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showInkAnnotation="0" autoCompressPictures="0"/>
  <mc:AlternateContent xmlns:mc="http://schemas.openxmlformats.org/markup-compatibility/2006">
    <mc:Choice Requires="x15">
      <x15ac:absPath xmlns:x15ac="http://schemas.microsoft.com/office/spreadsheetml/2010/11/ac" url="https://usepa-my.sharepoint.com/personal/desantis_mike_epa_gov/Documents/Profile/Documents/Research/Presentations_Papers/2022_Vacant house PbO2/SciHub data/"/>
    </mc:Choice>
  </mc:AlternateContent>
  <xr:revisionPtr revIDLastSave="463" documentId="11_21FA99B4C01AD2CF84747A242F6B4E2720B86FC5" xr6:coauthVersionLast="47" xr6:coauthVersionMax="47" xr10:uidLastSave="{D496A40E-26F3-4F82-AA3F-D17CAFD127D0}"/>
  <bookViews>
    <workbookView xWindow="51240" yWindow="1665" windowWidth="19065" windowHeight="12330" tabRatio="734" firstSheet="1" activeTab="1" xr2:uid="{00000000-000D-0000-FFFF-FFFF00000000}"/>
  </bookViews>
  <sheets>
    <sheet name="Water use_GCWW records" sheetId="5" r:id="rId1"/>
    <sheet name="Water use_detail" sheetId="6" r:id="rId2"/>
    <sheet name="Water use_flushing system" sheetId="8" r:id="rId3"/>
    <sheet name="Sequential sampling" sheetId="7" r:id="rId4"/>
    <sheet name="Scale rehab monitoring" sheetId="2" r:id="rId5"/>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29965" i="8" l="1"/>
  <c r="C29965" i="8"/>
  <c r="C29919" i="8"/>
  <c r="D29919" i="8"/>
  <c r="C29920" i="8"/>
  <c r="D29920" i="8"/>
  <c r="C29921" i="8"/>
  <c r="D29921" i="8"/>
  <c r="C29922" i="8"/>
  <c r="D29922" i="8"/>
  <c r="C29923" i="8"/>
  <c r="D29923" i="8"/>
  <c r="C29924" i="8"/>
  <c r="D29924" i="8"/>
  <c r="C29925" i="8"/>
  <c r="D29925" i="8"/>
  <c r="C29926" i="8"/>
  <c r="D29926" i="8"/>
  <c r="C29927" i="8"/>
  <c r="D29927" i="8"/>
  <c r="C29928" i="8"/>
  <c r="D29928" i="8"/>
  <c r="C29929" i="8"/>
  <c r="D29929" i="8"/>
  <c r="C29930" i="8"/>
  <c r="D29930" i="8"/>
  <c r="C29931" i="8"/>
  <c r="D29931" i="8"/>
  <c r="C29932" i="8"/>
  <c r="D29932" i="8"/>
  <c r="C29933" i="8"/>
  <c r="D29933" i="8"/>
  <c r="C29934" i="8"/>
  <c r="D29934" i="8"/>
  <c r="C29935" i="8"/>
  <c r="D29935" i="8"/>
  <c r="C29936" i="8"/>
  <c r="D29936" i="8"/>
  <c r="C29937" i="8"/>
  <c r="D29937" i="8"/>
  <c r="C29938" i="8"/>
  <c r="D29938" i="8"/>
  <c r="C29939" i="8"/>
  <c r="D29939" i="8"/>
  <c r="C29940" i="8"/>
  <c r="D29940" i="8"/>
  <c r="C29941" i="8"/>
  <c r="D29941" i="8"/>
  <c r="C29942" i="8"/>
  <c r="D29942" i="8"/>
  <c r="C29943" i="8"/>
  <c r="D29943" i="8"/>
  <c r="C29944" i="8"/>
  <c r="D29944" i="8"/>
  <c r="C29945" i="8"/>
  <c r="D29945" i="8"/>
  <c r="C29946" i="8"/>
  <c r="D29946" i="8"/>
  <c r="C29947" i="8"/>
  <c r="D29947" i="8"/>
  <c r="C29948" i="8"/>
  <c r="D29948" i="8"/>
  <c r="C29949" i="8"/>
  <c r="D29949" i="8"/>
  <c r="C29950" i="8"/>
  <c r="D29950" i="8"/>
  <c r="C29951" i="8"/>
  <c r="D29951" i="8"/>
  <c r="C29952" i="8"/>
  <c r="D29952" i="8"/>
  <c r="C29953" i="8"/>
  <c r="D29953" i="8"/>
  <c r="C29954" i="8"/>
  <c r="D29954" i="8"/>
  <c r="C29955" i="8"/>
  <c r="D29955" i="8"/>
  <c r="C29956" i="8"/>
  <c r="D29956" i="8"/>
  <c r="C29957" i="8"/>
  <c r="D29957" i="8"/>
  <c r="C29958" i="8"/>
  <c r="D29958" i="8"/>
  <c r="C29959" i="8"/>
  <c r="D29959" i="8"/>
  <c r="C29960" i="8"/>
  <c r="D29960" i="8"/>
  <c r="C29961" i="8"/>
  <c r="D29961" i="8"/>
  <c r="C29962" i="8"/>
  <c r="D29962" i="8"/>
  <c r="C29963" i="8"/>
  <c r="D29963" i="8"/>
  <c r="C29964" i="8"/>
  <c r="D29964" i="8"/>
  <c r="I29964" i="8"/>
  <c r="G29964" i="8"/>
  <c r="F29964" i="8"/>
  <c r="E29964" i="8"/>
  <c r="G29956" i="8"/>
  <c r="F29956" i="8"/>
  <c r="E29956" i="8"/>
  <c r="G29932" i="8"/>
  <c r="F29932" i="8"/>
  <c r="E29932" i="8"/>
  <c r="C29918" i="8"/>
  <c r="E29916" i="8"/>
  <c r="C29916" i="8"/>
  <c r="C29753" i="8"/>
  <c r="D29753" i="8"/>
  <c r="C29754" i="8"/>
  <c r="D29754" i="8"/>
  <c r="C29755" i="8"/>
  <c r="D29755" i="8"/>
  <c r="C29756" i="8"/>
  <c r="D29756" i="8"/>
  <c r="C29757" i="8"/>
  <c r="D29757" i="8"/>
  <c r="C29758" i="8"/>
  <c r="D29758" i="8"/>
  <c r="C29759" i="8"/>
  <c r="D29759" i="8"/>
  <c r="C29760" i="8"/>
  <c r="D29760" i="8"/>
  <c r="C29761" i="8"/>
  <c r="D29761" i="8"/>
  <c r="C29762" i="8"/>
  <c r="D29762" i="8"/>
  <c r="C29763" i="8"/>
  <c r="D29763" i="8"/>
  <c r="C29764" i="8"/>
  <c r="D29764" i="8"/>
  <c r="C29765" i="8"/>
  <c r="D29765" i="8"/>
  <c r="C29766" i="8"/>
  <c r="D29766" i="8"/>
  <c r="C29767" i="8"/>
  <c r="D29767" i="8"/>
  <c r="C29768" i="8"/>
  <c r="D29768" i="8"/>
  <c r="C29769" i="8"/>
  <c r="D29769" i="8"/>
  <c r="C29770" i="8"/>
  <c r="D29770" i="8"/>
  <c r="C29771" i="8"/>
  <c r="D29771" i="8"/>
  <c r="C29773" i="8"/>
  <c r="D29773" i="8"/>
  <c r="C29774" i="8"/>
  <c r="D29774" i="8"/>
  <c r="C29775" i="8"/>
  <c r="D29775" i="8"/>
  <c r="C29776" i="8"/>
  <c r="D29776" i="8"/>
  <c r="C29777" i="8"/>
  <c r="D29777" i="8"/>
  <c r="C29778" i="8"/>
  <c r="D29778" i="8"/>
  <c r="C29779" i="8"/>
  <c r="D29779" i="8"/>
  <c r="C29780" i="8"/>
  <c r="D29780" i="8"/>
  <c r="C29781" i="8"/>
  <c r="D29781" i="8"/>
  <c r="C29782" i="8"/>
  <c r="D29782" i="8"/>
  <c r="C29783" i="8"/>
  <c r="D29783" i="8"/>
  <c r="C29784" i="8"/>
  <c r="D29784" i="8"/>
  <c r="C29785" i="8"/>
  <c r="D29785" i="8"/>
  <c r="C29787" i="8"/>
  <c r="D29787" i="8"/>
  <c r="C29788" i="8"/>
  <c r="D29788" i="8"/>
  <c r="C29789" i="8"/>
  <c r="D29789" i="8"/>
  <c r="C29790" i="8"/>
  <c r="D29790" i="8"/>
  <c r="C29791" i="8"/>
  <c r="D29791" i="8"/>
  <c r="C29792" i="8"/>
  <c r="D29792" i="8"/>
  <c r="C29793" i="8"/>
  <c r="D29793" i="8"/>
  <c r="C29794" i="8"/>
  <c r="D29794" i="8"/>
  <c r="C29795" i="8"/>
  <c r="D29795" i="8"/>
  <c r="C29796" i="8"/>
  <c r="D29796" i="8"/>
  <c r="C29797" i="8"/>
  <c r="D29797" i="8"/>
  <c r="C29798" i="8"/>
  <c r="D29798" i="8"/>
  <c r="C29799" i="8"/>
  <c r="D29799" i="8"/>
  <c r="C29800" i="8"/>
  <c r="D29800" i="8"/>
  <c r="C29801" i="8"/>
  <c r="D29801" i="8"/>
  <c r="C29802" i="8"/>
  <c r="D29802" i="8"/>
  <c r="C29803" i="8"/>
  <c r="D29803" i="8"/>
  <c r="C29804" i="8"/>
  <c r="D29804" i="8"/>
  <c r="C29805" i="8"/>
  <c r="D29805" i="8"/>
  <c r="C29806" i="8"/>
  <c r="D29806" i="8"/>
  <c r="C29807" i="8"/>
  <c r="D29807" i="8"/>
  <c r="C29808" i="8"/>
  <c r="D29808" i="8"/>
  <c r="C29809" i="8"/>
  <c r="D29809" i="8"/>
  <c r="C29810" i="8"/>
  <c r="D29810" i="8"/>
  <c r="C29811" i="8"/>
  <c r="D29811" i="8"/>
  <c r="C29812" i="8"/>
  <c r="D29812" i="8"/>
  <c r="C29813" i="8"/>
  <c r="D29813" i="8"/>
  <c r="C29814" i="8"/>
  <c r="D29814" i="8"/>
  <c r="C29815" i="8"/>
  <c r="D29815" i="8"/>
  <c r="C29816" i="8"/>
  <c r="D29816" i="8"/>
  <c r="C29817" i="8"/>
  <c r="D29817" i="8"/>
  <c r="C29818" i="8"/>
  <c r="D29818" i="8"/>
  <c r="C29819" i="8"/>
  <c r="D29819" i="8"/>
  <c r="C29820" i="8"/>
  <c r="D29820" i="8"/>
  <c r="C29821" i="8"/>
  <c r="D29821" i="8"/>
  <c r="C29822" i="8"/>
  <c r="D29822" i="8"/>
  <c r="C29823" i="8"/>
  <c r="D29823" i="8"/>
  <c r="C29824" i="8"/>
  <c r="D29824" i="8"/>
  <c r="C29825" i="8"/>
  <c r="D29825" i="8"/>
  <c r="C29826" i="8"/>
  <c r="D29826" i="8"/>
  <c r="C29827" i="8"/>
  <c r="D29827" i="8"/>
  <c r="C29828" i="8"/>
  <c r="D29828" i="8"/>
  <c r="C29829" i="8"/>
  <c r="D29829" i="8"/>
  <c r="C29830" i="8"/>
  <c r="D29830" i="8"/>
  <c r="C29831" i="8"/>
  <c r="D29831" i="8"/>
  <c r="C29832" i="8"/>
  <c r="D29832" i="8"/>
  <c r="C29833" i="8"/>
  <c r="D29833" i="8"/>
  <c r="C29834" i="8"/>
  <c r="D29834" i="8"/>
  <c r="C29835" i="8"/>
  <c r="D29835" i="8"/>
  <c r="C29836" i="8"/>
  <c r="D29836" i="8"/>
  <c r="C29837" i="8"/>
  <c r="D29837" i="8"/>
  <c r="C29838" i="8"/>
  <c r="D29838" i="8"/>
  <c r="C29839" i="8"/>
  <c r="D29839" i="8"/>
  <c r="C29840" i="8"/>
  <c r="D29840" i="8"/>
  <c r="C29841" i="8"/>
  <c r="D29841" i="8"/>
  <c r="C29842" i="8"/>
  <c r="D29842" i="8"/>
  <c r="C29843" i="8"/>
  <c r="D29843" i="8"/>
  <c r="C29844" i="8"/>
  <c r="D29844" i="8"/>
  <c r="C29845" i="8"/>
  <c r="D29845" i="8"/>
  <c r="C29846" i="8"/>
  <c r="D29846" i="8"/>
  <c r="C29847" i="8"/>
  <c r="D29847" i="8"/>
  <c r="C29848" i="8"/>
  <c r="D29848" i="8"/>
  <c r="C29849" i="8"/>
  <c r="D29849" i="8"/>
  <c r="C29850" i="8"/>
  <c r="D29850" i="8"/>
  <c r="C29851" i="8"/>
  <c r="D29851" i="8"/>
  <c r="C29852" i="8"/>
  <c r="D29852" i="8"/>
  <c r="C29853" i="8"/>
  <c r="D29853" i="8"/>
  <c r="C29854" i="8"/>
  <c r="D29854" i="8"/>
  <c r="C29855" i="8"/>
  <c r="D29855" i="8"/>
  <c r="C29856" i="8"/>
  <c r="D29856" i="8"/>
  <c r="C29857" i="8"/>
  <c r="D29857" i="8"/>
  <c r="C29858" i="8"/>
  <c r="D29858" i="8"/>
  <c r="C29859" i="8"/>
  <c r="D29859" i="8"/>
  <c r="C29860" i="8"/>
  <c r="D29860" i="8"/>
  <c r="C29861" i="8"/>
  <c r="D29861" i="8"/>
  <c r="C29862" i="8"/>
  <c r="D29862" i="8"/>
  <c r="C29863" i="8"/>
  <c r="D29863" i="8"/>
  <c r="C29864" i="8"/>
  <c r="D29864" i="8"/>
  <c r="C29865" i="8"/>
  <c r="D29865" i="8"/>
  <c r="C29866" i="8"/>
  <c r="D29866" i="8"/>
  <c r="C29867" i="8"/>
  <c r="D29867" i="8"/>
  <c r="C29869" i="8"/>
  <c r="D29869" i="8"/>
  <c r="C29870" i="8"/>
  <c r="D29870" i="8"/>
  <c r="C29871" i="8"/>
  <c r="D29871" i="8"/>
  <c r="C29872" i="8"/>
  <c r="D29872" i="8"/>
  <c r="C29873" i="8"/>
  <c r="D29873" i="8"/>
  <c r="C29874" i="8"/>
  <c r="D29874" i="8"/>
  <c r="C29875" i="8"/>
  <c r="D29875" i="8"/>
  <c r="C29876" i="8"/>
  <c r="D29876" i="8"/>
  <c r="C29877" i="8"/>
  <c r="D29877" i="8"/>
  <c r="C29878" i="8"/>
  <c r="D29878" i="8"/>
  <c r="C29879" i="8"/>
  <c r="D29879" i="8"/>
  <c r="C29880" i="8"/>
  <c r="D29880" i="8"/>
  <c r="C29881" i="8"/>
  <c r="D29881" i="8"/>
  <c r="C29882" i="8"/>
  <c r="D29882" i="8"/>
  <c r="C29883" i="8"/>
  <c r="D29883" i="8"/>
  <c r="C29884" i="8"/>
  <c r="D29884" i="8"/>
  <c r="C29885" i="8"/>
  <c r="D29885" i="8"/>
  <c r="C29886" i="8"/>
  <c r="D29886" i="8"/>
  <c r="C29887" i="8"/>
  <c r="D29887" i="8"/>
  <c r="C29888" i="8"/>
  <c r="D29888" i="8"/>
  <c r="C29889" i="8"/>
  <c r="D29889" i="8"/>
  <c r="C29890" i="8"/>
  <c r="D29890" i="8"/>
  <c r="C29891" i="8"/>
  <c r="D29891" i="8"/>
  <c r="C29892" i="8"/>
  <c r="D29892" i="8"/>
  <c r="C29893" i="8"/>
  <c r="D29893" i="8"/>
  <c r="C29894" i="8"/>
  <c r="D29894" i="8"/>
  <c r="C29895" i="8"/>
  <c r="D29895" i="8"/>
  <c r="C29896" i="8"/>
  <c r="D29896" i="8"/>
  <c r="C29897" i="8"/>
  <c r="D29897" i="8"/>
  <c r="C29898" i="8"/>
  <c r="D29898" i="8"/>
  <c r="C29899" i="8"/>
  <c r="D29899" i="8"/>
  <c r="C29900" i="8"/>
  <c r="D29900" i="8"/>
  <c r="C29901" i="8"/>
  <c r="D29901" i="8"/>
  <c r="C29902" i="8"/>
  <c r="D29902" i="8"/>
  <c r="C29903" i="8"/>
  <c r="D29903" i="8"/>
  <c r="C29904" i="8"/>
  <c r="D29904" i="8"/>
  <c r="C29905" i="8"/>
  <c r="D29905" i="8"/>
  <c r="C29906" i="8"/>
  <c r="D29906" i="8"/>
  <c r="C29907" i="8"/>
  <c r="D29907" i="8"/>
  <c r="C29908" i="8"/>
  <c r="D29908" i="8"/>
  <c r="C29909" i="8"/>
  <c r="D29909" i="8"/>
  <c r="C29910" i="8"/>
  <c r="D29910" i="8"/>
  <c r="C29911" i="8"/>
  <c r="D29911" i="8"/>
  <c r="C29912" i="8"/>
  <c r="D29912" i="8"/>
  <c r="C29913" i="8"/>
  <c r="D29913" i="8"/>
  <c r="C29914" i="8"/>
  <c r="D29914" i="8"/>
  <c r="C29915" i="8"/>
  <c r="D29915" i="8"/>
  <c r="I29915" i="8"/>
  <c r="G29915" i="8"/>
  <c r="F29915" i="8"/>
  <c r="E29915" i="8"/>
  <c r="G29898" i="8"/>
  <c r="F29898" i="8"/>
  <c r="E29898" i="8"/>
  <c r="G29874" i="8"/>
  <c r="F29874" i="8"/>
  <c r="E29874" i="8"/>
  <c r="G29849" i="8"/>
  <c r="F29849" i="8"/>
  <c r="E29849" i="8"/>
  <c r="G29825" i="8"/>
  <c r="F29825" i="8"/>
  <c r="E29825" i="8"/>
  <c r="G29801" i="8"/>
  <c r="F29801" i="8"/>
  <c r="E29801" i="8"/>
  <c r="G29776" i="8"/>
  <c r="F29776" i="8"/>
  <c r="C29772" i="8"/>
  <c r="E29776" i="8"/>
  <c r="C29598" i="8"/>
  <c r="D29598" i="8"/>
  <c r="C29599" i="8"/>
  <c r="D29599" i="8"/>
  <c r="C29600" i="8"/>
  <c r="D29600" i="8"/>
  <c r="C29601" i="8"/>
  <c r="D29601" i="8"/>
  <c r="C29602" i="8"/>
  <c r="D29602" i="8"/>
  <c r="C29603" i="8"/>
  <c r="D29603" i="8"/>
  <c r="C29604" i="8"/>
  <c r="D29604" i="8"/>
  <c r="C29605" i="8"/>
  <c r="D29605" i="8"/>
  <c r="C29607" i="8"/>
  <c r="D29607" i="8"/>
  <c r="C29608" i="8"/>
  <c r="D29608" i="8"/>
  <c r="C29609" i="8"/>
  <c r="D29609" i="8"/>
  <c r="C29610" i="8"/>
  <c r="D29610" i="8"/>
  <c r="C29611" i="8"/>
  <c r="D29611" i="8"/>
  <c r="C29612" i="8"/>
  <c r="D29612" i="8"/>
  <c r="C29613" i="8"/>
  <c r="D29613" i="8"/>
  <c r="C29614" i="8"/>
  <c r="D29614" i="8"/>
  <c r="C29615" i="8"/>
  <c r="D29615" i="8"/>
  <c r="C29616" i="8"/>
  <c r="D29616" i="8"/>
  <c r="C29617" i="8"/>
  <c r="D29617" i="8"/>
  <c r="C29618" i="8"/>
  <c r="D29618" i="8"/>
  <c r="C29619" i="8"/>
  <c r="D29619" i="8"/>
  <c r="C29620" i="8"/>
  <c r="D29620" i="8"/>
  <c r="C29621" i="8"/>
  <c r="D29621" i="8"/>
  <c r="C29622" i="8"/>
  <c r="D29622" i="8"/>
  <c r="C29623" i="8"/>
  <c r="D29623" i="8"/>
  <c r="C29624" i="8"/>
  <c r="D29624" i="8"/>
  <c r="C29625" i="8"/>
  <c r="D29625" i="8"/>
  <c r="C29626" i="8"/>
  <c r="D29626" i="8"/>
  <c r="C29627" i="8"/>
  <c r="D29627" i="8"/>
  <c r="C29628" i="8"/>
  <c r="D29628" i="8"/>
  <c r="C29629" i="8"/>
  <c r="D29629" i="8"/>
  <c r="C29630" i="8"/>
  <c r="D29630" i="8"/>
  <c r="C29631" i="8"/>
  <c r="D29631" i="8"/>
  <c r="C29632" i="8"/>
  <c r="D29632" i="8"/>
  <c r="C29633" i="8"/>
  <c r="D29633" i="8"/>
  <c r="C29634" i="8"/>
  <c r="D29634" i="8"/>
  <c r="C29635" i="8"/>
  <c r="D29635" i="8"/>
  <c r="C29636" i="8"/>
  <c r="D29636" i="8"/>
  <c r="C29637" i="8"/>
  <c r="D29637" i="8"/>
  <c r="C29638" i="8"/>
  <c r="D29638" i="8"/>
  <c r="C29639" i="8"/>
  <c r="D29639" i="8"/>
  <c r="C29640" i="8"/>
  <c r="D29640" i="8"/>
  <c r="C29641" i="8"/>
  <c r="D29641" i="8"/>
  <c r="C29642" i="8"/>
  <c r="D29642" i="8"/>
  <c r="C29643" i="8"/>
  <c r="D29643" i="8"/>
  <c r="C29644" i="8"/>
  <c r="D29644" i="8"/>
  <c r="C29645" i="8"/>
  <c r="D29645" i="8"/>
  <c r="C29646" i="8"/>
  <c r="D29646" i="8"/>
  <c r="C29647" i="8"/>
  <c r="D29647" i="8"/>
  <c r="C29648" i="8"/>
  <c r="D29648" i="8"/>
  <c r="C29649" i="8"/>
  <c r="D29649" i="8"/>
  <c r="C29650" i="8"/>
  <c r="D29650" i="8"/>
  <c r="C29651" i="8"/>
  <c r="D29651" i="8"/>
  <c r="C29652" i="8"/>
  <c r="D29652" i="8"/>
  <c r="C29653" i="8"/>
  <c r="D29653" i="8"/>
  <c r="C29654" i="8"/>
  <c r="D29654" i="8"/>
  <c r="C29655" i="8"/>
  <c r="D29655" i="8"/>
  <c r="C29656" i="8"/>
  <c r="D29656" i="8"/>
  <c r="C29657" i="8"/>
  <c r="D29657" i="8"/>
  <c r="C29658" i="8"/>
  <c r="D29658" i="8"/>
  <c r="C29659" i="8"/>
  <c r="D29659" i="8"/>
  <c r="C29660" i="8"/>
  <c r="D29660" i="8"/>
  <c r="C29661" i="8"/>
  <c r="D29661" i="8"/>
  <c r="C29662" i="8"/>
  <c r="D29662" i="8"/>
  <c r="C29663" i="8"/>
  <c r="D29663" i="8"/>
  <c r="C29664" i="8"/>
  <c r="D29664" i="8"/>
  <c r="C29665" i="8"/>
  <c r="D29665" i="8"/>
  <c r="C29666" i="8"/>
  <c r="D29666" i="8"/>
  <c r="C29667" i="8"/>
  <c r="D29667" i="8"/>
  <c r="C29668" i="8"/>
  <c r="D29668" i="8"/>
  <c r="C29669" i="8"/>
  <c r="D29669" i="8"/>
  <c r="C29670" i="8"/>
  <c r="D29670" i="8"/>
  <c r="C29671" i="8"/>
  <c r="D29671" i="8"/>
  <c r="C29672" i="8"/>
  <c r="D29672" i="8"/>
  <c r="C29673" i="8"/>
  <c r="D29673" i="8"/>
  <c r="C29674" i="8"/>
  <c r="D29674" i="8"/>
  <c r="C29675" i="8"/>
  <c r="D29675" i="8"/>
  <c r="C29676" i="8"/>
  <c r="D29676" i="8"/>
  <c r="C29677" i="8"/>
  <c r="D29677" i="8"/>
  <c r="C29678" i="8"/>
  <c r="D29678" i="8"/>
  <c r="C29679" i="8"/>
  <c r="D29679" i="8"/>
  <c r="C29680" i="8"/>
  <c r="D29680" i="8"/>
  <c r="C29681" i="8"/>
  <c r="D29681" i="8"/>
  <c r="C29682" i="8"/>
  <c r="D29682" i="8"/>
  <c r="C29683" i="8"/>
  <c r="D29683" i="8"/>
  <c r="C29684" i="8"/>
  <c r="D29684" i="8"/>
  <c r="C29685" i="8"/>
  <c r="D29685" i="8"/>
  <c r="C29686" i="8"/>
  <c r="D29686" i="8"/>
  <c r="C29687" i="8"/>
  <c r="D29687" i="8"/>
  <c r="C29688" i="8"/>
  <c r="D29688" i="8"/>
  <c r="C29689" i="8"/>
  <c r="D29689" i="8"/>
  <c r="C29690" i="8"/>
  <c r="D29690" i="8"/>
  <c r="C29691" i="8"/>
  <c r="D29691" i="8"/>
  <c r="C29692" i="8"/>
  <c r="D29692" i="8"/>
  <c r="C29693" i="8"/>
  <c r="D29693" i="8"/>
  <c r="C29694" i="8"/>
  <c r="D29694" i="8"/>
  <c r="C29695" i="8"/>
  <c r="D29695" i="8"/>
  <c r="C29696" i="8"/>
  <c r="D29696" i="8"/>
  <c r="C29697" i="8"/>
  <c r="D29697" i="8"/>
  <c r="C29698" i="8"/>
  <c r="D29698" i="8"/>
  <c r="C29699" i="8"/>
  <c r="D29699" i="8"/>
  <c r="C29700" i="8"/>
  <c r="D29700" i="8"/>
  <c r="C29701" i="8"/>
  <c r="D29701" i="8"/>
  <c r="C29702" i="8"/>
  <c r="D29702" i="8"/>
  <c r="C29703" i="8"/>
  <c r="D29703" i="8"/>
  <c r="C29704" i="8"/>
  <c r="D29704" i="8"/>
  <c r="C29705" i="8"/>
  <c r="D29705" i="8"/>
  <c r="C29707" i="8"/>
  <c r="D29707" i="8"/>
  <c r="C29708" i="8"/>
  <c r="D29708" i="8"/>
  <c r="C29709" i="8"/>
  <c r="D29709" i="8"/>
  <c r="C29711" i="8"/>
  <c r="D29711" i="8"/>
  <c r="C29712" i="8"/>
  <c r="D29712" i="8"/>
  <c r="C29713" i="8"/>
  <c r="D29713" i="8"/>
  <c r="C29714" i="8"/>
  <c r="D29714" i="8"/>
  <c r="C29715" i="8"/>
  <c r="D29715" i="8"/>
  <c r="C29716" i="8"/>
  <c r="D29716" i="8"/>
  <c r="C29717" i="8"/>
  <c r="D29717" i="8"/>
  <c r="C29718" i="8"/>
  <c r="D29718" i="8"/>
  <c r="C29719" i="8"/>
  <c r="D29719" i="8"/>
  <c r="C29720" i="8"/>
  <c r="D29720" i="8"/>
  <c r="C29721" i="8"/>
  <c r="D29721" i="8"/>
  <c r="C29722" i="8"/>
  <c r="D29722" i="8"/>
  <c r="C29723" i="8"/>
  <c r="D29723" i="8"/>
  <c r="C29724" i="8"/>
  <c r="D29724" i="8"/>
  <c r="C29725" i="8"/>
  <c r="D29725" i="8"/>
  <c r="C29726" i="8"/>
  <c r="D29726" i="8"/>
  <c r="C29727" i="8"/>
  <c r="D29727" i="8"/>
  <c r="C29728" i="8"/>
  <c r="D29728" i="8"/>
  <c r="C29729" i="8"/>
  <c r="D29729" i="8"/>
  <c r="C29730" i="8"/>
  <c r="D29730" i="8"/>
  <c r="C29731" i="8"/>
  <c r="D29731" i="8"/>
  <c r="C29732" i="8"/>
  <c r="D29732" i="8"/>
  <c r="C29733" i="8"/>
  <c r="D29733" i="8"/>
  <c r="C29734" i="8"/>
  <c r="D29734" i="8"/>
  <c r="C29735" i="8"/>
  <c r="D29735" i="8"/>
  <c r="C29736" i="8"/>
  <c r="D29736" i="8"/>
  <c r="C29737" i="8"/>
  <c r="D29737" i="8"/>
  <c r="C29738" i="8"/>
  <c r="D29738" i="8"/>
  <c r="C29739" i="8"/>
  <c r="D29739" i="8"/>
  <c r="C29740" i="8"/>
  <c r="D29740" i="8"/>
  <c r="C29741" i="8"/>
  <c r="D29741" i="8"/>
  <c r="C29742" i="8"/>
  <c r="D29742" i="8"/>
  <c r="C29743" i="8"/>
  <c r="D29743" i="8"/>
  <c r="C29744" i="8"/>
  <c r="D29744" i="8"/>
  <c r="C29745" i="8"/>
  <c r="D29745" i="8"/>
  <c r="C29746" i="8"/>
  <c r="D29746" i="8"/>
  <c r="C29747" i="8"/>
  <c r="D29747" i="8"/>
  <c r="C29748" i="8"/>
  <c r="D29748" i="8"/>
  <c r="C29749" i="8"/>
  <c r="D29749" i="8"/>
  <c r="C29750" i="8"/>
  <c r="D29750" i="8"/>
  <c r="C29751" i="8"/>
  <c r="D29751" i="8"/>
  <c r="C29752" i="8"/>
  <c r="D29752" i="8"/>
  <c r="I29752" i="8"/>
  <c r="G29752" i="8"/>
  <c r="F29752" i="8"/>
  <c r="E29752" i="8"/>
  <c r="G29728" i="8"/>
  <c r="F29728" i="8"/>
  <c r="E29728" i="8"/>
  <c r="G29705" i="8"/>
  <c r="F29705" i="8"/>
  <c r="E29705" i="8"/>
  <c r="G29693" i="8"/>
  <c r="F29693" i="8"/>
  <c r="E29693" i="8"/>
  <c r="G29669" i="8"/>
  <c r="F29669" i="8"/>
  <c r="E29669" i="8"/>
  <c r="G29645" i="8"/>
  <c r="F29645" i="8"/>
  <c r="E29645" i="8"/>
  <c r="G29621" i="8"/>
  <c r="F29621" i="8"/>
  <c r="E29621" i="8"/>
  <c r="C29441" i="8"/>
  <c r="D29441" i="8"/>
  <c r="C29442" i="8"/>
  <c r="D29442" i="8"/>
  <c r="C29443" i="8"/>
  <c r="D29443" i="8"/>
  <c r="C29444" i="8"/>
  <c r="D29444" i="8"/>
  <c r="C29445" i="8"/>
  <c r="D29445" i="8"/>
  <c r="C29446" i="8"/>
  <c r="D29446" i="8"/>
  <c r="C29447" i="8"/>
  <c r="D29447" i="8"/>
  <c r="C29448" i="8"/>
  <c r="D29448" i="8"/>
  <c r="C29449" i="8"/>
  <c r="D29449" i="8"/>
  <c r="C29451" i="8"/>
  <c r="D29451" i="8"/>
  <c r="C29452" i="8"/>
  <c r="D29452" i="8"/>
  <c r="C29453" i="8"/>
  <c r="D29453" i="8"/>
  <c r="C29454" i="8"/>
  <c r="D29454" i="8"/>
  <c r="C29455" i="8"/>
  <c r="D29455" i="8"/>
  <c r="C29456" i="8"/>
  <c r="D29456" i="8"/>
  <c r="C29457" i="8"/>
  <c r="D29457" i="8"/>
  <c r="C29458" i="8"/>
  <c r="D29458" i="8"/>
  <c r="C29459" i="8"/>
  <c r="D29459" i="8"/>
  <c r="C29460" i="8"/>
  <c r="D29460" i="8"/>
  <c r="C29461" i="8"/>
  <c r="D29461" i="8"/>
  <c r="C29462" i="8"/>
  <c r="D29462" i="8"/>
  <c r="C29463" i="8"/>
  <c r="D29463" i="8"/>
  <c r="C29464" i="8"/>
  <c r="D29464" i="8"/>
  <c r="C29465" i="8"/>
  <c r="D29465" i="8"/>
  <c r="C29466" i="8"/>
  <c r="D29466" i="8"/>
  <c r="C29467" i="8"/>
  <c r="D29467" i="8"/>
  <c r="C29468" i="8"/>
  <c r="D29468" i="8"/>
  <c r="C29469" i="8"/>
  <c r="D29469" i="8"/>
  <c r="C29470" i="8"/>
  <c r="D29470" i="8"/>
  <c r="C29471" i="8"/>
  <c r="D29471" i="8"/>
  <c r="C29472" i="8"/>
  <c r="D29472" i="8"/>
  <c r="C29473" i="8"/>
  <c r="D29473" i="8"/>
  <c r="C29474" i="8"/>
  <c r="D29474" i="8"/>
  <c r="C29475" i="8"/>
  <c r="D29475" i="8"/>
  <c r="C29476" i="8"/>
  <c r="D29476" i="8"/>
  <c r="C29477" i="8"/>
  <c r="D29477" i="8"/>
  <c r="C29478" i="8"/>
  <c r="D29478" i="8"/>
  <c r="C29479" i="8"/>
  <c r="D29479" i="8"/>
  <c r="C29480" i="8"/>
  <c r="D29480" i="8"/>
  <c r="C29481" i="8"/>
  <c r="D29481" i="8"/>
  <c r="C29482" i="8"/>
  <c r="D29482" i="8"/>
  <c r="C29483" i="8"/>
  <c r="D29483" i="8"/>
  <c r="C29484" i="8"/>
  <c r="D29484" i="8"/>
  <c r="C29485" i="8"/>
  <c r="D29485" i="8"/>
  <c r="C29486" i="8"/>
  <c r="D29486" i="8"/>
  <c r="C29487" i="8"/>
  <c r="D29487" i="8"/>
  <c r="C29488" i="8"/>
  <c r="D29488" i="8"/>
  <c r="C29489" i="8"/>
  <c r="D29489" i="8"/>
  <c r="C29490" i="8"/>
  <c r="D29490" i="8"/>
  <c r="C29491" i="8"/>
  <c r="D29491" i="8"/>
  <c r="C29492" i="8"/>
  <c r="D29492" i="8"/>
  <c r="C29493" i="8"/>
  <c r="D29493" i="8"/>
  <c r="C29494" i="8"/>
  <c r="D29494" i="8"/>
  <c r="C29495" i="8"/>
  <c r="D29495" i="8"/>
  <c r="C29496" i="8"/>
  <c r="D29496" i="8"/>
  <c r="C29497" i="8"/>
  <c r="D29497" i="8"/>
  <c r="C29498" i="8"/>
  <c r="D29498" i="8"/>
  <c r="C29499" i="8"/>
  <c r="D29499" i="8"/>
  <c r="C29500" i="8"/>
  <c r="D29500" i="8"/>
  <c r="C29501" i="8"/>
  <c r="D29501" i="8"/>
  <c r="C29502" i="8"/>
  <c r="D29502" i="8"/>
  <c r="C29503" i="8"/>
  <c r="D29503" i="8"/>
  <c r="C29504" i="8"/>
  <c r="D29504" i="8"/>
  <c r="C29505" i="8"/>
  <c r="D29505" i="8"/>
  <c r="C29506" i="8"/>
  <c r="D29506" i="8"/>
  <c r="C29507" i="8"/>
  <c r="D29507" i="8"/>
  <c r="C29508" i="8"/>
  <c r="D29508" i="8"/>
  <c r="C29509" i="8"/>
  <c r="D29509" i="8"/>
  <c r="C29510" i="8"/>
  <c r="D29510" i="8"/>
  <c r="C29511" i="8"/>
  <c r="D29511" i="8"/>
  <c r="C29512" i="8"/>
  <c r="D29512" i="8"/>
  <c r="C29513" i="8"/>
  <c r="D29513" i="8"/>
  <c r="C29514" i="8"/>
  <c r="D29514" i="8"/>
  <c r="C29515" i="8"/>
  <c r="D29515" i="8"/>
  <c r="C29516" i="8"/>
  <c r="D29516" i="8"/>
  <c r="C29517" i="8"/>
  <c r="D29517" i="8"/>
  <c r="C29518" i="8"/>
  <c r="D29518" i="8"/>
  <c r="C29519" i="8"/>
  <c r="D29519" i="8"/>
  <c r="C29520" i="8"/>
  <c r="D29520" i="8"/>
  <c r="C29521" i="8"/>
  <c r="D29521" i="8"/>
  <c r="C29522" i="8"/>
  <c r="D29522" i="8"/>
  <c r="C29523" i="8"/>
  <c r="D29523" i="8"/>
  <c r="C29524" i="8"/>
  <c r="D29524" i="8"/>
  <c r="C29525" i="8"/>
  <c r="D29525" i="8"/>
  <c r="C29526" i="8"/>
  <c r="D29526" i="8"/>
  <c r="C29527" i="8"/>
  <c r="D29527" i="8"/>
  <c r="C29528" i="8"/>
  <c r="D29528" i="8"/>
  <c r="C29529" i="8"/>
  <c r="D29529" i="8"/>
  <c r="C29530" i="8"/>
  <c r="D29530" i="8"/>
  <c r="C29531" i="8"/>
  <c r="D29531" i="8"/>
  <c r="C29532" i="8"/>
  <c r="D29532" i="8"/>
  <c r="C29533" i="8"/>
  <c r="D29533" i="8"/>
  <c r="C29534" i="8"/>
  <c r="D29534" i="8"/>
  <c r="C29535" i="8"/>
  <c r="D29535" i="8"/>
  <c r="C29536" i="8"/>
  <c r="D29536" i="8"/>
  <c r="C29537" i="8"/>
  <c r="D29537" i="8"/>
  <c r="C29538" i="8"/>
  <c r="D29538" i="8"/>
  <c r="C29539" i="8"/>
  <c r="D29539" i="8"/>
  <c r="C29540" i="8"/>
  <c r="D29540" i="8"/>
  <c r="C29541" i="8"/>
  <c r="D29541" i="8"/>
  <c r="C29542" i="8"/>
  <c r="D29542" i="8"/>
  <c r="C29543" i="8"/>
  <c r="D29543" i="8"/>
  <c r="C29544" i="8"/>
  <c r="D29544" i="8"/>
  <c r="C29545" i="8"/>
  <c r="D29545" i="8"/>
  <c r="C29546" i="8"/>
  <c r="D29546" i="8"/>
  <c r="C29547" i="8"/>
  <c r="D29547" i="8"/>
  <c r="C29548" i="8"/>
  <c r="D29548" i="8"/>
  <c r="C29549" i="8"/>
  <c r="D29549" i="8"/>
  <c r="C29551" i="8"/>
  <c r="D29551" i="8"/>
  <c r="C29552" i="8"/>
  <c r="D29552" i="8"/>
  <c r="C29553" i="8"/>
  <c r="D29553" i="8"/>
  <c r="C29554" i="8"/>
  <c r="D29554" i="8"/>
  <c r="C29555" i="8"/>
  <c r="D29555" i="8"/>
  <c r="C29556" i="8"/>
  <c r="D29556" i="8"/>
  <c r="C29557" i="8"/>
  <c r="D29557" i="8"/>
  <c r="C29558" i="8"/>
  <c r="D29558" i="8"/>
  <c r="C29559" i="8"/>
  <c r="D29559" i="8"/>
  <c r="C29560" i="8"/>
  <c r="D29560" i="8"/>
  <c r="C29561" i="8"/>
  <c r="D29561" i="8"/>
  <c r="C29562" i="8"/>
  <c r="D29562" i="8"/>
  <c r="C29564" i="8"/>
  <c r="D29564" i="8"/>
  <c r="C29565" i="8"/>
  <c r="D29565" i="8"/>
  <c r="C29566" i="8"/>
  <c r="D29566" i="8"/>
  <c r="C29567" i="8"/>
  <c r="D29567" i="8"/>
  <c r="C29568" i="8"/>
  <c r="D29568" i="8"/>
  <c r="C29569" i="8"/>
  <c r="D29569" i="8"/>
  <c r="C29570" i="8"/>
  <c r="D29570" i="8"/>
  <c r="C29571" i="8"/>
  <c r="D29571" i="8"/>
  <c r="C29572" i="8"/>
  <c r="D29572" i="8"/>
  <c r="C29573" i="8"/>
  <c r="D29573" i="8"/>
  <c r="C29574" i="8"/>
  <c r="D29574" i="8"/>
  <c r="C29575" i="8"/>
  <c r="D29575" i="8"/>
  <c r="C29576" i="8"/>
  <c r="D29576" i="8"/>
  <c r="C29577" i="8"/>
  <c r="D29577" i="8"/>
  <c r="C29578" i="8"/>
  <c r="D29578" i="8"/>
  <c r="C29579" i="8"/>
  <c r="D29579" i="8"/>
  <c r="C29580" i="8"/>
  <c r="D29580" i="8"/>
  <c r="C29581" i="8"/>
  <c r="D29581" i="8"/>
  <c r="C29582" i="8"/>
  <c r="D29582" i="8"/>
  <c r="C29583" i="8"/>
  <c r="D29583" i="8"/>
  <c r="C29584" i="8"/>
  <c r="D29584" i="8"/>
  <c r="C29585" i="8"/>
  <c r="D29585" i="8"/>
  <c r="C29586" i="8"/>
  <c r="D29586" i="8"/>
  <c r="C29587" i="8"/>
  <c r="D29587" i="8"/>
  <c r="C29588" i="8"/>
  <c r="D29588" i="8"/>
  <c r="C29589" i="8"/>
  <c r="D29589" i="8"/>
  <c r="C29590" i="8"/>
  <c r="D29590" i="8"/>
  <c r="C29591" i="8"/>
  <c r="D29591" i="8"/>
  <c r="C29592" i="8"/>
  <c r="D29592" i="8"/>
  <c r="C29593" i="8"/>
  <c r="D29593" i="8"/>
  <c r="C29594" i="8"/>
  <c r="D29594" i="8"/>
  <c r="C29595" i="8"/>
  <c r="D29595" i="8"/>
  <c r="C29596" i="8"/>
  <c r="D29596" i="8"/>
  <c r="C29597" i="8"/>
  <c r="D29597" i="8"/>
  <c r="I29597" i="8"/>
  <c r="G29597" i="8"/>
  <c r="F29597" i="8"/>
  <c r="E29597" i="8"/>
  <c r="G29573" i="8"/>
  <c r="F29573" i="8"/>
  <c r="E29573" i="8"/>
  <c r="G29549" i="8"/>
  <c r="F29549" i="8"/>
  <c r="E29549" i="8"/>
  <c r="G29537" i="8"/>
  <c r="F29537" i="8"/>
  <c r="E29537" i="8"/>
  <c r="G29513" i="8"/>
  <c r="F29513" i="8"/>
  <c r="E29513" i="8"/>
  <c r="G29489" i="8"/>
  <c r="F29489" i="8"/>
  <c r="E29489" i="8"/>
  <c r="G29465" i="8"/>
  <c r="F29465" i="8"/>
  <c r="E29465" i="8"/>
  <c r="C29301" i="8"/>
  <c r="D29301" i="8"/>
  <c r="C29302" i="8"/>
  <c r="D29302" i="8"/>
  <c r="C29303" i="8"/>
  <c r="D29303" i="8"/>
  <c r="C29304" i="8"/>
  <c r="D29304" i="8"/>
  <c r="C29305" i="8"/>
  <c r="D29305" i="8"/>
  <c r="C29306" i="8"/>
  <c r="D29306" i="8"/>
  <c r="C29307" i="8"/>
  <c r="D29307" i="8"/>
  <c r="C29308" i="8"/>
  <c r="D29308" i="8"/>
  <c r="C29309" i="8"/>
  <c r="D29309" i="8"/>
  <c r="C29310" i="8"/>
  <c r="D29310" i="8"/>
  <c r="C29311" i="8"/>
  <c r="D29311" i="8"/>
  <c r="C29312" i="8"/>
  <c r="D29312" i="8"/>
  <c r="C29313" i="8"/>
  <c r="D29313" i="8"/>
  <c r="C29314" i="8"/>
  <c r="D29314" i="8"/>
  <c r="C29315" i="8"/>
  <c r="D29315" i="8"/>
  <c r="C29316" i="8"/>
  <c r="D29316" i="8"/>
  <c r="C29317" i="8"/>
  <c r="D29317" i="8"/>
  <c r="C29318" i="8"/>
  <c r="D29318" i="8"/>
  <c r="C29319" i="8"/>
  <c r="D29319" i="8"/>
  <c r="C29320" i="8"/>
  <c r="D29320" i="8"/>
  <c r="C29321" i="8"/>
  <c r="D29321" i="8"/>
  <c r="C29322" i="8"/>
  <c r="D29322" i="8"/>
  <c r="C29323" i="8"/>
  <c r="D29323" i="8"/>
  <c r="C29324" i="8"/>
  <c r="D29324" i="8"/>
  <c r="C29325" i="8"/>
  <c r="D29325" i="8"/>
  <c r="C29326" i="8"/>
  <c r="D29326" i="8"/>
  <c r="C29327" i="8"/>
  <c r="D29327" i="8"/>
  <c r="C29328" i="8"/>
  <c r="D29328" i="8"/>
  <c r="C29329" i="8"/>
  <c r="D29329" i="8"/>
  <c r="C29330" i="8"/>
  <c r="D29330" i="8"/>
  <c r="C29331" i="8"/>
  <c r="D29331" i="8"/>
  <c r="C29332" i="8"/>
  <c r="D29332" i="8"/>
  <c r="C29333" i="8"/>
  <c r="D29333" i="8"/>
  <c r="C29334" i="8"/>
  <c r="D29334" i="8"/>
  <c r="C29335" i="8"/>
  <c r="D29335" i="8"/>
  <c r="C29336" i="8"/>
  <c r="D29336" i="8"/>
  <c r="C29337" i="8"/>
  <c r="D29337" i="8"/>
  <c r="C29338" i="8"/>
  <c r="D29338" i="8"/>
  <c r="C29339" i="8"/>
  <c r="D29339" i="8"/>
  <c r="C29340" i="8"/>
  <c r="D29340" i="8"/>
  <c r="C29341" i="8"/>
  <c r="D29341" i="8"/>
  <c r="C29342" i="8"/>
  <c r="D29342" i="8"/>
  <c r="C29343" i="8"/>
  <c r="D29343" i="8"/>
  <c r="C29344" i="8"/>
  <c r="D29344" i="8"/>
  <c r="C29345" i="8"/>
  <c r="D29345" i="8"/>
  <c r="C29346" i="8"/>
  <c r="D29346" i="8"/>
  <c r="C29347" i="8"/>
  <c r="D29347" i="8"/>
  <c r="C29348" i="8"/>
  <c r="D29348" i="8"/>
  <c r="C29349" i="8"/>
  <c r="D29349" i="8"/>
  <c r="C29350" i="8"/>
  <c r="D29350" i="8"/>
  <c r="C29351" i="8"/>
  <c r="D29351" i="8"/>
  <c r="C29352" i="8"/>
  <c r="D29352" i="8"/>
  <c r="C29353" i="8"/>
  <c r="D29353" i="8"/>
  <c r="C29354" i="8"/>
  <c r="D29354" i="8"/>
  <c r="C29355" i="8"/>
  <c r="D29355" i="8"/>
  <c r="C29356" i="8"/>
  <c r="D29356" i="8"/>
  <c r="C29357" i="8"/>
  <c r="D29357" i="8"/>
  <c r="C29358" i="8"/>
  <c r="D29358" i="8"/>
  <c r="C29359" i="8"/>
  <c r="D29359" i="8"/>
  <c r="C29360" i="8"/>
  <c r="D29360" i="8"/>
  <c r="C29361" i="8"/>
  <c r="D29361" i="8"/>
  <c r="C29362" i="8"/>
  <c r="D29362" i="8"/>
  <c r="C29363" i="8"/>
  <c r="D29363" i="8"/>
  <c r="C29364" i="8"/>
  <c r="D29364" i="8"/>
  <c r="C29365" i="8"/>
  <c r="D29365" i="8"/>
  <c r="C29366" i="8"/>
  <c r="D29366" i="8"/>
  <c r="C29367" i="8"/>
  <c r="D29367" i="8"/>
  <c r="C29368" i="8"/>
  <c r="D29368" i="8"/>
  <c r="C29369" i="8"/>
  <c r="D29369" i="8"/>
  <c r="C29370" i="8"/>
  <c r="D29370" i="8"/>
  <c r="C29371" i="8"/>
  <c r="D29371" i="8"/>
  <c r="C29372" i="8"/>
  <c r="D29372" i="8"/>
  <c r="C29373" i="8"/>
  <c r="D29373" i="8"/>
  <c r="C29374" i="8"/>
  <c r="D29374" i="8"/>
  <c r="C29375" i="8"/>
  <c r="D29375" i="8"/>
  <c r="C29376" i="8"/>
  <c r="D29376" i="8"/>
  <c r="C29377" i="8"/>
  <c r="D29377" i="8"/>
  <c r="C29378" i="8"/>
  <c r="D29378" i="8"/>
  <c r="C29379" i="8"/>
  <c r="D29379" i="8"/>
  <c r="C29380" i="8"/>
  <c r="D29380" i="8"/>
  <c r="C29381" i="8"/>
  <c r="D29381" i="8"/>
  <c r="C29382" i="8"/>
  <c r="D29382" i="8"/>
  <c r="C29383" i="8"/>
  <c r="D29383" i="8"/>
  <c r="C29384" i="8"/>
  <c r="D29384" i="8"/>
  <c r="C29385" i="8"/>
  <c r="D29385" i="8"/>
  <c r="C29387" i="8"/>
  <c r="D29387" i="8"/>
  <c r="C29388" i="8"/>
  <c r="D29388" i="8"/>
  <c r="C29389" i="8"/>
  <c r="D29389" i="8"/>
  <c r="C29390" i="8"/>
  <c r="D29390" i="8"/>
  <c r="C29391" i="8"/>
  <c r="D29391" i="8"/>
  <c r="C29392" i="8"/>
  <c r="D29392" i="8"/>
  <c r="C29393" i="8"/>
  <c r="D29393" i="8"/>
  <c r="C29394" i="8"/>
  <c r="D29394" i="8"/>
  <c r="C29395" i="8"/>
  <c r="D29395" i="8"/>
  <c r="C29396" i="8"/>
  <c r="D29396" i="8"/>
  <c r="C29397" i="8"/>
  <c r="D29397" i="8"/>
  <c r="C29398" i="8"/>
  <c r="D29398" i="8"/>
  <c r="C29399" i="8"/>
  <c r="D29399" i="8"/>
  <c r="C29400" i="8"/>
  <c r="D29400" i="8"/>
  <c r="C29401" i="8"/>
  <c r="D29401" i="8"/>
  <c r="C29402" i="8"/>
  <c r="D29402" i="8"/>
  <c r="C29403" i="8"/>
  <c r="D29403" i="8"/>
  <c r="C29404" i="8"/>
  <c r="D29404" i="8"/>
  <c r="C29405" i="8"/>
  <c r="D29405" i="8"/>
  <c r="C29406" i="8"/>
  <c r="D29406" i="8"/>
  <c r="C29407" i="8"/>
  <c r="D29407" i="8"/>
  <c r="C29408" i="8"/>
  <c r="D29408" i="8"/>
  <c r="C29409" i="8"/>
  <c r="D29409" i="8"/>
  <c r="C29410" i="8"/>
  <c r="D29410" i="8"/>
  <c r="C29411" i="8"/>
  <c r="D29411" i="8"/>
  <c r="C29412" i="8"/>
  <c r="D29412" i="8"/>
  <c r="C29413" i="8"/>
  <c r="D29413" i="8"/>
  <c r="C29414" i="8"/>
  <c r="D29414" i="8"/>
  <c r="C29415" i="8"/>
  <c r="D29415" i="8"/>
  <c r="C29416" i="8"/>
  <c r="D29416" i="8"/>
  <c r="C29417" i="8"/>
  <c r="D29417" i="8"/>
  <c r="C29418" i="8"/>
  <c r="D29418" i="8"/>
  <c r="C29419" i="8"/>
  <c r="D29419" i="8"/>
  <c r="C29420" i="8"/>
  <c r="D29420" i="8"/>
  <c r="C29421" i="8"/>
  <c r="D29421" i="8"/>
  <c r="C29422" i="8"/>
  <c r="D29422" i="8"/>
  <c r="C29423" i="8"/>
  <c r="D29423" i="8"/>
  <c r="C29424" i="8"/>
  <c r="D29424" i="8"/>
  <c r="C29425" i="8"/>
  <c r="D29425" i="8"/>
  <c r="C29426" i="8"/>
  <c r="D29426" i="8"/>
  <c r="C29427" i="8"/>
  <c r="D29427" i="8"/>
  <c r="C29428" i="8"/>
  <c r="D29428" i="8"/>
  <c r="C29429" i="8"/>
  <c r="D29429" i="8"/>
  <c r="C29430" i="8"/>
  <c r="D29430" i="8"/>
  <c r="C29431" i="8"/>
  <c r="D29431" i="8"/>
  <c r="C29432" i="8"/>
  <c r="D29432" i="8"/>
  <c r="C29433" i="8"/>
  <c r="D29433" i="8"/>
  <c r="C29434" i="8"/>
  <c r="D29434" i="8"/>
  <c r="C29435" i="8"/>
  <c r="D29435" i="8"/>
  <c r="C29436" i="8"/>
  <c r="D29436" i="8"/>
  <c r="C29437" i="8"/>
  <c r="D29437" i="8"/>
  <c r="C29438" i="8"/>
  <c r="D29438" i="8"/>
  <c r="C29439" i="8"/>
  <c r="D29439" i="8"/>
  <c r="C29440" i="8"/>
  <c r="D29440" i="8"/>
  <c r="I29440" i="8"/>
  <c r="G29440" i="8"/>
  <c r="F29440" i="8"/>
  <c r="E29440" i="8"/>
  <c r="G29416" i="8"/>
  <c r="F29416" i="8"/>
  <c r="E29416" i="8"/>
  <c r="G29392" i="8"/>
  <c r="F29392" i="8"/>
  <c r="E29392" i="8"/>
  <c r="G29385" i="8"/>
  <c r="F29385" i="8"/>
  <c r="E29385" i="8"/>
  <c r="G29372" i="8"/>
  <c r="F29372" i="8"/>
  <c r="E29372" i="8"/>
  <c r="G29348" i="8"/>
  <c r="F29348" i="8"/>
  <c r="E29348" i="8"/>
  <c r="G29324" i="8"/>
  <c r="F29324" i="8"/>
  <c r="E29324" i="8"/>
  <c r="C29146" i="8"/>
  <c r="D29146" i="8"/>
  <c r="C29148" i="8"/>
  <c r="D29148" i="8"/>
  <c r="C29149" i="8"/>
  <c r="D29149" i="8"/>
  <c r="C29150" i="8"/>
  <c r="D29150" i="8"/>
  <c r="C29152" i="8"/>
  <c r="D29152" i="8"/>
  <c r="C29153" i="8"/>
  <c r="D29153" i="8"/>
  <c r="C29154" i="8"/>
  <c r="D29154" i="8"/>
  <c r="C29156" i="8"/>
  <c r="D29156" i="8"/>
  <c r="C29157" i="8"/>
  <c r="D29157" i="8"/>
  <c r="C29158" i="8"/>
  <c r="D29158" i="8"/>
  <c r="C29160" i="8"/>
  <c r="D29160" i="8"/>
  <c r="C29161" i="8"/>
  <c r="D29161" i="8"/>
  <c r="C29162" i="8"/>
  <c r="D29162" i="8"/>
  <c r="C29164" i="8"/>
  <c r="D29164" i="8"/>
  <c r="C29165" i="8"/>
  <c r="D29165" i="8"/>
  <c r="C29166" i="8"/>
  <c r="D29166" i="8"/>
  <c r="C29168" i="8"/>
  <c r="D29168" i="8"/>
  <c r="C29169" i="8"/>
  <c r="D29169" i="8"/>
  <c r="C29170" i="8"/>
  <c r="D29170" i="8"/>
  <c r="C29172" i="8"/>
  <c r="D29172" i="8"/>
  <c r="C29173" i="8"/>
  <c r="D29173" i="8"/>
  <c r="C29174" i="8"/>
  <c r="D29174" i="8"/>
  <c r="C29176" i="8"/>
  <c r="D29176" i="8"/>
  <c r="C29177" i="8"/>
  <c r="D29177" i="8"/>
  <c r="C29178" i="8"/>
  <c r="D29178" i="8"/>
  <c r="C29180" i="8"/>
  <c r="D29180" i="8"/>
  <c r="C29181" i="8"/>
  <c r="D29181" i="8"/>
  <c r="C29182" i="8"/>
  <c r="D29182" i="8"/>
  <c r="C29184" i="8"/>
  <c r="D29184" i="8"/>
  <c r="C29185" i="8"/>
  <c r="D29185" i="8"/>
  <c r="C29186" i="8"/>
  <c r="D29186" i="8"/>
  <c r="C29188" i="8"/>
  <c r="D29188" i="8"/>
  <c r="C29189" i="8"/>
  <c r="D29189" i="8"/>
  <c r="C29190" i="8"/>
  <c r="D29190" i="8"/>
  <c r="C29192" i="8"/>
  <c r="D29192" i="8"/>
  <c r="C29193" i="8"/>
  <c r="D29193" i="8"/>
  <c r="C29194" i="8"/>
  <c r="D29194" i="8"/>
  <c r="C29196" i="8"/>
  <c r="D29196" i="8"/>
  <c r="C29197" i="8"/>
  <c r="D29197" i="8"/>
  <c r="C29198" i="8"/>
  <c r="D29198" i="8"/>
  <c r="C29200" i="8"/>
  <c r="D29200" i="8"/>
  <c r="C29201" i="8"/>
  <c r="D29201" i="8"/>
  <c r="C29202" i="8"/>
  <c r="D29202" i="8"/>
  <c r="C29204" i="8"/>
  <c r="D29204" i="8"/>
  <c r="C29205" i="8"/>
  <c r="D29205" i="8"/>
  <c r="C29206" i="8"/>
  <c r="D29206" i="8"/>
  <c r="C29208" i="8"/>
  <c r="D29208" i="8"/>
  <c r="C29209" i="8"/>
  <c r="D29209" i="8"/>
  <c r="C29210" i="8"/>
  <c r="D29210" i="8"/>
  <c r="C29212" i="8"/>
  <c r="D29212" i="8"/>
  <c r="C29213" i="8"/>
  <c r="D29213" i="8"/>
  <c r="C29214" i="8"/>
  <c r="D29214" i="8"/>
  <c r="C29216" i="8"/>
  <c r="D29216" i="8"/>
  <c r="C29217" i="8"/>
  <c r="D29217" i="8"/>
  <c r="C29218" i="8"/>
  <c r="D29218" i="8"/>
  <c r="C29220" i="8"/>
  <c r="D29220" i="8"/>
  <c r="C29221" i="8"/>
  <c r="D29221" i="8"/>
  <c r="C29222" i="8"/>
  <c r="D29222" i="8"/>
  <c r="C29224" i="8"/>
  <c r="D29224" i="8"/>
  <c r="C29225" i="8"/>
  <c r="D29225" i="8"/>
  <c r="C29226" i="8"/>
  <c r="D29226" i="8"/>
  <c r="C29228" i="8"/>
  <c r="D29228" i="8"/>
  <c r="C29229" i="8"/>
  <c r="D29229" i="8"/>
  <c r="C29230" i="8"/>
  <c r="D29230" i="8"/>
  <c r="C29232" i="8"/>
  <c r="D29232" i="8"/>
  <c r="C29233" i="8"/>
  <c r="D29233" i="8"/>
  <c r="C29234" i="8"/>
  <c r="D29234" i="8"/>
  <c r="C29236" i="8"/>
  <c r="D29236" i="8"/>
  <c r="C29237" i="8"/>
  <c r="D29237" i="8"/>
  <c r="C29238" i="8"/>
  <c r="D29238" i="8"/>
  <c r="C29240" i="8"/>
  <c r="D29240" i="8"/>
  <c r="C29241" i="8"/>
  <c r="D29241" i="8"/>
  <c r="C29242" i="8"/>
  <c r="D29242" i="8"/>
  <c r="C29244" i="8"/>
  <c r="D29244" i="8"/>
  <c r="C29245" i="8"/>
  <c r="D29245" i="8"/>
  <c r="C29246" i="8"/>
  <c r="D29246" i="8"/>
  <c r="C29248" i="8"/>
  <c r="D29248" i="8"/>
  <c r="C29249" i="8"/>
  <c r="D29249" i="8"/>
  <c r="C29250" i="8"/>
  <c r="D29250" i="8"/>
  <c r="C29252" i="8"/>
  <c r="D29252" i="8"/>
  <c r="C29253" i="8"/>
  <c r="D29253" i="8"/>
  <c r="C29254" i="8"/>
  <c r="D29254" i="8"/>
  <c r="C29256" i="8"/>
  <c r="D29256" i="8"/>
  <c r="C29257" i="8"/>
  <c r="D29257" i="8"/>
  <c r="C29258" i="8"/>
  <c r="D29258" i="8"/>
  <c r="C29260" i="8"/>
  <c r="D29260" i="8"/>
  <c r="C29261" i="8"/>
  <c r="D29261" i="8"/>
  <c r="C29262" i="8"/>
  <c r="D29262" i="8"/>
  <c r="C29264" i="8"/>
  <c r="D29264" i="8"/>
  <c r="C29265" i="8"/>
  <c r="D29265" i="8"/>
  <c r="C29266" i="8"/>
  <c r="D29266" i="8"/>
  <c r="C29268" i="8"/>
  <c r="D29268" i="8"/>
  <c r="C29269" i="8"/>
  <c r="D29269" i="8"/>
  <c r="C29270" i="8"/>
  <c r="D29270" i="8"/>
  <c r="C29272" i="8"/>
  <c r="D29272" i="8"/>
  <c r="C29273" i="8"/>
  <c r="D29273" i="8"/>
  <c r="C29274" i="8"/>
  <c r="D29274" i="8"/>
  <c r="C29276" i="8"/>
  <c r="D29276" i="8"/>
  <c r="C29277" i="8"/>
  <c r="D29277" i="8"/>
  <c r="C29278" i="8"/>
  <c r="D29278" i="8"/>
  <c r="C29280" i="8"/>
  <c r="D29280" i="8"/>
  <c r="C29281" i="8"/>
  <c r="D29281" i="8"/>
  <c r="C29282" i="8"/>
  <c r="D29282" i="8"/>
  <c r="C29284" i="8"/>
  <c r="D29284" i="8"/>
  <c r="C29285" i="8"/>
  <c r="D29285" i="8"/>
  <c r="C29287" i="8"/>
  <c r="D29287" i="8"/>
  <c r="C29288" i="8"/>
  <c r="D29288" i="8"/>
  <c r="C29289" i="8"/>
  <c r="D29289" i="8"/>
  <c r="C29291" i="8"/>
  <c r="D29291" i="8"/>
  <c r="C29292" i="8"/>
  <c r="D29292" i="8"/>
  <c r="C29293" i="8"/>
  <c r="D29293" i="8"/>
  <c r="C29294" i="8"/>
  <c r="D29294" i="8"/>
  <c r="C29295" i="8"/>
  <c r="D29295" i="8"/>
  <c r="C29296" i="8"/>
  <c r="D29296" i="8"/>
  <c r="C29297" i="8"/>
  <c r="D29297" i="8"/>
  <c r="C29298" i="8"/>
  <c r="D29298" i="8"/>
  <c r="C29299" i="8"/>
  <c r="D29299" i="8"/>
  <c r="C29300" i="8"/>
  <c r="D29300" i="8"/>
  <c r="I29300" i="8"/>
  <c r="G29300" i="8"/>
  <c r="F29300" i="8"/>
  <c r="E29300" i="8"/>
  <c r="G29285" i="8"/>
  <c r="F29285" i="8"/>
  <c r="E29285" i="8"/>
  <c r="G29265" i="8"/>
  <c r="F29265" i="8"/>
  <c r="E29265" i="8"/>
  <c r="G29241" i="8"/>
  <c r="F29241" i="8"/>
  <c r="E29241" i="8"/>
  <c r="G29217" i="8"/>
  <c r="F29217" i="8"/>
  <c r="E29217" i="8"/>
  <c r="G29193" i="8"/>
  <c r="F29193" i="8"/>
  <c r="E29193" i="8"/>
  <c r="G29169" i="8"/>
  <c r="F29169" i="8"/>
  <c r="E29169" i="8"/>
  <c r="C28997" i="8"/>
  <c r="D28997" i="8"/>
  <c r="C28999" i="8"/>
  <c r="D28999" i="8"/>
  <c r="C29000" i="8"/>
  <c r="D29000" i="8"/>
  <c r="C29001" i="8"/>
  <c r="D29001" i="8"/>
  <c r="C29003" i="8"/>
  <c r="D29003" i="8"/>
  <c r="C29004" i="8"/>
  <c r="D29004" i="8"/>
  <c r="C29005" i="8"/>
  <c r="D29005" i="8"/>
  <c r="C29007" i="8"/>
  <c r="D29007" i="8"/>
  <c r="C29008" i="8"/>
  <c r="D29008" i="8"/>
  <c r="C29009" i="8"/>
  <c r="D29009" i="8"/>
  <c r="C29011" i="8"/>
  <c r="D29011" i="8"/>
  <c r="C29012" i="8"/>
  <c r="D29012" i="8"/>
  <c r="C29013" i="8"/>
  <c r="D29013" i="8"/>
  <c r="C29015" i="8"/>
  <c r="D29015" i="8"/>
  <c r="C29016" i="8"/>
  <c r="D29016" i="8"/>
  <c r="C29017" i="8"/>
  <c r="D29017" i="8"/>
  <c r="C29019" i="8"/>
  <c r="D29019" i="8"/>
  <c r="C29020" i="8"/>
  <c r="D29020" i="8"/>
  <c r="C29021" i="8"/>
  <c r="D29021" i="8"/>
  <c r="C29023" i="8"/>
  <c r="D29023" i="8"/>
  <c r="C29024" i="8"/>
  <c r="D29024" i="8"/>
  <c r="C29025" i="8"/>
  <c r="D29025" i="8"/>
  <c r="C29027" i="8"/>
  <c r="D29027" i="8"/>
  <c r="C29028" i="8"/>
  <c r="D29028" i="8"/>
  <c r="C29029" i="8"/>
  <c r="D29029" i="8"/>
  <c r="C29031" i="8"/>
  <c r="D29031" i="8"/>
  <c r="C29032" i="8"/>
  <c r="D29032" i="8"/>
  <c r="C29033" i="8"/>
  <c r="D29033" i="8"/>
  <c r="C29035" i="8"/>
  <c r="D29035" i="8"/>
  <c r="C29036" i="8"/>
  <c r="D29036" i="8"/>
  <c r="C29037" i="8"/>
  <c r="D29037" i="8"/>
  <c r="C29039" i="8"/>
  <c r="D29039" i="8"/>
  <c r="C29040" i="8"/>
  <c r="D29040" i="8"/>
  <c r="C29041" i="8"/>
  <c r="D29041" i="8"/>
  <c r="C29043" i="8"/>
  <c r="D29043" i="8"/>
  <c r="C29044" i="8"/>
  <c r="D29044" i="8"/>
  <c r="C29045" i="8"/>
  <c r="D29045" i="8"/>
  <c r="C29047" i="8"/>
  <c r="D29047" i="8"/>
  <c r="C29048" i="8"/>
  <c r="D29048" i="8"/>
  <c r="C29049" i="8"/>
  <c r="D29049" i="8"/>
  <c r="C29051" i="8"/>
  <c r="D29051" i="8"/>
  <c r="C29052" i="8"/>
  <c r="D29052" i="8"/>
  <c r="C29053" i="8"/>
  <c r="D29053" i="8"/>
  <c r="C29055" i="8"/>
  <c r="D29055" i="8"/>
  <c r="C29056" i="8"/>
  <c r="D29056" i="8"/>
  <c r="C29057" i="8"/>
  <c r="D29057" i="8"/>
  <c r="C29059" i="8"/>
  <c r="D29059" i="8"/>
  <c r="C29060" i="8"/>
  <c r="D29060" i="8"/>
  <c r="C29061" i="8"/>
  <c r="D29061" i="8"/>
  <c r="C29063" i="8"/>
  <c r="D29063" i="8"/>
  <c r="C29064" i="8"/>
  <c r="D29064" i="8"/>
  <c r="C29065" i="8"/>
  <c r="D29065" i="8"/>
  <c r="C29067" i="8"/>
  <c r="D29067" i="8"/>
  <c r="C29068" i="8"/>
  <c r="D29068" i="8"/>
  <c r="C29069" i="8"/>
  <c r="D29069" i="8"/>
  <c r="C29071" i="8"/>
  <c r="D29071" i="8"/>
  <c r="C29072" i="8"/>
  <c r="D29072" i="8"/>
  <c r="C29073" i="8"/>
  <c r="D29073" i="8"/>
  <c r="C29075" i="8"/>
  <c r="D29075" i="8"/>
  <c r="C29076" i="8"/>
  <c r="D29076" i="8"/>
  <c r="C29077" i="8"/>
  <c r="D29077" i="8"/>
  <c r="C29079" i="8"/>
  <c r="D29079" i="8"/>
  <c r="C29080" i="8"/>
  <c r="D29080" i="8"/>
  <c r="C29081" i="8"/>
  <c r="D29081" i="8"/>
  <c r="C29083" i="8"/>
  <c r="D29083" i="8"/>
  <c r="C29084" i="8"/>
  <c r="D29084" i="8"/>
  <c r="C29085" i="8"/>
  <c r="D29085" i="8"/>
  <c r="C29087" i="8"/>
  <c r="D29087" i="8"/>
  <c r="C29088" i="8"/>
  <c r="D29088" i="8"/>
  <c r="C29089" i="8"/>
  <c r="D29089" i="8"/>
  <c r="C29092" i="8"/>
  <c r="D29092" i="8"/>
  <c r="C29093" i="8"/>
  <c r="D29093" i="8"/>
  <c r="C29094" i="8"/>
  <c r="D29094" i="8"/>
  <c r="C29096" i="8"/>
  <c r="D29096" i="8"/>
  <c r="C29097" i="8"/>
  <c r="D29097" i="8"/>
  <c r="C29098" i="8"/>
  <c r="D29098" i="8"/>
  <c r="C29100" i="8"/>
  <c r="D29100" i="8"/>
  <c r="C29101" i="8"/>
  <c r="D29101" i="8"/>
  <c r="C29102" i="8"/>
  <c r="D29102" i="8"/>
  <c r="C29104" i="8"/>
  <c r="D29104" i="8"/>
  <c r="C29105" i="8"/>
  <c r="D29105" i="8"/>
  <c r="C29106" i="8"/>
  <c r="D29106" i="8"/>
  <c r="C29108" i="8"/>
  <c r="D29108" i="8"/>
  <c r="C29109" i="8"/>
  <c r="D29109" i="8"/>
  <c r="C29110" i="8"/>
  <c r="D29110" i="8"/>
  <c r="C29112" i="8"/>
  <c r="D29112" i="8"/>
  <c r="C29113" i="8"/>
  <c r="D29113" i="8"/>
  <c r="C29114" i="8"/>
  <c r="D29114" i="8"/>
  <c r="C29116" i="8"/>
  <c r="D29116" i="8"/>
  <c r="C29117" i="8"/>
  <c r="D29117" i="8"/>
  <c r="C29118" i="8"/>
  <c r="D29118" i="8"/>
  <c r="C29120" i="8"/>
  <c r="D29120" i="8"/>
  <c r="C29121" i="8"/>
  <c r="D29121" i="8"/>
  <c r="C29122" i="8"/>
  <c r="D29122" i="8"/>
  <c r="C29124" i="8"/>
  <c r="D29124" i="8"/>
  <c r="C29125" i="8"/>
  <c r="D29125" i="8"/>
  <c r="C29126" i="8"/>
  <c r="D29126" i="8"/>
  <c r="C29128" i="8"/>
  <c r="D29128" i="8"/>
  <c r="C29129" i="8"/>
  <c r="D29129" i="8"/>
  <c r="C29130" i="8"/>
  <c r="D29130" i="8"/>
  <c r="C29132" i="8"/>
  <c r="D29132" i="8"/>
  <c r="C29133" i="8"/>
  <c r="D29133" i="8"/>
  <c r="C29134" i="8"/>
  <c r="D29134" i="8"/>
  <c r="C29136" i="8"/>
  <c r="D29136" i="8"/>
  <c r="C29137" i="8"/>
  <c r="D29137" i="8"/>
  <c r="C29138" i="8"/>
  <c r="D29138" i="8"/>
  <c r="C29140" i="8"/>
  <c r="D29140" i="8"/>
  <c r="C29141" i="8"/>
  <c r="D29141" i="8"/>
  <c r="C29142" i="8"/>
  <c r="D29142" i="8"/>
  <c r="C29144" i="8"/>
  <c r="D29144" i="8"/>
  <c r="C29145" i="8"/>
  <c r="D29145" i="8"/>
  <c r="I29145" i="8"/>
  <c r="G29145" i="8"/>
  <c r="F29145" i="8"/>
  <c r="E29145" i="8"/>
  <c r="G29121" i="8"/>
  <c r="F29121" i="8"/>
  <c r="E29121" i="8"/>
  <c r="G29097" i="8"/>
  <c r="F29097" i="8"/>
  <c r="E29097" i="8"/>
  <c r="G29090" i="8"/>
  <c r="F29090" i="8"/>
  <c r="E29090" i="8"/>
  <c r="G29068" i="8"/>
  <c r="F29068" i="8"/>
  <c r="E29068" i="8"/>
  <c r="G29044" i="8"/>
  <c r="F29044" i="8"/>
  <c r="E29044" i="8"/>
  <c r="G29020" i="8"/>
  <c r="F29020" i="8"/>
  <c r="E29020" i="8"/>
  <c r="C28840" i="8"/>
  <c r="D28840" i="8"/>
  <c r="C28841" i="8"/>
  <c r="D28841" i="8"/>
  <c r="C28842" i="8"/>
  <c r="D28842" i="8"/>
  <c r="C28843" i="8"/>
  <c r="D28843" i="8"/>
  <c r="C28844" i="8"/>
  <c r="D28844" i="8"/>
  <c r="C28845" i="8"/>
  <c r="D28845" i="8"/>
  <c r="C28846" i="8"/>
  <c r="D28846" i="8"/>
  <c r="C28847" i="8"/>
  <c r="D28847" i="8"/>
  <c r="C28848" i="8"/>
  <c r="D28848" i="8"/>
  <c r="C28850" i="8"/>
  <c r="D28850" i="8"/>
  <c r="C28851" i="8"/>
  <c r="D28851" i="8"/>
  <c r="C28852" i="8"/>
  <c r="D28852" i="8"/>
  <c r="C28854" i="8"/>
  <c r="D28854" i="8"/>
  <c r="C28855" i="8"/>
  <c r="D28855" i="8"/>
  <c r="C28856" i="8"/>
  <c r="D28856" i="8"/>
  <c r="C28857" i="8"/>
  <c r="D28857" i="8"/>
  <c r="C28858" i="8"/>
  <c r="D28858" i="8"/>
  <c r="C28859" i="8"/>
  <c r="D28859" i="8"/>
  <c r="C28860" i="8"/>
  <c r="D28860" i="8"/>
  <c r="C28861" i="8"/>
  <c r="D28861" i="8"/>
  <c r="C28862" i="8"/>
  <c r="D28862" i="8"/>
  <c r="C28863" i="8"/>
  <c r="D28863" i="8"/>
  <c r="C28864" i="8"/>
  <c r="D28864" i="8"/>
  <c r="C28865" i="8"/>
  <c r="D28865" i="8"/>
  <c r="C28866" i="8"/>
  <c r="D28866" i="8"/>
  <c r="C28867" i="8"/>
  <c r="D28867" i="8"/>
  <c r="C28868" i="8"/>
  <c r="D28868" i="8"/>
  <c r="C28869" i="8"/>
  <c r="D28869" i="8"/>
  <c r="C28870" i="8"/>
  <c r="D28870" i="8"/>
  <c r="C28871" i="8"/>
  <c r="D28871" i="8"/>
  <c r="C28872" i="8"/>
  <c r="D28872" i="8"/>
  <c r="C28873" i="8"/>
  <c r="D28873" i="8"/>
  <c r="C28874" i="8"/>
  <c r="D28874" i="8"/>
  <c r="C28875" i="8"/>
  <c r="D28875" i="8"/>
  <c r="C28876" i="8"/>
  <c r="D28876" i="8"/>
  <c r="C28877" i="8"/>
  <c r="D28877" i="8"/>
  <c r="C28878" i="8"/>
  <c r="D28878" i="8"/>
  <c r="C28879" i="8"/>
  <c r="D28879" i="8"/>
  <c r="C28880" i="8"/>
  <c r="D28880" i="8"/>
  <c r="C28881" i="8"/>
  <c r="D28881" i="8"/>
  <c r="C28882" i="8"/>
  <c r="D28882" i="8"/>
  <c r="C28883" i="8"/>
  <c r="D28883" i="8"/>
  <c r="C28884" i="8"/>
  <c r="D28884" i="8"/>
  <c r="C28885" i="8"/>
  <c r="D28885" i="8"/>
  <c r="C28886" i="8"/>
  <c r="D28886" i="8"/>
  <c r="C28887" i="8"/>
  <c r="D28887" i="8"/>
  <c r="C28888" i="8"/>
  <c r="D28888" i="8"/>
  <c r="C28889" i="8"/>
  <c r="D28889" i="8"/>
  <c r="C28890" i="8"/>
  <c r="D28890" i="8"/>
  <c r="C28891" i="8"/>
  <c r="D28891" i="8"/>
  <c r="C28893" i="8"/>
  <c r="D28893" i="8"/>
  <c r="C28895" i="8"/>
  <c r="D28895" i="8"/>
  <c r="C28896" i="8"/>
  <c r="D28896" i="8"/>
  <c r="C28897" i="8"/>
  <c r="D28897" i="8"/>
  <c r="C28898" i="8"/>
  <c r="D28898" i="8"/>
  <c r="C28899" i="8"/>
  <c r="D28899" i="8"/>
  <c r="C28900" i="8"/>
  <c r="D28900" i="8"/>
  <c r="C28901" i="8"/>
  <c r="D28901" i="8"/>
  <c r="C28902" i="8"/>
  <c r="D28902" i="8"/>
  <c r="C28903" i="8"/>
  <c r="D28903" i="8"/>
  <c r="C28904" i="8"/>
  <c r="D28904" i="8"/>
  <c r="C28905" i="8"/>
  <c r="D28905" i="8"/>
  <c r="C28907" i="8"/>
  <c r="D28907" i="8"/>
  <c r="C28908" i="8"/>
  <c r="D28908" i="8"/>
  <c r="C28909" i="8"/>
  <c r="D28909" i="8"/>
  <c r="C28911" i="8"/>
  <c r="D28911" i="8"/>
  <c r="C28912" i="8"/>
  <c r="D28912" i="8"/>
  <c r="C28913" i="8"/>
  <c r="D28913" i="8"/>
  <c r="C28914" i="8"/>
  <c r="D28914" i="8"/>
  <c r="C28915" i="8"/>
  <c r="D28915" i="8"/>
  <c r="C28916" i="8"/>
  <c r="D28916" i="8"/>
  <c r="C28917" i="8"/>
  <c r="D28917" i="8"/>
  <c r="C28919" i="8"/>
  <c r="D28919" i="8"/>
  <c r="C28920" i="8"/>
  <c r="D28920" i="8"/>
  <c r="C28921" i="8"/>
  <c r="D28921" i="8"/>
  <c r="C28922" i="8"/>
  <c r="D28922" i="8"/>
  <c r="C28923" i="8"/>
  <c r="D28923" i="8"/>
  <c r="C28924" i="8"/>
  <c r="D28924" i="8"/>
  <c r="C28925" i="8"/>
  <c r="D28925" i="8"/>
  <c r="C28926" i="8"/>
  <c r="D28926" i="8"/>
  <c r="C28927" i="8"/>
  <c r="D28927" i="8"/>
  <c r="C28928" i="8"/>
  <c r="D28928" i="8"/>
  <c r="C28929" i="8"/>
  <c r="D28929" i="8"/>
  <c r="C28931" i="8"/>
  <c r="D28931" i="8"/>
  <c r="C28932" i="8"/>
  <c r="D28932" i="8"/>
  <c r="C28933" i="8"/>
  <c r="D28933" i="8"/>
  <c r="C28935" i="8"/>
  <c r="D28935" i="8"/>
  <c r="C28936" i="8"/>
  <c r="D28936" i="8"/>
  <c r="C28937" i="8"/>
  <c r="D28937" i="8"/>
  <c r="C28938" i="8"/>
  <c r="D28938" i="8"/>
  <c r="C28939" i="8"/>
  <c r="D28939" i="8"/>
  <c r="C28940" i="8"/>
  <c r="D28940" i="8"/>
  <c r="C28941" i="8"/>
  <c r="D28941" i="8"/>
  <c r="C28942" i="8"/>
  <c r="D28942" i="8"/>
  <c r="C28943" i="8"/>
  <c r="D28943" i="8"/>
  <c r="C28944" i="8"/>
  <c r="D28944" i="8"/>
  <c r="C28945" i="8"/>
  <c r="D28945" i="8"/>
  <c r="C28946" i="8"/>
  <c r="D28946" i="8"/>
  <c r="C28947" i="8"/>
  <c r="D28947" i="8"/>
  <c r="C28948" i="8"/>
  <c r="D28948" i="8"/>
  <c r="C28949" i="8"/>
  <c r="D28949" i="8"/>
  <c r="C28950" i="8"/>
  <c r="D28950" i="8"/>
  <c r="C28951" i="8"/>
  <c r="D28951" i="8"/>
  <c r="C28952" i="8"/>
  <c r="D28952" i="8"/>
  <c r="C28953" i="8"/>
  <c r="D28953" i="8"/>
  <c r="C28955" i="8"/>
  <c r="D28955" i="8"/>
  <c r="C28956" i="8"/>
  <c r="D28956" i="8"/>
  <c r="C28957" i="8"/>
  <c r="D28957" i="8"/>
  <c r="C28959" i="8"/>
  <c r="D28959" i="8"/>
  <c r="C28960" i="8"/>
  <c r="D28960" i="8"/>
  <c r="C28961" i="8"/>
  <c r="D28961" i="8"/>
  <c r="C28963" i="8"/>
  <c r="D28963" i="8"/>
  <c r="C28964" i="8"/>
  <c r="D28964" i="8"/>
  <c r="C28965" i="8"/>
  <c r="D28965" i="8"/>
  <c r="C28966" i="8"/>
  <c r="D28966" i="8"/>
  <c r="C28967" i="8"/>
  <c r="D28967" i="8"/>
  <c r="C28968" i="8"/>
  <c r="D28968" i="8"/>
  <c r="C28969" i="8"/>
  <c r="D28969" i="8"/>
  <c r="C28970" i="8"/>
  <c r="D28970" i="8"/>
  <c r="C28971" i="8"/>
  <c r="D28971" i="8"/>
  <c r="C28972" i="8"/>
  <c r="D28972" i="8"/>
  <c r="C28973" i="8"/>
  <c r="D28973" i="8"/>
  <c r="C28975" i="8"/>
  <c r="D28975" i="8"/>
  <c r="C28976" i="8"/>
  <c r="D28976" i="8"/>
  <c r="C28977" i="8"/>
  <c r="D28977" i="8"/>
  <c r="C28979" i="8"/>
  <c r="D28979" i="8"/>
  <c r="C28980" i="8"/>
  <c r="D28980" i="8"/>
  <c r="C28981" i="8"/>
  <c r="D28981" i="8"/>
  <c r="C28983" i="8"/>
  <c r="D28983" i="8"/>
  <c r="C28984" i="8"/>
  <c r="D28984" i="8"/>
  <c r="C28985" i="8"/>
  <c r="D28985" i="8"/>
  <c r="C28987" i="8"/>
  <c r="D28987" i="8"/>
  <c r="C28988" i="8"/>
  <c r="D28988" i="8"/>
  <c r="C28989" i="8"/>
  <c r="D28989" i="8"/>
  <c r="C28991" i="8"/>
  <c r="D28991" i="8"/>
  <c r="C28992" i="8"/>
  <c r="D28992" i="8"/>
  <c r="C28993" i="8"/>
  <c r="D28993" i="8"/>
  <c r="C28995" i="8"/>
  <c r="D28995" i="8"/>
  <c r="C28996" i="8"/>
  <c r="D28996" i="8"/>
  <c r="I28996" i="8"/>
  <c r="G28996" i="8"/>
  <c r="F28996" i="8"/>
  <c r="E28996" i="8"/>
  <c r="G28972" i="8"/>
  <c r="F28972" i="8"/>
  <c r="E28972" i="8"/>
  <c r="G28948" i="8"/>
  <c r="F28948" i="8"/>
  <c r="E28948" i="8"/>
  <c r="G28924" i="8"/>
  <c r="F28924" i="8"/>
  <c r="E28924" i="8"/>
  <c r="G28900" i="8"/>
  <c r="F28900" i="8"/>
  <c r="E28900" i="8"/>
  <c r="G28887" i="8"/>
  <c r="F28887" i="8"/>
  <c r="E28887" i="8"/>
  <c r="G28863" i="8"/>
  <c r="F28863" i="8"/>
  <c r="E28863" i="8"/>
  <c r="C28671" i="8"/>
  <c r="D28671" i="8"/>
  <c r="C28672" i="8"/>
  <c r="D28672" i="8"/>
  <c r="C28673" i="8"/>
  <c r="D28673" i="8"/>
  <c r="C28674" i="8"/>
  <c r="D28674" i="8"/>
  <c r="C28675" i="8"/>
  <c r="D28675" i="8"/>
  <c r="C28676" i="8"/>
  <c r="D28676" i="8"/>
  <c r="C28677" i="8"/>
  <c r="D28677" i="8"/>
  <c r="C28678" i="8"/>
  <c r="D28678" i="8"/>
  <c r="C28679" i="8"/>
  <c r="D28679" i="8"/>
  <c r="C28680" i="8"/>
  <c r="D28680" i="8"/>
  <c r="C28681" i="8"/>
  <c r="D28681" i="8"/>
  <c r="C28682" i="8"/>
  <c r="D28682" i="8"/>
  <c r="C28683" i="8"/>
  <c r="D28683" i="8"/>
  <c r="C28684" i="8"/>
  <c r="D28684" i="8"/>
  <c r="C28685" i="8"/>
  <c r="D28685" i="8"/>
  <c r="C28686" i="8"/>
  <c r="D28686" i="8"/>
  <c r="C28687" i="8"/>
  <c r="D28687" i="8"/>
  <c r="C28688" i="8"/>
  <c r="D28688" i="8"/>
  <c r="C28689" i="8"/>
  <c r="D28689" i="8"/>
  <c r="C28690" i="8"/>
  <c r="D28690" i="8"/>
  <c r="C28691" i="8"/>
  <c r="D28691" i="8"/>
  <c r="C28692" i="8"/>
  <c r="D28692" i="8"/>
  <c r="C28693" i="8"/>
  <c r="D28693" i="8"/>
  <c r="C28694" i="8"/>
  <c r="D28694" i="8"/>
  <c r="C28695" i="8"/>
  <c r="D28695" i="8"/>
  <c r="C28696" i="8"/>
  <c r="D28696" i="8"/>
  <c r="C28697" i="8"/>
  <c r="D28697" i="8"/>
  <c r="C28698" i="8"/>
  <c r="D28698" i="8"/>
  <c r="C28699" i="8"/>
  <c r="D28699" i="8"/>
  <c r="C28700" i="8"/>
  <c r="D28700" i="8"/>
  <c r="C28701" i="8"/>
  <c r="D28701" i="8"/>
  <c r="C28702" i="8"/>
  <c r="D28702" i="8"/>
  <c r="C28703" i="8"/>
  <c r="D28703" i="8"/>
  <c r="C28704" i="8"/>
  <c r="D28704" i="8"/>
  <c r="C28705" i="8"/>
  <c r="D28705" i="8"/>
  <c r="C28706" i="8"/>
  <c r="D28706" i="8"/>
  <c r="C28707" i="8"/>
  <c r="D28707" i="8"/>
  <c r="C28708" i="8"/>
  <c r="D28708" i="8"/>
  <c r="C28709" i="8"/>
  <c r="D28709" i="8"/>
  <c r="C28710" i="8"/>
  <c r="D28710" i="8"/>
  <c r="C28711" i="8"/>
  <c r="D28711" i="8"/>
  <c r="C28713" i="8"/>
  <c r="D28713" i="8"/>
  <c r="C28714" i="8"/>
  <c r="D28714" i="8"/>
  <c r="C28715" i="8"/>
  <c r="D28715" i="8"/>
  <c r="C28716" i="8"/>
  <c r="D28716" i="8"/>
  <c r="C28717" i="8"/>
  <c r="D28717" i="8"/>
  <c r="C28718" i="8"/>
  <c r="D28718" i="8"/>
  <c r="C28719" i="8"/>
  <c r="D28719" i="8"/>
  <c r="C28720" i="8"/>
  <c r="D28720" i="8"/>
  <c r="C28721" i="8"/>
  <c r="D28721" i="8"/>
  <c r="C28722" i="8"/>
  <c r="D28722" i="8"/>
  <c r="C28723" i="8"/>
  <c r="D28723" i="8"/>
  <c r="C28724" i="8"/>
  <c r="D28724" i="8"/>
  <c r="C28726" i="8"/>
  <c r="D28726" i="8"/>
  <c r="C28727" i="8"/>
  <c r="D28727" i="8"/>
  <c r="C28728" i="8"/>
  <c r="D28728" i="8"/>
  <c r="C28730" i="8"/>
  <c r="D28730" i="8"/>
  <c r="C28731" i="8"/>
  <c r="D28731" i="8"/>
  <c r="C28732" i="8"/>
  <c r="D28732" i="8"/>
  <c r="C28733" i="8"/>
  <c r="D28733" i="8"/>
  <c r="C28734" i="8"/>
  <c r="D28734" i="8"/>
  <c r="C28735" i="8"/>
  <c r="D28735" i="8"/>
  <c r="C28736" i="8"/>
  <c r="D28736" i="8"/>
  <c r="C28737" i="8"/>
  <c r="D28737" i="8"/>
  <c r="C28740" i="8"/>
  <c r="D28740" i="8"/>
  <c r="C28741" i="8"/>
  <c r="D28741" i="8"/>
  <c r="C28742" i="8"/>
  <c r="D28742" i="8"/>
  <c r="C28743" i="8"/>
  <c r="D28743" i="8"/>
  <c r="C28744" i="8"/>
  <c r="D28744" i="8"/>
  <c r="C28745" i="8"/>
  <c r="D28745" i="8"/>
  <c r="C28746" i="8"/>
  <c r="D28746" i="8"/>
  <c r="C28747" i="8"/>
  <c r="D28747" i="8"/>
  <c r="C28748" i="8"/>
  <c r="D28748" i="8"/>
  <c r="C28750" i="8"/>
  <c r="D28750" i="8"/>
  <c r="C28751" i="8"/>
  <c r="D28751" i="8"/>
  <c r="C28752" i="8"/>
  <c r="D28752" i="8"/>
  <c r="C28753" i="8"/>
  <c r="D28753" i="8"/>
  <c r="C28754" i="8"/>
  <c r="D28754" i="8"/>
  <c r="C28755" i="8"/>
  <c r="D28755" i="8"/>
  <c r="C28756" i="8"/>
  <c r="D28756" i="8"/>
  <c r="C28757" i="8"/>
  <c r="D28757" i="8"/>
  <c r="C28758" i="8"/>
  <c r="D28758" i="8"/>
  <c r="C28759" i="8"/>
  <c r="D28759" i="8"/>
  <c r="C28760" i="8"/>
  <c r="D28760" i="8"/>
  <c r="C28761" i="8"/>
  <c r="D28761" i="8"/>
  <c r="C28762" i="8"/>
  <c r="D28762" i="8"/>
  <c r="C28763" i="8"/>
  <c r="D28763" i="8"/>
  <c r="C28764" i="8"/>
  <c r="D28764" i="8"/>
  <c r="C28765" i="8"/>
  <c r="D28765" i="8"/>
  <c r="C28766" i="8"/>
  <c r="D28766" i="8"/>
  <c r="C28767" i="8"/>
  <c r="D28767" i="8"/>
  <c r="C28768" i="8"/>
  <c r="D28768" i="8"/>
  <c r="C28769" i="8"/>
  <c r="D28769" i="8"/>
  <c r="C28770" i="8"/>
  <c r="D28770" i="8"/>
  <c r="C28771" i="8"/>
  <c r="D28771" i="8"/>
  <c r="C28772" i="8"/>
  <c r="D28772" i="8"/>
  <c r="C28773" i="8"/>
  <c r="D28773" i="8"/>
  <c r="C28774" i="8"/>
  <c r="D28774" i="8"/>
  <c r="C28775" i="8"/>
  <c r="D28775" i="8"/>
  <c r="C28776" i="8"/>
  <c r="D28776" i="8"/>
  <c r="C28777" i="8"/>
  <c r="D28777" i="8"/>
  <c r="C28778" i="8"/>
  <c r="D28778" i="8"/>
  <c r="C28779" i="8"/>
  <c r="D28779" i="8"/>
  <c r="C28780" i="8"/>
  <c r="D28780" i="8"/>
  <c r="C28781" i="8"/>
  <c r="D28781" i="8"/>
  <c r="C28782" i="8"/>
  <c r="D28782" i="8"/>
  <c r="C28783" i="8"/>
  <c r="D28783" i="8"/>
  <c r="C28784" i="8"/>
  <c r="D28784" i="8"/>
  <c r="C28785" i="8"/>
  <c r="D28785" i="8"/>
  <c r="C28786" i="8"/>
  <c r="D28786" i="8"/>
  <c r="C28787" i="8"/>
  <c r="D28787" i="8"/>
  <c r="C28788" i="8"/>
  <c r="D28788" i="8"/>
  <c r="C28789" i="8"/>
  <c r="D28789" i="8"/>
  <c r="C28790" i="8"/>
  <c r="D28790" i="8"/>
  <c r="C28791" i="8"/>
  <c r="D28791" i="8"/>
  <c r="C28792" i="8"/>
  <c r="D28792" i="8"/>
  <c r="C28793" i="8"/>
  <c r="D28793" i="8"/>
  <c r="C28794" i="8"/>
  <c r="D28794" i="8"/>
  <c r="C28795" i="8"/>
  <c r="D28795" i="8"/>
  <c r="C28796" i="8"/>
  <c r="D28796" i="8"/>
  <c r="C28797" i="8"/>
  <c r="D28797" i="8"/>
  <c r="C28798" i="8"/>
  <c r="D28798" i="8"/>
  <c r="C28799" i="8"/>
  <c r="D28799" i="8"/>
  <c r="C28800" i="8"/>
  <c r="D28800" i="8"/>
  <c r="C28801" i="8"/>
  <c r="D28801" i="8"/>
  <c r="C28802" i="8"/>
  <c r="D28802" i="8"/>
  <c r="C28803" i="8"/>
  <c r="D28803" i="8"/>
  <c r="C28804" i="8"/>
  <c r="D28804" i="8"/>
  <c r="C28805" i="8"/>
  <c r="D28805" i="8"/>
  <c r="C28806" i="8"/>
  <c r="D28806" i="8"/>
  <c r="C28807" i="8"/>
  <c r="D28807" i="8"/>
  <c r="C28808" i="8"/>
  <c r="D28808" i="8"/>
  <c r="C28809" i="8"/>
  <c r="D28809" i="8"/>
  <c r="C28810" i="8"/>
  <c r="D28810" i="8"/>
  <c r="C28811" i="8"/>
  <c r="D28811" i="8"/>
  <c r="C28812" i="8"/>
  <c r="D28812" i="8"/>
  <c r="C28813" i="8"/>
  <c r="D28813" i="8"/>
  <c r="C28814" i="8"/>
  <c r="D28814" i="8"/>
  <c r="C28815" i="8"/>
  <c r="D28815" i="8"/>
  <c r="C28816" i="8"/>
  <c r="D28816" i="8"/>
  <c r="C28817" i="8"/>
  <c r="D28817" i="8"/>
  <c r="C28818" i="8"/>
  <c r="D28818" i="8"/>
  <c r="C28819" i="8"/>
  <c r="D28819" i="8"/>
  <c r="C28820" i="8"/>
  <c r="D28820" i="8"/>
  <c r="C28821" i="8"/>
  <c r="D28821" i="8"/>
  <c r="C28822" i="8"/>
  <c r="D28822" i="8"/>
  <c r="C28823" i="8"/>
  <c r="D28823" i="8"/>
  <c r="C28824" i="8"/>
  <c r="D28824" i="8"/>
  <c r="C28825" i="8"/>
  <c r="D28825" i="8"/>
  <c r="C28826" i="8"/>
  <c r="D28826" i="8"/>
  <c r="C28827" i="8"/>
  <c r="D28827" i="8"/>
  <c r="C28828" i="8"/>
  <c r="D28828" i="8"/>
  <c r="C28829" i="8"/>
  <c r="D28829" i="8"/>
  <c r="C28830" i="8"/>
  <c r="D28830" i="8"/>
  <c r="C28831" i="8"/>
  <c r="D28831" i="8"/>
  <c r="C28832" i="8"/>
  <c r="D28832" i="8"/>
  <c r="C28833" i="8"/>
  <c r="D28833" i="8"/>
  <c r="C28834" i="8"/>
  <c r="D28834" i="8"/>
  <c r="C28835" i="8"/>
  <c r="D28835" i="8"/>
  <c r="C28836" i="8"/>
  <c r="D28836" i="8"/>
  <c r="C28837" i="8"/>
  <c r="D28837" i="8"/>
  <c r="C28838" i="8"/>
  <c r="D28838" i="8"/>
  <c r="C28839" i="8"/>
  <c r="D28839" i="8"/>
  <c r="I28839" i="8"/>
  <c r="G28839" i="8"/>
  <c r="F28839" i="8"/>
  <c r="E28839" i="8"/>
  <c r="G28815" i="8"/>
  <c r="F28815" i="8"/>
  <c r="E28815" i="8"/>
  <c r="G28791" i="8"/>
  <c r="F28791" i="8"/>
  <c r="E28791" i="8"/>
  <c r="G28767" i="8"/>
  <c r="F28767" i="8"/>
  <c r="E28767" i="8"/>
  <c r="G28743" i="8"/>
  <c r="F28743" i="8"/>
  <c r="E28743" i="8"/>
  <c r="G28719" i="8"/>
  <c r="F28719" i="8"/>
  <c r="E28719" i="8"/>
  <c r="G28694" i="8"/>
  <c r="F28694" i="8"/>
  <c r="E28694" i="8"/>
  <c r="C28503" i="8"/>
  <c r="D28503" i="8"/>
  <c r="C28504" i="8"/>
  <c r="D28504" i="8"/>
  <c r="C28505" i="8"/>
  <c r="D28505" i="8"/>
  <c r="C28506" i="8"/>
  <c r="D28506" i="8"/>
  <c r="C28507" i="8"/>
  <c r="D28507" i="8"/>
  <c r="C28508" i="8"/>
  <c r="D28508" i="8"/>
  <c r="C28509" i="8"/>
  <c r="D28509" i="8"/>
  <c r="C28510" i="8"/>
  <c r="D28510" i="8"/>
  <c r="C28511" i="8"/>
  <c r="D28511" i="8"/>
  <c r="C28512" i="8"/>
  <c r="D28512" i="8"/>
  <c r="C28513" i="8"/>
  <c r="D28513" i="8"/>
  <c r="C28514" i="8"/>
  <c r="D28514" i="8"/>
  <c r="C28515" i="8"/>
  <c r="D28515" i="8"/>
  <c r="C28516" i="8"/>
  <c r="D28516" i="8"/>
  <c r="C28517" i="8"/>
  <c r="D28517" i="8"/>
  <c r="C28518" i="8"/>
  <c r="D28518" i="8"/>
  <c r="C28519" i="8"/>
  <c r="D28519" i="8"/>
  <c r="C28520" i="8"/>
  <c r="D28520" i="8"/>
  <c r="C28521" i="8"/>
  <c r="D28521" i="8"/>
  <c r="C28522" i="8"/>
  <c r="D28522" i="8"/>
  <c r="C28523" i="8"/>
  <c r="D28523" i="8"/>
  <c r="C28524" i="8"/>
  <c r="D28524" i="8"/>
  <c r="C28525" i="8"/>
  <c r="D28525" i="8"/>
  <c r="C28526" i="8"/>
  <c r="D28526" i="8"/>
  <c r="C28527" i="8"/>
  <c r="D28527" i="8"/>
  <c r="C28528" i="8"/>
  <c r="D28528" i="8"/>
  <c r="C28529" i="8"/>
  <c r="D28529" i="8"/>
  <c r="C28530" i="8"/>
  <c r="D28530" i="8"/>
  <c r="C28531" i="8"/>
  <c r="D28531" i="8"/>
  <c r="C28532" i="8"/>
  <c r="D28532" i="8"/>
  <c r="C28533" i="8"/>
  <c r="D28533" i="8"/>
  <c r="C28534" i="8"/>
  <c r="D28534" i="8"/>
  <c r="C28535" i="8"/>
  <c r="D28535" i="8"/>
  <c r="C28536" i="8"/>
  <c r="D28536" i="8"/>
  <c r="C28537" i="8"/>
  <c r="D28537" i="8"/>
  <c r="C28538" i="8"/>
  <c r="D28538" i="8"/>
  <c r="C28539" i="8"/>
  <c r="D28539" i="8"/>
  <c r="C28540" i="8"/>
  <c r="D28540" i="8"/>
  <c r="C28541" i="8"/>
  <c r="D28541" i="8"/>
  <c r="C28542" i="8"/>
  <c r="D28542" i="8"/>
  <c r="C28543" i="8"/>
  <c r="D28543" i="8"/>
  <c r="C28544" i="8"/>
  <c r="D28544" i="8"/>
  <c r="C28545" i="8"/>
  <c r="D28545" i="8"/>
  <c r="C28546" i="8"/>
  <c r="D28546" i="8"/>
  <c r="C28547" i="8"/>
  <c r="D28547" i="8"/>
  <c r="C28548" i="8"/>
  <c r="D28548" i="8"/>
  <c r="C28549" i="8"/>
  <c r="D28549" i="8"/>
  <c r="C28550" i="8"/>
  <c r="D28550" i="8"/>
  <c r="C28551" i="8"/>
  <c r="D28551" i="8"/>
  <c r="C28552" i="8"/>
  <c r="D28552" i="8"/>
  <c r="C28553" i="8"/>
  <c r="D28553" i="8"/>
  <c r="C28554" i="8"/>
  <c r="D28554" i="8"/>
  <c r="C28555" i="8"/>
  <c r="D28555" i="8"/>
  <c r="C28556" i="8"/>
  <c r="D28556" i="8"/>
  <c r="C28557" i="8"/>
  <c r="D28557" i="8"/>
  <c r="C28558" i="8"/>
  <c r="D28558" i="8"/>
  <c r="C28559" i="8"/>
  <c r="D28559" i="8"/>
  <c r="C28560" i="8"/>
  <c r="D28560" i="8"/>
  <c r="C28561" i="8"/>
  <c r="D28561" i="8"/>
  <c r="C28562" i="8"/>
  <c r="D28562" i="8"/>
  <c r="C28563" i="8"/>
  <c r="D28563" i="8"/>
  <c r="C28564" i="8"/>
  <c r="D28564" i="8"/>
  <c r="C28565" i="8"/>
  <c r="D28565" i="8"/>
  <c r="C28566" i="8"/>
  <c r="D28566" i="8"/>
  <c r="C28567" i="8"/>
  <c r="D28567" i="8"/>
  <c r="C28568" i="8"/>
  <c r="D28568" i="8"/>
  <c r="C28569" i="8"/>
  <c r="D28569" i="8"/>
  <c r="C28570" i="8"/>
  <c r="D28570" i="8"/>
  <c r="C28571" i="8"/>
  <c r="D28571" i="8"/>
  <c r="C28572" i="8"/>
  <c r="D28572" i="8"/>
  <c r="C28573" i="8"/>
  <c r="D28573" i="8"/>
  <c r="C28574" i="8"/>
  <c r="D28574" i="8"/>
  <c r="C28575" i="8"/>
  <c r="D28575" i="8"/>
  <c r="C28576" i="8"/>
  <c r="D28576" i="8"/>
  <c r="C28577" i="8"/>
  <c r="D28577" i="8"/>
  <c r="C28578" i="8"/>
  <c r="D28578" i="8"/>
  <c r="C28579" i="8"/>
  <c r="D28579" i="8"/>
  <c r="C28580" i="8"/>
  <c r="D28580" i="8"/>
  <c r="C28581" i="8"/>
  <c r="D28581" i="8"/>
  <c r="C28582" i="8"/>
  <c r="D28582" i="8"/>
  <c r="C28583" i="8"/>
  <c r="D28583" i="8"/>
  <c r="C28584" i="8"/>
  <c r="D28584" i="8"/>
  <c r="C28585" i="8"/>
  <c r="D28585" i="8"/>
  <c r="C28586" i="8"/>
  <c r="D28586" i="8"/>
  <c r="C28587" i="8"/>
  <c r="D28587" i="8"/>
  <c r="C28588" i="8"/>
  <c r="D28588" i="8"/>
  <c r="C28589" i="8"/>
  <c r="D28589" i="8"/>
  <c r="C28590" i="8"/>
  <c r="D28590" i="8"/>
  <c r="C28591" i="8"/>
  <c r="D28591" i="8"/>
  <c r="C28592" i="8"/>
  <c r="D28592" i="8"/>
  <c r="C28593" i="8"/>
  <c r="D28593" i="8"/>
  <c r="C28594" i="8"/>
  <c r="D28594" i="8"/>
  <c r="C28595" i="8"/>
  <c r="D28595" i="8"/>
  <c r="C28596" i="8"/>
  <c r="D28596" i="8"/>
  <c r="C28597" i="8"/>
  <c r="D28597" i="8"/>
  <c r="C28598" i="8"/>
  <c r="D28598" i="8"/>
  <c r="C28599" i="8"/>
  <c r="D28599" i="8"/>
  <c r="C28600" i="8"/>
  <c r="D28600" i="8"/>
  <c r="C28601" i="8"/>
  <c r="D28601" i="8"/>
  <c r="C28602" i="8"/>
  <c r="D28602" i="8"/>
  <c r="C28603" i="8"/>
  <c r="D28603" i="8"/>
  <c r="C28604" i="8"/>
  <c r="D28604" i="8"/>
  <c r="C28605" i="8"/>
  <c r="D28605" i="8"/>
  <c r="C28606" i="8"/>
  <c r="D28606" i="8"/>
  <c r="C28607" i="8"/>
  <c r="D28607" i="8"/>
  <c r="C28608" i="8"/>
  <c r="D28608" i="8"/>
  <c r="C28609" i="8"/>
  <c r="D28609" i="8"/>
  <c r="C28610" i="8"/>
  <c r="D28610" i="8"/>
  <c r="C28611" i="8"/>
  <c r="D28611" i="8"/>
  <c r="C28612" i="8"/>
  <c r="D28612" i="8"/>
  <c r="C28613" i="8"/>
  <c r="D28613" i="8"/>
  <c r="C28614" i="8"/>
  <c r="D28614" i="8"/>
  <c r="C28615" i="8"/>
  <c r="D28615" i="8"/>
  <c r="C28616" i="8"/>
  <c r="D28616" i="8"/>
  <c r="C28617" i="8"/>
  <c r="D28617" i="8"/>
  <c r="C28618" i="8"/>
  <c r="D28618" i="8"/>
  <c r="C28619" i="8"/>
  <c r="D28619" i="8"/>
  <c r="C28620" i="8"/>
  <c r="D28620" i="8"/>
  <c r="C28621" i="8"/>
  <c r="D28621" i="8"/>
  <c r="C28623" i="8"/>
  <c r="D28623" i="8"/>
  <c r="C28624" i="8"/>
  <c r="D28624" i="8"/>
  <c r="C28625" i="8"/>
  <c r="D28625" i="8"/>
  <c r="C28626" i="8"/>
  <c r="D28626" i="8"/>
  <c r="C28627" i="8"/>
  <c r="D28627" i="8"/>
  <c r="C28628" i="8"/>
  <c r="D28628" i="8"/>
  <c r="C28629" i="8"/>
  <c r="D28629" i="8"/>
  <c r="C28630" i="8"/>
  <c r="D28630" i="8"/>
  <c r="C28631" i="8"/>
  <c r="D28631" i="8"/>
  <c r="C28632" i="8"/>
  <c r="D28632" i="8"/>
  <c r="C28633" i="8"/>
  <c r="D28633" i="8"/>
  <c r="C28634" i="8"/>
  <c r="D28634" i="8"/>
  <c r="C28635" i="8"/>
  <c r="D28635" i="8"/>
  <c r="C28636" i="8"/>
  <c r="D28636" i="8"/>
  <c r="C28637" i="8"/>
  <c r="D28637" i="8"/>
  <c r="C28638" i="8"/>
  <c r="D28638" i="8"/>
  <c r="C28639" i="8"/>
  <c r="D28639" i="8"/>
  <c r="C28640" i="8"/>
  <c r="D28640" i="8"/>
  <c r="C28641" i="8"/>
  <c r="D28641" i="8"/>
  <c r="C28642" i="8"/>
  <c r="D28642" i="8"/>
  <c r="C28643" i="8"/>
  <c r="D28643" i="8"/>
  <c r="C28644" i="8"/>
  <c r="D28644" i="8"/>
  <c r="C28645" i="8"/>
  <c r="D28645" i="8"/>
  <c r="C28646" i="8"/>
  <c r="D28646" i="8"/>
  <c r="C28647" i="8"/>
  <c r="D28647" i="8"/>
  <c r="C28648" i="8"/>
  <c r="D28648" i="8"/>
  <c r="C28649" i="8"/>
  <c r="D28649" i="8"/>
  <c r="C28650" i="8"/>
  <c r="D28650" i="8"/>
  <c r="C28651" i="8"/>
  <c r="D28651" i="8"/>
  <c r="C28652" i="8"/>
  <c r="D28652" i="8"/>
  <c r="C28653" i="8"/>
  <c r="D28653" i="8"/>
  <c r="C28654" i="8"/>
  <c r="D28654" i="8"/>
  <c r="C28655" i="8"/>
  <c r="D28655" i="8"/>
  <c r="C28656" i="8"/>
  <c r="D28656" i="8"/>
  <c r="C28657" i="8"/>
  <c r="D28657" i="8"/>
  <c r="C28658" i="8"/>
  <c r="D28658" i="8"/>
  <c r="C28659" i="8"/>
  <c r="D28659" i="8"/>
  <c r="C28660" i="8"/>
  <c r="D28660" i="8"/>
  <c r="C28661" i="8"/>
  <c r="D28661" i="8"/>
  <c r="C28662" i="8"/>
  <c r="D28662" i="8"/>
  <c r="C28663" i="8"/>
  <c r="D28663" i="8"/>
  <c r="C28664" i="8"/>
  <c r="D28664" i="8"/>
  <c r="C28665" i="8"/>
  <c r="D28665" i="8"/>
  <c r="C28666" i="8"/>
  <c r="D28666" i="8"/>
  <c r="C28667" i="8"/>
  <c r="D28667" i="8"/>
  <c r="C28668" i="8"/>
  <c r="D28668" i="8"/>
  <c r="C28669" i="8"/>
  <c r="D28669" i="8"/>
  <c r="C28670" i="8"/>
  <c r="D28670" i="8"/>
  <c r="I28670" i="8"/>
  <c r="G28670" i="8"/>
  <c r="F28670" i="8"/>
  <c r="E28670" i="8"/>
  <c r="G28646" i="8"/>
  <c r="F28646" i="8"/>
  <c r="E28646" i="8"/>
  <c r="G28622" i="8"/>
  <c r="F28622" i="8"/>
  <c r="E28622" i="8"/>
  <c r="G28598" i="8"/>
  <c r="F28598" i="8"/>
  <c r="E28598" i="8"/>
  <c r="G28574" i="8"/>
  <c r="F28574" i="8"/>
  <c r="E28574" i="8"/>
  <c r="G28550" i="8"/>
  <c r="F28550" i="8"/>
  <c r="E28550" i="8"/>
  <c r="G28526" i="8"/>
  <c r="F28526" i="8"/>
  <c r="E28526" i="8"/>
  <c r="C28335" i="8"/>
  <c r="D28335" i="8"/>
  <c r="C28336" i="8"/>
  <c r="D28336" i="8"/>
  <c r="C28337" i="8"/>
  <c r="D28337" i="8"/>
  <c r="C28338" i="8"/>
  <c r="D28338" i="8"/>
  <c r="C28339" i="8"/>
  <c r="D28339" i="8"/>
  <c r="C28340" i="8"/>
  <c r="D28340" i="8"/>
  <c r="C28341" i="8"/>
  <c r="D28341" i="8"/>
  <c r="C28342" i="8"/>
  <c r="D28342" i="8"/>
  <c r="C28343" i="8"/>
  <c r="D28343" i="8"/>
  <c r="C28344" i="8"/>
  <c r="D28344" i="8"/>
  <c r="C28345" i="8"/>
  <c r="D28345" i="8"/>
  <c r="C28346" i="8"/>
  <c r="D28346" i="8"/>
  <c r="C28347" i="8"/>
  <c r="D28347" i="8"/>
  <c r="C28348" i="8"/>
  <c r="D28348" i="8"/>
  <c r="C28349" i="8"/>
  <c r="D28349" i="8"/>
  <c r="C28350" i="8"/>
  <c r="D28350" i="8"/>
  <c r="C28351" i="8"/>
  <c r="D28351" i="8"/>
  <c r="C28352" i="8"/>
  <c r="D28352" i="8"/>
  <c r="C28356" i="8"/>
  <c r="D28356" i="8"/>
  <c r="C28357" i="8"/>
  <c r="D28357" i="8"/>
  <c r="C28358" i="8"/>
  <c r="D28358" i="8"/>
  <c r="C28359" i="8"/>
  <c r="D28359" i="8"/>
  <c r="C28360" i="8"/>
  <c r="D28360" i="8"/>
  <c r="C28361" i="8"/>
  <c r="D28361" i="8"/>
  <c r="C28362" i="8"/>
  <c r="D28362" i="8"/>
  <c r="C28363" i="8"/>
  <c r="D28363" i="8"/>
  <c r="C28364" i="8"/>
  <c r="D28364" i="8"/>
  <c r="C28365" i="8"/>
  <c r="D28365" i="8"/>
  <c r="C28366" i="8"/>
  <c r="D28366" i="8"/>
  <c r="C28367" i="8"/>
  <c r="D28367" i="8"/>
  <c r="C28368" i="8"/>
  <c r="D28368" i="8"/>
  <c r="C28369" i="8"/>
  <c r="D28369" i="8"/>
  <c r="C28370" i="8"/>
  <c r="D28370" i="8"/>
  <c r="C28371" i="8"/>
  <c r="D28371" i="8"/>
  <c r="C28372" i="8"/>
  <c r="D28372" i="8"/>
  <c r="C28373" i="8"/>
  <c r="D28373" i="8"/>
  <c r="C28374" i="8"/>
  <c r="D28374" i="8"/>
  <c r="C28375" i="8"/>
  <c r="D28375" i="8"/>
  <c r="C28376" i="8"/>
  <c r="D28376" i="8"/>
  <c r="C28377" i="8"/>
  <c r="D28377" i="8"/>
  <c r="C28378" i="8"/>
  <c r="D28378" i="8"/>
  <c r="C28379" i="8"/>
  <c r="D28379" i="8"/>
  <c r="C28380" i="8"/>
  <c r="D28380" i="8"/>
  <c r="C28381" i="8"/>
  <c r="D28381" i="8"/>
  <c r="C28382" i="8"/>
  <c r="D28382" i="8"/>
  <c r="C28383" i="8"/>
  <c r="D28383" i="8"/>
  <c r="C28384" i="8"/>
  <c r="D28384" i="8"/>
  <c r="C28385" i="8"/>
  <c r="D28385" i="8"/>
  <c r="C28386" i="8"/>
  <c r="D28386" i="8"/>
  <c r="C28387" i="8"/>
  <c r="D28387" i="8"/>
  <c r="C28388" i="8"/>
  <c r="D28388" i="8"/>
  <c r="C28389" i="8"/>
  <c r="D28389" i="8"/>
  <c r="C28390" i="8"/>
  <c r="D28390" i="8"/>
  <c r="C28391" i="8"/>
  <c r="D28391" i="8"/>
  <c r="C28392" i="8"/>
  <c r="D28392" i="8"/>
  <c r="C28393" i="8"/>
  <c r="D28393" i="8"/>
  <c r="C28394" i="8"/>
  <c r="D28394" i="8"/>
  <c r="C28395" i="8"/>
  <c r="D28395" i="8"/>
  <c r="C28396" i="8"/>
  <c r="D28396" i="8"/>
  <c r="C28397" i="8"/>
  <c r="D28397" i="8"/>
  <c r="C28398" i="8"/>
  <c r="D28398" i="8"/>
  <c r="C28399" i="8"/>
  <c r="D28399" i="8"/>
  <c r="C28400" i="8"/>
  <c r="D28400" i="8"/>
  <c r="C28401" i="8"/>
  <c r="D28401" i="8"/>
  <c r="C28402" i="8"/>
  <c r="D28402" i="8"/>
  <c r="C28403" i="8"/>
  <c r="D28403" i="8"/>
  <c r="C28404" i="8"/>
  <c r="D28404" i="8"/>
  <c r="C28405" i="8"/>
  <c r="D28405" i="8"/>
  <c r="C28406" i="8"/>
  <c r="D28406" i="8"/>
  <c r="C28407" i="8"/>
  <c r="D28407" i="8"/>
  <c r="C28408" i="8"/>
  <c r="D28408" i="8"/>
  <c r="C28409" i="8"/>
  <c r="D28409" i="8"/>
  <c r="C28410" i="8"/>
  <c r="D28410" i="8"/>
  <c r="C28411" i="8"/>
  <c r="D28411" i="8"/>
  <c r="C28412" i="8"/>
  <c r="D28412" i="8"/>
  <c r="C28413" i="8"/>
  <c r="D28413" i="8"/>
  <c r="C28414" i="8"/>
  <c r="D28414" i="8"/>
  <c r="C28415" i="8"/>
  <c r="D28415" i="8"/>
  <c r="C28416" i="8"/>
  <c r="D28416" i="8"/>
  <c r="C28417" i="8"/>
  <c r="D28417" i="8"/>
  <c r="C28418" i="8"/>
  <c r="D28418" i="8"/>
  <c r="C28419" i="8"/>
  <c r="D28419" i="8"/>
  <c r="C28420" i="8"/>
  <c r="D28420" i="8"/>
  <c r="C28421" i="8"/>
  <c r="D28421" i="8"/>
  <c r="C28422" i="8"/>
  <c r="D28422" i="8"/>
  <c r="C28423" i="8"/>
  <c r="D28423" i="8"/>
  <c r="C28424" i="8"/>
  <c r="D28424" i="8"/>
  <c r="C28425" i="8"/>
  <c r="D28425" i="8"/>
  <c r="C28426" i="8"/>
  <c r="D28426" i="8"/>
  <c r="C28427" i="8"/>
  <c r="D28427" i="8"/>
  <c r="C28428" i="8"/>
  <c r="D28428" i="8"/>
  <c r="C28429" i="8"/>
  <c r="D28429" i="8"/>
  <c r="C28430" i="8"/>
  <c r="D28430" i="8"/>
  <c r="C28431" i="8"/>
  <c r="D28431" i="8"/>
  <c r="C28432" i="8"/>
  <c r="D28432" i="8"/>
  <c r="C28433" i="8"/>
  <c r="D28433" i="8"/>
  <c r="C28434" i="8"/>
  <c r="D28434" i="8"/>
  <c r="C28435" i="8"/>
  <c r="D28435" i="8"/>
  <c r="C28436" i="8"/>
  <c r="D28436" i="8"/>
  <c r="C28437" i="8"/>
  <c r="D28437" i="8"/>
  <c r="C28438" i="8"/>
  <c r="D28438" i="8"/>
  <c r="C28439" i="8"/>
  <c r="D28439" i="8"/>
  <c r="C28440" i="8"/>
  <c r="D28440" i="8"/>
  <c r="C28441" i="8"/>
  <c r="D28441" i="8"/>
  <c r="C28442" i="8"/>
  <c r="D28442" i="8"/>
  <c r="C28443" i="8"/>
  <c r="D28443" i="8"/>
  <c r="C28444" i="8"/>
  <c r="D28444" i="8"/>
  <c r="C28445" i="8"/>
  <c r="D28445" i="8"/>
  <c r="C28446" i="8"/>
  <c r="D28446" i="8"/>
  <c r="C28447" i="8"/>
  <c r="D28447" i="8"/>
  <c r="C28448" i="8"/>
  <c r="D28448" i="8"/>
  <c r="C28449" i="8"/>
  <c r="D28449" i="8"/>
  <c r="C28450" i="8"/>
  <c r="D28450" i="8"/>
  <c r="C28451" i="8"/>
  <c r="D28451" i="8"/>
  <c r="C28452" i="8"/>
  <c r="D28452" i="8"/>
  <c r="C28453" i="8"/>
  <c r="D28453" i="8"/>
  <c r="C28454" i="8"/>
  <c r="D28454" i="8"/>
  <c r="C28456" i="8"/>
  <c r="D28456" i="8"/>
  <c r="C28457" i="8"/>
  <c r="D28457" i="8"/>
  <c r="C28458" i="8"/>
  <c r="D28458" i="8"/>
  <c r="C28459" i="8"/>
  <c r="D28459" i="8"/>
  <c r="C28461" i="8"/>
  <c r="D28461" i="8"/>
  <c r="C28462" i="8"/>
  <c r="D28462" i="8"/>
  <c r="C28463" i="8"/>
  <c r="D28463" i="8"/>
  <c r="C28464" i="8"/>
  <c r="D28464" i="8"/>
  <c r="C28465" i="8"/>
  <c r="D28465" i="8"/>
  <c r="C28466" i="8"/>
  <c r="D28466" i="8"/>
  <c r="C28467" i="8"/>
  <c r="D28467" i="8"/>
  <c r="C28468" i="8"/>
  <c r="D28468" i="8"/>
  <c r="C28469" i="8"/>
  <c r="D28469" i="8"/>
  <c r="C28470" i="8"/>
  <c r="D28470" i="8"/>
  <c r="C28471" i="8"/>
  <c r="D28471" i="8"/>
  <c r="C28472" i="8"/>
  <c r="D28472" i="8"/>
  <c r="C28473" i="8"/>
  <c r="D28473" i="8"/>
  <c r="C28474" i="8"/>
  <c r="D28474" i="8"/>
  <c r="C28475" i="8"/>
  <c r="D28475" i="8"/>
  <c r="C28476" i="8"/>
  <c r="D28476" i="8"/>
  <c r="C28477" i="8"/>
  <c r="D28477" i="8"/>
  <c r="C28478" i="8"/>
  <c r="D28478" i="8"/>
  <c r="C28479" i="8"/>
  <c r="D28479" i="8"/>
  <c r="C28481" i="8"/>
  <c r="D28481" i="8"/>
  <c r="C28482" i="8"/>
  <c r="D28482" i="8"/>
  <c r="C28483" i="8"/>
  <c r="D28483" i="8"/>
  <c r="C28484" i="8"/>
  <c r="D28484" i="8"/>
  <c r="C28485" i="8"/>
  <c r="D28485" i="8"/>
  <c r="C28486" i="8"/>
  <c r="D28486" i="8"/>
  <c r="C28487" i="8"/>
  <c r="D28487" i="8"/>
  <c r="C28488" i="8"/>
  <c r="D28488" i="8"/>
  <c r="C28489" i="8"/>
  <c r="D28489" i="8"/>
  <c r="C28490" i="8"/>
  <c r="D28490" i="8"/>
  <c r="C28491" i="8"/>
  <c r="D28491" i="8"/>
  <c r="C28492" i="8"/>
  <c r="D28492" i="8"/>
  <c r="C28493" i="8"/>
  <c r="D28493" i="8"/>
  <c r="C28494" i="8"/>
  <c r="D28494" i="8"/>
  <c r="C28495" i="8"/>
  <c r="D28495" i="8"/>
  <c r="C28496" i="8"/>
  <c r="D28496" i="8"/>
  <c r="C28497" i="8"/>
  <c r="D28497" i="8"/>
  <c r="C28498" i="8"/>
  <c r="D28498" i="8"/>
  <c r="C28499" i="8"/>
  <c r="D28499" i="8"/>
  <c r="C28500" i="8"/>
  <c r="D28500" i="8"/>
  <c r="C28501" i="8"/>
  <c r="D28501" i="8"/>
  <c r="C28502" i="8"/>
  <c r="D28502" i="8"/>
  <c r="I28502" i="8"/>
  <c r="G28502" i="8"/>
  <c r="F28502" i="8"/>
  <c r="E28502" i="8"/>
  <c r="G28478" i="8"/>
  <c r="F28478" i="8"/>
  <c r="E28478" i="8"/>
  <c r="G28454" i="8"/>
  <c r="F28454" i="8"/>
  <c r="E28454" i="8"/>
  <c r="G28432" i="8"/>
  <c r="F28432" i="8"/>
  <c r="E28432" i="8"/>
  <c r="G28408" i="8"/>
  <c r="F28408" i="8"/>
  <c r="E28408" i="8"/>
  <c r="G28384" i="8"/>
  <c r="F28384" i="8"/>
  <c r="E28384" i="8"/>
  <c r="G28360" i="8"/>
  <c r="F28360" i="8"/>
  <c r="E28360" i="8"/>
  <c r="C28166" i="8"/>
  <c r="D28166" i="8"/>
  <c r="C28167" i="8"/>
  <c r="D28167" i="8"/>
  <c r="C28168" i="8"/>
  <c r="D28168" i="8"/>
  <c r="C28169" i="8"/>
  <c r="D28169" i="8"/>
  <c r="C28170" i="8"/>
  <c r="D28170" i="8"/>
  <c r="C28171" i="8"/>
  <c r="D28171" i="8"/>
  <c r="C28172" i="8"/>
  <c r="D28172" i="8"/>
  <c r="C28173" i="8"/>
  <c r="D28173" i="8"/>
  <c r="C28174" i="8"/>
  <c r="D28174" i="8"/>
  <c r="C28175" i="8"/>
  <c r="D28175" i="8"/>
  <c r="C28176" i="8"/>
  <c r="D28176" i="8"/>
  <c r="C28177" i="8"/>
  <c r="D28177" i="8"/>
  <c r="C28178" i="8"/>
  <c r="D28178" i="8"/>
  <c r="C28179" i="8"/>
  <c r="D28179" i="8"/>
  <c r="C28180" i="8"/>
  <c r="D28180" i="8"/>
  <c r="C28181" i="8"/>
  <c r="D28181" i="8"/>
  <c r="C28182" i="8"/>
  <c r="D28182" i="8"/>
  <c r="C28183" i="8"/>
  <c r="D28183" i="8"/>
  <c r="C28184" i="8"/>
  <c r="D28184" i="8"/>
  <c r="C28185" i="8"/>
  <c r="D28185" i="8"/>
  <c r="C28186" i="8"/>
  <c r="D28186" i="8"/>
  <c r="C28187" i="8"/>
  <c r="D28187" i="8"/>
  <c r="C28188" i="8"/>
  <c r="D28188" i="8"/>
  <c r="C28189" i="8"/>
  <c r="D28189" i="8"/>
  <c r="C28190" i="8"/>
  <c r="D28190" i="8"/>
  <c r="C28191" i="8"/>
  <c r="D28191" i="8"/>
  <c r="C28192" i="8"/>
  <c r="D28192" i="8"/>
  <c r="C28193" i="8"/>
  <c r="D28193" i="8"/>
  <c r="C28194" i="8"/>
  <c r="D28194" i="8"/>
  <c r="C28195" i="8"/>
  <c r="D28195" i="8"/>
  <c r="C28196" i="8"/>
  <c r="D28196" i="8"/>
  <c r="C28197" i="8"/>
  <c r="D28197" i="8"/>
  <c r="C28198" i="8"/>
  <c r="D28198" i="8"/>
  <c r="C28199" i="8"/>
  <c r="D28199" i="8"/>
  <c r="C28200" i="8"/>
  <c r="D28200" i="8"/>
  <c r="C28201" i="8"/>
  <c r="D28201" i="8"/>
  <c r="C28202" i="8"/>
  <c r="D28202" i="8"/>
  <c r="C28204" i="8"/>
  <c r="D28204" i="8"/>
  <c r="C28205" i="8"/>
  <c r="D28205" i="8"/>
  <c r="C28206" i="8"/>
  <c r="D28206" i="8"/>
  <c r="C28207" i="8"/>
  <c r="D28207" i="8"/>
  <c r="C28208" i="8"/>
  <c r="D28208" i="8"/>
  <c r="C28209" i="8"/>
  <c r="D28209" i="8"/>
  <c r="C28210" i="8"/>
  <c r="D28210" i="8"/>
  <c r="C28211" i="8"/>
  <c r="D28211" i="8"/>
  <c r="C28212" i="8"/>
  <c r="D28212" i="8"/>
  <c r="C28213" i="8"/>
  <c r="D28213" i="8"/>
  <c r="C28214" i="8"/>
  <c r="D28214" i="8"/>
  <c r="C28215" i="8"/>
  <c r="D28215" i="8"/>
  <c r="C28216" i="8"/>
  <c r="D28216" i="8"/>
  <c r="C28217" i="8"/>
  <c r="D28217" i="8"/>
  <c r="C28218" i="8"/>
  <c r="D28218" i="8"/>
  <c r="C28219" i="8"/>
  <c r="D28219" i="8"/>
  <c r="C28220" i="8"/>
  <c r="D28220" i="8"/>
  <c r="C28221" i="8"/>
  <c r="D28221" i="8"/>
  <c r="C28222" i="8"/>
  <c r="D28222" i="8"/>
  <c r="C28223" i="8"/>
  <c r="D28223" i="8"/>
  <c r="C28224" i="8"/>
  <c r="D28224" i="8"/>
  <c r="C28225" i="8"/>
  <c r="D28225" i="8"/>
  <c r="C28226" i="8"/>
  <c r="D28226" i="8"/>
  <c r="C28227" i="8"/>
  <c r="D28227" i="8"/>
  <c r="C28228" i="8"/>
  <c r="D28228" i="8"/>
  <c r="C28229" i="8"/>
  <c r="D28229" i="8"/>
  <c r="C28230" i="8"/>
  <c r="D28230" i="8"/>
  <c r="C28231" i="8"/>
  <c r="D28231" i="8"/>
  <c r="C28232" i="8"/>
  <c r="D28232" i="8"/>
  <c r="C28233" i="8"/>
  <c r="D28233" i="8"/>
  <c r="C28234" i="8"/>
  <c r="D28234" i="8"/>
  <c r="C28235" i="8"/>
  <c r="D28235" i="8"/>
  <c r="C28236" i="8"/>
  <c r="D28236" i="8"/>
  <c r="C28237" i="8"/>
  <c r="D28237" i="8"/>
  <c r="C28238" i="8"/>
  <c r="D28238" i="8"/>
  <c r="C28239" i="8"/>
  <c r="D28239" i="8"/>
  <c r="C28240" i="8"/>
  <c r="D28240" i="8"/>
  <c r="C28241" i="8"/>
  <c r="D28241" i="8"/>
  <c r="C28242" i="8"/>
  <c r="D28242" i="8"/>
  <c r="C28243" i="8"/>
  <c r="D28243" i="8"/>
  <c r="C28244" i="8"/>
  <c r="D28244" i="8"/>
  <c r="C28245" i="8"/>
  <c r="D28245" i="8"/>
  <c r="C28246" i="8"/>
  <c r="D28246" i="8"/>
  <c r="C28247" i="8"/>
  <c r="D28247" i="8"/>
  <c r="C28248" i="8"/>
  <c r="D28248" i="8"/>
  <c r="C28249" i="8"/>
  <c r="D28249" i="8"/>
  <c r="C28250" i="8"/>
  <c r="D28250" i="8"/>
  <c r="C28251" i="8"/>
  <c r="D28251" i="8"/>
  <c r="C28252" i="8"/>
  <c r="D28252" i="8"/>
  <c r="C28253" i="8"/>
  <c r="D28253" i="8"/>
  <c r="C28254" i="8"/>
  <c r="D28254" i="8"/>
  <c r="C28255" i="8"/>
  <c r="D28255" i="8"/>
  <c r="C28256" i="8"/>
  <c r="D28256" i="8"/>
  <c r="C28257" i="8"/>
  <c r="D28257" i="8"/>
  <c r="C28258" i="8"/>
  <c r="D28258" i="8"/>
  <c r="C28259" i="8"/>
  <c r="D28259" i="8"/>
  <c r="C28260" i="8"/>
  <c r="D28260" i="8"/>
  <c r="C28261" i="8"/>
  <c r="D28261" i="8"/>
  <c r="C28262" i="8"/>
  <c r="D28262" i="8"/>
  <c r="C28263" i="8"/>
  <c r="D28263" i="8"/>
  <c r="C28264" i="8"/>
  <c r="D28264" i="8"/>
  <c r="C28265" i="8"/>
  <c r="D28265" i="8"/>
  <c r="C28266" i="8"/>
  <c r="D28266" i="8"/>
  <c r="C28267" i="8"/>
  <c r="D28267" i="8"/>
  <c r="C28268" i="8"/>
  <c r="D28268" i="8"/>
  <c r="C28269" i="8"/>
  <c r="D28269" i="8"/>
  <c r="C28270" i="8"/>
  <c r="D28270" i="8"/>
  <c r="C28271" i="8"/>
  <c r="D28271" i="8"/>
  <c r="C28272" i="8"/>
  <c r="D28272" i="8"/>
  <c r="C28273" i="8"/>
  <c r="D28273" i="8"/>
  <c r="C28274" i="8"/>
  <c r="D28274" i="8"/>
  <c r="C28275" i="8"/>
  <c r="D28275" i="8"/>
  <c r="C28276" i="8"/>
  <c r="D28276" i="8"/>
  <c r="C28277" i="8"/>
  <c r="D28277" i="8"/>
  <c r="C28278" i="8"/>
  <c r="D28278" i="8"/>
  <c r="C28279" i="8"/>
  <c r="D28279" i="8"/>
  <c r="C28281" i="8"/>
  <c r="D28281" i="8"/>
  <c r="C28282" i="8"/>
  <c r="D28282" i="8"/>
  <c r="C28283" i="8"/>
  <c r="D28283" i="8"/>
  <c r="C28284" i="8"/>
  <c r="D28284" i="8"/>
  <c r="C28285" i="8"/>
  <c r="D28285" i="8"/>
  <c r="C28286" i="8"/>
  <c r="D28286" i="8"/>
  <c r="C28287" i="8"/>
  <c r="D28287" i="8"/>
  <c r="C28288" i="8"/>
  <c r="D28288" i="8"/>
  <c r="C28289" i="8"/>
  <c r="D28289" i="8"/>
  <c r="C28290" i="8"/>
  <c r="D28290" i="8"/>
  <c r="C28291" i="8"/>
  <c r="D28291" i="8"/>
  <c r="C28292" i="8"/>
  <c r="D28292" i="8"/>
  <c r="C28293" i="8"/>
  <c r="D28293" i="8"/>
  <c r="C28294" i="8"/>
  <c r="D28294" i="8"/>
  <c r="C28295" i="8"/>
  <c r="D28295" i="8"/>
  <c r="C28296" i="8"/>
  <c r="D28296" i="8"/>
  <c r="C28297" i="8"/>
  <c r="D28297" i="8"/>
  <c r="C28298" i="8"/>
  <c r="D28298" i="8"/>
  <c r="C28299" i="8"/>
  <c r="D28299" i="8"/>
  <c r="C28300" i="8"/>
  <c r="D28300" i="8"/>
  <c r="C28301" i="8"/>
  <c r="D28301" i="8"/>
  <c r="C28302" i="8"/>
  <c r="D28302" i="8"/>
  <c r="C28303" i="8"/>
  <c r="D28303" i="8"/>
  <c r="C28304" i="8"/>
  <c r="D28304" i="8"/>
  <c r="C28305" i="8"/>
  <c r="D28305" i="8"/>
  <c r="C28306" i="8"/>
  <c r="D28306" i="8"/>
  <c r="C28307" i="8"/>
  <c r="D28307" i="8"/>
  <c r="C28308" i="8"/>
  <c r="D28308" i="8"/>
  <c r="C28309" i="8"/>
  <c r="D28309" i="8"/>
  <c r="C28310" i="8"/>
  <c r="D28310" i="8"/>
  <c r="C28311" i="8"/>
  <c r="D28311" i="8"/>
  <c r="C28312" i="8"/>
  <c r="D28312" i="8"/>
  <c r="C28313" i="8"/>
  <c r="D28313" i="8"/>
  <c r="C28314" i="8"/>
  <c r="D28314" i="8"/>
  <c r="C28315" i="8"/>
  <c r="D28315" i="8"/>
  <c r="C28316" i="8"/>
  <c r="D28316" i="8"/>
  <c r="C28317" i="8"/>
  <c r="D28317" i="8"/>
  <c r="C28318" i="8"/>
  <c r="D28318" i="8"/>
  <c r="C28319" i="8"/>
  <c r="D28319" i="8"/>
  <c r="C28320" i="8"/>
  <c r="D28320" i="8"/>
  <c r="C28321" i="8"/>
  <c r="D28321" i="8"/>
  <c r="C28322" i="8"/>
  <c r="D28322" i="8"/>
  <c r="C28323" i="8"/>
  <c r="D28323" i="8"/>
  <c r="C28324" i="8"/>
  <c r="D28324" i="8"/>
  <c r="C28325" i="8"/>
  <c r="D28325" i="8"/>
  <c r="C28326" i="8"/>
  <c r="D28326" i="8"/>
  <c r="C28327" i="8"/>
  <c r="D28327" i="8"/>
  <c r="C28328" i="8"/>
  <c r="D28328" i="8"/>
  <c r="C28329" i="8"/>
  <c r="D28329" i="8"/>
  <c r="C28330" i="8"/>
  <c r="D28330" i="8"/>
  <c r="C28331" i="8"/>
  <c r="D28331" i="8"/>
  <c r="C28332" i="8"/>
  <c r="D28332" i="8"/>
  <c r="C28333" i="8"/>
  <c r="D28333" i="8"/>
  <c r="C28334" i="8"/>
  <c r="D28334" i="8"/>
  <c r="I28334" i="8"/>
  <c r="G28334" i="8"/>
  <c r="F28334" i="8"/>
  <c r="E28334" i="8"/>
  <c r="G28310" i="8"/>
  <c r="F28310" i="8"/>
  <c r="E28310" i="8"/>
  <c r="G28286" i="8"/>
  <c r="F28286" i="8"/>
  <c r="E28286" i="8"/>
  <c r="G28261" i="8"/>
  <c r="F28261" i="8"/>
  <c r="E28261" i="8"/>
  <c r="G28237" i="8"/>
  <c r="F28237" i="8"/>
  <c r="E28237" i="8"/>
  <c r="G28213" i="8"/>
  <c r="F28213" i="8"/>
  <c r="E28213" i="8"/>
  <c r="G28189" i="8"/>
  <c r="F28189" i="8"/>
  <c r="E28189" i="8"/>
  <c r="C27993" i="8"/>
  <c r="D27993" i="8"/>
  <c r="C27994" i="8"/>
  <c r="D27994" i="8"/>
  <c r="C27995" i="8"/>
  <c r="D27995" i="8"/>
  <c r="C27996" i="8"/>
  <c r="D27996" i="8"/>
  <c r="C27997" i="8"/>
  <c r="D27997" i="8"/>
  <c r="C27998" i="8"/>
  <c r="D27998" i="8"/>
  <c r="C27999" i="8"/>
  <c r="D27999" i="8"/>
  <c r="C28000" i="8"/>
  <c r="D28000" i="8"/>
  <c r="C28001" i="8"/>
  <c r="D28001" i="8"/>
  <c r="C28002" i="8"/>
  <c r="D28002" i="8"/>
  <c r="C28003" i="8"/>
  <c r="D28003" i="8"/>
  <c r="C28004" i="8"/>
  <c r="D28004" i="8"/>
  <c r="C28008" i="8"/>
  <c r="D28008" i="8"/>
  <c r="C28010" i="8"/>
  <c r="D28010" i="8"/>
  <c r="C28013" i="8"/>
  <c r="D28013" i="8"/>
  <c r="C28014" i="8"/>
  <c r="D28014" i="8"/>
  <c r="C28015" i="8"/>
  <c r="D28015" i="8"/>
  <c r="C28016" i="8"/>
  <c r="D28016" i="8"/>
  <c r="C28017" i="8"/>
  <c r="D28017" i="8"/>
  <c r="C28018" i="8"/>
  <c r="D28018" i="8"/>
  <c r="C28019" i="8"/>
  <c r="D28019" i="8"/>
  <c r="C28020" i="8"/>
  <c r="D28020" i="8"/>
  <c r="C28021" i="8"/>
  <c r="D28021" i="8"/>
  <c r="C28022" i="8"/>
  <c r="D28022" i="8"/>
  <c r="C28023" i="8"/>
  <c r="D28023" i="8"/>
  <c r="C28024" i="8"/>
  <c r="D28024" i="8"/>
  <c r="C28025" i="8"/>
  <c r="D28025" i="8"/>
  <c r="C28026" i="8"/>
  <c r="D28026" i="8"/>
  <c r="C28027" i="8"/>
  <c r="D28027" i="8"/>
  <c r="C28028" i="8"/>
  <c r="D28028" i="8"/>
  <c r="C28029" i="8"/>
  <c r="D28029" i="8"/>
  <c r="C28030" i="8"/>
  <c r="D28030" i="8"/>
  <c r="C28031" i="8"/>
  <c r="D28031" i="8"/>
  <c r="C28032" i="8"/>
  <c r="D28032" i="8"/>
  <c r="C28033" i="8"/>
  <c r="D28033" i="8"/>
  <c r="C28034" i="8"/>
  <c r="D28034" i="8"/>
  <c r="C28035" i="8"/>
  <c r="D28035" i="8"/>
  <c r="C28036" i="8"/>
  <c r="D28036" i="8"/>
  <c r="C28037" i="8"/>
  <c r="D28037" i="8"/>
  <c r="C28038" i="8"/>
  <c r="D28038" i="8"/>
  <c r="C28039" i="8"/>
  <c r="D28039" i="8"/>
  <c r="C28040" i="8"/>
  <c r="D28040" i="8"/>
  <c r="C28041" i="8"/>
  <c r="D28041" i="8"/>
  <c r="C28042" i="8"/>
  <c r="D28042" i="8"/>
  <c r="C28043" i="8"/>
  <c r="D28043" i="8"/>
  <c r="C28044" i="8"/>
  <c r="D28044" i="8"/>
  <c r="C28045" i="8"/>
  <c r="D28045" i="8"/>
  <c r="C28046" i="8"/>
  <c r="D28046" i="8"/>
  <c r="C28047" i="8"/>
  <c r="D28047" i="8"/>
  <c r="C28048" i="8"/>
  <c r="D28048" i="8"/>
  <c r="C28049" i="8"/>
  <c r="D28049" i="8"/>
  <c r="C28050" i="8"/>
  <c r="D28050" i="8"/>
  <c r="C28051" i="8"/>
  <c r="D28051" i="8"/>
  <c r="C28052" i="8"/>
  <c r="D28052" i="8"/>
  <c r="C28053" i="8"/>
  <c r="D28053" i="8"/>
  <c r="C28054" i="8"/>
  <c r="D28054" i="8"/>
  <c r="C28055" i="8"/>
  <c r="D28055" i="8"/>
  <c r="C28056" i="8"/>
  <c r="D28056" i="8"/>
  <c r="C28057" i="8"/>
  <c r="D28057" i="8"/>
  <c r="C28058" i="8"/>
  <c r="D28058" i="8"/>
  <c r="C28059" i="8"/>
  <c r="D28059" i="8"/>
  <c r="C28060" i="8"/>
  <c r="D28060" i="8"/>
  <c r="C28061" i="8"/>
  <c r="D28061" i="8"/>
  <c r="C28062" i="8"/>
  <c r="D28062" i="8"/>
  <c r="C28063" i="8"/>
  <c r="D28063" i="8"/>
  <c r="C28064" i="8"/>
  <c r="D28064" i="8"/>
  <c r="C28065" i="8"/>
  <c r="D28065" i="8"/>
  <c r="C28066" i="8"/>
  <c r="D28066" i="8"/>
  <c r="C28067" i="8"/>
  <c r="D28067" i="8"/>
  <c r="C28068" i="8"/>
  <c r="D28068" i="8"/>
  <c r="C28069" i="8"/>
  <c r="D28069" i="8"/>
  <c r="C28070" i="8"/>
  <c r="D28070" i="8"/>
  <c r="C28071" i="8"/>
  <c r="D28071" i="8"/>
  <c r="C28072" i="8"/>
  <c r="D28072" i="8"/>
  <c r="C28073" i="8"/>
  <c r="D28073" i="8"/>
  <c r="C28074" i="8"/>
  <c r="D28074" i="8"/>
  <c r="C28075" i="8"/>
  <c r="D28075" i="8"/>
  <c r="C28076" i="8"/>
  <c r="D28076" i="8"/>
  <c r="C28077" i="8"/>
  <c r="D28077" i="8"/>
  <c r="C28078" i="8"/>
  <c r="D28078" i="8"/>
  <c r="C28079" i="8"/>
  <c r="D28079" i="8"/>
  <c r="C28080" i="8"/>
  <c r="D28080" i="8"/>
  <c r="C28081" i="8"/>
  <c r="D28081" i="8"/>
  <c r="C28082" i="8"/>
  <c r="D28082" i="8"/>
  <c r="C28083" i="8"/>
  <c r="D28083" i="8"/>
  <c r="C28084" i="8"/>
  <c r="D28084" i="8"/>
  <c r="C28085" i="8"/>
  <c r="D28085" i="8"/>
  <c r="C28086" i="8"/>
  <c r="D28086" i="8"/>
  <c r="C28087" i="8"/>
  <c r="D28087" i="8"/>
  <c r="C28088" i="8"/>
  <c r="D28088" i="8"/>
  <c r="C28089" i="8"/>
  <c r="D28089" i="8"/>
  <c r="C28090" i="8"/>
  <c r="D28090" i="8"/>
  <c r="C28091" i="8"/>
  <c r="D28091" i="8"/>
  <c r="C28092" i="8"/>
  <c r="D28092" i="8"/>
  <c r="C28093" i="8"/>
  <c r="D28093" i="8"/>
  <c r="C28094" i="8"/>
  <c r="D28094" i="8"/>
  <c r="C28095" i="8"/>
  <c r="D28095" i="8"/>
  <c r="C28096" i="8"/>
  <c r="D28096" i="8"/>
  <c r="C28097" i="8"/>
  <c r="D28097" i="8"/>
  <c r="C28098" i="8"/>
  <c r="D28098" i="8"/>
  <c r="C28099" i="8"/>
  <c r="D28099" i="8"/>
  <c r="C28100" i="8"/>
  <c r="D28100" i="8"/>
  <c r="C28101" i="8"/>
  <c r="D28101" i="8"/>
  <c r="C28102" i="8"/>
  <c r="D28102" i="8"/>
  <c r="C28103" i="8"/>
  <c r="D28103" i="8"/>
  <c r="C28104" i="8"/>
  <c r="D28104" i="8"/>
  <c r="C28105" i="8"/>
  <c r="D28105" i="8"/>
  <c r="C28106" i="8"/>
  <c r="D28106" i="8"/>
  <c r="C28107" i="8"/>
  <c r="D28107" i="8"/>
  <c r="C28108" i="8"/>
  <c r="D28108" i="8"/>
  <c r="C28109" i="8"/>
  <c r="D28109" i="8"/>
  <c r="C28110" i="8"/>
  <c r="D28110" i="8"/>
  <c r="C28112" i="8"/>
  <c r="D28112" i="8"/>
  <c r="C28113" i="8"/>
  <c r="D28113" i="8"/>
  <c r="C28114" i="8"/>
  <c r="D28114" i="8"/>
  <c r="C28115" i="8"/>
  <c r="D28115" i="8"/>
  <c r="C28116" i="8"/>
  <c r="D28116" i="8"/>
  <c r="C28117" i="8"/>
  <c r="D28117" i="8"/>
  <c r="C28118" i="8"/>
  <c r="D28118" i="8"/>
  <c r="C28119" i="8"/>
  <c r="D28119" i="8"/>
  <c r="C28120" i="8"/>
  <c r="D28120" i="8"/>
  <c r="C28121" i="8"/>
  <c r="D28121" i="8"/>
  <c r="C28122" i="8"/>
  <c r="D28122" i="8"/>
  <c r="C28123" i="8"/>
  <c r="D28123" i="8"/>
  <c r="C28124" i="8"/>
  <c r="D28124" i="8"/>
  <c r="C28125" i="8"/>
  <c r="D28125" i="8"/>
  <c r="C28126" i="8"/>
  <c r="D28126" i="8"/>
  <c r="C28127" i="8"/>
  <c r="D28127" i="8"/>
  <c r="C28128" i="8"/>
  <c r="D28128" i="8"/>
  <c r="C28129" i="8"/>
  <c r="D28129" i="8"/>
  <c r="C28130" i="8"/>
  <c r="D28130" i="8"/>
  <c r="C28131" i="8"/>
  <c r="D28131" i="8"/>
  <c r="C28132" i="8"/>
  <c r="D28132" i="8"/>
  <c r="C28133" i="8"/>
  <c r="D28133" i="8"/>
  <c r="C28134" i="8"/>
  <c r="D28134" i="8"/>
  <c r="C28135" i="8"/>
  <c r="D28135" i="8"/>
  <c r="C28136" i="8"/>
  <c r="D28136" i="8"/>
  <c r="C28137" i="8"/>
  <c r="D28137" i="8"/>
  <c r="C28138" i="8"/>
  <c r="D28138" i="8"/>
  <c r="C28139" i="8"/>
  <c r="D28139" i="8"/>
  <c r="C28140" i="8"/>
  <c r="D28140" i="8"/>
  <c r="C28141" i="8"/>
  <c r="D28141" i="8"/>
  <c r="C28142" i="8"/>
  <c r="D28142" i="8"/>
  <c r="C28143" i="8"/>
  <c r="D28143" i="8"/>
  <c r="C28144" i="8"/>
  <c r="D28144" i="8"/>
  <c r="C28145" i="8"/>
  <c r="D28145" i="8"/>
  <c r="C28146" i="8"/>
  <c r="D28146" i="8"/>
  <c r="C28147" i="8"/>
  <c r="D28147" i="8"/>
  <c r="C28148" i="8"/>
  <c r="D28148" i="8"/>
  <c r="C28149" i="8"/>
  <c r="D28149" i="8"/>
  <c r="C28150" i="8"/>
  <c r="D28150" i="8"/>
  <c r="C28151" i="8"/>
  <c r="D28151" i="8"/>
  <c r="C28152" i="8"/>
  <c r="D28152" i="8"/>
  <c r="C28153" i="8"/>
  <c r="D28153" i="8"/>
  <c r="C28154" i="8"/>
  <c r="D28154" i="8"/>
  <c r="C28155" i="8"/>
  <c r="D28155" i="8"/>
  <c r="C28156" i="8"/>
  <c r="D28156" i="8"/>
  <c r="C28157" i="8"/>
  <c r="D28157" i="8"/>
  <c r="C28158" i="8"/>
  <c r="D28158" i="8"/>
  <c r="C28159" i="8"/>
  <c r="D28159" i="8"/>
  <c r="C28160" i="8"/>
  <c r="D28160" i="8"/>
  <c r="C28161" i="8"/>
  <c r="D28161" i="8"/>
  <c r="C28162" i="8"/>
  <c r="D28162" i="8"/>
  <c r="C28163" i="8"/>
  <c r="D28163" i="8"/>
  <c r="C28164" i="8"/>
  <c r="D28164" i="8"/>
  <c r="C28165" i="8"/>
  <c r="D28165" i="8"/>
  <c r="I28165" i="8"/>
  <c r="G28165" i="8"/>
  <c r="F28165" i="8"/>
  <c r="E28165" i="8"/>
  <c r="G28141" i="8"/>
  <c r="F28141" i="8"/>
  <c r="E28141" i="8"/>
  <c r="G28117" i="8"/>
  <c r="F28117" i="8"/>
  <c r="E28117" i="8"/>
  <c r="G28092" i="8"/>
  <c r="F28092" i="8"/>
  <c r="E28092" i="8"/>
  <c r="G28068" i="8"/>
  <c r="F28068" i="8"/>
  <c r="E28068" i="8"/>
  <c r="G28044" i="8"/>
  <c r="F28044" i="8"/>
  <c r="E28044" i="8"/>
  <c r="G28020" i="8"/>
  <c r="F28020" i="8"/>
  <c r="E28020" i="8"/>
  <c r="C27869" i="8"/>
  <c r="D27869" i="8"/>
  <c r="C27870" i="8"/>
  <c r="D27870" i="8"/>
  <c r="C27871" i="8"/>
  <c r="D27871" i="8"/>
  <c r="C27872" i="8"/>
  <c r="D27872" i="8"/>
  <c r="C27873" i="8"/>
  <c r="D27873" i="8"/>
  <c r="C27874" i="8"/>
  <c r="D27874" i="8"/>
  <c r="C27875" i="8"/>
  <c r="D27875" i="8"/>
  <c r="C27876" i="8"/>
  <c r="D27876" i="8"/>
  <c r="C27877" i="8"/>
  <c r="D27877" i="8"/>
  <c r="C27878" i="8"/>
  <c r="D27878" i="8"/>
  <c r="C27879" i="8"/>
  <c r="D27879" i="8"/>
  <c r="C27880" i="8"/>
  <c r="D27880" i="8"/>
  <c r="C27881" i="8"/>
  <c r="D27881" i="8"/>
  <c r="C27882" i="8"/>
  <c r="D27882" i="8"/>
  <c r="C27883" i="8"/>
  <c r="D27883" i="8"/>
  <c r="C27884" i="8"/>
  <c r="D27884" i="8"/>
  <c r="C27885" i="8"/>
  <c r="D27885" i="8"/>
  <c r="C27886" i="8"/>
  <c r="D27886" i="8"/>
  <c r="C27887" i="8"/>
  <c r="D27887" i="8"/>
  <c r="C27888" i="8"/>
  <c r="D27888" i="8"/>
  <c r="C27889" i="8"/>
  <c r="D27889" i="8"/>
  <c r="C27890" i="8"/>
  <c r="D27890" i="8"/>
  <c r="C27891" i="8"/>
  <c r="D27891" i="8"/>
  <c r="C27892" i="8"/>
  <c r="D27892" i="8"/>
  <c r="C27893" i="8"/>
  <c r="D27893" i="8"/>
  <c r="C27894" i="8"/>
  <c r="D27894" i="8"/>
  <c r="C27895" i="8"/>
  <c r="D27895" i="8"/>
  <c r="C27896" i="8"/>
  <c r="D27896" i="8"/>
  <c r="C27897" i="8"/>
  <c r="D27897" i="8"/>
  <c r="C27898" i="8"/>
  <c r="D27898" i="8"/>
  <c r="C27899" i="8"/>
  <c r="D27899" i="8"/>
  <c r="C27900" i="8"/>
  <c r="D27900" i="8"/>
  <c r="C27901" i="8"/>
  <c r="D27901" i="8"/>
  <c r="C27902" i="8"/>
  <c r="D27902" i="8"/>
  <c r="C27903" i="8"/>
  <c r="D27903" i="8"/>
  <c r="C27904" i="8"/>
  <c r="D27904" i="8"/>
  <c r="C27905" i="8"/>
  <c r="D27905" i="8"/>
  <c r="C27906" i="8"/>
  <c r="D27906" i="8"/>
  <c r="C27909" i="8"/>
  <c r="D27909" i="8"/>
  <c r="C27910" i="8"/>
  <c r="D27910" i="8"/>
  <c r="C27911" i="8"/>
  <c r="D27911" i="8"/>
  <c r="C27912" i="8"/>
  <c r="D27912" i="8"/>
  <c r="C27913" i="8"/>
  <c r="D27913" i="8"/>
  <c r="C27914" i="8"/>
  <c r="D27914" i="8"/>
  <c r="C27915" i="8"/>
  <c r="D27915" i="8"/>
  <c r="C27916" i="8"/>
  <c r="D27916" i="8"/>
  <c r="C27917" i="8"/>
  <c r="D27917" i="8"/>
  <c r="C27918" i="8"/>
  <c r="D27918" i="8"/>
  <c r="C27919" i="8"/>
  <c r="D27919" i="8"/>
  <c r="C27920" i="8"/>
  <c r="D27920" i="8"/>
  <c r="C27921" i="8"/>
  <c r="D27921" i="8"/>
  <c r="C27922" i="8"/>
  <c r="D27922" i="8"/>
  <c r="C27923" i="8"/>
  <c r="D27923" i="8"/>
  <c r="C27924" i="8"/>
  <c r="D27924" i="8"/>
  <c r="C27925" i="8"/>
  <c r="D27925" i="8"/>
  <c r="C27926" i="8"/>
  <c r="D27926" i="8"/>
  <c r="C27927" i="8"/>
  <c r="D27927" i="8"/>
  <c r="C27928" i="8"/>
  <c r="D27928" i="8"/>
  <c r="C27929" i="8"/>
  <c r="D27929" i="8"/>
  <c r="C27930" i="8"/>
  <c r="D27930" i="8"/>
  <c r="C27931" i="8"/>
  <c r="D27931" i="8"/>
  <c r="C27932" i="8"/>
  <c r="D27932" i="8"/>
  <c r="C27933" i="8"/>
  <c r="D27933" i="8"/>
  <c r="C27934" i="8"/>
  <c r="D27934" i="8"/>
  <c r="C27935" i="8"/>
  <c r="D27935" i="8"/>
  <c r="C27936" i="8"/>
  <c r="D27936" i="8"/>
  <c r="C27937" i="8"/>
  <c r="D27937" i="8"/>
  <c r="C27938" i="8"/>
  <c r="D27938" i="8"/>
  <c r="C27939" i="8"/>
  <c r="D27939" i="8"/>
  <c r="C27940" i="8"/>
  <c r="D27940" i="8"/>
  <c r="C27941" i="8"/>
  <c r="D27941" i="8"/>
  <c r="C27942" i="8"/>
  <c r="D27942" i="8"/>
  <c r="C27943" i="8"/>
  <c r="D27943" i="8"/>
  <c r="C27944" i="8"/>
  <c r="D27944" i="8"/>
  <c r="C27945" i="8"/>
  <c r="D27945" i="8"/>
  <c r="C27946" i="8"/>
  <c r="D27946" i="8"/>
  <c r="C27947" i="8"/>
  <c r="D27947" i="8"/>
  <c r="C27948" i="8"/>
  <c r="D27948" i="8"/>
  <c r="C27949" i="8"/>
  <c r="D27949" i="8"/>
  <c r="C27950" i="8"/>
  <c r="D27950" i="8"/>
  <c r="C27951" i="8"/>
  <c r="D27951" i="8"/>
  <c r="C27952" i="8"/>
  <c r="D27952" i="8"/>
  <c r="C27953" i="8"/>
  <c r="D27953" i="8"/>
  <c r="C27955" i="8"/>
  <c r="D27955" i="8"/>
  <c r="C27956" i="8"/>
  <c r="D27956" i="8"/>
  <c r="C27957" i="8"/>
  <c r="D27957" i="8"/>
  <c r="C27958" i="8"/>
  <c r="D27958" i="8"/>
  <c r="C27959" i="8"/>
  <c r="D27959" i="8"/>
  <c r="C27960" i="8"/>
  <c r="D27960" i="8"/>
  <c r="C27961" i="8"/>
  <c r="D27961" i="8"/>
  <c r="C27962" i="8"/>
  <c r="D27962" i="8"/>
  <c r="C27963" i="8"/>
  <c r="D27963" i="8"/>
  <c r="C27964" i="8"/>
  <c r="D27964" i="8"/>
  <c r="C27965" i="8"/>
  <c r="D27965" i="8"/>
  <c r="C27966" i="8"/>
  <c r="D27966" i="8"/>
  <c r="C27967" i="8"/>
  <c r="D27967" i="8"/>
  <c r="C27968" i="8"/>
  <c r="D27968" i="8"/>
  <c r="C27969" i="8"/>
  <c r="D27969" i="8"/>
  <c r="C27970" i="8"/>
  <c r="D27970" i="8"/>
  <c r="C27971" i="8"/>
  <c r="D27971" i="8"/>
  <c r="C27972" i="8"/>
  <c r="D27972" i="8"/>
  <c r="C27973" i="8"/>
  <c r="D27973" i="8"/>
  <c r="C27974" i="8"/>
  <c r="D27974" i="8"/>
  <c r="C27975" i="8"/>
  <c r="D27975" i="8"/>
  <c r="C27976" i="8"/>
  <c r="D27976" i="8"/>
  <c r="C27977" i="8"/>
  <c r="D27977" i="8"/>
  <c r="C27978" i="8"/>
  <c r="D27978" i="8"/>
  <c r="C27979" i="8"/>
  <c r="D27979" i="8"/>
  <c r="C27980" i="8"/>
  <c r="D27980" i="8"/>
  <c r="C27981" i="8"/>
  <c r="D27981" i="8"/>
  <c r="C27982" i="8"/>
  <c r="D27982" i="8"/>
  <c r="C27983" i="8"/>
  <c r="D27983" i="8"/>
  <c r="C27984" i="8"/>
  <c r="D27984" i="8"/>
  <c r="C27985" i="8"/>
  <c r="D27985" i="8"/>
  <c r="C27986" i="8"/>
  <c r="D27986" i="8"/>
  <c r="C27987" i="8"/>
  <c r="D27987" i="8"/>
  <c r="C27988" i="8"/>
  <c r="D27988" i="8"/>
  <c r="C27989" i="8"/>
  <c r="D27989" i="8"/>
  <c r="C27990" i="8"/>
  <c r="D27990" i="8"/>
  <c r="C27991" i="8"/>
  <c r="D27991" i="8"/>
  <c r="C27992" i="8"/>
  <c r="D27992" i="8"/>
  <c r="I27992" i="8"/>
  <c r="G27992" i="8"/>
  <c r="F27992" i="8"/>
  <c r="E27992" i="8"/>
  <c r="G27968" i="8"/>
  <c r="F27968" i="8"/>
  <c r="E27968" i="8"/>
  <c r="G27953" i="8"/>
  <c r="F27953" i="8"/>
  <c r="E27953" i="8"/>
  <c r="G27940" i="8"/>
  <c r="F27940" i="8"/>
  <c r="E27940" i="8"/>
  <c r="G27916" i="8"/>
  <c r="F27916" i="8"/>
  <c r="E27916" i="8"/>
  <c r="G27892" i="8"/>
  <c r="F27892" i="8"/>
  <c r="E27892" i="8"/>
  <c r="C27713" i="8"/>
  <c r="D27713" i="8"/>
  <c r="C27714" i="8"/>
  <c r="D27714" i="8"/>
  <c r="C27715" i="8"/>
  <c r="D27715" i="8"/>
  <c r="C27716" i="8"/>
  <c r="D27716" i="8"/>
  <c r="C27717" i="8"/>
  <c r="D27717" i="8"/>
  <c r="C27718" i="8"/>
  <c r="D27718" i="8"/>
  <c r="C27719" i="8"/>
  <c r="D27719" i="8"/>
  <c r="C27720" i="8"/>
  <c r="D27720" i="8"/>
  <c r="C27721" i="8"/>
  <c r="D27721" i="8"/>
  <c r="C27722" i="8"/>
  <c r="D27722" i="8"/>
  <c r="C27723" i="8"/>
  <c r="D27723" i="8"/>
  <c r="C27724" i="8"/>
  <c r="D27724" i="8"/>
  <c r="C27725" i="8"/>
  <c r="D27725" i="8"/>
  <c r="C27726" i="8"/>
  <c r="D27726" i="8"/>
  <c r="C27727" i="8"/>
  <c r="D27727" i="8"/>
  <c r="C27728" i="8"/>
  <c r="D27728" i="8"/>
  <c r="C27729" i="8"/>
  <c r="D27729" i="8"/>
  <c r="C27730" i="8"/>
  <c r="D27730" i="8"/>
  <c r="C27731" i="8"/>
  <c r="D27731" i="8"/>
  <c r="C27732" i="8"/>
  <c r="D27732" i="8"/>
  <c r="C27733" i="8"/>
  <c r="D27733" i="8"/>
  <c r="C27734" i="8"/>
  <c r="D27734" i="8"/>
  <c r="C27735" i="8"/>
  <c r="D27735" i="8"/>
  <c r="C27736" i="8"/>
  <c r="D27736" i="8"/>
  <c r="C27737" i="8"/>
  <c r="D27737" i="8"/>
  <c r="C27738" i="8"/>
  <c r="D27738" i="8"/>
  <c r="C27739" i="8"/>
  <c r="D27739" i="8"/>
  <c r="C27740" i="8"/>
  <c r="D27740" i="8"/>
  <c r="C27741" i="8"/>
  <c r="D27741" i="8"/>
  <c r="C27742" i="8"/>
  <c r="D27742" i="8"/>
  <c r="C27743" i="8"/>
  <c r="D27743" i="8"/>
  <c r="C27744" i="8"/>
  <c r="D27744" i="8"/>
  <c r="C27745" i="8"/>
  <c r="D27745" i="8"/>
  <c r="C27746" i="8"/>
  <c r="D27746" i="8"/>
  <c r="C27747" i="8"/>
  <c r="D27747" i="8"/>
  <c r="C27748" i="8"/>
  <c r="D27748" i="8"/>
  <c r="C27749" i="8"/>
  <c r="D27749" i="8"/>
  <c r="C27750" i="8"/>
  <c r="D27750" i="8"/>
  <c r="C27751" i="8"/>
  <c r="D27751" i="8"/>
  <c r="C27752" i="8"/>
  <c r="D27752" i="8"/>
  <c r="C27753" i="8"/>
  <c r="D27753" i="8"/>
  <c r="C27754" i="8"/>
  <c r="D27754" i="8"/>
  <c r="C27755" i="8"/>
  <c r="D27755" i="8"/>
  <c r="C27756" i="8"/>
  <c r="D27756" i="8"/>
  <c r="C27757" i="8"/>
  <c r="D27757" i="8"/>
  <c r="C27758" i="8"/>
  <c r="D27758" i="8"/>
  <c r="C27759" i="8"/>
  <c r="D27759" i="8"/>
  <c r="C27760" i="8"/>
  <c r="D27760" i="8"/>
  <c r="C27761" i="8"/>
  <c r="D27761" i="8"/>
  <c r="C27762" i="8"/>
  <c r="D27762" i="8"/>
  <c r="C27763" i="8"/>
  <c r="D27763" i="8"/>
  <c r="C27764" i="8"/>
  <c r="D27764" i="8"/>
  <c r="C27765" i="8"/>
  <c r="D27765" i="8"/>
  <c r="C27766" i="8"/>
  <c r="D27766" i="8"/>
  <c r="C27767" i="8"/>
  <c r="D27767" i="8"/>
  <c r="C27768" i="8"/>
  <c r="D27768" i="8"/>
  <c r="C27769" i="8"/>
  <c r="D27769" i="8"/>
  <c r="C27770" i="8"/>
  <c r="D27770" i="8"/>
  <c r="C27771" i="8"/>
  <c r="D27771" i="8"/>
  <c r="C27772" i="8"/>
  <c r="D27772" i="8"/>
  <c r="C27773" i="8"/>
  <c r="D27773" i="8"/>
  <c r="C27774" i="8"/>
  <c r="D27774" i="8"/>
  <c r="C27775" i="8"/>
  <c r="D27775" i="8"/>
  <c r="C27776" i="8"/>
  <c r="D27776" i="8"/>
  <c r="C27777" i="8"/>
  <c r="D27777" i="8"/>
  <c r="C27778" i="8"/>
  <c r="D27778" i="8"/>
  <c r="C27779" i="8"/>
  <c r="D27779" i="8"/>
  <c r="C27780" i="8"/>
  <c r="D27780" i="8"/>
  <c r="C27781" i="8"/>
  <c r="D27781" i="8"/>
  <c r="C27782" i="8"/>
  <c r="D27782" i="8"/>
  <c r="C27783" i="8"/>
  <c r="D27783" i="8"/>
  <c r="C27784" i="8"/>
  <c r="D27784" i="8"/>
  <c r="C27785" i="8"/>
  <c r="D27785" i="8"/>
  <c r="C27786" i="8"/>
  <c r="D27786" i="8"/>
  <c r="C27787" i="8"/>
  <c r="D27787" i="8"/>
  <c r="C27788" i="8"/>
  <c r="D27788" i="8"/>
  <c r="C27789" i="8"/>
  <c r="D27789" i="8"/>
  <c r="C27790" i="8"/>
  <c r="D27790" i="8"/>
  <c r="C27791" i="8"/>
  <c r="D27791" i="8"/>
  <c r="C27792" i="8"/>
  <c r="D27792" i="8"/>
  <c r="C27793" i="8"/>
  <c r="D27793" i="8"/>
  <c r="C27794" i="8"/>
  <c r="D27794" i="8"/>
  <c r="C27795" i="8"/>
  <c r="D27795" i="8"/>
  <c r="C27796" i="8"/>
  <c r="D27796" i="8"/>
  <c r="C27797" i="8"/>
  <c r="D27797" i="8"/>
  <c r="C27798" i="8"/>
  <c r="D27798" i="8"/>
  <c r="C27799" i="8"/>
  <c r="D27799" i="8"/>
  <c r="C27800" i="8"/>
  <c r="D27800" i="8"/>
  <c r="C27801" i="8"/>
  <c r="D27801" i="8"/>
  <c r="C27802" i="8"/>
  <c r="D27802" i="8"/>
  <c r="C27803" i="8"/>
  <c r="D27803" i="8"/>
  <c r="C27804" i="8"/>
  <c r="D27804" i="8"/>
  <c r="C27805" i="8"/>
  <c r="D27805" i="8"/>
  <c r="C27806" i="8"/>
  <c r="D27806" i="8"/>
  <c r="C27807" i="8"/>
  <c r="D27807" i="8"/>
  <c r="C27808" i="8"/>
  <c r="D27808" i="8"/>
  <c r="C27809" i="8"/>
  <c r="D27809" i="8"/>
  <c r="C27810" i="8"/>
  <c r="D27810" i="8"/>
  <c r="C27811" i="8"/>
  <c r="D27811" i="8"/>
  <c r="C27812" i="8"/>
  <c r="D27812" i="8"/>
  <c r="C27813" i="8"/>
  <c r="D27813" i="8"/>
  <c r="C27814" i="8"/>
  <c r="D27814" i="8"/>
  <c r="C27815" i="8"/>
  <c r="D27815" i="8"/>
  <c r="C27816" i="8"/>
  <c r="D27816" i="8"/>
  <c r="C27817" i="8"/>
  <c r="D27817" i="8"/>
  <c r="C27818" i="8"/>
  <c r="D27818" i="8"/>
  <c r="C27819" i="8"/>
  <c r="D27819" i="8"/>
  <c r="C27820" i="8"/>
  <c r="D27820" i="8"/>
  <c r="C27821" i="8"/>
  <c r="D27821" i="8"/>
  <c r="C27822" i="8"/>
  <c r="D27822" i="8"/>
  <c r="C27823" i="8"/>
  <c r="D27823" i="8"/>
  <c r="C27824" i="8"/>
  <c r="D27824" i="8"/>
  <c r="C27825" i="8"/>
  <c r="D27825" i="8"/>
  <c r="C27826" i="8"/>
  <c r="D27826" i="8"/>
  <c r="C27827" i="8"/>
  <c r="D27827" i="8"/>
  <c r="C27828" i="8"/>
  <c r="D27828" i="8"/>
  <c r="C27829" i="8"/>
  <c r="D27829" i="8"/>
  <c r="C27830" i="8"/>
  <c r="D27830" i="8"/>
  <c r="C27831" i="8"/>
  <c r="D27831" i="8"/>
  <c r="C27832" i="8"/>
  <c r="D27832" i="8"/>
  <c r="C27833" i="8"/>
  <c r="D27833" i="8"/>
  <c r="C27834" i="8"/>
  <c r="D27834" i="8"/>
  <c r="C27835" i="8"/>
  <c r="D27835" i="8"/>
  <c r="C27836" i="8"/>
  <c r="D27836" i="8"/>
  <c r="C27837" i="8"/>
  <c r="D27837" i="8"/>
  <c r="C27838" i="8"/>
  <c r="D27838" i="8"/>
  <c r="C27839" i="8"/>
  <c r="D27839" i="8"/>
  <c r="C27840" i="8"/>
  <c r="D27840" i="8"/>
  <c r="C27841" i="8"/>
  <c r="D27841" i="8"/>
  <c r="C27842" i="8"/>
  <c r="D27842" i="8"/>
  <c r="C27843" i="8"/>
  <c r="D27843" i="8"/>
  <c r="C27844" i="8"/>
  <c r="D27844" i="8"/>
  <c r="C27845" i="8"/>
  <c r="D27845" i="8"/>
  <c r="C27846" i="8"/>
  <c r="D27846" i="8"/>
  <c r="C27847" i="8"/>
  <c r="D27847" i="8"/>
  <c r="C27848" i="8"/>
  <c r="D27848" i="8"/>
  <c r="C27849" i="8"/>
  <c r="D27849" i="8"/>
  <c r="C27850" i="8"/>
  <c r="D27850" i="8"/>
  <c r="C27851" i="8"/>
  <c r="D27851" i="8"/>
  <c r="C27852" i="8"/>
  <c r="D27852" i="8"/>
  <c r="C27854" i="8"/>
  <c r="D27854" i="8"/>
  <c r="C27855" i="8"/>
  <c r="D27855" i="8"/>
  <c r="C27856" i="8"/>
  <c r="D27856" i="8"/>
  <c r="C27857" i="8"/>
  <c r="D27857" i="8"/>
  <c r="C27858" i="8"/>
  <c r="D27858" i="8"/>
  <c r="C27859" i="8"/>
  <c r="D27859" i="8"/>
  <c r="C27860" i="8"/>
  <c r="D27860" i="8"/>
  <c r="C27861" i="8"/>
  <c r="D27861" i="8"/>
  <c r="C27862" i="8"/>
  <c r="D27862" i="8"/>
  <c r="C27863" i="8"/>
  <c r="D27863" i="8"/>
  <c r="C27864" i="8"/>
  <c r="D27864" i="8"/>
  <c r="C27865" i="8"/>
  <c r="D27865" i="8"/>
  <c r="C27866" i="8"/>
  <c r="D27866" i="8"/>
  <c r="C27867" i="8"/>
  <c r="D27867" i="8"/>
  <c r="C27868" i="8"/>
  <c r="D27868" i="8"/>
  <c r="I27868" i="8"/>
  <c r="G27868" i="8"/>
  <c r="F27868" i="8"/>
  <c r="E27868" i="8"/>
  <c r="G27852" i="8"/>
  <c r="F27852" i="8"/>
  <c r="E27852" i="8"/>
  <c r="G27832" i="8"/>
  <c r="F27832" i="8"/>
  <c r="E27832" i="8"/>
  <c r="G27808" i="8"/>
  <c r="F27808" i="8"/>
  <c r="E27808" i="8"/>
  <c r="G27784" i="8"/>
  <c r="F27784" i="8"/>
  <c r="E27784" i="8"/>
  <c r="G27760" i="8"/>
  <c r="F27760" i="8"/>
  <c r="E27760" i="8"/>
  <c r="G27736" i="8"/>
  <c r="F27736" i="8"/>
  <c r="E27736" i="8"/>
  <c r="C27548" i="8"/>
  <c r="D27548" i="8"/>
  <c r="C27549" i="8"/>
  <c r="D27549" i="8"/>
  <c r="C27550" i="8"/>
  <c r="D27550" i="8"/>
  <c r="C27551" i="8"/>
  <c r="D27551" i="8"/>
  <c r="C27552" i="8"/>
  <c r="D27552" i="8"/>
  <c r="C27553" i="8"/>
  <c r="D27553" i="8"/>
  <c r="C27554" i="8"/>
  <c r="D27554" i="8"/>
  <c r="C27555" i="8"/>
  <c r="D27555" i="8"/>
  <c r="C27556" i="8"/>
  <c r="D27556" i="8"/>
  <c r="C27557" i="8"/>
  <c r="D27557" i="8"/>
  <c r="C27558" i="8"/>
  <c r="D27558" i="8"/>
  <c r="C27559" i="8"/>
  <c r="D27559" i="8"/>
  <c r="C27560" i="8"/>
  <c r="D27560" i="8"/>
  <c r="C27561" i="8"/>
  <c r="D27561" i="8"/>
  <c r="C27562" i="8"/>
  <c r="D27562" i="8"/>
  <c r="C27563" i="8"/>
  <c r="D27563" i="8"/>
  <c r="C27564" i="8"/>
  <c r="D27564" i="8"/>
  <c r="C27565" i="8"/>
  <c r="D27565" i="8"/>
  <c r="C27566" i="8"/>
  <c r="D27566" i="8"/>
  <c r="C27567" i="8"/>
  <c r="D27567" i="8"/>
  <c r="C27568" i="8"/>
  <c r="D27568" i="8"/>
  <c r="C27569" i="8"/>
  <c r="D27569" i="8"/>
  <c r="C27570" i="8"/>
  <c r="D27570" i="8"/>
  <c r="C27571" i="8"/>
  <c r="D27571" i="8"/>
  <c r="C27572" i="8"/>
  <c r="D27572" i="8"/>
  <c r="C27573" i="8"/>
  <c r="D27573" i="8"/>
  <c r="C27574" i="8"/>
  <c r="D27574" i="8"/>
  <c r="C27575" i="8"/>
  <c r="D27575" i="8"/>
  <c r="C27576" i="8"/>
  <c r="D27576" i="8"/>
  <c r="C27577" i="8"/>
  <c r="D27577" i="8"/>
  <c r="C27578" i="8"/>
  <c r="D27578" i="8"/>
  <c r="C27579" i="8"/>
  <c r="D27579" i="8"/>
  <c r="C27580" i="8"/>
  <c r="D27580" i="8"/>
  <c r="C27581" i="8"/>
  <c r="D27581" i="8"/>
  <c r="C27582" i="8"/>
  <c r="D27582" i="8"/>
  <c r="C27583" i="8"/>
  <c r="D27583" i="8"/>
  <c r="C27584" i="8"/>
  <c r="D27584" i="8"/>
  <c r="C27585" i="8"/>
  <c r="D27585" i="8"/>
  <c r="C27586" i="8"/>
  <c r="D27586" i="8"/>
  <c r="C27587" i="8"/>
  <c r="D27587" i="8"/>
  <c r="C27588" i="8"/>
  <c r="D27588" i="8"/>
  <c r="C27589" i="8"/>
  <c r="D27589" i="8"/>
  <c r="C27590" i="8"/>
  <c r="D27590" i="8"/>
  <c r="C27591" i="8"/>
  <c r="D27591" i="8"/>
  <c r="C27592" i="8"/>
  <c r="D27592" i="8"/>
  <c r="C27593" i="8"/>
  <c r="D27593" i="8"/>
  <c r="C27594" i="8"/>
  <c r="D27594" i="8"/>
  <c r="C27595" i="8"/>
  <c r="D27595" i="8"/>
  <c r="C27596" i="8"/>
  <c r="D27596" i="8"/>
  <c r="C27597" i="8"/>
  <c r="D27597" i="8"/>
  <c r="C27598" i="8"/>
  <c r="D27598" i="8"/>
  <c r="C27599" i="8"/>
  <c r="D27599" i="8"/>
  <c r="C27600" i="8"/>
  <c r="D27600" i="8"/>
  <c r="C27601" i="8"/>
  <c r="D27601" i="8"/>
  <c r="C27602" i="8"/>
  <c r="D27602" i="8"/>
  <c r="C27603" i="8"/>
  <c r="D27603" i="8"/>
  <c r="C27604" i="8"/>
  <c r="D27604" i="8"/>
  <c r="C27605" i="8"/>
  <c r="D27605" i="8"/>
  <c r="C27606" i="8"/>
  <c r="D27606" i="8"/>
  <c r="C27607" i="8"/>
  <c r="D27607" i="8"/>
  <c r="C27608" i="8"/>
  <c r="D27608" i="8"/>
  <c r="C27609" i="8"/>
  <c r="D27609" i="8"/>
  <c r="C27610" i="8"/>
  <c r="D27610" i="8"/>
  <c r="C27611" i="8"/>
  <c r="D27611" i="8"/>
  <c r="C27612" i="8"/>
  <c r="D27612" i="8"/>
  <c r="C27613" i="8"/>
  <c r="D27613" i="8"/>
  <c r="C27614" i="8"/>
  <c r="D27614" i="8"/>
  <c r="C27615" i="8"/>
  <c r="D27615" i="8"/>
  <c r="C27616" i="8"/>
  <c r="D27616" i="8"/>
  <c r="C27617" i="8"/>
  <c r="D27617" i="8"/>
  <c r="C27618" i="8"/>
  <c r="D27618" i="8"/>
  <c r="C27619" i="8"/>
  <c r="D27619" i="8"/>
  <c r="C27620" i="8"/>
  <c r="D27620" i="8"/>
  <c r="C27621" i="8"/>
  <c r="D27621" i="8"/>
  <c r="C27622" i="8"/>
  <c r="D27622" i="8"/>
  <c r="C27623" i="8"/>
  <c r="D27623" i="8"/>
  <c r="C27624" i="8"/>
  <c r="D27624" i="8"/>
  <c r="C27625" i="8"/>
  <c r="D27625" i="8"/>
  <c r="C27626" i="8"/>
  <c r="D27626" i="8"/>
  <c r="C27627" i="8"/>
  <c r="D27627" i="8"/>
  <c r="C27628" i="8"/>
  <c r="D27628" i="8"/>
  <c r="C27629" i="8"/>
  <c r="D27629" i="8"/>
  <c r="C27630" i="8"/>
  <c r="D27630" i="8"/>
  <c r="C27631" i="8"/>
  <c r="D27631" i="8"/>
  <c r="C27632" i="8"/>
  <c r="D27632" i="8"/>
  <c r="C27633" i="8"/>
  <c r="D27633" i="8"/>
  <c r="C27634" i="8"/>
  <c r="D27634" i="8"/>
  <c r="C27635" i="8"/>
  <c r="D27635" i="8"/>
  <c r="C27636" i="8"/>
  <c r="D27636" i="8"/>
  <c r="C27637" i="8"/>
  <c r="D27637" i="8"/>
  <c r="C27638" i="8"/>
  <c r="D27638" i="8"/>
  <c r="C27639" i="8"/>
  <c r="D27639" i="8"/>
  <c r="C27640" i="8"/>
  <c r="D27640" i="8"/>
  <c r="C27641" i="8"/>
  <c r="D27641" i="8"/>
  <c r="C27642" i="8"/>
  <c r="D27642" i="8"/>
  <c r="C27643" i="8"/>
  <c r="D27643" i="8"/>
  <c r="C27644" i="8"/>
  <c r="D27644" i="8"/>
  <c r="C27645" i="8"/>
  <c r="D27645" i="8"/>
  <c r="C27646" i="8"/>
  <c r="D27646" i="8"/>
  <c r="C27647" i="8"/>
  <c r="D27647" i="8"/>
  <c r="C27648" i="8"/>
  <c r="D27648" i="8"/>
  <c r="C27649" i="8"/>
  <c r="D27649" i="8"/>
  <c r="C27650" i="8"/>
  <c r="D27650" i="8"/>
  <c r="C27651" i="8"/>
  <c r="D27651" i="8"/>
  <c r="C27652" i="8"/>
  <c r="D27652" i="8"/>
  <c r="C27653" i="8"/>
  <c r="D27653" i="8"/>
  <c r="C27654" i="8"/>
  <c r="D27654" i="8"/>
  <c r="C27655" i="8"/>
  <c r="D27655" i="8"/>
  <c r="C27656" i="8"/>
  <c r="D27656" i="8"/>
  <c r="C27657" i="8"/>
  <c r="D27657" i="8"/>
  <c r="C27659" i="8"/>
  <c r="D27659" i="8"/>
  <c r="C27660" i="8"/>
  <c r="D27660" i="8"/>
  <c r="C27661" i="8"/>
  <c r="D27661" i="8"/>
  <c r="C27662" i="8"/>
  <c r="D27662" i="8"/>
  <c r="C27663" i="8"/>
  <c r="D27663" i="8"/>
  <c r="C27664" i="8"/>
  <c r="D27664" i="8"/>
  <c r="C27665" i="8"/>
  <c r="D27665" i="8"/>
  <c r="C27666" i="8"/>
  <c r="D27666" i="8"/>
  <c r="C27667" i="8"/>
  <c r="D27667" i="8"/>
  <c r="C27668" i="8"/>
  <c r="D27668" i="8"/>
  <c r="C27669" i="8"/>
  <c r="D27669" i="8"/>
  <c r="C27670" i="8"/>
  <c r="D27670" i="8"/>
  <c r="C27671" i="8"/>
  <c r="D27671" i="8"/>
  <c r="C27672" i="8"/>
  <c r="D27672" i="8"/>
  <c r="C27673" i="8"/>
  <c r="D27673" i="8"/>
  <c r="C27674" i="8"/>
  <c r="D27674" i="8"/>
  <c r="C27675" i="8"/>
  <c r="D27675" i="8"/>
  <c r="C27676" i="8"/>
  <c r="D27676" i="8"/>
  <c r="C27677" i="8"/>
  <c r="D27677" i="8"/>
  <c r="C27678" i="8"/>
  <c r="D27678" i="8"/>
  <c r="C27679" i="8"/>
  <c r="D27679" i="8"/>
  <c r="C27680" i="8"/>
  <c r="D27680" i="8"/>
  <c r="C27681" i="8"/>
  <c r="D27681" i="8"/>
  <c r="C27682" i="8"/>
  <c r="D27682" i="8"/>
  <c r="C27683" i="8"/>
  <c r="D27683" i="8"/>
  <c r="C27684" i="8"/>
  <c r="D27684" i="8"/>
  <c r="C27685" i="8"/>
  <c r="D27685" i="8"/>
  <c r="C27686" i="8"/>
  <c r="D27686" i="8"/>
  <c r="C27687" i="8"/>
  <c r="D27687" i="8"/>
  <c r="C27688" i="8"/>
  <c r="D27688" i="8"/>
  <c r="C27689" i="8"/>
  <c r="D27689" i="8"/>
  <c r="C27690" i="8"/>
  <c r="D27690" i="8"/>
  <c r="C27691" i="8"/>
  <c r="D27691" i="8"/>
  <c r="C27692" i="8"/>
  <c r="D27692" i="8"/>
  <c r="C27693" i="8"/>
  <c r="D27693" i="8"/>
  <c r="C27694" i="8"/>
  <c r="D27694" i="8"/>
  <c r="C27695" i="8"/>
  <c r="D27695" i="8"/>
  <c r="C27696" i="8"/>
  <c r="D27696" i="8"/>
  <c r="C27697" i="8"/>
  <c r="D27697" i="8"/>
  <c r="C27698" i="8"/>
  <c r="D27698" i="8"/>
  <c r="C27699" i="8"/>
  <c r="D27699" i="8"/>
  <c r="C27700" i="8"/>
  <c r="D27700" i="8"/>
  <c r="C27701" i="8"/>
  <c r="D27701" i="8"/>
  <c r="C27702" i="8"/>
  <c r="D27702" i="8"/>
  <c r="C27703" i="8"/>
  <c r="D27703" i="8"/>
  <c r="C27704" i="8"/>
  <c r="D27704" i="8"/>
  <c r="C27705" i="8"/>
  <c r="D27705" i="8"/>
  <c r="C27706" i="8"/>
  <c r="D27706" i="8"/>
  <c r="C27707" i="8"/>
  <c r="D27707" i="8"/>
  <c r="C27708" i="8"/>
  <c r="D27708" i="8"/>
  <c r="C27709" i="8"/>
  <c r="D27709" i="8"/>
  <c r="C27710" i="8"/>
  <c r="D27710" i="8"/>
  <c r="C27711" i="8"/>
  <c r="D27711" i="8"/>
  <c r="C27712" i="8"/>
  <c r="D27712" i="8"/>
  <c r="I27712" i="8"/>
  <c r="G27712" i="8"/>
  <c r="F27712" i="8"/>
  <c r="E27712" i="8"/>
  <c r="G27688" i="8"/>
  <c r="F27688" i="8"/>
  <c r="E27688" i="8"/>
  <c r="G27664" i="8"/>
  <c r="F27664" i="8"/>
  <c r="E27664" i="8"/>
  <c r="G27643" i="8"/>
  <c r="F27643" i="8"/>
  <c r="E27643" i="8"/>
  <c r="G27619" i="8"/>
  <c r="F27619" i="8"/>
  <c r="E27619" i="8"/>
  <c r="G27595" i="8"/>
  <c r="F27595" i="8"/>
  <c r="E27595" i="8"/>
  <c r="G27571" i="8"/>
  <c r="F27571" i="8"/>
  <c r="E27571" i="8"/>
  <c r="C27380" i="8"/>
  <c r="D27380" i="8"/>
  <c r="C27381" i="8"/>
  <c r="D27381" i="8"/>
  <c r="C27382" i="8"/>
  <c r="D27382" i="8"/>
  <c r="C27383" i="8"/>
  <c r="D27383" i="8"/>
  <c r="C27384" i="8"/>
  <c r="D27384" i="8"/>
  <c r="C27385" i="8"/>
  <c r="D27385" i="8"/>
  <c r="C27386" i="8"/>
  <c r="D27386" i="8"/>
  <c r="C27387" i="8"/>
  <c r="D27387" i="8"/>
  <c r="C27388" i="8"/>
  <c r="D27388" i="8"/>
  <c r="C27389" i="8"/>
  <c r="D27389" i="8"/>
  <c r="C27390" i="8"/>
  <c r="D27390" i="8"/>
  <c r="C27391" i="8"/>
  <c r="D27391" i="8"/>
  <c r="C27392" i="8"/>
  <c r="D27392" i="8"/>
  <c r="C27393" i="8"/>
  <c r="D27393" i="8"/>
  <c r="C27394" i="8"/>
  <c r="D27394" i="8"/>
  <c r="C27395" i="8"/>
  <c r="D27395" i="8"/>
  <c r="C27396" i="8"/>
  <c r="D27396" i="8"/>
  <c r="C27397" i="8"/>
  <c r="D27397" i="8"/>
  <c r="C27398" i="8"/>
  <c r="D27398" i="8"/>
  <c r="C27399" i="8"/>
  <c r="D27399" i="8"/>
  <c r="C27400" i="8"/>
  <c r="D27400" i="8"/>
  <c r="C27401" i="8"/>
  <c r="D27401" i="8"/>
  <c r="C27402" i="8"/>
  <c r="D27402" i="8"/>
  <c r="C27403" i="8"/>
  <c r="D27403" i="8"/>
  <c r="C27404" i="8"/>
  <c r="D27404" i="8"/>
  <c r="C27405" i="8"/>
  <c r="D27405" i="8"/>
  <c r="C27406" i="8"/>
  <c r="D27406" i="8"/>
  <c r="C27407" i="8"/>
  <c r="D27407" i="8"/>
  <c r="C27408" i="8"/>
  <c r="D27408" i="8"/>
  <c r="C27409" i="8"/>
  <c r="D27409" i="8"/>
  <c r="C27410" i="8"/>
  <c r="D27410" i="8"/>
  <c r="C27411" i="8"/>
  <c r="D27411" i="8"/>
  <c r="C27412" i="8"/>
  <c r="D27412" i="8"/>
  <c r="C27413" i="8"/>
  <c r="D27413" i="8"/>
  <c r="C27414" i="8"/>
  <c r="D27414" i="8"/>
  <c r="C27415" i="8"/>
  <c r="D27415" i="8"/>
  <c r="C27416" i="8"/>
  <c r="D27416" i="8"/>
  <c r="C27417" i="8"/>
  <c r="D27417" i="8"/>
  <c r="C27418" i="8"/>
  <c r="D27418" i="8"/>
  <c r="C27419" i="8"/>
  <c r="D27419" i="8"/>
  <c r="C27420" i="8"/>
  <c r="D27420" i="8"/>
  <c r="C27421" i="8"/>
  <c r="D27421" i="8"/>
  <c r="C27422" i="8"/>
  <c r="D27422" i="8"/>
  <c r="C27423" i="8"/>
  <c r="D27423" i="8"/>
  <c r="C27424" i="8"/>
  <c r="D27424" i="8"/>
  <c r="C27425" i="8"/>
  <c r="D27425" i="8"/>
  <c r="C27426" i="8"/>
  <c r="D27426" i="8"/>
  <c r="C27427" i="8"/>
  <c r="D27427" i="8"/>
  <c r="C27428" i="8"/>
  <c r="D27428" i="8"/>
  <c r="C27429" i="8"/>
  <c r="D27429" i="8"/>
  <c r="C27430" i="8"/>
  <c r="D27430" i="8"/>
  <c r="C27431" i="8"/>
  <c r="D27431" i="8"/>
  <c r="C27432" i="8"/>
  <c r="D27432" i="8"/>
  <c r="C27433" i="8"/>
  <c r="D27433" i="8"/>
  <c r="C27434" i="8"/>
  <c r="D27434" i="8"/>
  <c r="C27435" i="8"/>
  <c r="D27435" i="8"/>
  <c r="C27436" i="8"/>
  <c r="D27436" i="8"/>
  <c r="C27437" i="8"/>
  <c r="D27437" i="8"/>
  <c r="C27438" i="8"/>
  <c r="D27438" i="8"/>
  <c r="C27439" i="8"/>
  <c r="D27439" i="8"/>
  <c r="C27440" i="8"/>
  <c r="D27440" i="8"/>
  <c r="C27441" i="8"/>
  <c r="D27441" i="8"/>
  <c r="C27442" i="8"/>
  <c r="D27442" i="8"/>
  <c r="C27443" i="8"/>
  <c r="D27443" i="8"/>
  <c r="C27444" i="8"/>
  <c r="D27444" i="8"/>
  <c r="C27445" i="8"/>
  <c r="D27445" i="8"/>
  <c r="C27446" i="8"/>
  <c r="D27446" i="8"/>
  <c r="C27447" i="8"/>
  <c r="D27447" i="8"/>
  <c r="C27448" i="8"/>
  <c r="D27448" i="8"/>
  <c r="C27449" i="8"/>
  <c r="D27449" i="8"/>
  <c r="C27450" i="8"/>
  <c r="D27450" i="8"/>
  <c r="C27451" i="8"/>
  <c r="D27451" i="8"/>
  <c r="C27452" i="8"/>
  <c r="D27452" i="8"/>
  <c r="C27453" i="8"/>
  <c r="D27453" i="8"/>
  <c r="C27454" i="8"/>
  <c r="D27454" i="8"/>
  <c r="C27455" i="8"/>
  <c r="D27455" i="8"/>
  <c r="C27456" i="8"/>
  <c r="D27456" i="8"/>
  <c r="C27457" i="8"/>
  <c r="D27457" i="8"/>
  <c r="C27458" i="8"/>
  <c r="D27458" i="8"/>
  <c r="C27459" i="8"/>
  <c r="D27459" i="8"/>
  <c r="C27460" i="8"/>
  <c r="D27460" i="8"/>
  <c r="C27461" i="8"/>
  <c r="D27461" i="8"/>
  <c r="C27462" i="8"/>
  <c r="D27462" i="8"/>
  <c r="C27463" i="8"/>
  <c r="D27463" i="8"/>
  <c r="C27464" i="8"/>
  <c r="D27464" i="8"/>
  <c r="C27465" i="8"/>
  <c r="D27465" i="8"/>
  <c r="C27466" i="8"/>
  <c r="D27466" i="8"/>
  <c r="C27467" i="8"/>
  <c r="D27467" i="8"/>
  <c r="C27468" i="8"/>
  <c r="D27468" i="8"/>
  <c r="C27469" i="8"/>
  <c r="D27469" i="8"/>
  <c r="C27470" i="8"/>
  <c r="D27470" i="8"/>
  <c r="C27471" i="8"/>
  <c r="D27471" i="8"/>
  <c r="C27472" i="8"/>
  <c r="D27472" i="8"/>
  <c r="C27473" i="8"/>
  <c r="D27473" i="8"/>
  <c r="C27474" i="8"/>
  <c r="D27474" i="8"/>
  <c r="C27475" i="8"/>
  <c r="D27475" i="8"/>
  <c r="C27476" i="8"/>
  <c r="D27476" i="8"/>
  <c r="C27477" i="8"/>
  <c r="D27477" i="8"/>
  <c r="C27478" i="8"/>
  <c r="D27478" i="8"/>
  <c r="C27479" i="8"/>
  <c r="D27479" i="8"/>
  <c r="C27480" i="8"/>
  <c r="D27480" i="8"/>
  <c r="C27481" i="8"/>
  <c r="D27481" i="8"/>
  <c r="C27482" i="8"/>
  <c r="D27482" i="8"/>
  <c r="C27483" i="8"/>
  <c r="D27483" i="8"/>
  <c r="C27484" i="8"/>
  <c r="D27484" i="8"/>
  <c r="C27485" i="8"/>
  <c r="D27485" i="8"/>
  <c r="C27486" i="8"/>
  <c r="D27486" i="8"/>
  <c r="C27487" i="8"/>
  <c r="D27487" i="8"/>
  <c r="C27488" i="8"/>
  <c r="D27488" i="8"/>
  <c r="C27489" i="8"/>
  <c r="D27489" i="8"/>
  <c r="C27490" i="8"/>
  <c r="D27490" i="8"/>
  <c r="C27491" i="8"/>
  <c r="D27491" i="8"/>
  <c r="C27492" i="8"/>
  <c r="D27492" i="8"/>
  <c r="C27493" i="8"/>
  <c r="D27493" i="8"/>
  <c r="C27494" i="8"/>
  <c r="D27494" i="8"/>
  <c r="C27495" i="8"/>
  <c r="D27495" i="8"/>
  <c r="C27496" i="8"/>
  <c r="D27496" i="8"/>
  <c r="C27497" i="8"/>
  <c r="D27497" i="8"/>
  <c r="C27498" i="8"/>
  <c r="D27498" i="8"/>
  <c r="C27499" i="8"/>
  <c r="D27499" i="8"/>
  <c r="C27500" i="8"/>
  <c r="D27500" i="8"/>
  <c r="C27501" i="8"/>
  <c r="D27501" i="8"/>
  <c r="C27502" i="8"/>
  <c r="D27502" i="8"/>
  <c r="C27503" i="8"/>
  <c r="D27503" i="8"/>
  <c r="C27504" i="8"/>
  <c r="D27504" i="8"/>
  <c r="C27505" i="8"/>
  <c r="D27505" i="8"/>
  <c r="C27506" i="8"/>
  <c r="D27506" i="8"/>
  <c r="C27507" i="8"/>
  <c r="D27507" i="8"/>
  <c r="C27508" i="8"/>
  <c r="D27508" i="8"/>
  <c r="C27509" i="8"/>
  <c r="D27509" i="8"/>
  <c r="C27510" i="8"/>
  <c r="D27510" i="8"/>
  <c r="C27511" i="8"/>
  <c r="D27511" i="8"/>
  <c r="C27512" i="8"/>
  <c r="D27512" i="8"/>
  <c r="C27513" i="8"/>
  <c r="D27513" i="8"/>
  <c r="C27514" i="8"/>
  <c r="D27514" i="8"/>
  <c r="C27515" i="8"/>
  <c r="D27515" i="8"/>
  <c r="C27516" i="8"/>
  <c r="D27516" i="8"/>
  <c r="C27517" i="8"/>
  <c r="D27517" i="8"/>
  <c r="C27518" i="8"/>
  <c r="D27518" i="8"/>
  <c r="C27519" i="8"/>
  <c r="D27519" i="8"/>
  <c r="C27520" i="8"/>
  <c r="D27520" i="8"/>
  <c r="C27521" i="8"/>
  <c r="D27521" i="8"/>
  <c r="C27522" i="8"/>
  <c r="D27522" i="8"/>
  <c r="C27523" i="8"/>
  <c r="D27523" i="8"/>
  <c r="C27524" i="8"/>
  <c r="D27524" i="8"/>
  <c r="C27525" i="8"/>
  <c r="D27525" i="8"/>
  <c r="C27526" i="8"/>
  <c r="D27526" i="8"/>
  <c r="C27527" i="8"/>
  <c r="D27527" i="8"/>
  <c r="C27528" i="8"/>
  <c r="D27528" i="8"/>
  <c r="C27529" i="8"/>
  <c r="D27529" i="8"/>
  <c r="C27530" i="8"/>
  <c r="D27530" i="8"/>
  <c r="C27531" i="8"/>
  <c r="D27531" i="8"/>
  <c r="C27532" i="8"/>
  <c r="D27532" i="8"/>
  <c r="C27533" i="8"/>
  <c r="D27533" i="8"/>
  <c r="C27534" i="8"/>
  <c r="D27534" i="8"/>
  <c r="C27535" i="8"/>
  <c r="D27535" i="8"/>
  <c r="C27536" i="8"/>
  <c r="D27536" i="8"/>
  <c r="C27537" i="8"/>
  <c r="D27537" i="8"/>
  <c r="C27538" i="8"/>
  <c r="D27538" i="8"/>
  <c r="C27539" i="8"/>
  <c r="D27539" i="8"/>
  <c r="C27540" i="8"/>
  <c r="D27540" i="8"/>
  <c r="C27541" i="8"/>
  <c r="D27541" i="8"/>
  <c r="C27542" i="8"/>
  <c r="D27542" i="8"/>
  <c r="C27543" i="8"/>
  <c r="D27543" i="8"/>
  <c r="C27544" i="8"/>
  <c r="D27544" i="8"/>
  <c r="C27545" i="8"/>
  <c r="D27545" i="8"/>
  <c r="C27546" i="8"/>
  <c r="D27546" i="8"/>
  <c r="C27547" i="8"/>
  <c r="D27547" i="8"/>
  <c r="I27547" i="8"/>
  <c r="G27547" i="8"/>
  <c r="F27547" i="8"/>
  <c r="E27547" i="8"/>
  <c r="G27523" i="8"/>
  <c r="F27523" i="8"/>
  <c r="E27523" i="8"/>
  <c r="G27499" i="8"/>
  <c r="F27499" i="8"/>
  <c r="E27499" i="8"/>
  <c r="G27475" i="8"/>
  <c r="F27475" i="8"/>
  <c r="E27475" i="8"/>
  <c r="G27451" i="8"/>
  <c r="F27451" i="8"/>
  <c r="E27451" i="8"/>
  <c r="G27427" i="8"/>
  <c r="F27427" i="8"/>
  <c r="E27427" i="8"/>
  <c r="G27403" i="8"/>
  <c r="F27403" i="8"/>
  <c r="E27403" i="8"/>
  <c r="C27212" i="8"/>
  <c r="D27212" i="8"/>
  <c r="C27213" i="8"/>
  <c r="D27213" i="8"/>
  <c r="C27214" i="8"/>
  <c r="D27214" i="8"/>
  <c r="C27215" i="8"/>
  <c r="D27215" i="8"/>
  <c r="C27216" i="8"/>
  <c r="D27216" i="8"/>
  <c r="C27217" i="8"/>
  <c r="D27217" i="8"/>
  <c r="C27218" i="8"/>
  <c r="D27218" i="8"/>
  <c r="C27219" i="8"/>
  <c r="D27219" i="8"/>
  <c r="C27220" i="8"/>
  <c r="D27220" i="8"/>
  <c r="C27221" i="8"/>
  <c r="D27221" i="8"/>
  <c r="C27222" i="8"/>
  <c r="D27222" i="8"/>
  <c r="C27223" i="8"/>
  <c r="D27223" i="8"/>
  <c r="C27224" i="8"/>
  <c r="D27224" i="8"/>
  <c r="C27225" i="8"/>
  <c r="D27225" i="8"/>
  <c r="C27226" i="8"/>
  <c r="D27226" i="8"/>
  <c r="C27227" i="8"/>
  <c r="D27227" i="8"/>
  <c r="C27228" i="8"/>
  <c r="D27228" i="8"/>
  <c r="C27229" i="8"/>
  <c r="D27229" i="8"/>
  <c r="C27230" i="8"/>
  <c r="D27230" i="8"/>
  <c r="C27231" i="8"/>
  <c r="D27231" i="8"/>
  <c r="C27232" i="8"/>
  <c r="D27232" i="8"/>
  <c r="C27233" i="8"/>
  <c r="D27233" i="8"/>
  <c r="C27234" i="8"/>
  <c r="D27234" i="8"/>
  <c r="C27235" i="8"/>
  <c r="D27235" i="8"/>
  <c r="C27236" i="8"/>
  <c r="D27236" i="8"/>
  <c r="C27237" i="8"/>
  <c r="D27237" i="8"/>
  <c r="C27238" i="8"/>
  <c r="D27238" i="8"/>
  <c r="C27239" i="8"/>
  <c r="D27239" i="8"/>
  <c r="C27240" i="8"/>
  <c r="D27240" i="8"/>
  <c r="C27241" i="8"/>
  <c r="D27241" i="8"/>
  <c r="C27242" i="8"/>
  <c r="D27242" i="8"/>
  <c r="C27243" i="8"/>
  <c r="D27243" i="8"/>
  <c r="C27244" i="8"/>
  <c r="D27244" i="8"/>
  <c r="C27245" i="8"/>
  <c r="D27245" i="8"/>
  <c r="C27246" i="8"/>
  <c r="D27246" i="8"/>
  <c r="C27247" i="8"/>
  <c r="D27247" i="8"/>
  <c r="C27248" i="8"/>
  <c r="D27248" i="8"/>
  <c r="C27249" i="8"/>
  <c r="D27249" i="8"/>
  <c r="C27250" i="8"/>
  <c r="D27250" i="8"/>
  <c r="C27251" i="8"/>
  <c r="D27251" i="8"/>
  <c r="C27252" i="8"/>
  <c r="D27252" i="8"/>
  <c r="C27253" i="8"/>
  <c r="D27253" i="8"/>
  <c r="C27254" i="8"/>
  <c r="D27254" i="8"/>
  <c r="C27255" i="8"/>
  <c r="D27255" i="8"/>
  <c r="C27256" i="8"/>
  <c r="D27256" i="8"/>
  <c r="C27257" i="8"/>
  <c r="D27257" i="8"/>
  <c r="C27258" i="8"/>
  <c r="D27258" i="8"/>
  <c r="C27259" i="8"/>
  <c r="D27259" i="8"/>
  <c r="C27260" i="8"/>
  <c r="D27260" i="8"/>
  <c r="C27261" i="8"/>
  <c r="D27261" i="8"/>
  <c r="C27262" i="8"/>
  <c r="D27262" i="8"/>
  <c r="C27263" i="8"/>
  <c r="D27263" i="8"/>
  <c r="C27264" i="8"/>
  <c r="D27264" i="8"/>
  <c r="C27265" i="8"/>
  <c r="D27265" i="8"/>
  <c r="C27266" i="8"/>
  <c r="D27266" i="8"/>
  <c r="C27267" i="8"/>
  <c r="D27267" i="8"/>
  <c r="C27268" i="8"/>
  <c r="D27268" i="8"/>
  <c r="C27269" i="8"/>
  <c r="D27269" i="8"/>
  <c r="C27270" i="8"/>
  <c r="D27270" i="8"/>
  <c r="C27271" i="8"/>
  <c r="D27271" i="8"/>
  <c r="C27272" i="8"/>
  <c r="D27272" i="8"/>
  <c r="C27273" i="8"/>
  <c r="D27273" i="8"/>
  <c r="C27274" i="8"/>
  <c r="D27274" i="8"/>
  <c r="C27275" i="8"/>
  <c r="D27275" i="8"/>
  <c r="C27276" i="8"/>
  <c r="D27276" i="8"/>
  <c r="C27277" i="8"/>
  <c r="D27277" i="8"/>
  <c r="C27278" i="8"/>
  <c r="D27278" i="8"/>
  <c r="C27279" i="8"/>
  <c r="D27279" i="8"/>
  <c r="C27280" i="8"/>
  <c r="D27280" i="8"/>
  <c r="C27281" i="8"/>
  <c r="D27281" i="8"/>
  <c r="C27282" i="8"/>
  <c r="D27282" i="8"/>
  <c r="C27283" i="8"/>
  <c r="D27283" i="8"/>
  <c r="C27284" i="8"/>
  <c r="D27284" i="8"/>
  <c r="C27285" i="8"/>
  <c r="D27285" i="8"/>
  <c r="C27286" i="8"/>
  <c r="D27286" i="8"/>
  <c r="C27287" i="8"/>
  <c r="D27287" i="8"/>
  <c r="C27288" i="8"/>
  <c r="D27288" i="8"/>
  <c r="C27289" i="8"/>
  <c r="D27289" i="8"/>
  <c r="C27290" i="8"/>
  <c r="D27290" i="8"/>
  <c r="C27291" i="8"/>
  <c r="D27291" i="8"/>
  <c r="C27292" i="8"/>
  <c r="D27292" i="8"/>
  <c r="C27293" i="8"/>
  <c r="D27293" i="8"/>
  <c r="C27294" i="8"/>
  <c r="D27294" i="8"/>
  <c r="C27295" i="8"/>
  <c r="D27295" i="8"/>
  <c r="C27296" i="8"/>
  <c r="D27296" i="8"/>
  <c r="C27297" i="8"/>
  <c r="D27297" i="8"/>
  <c r="C27298" i="8"/>
  <c r="D27298" i="8"/>
  <c r="C27299" i="8"/>
  <c r="D27299" i="8"/>
  <c r="C27300" i="8"/>
  <c r="D27300" i="8"/>
  <c r="C27301" i="8"/>
  <c r="D27301" i="8"/>
  <c r="C27302" i="8"/>
  <c r="D27302" i="8"/>
  <c r="C27303" i="8"/>
  <c r="D27303" i="8"/>
  <c r="C27304" i="8"/>
  <c r="D27304" i="8"/>
  <c r="C27305" i="8"/>
  <c r="D27305" i="8"/>
  <c r="C27306" i="8"/>
  <c r="D27306" i="8"/>
  <c r="C27307" i="8"/>
  <c r="D27307" i="8"/>
  <c r="C27308" i="8"/>
  <c r="D27308" i="8"/>
  <c r="C27309" i="8"/>
  <c r="D27309" i="8"/>
  <c r="C27310" i="8"/>
  <c r="D27310" i="8"/>
  <c r="C27311" i="8"/>
  <c r="D27311" i="8"/>
  <c r="C27312" i="8"/>
  <c r="D27312" i="8"/>
  <c r="C27313" i="8"/>
  <c r="D27313" i="8"/>
  <c r="C27314" i="8"/>
  <c r="D27314" i="8"/>
  <c r="C27315" i="8"/>
  <c r="D27315" i="8"/>
  <c r="C27316" i="8"/>
  <c r="D27316" i="8"/>
  <c r="C27317" i="8"/>
  <c r="D27317" i="8"/>
  <c r="C27318" i="8"/>
  <c r="D27318" i="8"/>
  <c r="C27319" i="8"/>
  <c r="D27319" i="8"/>
  <c r="C27320" i="8"/>
  <c r="D27320" i="8"/>
  <c r="C27321" i="8"/>
  <c r="D27321" i="8"/>
  <c r="C27322" i="8"/>
  <c r="D27322" i="8"/>
  <c r="C27323" i="8"/>
  <c r="D27323" i="8"/>
  <c r="C27324" i="8"/>
  <c r="D27324" i="8"/>
  <c r="C27325" i="8"/>
  <c r="D27325" i="8"/>
  <c r="C27326" i="8"/>
  <c r="D27326" i="8"/>
  <c r="C27327" i="8"/>
  <c r="D27327" i="8"/>
  <c r="C27328" i="8"/>
  <c r="D27328" i="8"/>
  <c r="C27329" i="8"/>
  <c r="D27329" i="8"/>
  <c r="C27330" i="8"/>
  <c r="D27330" i="8"/>
  <c r="C27331" i="8"/>
  <c r="D27331" i="8"/>
  <c r="C27332" i="8"/>
  <c r="D27332" i="8"/>
  <c r="C27333" i="8"/>
  <c r="D27333" i="8"/>
  <c r="C27334" i="8"/>
  <c r="D27334" i="8"/>
  <c r="C27335" i="8"/>
  <c r="D27335" i="8"/>
  <c r="C27336" i="8"/>
  <c r="D27336" i="8"/>
  <c r="C27337" i="8"/>
  <c r="D27337" i="8"/>
  <c r="C27338" i="8"/>
  <c r="D27338" i="8"/>
  <c r="C27339" i="8"/>
  <c r="D27339" i="8"/>
  <c r="C27340" i="8"/>
  <c r="D27340" i="8"/>
  <c r="C27341" i="8"/>
  <c r="D27341" i="8"/>
  <c r="C27342" i="8"/>
  <c r="D27342" i="8"/>
  <c r="C27343" i="8"/>
  <c r="D27343" i="8"/>
  <c r="C27344" i="8"/>
  <c r="D27344" i="8"/>
  <c r="C27345" i="8"/>
  <c r="D27345" i="8"/>
  <c r="C27346" i="8"/>
  <c r="D27346" i="8"/>
  <c r="C27347" i="8"/>
  <c r="D27347" i="8"/>
  <c r="C27348" i="8"/>
  <c r="D27348" i="8"/>
  <c r="C27349" i="8"/>
  <c r="D27349" i="8"/>
  <c r="C27350" i="8"/>
  <c r="D27350" i="8"/>
  <c r="C27351" i="8"/>
  <c r="D27351" i="8"/>
  <c r="C27352" i="8"/>
  <c r="D27352" i="8"/>
  <c r="C27353" i="8"/>
  <c r="D27353" i="8"/>
  <c r="C27354" i="8"/>
  <c r="D27354" i="8"/>
  <c r="C27355" i="8"/>
  <c r="D27355" i="8"/>
  <c r="C27356" i="8"/>
  <c r="D27356" i="8"/>
  <c r="C27357" i="8"/>
  <c r="D27357" i="8"/>
  <c r="C27358" i="8"/>
  <c r="D27358" i="8"/>
  <c r="C27359" i="8"/>
  <c r="D27359" i="8"/>
  <c r="C27360" i="8"/>
  <c r="D27360" i="8"/>
  <c r="C27361" i="8"/>
  <c r="D27361" i="8"/>
  <c r="C27362" i="8"/>
  <c r="D27362" i="8"/>
  <c r="C27363" i="8"/>
  <c r="D27363" i="8"/>
  <c r="C27364" i="8"/>
  <c r="D27364" i="8"/>
  <c r="C27365" i="8"/>
  <c r="D27365" i="8"/>
  <c r="C27366" i="8"/>
  <c r="D27366" i="8"/>
  <c r="C27367" i="8"/>
  <c r="D27367" i="8"/>
  <c r="C27368" i="8"/>
  <c r="D27368" i="8"/>
  <c r="C27369" i="8"/>
  <c r="D27369" i="8"/>
  <c r="C27370" i="8"/>
  <c r="D27370" i="8"/>
  <c r="C27371" i="8"/>
  <c r="D27371" i="8"/>
  <c r="C27372" i="8"/>
  <c r="D27372" i="8"/>
  <c r="C27373" i="8"/>
  <c r="D27373" i="8"/>
  <c r="C27374" i="8"/>
  <c r="D27374" i="8"/>
  <c r="C27375" i="8"/>
  <c r="D27375" i="8"/>
  <c r="C27376" i="8"/>
  <c r="D27376" i="8"/>
  <c r="C27377" i="8"/>
  <c r="D27377" i="8"/>
  <c r="C27378" i="8"/>
  <c r="D27378" i="8"/>
  <c r="C27379" i="8"/>
  <c r="D27379" i="8"/>
  <c r="I27379" i="8"/>
  <c r="G27379" i="8"/>
  <c r="F27379" i="8"/>
  <c r="E27379" i="8"/>
  <c r="G27355" i="8"/>
  <c r="F27355" i="8"/>
  <c r="E27355" i="8"/>
  <c r="G27331" i="8"/>
  <c r="F27331" i="8"/>
  <c r="E27331" i="8"/>
  <c r="G27307" i="8"/>
  <c r="F27307" i="8"/>
  <c r="E27307" i="8"/>
  <c r="G27283" i="8"/>
  <c r="F27283" i="8"/>
  <c r="E27283" i="8"/>
  <c r="G27259" i="8"/>
  <c r="F27259" i="8"/>
  <c r="E27259" i="8"/>
  <c r="G27235" i="8"/>
  <c r="F27235" i="8"/>
  <c r="E27235" i="8"/>
  <c r="C27062" i="8"/>
  <c r="D27062" i="8"/>
  <c r="C27063" i="8"/>
  <c r="D27063" i="8"/>
  <c r="C27064" i="8"/>
  <c r="D27064" i="8"/>
  <c r="C27065" i="8"/>
  <c r="D27065" i="8"/>
  <c r="C27066" i="8"/>
  <c r="D27066" i="8"/>
  <c r="C27067" i="8"/>
  <c r="D27067" i="8"/>
  <c r="C27068" i="8"/>
  <c r="D27068" i="8"/>
  <c r="C27069" i="8"/>
  <c r="D27069" i="8"/>
  <c r="C27070" i="8"/>
  <c r="D27070" i="8"/>
  <c r="C27071" i="8"/>
  <c r="D27071" i="8"/>
  <c r="C27072" i="8"/>
  <c r="D27072" i="8"/>
  <c r="C27073" i="8"/>
  <c r="D27073" i="8"/>
  <c r="C27074" i="8"/>
  <c r="D27074" i="8"/>
  <c r="C27075" i="8"/>
  <c r="D27075" i="8"/>
  <c r="C27076" i="8"/>
  <c r="D27076" i="8"/>
  <c r="C27077" i="8"/>
  <c r="D27077" i="8"/>
  <c r="C27078" i="8"/>
  <c r="D27078" i="8"/>
  <c r="C27079" i="8"/>
  <c r="D27079" i="8"/>
  <c r="C27080" i="8"/>
  <c r="D27080" i="8"/>
  <c r="C27081" i="8"/>
  <c r="D27081" i="8"/>
  <c r="C27082" i="8"/>
  <c r="D27082" i="8"/>
  <c r="C27083" i="8"/>
  <c r="D27083" i="8"/>
  <c r="C27084" i="8"/>
  <c r="D27084" i="8"/>
  <c r="C27085" i="8"/>
  <c r="D27085" i="8"/>
  <c r="C27086" i="8"/>
  <c r="D27086" i="8"/>
  <c r="C27087" i="8"/>
  <c r="D27087" i="8"/>
  <c r="C27088" i="8"/>
  <c r="D27088" i="8"/>
  <c r="C27089" i="8"/>
  <c r="D27089" i="8"/>
  <c r="C27090" i="8"/>
  <c r="D27090" i="8"/>
  <c r="C27091" i="8"/>
  <c r="D27091" i="8"/>
  <c r="C27092" i="8"/>
  <c r="D27092" i="8"/>
  <c r="C27093" i="8"/>
  <c r="D27093" i="8"/>
  <c r="C27094" i="8"/>
  <c r="D27094" i="8"/>
  <c r="C27095" i="8"/>
  <c r="D27095" i="8"/>
  <c r="C27096" i="8"/>
  <c r="D27096" i="8"/>
  <c r="C27097" i="8"/>
  <c r="D27097" i="8"/>
  <c r="C27098" i="8"/>
  <c r="D27098" i="8"/>
  <c r="C27099" i="8"/>
  <c r="D27099" i="8"/>
  <c r="C27100" i="8"/>
  <c r="D27100" i="8"/>
  <c r="C27102" i="8"/>
  <c r="D27102" i="8"/>
  <c r="C27103" i="8"/>
  <c r="D27103" i="8"/>
  <c r="C27104" i="8"/>
  <c r="D27104" i="8"/>
  <c r="C27105" i="8"/>
  <c r="D27105" i="8"/>
  <c r="C27106" i="8"/>
  <c r="D27106" i="8"/>
  <c r="C27107" i="8"/>
  <c r="D27107" i="8"/>
  <c r="C27108" i="8"/>
  <c r="D27108" i="8"/>
  <c r="C27109" i="8"/>
  <c r="D27109" i="8"/>
  <c r="C27110" i="8"/>
  <c r="D27110" i="8"/>
  <c r="C27111" i="8"/>
  <c r="D27111" i="8"/>
  <c r="C27112" i="8"/>
  <c r="D27112" i="8"/>
  <c r="C27113" i="8"/>
  <c r="D27113" i="8"/>
  <c r="C27114" i="8"/>
  <c r="D27114" i="8"/>
  <c r="C27115" i="8"/>
  <c r="D27115" i="8"/>
  <c r="C27116" i="8"/>
  <c r="D27116" i="8"/>
  <c r="C27117" i="8"/>
  <c r="D27117" i="8"/>
  <c r="C27118" i="8"/>
  <c r="D27118" i="8"/>
  <c r="C27119" i="8"/>
  <c r="D27119" i="8"/>
  <c r="C27120" i="8"/>
  <c r="D27120" i="8"/>
  <c r="C27121" i="8"/>
  <c r="D27121" i="8"/>
  <c r="C27122" i="8"/>
  <c r="D27122" i="8"/>
  <c r="C27123" i="8"/>
  <c r="D27123" i="8"/>
  <c r="C27124" i="8"/>
  <c r="D27124" i="8"/>
  <c r="C27125" i="8"/>
  <c r="D27125" i="8"/>
  <c r="C27126" i="8"/>
  <c r="D27126" i="8"/>
  <c r="C27127" i="8"/>
  <c r="D27127" i="8"/>
  <c r="C27128" i="8"/>
  <c r="D27128" i="8"/>
  <c r="C27129" i="8"/>
  <c r="D27129" i="8"/>
  <c r="C27130" i="8"/>
  <c r="D27130" i="8"/>
  <c r="C27131" i="8"/>
  <c r="D27131" i="8"/>
  <c r="C27132" i="8"/>
  <c r="D27132" i="8"/>
  <c r="C27133" i="8"/>
  <c r="D27133" i="8"/>
  <c r="C27134" i="8"/>
  <c r="D27134" i="8"/>
  <c r="C27135" i="8"/>
  <c r="D27135" i="8"/>
  <c r="C27136" i="8"/>
  <c r="D27136" i="8"/>
  <c r="C27137" i="8"/>
  <c r="D27137" i="8"/>
  <c r="C27138" i="8"/>
  <c r="D27138" i="8"/>
  <c r="C27139" i="8"/>
  <c r="D27139" i="8"/>
  <c r="C27140" i="8"/>
  <c r="D27140" i="8"/>
  <c r="C27141" i="8"/>
  <c r="D27141" i="8"/>
  <c r="C27142" i="8"/>
  <c r="D27142" i="8"/>
  <c r="C27143" i="8"/>
  <c r="D27143" i="8"/>
  <c r="C27144" i="8"/>
  <c r="D27144" i="8"/>
  <c r="C27145" i="8"/>
  <c r="D27145" i="8"/>
  <c r="C27146" i="8"/>
  <c r="D27146" i="8"/>
  <c r="C27147" i="8"/>
  <c r="D27147" i="8"/>
  <c r="C27148" i="8"/>
  <c r="D27148" i="8"/>
  <c r="C27149" i="8"/>
  <c r="D27149" i="8"/>
  <c r="C27150" i="8"/>
  <c r="D27150" i="8"/>
  <c r="C27151" i="8"/>
  <c r="D27151" i="8"/>
  <c r="C27152" i="8"/>
  <c r="D27152" i="8"/>
  <c r="C27153" i="8"/>
  <c r="D27153" i="8"/>
  <c r="C27154" i="8"/>
  <c r="D27154" i="8"/>
  <c r="C27155" i="8"/>
  <c r="D27155" i="8"/>
  <c r="C27156" i="8"/>
  <c r="D27156" i="8"/>
  <c r="C27157" i="8"/>
  <c r="D27157" i="8"/>
  <c r="C27158" i="8"/>
  <c r="D27158" i="8"/>
  <c r="C27159" i="8"/>
  <c r="D27159" i="8"/>
  <c r="C27160" i="8"/>
  <c r="D27160" i="8"/>
  <c r="C27161" i="8"/>
  <c r="D27161" i="8"/>
  <c r="C27162" i="8"/>
  <c r="D27162" i="8"/>
  <c r="C27163" i="8"/>
  <c r="D27163" i="8"/>
  <c r="C27164" i="8"/>
  <c r="D27164" i="8"/>
  <c r="C27165" i="8"/>
  <c r="D27165" i="8"/>
  <c r="C27166" i="8"/>
  <c r="D27166" i="8"/>
  <c r="C27167" i="8"/>
  <c r="D27167" i="8"/>
  <c r="C27168" i="8"/>
  <c r="D27168" i="8"/>
  <c r="C27169" i="8"/>
  <c r="D27169" i="8"/>
  <c r="C27170" i="8"/>
  <c r="D27170" i="8"/>
  <c r="C27171" i="8"/>
  <c r="D27171" i="8"/>
  <c r="C27172" i="8"/>
  <c r="D27172" i="8"/>
  <c r="C27173" i="8"/>
  <c r="D27173" i="8"/>
  <c r="C27174" i="8"/>
  <c r="D27174" i="8"/>
  <c r="C27175" i="8"/>
  <c r="D27175" i="8"/>
  <c r="C27176" i="8"/>
  <c r="D27176" i="8"/>
  <c r="C27177" i="8"/>
  <c r="D27177" i="8"/>
  <c r="C27178" i="8"/>
  <c r="D27178" i="8"/>
  <c r="C27179" i="8"/>
  <c r="D27179" i="8"/>
  <c r="C27180" i="8"/>
  <c r="D27180" i="8"/>
  <c r="C27181" i="8"/>
  <c r="D27181" i="8"/>
  <c r="C27182" i="8"/>
  <c r="D27182" i="8"/>
  <c r="C27183" i="8"/>
  <c r="D27183" i="8"/>
  <c r="C27184" i="8"/>
  <c r="D27184" i="8"/>
  <c r="C27185" i="8"/>
  <c r="D27185" i="8"/>
  <c r="C27186" i="8"/>
  <c r="D27186" i="8"/>
  <c r="C27187" i="8"/>
  <c r="D27187" i="8"/>
  <c r="C27188" i="8"/>
  <c r="D27188" i="8"/>
  <c r="C27189" i="8"/>
  <c r="D27189" i="8"/>
  <c r="C27190" i="8"/>
  <c r="D27190" i="8"/>
  <c r="C27191" i="8"/>
  <c r="D27191" i="8"/>
  <c r="C27192" i="8"/>
  <c r="D27192" i="8"/>
  <c r="C27193" i="8"/>
  <c r="D27193" i="8"/>
  <c r="C27194" i="8"/>
  <c r="D27194" i="8"/>
  <c r="C27195" i="8"/>
  <c r="D27195" i="8"/>
  <c r="C27196" i="8"/>
  <c r="D27196" i="8"/>
  <c r="C27197" i="8"/>
  <c r="D27197" i="8"/>
  <c r="C27198" i="8"/>
  <c r="D27198" i="8"/>
  <c r="C27199" i="8"/>
  <c r="D27199" i="8"/>
  <c r="C27200" i="8"/>
  <c r="D27200" i="8"/>
  <c r="C27202" i="8"/>
  <c r="D27202" i="8"/>
  <c r="C27203" i="8"/>
  <c r="D27203" i="8"/>
  <c r="C27204" i="8"/>
  <c r="D27204" i="8"/>
  <c r="C27205" i="8"/>
  <c r="D27205" i="8"/>
  <c r="C27206" i="8"/>
  <c r="D27206" i="8"/>
  <c r="C27207" i="8"/>
  <c r="D27207" i="8"/>
  <c r="C27208" i="8"/>
  <c r="D27208" i="8"/>
  <c r="C27209" i="8"/>
  <c r="D27209" i="8"/>
  <c r="C27210" i="8"/>
  <c r="D27210" i="8"/>
  <c r="C27211" i="8"/>
  <c r="D27211" i="8"/>
  <c r="I27211" i="8"/>
  <c r="G27211" i="8"/>
  <c r="F27211" i="8"/>
  <c r="E27211" i="8"/>
  <c r="G27200" i="8"/>
  <c r="F27200" i="8"/>
  <c r="E27200" i="8"/>
  <c r="G27182" i="8"/>
  <c r="F27182" i="8"/>
  <c r="E27182" i="8"/>
  <c r="G27158" i="8"/>
  <c r="F27158" i="8"/>
  <c r="E27158" i="8"/>
  <c r="G27134" i="8"/>
  <c r="F27134" i="8"/>
  <c r="E27134" i="8"/>
  <c r="G27110" i="8"/>
  <c r="F27110" i="8"/>
  <c r="E27110" i="8"/>
  <c r="G27085" i="8"/>
  <c r="F27085" i="8"/>
  <c r="E27085" i="8"/>
  <c r="C26903" i="8"/>
  <c r="D26903" i="8"/>
  <c r="C26905" i="8"/>
  <c r="D26905" i="8"/>
  <c r="C26906" i="8"/>
  <c r="D26906" i="8"/>
  <c r="C26907" i="8"/>
  <c r="D26907" i="8"/>
  <c r="C26908" i="8"/>
  <c r="D26908" i="8"/>
  <c r="C26909" i="8"/>
  <c r="D26909" i="8"/>
  <c r="C26910" i="8"/>
  <c r="D26910" i="8"/>
  <c r="C26911" i="8"/>
  <c r="D26911" i="8"/>
  <c r="C26912" i="8"/>
  <c r="D26912" i="8"/>
  <c r="C26913" i="8"/>
  <c r="D26913" i="8"/>
  <c r="C26914" i="8"/>
  <c r="D26914" i="8"/>
  <c r="C26915" i="8"/>
  <c r="D26915" i="8"/>
  <c r="C26916" i="8"/>
  <c r="D26916" i="8"/>
  <c r="C26917" i="8"/>
  <c r="D26917" i="8"/>
  <c r="C26918" i="8"/>
  <c r="D26918" i="8"/>
  <c r="C26919" i="8"/>
  <c r="D26919" i="8"/>
  <c r="C26920" i="8"/>
  <c r="D26920" i="8"/>
  <c r="C26921" i="8"/>
  <c r="D26921" i="8"/>
  <c r="C26922" i="8"/>
  <c r="D26922" i="8"/>
  <c r="C26923" i="8"/>
  <c r="D26923" i="8"/>
  <c r="C26924" i="8"/>
  <c r="D26924" i="8"/>
  <c r="C26925" i="8"/>
  <c r="D26925" i="8"/>
  <c r="C26926" i="8"/>
  <c r="D26926" i="8"/>
  <c r="C26927" i="8"/>
  <c r="D26927" i="8"/>
  <c r="C26928" i="8"/>
  <c r="D26928" i="8"/>
  <c r="C26929" i="8"/>
  <c r="D26929" i="8"/>
  <c r="C26930" i="8"/>
  <c r="D26930" i="8"/>
  <c r="C26931" i="8"/>
  <c r="D26931" i="8"/>
  <c r="C26932" i="8"/>
  <c r="D26932" i="8"/>
  <c r="C26933" i="8"/>
  <c r="D26933" i="8"/>
  <c r="C26934" i="8"/>
  <c r="D26934" i="8"/>
  <c r="C26935" i="8"/>
  <c r="D26935" i="8"/>
  <c r="C26936" i="8"/>
  <c r="D26936" i="8"/>
  <c r="C26937" i="8"/>
  <c r="D26937" i="8"/>
  <c r="C26938" i="8"/>
  <c r="D26938" i="8"/>
  <c r="C26939" i="8"/>
  <c r="D26939" i="8"/>
  <c r="C26940" i="8"/>
  <c r="D26940" i="8"/>
  <c r="C26941" i="8"/>
  <c r="D26941" i="8"/>
  <c r="C26942" i="8"/>
  <c r="D26942" i="8"/>
  <c r="C26943" i="8"/>
  <c r="D26943" i="8"/>
  <c r="C26944" i="8"/>
  <c r="D26944" i="8"/>
  <c r="C26945" i="8"/>
  <c r="D26945" i="8"/>
  <c r="C26946" i="8"/>
  <c r="D26946" i="8"/>
  <c r="C26947" i="8"/>
  <c r="D26947" i="8"/>
  <c r="C26948" i="8"/>
  <c r="D26948" i="8"/>
  <c r="C26949" i="8"/>
  <c r="D26949" i="8"/>
  <c r="C26950" i="8"/>
  <c r="D26950" i="8"/>
  <c r="C26951" i="8"/>
  <c r="D26951" i="8"/>
  <c r="C26952" i="8"/>
  <c r="D26952" i="8"/>
  <c r="C26953" i="8"/>
  <c r="D26953" i="8"/>
  <c r="C26954" i="8"/>
  <c r="D26954" i="8"/>
  <c r="C26955" i="8"/>
  <c r="D26955" i="8"/>
  <c r="C26956" i="8"/>
  <c r="D26956" i="8"/>
  <c r="C26957" i="8"/>
  <c r="D26957" i="8"/>
  <c r="C26958" i="8"/>
  <c r="D26958" i="8"/>
  <c r="C26959" i="8"/>
  <c r="D26959" i="8"/>
  <c r="C26960" i="8"/>
  <c r="D26960" i="8"/>
  <c r="C26961" i="8"/>
  <c r="D26961" i="8"/>
  <c r="C26962" i="8"/>
  <c r="D26962" i="8"/>
  <c r="C26963" i="8"/>
  <c r="D26963" i="8"/>
  <c r="C26964" i="8"/>
  <c r="D26964" i="8"/>
  <c r="C26965" i="8"/>
  <c r="D26965" i="8"/>
  <c r="C26966" i="8"/>
  <c r="D26966" i="8"/>
  <c r="C26967" i="8"/>
  <c r="D26967" i="8"/>
  <c r="C26968" i="8"/>
  <c r="D26968" i="8"/>
  <c r="C26969" i="8"/>
  <c r="D26969" i="8"/>
  <c r="C26970" i="8"/>
  <c r="D26970" i="8"/>
  <c r="C26971" i="8"/>
  <c r="D26971" i="8"/>
  <c r="C26972" i="8"/>
  <c r="D26972" i="8"/>
  <c r="C26973" i="8"/>
  <c r="D26973" i="8"/>
  <c r="C26974" i="8"/>
  <c r="D26974" i="8"/>
  <c r="C26975" i="8"/>
  <c r="D26975" i="8"/>
  <c r="C26976" i="8"/>
  <c r="D26976" i="8"/>
  <c r="C26977" i="8"/>
  <c r="D26977" i="8"/>
  <c r="C26978" i="8"/>
  <c r="D26978" i="8"/>
  <c r="C26979" i="8"/>
  <c r="D26979" i="8"/>
  <c r="C26980" i="8"/>
  <c r="D26980" i="8"/>
  <c r="C26981" i="8"/>
  <c r="D26981" i="8"/>
  <c r="C26982" i="8"/>
  <c r="D26982" i="8"/>
  <c r="C26983" i="8"/>
  <c r="D26983" i="8"/>
  <c r="C26984" i="8"/>
  <c r="D26984" i="8"/>
  <c r="C26985" i="8"/>
  <c r="D26985" i="8"/>
  <c r="C26986" i="8"/>
  <c r="D26986" i="8"/>
  <c r="C26987" i="8"/>
  <c r="D26987" i="8"/>
  <c r="C26988" i="8"/>
  <c r="D26988" i="8"/>
  <c r="C26989" i="8"/>
  <c r="D26989" i="8"/>
  <c r="C26990" i="8"/>
  <c r="D26990" i="8"/>
  <c r="C26991" i="8"/>
  <c r="D26991" i="8"/>
  <c r="C26992" i="8"/>
  <c r="D26992" i="8"/>
  <c r="C26993" i="8"/>
  <c r="D26993" i="8"/>
  <c r="C26994" i="8"/>
  <c r="D26994" i="8"/>
  <c r="C26995" i="8"/>
  <c r="D26995" i="8"/>
  <c r="C26996" i="8"/>
  <c r="D26996" i="8"/>
  <c r="C26997" i="8"/>
  <c r="D26997" i="8"/>
  <c r="C26998" i="8"/>
  <c r="D26998" i="8"/>
  <c r="C26999" i="8"/>
  <c r="D26999" i="8"/>
  <c r="C27000" i="8"/>
  <c r="D27000" i="8"/>
  <c r="C27001" i="8"/>
  <c r="D27001" i="8"/>
  <c r="C27002" i="8"/>
  <c r="D27002" i="8"/>
  <c r="C27003" i="8"/>
  <c r="D27003" i="8"/>
  <c r="C27004" i="8"/>
  <c r="D27004" i="8"/>
  <c r="C27005" i="8"/>
  <c r="D27005" i="8"/>
  <c r="C27006" i="8"/>
  <c r="D27006" i="8"/>
  <c r="C27007" i="8"/>
  <c r="D27007" i="8"/>
  <c r="C27008" i="8"/>
  <c r="D27008" i="8"/>
  <c r="C27009" i="8"/>
  <c r="D27009" i="8"/>
  <c r="C27010" i="8"/>
  <c r="D27010" i="8"/>
  <c r="C27011" i="8"/>
  <c r="D27011" i="8"/>
  <c r="C27012" i="8"/>
  <c r="D27012" i="8"/>
  <c r="C27013" i="8"/>
  <c r="D27013" i="8"/>
  <c r="C27014" i="8"/>
  <c r="D27014" i="8"/>
  <c r="C27015" i="8"/>
  <c r="D27015" i="8"/>
  <c r="C27016" i="8"/>
  <c r="D27016" i="8"/>
  <c r="C27017" i="8"/>
  <c r="D27017" i="8"/>
  <c r="C27018" i="8"/>
  <c r="D27018" i="8"/>
  <c r="C27019" i="8"/>
  <c r="D27019" i="8"/>
  <c r="C27020" i="8"/>
  <c r="D27020" i="8"/>
  <c r="C27021" i="8"/>
  <c r="D27021" i="8"/>
  <c r="C27022" i="8"/>
  <c r="D27022" i="8"/>
  <c r="C27023" i="8"/>
  <c r="D27023" i="8"/>
  <c r="C27024" i="8"/>
  <c r="D27024" i="8"/>
  <c r="C27025" i="8"/>
  <c r="D27025" i="8"/>
  <c r="C27026" i="8"/>
  <c r="D27026" i="8"/>
  <c r="C27027" i="8"/>
  <c r="D27027" i="8"/>
  <c r="C27028" i="8"/>
  <c r="D27028" i="8"/>
  <c r="C27029" i="8"/>
  <c r="D27029" i="8"/>
  <c r="C27030" i="8"/>
  <c r="D27030" i="8"/>
  <c r="C27031" i="8"/>
  <c r="D27031" i="8"/>
  <c r="C27032" i="8"/>
  <c r="D27032" i="8"/>
  <c r="C27033" i="8"/>
  <c r="D27033" i="8"/>
  <c r="C27034" i="8"/>
  <c r="D27034" i="8"/>
  <c r="C27035" i="8"/>
  <c r="D27035" i="8"/>
  <c r="C27036" i="8"/>
  <c r="D27036" i="8"/>
  <c r="C27037" i="8"/>
  <c r="D27037" i="8"/>
  <c r="C27038" i="8"/>
  <c r="D27038" i="8"/>
  <c r="C27039" i="8"/>
  <c r="D27039" i="8"/>
  <c r="C27040" i="8"/>
  <c r="D27040" i="8"/>
  <c r="C27041" i="8"/>
  <c r="D27041" i="8"/>
  <c r="C27042" i="8"/>
  <c r="D27042" i="8"/>
  <c r="C27043" i="8"/>
  <c r="D27043" i="8"/>
  <c r="C27044" i="8"/>
  <c r="D27044" i="8"/>
  <c r="C27045" i="8"/>
  <c r="D27045" i="8"/>
  <c r="C27046" i="8"/>
  <c r="D27046" i="8"/>
  <c r="C27047" i="8"/>
  <c r="D27047" i="8"/>
  <c r="C27048" i="8"/>
  <c r="D27048" i="8"/>
  <c r="C27049" i="8"/>
  <c r="D27049" i="8"/>
  <c r="C27050" i="8"/>
  <c r="D27050" i="8"/>
  <c r="C27051" i="8"/>
  <c r="D27051" i="8"/>
  <c r="C27052" i="8"/>
  <c r="D27052" i="8"/>
  <c r="C27053" i="8"/>
  <c r="D27053" i="8"/>
  <c r="C27054" i="8"/>
  <c r="D27054" i="8"/>
  <c r="C27055" i="8"/>
  <c r="D27055" i="8"/>
  <c r="C27056" i="8"/>
  <c r="D27056" i="8"/>
  <c r="C27057" i="8"/>
  <c r="D27057" i="8"/>
  <c r="C27058" i="8"/>
  <c r="D27058" i="8"/>
  <c r="C27059" i="8"/>
  <c r="D27059" i="8"/>
  <c r="C27060" i="8"/>
  <c r="D27060" i="8"/>
  <c r="C27061" i="8"/>
  <c r="D27061" i="8"/>
  <c r="I27061" i="8"/>
  <c r="G27061" i="8"/>
  <c r="F27061" i="8"/>
  <c r="E27061" i="8"/>
  <c r="G27037" i="8"/>
  <c r="F27037" i="8"/>
  <c r="E27037" i="8"/>
  <c r="G27013" i="8"/>
  <c r="F27013" i="8"/>
  <c r="E27013" i="8"/>
  <c r="G26989" i="8"/>
  <c r="F26989" i="8"/>
  <c r="E26989" i="8"/>
  <c r="G26965" i="8"/>
  <c r="F26965" i="8"/>
  <c r="E26965" i="8"/>
  <c r="G26941" i="8"/>
  <c r="F26941" i="8"/>
  <c r="E26941" i="8"/>
  <c r="G26917" i="8"/>
  <c r="F26917" i="8"/>
  <c r="E26917" i="8"/>
  <c r="G26903" i="8"/>
  <c r="C26736" i="8"/>
  <c r="D26736" i="8"/>
  <c r="C26737" i="8"/>
  <c r="D26737" i="8"/>
  <c r="C26738" i="8"/>
  <c r="D26738" i="8"/>
  <c r="C26739" i="8"/>
  <c r="D26739" i="8"/>
  <c r="C26740" i="8"/>
  <c r="D26740" i="8"/>
  <c r="C26741" i="8"/>
  <c r="D26741" i="8"/>
  <c r="C26742" i="8"/>
  <c r="D26742" i="8"/>
  <c r="C26743" i="8"/>
  <c r="D26743" i="8"/>
  <c r="C26744" i="8"/>
  <c r="D26744" i="8"/>
  <c r="C26745" i="8"/>
  <c r="D26745" i="8"/>
  <c r="C26746" i="8"/>
  <c r="D26746" i="8"/>
  <c r="C26747" i="8"/>
  <c r="D26747" i="8"/>
  <c r="C26748" i="8"/>
  <c r="D26748" i="8"/>
  <c r="C26749" i="8"/>
  <c r="D26749" i="8"/>
  <c r="C26750" i="8"/>
  <c r="D26750" i="8"/>
  <c r="C26751" i="8"/>
  <c r="D26751" i="8"/>
  <c r="C26752" i="8"/>
  <c r="D26752" i="8"/>
  <c r="C26753" i="8"/>
  <c r="D26753" i="8"/>
  <c r="C26754" i="8"/>
  <c r="D26754" i="8"/>
  <c r="C26755" i="8"/>
  <c r="D26755" i="8"/>
  <c r="C26756" i="8"/>
  <c r="D26756" i="8"/>
  <c r="C26757" i="8"/>
  <c r="D26757" i="8"/>
  <c r="C26758" i="8"/>
  <c r="D26758" i="8"/>
  <c r="C26759" i="8"/>
  <c r="D26759" i="8"/>
  <c r="C26760" i="8"/>
  <c r="D26760" i="8"/>
  <c r="C26761" i="8"/>
  <c r="D26761" i="8"/>
  <c r="C26762" i="8"/>
  <c r="D26762" i="8"/>
  <c r="C26763" i="8"/>
  <c r="D26763" i="8"/>
  <c r="C26764" i="8"/>
  <c r="D26764" i="8"/>
  <c r="C26765" i="8"/>
  <c r="D26765" i="8"/>
  <c r="C26766" i="8"/>
  <c r="D26766" i="8"/>
  <c r="C26767" i="8"/>
  <c r="D26767" i="8"/>
  <c r="C26768" i="8"/>
  <c r="D26768" i="8"/>
  <c r="C26769" i="8"/>
  <c r="D26769" i="8"/>
  <c r="C26770" i="8"/>
  <c r="D26770" i="8"/>
  <c r="C26771" i="8"/>
  <c r="D26771" i="8"/>
  <c r="C26772" i="8"/>
  <c r="D26772" i="8"/>
  <c r="C26773" i="8"/>
  <c r="D26773" i="8"/>
  <c r="C26774" i="8"/>
  <c r="D26774" i="8"/>
  <c r="C26775" i="8"/>
  <c r="D26775" i="8"/>
  <c r="C26776" i="8"/>
  <c r="D26776" i="8"/>
  <c r="C26777" i="8"/>
  <c r="D26777" i="8"/>
  <c r="C26778" i="8"/>
  <c r="D26778" i="8"/>
  <c r="C26779" i="8"/>
  <c r="D26779" i="8"/>
  <c r="C26780" i="8"/>
  <c r="D26780" i="8"/>
  <c r="C26781" i="8"/>
  <c r="D26781" i="8"/>
  <c r="C26782" i="8"/>
  <c r="D26782" i="8"/>
  <c r="C26783" i="8"/>
  <c r="D26783" i="8"/>
  <c r="C26784" i="8"/>
  <c r="D26784" i="8"/>
  <c r="C26785" i="8"/>
  <c r="D26785" i="8"/>
  <c r="C26786" i="8"/>
  <c r="D26786" i="8"/>
  <c r="C26787" i="8"/>
  <c r="D26787" i="8"/>
  <c r="C26788" i="8"/>
  <c r="D26788" i="8"/>
  <c r="C26789" i="8"/>
  <c r="D26789" i="8"/>
  <c r="C26790" i="8"/>
  <c r="D26790" i="8"/>
  <c r="C26791" i="8"/>
  <c r="D26791" i="8"/>
  <c r="C26792" i="8"/>
  <c r="D26792" i="8"/>
  <c r="C26793" i="8"/>
  <c r="D26793" i="8"/>
  <c r="C26794" i="8"/>
  <c r="D26794" i="8"/>
  <c r="C26795" i="8"/>
  <c r="D26795" i="8"/>
  <c r="C26796" i="8"/>
  <c r="D26796" i="8"/>
  <c r="C26797" i="8"/>
  <c r="D26797" i="8"/>
  <c r="C26798" i="8"/>
  <c r="D26798" i="8"/>
  <c r="C26799" i="8"/>
  <c r="D26799" i="8"/>
  <c r="C26800" i="8"/>
  <c r="D26800" i="8"/>
  <c r="C26801" i="8"/>
  <c r="D26801" i="8"/>
  <c r="C26802" i="8"/>
  <c r="D26802" i="8"/>
  <c r="C26803" i="8"/>
  <c r="D26803" i="8"/>
  <c r="C26804" i="8"/>
  <c r="D26804" i="8"/>
  <c r="C26805" i="8"/>
  <c r="D26805" i="8"/>
  <c r="C26806" i="8"/>
  <c r="D26806" i="8"/>
  <c r="C26807" i="8"/>
  <c r="D26807" i="8"/>
  <c r="C26808" i="8"/>
  <c r="D26808" i="8"/>
  <c r="C26809" i="8"/>
  <c r="D26809" i="8"/>
  <c r="C26810" i="8"/>
  <c r="D26810" i="8"/>
  <c r="C26811" i="8"/>
  <c r="D26811" i="8"/>
  <c r="C26812" i="8"/>
  <c r="D26812" i="8"/>
  <c r="C26813" i="8"/>
  <c r="D26813" i="8"/>
  <c r="C26814" i="8"/>
  <c r="D26814" i="8"/>
  <c r="C26815" i="8"/>
  <c r="D26815" i="8"/>
  <c r="C26816" i="8"/>
  <c r="D26816" i="8"/>
  <c r="C26817" i="8"/>
  <c r="D26817" i="8"/>
  <c r="C26818" i="8"/>
  <c r="D26818" i="8"/>
  <c r="C26819" i="8"/>
  <c r="D26819" i="8"/>
  <c r="C26820" i="8"/>
  <c r="D26820" i="8"/>
  <c r="C26821" i="8"/>
  <c r="D26821" i="8"/>
  <c r="C26822" i="8"/>
  <c r="D26822" i="8"/>
  <c r="C26823" i="8"/>
  <c r="D26823" i="8"/>
  <c r="C26824" i="8"/>
  <c r="D26824" i="8"/>
  <c r="C26825" i="8"/>
  <c r="D26825" i="8"/>
  <c r="C26826" i="8"/>
  <c r="D26826" i="8"/>
  <c r="C26827" i="8"/>
  <c r="D26827" i="8"/>
  <c r="C26828" i="8"/>
  <c r="D26828" i="8"/>
  <c r="C26829" i="8"/>
  <c r="D26829" i="8"/>
  <c r="C26830" i="8"/>
  <c r="D26830" i="8"/>
  <c r="C26831" i="8"/>
  <c r="D26831" i="8"/>
  <c r="C26832" i="8"/>
  <c r="D26832" i="8"/>
  <c r="C26833" i="8"/>
  <c r="D26833" i="8"/>
  <c r="C26834" i="8"/>
  <c r="D26834" i="8"/>
  <c r="C26835" i="8"/>
  <c r="D26835" i="8"/>
  <c r="C26836" i="8"/>
  <c r="D26836" i="8"/>
  <c r="C26837" i="8"/>
  <c r="D26837" i="8"/>
  <c r="C26838" i="8"/>
  <c r="D26838" i="8"/>
  <c r="C26839" i="8"/>
  <c r="D26839" i="8"/>
  <c r="C26840" i="8"/>
  <c r="D26840" i="8"/>
  <c r="C26841" i="8"/>
  <c r="D26841" i="8"/>
  <c r="C26842" i="8"/>
  <c r="D26842" i="8"/>
  <c r="C26843" i="8"/>
  <c r="D26843" i="8"/>
  <c r="C26844" i="8"/>
  <c r="D26844" i="8"/>
  <c r="C26845" i="8"/>
  <c r="D26845" i="8"/>
  <c r="C26846" i="8"/>
  <c r="D26846" i="8"/>
  <c r="C26847" i="8"/>
  <c r="D26847" i="8"/>
  <c r="C26848" i="8"/>
  <c r="D26848" i="8"/>
  <c r="C26849" i="8"/>
  <c r="D26849" i="8"/>
  <c r="C26850" i="8"/>
  <c r="D26850" i="8"/>
  <c r="C26851" i="8"/>
  <c r="D26851" i="8"/>
  <c r="C26852" i="8"/>
  <c r="D26852" i="8"/>
  <c r="C26853" i="8"/>
  <c r="D26853" i="8"/>
  <c r="C26854" i="8"/>
  <c r="D26854" i="8"/>
  <c r="C26855" i="8"/>
  <c r="D26855" i="8"/>
  <c r="C26856" i="8"/>
  <c r="D26856" i="8"/>
  <c r="C26857" i="8"/>
  <c r="D26857" i="8"/>
  <c r="C26858" i="8"/>
  <c r="D26858" i="8"/>
  <c r="C26859" i="8"/>
  <c r="D26859" i="8"/>
  <c r="C26860" i="8"/>
  <c r="D26860" i="8"/>
  <c r="C26861" i="8"/>
  <c r="D26861" i="8"/>
  <c r="C26862" i="8"/>
  <c r="D26862" i="8"/>
  <c r="C26863" i="8"/>
  <c r="D26863" i="8"/>
  <c r="C26864" i="8"/>
  <c r="D26864" i="8"/>
  <c r="C26865" i="8"/>
  <c r="D26865" i="8"/>
  <c r="C26866" i="8"/>
  <c r="D26866" i="8"/>
  <c r="C26867" i="8"/>
  <c r="D26867" i="8"/>
  <c r="C26868" i="8"/>
  <c r="D26868" i="8"/>
  <c r="C26869" i="8"/>
  <c r="D26869" i="8"/>
  <c r="C26870" i="8"/>
  <c r="D26870" i="8"/>
  <c r="C26871" i="8"/>
  <c r="D26871" i="8"/>
  <c r="C26872" i="8"/>
  <c r="D26872" i="8"/>
  <c r="C26873" i="8"/>
  <c r="D26873" i="8"/>
  <c r="C26874" i="8"/>
  <c r="D26874" i="8"/>
  <c r="C26875" i="8"/>
  <c r="D26875" i="8"/>
  <c r="C26876" i="8"/>
  <c r="D26876" i="8"/>
  <c r="C26877" i="8"/>
  <c r="D26877" i="8"/>
  <c r="C26878" i="8"/>
  <c r="D26878" i="8"/>
  <c r="C26879" i="8"/>
  <c r="D26879" i="8"/>
  <c r="C26880" i="8"/>
  <c r="D26880" i="8"/>
  <c r="C26881" i="8"/>
  <c r="D26881" i="8"/>
  <c r="C26882" i="8"/>
  <c r="D26882" i="8"/>
  <c r="C26883" i="8"/>
  <c r="D26883" i="8"/>
  <c r="C26884" i="8"/>
  <c r="D26884" i="8"/>
  <c r="C26885" i="8"/>
  <c r="D26885" i="8"/>
  <c r="C26886" i="8"/>
  <c r="D26886" i="8"/>
  <c r="C26887" i="8"/>
  <c r="D26887" i="8"/>
  <c r="C26888" i="8"/>
  <c r="D26888" i="8"/>
  <c r="C26889" i="8"/>
  <c r="D26889" i="8"/>
  <c r="C26890" i="8"/>
  <c r="D26890" i="8"/>
  <c r="C26891" i="8"/>
  <c r="D26891" i="8"/>
  <c r="C26892" i="8"/>
  <c r="D26892" i="8"/>
  <c r="C26893" i="8"/>
  <c r="D26893" i="8"/>
  <c r="C26894" i="8"/>
  <c r="D26894" i="8"/>
  <c r="C26895" i="8"/>
  <c r="D26895" i="8"/>
  <c r="C26896" i="8"/>
  <c r="D26896" i="8"/>
  <c r="C26897" i="8"/>
  <c r="D26897" i="8"/>
  <c r="C26898" i="8"/>
  <c r="D26898" i="8"/>
  <c r="C26899" i="8"/>
  <c r="D26899" i="8"/>
  <c r="C26900" i="8"/>
  <c r="D26900" i="8"/>
  <c r="C26901" i="8"/>
  <c r="D26901" i="8"/>
  <c r="C26902" i="8"/>
  <c r="D26902" i="8"/>
  <c r="I26902" i="8"/>
  <c r="G26902" i="8"/>
  <c r="F26902" i="8"/>
  <c r="E26902" i="8"/>
  <c r="G26878" i="8"/>
  <c r="F26878" i="8"/>
  <c r="E26878" i="8"/>
  <c r="G26854" i="8"/>
  <c r="F26854" i="8"/>
  <c r="E26854" i="8"/>
  <c r="G26830" i="8"/>
  <c r="F26830" i="8"/>
  <c r="E26830" i="8"/>
  <c r="G26806" i="8"/>
  <c r="F26806" i="8"/>
  <c r="E26806" i="8"/>
  <c r="G26782" i="8"/>
  <c r="F26782" i="8"/>
  <c r="E26782" i="8"/>
  <c r="C26735" i="8"/>
  <c r="D26735" i="8"/>
  <c r="G26758" i="8"/>
  <c r="F26758" i="8"/>
  <c r="E26758" i="8"/>
  <c r="C26566" i="8"/>
  <c r="D26566" i="8"/>
  <c r="C26567" i="8"/>
  <c r="D26567" i="8"/>
  <c r="C26568" i="8"/>
  <c r="D26568" i="8"/>
  <c r="C26569" i="8"/>
  <c r="D26569" i="8"/>
  <c r="C26570" i="8"/>
  <c r="D26570" i="8"/>
  <c r="C26571" i="8"/>
  <c r="D26571" i="8"/>
  <c r="C26572" i="8"/>
  <c r="D26572" i="8"/>
  <c r="C26573" i="8"/>
  <c r="D26573" i="8"/>
  <c r="C26574" i="8"/>
  <c r="D26574" i="8"/>
  <c r="C26575" i="8"/>
  <c r="D26575" i="8"/>
  <c r="C26576" i="8"/>
  <c r="D26576" i="8"/>
  <c r="C26577" i="8"/>
  <c r="D26577" i="8"/>
  <c r="C26578" i="8"/>
  <c r="D26578" i="8"/>
  <c r="C26579" i="8"/>
  <c r="D26579" i="8"/>
  <c r="C26580" i="8"/>
  <c r="D26580" i="8"/>
  <c r="C26581" i="8"/>
  <c r="D26581" i="8"/>
  <c r="C26582" i="8"/>
  <c r="D26582" i="8"/>
  <c r="C26583" i="8"/>
  <c r="D26583" i="8"/>
  <c r="C26584" i="8"/>
  <c r="D26584" i="8"/>
  <c r="C26585" i="8"/>
  <c r="D26585" i="8"/>
  <c r="C26586" i="8"/>
  <c r="D26586" i="8"/>
  <c r="C26587" i="8"/>
  <c r="D26587" i="8"/>
  <c r="C26588" i="8"/>
  <c r="D26588" i="8"/>
  <c r="C26589" i="8"/>
  <c r="D26589" i="8"/>
  <c r="C26590" i="8"/>
  <c r="D26590" i="8"/>
  <c r="C26591" i="8"/>
  <c r="D26591" i="8"/>
  <c r="C26592" i="8"/>
  <c r="D26592" i="8"/>
  <c r="C26593" i="8"/>
  <c r="D26593" i="8"/>
  <c r="C26594" i="8"/>
  <c r="D26594" i="8"/>
  <c r="C26595" i="8"/>
  <c r="D26595" i="8"/>
  <c r="C26596" i="8"/>
  <c r="D26596" i="8"/>
  <c r="C26597" i="8"/>
  <c r="D26597" i="8"/>
  <c r="C26598" i="8"/>
  <c r="D26598" i="8"/>
  <c r="C26599" i="8"/>
  <c r="D26599" i="8"/>
  <c r="C26600" i="8"/>
  <c r="D26600" i="8"/>
  <c r="C26601" i="8"/>
  <c r="D26601" i="8"/>
  <c r="C26602" i="8"/>
  <c r="D26602" i="8"/>
  <c r="C26603" i="8"/>
  <c r="D26603" i="8"/>
  <c r="C26604" i="8"/>
  <c r="D26604" i="8"/>
  <c r="C26605" i="8"/>
  <c r="D26605" i="8"/>
  <c r="C26606" i="8"/>
  <c r="D26606" i="8"/>
  <c r="C26607" i="8"/>
  <c r="D26607" i="8"/>
  <c r="C26608" i="8"/>
  <c r="D26608" i="8"/>
  <c r="C26609" i="8"/>
  <c r="D26609" i="8"/>
  <c r="C26610" i="8"/>
  <c r="D26610" i="8"/>
  <c r="C26611" i="8"/>
  <c r="D26611" i="8"/>
  <c r="C26612" i="8"/>
  <c r="D26612" i="8"/>
  <c r="C26613" i="8"/>
  <c r="D26613" i="8"/>
  <c r="C26614" i="8"/>
  <c r="D26614" i="8"/>
  <c r="C26615" i="8"/>
  <c r="D26615" i="8"/>
  <c r="C26616" i="8"/>
  <c r="D26616" i="8"/>
  <c r="C26617" i="8"/>
  <c r="D26617" i="8"/>
  <c r="C26618" i="8"/>
  <c r="D26618" i="8"/>
  <c r="C26619" i="8"/>
  <c r="D26619" i="8"/>
  <c r="C26620" i="8"/>
  <c r="D26620" i="8"/>
  <c r="C26621" i="8"/>
  <c r="D26621" i="8"/>
  <c r="C26622" i="8"/>
  <c r="D26622" i="8"/>
  <c r="C26623" i="8"/>
  <c r="D26623" i="8"/>
  <c r="C26624" i="8"/>
  <c r="D26624" i="8"/>
  <c r="C26625" i="8"/>
  <c r="D26625" i="8"/>
  <c r="C26626" i="8"/>
  <c r="D26626" i="8"/>
  <c r="C26627" i="8"/>
  <c r="D26627" i="8"/>
  <c r="C26628" i="8"/>
  <c r="D26628" i="8"/>
  <c r="C26629" i="8"/>
  <c r="D26629" i="8"/>
  <c r="C26630" i="8"/>
  <c r="D26630" i="8"/>
  <c r="C26631" i="8"/>
  <c r="D26631" i="8"/>
  <c r="C26632" i="8"/>
  <c r="D26632" i="8"/>
  <c r="C26633" i="8"/>
  <c r="D26633" i="8"/>
  <c r="C26634" i="8"/>
  <c r="D26634" i="8"/>
  <c r="C26635" i="8"/>
  <c r="D26635" i="8"/>
  <c r="C26636" i="8"/>
  <c r="D26636" i="8"/>
  <c r="C26637" i="8"/>
  <c r="D26637" i="8"/>
  <c r="C26638" i="8"/>
  <c r="D26638" i="8"/>
  <c r="C26639" i="8"/>
  <c r="D26639" i="8"/>
  <c r="C26640" i="8"/>
  <c r="D26640" i="8"/>
  <c r="C26641" i="8"/>
  <c r="D26641" i="8"/>
  <c r="C26642" i="8"/>
  <c r="D26642" i="8"/>
  <c r="C26643" i="8"/>
  <c r="D26643" i="8"/>
  <c r="C26644" i="8"/>
  <c r="D26644" i="8"/>
  <c r="C26645" i="8"/>
  <c r="D26645" i="8"/>
  <c r="C26646" i="8"/>
  <c r="D26646" i="8"/>
  <c r="C26647" i="8"/>
  <c r="D26647" i="8"/>
  <c r="C26648" i="8"/>
  <c r="D26648" i="8"/>
  <c r="C26649" i="8"/>
  <c r="D26649" i="8"/>
  <c r="C26650" i="8"/>
  <c r="D26650" i="8"/>
  <c r="C26651" i="8"/>
  <c r="D26651" i="8"/>
  <c r="C26652" i="8"/>
  <c r="D26652" i="8"/>
  <c r="C26653" i="8"/>
  <c r="D26653" i="8"/>
  <c r="C26654" i="8"/>
  <c r="D26654" i="8"/>
  <c r="C26655" i="8"/>
  <c r="D26655" i="8"/>
  <c r="C26656" i="8"/>
  <c r="D26656" i="8"/>
  <c r="C26657" i="8"/>
  <c r="D26657" i="8"/>
  <c r="C26658" i="8"/>
  <c r="D26658" i="8"/>
  <c r="C26659" i="8"/>
  <c r="D26659" i="8"/>
  <c r="C26660" i="8"/>
  <c r="D26660" i="8"/>
  <c r="C26661" i="8"/>
  <c r="D26661" i="8"/>
  <c r="C26662" i="8"/>
  <c r="D26662" i="8"/>
  <c r="C26663" i="8"/>
  <c r="D26663" i="8"/>
  <c r="C26664" i="8"/>
  <c r="D26664" i="8"/>
  <c r="C26665" i="8"/>
  <c r="D26665" i="8"/>
  <c r="C26666" i="8"/>
  <c r="D26666" i="8"/>
  <c r="C26667" i="8"/>
  <c r="D26667" i="8"/>
  <c r="C26668" i="8"/>
  <c r="D26668" i="8"/>
  <c r="C26706" i="8"/>
  <c r="D26706" i="8"/>
  <c r="C26707" i="8"/>
  <c r="D26707" i="8"/>
  <c r="C26708" i="8"/>
  <c r="D26708" i="8"/>
  <c r="C26709" i="8"/>
  <c r="D26709" i="8"/>
  <c r="C26710" i="8"/>
  <c r="D26710" i="8"/>
  <c r="C26711" i="8"/>
  <c r="D26711" i="8"/>
  <c r="C26712" i="8"/>
  <c r="D26712" i="8"/>
  <c r="C26713" i="8"/>
  <c r="D26713" i="8"/>
  <c r="C26714" i="8"/>
  <c r="D26714" i="8"/>
  <c r="C26715" i="8"/>
  <c r="D26715" i="8"/>
  <c r="C26716" i="8"/>
  <c r="D26716" i="8"/>
  <c r="C26717" i="8"/>
  <c r="D26717" i="8"/>
  <c r="C26718" i="8"/>
  <c r="D26718" i="8"/>
  <c r="C26719" i="8"/>
  <c r="D26719" i="8"/>
  <c r="C26720" i="8"/>
  <c r="D26720" i="8"/>
  <c r="C26721" i="8"/>
  <c r="D26721" i="8"/>
  <c r="C26722" i="8"/>
  <c r="D26722" i="8"/>
  <c r="C26723" i="8"/>
  <c r="D26723" i="8"/>
  <c r="C26724" i="8"/>
  <c r="D26724" i="8"/>
  <c r="C26725" i="8"/>
  <c r="D26725" i="8"/>
  <c r="C26726" i="8"/>
  <c r="D26726" i="8"/>
  <c r="C26727" i="8"/>
  <c r="D26727" i="8"/>
  <c r="C26728" i="8"/>
  <c r="D26728" i="8"/>
  <c r="C26729" i="8"/>
  <c r="D26729" i="8"/>
  <c r="C26730" i="8"/>
  <c r="D26730" i="8"/>
  <c r="C26731" i="8"/>
  <c r="D26731" i="8"/>
  <c r="C26732" i="8"/>
  <c r="D26732" i="8"/>
  <c r="C26733" i="8"/>
  <c r="D26733" i="8"/>
  <c r="C26734" i="8"/>
  <c r="D26734" i="8"/>
  <c r="I26734" i="8"/>
  <c r="G26734" i="8"/>
  <c r="F26734" i="8"/>
  <c r="E26734" i="8"/>
  <c r="G26710" i="8"/>
  <c r="F26710" i="8"/>
  <c r="E26710" i="8"/>
  <c r="G26686" i="8"/>
  <c r="F26686" i="8"/>
  <c r="E26686" i="8"/>
  <c r="G26662" i="8"/>
  <c r="F26662" i="8"/>
  <c r="E26662" i="8"/>
  <c r="G26638" i="8"/>
  <c r="F26638" i="8"/>
  <c r="E26638" i="8"/>
  <c r="G26614" i="8"/>
  <c r="F26614" i="8"/>
  <c r="E26614" i="8"/>
  <c r="G26589" i="8"/>
  <c r="F26589" i="8"/>
  <c r="E26589" i="8"/>
  <c r="C26412" i="8"/>
  <c r="D26412" i="8"/>
  <c r="C26413" i="8"/>
  <c r="D26413" i="8"/>
  <c r="C26414" i="8"/>
  <c r="D26414" i="8"/>
  <c r="C26415" i="8"/>
  <c r="D26415" i="8"/>
  <c r="C26416" i="8"/>
  <c r="D26416" i="8"/>
  <c r="C26417" i="8"/>
  <c r="D26417" i="8"/>
  <c r="C26418" i="8"/>
  <c r="D26418" i="8"/>
  <c r="C26419" i="8"/>
  <c r="D26419" i="8"/>
  <c r="C26420" i="8"/>
  <c r="D26420" i="8"/>
  <c r="C26421" i="8"/>
  <c r="D26421" i="8"/>
  <c r="C26422" i="8"/>
  <c r="D26422" i="8"/>
  <c r="C26423" i="8"/>
  <c r="D26423" i="8"/>
  <c r="C26424" i="8"/>
  <c r="D26424" i="8"/>
  <c r="C26425" i="8"/>
  <c r="D26425" i="8"/>
  <c r="C26426" i="8"/>
  <c r="D26426" i="8"/>
  <c r="C26427" i="8"/>
  <c r="D26427" i="8"/>
  <c r="C26428" i="8"/>
  <c r="D26428" i="8"/>
  <c r="C26432" i="8"/>
  <c r="D26432" i="8"/>
  <c r="C26433" i="8"/>
  <c r="D26433" i="8"/>
  <c r="C26434" i="8"/>
  <c r="D26434" i="8"/>
  <c r="C26435" i="8"/>
  <c r="D26435" i="8"/>
  <c r="C26436" i="8"/>
  <c r="D26436" i="8"/>
  <c r="C26437" i="8"/>
  <c r="D26437" i="8"/>
  <c r="C26438" i="8"/>
  <c r="D26438" i="8"/>
  <c r="C26439" i="8"/>
  <c r="D26439" i="8"/>
  <c r="C26440" i="8"/>
  <c r="D26440" i="8"/>
  <c r="C26441" i="8"/>
  <c r="D26441" i="8"/>
  <c r="C26442" i="8"/>
  <c r="D26442" i="8"/>
  <c r="C26443" i="8"/>
  <c r="D26443" i="8"/>
  <c r="C26444" i="8"/>
  <c r="D26444" i="8"/>
  <c r="C26445" i="8"/>
  <c r="D26445" i="8"/>
  <c r="C26446" i="8"/>
  <c r="D26446" i="8"/>
  <c r="C26447" i="8"/>
  <c r="D26447" i="8"/>
  <c r="C26448" i="8"/>
  <c r="D26448" i="8"/>
  <c r="C26449" i="8"/>
  <c r="D26449" i="8"/>
  <c r="C26450" i="8"/>
  <c r="D26450" i="8"/>
  <c r="C26451" i="8"/>
  <c r="D26451" i="8"/>
  <c r="C26452" i="8"/>
  <c r="D26452" i="8"/>
  <c r="C26453" i="8"/>
  <c r="D26453" i="8"/>
  <c r="C26454" i="8"/>
  <c r="D26454" i="8"/>
  <c r="C26455" i="8"/>
  <c r="D26455" i="8"/>
  <c r="C26456" i="8"/>
  <c r="D26456" i="8"/>
  <c r="C26457" i="8"/>
  <c r="D26457" i="8"/>
  <c r="C26458" i="8"/>
  <c r="D26458" i="8"/>
  <c r="C26459" i="8"/>
  <c r="D26459" i="8"/>
  <c r="C26460" i="8"/>
  <c r="D26460" i="8"/>
  <c r="C26461" i="8"/>
  <c r="D26461" i="8"/>
  <c r="C26462" i="8"/>
  <c r="D26462" i="8"/>
  <c r="C26463" i="8"/>
  <c r="D26463" i="8"/>
  <c r="C26464" i="8"/>
  <c r="D26464" i="8"/>
  <c r="C26465" i="8"/>
  <c r="D26465" i="8"/>
  <c r="C26466" i="8"/>
  <c r="D26466" i="8"/>
  <c r="C26467" i="8"/>
  <c r="D26467" i="8"/>
  <c r="C26468" i="8"/>
  <c r="D26468" i="8"/>
  <c r="C26469" i="8"/>
  <c r="D26469" i="8"/>
  <c r="C26470" i="8"/>
  <c r="D26470" i="8"/>
  <c r="C26471" i="8"/>
  <c r="D26471" i="8"/>
  <c r="C26472" i="8"/>
  <c r="D26472" i="8"/>
  <c r="C26473" i="8"/>
  <c r="D26473" i="8"/>
  <c r="C26474" i="8"/>
  <c r="D26474" i="8"/>
  <c r="C26475" i="8"/>
  <c r="D26475" i="8"/>
  <c r="C26476" i="8"/>
  <c r="D26476" i="8"/>
  <c r="C26477" i="8"/>
  <c r="D26477" i="8"/>
  <c r="C26478" i="8"/>
  <c r="D26478" i="8"/>
  <c r="C26479" i="8"/>
  <c r="D26479" i="8"/>
  <c r="C26480" i="8"/>
  <c r="D26480" i="8"/>
  <c r="C26481" i="8"/>
  <c r="D26481" i="8"/>
  <c r="C26482" i="8"/>
  <c r="D26482" i="8"/>
  <c r="C26483" i="8"/>
  <c r="D26483" i="8"/>
  <c r="C26484" i="8"/>
  <c r="D26484" i="8"/>
  <c r="C26485" i="8"/>
  <c r="D26485" i="8"/>
  <c r="C26486" i="8"/>
  <c r="D26486" i="8"/>
  <c r="C26487" i="8"/>
  <c r="D26487" i="8"/>
  <c r="C26488" i="8"/>
  <c r="D26488" i="8"/>
  <c r="C26489" i="8"/>
  <c r="D26489" i="8"/>
  <c r="C26490" i="8"/>
  <c r="D26490" i="8"/>
  <c r="C26491" i="8"/>
  <c r="D26491" i="8"/>
  <c r="C26492" i="8"/>
  <c r="D26492" i="8"/>
  <c r="C26493" i="8"/>
  <c r="D26493" i="8"/>
  <c r="C26494" i="8"/>
  <c r="D26494" i="8"/>
  <c r="C26495" i="8"/>
  <c r="D26495" i="8"/>
  <c r="C26496" i="8"/>
  <c r="D26496" i="8"/>
  <c r="C26497" i="8"/>
  <c r="D26497" i="8"/>
  <c r="C26498" i="8"/>
  <c r="D26498" i="8"/>
  <c r="C26499" i="8"/>
  <c r="D26499" i="8"/>
  <c r="C26500" i="8"/>
  <c r="D26500" i="8"/>
  <c r="C26501" i="8"/>
  <c r="D26501" i="8"/>
  <c r="C26502" i="8"/>
  <c r="D26502" i="8"/>
  <c r="C26503" i="8"/>
  <c r="D26503" i="8"/>
  <c r="C26504" i="8"/>
  <c r="D26504" i="8"/>
  <c r="C26505" i="8"/>
  <c r="D26505" i="8"/>
  <c r="C26506" i="8"/>
  <c r="D26506" i="8"/>
  <c r="C26507" i="8"/>
  <c r="D26507" i="8"/>
  <c r="C26508" i="8"/>
  <c r="D26508" i="8"/>
  <c r="C26509" i="8"/>
  <c r="D26509" i="8"/>
  <c r="C26510" i="8"/>
  <c r="D26510" i="8"/>
  <c r="C26511" i="8"/>
  <c r="D26511" i="8"/>
  <c r="C26512" i="8"/>
  <c r="D26512" i="8"/>
  <c r="C26513" i="8"/>
  <c r="D26513" i="8"/>
  <c r="C26514" i="8"/>
  <c r="D26514" i="8"/>
  <c r="C26515" i="8"/>
  <c r="D26515" i="8"/>
  <c r="C26516" i="8"/>
  <c r="D26516" i="8"/>
  <c r="C26517" i="8"/>
  <c r="D26517" i="8"/>
  <c r="C26518" i="8"/>
  <c r="D26518" i="8"/>
  <c r="C26519" i="8"/>
  <c r="D26519" i="8"/>
  <c r="C26520" i="8"/>
  <c r="D26520" i="8"/>
  <c r="C26521" i="8"/>
  <c r="D26521" i="8"/>
  <c r="C26522" i="8"/>
  <c r="D26522" i="8"/>
  <c r="C26523" i="8"/>
  <c r="D26523" i="8"/>
  <c r="C26524" i="8"/>
  <c r="D26524" i="8"/>
  <c r="C26525" i="8"/>
  <c r="D26525" i="8"/>
  <c r="C26526" i="8"/>
  <c r="D26526" i="8"/>
  <c r="C26527" i="8"/>
  <c r="D26527" i="8"/>
  <c r="C26528" i="8"/>
  <c r="D26528" i="8"/>
  <c r="C26529" i="8"/>
  <c r="D26529" i="8"/>
  <c r="C26530" i="8"/>
  <c r="D26530" i="8"/>
  <c r="C26531" i="8"/>
  <c r="D26531" i="8"/>
  <c r="C26532" i="8"/>
  <c r="D26532" i="8"/>
  <c r="C26533" i="8"/>
  <c r="D26533" i="8"/>
  <c r="C26534" i="8"/>
  <c r="D26534" i="8"/>
  <c r="C26535" i="8"/>
  <c r="D26535" i="8"/>
  <c r="C26536" i="8"/>
  <c r="D26536" i="8"/>
  <c r="C26537" i="8"/>
  <c r="D26537" i="8"/>
  <c r="C26538" i="8"/>
  <c r="D26538" i="8"/>
  <c r="C26539" i="8"/>
  <c r="D26539" i="8"/>
  <c r="C26540" i="8"/>
  <c r="D26540" i="8"/>
  <c r="C26541" i="8"/>
  <c r="D26541" i="8"/>
  <c r="C26542" i="8"/>
  <c r="D26542" i="8"/>
  <c r="C26543" i="8"/>
  <c r="D26543" i="8"/>
  <c r="C26544" i="8"/>
  <c r="D26544" i="8"/>
  <c r="C26545" i="8"/>
  <c r="D26545" i="8"/>
  <c r="C26546" i="8"/>
  <c r="D26546" i="8"/>
  <c r="C26547" i="8"/>
  <c r="D26547" i="8"/>
  <c r="C26548" i="8"/>
  <c r="D26548" i="8"/>
  <c r="C26549" i="8"/>
  <c r="D26549" i="8"/>
  <c r="C26550" i="8"/>
  <c r="D26550" i="8"/>
  <c r="C26551" i="8"/>
  <c r="D26551" i="8"/>
  <c r="C26552" i="8"/>
  <c r="D26552" i="8"/>
  <c r="C26553" i="8"/>
  <c r="D26553" i="8"/>
  <c r="C26554" i="8"/>
  <c r="D26554" i="8"/>
  <c r="C26555" i="8"/>
  <c r="D26555" i="8"/>
  <c r="C26556" i="8"/>
  <c r="D26556" i="8"/>
  <c r="C26557" i="8"/>
  <c r="D26557" i="8"/>
  <c r="C26558" i="8"/>
  <c r="D26558" i="8"/>
  <c r="C26559" i="8"/>
  <c r="D26559" i="8"/>
  <c r="C26560" i="8"/>
  <c r="D26560" i="8"/>
  <c r="C26561" i="8"/>
  <c r="D26561" i="8"/>
  <c r="C26562" i="8"/>
  <c r="D26562" i="8"/>
  <c r="C26563" i="8"/>
  <c r="D26563" i="8"/>
  <c r="C26564" i="8"/>
  <c r="D26564" i="8"/>
  <c r="C26565" i="8"/>
  <c r="D26565" i="8"/>
  <c r="I26565" i="8"/>
  <c r="G26565" i="8"/>
  <c r="F26565" i="8"/>
  <c r="E26565" i="8"/>
  <c r="G26541" i="8"/>
  <c r="F26541" i="8"/>
  <c r="E26541" i="8"/>
  <c r="G26517" i="8"/>
  <c r="F26517" i="8"/>
  <c r="E26517" i="8"/>
  <c r="G26493" i="8"/>
  <c r="F26493" i="8"/>
  <c r="E26493" i="8"/>
  <c r="G26469" i="8"/>
  <c r="F26469" i="8"/>
  <c r="E26469" i="8"/>
  <c r="G26445" i="8"/>
  <c r="F26445" i="8"/>
  <c r="E26445" i="8"/>
  <c r="C26431" i="8"/>
  <c r="E26429" i="8"/>
  <c r="C26429" i="8"/>
  <c r="G26428" i="8"/>
  <c r="F26428" i="8"/>
  <c r="E26428" i="8"/>
  <c r="C26244" i="8"/>
  <c r="D26244" i="8"/>
  <c r="C26245" i="8"/>
  <c r="D26245" i="8"/>
  <c r="C26246" i="8"/>
  <c r="D26246" i="8"/>
  <c r="C26247" i="8"/>
  <c r="D26247" i="8"/>
  <c r="C26248" i="8"/>
  <c r="D26248" i="8"/>
  <c r="C26249" i="8"/>
  <c r="D26249" i="8"/>
  <c r="C26250" i="8"/>
  <c r="D26250" i="8"/>
  <c r="C26251" i="8"/>
  <c r="D26251" i="8"/>
  <c r="C26252" i="8"/>
  <c r="D26252" i="8"/>
  <c r="C26253" i="8"/>
  <c r="D26253" i="8"/>
  <c r="C26254" i="8"/>
  <c r="D26254" i="8"/>
  <c r="C26255" i="8"/>
  <c r="D26255" i="8"/>
  <c r="C26256" i="8"/>
  <c r="D26256" i="8"/>
  <c r="C26257" i="8"/>
  <c r="D26257" i="8"/>
  <c r="C26258" i="8"/>
  <c r="D26258" i="8"/>
  <c r="C26259" i="8"/>
  <c r="D26259" i="8"/>
  <c r="C26260" i="8"/>
  <c r="D26260" i="8"/>
  <c r="C26261" i="8"/>
  <c r="D26261" i="8"/>
  <c r="C26262" i="8"/>
  <c r="D26262" i="8"/>
  <c r="C26263" i="8"/>
  <c r="D26263" i="8"/>
  <c r="C26264" i="8"/>
  <c r="D26264" i="8"/>
  <c r="C26265" i="8"/>
  <c r="D26265" i="8"/>
  <c r="C26266" i="8"/>
  <c r="D26266" i="8"/>
  <c r="C26267" i="8"/>
  <c r="D26267" i="8"/>
  <c r="C26268" i="8"/>
  <c r="D26268" i="8"/>
  <c r="C26269" i="8"/>
  <c r="D26269" i="8"/>
  <c r="C26270" i="8"/>
  <c r="D26270" i="8"/>
  <c r="C26271" i="8"/>
  <c r="D26271" i="8"/>
  <c r="C26272" i="8"/>
  <c r="D26272" i="8"/>
  <c r="C26273" i="8"/>
  <c r="D26273" i="8"/>
  <c r="C26274" i="8"/>
  <c r="D26274" i="8"/>
  <c r="C26275" i="8"/>
  <c r="D26275" i="8"/>
  <c r="C26276" i="8"/>
  <c r="D26276" i="8"/>
  <c r="C26277" i="8"/>
  <c r="D26277" i="8"/>
  <c r="C26278" i="8"/>
  <c r="D26278" i="8"/>
  <c r="C26279" i="8"/>
  <c r="D26279" i="8"/>
  <c r="C26280" i="8"/>
  <c r="D26280" i="8"/>
  <c r="C26281" i="8"/>
  <c r="D26281" i="8"/>
  <c r="C26282" i="8"/>
  <c r="D26282" i="8"/>
  <c r="C26283" i="8"/>
  <c r="D26283" i="8"/>
  <c r="C26284" i="8"/>
  <c r="D26284" i="8"/>
  <c r="C26285" i="8"/>
  <c r="D26285" i="8"/>
  <c r="C26286" i="8"/>
  <c r="D26286" i="8"/>
  <c r="C26287" i="8"/>
  <c r="D26287" i="8"/>
  <c r="C26288" i="8"/>
  <c r="D26288" i="8"/>
  <c r="C26289" i="8"/>
  <c r="D26289" i="8"/>
  <c r="C26290" i="8"/>
  <c r="D26290" i="8"/>
  <c r="C26291" i="8"/>
  <c r="D26291" i="8"/>
  <c r="C26292" i="8"/>
  <c r="D26292" i="8"/>
  <c r="C26293" i="8"/>
  <c r="D26293" i="8"/>
  <c r="C26294" i="8"/>
  <c r="D26294" i="8"/>
  <c r="C26295" i="8"/>
  <c r="D26295" i="8"/>
  <c r="C26296" i="8"/>
  <c r="D26296" i="8"/>
  <c r="C26297" i="8"/>
  <c r="D26297" i="8"/>
  <c r="C26298" i="8"/>
  <c r="D26298" i="8"/>
  <c r="C26299" i="8"/>
  <c r="D26299" i="8"/>
  <c r="C26300" i="8"/>
  <c r="D26300" i="8"/>
  <c r="C26301" i="8"/>
  <c r="D26301" i="8"/>
  <c r="C26302" i="8"/>
  <c r="D26302" i="8"/>
  <c r="C26303" i="8"/>
  <c r="D26303" i="8"/>
  <c r="C26304" i="8"/>
  <c r="D26304" i="8"/>
  <c r="C26305" i="8"/>
  <c r="D26305" i="8"/>
  <c r="C26306" i="8"/>
  <c r="D26306" i="8"/>
  <c r="C26307" i="8"/>
  <c r="D26307" i="8"/>
  <c r="C26308" i="8"/>
  <c r="D26308" i="8"/>
  <c r="C26309" i="8"/>
  <c r="D26309" i="8"/>
  <c r="C26310" i="8"/>
  <c r="D26310" i="8"/>
  <c r="C26311" i="8"/>
  <c r="D26311" i="8"/>
  <c r="C26312" i="8"/>
  <c r="D26312" i="8"/>
  <c r="C26313" i="8"/>
  <c r="D26313" i="8"/>
  <c r="C26314" i="8"/>
  <c r="D26314" i="8"/>
  <c r="C26315" i="8"/>
  <c r="D26315" i="8"/>
  <c r="C26316" i="8"/>
  <c r="D26316" i="8"/>
  <c r="C26317" i="8"/>
  <c r="D26317" i="8"/>
  <c r="C26318" i="8"/>
  <c r="D26318" i="8"/>
  <c r="C26319" i="8"/>
  <c r="D26319" i="8"/>
  <c r="C26320" i="8"/>
  <c r="D26320" i="8"/>
  <c r="C26321" i="8"/>
  <c r="D26321" i="8"/>
  <c r="C26322" i="8"/>
  <c r="D26322" i="8"/>
  <c r="C26323" i="8"/>
  <c r="D26323" i="8"/>
  <c r="C26324" i="8"/>
  <c r="D26324" i="8"/>
  <c r="C26325" i="8"/>
  <c r="D26325" i="8"/>
  <c r="C26326" i="8"/>
  <c r="D26326" i="8"/>
  <c r="C26327" i="8"/>
  <c r="D26327" i="8"/>
  <c r="C26328" i="8"/>
  <c r="D26328" i="8"/>
  <c r="C26329" i="8"/>
  <c r="D26329" i="8"/>
  <c r="C26330" i="8"/>
  <c r="D26330" i="8"/>
  <c r="C26331" i="8"/>
  <c r="D26331" i="8"/>
  <c r="C26332" i="8"/>
  <c r="D26332" i="8"/>
  <c r="C26333" i="8"/>
  <c r="D26333" i="8"/>
  <c r="C26334" i="8"/>
  <c r="D26334" i="8"/>
  <c r="C26335" i="8"/>
  <c r="D26335" i="8"/>
  <c r="C26336" i="8"/>
  <c r="D26336" i="8"/>
  <c r="C26337" i="8"/>
  <c r="D26337" i="8"/>
  <c r="C26338" i="8"/>
  <c r="D26338" i="8"/>
  <c r="C26339" i="8"/>
  <c r="D26339" i="8"/>
  <c r="C26340" i="8"/>
  <c r="D26340" i="8"/>
  <c r="C26341" i="8"/>
  <c r="D26341" i="8"/>
  <c r="C26342" i="8"/>
  <c r="D26342" i="8"/>
  <c r="C26343" i="8"/>
  <c r="D26343" i="8"/>
  <c r="C26344" i="8"/>
  <c r="D26344" i="8"/>
  <c r="C26345" i="8"/>
  <c r="D26345" i="8"/>
  <c r="C26346" i="8"/>
  <c r="D26346" i="8"/>
  <c r="C26347" i="8"/>
  <c r="D26347" i="8"/>
  <c r="C26348" i="8"/>
  <c r="D26348" i="8"/>
  <c r="C26349" i="8"/>
  <c r="D26349" i="8"/>
  <c r="C26350" i="8"/>
  <c r="D26350" i="8"/>
  <c r="C26351" i="8"/>
  <c r="D26351" i="8"/>
  <c r="C26352" i="8"/>
  <c r="D26352" i="8"/>
  <c r="C26353" i="8"/>
  <c r="D26353" i="8"/>
  <c r="C26354" i="8"/>
  <c r="D26354" i="8"/>
  <c r="C26355" i="8"/>
  <c r="D26355" i="8"/>
  <c r="C26356" i="8"/>
  <c r="D26356" i="8"/>
  <c r="C26357" i="8"/>
  <c r="D26357" i="8"/>
  <c r="C26358" i="8"/>
  <c r="D26358" i="8"/>
  <c r="C26359" i="8"/>
  <c r="D26359" i="8"/>
  <c r="C26360" i="8"/>
  <c r="D26360" i="8"/>
  <c r="C26361" i="8"/>
  <c r="D26361" i="8"/>
  <c r="C26362" i="8"/>
  <c r="D26362" i="8"/>
  <c r="C26363" i="8"/>
  <c r="D26363" i="8"/>
  <c r="C26364" i="8"/>
  <c r="D26364" i="8"/>
  <c r="C26365" i="8"/>
  <c r="D26365" i="8"/>
  <c r="C26366" i="8"/>
  <c r="D26366" i="8"/>
  <c r="C26367" i="8"/>
  <c r="D26367" i="8"/>
  <c r="C26368" i="8"/>
  <c r="D26368" i="8"/>
  <c r="C26369" i="8"/>
  <c r="D26369" i="8"/>
  <c r="C26370" i="8"/>
  <c r="D26370" i="8"/>
  <c r="C26371" i="8"/>
  <c r="D26371" i="8"/>
  <c r="C26372" i="8"/>
  <c r="D26372" i="8"/>
  <c r="C26373" i="8"/>
  <c r="D26373" i="8"/>
  <c r="C26374" i="8"/>
  <c r="D26374" i="8"/>
  <c r="C26375" i="8"/>
  <c r="D26375" i="8"/>
  <c r="C26376" i="8"/>
  <c r="D26376" i="8"/>
  <c r="C26377" i="8"/>
  <c r="D26377" i="8"/>
  <c r="C26378" i="8"/>
  <c r="D26378" i="8"/>
  <c r="C26379" i="8"/>
  <c r="D26379" i="8"/>
  <c r="C26380" i="8"/>
  <c r="D26380" i="8"/>
  <c r="C26381" i="8"/>
  <c r="D26381" i="8"/>
  <c r="C26382" i="8"/>
  <c r="D26382" i="8"/>
  <c r="C26383" i="8"/>
  <c r="D26383" i="8"/>
  <c r="C26384" i="8"/>
  <c r="D26384" i="8"/>
  <c r="C26385" i="8"/>
  <c r="D26385" i="8"/>
  <c r="C26386" i="8"/>
  <c r="D26386" i="8"/>
  <c r="C26387" i="8"/>
  <c r="D26387" i="8"/>
  <c r="C26388" i="8"/>
  <c r="D26388" i="8"/>
  <c r="C26389" i="8"/>
  <c r="D26389" i="8"/>
  <c r="C26390" i="8"/>
  <c r="D26390" i="8"/>
  <c r="C26391" i="8"/>
  <c r="D26391" i="8"/>
  <c r="C26392" i="8"/>
  <c r="D26392" i="8"/>
  <c r="C26393" i="8"/>
  <c r="D26393" i="8"/>
  <c r="C26394" i="8"/>
  <c r="D26394" i="8"/>
  <c r="C26395" i="8"/>
  <c r="D26395" i="8"/>
  <c r="C26396" i="8"/>
  <c r="D26396" i="8"/>
  <c r="C26397" i="8"/>
  <c r="D26397" i="8"/>
  <c r="C26398" i="8"/>
  <c r="D26398" i="8"/>
  <c r="C26399" i="8"/>
  <c r="D26399" i="8"/>
  <c r="C26400" i="8"/>
  <c r="D26400" i="8"/>
  <c r="C26401" i="8"/>
  <c r="D26401" i="8"/>
  <c r="C26402" i="8"/>
  <c r="D26402" i="8"/>
  <c r="C26403" i="8"/>
  <c r="D26403" i="8"/>
  <c r="C26404" i="8"/>
  <c r="D26404" i="8"/>
  <c r="C26405" i="8"/>
  <c r="D26405" i="8"/>
  <c r="C26406" i="8"/>
  <c r="D26406" i="8"/>
  <c r="C26407" i="8"/>
  <c r="D26407" i="8"/>
  <c r="C26408" i="8"/>
  <c r="D26408" i="8"/>
  <c r="C26409" i="8"/>
  <c r="D26409" i="8"/>
  <c r="C26410" i="8"/>
  <c r="D26410" i="8"/>
  <c r="C26411" i="8"/>
  <c r="D26411" i="8"/>
  <c r="I26411" i="8"/>
  <c r="G26411" i="8"/>
  <c r="F26411" i="8"/>
  <c r="E26411" i="8"/>
  <c r="G26387" i="8"/>
  <c r="F26387" i="8"/>
  <c r="E26387" i="8"/>
  <c r="G26363" i="8"/>
  <c r="F26363" i="8"/>
  <c r="E26363" i="8"/>
  <c r="G26339" i="8"/>
  <c r="F26339" i="8"/>
  <c r="E26339" i="8"/>
  <c r="G26315" i="8"/>
  <c r="F26315" i="8"/>
  <c r="E26315" i="8"/>
  <c r="G26291" i="8"/>
  <c r="F26291" i="8"/>
  <c r="E26291" i="8"/>
  <c r="G26267" i="8"/>
  <c r="F26267" i="8"/>
  <c r="E26267" i="8"/>
  <c r="C26076" i="8"/>
  <c r="D26076" i="8"/>
  <c r="C26077" i="8"/>
  <c r="D26077" i="8"/>
  <c r="C26078" i="8"/>
  <c r="D26078" i="8"/>
  <c r="C26079" i="8"/>
  <c r="D26079" i="8"/>
  <c r="C26080" i="8"/>
  <c r="D26080" i="8"/>
  <c r="C26081" i="8"/>
  <c r="D26081" i="8"/>
  <c r="C26082" i="8"/>
  <c r="D26082" i="8"/>
  <c r="C26083" i="8"/>
  <c r="D26083" i="8"/>
  <c r="C26084" i="8"/>
  <c r="D26084" i="8"/>
  <c r="C26085" i="8"/>
  <c r="D26085" i="8"/>
  <c r="C26086" i="8"/>
  <c r="D26086" i="8"/>
  <c r="C26087" i="8"/>
  <c r="D26087" i="8"/>
  <c r="C26088" i="8"/>
  <c r="D26088" i="8"/>
  <c r="C26089" i="8"/>
  <c r="D26089" i="8"/>
  <c r="C26090" i="8"/>
  <c r="D26090" i="8"/>
  <c r="C26091" i="8"/>
  <c r="D26091" i="8"/>
  <c r="C26092" i="8"/>
  <c r="D26092" i="8"/>
  <c r="C26093" i="8"/>
  <c r="D26093" i="8"/>
  <c r="C26094" i="8"/>
  <c r="D26094" i="8"/>
  <c r="C26095" i="8"/>
  <c r="D26095" i="8"/>
  <c r="C26096" i="8"/>
  <c r="D26096" i="8"/>
  <c r="C26097" i="8"/>
  <c r="D26097" i="8"/>
  <c r="C26098" i="8"/>
  <c r="D26098" i="8"/>
  <c r="C26099" i="8"/>
  <c r="D26099" i="8"/>
  <c r="C26100" i="8"/>
  <c r="D26100" i="8"/>
  <c r="C26101" i="8"/>
  <c r="D26101" i="8"/>
  <c r="C26102" i="8"/>
  <c r="D26102" i="8"/>
  <c r="C26103" i="8"/>
  <c r="D26103" i="8"/>
  <c r="C26104" i="8"/>
  <c r="D26104" i="8"/>
  <c r="C26105" i="8"/>
  <c r="D26105" i="8"/>
  <c r="C26106" i="8"/>
  <c r="D26106" i="8"/>
  <c r="C26107" i="8"/>
  <c r="D26107" i="8"/>
  <c r="C26108" i="8"/>
  <c r="D26108" i="8"/>
  <c r="C26109" i="8"/>
  <c r="D26109" i="8"/>
  <c r="C26110" i="8"/>
  <c r="D26110" i="8"/>
  <c r="C26111" i="8"/>
  <c r="D26111" i="8"/>
  <c r="C26112" i="8"/>
  <c r="D26112" i="8"/>
  <c r="C26113" i="8"/>
  <c r="D26113" i="8"/>
  <c r="C26114" i="8"/>
  <c r="D26114" i="8"/>
  <c r="C26115" i="8"/>
  <c r="D26115" i="8"/>
  <c r="C26116" i="8"/>
  <c r="D26116" i="8"/>
  <c r="C26117" i="8"/>
  <c r="D26117" i="8"/>
  <c r="C26118" i="8"/>
  <c r="D26118" i="8"/>
  <c r="C26119" i="8"/>
  <c r="D26119" i="8"/>
  <c r="C26120" i="8"/>
  <c r="D26120" i="8"/>
  <c r="C26121" i="8"/>
  <c r="D26121" i="8"/>
  <c r="C26122" i="8"/>
  <c r="D26122" i="8"/>
  <c r="C26123" i="8"/>
  <c r="D26123" i="8"/>
  <c r="C26124" i="8"/>
  <c r="D26124" i="8"/>
  <c r="C26125" i="8"/>
  <c r="D26125" i="8"/>
  <c r="C26126" i="8"/>
  <c r="D26126" i="8"/>
  <c r="C26127" i="8"/>
  <c r="D26127" i="8"/>
  <c r="C26128" i="8"/>
  <c r="D26128" i="8"/>
  <c r="C26129" i="8"/>
  <c r="D26129" i="8"/>
  <c r="C26130" i="8"/>
  <c r="D26130" i="8"/>
  <c r="C26131" i="8"/>
  <c r="D26131" i="8"/>
  <c r="C26132" i="8"/>
  <c r="D26132" i="8"/>
  <c r="C26133" i="8"/>
  <c r="D26133" i="8"/>
  <c r="C26134" i="8"/>
  <c r="D26134" i="8"/>
  <c r="C26135" i="8"/>
  <c r="D26135" i="8"/>
  <c r="C26136" i="8"/>
  <c r="D26136" i="8"/>
  <c r="C26137" i="8"/>
  <c r="D26137" i="8"/>
  <c r="C26138" i="8"/>
  <c r="D26138" i="8"/>
  <c r="C26139" i="8"/>
  <c r="D26139" i="8"/>
  <c r="C26140" i="8"/>
  <c r="D26140" i="8"/>
  <c r="C26141" i="8"/>
  <c r="D26141" i="8"/>
  <c r="C26142" i="8"/>
  <c r="D26142" i="8"/>
  <c r="C26143" i="8"/>
  <c r="D26143" i="8"/>
  <c r="C26144" i="8"/>
  <c r="D26144" i="8"/>
  <c r="C26145" i="8"/>
  <c r="D26145" i="8"/>
  <c r="C26146" i="8"/>
  <c r="D26146" i="8"/>
  <c r="C26147" i="8"/>
  <c r="D26147" i="8"/>
  <c r="C26148" i="8"/>
  <c r="D26148" i="8"/>
  <c r="C26149" i="8"/>
  <c r="D26149" i="8"/>
  <c r="C26150" i="8"/>
  <c r="D26150" i="8"/>
  <c r="C26151" i="8"/>
  <c r="D26151" i="8"/>
  <c r="C26152" i="8"/>
  <c r="D26152" i="8"/>
  <c r="C26153" i="8"/>
  <c r="D26153" i="8"/>
  <c r="C26154" i="8"/>
  <c r="D26154" i="8"/>
  <c r="C26155" i="8"/>
  <c r="D26155" i="8"/>
  <c r="C26156" i="8"/>
  <c r="D26156" i="8"/>
  <c r="C26157" i="8"/>
  <c r="D26157" i="8"/>
  <c r="C26158" i="8"/>
  <c r="D26158" i="8"/>
  <c r="C26159" i="8"/>
  <c r="D26159" i="8"/>
  <c r="C26160" i="8"/>
  <c r="D26160" i="8"/>
  <c r="C26161" i="8"/>
  <c r="D26161" i="8"/>
  <c r="C26162" i="8"/>
  <c r="D26162" i="8"/>
  <c r="C26163" i="8"/>
  <c r="D26163" i="8"/>
  <c r="C26164" i="8"/>
  <c r="D26164" i="8"/>
  <c r="C26165" i="8"/>
  <c r="D26165" i="8"/>
  <c r="C26166" i="8"/>
  <c r="D26166" i="8"/>
  <c r="C26167" i="8"/>
  <c r="D26167" i="8"/>
  <c r="C26168" i="8"/>
  <c r="D26168" i="8"/>
  <c r="C26169" i="8"/>
  <c r="D26169" i="8"/>
  <c r="C26170" i="8"/>
  <c r="D26170" i="8"/>
  <c r="C26171" i="8"/>
  <c r="D26171" i="8"/>
  <c r="C26172" i="8"/>
  <c r="D26172" i="8"/>
  <c r="C26173" i="8"/>
  <c r="D26173" i="8"/>
  <c r="C26174" i="8"/>
  <c r="D26174" i="8"/>
  <c r="C26175" i="8"/>
  <c r="D26175" i="8"/>
  <c r="C26176" i="8"/>
  <c r="D26176" i="8"/>
  <c r="C26177" i="8"/>
  <c r="D26177" i="8"/>
  <c r="C26178" i="8"/>
  <c r="D26178" i="8"/>
  <c r="C26179" i="8"/>
  <c r="D26179" i="8"/>
  <c r="C26180" i="8"/>
  <c r="D26180" i="8"/>
  <c r="C26181" i="8"/>
  <c r="D26181" i="8"/>
  <c r="C26182" i="8"/>
  <c r="D26182" i="8"/>
  <c r="C26183" i="8"/>
  <c r="D26183" i="8"/>
  <c r="C26184" i="8"/>
  <c r="D26184" i="8"/>
  <c r="C26185" i="8"/>
  <c r="D26185" i="8"/>
  <c r="C26186" i="8"/>
  <c r="D26186" i="8"/>
  <c r="C26187" i="8"/>
  <c r="D26187" i="8"/>
  <c r="C26188" i="8"/>
  <c r="D26188" i="8"/>
  <c r="C26189" i="8"/>
  <c r="D26189" i="8"/>
  <c r="C26190" i="8"/>
  <c r="D26190" i="8"/>
  <c r="C26191" i="8"/>
  <c r="D26191" i="8"/>
  <c r="C26192" i="8"/>
  <c r="D26192" i="8"/>
  <c r="C26193" i="8"/>
  <c r="D26193" i="8"/>
  <c r="C26194" i="8"/>
  <c r="D26194" i="8"/>
  <c r="C26195" i="8"/>
  <c r="D26195" i="8"/>
  <c r="C26196" i="8"/>
  <c r="D26196" i="8"/>
  <c r="C26197" i="8"/>
  <c r="D26197" i="8"/>
  <c r="C26198" i="8"/>
  <c r="D26198" i="8"/>
  <c r="C26199" i="8"/>
  <c r="D26199" i="8"/>
  <c r="C26200" i="8"/>
  <c r="D26200" i="8"/>
  <c r="C26201" i="8"/>
  <c r="D26201" i="8"/>
  <c r="C26202" i="8"/>
  <c r="D26202" i="8"/>
  <c r="C26203" i="8"/>
  <c r="D26203" i="8"/>
  <c r="C26204" i="8"/>
  <c r="D26204" i="8"/>
  <c r="C26205" i="8"/>
  <c r="D26205" i="8"/>
  <c r="C26206" i="8"/>
  <c r="D26206" i="8"/>
  <c r="C26207" i="8"/>
  <c r="D26207" i="8"/>
  <c r="C26208" i="8"/>
  <c r="D26208" i="8"/>
  <c r="C26209" i="8"/>
  <c r="D26209" i="8"/>
  <c r="C26210" i="8"/>
  <c r="D26210" i="8"/>
  <c r="C26211" i="8"/>
  <c r="D26211" i="8"/>
  <c r="C26212" i="8"/>
  <c r="D26212" i="8"/>
  <c r="C26213" i="8"/>
  <c r="D26213" i="8"/>
  <c r="C26214" i="8"/>
  <c r="D26214" i="8"/>
  <c r="C26215" i="8"/>
  <c r="D26215" i="8"/>
  <c r="C26216" i="8"/>
  <c r="D26216" i="8"/>
  <c r="C26217" i="8"/>
  <c r="D26217" i="8"/>
  <c r="C26218" i="8"/>
  <c r="D26218" i="8"/>
  <c r="C26219" i="8"/>
  <c r="D26219" i="8"/>
  <c r="C26220" i="8"/>
  <c r="D26220" i="8"/>
  <c r="C26221" i="8"/>
  <c r="D26221" i="8"/>
  <c r="C26222" i="8"/>
  <c r="D26222" i="8"/>
  <c r="C26223" i="8"/>
  <c r="D26223" i="8"/>
  <c r="C26224" i="8"/>
  <c r="D26224" i="8"/>
  <c r="C26225" i="8"/>
  <c r="D26225" i="8"/>
  <c r="C26226" i="8"/>
  <c r="D26226" i="8"/>
  <c r="C26227" i="8"/>
  <c r="D26227" i="8"/>
  <c r="C26228" i="8"/>
  <c r="D26228" i="8"/>
  <c r="C26229" i="8"/>
  <c r="D26229" i="8"/>
  <c r="C26230" i="8"/>
  <c r="D26230" i="8"/>
  <c r="C26231" i="8"/>
  <c r="D26231" i="8"/>
  <c r="C26232" i="8"/>
  <c r="D26232" i="8"/>
  <c r="C26233" i="8"/>
  <c r="D26233" i="8"/>
  <c r="C26234" i="8"/>
  <c r="D26234" i="8"/>
  <c r="C26235" i="8"/>
  <c r="D26235" i="8"/>
  <c r="C26236" i="8"/>
  <c r="D26236" i="8"/>
  <c r="C26237" i="8"/>
  <c r="D26237" i="8"/>
  <c r="C26238" i="8"/>
  <c r="D26238" i="8"/>
  <c r="C26239" i="8"/>
  <c r="D26239" i="8"/>
  <c r="C26240" i="8"/>
  <c r="D26240" i="8"/>
  <c r="C26241" i="8"/>
  <c r="D26241" i="8"/>
  <c r="C26242" i="8"/>
  <c r="D26242" i="8"/>
  <c r="C26243" i="8"/>
  <c r="D26243" i="8"/>
  <c r="I26243" i="8"/>
  <c r="G26243" i="8"/>
  <c r="F26243" i="8"/>
  <c r="E26243" i="8"/>
  <c r="G26219" i="8"/>
  <c r="F26219" i="8"/>
  <c r="E26219" i="8"/>
  <c r="G26195" i="8"/>
  <c r="F26195" i="8"/>
  <c r="E26195" i="8"/>
  <c r="G26171" i="8"/>
  <c r="F26171" i="8"/>
  <c r="E26171" i="8"/>
  <c r="G26147" i="8"/>
  <c r="F26147" i="8"/>
  <c r="E26147" i="8"/>
  <c r="G26123" i="8"/>
  <c r="F26123" i="8"/>
  <c r="E26123" i="8"/>
  <c r="G26099" i="8"/>
  <c r="F26099" i="8"/>
  <c r="E26099" i="8"/>
  <c r="C25907" i="8"/>
  <c r="D25907" i="8"/>
  <c r="C25908" i="8"/>
  <c r="D25908" i="8"/>
  <c r="C25909" i="8"/>
  <c r="D25909" i="8"/>
  <c r="C25910" i="8"/>
  <c r="D25910" i="8"/>
  <c r="C25911" i="8"/>
  <c r="D25911" i="8"/>
  <c r="C25912" i="8"/>
  <c r="D25912" i="8"/>
  <c r="C25913" i="8"/>
  <c r="D25913" i="8"/>
  <c r="C25914" i="8"/>
  <c r="D25914" i="8"/>
  <c r="C25915" i="8"/>
  <c r="D25915" i="8"/>
  <c r="C25916" i="8"/>
  <c r="D25916" i="8"/>
  <c r="C25917" i="8"/>
  <c r="D25917" i="8"/>
  <c r="C25918" i="8"/>
  <c r="D25918" i="8"/>
  <c r="C25919" i="8"/>
  <c r="D25919" i="8"/>
  <c r="C25920" i="8"/>
  <c r="D25920" i="8"/>
  <c r="C25921" i="8"/>
  <c r="D25921" i="8"/>
  <c r="C25922" i="8"/>
  <c r="D25922" i="8"/>
  <c r="C25923" i="8"/>
  <c r="D25923" i="8"/>
  <c r="C25924" i="8"/>
  <c r="D25924" i="8"/>
  <c r="C25925" i="8"/>
  <c r="D25925" i="8"/>
  <c r="C25926" i="8"/>
  <c r="D25926" i="8"/>
  <c r="C25927" i="8"/>
  <c r="D25927" i="8"/>
  <c r="C25928" i="8"/>
  <c r="D25928" i="8"/>
  <c r="C25929" i="8"/>
  <c r="D25929" i="8"/>
  <c r="C25930" i="8"/>
  <c r="D25930" i="8"/>
  <c r="C25931" i="8"/>
  <c r="D25931" i="8"/>
  <c r="C25932" i="8"/>
  <c r="D25932" i="8"/>
  <c r="C25933" i="8"/>
  <c r="D25933" i="8"/>
  <c r="C25934" i="8"/>
  <c r="D25934" i="8"/>
  <c r="C25935" i="8"/>
  <c r="D25935" i="8"/>
  <c r="C25936" i="8"/>
  <c r="D25936" i="8"/>
  <c r="C25937" i="8"/>
  <c r="D25937" i="8"/>
  <c r="C25938" i="8"/>
  <c r="D25938" i="8"/>
  <c r="C25939" i="8"/>
  <c r="D25939" i="8"/>
  <c r="C25940" i="8"/>
  <c r="D25940" i="8"/>
  <c r="C25941" i="8"/>
  <c r="D25941" i="8"/>
  <c r="C25942" i="8"/>
  <c r="D25942" i="8"/>
  <c r="C25943" i="8"/>
  <c r="D25943" i="8"/>
  <c r="C25944" i="8"/>
  <c r="D25944" i="8"/>
  <c r="C25945" i="8"/>
  <c r="D25945" i="8"/>
  <c r="C25946" i="8"/>
  <c r="D25946" i="8"/>
  <c r="C25947" i="8"/>
  <c r="D25947" i="8"/>
  <c r="C25948" i="8"/>
  <c r="D25948" i="8"/>
  <c r="C25953" i="8"/>
  <c r="D25953" i="8"/>
  <c r="C25957" i="8"/>
  <c r="D25957" i="8"/>
  <c r="C25958" i="8"/>
  <c r="D25958" i="8"/>
  <c r="C25959" i="8"/>
  <c r="D25959" i="8"/>
  <c r="C25960" i="8"/>
  <c r="D25960" i="8"/>
  <c r="C25961" i="8"/>
  <c r="D25961" i="8"/>
  <c r="C25962" i="8"/>
  <c r="D25962" i="8"/>
  <c r="C25963" i="8"/>
  <c r="D25963" i="8"/>
  <c r="C25964" i="8"/>
  <c r="D25964" i="8"/>
  <c r="C25965" i="8"/>
  <c r="D25965" i="8"/>
  <c r="C25966" i="8"/>
  <c r="D25966" i="8"/>
  <c r="C25967" i="8"/>
  <c r="D25967" i="8"/>
  <c r="C25968" i="8"/>
  <c r="D25968" i="8"/>
  <c r="C25969" i="8"/>
  <c r="D25969" i="8"/>
  <c r="C25970" i="8"/>
  <c r="D25970" i="8"/>
  <c r="C25971" i="8"/>
  <c r="D25971" i="8"/>
  <c r="C25972" i="8"/>
  <c r="D25972" i="8"/>
  <c r="C25973" i="8"/>
  <c r="D25973" i="8"/>
  <c r="C25974" i="8"/>
  <c r="D25974" i="8"/>
  <c r="C25975" i="8"/>
  <c r="D25975" i="8"/>
  <c r="C25976" i="8"/>
  <c r="D25976" i="8"/>
  <c r="C25977" i="8"/>
  <c r="D25977" i="8"/>
  <c r="C25978" i="8"/>
  <c r="D25978" i="8"/>
  <c r="C25979" i="8"/>
  <c r="D25979" i="8"/>
  <c r="C25980" i="8"/>
  <c r="D25980" i="8"/>
  <c r="C25981" i="8"/>
  <c r="D25981" i="8"/>
  <c r="C25984" i="8"/>
  <c r="D25984" i="8"/>
  <c r="C25985" i="8"/>
  <c r="D25985" i="8"/>
  <c r="C25986" i="8"/>
  <c r="D25986" i="8"/>
  <c r="C25987" i="8"/>
  <c r="D25987" i="8"/>
  <c r="C25988" i="8"/>
  <c r="D25988" i="8"/>
  <c r="C25989" i="8"/>
  <c r="D25989" i="8"/>
  <c r="C25990" i="8"/>
  <c r="D25990" i="8"/>
  <c r="C25991" i="8"/>
  <c r="D25991" i="8"/>
  <c r="C25992" i="8"/>
  <c r="D25992" i="8"/>
  <c r="C25993" i="8"/>
  <c r="D25993" i="8"/>
  <c r="C25994" i="8"/>
  <c r="D25994" i="8"/>
  <c r="C25995" i="8"/>
  <c r="D25995" i="8"/>
  <c r="C25996" i="8"/>
  <c r="D25996" i="8"/>
  <c r="C25997" i="8"/>
  <c r="D25997" i="8"/>
  <c r="C25998" i="8"/>
  <c r="D25998" i="8"/>
  <c r="C25999" i="8"/>
  <c r="D25999" i="8"/>
  <c r="C26000" i="8"/>
  <c r="D26000" i="8"/>
  <c r="C26001" i="8"/>
  <c r="D26001" i="8"/>
  <c r="C26002" i="8"/>
  <c r="D26002" i="8"/>
  <c r="C26003" i="8"/>
  <c r="D26003" i="8"/>
  <c r="C26004" i="8"/>
  <c r="D26004" i="8"/>
  <c r="C26005" i="8"/>
  <c r="D26005" i="8"/>
  <c r="C26006" i="8"/>
  <c r="D26006" i="8"/>
  <c r="C26007" i="8"/>
  <c r="D26007" i="8"/>
  <c r="C26008" i="8"/>
  <c r="D26008" i="8"/>
  <c r="C26009" i="8"/>
  <c r="D26009" i="8"/>
  <c r="C26010" i="8"/>
  <c r="D26010" i="8"/>
  <c r="C26011" i="8"/>
  <c r="D26011" i="8"/>
  <c r="C26012" i="8"/>
  <c r="D26012" i="8"/>
  <c r="C26013" i="8"/>
  <c r="D26013" i="8"/>
  <c r="C26014" i="8"/>
  <c r="D26014" i="8"/>
  <c r="C26015" i="8"/>
  <c r="D26015" i="8"/>
  <c r="C26016" i="8"/>
  <c r="D26016" i="8"/>
  <c r="C26017" i="8"/>
  <c r="D26017" i="8"/>
  <c r="C26018" i="8"/>
  <c r="D26018" i="8"/>
  <c r="C26019" i="8"/>
  <c r="D26019" i="8"/>
  <c r="C26020" i="8"/>
  <c r="D26020" i="8"/>
  <c r="C26021" i="8"/>
  <c r="D26021" i="8"/>
  <c r="C26022" i="8"/>
  <c r="D26022" i="8"/>
  <c r="C26023" i="8"/>
  <c r="D26023" i="8"/>
  <c r="C26024" i="8"/>
  <c r="D26024" i="8"/>
  <c r="C26025" i="8"/>
  <c r="D26025" i="8"/>
  <c r="C26026" i="8"/>
  <c r="D26026" i="8"/>
  <c r="C26027" i="8"/>
  <c r="D26027" i="8"/>
  <c r="C26028" i="8"/>
  <c r="D26028" i="8"/>
  <c r="C26029" i="8"/>
  <c r="D26029" i="8"/>
  <c r="C26030" i="8"/>
  <c r="D26030" i="8"/>
  <c r="C26031" i="8"/>
  <c r="D26031" i="8"/>
  <c r="C26032" i="8"/>
  <c r="D26032" i="8"/>
  <c r="C26033" i="8"/>
  <c r="D26033" i="8"/>
  <c r="C26034" i="8"/>
  <c r="D26034" i="8"/>
  <c r="C26035" i="8"/>
  <c r="D26035" i="8"/>
  <c r="C26036" i="8"/>
  <c r="D26036" i="8"/>
  <c r="C26037" i="8"/>
  <c r="D26037" i="8"/>
  <c r="C26038" i="8"/>
  <c r="D26038" i="8"/>
  <c r="C26039" i="8"/>
  <c r="D26039" i="8"/>
  <c r="C26040" i="8"/>
  <c r="D26040" i="8"/>
  <c r="C26041" i="8"/>
  <c r="D26041" i="8"/>
  <c r="C26042" i="8"/>
  <c r="D26042" i="8"/>
  <c r="C26043" i="8"/>
  <c r="D26043" i="8"/>
  <c r="C26044" i="8"/>
  <c r="D26044" i="8"/>
  <c r="C26045" i="8"/>
  <c r="D26045" i="8"/>
  <c r="C26046" i="8"/>
  <c r="D26046" i="8"/>
  <c r="C26047" i="8"/>
  <c r="D26047" i="8"/>
  <c r="C26048" i="8"/>
  <c r="D26048" i="8"/>
  <c r="C26049" i="8"/>
  <c r="D26049" i="8"/>
  <c r="C26050" i="8"/>
  <c r="D26050" i="8"/>
  <c r="C26051" i="8"/>
  <c r="D26051" i="8"/>
  <c r="C26052" i="8"/>
  <c r="D26052" i="8"/>
  <c r="C26053" i="8"/>
  <c r="D26053" i="8"/>
  <c r="C26054" i="8"/>
  <c r="D26054" i="8"/>
  <c r="C26055" i="8"/>
  <c r="D26055" i="8"/>
  <c r="C26056" i="8"/>
  <c r="D26056" i="8"/>
  <c r="C26057" i="8"/>
  <c r="D26057" i="8"/>
  <c r="C26058" i="8"/>
  <c r="D26058" i="8"/>
  <c r="C26059" i="8"/>
  <c r="D26059" i="8"/>
  <c r="C26060" i="8"/>
  <c r="D26060" i="8"/>
  <c r="C26061" i="8"/>
  <c r="D26061" i="8"/>
  <c r="C26062" i="8"/>
  <c r="D26062" i="8"/>
  <c r="C26063" i="8"/>
  <c r="D26063" i="8"/>
  <c r="C26064" i="8"/>
  <c r="D26064" i="8"/>
  <c r="C26065" i="8"/>
  <c r="D26065" i="8"/>
  <c r="C26066" i="8"/>
  <c r="D26066" i="8"/>
  <c r="C26067" i="8"/>
  <c r="D26067" i="8"/>
  <c r="C26068" i="8"/>
  <c r="D26068" i="8"/>
  <c r="C26069" i="8"/>
  <c r="D26069" i="8"/>
  <c r="C26070" i="8"/>
  <c r="D26070" i="8"/>
  <c r="C26071" i="8"/>
  <c r="D26071" i="8"/>
  <c r="C26072" i="8"/>
  <c r="D26072" i="8"/>
  <c r="C26073" i="8"/>
  <c r="D26073" i="8"/>
  <c r="C26074" i="8"/>
  <c r="D26074" i="8"/>
  <c r="C26075" i="8"/>
  <c r="D26075" i="8"/>
  <c r="I26075" i="8"/>
  <c r="G26075" i="8"/>
  <c r="F26075" i="8"/>
  <c r="E26075" i="8"/>
  <c r="G26051" i="8"/>
  <c r="F26051" i="8"/>
  <c r="E26051" i="8"/>
  <c r="G26027" i="8"/>
  <c r="F26027" i="8"/>
  <c r="E26027" i="8"/>
  <c r="G26003" i="8"/>
  <c r="F26003" i="8"/>
  <c r="E26003" i="8"/>
  <c r="G25979" i="8"/>
  <c r="F25979" i="8"/>
  <c r="E25979" i="8"/>
  <c r="G25955" i="8"/>
  <c r="F25955" i="8"/>
  <c r="E25955" i="8"/>
  <c r="G25930" i="8"/>
  <c r="F25930" i="8"/>
  <c r="E25930" i="8"/>
  <c r="C25738" i="8"/>
  <c r="D25738" i="8"/>
  <c r="C25739" i="8"/>
  <c r="D25739" i="8"/>
  <c r="C25740" i="8"/>
  <c r="D25740" i="8"/>
  <c r="C25741" i="8"/>
  <c r="D25741" i="8"/>
  <c r="C25742" i="8"/>
  <c r="D25742" i="8"/>
  <c r="C25743" i="8"/>
  <c r="D25743" i="8"/>
  <c r="C25744" i="8"/>
  <c r="D25744" i="8"/>
  <c r="C25745" i="8"/>
  <c r="D25745" i="8"/>
  <c r="C25746" i="8"/>
  <c r="D25746" i="8"/>
  <c r="C25747" i="8"/>
  <c r="D25747" i="8"/>
  <c r="C25748" i="8"/>
  <c r="D25748" i="8"/>
  <c r="C25749" i="8"/>
  <c r="D25749" i="8"/>
  <c r="C25750" i="8"/>
  <c r="D25750" i="8"/>
  <c r="C25751" i="8"/>
  <c r="D25751" i="8"/>
  <c r="C25753" i="8"/>
  <c r="D25753" i="8"/>
  <c r="C25754" i="8"/>
  <c r="D25754" i="8"/>
  <c r="C25755" i="8"/>
  <c r="D25755" i="8"/>
  <c r="C25756" i="8"/>
  <c r="D25756" i="8"/>
  <c r="C25757" i="8"/>
  <c r="D25757" i="8"/>
  <c r="C25758" i="8"/>
  <c r="D25758" i="8"/>
  <c r="C25759" i="8"/>
  <c r="D25759" i="8"/>
  <c r="C25760" i="8"/>
  <c r="D25760" i="8"/>
  <c r="C25761" i="8"/>
  <c r="D25761" i="8"/>
  <c r="C25762" i="8"/>
  <c r="D25762" i="8"/>
  <c r="C25763" i="8"/>
  <c r="D25763" i="8"/>
  <c r="C25764" i="8"/>
  <c r="D25764" i="8"/>
  <c r="C25765" i="8"/>
  <c r="D25765" i="8"/>
  <c r="C25766" i="8"/>
  <c r="D25766" i="8"/>
  <c r="C25767" i="8"/>
  <c r="D25767" i="8"/>
  <c r="C25768" i="8"/>
  <c r="D25768" i="8"/>
  <c r="C25769" i="8"/>
  <c r="D25769" i="8"/>
  <c r="C25770" i="8"/>
  <c r="D25770" i="8"/>
  <c r="C25771" i="8"/>
  <c r="D25771" i="8"/>
  <c r="C25772" i="8"/>
  <c r="D25772" i="8"/>
  <c r="C25773" i="8"/>
  <c r="D25773" i="8"/>
  <c r="C25774" i="8"/>
  <c r="D25774" i="8"/>
  <c r="C25775" i="8"/>
  <c r="D25775" i="8"/>
  <c r="C25776" i="8"/>
  <c r="D25776" i="8"/>
  <c r="C25777" i="8"/>
  <c r="D25777" i="8"/>
  <c r="C25778" i="8"/>
  <c r="D25778" i="8"/>
  <c r="C25779" i="8"/>
  <c r="D25779" i="8"/>
  <c r="C25780" i="8"/>
  <c r="D25780" i="8"/>
  <c r="C25781" i="8"/>
  <c r="D25781" i="8"/>
  <c r="C25782" i="8"/>
  <c r="D25782" i="8"/>
  <c r="C25783" i="8"/>
  <c r="D25783" i="8"/>
  <c r="C25784" i="8"/>
  <c r="D25784" i="8"/>
  <c r="C25785" i="8"/>
  <c r="D25785" i="8"/>
  <c r="C25786" i="8"/>
  <c r="D25786" i="8"/>
  <c r="C25787" i="8"/>
  <c r="D25787" i="8"/>
  <c r="C25788" i="8"/>
  <c r="D25788" i="8"/>
  <c r="C25789" i="8"/>
  <c r="D25789" i="8"/>
  <c r="C25790" i="8"/>
  <c r="D25790" i="8"/>
  <c r="C25791" i="8"/>
  <c r="D25791" i="8"/>
  <c r="C25792" i="8"/>
  <c r="D25792" i="8"/>
  <c r="C25793" i="8"/>
  <c r="D25793" i="8"/>
  <c r="C25794" i="8"/>
  <c r="D25794" i="8"/>
  <c r="C25795" i="8"/>
  <c r="D25795" i="8"/>
  <c r="C25796" i="8"/>
  <c r="D25796" i="8"/>
  <c r="C25797" i="8"/>
  <c r="D25797" i="8"/>
  <c r="C25798" i="8"/>
  <c r="D25798" i="8"/>
  <c r="C25799" i="8"/>
  <c r="D25799" i="8"/>
  <c r="C25800" i="8"/>
  <c r="D25800" i="8"/>
  <c r="C25801" i="8"/>
  <c r="D25801" i="8"/>
  <c r="C25802" i="8"/>
  <c r="D25802" i="8"/>
  <c r="C25803" i="8"/>
  <c r="D25803" i="8"/>
  <c r="C25804" i="8"/>
  <c r="D25804" i="8"/>
  <c r="C25805" i="8"/>
  <c r="D25805" i="8"/>
  <c r="C25806" i="8"/>
  <c r="D25806" i="8"/>
  <c r="C25807" i="8"/>
  <c r="D25807" i="8"/>
  <c r="C25808" i="8"/>
  <c r="D25808" i="8"/>
  <c r="C25809" i="8"/>
  <c r="D25809" i="8"/>
  <c r="C25810" i="8"/>
  <c r="D25810" i="8"/>
  <c r="C25811" i="8"/>
  <c r="D25811" i="8"/>
  <c r="C25812" i="8"/>
  <c r="D25812" i="8"/>
  <c r="C25813" i="8"/>
  <c r="D25813" i="8"/>
  <c r="C25814" i="8"/>
  <c r="D25814" i="8"/>
  <c r="C25815" i="8"/>
  <c r="D25815" i="8"/>
  <c r="C25816" i="8"/>
  <c r="D25816" i="8"/>
  <c r="C25817" i="8"/>
  <c r="D25817" i="8"/>
  <c r="C25818" i="8"/>
  <c r="D25818" i="8"/>
  <c r="C25819" i="8"/>
  <c r="D25819" i="8"/>
  <c r="C25820" i="8"/>
  <c r="D25820" i="8"/>
  <c r="C25821" i="8"/>
  <c r="D25821" i="8"/>
  <c r="C25822" i="8"/>
  <c r="D25822" i="8"/>
  <c r="C25823" i="8"/>
  <c r="D25823" i="8"/>
  <c r="C25824" i="8"/>
  <c r="D25824" i="8"/>
  <c r="C25825" i="8"/>
  <c r="D25825" i="8"/>
  <c r="C25826" i="8"/>
  <c r="D25826" i="8"/>
  <c r="C25827" i="8"/>
  <c r="D25827" i="8"/>
  <c r="C25828" i="8"/>
  <c r="D25828" i="8"/>
  <c r="C25829" i="8"/>
  <c r="D25829" i="8"/>
  <c r="C25830" i="8"/>
  <c r="D25830" i="8"/>
  <c r="C25831" i="8"/>
  <c r="D25831" i="8"/>
  <c r="C25832" i="8"/>
  <c r="D25832" i="8"/>
  <c r="C25833" i="8"/>
  <c r="D25833" i="8"/>
  <c r="C25834" i="8"/>
  <c r="D25834" i="8"/>
  <c r="C25835" i="8"/>
  <c r="D25835" i="8"/>
  <c r="C25836" i="8"/>
  <c r="D25836" i="8"/>
  <c r="C25837" i="8"/>
  <c r="D25837" i="8"/>
  <c r="C25838" i="8"/>
  <c r="D25838" i="8"/>
  <c r="C25839" i="8"/>
  <c r="D25839" i="8"/>
  <c r="C25840" i="8"/>
  <c r="D25840" i="8"/>
  <c r="C25841" i="8"/>
  <c r="D25841" i="8"/>
  <c r="C25842" i="8"/>
  <c r="D25842" i="8"/>
  <c r="C25843" i="8"/>
  <c r="D25843" i="8"/>
  <c r="C25844" i="8"/>
  <c r="D25844" i="8"/>
  <c r="C25845" i="8"/>
  <c r="D25845" i="8"/>
  <c r="C25846" i="8"/>
  <c r="D25846" i="8"/>
  <c r="C25847" i="8"/>
  <c r="D25847" i="8"/>
  <c r="C25848" i="8"/>
  <c r="D25848" i="8"/>
  <c r="C25849" i="8"/>
  <c r="D25849" i="8"/>
  <c r="C25850" i="8"/>
  <c r="D25850" i="8"/>
  <c r="C25851" i="8"/>
  <c r="D25851" i="8"/>
  <c r="C25852" i="8"/>
  <c r="D25852" i="8"/>
  <c r="C25853" i="8"/>
  <c r="D25853" i="8"/>
  <c r="C25854" i="8"/>
  <c r="D25854" i="8"/>
  <c r="C25855" i="8"/>
  <c r="D25855" i="8"/>
  <c r="C25856" i="8"/>
  <c r="D25856" i="8"/>
  <c r="C25857" i="8"/>
  <c r="D25857" i="8"/>
  <c r="C25858" i="8"/>
  <c r="D25858" i="8"/>
  <c r="C25859" i="8"/>
  <c r="D25859" i="8"/>
  <c r="C25860" i="8"/>
  <c r="D25860" i="8"/>
  <c r="C25861" i="8"/>
  <c r="D25861" i="8"/>
  <c r="C25862" i="8"/>
  <c r="D25862" i="8"/>
  <c r="C25863" i="8"/>
  <c r="D25863" i="8"/>
  <c r="C25864" i="8"/>
  <c r="D25864" i="8"/>
  <c r="C25865" i="8"/>
  <c r="D25865" i="8"/>
  <c r="C25866" i="8"/>
  <c r="D25866" i="8"/>
  <c r="C25867" i="8"/>
  <c r="D25867" i="8"/>
  <c r="C25868" i="8"/>
  <c r="D25868" i="8"/>
  <c r="C25869" i="8"/>
  <c r="D25869" i="8"/>
  <c r="C25870" i="8"/>
  <c r="D25870" i="8"/>
  <c r="C25871" i="8"/>
  <c r="D25871" i="8"/>
  <c r="C25872" i="8"/>
  <c r="D25872" i="8"/>
  <c r="C25873" i="8"/>
  <c r="D25873" i="8"/>
  <c r="C25874" i="8"/>
  <c r="D25874" i="8"/>
  <c r="C25875" i="8"/>
  <c r="D25875" i="8"/>
  <c r="C25876" i="8"/>
  <c r="D25876" i="8"/>
  <c r="C25877" i="8"/>
  <c r="D25877" i="8"/>
  <c r="C25878" i="8"/>
  <c r="D25878" i="8"/>
  <c r="C25879" i="8"/>
  <c r="D25879" i="8"/>
  <c r="C25880" i="8"/>
  <c r="D25880" i="8"/>
  <c r="C25881" i="8"/>
  <c r="D25881" i="8"/>
  <c r="C25882" i="8"/>
  <c r="D25882" i="8"/>
  <c r="C25883" i="8"/>
  <c r="D25883" i="8"/>
  <c r="C25884" i="8"/>
  <c r="D25884" i="8"/>
  <c r="C25885" i="8"/>
  <c r="D25885" i="8"/>
  <c r="C25886" i="8"/>
  <c r="D25886" i="8"/>
  <c r="C25887" i="8"/>
  <c r="D25887" i="8"/>
  <c r="C25888" i="8"/>
  <c r="D25888" i="8"/>
  <c r="C25889" i="8"/>
  <c r="D25889" i="8"/>
  <c r="C25890" i="8"/>
  <c r="D25890" i="8"/>
  <c r="C25891" i="8"/>
  <c r="D25891" i="8"/>
  <c r="C25892" i="8"/>
  <c r="D25892" i="8"/>
  <c r="C25893" i="8"/>
  <c r="D25893" i="8"/>
  <c r="C25894" i="8"/>
  <c r="D25894" i="8"/>
  <c r="C25895" i="8"/>
  <c r="D25895" i="8"/>
  <c r="C25896" i="8"/>
  <c r="D25896" i="8"/>
  <c r="C25897" i="8"/>
  <c r="D25897" i="8"/>
  <c r="C25898" i="8"/>
  <c r="D25898" i="8"/>
  <c r="C25899" i="8"/>
  <c r="D25899" i="8"/>
  <c r="C25900" i="8"/>
  <c r="D25900" i="8"/>
  <c r="C25901" i="8"/>
  <c r="D25901" i="8"/>
  <c r="C25902" i="8"/>
  <c r="D25902" i="8"/>
  <c r="C25903" i="8"/>
  <c r="D25903" i="8"/>
  <c r="C25904" i="8"/>
  <c r="D25904" i="8"/>
  <c r="C25905" i="8"/>
  <c r="D25905" i="8"/>
  <c r="C25906" i="8"/>
  <c r="D25906" i="8"/>
  <c r="I25906" i="8"/>
  <c r="G25906" i="8"/>
  <c r="F25906" i="8"/>
  <c r="E25906" i="8"/>
  <c r="G25882" i="8"/>
  <c r="F25882" i="8"/>
  <c r="E25882" i="8"/>
  <c r="G25858" i="8"/>
  <c r="F25858" i="8"/>
  <c r="E25858" i="8"/>
  <c r="G25834" i="8"/>
  <c r="F25834" i="8"/>
  <c r="E25834" i="8"/>
  <c r="G25810" i="8"/>
  <c r="F25810" i="8"/>
  <c r="E25810" i="8"/>
  <c r="G25786" i="8"/>
  <c r="F25786" i="8"/>
  <c r="E25786" i="8"/>
  <c r="G25762" i="8"/>
  <c r="F25762" i="8"/>
  <c r="E25762" i="8"/>
  <c r="C25569" i="8"/>
  <c r="D25569" i="8"/>
  <c r="C25570" i="8"/>
  <c r="D25570" i="8"/>
  <c r="C25571" i="8"/>
  <c r="D25571" i="8"/>
  <c r="C25572" i="8"/>
  <c r="D25572" i="8"/>
  <c r="C25573" i="8"/>
  <c r="D25573" i="8"/>
  <c r="C25574" i="8"/>
  <c r="D25574" i="8"/>
  <c r="C25575" i="8"/>
  <c r="D25575" i="8"/>
  <c r="C25576" i="8"/>
  <c r="D25576" i="8"/>
  <c r="C25577" i="8"/>
  <c r="D25577" i="8"/>
  <c r="C25578" i="8"/>
  <c r="D25578" i="8"/>
  <c r="C25579" i="8"/>
  <c r="D25579" i="8"/>
  <c r="C25580" i="8"/>
  <c r="D25580" i="8"/>
  <c r="C25581" i="8"/>
  <c r="D25581" i="8"/>
  <c r="C25582" i="8"/>
  <c r="D25582" i="8"/>
  <c r="C25583" i="8"/>
  <c r="D25583" i="8"/>
  <c r="C25584" i="8"/>
  <c r="D25584" i="8"/>
  <c r="C25585" i="8"/>
  <c r="D25585" i="8"/>
  <c r="C25586" i="8"/>
  <c r="D25586" i="8"/>
  <c r="C25587" i="8"/>
  <c r="D25587" i="8"/>
  <c r="C25588" i="8"/>
  <c r="D25588" i="8"/>
  <c r="C25589" i="8"/>
  <c r="D25589" i="8"/>
  <c r="C25590" i="8"/>
  <c r="D25590" i="8"/>
  <c r="C25591" i="8"/>
  <c r="D25591" i="8"/>
  <c r="C25592" i="8"/>
  <c r="D25592" i="8"/>
  <c r="C25593" i="8"/>
  <c r="D25593" i="8"/>
  <c r="C25594" i="8"/>
  <c r="D25594" i="8"/>
  <c r="C25595" i="8"/>
  <c r="D25595" i="8"/>
  <c r="C25596" i="8"/>
  <c r="D25596" i="8"/>
  <c r="C25597" i="8"/>
  <c r="D25597" i="8"/>
  <c r="C25598" i="8"/>
  <c r="D25598" i="8"/>
  <c r="C25599" i="8"/>
  <c r="D25599" i="8"/>
  <c r="C25600" i="8"/>
  <c r="D25600" i="8"/>
  <c r="C25601" i="8"/>
  <c r="D25601" i="8"/>
  <c r="C25602" i="8"/>
  <c r="D25602" i="8"/>
  <c r="C25603" i="8"/>
  <c r="D25603" i="8"/>
  <c r="C25604" i="8"/>
  <c r="D25604" i="8"/>
  <c r="C25605" i="8"/>
  <c r="D25605" i="8"/>
  <c r="C25606" i="8"/>
  <c r="D25606" i="8"/>
  <c r="C25607" i="8"/>
  <c r="D25607" i="8"/>
  <c r="C25608" i="8"/>
  <c r="D25608" i="8"/>
  <c r="C25609" i="8"/>
  <c r="D25609" i="8"/>
  <c r="C25610" i="8"/>
  <c r="D25610" i="8"/>
  <c r="C25611" i="8"/>
  <c r="D25611" i="8"/>
  <c r="C25612" i="8"/>
  <c r="D25612" i="8"/>
  <c r="C25613" i="8"/>
  <c r="D25613" i="8"/>
  <c r="C25614" i="8"/>
  <c r="D25614" i="8"/>
  <c r="C25615" i="8"/>
  <c r="D25615" i="8"/>
  <c r="C25616" i="8"/>
  <c r="D25616" i="8"/>
  <c r="C25617" i="8"/>
  <c r="D25617" i="8"/>
  <c r="C25618" i="8"/>
  <c r="D25618" i="8"/>
  <c r="C25619" i="8"/>
  <c r="D25619" i="8"/>
  <c r="C25620" i="8"/>
  <c r="D25620" i="8"/>
  <c r="C25621" i="8"/>
  <c r="D25621" i="8"/>
  <c r="C25622" i="8"/>
  <c r="D25622" i="8"/>
  <c r="C25623" i="8"/>
  <c r="D25623" i="8"/>
  <c r="C25624" i="8"/>
  <c r="D25624" i="8"/>
  <c r="C25625" i="8"/>
  <c r="D25625" i="8"/>
  <c r="C25626" i="8"/>
  <c r="D25626" i="8"/>
  <c r="C25627" i="8"/>
  <c r="D25627" i="8"/>
  <c r="C25628" i="8"/>
  <c r="D25628" i="8"/>
  <c r="C25629" i="8"/>
  <c r="D25629" i="8"/>
  <c r="C25630" i="8"/>
  <c r="D25630" i="8"/>
  <c r="C25631" i="8"/>
  <c r="D25631" i="8"/>
  <c r="C25632" i="8"/>
  <c r="D25632" i="8"/>
  <c r="C25633" i="8"/>
  <c r="D25633" i="8"/>
  <c r="C25634" i="8"/>
  <c r="D25634" i="8"/>
  <c r="C25635" i="8"/>
  <c r="D25635" i="8"/>
  <c r="C25636" i="8"/>
  <c r="D25636" i="8"/>
  <c r="C25637" i="8"/>
  <c r="D25637" i="8"/>
  <c r="C25638" i="8"/>
  <c r="D25638" i="8"/>
  <c r="C25639" i="8"/>
  <c r="D25639" i="8"/>
  <c r="C25640" i="8"/>
  <c r="D25640" i="8"/>
  <c r="C25641" i="8"/>
  <c r="D25641" i="8"/>
  <c r="C25642" i="8"/>
  <c r="D25642" i="8"/>
  <c r="C25643" i="8"/>
  <c r="D25643" i="8"/>
  <c r="C25644" i="8"/>
  <c r="D25644" i="8"/>
  <c r="C25645" i="8"/>
  <c r="D25645" i="8"/>
  <c r="C25646" i="8"/>
  <c r="D25646" i="8"/>
  <c r="C25647" i="8"/>
  <c r="D25647" i="8"/>
  <c r="C25648" i="8"/>
  <c r="D25648" i="8"/>
  <c r="C25649" i="8"/>
  <c r="D25649" i="8"/>
  <c r="C25650" i="8"/>
  <c r="D25650" i="8"/>
  <c r="C25651" i="8"/>
  <c r="D25651" i="8"/>
  <c r="C25652" i="8"/>
  <c r="D25652" i="8"/>
  <c r="C25653" i="8"/>
  <c r="D25653" i="8"/>
  <c r="C25654" i="8"/>
  <c r="D25654" i="8"/>
  <c r="C25655" i="8"/>
  <c r="D25655" i="8"/>
  <c r="C25656" i="8"/>
  <c r="D25656" i="8"/>
  <c r="C25657" i="8"/>
  <c r="D25657" i="8"/>
  <c r="C25659" i="8"/>
  <c r="D25659" i="8"/>
  <c r="C25660" i="8"/>
  <c r="D25660" i="8"/>
  <c r="C25661" i="8"/>
  <c r="D25661" i="8"/>
  <c r="C25662" i="8"/>
  <c r="D25662" i="8"/>
  <c r="C25663" i="8"/>
  <c r="D25663" i="8"/>
  <c r="C25664" i="8"/>
  <c r="D25664" i="8"/>
  <c r="C25665" i="8"/>
  <c r="D25665" i="8"/>
  <c r="C25666" i="8"/>
  <c r="D25666" i="8"/>
  <c r="C25667" i="8"/>
  <c r="D25667" i="8"/>
  <c r="C25668" i="8"/>
  <c r="D25668" i="8"/>
  <c r="C25669" i="8"/>
  <c r="D25669" i="8"/>
  <c r="C25670" i="8"/>
  <c r="D25670" i="8"/>
  <c r="C25671" i="8"/>
  <c r="D25671" i="8"/>
  <c r="C25672" i="8"/>
  <c r="D25672" i="8"/>
  <c r="C25673" i="8"/>
  <c r="D25673" i="8"/>
  <c r="C25674" i="8"/>
  <c r="D25674" i="8"/>
  <c r="C25675" i="8"/>
  <c r="D25675" i="8"/>
  <c r="C25676" i="8"/>
  <c r="D25676" i="8"/>
  <c r="C25677" i="8"/>
  <c r="D25677" i="8"/>
  <c r="C25678" i="8"/>
  <c r="D25678" i="8"/>
  <c r="C25679" i="8"/>
  <c r="D25679" i="8"/>
  <c r="C25680" i="8"/>
  <c r="D25680" i="8"/>
  <c r="C25681" i="8"/>
  <c r="D25681" i="8"/>
  <c r="C25682" i="8"/>
  <c r="D25682" i="8"/>
  <c r="C25683" i="8"/>
  <c r="D25683" i="8"/>
  <c r="C25684" i="8"/>
  <c r="D25684" i="8"/>
  <c r="C25685" i="8"/>
  <c r="D25685" i="8"/>
  <c r="C25686" i="8"/>
  <c r="D25686" i="8"/>
  <c r="C25687" i="8"/>
  <c r="D25687" i="8"/>
  <c r="C25688" i="8"/>
  <c r="D25688" i="8"/>
  <c r="C25689" i="8"/>
  <c r="D25689" i="8"/>
  <c r="C25690" i="8"/>
  <c r="D25690" i="8"/>
  <c r="C25691" i="8"/>
  <c r="D25691" i="8"/>
  <c r="C25692" i="8"/>
  <c r="D25692" i="8"/>
  <c r="C25693" i="8"/>
  <c r="D25693" i="8"/>
  <c r="C25694" i="8"/>
  <c r="D25694" i="8"/>
  <c r="C25695" i="8"/>
  <c r="D25695" i="8"/>
  <c r="C25696" i="8"/>
  <c r="D25696" i="8"/>
  <c r="C25697" i="8"/>
  <c r="D25697" i="8"/>
  <c r="C25698" i="8"/>
  <c r="D25698" i="8"/>
  <c r="C25699" i="8"/>
  <c r="D25699" i="8"/>
  <c r="C25700" i="8"/>
  <c r="D25700" i="8"/>
  <c r="C25701" i="8"/>
  <c r="D25701" i="8"/>
  <c r="C25702" i="8"/>
  <c r="D25702" i="8"/>
  <c r="C25703" i="8"/>
  <c r="D25703" i="8"/>
  <c r="C25704" i="8"/>
  <c r="D25704" i="8"/>
  <c r="C25705" i="8"/>
  <c r="D25705" i="8"/>
  <c r="C25706" i="8"/>
  <c r="D25706" i="8"/>
  <c r="C25707" i="8"/>
  <c r="D25707" i="8"/>
  <c r="C25708" i="8"/>
  <c r="D25708" i="8"/>
  <c r="C25709" i="8"/>
  <c r="D25709" i="8"/>
  <c r="C25710" i="8"/>
  <c r="D25710" i="8"/>
  <c r="C25711" i="8"/>
  <c r="D25711" i="8"/>
  <c r="C25712" i="8"/>
  <c r="D25712" i="8"/>
  <c r="C25713" i="8"/>
  <c r="D25713" i="8"/>
  <c r="C25714" i="8"/>
  <c r="D25714" i="8"/>
  <c r="C25715" i="8"/>
  <c r="D25715" i="8"/>
  <c r="C25716" i="8"/>
  <c r="D25716" i="8"/>
  <c r="C25717" i="8"/>
  <c r="D25717" i="8"/>
  <c r="C25718" i="8"/>
  <c r="D25718" i="8"/>
  <c r="C25719" i="8"/>
  <c r="D25719" i="8"/>
  <c r="C25720" i="8"/>
  <c r="D25720" i="8"/>
  <c r="C25721" i="8"/>
  <c r="D25721" i="8"/>
  <c r="C25722" i="8"/>
  <c r="D25722" i="8"/>
  <c r="C25723" i="8"/>
  <c r="D25723" i="8"/>
  <c r="C25724" i="8"/>
  <c r="D25724" i="8"/>
  <c r="C25725" i="8"/>
  <c r="D25725" i="8"/>
  <c r="C25726" i="8"/>
  <c r="D25726" i="8"/>
  <c r="C25727" i="8"/>
  <c r="D25727" i="8"/>
  <c r="C25728" i="8"/>
  <c r="D25728" i="8"/>
  <c r="C25729" i="8"/>
  <c r="D25729" i="8"/>
  <c r="C25730" i="8"/>
  <c r="D25730" i="8"/>
  <c r="C25731" i="8"/>
  <c r="D25731" i="8"/>
  <c r="C25732" i="8"/>
  <c r="D25732" i="8"/>
  <c r="C25733" i="8"/>
  <c r="D25733" i="8"/>
  <c r="C25734" i="8"/>
  <c r="D25734" i="8"/>
  <c r="C25735" i="8"/>
  <c r="D25735" i="8"/>
  <c r="C25736" i="8"/>
  <c r="D25736" i="8"/>
  <c r="C25737" i="8"/>
  <c r="D25737" i="8"/>
  <c r="I25737" i="8"/>
  <c r="G25737" i="8"/>
  <c r="F25737" i="8"/>
  <c r="E25737" i="8"/>
  <c r="G25713" i="8"/>
  <c r="F25713" i="8"/>
  <c r="E25713" i="8"/>
  <c r="G25689" i="8"/>
  <c r="F25689" i="8"/>
  <c r="E25689" i="8"/>
  <c r="G25665" i="8"/>
  <c r="F25665" i="8"/>
  <c r="E25665" i="8"/>
  <c r="G25640" i="8"/>
  <c r="F25640" i="8"/>
  <c r="E25640" i="8"/>
  <c r="G25616" i="8"/>
  <c r="F25616" i="8"/>
  <c r="E25616" i="8"/>
  <c r="G25592" i="8"/>
  <c r="F25592" i="8"/>
  <c r="E25592" i="8"/>
  <c r="C25400" i="8"/>
  <c r="D25400" i="8"/>
  <c r="C25401" i="8"/>
  <c r="D25401" i="8"/>
  <c r="C25402" i="8"/>
  <c r="D25402" i="8"/>
  <c r="C25403" i="8"/>
  <c r="D25403" i="8"/>
  <c r="C25404" i="8"/>
  <c r="D25404" i="8"/>
  <c r="C25405" i="8"/>
  <c r="D25405" i="8"/>
  <c r="C25406" i="8"/>
  <c r="D25406" i="8"/>
  <c r="C25407" i="8"/>
  <c r="D25407" i="8"/>
  <c r="C25408" i="8"/>
  <c r="D25408" i="8"/>
  <c r="C25409" i="8"/>
  <c r="D25409" i="8"/>
  <c r="C25410" i="8"/>
  <c r="D25410" i="8"/>
  <c r="C25411" i="8"/>
  <c r="D25411" i="8"/>
  <c r="C25412" i="8"/>
  <c r="D25412" i="8"/>
  <c r="C25413" i="8"/>
  <c r="D25413" i="8"/>
  <c r="C25414" i="8"/>
  <c r="D25414" i="8"/>
  <c r="C25415" i="8"/>
  <c r="D25415" i="8"/>
  <c r="C25416" i="8"/>
  <c r="D25416" i="8"/>
  <c r="C25417" i="8"/>
  <c r="D25417" i="8"/>
  <c r="C25418" i="8"/>
  <c r="D25418" i="8"/>
  <c r="C25419" i="8"/>
  <c r="D25419" i="8"/>
  <c r="C25420" i="8"/>
  <c r="D25420" i="8"/>
  <c r="C25421" i="8"/>
  <c r="D25421" i="8"/>
  <c r="C25422" i="8"/>
  <c r="D25422" i="8"/>
  <c r="C25423" i="8"/>
  <c r="D25423" i="8"/>
  <c r="C25424" i="8"/>
  <c r="D25424" i="8"/>
  <c r="C25425" i="8"/>
  <c r="D25425" i="8"/>
  <c r="C25426" i="8"/>
  <c r="D25426" i="8"/>
  <c r="C25427" i="8"/>
  <c r="D25427" i="8"/>
  <c r="C25428" i="8"/>
  <c r="D25428" i="8"/>
  <c r="C25429" i="8"/>
  <c r="D25429" i="8"/>
  <c r="C25430" i="8"/>
  <c r="D25430" i="8"/>
  <c r="C25431" i="8"/>
  <c r="D25431" i="8"/>
  <c r="C25432" i="8"/>
  <c r="D25432" i="8"/>
  <c r="C25433" i="8"/>
  <c r="D25433" i="8"/>
  <c r="C25434" i="8"/>
  <c r="D25434" i="8"/>
  <c r="C25435" i="8"/>
  <c r="D25435" i="8"/>
  <c r="C25436" i="8"/>
  <c r="D25436" i="8"/>
  <c r="C25437" i="8"/>
  <c r="D25437" i="8"/>
  <c r="C25438" i="8"/>
  <c r="D25438" i="8"/>
  <c r="C25439" i="8"/>
  <c r="D25439" i="8"/>
  <c r="C25440" i="8"/>
  <c r="D25440" i="8"/>
  <c r="C25441" i="8"/>
  <c r="D25441" i="8"/>
  <c r="C25442" i="8"/>
  <c r="D25442" i="8"/>
  <c r="C25443" i="8"/>
  <c r="D25443" i="8"/>
  <c r="C25444" i="8"/>
  <c r="D25444" i="8"/>
  <c r="C25445" i="8"/>
  <c r="D25445" i="8"/>
  <c r="C25446" i="8"/>
  <c r="D25446" i="8"/>
  <c r="C25447" i="8"/>
  <c r="D25447" i="8"/>
  <c r="C25448" i="8"/>
  <c r="D25448" i="8"/>
  <c r="C25449" i="8"/>
  <c r="D25449" i="8"/>
  <c r="C25450" i="8"/>
  <c r="D25450" i="8"/>
  <c r="C25451" i="8"/>
  <c r="D25451" i="8"/>
  <c r="C25452" i="8"/>
  <c r="D25452" i="8"/>
  <c r="C25453" i="8"/>
  <c r="D25453" i="8"/>
  <c r="C25454" i="8"/>
  <c r="D25454" i="8"/>
  <c r="C25455" i="8"/>
  <c r="D25455" i="8"/>
  <c r="C25456" i="8"/>
  <c r="D25456" i="8"/>
  <c r="C25457" i="8"/>
  <c r="D25457" i="8"/>
  <c r="C25458" i="8"/>
  <c r="D25458" i="8"/>
  <c r="C25459" i="8"/>
  <c r="D25459" i="8"/>
  <c r="C25460" i="8"/>
  <c r="D25460" i="8"/>
  <c r="C25461" i="8"/>
  <c r="D25461" i="8"/>
  <c r="C25462" i="8"/>
  <c r="D25462" i="8"/>
  <c r="C25463" i="8"/>
  <c r="D25463" i="8"/>
  <c r="C25464" i="8"/>
  <c r="D25464" i="8"/>
  <c r="C25465" i="8"/>
  <c r="D25465" i="8"/>
  <c r="C25466" i="8"/>
  <c r="D25466" i="8"/>
  <c r="C25467" i="8"/>
  <c r="D25467" i="8"/>
  <c r="C25468" i="8"/>
  <c r="D25468" i="8"/>
  <c r="C25469" i="8"/>
  <c r="D25469" i="8"/>
  <c r="C25470" i="8"/>
  <c r="D25470" i="8"/>
  <c r="C25471" i="8"/>
  <c r="D25471" i="8"/>
  <c r="C25472" i="8"/>
  <c r="D25472" i="8"/>
  <c r="C25473" i="8"/>
  <c r="D25473" i="8"/>
  <c r="C25474" i="8"/>
  <c r="D25474" i="8"/>
  <c r="C25475" i="8"/>
  <c r="D25475" i="8"/>
  <c r="C25476" i="8"/>
  <c r="D25476" i="8"/>
  <c r="C25477" i="8"/>
  <c r="D25477" i="8"/>
  <c r="C25478" i="8"/>
  <c r="D25478" i="8"/>
  <c r="C25479" i="8"/>
  <c r="D25479" i="8"/>
  <c r="C25480" i="8"/>
  <c r="D25480" i="8"/>
  <c r="C25481" i="8"/>
  <c r="D25481" i="8"/>
  <c r="C25482" i="8"/>
  <c r="D25482" i="8"/>
  <c r="C25483" i="8"/>
  <c r="D25483" i="8"/>
  <c r="C25484" i="8"/>
  <c r="D25484" i="8"/>
  <c r="C25485" i="8"/>
  <c r="D25485" i="8"/>
  <c r="C25486" i="8"/>
  <c r="D25486" i="8"/>
  <c r="C25487" i="8"/>
  <c r="D25487" i="8"/>
  <c r="C25488" i="8"/>
  <c r="D25488" i="8"/>
  <c r="C25489" i="8"/>
  <c r="D25489" i="8"/>
  <c r="C25490" i="8"/>
  <c r="D25490" i="8"/>
  <c r="C25491" i="8"/>
  <c r="D25491" i="8"/>
  <c r="C25492" i="8"/>
  <c r="D25492" i="8"/>
  <c r="C25493" i="8"/>
  <c r="D25493" i="8"/>
  <c r="C25494" i="8"/>
  <c r="D25494" i="8"/>
  <c r="C25495" i="8"/>
  <c r="D25495" i="8"/>
  <c r="C25496" i="8"/>
  <c r="D25496" i="8"/>
  <c r="C25497" i="8"/>
  <c r="D25497" i="8"/>
  <c r="C25498" i="8"/>
  <c r="D25498" i="8"/>
  <c r="C25499" i="8"/>
  <c r="D25499" i="8"/>
  <c r="C25500" i="8"/>
  <c r="D25500" i="8"/>
  <c r="C25501" i="8"/>
  <c r="D25501" i="8"/>
  <c r="C25502" i="8"/>
  <c r="D25502" i="8"/>
  <c r="C25503" i="8"/>
  <c r="D25503" i="8"/>
  <c r="C25504" i="8"/>
  <c r="D25504" i="8"/>
  <c r="C25505" i="8"/>
  <c r="D25505" i="8"/>
  <c r="C25506" i="8"/>
  <c r="D25506" i="8"/>
  <c r="C25507" i="8"/>
  <c r="D25507" i="8"/>
  <c r="C25508" i="8"/>
  <c r="D25508" i="8"/>
  <c r="C25509" i="8"/>
  <c r="D25509" i="8"/>
  <c r="C25510" i="8"/>
  <c r="D25510" i="8"/>
  <c r="C25511" i="8"/>
  <c r="D25511" i="8"/>
  <c r="C25512" i="8"/>
  <c r="D25512" i="8"/>
  <c r="C25513" i="8"/>
  <c r="D25513" i="8"/>
  <c r="C25515" i="8"/>
  <c r="D25515" i="8"/>
  <c r="C25516" i="8"/>
  <c r="D25516" i="8"/>
  <c r="C25517" i="8"/>
  <c r="D25517" i="8"/>
  <c r="C25518" i="8"/>
  <c r="D25518" i="8"/>
  <c r="C25519" i="8"/>
  <c r="D25519" i="8"/>
  <c r="C25520" i="8"/>
  <c r="D25520" i="8"/>
  <c r="C25521" i="8"/>
  <c r="D25521" i="8"/>
  <c r="C25522" i="8"/>
  <c r="D25522" i="8"/>
  <c r="C25523" i="8"/>
  <c r="D25523" i="8"/>
  <c r="C25524" i="8"/>
  <c r="D25524" i="8"/>
  <c r="C25525" i="8"/>
  <c r="D25525" i="8"/>
  <c r="C25526" i="8"/>
  <c r="D25526" i="8"/>
  <c r="C25527" i="8"/>
  <c r="D25527" i="8"/>
  <c r="C25528" i="8"/>
  <c r="D25528" i="8"/>
  <c r="C25529" i="8"/>
  <c r="D25529" i="8"/>
  <c r="C25530" i="8"/>
  <c r="D25530" i="8"/>
  <c r="C25531" i="8"/>
  <c r="D25531" i="8"/>
  <c r="C25532" i="8"/>
  <c r="D25532" i="8"/>
  <c r="C25533" i="8"/>
  <c r="D25533" i="8"/>
  <c r="C25534" i="8"/>
  <c r="D25534" i="8"/>
  <c r="C25535" i="8"/>
  <c r="D25535" i="8"/>
  <c r="C25536" i="8"/>
  <c r="D25536" i="8"/>
  <c r="C25537" i="8"/>
  <c r="D25537" i="8"/>
  <c r="C25538" i="8"/>
  <c r="D25538" i="8"/>
  <c r="C25539" i="8"/>
  <c r="D25539" i="8"/>
  <c r="C25540" i="8"/>
  <c r="D25540" i="8"/>
  <c r="C25541" i="8"/>
  <c r="D25541" i="8"/>
  <c r="C25542" i="8"/>
  <c r="D25542" i="8"/>
  <c r="C25543" i="8"/>
  <c r="D25543" i="8"/>
  <c r="C25544" i="8"/>
  <c r="D25544" i="8"/>
  <c r="C25545" i="8"/>
  <c r="D25545" i="8"/>
  <c r="C25546" i="8"/>
  <c r="D25546" i="8"/>
  <c r="C25547" i="8"/>
  <c r="D25547" i="8"/>
  <c r="C25548" i="8"/>
  <c r="D25548" i="8"/>
  <c r="C25549" i="8"/>
  <c r="D25549" i="8"/>
  <c r="C25550" i="8"/>
  <c r="D25550" i="8"/>
  <c r="C25551" i="8"/>
  <c r="D25551" i="8"/>
  <c r="C25552" i="8"/>
  <c r="D25552" i="8"/>
  <c r="C25553" i="8"/>
  <c r="D25553" i="8"/>
  <c r="C25554" i="8"/>
  <c r="D25554" i="8"/>
  <c r="C25555" i="8"/>
  <c r="D25555" i="8"/>
  <c r="C25556" i="8"/>
  <c r="D25556" i="8"/>
  <c r="C25557" i="8"/>
  <c r="D25557" i="8"/>
  <c r="C25558" i="8"/>
  <c r="D25558" i="8"/>
  <c r="C25559" i="8"/>
  <c r="D25559" i="8"/>
  <c r="C25560" i="8"/>
  <c r="D25560" i="8"/>
  <c r="C25561" i="8"/>
  <c r="D25561" i="8"/>
  <c r="C25562" i="8"/>
  <c r="D25562" i="8"/>
  <c r="C25563" i="8"/>
  <c r="D25563" i="8"/>
  <c r="C25564" i="8"/>
  <c r="D25564" i="8"/>
  <c r="C25565" i="8"/>
  <c r="D25565" i="8"/>
  <c r="C25566" i="8"/>
  <c r="D25566" i="8"/>
  <c r="C25567" i="8"/>
  <c r="D25567" i="8"/>
  <c r="C25568" i="8"/>
  <c r="D25568" i="8"/>
  <c r="I25568" i="8"/>
  <c r="G25568" i="8"/>
  <c r="F25568" i="8"/>
  <c r="E25568" i="8"/>
  <c r="G25544" i="8"/>
  <c r="F25544" i="8"/>
  <c r="E25544" i="8"/>
  <c r="G25520" i="8"/>
  <c r="F25520" i="8"/>
  <c r="E25520" i="8"/>
  <c r="G25495" i="8"/>
  <c r="F25495" i="8"/>
  <c r="E25495" i="8"/>
  <c r="G25471" i="8"/>
  <c r="F25471" i="8"/>
  <c r="E25471" i="8"/>
  <c r="G25447" i="8"/>
  <c r="F25447" i="8"/>
  <c r="E25447" i="8"/>
  <c r="G25423" i="8"/>
  <c r="F25423" i="8"/>
  <c r="E25423" i="8"/>
  <c r="C25232" i="8"/>
  <c r="D25232" i="8"/>
  <c r="C25233" i="8"/>
  <c r="D25233" i="8"/>
  <c r="C25234" i="8"/>
  <c r="D25234" i="8"/>
  <c r="C25235" i="8"/>
  <c r="D25235" i="8"/>
  <c r="C25236" i="8"/>
  <c r="D25236" i="8"/>
  <c r="C25237" i="8"/>
  <c r="D25237" i="8"/>
  <c r="C25238" i="8"/>
  <c r="D25238" i="8"/>
  <c r="C25239" i="8"/>
  <c r="D25239" i="8"/>
  <c r="C25240" i="8"/>
  <c r="D25240" i="8"/>
  <c r="C25241" i="8"/>
  <c r="D25241" i="8"/>
  <c r="C25242" i="8"/>
  <c r="D25242" i="8"/>
  <c r="C25243" i="8"/>
  <c r="D25243" i="8"/>
  <c r="C25244" i="8"/>
  <c r="D25244" i="8"/>
  <c r="C25245" i="8"/>
  <c r="D25245" i="8"/>
  <c r="C25246" i="8"/>
  <c r="D25246" i="8"/>
  <c r="C25247" i="8"/>
  <c r="D25247" i="8"/>
  <c r="C25248" i="8"/>
  <c r="D25248" i="8"/>
  <c r="C25249" i="8"/>
  <c r="D25249" i="8"/>
  <c r="C25250" i="8"/>
  <c r="D25250" i="8"/>
  <c r="C25251" i="8"/>
  <c r="D25251" i="8"/>
  <c r="C25252" i="8"/>
  <c r="D25252" i="8"/>
  <c r="C25253" i="8"/>
  <c r="D25253" i="8"/>
  <c r="C25254" i="8"/>
  <c r="D25254" i="8"/>
  <c r="C25255" i="8"/>
  <c r="D25255" i="8"/>
  <c r="C25256" i="8"/>
  <c r="D25256" i="8"/>
  <c r="C25257" i="8"/>
  <c r="D25257" i="8"/>
  <c r="C25258" i="8"/>
  <c r="D25258" i="8"/>
  <c r="C25259" i="8"/>
  <c r="D25259" i="8"/>
  <c r="C25260" i="8"/>
  <c r="D25260" i="8"/>
  <c r="C25261" i="8"/>
  <c r="D25261" i="8"/>
  <c r="C25262" i="8"/>
  <c r="D25262" i="8"/>
  <c r="C25263" i="8"/>
  <c r="D25263" i="8"/>
  <c r="C25264" i="8"/>
  <c r="D25264" i="8"/>
  <c r="C25265" i="8"/>
  <c r="D25265" i="8"/>
  <c r="C25266" i="8"/>
  <c r="D25266" i="8"/>
  <c r="C25267" i="8"/>
  <c r="D25267" i="8"/>
  <c r="C25268" i="8"/>
  <c r="D25268" i="8"/>
  <c r="C25269" i="8"/>
  <c r="D25269" i="8"/>
  <c r="C25270" i="8"/>
  <c r="D25270" i="8"/>
  <c r="C25271" i="8"/>
  <c r="D25271" i="8"/>
  <c r="C25272" i="8"/>
  <c r="D25272" i="8"/>
  <c r="C25273" i="8"/>
  <c r="D25273" i="8"/>
  <c r="C25274" i="8"/>
  <c r="D25274" i="8"/>
  <c r="C25275" i="8"/>
  <c r="D25275" i="8"/>
  <c r="C25276" i="8"/>
  <c r="D25276" i="8"/>
  <c r="C25277" i="8"/>
  <c r="D25277" i="8"/>
  <c r="C25278" i="8"/>
  <c r="D25278" i="8"/>
  <c r="C25279" i="8"/>
  <c r="D25279" i="8"/>
  <c r="C25280" i="8"/>
  <c r="D25280" i="8"/>
  <c r="C25281" i="8"/>
  <c r="D25281" i="8"/>
  <c r="C25282" i="8"/>
  <c r="D25282" i="8"/>
  <c r="C25283" i="8"/>
  <c r="D25283" i="8"/>
  <c r="C25284" i="8"/>
  <c r="D25284" i="8"/>
  <c r="C25285" i="8"/>
  <c r="D25285" i="8"/>
  <c r="C25286" i="8"/>
  <c r="D25286" i="8"/>
  <c r="C25287" i="8"/>
  <c r="D25287" i="8"/>
  <c r="C25288" i="8"/>
  <c r="D25288" i="8"/>
  <c r="C25289" i="8"/>
  <c r="D25289" i="8"/>
  <c r="C25290" i="8"/>
  <c r="D25290" i="8"/>
  <c r="C25291" i="8"/>
  <c r="D25291" i="8"/>
  <c r="C25292" i="8"/>
  <c r="D25292" i="8"/>
  <c r="C25293" i="8"/>
  <c r="D25293" i="8"/>
  <c r="C25294" i="8"/>
  <c r="D25294" i="8"/>
  <c r="C25295" i="8"/>
  <c r="D25295" i="8"/>
  <c r="C25296" i="8"/>
  <c r="D25296" i="8"/>
  <c r="C25297" i="8"/>
  <c r="D25297" i="8"/>
  <c r="C25298" i="8"/>
  <c r="D25298" i="8"/>
  <c r="C25299" i="8"/>
  <c r="D25299" i="8"/>
  <c r="C25300" i="8"/>
  <c r="D25300" i="8"/>
  <c r="C25301" i="8"/>
  <c r="D25301" i="8"/>
  <c r="C25302" i="8"/>
  <c r="D25302" i="8"/>
  <c r="C25303" i="8"/>
  <c r="D25303" i="8"/>
  <c r="C25304" i="8"/>
  <c r="D25304" i="8"/>
  <c r="C25305" i="8"/>
  <c r="D25305" i="8"/>
  <c r="C25306" i="8"/>
  <c r="D25306" i="8"/>
  <c r="C25307" i="8"/>
  <c r="D25307" i="8"/>
  <c r="C25308" i="8"/>
  <c r="D25308" i="8"/>
  <c r="C25309" i="8"/>
  <c r="D25309" i="8"/>
  <c r="C25310" i="8"/>
  <c r="D25310" i="8"/>
  <c r="C25311" i="8"/>
  <c r="D25311" i="8"/>
  <c r="C25312" i="8"/>
  <c r="D25312" i="8"/>
  <c r="C25313" i="8"/>
  <c r="D25313" i="8"/>
  <c r="C25314" i="8"/>
  <c r="D25314" i="8"/>
  <c r="C25315" i="8"/>
  <c r="D25315" i="8"/>
  <c r="C25316" i="8"/>
  <c r="D25316" i="8"/>
  <c r="C25317" i="8"/>
  <c r="D25317" i="8"/>
  <c r="C25318" i="8"/>
  <c r="D25318" i="8"/>
  <c r="C25319" i="8"/>
  <c r="D25319" i="8"/>
  <c r="C25320" i="8"/>
  <c r="D25320" i="8"/>
  <c r="C25321" i="8"/>
  <c r="D25321" i="8"/>
  <c r="C25322" i="8"/>
  <c r="D25322" i="8"/>
  <c r="C25323" i="8"/>
  <c r="D25323" i="8"/>
  <c r="C25324" i="8"/>
  <c r="D25324" i="8"/>
  <c r="C25325" i="8"/>
  <c r="D25325" i="8"/>
  <c r="C25326" i="8"/>
  <c r="D25326" i="8"/>
  <c r="C25327" i="8"/>
  <c r="D25327" i="8"/>
  <c r="C25328" i="8"/>
  <c r="D25328" i="8"/>
  <c r="C25329" i="8"/>
  <c r="D25329" i="8"/>
  <c r="C25330" i="8"/>
  <c r="D25330" i="8"/>
  <c r="C25331" i="8"/>
  <c r="D25331" i="8"/>
  <c r="C25332" i="8"/>
  <c r="D25332" i="8"/>
  <c r="C25333" i="8"/>
  <c r="D25333" i="8"/>
  <c r="C25334" i="8"/>
  <c r="D25334" i="8"/>
  <c r="C25335" i="8"/>
  <c r="D25335" i="8"/>
  <c r="C25336" i="8"/>
  <c r="D25336" i="8"/>
  <c r="C25337" i="8"/>
  <c r="D25337" i="8"/>
  <c r="C25338" i="8"/>
  <c r="D25338" i="8"/>
  <c r="C25339" i="8"/>
  <c r="D25339" i="8"/>
  <c r="C25340" i="8"/>
  <c r="D25340" i="8"/>
  <c r="C25341" i="8"/>
  <c r="D25341" i="8"/>
  <c r="C25342" i="8"/>
  <c r="D25342" i="8"/>
  <c r="C25343" i="8"/>
  <c r="D25343" i="8"/>
  <c r="C25344" i="8"/>
  <c r="D25344" i="8"/>
  <c r="C25345" i="8"/>
  <c r="D25345" i="8"/>
  <c r="C25346" i="8"/>
  <c r="D25346" i="8"/>
  <c r="C25347" i="8"/>
  <c r="D25347" i="8"/>
  <c r="C25348" i="8"/>
  <c r="D25348" i="8"/>
  <c r="C25349" i="8"/>
  <c r="D25349" i="8"/>
  <c r="C25350" i="8"/>
  <c r="D25350" i="8"/>
  <c r="C25351" i="8"/>
  <c r="D25351" i="8"/>
  <c r="C25352" i="8"/>
  <c r="D25352" i="8"/>
  <c r="C25353" i="8"/>
  <c r="D25353" i="8"/>
  <c r="C25354" i="8"/>
  <c r="D25354" i="8"/>
  <c r="C25355" i="8"/>
  <c r="D25355" i="8"/>
  <c r="C25356" i="8"/>
  <c r="D25356" i="8"/>
  <c r="C25357" i="8"/>
  <c r="D25357" i="8"/>
  <c r="C25358" i="8"/>
  <c r="D25358" i="8"/>
  <c r="C25359" i="8"/>
  <c r="D25359" i="8"/>
  <c r="C25360" i="8"/>
  <c r="D25360" i="8"/>
  <c r="C25361" i="8"/>
  <c r="D25361" i="8"/>
  <c r="C25362" i="8"/>
  <c r="D25362" i="8"/>
  <c r="C25363" i="8"/>
  <c r="D25363" i="8"/>
  <c r="C25364" i="8"/>
  <c r="D25364" i="8"/>
  <c r="C25365" i="8"/>
  <c r="D25365" i="8"/>
  <c r="C25366" i="8"/>
  <c r="D25366" i="8"/>
  <c r="C25367" i="8"/>
  <c r="D25367" i="8"/>
  <c r="C25368" i="8"/>
  <c r="D25368" i="8"/>
  <c r="C25369" i="8"/>
  <c r="D25369" i="8"/>
  <c r="C25370" i="8"/>
  <c r="D25370" i="8"/>
  <c r="C25371" i="8"/>
  <c r="D25371" i="8"/>
  <c r="C25372" i="8"/>
  <c r="D25372" i="8"/>
  <c r="C25373" i="8"/>
  <c r="D25373" i="8"/>
  <c r="C25374" i="8"/>
  <c r="D25374" i="8"/>
  <c r="C25375" i="8"/>
  <c r="D25375" i="8"/>
  <c r="C25376" i="8"/>
  <c r="D25376" i="8"/>
  <c r="C25377" i="8"/>
  <c r="D25377" i="8"/>
  <c r="C25378" i="8"/>
  <c r="D25378" i="8"/>
  <c r="C25379" i="8"/>
  <c r="D25379" i="8"/>
  <c r="C25380" i="8"/>
  <c r="D25380" i="8"/>
  <c r="C25381" i="8"/>
  <c r="D25381" i="8"/>
  <c r="C25382" i="8"/>
  <c r="D25382" i="8"/>
  <c r="C25383" i="8"/>
  <c r="D25383" i="8"/>
  <c r="C25384" i="8"/>
  <c r="D25384" i="8"/>
  <c r="C25385" i="8"/>
  <c r="D25385" i="8"/>
  <c r="C25386" i="8"/>
  <c r="D25386" i="8"/>
  <c r="C25387" i="8"/>
  <c r="D25387" i="8"/>
  <c r="C25388" i="8"/>
  <c r="D25388" i="8"/>
  <c r="C25389" i="8"/>
  <c r="D25389" i="8"/>
  <c r="C25390" i="8"/>
  <c r="D25390" i="8"/>
  <c r="C25391" i="8"/>
  <c r="D25391" i="8"/>
  <c r="C25392" i="8"/>
  <c r="D25392" i="8"/>
  <c r="C25393" i="8"/>
  <c r="D25393" i="8"/>
  <c r="C25394" i="8"/>
  <c r="D25394" i="8"/>
  <c r="C25395" i="8"/>
  <c r="D25395" i="8"/>
  <c r="C25396" i="8"/>
  <c r="D25396" i="8"/>
  <c r="C25397" i="8"/>
  <c r="D25397" i="8"/>
  <c r="C25398" i="8"/>
  <c r="D25398" i="8"/>
  <c r="C25399" i="8"/>
  <c r="D25399" i="8"/>
  <c r="I25399" i="8"/>
  <c r="G25399" i="8"/>
  <c r="F25399" i="8"/>
  <c r="E25399" i="8"/>
  <c r="G25375" i="8"/>
  <c r="F25375" i="8"/>
  <c r="E25375" i="8"/>
  <c r="G25351" i="8"/>
  <c r="F25351" i="8"/>
  <c r="E25351" i="8"/>
  <c r="G25327" i="8"/>
  <c r="F25327" i="8"/>
  <c r="E25327" i="8"/>
  <c r="G25303" i="8"/>
  <c r="F25303" i="8"/>
  <c r="E25303" i="8"/>
  <c r="G25279" i="8"/>
  <c r="F25279" i="8"/>
  <c r="E25279" i="8"/>
  <c r="G25255" i="8"/>
  <c r="F25255" i="8"/>
  <c r="E25255" i="8"/>
  <c r="C25103" i="8"/>
  <c r="D25103" i="8"/>
  <c r="C25104" i="8"/>
  <c r="D25104" i="8"/>
  <c r="C25105" i="8"/>
  <c r="D25105" i="8"/>
  <c r="C25106" i="8"/>
  <c r="D25106" i="8"/>
  <c r="C25107" i="8"/>
  <c r="D25107" i="8"/>
  <c r="C25108" i="8"/>
  <c r="D25108" i="8"/>
  <c r="C25109" i="8"/>
  <c r="D25109" i="8"/>
  <c r="C25110" i="8"/>
  <c r="D25110" i="8"/>
  <c r="C25111" i="8"/>
  <c r="D25111" i="8"/>
  <c r="C25112" i="8"/>
  <c r="D25112" i="8"/>
  <c r="C25113" i="8"/>
  <c r="D25113" i="8"/>
  <c r="C25114" i="8"/>
  <c r="D25114" i="8"/>
  <c r="C25115" i="8"/>
  <c r="D25115" i="8"/>
  <c r="C25116" i="8"/>
  <c r="D25116" i="8"/>
  <c r="C25117" i="8"/>
  <c r="D25117" i="8"/>
  <c r="C25118" i="8"/>
  <c r="D25118" i="8"/>
  <c r="C25119" i="8"/>
  <c r="D25119" i="8"/>
  <c r="C25120" i="8"/>
  <c r="D25120" i="8"/>
  <c r="C25121" i="8"/>
  <c r="D25121" i="8"/>
  <c r="C25122" i="8"/>
  <c r="D25122" i="8"/>
  <c r="C25123" i="8"/>
  <c r="D25123" i="8"/>
  <c r="C25124" i="8"/>
  <c r="D25124" i="8"/>
  <c r="C25125" i="8"/>
  <c r="D25125" i="8"/>
  <c r="C25126" i="8"/>
  <c r="D25126" i="8"/>
  <c r="C25127" i="8"/>
  <c r="D25127" i="8"/>
  <c r="C25128" i="8"/>
  <c r="D25128" i="8"/>
  <c r="C25129" i="8"/>
  <c r="D25129" i="8"/>
  <c r="C25130" i="8"/>
  <c r="D25130" i="8"/>
  <c r="C25131" i="8"/>
  <c r="D25131" i="8"/>
  <c r="C25132" i="8"/>
  <c r="D25132" i="8"/>
  <c r="C25133" i="8"/>
  <c r="D25133" i="8"/>
  <c r="C25134" i="8"/>
  <c r="D25134" i="8"/>
  <c r="C25135" i="8"/>
  <c r="D25135" i="8"/>
  <c r="C25136" i="8"/>
  <c r="D25136" i="8"/>
  <c r="C25137" i="8"/>
  <c r="D25137" i="8"/>
  <c r="C25138" i="8"/>
  <c r="D25138" i="8"/>
  <c r="C25139" i="8"/>
  <c r="D25139" i="8"/>
  <c r="C25140" i="8"/>
  <c r="D25140" i="8"/>
  <c r="C25141" i="8"/>
  <c r="D25141" i="8"/>
  <c r="C25142" i="8"/>
  <c r="D25142" i="8"/>
  <c r="C25143" i="8"/>
  <c r="D25143" i="8"/>
  <c r="C25144" i="8"/>
  <c r="D25144" i="8"/>
  <c r="C25145" i="8"/>
  <c r="D25145" i="8"/>
  <c r="C25146" i="8"/>
  <c r="D25146" i="8"/>
  <c r="C25147" i="8"/>
  <c r="D25147" i="8"/>
  <c r="C25149" i="8"/>
  <c r="D25149" i="8"/>
  <c r="C25150" i="8"/>
  <c r="D25150" i="8"/>
  <c r="C25151" i="8"/>
  <c r="D25151" i="8"/>
  <c r="C25152" i="8"/>
  <c r="D25152" i="8"/>
  <c r="C25153" i="8"/>
  <c r="D25153" i="8"/>
  <c r="C25154" i="8"/>
  <c r="D25154" i="8"/>
  <c r="C25155" i="8"/>
  <c r="D25155" i="8"/>
  <c r="C25156" i="8"/>
  <c r="D25156" i="8"/>
  <c r="C25157" i="8"/>
  <c r="D25157" i="8"/>
  <c r="C25158" i="8"/>
  <c r="D25158" i="8"/>
  <c r="C25159" i="8"/>
  <c r="D25159" i="8"/>
  <c r="C25160" i="8"/>
  <c r="D25160" i="8"/>
  <c r="C25161" i="8"/>
  <c r="D25161" i="8"/>
  <c r="C25162" i="8"/>
  <c r="D25162" i="8"/>
  <c r="C25163" i="8"/>
  <c r="D25163" i="8"/>
  <c r="C25164" i="8"/>
  <c r="D25164" i="8"/>
  <c r="C25165" i="8"/>
  <c r="D25165" i="8"/>
  <c r="C25166" i="8"/>
  <c r="D25166" i="8"/>
  <c r="C25167" i="8"/>
  <c r="D25167" i="8"/>
  <c r="C25168" i="8"/>
  <c r="D25168" i="8"/>
  <c r="C25169" i="8"/>
  <c r="D25169" i="8"/>
  <c r="C25170" i="8"/>
  <c r="D25170" i="8"/>
  <c r="C25171" i="8"/>
  <c r="D25171" i="8"/>
  <c r="C25172" i="8"/>
  <c r="D25172" i="8"/>
  <c r="C25173" i="8"/>
  <c r="D25173" i="8"/>
  <c r="C25174" i="8"/>
  <c r="D25174" i="8"/>
  <c r="C25175" i="8"/>
  <c r="D25175" i="8"/>
  <c r="C25176" i="8"/>
  <c r="D25176" i="8"/>
  <c r="C25177" i="8"/>
  <c r="D25177" i="8"/>
  <c r="C25178" i="8"/>
  <c r="D25178" i="8"/>
  <c r="C25179" i="8"/>
  <c r="D25179" i="8"/>
  <c r="C25182" i="8"/>
  <c r="D25182" i="8"/>
  <c r="C25183" i="8"/>
  <c r="D25183" i="8"/>
  <c r="C25184" i="8"/>
  <c r="D25184" i="8"/>
  <c r="C25185" i="8"/>
  <c r="D25185" i="8"/>
  <c r="C25186" i="8"/>
  <c r="D25186" i="8"/>
  <c r="C25187" i="8"/>
  <c r="D25187" i="8"/>
  <c r="C25188" i="8"/>
  <c r="D25188" i="8"/>
  <c r="C25189" i="8"/>
  <c r="D25189" i="8"/>
  <c r="C25190" i="8"/>
  <c r="D25190" i="8"/>
  <c r="C25191" i="8"/>
  <c r="D25191" i="8"/>
  <c r="C25192" i="8"/>
  <c r="D25192" i="8"/>
  <c r="C25193" i="8"/>
  <c r="D25193" i="8"/>
  <c r="C25194" i="8"/>
  <c r="D25194" i="8"/>
  <c r="C25195" i="8"/>
  <c r="D25195" i="8"/>
  <c r="C25196" i="8"/>
  <c r="D25196" i="8"/>
  <c r="C25197" i="8"/>
  <c r="D25197" i="8"/>
  <c r="C25198" i="8"/>
  <c r="D25198" i="8"/>
  <c r="C25199" i="8"/>
  <c r="D25199" i="8"/>
  <c r="C25200" i="8"/>
  <c r="D25200" i="8"/>
  <c r="C25201" i="8"/>
  <c r="D25201" i="8"/>
  <c r="C25202" i="8"/>
  <c r="D25202" i="8"/>
  <c r="C25203" i="8"/>
  <c r="D25203" i="8"/>
  <c r="C25204" i="8"/>
  <c r="D25204" i="8"/>
  <c r="C25205" i="8"/>
  <c r="D25205" i="8"/>
  <c r="C25206" i="8"/>
  <c r="D25206" i="8"/>
  <c r="C25207" i="8"/>
  <c r="D25207" i="8"/>
  <c r="C25208" i="8"/>
  <c r="D25208" i="8"/>
  <c r="C25209" i="8"/>
  <c r="D25209" i="8"/>
  <c r="C25210" i="8"/>
  <c r="D25210" i="8"/>
  <c r="C25211" i="8"/>
  <c r="D25211" i="8"/>
  <c r="C25212" i="8"/>
  <c r="D25212" i="8"/>
  <c r="C25213" i="8"/>
  <c r="D25213" i="8"/>
  <c r="C25214" i="8"/>
  <c r="D25214" i="8"/>
  <c r="C25215" i="8"/>
  <c r="D25215" i="8"/>
  <c r="C25216" i="8"/>
  <c r="D25216" i="8"/>
  <c r="C25217" i="8"/>
  <c r="D25217" i="8"/>
  <c r="C25218" i="8"/>
  <c r="D25218" i="8"/>
  <c r="C25219" i="8"/>
  <c r="D25219" i="8"/>
  <c r="C25220" i="8"/>
  <c r="D25220" i="8"/>
  <c r="C25221" i="8"/>
  <c r="D25221" i="8"/>
  <c r="C25222" i="8"/>
  <c r="D25222" i="8"/>
  <c r="C25223" i="8"/>
  <c r="D25223" i="8"/>
  <c r="C25224" i="8"/>
  <c r="D25224" i="8"/>
  <c r="C25225" i="8"/>
  <c r="D25225" i="8"/>
  <c r="C25226" i="8"/>
  <c r="D25226" i="8"/>
  <c r="C25227" i="8"/>
  <c r="D25227" i="8"/>
  <c r="C25228" i="8"/>
  <c r="D25228" i="8"/>
  <c r="C25229" i="8"/>
  <c r="D25229" i="8"/>
  <c r="C25230" i="8"/>
  <c r="D25230" i="8"/>
  <c r="C25231" i="8"/>
  <c r="D25231" i="8"/>
  <c r="I25231" i="8"/>
  <c r="G25231" i="8"/>
  <c r="F25231" i="8"/>
  <c r="E25231" i="8"/>
  <c r="G25207" i="8"/>
  <c r="F25207" i="8"/>
  <c r="E25207" i="8"/>
  <c r="G25183" i="8"/>
  <c r="F25183" i="8"/>
  <c r="E25183" i="8"/>
  <c r="G25159" i="8"/>
  <c r="F25159" i="8"/>
  <c r="E25159" i="8"/>
  <c r="G25147" i="8"/>
  <c r="F25147" i="8"/>
  <c r="E25147" i="8"/>
  <c r="G25126" i="8"/>
  <c r="F25126" i="8"/>
  <c r="E25126" i="8"/>
  <c r="C24934" i="8"/>
  <c r="D24934" i="8"/>
  <c r="C24935" i="8"/>
  <c r="D24935" i="8"/>
  <c r="C24936" i="8"/>
  <c r="D24936" i="8"/>
  <c r="C24937" i="8"/>
  <c r="D24937" i="8"/>
  <c r="C24938" i="8"/>
  <c r="D24938" i="8"/>
  <c r="C24939" i="8"/>
  <c r="D24939" i="8"/>
  <c r="C24940" i="8"/>
  <c r="D24940" i="8"/>
  <c r="C24941" i="8"/>
  <c r="D24941" i="8"/>
  <c r="C24942" i="8"/>
  <c r="D24942" i="8"/>
  <c r="C24943" i="8"/>
  <c r="D24943" i="8"/>
  <c r="C24944" i="8"/>
  <c r="D24944" i="8"/>
  <c r="C24945" i="8"/>
  <c r="D24945" i="8"/>
  <c r="C24946" i="8"/>
  <c r="D24946" i="8"/>
  <c r="C24947" i="8"/>
  <c r="D24947" i="8"/>
  <c r="C24948" i="8"/>
  <c r="D24948" i="8"/>
  <c r="C24949" i="8"/>
  <c r="D24949" i="8"/>
  <c r="C24950" i="8"/>
  <c r="D24950" i="8"/>
  <c r="C24951" i="8"/>
  <c r="D24951" i="8"/>
  <c r="C24952" i="8"/>
  <c r="D24952" i="8"/>
  <c r="C24953" i="8"/>
  <c r="D24953" i="8"/>
  <c r="C24954" i="8"/>
  <c r="D24954" i="8"/>
  <c r="C24955" i="8"/>
  <c r="D24955" i="8"/>
  <c r="C24956" i="8"/>
  <c r="D24956" i="8"/>
  <c r="C24957" i="8"/>
  <c r="D24957" i="8"/>
  <c r="C24958" i="8"/>
  <c r="D24958" i="8"/>
  <c r="C24959" i="8"/>
  <c r="D24959" i="8"/>
  <c r="C24960" i="8"/>
  <c r="D24960" i="8"/>
  <c r="C24961" i="8"/>
  <c r="D24961" i="8"/>
  <c r="C24962" i="8"/>
  <c r="D24962" i="8"/>
  <c r="C24963" i="8"/>
  <c r="D24963" i="8"/>
  <c r="C24964" i="8"/>
  <c r="D24964" i="8"/>
  <c r="C24965" i="8"/>
  <c r="D24965" i="8"/>
  <c r="C24966" i="8"/>
  <c r="D24966" i="8"/>
  <c r="C24967" i="8"/>
  <c r="D24967" i="8"/>
  <c r="C24968" i="8"/>
  <c r="D24968" i="8"/>
  <c r="C24969" i="8"/>
  <c r="D24969" i="8"/>
  <c r="C24970" i="8"/>
  <c r="D24970" i="8"/>
  <c r="C24971" i="8"/>
  <c r="D24971" i="8"/>
  <c r="C24972" i="8"/>
  <c r="D24972" i="8"/>
  <c r="C24973" i="8"/>
  <c r="D24973" i="8"/>
  <c r="C24974" i="8"/>
  <c r="D24974" i="8"/>
  <c r="C24975" i="8"/>
  <c r="D24975" i="8"/>
  <c r="C24976" i="8"/>
  <c r="D24976" i="8"/>
  <c r="C24977" i="8"/>
  <c r="D24977" i="8"/>
  <c r="C24978" i="8"/>
  <c r="D24978" i="8"/>
  <c r="C24979" i="8"/>
  <c r="D24979" i="8"/>
  <c r="C24980" i="8"/>
  <c r="D24980" i="8"/>
  <c r="C24981" i="8"/>
  <c r="D24981" i="8"/>
  <c r="C24982" i="8"/>
  <c r="D24982" i="8"/>
  <c r="C24983" i="8"/>
  <c r="D24983" i="8"/>
  <c r="C24984" i="8"/>
  <c r="D24984" i="8"/>
  <c r="C24985" i="8"/>
  <c r="D24985" i="8"/>
  <c r="C24986" i="8"/>
  <c r="D24986" i="8"/>
  <c r="C24987" i="8"/>
  <c r="D24987" i="8"/>
  <c r="C24988" i="8"/>
  <c r="D24988" i="8"/>
  <c r="C24989" i="8"/>
  <c r="D24989" i="8"/>
  <c r="C24990" i="8"/>
  <c r="D24990" i="8"/>
  <c r="C24991" i="8"/>
  <c r="D24991" i="8"/>
  <c r="C24992" i="8"/>
  <c r="D24992" i="8"/>
  <c r="C24993" i="8"/>
  <c r="D24993" i="8"/>
  <c r="C24994" i="8"/>
  <c r="D24994" i="8"/>
  <c r="C24995" i="8"/>
  <c r="D24995" i="8"/>
  <c r="C24996" i="8"/>
  <c r="D24996" i="8"/>
  <c r="C24997" i="8"/>
  <c r="D24997" i="8"/>
  <c r="C24998" i="8"/>
  <c r="D24998" i="8"/>
  <c r="C24999" i="8"/>
  <c r="D24999" i="8"/>
  <c r="C25000" i="8"/>
  <c r="D25000" i="8"/>
  <c r="C25001" i="8"/>
  <c r="D25001" i="8"/>
  <c r="C25002" i="8"/>
  <c r="D25002" i="8"/>
  <c r="C25003" i="8"/>
  <c r="D25003" i="8"/>
  <c r="C25004" i="8"/>
  <c r="D25004" i="8"/>
  <c r="C25005" i="8"/>
  <c r="D25005" i="8"/>
  <c r="C25006" i="8"/>
  <c r="D25006" i="8"/>
  <c r="C25007" i="8"/>
  <c r="D25007" i="8"/>
  <c r="C25008" i="8"/>
  <c r="D25008" i="8"/>
  <c r="C25009" i="8"/>
  <c r="D25009" i="8"/>
  <c r="C25010" i="8"/>
  <c r="D25010" i="8"/>
  <c r="C25011" i="8"/>
  <c r="D25011" i="8"/>
  <c r="C25012" i="8"/>
  <c r="D25012" i="8"/>
  <c r="C25013" i="8"/>
  <c r="D25013" i="8"/>
  <c r="C25014" i="8"/>
  <c r="D25014" i="8"/>
  <c r="C25015" i="8"/>
  <c r="D25015" i="8"/>
  <c r="C25016" i="8"/>
  <c r="D25016" i="8"/>
  <c r="C25017" i="8"/>
  <c r="D25017" i="8"/>
  <c r="C25018" i="8"/>
  <c r="D25018" i="8"/>
  <c r="C25019" i="8"/>
  <c r="D25019" i="8"/>
  <c r="C25020" i="8"/>
  <c r="D25020" i="8"/>
  <c r="C25021" i="8"/>
  <c r="D25021" i="8"/>
  <c r="C25022" i="8"/>
  <c r="D25022" i="8"/>
  <c r="C25023" i="8"/>
  <c r="D25023" i="8"/>
  <c r="C25024" i="8"/>
  <c r="D25024" i="8"/>
  <c r="C25025" i="8"/>
  <c r="D25025" i="8"/>
  <c r="C25026" i="8"/>
  <c r="D25026" i="8"/>
  <c r="C25027" i="8"/>
  <c r="D25027" i="8"/>
  <c r="C25028" i="8"/>
  <c r="D25028" i="8"/>
  <c r="C25029" i="8"/>
  <c r="D25029" i="8"/>
  <c r="C25030" i="8"/>
  <c r="D25030" i="8"/>
  <c r="C25031" i="8"/>
  <c r="D25031" i="8"/>
  <c r="C25032" i="8"/>
  <c r="D25032" i="8"/>
  <c r="C25033" i="8"/>
  <c r="D25033" i="8"/>
  <c r="C25034" i="8"/>
  <c r="D25034" i="8"/>
  <c r="C25035" i="8"/>
  <c r="D25035" i="8"/>
  <c r="C25036" i="8"/>
  <c r="D25036" i="8"/>
  <c r="C25037" i="8"/>
  <c r="D25037" i="8"/>
  <c r="C25038" i="8"/>
  <c r="D25038" i="8"/>
  <c r="C25039" i="8"/>
  <c r="D25039" i="8"/>
  <c r="C25040" i="8"/>
  <c r="D25040" i="8"/>
  <c r="C25041" i="8"/>
  <c r="D25041" i="8"/>
  <c r="C25042" i="8"/>
  <c r="D25042" i="8"/>
  <c r="C25043" i="8"/>
  <c r="D25043" i="8"/>
  <c r="C25044" i="8"/>
  <c r="D25044" i="8"/>
  <c r="C25045" i="8"/>
  <c r="D25045" i="8"/>
  <c r="C25046" i="8"/>
  <c r="D25046" i="8"/>
  <c r="C25047" i="8"/>
  <c r="D25047" i="8"/>
  <c r="C25049" i="8"/>
  <c r="D25049" i="8"/>
  <c r="C25050" i="8"/>
  <c r="D25050" i="8"/>
  <c r="C25051" i="8"/>
  <c r="D25051" i="8"/>
  <c r="C25052" i="8"/>
  <c r="D25052" i="8"/>
  <c r="C25053" i="8"/>
  <c r="D25053" i="8"/>
  <c r="C25054" i="8"/>
  <c r="D25054" i="8"/>
  <c r="C25055" i="8"/>
  <c r="D25055" i="8"/>
  <c r="C25056" i="8"/>
  <c r="D25056" i="8"/>
  <c r="C25057" i="8"/>
  <c r="D25057" i="8"/>
  <c r="C25058" i="8"/>
  <c r="D25058" i="8"/>
  <c r="C25059" i="8"/>
  <c r="D25059" i="8"/>
  <c r="C25060" i="8"/>
  <c r="D25060" i="8"/>
  <c r="C25061" i="8"/>
  <c r="D25061" i="8"/>
  <c r="C25062" i="8"/>
  <c r="D25062" i="8"/>
  <c r="C25063" i="8"/>
  <c r="D25063" i="8"/>
  <c r="C25064" i="8"/>
  <c r="D25064" i="8"/>
  <c r="C25065" i="8"/>
  <c r="D25065" i="8"/>
  <c r="C25066" i="8"/>
  <c r="D25066" i="8"/>
  <c r="C25067" i="8"/>
  <c r="D25067" i="8"/>
  <c r="C25068" i="8"/>
  <c r="D25068" i="8"/>
  <c r="C25069" i="8"/>
  <c r="D25069" i="8"/>
  <c r="C25070" i="8"/>
  <c r="D25070" i="8"/>
  <c r="C25071" i="8"/>
  <c r="D25071" i="8"/>
  <c r="C25072" i="8"/>
  <c r="D25072" i="8"/>
  <c r="C25073" i="8"/>
  <c r="D25073" i="8"/>
  <c r="C25074" i="8"/>
  <c r="D25074" i="8"/>
  <c r="C25075" i="8"/>
  <c r="D25075" i="8"/>
  <c r="C25076" i="8"/>
  <c r="D25076" i="8"/>
  <c r="C25077" i="8"/>
  <c r="D25077" i="8"/>
  <c r="C25078" i="8"/>
  <c r="D25078" i="8"/>
  <c r="C25079" i="8"/>
  <c r="D25079" i="8"/>
  <c r="C25080" i="8"/>
  <c r="D25080" i="8"/>
  <c r="C25081" i="8"/>
  <c r="D25081" i="8"/>
  <c r="C25082" i="8"/>
  <c r="D25082" i="8"/>
  <c r="C25083" i="8"/>
  <c r="D25083" i="8"/>
  <c r="C25084" i="8"/>
  <c r="D25084" i="8"/>
  <c r="C25085" i="8"/>
  <c r="D25085" i="8"/>
  <c r="C25086" i="8"/>
  <c r="D25086" i="8"/>
  <c r="C25087" i="8"/>
  <c r="D25087" i="8"/>
  <c r="C25088" i="8"/>
  <c r="D25088" i="8"/>
  <c r="C25089" i="8"/>
  <c r="D25089" i="8"/>
  <c r="C25090" i="8"/>
  <c r="D25090" i="8"/>
  <c r="C25091" i="8"/>
  <c r="D25091" i="8"/>
  <c r="C25092" i="8"/>
  <c r="D25092" i="8"/>
  <c r="C25093" i="8"/>
  <c r="D25093" i="8"/>
  <c r="C25094" i="8"/>
  <c r="D25094" i="8"/>
  <c r="C25095" i="8"/>
  <c r="D25095" i="8"/>
  <c r="C25096" i="8"/>
  <c r="D25096" i="8"/>
  <c r="C25097" i="8"/>
  <c r="D25097" i="8"/>
  <c r="C25098" i="8"/>
  <c r="D25098" i="8"/>
  <c r="C25099" i="8"/>
  <c r="D25099" i="8"/>
  <c r="C25100" i="8"/>
  <c r="D25100" i="8"/>
  <c r="C25101" i="8"/>
  <c r="D25101" i="8"/>
  <c r="C25102" i="8"/>
  <c r="D25102" i="8"/>
  <c r="I25102" i="8"/>
  <c r="G25102" i="8"/>
  <c r="F25102" i="8"/>
  <c r="E25102" i="8"/>
  <c r="G25078" i="8"/>
  <c r="F25078" i="8"/>
  <c r="E25078" i="8"/>
  <c r="G25054" i="8"/>
  <c r="F25054" i="8"/>
  <c r="E25054" i="8"/>
  <c r="G25029" i="8"/>
  <c r="F25029" i="8"/>
  <c r="E25029" i="8"/>
  <c r="G25005" i="8"/>
  <c r="F25005" i="8"/>
  <c r="E25005" i="8"/>
  <c r="G24981" i="8"/>
  <c r="F24981" i="8"/>
  <c r="E24981" i="8"/>
  <c r="G24957" i="8"/>
  <c r="F24957" i="8"/>
  <c r="E24957" i="8"/>
  <c r="C24765" i="8"/>
  <c r="D24765" i="8"/>
  <c r="C24766" i="8"/>
  <c r="D24766" i="8"/>
  <c r="C24767" i="8"/>
  <c r="D24767" i="8"/>
  <c r="C24768" i="8"/>
  <c r="D24768" i="8"/>
  <c r="C24769" i="8"/>
  <c r="D24769" i="8"/>
  <c r="C24770" i="8"/>
  <c r="D24770" i="8"/>
  <c r="C24771" i="8"/>
  <c r="D24771" i="8"/>
  <c r="C24772" i="8"/>
  <c r="D24772" i="8"/>
  <c r="C24773" i="8"/>
  <c r="D24773" i="8"/>
  <c r="C24774" i="8"/>
  <c r="D24774" i="8"/>
  <c r="C24775" i="8"/>
  <c r="D24775" i="8"/>
  <c r="C24776" i="8"/>
  <c r="D24776" i="8"/>
  <c r="C24777" i="8"/>
  <c r="D24777" i="8"/>
  <c r="C24778" i="8"/>
  <c r="D24778" i="8"/>
  <c r="C24779" i="8"/>
  <c r="D24779" i="8"/>
  <c r="C24780" i="8"/>
  <c r="D24780" i="8"/>
  <c r="C24781" i="8"/>
  <c r="D24781" i="8"/>
  <c r="C24782" i="8"/>
  <c r="D24782" i="8"/>
  <c r="C24783" i="8"/>
  <c r="D24783" i="8"/>
  <c r="C24784" i="8"/>
  <c r="D24784" i="8"/>
  <c r="C24785" i="8"/>
  <c r="D24785" i="8"/>
  <c r="C24786" i="8"/>
  <c r="D24786" i="8"/>
  <c r="C24787" i="8"/>
  <c r="D24787" i="8"/>
  <c r="C24788" i="8"/>
  <c r="D24788" i="8"/>
  <c r="C24789" i="8"/>
  <c r="D24789" i="8"/>
  <c r="C24790" i="8"/>
  <c r="D24790" i="8"/>
  <c r="C24791" i="8"/>
  <c r="D24791" i="8"/>
  <c r="C24792" i="8"/>
  <c r="D24792" i="8"/>
  <c r="C24793" i="8"/>
  <c r="D24793" i="8"/>
  <c r="C24794" i="8"/>
  <c r="D24794" i="8"/>
  <c r="C24795" i="8"/>
  <c r="D24795" i="8"/>
  <c r="C24796" i="8"/>
  <c r="D24796" i="8"/>
  <c r="C24797" i="8"/>
  <c r="D24797" i="8"/>
  <c r="C24798" i="8"/>
  <c r="D24798" i="8"/>
  <c r="C24799" i="8"/>
  <c r="D24799" i="8"/>
  <c r="C24800" i="8"/>
  <c r="D24800" i="8"/>
  <c r="C24801" i="8"/>
  <c r="D24801" i="8"/>
  <c r="C24802" i="8"/>
  <c r="D24802" i="8"/>
  <c r="C24803" i="8"/>
  <c r="D24803" i="8"/>
  <c r="C24804" i="8"/>
  <c r="D24804" i="8"/>
  <c r="C24805" i="8"/>
  <c r="D24805" i="8"/>
  <c r="C24806" i="8"/>
  <c r="D24806" i="8"/>
  <c r="C24807" i="8"/>
  <c r="D24807" i="8"/>
  <c r="C24808" i="8"/>
  <c r="D24808" i="8"/>
  <c r="C24809" i="8"/>
  <c r="D24809" i="8"/>
  <c r="C24810" i="8"/>
  <c r="D24810" i="8"/>
  <c r="C24811" i="8"/>
  <c r="D24811" i="8"/>
  <c r="C24812" i="8"/>
  <c r="D24812" i="8"/>
  <c r="C24813" i="8"/>
  <c r="D24813" i="8"/>
  <c r="C24814" i="8"/>
  <c r="D24814" i="8"/>
  <c r="C24815" i="8"/>
  <c r="D24815" i="8"/>
  <c r="C24816" i="8"/>
  <c r="D24816" i="8"/>
  <c r="C24817" i="8"/>
  <c r="D24817" i="8"/>
  <c r="C24818" i="8"/>
  <c r="D24818" i="8"/>
  <c r="C24819" i="8"/>
  <c r="D24819" i="8"/>
  <c r="C24820" i="8"/>
  <c r="D24820" i="8"/>
  <c r="C24821" i="8"/>
  <c r="D24821" i="8"/>
  <c r="C24822" i="8"/>
  <c r="D24822" i="8"/>
  <c r="C24823" i="8"/>
  <c r="D24823" i="8"/>
  <c r="C24824" i="8"/>
  <c r="D24824" i="8"/>
  <c r="C24825" i="8"/>
  <c r="D24825" i="8"/>
  <c r="C24826" i="8"/>
  <c r="D24826" i="8"/>
  <c r="C24827" i="8"/>
  <c r="D24827" i="8"/>
  <c r="C24828" i="8"/>
  <c r="D24828" i="8"/>
  <c r="C24829" i="8"/>
  <c r="D24829" i="8"/>
  <c r="C24830" i="8"/>
  <c r="D24830" i="8"/>
  <c r="C24831" i="8"/>
  <c r="D24831" i="8"/>
  <c r="C24832" i="8"/>
  <c r="D24832" i="8"/>
  <c r="C24833" i="8"/>
  <c r="D24833" i="8"/>
  <c r="C24834" i="8"/>
  <c r="D24834" i="8"/>
  <c r="C24835" i="8"/>
  <c r="D24835" i="8"/>
  <c r="C24836" i="8"/>
  <c r="D24836" i="8"/>
  <c r="C24837" i="8"/>
  <c r="D24837" i="8"/>
  <c r="C24838" i="8"/>
  <c r="D24838" i="8"/>
  <c r="C24839" i="8"/>
  <c r="D24839" i="8"/>
  <c r="C24840" i="8"/>
  <c r="D24840" i="8"/>
  <c r="C24841" i="8"/>
  <c r="D24841" i="8"/>
  <c r="C24842" i="8"/>
  <c r="D24842" i="8"/>
  <c r="C24843" i="8"/>
  <c r="D24843" i="8"/>
  <c r="C24844" i="8"/>
  <c r="D24844" i="8"/>
  <c r="C24845" i="8"/>
  <c r="D24845" i="8"/>
  <c r="C24846" i="8"/>
  <c r="D24846" i="8"/>
  <c r="C24847" i="8"/>
  <c r="D24847" i="8"/>
  <c r="C24848" i="8"/>
  <c r="D24848" i="8"/>
  <c r="C24849" i="8"/>
  <c r="D24849" i="8"/>
  <c r="C24850" i="8"/>
  <c r="D24850" i="8"/>
  <c r="C24851" i="8"/>
  <c r="D24851" i="8"/>
  <c r="C24853" i="8"/>
  <c r="D24853" i="8"/>
  <c r="C24854" i="8"/>
  <c r="D24854" i="8"/>
  <c r="C24855" i="8"/>
  <c r="D24855" i="8"/>
  <c r="C24856" i="8"/>
  <c r="D24856" i="8"/>
  <c r="C24857" i="8"/>
  <c r="D24857" i="8"/>
  <c r="C24858" i="8"/>
  <c r="D24858" i="8"/>
  <c r="C24859" i="8"/>
  <c r="D24859" i="8"/>
  <c r="C24860" i="8"/>
  <c r="D24860" i="8"/>
  <c r="C24861" i="8"/>
  <c r="D24861" i="8"/>
  <c r="C24862" i="8"/>
  <c r="D24862" i="8"/>
  <c r="C24863" i="8"/>
  <c r="D24863" i="8"/>
  <c r="C24864" i="8"/>
  <c r="D24864" i="8"/>
  <c r="C24865" i="8"/>
  <c r="D24865" i="8"/>
  <c r="C24866" i="8"/>
  <c r="D24866" i="8"/>
  <c r="C24867" i="8"/>
  <c r="D24867" i="8"/>
  <c r="C24868" i="8"/>
  <c r="D24868" i="8"/>
  <c r="C24869" i="8"/>
  <c r="D24869" i="8"/>
  <c r="C24870" i="8"/>
  <c r="D24870" i="8"/>
  <c r="C24871" i="8"/>
  <c r="D24871" i="8"/>
  <c r="C24872" i="8"/>
  <c r="D24872" i="8"/>
  <c r="C24873" i="8"/>
  <c r="D24873" i="8"/>
  <c r="C24874" i="8"/>
  <c r="D24874" i="8"/>
  <c r="C24875" i="8"/>
  <c r="D24875" i="8"/>
  <c r="C24876" i="8"/>
  <c r="D24876" i="8"/>
  <c r="C24877" i="8"/>
  <c r="D24877" i="8"/>
  <c r="C24878" i="8"/>
  <c r="D24878" i="8"/>
  <c r="C24879" i="8"/>
  <c r="D24879" i="8"/>
  <c r="C24880" i="8"/>
  <c r="D24880" i="8"/>
  <c r="C24881" i="8"/>
  <c r="D24881" i="8"/>
  <c r="C24882" i="8"/>
  <c r="D24882" i="8"/>
  <c r="C24883" i="8"/>
  <c r="D24883" i="8"/>
  <c r="C24884" i="8"/>
  <c r="D24884" i="8"/>
  <c r="C24885" i="8"/>
  <c r="D24885" i="8"/>
  <c r="C24886" i="8"/>
  <c r="D24886" i="8"/>
  <c r="C24887" i="8"/>
  <c r="D24887" i="8"/>
  <c r="C24888" i="8"/>
  <c r="D24888" i="8"/>
  <c r="C24889" i="8"/>
  <c r="D24889" i="8"/>
  <c r="C24890" i="8"/>
  <c r="D24890" i="8"/>
  <c r="C24891" i="8"/>
  <c r="D24891" i="8"/>
  <c r="C24892" i="8"/>
  <c r="D24892" i="8"/>
  <c r="C24893" i="8"/>
  <c r="D24893" i="8"/>
  <c r="C24894" i="8"/>
  <c r="D24894" i="8"/>
  <c r="C24895" i="8"/>
  <c r="D24895" i="8"/>
  <c r="C24896" i="8"/>
  <c r="D24896" i="8"/>
  <c r="C24897" i="8"/>
  <c r="D24897" i="8"/>
  <c r="C24898" i="8"/>
  <c r="D24898" i="8"/>
  <c r="C24899" i="8"/>
  <c r="D24899" i="8"/>
  <c r="C24900" i="8"/>
  <c r="D24900" i="8"/>
  <c r="C24901" i="8"/>
  <c r="D24901" i="8"/>
  <c r="C24902" i="8"/>
  <c r="D24902" i="8"/>
  <c r="C24903" i="8"/>
  <c r="D24903" i="8"/>
  <c r="C24904" i="8"/>
  <c r="D24904" i="8"/>
  <c r="C24905" i="8"/>
  <c r="D24905" i="8"/>
  <c r="C24906" i="8"/>
  <c r="D24906" i="8"/>
  <c r="C24907" i="8"/>
  <c r="D24907" i="8"/>
  <c r="C24908" i="8"/>
  <c r="D24908" i="8"/>
  <c r="C24909" i="8"/>
  <c r="D24909" i="8"/>
  <c r="C24910" i="8"/>
  <c r="D24910" i="8"/>
  <c r="C24911" i="8"/>
  <c r="D24911" i="8"/>
  <c r="C24912" i="8"/>
  <c r="D24912" i="8"/>
  <c r="C24913" i="8"/>
  <c r="D24913" i="8"/>
  <c r="C24914" i="8"/>
  <c r="D24914" i="8"/>
  <c r="C24915" i="8"/>
  <c r="D24915" i="8"/>
  <c r="C24916" i="8"/>
  <c r="D24916" i="8"/>
  <c r="C24917" i="8"/>
  <c r="D24917" i="8"/>
  <c r="C24918" i="8"/>
  <c r="D24918" i="8"/>
  <c r="C24919" i="8"/>
  <c r="D24919" i="8"/>
  <c r="C24920" i="8"/>
  <c r="D24920" i="8"/>
  <c r="C24921" i="8"/>
  <c r="D24921" i="8"/>
  <c r="C24922" i="8"/>
  <c r="D24922" i="8"/>
  <c r="C24923" i="8"/>
  <c r="D24923" i="8"/>
  <c r="C24924" i="8"/>
  <c r="D24924" i="8"/>
  <c r="C24925" i="8"/>
  <c r="D24925" i="8"/>
  <c r="C24926" i="8"/>
  <c r="D24926" i="8"/>
  <c r="C24927" i="8"/>
  <c r="D24927" i="8"/>
  <c r="C24928" i="8"/>
  <c r="D24928" i="8"/>
  <c r="C24929" i="8"/>
  <c r="D24929" i="8"/>
  <c r="C24930" i="8"/>
  <c r="D24930" i="8"/>
  <c r="C24931" i="8"/>
  <c r="D24931" i="8"/>
  <c r="C24932" i="8"/>
  <c r="D24932" i="8"/>
  <c r="C24933" i="8"/>
  <c r="D24933" i="8"/>
  <c r="I24933" i="8"/>
  <c r="G24933" i="8"/>
  <c r="F24933" i="8"/>
  <c r="E24933" i="8"/>
  <c r="G24909" i="8"/>
  <c r="F24909" i="8"/>
  <c r="E24909" i="8"/>
  <c r="G24885" i="8"/>
  <c r="F24885" i="8"/>
  <c r="E24885" i="8"/>
  <c r="G24861" i="8"/>
  <c r="F24861" i="8"/>
  <c r="E24861" i="8"/>
  <c r="G24836" i="8"/>
  <c r="F24836" i="8"/>
  <c r="E24836" i="8"/>
  <c r="G24812" i="8"/>
  <c r="F24812" i="8"/>
  <c r="E24812" i="8"/>
  <c r="G24788" i="8"/>
  <c r="F24788" i="8"/>
  <c r="E24788" i="8"/>
  <c r="C24663" i="8"/>
  <c r="D24663" i="8"/>
  <c r="C24664" i="8"/>
  <c r="D24664" i="8"/>
  <c r="C24665" i="8"/>
  <c r="D24665" i="8"/>
  <c r="C24666" i="8"/>
  <c r="D24666" i="8"/>
  <c r="C24667" i="8"/>
  <c r="D24667" i="8"/>
  <c r="C24668" i="8"/>
  <c r="D24668" i="8"/>
  <c r="C24669" i="8"/>
  <c r="D24669" i="8"/>
  <c r="C24670" i="8"/>
  <c r="D24670" i="8"/>
  <c r="C24671" i="8"/>
  <c r="D24671" i="8"/>
  <c r="C24672" i="8"/>
  <c r="D24672" i="8"/>
  <c r="C24673" i="8"/>
  <c r="D24673" i="8"/>
  <c r="C24674" i="8"/>
  <c r="D24674" i="8"/>
  <c r="C24675" i="8"/>
  <c r="D24675" i="8"/>
  <c r="C24676" i="8"/>
  <c r="D24676" i="8"/>
  <c r="C24677" i="8"/>
  <c r="D24677" i="8"/>
  <c r="C24678" i="8"/>
  <c r="D24678" i="8"/>
  <c r="C24679" i="8"/>
  <c r="D24679" i="8"/>
  <c r="C24681" i="8"/>
  <c r="D24681" i="8"/>
  <c r="C24682" i="8"/>
  <c r="D24682" i="8"/>
  <c r="C24683" i="8"/>
  <c r="D24683" i="8"/>
  <c r="C24684" i="8"/>
  <c r="D24684" i="8"/>
  <c r="C24685" i="8"/>
  <c r="D24685" i="8"/>
  <c r="C24686" i="8"/>
  <c r="D24686" i="8"/>
  <c r="C24687" i="8"/>
  <c r="D24687" i="8"/>
  <c r="C24688" i="8"/>
  <c r="D24688" i="8"/>
  <c r="C24689" i="8"/>
  <c r="D24689" i="8"/>
  <c r="C24690" i="8"/>
  <c r="D24690" i="8"/>
  <c r="C24691" i="8"/>
  <c r="D24691" i="8"/>
  <c r="C24692" i="8"/>
  <c r="D24692" i="8"/>
  <c r="C24693" i="8"/>
  <c r="D24693" i="8"/>
  <c r="C24694" i="8"/>
  <c r="D24694" i="8"/>
  <c r="C24695" i="8"/>
  <c r="D24695" i="8"/>
  <c r="C24696" i="8"/>
  <c r="D24696" i="8"/>
  <c r="C24697" i="8"/>
  <c r="D24697" i="8"/>
  <c r="C24698" i="8"/>
  <c r="D24698" i="8"/>
  <c r="C24699" i="8"/>
  <c r="D24699" i="8"/>
  <c r="C24700" i="8"/>
  <c r="D24700" i="8"/>
  <c r="C24701" i="8"/>
  <c r="D24701" i="8"/>
  <c r="C24702" i="8"/>
  <c r="D24702" i="8"/>
  <c r="C24703" i="8"/>
  <c r="D24703" i="8"/>
  <c r="C24704" i="8"/>
  <c r="D24704" i="8"/>
  <c r="C24705" i="8"/>
  <c r="D24705" i="8"/>
  <c r="C24706" i="8"/>
  <c r="D24706" i="8"/>
  <c r="C24707" i="8"/>
  <c r="D24707" i="8"/>
  <c r="C24708" i="8"/>
  <c r="D24708" i="8"/>
  <c r="C24709" i="8"/>
  <c r="D24709" i="8"/>
  <c r="C24710" i="8"/>
  <c r="D24710" i="8"/>
  <c r="C24711" i="8"/>
  <c r="D24711" i="8"/>
  <c r="C24712" i="8"/>
  <c r="D24712" i="8"/>
  <c r="C24713" i="8"/>
  <c r="D24713" i="8"/>
  <c r="C24714" i="8"/>
  <c r="D24714" i="8"/>
  <c r="C24715" i="8"/>
  <c r="D24715" i="8"/>
  <c r="C24716" i="8"/>
  <c r="D24716" i="8"/>
  <c r="C24717" i="8"/>
  <c r="D24717" i="8"/>
  <c r="C24718" i="8"/>
  <c r="D24718" i="8"/>
  <c r="C24719" i="8"/>
  <c r="D24719" i="8"/>
  <c r="C24720" i="8"/>
  <c r="D24720" i="8"/>
  <c r="C24721" i="8"/>
  <c r="D24721" i="8"/>
  <c r="C24722" i="8"/>
  <c r="D24722" i="8"/>
  <c r="C24723" i="8"/>
  <c r="D24723" i="8"/>
  <c r="C24724" i="8"/>
  <c r="D24724" i="8"/>
  <c r="C24725" i="8"/>
  <c r="D24725" i="8"/>
  <c r="C24726" i="8"/>
  <c r="D24726" i="8"/>
  <c r="C24727" i="8"/>
  <c r="D24727" i="8"/>
  <c r="C24728" i="8"/>
  <c r="D24728" i="8"/>
  <c r="C24729" i="8"/>
  <c r="D24729" i="8"/>
  <c r="C24730" i="8"/>
  <c r="D24730" i="8"/>
  <c r="C24731" i="8"/>
  <c r="D24731" i="8"/>
  <c r="C24732" i="8"/>
  <c r="D24732" i="8"/>
  <c r="C24733" i="8"/>
  <c r="D24733" i="8"/>
  <c r="C24734" i="8"/>
  <c r="D24734" i="8"/>
  <c r="C24735" i="8"/>
  <c r="D24735" i="8"/>
  <c r="C24736" i="8"/>
  <c r="D24736" i="8"/>
  <c r="C24737" i="8"/>
  <c r="D24737" i="8"/>
  <c r="C24738" i="8"/>
  <c r="D24738" i="8"/>
  <c r="C24739" i="8"/>
  <c r="D24739" i="8"/>
  <c r="C24740" i="8"/>
  <c r="D24740" i="8"/>
  <c r="C24741" i="8"/>
  <c r="D24741" i="8"/>
  <c r="C24742" i="8"/>
  <c r="D24742" i="8"/>
  <c r="C24743" i="8"/>
  <c r="D24743" i="8"/>
  <c r="C24744" i="8"/>
  <c r="D24744" i="8"/>
  <c r="C24745" i="8"/>
  <c r="D24745" i="8"/>
  <c r="C24746" i="8"/>
  <c r="D24746" i="8"/>
  <c r="C24747" i="8"/>
  <c r="D24747" i="8"/>
  <c r="C24748" i="8"/>
  <c r="D24748" i="8"/>
  <c r="C24749" i="8"/>
  <c r="D24749" i="8"/>
  <c r="C24750" i="8"/>
  <c r="D24750" i="8"/>
  <c r="C24751" i="8"/>
  <c r="D24751" i="8"/>
  <c r="C24752" i="8"/>
  <c r="D24752" i="8"/>
  <c r="C24753" i="8"/>
  <c r="D24753" i="8"/>
  <c r="C24754" i="8"/>
  <c r="D24754" i="8"/>
  <c r="C24755" i="8"/>
  <c r="D24755" i="8"/>
  <c r="C24756" i="8"/>
  <c r="D24756" i="8"/>
  <c r="C24757" i="8"/>
  <c r="D24757" i="8"/>
  <c r="C24758" i="8"/>
  <c r="D24758" i="8"/>
  <c r="C24759" i="8"/>
  <c r="D24759" i="8"/>
  <c r="C24760" i="8"/>
  <c r="D24760" i="8"/>
  <c r="C24761" i="8"/>
  <c r="D24761" i="8"/>
  <c r="C24762" i="8"/>
  <c r="D24762" i="8"/>
  <c r="C24763" i="8"/>
  <c r="D24763" i="8"/>
  <c r="C24764" i="8"/>
  <c r="D24764" i="8"/>
  <c r="I24764" i="8"/>
  <c r="G24764" i="8"/>
  <c r="F24764" i="8"/>
  <c r="E24764" i="8"/>
  <c r="G24740" i="8"/>
  <c r="F24740" i="8"/>
  <c r="E24740" i="8"/>
  <c r="G24716" i="8"/>
  <c r="F24716" i="8"/>
  <c r="E24716" i="8"/>
  <c r="G24692" i="8"/>
  <c r="F24692" i="8"/>
  <c r="E24692" i="8"/>
  <c r="G24679" i="8"/>
  <c r="F24679" i="8"/>
  <c r="E24679" i="8"/>
  <c r="C24536" i="8"/>
  <c r="D24536" i="8"/>
  <c r="C24537" i="8"/>
  <c r="D24537" i="8"/>
  <c r="C24538" i="8"/>
  <c r="D24538" i="8"/>
  <c r="C24539" i="8"/>
  <c r="D24539" i="8"/>
  <c r="C24540" i="8"/>
  <c r="D24540" i="8"/>
  <c r="C24541" i="8"/>
  <c r="D24541" i="8"/>
  <c r="C24542" i="8"/>
  <c r="D24542" i="8"/>
  <c r="C24543" i="8"/>
  <c r="D24543" i="8"/>
  <c r="C24544" i="8"/>
  <c r="D24544" i="8"/>
  <c r="C24545" i="8"/>
  <c r="D24545" i="8"/>
  <c r="C24546" i="8"/>
  <c r="D24546" i="8"/>
  <c r="C24547" i="8"/>
  <c r="D24547" i="8"/>
  <c r="C24548" i="8"/>
  <c r="D24548" i="8"/>
  <c r="C24549" i="8"/>
  <c r="D24549" i="8"/>
  <c r="C24550" i="8"/>
  <c r="D24550" i="8"/>
  <c r="C24551" i="8"/>
  <c r="D24551" i="8"/>
  <c r="C24552" i="8"/>
  <c r="D24552" i="8"/>
  <c r="C24553" i="8"/>
  <c r="D24553" i="8"/>
  <c r="C24554" i="8"/>
  <c r="D24554" i="8"/>
  <c r="C24555" i="8"/>
  <c r="D24555" i="8"/>
  <c r="C24556" i="8"/>
  <c r="D24556" i="8"/>
  <c r="C24557" i="8"/>
  <c r="D24557" i="8"/>
  <c r="C24558" i="8"/>
  <c r="D24558" i="8"/>
  <c r="C24559" i="8"/>
  <c r="D24559" i="8"/>
  <c r="C24560" i="8"/>
  <c r="D24560" i="8"/>
  <c r="C24561" i="8"/>
  <c r="D24561" i="8"/>
  <c r="C24562" i="8"/>
  <c r="D24562" i="8"/>
  <c r="C24563" i="8"/>
  <c r="D24563" i="8"/>
  <c r="C24564" i="8"/>
  <c r="D24564" i="8"/>
  <c r="C24565" i="8"/>
  <c r="D24565" i="8"/>
  <c r="C24566" i="8"/>
  <c r="D24566" i="8"/>
  <c r="C24567" i="8"/>
  <c r="D24567" i="8"/>
  <c r="C24568" i="8"/>
  <c r="D24568" i="8"/>
  <c r="C24569" i="8"/>
  <c r="D24569" i="8"/>
  <c r="C24570" i="8"/>
  <c r="D24570" i="8"/>
  <c r="C24571" i="8"/>
  <c r="D24571" i="8"/>
  <c r="C24572" i="8"/>
  <c r="D24572" i="8"/>
  <c r="C24573" i="8"/>
  <c r="D24573" i="8"/>
  <c r="C24574" i="8"/>
  <c r="D24574" i="8"/>
  <c r="C24575" i="8"/>
  <c r="D24575" i="8"/>
  <c r="C24576" i="8"/>
  <c r="D24576" i="8"/>
  <c r="C24577" i="8"/>
  <c r="D24577" i="8"/>
  <c r="C24578" i="8"/>
  <c r="D24578" i="8"/>
  <c r="C24579" i="8"/>
  <c r="D24579" i="8"/>
  <c r="C24581" i="8"/>
  <c r="D24581" i="8"/>
  <c r="C24582" i="8"/>
  <c r="D24582" i="8"/>
  <c r="C24583" i="8"/>
  <c r="D24583" i="8"/>
  <c r="C24584" i="8"/>
  <c r="D24584" i="8"/>
  <c r="C24585" i="8"/>
  <c r="D24585" i="8"/>
  <c r="C24586" i="8"/>
  <c r="D24586" i="8"/>
  <c r="C24587" i="8"/>
  <c r="D24587" i="8"/>
  <c r="C24588" i="8"/>
  <c r="D24588" i="8"/>
  <c r="C24589" i="8"/>
  <c r="D24589" i="8"/>
  <c r="C24590" i="8"/>
  <c r="D24590" i="8"/>
  <c r="C24591" i="8"/>
  <c r="D24591" i="8"/>
  <c r="C24592" i="8"/>
  <c r="D24592" i="8"/>
  <c r="C24593" i="8"/>
  <c r="D24593" i="8"/>
  <c r="C24594" i="8"/>
  <c r="D24594" i="8"/>
  <c r="C24595" i="8"/>
  <c r="D24595" i="8"/>
  <c r="C24596" i="8"/>
  <c r="D24596" i="8"/>
  <c r="C24597" i="8"/>
  <c r="D24597" i="8"/>
  <c r="C24598" i="8"/>
  <c r="D24598" i="8"/>
  <c r="C24599" i="8"/>
  <c r="D24599" i="8"/>
  <c r="C24600" i="8"/>
  <c r="D24600" i="8"/>
  <c r="C24601" i="8"/>
  <c r="D24601" i="8"/>
  <c r="C24602" i="8"/>
  <c r="D24602" i="8"/>
  <c r="C24603" i="8"/>
  <c r="D24603" i="8"/>
  <c r="C24604" i="8"/>
  <c r="D24604" i="8"/>
  <c r="C24605" i="8"/>
  <c r="D24605" i="8"/>
  <c r="C24606" i="8"/>
  <c r="D24606" i="8"/>
  <c r="C24607" i="8"/>
  <c r="D24607" i="8"/>
  <c r="C24608" i="8"/>
  <c r="D24608" i="8"/>
  <c r="C24609" i="8"/>
  <c r="D24609" i="8"/>
  <c r="C24610" i="8"/>
  <c r="D24610" i="8"/>
  <c r="C24611" i="8"/>
  <c r="D24611" i="8"/>
  <c r="C24612" i="8"/>
  <c r="D24612" i="8"/>
  <c r="C24613" i="8"/>
  <c r="D24613" i="8"/>
  <c r="C24614" i="8"/>
  <c r="D24614" i="8"/>
  <c r="C24615" i="8"/>
  <c r="D24615" i="8"/>
  <c r="C24616" i="8"/>
  <c r="D24616" i="8"/>
  <c r="C24617" i="8"/>
  <c r="D24617" i="8"/>
  <c r="C24618" i="8"/>
  <c r="D24618" i="8"/>
  <c r="C24619" i="8"/>
  <c r="D24619" i="8"/>
  <c r="C24620" i="8"/>
  <c r="D24620" i="8"/>
  <c r="C24621" i="8"/>
  <c r="D24621" i="8"/>
  <c r="C24622" i="8"/>
  <c r="D24622" i="8"/>
  <c r="C24623" i="8"/>
  <c r="D24623" i="8"/>
  <c r="C24624" i="8"/>
  <c r="D24624" i="8"/>
  <c r="C24625" i="8"/>
  <c r="D24625" i="8"/>
  <c r="C24626" i="8"/>
  <c r="D24626" i="8"/>
  <c r="C24627" i="8"/>
  <c r="D24627" i="8"/>
  <c r="C24628" i="8"/>
  <c r="D24628" i="8"/>
  <c r="C24629" i="8"/>
  <c r="D24629" i="8"/>
  <c r="C24630" i="8"/>
  <c r="D24630" i="8"/>
  <c r="C24631" i="8"/>
  <c r="D24631" i="8"/>
  <c r="C24632" i="8"/>
  <c r="D24632" i="8"/>
  <c r="C24633" i="8"/>
  <c r="D24633" i="8"/>
  <c r="C24634" i="8"/>
  <c r="D24634" i="8"/>
  <c r="C24635" i="8"/>
  <c r="D24635" i="8"/>
  <c r="C24636" i="8"/>
  <c r="D24636" i="8"/>
  <c r="C24637" i="8"/>
  <c r="D24637" i="8"/>
  <c r="C24638" i="8"/>
  <c r="D24638" i="8"/>
  <c r="C24639" i="8"/>
  <c r="D24639" i="8"/>
  <c r="C24640" i="8"/>
  <c r="D24640" i="8"/>
  <c r="C24641" i="8"/>
  <c r="D24641" i="8"/>
  <c r="C24642" i="8"/>
  <c r="D24642" i="8"/>
  <c r="C24643" i="8"/>
  <c r="D24643" i="8"/>
  <c r="C24644" i="8"/>
  <c r="D24644" i="8"/>
  <c r="C24645" i="8"/>
  <c r="D24645" i="8"/>
  <c r="C24646" i="8"/>
  <c r="D24646" i="8"/>
  <c r="C24647" i="8"/>
  <c r="D24647" i="8"/>
  <c r="C24648" i="8"/>
  <c r="D24648" i="8"/>
  <c r="C24649" i="8"/>
  <c r="D24649" i="8"/>
  <c r="C24650" i="8"/>
  <c r="D24650" i="8"/>
  <c r="C24651" i="8"/>
  <c r="D24651" i="8"/>
  <c r="C24652" i="8"/>
  <c r="D24652" i="8"/>
  <c r="C24653" i="8"/>
  <c r="D24653" i="8"/>
  <c r="C24654" i="8"/>
  <c r="D24654" i="8"/>
  <c r="C24655" i="8"/>
  <c r="D24655" i="8"/>
  <c r="C24656" i="8"/>
  <c r="D24656" i="8"/>
  <c r="C24657" i="8"/>
  <c r="D24657" i="8"/>
  <c r="C24658" i="8"/>
  <c r="D24658" i="8"/>
  <c r="C24659" i="8"/>
  <c r="D24659" i="8"/>
  <c r="C24660" i="8"/>
  <c r="D24660" i="8"/>
  <c r="C24661" i="8"/>
  <c r="D24661" i="8"/>
  <c r="C24662" i="8"/>
  <c r="D24662" i="8"/>
  <c r="I24662" i="8"/>
  <c r="G24662" i="8"/>
  <c r="F24662" i="8"/>
  <c r="E24662" i="8"/>
  <c r="G24638" i="8"/>
  <c r="F24638" i="8"/>
  <c r="E24638" i="8"/>
  <c r="G24614" i="8"/>
  <c r="F24614" i="8"/>
  <c r="E24614" i="8"/>
  <c r="G24590" i="8"/>
  <c r="F24590" i="8"/>
  <c r="E24590" i="8"/>
  <c r="G24579" i="8"/>
  <c r="F24579" i="8"/>
  <c r="E24579" i="8"/>
  <c r="G24559" i="8"/>
  <c r="F24559" i="8"/>
  <c r="E24559" i="8"/>
  <c r="C24481" i="8"/>
  <c r="D24481" i="8"/>
  <c r="C24482" i="8"/>
  <c r="D24482" i="8"/>
  <c r="C24483" i="8"/>
  <c r="D24483" i="8"/>
  <c r="C24484" i="8"/>
  <c r="D24484" i="8"/>
  <c r="C24485" i="8"/>
  <c r="D24485" i="8"/>
  <c r="C24486" i="8"/>
  <c r="D24486" i="8"/>
  <c r="C24487" i="8"/>
  <c r="D24487" i="8"/>
  <c r="C24488" i="8"/>
  <c r="D24488" i="8"/>
  <c r="C24489" i="8"/>
  <c r="D24489" i="8"/>
  <c r="C24490" i="8"/>
  <c r="D24490" i="8"/>
  <c r="C24491" i="8"/>
  <c r="D24491" i="8"/>
  <c r="C24492" i="8"/>
  <c r="D24492" i="8"/>
  <c r="C24493" i="8"/>
  <c r="D24493" i="8"/>
  <c r="C24494" i="8"/>
  <c r="D24494" i="8"/>
  <c r="C24495" i="8"/>
  <c r="D24495" i="8"/>
  <c r="C24496" i="8"/>
  <c r="D24496" i="8"/>
  <c r="C24497" i="8"/>
  <c r="D24497" i="8"/>
  <c r="C24498" i="8"/>
  <c r="D24498" i="8"/>
  <c r="C24499" i="8"/>
  <c r="D24499" i="8"/>
  <c r="C24500" i="8"/>
  <c r="D24500" i="8"/>
  <c r="C24501" i="8"/>
  <c r="D24501" i="8"/>
  <c r="C24502" i="8"/>
  <c r="D24502" i="8"/>
  <c r="C24503" i="8"/>
  <c r="D24503" i="8"/>
  <c r="C24504" i="8"/>
  <c r="D24504" i="8"/>
  <c r="C24505" i="8"/>
  <c r="D24505" i="8"/>
  <c r="C24506" i="8"/>
  <c r="D24506" i="8"/>
  <c r="C24507" i="8"/>
  <c r="D24507" i="8"/>
  <c r="C24508" i="8"/>
  <c r="D24508" i="8"/>
  <c r="C24509" i="8"/>
  <c r="D24509" i="8"/>
  <c r="C24510" i="8"/>
  <c r="D24510" i="8"/>
  <c r="C24511" i="8"/>
  <c r="D24511" i="8"/>
  <c r="C24512" i="8"/>
  <c r="D24512" i="8"/>
  <c r="C24513" i="8"/>
  <c r="D24513" i="8"/>
  <c r="C24514" i="8"/>
  <c r="D24514" i="8"/>
  <c r="C24515" i="8"/>
  <c r="D24515" i="8"/>
  <c r="C24516" i="8"/>
  <c r="D24516" i="8"/>
  <c r="C24517" i="8"/>
  <c r="D24517" i="8"/>
  <c r="C24518" i="8"/>
  <c r="D24518" i="8"/>
  <c r="C24519" i="8"/>
  <c r="D24519" i="8"/>
  <c r="C24520" i="8"/>
  <c r="D24520" i="8"/>
  <c r="C24521" i="8"/>
  <c r="D24521" i="8"/>
  <c r="C24522" i="8"/>
  <c r="D24522" i="8"/>
  <c r="C24523" i="8"/>
  <c r="D24523" i="8"/>
  <c r="C24524" i="8"/>
  <c r="D24524" i="8"/>
  <c r="C24525" i="8"/>
  <c r="D24525" i="8"/>
  <c r="C24526" i="8"/>
  <c r="D24526" i="8"/>
  <c r="C24527" i="8"/>
  <c r="D24527" i="8"/>
  <c r="C24528" i="8"/>
  <c r="D24528" i="8"/>
  <c r="C24529" i="8"/>
  <c r="D24529" i="8"/>
  <c r="C24530" i="8"/>
  <c r="D24530" i="8"/>
  <c r="C24531" i="8"/>
  <c r="D24531" i="8"/>
  <c r="C24532" i="8"/>
  <c r="D24532" i="8"/>
  <c r="C24533" i="8"/>
  <c r="D24533" i="8"/>
  <c r="C24534" i="8"/>
  <c r="D24534" i="8"/>
  <c r="C24535" i="8"/>
  <c r="D24535" i="8"/>
  <c r="I24535" i="8"/>
  <c r="G24535" i="8"/>
  <c r="F24535" i="8"/>
  <c r="E24535" i="8"/>
  <c r="G24511" i="8"/>
  <c r="F24511" i="8"/>
  <c r="E24511" i="8"/>
  <c r="G24487" i="8"/>
  <c r="F24487" i="8"/>
  <c r="E24487" i="8"/>
  <c r="C24412" i="8"/>
  <c r="D24412" i="8"/>
  <c r="C24413" i="8"/>
  <c r="D24413" i="8"/>
  <c r="C24414" i="8"/>
  <c r="D24414" i="8"/>
  <c r="C24415" i="8"/>
  <c r="D24415" i="8"/>
  <c r="C24416" i="8"/>
  <c r="D24416" i="8"/>
  <c r="C24417" i="8"/>
  <c r="D24417" i="8"/>
  <c r="C24418" i="8"/>
  <c r="D24418" i="8"/>
  <c r="C24419" i="8"/>
  <c r="D24419" i="8"/>
  <c r="C24420" i="8"/>
  <c r="D24420" i="8"/>
  <c r="C24421" i="8"/>
  <c r="D24421" i="8"/>
  <c r="C24422" i="8"/>
  <c r="D24422" i="8"/>
  <c r="C24423" i="8"/>
  <c r="D24423" i="8"/>
  <c r="C24424" i="8"/>
  <c r="D24424" i="8"/>
  <c r="C24425" i="8"/>
  <c r="D24425" i="8"/>
  <c r="C24426" i="8"/>
  <c r="D24426" i="8"/>
  <c r="C24427" i="8"/>
  <c r="D24427" i="8"/>
  <c r="C24428" i="8"/>
  <c r="D24428" i="8"/>
  <c r="C24429" i="8"/>
  <c r="D24429" i="8"/>
  <c r="C24430" i="8"/>
  <c r="D24430" i="8"/>
  <c r="C24431" i="8"/>
  <c r="D24431" i="8"/>
  <c r="C24432" i="8"/>
  <c r="D24432" i="8"/>
  <c r="C24433" i="8"/>
  <c r="D24433" i="8"/>
  <c r="C24434" i="8"/>
  <c r="D24434" i="8"/>
  <c r="C24435" i="8"/>
  <c r="D24435" i="8"/>
  <c r="C24436" i="8"/>
  <c r="D24436" i="8"/>
  <c r="C24437" i="8"/>
  <c r="D24437" i="8"/>
  <c r="C24438" i="8"/>
  <c r="D24438" i="8"/>
  <c r="C24439" i="8"/>
  <c r="D24439" i="8"/>
  <c r="C24440" i="8"/>
  <c r="D24440" i="8"/>
  <c r="C24441" i="8"/>
  <c r="D24441" i="8"/>
  <c r="C24442" i="8"/>
  <c r="D24442" i="8"/>
  <c r="C24443" i="8"/>
  <c r="D24443" i="8"/>
  <c r="C24444" i="8"/>
  <c r="D24444" i="8"/>
  <c r="C24445" i="8"/>
  <c r="D24445" i="8"/>
  <c r="C24446" i="8"/>
  <c r="D24446" i="8"/>
  <c r="C24447" i="8"/>
  <c r="D24447" i="8"/>
  <c r="C24448" i="8"/>
  <c r="D24448" i="8"/>
  <c r="C24449" i="8"/>
  <c r="D24449" i="8"/>
  <c r="C24450" i="8"/>
  <c r="D24450" i="8"/>
  <c r="C24451" i="8"/>
  <c r="D24451" i="8"/>
  <c r="C24452" i="8"/>
  <c r="D24452" i="8"/>
  <c r="C24453" i="8"/>
  <c r="D24453" i="8"/>
  <c r="C24454" i="8"/>
  <c r="D24454" i="8"/>
  <c r="C24455" i="8"/>
  <c r="D24455" i="8"/>
  <c r="C24456" i="8"/>
  <c r="D24456" i="8"/>
  <c r="C24457" i="8"/>
  <c r="D24457" i="8"/>
  <c r="C24458" i="8"/>
  <c r="D24458" i="8"/>
  <c r="C24459" i="8"/>
  <c r="D24459" i="8"/>
  <c r="C24460" i="8"/>
  <c r="D24460" i="8"/>
  <c r="C24461" i="8"/>
  <c r="D24461" i="8"/>
  <c r="C24462" i="8"/>
  <c r="D24462" i="8"/>
  <c r="C24463" i="8"/>
  <c r="D24463" i="8"/>
  <c r="C24464" i="8"/>
  <c r="D24464" i="8"/>
  <c r="C24465" i="8"/>
  <c r="D24465" i="8"/>
  <c r="C24466" i="8"/>
  <c r="D24466" i="8"/>
  <c r="C24467" i="8"/>
  <c r="D24467" i="8"/>
  <c r="C24468" i="8"/>
  <c r="D24468" i="8"/>
  <c r="C24469" i="8"/>
  <c r="D24469" i="8"/>
  <c r="C24470" i="8"/>
  <c r="D24470" i="8"/>
  <c r="C24471" i="8"/>
  <c r="D24471" i="8"/>
  <c r="C24472" i="8"/>
  <c r="D24472" i="8"/>
  <c r="C24473" i="8"/>
  <c r="D24473" i="8"/>
  <c r="C24474" i="8"/>
  <c r="D24474" i="8"/>
  <c r="C24475" i="8"/>
  <c r="D24475" i="8"/>
  <c r="C24476" i="8"/>
  <c r="D24476" i="8"/>
  <c r="C24477" i="8"/>
  <c r="D24477" i="8"/>
  <c r="C24478" i="8"/>
  <c r="D24478" i="8"/>
  <c r="C24479" i="8"/>
  <c r="D24479" i="8"/>
  <c r="I24479" i="8"/>
  <c r="G24479" i="8"/>
  <c r="F24479" i="8"/>
  <c r="E24479" i="8"/>
  <c r="G24459" i="8"/>
  <c r="F24459" i="8"/>
  <c r="E24459" i="8"/>
  <c r="G24435" i="8"/>
  <c r="F24435" i="8"/>
  <c r="E24435" i="8"/>
  <c r="C24243" i="8"/>
  <c r="D24243" i="8"/>
  <c r="C24244" i="8"/>
  <c r="D24244" i="8"/>
  <c r="C24245" i="8"/>
  <c r="D24245" i="8"/>
  <c r="C24246" i="8"/>
  <c r="D24246" i="8"/>
  <c r="C24247" i="8"/>
  <c r="D24247" i="8"/>
  <c r="C24248" i="8"/>
  <c r="D24248" i="8"/>
  <c r="C24249" i="8"/>
  <c r="D24249" i="8"/>
  <c r="C24250" i="8"/>
  <c r="D24250" i="8"/>
  <c r="C24251" i="8"/>
  <c r="D24251" i="8"/>
  <c r="C24252" i="8"/>
  <c r="D24252" i="8"/>
  <c r="C24253" i="8"/>
  <c r="D24253" i="8"/>
  <c r="C24254" i="8"/>
  <c r="D24254" i="8"/>
  <c r="C24255" i="8"/>
  <c r="D24255" i="8"/>
  <c r="C24256" i="8"/>
  <c r="D24256" i="8"/>
  <c r="C24257" i="8"/>
  <c r="D24257" i="8"/>
  <c r="C24258" i="8"/>
  <c r="D24258" i="8"/>
  <c r="C24259" i="8"/>
  <c r="D24259" i="8"/>
  <c r="C24260" i="8"/>
  <c r="D24260" i="8"/>
  <c r="C24261" i="8"/>
  <c r="D24261" i="8"/>
  <c r="C24262" i="8"/>
  <c r="D24262" i="8"/>
  <c r="C24263" i="8"/>
  <c r="D24263" i="8"/>
  <c r="C24264" i="8"/>
  <c r="D24264" i="8"/>
  <c r="C24265" i="8"/>
  <c r="D24265" i="8"/>
  <c r="C24266" i="8"/>
  <c r="D24266" i="8"/>
  <c r="C24267" i="8"/>
  <c r="D24267" i="8"/>
  <c r="C24268" i="8"/>
  <c r="D24268" i="8"/>
  <c r="C24269" i="8"/>
  <c r="D24269" i="8"/>
  <c r="C24270" i="8"/>
  <c r="D24270" i="8"/>
  <c r="C24271" i="8"/>
  <c r="D24271" i="8"/>
  <c r="C24272" i="8"/>
  <c r="D24272" i="8"/>
  <c r="C24273" i="8"/>
  <c r="D24273" i="8"/>
  <c r="C24274" i="8"/>
  <c r="D24274" i="8"/>
  <c r="C24275" i="8"/>
  <c r="D24275" i="8"/>
  <c r="C24276" i="8"/>
  <c r="D24276" i="8"/>
  <c r="C24277" i="8"/>
  <c r="D24277" i="8"/>
  <c r="C24278" i="8"/>
  <c r="D24278" i="8"/>
  <c r="C24279" i="8"/>
  <c r="D24279" i="8"/>
  <c r="C24280" i="8"/>
  <c r="D24280" i="8"/>
  <c r="C24281" i="8"/>
  <c r="D24281" i="8"/>
  <c r="C24282" i="8"/>
  <c r="D24282" i="8"/>
  <c r="C24283" i="8"/>
  <c r="D24283" i="8"/>
  <c r="C24284" i="8"/>
  <c r="D24284" i="8"/>
  <c r="C24285" i="8"/>
  <c r="D24285" i="8"/>
  <c r="C24286" i="8"/>
  <c r="D24286" i="8"/>
  <c r="C24287" i="8"/>
  <c r="D24287" i="8"/>
  <c r="C24288" i="8"/>
  <c r="D24288" i="8"/>
  <c r="C24289" i="8"/>
  <c r="D24289" i="8"/>
  <c r="C24290" i="8"/>
  <c r="D24290" i="8"/>
  <c r="C24291" i="8"/>
  <c r="D24291" i="8"/>
  <c r="C24292" i="8"/>
  <c r="D24292" i="8"/>
  <c r="C24293" i="8"/>
  <c r="D24293" i="8"/>
  <c r="C24294" i="8"/>
  <c r="D24294" i="8"/>
  <c r="C24295" i="8"/>
  <c r="D24295" i="8"/>
  <c r="C24296" i="8"/>
  <c r="D24296" i="8"/>
  <c r="C24297" i="8"/>
  <c r="D24297" i="8"/>
  <c r="C24298" i="8"/>
  <c r="D24298" i="8"/>
  <c r="C24299" i="8"/>
  <c r="D24299" i="8"/>
  <c r="C24300" i="8"/>
  <c r="D24300" i="8"/>
  <c r="C24301" i="8"/>
  <c r="D24301" i="8"/>
  <c r="C24302" i="8"/>
  <c r="D24302" i="8"/>
  <c r="C24303" i="8"/>
  <c r="D24303" i="8"/>
  <c r="C24304" i="8"/>
  <c r="D24304" i="8"/>
  <c r="C24305" i="8"/>
  <c r="D24305" i="8"/>
  <c r="C24306" i="8"/>
  <c r="D24306" i="8"/>
  <c r="C24307" i="8"/>
  <c r="D24307" i="8"/>
  <c r="C24308" i="8"/>
  <c r="D24308" i="8"/>
  <c r="C24309" i="8"/>
  <c r="D24309" i="8"/>
  <c r="C24310" i="8"/>
  <c r="D24310" i="8"/>
  <c r="C24311" i="8"/>
  <c r="D24311" i="8"/>
  <c r="C24312" i="8"/>
  <c r="D24312" i="8"/>
  <c r="C24313" i="8"/>
  <c r="D24313" i="8"/>
  <c r="C24314" i="8"/>
  <c r="D24314" i="8"/>
  <c r="C24315" i="8"/>
  <c r="D24315" i="8"/>
  <c r="C24316" i="8"/>
  <c r="D24316" i="8"/>
  <c r="C24317" i="8"/>
  <c r="D24317" i="8"/>
  <c r="C24318" i="8"/>
  <c r="D24318" i="8"/>
  <c r="C24319" i="8"/>
  <c r="D24319" i="8"/>
  <c r="C24320" i="8"/>
  <c r="D24320" i="8"/>
  <c r="C24321" i="8"/>
  <c r="D24321" i="8"/>
  <c r="C24322" i="8"/>
  <c r="D24322" i="8"/>
  <c r="C24323" i="8"/>
  <c r="D24323" i="8"/>
  <c r="C24324" i="8"/>
  <c r="D24324" i="8"/>
  <c r="C24325" i="8"/>
  <c r="D24325" i="8"/>
  <c r="C24326" i="8"/>
  <c r="D24326" i="8"/>
  <c r="C24327" i="8"/>
  <c r="D24327" i="8"/>
  <c r="C24328" i="8"/>
  <c r="D24328" i="8"/>
  <c r="C24329" i="8"/>
  <c r="D24329" i="8"/>
  <c r="C24330" i="8"/>
  <c r="D24330" i="8"/>
  <c r="C24331" i="8"/>
  <c r="D24331" i="8"/>
  <c r="C24332" i="8"/>
  <c r="D24332" i="8"/>
  <c r="C24333" i="8"/>
  <c r="D24333" i="8"/>
  <c r="C24334" i="8"/>
  <c r="D24334" i="8"/>
  <c r="C24335" i="8"/>
  <c r="D24335" i="8"/>
  <c r="C24336" i="8"/>
  <c r="D24336" i="8"/>
  <c r="C24337" i="8"/>
  <c r="D24337" i="8"/>
  <c r="C24338" i="8"/>
  <c r="D24338" i="8"/>
  <c r="C24339" i="8"/>
  <c r="D24339" i="8"/>
  <c r="C24340" i="8"/>
  <c r="D24340" i="8"/>
  <c r="C24341" i="8"/>
  <c r="D24341" i="8"/>
  <c r="C24342" i="8"/>
  <c r="D24342" i="8"/>
  <c r="C24343" i="8"/>
  <c r="D24343" i="8"/>
  <c r="C24344" i="8"/>
  <c r="D24344" i="8"/>
  <c r="C24345" i="8"/>
  <c r="D24345" i="8"/>
  <c r="C24346" i="8"/>
  <c r="D24346" i="8"/>
  <c r="C24347" i="8"/>
  <c r="D24347" i="8"/>
  <c r="C24348" i="8"/>
  <c r="D24348" i="8"/>
  <c r="C24349" i="8"/>
  <c r="D24349" i="8"/>
  <c r="C24350" i="8"/>
  <c r="D24350" i="8"/>
  <c r="C24351" i="8"/>
  <c r="D24351" i="8"/>
  <c r="C24352" i="8"/>
  <c r="D24352" i="8"/>
  <c r="C24353" i="8"/>
  <c r="D24353" i="8"/>
  <c r="C24354" i="8"/>
  <c r="D24354" i="8"/>
  <c r="C24355" i="8"/>
  <c r="D24355" i="8"/>
  <c r="C24356" i="8"/>
  <c r="D24356" i="8"/>
  <c r="C24357" i="8"/>
  <c r="D24357" i="8"/>
  <c r="C24358" i="8"/>
  <c r="D24358" i="8"/>
  <c r="C24359" i="8"/>
  <c r="D24359" i="8"/>
  <c r="C24360" i="8"/>
  <c r="D24360" i="8"/>
  <c r="C24361" i="8"/>
  <c r="D24361" i="8"/>
  <c r="C24362" i="8"/>
  <c r="D24362" i="8"/>
  <c r="C24363" i="8"/>
  <c r="D24363" i="8"/>
  <c r="C24364" i="8"/>
  <c r="D24364" i="8"/>
  <c r="C24365" i="8"/>
  <c r="D24365" i="8"/>
  <c r="C24366" i="8"/>
  <c r="D24366" i="8"/>
  <c r="C24367" i="8"/>
  <c r="D24367" i="8"/>
  <c r="C24368" i="8"/>
  <c r="D24368" i="8"/>
  <c r="C24369" i="8"/>
  <c r="D24369" i="8"/>
  <c r="C24370" i="8"/>
  <c r="D24370" i="8"/>
  <c r="C24371" i="8"/>
  <c r="D24371" i="8"/>
  <c r="C24372" i="8"/>
  <c r="D24372" i="8"/>
  <c r="C24373" i="8"/>
  <c r="D24373" i="8"/>
  <c r="C24374" i="8"/>
  <c r="D24374" i="8"/>
  <c r="C24375" i="8"/>
  <c r="D24375" i="8"/>
  <c r="C24376" i="8"/>
  <c r="D24376" i="8"/>
  <c r="C24377" i="8"/>
  <c r="D24377" i="8"/>
  <c r="C24378" i="8"/>
  <c r="D24378" i="8"/>
  <c r="C24380" i="8"/>
  <c r="D24380" i="8"/>
  <c r="C24381" i="8"/>
  <c r="D24381" i="8"/>
  <c r="C24382" i="8"/>
  <c r="D24382" i="8"/>
  <c r="C24383" i="8"/>
  <c r="D24383" i="8"/>
  <c r="C24384" i="8"/>
  <c r="D24384" i="8"/>
  <c r="C24385" i="8"/>
  <c r="D24385" i="8"/>
  <c r="C24386" i="8"/>
  <c r="D24386" i="8"/>
  <c r="C24387" i="8"/>
  <c r="D24387" i="8"/>
  <c r="C24388" i="8"/>
  <c r="D24388" i="8"/>
  <c r="C24389" i="8"/>
  <c r="D24389" i="8"/>
  <c r="C24390" i="8"/>
  <c r="D24390" i="8"/>
  <c r="C24391" i="8"/>
  <c r="D24391" i="8"/>
  <c r="C24392" i="8"/>
  <c r="D24392" i="8"/>
  <c r="C24393" i="8"/>
  <c r="D24393" i="8"/>
  <c r="C24394" i="8"/>
  <c r="D24394" i="8"/>
  <c r="C24395" i="8"/>
  <c r="D24395" i="8"/>
  <c r="C24396" i="8"/>
  <c r="D24396" i="8"/>
  <c r="C24397" i="8"/>
  <c r="D24397" i="8"/>
  <c r="C24398" i="8"/>
  <c r="D24398" i="8"/>
  <c r="C24399" i="8"/>
  <c r="D24399" i="8"/>
  <c r="C24400" i="8"/>
  <c r="D24400" i="8"/>
  <c r="C24401" i="8"/>
  <c r="D24401" i="8"/>
  <c r="C24402" i="8"/>
  <c r="D24402" i="8"/>
  <c r="C24403" i="8"/>
  <c r="D24403" i="8"/>
  <c r="C24404" i="8"/>
  <c r="D24404" i="8"/>
  <c r="C24405" i="8"/>
  <c r="D24405" i="8"/>
  <c r="C24406" i="8"/>
  <c r="D24406" i="8"/>
  <c r="C24407" i="8"/>
  <c r="D24407" i="8"/>
  <c r="C24408" i="8"/>
  <c r="D24408" i="8"/>
  <c r="C24409" i="8"/>
  <c r="D24409" i="8"/>
  <c r="C24410" i="8"/>
  <c r="D24410" i="8"/>
  <c r="C24411" i="8"/>
  <c r="D24411" i="8"/>
  <c r="I24411" i="8"/>
  <c r="G24411" i="8"/>
  <c r="F24411" i="8"/>
  <c r="E24411" i="8"/>
  <c r="G24387" i="8"/>
  <c r="F24387" i="8"/>
  <c r="E24387" i="8"/>
  <c r="G24362" i="8"/>
  <c r="F24362" i="8"/>
  <c r="E24362" i="8"/>
  <c r="G24338" i="8"/>
  <c r="F24338" i="8"/>
  <c r="E24338" i="8"/>
  <c r="G24314" i="8"/>
  <c r="F24314" i="8"/>
  <c r="E24314" i="8"/>
  <c r="G24290" i="8"/>
  <c r="F24290" i="8"/>
  <c r="E24290" i="8"/>
  <c r="G24266" i="8"/>
  <c r="F24266" i="8"/>
  <c r="E24266" i="8"/>
  <c r="C24089" i="8"/>
  <c r="D24089" i="8"/>
  <c r="C24090" i="8"/>
  <c r="D24090" i="8"/>
  <c r="C24091" i="8"/>
  <c r="D24091" i="8"/>
  <c r="C24092" i="8"/>
  <c r="D24092" i="8"/>
  <c r="C24093" i="8"/>
  <c r="D24093" i="8"/>
  <c r="C24094" i="8"/>
  <c r="D24094" i="8"/>
  <c r="C24095" i="8"/>
  <c r="D24095" i="8"/>
  <c r="C24096" i="8"/>
  <c r="D24096" i="8"/>
  <c r="C24097" i="8"/>
  <c r="D24097" i="8"/>
  <c r="C24098" i="8"/>
  <c r="D24098" i="8"/>
  <c r="C24099" i="8"/>
  <c r="D24099" i="8"/>
  <c r="C24100" i="8"/>
  <c r="D24100" i="8"/>
  <c r="C24101" i="8"/>
  <c r="D24101" i="8"/>
  <c r="C24102" i="8"/>
  <c r="D24102" i="8"/>
  <c r="C24103" i="8"/>
  <c r="D24103" i="8"/>
  <c r="C24104" i="8"/>
  <c r="D24104" i="8"/>
  <c r="C24105" i="8"/>
  <c r="D24105" i="8"/>
  <c r="C24106" i="8"/>
  <c r="D24106" i="8"/>
  <c r="C24107" i="8"/>
  <c r="D24107" i="8"/>
  <c r="C24108" i="8"/>
  <c r="D24108" i="8"/>
  <c r="C24109" i="8"/>
  <c r="D24109" i="8"/>
  <c r="C24110" i="8"/>
  <c r="D24110" i="8"/>
  <c r="C24111" i="8"/>
  <c r="D24111" i="8"/>
  <c r="C24112" i="8"/>
  <c r="D24112" i="8"/>
  <c r="C24113" i="8"/>
  <c r="D24113" i="8"/>
  <c r="C24114" i="8"/>
  <c r="D24114" i="8"/>
  <c r="C24115" i="8"/>
  <c r="D24115" i="8"/>
  <c r="C24116" i="8"/>
  <c r="D24116" i="8"/>
  <c r="C24117" i="8"/>
  <c r="D24117" i="8"/>
  <c r="C24118" i="8"/>
  <c r="D24118" i="8"/>
  <c r="C24119" i="8"/>
  <c r="D24119" i="8"/>
  <c r="C24120" i="8"/>
  <c r="D24120" i="8"/>
  <c r="C24121" i="8"/>
  <c r="D24121" i="8"/>
  <c r="C24122" i="8"/>
  <c r="D24122" i="8"/>
  <c r="C24123" i="8"/>
  <c r="D24123" i="8"/>
  <c r="C24124" i="8"/>
  <c r="D24124" i="8"/>
  <c r="C24125" i="8"/>
  <c r="D24125" i="8"/>
  <c r="C24126" i="8"/>
  <c r="D24126" i="8"/>
  <c r="C24127" i="8"/>
  <c r="D24127" i="8"/>
  <c r="C24128" i="8"/>
  <c r="D24128" i="8"/>
  <c r="C24129" i="8"/>
  <c r="D24129" i="8"/>
  <c r="C24130" i="8"/>
  <c r="D24130" i="8"/>
  <c r="C24131" i="8"/>
  <c r="D24131" i="8"/>
  <c r="C24132" i="8"/>
  <c r="D24132" i="8"/>
  <c r="C24133" i="8"/>
  <c r="D24133" i="8"/>
  <c r="C24134" i="8"/>
  <c r="D24134" i="8"/>
  <c r="C24135" i="8"/>
  <c r="D24135" i="8"/>
  <c r="C24136" i="8"/>
  <c r="D24136" i="8"/>
  <c r="C24137" i="8"/>
  <c r="D24137" i="8"/>
  <c r="C24138" i="8"/>
  <c r="D24138" i="8"/>
  <c r="C24139" i="8"/>
  <c r="D24139" i="8"/>
  <c r="C24140" i="8"/>
  <c r="D24140" i="8"/>
  <c r="C24141" i="8"/>
  <c r="D24141" i="8"/>
  <c r="C24142" i="8"/>
  <c r="D24142" i="8"/>
  <c r="C24143" i="8"/>
  <c r="D24143" i="8"/>
  <c r="C24144" i="8"/>
  <c r="D24144" i="8"/>
  <c r="C24145" i="8"/>
  <c r="D24145" i="8"/>
  <c r="C24146" i="8"/>
  <c r="D24146" i="8"/>
  <c r="C24147" i="8"/>
  <c r="D24147" i="8"/>
  <c r="C24148" i="8"/>
  <c r="D24148" i="8"/>
  <c r="C24149" i="8"/>
  <c r="D24149" i="8"/>
  <c r="C24150" i="8"/>
  <c r="D24150" i="8"/>
  <c r="C24151" i="8"/>
  <c r="D24151" i="8"/>
  <c r="C24152" i="8"/>
  <c r="D24152" i="8"/>
  <c r="C24153" i="8"/>
  <c r="D24153" i="8"/>
  <c r="C24154" i="8"/>
  <c r="D24154" i="8"/>
  <c r="C24155" i="8"/>
  <c r="D24155" i="8"/>
  <c r="C24156" i="8"/>
  <c r="D24156" i="8"/>
  <c r="C24157" i="8"/>
  <c r="D24157" i="8"/>
  <c r="C24158" i="8"/>
  <c r="D24158" i="8"/>
  <c r="C24159" i="8"/>
  <c r="D24159" i="8"/>
  <c r="C24160" i="8"/>
  <c r="D24160" i="8"/>
  <c r="C24161" i="8"/>
  <c r="D24161" i="8"/>
  <c r="C24162" i="8"/>
  <c r="D24162" i="8"/>
  <c r="C24163" i="8"/>
  <c r="D24163" i="8"/>
  <c r="C24164" i="8"/>
  <c r="D24164" i="8"/>
  <c r="C24165" i="8"/>
  <c r="D24165" i="8"/>
  <c r="C24166" i="8"/>
  <c r="D24166" i="8"/>
  <c r="C24167" i="8"/>
  <c r="D24167" i="8"/>
  <c r="C24168" i="8"/>
  <c r="D24168" i="8"/>
  <c r="C24169" i="8"/>
  <c r="D24169" i="8"/>
  <c r="C24170" i="8"/>
  <c r="D24170" i="8"/>
  <c r="C24171" i="8"/>
  <c r="D24171" i="8"/>
  <c r="C24172" i="8"/>
  <c r="D24172" i="8"/>
  <c r="C24173" i="8"/>
  <c r="D24173" i="8"/>
  <c r="C24174" i="8"/>
  <c r="D24174" i="8"/>
  <c r="C24175" i="8"/>
  <c r="D24175" i="8"/>
  <c r="C24176" i="8"/>
  <c r="D24176" i="8"/>
  <c r="C24177" i="8"/>
  <c r="D24177" i="8"/>
  <c r="C24178" i="8"/>
  <c r="D24178" i="8"/>
  <c r="C24179" i="8"/>
  <c r="D24179" i="8"/>
  <c r="C24180" i="8"/>
  <c r="D24180" i="8"/>
  <c r="C24181" i="8"/>
  <c r="D24181" i="8"/>
  <c r="C24182" i="8"/>
  <c r="D24182" i="8"/>
  <c r="C24183" i="8"/>
  <c r="D24183" i="8"/>
  <c r="C24184" i="8"/>
  <c r="D24184" i="8"/>
  <c r="C24185" i="8"/>
  <c r="D24185" i="8"/>
  <c r="C24186" i="8"/>
  <c r="D24186" i="8"/>
  <c r="C24187" i="8"/>
  <c r="D24187" i="8"/>
  <c r="C24188" i="8"/>
  <c r="D24188" i="8"/>
  <c r="C24189" i="8"/>
  <c r="D24189" i="8"/>
  <c r="C24190" i="8"/>
  <c r="D24190" i="8"/>
  <c r="C24191" i="8"/>
  <c r="D24191" i="8"/>
  <c r="C24192" i="8"/>
  <c r="D24192" i="8"/>
  <c r="C24193" i="8"/>
  <c r="D24193" i="8"/>
  <c r="C24194" i="8"/>
  <c r="D24194" i="8"/>
  <c r="C24195" i="8"/>
  <c r="D24195" i="8"/>
  <c r="C24196" i="8"/>
  <c r="D24196" i="8"/>
  <c r="C24197" i="8"/>
  <c r="D24197" i="8"/>
  <c r="C24198" i="8"/>
  <c r="D24198" i="8"/>
  <c r="C24199" i="8"/>
  <c r="D24199" i="8"/>
  <c r="C24200" i="8"/>
  <c r="D24200" i="8"/>
  <c r="C24201" i="8"/>
  <c r="D24201" i="8"/>
  <c r="C24202" i="8"/>
  <c r="D24202" i="8"/>
  <c r="C24203" i="8"/>
  <c r="D24203" i="8"/>
  <c r="C24204" i="8"/>
  <c r="D24204" i="8"/>
  <c r="C24205" i="8"/>
  <c r="D24205" i="8"/>
  <c r="C24206" i="8"/>
  <c r="D24206" i="8"/>
  <c r="C24207" i="8"/>
  <c r="D24207" i="8"/>
  <c r="C24208" i="8"/>
  <c r="D24208" i="8"/>
  <c r="C24209" i="8"/>
  <c r="D24209" i="8"/>
  <c r="C24210" i="8"/>
  <c r="D24210" i="8"/>
  <c r="C24211" i="8"/>
  <c r="D24211" i="8"/>
  <c r="C24212" i="8"/>
  <c r="D24212" i="8"/>
  <c r="C24213" i="8"/>
  <c r="D24213" i="8"/>
  <c r="C24214" i="8"/>
  <c r="D24214" i="8"/>
  <c r="C24215" i="8"/>
  <c r="D24215" i="8"/>
  <c r="C24216" i="8"/>
  <c r="D24216" i="8"/>
  <c r="C24217" i="8"/>
  <c r="D24217" i="8"/>
  <c r="C24218" i="8"/>
  <c r="D24218" i="8"/>
  <c r="C24219" i="8"/>
  <c r="D24219" i="8"/>
  <c r="C24220" i="8"/>
  <c r="D24220" i="8"/>
  <c r="C24221" i="8"/>
  <c r="D24221" i="8"/>
  <c r="C24222" i="8"/>
  <c r="D24222" i="8"/>
  <c r="C24223" i="8"/>
  <c r="D24223" i="8"/>
  <c r="C24224" i="8"/>
  <c r="D24224" i="8"/>
  <c r="C24225" i="8"/>
  <c r="D24225" i="8"/>
  <c r="C24226" i="8"/>
  <c r="D24226" i="8"/>
  <c r="C24227" i="8"/>
  <c r="D24227" i="8"/>
  <c r="C24228" i="8"/>
  <c r="D24228" i="8"/>
  <c r="C24229" i="8"/>
  <c r="D24229" i="8"/>
  <c r="C24230" i="8"/>
  <c r="D24230" i="8"/>
  <c r="C24231" i="8"/>
  <c r="D24231" i="8"/>
  <c r="C24232" i="8"/>
  <c r="D24232" i="8"/>
  <c r="C24233" i="8"/>
  <c r="D24233" i="8"/>
  <c r="C24234" i="8"/>
  <c r="D24234" i="8"/>
  <c r="C24235" i="8"/>
  <c r="D24235" i="8"/>
  <c r="C24236" i="8"/>
  <c r="D24236" i="8"/>
  <c r="C24237" i="8"/>
  <c r="D24237" i="8"/>
  <c r="C24238" i="8"/>
  <c r="D24238" i="8"/>
  <c r="C24239" i="8"/>
  <c r="D24239" i="8"/>
  <c r="C24240" i="8"/>
  <c r="D24240" i="8"/>
  <c r="C24241" i="8"/>
  <c r="D24241" i="8"/>
  <c r="C24242" i="8"/>
  <c r="D24242" i="8"/>
  <c r="I24242" i="8"/>
  <c r="G24242" i="8"/>
  <c r="F24242" i="8"/>
  <c r="E24242" i="8"/>
  <c r="G24218" i="8"/>
  <c r="F24218" i="8"/>
  <c r="E24218" i="8"/>
  <c r="G24194" i="8"/>
  <c r="F24194" i="8"/>
  <c r="E24194" i="8"/>
  <c r="G24170" i="8"/>
  <c r="F24170" i="8"/>
  <c r="E24170" i="8"/>
  <c r="G24146" i="8"/>
  <c r="F24146" i="8"/>
  <c r="E24146" i="8"/>
  <c r="G24122" i="8"/>
  <c r="F24122" i="8"/>
  <c r="E24122" i="8"/>
  <c r="G24098" i="8"/>
  <c r="F24098" i="8"/>
  <c r="E24098" i="8"/>
  <c r="C23925" i="8"/>
  <c r="D23925" i="8"/>
  <c r="C23926" i="8"/>
  <c r="D23926" i="8"/>
  <c r="C23927" i="8"/>
  <c r="D23927" i="8"/>
  <c r="C23928" i="8"/>
  <c r="D23928" i="8"/>
  <c r="C23929" i="8"/>
  <c r="D23929" i="8"/>
  <c r="C23930" i="8"/>
  <c r="D23930" i="8"/>
  <c r="C23931" i="8"/>
  <c r="D23931" i="8"/>
  <c r="C23932" i="8"/>
  <c r="D23932" i="8"/>
  <c r="C23933" i="8"/>
  <c r="D23933" i="8"/>
  <c r="C23934" i="8"/>
  <c r="D23934" i="8"/>
  <c r="C23935" i="8"/>
  <c r="D23935" i="8"/>
  <c r="C23936" i="8"/>
  <c r="D23936" i="8"/>
  <c r="C23937" i="8"/>
  <c r="D23937" i="8"/>
  <c r="C23938" i="8"/>
  <c r="D23938" i="8"/>
  <c r="C23939" i="8"/>
  <c r="D23939" i="8"/>
  <c r="C23940" i="8"/>
  <c r="D23940" i="8"/>
  <c r="C23941" i="8"/>
  <c r="D23941" i="8"/>
  <c r="C23942" i="8"/>
  <c r="D23942" i="8"/>
  <c r="C23943" i="8"/>
  <c r="D23943" i="8"/>
  <c r="C23944" i="8"/>
  <c r="D23944" i="8"/>
  <c r="C23945" i="8"/>
  <c r="D23945" i="8"/>
  <c r="C23946" i="8"/>
  <c r="D23946" i="8"/>
  <c r="C23947" i="8"/>
  <c r="D23947" i="8"/>
  <c r="C23948" i="8"/>
  <c r="D23948" i="8"/>
  <c r="C23949" i="8"/>
  <c r="D23949" i="8"/>
  <c r="C23950" i="8"/>
  <c r="D23950" i="8"/>
  <c r="C23951" i="8"/>
  <c r="D23951" i="8"/>
  <c r="C23952" i="8"/>
  <c r="D23952" i="8"/>
  <c r="C23953" i="8"/>
  <c r="D23953" i="8"/>
  <c r="C23954" i="8"/>
  <c r="D23954" i="8"/>
  <c r="C23955" i="8"/>
  <c r="D23955" i="8"/>
  <c r="C23956" i="8"/>
  <c r="D23956" i="8"/>
  <c r="C23957" i="8"/>
  <c r="D23957" i="8"/>
  <c r="C23958" i="8"/>
  <c r="D23958" i="8"/>
  <c r="C23959" i="8"/>
  <c r="D23959" i="8"/>
  <c r="C23960" i="8"/>
  <c r="D23960" i="8"/>
  <c r="C23961" i="8"/>
  <c r="D23961" i="8"/>
  <c r="C23962" i="8"/>
  <c r="D23962" i="8"/>
  <c r="C23963" i="8"/>
  <c r="D23963" i="8"/>
  <c r="C23964" i="8"/>
  <c r="D23964" i="8"/>
  <c r="C23965" i="8"/>
  <c r="D23965" i="8"/>
  <c r="C23966" i="8"/>
  <c r="D23966" i="8"/>
  <c r="C23967" i="8"/>
  <c r="D23967" i="8"/>
  <c r="C23968" i="8"/>
  <c r="D23968" i="8"/>
  <c r="C23969" i="8"/>
  <c r="D23969" i="8"/>
  <c r="C23970" i="8"/>
  <c r="D23970" i="8"/>
  <c r="C23971" i="8"/>
  <c r="D23971" i="8"/>
  <c r="C23972" i="8"/>
  <c r="D23972" i="8"/>
  <c r="C23973" i="8"/>
  <c r="D23973" i="8"/>
  <c r="C23974" i="8"/>
  <c r="D23974" i="8"/>
  <c r="C23975" i="8"/>
  <c r="D23975" i="8"/>
  <c r="C23976" i="8"/>
  <c r="D23976" i="8"/>
  <c r="C23977" i="8"/>
  <c r="D23977" i="8"/>
  <c r="C23978" i="8"/>
  <c r="D23978" i="8"/>
  <c r="C23979" i="8"/>
  <c r="D23979" i="8"/>
  <c r="C23980" i="8"/>
  <c r="D23980" i="8"/>
  <c r="C23981" i="8"/>
  <c r="D23981" i="8"/>
  <c r="C23982" i="8"/>
  <c r="D23982" i="8"/>
  <c r="C23983" i="8"/>
  <c r="D23983" i="8"/>
  <c r="C23984" i="8"/>
  <c r="D23984" i="8"/>
  <c r="C23985" i="8"/>
  <c r="D23985" i="8"/>
  <c r="C23986" i="8"/>
  <c r="D23986" i="8"/>
  <c r="C23987" i="8"/>
  <c r="D23987" i="8"/>
  <c r="C23988" i="8"/>
  <c r="D23988" i="8"/>
  <c r="C23989" i="8"/>
  <c r="D23989" i="8"/>
  <c r="C23990" i="8"/>
  <c r="D23990" i="8"/>
  <c r="C23991" i="8"/>
  <c r="D23991" i="8"/>
  <c r="C23992" i="8"/>
  <c r="D23992" i="8"/>
  <c r="C23993" i="8"/>
  <c r="D23993" i="8"/>
  <c r="C23994" i="8"/>
  <c r="D23994" i="8"/>
  <c r="C23995" i="8"/>
  <c r="D23995" i="8"/>
  <c r="C23996" i="8"/>
  <c r="D23996" i="8"/>
  <c r="C23997" i="8"/>
  <c r="D23997" i="8"/>
  <c r="C23998" i="8"/>
  <c r="D23998" i="8"/>
  <c r="C23999" i="8"/>
  <c r="D23999" i="8"/>
  <c r="C24000" i="8"/>
  <c r="D24000" i="8"/>
  <c r="C24001" i="8"/>
  <c r="D24001" i="8"/>
  <c r="C24002" i="8"/>
  <c r="D24002" i="8"/>
  <c r="C24003" i="8"/>
  <c r="D24003" i="8"/>
  <c r="C24004" i="8"/>
  <c r="D24004" i="8"/>
  <c r="C24005" i="8"/>
  <c r="D24005" i="8"/>
  <c r="C24006" i="8"/>
  <c r="D24006" i="8"/>
  <c r="C24007" i="8"/>
  <c r="D24007" i="8"/>
  <c r="C24008" i="8"/>
  <c r="D24008" i="8"/>
  <c r="C24009" i="8"/>
  <c r="D24009" i="8"/>
  <c r="C24010" i="8"/>
  <c r="D24010" i="8"/>
  <c r="C24011" i="8"/>
  <c r="D24011" i="8"/>
  <c r="C24012" i="8"/>
  <c r="D24012" i="8"/>
  <c r="C24013" i="8"/>
  <c r="D24013" i="8"/>
  <c r="C24014" i="8"/>
  <c r="D24014" i="8"/>
  <c r="C24015" i="8"/>
  <c r="D24015" i="8"/>
  <c r="C24016" i="8"/>
  <c r="D24016" i="8"/>
  <c r="C24017" i="8"/>
  <c r="D24017" i="8"/>
  <c r="C24018" i="8"/>
  <c r="D24018" i="8"/>
  <c r="C24019" i="8"/>
  <c r="D24019" i="8"/>
  <c r="C24020" i="8"/>
  <c r="D24020" i="8"/>
  <c r="C24021" i="8"/>
  <c r="D24021" i="8"/>
  <c r="C24022" i="8"/>
  <c r="D24022" i="8"/>
  <c r="C24023" i="8"/>
  <c r="D24023" i="8"/>
  <c r="C24024" i="8"/>
  <c r="D24024" i="8"/>
  <c r="C24025" i="8"/>
  <c r="D24025" i="8"/>
  <c r="C24026" i="8"/>
  <c r="D24026" i="8"/>
  <c r="C24027" i="8"/>
  <c r="D24027" i="8"/>
  <c r="C24028" i="8"/>
  <c r="D24028" i="8"/>
  <c r="C24029" i="8"/>
  <c r="D24029" i="8"/>
  <c r="C24030" i="8"/>
  <c r="D24030" i="8"/>
  <c r="C24031" i="8"/>
  <c r="D24031" i="8"/>
  <c r="C24032" i="8"/>
  <c r="D24032" i="8"/>
  <c r="C24033" i="8"/>
  <c r="D24033" i="8"/>
  <c r="C24034" i="8"/>
  <c r="D24034" i="8"/>
  <c r="C24035" i="8"/>
  <c r="D24035" i="8"/>
  <c r="C24036" i="8"/>
  <c r="D24036" i="8"/>
  <c r="C24037" i="8"/>
  <c r="D24037" i="8"/>
  <c r="C24038" i="8"/>
  <c r="D24038" i="8"/>
  <c r="C24039" i="8"/>
  <c r="D24039" i="8"/>
  <c r="C24040" i="8"/>
  <c r="D24040" i="8"/>
  <c r="C24041" i="8"/>
  <c r="D24041" i="8"/>
  <c r="C24042" i="8"/>
  <c r="D24042" i="8"/>
  <c r="C24043" i="8"/>
  <c r="D24043" i="8"/>
  <c r="C24044" i="8"/>
  <c r="D24044" i="8"/>
  <c r="C24045" i="8"/>
  <c r="D24045" i="8"/>
  <c r="C24046" i="8"/>
  <c r="D24046" i="8"/>
  <c r="C24047" i="8"/>
  <c r="D24047" i="8"/>
  <c r="C24048" i="8"/>
  <c r="D24048" i="8"/>
  <c r="C24049" i="8"/>
  <c r="D24049" i="8"/>
  <c r="C24050" i="8"/>
  <c r="D24050" i="8"/>
  <c r="C24051" i="8"/>
  <c r="D24051" i="8"/>
  <c r="C24052" i="8"/>
  <c r="D24052" i="8"/>
  <c r="C24053" i="8"/>
  <c r="D24053" i="8"/>
  <c r="C24054" i="8"/>
  <c r="D24054" i="8"/>
  <c r="C24055" i="8"/>
  <c r="D24055" i="8"/>
  <c r="C24056" i="8"/>
  <c r="D24056" i="8"/>
  <c r="C24057" i="8"/>
  <c r="D24057" i="8"/>
  <c r="C24058" i="8"/>
  <c r="D24058" i="8"/>
  <c r="C24059" i="8"/>
  <c r="D24059" i="8"/>
  <c r="C24060" i="8"/>
  <c r="D24060" i="8"/>
  <c r="C24061" i="8"/>
  <c r="D24061" i="8"/>
  <c r="C24062" i="8"/>
  <c r="D24062" i="8"/>
  <c r="C24063" i="8"/>
  <c r="D24063" i="8"/>
  <c r="C24064" i="8"/>
  <c r="D24064" i="8"/>
  <c r="C24065" i="8"/>
  <c r="D24065" i="8"/>
  <c r="C24066" i="8"/>
  <c r="D24066" i="8"/>
  <c r="C24067" i="8"/>
  <c r="D24067" i="8"/>
  <c r="C24068" i="8"/>
  <c r="D24068" i="8"/>
  <c r="C24069" i="8"/>
  <c r="D24069" i="8"/>
  <c r="C24070" i="8"/>
  <c r="D24070" i="8"/>
  <c r="C24071" i="8"/>
  <c r="D24071" i="8"/>
  <c r="C24072" i="8"/>
  <c r="D24072" i="8"/>
  <c r="C24073" i="8"/>
  <c r="D24073" i="8"/>
  <c r="C24074" i="8"/>
  <c r="D24074" i="8"/>
  <c r="C24075" i="8"/>
  <c r="D24075" i="8"/>
  <c r="C24076" i="8"/>
  <c r="D24076" i="8"/>
  <c r="C24077" i="8"/>
  <c r="D24077" i="8"/>
  <c r="C24078" i="8"/>
  <c r="D24078" i="8"/>
  <c r="C24079" i="8"/>
  <c r="D24079" i="8"/>
  <c r="C24080" i="8"/>
  <c r="D24080" i="8"/>
  <c r="C24081" i="8"/>
  <c r="D24081" i="8"/>
  <c r="C24082" i="8"/>
  <c r="D24082" i="8"/>
  <c r="C24083" i="8"/>
  <c r="D24083" i="8"/>
  <c r="C24084" i="8"/>
  <c r="D24084" i="8"/>
  <c r="C24085" i="8"/>
  <c r="D24085" i="8"/>
  <c r="C24086" i="8"/>
  <c r="D24086" i="8"/>
  <c r="C24087" i="8"/>
  <c r="D24087" i="8"/>
  <c r="I24087" i="8"/>
  <c r="G24087" i="8"/>
  <c r="F24087" i="8"/>
  <c r="E24087" i="8"/>
  <c r="G24068" i="8"/>
  <c r="F24068" i="8"/>
  <c r="E24068" i="8"/>
  <c r="G24044" i="8"/>
  <c r="F24044" i="8"/>
  <c r="E24044" i="8"/>
  <c r="G24020" i="8"/>
  <c r="F24020" i="8"/>
  <c r="E24020" i="8"/>
  <c r="G23996" i="8"/>
  <c r="F23996" i="8"/>
  <c r="E23996" i="8"/>
  <c r="G23972" i="8"/>
  <c r="F23972" i="8"/>
  <c r="E23972" i="8"/>
  <c r="G23948" i="8"/>
  <c r="F23948" i="8"/>
  <c r="E23948" i="8"/>
  <c r="C23756" i="8"/>
  <c r="D23756" i="8"/>
  <c r="C23757" i="8"/>
  <c r="D23757" i="8"/>
  <c r="C23758" i="8"/>
  <c r="D23758" i="8"/>
  <c r="C23759" i="8"/>
  <c r="D23759" i="8"/>
  <c r="C23760" i="8"/>
  <c r="D23760" i="8"/>
  <c r="C23761" i="8"/>
  <c r="D23761" i="8"/>
  <c r="C23762" i="8"/>
  <c r="D23762" i="8"/>
  <c r="C23763" i="8"/>
  <c r="D23763" i="8"/>
  <c r="C23764" i="8"/>
  <c r="D23764" i="8"/>
  <c r="C23765" i="8"/>
  <c r="D23765" i="8"/>
  <c r="C23766" i="8"/>
  <c r="D23766" i="8"/>
  <c r="C23767" i="8"/>
  <c r="D23767" i="8"/>
  <c r="C23768" i="8"/>
  <c r="D23768" i="8"/>
  <c r="C23769" i="8"/>
  <c r="D23769" i="8"/>
  <c r="C23770" i="8"/>
  <c r="D23770" i="8"/>
  <c r="C23771" i="8"/>
  <c r="D23771" i="8"/>
  <c r="C23772" i="8"/>
  <c r="D23772" i="8"/>
  <c r="C23773" i="8"/>
  <c r="D23773" i="8"/>
  <c r="C23774" i="8"/>
  <c r="D23774" i="8"/>
  <c r="C23775" i="8"/>
  <c r="D23775" i="8"/>
  <c r="C23776" i="8"/>
  <c r="D23776" i="8"/>
  <c r="C23777" i="8"/>
  <c r="D23777" i="8"/>
  <c r="C23778" i="8"/>
  <c r="D23778" i="8"/>
  <c r="C23779" i="8"/>
  <c r="D23779" i="8"/>
  <c r="C23780" i="8"/>
  <c r="D23780" i="8"/>
  <c r="C23781" i="8"/>
  <c r="D23781" i="8"/>
  <c r="C23782" i="8"/>
  <c r="D23782" i="8"/>
  <c r="C23783" i="8"/>
  <c r="D23783" i="8"/>
  <c r="C23784" i="8"/>
  <c r="D23784" i="8"/>
  <c r="C23785" i="8"/>
  <c r="D23785" i="8"/>
  <c r="C23786" i="8"/>
  <c r="D23786" i="8"/>
  <c r="C23787" i="8"/>
  <c r="D23787" i="8"/>
  <c r="C23788" i="8"/>
  <c r="D23788" i="8"/>
  <c r="C23789" i="8"/>
  <c r="D23789" i="8"/>
  <c r="C23790" i="8"/>
  <c r="D23790" i="8"/>
  <c r="C23791" i="8"/>
  <c r="D23791" i="8"/>
  <c r="C23792" i="8"/>
  <c r="D23792" i="8"/>
  <c r="C23793" i="8"/>
  <c r="D23793" i="8"/>
  <c r="C23794" i="8"/>
  <c r="D23794" i="8"/>
  <c r="C23796" i="8"/>
  <c r="D23796" i="8"/>
  <c r="C23797" i="8"/>
  <c r="D23797" i="8"/>
  <c r="C23798" i="8"/>
  <c r="D23798" i="8"/>
  <c r="C23799" i="8"/>
  <c r="D23799" i="8"/>
  <c r="C23800" i="8"/>
  <c r="D23800" i="8"/>
  <c r="C23801" i="8"/>
  <c r="D23801" i="8"/>
  <c r="C23802" i="8"/>
  <c r="D23802" i="8"/>
  <c r="C23803" i="8"/>
  <c r="D23803" i="8"/>
  <c r="C23804" i="8"/>
  <c r="D23804" i="8"/>
  <c r="C23805" i="8"/>
  <c r="D23805" i="8"/>
  <c r="C23806" i="8"/>
  <c r="D23806" i="8"/>
  <c r="C23807" i="8"/>
  <c r="D23807" i="8"/>
  <c r="C23808" i="8"/>
  <c r="D23808" i="8"/>
  <c r="C23809" i="8"/>
  <c r="D23809" i="8"/>
  <c r="C23810" i="8"/>
  <c r="D23810" i="8"/>
  <c r="C23811" i="8"/>
  <c r="D23811" i="8"/>
  <c r="C23812" i="8"/>
  <c r="D23812" i="8"/>
  <c r="C23813" i="8"/>
  <c r="D23813" i="8"/>
  <c r="C23814" i="8"/>
  <c r="D23814" i="8"/>
  <c r="C23815" i="8"/>
  <c r="D23815" i="8"/>
  <c r="C23816" i="8"/>
  <c r="D23816" i="8"/>
  <c r="C23817" i="8"/>
  <c r="D23817" i="8"/>
  <c r="C23818" i="8"/>
  <c r="D23818" i="8"/>
  <c r="C23819" i="8"/>
  <c r="D23819" i="8"/>
  <c r="C23820" i="8"/>
  <c r="D23820" i="8"/>
  <c r="C23821" i="8"/>
  <c r="D23821" i="8"/>
  <c r="C23822" i="8"/>
  <c r="D23822" i="8"/>
  <c r="C23823" i="8"/>
  <c r="D23823" i="8"/>
  <c r="C23824" i="8"/>
  <c r="D23824" i="8"/>
  <c r="C23825" i="8"/>
  <c r="D23825" i="8"/>
  <c r="C23826" i="8"/>
  <c r="D23826" i="8"/>
  <c r="C23827" i="8"/>
  <c r="D23827" i="8"/>
  <c r="C23828" i="8"/>
  <c r="D23828" i="8"/>
  <c r="C23829" i="8"/>
  <c r="D23829" i="8"/>
  <c r="C23830" i="8"/>
  <c r="D23830" i="8"/>
  <c r="C23831" i="8"/>
  <c r="D23831" i="8"/>
  <c r="C23832" i="8"/>
  <c r="D23832" i="8"/>
  <c r="C23833" i="8"/>
  <c r="D23833" i="8"/>
  <c r="C23834" i="8"/>
  <c r="D23834" i="8"/>
  <c r="C23835" i="8"/>
  <c r="D23835" i="8"/>
  <c r="C23836" i="8"/>
  <c r="D23836" i="8"/>
  <c r="C23837" i="8"/>
  <c r="D23837" i="8"/>
  <c r="C23838" i="8"/>
  <c r="D23838" i="8"/>
  <c r="C23839" i="8"/>
  <c r="D23839" i="8"/>
  <c r="C23840" i="8"/>
  <c r="D23840" i="8"/>
  <c r="C23841" i="8"/>
  <c r="D23841" i="8"/>
  <c r="C23842" i="8"/>
  <c r="D23842" i="8"/>
  <c r="C23843" i="8"/>
  <c r="D23843" i="8"/>
  <c r="C23844" i="8"/>
  <c r="D23844" i="8"/>
  <c r="C23845" i="8"/>
  <c r="D23845" i="8"/>
  <c r="C23846" i="8"/>
  <c r="D23846" i="8"/>
  <c r="C23847" i="8"/>
  <c r="D23847" i="8"/>
  <c r="C23848" i="8"/>
  <c r="D23848" i="8"/>
  <c r="C23849" i="8"/>
  <c r="D23849" i="8"/>
  <c r="C23850" i="8"/>
  <c r="D23850" i="8"/>
  <c r="C23851" i="8"/>
  <c r="D23851" i="8"/>
  <c r="C23852" i="8"/>
  <c r="D23852" i="8"/>
  <c r="C23853" i="8"/>
  <c r="D23853" i="8"/>
  <c r="C23854" i="8"/>
  <c r="D23854" i="8"/>
  <c r="C23855" i="8"/>
  <c r="D23855" i="8"/>
  <c r="C23856" i="8"/>
  <c r="D23856" i="8"/>
  <c r="C23857" i="8"/>
  <c r="D23857" i="8"/>
  <c r="C23858" i="8"/>
  <c r="D23858" i="8"/>
  <c r="C23859" i="8"/>
  <c r="D23859" i="8"/>
  <c r="C23860" i="8"/>
  <c r="D23860" i="8"/>
  <c r="C23861" i="8"/>
  <c r="D23861" i="8"/>
  <c r="C23862" i="8"/>
  <c r="D23862" i="8"/>
  <c r="C23863" i="8"/>
  <c r="D23863" i="8"/>
  <c r="C23864" i="8"/>
  <c r="D23864" i="8"/>
  <c r="C23865" i="8"/>
  <c r="D23865" i="8"/>
  <c r="C23866" i="8"/>
  <c r="D23866" i="8"/>
  <c r="C23867" i="8"/>
  <c r="D23867" i="8"/>
  <c r="C23868" i="8"/>
  <c r="D23868" i="8"/>
  <c r="C23869" i="8"/>
  <c r="D23869" i="8"/>
  <c r="C23870" i="8"/>
  <c r="D23870" i="8"/>
  <c r="C23871" i="8"/>
  <c r="D23871" i="8"/>
  <c r="C23872" i="8"/>
  <c r="D23872" i="8"/>
  <c r="C23873" i="8"/>
  <c r="D23873" i="8"/>
  <c r="C23874" i="8"/>
  <c r="D23874" i="8"/>
  <c r="C23875" i="8"/>
  <c r="D23875" i="8"/>
  <c r="C23876" i="8"/>
  <c r="D23876" i="8"/>
  <c r="C23877" i="8"/>
  <c r="D23877" i="8"/>
  <c r="C23878" i="8"/>
  <c r="D23878" i="8"/>
  <c r="C23879" i="8"/>
  <c r="D23879" i="8"/>
  <c r="C23880" i="8"/>
  <c r="D23880" i="8"/>
  <c r="C23881" i="8"/>
  <c r="D23881" i="8"/>
  <c r="C23882" i="8"/>
  <c r="D23882" i="8"/>
  <c r="C23883" i="8"/>
  <c r="D23883" i="8"/>
  <c r="C23884" i="8"/>
  <c r="D23884" i="8"/>
  <c r="C23885" i="8"/>
  <c r="D23885" i="8"/>
  <c r="C23886" i="8"/>
  <c r="D23886" i="8"/>
  <c r="C23887" i="8"/>
  <c r="D23887" i="8"/>
  <c r="C23888" i="8"/>
  <c r="D23888" i="8"/>
  <c r="C23889" i="8"/>
  <c r="D23889" i="8"/>
  <c r="C23890" i="8"/>
  <c r="D23890" i="8"/>
  <c r="C23891" i="8"/>
  <c r="D23891" i="8"/>
  <c r="C23892" i="8"/>
  <c r="D23892" i="8"/>
  <c r="C23893" i="8"/>
  <c r="D23893" i="8"/>
  <c r="C23894" i="8"/>
  <c r="D23894" i="8"/>
  <c r="C23895" i="8"/>
  <c r="D23895" i="8"/>
  <c r="C23896" i="8"/>
  <c r="D23896" i="8"/>
  <c r="C23897" i="8"/>
  <c r="D23897" i="8"/>
  <c r="C23898" i="8"/>
  <c r="D23898" i="8"/>
  <c r="C23899" i="8"/>
  <c r="D23899" i="8"/>
  <c r="C23900" i="8"/>
  <c r="D23900" i="8"/>
  <c r="C23901" i="8"/>
  <c r="D23901" i="8"/>
  <c r="C23902" i="8"/>
  <c r="D23902" i="8"/>
  <c r="C23903" i="8"/>
  <c r="D23903" i="8"/>
  <c r="C23904" i="8"/>
  <c r="D23904" i="8"/>
  <c r="C23905" i="8"/>
  <c r="D23905" i="8"/>
  <c r="C23906" i="8"/>
  <c r="D23906" i="8"/>
  <c r="C23907" i="8"/>
  <c r="D23907" i="8"/>
  <c r="C23908" i="8"/>
  <c r="D23908" i="8"/>
  <c r="C23909" i="8"/>
  <c r="D23909" i="8"/>
  <c r="C23910" i="8"/>
  <c r="D23910" i="8"/>
  <c r="C23911" i="8"/>
  <c r="D23911" i="8"/>
  <c r="C23912" i="8"/>
  <c r="D23912" i="8"/>
  <c r="C23913" i="8"/>
  <c r="D23913" i="8"/>
  <c r="C23914" i="8"/>
  <c r="D23914" i="8"/>
  <c r="C23915" i="8"/>
  <c r="D23915" i="8"/>
  <c r="C23916" i="8"/>
  <c r="D23916" i="8"/>
  <c r="C23917" i="8"/>
  <c r="D23917" i="8"/>
  <c r="C23918" i="8"/>
  <c r="D23918" i="8"/>
  <c r="C23919" i="8"/>
  <c r="D23919" i="8"/>
  <c r="C23920" i="8"/>
  <c r="D23920" i="8"/>
  <c r="C23921" i="8"/>
  <c r="D23921" i="8"/>
  <c r="C23922" i="8"/>
  <c r="D23922" i="8"/>
  <c r="C23923" i="8"/>
  <c r="D23923" i="8"/>
  <c r="C23924" i="8"/>
  <c r="D23924" i="8"/>
  <c r="I23924" i="8"/>
  <c r="G23924" i="8"/>
  <c r="F23924" i="8"/>
  <c r="E23924" i="8"/>
  <c r="G23900" i="8"/>
  <c r="F23900" i="8"/>
  <c r="E23900" i="8"/>
  <c r="G23876" i="8"/>
  <c r="F23876" i="8"/>
  <c r="E23876" i="8"/>
  <c r="G23852" i="8"/>
  <c r="F23852" i="8"/>
  <c r="E23852" i="8"/>
  <c r="G23828" i="8"/>
  <c r="F23828" i="8"/>
  <c r="E23828" i="8"/>
  <c r="G23804" i="8"/>
  <c r="F23804" i="8"/>
  <c r="E23804" i="8"/>
  <c r="G23779" i="8"/>
  <c r="F23779" i="8"/>
  <c r="E23779" i="8"/>
  <c r="C23588" i="8"/>
  <c r="D23588" i="8"/>
  <c r="C23589" i="8"/>
  <c r="D23589" i="8"/>
  <c r="C23590" i="8"/>
  <c r="D23590" i="8"/>
  <c r="C23591" i="8"/>
  <c r="D23591" i="8"/>
  <c r="C23592" i="8"/>
  <c r="D23592" i="8"/>
  <c r="C23593" i="8"/>
  <c r="D23593" i="8"/>
  <c r="C23594" i="8"/>
  <c r="D23594" i="8"/>
  <c r="C23595" i="8"/>
  <c r="D23595" i="8"/>
  <c r="C23596" i="8"/>
  <c r="D23596" i="8"/>
  <c r="C23597" i="8"/>
  <c r="D23597" i="8"/>
  <c r="C23598" i="8"/>
  <c r="D23598" i="8"/>
  <c r="C23599" i="8"/>
  <c r="D23599" i="8"/>
  <c r="C23600" i="8"/>
  <c r="D23600" i="8"/>
  <c r="C23601" i="8"/>
  <c r="D23601" i="8"/>
  <c r="C23602" i="8"/>
  <c r="D23602" i="8"/>
  <c r="C23603" i="8"/>
  <c r="D23603" i="8"/>
  <c r="C23604" i="8"/>
  <c r="D23604" i="8"/>
  <c r="C23605" i="8"/>
  <c r="D23605" i="8"/>
  <c r="C23606" i="8"/>
  <c r="D23606" i="8"/>
  <c r="C23607" i="8"/>
  <c r="D23607" i="8"/>
  <c r="C23608" i="8"/>
  <c r="D23608" i="8"/>
  <c r="C23609" i="8"/>
  <c r="D23609" i="8"/>
  <c r="C23610" i="8"/>
  <c r="D23610" i="8"/>
  <c r="C23611" i="8"/>
  <c r="D23611" i="8"/>
  <c r="C23612" i="8"/>
  <c r="D23612" i="8"/>
  <c r="C23613" i="8"/>
  <c r="D23613" i="8"/>
  <c r="C23614" i="8"/>
  <c r="D23614" i="8"/>
  <c r="C23615" i="8"/>
  <c r="D23615" i="8"/>
  <c r="C23616" i="8"/>
  <c r="D23616" i="8"/>
  <c r="C23617" i="8"/>
  <c r="D23617" i="8"/>
  <c r="C23618" i="8"/>
  <c r="D23618" i="8"/>
  <c r="C23619" i="8"/>
  <c r="D23619" i="8"/>
  <c r="C23620" i="8"/>
  <c r="D23620" i="8"/>
  <c r="C23621" i="8"/>
  <c r="D23621" i="8"/>
  <c r="C23622" i="8"/>
  <c r="D23622" i="8"/>
  <c r="C23623" i="8"/>
  <c r="D23623" i="8"/>
  <c r="C23624" i="8"/>
  <c r="D23624" i="8"/>
  <c r="C23625" i="8"/>
  <c r="D23625" i="8"/>
  <c r="C23626" i="8"/>
  <c r="D23626" i="8"/>
  <c r="C23627" i="8"/>
  <c r="D23627" i="8"/>
  <c r="C23628" i="8"/>
  <c r="D23628" i="8"/>
  <c r="C23629" i="8"/>
  <c r="D23629" i="8"/>
  <c r="C23630" i="8"/>
  <c r="D23630" i="8"/>
  <c r="C23631" i="8"/>
  <c r="D23631" i="8"/>
  <c r="C23632" i="8"/>
  <c r="D23632" i="8"/>
  <c r="C23633" i="8"/>
  <c r="D23633" i="8"/>
  <c r="C23634" i="8"/>
  <c r="D23634" i="8"/>
  <c r="C23635" i="8"/>
  <c r="D23635" i="8"/>
  <c r="C23636" i="8"/>
  <c r="D23636" i="8"/>
  <c r="C23637" i="8"/>
  <c r="D23637" i="8"/>
  <c r="C23638" i="8"/>
  <c r="D23638" i="8"/>
  <c r="C23639" i="8"/>
  <c r="D23639" i="8"/>
  <c r="C23640" i="8"/>
  <c r="D23640" i="8"/>
  <c r="C23641" i="8"/>
  <c r="D23641" i="8"/>
  <c r="C23642" i="8"/>
  <c r="D23642" i="8"/>
  <c r="C23643" i="8"/>
  <c r="D23643" i="8"/>
  <c r="C23644" i="8"/>
  <c r="D23644" i="8"/>
  <c r="C23645" i="8"/>
  <c r="D23645" i="8"/>
  <c r="C23646" i="8"/>
  <c r="D23646" i="8"/>
  <c r="C23647" i="8"/>
  <c r="D23647" i="8"/>
  <c r="C23648" i="8"/>
  <c r="D23648" i="8"/>
  <c r="C23649" i="8"/>
  <c r="D23649" i="8"/>
  <c r="C23650" i="8"/>
  <c r="D23650" i="8"/>
  <c r="C23651" i="8"/>
  <c r="D23651" i="8"/>
  <c r="C23652" i="8"/>
  <c r="D23652" i="8"/>
  <c r="C23653" i="8"/>
  <c r="D23653" i="8"/>
  <c r="C23654" i="8"/>
  <c r="D23654" i="8"/>
  <c r="C23655" i="8"/>
  <c r="D23655" i="8"/>
  <c r="C23656" i="8"/>
  <c r="D23656" i="8"/>
  <c r="C23657" i="8"/>
  <c r="D23657" i="8"/>
  <c r="C23658" i="8"/>
  <c r="D23658" i="8"/>
  <c r="C23659" i="8"/>
  <c r="D23659" i="8"/>
  <c r="C23660" i="8"/>
  <c r="D23660" i="8"/>
  <c r="C23661" i="8"/>
  <c r="D23661" i="8"/>
  <c r="C23662" i="8"/>
  <c r="D23662" i="8"/>
  <c r="C23663" i="8"/>
  <c r="D23663" i="8"/>
  <c r="C23664" i="8"/>
  <c r="D23664" i="8"/>
  <c r="C23665" i="8"/>
  <c r="D23665" i="8"/>
  <c r="C23666" i="8"/>
  <c r="D23666" i="8"/>
  <c r="C23667" i="8"/>
  <c r="D23667" i="8"/>
  <c r="C23668" i="8"/>
  <c r="D23668" i="8"/>
  <c r="C23669" i="8"/>
  <c r="D23669" i="8"/>
  <c r="C23670" i="8"/>
  <c r="D23670" i="8"/>
  <c r="C23671" i="8"/>
  <c r="D23671" i="8"/>
  <c r="C23672" i="8"/>
  <c r="D23672" i="8"/>
  <c r="C23673" i="8"/>
  <c r="D23673" i="8"/>
  <c r="C23674" i="8"/>
  <c r="D23674" i="8"/>
  <c r="C23675" i="8"/>
  <c r="D23675" i="8"/>
  <c r="C23676" i="8"/>
  <c r="D23676" i="8"/>
  <c r="C23677" i="8"/>
  <c r="D23677" i="8"/>
  <c r="C23678" i="8"/>
  <c r="D23678" i="8"/>
  <c r="C23679" i="8"/>
  <c r="D23679" i="8"/>
  <c r="C23680" i="8"/>
  <c r="D23680" i="8"/>
  <c r="C23681" i="8"/>
  <c r="D23681" i="8"/>
  <c r="C23682" i="8"/>
  <c r="D23682" i="8"/>
  <c r="C23683" i="8"/>
  <c r="D23683" i="8"/>
  <c r="C23684" i="8"/>
  <c r="D23684" i="8"/>
  <c r="C23685" i="8"/>
  <c r="D23685" i="8"/>
  <c r="C23686" i="8"/>
  <c r="D23686" i="8"/>
  <c r="C23687" i="8"/>
  <c r="D23687" i="8"/>
  <c r="C23688" i="8"/>
  <c r="D23688" i="8"/>
  <c r="C23689" i="8"/>
  <c r="D23689" i="8"/>
  <c r="C23690" i="8"/>
  <c r="D23690" i="8"/>
  <c r="C23691" i="8"/>
  <c r="D23691" i="8"/>
  <c r="C23692" i="8"/>
  <c r="D23692" i="8"/>
  <c r="C23693" i="8"/>
  <c r="D23693" i="8"/>
  <c r="C23694" i="8"/>
  <c r="D23694" i="8"/>
  <c r="C23695" i="8"/>
  <c r="D23695" i="8"/>
  <c r="C23696" i="8"/>
  <c r="D23696" i="8"/>
  <c r="C23697" i="8"/>
  <c r="D23697" i="8"/>
  <c r="C23698" i="8"/>
  <c r="D23698" i="8"/>
  <c r="C23699" i="8"/>
  <c r="D23699" i="8"/>
  <c r="C23700" i="8"/>
  <c r="D23700" i="8"/>
  <c r="C23701" i="8"/>
  <c r="D23701" i="8"/>
  <c r="C23702" i="8"/>
  <c r="D23702" i="8"/>
  <c r="C23703" i="8"/>
  <c r="D23703" i="8"/>
  <c r="C23704" i="8"/>
  <c r="D23704" i="8"/>
  <c r="C23705" i="8"/>
  <c r="D23705" i="8"/>
  <c r="C23706" i="8"/>
  <c r="D23706" i="8"/>
  <c r="C23707" i="8"/>
  <c r="D23707" i="8"/>
  <c r="C23708" i="8"/>
  <c r="D23708" i="8"/>
  <c r="C23709" i="8"/>
  <c r="D23709" i="8"/>
  <c r="C23710" i="8"/>
  <c r="D23710" i="8"/>
  <c r="C23711" i="8"/>
  <c r="D23711" i="8"/>
  <c r="C23712" i="8"/>
  <c r="D23712" i="8"/>
  <c r="C23713" i="8"/>
  <c r="D23713" i="8"/>
  <c r="C23714" i="8"/>
  <c r="D23714" i="8"/>
  <c r="C23715" i="8"/>
  <c r="D23715" i="8"/>
  <c r="C23716" i="8"/>
  <c r="D23716" i="8"/>
  <c r="C23717" i="8"/>
  <c r="D23717" i="8"/>
  <c r="C23718" i="8"/>
  <c r="D23718" i="8"/>
  <c r="C23719" i="8"/>
  <c r="D23719" i="8"/>
  <c r="C23720" i="8"/>
  <c r="D23720" i="8"/>
  <c r="C23721" i="8"/>
  <c r="D23721" i="8"/>
  <c r="C23722" i="8"/>
  <c r="D23722" i="8"/>
  <c r="C23723" i="8"/>
  <c r="D23723" i="8"/>
  <c r="C23724" i="8"/>
  <c r="D23724" i="8"/>
  <c r="C23725" i="8"/>
  <c r="D23725" i="8"/>
  <c r="C23726" i="8"/>
  <c r="D23726" i="8"/>
  <c r="C23727" i="8"/>
  <c r="D23727" i="8"/>
  <c r="C23728" i="8"/>
  <c r="D23728" i="8"/>
  <c r="C23729" i="8"/>
  <c r="D23729" i="8"/>
  <c r="C23730" i="8"/>
  <c r="D23730" i="8"/>
  <c r="C23731" i="8"/>
  <c r="D23731" i="8"/>
  <c r="C23732" i="8"/>
  <c r="D23732" i="8"/>
  <c r="C23733" i="8"/>
  <c r="D23733" i="8"/>
  <c r="C23734" i="8"/>
  <c r="D23734" i="8"/>
  <c r="C23735" i="8"/>
  <c r="D23735" i="8"/>
  <c r="C23736" i="8"/>
  <c r="D23736" i="8"/>
  <c r="C23737" i="8"/>
  <c r="D23737" i="8"/>
  <c r="C23738" i="8"/>
  <c r="D23738" i="8"/>
  <c r="C23739" i="8"/>
  <c r="D23739" i="8"/>
  <c r="C23740" i="8"/>
  <c r="D23740" i="8"/>
  <c r="C23741" i="8"/>
  <c r="D23741" i="8"/>
  <c r="C23742" i="8"/>
  <c r="D23742" i="8"/>
  <c r="C23743" i="8"/>
  <c r="D23743" i="8"/>
  <c r="C23744" i="8"/>
  <c r="D23744" i="8"/>
  <c r="C23745" i="8"/>
  <c r="D23745" i="8"/>
  <c r="C23746" i="8"/>
  <c r="D23746" i="8"/>
  <c r="C23747" i="8"/>
  <c r="D23747" i="8"/>
  <c r="C23748" i="8"/>
  <c r="D23748" i="8"/>
  <c r="C23749" i="8"/>
  <c r="D23749" i="8"/>
  <c r="C23750" i="8"/>
  <c r="D23750" i="8"/>
  <c r="C23751" i="8"/>
  <c r="D23751" i="8"/>
  <c r="C23752" i="8"/>
  <c r="D23752" i="8"/>
  <c r="C23753" i="8"/>
  <c r="D23753" i="8"/>
  <c r="C23754" i="8"/>
  <c r="D23754" i="8"/>
  <c r="C23755" i="8"/>
  <c r="D23755" i="8"/>
  <c r="I23755" i="8"/>
  <c r="G23755" i="8"/>
  <c r="F23755" i="8"/>
  <c r="E23755" i="8"/>
  <c r="G23731" i="8"/>
  <c r="F23731" i="8"/>
  <c r="E23731" i="8"/>
  <c r="G23707" i="8"/>
  <c r="F23707" i="8"/>
  <c r="E23707" i="8"/>
  <c r="G23683" i="8"/>
  <c r="F23683" i="8"/>
  <c r="E23683" i="8"/>
  <c r="G23659" i="8"/>
  <c r="F23659" i="8"/>
  <c r="E23659" i="8"/>
  <c r="G23635" i="8"/>
  <c r="F23635" i="8"/>
  <c r="E23635" i="8"/>
  <c r="G23611" i="8"/>
  <c r="F23611" i="8"/>
  <c r="E23611" i="8"/>
  <c r="C23420" i="8"/>
  <c r="D23420" i="8"/>
  <c r="C23421" i="8"/>
  <c r="D23421" i="8"/>
  <c r="C23422" i="8"/>
  <c r="D23422" i="8"/>
  <c r="C23423" i="8"/>
  <c r="D23423" i="8"/>
  <c r="C23424" i="8"/>
  <c r="D23424" i="8"/>
  <c r="C23425" i="8"/>
  <c r="D23425" i="8"/>
  <c r="C23426" i="8"/>
  <c r="D23426" i="8"/>
  <c r="C23427" i="8"/>
  <c r="D23427" i="8"/>
  <c r="C23428" i="8"/>
  <c r="D23428" i="8"/>
  <c r="C23429" i="8"/>
  <c r="D23429" i="8"/>
  <c r="C23430" i="8"/>
  <c r="D23430" i="8"/>
  <c r="C23431" i="8"/>
  <c r="D23431" i="8"/>
  <c r="C23432" i="8"/>
  <c r="D23432" i="8"/>
  <c r="C23433" i="8"/>
  <c r="D23433" i="8"/>
  <c r="C23434" i="8"/>
  <c r="D23434" i="8"/>
  <c r="C23435" i="8"/>
  <c r="D23435" i="8"/>
  <c r="C23436" i="8"/>
  <c r="D23436" i="8"/>
  <c r="C23439" i="8"/>
  <c r="D23439" i="8"/>
  <c r="C23440" i="8"/>
  <c r="D23440" i="8"/>
  <c r="C23441" i="8"/>
  <c r="D23441" i="8"/>
  <c r="C23442" i="8"/>
  <c r="D23442" i="8"/>
  <c r="C23443" i="8"/>
  <c r="D23443" i="8"/>
  <c r="C23444" i="8"/>
  <c r="D23444" i="8"/>
  <c r="C23445" i="8"/>
  <c r="D23445" i="8"/>
  <c r="C23446" i="8"/>
  <c r="D23446" i="8"/>
  <c r="C23447" i="8"/>
  <c r="D23447" i="8"/>
  <c r="C23448" i="8"/>
  <c r="D23448" i="8"/>
  <c r="C23449" i="8"/>
  <c r="D23449" i="8"/>
  <c r="C23450" i="8"/>
  <c r="D23450" i="8"/>
  <c r="C23451" i="8"/>
  <c r="D23451" i="8"/>
  <c r="C23452" i="8"/>
  <c r="D23452" i="8"/>
  <c r="C23453" i="8"/>
  <c r="D23453" i="8"/>
  <c r="C23454" i="8"/>
  <c r="D23454" i="8"/>
  <c r="C23455" i="8"/>
  <c r="D23455" i="8"/>
  <c r="C23456" i="8"/>
  <c r="D23456" i="8"/>
  <c r="C23457" i="8"/>
  <c r="D23457" i="8"/>
  <c r="C23458" i="8"/>
  <c r="D23458" i="8"/>
  <c r="C23459" i="8"/>
  <c r="D23459" i="8"/>
  <c r="C23460" i="8"/>
  <c r="D23460" i="8"/>
  <c r="C23461" i="8"/>
  <c r="D23461" i="8"/>
  <c r="C23462" i="8"/>
  <c r="D23462" i="8"/>
  <c r="C23463" i="8"/>
  <c r="D23463" i="8"/>
  <c r="C23464" i="8"/>
  <c r="D23464" i="8"/>
  <c r="C23465" i="8"/>
  <c r="D23465" i="8"/>
  <c r="C23466" i="8"/>
  <c r="D23466" i="8"/>
  <c r="C23467" i="8"/>
  <c r="D23467" i="8"/>
  <c r="C23468" i="8"/>
  <c r="D23468" i="8"/>
  <c r="C23469" i="8"/>
  <c r="D23469" i="8"/>
  <c r="C23470" i="8"/>
  <c r="D23470" i="8"/>
  <c r="C23471" i="8"/>
  <c r="D23471" i="8"/>
  <c r="C23472" i="8"/>
  <c r="D23472" i="8"/>
  <c r="C23473" i="8"/>
  <c r="D23473" i="8"/>
  <c r="C23474" i="8"/>
  <c r="D23474" i="8"/>
  <c r="C23475" i="8"/>
  <c r="D23475" i="8"/>
  <c r="C23476" i="8"/>
  <c r="D23476" i="8"/>
  <c r="C23477" i="8"/>
  <c r="D23477" i="8"/>
  <c r="C23478" i="8"/>
  <c r="D23478" i="8"/>
  <c r="C23479" i="8"/>
  <c r="D23479" i="8"/>
  <c r="C23480" i="8"/>
  <c r="D23480" i="8"/>
  <c r="C23481" i="8"/>
  <c r="D23481" i="8"/>
  <c r="C23482" i="8"/>
  <c r="D23482" i="8"/>
  <c r="C23483" i="8"/>
  <c r="D23483" i="8"/>
  <c r="C23484" i="8"/>
  <c r="D23484" i="8"/>
  <c r="C23485" i="8"/>
  <c r="D23485" i="8"/>
  <c r="C23486" i="8"/>
  <c r="D23486" i="8"/>
  <c r="C23487" i="8"/>
  <c r="D23487" i="8"/>
  <c r="C23488" i="8"/>
  <c r="D23488" i="8"/>
  <c r="C23489" i="8"/>
  <c r="D23489" i="8"/>
  <c r="C23490" i="8"/>
  <c r="D23490" i="8"/>
  <c r="C23491" i="8"/>
  <c r="D23491" i="8"/>
  <c r="C23492" i="8"/>
  <c r="D23492" i="8"/>
  <c r="C23493" i="8"/>
  <c r="D23493" i="8"/>
  <c r="C23494" i="8"/>
  <c r="D23494" i="8"/>
  <c r="C23495" i="8"/>
  <c r="D23495" i="8"/>
  <c r="C23496" i="8"/>
  <c r="D23496" i="8"/>
  <c r="C23497" i="8"/>
  <c r="D23497" i="8"/>
  <c r="C23498" i="8"/>
  <c r="D23498" i="8"/>
  <c r="C23499" i="8"/>
  <c r="D23499" i="8"/>
  <c r="C23500" i="8"/>
  <c r="D23500" i="8"/>
  <c r="C23501" i="8"/>
  <c r="D23501" i="8"/>
  <c r="C23502" i="8"/>
  <c r="D23502" i="8"/>
  <c r="C23503" i="8"/>
  <c r="D23503" i="8"/>
  <c r="C23504" i="8"/>
  <c r="D23504" i="8"/>
  <c r="C23505" i="8"/>
  <c r="D23505" i="8"/>
  <c r="C23506" i="8"/>
  <c r="D23506" i="8"/>
  <c r="C23507" i="8"/>
  <c r="D23507" i="8"/>
  <c r="C23508" i="8"/>
  <c r="D23508" i="8"/>
  <c r="C23509" i="8"/>
  <c r="D23509" i="8"/>
  <c r="C23510" i="8"/>
  <c r="D23510" i="8"/>
  <c r="C23511" i="8"/>
  <c r="D23511" i="8"/>
  <c r="C23512" i="8"/>
  <c r="D23512" i="8"/>
  <c r="C23513" i="8"/>
  <c r="D23513" i="8"/>
  <c r="C23514" i="8"/>
  <c r="D23514" i="8"/>
  <c r="C23515" i="8"/>
  <c r="D23515" i="8"/>
  <c r="C23516" i="8"/>
  <c r="D23516" i="8"/>
  <c r="C23517" i="8"/>
  <c r="D23517" i="8"/>
  <c r="C23518" i="8"/>
  <c r="D23518" i="8"/>
  <c r="C23519" i="8"/>
  <c r="D23519" i="8"/>
  <c r="C23520" i="8"/>
  <c r="D23520" i="8"/>
  <c r="C23521" i="8"/>
  <c r="D23521" i="8"/>
  <c r="C23522" i="8"/>
  <c r="D23522" i="8"/>
  <c r="C23523" i="8"/>
  <c r="D23523" i="8"/>
  <c r="C23524" i="8"/>
  <c r="D23524" i="8"/>
  <c r="C23525" i="8"/>
  <c r="D23525" i="8"/>
  <c r="C23526" i="8"/>
  <c r="D23526" i="8"/>
  <c r="C23527" i="8"/>
  <c r="D23527" i="8"/>
  <c r="C23528" i="8"/>
  <c r="D23528" i="8"/>
  <c r="C23529" i="8"/>
  <c r="D23529" i="8"/>
  <c r="C23530" i="8"/>
  <c r="D23530" i="8"/>
  <c r="C23531" i="8"/>
  <c r="D23531" i="8"/>
  <c r="C23532" i="8"/>
  <c r="D23532" i="8"/>
  <c r="C23533" i="8"/>
  <c r="D23533" i="8"/>
  <c r="C23534" i="8"/>
  <c r="D23534" i="8"/>
  <c r="C23535" i="8"/>
  <c r="D23535" i="8"/>
  <c r="C23536" i="8"/>
  <c r="D23536" i="8"/>
  <c r="C23537" i="8"/>
  <c r="D23537" i="8"/>
  <c r="C23538" i="8"/>
  <c r="D23538" i="8"/>
  <c r="C23539" i="8"/>
  <c r="D23539" i="8"/>
  <c r="C23540" i="8"/>
  <c r="D23540" i="8"/>
  <c r="C23541" i="8"/>
  <c r="D23541" i="8"/>
  <c r="C23542" i="8"/>
  <c r="D23542" i="8"/>
  <c r="C23543" i="8"/>
  <c r="D23543" i="8"/>
  <c r="C23544" i="8"/>
  <c r="D23544" i="8"/>
  <c r="C23545" i="8"/>
  <c r="D23545" i="8"/>
  <c r="C23546" i="8"/>
  <c r="D23546" i="8"/>
  <c r="C23547" i="8"/>
  <c r="D23547" i="8"/>
  <c r="C23548" i="8"/>
  <c r="D23548" i="8"/>
  <c r="C23549" i="8"/>
  <c r="D23549" i="8"/>
  <c r="C23550" i="8"/>
  <c r="D23550" i="8"/>
  <c r="C23551" i="8"/>
  <c r="D23551" i="8"/>
  <c r="C23552" i="8"/>
  <c r="D23552" i="8"/>
  <c r="C23553" i="8"/>
  <c r="D23553" i="8"/>
  <c r="C23554" i="8"/>
  <c r="D23554" i="8"/>
  <c r="C23555" i="8"/>
  <c r="D23555" i="8"/>
  <c r="C23556" i="8"/>
  <c r="D23556" i="8"/>
  <c r="C23557" i="8"/>
  <c r="D23557" i="8"/>
  <c r="C23558" i="8"/>
  <c r="D23558" i="8"/>
  <c r="C23559" i="8"/>
  <c r="D23559" i="8"/>
  <c r="C23560" i="8"/>
  <c r="D23560" i="8"/>
  <c r="C23561" i="8"/>
  <c r="D23561" i="8"/>
  <c r="C23562" i="8"/>
  <c r="D23562" i="8"/>
  <c r="C23563" i="8"/>
  <c r="D23563" i="8"/>
  <c r="C23564" i="8"/>
  <c r="D23564" i="8"/>
  <c r="C23565" i="8"/>
  <c r="D23565" i="8"/>
  <c r="C23566" i="8"/>
  <c r="D23566" i="8"/>
  <c r="C23567" i="8"/>
  <c r="D23567" i="8"/>
  <c r="C23568" i="8"/>
  <c r="D23568" i="8"/>
  <c r="C23569" i="8"/>
  <c r="D23569" i="8"/>
  <c r="C23570" i="8"/>
  <c r="D23570" i="8"/>
  <c r="C23571" i="8"/>
  <c r="D23571" i="8"/>
  <c r="C23572" i="8"/>
  <c r="D23572" i="8"/>
  <c r="C23573" i="8"/>
  <c r="D23573" i="8"/>
  <c r="C23574" i="8"/>
  <c r="D23574" i="8"/>
  <c r="C23575" i="8"/>
  <c r="D23575" i="8"/>
  <c r="C23576" i="8"/>
  <c r="D23576" i="8"/>
  <c r="C23577" i="8"/>
  <c r="D23577" i="8"/>
  <c r="C23578" i="8"/>
  <c r="D23578" i="8"/>
  <c r="C23579" i="8"/>
  <c r="D23579" i="8"/>
  <c r="C23580" i="8"/>
  <c r="D23580" i="8"/>
  <c r="C23581" i="8"/>
  <c r="D23581" i="8"/>
  <c r="C23582" i="8"/>
  <c r="D23582" i="8"/>
  <c r="C23583" i="8"/>
  <c r="D23583" i="8"/>
  <c r="C23584" i="8"/>
  <c r="D23584" i="8"/>
  <c r="C23585" i="8"/>
  <c r="D23585" i="8"/>
  <c r="C23586" i="8"/>
  <c r="D23586" i="8"/>
  <c r="C23587" i="8"/>
  <c r="D23587" i="8"/>
  <c r="I23587" i="8"/>
  <c r="G23587" i="8"/>
  <c r="F23587" i="8"/>
  <c r="E23587" i="8"/>
  <c r="G23563" i="8"/>
  <c r="F23563" i="8"/>
  <c r="E23563" i="8"/>
  <c r="G23539" i="8"/>
  <c r="F23539" i="8"/>
  <c r="E23539" i="8"/>
  <c r="G23515" i="8"/>
  <c r="F23515" i="8"/>
  <c r="E23515" i="8"/>
  <c r="G23491" i="8"/>
  <c r="F23491" i="8"/>
  <c r="E23491" i="8"/>
  <c r="G23467" i="8"/>
  <c r="F23467" i="8"/>
  <c r="E23467" i="8"/>
  <c r="G23443" i="8"/>
  <c r="F23443" i="8"/>
  <c r="E23443" i="8"/>
  <c r="C23264" i="8"/>
  <c r="D23264" i="8"/>
  <c r="C23265" i="8"/>
  <c r="D23265" i="8"/>
  <c r="C23266" i="8"/>
  <c r="D23266" i="8"/>
  <c r="C23267" i="8"/>
  <c r="D23267" i="8"/>
  <c r="C23268" i="8"/>
  <c r="D23268" i="8"/>
  <c r="C23269" i="8"/>
  <c r="D23269" i="8"/>
  <c r="C23270" i="8"/>
  <c r="D23270" i="8"/>
  <c r="C23271" i="8"/>
  <c r="D23271" i="8"/>
  <c r="C23272" i="8"/>
  <c r="D23272" i="8"/>
  <c r="C23273" i="8"/>
  <c r="D23273" i="8"/>
  <c r="C23274" i="8"/>
  <c r="D23274" i="8"/>
  <c r="C23275" i="8"/>
  <c r="D23275" i="8"/>
  <c r="C23276" i="8"/>
  <c r="D23276" i="8"/>
  <c r="C23277" i="8"/>
  <c r="D23277" i="8"/>
  <c r="C23278" i="8"/>
  <c r="D23278" i="8"/>
  <c r="C23279" i="8"/>
  <c r="D23279" i="8"/>
  <c r="C23280" i="8"/>
  <c r="D23280" i="8"/>
  <c r="C23281" i="8"/>
  <c r="D23281" i="8"/>
  <c r="C23282" i="8"/>
  <c r="D23282" i="8"/>
  <c r="C23283" i="8"/>
  <c r="D23283" i="8"/>
  <c r="C23284" i="8"/>
  <c r="D23284" i="8"/>
  <c r="C23285" i="8"/>
  <c r="D23285" i="8"/>
  <c r="C23286" i="8"/>
  <c r="D23286" i="8"/>
  <c r="C23287" i="8"/>
  <c r="D23287" i="8"/>
  <c r="C23288" i="8"/>
  <c r="D23288" i="8"/>
  <c r="C23289" i="8"/>
  <c r="D23289" i="8"/>
  <c r="C23290" i="8"/>
  <c r="D23290" i="8"/>
  <c r="C23291" i="8"/>
  <c r="D23291" i="8"/>
  <c r="C23292" i="8"/>
  <c r="D23292" i="8"/>
  <c r="C23293" i="8"/>
  <c r="D23293" i="8"/>
  <c r="C23294" i="8"/>
  <c r="D23294" i="8"/>
  <c r="C23295" i="8"/>
  <c r="D23295" i="8"/>
  <c r="C23296" i="8"/>
  <c r="D23296" i="8"/>
  <c r="C23297" i="8"/>
  <c r="D23297" i="8"/>
  <c r="C23298" i="8"/>
  <c r="D23298" i="8"/>
  <c r="C23299" i="8"/>
  <c r="D23299" i="8"/>
  <c r="C23300" i="8"/>
  <c r="D23300" i="8"/>
  <c r="C23301" i="8"/>
  <c r="D23301" i="8"/>
  <c r="C23302" i="8"/>
  <c r="D23302" i="8"/>
  <c r="C23303" i="8"/>
  <c r="D23303" i="8"/>
  <c r="C23304" i="8"/>
  <c r="D23304" i="8"/>
  <c r="C23305" i="8"/>
  <c r="D23305" i="8"/>
  <c r="C23306" i="8"/>
  <c r="D23306" i="8"/>
  <c r="C23307" i="8"/>
  <c r="D23307" i="8"/>
  <c r="C23308" i="8"/>
  <c r="D23308" i="8"/>
  <c r="C23309" i="8"/>
  <c r="D23309" i="8"/>
  <c r="C23310" i="8"/>
  <c r="D23310" i="8"/>
  <c r="C23311" i="8"/>
  <c r="D23311" i="8"/>
  <c r="C23312" i="8"/>
  <c r="D23312" i="8"/>
  <c r="C23313" i="8"/>
  <c r="D23313" i="8"/>
  <c r="C23314" i="8"/>
  <c r="D23314" i="8"/>
  <c r="C23315" i="8"/>
  <c r="D23315" i="8"/>
  <c r="C23316" i="8"/>
  <c r="D23316" i="8"/>
  <c r="C23317" i="8"/>
  <c r="D23317" i="8"/>
  <c r="C23318" i="8"/>
  <c r="D23318" i="8"/>
  <c r="C23319" i="8"/>
  <c r="D23319" i="8"/>
  <c r="C23320" i="8"/>
  <c r="D23320" i="8"/>
  <c r="C23321" i="8"/>
  <c r="D23321" i="8"/>
  <c r="C23322" i="8"/>
  <c r="D23322" i="8"/>
  <c r="C23323" i="8"/>
  <c r="D23323" i="8"/>
  <c r="C23324" i="8"/>
  <c r="D23324" i="8"/>
  <c r="C23325" i="8"/>
  <c r="D23325" i="8"/>
  <c r="C23326" i="8"/>
  <c r="D23326" i="8"/>
  <c r="C23327" i="8"/>
  <c r="D23327" i="8"/>
  <c r="C23328" i="8"/>
  <c r="D23328" i="8"/>
  <c r="C23329" i="8"/>
  <c r="D23329" i="8"/>
  <c r="C23330" i="8"/>
  <c r="D23330" i="8"/>
  <c r="C23331" i="8"/>
  <c r="D23331" i="8"/>
  <c r="C23332" i="8"/>
  <c r="D23332" i="8"/>
  <c r="C23333" i="8"/>
  <c r="D23333" i="8"/>
  <c r="C23334" i="8"/>
  <c r="D23334" i="8"/>
  <c r="C23335" i="8"/>
  <c r="D23335" i="8"/>
  <c r="C23336" i="8"/>
  <c r="D23336" i="8"/>
  <c r="C23337" i="8"/>
  <c r="D23337" i="8"/>
  <c r="C23338" i="8"/>
  <c r="D23338" i="8"/>
  <c r="C23339" i="8"/>
  <c r="D23339" i="8"/>
  <c r="C23340" i="8"/>
  <c r="D23340" i="8"/>
  <c r="C23341" i="8"/>
  <c r="D23341" i="8"/>
  <c r="C23342" i="8"/>
  <c r="D23342" i="8"/>
  <c r="C23343" i="8"/>
  <c r="D23343" i="8"/>
  <c r="C23344" i="8"/>
  <c r="D23344" i="8"/>
  <c r="C23345" i="8"/>
  <c r="D23345" i="8"/>
  <c r="C23346" i="8"/>
  <c r="D23346" i="8"/>
  <c r="C23347" i="8"/>
  <c r="D23347" i="8"/>
  <c r="C23348" i="8"/>
  <c r="D23348" i="8"/>
  <c r="C23349" i="8"/>
  <c r="D23349" i="8"/>
  <c r="C23350" i="8"/>
  <c r="D23350" i="8"/>
  <c r="C23351" i="8"/>
  <c r="D23351" i="8"/>
  <c r="C23352" i="8"/>
  <c r="D23352" i="8"/>
  <c r="C23353" i="8"/>
  <c r="D23353" i="8"/>
  <c r="C23354" i="8"/>
  <c r="D23354" i="8"/>
  <c r="C23355" i="8"/>
  <c r="D23355" i="8"/>
  <c r="C23356" i="8"/>
  <c r="D23356" i="8"/>
  <c r="C23357" i="8"/>
  <c r="D23357" i="8"/>
  <c r="C23358" i="8"/>
  <c r="D23358" i="8"/>
  <c r="C23359" i="8"/>
  <c r="D23359" i="8"/>
  <c r="C23360" i="8"/>
  <c r="D23360" i="8"/>
  <c r="C23361" i="8"/>
  <c r="D23361" i="8"/>
  <c r="C23362" i="8"/>
  <c r="D23362" i="8"/>
  <c r="C23363" i="8"/>
  <c r="D23363" i="8"/>
  <c r="C23364" i="8"/>
  <c r="D23364" i="8"/>
  <c r="C23365" i="8"/>
  <c r="D23365" i="8"/>
  <c r="C23366" i="8"/>
  <c r="D23366" i="8"/>
  <c r="C23367" i="8"/>
  <c r="D23367" i="8"/>
  <c r="C23368" i="8"/>
  <c r="D23368" i="8"/>
  <c r="C23369" i="8"/>
  <c r="D23369" i="8"/>
  <c r="C23370" i="8"/>
  <c r="D23370" i="8"/>
  <c r="C23371" i="8"/>
  <c r="D23371" i="8"/>
  <c r="C23372" i="8"/>
  <c r="D23372" i="8"/>
  <c r="C23373" i="8"/>
  <c r="D23373" i="8"/>
  <c r="C23374" i="8"/>
  <c r="D23374" i="8"/>
  <c r="C23375" i="8"/>
  <c r="D23375" i="8"/>
  <c r="C23376" i="8"/>
  <c r="D23376" i="8"/>
  <c r="C23377" i="8"/>
  <c r="D23377" i="8"/>
  <c r="C23378" i="8"/>
  <c r="D23378" i="8"/>
  <c r="C23379" i="8"/>
  <c r="D23379" i="8"/>
  <c r="C23380" i="8"/>
  <c r="D23380" i="8"/>
  <c r="C23381" i="8"/>
  <c r="D23381" i="8"/>
  <c r="C23382" i="8"/>
  <c r="D23382" i="8"/>
  <c r="C23383" i="8"/>
  <c r="D23383" i="8"/>
  <c r="C23384" i="8"/>
  <c r="D23384" i="8"/>
  <c r="C23385" i="8"/>
  <c r="D23385" i="8"/>
  <c r="C23386" i="8"/>
  <c r="D23386" i="8"/>
  <c r="C23387" i="8"/>
  <c r="D23387" i="8"/>
  <c r="C23388" i="8"/>
  <c r="D23388" i="8"/>
  <c r="C23389" i="8"/>
  <c r="D23389" i="8"/>
  <c r="C23390" i="8"/>
  <c r="D23390" i="8"/>
  <c r="C23391" i="8"/>
  <c r="D23391" i="8"/>
  <c r="C23392" i="8"/>
  <c r="D23392" i="8"/>
  <c r="C23393" i="8"/>
  <c r="D23393" i="8"/>
  <c r="C23394" i="8"/>
  <c r="D23394" i="8"/>
  <c r="C23395" i="8"/>
  <c r="D23395" i="8"/>
  <c r="C23396" i="8"/>
  <c r="D23396" i="8"/>
  <c r="C23397" i="8"/>
  <c r="D23397" i="8"/>
  <c r="C23398" i="8"/>
  <c r="D23398" i="8"/>
  <c r="C23399" i="8"/>
  <c r="D23399" i="8"/>
  <c r="C23400" i="8"/>
  <c r="D23400" i="8"/>
  <c r="C23401" i="8"/>
  <c r="D23401" i="8"/>
  <c r="C23402" i="8"/>
  <c r="D23402" i="8"/>
  <c r="C23403" i="8"/>
  <c r="D23403" i="8"/>
  <c r="C23404" i="8"/>
  <c r="D23404" i="8"/>
  <c r="C23405" i="8"/>
  <c r="D23405" i="8"/>
  <c r="C23406" i="8"/>
  <c r="D23406" i="8"/>
  <c r="C23407" i="8"/>
  <c r="D23407" i="8"/>
  <c r="C23408" i="8"/>
  <c r="D23408" i="8"/>
  <c r="C23409" i="8"/>
  <c r="D23409" i="8"/>
  <c r="C23410" i="8"/>
  <c r="D23410" i="8"/>
  <c r="C23411" i="8"/>
  <c r="D23411" i="8"/>
  <c r="C23412" i="8"/>
  <c r="D23412" i="8"/>
  <c r="C23413" i="8"/>
  <c r="D23413" i="8"/>
  <c r="C23414" i="8"/>
  <c r="D23414" i="8"/>
  <c r="C23415" i="8"/>
  <c r="D23415" i="8"/>
  <c r="C23416" i="8"/>
  <c r="D23416" i="8"/>
  <c r="C23417" i="8"/>
  <c r="D23417" i="8"/>
  <c r="C23418" i="8"/>
  <c r="D23418" i="8"/>
  <c r="C23419" i="8"/>
  <c r="D23419" i="8"/>
  <c r="I23419" i="8"/>
  <c r="G23419" i="8"/>
  <c r="F23419" i="8"/>
  <c r="E23419" i="8"/>
  <c r="G23395" i="8"/>
  <c r="F23395" i="8"/>
  <c r="E23395" i="8"/>
  <c r="G23371" i="8"/>
  <c r="F23371" i="8"/>
  <c r="E23371" i="8"/>
  <c r="G23347" i="8"/>
  <c r="F23347" i="8"/>
  <c r="E23347" i="8"/>
  <c r="G23323" i="8"/>
  <c r="F23323" i="8"/>
  <c r="E23323" i="8"/>
  <c r="G23299" i="8"/>
  <c r="F23299" i="8"/>
  <c r="E23299" i="8"/>
  <c r="G23275" i="8"/>
  <c r="F23275" i="8"/>
  <c r="E23275" i="8"/>
  <c r="C23099" i="8"/>
  <c r="D23099" i="8"/>
  <c r="C23100" i="8"/>
  <c r="D23100" i="8"/>
  <c r="C23101" i="8"/>
  <c r="D23101" i="8"/>
  <c r="C23102" i="8"/>
  <c r="D23102" i="8"/>
  <c r="C23103" i="8"/>
  <c r="D23103" i="8"/>
  <c r="C23104" i="8"/>
  <c r="D23104" i="8"/>
  <c r="C23105" i="8"/>
  <c r="D23105" i="8"/>
  <c r="C23106" i="8"/>
  <c r="D23106" i="8"/>
  <c r="C23107" i="8"/>
  <c r="D23107" i="8"/>
  <c r="C23108" i="8"/>
  <c r="D23108" i="8"/>
  <c r="C23109" i="8"/>
  <c r="D23109" i="8"/>
  <c r="C23110" i="8"/>
  <c r="D23110" i="8"/>
  <c r="C23111" i="8"/>
  <c r="D23111" i="8"/>
  <c r="C23112" i="8"/>
  <c r="D23112" i="8"/>
  <c r="C23113" i="8"/>
  <c r="D23113" i="8"/>
  <c r="C23114" i="8"/>
  <c r="D23114" i="8"/>
  <c r="C23115" i="8"/>
  <c r="D23115" i="8"/>
  <c r="C23116" i="8"/>
  <c r="D23116" i="8"/>
  <c r="C23117" i="8"/>
  <c r="D23117" i="8"/>
  <c r="C23118" i="8"/>
  <c r="D23118" i="8"/>
  <c r="C23119" i="8"/>
  <c r="D23119" i="8"/>
  <c r="C23120" i="8"/>
  <c r="D23120" i="8"/>
  <c r="C23121" i="8"/>
  <c r="D23121" i="8"/>
  <c r="C23122" i="8"/>
  <c r="D23122" i="8"/>
  <c r="C23123" i="8"/>
  <c r="D23123" i="8"/>
  <c r="C23124" i="8"/>
  <c r="D23124" i="8"/>
  <c r="C23125" i="8"/>
  <c r="D23125" i="8"/>
  <c r="C23126" i="8"/>
  <c r="D23126" i="8"/>
  <c r="C23127" i="8"/>
  <c r="D23127" i="8"/>
  <c r="C23128" i="8"/>
  <c r="D23128" i="8"/>
  <c r="C23129" i="8"/>
  <c r="D23129" i="8"/>
  <c r="C23130" i="8"/>
  <c r="D23130" i="8"/>
  <c r="C23131" i="8"/>
  <c r="D23131" i="8"/>
  <c r="C23132" i="8"/>
  <c r="D23132" i="8"/>
  <c r="C23133" i="8"/>
  <c r="D23133" i="8"/>
  <c r="C23134" i="8"/>
  <c r="D23134" i="8"/>
  <c r="C23135" i="8"/>
  <c r="D23135" i="8"/>
  <c r="C23136" i="8"/>
  <c r="D23136" i="8"/>
  <c r="C23137" i="8"/>
  <c r="D23137" i="8"/>
  <c r="C23138" i="8"/>
  <c r="D23138" i="8"/>
  <c r="C23139" i="8"/>
  <c r="D23139" i="8"/>
  <c r="C23140" i="8"/>
  <c r="D23140" i="8"/>
  <c r="C23141" i="8"/>
  <c r="D23141" i="8"/>
  <c r="C23142" i="8"/>
  <c r="D23142" i="8"/>
  <c r="C23143" i="8"/>
  <c r="D23143" i="8"/>
  <c r="C23144" i="8"/>
  <c r="D23144" i="8"/>
  <c r="C23145" i="8"/>
  <c r="D23145" i="8"/>
  <c r="C23146" i="8"/>
  <c r="D23146" i="8"/>
  <c r="C23147" i="8"/>
  <c r="D23147" i="8"/>
  <c r="C23148" i="8"/>
  <c r="D23148" i="8"/>
  <c r="C23149" i="8"/>
  <c r="D23149" i="8"/>
  <c r="C23150" i="8"/>
  <c r="D23150" i="8"/>
  <c r="C23151" i="8"/>
  <c r="D23151" i="8"/>
  <c r="C23152" i="8"/>
  <c r="D23152" i="8"/>
  <c r="C23153" i="8"/>
  <c r="D23153" i="8"/>
  <c r="C23154" i="8"/>
  <c r="D23154" i="8"/>
  <c r="C23155" i="8"/>
  <c r="D23155" i="8"/>
  <c r="C23156" i="8"/>
  <c r="D23156" i="8"/>
  <c r="C23157" i="8"/>
  <c r="D23157" i="8"/>
  <c r="C23158" i="8"/>
  <c r="D23158" i="8"/>
  <c r="C23159" i="8"/>
  <c r="D23159" i="8"/>
  <c r="C23160" i="8"/>
  <c r="D23160" i="8"/>
  <c r="C23161" i="8"/>
  <c r="D23161" i="8"/>
  <c r="C23162" i="8"/>
  <c r="D23162" i="8"/>
  <c r="C23163" i="8"/>
  <c r="D23163" i="8"/>
  <c r="C23164" i="8"/>
  <c r="D23164" i="8"/>
  <c r="C23165" i="8"/>
  <c r="D23165" i="8"/>
  <c r="C23166" i="8"/>
  <c r="D23166" i="8"/>
  <c r="C23167" i="8"/>
  <c r="D23167" i="8"/>
  <c r="C23168" i="8"/>
  <c r="D23168" i="8"/>
  <c r="C23169" i="8"/>
  <c r="D23169" i="8"/>
  <c r="C23170" i="8"/>
  <c r="D23170" i="8"/>
  <c r="C23171" i="8"/>
  <c r="D23171" i="8"/>
  <c r="C23172" i="8"/>
  <c r="D23172" i="8"/>
  <c r="C23173" i="8"/>
  <c r="D23173" i="8"/>
  <c r="C23174" i="8"/>
  <c r="D23174" i="8"/>
  <c r="C23175" i="8"/>
  <c r="D23175" i="8"/>
  <c r="C23176" i="8"/>
  <c r="D23176" i="8"/>
  <c r="C23177" i="8"/>
  <c r="D23177" i="8"/>
  <c r="C23178" i="8"/>
  <c r="D23178" i="8"/>
  <c r="C23179" i="8"/>
  <c r="D23179" i="8"/>
  <c r="C23180" i="8"/>
  <c r="D23180" i="8"/>
  <c r="C23181" i="8"/>
  <c r="D23181" i="8"/>
  <c r="C23182" i="8"/>
  <c r="D23182" i="8"/>
  <c r="C23183" i="8"/>
  <c r="D23183" i="8"/>
  <c r="C23184" i="8"/>
  <c r="D23184" i="8"/>
  <c r="C23185" i="8"/>
  <c r="D23185" i="8"/>
  <c r="C23186" i="8"/>
  <c r="D23186" i="8"/>
  <c r="C23187" i="8"/>
  <c r="D23187" i="8"/>
  <c r="C23188" i="8"/>
  <c r="D23188" i="8"/>
  <c r="C23189" i="8"/>
  <c r="D23189" i="8"/>
  <c r="C23190" i="8"/>
  <c r="D23190" i="8"/>
  <c r="C23191" i="8"/>
  <c r="D23191" i="8"/>
  <c r="C23192" i="8"/>
  <c r="D23192" i="8"/>
  <c r="C23193" i="8"/>
  <c r="D23193" i="8"/>
  <c r="C23194" i="8"/>
  <c r="D23194" i="8"/>
  <c r="C23195" i="8"/>
  <c r="D23195" i="8"/>
  <c r="C23196" i="8"/>
  <c r="D23196" i="8"/>
  <c r="C23197" i="8"/>
  <c r="D23197" i="8"/>
  <c r="C23198" i="8"/>
  <c r="D23198" i="8"/>
  <c r="C23199" i="8"/>
  <c r="D23199" i="8"/>
  <c r="C23200" i="8"/>
  <c r="D23200" i="8"/>
  <c r="C23201" i="8"/>
  <c r="D23201" i="8"/>
  <c r="C23202" i="8"/>
  <c r="D23202" i="8"/>
  <c r="C23203" i="8"/>
  <c r="D23203" i="8"/>
  <c r="C23204" i="8"/>
  <c r="D23204" i="8"/>
  <c r="C23205" i="8"/>
  <c r="D23205" i="8"/>
  <c r="C23206" i="8"/>
  <c r="D23206" i="8"/>
  <c r="C23207" i="8"/>
  <c r="D23207" i="8"/>
  <c r="C23208" i="8"/>
  <c r="D23208" i="8"/>
  <c r="C23209" i="8"/>
  <c r="D23209" i="8"/>
  <c r="C23210" i="8"/>
  <c r="D23210" i="8"/>
  <c r="C23211" i="8"/>
  <c r="D23211" i="8"/>
  <c r="C23212" i="8"/>
  <c r="D23212" i="8"/>
  <c r="C23213" i="8"/>
  <c r="D23213" i="8"/>
  <c r="C23214" i="8"/>
  <c r="D23214" i="8"/>
  <c r="C23215" i="8"/>
  <c r="D23215" i="8"/>
  <c r="C23216" i="8"/>
  <c r="D23216" i="8"/>
  <c r="C23217" i="8"/>
  <c r="D23217" i="8"/>
  <c r="C23218" i="8"/>
  <c r="D23218" i="8"/>
  <c r="C23219" i="8"/>
  <c r="D23219" i="8"/>
  <c r="C23220" i="8"/>
  <c r="D23220" i="8"/>
  <c r="C23221" i="8"/>
  <c r="D23221" i="8"/>
  <c r="C23222" i="8"/>
  <c r="D23222" i="8"/>
  <c r="C23223" i="8"/>
  <c r="D23223" i="8"/>
  <c r="C23224" i="8"/>
  <c r="D23224" i="8"/>
  <c r="C23225" i="8"/>
  <c r="D23225" i="8"/>
  <c r="C23226" i="8"/>
  <c r="D23226" i="8"/>
  <c r="C23227" i="8"/>
  <c r="D23227" i="8"/>
  <c r="C23228" i="8"/>
  <c r="D23228" i="8"/>
  <c r="C23229" i="8"/>
  <c r="D23229" i="8"/>
  <c r="C23230" i="8"/>
  <c r="D23230" i="8"/>
  <c r="C23231" i="8"/>
  <c r="D23231" i="8"/>
  <c r="C23232" i="8"/>
  <c r="D23232" i="8"/>
  <c r="C23233" i="8"/>
  <c r="D23233" i="8"/>
  <c r="C23234" i="8"/>
  <c r="D23234" i="8"/>
  <c r="C23235" i="8"/>
  <c r="D23235" i="8"/>
  <c r="C23236" i="8"/>
  <c r="D23236" i="8"/>
  <c r="C23237" i="8"/>
  <c r="D23237" i="8"/>
  <c r="C23238" i="8"/>
  <c r="D23238" i="8"/>
  <c r="C23239" i="8"/>
  <c r="D23239" i="8"/>
  <c r="C23240" i="8"/>
  <c r="D23240" i="8"/>
  <c r="C23241" i="8"/>
  <c r="D23241" i="8"/>
  <c r="C23242" i="8"/>
  <c r="D23242" i="8"/>
  <c r="C23243" i="8"/>
  <c r="D23243" i="8"/>
  <c r="C23244" i="8"/>
  <c r="D23244" i="8"/>
  <c r="C23245" i="8"/>
  <c r="D23245" i="8"/>
  <c r="C23246" i="8"/>
  <c r="D23246" i="8"/>
  <c r="C23247" i="8"/>
  <c r="D23247" i="8"/>
  <c r="C23248" i="8"/>
  <c r="D23248" i="8"/>
  <c r="C23249" i="8"/>
  <c r="D23249" i="8"/>
  <c r="C23250" i="8"/>
  <c r="D23250" i="8"/>
  <c r="C23251" i="8"/>
  <c r="D23251" i="8"/>
  <c r="C23252" i="8"/>
  <c r="D23252" i="8"/>
  <c r="C23253" i="8"/>
  <c r="D23253" i="8"/>
  <c r="C23254" i="8"/>
  <c r="D23254" i="8"/>
  <c r="C23255" i="8"/>
  <c r="D23255" i="8"/>
  <c r="C23256" i="8"/>
  <c r="D23256" i="8"/>
  <c r="C23257" i="8"/>
  <c r="D23257" i="8"/>
  <c r="C23258" i="8"/>
  <c r="D23258" i="8"/>
  <c r="C23259" i="8"/>
  <c r="D23259" i="8"/>
  <c r="C23260" i="8"/>
  <c r="D23260" i="8"/>
  <c r="C23261" i="8"/>
  <c r="D23261" i="8"/>
  <c r="C23262" i="8"/>
  <c r="D23262" i="8"/>
  <c r="I23262" i="8"/>
  <c r="G23262" i="8"/>
  <c r="F23262" i="8"/>
  <c r="E23262" i="8"/>
  <c r="G23243" i="8"/>
  <c r="F23243" i="8"/>
  <c r="E23243" i="8"/>
  <c r="G23219" i="8"/>
  <c r="F23219" i="8"/>
  <c r="E23219" i="8"/>
  <c r="G23195" i="8"/>
  <c r="F23195" i="8"/>
  <c r="E23195" i="8"/>
  <c r="G23171" i="8"/>
  <c r="F23171" i="8"/>
  <c r="E23171" i="8"/>
  <c r="G23147" i="8"/>
  <c r="F23147" i="8"/>
  <c r="E23147" i="8"/>
  <c r="G23123" i="8"/>
  <c r="F23123" i="8"/>
  <c r="E23123" i="8"/>
  <c r="C22932" i="8"/>
  <c r="D22932" i="8"/>
  <c r="C22933" i="8"/>
  <c r="D22933" i="8"/>
  <c r="C22934" i="8"/>
  <c r="D22934" i="8"/>
  <c r="C22935" i="8"/>
  <c r="D22935" i="8"/>
  <c r="C22936" i="8"/>
  <c r="D22936" i="8"/>
  <c r="C22937" i="8"/>
  <c r="D22937" i="8"/>
  <c r="C22938" i="8"/>
  <c r="D22938" i="8"/>
  <c r="C22939" i="8"/>
  <c r="D22939" i="8"/>
  <c r="C22940" i="8"/>
  <c r="D22940" i="8"/>
  <c r="C22941" i="8"/>
  <c r="D22941" i="8"/>
  <c r="C22942" i="8"/>
  <c r="D22942" i="8"/>
  <c r="C22943" i="8"/>
  <c r="D22943" i="8"/>
  <c r="C22944" i="8"/>
  <c r="D22944" i="8"/>
  <c r="C22945" i="8"/>
  <c r="D22945" i="8"/>
  <c r="C22946" i="8"/>
  <c r="D22946" i="8"/>
  <c r="C22947" i="8"/>
  <c r="D22947" i="8"/>
  <c r="C22948" i="8"/>
  <c r="D22948" i="8"/>
  <c r="C22949" i="8"/>
  <c r="D22949" i="8"/>
  <c r="C22950" i="8"/>
  <c r="D22950" i="8"/>
  <c r="C22951" i="8"/>
  <c r="D22951" i="8"/>
  <c r="C22952" i="8"/>
  <c r="D22952" i="8"/>
  <c r="C22953" i="8"/>
  <c r="D22953" i="8"/>
  <c r="C22954" i="8"/>
  <c r="D22954" i="8"/>
  <c r="C22955" i="8"/>
  <c r="D22955" i="8"/>
  <c r="C22956" i="8"/>
  <c r="D22956" i="8"/>
  <c r="C22957" i="8"/>
  <c r="D22957" i="8"/>
  <c r="C22958" i="8"/>
  <c r="D22958" i="8"/>
  <c r="C22959" i="8"/>
  <c r="D22959" i="8"/>
  <c r="C22960" i="8"/>
  <c r="D22960" i="8"/>
  <c r="C22961" i="8"/>
  <c r="D22961" i="8"/>
  <c r="C22962" i="8"/>
  <c r="D22962" i="8"/>
  <c r="C22963" i="8"/>
  <c r="D22963" i="8"/>
  <c r="C22964" i="8"/>
  <c r="D22964" i="8"/>
  <c r="C22965" i="8"/>
  <c r="D22965" i="8"/>
  <c r="C22966" i="8"/>
  <c r="D22966" i="8"/>
  <c r="C22967" i="8"/>
  <c r="D22967" i="8"/>
  <c r="C22968" i="8"/>
  <c r="D22968" i="8"/>
  <c r="C22969" i="8"/>
  <c r="D22969" i="8"/>
  <c r="C22970" i="8"/>
  <c r="D22970" i="8"/>
  <c r="C22971" i="8"/>
  <c r="D22971" i="8"/>
  <c r="C22972" i="8"/>
  <c r="D22972" i="8"/>
  <c r="C22973" i="8"/>
  <c r="D22973" i="8"/>
  <c r="C22974" i="8"/>
  <c r="D22974" i="8"/>
  <c r="C22975" i="8"/>
  <c r="D22975" i="8"/>
  <c r="C22976" i="8"/>
  <c r="D22976" i="8"/>
  <c r="C22977" i="8"/>
  <c r="D22977" i="8"/>
  <c r="C22978" i="8"/>
  <c r="D22978" i="8"/>
  <c r="C22979" i="8"/>
  <c r="D22979" i="8"/>
  <c r="C22980" i="8"/>
  <c r="D22980" i="8"/>
  <c r="C22981" i="8"/>
  <c r="D22981" i="8"/>
  <c r="C22982" i="8"/>
  <c r="D22982" i="8"/>
  <c r="C22983" i="8"/>
  <c r="D22983" i="8"/>
  <c r="C22984" i="8"/>
  <c r="D22984" i="8"/>
  <c r="C22985" i="8"/>
  <c r="D22985" i="8"/>
  <c r="C22986" i="8"/>
  <c r="D22986" i="8"/>
  <c r="C22987" i="8"/>
  <c r="D22987" i="8"/>
  <c r="C22988" i="8"/>
  <c r="D22988" i="8"/>
  <c r="C22989" i="8"/>
  <c r="D22989" i="8"/>
  <c r="C22990" i="8"/>
  <c r="D22990" i="8"/>
  <c r="C22991" i="8"/>
  <c r="D22991" i="8"/>
  <c r="C22992" i="8"/>
  <c r="D22992" i="8"/>
  <c r="C22993" i="8"/>
  <c r="D22993" i="8"/>
  <c r="C22994" i="8"/>
  <c r="D22994" i="8"/>
  <c r="C22995" i="8"/>
  <c r="D22995" i="8"/>
  <c r="C22996" i="8"/>
  <c r="D22996" i="8"/>
  <c r="C22997" i="8"/>
  <c r="D22997" i="8"/>
  <c r="C22998" i="8"/>
  <c r="D22998" i="8"/>
  <c r="C22999" i="8"/>
  <c r="D22999" i="8"/>
  <c r="C23000" i="8"/>
  <c r="D23000" i="8"/>
  <c r="C23001" i="8"/>
  <c r="D23001" i="8"/>
  <c r="C23002" i="8"/>
  <c r="D23002" i="8"/>
  <c r="C23003" i="8"/>
  <c r="D23003" i="8"/>
  <c r="C23004" i="8"/>
  <c r="D23004" i="8"/>
  <c r="C23005" i="8"/>
  <c r="D23005" i="8"/>
  <c r="C23006" i="8"/>
  <c r="D23006" i="8"/>
  <c r="C23007" i="8"/>
  <c r="D23007" i="8"/>
  <c r="C23008" i="8"/>
  <c r="D23008" i="8"/>
  <c r="C23009" i="8"/>
  <c r="D23009" i="8"/>
  <c r="C23010" i="8"/>
  <c r="D23010" i="8"/>
  <c r="C23011" i="8"/>
  <c r="D23011" i="8"/>
  <c r="C23012" i="8"/>
  <c r="D23012" i="8"/>
  <c r="C23013" i="8"/>
  <c r="D23013" i="8"/>
  <c r="C23014" i="8"/>
  <c r="D23014" i="8"/>
  <c r="C23015" i="8"/>
  <c r="D23015" i="8"/>
  <c r="C23016" i="8"/>
  <c r="D23016" i="8"/>
  <c r="C23017" i="8"/>
  <c r="D23017" i="8"/>
  <c r="C23018" i="8"/>
  <c r="D23018" i="8"/>
  <c r="C23019" i="8"/>
  <c r="D23019" i="8"/>
  <c r="C23020" i="8"/>
  <c r="D23020" i="8"/>
  <c r="C23021" i="8"/>
  <c r="D23021" i="8"/>
  <c r="C23022" i="8"/>
  <c r="D23022" i="8"/>
  <c r="C23023" i="8"/>
  <c r="D23023" i="8"/>
  <c r="C23024" i="8"/>
  <c r="D23024" i="8"/>
  <c r="C23025" i="8"/>
  <c r="D23025" i="8"/>
  <c r="C23026" i="8"/>
  <c r="D23026" i="8"/>
  <c r="C23027" i="8"/>
  <c r="D23027" i="8"/>
  <c r="C23028" i="8"/>
  <c r="D23028" i="8"/>
  <c r="C23029" i="8"/>
  <c r="D23029" i="8"/>
  <c r="C23030" i="8"/>
  <c r="D23030" i="8"/>
  <c r="C23031" i="8"/>
  <c r="D23031" i="8"/>
  <c r="C23032" i="8"/>
  <c r="D23032" i="8"/>
  <c r="C23033" i="8"/>
  <c r="D23033" i="8"/>
  <c r="C23034" i="8"/>
  <c r="D23034" i="8"/>
  <c r="C23035" i="8"/>
  <c r="D23035" i="8"/>
  <c r="C23036" i="8"/>
  <c r="D23036" i="8"/>
  <c r="C23037" i="8"/>
  <c r="D23037" i="8"/>
  <c r="C23038" i="8"/>
  <c r="D23038" i="8"/>
  <c r="C23039" i="8"/>
  <c r="D23039" i="8"/>
  <c r="C23040" i="8"/>
  <c r="D23040" i="8"/>
  <c r="C23041" i="8"/>
  <c r="D23041" i="8"/>
  <c r="C23042" i="8"/>
  <c r="D23042" i="8"/>
  <c r="C23043" i="8"/>
  <c r="D23043" i="8"/>
  <c r="C23044" i="8"/>
  <c r="D23044" i="8"/>
  <c r="C23045" i="8"/>
  <c r="D23045" i="8"/>
  <c r="C23046" i="8"/>
  <c r="D23046" i="8"/>
  <c r="C23047" i="8"/>
  <c r="D23047" i="8"/>
  <c r="C23048" i="8"/>
  <c r="D23048" i="8"/>
  <c r="C23049" i="8"/>
  <c r="D23049" i="8"/>
  <c r="C23050" i="8"/>
  <c r="D23050" i="8"/>
  <c r="C23051" i="8"/>
  <c r="D23051" i="8"/>
  <c r="C23052" i="8"/>
  <c r="D23052" i="8"/>
  <c r="C23053" i="8"/>
  <c r="D23053" i="8"/>
  <c r="C23054" i="8"/>
  <c r="D23054" i="8"/>
  <c r="C23055" i="8"/>
  <c r="D23055" i="8"/>
  <c r="C23056" i="8"/>
  <c r="D23056" i="8"/>
  <c r="C23057" i="8"/>
  <c r="D23057" i="8"/>
  <c r="C23058" i="8"/>
  <c r="D23058" i="8"/>
  <c r="C23059" i="8"/>
  <c r="D23059" i="8"/>
  <c r="C23060" i="8"/>
  <c r="D23060" i="8"/>
  <c r="C23061" i="8"/>
  <c r="D23061" i="8"/>
  <c r="C23062" i="8"/>
  <c r="D23062" i="8"/>
  <c r="C23063" i="8"/>
  <c r="D23063" i="8"/>
  <c r="C23064" i="8"/>
  <c r="D23064" i="8"/>
  <c r="C23065" i="8"/>
  <c r="D23065" i="8"/>
  <c r="C23066" i="8"/>
  <c r="D23066" i="8"/>
  <c r="C23067" i="8"/>
  <c r="D23067" i="8"/>
  <c r="C23068" i="8"/>
  <c r="D23068" i="8"/>
  <c r="C23069" i="8"/>
  <c r="D23069" i="8"/>
  <c r="C23070" i="8"/>
  <c r="D23070" i="8"/>
  <c r="C23071" i="8"/>
  <c r="D23071" i="8"/>
  <c r="C23072" i="8"/>
  <c r="D23072" i="8"/>
  <c r="C23073" i="8"/>
  <c r="D23073" i="8"/>
  <c r="C23074" i="8"/>
  <c r="D23074" i="8"/>
  <c r="C23075" i="8"/>
  <c r="D23075" i="8"/>
  <c r="C23076" i="8"/>
  <c r="D23076" i="8"/>
  <c r="C23077" i="8"/>
  <c r="D23077" i="8"/>
  <c r="C23078" i="8"/>
  <c r="D23078" i="8"/>
  <c r="C23079" i="8"/>
  <c r="D23079" i="8"/>
  <c r="C23080" i="8"/>
  <c r="D23080" i="8"/>
  <c r="C23081" i="8"/>
  <c r="D23081" i="8"/>
  <c r="C23082" i="8"/>
  <c r="D23082" i="8"/>
  <c r="C23083" i="8"/>
  <c r="D23083" i="8"/>
  <c r="C23084" i="8"/>
  <c r="D23084" i="8"/>
  <c r="C23085" i="8"/>
  <c r="D23085" i="8"/>
  <c r="C23086" i="8"/>
  <c r="D23086" i="8"/>
  <c r="C23087" i="8"/>
  <c r="D23087" i="8"/>
  <c r="C23088" i="8"/>
  <c r="D23088" i="8"/>
  <c r="C23089" i="8"/>
  <c r="D23089" i="8"/>
  <c r="C23090" i="8"/>
  <c r="D23090" i="8"/>
  <c r="C23091" i="8"/>
  <c r="D23091" i="8"/>
  <c r="C23092" i="8"/>
  <c r="D23092" i="8"/>
  <c r="C23093" i="8"/>
  <c r="D23093" i="8"/>
  <c r="C23094" i="8"/>
  <c r="D23094" i="8"/>
  <c r="C23095" i="8"/>
  <c r="D23095" i="8"/>
  <c r="C23096" i="8"/>
  <c r="D23096" i="8"/>
  <c r="C23097" i="8"/>
  <c r="D23097" i="8"/>
  <c r="C23098" i="8"/>
  <c r="D23098" i="8"/>
  <c r="I23099" i="8"/>
  <c r="G23099" i="8"/>
  <c r="F23099" i="8"/>
  <c r="E23099" i="8"/>
  <c r="G23075" i="8"/>
  <c r="F23075" i="8"/>
  <c r="E23075" i="8"/>
  <c r="G23051" i="8"/>
  <c r="F23051" i="8"/>
  <c r="E23051" i="8"/>
  <c r="G23027" i="8"/>
  <c r="F23027" i="8"/>
  <c r="E23027" i="8"/>
  <c r="G23003" i="8"/>
  <c r="F23003" i="8"/>
  <c r="E23003" i="8"/>
  <c r="G22979" i="8"/>
  <c r="F22979" i="8"/>
  <c r="E22979" i="8"/>
  <c r="G22955" i="8"/>
  <c r="F22955" i="8"/>
  <c r="E22955" i="8"/>
  <c r="C22763" i="8"/>
  <c r="D22763" i="8"/>
  <c r="C22764" i="8"/>
  <c r="D22764" i="8"/>
  <c r="C22765" i="8"/>
  <c r="D22765" i="8"/>
  <c r="C22766" i="8"/>
  <c r="D22766" i="8"/>
  <c r="C22767" i="8"/>
  <c r="D22767" i="8"/>
  <c r="C22768" i="8"/>
  <c r="D22768" i="8"/>
  <c r="C22769" i="8"/>
  <c r="D22769" i="8"/>
  <c r="C22770" i="8"/>
  <c r="D22770" i="8"/>
  <c r="C22771" i="8"/>
  <c r="D22771" i="8"/>
  <c r="C22772" i="8"/>
  <c r="D22772" i="8"/>
  <c r="C22773" i="8"/>
  <c r="D22773" i="8"/>
  <c r="C22774" i="8"/>
  <c r="D22774" i="8"/>
  <c r="C22775" i="8"/>
  <c r="D22775" i="8"/>
  <c r="C22776" i="8"/>
  <c r="D22776" i="8"/>
  <c r="C22777" i="8"/>
  <c r="D22777" i="8"/>
  <c r="C22778" i="8"/>
  <c r="D22778" i="8"/>
  <c r="C22779" i="8"/>
  <c r="D22779" i="8"/>
  <c r="C22780" i="8"/>
  <c r="D22780" i="8"/>
  <c r="C22781" i="8"/>
  <c r="D22781" i="8"/>
  <c r="C22782" i="8"/>
  <c r="D22782" i="8"/>
  <c r="C22783" i="8"/>
  <c r="D22783" i="8"/>
  <c r="C22784" i="8"/>
  <c r="D22784" i="8"/>
  <c r="C22785" i="8"/>
  <c r="D22785" i="8"/>
  <c r="C22786" i="8"/>
  <c r="D22786" i="8"/>
  <c r="C22787" i="8"/>
  <c r="D22787" i="8"/>
  <c r="C22788" i="8"/>
  <c r="D22788" i="8"/>
  <c r="C22789" i="8"/>
  <c r="D22789" i="8"/>
  <c r="C22790" i="8"/>
  <c r="D22790" i="8"/>
  <c r="C22791" i="8"/>
  <c r="D22791" i="8"/>
  <c r="C22792" i="8"/>
  <c r="D22792" i="8"/>
  <c r="C22793" i="8"/>
  <c r="D22793" i="8"/>
  <c r="C22794" i="8"/>
  <c r="D22794" i="8"/>
  <c r="C22795" i="8"/>
  <c r="D22795" i="8"/>
  <c r="C22796" i="8"/>
  <c r="D22796" i="8"/>
  <c r="C22797" i="8"/>
  <c r="D22797" i="8"/>
  <c r="C22798" i="8"/>
  <c r="D22798" i="8"/>
  <c r="C22799" i="8"/>
  <c r="D22799" i="8"/>
  <c r="C22800" i="8"/>
  <c r="D22800" i="8"/>
  <c r="C22801" i="8"/>
  <c r="D22801" i="8"/>
  <c r="C22803" i="8"/>
  <c r="D22803" i="8"/>
  <c r="C22804" i="8"/>
  <c r="D22804" i="8"/>
  <c r="C22805" i="8"/>
  <c r="D22805" i="8"/>
  <c r="C22806" i="8"/>
  <c r="D22806" i="8"/>
  <c r="C22807" i="8"/>
  <c r="D22807" i="8"/>
  <c r="C22808" i="8"/>
  <c r="D22808" i="8"/>
  <c r="C22809" i="8"/>
  <c r="D22809" i="8"/>
  <c r="C22810" i="8"/>
  <c r="D22810" i="8"/>
  <c r="C22811" i="8"/>
  <c r="D22811" i="8"/>
  <c r="C22812" i="8"/>
  <c r="D22812" i="8"/>
  <c r="C22813" i="8"/>
  <c r="D22813" i="8"/>
  <c r="C22814" i="8"/>
  <c r="D22814" i="8"/>
  <c r="C22815" i="8"/>
  <c r="D22815" i="8"/>
  <c r="C22816" i="8"/>
  <c r="D22816" i="8"/>
  <c r="C22817" i="8"/>
  <c r="D22817" i="8"/>
  <c r="C22818" i="8"/>
  <c r="D22818" i="8"/>
  <c r="C22819" i="8"/>
  <c r="D22819" i="8"/>
  <c r="C22820" i="8"/>
  <c r="D22820" i="8"/>
  <c r="C22821" i="8"/>
  <c r="D22821" i="8"/>
  <c r="C22822" i="8"/>
  <c r="D22822" i="8"/>
  <c r="C22823" i="8"/>
  <c r="D22823" i="8"/>
  <c r="C22824" i="8"/>
  <c r="D22824" i="8"/>
  <c r="C22825" i="8"/>
  <c r="D22825" i="8"/>
  <c r="C22826" i="8"/>
  <c r="D22826" i="8"/>
  <c r="C22827" i="8"/>
  <c r="D22827" i="8"/>
  <c r="C22828" i="8"/>
  <c r="D22828" i="8"/>
  <c r="C22829" i="8"/>
  <c r="D22829" i="8"/>
  <c r="C22830" i="8"/>
  <c r="D22830" i="8"/>
  <c r="C22831" i="8"/>
  <c r="D22831" i="8"/>
  <c r="C22832" i="8"/>
  <c r="D22832" i="8"/>
  <c r="C22833" i="8"/>
  <c r="D22833" i="8"/>
  <c r="C22834" i="8"/>
  <c r="D22834" i="8"/>
  <c r="C22835" i="8"/>
  <c r="D22835" i="8"/>
  <c r="C22836" i="8"/>
  <c r="D22836" i="8"/>
  <c r="C22837" i="8"/>
  <c r="D22837" i="8"/>
  <c r="C22838" i="8"/>
  <c r="D22838" i="8"/>
  <c r="C22839" i="8"/>
  <c r="D22839" i="8"/>
  <c r="C22840" i="8"/>
  <c r="D22840" i="8"/>
  <c r="C22841" i="8"/>
  <c r="D22841" i="8"/>
  <c r="C22842" i="8"/>
  <c r="D22842" i="8"/>
  <c r="C22843" i="8"/>
  <c r="D22843" i="8"/>
  <c r="C22844" i="8"/>
  <c r="D22844" i="8"/>
  <c r="C22845" i="8"/>
  <c r="D22845" i="8"/>
  <c r="C22846" i="8"/>
  <c r="D22846" i="8"/>
  <c r="C22847" i="8"/>
  <c r="D22847" i="8"/>
  <c r="C22848" i="8"/>
  <c r="D22848" i="8"/>
  <c r="C22849" i="8"/>
  <c r="D22849" i="8"/>
  <c r="C22850" i="8"/>
  <c r="D22850" i="8"/>
  <c r="C22851" i="8"/>
  <c r="D22851" i="8"/>
  <c r="C22852" i="8"/>
  <c r="D22852" i="8"/>
  <c r="C22853" i="8"/>
  <c r="D22853" i="8"/>
  <c r="C22854" i="8"/>
  <c r="D22854" i="8"/>
  <c r="C22855" i="8"/>
  <c r="D22855" i="8"/>
  <c r="C22856" i="8"/>
  <c r="D22856" i="8"/>
  <c r="C22857" i="8"/>
  <c r="D22857" i="8"/>
  <c r="C22858" i="8"/>
  <c r="D22858" i="8"/>
  <c r="C22859" i="8"/>
  <c r="D22859" i="8"/>
  <c r="C22860" i="8"/>
  <c r="D22860" i="8"/>
  <c r="C22861" i="8"/>
  <c r="D22861" i="8"/>
  <c r="C22862" i="8"/>
  <c r="D22862" i="8"/>
  <c r="C22863" i="8"/>
  <c r="D22863" i="8"/>
  <c r="C22864" i="8"/>
  <c r="D22864" i="8"/>
  <c r="C22865" i="8"/>
  <c r="D22865" i="8"/>
  <c r="C22866" i="8"/>
  <c r="D22866" i="8"/>
  <c r="C22867" i="8"/>
  <c r="D22867" i="8"/>
  <c r="C22868" i="8"/>
  <c r="D22868" i="8"/>
  <c r="C22869" i="8"/>
  <c r="D22869" i="8"/>
  <c r="C22870" i="8"/>
  <c r="D22870" i="8"/>
  <c r="C22871" i="8"/>
  <c r="D22871" i="8"/>
  <c r="C22872" i="8"/>
  <c r="D22872" i="8"/>
  <c r="C22873" i="8"/>
  <c r="D22873" i="8"/>
  <c r="C22874" i="8"/>
  <c r="D22874" i="8"/>
  <c r="C22875" i="8"/>
  <c r="D22875" i="8"/>
  <c r="C22876" i="8"/>
  <c r="D22876" i="8"/>
  <c r="C22877" i="8"/>
  <c r="D22877" i="8"/>
  <c r="C22878" i="8"/>
  <c r="D22878" i="8"/>
  <c r="C22879" i="8"/>
  <c r="D22879" i="8"/>
  <c r="C22880" i="8"/>
  <c r="D22880" i="8"/>
  <c r="C22881" i="8"/>
  <c r="D22881" i="8"/>
  <c r="C22882" i="8"/>
  <c r="D22882" i="8"/>
  <c r="C22883" i="8"/>
  <c r="D22883" i="8"/>
  <c r="C22884" i="8"/>
  <c r="D22884" i="8"/>
  <c r="C22885" i="8"/>
  <c r="D22885" i="8"/>
  <c r="C22886" i="8"/>
  <c r="D22886" i="8"/>
  <c r="C22887" i="8"/>
  <c r="D22887" i="8"/>
  <c r="C22888" i="8"/>
  <c r="D22888" i="8"/>
  <c r="C22889" i="8"/>
  <c r="D22889" i="8"/>
  <c r="C22890" i="8"/>
  <c r="D22890" i="8"/>
  <c r="C22891" i="8"/>
  <c r="D22891" i="8"/>
  <c r="C22892" i="8"/>
  <c r="D22892" i="8"/>
  <c r="C22893" i="8"/>
  <c r="D22893" i="8"/>
  <c r="C22894" i="8"/>
  <c r="D22894" i="8"/>
  <c r="C22895" i="8"/>
  <c r="D22895" i="8"/>
  <c r="C22896" i="8"/>
  <c r="D22896" i="8"/>
  <c r="C22897" i="8"/>
  <c r="D22897" i="8"/>
  <c r="C22898" i="8"/>
  <c r="D22898" i="8"/>
  <c r="C22899" i="8"/>
  <c r="D22899" i="8"/>
  <c r="C22900" i="8"/>
  <c r="D22900" i="8"/>
  <c r="C22901" i="8"/>
  <c r="D22901" i="8"/>
  <c r="C22902" i="8"/>
  <c r="D22902" i="8"/>
  <c r="C22903" i="8"/>
  <c r="D22903" i="8"/>
  <c r="C22904" i="8"/>
  <c r="D22904" i="8"/>
  <c r="C22905" i="8"/>
  <c r="D22905" i="8"/>
  <c r="C22906" i="8"/>
  <c r="D22906" i="8"/>
  <c r="C22907" i="8"/>
  <c r="D22907" i="8"/>
  <c r="C22908" i="8"/>
  <c r="D22908" i="8"/>
  <c r="C22909" i="8"/>
  <c r="D22909" i="8"/>
  <c r="C22910" i="8"/>
  <c r="D22910" i="8"/>
  <c r="C22911" i="8"/>
  <c r="D22911" i="8"/>
  <c r="C22912" i="8"/>
  <c r="D22912" i="8"/>
  <c r="C22913" i="8"/>
  <c r="D22913" i="8"/>
  <c r="C22914" i="8"/>
  <c r="D22914" i="8"/>
  <c r="C22915" i="8"/>
  <c r="D22915" i="8"/>
  <c r="C22916" i="8"/>
  <c r="D22916" i="8"/>
  <c r="C22917" i="8"/>
  <c r="D22917" i="8"/>
  <c r="C22918" i="8"/>
  <c r="D22918" i="8"/>
  <c r="C22919" i="8"/>
  <c r="D22919" i="8"/>
  <c r="C22920" i="8"/>
  <c r="D22920" i="8"/>
  <c r="C22921" i="8"/>
  <c r="D22921" i="8"/>
  <c r="C22922" i="8"/>
  <c r="D22922" i="8"/>
  <c r="C22923" i="8"/>
  <c r="D22923" i="8"/>
  <c r="C22924" i="8"/>
  <c r="D22924" i="8"/>
  <c r="C22925" i="8"/>
  <c r="D22925" i="8"/>
  <c r="C22926" i="8"/>
  <c r="D22926" i="8"/>
  <c r="C22927" i="8"/>
  <c r="D22927" i="8"/>
  <c r="C22928" i="8"/>
  <c r="D22928" i="8"/>
  <c r="C22929" i="8"/>
  <c r="D22929" i="8"/>
  <c r="C22930" i="8"/>
  <c r="D22930" i="8"/>
  <c r="C22931" i="8"/>
  <c r="D22931" i="8"/>
  <c r="I22931" i="8"/>
  <c r="G22931" i="8"/>
  <c r="F22931" i="8"/>
  <c r="E22931" i="8"/>
  <c r="G22907" i="8"/>
  <c r="F22907" i="8"/>
  <c r="E22907" i="8"/>
  <c r="G22883" i="8"/>
  <c r="F22883" i="8"/>
  <c r="E22883" i="8"/>
  <c r="G22859" i="8"/>
  <c r="F22859" i="8"/>
  <c r="E22859" i="8"/>
  <c r="G22835" i="8"/>
  <c r="F22835" i="8"/>
  <c r="E22835" i="8"/>
  <c r="G22811" i="8"/>
  <c r="F22811" i="8"/>
  <c r="E22811" i="8"/>
  <c r="G22786" i="8"/>
  <c r="F22786" i="8"/>
  <c r="E22786" i="8"/>
  <c r="C22598" i="8"/>
  <c r="D22598" i="8"/>
  <c r="C22599" i="8"/>
  <c r="D22599" i="8"/>
  <c r="C22600" i="8"/>
  <c r="D22600" i="8"/>
  <c r="C22601" i="8"/>
  <c r="D22601" i="8"/>
  <c r="C22602" i="8"/>
  <c r="D22602" i="8"/>
  <c r="C22603" i="8"/>
  <c r="D22603" i="8"/>
  <c r="C22604" i="8"/>
  <c r="D22604" i="8"/>
  <c r="C22605" i="8"/>
  <c r="D22605" i="8"/>
  <c r="C22606" i="8"/>
  <c r="D22606" i="8"/>
  <c r="C22607" i="8"/>
  <c r="D22607" i="8"/>
  <c r="C22608" i="8"/>
  <c r="D22608" i="8"/>
  <c r="C22609" i="8"/>
  <c r="D22609" i="8"/>
  <c r="C22610" i="8"/>
  <c r="D22610" i="8"/>
  <c r="C22611" i="8"/>
  <c r="D22611" i="8"/>
  <c r="C22612" i="8"/>
  <c r="D22612" i="8"/>
  <c r="C22613" i="8"/>
  <c r="D22613" i="8"/>
  <c r="C22614" i="8"/>
  <c r="D22614" i="8"/>
  <c r="C22615" i="8"/>
  <c r="D22615" i="8"/>
  <c r="C22616" i="8"/>
  <c r="D22616" i="8"/>
  <c r="C22617" i="8"/>
  <c r="D22617" i="8"/>
  <c r="C22618" i="8"/>
  <c r="D22618" i="8"/>
  <c r="C22619" i="8"/>
  <c r="D22619" i="8"/>
  <c r="C22620" i="8"/>
  <c r="D22620" i="8"/>
  <c r="C22621" i="8"/>
  <c r="D22621" i="8"/>
  <c r="C22622" i="8"/>
  <c r="D22622" i="8"/>
  <c r="C22623" i="8"/>
  <c r="D22623" i="8"/>
  <c r="C22624" i="8"/>
  <c r="D22624" i="8"/>
  <c r="C22625" i="8"/>
  <c r="D22625" i="8"/>
  <c r="C22626" i="8"/>
  <c r="D22626" i="8"/>
  <c r="C22627" i="8"/>
  <c r="D22627" i="8"/>
  <c r="C22628" i="8"/>
  <c r="D22628" i="8"/>
  <c r="C22629" i="8"/>
  <c r="D22629" i="8"/>
  <c r="C22630" i="8"/>
  <c r="D22630" i="8"/>
  <c r="C22631" i="8"/>
  <c r="D22631" i="8"/>
  <c r="C22632" i="8"/>
  <c r="D22632" i="8"/>
  <c r="C22634" i="8"/>
  <c r="D22634" i="8"/>
  <c r="C22635" i="8"/>
  <c r="D22635" i="8"/>
  <c r="C22636" i="8"/>
  <c r="D22636" i="8"/>
  <c r="C22637" i="8"/>
  <c r="D22637" i="8"/>
  <c r="C22638" i="8"/>
  <c r="D22638" i="8"/>
  <c r="C22639" i="8"/>
  <c r="D22639" i="8"/>
  <c r="C22640" i="8"/>
  <c r="D22640" i="8"/>
  <c r="C22641" i="8"/>
  <c r="D22641" i="8"/>
  <c r="C22642" i="8"/>
  <c r="D22642" i="8"/>
  <c r="C22643" i="8"/>
  <c r="D22643" i="8"/>
  <c r="C22644" i="8"/>
  <c r="D22644" i="8"/>
  <c r="C22645" i="8"/>
  <c r="D22645" i="8"/>
  <c r="C22646" i="8"/>
  <c r="D22646" i="8"/>
  <c r="C22647" i="8"/>
  <c r="D22647" i="8"/>
  <c r="C22648" i="8"/>
  <c r="D22648" i="8"/>
  <c r="C22649" i="8"/>
  <c r="D22649" i="8"/>
  <c r="C22650" i="8"/>
  <c r="D22650" i="8"/>
  <c r="C22651" i="8"/>
  <c r="D22651" i="8"/>
  <c r="C22652" i="8"/>
  <c r="D22652" i="8"/>
  <c r="C22653" i="8"/>
  <c r="D22653" i="8"/>
  <c r="C22654" i="8"/>
  <c r="D22654" i="8"/>
  <c r="C22655" i="8"/>
  <c r="D22655" i="8"/>
  <c r="C22656" i="8"/>
  <c r="D22656" i="8"/>
  <c r="C22657" i="8"/>
  <c r="D22657" i="8"/>
  <c r="C22658" i="8"/>
  <c r="D22658" i="8"/>
  <c r="C22659" i="8"/>
  <c r="D22659" i="8"/>
  <c r="C22660" i="8"/>
  <c r="D22660" i="8"/>
  <c r="C22661" i="8"/>
  <c r="D22661" i="8"/>
  <c r="C22662" i="8"/>
  <c r="D22662" i="8"/>
  <c r="C22663" i="8"/>
  <c r="D22663" i="8"/>
  <c r="C22664" i="8"/>
  <c r="D22664" i="8"/>
  <c r="C22665" i="8"/>
  <c r="D22665" i="8"/>
  <c r="C22666" i="8"/>
  <c r="D22666" i="8"/>
  <c r="C22667" i="8"/>
  <c r="D22667" i="8"/>
  <c r="C22668" i="8"/>
  <c r="D22668" i="8"/>
  <c r="C22669" i="8"/>
  <c r="D22669" i="8"/>
  <c r="C22670" i="8"/>
  <c r="D22670" i="8"/>
  <c r="C22671" i="8"/>
  <c r="D22671" i="8"/>
  <c r="C22672" i="8"/>
  <c r="D22672" i="8"/>
  <c r="C22673" i="8"/>
  <c r="D22673" i="8"/>
  <c r="C22674" i="8"/>
  <c r="D22674" i="8"/>
  <c r="C22675" i="8"/>
  <c r="D22675" i="8"/>
  <c r="C22676" i="8"/>
  <c r="D22676" i="8"/>
  <c r="C22677" i="8"/>
  <c r="D22677" i="8"/>
  <c r="C22678" i="8"/>
  <c r="D22678" i="8"/>
  <c r="C22679" i="8"/>
  <c r="D22679" i="8"/>
  <c r="C22680" i="8"/>
  <c r="D22680" i="8"/>
  <c r="C22681" i="8"/>
  <c r="D22681" i="8"/>
  <c r="C22682" i="8"/>
  <c r="D22682" i="8"/>
  <c r="C22683" i="8"/>
  <c r="D22683" i="8"/>
  <c r="C22684" i="8"/>
  <c r="D22684" i="8"/>
  <c r="C22685" i="8"/>
  <c r="D22685" i="8"/>
  <c r="C22686" i="8"/>
  <c r="D22686" i="8"/>
  <c r="C22687" i="8"/>
  <c r="D22687" i="8"/>
  <c r="C22688" i="8"/>
  <c r="D22688" i="8"/>
  <c r="C22689" i="8"/>
  <c r="D22689" i="8"/>
  <c r="C22690" i="8"/>
  <c r="D22690" i="8"/>
  <c r="C22691" i="8"/>
  <c r="D22691" i="8"/>
  <c r="C22692" i="8"/>
  <c r="D22692" i="8"/>
  <c r="C22693" i="8"/>
  <c r="D22693" i="8"/>
  <c r="C22694" i="8"/>
  <c r="D22694" i="8"/>
  <c r="C22695" i="8"/>
  <c r="D22695" i="8"/>
  <c r="C22696" i="8"/>
  <c r="D22696" i="8"/>
  <c r="C22697" i="8"/>
  <c r="D22697" i="8"/>
  <c r="C22698" i="8"/>
  <c r="D22698" i="8"/>
  <c r="C22699" i="8"/>
  <c r="D22699" i="8"/>
  <c r="C22700" i="8"/>
  <c r="D22700" i="8"/>
  <c r="C22701" i="8"/>
  <c r="D22701" i="8"/>
  <c r="C22702" i="8"/>
  <c r="D22702" i="8"/>
  <c r="C22703" i="8"/>
  <c r="D22703" i="8"/>
  <c r="C22704" i="8"/>
  <c r="D22704" i="8"/>
  <c r="C22705" i="8"/>
  <c r="D22705" i="8"/>
  <c r="C22706" i="8"/>
  <c r="D22706" i="8"/>
  <c r="C22707" i="8"/>
  <c r="D22707" i="8"/>
  <c r="C22708" i="8"/>
  <c r="D22708" i="8"/>
  <c r="C22709" i="8"/>
  <c r="D22709" i="8"/>
  <c r="C22710" i="8"/>
  <c r="D22710" i="8"/>
  <c r="C22711" i="8"/>
  <c r="D22711" i="8"/>
  <c r="C22712" i="8"/>
  <c r="D22712" i="8"/>
  <c r="C22713" i="8"/>
  <c r="D22713" i="8"/>
  <c r="C22714" i="8"/>
  <c r="D22714" i="8"/>
  <c r="C22715" i="8"/>
  <c r="D22715" i="8"/>
  <c r="C22716" i="8"/>
  <c r="D22716" i="8"/>
  <c r="C22717" i="8"/>
  <c r="D22717" i="8"/>
  <c r="C22718" i="8"/>
  <c r="D22718" i="8"/>
  <c r="C22719" i="8"/>
  <c r="D22719" i="8"/>
  <c r="C22720" i="8"/>
  <c r="D22720" i="8"/>
  <c r="C22721" i="8"/>
  <c r="D22721" i="8"/>
  <c r="C22722" i="8"/>
  <c r="D22722" i="8"/>
  <c r="C22723" i="8"/>
  <c r="D22723" i="8"/>
  <c r="C22724" i="8"/>
  <c r="D22724" i="8"/>
  <c r="C22725" i="8"/>
  <c r="D22725" i="8"/>
  <c r="C22726" i="8"/>
  <c r="D22726" i="8"/>
  <c r="C22727" i="8"/>
  <c r="D22727" i="8"/>
  <c r="C22728" i="8"/>
  <c r="D22728" i="8"/>
  <c r="C22729" i="8"/>
  <c r="D22729" i="8"/>
  <c r="C22730" i="8"/>
  <c r="D22730" i="8"/>
  <c r="C22731" i="8"/>
  <c r="D22731" i="8"/>
  <c r="C22732" i="8"/>
  <c r="D22732" i="8"/>
  <c r="C22733" i="8"/>
  <c r="D22733" i="8"/>
  <c r="C22734" i="8"/>
  <c r="D22734" i="8"/>
  <c r="C22735" i="8"/>
  <c r="D22735" i="8"/>
  <c r="C22736" i="8"/>
  <c r="D22736" i="8"/>
  <c r="C22737" i="8"/>
  <c r="D22737" i="8"/>
  <c r="C22738" i="8"/>
  <c r="D22738" i="8"/>
  <c r="C22739" i="8"/>
  <c r="D22739" i="8"/>
  <c r="C22740" i="8"/>
  <c r="D22740" i="8"/>
  <c r="C22741" i="8"/>
  <c r="D22741" i="8"/>
  <c r="C22742" i="8"/>
  <c r="D22742" i="8"/>
  <c r="C22743" i="8"/>
  <c r="D22743" i="8"/>
  <c r="C22744" i="8"/>
  <c r="D22744" i="8"/>
  <c r="C22745" i="8"/>
  <c r="D22745" i="8"/>
  <c r="C22746" i="8"/>
  <c r="D22746" i="8"/>
  <c r="C22747" i="8"/>
  <c r="D22747" i="8"/>
  <c r="C22748" i="8"/>
  <c r="D22748" i="8"/>
  <c r="C22749" i="8"/>
  <c r="D22749" i="8"/>
  <c r="C22750" i="8"/>
  <c r="D22750" i="8"/>
  <c r="C22751" i="8"/>
  <c r="D22751" i="8"/>
  <c r="C22752" i="8"/>
  <c r="D22752" i="8"/>
  <c r="C22753" i="8"/>
  <c r="D22753" i="8"/>
  <c r="C22754" i="8"/>
  <c r="D22754" i="8"/>
  <c r="C22755" i="8"/>
  <c r="D22755" i="8"/>
  <c r="C22756" i="8"/>
  <c r="D22756" i="8"/>
  <c r="C22757" i="8"/>
  <c r="D22757" i="8"/>
  <c r="C22758" i="8"/>
  <c r="D22758" i="8"/>
  <c r="C22759" i="8"/>
  <c r="D22759" i="8"/>
  <c r="C22760" i="8"/>
  <c r="D22760" i="8"/>
  <c r="C22761" i="8"/>
  <c r="D22761" i="8"/>
  <c r="C22762" i="8"/>
  <c r="D22762" i="8"/>
  <c r="I22762" i="8"/>
  <c r="G22762" i="8"/>
  <c r="F22762" i="8"/>
  <c r="E22762" i="8"/>
  <c r="G22738" i="8"/>
  <c r="F22738" i="8"/>
  <c r="E22738" i="8"/>
  <c r="G22714" i="8"/>
  <c r="F22714" i="8"/>
  <c r="E22714" i="8"/>
  <c r="G22690" i="8"/>
  <c r="F22690" i="8"/>
  <c r="E22690" i="8"/>
  <c r="G22666" i="8"/>
  <c r="F22666" i="8"/>
  <c r="E22666" i="8"/>
  <c r="C22219" i="8"/>
  <c r="D22219" i="8"/>
  <c r="C22220" i="8"/>
  <c r="D22220" i="8"/>
  <c r="C22221" i="8"/>
  <c r="D22221" i="8"/>
  <c r="C22222" i="8"/>
  <c r="D22222" i="8"/>
  <c r="C22223" i="8"/>
  <c r="D22223" i="8"/>
  <c r="C22224" i="8"/>
  <c r="D22224" i="8"/>
  <c r="C22225" i="8"/>
  <c r="D22225" i="8"/>
  <c r="C22226" i="8"/>
  <c r="D22226" i="8"/>
  <c r="C22227" i="8"/>
  <c r="D22227" i="8"/>
  <c r="C22228" i="8"/>
  <c r="D22228" i="8"/>
  <c r="C22229" i="8"/>
  <c r="D22229" i="8"/>
  <c r="C22230" i="8"/>
  <c r="D22230" i="8"/>
  <c r="C22231" i="8"/>
  <c r="D22231" i="8"/>
  <c r="C22232" i="8"/>
  <c r="D22232" i="8"/>
  <c r="C22233" i="8"/>
  <c r="D22233" i="8"/>
  <c r="C22234" i="8"/>
  <c r="D22234" i="8"/>
  <c r="C22235" i="8"/>
  <c r="D22235" i="8"/>
  <c r="C22236" i="8"/>
  <c r="D22236" i="8"/>
  <c r="C22237" i="8"/>
  <c r="D22237" i="8"/>
  <c r="C22238" i="8"/>
  <c r="D22238" i="8"/>
  <c r="C22239" i="8"/>
  <c r="D22239" i="8"/>
  <c r="C22240" i="8"/>
  <c r="D22240" i="8"/>
  <c r="C22241" i="8"/>
  <c r="D22241" i="8"/>
  <c r="C22242" i="8"/>
  <c r="D22242" i="8"/>
  <c r="C22243" i="8"/>
  <c r="D22243" i="8"/>
  <c r="C22244" i="8"/>
  <c r="D22244" i="8"/>
  <c r="C22245" i="8"/>
  <c r="D22245" i="8"/>
  <c r="C22246" i="8"/>
  <c r="D22246" i="8"/>
  <c r="C22247" i="8"/>
  <c r="D22247" i="8"/>
  <c r="C22248" i="8"/>
  <c r="D22248" i="8"/>
  <c r="C22249" i="8"/>
  <c r="D22249" i="8"/>
  <c r="C22250" i="8"/>
  <c r="D22250" i="8"/>
  <c r="C22251" i="8"/>
  <c r="D22251" i="8"/>
  <c r="C22252" i="8"/>
  <c r="D22252" i="8"/>
  <c r="C22253" i="8"/>
  <c r="D22253" i="8"/>
  <c r="C22254" i="8"/>
  <c r="D22254" i="8"/>
  <c r="C22255" i="8"/>
  <c r="D22255" i="8"/>
  <c r="C22256" i="8"/>
  <c r="D22256" i="8"/>
  <c r="C22257" i="8"/>
  <c r="D22257" i="8"/>
  <c r="C22258" i="8"/>
  <c r="D22258" i="8"/>
  <c r="C22259" i="8"/>
  <c r="D22259" i="8"/>
  <c r="C22260" i="8"/>
  <c r="D22260" i="8"/>
  <c r="C22261" i="8"/>
  <c r="D22261" i="8"/>
  <c r="C22262" i="8"/>
  <c r="D22262" i="8"/>
  <c r="C22263" i="8"/>
  <c r="D22263" i="8"/>
  <c r="C22264" i="8"/>
  <c r="D22264" i="8"/>
  <c r="C22265" i="8"/>
  <c r="D22265" i="8"/>
  <c r="C22266" i="8"/>
  <c r="D22266" i="8"/>
  <c r="C22267" i="8"/>
  <c r="D22267" i="8"/>
  <c r="C22268" i="8"/>
  <c r="D22268" i="8"/>
  <c r="C22269" i="8"/>
  <c r="D22269" i="8"/>
  <c r="C22270" i="8"/>
  <c r="D22270" i="8"/>
  <c r="C22271" i="8"/>
  <c r="D22271" i="8"/>
  <c r="C22272" i="8"/>
  <c r="D22272" i="8"/>
  <c r="C22273" i="8"/>
  <c r="D22273" i="8"/>
  <c r="C22274" i="8"/>
  <c r="D22274" i="8"/>
  <c r="C22275" i="8"/>
  <c r="D22275" i="8"/>
  <c r="C22276" i="8"/>
  <c r="D22276" i="8"/>
  <c r="C22277" i="8"/>
  <c r="D22277" i="8"/>
  <c r="C22278" i="8"/>
  <c r="D22278" i="8"/>
  <c r="C22279" i="8"/>
  <c r="D22279" i="8"/>
  <c r="C22280" i="8"/>
  <c r="D22280" i="8"/>
  <c r="C22281" i="8"/>
  <c r="D22281" i="8"/>
  <c r="C22282" i="8"/>
  <c r="D22282" i="8"/>
  <c r="C22283" i="8"/>
  <c r="D22283" i="8"/>
  <c r="C22284" i="8"/>
  <c r="D22284" i="8"/>
  <c r="C22285" i="8"/>
  <c r="D22285" i="8"/>
  <c r="C22286" i="8"/>
  <c r="D22286" i="8"/>
  <c r="C22287" i="8"/>
  <c r="D22287" i="8"/>
  <c r="C22288" i="8"/>
  <c r="D22288" i="8"/>
  <c r="C22289" i="8"/>
  <c r="D22289" i="8"/>
  <c r="C22290" i="8"/>
  <c r="D22290" i="8"/>
  <c r="C22291" i="8"/>
  <c r="D22291" i="8"/>
  <c r="C22292" i="8"/>
  <c r="D22292" i="8"/>
  <c r="C22293" i="8"/>
  <c r="D22293" i="8"/>
  <c r="C22294" i="8"/>
  <c r="D22294" i="8"/>
  <c r="C22295" i="8"/>
  <c r="D22295" i="8"/>
  <c r="C22296" i="8"/>
  <c r="D22296" i="8"/>
  <c r="C22297" i="8"/>
  <c r="D22297" i="8"/>
  <c r="C22298" i="8"/>
  <c r="D22298" i="8"/>
  <c r="C22299" i="8"/>
  <c r="D22299" i="8"/>
  <c r="C22300" i="8"/>
  <c r="D22300" i="8"/>
  <c r="C22301" i="8"/>
  <c r="D22301" i="8"/>
  <c r="C22302" i="8"/>
  <c r="D22302" i="8"/>
  <c r="C22303" i="8"/>
  <c r="D22303" i="8"/>
  <c r="C22304" i="8"/>
  <c r="D22304" i="8"/>
  <c r="C22305" i="8"/>
  <c r="D22305" i="8"/>
  <c r="C22306" i="8"/>
  <c r="D22306" i="8"/>
  <c r="C22307" i="8"/>
  <c r="D22307" i="8"/>
  <c r="C22308" i="8"/>
  <c r="D22308" i="8"/>
  <c r="C22309" i="8"/>
  <c r="D22309" i="8"/>
  <c r="C22310" i="8"/>
  <c r="D22310" i="8"/>
  <c r="C22311" i="8"/>
  <c r="D22311" i="8"/>
  <c r="C22312" i="8"/>
  <c r="D22312" i="8"/>
  <c r="C22313" i="8"/>
  <c r="D22313" i="8"/>
  <c r="C22314" i="8"/>
  <c r="D22314" i="8"/>
  <c r="C22315" i="8"/>
  <c r="D22315" i="8"/>
  <c r="C22316" i="8"/>
  <c r="D22316" i="8"/>
  <c r="C22317" i="8"/>
  <c r="D22317" i="8"/>
  <c r="C22318" i="8"/>
  <c r="D22318" i="8"/>
  <c r="C22319" i="8"/>
  <c r="D22319" i="8"/>
  <c r="C22320" i="8"/>
  <c r="D22320" i="8"/>
  <c r="C22321" i="8"/>
  <c r="D22321" i="8"/>
  <c r="C22322" i="8"/>
  <c r="D22322" i="8"/>
  <c r="C22323" i="8"/>
  <c r="D22323" i="8"/>
  <c r="C22324" i="8"/>
  <c r="D22324" i="8"/>
  <c r="C22325" i="8"/>
  <c r="D22325" i="8"/>
  <c r="C22326" i="8"/>
  <c r="D22326" i="8"/>
  <c r="C22327" i="8"/>
  <c r="D22327" i="8"/>
  <c r="C22328" i="8"/>
  <c r="D22328" i="8"/>
  <c r="C22329" i="8"/>
  <c r="D22329" i="8"/>
  <c r="C22330" i="8"/>
  <c r="D22330" i="8"/>
  <c r="C22331" i="8"/>
  <c r="D22331" i="8"/>
  <c r="C22332" i="8"/>
  <c r="D22332" i="8"/>
  <c r="C22333" i="8"/>
  <c r="D22333" i="8"/>
  <c r="C22334" i="8"/>
  <c r="D22334" i="8"/>
  <c r="C22335" i="8"/>
  <c r="D22335" i="8"/>
  <c r="C22336" i="8"/>
  <c r="D22336" i="8"/>
  <c r="C22337" i="8"/>
  <c r="D22337" i="8"/>
  <c r="C22338" i="8"/>
  <c r="D22338" i="8"/>
  <c r="C22339" i="8"/>
  <c r="D22339" i="8"/>
  <c r="C22340" i="8"/>
  <c r="D22340" i="8"/>
  <c r="C22341" i="8"/>
  <c r="D22341" i="8"/>
  <c r="C22342" i="8"/>
  <c r="D22342" i="8"/>
  <c r="C22343" i="8"/>
  <c r="D22343" i="8"/>
  <c r="C22344" i="8"/>
  <c r="D22344" i="8"/>
  <c r="C22345" i="8"/>
  <c r="D22345" i="8"/>
  <c r="C22346" i="8"/>
  <c r="D22346" i="8"/>
  <c r="C22348" i="8"/>
  <c r="D22348" i="8"/>
  <c r="C22349" i="8"/>
  <c r="D22349" i="8"/>
  <c r="C22350" i="8"/>
  <c r="D22350" i="8"/>
  <c r="C22351" i="8"/>
  <c r="D22351" i="8"/>
  <c r="C22352" i="8"/>
  <c r="D22352" i="8"/>
  <c r="C22353" i="8"/>
  <c r="D22353" i="8"/>
  <c r="C22354" i="8"/>
  <c r="D22354" i="8"/>
  <c r="C22355" i="8"/>
  <c r="D22355" i="8"/>
  <c r="C22356" i="8"/>
  <c r="D22356" i="8"/>
  <c r="C22357" i="8"/>
  <c r="D22357" i="8"/>
  <c r="C22358" i="8"/>
  <c r="D22358" i="8"/>
  <c r="C22359" i="8"/>
  <c r="D22359" i="8"/>
  <c r="C22360" i="8"/>
  <c r="D22360" i="8"/>
  <c r="C22361" i="8"/>
  <c r="D22361" i="8"/>
  <c r="C22362" i="8"/>
  <c r="D22362" i="8"/>
  <c r="C22363" i="8"/>
  <c r="D22363" i="8"/>
  <c r="C22364" i="8"/>
  <c r="D22364" i="8"/>
  <c r="C22365" i="8"/>
  <c r="D22365" i="8"/>
  <c r="C22366" i="8"/>
  <c r="D22366" i="8"/>
  <c r="C22367" i="8"/>
  <c r="D22367" i="8"/>
  <c r="C22368" i="8"/>
  <c r="D22368" i="8"/>
  <c r="C22369" i="8"/>
  <c r="D22369" i="8"/>
  <c r="C22370" i="8"/>
  <c r="D22370" i="8"/>
  <c r="C22371" i="8"/>
  <c r="D22371" i="8"/>
  <c r="C22372" i="8"/>
  <c r="D22372" i="8"/>
  <c r="C22373" i="8"/>
  <c r="D22373" i="8"/>
  <c r="C22374" i="8"/>
  <c r="D22374" i="8"/>
  <c r="C22375" i="8"/>
  <c r="D22375" i="8"/>
  <c r="C22376" i="8"/>
  <c r="D22376" i="8"/>
  <c r="C22377" i="8"/>
  <c r="D22377" i="8"/>
  <c r="C22378" i="8"/>
  <c r="D22378" i="8"/>
  <c r="C22379" i="8"/>
  <c r="D22379" i="8"/>
  <c r="C22380" i="8"/>
  <c r="D22380" i="8"/>
  <c r="C22381" i="8"/>
  <c r="D22381" i="8"/>
  <c r="C22382" i="8"/>
  <c r="D22382" i="8"/>
  <c r="C22383" i="8"/>
  <c r="D22383" i="8"/>
  <c r="C22384" i="8"/>
  <c r="D22384" i="8"/>
  <c r="C22385" i="8"/>
  <c r="D22385" i="8"/>
  <c r="C22386" i="8"/>
  <c r="D22386" i="8"/>
  <c r="C22387" i="8"/>
  <c r="D22387" i="8"/>
  <c r="C22388" i="8"/>
  <c r="D22388" i="8"/>
  <c r="C22389" i="8"/>
  <c r="D22389" i="8"/>
  <c r="C22390" i="8"/>
  <c r="D22390" i="8"/>
  <c r="C22391" i="8"/>
  <c r="D22391" i="8"/>
  <c r="C22392" i="8"/>
  <c r="D22392" i="8"/>
  <c r="C22393" i="8"/>
  <c r="D22393" i="8"/>
  <c r="C22394" i="8"/>
  <c r="D22394" i="8"/>
  <c r="C22395" i="8"/>
  <c r="D22395" i="8"/>
  <c r="C22396" i="8"/>
  <c r="D22396" i="8"/>
  <c r="C22397" i="8"/>
  <c r="D22397" i="8"/>
  <c r="C22398" i="8"/>
  <c r="D22398" i="8"/>
  <c r="C22399" i="8"/>
  <c r="D22399" i="8"/>
  <c r="C22400" i="8"/>
  <c r="D22400" i="8"/>
  <c r="C22401" i="8"/>
  <c r="D22401" i="8"/>
  <c r="C22402" i="8"/>
  <c r="D22402" i="8"/>
  <c r="C22403" i="8"/>
  <c r="D22403" i="8"/>
  <c r="C22404" i="8"/>
  <c r="D22404" i="8"/>
  <c r="C22405" i="8"/>
  <c r="D22405" i="8"/>
  <c r="C22406" i="8"/>
  <c r="D22406" i="8"/>
  <c r="C22407" i="8"/>
  <c r="D22407" i="8"/>
  <c r="C22408" i="8"/>
  <c r="D22408" i="8"/>
  <c r="C22409" i="8"/>
  <c r="D22409" i="8"/>
  <c r="C22410" i="8"/>
  <c r="D22410" i="8"/>
  <c r="C22411" i="8"/>
  <c r="D22411" i="8"/>
  <c r="C22412" i="8"/>
  <c r="D22412" i="8"/>
  <c r="C22413" i="8"/>
  <c r="D22413" i="8"/>
  <c r="C22414" i="8"/>
  <c r="D22414" i="8"/>
  <c r="C22415" i="8"/>
  <c r="D22415" i="8"/>
  <c r="C22416" i="8"/>
  <c r="D22416" i="8"/>
  <c r="C22417" i="8"/>
  <c r="D22417" i="8"/>
  <c r="C22418" i="8"/>
  <c r="D22418" i="8"/>
  <c r="C22419" i="8"/>
  <c r="D22419" i="8"/>
  <c r="C22420" i="8"/>
  <c r="D22420" i="8"/>
  <c r="C22421" i="8"/>
  <c r="D22421" i="8"/>
  <c r="C22422" i="8"/>
  <c r="D22422" i="8"/>
  <c r="C22423" i="8"/>
  <c r="D22423" i="8"/>
  <c r="C22424" i="8"/>
  <c r="D22424" i="8"/>
  <c r="C22425" i="8"/>
  <c r="D22425" i="8"/>
  <c r="C22426" i="8"/>
  <c r="D22426" i="8"/>
  <c r="C22427" i="8"/>
  <c r="D22427" i="8"/>
  <c r="C22428" i="8"/>
  <c r="D22428" i="8"/>
  <c r="C22429" i="8"/>
  <c r="D22429" i="8"/>
  <c r="C22430" i="8"/>
  <c r="D22430" i="8"/>
  <c r="C22431" i="8"/>
  <c r="D22431" i="8"/>
  <c r="C22432" i="8"/>
  <c r="D22432" i="8"/>
  <c r="C22433" i="8"/>
  <c r="D22433" i="8"/>
  <c r="C22434" i="8"/>
  <c r="D22434" i="8"/>
  <c r="C22435" i="8"/>
  <c r="D22435" i="8"/>
  <c r="C22436" i="8"/>
  <c r="D22436" i="8"/>
  <c r="C22437" i="8"/>
  <c r="D22437" i="8"/>
  <c r="C22438" i="8"/>
  <c r="D22438" i="8"/>
  <c r="C22439" i="8"/>
  <c r="D22439" i="8"/>
  <c r="C22440" i="8"/>
  <c r="D22440" i="8"/>
  <c r="C22442" i="8"/>
  <c r="D22442" i="8"/>
  <c r="C22443" i="8"/>
  <c r="D22443" i="8"/>
  <c r="C22444" i="8"/>
  <c r="D22444" i="8"/>
  <c r="C22445" i="8"/>
  <c r="D22445" i="8"/>
  <c r="C22446" i="8"/>
  <c r="D22446" i="8"/>
  <c r="C22447" i="8"/>
  <c r="D22447" i="8"/>
  <c r="C22448" i="8"/>
  <c r="D22448" i="8"/>
  <c r="C22449" i="8"/>
  <c r="D22449" i="8"/>
  <c r="C22450" i="8"/>
  <c r="D22450" i="8"/>
  <c r="C22451" i="8"/>
  <c r="D22451" i="8"/>
  <c r="C22452" i="8"/>
  <c r="D22452" i="8"/>
  <c r="C22453" i="8"/>
  <c r="D22453" i="8"/>
  <c r="C22454" i="8"/>
  <c r="D22454" i="8"/>
  <c r="C22455" i="8"/>
  <c r="D22455" i="8"/>
  <c r="C22456" i="8"/>
  <c r="D22456" i="8"/>
  <c r="C22457" i="8"/>
  <c r="D22457" i="8"/>
  <c r="C22458" i="8"/>
  <c r="D22458" i="8"/>
  <c r="C22459" i="8"/>
  <c r="D22459" i="8"/>
  <c r="C22460" i="8"/>
  <c r="D22460" i="8"/>
  <c r="C22461" i="8"/>
  <c r="D22461" i="8"/>
  <c r="C22462" i="8"/>
  <c r="D22462" i="8"/>
  <c r="C22463" i="8"/>
  <c r="D22463" i="8"/>
  <c r="C22464" i="8"/>
  <c r="D22464" i="8"/>
  <c r="C22465" i="8"/>
  <c r="D22465" i="8"/>
  <c r="C22466" i="8"/>
  <c r="D22466" i="8"/>
  <c r="C22467" i="8"/>
  <c r="D22467" i="8"/>
  <c r="C22468" i="8"/>
  <c r="D22468" i="8"/>
  <c r="C22469" i="8"/>
  <c r="D22469" i="8"/>
  <c r="C22470" i="8"/>
  <c r="D22470" i="8"/>
  <c r="C22471" i="8"/>
  <c r="D22471" i="8"/>
  <c r="C22472" i="8"/>
  <c r="D22472" i="8"/>
  <c r="C22473" i="8"/>
  <c r="D22473" i="8"/>
  <c r="C22474" i="8"/>
  <c r="D22474" i="8"/>
  <c r="C22475" i="8"/>
  <c r="D22475" i="8"/>
  <c r="C22476" i="8"/>
  <c r="D22476" i="8"/>
  <c r="C22477" i="8"/>
  <c r="D22477" i="8"/>
  <c r="C22478" i="8"/>
  <c r="D22478" i="8"/>
  <c r="C22479" i="8"/>
  <c r="D22479" i="8"/>
  <c r="C22480" i="8"/>
  <c r="D22480" i="8"/>
  <c r="C22481" i="8"/>
  <c r="D22481" i="8"/>
  <c r="C22482" i="8"/>
  <c r="D22482" i="8"/>
  <c r="C22483" i="8"/>
  <c r="D22483" i="8"/>
  <c r="C22484" i="8"/>
  <c r="D22484" i="8"/>
  <c r="C22485" i="8"/>
  <c r="D22485" i="8"/>
  <c r="C22486" i="8"/>
  <c r="D22486" i="8"/>
  <c r="C22487" i="8"/>
  <c r="D22487" i="8"/>
  <c r="C22488" i="8"/>
  <c r="D22488" i="8"/>
  <c r="C22489" i="8"/>
  <c r="D22489" i="8"/>
  <c r="C22490" i="8"/>
  <c r="D22490" i="8"/>
  <c r="C22491" i="8"/>
  <c r="D22491" i="8"/>
  <c r="C22492" i="8"/>
  <c r="D22492" i="8"/>
  <c r="C22493" i="8"/>
  <c r="D22493" i="8"/>
  <c r="C22494" i="8"/>
  <c r="D22494" i="8"/>
  <c r="C22495" i="8"/>
  <c r="D22495" i="8"/>
  <c r="C22496" i="8"/>
  <c r="D22496" i="8"/>
  <c r="C22497" i="8"/>
  <c r="D22497" i="8"/>
  <c r="C22498" i="8"/>
  <c r="D22498" i="8"/>
  <c r="C22499" i="8"/>
  <c r="D22499" i="8"/>
  <c r="C22500" i="8"/>
  <c r="D22500" i="8"/>
  <c r="C22501" i="8"/>
  <c r="D22501" i="8"/>
  <c r="C22502" i="8"/>
  <c r="D22502" i="8"/>
  <c r="C22503" i="8"/>
  <c r="D22503" i="8"/>
  <c r="C22504" i="8"/>
  <c r="D22504" i="8"/>
  <c r="C22505" i="8"/>
  <c r="D22505" i="8"/>
  <c r="C22506" i="8"/>
  <c r="D22506" i="8"/>
  <c r="C22507" i="8"/>
  <c r="D22507" i="8"/>
  <c r="C22508" i="8"/>
  <c r="D22508" i="8"/>
  <c r="C22509" i="8"/>
  <c r="D22509" i="8"/>
  <c r="C22510" i="8"/>
  <c r="D22510" i="8"/>
  <c r="C22511" i="8"/>
  <c r="D22511" i="8"/>
  <c r="C22512" i="8"/>
  <c r="D22512" i="8"/>
  <c r="C22513" i="8"/>
  <c r="D22513" i="8"/>
  <c r="C22514" i="8"/>
  <c r="D22514" i="8"/>
  <c r="C22515" i="8"/>
  <c r="D22515" i="8"/>
  <c r="C22516" i="8"/>
  <c r="D22516" i="8"/>
  <c r="C22517" i="8"/>
  <c r="D22517" i="8"/>
  <c r="C22518" i="8"/>
  <c r="D22518" i="8"/>
  <c r="C22519" i="8"/>
  <c r="D22519" i="8"/>
  <c r="C22520" i="8"/>
  <c r="D22520" i="8"/>
  <c r="C22521" i="8"/>
  <c r="D22521" i="8"/>
  <c r="C22522" i="8"/>
  <c r="D22522" i="8"/>
  <c r="C22523" i="8"/>
  <c r="D22523" i="8"/>
  <c r="C22524" i="8"/>
  <c r="D22524" i="8"/>
  <c r="C22525" i="8"/>
  <c r="D22525" i="8"/>
  <c r="C22526" i="8"/>
  <c r="D22526" i="8"/>
  <c r="C22527" i="8"/>
  <c r="D22527" i="8"/>
  <c r="C22528" i="8"/>
  <c r="D22528" i="8"/>
  <c r="C22529" i="8"/>
  <c r="D22529" i="8"/>
  <c r="C22530" i="8"/>
  <c r="D22530" i="8"/>
  <c r="C22531" i="8"/>
  <c r="D22531" i="8"/>
  <c r="C22532" i="8"/>
  <c r="D22532" i="8"/>
  <c r="C22533" i="8"/>
  <c r="D22533" i="8"/>
  <c r="C22534" i="8"/>
  <c r="D22534" i="8"/>
  <c r="C22535" i="8"/>
  <c r="D22535" i="8"/>
  <c r="C22536" i="8"/>
  <c r="D22536" i="8"/>
  <c r="C22537" i="8"/>
  <c r="D22537" i="8"/>
  <c r="C22538" i="8"/>
  <c r="D22538" i="8"/>
  <c r="C22539" i="8"/>
  <c r="D22539" i="8"/>
  <c r="C22540" i="8"/>
  <c r="D22540" i="8"/>
  <c r="C22541" i="8"/>
  <c r="D22541" i="8"/>
  <c r="C22542" i="8"/>
  <c r="D22542" i="8"/>
  <c r="C22543" i="8"/>
  <c r="D22543" i="8"/>
  <c r="C22544" i="8"/>
  <c r="D22544" i="8"/>
  <c r="C22545" i="8"/>
  <c r="D22545" i="8"/>
  <c r="C22546" i="8"/>
  <c r="D22546" i="8"/>
  <c r="C22547" i="8"/>
  <c r="D22547" i="8"/>
  <c r="C22548" i="8"/>
  <c r="D22548" i="8"/>
  <c r="C22549" i="8"/>
  <c r="D22549" i="8"/>
  <c r="C22550" i="8"/>
  <c r="D22550" i="8"/>
  <c r="C22551" i="8"/>
  <c r="D22551" i="8"/>
  <c r="C22552" i="8"/>
  <c r="D22552" i="8"/>
  <c r="C22553" i="8"/>
  <c r="D22553" i="8"/>
  <c r="C22554" i="8"/>
  <c r="D22554" i="8"/>
  <c r="C22555" i="8"/>
  <c r="D22555" i="8"/>
  <c r="C22556" i="8"/>
  <c r="D22556" i="8"/>
  <c r="C22557" i="8"/>
  <c r="D22557" i="8"/>
  <c r="C22558" i="8"/>
  <c r="D22558" i="8"/>
  <c r="C22559" i="8"/>
  <c r="D22559" i="8"/>
  <c r="C22560" i="8"/>
  <c r="D22560" i="8"/>
  <c r="C22561" i="8"/>
  <c r="D22561" i="8"/>
  <c r="C22562" i="8"/>
  <c r="D22562" i="8"/>
  <c r="C22563" i="8"/>
  <c r="D22563" i="8"/>
  <c r="C22564" i="8"/>
  <c r="D22564" i="8"/>
  <c r="C22565" i="8"/>
  <c r="D22565" i="8"/>
  <c r="C22566" i="8"/>
  <c r="D22566" i="8"/>
  <c r="C22567" i="8"/>
  <c r="D22567" i="8"/>
  <c r="C22568" i="8"/>
  <c r="D22568" i="8"/>
  <c r="C22569" i="8"/>
  <c r="D22569" i="8"/>
  <c r="C22570" i="8"/>
  <c r="D22570" i="8"/>
  <c r="C22571" i="8"/>
  <c r="D22571" i="8"/>
  <c r="C22572" i="8"/>
  <c r="D22572" i="8"/>
  <c r="C22573" i="8"/>
  <c r="D22573" i="8"/>
  <c r="C22574" i="8"/>
  <c r="D22574" i="8"/>
  <c r="C22575" i="8"/>
  <c r="D22575" i="8"/>
  <c r="C22576" i="8"/>
  <c r="D22576" i="8"/>
  <c r="C22577" i="8"/>
  <c r="D22577" i="8"/>
  <c r="C22578" i="8"/>
  <c r="D22578" i="8"/>
  <c r="C22579" i="8"/>
  <c r="D22579" i="8"/>
  <c r="C22580" i="8"/>
  <c r="D22580" i="8"/>
  <c r="C22581" i="8"/>
  <c r="D22581" i="8"/>
  <c r="C22582" i="8"/>
  <c r="D22582" i="8"/>
  <c r="C22583" i="8"/>
  <c r="D22583" i="8"/>
  <c r="C22584" i="8"/>
  <c r="D22584" i="8"/>
  <c r="C22585" i="8"/>
  <c r="D22585" i="8"/>
  <c r="C22586" i="8"/>
  <c r="D22586" i="8"/>
  <c r="C22587" i="8"/>
  <c r="D22587" i="8"/>
  <c r="C22588" i="8"/>
  <c r="D22588" i="8"/>
  <c r="C22589" i="8"/>
  <c r="D22589" i="8"/>
  <c r="C22590" i="8"/>
  <c r="D22590" i="8"/>
  <c r="C22591" i="8"/>
  <c r="D22591" i="8"/>
  <c r="C22592" i="8"/>
  <c r="D22592" i="8"/>
  <c r="C22593" i="8"/>
  <c r="D22593" i="8"/>
  <c r="C22594" i="8"/>
  <c r="D22594" i="8"/>
  <c r="C22595" i="8"/>
  <c r="D22595" i="8"/>
  <c r="C22596" i="8"/>
  <c r="D22596" i="8"/>
  <c r="C22597" i="8"/>
  <c r="D22597" i="8"/>
  <c r="G22642" i="8"/>
  <c r="F22642" i="8"/>
  <c r="E22642" i="8"/>
  <c r="G22621" i="8"/>
  <c r="F22621" i="8"/>
  <c r="E22621" i="8"/>
  <c r="I22597" i="8"/>
  <c r="G22597" i="8"/>
  <c r="F22597" i="8"/>
  <c r="E22597" i="8"/>
  <c r="G22573" i="8"/>
  <c r="F22573" i="8"/>
  <c r="E22573" i="8"/>
  <c r="G22549" i="8"/>
  <c r="F22549" i="8"/>
  <c r="E22549" i="8"/>
  <c r="G22525" i="8"/>
  <c r="F22525" i="8"/>
  <c r="E22525" i="8"/>
  <c r="G22501" i="8"/>
  <c r="F22501" i="8"/>
  <c r="E22501" i="8"/>
  <c r="G22477" i="8"/>
  <c r="F22477" i="8"/>
  <c r="E22477" i="8"/>
  <c r="G22453" i="8"/>
  <c r="F22453" i="8"/>
  <c r="E22453" i="8"/>
  <c r="I22428" i="8"/>
  <c r="G22428" i="8"/>
  <c r="F22428" i="8"/>
  <c r="E22428" i="8"/>
  <c r="G22404" i="8"/>
  <c r="F22404" i="8"/>
  <c r="E22404" i="8"/>
  <c r="G22380" i="8"/>
  <c r="F22380" i="8"/>
  <c r="E22380" i="8"/>
  <c r="G22356" i="8"/>
  <c r="F22356" i="8"/>
  <c r="E22356" i="8"/>
  <c r="G22331" i="8"/>
  <c r="F22331" i="8"/>
  <c r="E22331" i="8"/>
  <c r="G22307" i="8"/>
  <c r="F22307" i="8"/>
  <c r="E22307" i="8"/>
  <c r="G22283" i="8"/>
  <c r="F22283" i="8"/>
  <c r="E22283" i="8"/>
  <c r="C22092" i="8"/>
  <c r="D22092" i="8"/>
  <c r="C22093" i="8"/>
  <c r="D22093" i="8"/>
  <c r="C22094" i="8"/>
  <c r="D22094" i="8"/>
  <c r="C22095" i="8"/>
  <c r="D22095" i="8"/>
  <c r="C22096" i="8"/>
  <c r="D22096" i="8"/>
  <c r="C22097" i="8"/>
  <c r="D22097" i="8"/>
  <c r="C22098" i="8"/>
  <c r="D22098" i="8"/>
  <c r="C22099" i="8"/>
  <c r="D22099" i="8"/>
  <c r="C22100" i="8"/>
  <c r="D22100" i="8"/>
  <c r="C22101" i="8"/>
  <c r="D22101" i="8"/>
  <c r="C22102" i="8"/>
  <c r="D22102" i="8"/>
  <c r="C22103" i="8"/>
  <c r="D22103" i="8"/>
  <c r="C22104" i="8"/>
  <c r="D22104" i="8"/>
  <c r="C22105" i="8"/>
  <c r="D22105" i="8"/>
  <c r="C22106" i="8"/>
  <c r="D22106" i="8"/>
  <c r="C22107" i="8"/>
  <c r="D22107" i="8"/>
  <c r="C22108" i="8"/>
  <c r="D22108" i="8"/>
  <c r="C22109" i="8"/>
  <c r="D22109" i="8"/>
  <c r="C22110" i="8"/>
  <c r="D22110" i="8"/>
  <c r="C22111" i="8"/>
  <c r="D22111" i="8"/>
  <c r="C22112" i="8"/>
  <c r="D22112" i="8"/>
  <c r="C22113" i="8"/>
  <c r="D22113" i="8"/>
  <c r="C22114" i="8"/>
  <c r="D22114" i="8"/>
  <c r="C22115" i="8"/>
  <c r="D22115" i="8"/>
  <c r="C22116" i="8"/>
  <c r="D22116" i="8"/>
  <c r="C22117" i="8"/>
  <c r="D22117" i="8"/>
  <c r="C22118" i="8"/>
  <c r="D22118" i="8"/>
  <c r="C22119" i="8"/>
  <c r="D22119" i="8"/>
  <c r="C22120" i="8"/>
  <c r="D22120" i="8"/>
  <c r="C22121" i="8"/>
  <c r="D22121" i="8"/>
  <c r="C22122" i="8"/>
  <c r="D22122" i="8"/>
  <c r="C22123" i="8"/>
  <c r="D22123" i="8"/>
  <c r="C22124" i="8"/>
  <c r="D22124" i="8"/>
  <c r="C22125" i="8"/>
  <c r="D22125" i="8"/>
  <c r="C22126" i="8"/>
  <c r="D22126" i="8"/>
  <c r="C22127" i="8"/>
  <c r="D22127" i="8"/>
  <c r="C22128" i="8"/>
  <c r="D22128" i="8"/>
  <c r="C22129" i="8"/>
  <c r="D22129" i="8"/>
  <c r="C22130" i="8"/>
  <c r="D22130" i="8"/>
  <c r="C22131" i="8"/>
  <c r="D22131" i="8"/>
  <c r="C22132" i="8"/>
  <c r="D22132" i="8"/>
  <c r="C22133" i="8"/>
  <c r="D22133" i="8"/>
  <c r="C22134" i="8"/>
  <c r="D22134" i="8"/>
  <c r="C22135" i="8"/>
  <c r="D22135" i="8"/>
  <c r="C22136" i="8"/>
  <c r="D22136" i="8"/>
  <c r="C22137" i="8"/>
  <c r="D22137" i="8"/>
  <c r="C22138" i="8"/>
  <c r="D22138" i="8"/>
  <c r="C22139" i="8"/>
  <c r="D22139" i="8"/>
  <c r="C22140" i="8"/>
  <c r="D22140" i="8"/>
  <c r="C22141" i="8"/>
  <c r="D22141" i="8"/>
  <c r="C22142" i="8"/>
  <c r="D22142" i="8"/>
  <c r="C22143" i="8"/>
  <c r="D22143" i="8"/>
  <c r="C22144" i="8"/>
  <c r="D22144" i="8"/>
  <c r="C22145" i="8"/>
  <c r="D22145" i="8"/>
  <c r="C22146" i="8"/>
  <c r="D22146" i="8"/>
  <c r="C22147" i="8"/>
  <c r="D22147" i="8"/>
  <c r="C22148" i="8"/>
  <c r="D22148" i="8"/>
  <c r="C22149" i="8"/>
  <c r="D22149" i="8"/>
  <c r="C22150" i="8"/>
  <c r="D22150" i="8"/>
  <c r="C22151" i="8"/>
  <c r="D22151" i="8"/>
  <c r="C22152" i="8"/>
  <c r="D22152" i="8"/>
  <c r="C22153" i="8"/>
  <c r="D22153" i="8"/>
  <c r="C22154" i="8"/>
  <c r="D22154" i="8"/>
  <c r="C22155" i="8"/>
  <c r="D22155" i="8"/>
  <c r="C22156" i="8"/>
  <c r="D22156" i="8"/>
  <c r="C22157" i="8"/>
  <c r="D22157" i="8"/>
  <c r="C22158" i="8"/>
  <c r="D22158" i="8"/>
  <c r="C22159" i="8"/>
  <c r="D22159" i="8"/>
  <c r="C22160" i="8"/>
  <c r="D22160" i="8"/>
  <c r="C22161" i="8"/>
  <c r="D22161" i="8"/>
  <c r="C22162" i="8"/>
  <c r="D22162" i="8"/>
  <c r="C22163" i="8"/>
  <c r="D22163" i="8"/>
  <c r="C22164" i="8"/>
  <c r="D22164" i="8"/>
  <c r="C22165" i="8"/>
  <c r="D22165" i="8"/>
  <c r="C22166" i="8"/>
  <c r="D22166" i="8"/>
  <c r="C22167" i="8"/>
  <c r="D22167" i="8"/>
  <c r="C22168" i="8"/>
  <c r="D22168" i="8"/>
  <c r="C22169" i="8"/>
  <c r="D22169" i="8"/>
  <c r="C22170" i="8"/>
  <c r="D22170" i="8"/>
  <c r="C22171" i="8"/>
  <c r="D22171" i="8"/>
  <c r="C22172" i="8"/>
  <c r="D22172" i="8"/>
  <c r="C22173" i="8"/>
  <c r="D22173" i="8"/>
  <c r="C22174" i="8"/>
  <c r="D22174" i="8"/>
  <c r="C22175" i="8"/>
  <c r="D22175" i="8"/>
  <c r="C22176" i="8"/>
  <c r="D22176" i="8"/>
  <c r="C22177" i="8"/>
  <c r="D22177" i="8"/>
  <c r="C22178" i="8"/>
  <c r="D22178" i="8"/>
  <c r="C22179" i="8"/>
  <c r="D22179" i="8"/>
  <c r="C22180" i="8"/>
  <c r="D22180" i="8"/>
  <c r="C22181" i="8"/>
  <c r="D22181" i="8"/>
  <c r="C22182" i="8"/>
  <c r="D22182" i="8"/>
  <c r="C22183" i="8"/>
  <c r="D22183" i="8"/>
  <c r="C22184" i="8"/>
  <c r="D22184" i="8"/>
  <c r="C22185" i="8"/>
  <c r="D22185" i="8"/>
  <c r="C22186" i="8"/>
  <c r="D22186" i="8"/>
  <c r="C22187" i="8"/>
  <c r="D22187" i="8"/>
  <c r="C22188" i="8"/>
  <c r="D22188" i="8"/>
  <c r="C22189" i="8"/>
  <c r="D22189" i="8"/>
  <c r="C22190" i="8"/>
  <c r="D22190" i="8"/>
  <c r="C22191" i="8"/>
  <c r="D22191" i="8"/>
  <c r="C22192" i="8"/>
  <c r="D22192" i="8"/>
  <c r="C22193" i="8"/>
  <c r="D22193" i="8"/>
  <c r="C22194" i="8"/>
  <c r="D22194" i="8"/>
  <c r="C22195" i="8"/>
  <c r="D22195" i="8"/>
  <c r="C22196" i="8"/>
  <c r="D22196" i="8"/>
  <c r="C22197" i="8"/>
  <c r="D22197" i="8"/>
  <c r="C22198" i="8"/>
  <c r="D22198" i="8"/>
  <c r="C22199" i="8"/>
  <c r="D22199" i="8"/>
  <c r="C22200" i="8"/>
  <c r="D22200" i="8"/>
  <c r="C22201" i="8"/>
  <c r="D22201" i="8"/>
  <c r="C22202" i="8"/>
  <c r="D22202" i="8"/>
  <c r="C22203" i="8"/>
  <c r="D22203" i="8"/>
  <c r="C22205" i="8"/>
  <c r="D22205" i="8"/>
  <c r="C22206" i="8"/>
  <c r="D22206" i="8"/>
  <c r="C22207" i="8"/>
  <c r="D22207" i="8"/>
  <c r="C22208" i="8"/>
  <c r="D22208" i="8"/>
  <c r="C22209" i="8"/>
  <c r="D22209" i="8"/>
  <c r="C22210" i="8"/>
  <c r="D22210" i="8"/>
  <c r="C22211" i="8"/>
  <c r="D22211" i="8"/>
  <c r="C22212" i="8"/>
  <c r="D22212" i="8"/>
  <c r="C22213" i="8"/>
  <c r="D22213" i="8"/>
  <c r="C22214" i="8"/>
  <c r="D22214" i="8"/>
  <c r="C22215" i="8"/>
  <c r="D22215" i="8"/>
  <c r="C22216" i="8"/>
  <c r="D22216" i="8"/>
  <c r="C22217" i="8"/>
  <c r="D22217" i="8"/>
  <c r="C22218" i="8"/>
  <c r="D22218" i="8"/>
  <c r="I22259" i="8"/>
  <c r="G22259" i="8"/>
  <c r="F22259" i="8"/>
  <c r="E22259" i="8"/>
  <c r="G22235" i="8"/>
  <c r="F22235" i="8"/>
  <c r="E22235" i="8"/>
  <c r="G22211" i="8"/>
  <c r="F22211" i="8"/>
  <c r="E22211" i="8"/>
  <c r="G22187" i="8"/>
  <c r="F22187" i="8"/>
  <c r="E22187" i="8"/>
  <c r="G22163" i="8"/>
  <c r="F22163" i="8"/>
  <c r="E22163" i="8"/>
  <c r="G22139" i="8"/>
  <c r="F22139" i="8"/>
  <c r="E22139" i="8"/>
  <c r="G22115" i="8"/>
  <c r="F22115" i="8"/>
  <c r="E22115" i="8"/>
  <c r="C21923" i="8"/>
  <c r="D21923" i="8"/>
  <c r="C21924" i="8"/>
  <c r="D21924" i="8"/>
  <c r="C21925" i="8"/>
  <c r="D21925" i="8"/>
  <c r="C21926" i="8"/>
  <c r="D21926" i="8"/>
  <c r="C21927" i="8"/>
  <c r="D21927" i="8"/>
  <c r="C21928" i="8"/>
  <c r="D21928" i="8"/>
  <c r="C21929" i="8"/>
  <c r="D21929" i="8"/>
  <c r="C21930" i="8"/>
  <c r="D21930" i="8"/>
  <c r="C21931" i="8"/>
  <c r="D21931" i="8"/>
  <c r="C21932" i="8"/>
  <c r="D21932" i="8"/>
  <c r="C21933" i="8"/>
  <c r="D21933" i="8"/>
  <c r="C21934" i="8"/>
  <c r="D21934" i="8"/>
  <c r="C21935" i="8"/>
  <c r="D21935" i="8"/>
  <c r="C21936" i="8"/>
  <c r="D21936" i="8"/>
  <c r="C21937" i="8"/>
  <c r="D21937" i="8"/>
  <c r="C21938" i="8"/>
  <c r="D21938" i="8"/>
  <c r="C21939" i="8"/>
  <c r="D21939" i="8"/>
  <c r="C21940" i="8"/>
  <c r="D21940" i="8"/>
  <c r="C21941" i="8"/>
  <c r="D21941" i="8"/>
  <c r="C21942" i="8"/>
  <c r="D21942" i="8"/>
  <c r="C21943" i="8"/>
  <c r="D21943" i="8"/>
  <c r="C21944" i="8"/>
  <c r="D21944" i="8"/>
  <c r="C21945" i="8"/>
  <c r="D21945" i="8"/>
  <c r="C21946" i="8"/>
  <c r="D21946" i="8"/>
  <c r="C21947" i="8"/>
  <c r="D21947" i="8"/>
  <c r="C21948" i="8"/>
  <c r="D21948" i="8"/>
  <c r="C21949" i="8"/>
  <c r="D21949" i="8"/>
  <c r="C21950" i="8"/>
  <c r="D21950" i="8"/>
  <c r="C21951" i="8"/>
  <c r="D21951" i="8"/>
  <c r="C21952" i="8"/>
  <c r="D21952" i="8"/>
  <c r="C21953" i="8"/>
  <c r="D21953" i="8"/>
  <c r="C21954" i="8"/>
  <c r="D21954" i="8"/>
  <c r="C21955" i="8"/>
  <c r="D21955" i="8"/>
  <c r="C21956" i="8"/>
  <c r="D21956" i="8"/>
  <c r="C21957" i="8"/>
  <c r="D21957" i="8"/>
  <c r="C21958" i="8"/>
  <c r="D21958" i="8"/>
  <c r="C21959" i="8"/>
  <c r="D21959" i="8"/>
  <c r="C21960" i="8"/>
  <c r="D21960" i="8"/>
  <c r="C21961" i="8"/>
  <c r="D21961" i="8"/>
  <c r="C21962" i="8"/>
  <c r="D21962" i="8"/>
  <c r="C21963" i="8"/>
  <c r="D21963" i="8"/>
  <c r="C21964" i="8"/>
  <c r="D21964" i="8"/>
  <c r="C21965" i="8"/>
  <c r="D21965" i="8"/>
  <c r="C21966" i="8"/>
  <c r="D21966" i="8"/>
  <c r="C21967" i="8"/>
  <c r="D21967" i="8"/>
  <c r="C21968" i="8"/>
  <c r="D21968" i="8"/>
  <c r="C21969" i="8"/>
  <c r="D21969" i="8"/>
  <c r="C21970" i="8"/>
  <c r="D21970" i="8"/>
  <c r="C21971" i="8"/>
  <c r="D21971" i="8"/>
  <c r="C21972" i="8"/>
  <c r="D21972" i="8"/>
  <c r="C21973" i="8"/>
  <c r="D21973" i="8"/>
  <c r="C21974" i="8"/>
  <c r="D21974" i="8"/>
  <c r="C21975" i="8"/>
  <c r="D21975" i="8"/>
  <c r="C21976" i="8"/>
  <c r="D21976" i="8"/>
  <c r="C21977" i="8"/>
  <c r="D21977" i="8"/>
  <c r="C21978" i="8"/>
  <c r="D21978" i="8"/>
  <c r="C21979" i="8"/>
  <c r="D21979" i="8"/>
  <c r="C21980" i="8"/>
  <c r="D21980" i="8"/>
  <c r="C21981" i="8"/>
  <c r="D21981" i="8"/>
  <c r="C21982" i="8"/>
  <c r="D21982" i="8"/>
  <c r="C21983" i="8"/>
  <c r="D21983" i="8"/>
  <c r="C21984" i="8"/>
  <c r="D21984" i="8"/>
  <c r="C21985" i="8"/>
  <c r="D21985" i="8"/>
  <c r="C21986" i="8"/>
  <c r="D21986" i="8"/>
  <c r="C21987" i="8"/>
  <c r="D21987" i="8"/>
  <c r="C21988" i="8"/>
  <c r="D21988" i="8"/>
  <c r="C21989" i="8"/>
  <c r="D21989" i="8"/>
  <c r="C21990" i="8"/>
  <c r="D21990" i="8"/>
  <c r="C21991" i="8"/>
  <c r="D21991" i="8"/>
  <c r="C21992" i="8"/>
  <c r="D21992" i="8"/>
  <c r="C21993" i="8"/>
  <c r="D21993" i="8"/>
  <c r="C21994" i="8"/>
  <c r="D21994" i="8"/>
  <c r="C21995" i="8"/>
  <c r="D21995" i="8"/>
  <c r="C21996" i="8"/>
  <c r="D21996" i="8"/>
  <c r="C21997" i="8"/>
  <c r="D21997" i="8"/>
  <c r="C21998" i="8"/>
  <c r="D21998" i="8"/>
  <c r="C21999" i="8"/>
  <c r="D21999" i="8"/>
  <c r="C22000" i="8"/>
  <c r="D22000" i="8"/>
  <c r="C22001" i="8"/>
  <c r="D22001" i="8"/>
  <c r="C22002" i="8"/>
  <c r="D22002" i="8"/>
  <c r="C22003" i="8"/>
  <c r="D22003" i="8"/>
  <c r="C22004" i="8"/>
  <c r="D22004" i="8"/>
  <c r="C22005" i="8"/>
  <c r="D22005" i="8"/>
  <c r="C22006" i="8"/>
  <c r="D22006" i="8"/>
  <c r="C22007" i="8"/>
  <c r="D22007" i="8"/>
  <c r="C22008" i="8"/>
  <c r="D22008" i="8"/>
  <c r="C22010" i="8"/>
  <c r="D22010" i="8"/>
  <c r="C22011" i="8"/>
  <c r="D22011" i="8"/>
  <c r="C22012" i="8"/>
  <c r="D22012" i="8"/>
  <c r="C22013" i="8"/>
  <c r="D22013" i="8"/>
  <c r="C22014" i="8"/>
  <c r="D22014" i="8"/>
  <c r="C22015" i="8"/>
  <c r="D22015" i="8"/>
  <c r="C22016" i="8"/>
  <c r="D22016" i="8"/>
  <c r="C22017" i="8"/>
  <c r="D22017" i="8"/>
  <c r="C22018" i="8"/>
  <c r="D22018" i="8"/>
  <c r="C22019" i="8"/>
  <c r="D22019" i="8"/>
  <c r="C22020" i="8"/>
  <c r="D22020" i="8"/>
  <c r="C22021" i="8"/>
  <c r="D22021" i="8"/>
  <c r="C22022" i="8"/>
  <c r="D22022" i="8"/>
  <c r="C22023" i="8"/>
  <c r="D22023" i="8"/>
  <c r="C22024" i="8"/>
  <c r="D22024" i="8"/>
  <c r="C22025" i="8"/>
  <c r="D22025" i="8"/>
  <c r="C22026" i="8"/>
  <c r="D22026" i="8"/>
  <c r="C22027" i="8"/>
  <c r="D22027" i="8"/>
  <c r="C22028" i="8"/>
  <c r="D22028" i="8"/>
  <c r="C22029" i="8"/>
  <c r="D22029" i="8"/>
  <c r="C22030" i="8"/>
  <c r="D22030" i="8"/>
  <c r="C22031" i="8"/>
  <c r="D22031" i="8"/>
  <c r="C22032" i="8"/>
  <c r="D22032" i="8"/>
  <c r="C22033" i="8"/>
  <c r="D22033" i="8"/>
  <c r="C22034" i="8"/>
  <c r="D22034" i="8"/>
  <c r="C22035" i="8"/>
  <c r="D22035" i="8"/>
  <c r="C22036" i="8"/>
  <c r="D22036" i="8"/>
  <c r="C22037" i="8"/>
  <c r="D22037" i="8"/>
  <c r="C22038" i="8"/>
  <c r="D22038" i="8"/>
  <c r="C22039" i="8"/>
  <c r="D22039" i="8"/>
  <c r="C22040" i="8"/>
  <c r="D22040" i="8"/>
  <c r="C22041" i="8"/>
  <c r="D22041" i="8"/>
  <c r="C22042" i="8"/>
  <c r="D22042" i="8"/>
  <c r="C22043" i="8"/>
  <c r="D22043" i="8"/>
  <c r="C22044" i="8"/>
  <c r="D22044" i="8"/>
  <c r="C22045" i="8"/>
  <c r="D22045" i="8"/>
  <c r="C22046" i="8"/>
  <c r="D22046" i="8"/>
  <c r="C22047" i="8"/>
  <c r="D22047" i="8"/>
  <c r="C22048" i="8"/>
  <c r="D22048" i="8"/>
  <c r="C22049" i="8"/>
  <c r="D22049" i="8"/>
  <c r="C22050" i="8"/>
  <c r="D22050" i="8"/>
  <c r="C22051" i="8"/>
  <c r="D22051" i="8"/>
  <c r="C22052" i="8"/>
  <c r="D22052" i="8"/>
  <c r="C22053" i="8"/>
  <c r="D22053" i="8"/>
  <c r="C22054" i="8"/>
  <c r="D22054" i="8"/>
  <c r="C22055" i="8"/>
  <c r="D22055" i="8"/>
  <c r="C22056" i="8"/>
  <c r="D22056" i="8"/>
  <c r="C22057" i="8"/>
  <c r="D22057" i="8"/>
  <c r="C22058" i="8"/>
  <c r="D22058" i="8"/>
  <c r="C22059" i="8"/>
  <c r="D22059" i="8"/>
  <c r="C22060" i="8"/>
  <c r="D22060" i="8"/>
  <c r="C22061" i="8"/>
  <c r="D22061" i="8"/>
  <c r="C22062" i="8"/>
  <c r="D22062" i="8"/>
  <c r="C22063" i="8"/>
  <c r="D22063" i="8"/>
  <c r="C22064" i="8"/>
  <c r="D22064" i="8"/>
  <c r="C22065" i="8"/>
  <c r="D22065" i="8"/>
  <c r="C22066" i="8"/>
  <c r="D22066" i="8"/>
  <c r="C22067" i="8"/>
  <c r="D22067" i="8"/>
  <c r="C22068" i="8"/>
  <c r="D22068" i="8"/>
  <c r="C22069" i="8"/>
  <c r="D22069" i="8"/>
  <c r="C22070" i="8"/>
  <c r="D22070" i="8"/>
  <c r="C22071" i="8"/>
  <c r="D22071" i="8"/>
  <c r="C22072" i="8"/>
  <c r="D22072" i="8"/>
  <c r="C22073" i="8"/>
  <c r="D22073" i="8"/>
  <c r="C22074" i="8"/>
  <c r="D22074" i="8"/>
  <c r="C22075" i="8"/>
  <c r="D22075" i="8"/>
  <c r="C22076" i="8"/>
  <c r="D22076" i="8"/>
  <c r="C22077" i="8"/>
  <c r="D22077" i="8"/>
  <c r="C22078" i="8"/>
  <c r="D22078" i="8"/>
  <c r="C22079" i="8"/>
  <c r="D22079" i="8"/>
  <c r="C22080" i="8"/>
  <c r="D22080" i="8"/>
  <c r="C22081" i="8"/>
  <c r="D22081" i="8"/>
  <c r="C22082" i="8"/>
  <c r="D22082" i="8"/>
  <c r="C22083" i="8"/>
  <c r="D22083" i="8"/>
  <c r="C22084" i="8"/>
  <c r="D22084" i="8"/>
  <c r="C22085" i="8"/>
  <c r="D22085" i="8"/>
  <c r="C22086" i="8"/>
  <c r="D22086" i="8"/>
  <c r="C22087" i="8"/>
  <c r="D22087" i="8"/>
  <c r="C22088" i="8"/>
  <c r="D22088" i="8"/>
  <c r="C22089" i="8"/>
  <c r="D22089" i="8"/>
  <c r="C22090" i="8"/>
  <c r="D22090" i="8"/>
  <c r="C22091" i="8"/>
  <c r="D22091" i="8"/>
  <c r="I22091" i="8"/>
  <c r="G22091" i="8"/>
  <c r="F22091" i="8"/>
  <c r="E22091" i="8"/>
  <c r="G22067" i="8"/>
  <c r="F22067" i="8"/>
  <c r="E22067" i="8"/>
  <c r="G22043" i="8"/>
  <c r="F22043" i="8"/>
  <c r="E22043" i="8"/>
  <c r="G22019" i="8"/>
  <c r="F22019" i="8"/>
  <c r="E22019" i="8"/>
  <c r="G21994" i="8"/>
  <c r="F21994" i="8"/>
  <c r="E21994" i="8"/>
  <c r="G21970" i="8"/>
  <c r="F21970" i="8"/>
  <c r="E21970" i="8"/>
  <c r="G21946" i="8"/>
  <c r="F21946" i="8"/>
  <c r="E21946" i="8"/>
  <c r="C21754" i="8"/>
  <c r="D21754" i="8"/>
  <c r="C21755" i="8"/>
  <c r="D21755" i="8"/>
  <c r="C21756" i="8"/>
  <c r="D21756" i="8"/>
  <c r="C21757" i="8"/>
  <c r="D21757" i="8"/>
  <c r="C21758" i="8"/>
  <c r="D21758" i="8"/>
  <c r="C21759" i="8"/>
  <c r="D21759" i="8"/>
  <c r="C21760" i="8"/>
  <c r="D21760" i="8"/>
  <c r="C21761" i="8"/>
  <c r="D21761" i="8"/>
  <c r="C21762" i="8"/>
  <c r="D21762" i="8"/>
  <c r="C21763" i="8"/>
  <c r="D21763" i="8"/>
  <c r="C21764" i="8"/>
  <c r="D21764" i="8"/>
  <c r="C21765" i="8"/>
  <c r="D21765" i="8"/>
  <c r="C21766" i="8"/>
  <c r="D21766" i="8"/>
  <c r="C21767" i="8"/>
  <c r="D21767" i="8"/>
  <c r="C21768" i="8"/>
  <c r="D21768" i="8"/>
  <c r="C21769" i="8"/>
  <c r="D21769" i="8"/>
  <c r="C21770" i="8"/>
  <c r="D21770" i="8"/>
  <c r="C21771" i="8"/>
  <c r="D21771" i="8"/>
  <c r="C21772" i="8"/>
  <c r="D21772" i="8"/>
  <c r="C21773" i="8"/>
  <c r="D21773" i="8"/>
  <c r="C21774" i="8"/>
  <c r="D21774" i="8"/>
  <c r="C21775" i="8"/>
  <c r="D21775" i="8"/>
  <c r="C21776" i="8"/>
  <c r="D21776" i="8"/>
  <c r="C21777" i="8"/>
  <c r="D21777" i="8"/>
  <c r="C21778" i="8"/>
  <c r="D21778" i="8"/>
  <c r="C21779" i="8"/>
  <c r="D21779" i="8"/>
  <c r="C21780" i="8"/>
  <c r="D21780" i="8"/>
  <c r="C21781" i="8"/>
  <c r="D21781" i="8"/>
  <c r="C21782" i="8"/>
  <c r="D21782" i="8"/>
  <c r="C21783" i="8"/>
  <c r="D21783" i="8"/>
  <c r="C21784" i="8"/>
  <c r="D21784" i="8"/>
  <c r="C21785" i="8"/>
  <c r="D21785" i="8"/>
  <c r="C21786" i="8"/>
  <c r="D21786" i="8"/>
  <c r="C21787" i="8"/>
  <c r="D21787" i="8"/>
  <c r="C21788" i="8"/>
  <c r="D21788" i="8"/>
  <c r="C21789" i="8"/>
  <c r="D21789" i="8"/>
  <c r="C21790" i="8"/>
  <c r="D21790" i="8"/>
  <c r="C21791" i="8"/>
  <c r="D21791" i="8"/>
  <c r="C21792" i="8"/>
  <c r="D21792" i="8"/>
  <c r="C21793" i="8"/>
  <c r="D21793" i="8"/>
  <c r="C21794" i="8"/>
  <c r="D21794" i="8"/>
  <c r="C21795" i="8"/>
  <c r="D21795" i="8"/>
  <c r="C21796" i="8"/>
  <c r="D21796" i="8"/>
  <c r="C21797" i="8"/>
  <c r="D21797" i="8"/>
  <c r="C21798" i="8"/>
  <c r="D21798" i="8"/>
  <c r="C21799" i="8"/>
  <c r="D21799" i="8"/>
  <c r="C21800" i="8"/>
  <c r="D21800" i="8"/>
  <c r="C21801" i="8"/>
  <c r="D21801" i="8"/>
  <c r="C21802" i="8"/>
  <c r="D21802" i="8"/>
  <c r="C21803" i="8"/>
  <c r="D21803" i="8"/>
  <c r="C21804" i="8"/>
  <c r="D21804" i="8"/>
  <c r="C21805" i="8"/>
  <c r="D21805" i="8"/>
  <c r="C21806" i="8"/>
  <c r="D21806" i="8"/>
  <c r="C21807" i="8"/>
  <c r="D21807" i="8"/>
  <c r="C21808" i="8"/>
  <c r="D21808" i="8"/>
  <c r="C21809" i="8"/>
  <c r="D21809" i="8"/>
  <c r="C21810" i="8"/>
  <c r="D21810" i="8"/>
  <c r="C21811" i="8"/>
  <c r="D21811" i="8"/>
  <c r="C21812" i="8"/>
  <c r="D21812" i="8"/>
  <c r="C21813" i="8"/>
  <c r="D21813" i="8"/>
  <c r="C21814" i="8"/>
  <c r="D21814" i="8"/>
  <c r="C21815" i="8"/>
  <c r="D21815" i="8"/>
  <c r="C21816" i="8"/>
  <c r="D21816" i="8"/>
  <c r="C21817" i="8"/>
  <c r="D21817" i="8"/>
  <c r="C21818" i="8"/>
  <c r="D21818" i="8"/>
  <c r="C21819" i="8"/>
  <c r="D21819" i="8"/>
  <c r="C21820" i="8"/>
  <c r="D21820" i="8"/>
  <c r="C21821" i="8"/>
  <c r="D21821" i="8"/>
  <c r="C21822" i="8"/>
  <c r="D21822" i="8"/>
  <c r="C21823" i="8"/>
  <c r="D21823" i="8"/>
  <c r="C21824" i="8"/>
  <c r="D21824" i="8"/>
  <c r="C21825" i="8"/>
  <c r="D21825" i="8"/>
  <c r="C21826" i="8"/>
  <c r="D21826" i="8"/>
  <c r="C21827" i="8"/>
  <c r="D21827" i="8"/>
  <c r="C21828" i="8"/>
  <c r="D21828" i="8"/>
  <c r="C21829" i="8"/>
  <c r="D21829" i="8"/>
  <c r="C21830" i="8"/>
  <c r="D21830" i="8"/>
  <c r="C21831" i="8"/>
  <c r="D21831" i="8"/>
  <c r="C21832" i="8"/>
  <c r="D21832" i="8"/>
  <c r="C21833" i="8"/>
  <c r="D21833" i="8"/>
  <c r="C21834" i="8"/>
  <c r="D21834" i="8"/>
  <c r="C21835" i="8"/>
  <c r="D21835" i="8"/>
  <c r="C21836" i="8"/>
  <c r="D21836" i="8"/>
  <c r="C21837" i="8"/>
  <c r="D21837" i="8"/>
  <c r="C21838" i="8"/>
  <c r="D21838" i="8"/>
  <c r="C21839" i="8"/>
  <c r="D21839" i="8"/>
  <c r="C21841" i="8"/>
  <c r="D21841" i="8"/>
  <c r="C21842" i="8"/>
  <c r="D21842" i="8"/>
  <c r="C21843" i="8"/>
  <c r="D21843" i="8"/>
  <c r="C21844" i="8"/>
  <c r="D21844" i="8"/>
  <c r="C21845" i="8"/>
  <c r="D21845" i="8"/>
  <c r="C21846" i="8"/>
  <c r="D21846" i="8"/>
  <c r="C21847" i="8"/>
  <c r="D21847" i="8"/>
  <c r="C21848" i="8"/>
  <c r="D21848" i="8"/>
  <c r="C21849" i="8"/>
  <c r="D21849" i="8"/>
  <c r="C21850" i="8"/>
  <c r="D21850" i="8"/>
  <c r="C21851" i="8"/>
  <c r="D21851" i="8"/>
  <c r="C21852" i="8"/>
  <c r="D21852" i="8"/>
  <c r="C21853" i="8"/>
  <c r="D21853" i="8"/>
  <c r="C21854" i="8"/>
  <c r="D21854" i="8"/>
  <c r="C21855" i="8"/>
  <c r="D21855" i="8"/>
  <c r="C21856" i="8"/>
  <c r="D21856" i="8"/>
  <c r="C21857" i="8"/>
  <c r="D21857" i="8"/>
  <c r="C21858" i="8"/>
  <c r="D21858" i="8"/>
  <c r="C21859" i="8"/>
  <c r="D21859" i="8"/>
  <c r="C21860" i="8"/>
  <c r="D21860" i="8"/>
  <c r="C21861" i="8"/>
  <c r="D21861" i="8"/>
  <c r="C21862" i="8"/>
  <c r="D21862" i="8"/>
  <c r="C21863" i="8"/>
  <c r="D21863" i="8"/>
  <c r="C21864" i="8"/>
  <c r="D21864" i="8"/>
  <c r="C21865" i="8"/>
  <c r="D21865" i="8"/>
  <c r="C21866" i="8"/>
  <c r="D21866" i="8"/>
  <c r="C21867" i="8"/>
  <c r="D21867" i="8"/>
  <c r="C21868" i="8"/>
  <c r="D21868" i="8"/>
  <c r="C21869" i="8"/>
  <c r="D21869" i="8"/>
  <c r="C21870" i="8"/>
  <c r="D21870" i="8"/>
  <c r="C21871" i="8"/>
  <c r="D21871" i="8"/>
  <c r="C21872" i="8"/>
  <c r="D21872" i="8"/>
  <c r="C21873" i="8"/>
  <c r="D21873" i="8"/>
  <c r="C21874" i="8"/>
  <c r="D21874" i="8"/>
  <c r="C21875" i="8"/>
  <c r="D21875" i="8"/>
  <c r="C21876" i="8"/>
  <c r="D21876" i="8"/>
  <c r="C21877" i="8"/>
  <c r="D21877" i="8"/>
  <c r="C21878" i="8"/>
  <c r="D21878" i="8"/>
  <c r="C21879" i="8"/>
  <c r="D21879" i="8"/>
  <c r="C21880" i="8"/>
  <c r="D21880" i="8"/>
  <c r="C21881" i="8"/>
  <c r="D21881" i="8"/>
  <c r="C21882" i="8"/>
  <c r="D21882" i="8"/>
  <c r="C21883" i="8"/>
  <c r="D21883" i="8"/>
  <c r="C21884" i="8"/>
  <c r="D21884" i="8"/>
  <c r="C21885" i="8"/>
  <c r="D21885" i="8"/>
  <c r="C21886" i="8"/>
  <c r="D21886" i="8"/>
  <c r="C21887" i="8"/>
  <c r="D21887" i="8"/>
  <c r="C21888" i="8"/>
  <c r="D21888" i="8"/>
  <c r="C21889" i="8"/>
  <c r="D21889" i="8"/>
  <c r="C21890" i="8"/>
  <c r="D21890" i="8"/>
  <c r="C21891" i="8"/>
  <c r="D21891" i="8"/>
  <c r="C21892" i="8"/>
  <c r="D21892" i="8"/>
  <c r="C21893" i="8"/>
  <c r="D21893" i="8"/>
  <c r="C21894" i="8"/>
  <c r="D21894" i="8"/>
  <c r="C21895" i="8"/>
  <c r="D21895" i="8"/>
  <c r="C21896" i="8"/>
  <c r="D21896" i="8"/>
  <c r="C21897" i="8"/>
  <c r="D21897" i="8"/>
  <c r="C21898" i="8"/>
  <c r="D21898" i="8"/>
  <c r="C21899" i="8"/>
  <c r="D21899" i="8"/>
  <c r="C21900" i="8"/>
  <c r="D21900" i="8"/>
  <c r="C21901" i="8"/>
  <c r="D21901" i="8"/>
  <c r="C21902" i="8"/>
  <c r="D21902" i="8"/>
  <c r="C21903" i="8"/>
  <c r="D21903" i="8"/>
  <c r="C21904" i="8"/>
  <c r="D21904" i="8"/>
  <c r="C21905" i="8"/>
  <c r="D21905" i="8"/>
  <c r="C21906" i="8"/>
  <c r="D21906" i="8"/>
  <c r="C21907" i="8"/>
  <c r="D21907" i="8"/>
  <c r="C21908" i="8"/>
  <c r="D21908" i="8"/>
  <c r="C21909" i="8"/>
  <c r="D21909" i="8"/>
  <c r="C21910" i="8"/>
  <c r="D21910" i="8"/>
  <c r="C21911" i="8"/>
  <c r="D21911" i="8"/>
  <c r="C21912" i="8"/>
  <c r="D21912" i="8"/>
  <c r="C21913" i="8"/>
  <c r="D21913" i="8"/>
  <c r="C21914" i="8"/>
  <c r="D21914" i="8"/>
  <c r="C21915" i="8"/>
  <c r="D21915" i="8"/>
  <c r="C21916" i="8"/>
  <c r="D21916" i="8"/>
  <c r="C21917" i="8"/>
  <c r="D21917" i="8"/>
  <c r="C21918" i="8"/>
  <c r="D21918" i="8"/>
  <c r="C21919" i="8"/>
  <c r="D21919" i="8"/>
  <c r="C21920" i="8"/>
  <c r="D21920" i="8"/>
  <c r="C21921" i="8"/>
  <c r="D21921" i="8"/>
  <c r="C21922" i="8"/>
  <c r="D21922" i="8"/>
  <c r="I21922" i="8"/>
  <c r="G21922" i="8"/>
  <c r="F21922" i="8"/>
  <c r="E21922" i="8"/>
  <c r="G21898" i="8"/>
  <c r="F21898" i="8"/>
  <c r="E21898" i="8"/>
  <c r="G21874" i="8"/>
  <c r="F21874" i="8"/>
  <c r="E21874" i="8"/>
  <c r="G21850" i="8"/>
  <c r="F21850" i="8"/>
  <c r="E21850" i="8"/>
  <c r="G21825" i="8"/>
  <c r="F21825" i="8"/>
  <c r="E21825" i="8"/>
  <c r="G21801" i="8"/>
  <c r="F21801" i="8"/>
  <c r="E21801" i="8"/>
  <c r="G21777" i="8"/>
  <c r="F21777" i="8"/>
  <c r="E21777" i="8"/>
  <c r="C21585" i="8"/>
  <c r="D21585" i="8"/>
  <c r="C21586" i="8"/>
  <c r="D21586" i="8"/>
  <c r="C21587" i="8"/>
  <c r="D21587" i="8"/>
  <c r="C21588" i="8"/>
  <c r="D21588" i="8"/>
  <c r="C21589" i="8"/>
  <c r="D21589" i="8"/>
  <c r="C21590" i="8"/>
  <c r="D21590" i="8"/>
  <c r="C21591" i="8"/>
  <c r="D21591" i="8"/>
  <c r="C21592" i="8"/>
  <c r="D21592" i="8"/>
  <c r="C21593" i="8"/>
  <c r="D21593" i="8"/>
  <c r="C21594" i="8"/>
  <c r="D21594" i="8"/>
  <c r="C21595" i="8"/>
  <c r="D21595" i="8"/>
  <c r="C21596" i="8"/>
  <c r="D21596" i="8"/>
  <c r="C21597" i="8"/>
  <c r="D21597" i="8"/>
  <c r="C21598" i="8"/>
  <c r="D21598" i="8"/>
  <c r="C21599" i="8"/>
  <c r="D21599" i="8"/>
  <c r="C21600" i="8"/>
  <c r="D21600" i="8"/>
  <c r="C21601" i="8"/>
  <c r="D21601" i="8"/>
  <c r="C21602" i="8"/>
  <c r="D21602" i="8"/>
  <c r="C21603" i="8"/>
  <c r="D21603" i="8"/>
  <c r="C21604" i="8"/>
  <c r="D21604" i="8"/>
  <c r="C21605" i="8"/>
  <c r="D21605" i="8"/>
  <c r="C21606" i="8"/>
  <c r="D21606" i="8"/>
  <c r="C21607" i="8"/>
  <c r="D21607" i="8"/>
  <c r="C21608" i="8"/>
  <c r="D21608" i="8"/>
  <c r="C21609" i="8"/>
  <c r="D21609" i="8"/>
  <c r="C21610" i="8"/>
  <c r="D21610" i="8"/>
  <c r="C21611" i="8"/>
  <c r="D21611" i="8"/>
  <c r="C21612" i="8"/>
  <c r="D21612" i="8"/>
  <c r="C21613" i="8"/>
  <c r="D21613" i="8"/>
  <c r="C21614" i="8"/>
  <c r="D21614" i="8"/>
  <c r="C21615" i="8"/>
  <c r="D21615" i="8"/>
  <c r="C21616" i="8"/>
  <c r="D21616" i="8"/>
  <c r="C21617" i="8"/>
  <c r="D21617" i="8"/>
  <c r="C21618" i="8"/>
  <c r="D21618" i="8"/>
  <c r="C21619" i="8"/>
  <c r="D21619" i="8"/>
  <c r="C21620" i="8"/>
  <c r="D21620" i="8"/>
  <c r="C21621" i="8"/>
  <c r="D21621" i="8"/>
  <c r="C21622" i="8"/>
  <c r="D21622" i="8"/>
  <c r="C21623" i="8"/>
  <c r="D21623" i="8"/>
  <c r="C21624" i="8"/>
  <c r="D21624" i="8"/>
  <c r="C21625" i="8"/>
  <c r="D21625" i="8"/>
  <c r="C21626" i="8"/>
  <c r="D21626" i="8"/>
  <c r="C21627" i="8"/>
  <c r="D21627" i="8"/>
  <c r="C21628" i="8"/>
  <c r="D21628" i="8"/>
  <c r="C21629" i="8"/>
  <c r="D21629" i="8"/>
  <c r="C21630" i="8"/>
  <c r="D21630" i="8"/>
  <c r="C21631" i="8"/>
  <c r="D21631" i="8"/>
  <c r="C21632" i="8"/>
  <c r="D21632" i="8"/>
  <c r="C21633" i="8"/>
  <c r="D21633" i="8"/>
  <c r="C21634" i="8"/>
  <c r="D21634" i="8"/>
  <c r="C21635" i="8"/>
  <c r="D21635" i="8"/>
  <c r="C21636" i="8"/>
  <c r="D21636" i="8"/>
  <c r="C21637" i="8"/>
  <c r="D21637" i="8"/>
  <c r="C21638" i="8"/>
  <c r="D21638" i="8"/>
  <c r="C21639" i="8"/>
  <c r="D21639" i="8"/>
  <c r="C21640" i="8"/>
  <c r="D21640" i="8"/>
  <c r="C21641" i="8"/>
  <c r="D21641" i="8"/>
  <c r="C21642" i="8"/>
  <c r="D21642" i="8"/>
  <c r="C21643" i="8"/>
  <c r="D21643" i="8"/>
  <c r="C21644" i="8"/>
  <c r="D21644" i="8"/>
  <c r="C21645" i="8"/>
  <c r="D21645" i="8"/>
  <c r="C21646" i="8"/>
  <c r="D21646" i="8"/>
  <c r="C21647" i="8"/>
  <c r="D21647" i="8"/>
  <c r="C21648" i="8"/>
  <c r="D21648" i="8"/>
  <c r="C21649" i="8"/>
  <c r="D21649" i="8"/>
  <c r="C21650" i="8"/>
  <c r="D21650" i="8"/>
  <c r="C21651" i="8"/>
  <c r="D21651" i="8"/>
  <c r="C21652" i="8"/>
  <c r="D21652" i="8"/>
  <c r="C21653" i="8"/>
  <c r="D21653" i="8"/>
  <c r="C21654" i="8"/>
  <c r="D21654" i="8"/>
  <c r="C21655" i="8"/>
  <c r="D21655" i="8"/>
  <c r="C21656" i="8"/>
  <c r="D21656" i="8"/>
  <c r="C21657" i="8"/>
  <c r="D21657" i="8"/>
  <c r="C21658" i="8"/>
  <c r="D21658" i="8"/>
  <c r="C21659" i="8"/>
  <c r="D21659" i="8"/>
  <c r="C21660" i="8"/>
  <c r="D21660" i="8"/>
  <c r="C21661" i="8"/>
  <c r="D21661" i="8"/>
  <c r="C21662" i="8"/>
  <c r="D21662" i="8"/>
  <c r="C21663" i="8"/>
  <c r="D21663" i="8"/>
  <c r="C21664" i="8"/>
  <c r="D21664" i="8"/>
  <c r="C21665" i="8"/>
  <c r="D21665" i="8"/>
  <c r="C21666" i="8"/>
  <c r="D21666" i="8"/>
  <c r="C21667" i="8"/>
  <c r="D21667" i="8"/>
  <c r="C21668" i="8"/>
  <c r="D21668" i="8"/>
  <c r="C21669" i="8"/>
  <c r="D21669" i="8"/>
  <c r="C21670" i="8"/>
  <c r="D21670" i="8"/>
  <c r="C21671" i="8"/>
  <c r="D21671" i="8"/>
  <c r="C21672" i="8"/>
  <c r="D21672" i="8"/>
  <c r="C21673" i="8"/>
  <c r="D21673" i="8"/>
  <c r="C21674" i="8"/>
  <c r="D21674" i="8"/>
  <c r="C21675" i="8"/>
  <c r="D21675" i="8"/>
  <c r="C21676" i="8"/>
  <c r="D21676" i="8"/>
  <c r="C21677" i="8"/>
  <c r="D21677" i="8"/>
  <c r="C21678" i="8"/>
  <c r="D21678" i="8"/>
  <c r="C21679" i="8"/>
  <c r="D21679" i="8"/>
  <c r="C21680" i="8"/>
  <c r="D21680" i="8"/>
  <c r="C21681" i="8"/>
  <c r="D21681" i="8"/>
  <c r="C21682" i="8"/>
  <c r="D21682" i="8"/>
  <c r="C21683" i="8"/>
  <c r="D21683" i="8"/>
  <c r="C21684" i="8"/>
  <c r="D21684" i="8"/>
  <c r="C21685" i="8"/>
  <c r="D21685" i="8"/>
  <c r="C21686" i="8"/>
  <c r="D21686" i="8"/>
  <c r="C21687" i="8"/>
  <c r="D21687" i="8"/>
  <c r="C21688" i="8"/>
  <c r="D21688" i="8"/>
  <c r="C21689" i="8"/>
  <c r="D21689" i="8"/>
  <c r="C21690" i="8"/>
  <c r="D21690" i="8"/>
  <c r="C21691" i="8"/>
  <c r="D21691" i="8"/>
  <c r="C21692" i="8"/>
  <c r="D21692" i="8"/>
  <c r="C21693" i="8"/>
  <c r="D21693" i="8"/>
  <c r="C21694" i="8"/>
  <c r="D21694" i="8"/>
  <c r="C21695" i="8"/>
  <c r="D21695" i="8"/>
  <c r="C21696" i="8"/>
  <c r="D21696" i="8"/>
  <c r="C21697" i="8"/>
  <c r="D21697" i="8"/>
  <c r="C21698" i="8"/>
  <c r="D21698" i="8"/>
  <c r="C21699" i="8"/>
  <c r="D21699" i="8"/>
  <c r="C21700" i="8"/>
  <c r="D21700" i="8"/>
  <c r="C21701" i="8"/>
  <c r="D21701" i="8"/>
  <c r="C21702" i="8"/>
  <c r="D21702" i="8"/>
  <c r="C21703" i="8"/>
  <c r="D21703" i="8"/>
  <c r="C21704" i="8"/>
  <c r="D21704" i="8"/>
  <c r="C21705" i="8"/>
  <c r="D21705" i="8"/>
  <c r="C21706" i="8"/>
  <c r="D21706" i="8"/>
  <c r="C21707" i="8"/>
  <c r="D21707" i="8"/>
  <c r="C21708" i="8"/>
  <c r="D21708" i="8"/>
  <c r="C21709" i="8"/>
  <c r="D21709" i="8"/>
  <c r="C21710" i="8"/>
  <c r="D21710" i="8"/>
  <c r="C21711" i="8"/>
  <c r="D21711" i="8"/>
  <c r="C21712" i="8"/>
  <c r="D21712" i="8"/>
  <c r="C21713" i="8"/>
  <c r="D21713" i="8"/>
  <c r="C21714" i="8"/>
  <c r="D21714" i="8"/>
  <c r="C21715" i="8"/>
  <c r="D21715" i="8"/>
  <c r="C21716" i="8"/>
  <c r="D21716" i="8"/>
  <c r="C21717" i="8"/>
  <c r="D21717" i="8"/>
  <c r="C21718" i="8"/>
  <c r="D21718" i="8"/>
  <c r="C21719" i="8"/>
  <c r="D21719" i="8"/>
  <c r="C21720" i="8"/>
  <c r="D21720" i="8"/>
  <c r="C21721" i="8"/>
  <c r="D21721" i="8"/>
  <c r="C21722" i="8"/>
  <c r="D21722" i="8"/>
  <c r="C21723" i="8"/>
  <c r="D21723" i="8"/>
  <c r="C21724" i="8"/>
  <c r="D21724" i="8"/>
  <c r="C21725" i="8"/>
  <c r="D21725" i="8"/>
  <c r="C21726" i="8"/>
  <c r="D21726" i="8"/>
  <c r="C21727" i="8"/>
  <c r="D21727" i="8"/>
  <c r="C21728" i="8"/>
  <c r="D21728" i="8"/>
  <c r="C21729" i="8"/>
  <c r="D21729" i="8"/>
  <c r="C21730" i="8"/>
  <c r="D21730" i="8"/>
  <c r="C21731" i="8"/>
  <c r="D21731" i="8"/>
  <c r="C21732" i="8"/>
  <c r="D21732" i="8"/>
  <c r="C21733" i="8"/>
  <c r="D21733" i="8"/>
  <c r="C21734" i="8"/>
  <c r="D21734" i="8"/>
  <c r="C21735" i="8"/>
  <c r="D21735" i="8"/>
  <c r="C21736" i="8"/>
  <c r="D21736" i="8"/>
  <c r="C21737" i="8"/>
  <c r="D21737" i="8"/>
  <c r="C21738" i="8"/>
  <c r="D21738" i="8"/>
  <c r="C21739" i="8"/>
  <c r="D21739" i="8"/>
  <c r="C21740" i="8"/>
  <c r="D21740" i="8"/>
  <c r="C21741" i="8"/>
  <c r="D21741" i="8"/>
  <c r="C21742" i="8"/>
  <c r="D21742" i="8"/>
  <c r="C21744" i="8"/>
  <c r="D21744" i="8"/>
  <c r="C21745" i="8"/>
  <c r="D21745" i="8"/>
  <c r="C21746" i="8"/>
  <c r="D21746" i="8"/>
  <c r="C21747" i="8"/>
  <c r="D21747" i="8"/>
  <c r="C21748" i="8"/>
  <c r="D21748" i="8"/>
  <c r="C21749" i="8"/>
  <c r="D21749" i="8"/>
  <c r="C21750" i="8"/>
  <c r="D21750" i="8"/>
  <c r="C21751" i="8"/>
  <c r="D21751" i="8"/>
  <c r="C21752" i="8"/>
  <c r="D21752" i="8"/>
  <c r="C21753" i="8"/>
  <c r="D21753" i="8"/>
  <c r="I21753" i="8"/>
  <c r="G21753" i="8"/>
  <c r="F21753" i="8"/>
  <c r="E21753" i="8"/>
  <c r="G21728" i="8"/>
  <c r="F21728" i="8"/>
  <c r="E21728" i="8"/>
  <c r="G21704" i="8"/>
  <c r="F21704" i="8"/>
  <c r="E21704" i="8"/>
  <c r="G21680" i="8"/>
  <c r="F21680" i="8"/>
  <c r="E21680" i="8"/>
  <c r="G21656" i="8"/>
  <c r="F21656" i="8"/>
  <c r="E21656" i="8"/>
  <c r="G21632" i="8"/>
  <c r="F21632" i="8"/>
  <c r="E21632" i="8"/>
  <c r="G21608" i="8"/>
  <c r="F21608" i="8"/>
  <c r="E21608" i="8"/>
  <c r="C21416" i="8"/>
  <c r="D21416" i="8"/>
  <c r="C21417" i="8"/>
  <c r="D21417" i="8"/>
  <c r="C21418" i="8"/>
  <c r="D21418" i="8"/>
  <c r="C21419" i="8"/>
  <c r="D21419" i="8"/>
  <c r="C21420" i="8"/>
  <c r="D21420" i="8"/>
  <c r="C21421" i="8"/>
  <c r="D21421" i="8"/>
  <c r="C21422" i="8"/>
  <c r="D21422" i="8"/>
  <c r="C21423" i="8"/>
  <c r="D21423" i="8"/>
  <c r="C21424" i="8"/>
  <c r="D21424" i="8"/>
  <c r="C21425" i="8"/>
  <c r="D21425" i="8"/>
  <c r="C21426" i="8"/>
  <c r="D21426" i="8"/>
  <c r="C21427" i="8"/>
  <c r="D21427" i="8"/>
  <c r="C21428" i="8"/>
  <c r="D21428" i="8"/>
  <c r="C21429" i="8"/>
  <c r="D21429" i="8"/>
  <c r="C21430" i="8"/>
  <c r="D21430" i="8"/>
  <c r="C21431" i="8"/>
  <c r="D21431" i="8"/>
  <c r="C21432" i="8"/>
  <c r="D21432" i="8"/>
  <c r="C21433" i="8"/>
  <c r="D21433" i="8"/>
  <c r="C21434" i="8"/>
  <c r="D21434" i="8"/>
  <c r="C21435" i="8"/>
  <c r="D21435" i="8"/>
  <c r="C21436" i="8"/>
  <c r="D21436" i="8"/>
  <c r="C21437" i="8"/>
  <c r="D21437" i="8"/>
  <c r="C21438" i="8"/>
  <c r="D21438" i="8"/>
  <c r="C21439" i="8"/>
  <c r="D21439" i="8"/>
  <c r="C21440" i="8"/>
  <c r="D21440" i="8"/>
  <c r="C21441" i="8"/>
  <c r="D21441" i="8"/>
  <c r="C21442" i="8"/>
  <c r="D21442" i="8"/>
  <c r="C21443" i="8"/>
  <c r="D21443" i="8"/>
  <c r="C21444" i="8"/>
  <c r="D21444" i="8"/>
  <c r="C21445" i="8"/>
  <c r="D21445" i="8"/>
  <c r="C21446" i="8"/>
  <c r="D21446" i="8"/>
  <c r="C21447" i="8"/>
  <c r="D21447" i="8"/>
  <c r="C21448" i="8"/>
  <c r="D21448" i="8"/>
  <c r="C21449" i="8"/>
  <c r="D21449" i="8"/>
  <c r="C21451" i="8"/>
  <c r="D21451" i="8"/>
  <c r="C21452" i="8"/>
  <c r="D21452" i="8"/>
  <c r="C21453" i="8"/>
  <c r="D21453" i="8"/>
  <c r="C21454" i="8"/>
  <c r="D21454" i="8"/>
  <c r="C21455" i="8"/>
  <c r="D21455" i="8"/>
  <c r="C21456" i="8"/>
  <c r="D21456" i="8"/>
  <c r="C21457" i="8"/>
  <c r="D21457" i="8"/>
  <c r="C21458" i="8"/>
  <c r="D21458" i="8"/>
  <c r="C21459" i="8"/>
  <c r="D21459" i="8"/>
  <c r="C21460" i="8"/>
  <c r="D21460" i="8"/>
  <c r="C21461" i="8"/>
  <c r="D21461" i="8"/>
  <c r="C21462" i="8"/>
  <c r="D21462" i="8"/>
  <c r="C21463" i="8"/>
  <c r="D21463" i="8"/>
  <c r="C21464" i="8"/>
  <c r="D21464" i="8"/>
  <c r="C21465" i="8"/>
  <c r="D21465" i="8"/>
  <c r="C21466" i="8"/>
  <c r="D21466" i="8"/>
  <c r="C21467" i="8"/>
  <c r="D21467" i="8"/>
  <c r="C21468" i="8"/>
  <c r="D21468" i="8"/>
  <c r="C21469" i="8"/>
  <c r="D21469" i="8"/>
  <c r="C21470" i="8"/>
  <c r="D21470" i="8"/>
  <c r="C21471" i="8"/>
  <c r="D21471" i="8"/>
  <c r="C21472" i="8"/>
  <c r="D21472" i="8"/>
  <c r="C21473" i="8"/>
  <c r="D21473" i="8"/>
  <c r="C21474" i="8"/>
  <c r="D21474" i="8"/>
  <c r="C21475" i="8"/>
  <c r="D21475" i="8"/>
  <c r="C21476" i="8"/>
  <c r="D21476" i="8"/>
  <c r="C21477" i="8"/>
  <c r="D21477" i="8"/>
  <c r="C21478" i="8"/>
  <c r="D21478" i="8"/>
  <c r="C21479" i="8"/>
  <c r="D21479" i="8"/>
  <c r="C21480" i="8"/>
  <c r="D21480" i="8"/>
  <c r="C21481" i="8"/>
  <c r="D21481" i="8"/>
  <c r="C21482" i="8"/>
  <c r="D21482" i="8"/>
  <c r="C21483" i="8"/>
  <c r="D21483" i="8"/>
  <c r="C21484" i="8"/>
  <c r="D21484" i="8"/>
  <c r="C21485" i="8"/>
  <c r="D21485" i="8"/>
  <c r="C21486" i="8"/>
  <c r="D21486" i="8"/>
  <c r="C21487" i="8"/>
  <c r="D21487" i="8"/>
  <c r="C21488" i="8"/>
  <c r="D21488" i="8"/>
  <c r="C21489" i="8"/>
  <c r="D21489" i="8"/>
  <c r="C21490" i="8"/>
  <c r="D21490" i="8"/>
  <c r="C21491" i="8"/>
  <c r="D21491" i="8"/>
  <c r="C21492" i="8"/>
  <c r="D21492" i="8"/>
  <c r="C21493" i="8"/>
  <c r="D21493" i="8"/>
  <c r="C21494" i="8"/>
  <c r="D21494" i="8"/>
  <c r="C21495" i="8"/>
  <c r="D21495" i="8"/>
  <c r="C21496" i="8"/>
  <c r="D21496" i="8"/>
  <c r="C21497" i="8"/>
  <c r="D21497" i="8"/>
  <c r="C21498" i="8"/>
  <c r="D21498" i="8"/>
  <c r="C21499" i="8"/>
  <c r="D21499" i="8"/>
  <c r="C21500" i="8"/>
  <c r="D21500" i="8"/>
  <c r="C21501" i="8"/>
  <c r="D21501" i="8"/>
  <c r="C21502" i="8"/>
  <c r="D21502" i="8"/>
  <c r="C21503" i="8"/>
  <c r="D21503" i="8"/>
  <c r="C21504" i="8"/>
  <c r="D21504" i="8"/>
  <c r="C21505" i="8"/>
  <c r="D21505" i="8"/>
  <c r="C21506" i="8"/>
  <c r="D21506" i="8"/>
  <c r="C21507" i="8"/>
  <c r="D21507" i="8"/>
  <c r="C21508" i="8"/>
  <c r="D21508" i="8"/>
  <c r="C21509" i="8"/>
  <c r="D21509" i="8"/>
  <c r="C21510" i="8"/>
  <c r="D21510" i="8"/>
  <c r="C21511" i="8"/>
  <c r="D21511" i="8"/>
  <c r="C21512" i="8"/>
  <c r="D21512" i="8"/>
  <c r="C21513" i="8"/>
  <c r="D21513" i="8"/>
  <c r="C21514" i="8"/>
  <c r="D21514" i="8"/>
  <c r="C21515" i="8"/>
  <c r="D21515" i="8"/>
  <c r="C21516" i="8"/>
  <c r="D21516" i="8"/>
  <c r="C21517" i="8"/>
  <c r="D21517" i="8"/>
  <c r="C21518" i="8"/>
  <c r="D21518" i="8"/>
  <c r="C21519" i="8"/>
  <c r="D21519" i="8"/>
  <c r="C21520" i="8"/>
  <c r="D21520" i="8"/>
  <c r="C21521" i="8"/>
  <c r="D21521" i="8"/>
  <c r="C21522" i="8"/>
  <c r="D21522" i="8"/>
  <c r="C21523" i="8"/>
  <c r="D21523" i="8"/>
  <c r="C21524" i="8"/>
  <c r="D21524" i="8"/>
  <c r="C21525" i="8"/>
  <c r="D21525" i="8"/>
  <c r="C21526" i="8"/>
  <c r="D21526" i="8"/>
  <c r="C21527" i="8"/>
  <c r="D21527" i="8"/>
  <c r="C21528" i="8"/>
  <c r="D21528" i="8"/>
  <c r="C21529" i="8"/>
  <c r="D21529" i="8"/>
  <c r="C21530" i="8"/>
  <c r="D21530" i="8"/>
  <c r="C21531" i="8"/>
  <c r="D21531" i="8"/>
  <c r="C21532" i="8"/>
  <c r="D21532" i="8"/>
  <c r="C21533" i="8"/>
  <c r="D21533" i="8"/>
  <c r="C21534" i="8"/>
  <c r="D21534" i="8"/>
  <c r="C21535" i="8"/>
  <c r="D21535" i="8"/>
  <c r="C21536" i="8"/>
  <c r="D21536" i="8"/>
  <c r="C21537" i="8"/>
  <c r="D21537" i="8"/>
  <c r="C21538" i="8"/>
  <c r="D21538" i="8"/>
  <c r="C21539" i="8"/>
  <c r="D21539" i="8"/>
  <c r="C21540" i="8"/>
  <c r="D21540" i="8"/>
  <c r="C21541" i="8"/>
  <c r="D21541" i="8"/>
  <c r="C21542" i="8"/>
  <c r="D21542" i="8"/>
  <c r="C21543" i="8"/>
  <c r="D21543" i="8"/>
  <c r="C21544" i="8"/>
  <c r="D21544" i="8"/>
  <c r="C21545" i="8"/>
  <c r="D21545" i="8"/>
  <c r="C21546" i="8"/>
  <c r="D21546" i="8"/>
  <c r="C21547" i="8"/>
  <c r="D21547" i="8"/>
  <c r="C21548" i="8"/>
  <c r="D21548" i="8"/>
  <c r="C21549" i="8"/>
  <c r="D21549" i="8"/>
  <c r="C21550" i="8"/>
  <c r="D21550" i="8"/>
  <c r="C21551" i="8"/>
  <c r="D21551" i="8"/>
  <c r="C21552" i="8"/>
  <c r="D21552" i="8"/>
  <c r="C21553" i="8"/>
  <c r="D21553" i="8"/>
  <c r="C21554" i="8"/>
  <c r="D21554" i="8"/>
  <c r="C21555" i="8"/>
  <c r="D21555" i="8"/>
  <c r="C21556" i="8"/>
  <c r="D21556" i="8"/>
  <c r="C21557" i="8"/>
  <c r="D21557" i="8"/>
  <c r="C21558" i="8"/>
  <c r="D21558" i="8"/>
  <c r="C21559" i="8"/>
  <c r="D21559" i="8"/>
  <c r="C21560" i="8"/>
  <c r="D21560" i="8"/>
  <c r="C21561" i="8"/>
  <c r="D21561" i="8"/>
  <c r="C21562" i="8"/>
  <c r="D21562" i="8"/>
  <c r="C21563" i="8"/>
  <c r="D21563" i="8"/>
  <c r="C21564" i="8"/>
  <c r="D21564" i="8"/>
  <c r="C21565" i="8"/>
  <c r="D21565" i="8"/>
  <c r="C21566" i="8"/>
  <c r="D21566" i="8"/>
  <c r="C21567" i="8"/>
  <c r="D21567" i="8"/>
  <c r="C21568" i="8"/>
  <c r="D21568" i="8"/>
  <c r="C21569" i="8"/>
  <c r="D21569" i="8"/>
  <c r="C21570" i="8"/>
  <c r="D21570" i="8"/>
  <c r="C21571" i="8"/>
  <c r="D21571" i="8"/>
  <c r="C21572" i="8"/>
  <c r="D21572" i="8"/>
  <c r="C21573" i="8"/>
  <c r="D21573" i="8"/>
  <c r="C21574" i="8"/>
  <c r="D21574" i="8"/>
  <c r="C21575" i="8"/>
  <c r="D21575" i="8"/>
  <c r="C21576" i="8"/>
  <c r="D21576" i="8"/>
  <c r="C21577" i="8"/>
  <c r="D21577" i="8"/>
  <c r="C21578" i="8"/>
  <c r="D21578" i="8"/>
  <c r="C21579" i="8"/>
  <c r="D21579" i="8"/>
  <c r="C21580" i="8"/>
  <c r="D21580" i="8"/>
  <c r="C21581" i="8"/>
  <c r="D21581" i="8"/>
  <c r="C21582" i="8"/>
  <c r="D21582" i="8"/>
  <c r="C21583" i="8"/>
  <c r="D21583" i="8"/>
  <c r="C21584" i="8"/>
  <c r="D21584" i="8"/>
  <c r="I21584" i="8"/>
  <c r="G21584" i="8"/>
  <c r="F21584" i="8"/>
  <c r="E21584" i="8"/>
  <c r="G21560" i="8"/>
  <c r="F21560" i="8"/>
  <c r="E21560" i="8"/>
  <c r="G21536" i="8"/>
  <c r="F21536" i="8"/>
  <c r="E21536" i="8"/>
  <c r="G21512" i="8"/>
  <c r="F21512" i="8"/>
  <c r="E21512" i="8"/>
  <c r="G21488" i="8"/>
  <c r="F21488" i="8"/>
  <c r="E21488" i="8"/>
  <c r="G21464" i="8"/>
  <c r="F21464" i="8"/>
  <c r="E21464" i="8"/>
  <c r="G21439" i="8"/>
  <c r="F21439" i="8"/>
  <c r="E21439" i="8"/>
  <c r="C21281" i="8"/>
  <c r="D21281" i="8"/>
  <c r="C21282" i="8"/>
  <c r="D21282" i="8"/>
  <c r="C21283" i="8"/>
  <c r="D21283" i="8"/>
  <c r="C21284" i="8"/>
  <c r="D21284" i="8"/>
  <c r="C21285" i="8"/>
  <c r="D21285" i="8"/>
  <c r="C21286" i="8"/>
  <c r="D21286" i="8"/>
  <c r="C21287" i="8"/>
  <c r="D21287" i="8"/>
  <c r="C21288" i="8"/>
  <c r="D21288" i="8"/>
  <c r="C21289" i="8"/>
  <c r="D21289" i="8"/>
  <c r="C21290" i="8"/>
  <c r="D21290" i="8"/>
  <c r="C21291" i="8"/>
  <c r="D21291" i="8"/>
  <c r="C21292" i="8"/>
  <c r="D21292" i="8"/>
  <c r="C21293" i="8"/>
  <c r="D21293" i="8"/>
  <c r="C21294" i="8"/>
  <c r="D21294" i="8"/>
  <c r="C21295" i="8"/>
  <c r="D21295" i="8"/>
  <c r="C21296" i="8"/>
  <c r="D21296" i="8"/>
  <c r="C21297" i="8"/>
  <c r="D21297" i="8"/>
  <c r="C21298" i="8"/>
  <c r="D21298" i="8"/>
  <c r="C21299" i="8"/>
  <c r="D21299" i="8"/>
  <c r="C21300" i="8"/>
  <c r="D21300" i="8"/>
  <c r="C21301" i="8"/>
  <c r="D21301" i="8"/>
  <c r="C21302" i="8"/>
  <c r="D21302" i="8"/>
  <c r="C21303" i="8"/>
  <c r="D21303" i="8"/>
  <c r="C21304" i="8"/>
  <c r="D21304" i="8"/>
  <c r="C21305" i="8"/>
  <c r="D21305" i="8"/>
  <c r="C21306" i="8"/>
  <c r="D21306" i="8"/>
  <c r="C21307" i="8"/>
  <c r="D21307" i="8"/>
  <c r="C21308" i="8"/>
  <c r="D21308" i="8"/>
  <c r="C21309" i="8"/>
  <c r="D21309" i="8"/>
  <c r="C21310" i="8"/>
  <c r="D21310" i="8"/>
  <c r="C21311" i="8"/>
  <c r="D21311" i="8"/>
  <c r="C21312" i="8"/>
  <c r="D21312" i="8"/>
  <c r="C21313" i="8"/>
  <c r="D21313" i="8"/>
  <c r="C21314" i="8"/>
  <c r="D21314" i="8"/>
  <c r="C21315" i="8"/>
  <c r="D21315" i="8"/>
  <c r="C21316" i="8"/>
  <c r="D21316" i="8"/>
  <c r="C21317" i="8"/>
  <c r="D21317" i="8"/>
  <c r="C21318" i="8"/>
  <c r="D21318" i="8"/>
  <c r="C21319" i="8"/>
  <c r="D21319" i="8"/>
  <c r="C21320" i="8"/>
  <c r="D21320" i="8"/>
  <c r="C21321" i="8"/>
  <c r="D21321" i="8"/>
  <c r="C21322" i="8"/>
  <c r="D21322" i="8"/>
  <c r="C21323" i="8"/>
  <c r="D21323" i="8"/>
  <c r="C21324" i="8"/>
  <c r="D21324" i="8"/>
  <c r="C21325" i="8"/>
  <c r="D21325" i="8"/>
  <c r="C21326" i="8"/>
  <c r="D21326" i="8"/>
  <c r="C21327" i="8"/>
  <c r="D21327" i="8"/>
  <c r="C21328" i="8"/>
  <c r="D21328" i="8"/>
  <c r="C21329" i="8"/>
  <c r="D21329" i="8"/>
  <c r="C21330" i="8"/>
  <c r="D21330" i="8"/>
  <c r="C21331" i="8"/>
  <c r="D21331" i="8"/>
  <c r="C21332" i="8"/>
  <c r="D21332" i="8"/>
  <c r="C21333" i="8"/>
  <c r="D21333" i="8"/>
  <c r="C21334" i="8"/>
  <c r="D21334" i="8"/>
  <c r="C21335" i="8"/>
  <c r="D21335" i="8"/>
  <c r="C21336" i="8"/>
  <c r="D21336" i="8"/>
  <c r="C21337" i="8"/>
  <c r="D21337" i="8"/>
  <c r="C21338" i="8"/>
  <c r="D21338" i="8"/>
  <c r="C21339" i="8"/>
  <c r="D21339" i="8"/>
  <c r="C21340" i="8"/>
  <c r="D21340" i="8"/>
  <c r="C21341" i="8"/>
  <c r="D21341" i="8"/>
  <c r="C21342" i="8"/>
  <c r="D21342" i="8"/>
  <c r="C21343" i="8"/>
  <c r="D21343" i="8"/>
  <c r="C21344" i="8"/>
  <c r="D21344" i="8"/>
  <c r="C21345" i="8"/>
  <c r="D21345" i="8"/>
  <c r="C21346" i="8"/>
  <c r="D21346" i="8"/>
  <c r="C21347" i="8"/>
  <c r="D21347" i="8"/>
  <c r="C21348" i="8"/>
  <c r="D21348" i="8"/>
  <c r="C21349" i="8"/>
  <c r="D21349" i="8"/>
  <c r="C21350" i="8"/>
  <c r="D21350" i="8"/>
  <c r="C21351" i="8"/>
  <c r="D21351" i="8"/>
  <c r="C21352" i="8"/>
  <c r="D21352" i="8"/>
  <c r="C21353" i="8"/>
  <c r="D21353" i="8"/>
  <c r="C21354" i="8"/>
  <c r="D21354" i="8"/>
  <c r="C21355" i="8"/>
  <c r="D21355" i="8"/>
  <c r="C21356" i="8"/>
  <c r="D21356" i="8"/>
  <c r="C21357" i="8"/>
  <c r="D21357" i="8"/>
  <c r="C21358" i="8"/>
  <c r="D21358" i="8"/>
  <c r="C21359" i="8"/>
  <c r="D21359" i="8"/>
  <c r="C21360" i="8"/>
  <c r="D21360" i="8"/>
  <c r="C21361" i="8"/>
  <c r="D21361" i="8"/>
  <c r="C21362" i="8"/>
  <c r="D21362" i="8"/>
  <c r="C21363" i="8"/>
  <c r="D21363" i="8"/>
  <c r="C21364" i="8"/>
  <c r="D21364" i="8"/>
  <c r="C21365" i="8"/>
  <c r="D21365" i="8"/>
  <c r="C21366" i="8"/>
  <c r="D21366" i="8"/>
  <c r="C21367" i="8"/>
  <c r="D21367" i="8"/>
  <c r="C21368" i="8"/>
  <c r="D21368" i="8"/>
  <c r="C21369" i="8"/>
  <c r="D21369" i="8"/>
  <c r="C21370" i="8"/>
  <c r="D21370" i="8"/>
  <c r="C21371" i="8"/>
  <c r="D21371" i="8"/>
  <c r="C21372" i="8"/>
  <c r="D21372" i="8"/>
  <c r="C21373" i="8"/>
  <c r="D21373" i="8"/>
  <c r="C21374" i="8"/>
  <c r="D21374" i="8"/>
  <c r="C21375" i="8"/>
  <c r="D21375" i="8"/>
  <c r="C21376" i="8"/>
  <c r="D21376" i="8"/>
  <c r="C21377" i="8"/>
  <c r="D21377" i="8"/>
  <c r="C21378" i="8"/>
  <c r="D21378" i="8"/>
  <c r="C21379" i="8"/>
  <c r="D21379" i="8"/>
  <c r="C21380" i="8"/>
  <c r="D21380" i="8"/>
  <c r="C21381" i="8"/>
  <c r="D21381" i="8"/>
  <c r="C21382" i="8"/>
  <c r="D21382" i="8"/>
  <c r="C21383" i="8"/>
  <c r="D21383" i="8"/>
  <c r="C21384" i="8"/>
  <c r="D21384" i="8"/>
  <c r="C21385" i="8"/>
  <c r="D21385" i="8"/>
  <c r="C21386" i="8"/>
  <c r="D21386" i="8"/>
  <c r="C21387" i="8"/>
  <c r="D21387" i="8"/>
  <c r="C21388" i="8"/>
  <c r="D21388" i="8"/>
  <c r="C21389" i="8"/>
  <c r="D21389" i="8"/>
  <c r="C21390" i="8"/>
  <c r="D21390" i="8"/>
  <c r="C21391" i="8"/>
  <c r="D21391" i="8"/>
  <c r="C21392" i="8"/>
  <c r="D21392" i="8"/>
  <c r="C21393" i="8"/>
  <c r="D21393" i="8"/>
  <c r="C21394" i="8"/>
  <c r="D21394" i="8"/>
  <c r="C21395" i="8"/>
  <c r="D21395" i="8"/>
  <c r="C21396" i="8"/>
  <c r="D21396" i="8"/>
  <c r="C21397" i="8"/>
  <c r="D21397" i="8"/>
  <c r="C21398" i="8"/>
  <c r="D21398" i="8"/>
  <c r="C21399" i="8"/>
  <c r="D21399" i="8"/>
  <c r="C21400" i="8"/>
  <c r="D21400" i="8"/>
  <c r="C21401" i="8"/>
  <c r="D21401" i="8"/>
  <c r="C21402" i="8"/>
  <c r="D21402" i="8"/>
  <c r="C21403" i="8"/>
  <c r="D21403" i="8"/>
  <c r="C21404" i="8"/>
  <c r="D21404" i="8"/>
  <c r="C21405" i="8"/>
  <c r="D21405" i="8"/>
  <c r="C21406" i="8"/>
  <c r="D21406" i="8"/>
  <c r="C21407" i="8"/>
  <c r="D21407" i="8"/>
  <c r="C21408" i="8"/>
  <c r="D21408" i="8"/>
  <c r="C21409" i="8"/>
  <c r="D21409" i="8"/>
  <c r="C21410" i="8"/>
  <c r="D21410" i="8"/>
  <c r="C21411" i="8"/>
  <c r="D21411" i="8"/>
  <c r="C21412" i="8"/>
  <c r="D21412" i="8"/>
  <c r="C21413" i="8"/>
  <c r="D21413" i="8"/>
  <c r="C21414" i="8"/>
  <c r="D21414" i="8"/>
  <c r="C21415" i="8"/>
  <c r="D21415" i="8"/>
  <c r="I21415" i="8"/>
  <c r="G21415" i="8"/>
  <c r="F21415" i="8"/>
  <c r="E21415" i="8"/>
  <c r="G21391" i="8"/>
  <c r="F21391" i="8"/>
  <c r="E21391" i="8"/>
  <c r="G21367" i="8"/>
  <c r="F21367" i="8"/>
  <c r="E21367" i="8"/>
  <c r="G21343" i="8"/>
  <c r="F21343" i="8"/>
  <c r="E21343" i="8"/>
  <c r="G21319" i="8"/>
  <c r="F21319" i="8"/>
  <c r="E21319" i="8"/>
  <c r="C21269" i="8"/>
  <c r="D21269" i="8"/>
  <c r="C21270" i="8"/>
  <c r="D21270" i="8"/>
  <c r="C21271" i="8"/>
  <c r="D21271" i="8"/>
  <c r="C21272" i="8"/>
  <c r="D21272" i="8"/>
  <c r="C21273" i="8"/>
  <c r="D21273" i="8"/>
  <c r="C21274" i="8"/>
  <c r="D21274" i="8"/>
  <c r="C21275" i="8"/>
  <c r="D21275" i="8"/>
  <c r="C21276" i="8"/>
  <c r="D21276" i="8"/>
  <c r="C21277" i="8"/>
  <c r="D21277" i="8"/>
  <c r="C21278" i="8"/>
  <c r="D21278" i="8"/>
  <c r="G21295" i="8"/>
  <c r="F21295" i="8"/>
  <c r="E21295" i="8"/>
  <c r="C21172" i="8"/>
  <c r="D21172" i="8"/>
  <c r="C21173" i="8"/>
  <c r="D21173" i="8"/>
  <c r="C21174" i="8"/>
  <c r="D21174" i="8"/>
  <c r="C21175" i="8"/>
  <c r="D21175" i="8"/>
  <c r="C21176" i="8"/>
  <c r="D21176" i="8"/>
  <c r="C21177" i="8"/>
  <c r="D21177" i="8"/>
  <c r="C21178" i="8"/>
  <c r="D21178" i="8"/>
  <c r="C21179" i="8"/>
  <c r="D21179" i="8"/>
  <c r="C21180" i="8"/>
  <c r="D21180" i="8"/>
  <c r="C21182" i="8"/>
  <c r="D21182" i="8"/>
  <c r="C21183" i="8"/>
  <c r="D21183" i="8"/>
  <c r="C21184" i="8"/>
  <c r="D21184" i="8"/>
  <c r="C21185" i="8"/>
  <c r="D21185" i="8"/>
  <c r="C21186" i="8"/>
  <c r="D21186" i="8"/>
  <c r="C21187" i="8"/>
  <c r="D21187" i="8"/>
  <c r="C21188" i="8"/>
  <c r="D21188" i="8"/>
  <c r="C21189" i="8"/>
  <c r="D21189" i="8"/>
  <c r="C21190" i="8"/>
  <c r="D21190" i="8"/>
  <c r="C21191" i="8"/>
  <c r="D21191" i="8"/>
  <c r="C21192" i="8"/>
  <c r="D21192" i="8"/>
  <c r="C21193" i="8"/>
  <c r="D21193" i="8"/>
  <c r="C21194" i="8"/>
  <c r="D21194" i="8"/>
  <c r="C21195" i="8"/>
  <c r="D21195" i="8"/>
  <c r="C21196" i="8"/>
  <c r="D21196" i="8"/>
  <c r="C21197" i="8"/>
  <c r="D21197" i="8"/>
  <c r="C21198" i="8"/>
  <c r="D21198" i="8"/>
  <c r="C21199" i="8"/>
  <c r="D21199" i="8"/>
  <c r="C21200" i="8"/>
  <c r="D21200" i="8"/>
  <c r="C21201" i="8"/>
  <c r="D21201" i="8"/>
  <c r="C21202" i="8"/>
  <c r="D21202" i="8"/>
  <c r="C21203" i="8"/>
  <c r="D21203" i="8"/>
  <c r="C21204" i="8"/>
  <c r="D21204" i="8"/>
  <c r="C21205" i="8"/>
  <c r="D21205" i="8"/>
  <c r="C21206" i="8"/>
  <c r="D21206" i="8"/>
  <c r="C21207" i="8"/>
  <c r="D21207" i="8"/>
  <c r="C21208" i="8"/>
  <c r="D21208" i="8"/>
  <c r="C21209" i="8"/>
  <c r="D21209" i="8"/>
  <c r="C21210" i="8"/>
  <c r="D21210" i="8"/>
  <c r="C21211" i="8"/>
  <c r="D21211" i="8"/>
  <c r="C21212" i="8"/>
  <c r="D21212" i="8"/>
  <c r="C21213" i="8"/>
  <c r="D21213" i="8"/>
  <c r="C21214" i="8"/>
  <c r="D21214" i="8"/>
  <c r="C21215" i="8"/>
  <c r="D21215" i="8"/>
  <c r="C21216" i="8"/>
  <c r="D21216" i="8"/>
  <c r="C21217" i="8"/>
  <c r="D21217" i="8"/>
  <c r="C21218" i="8"/>
  <c r="D21218" i="8"/>
  <c r="C21219" i="8"/>
  <c r="D21219" i="8"/>
  <c r="C21220" i="8"/>
  <c r="D21220" i="8"/>
  <c r="C21221" i="8"/>
  <c r="D21221" i="8"/>
  <c r="C21222" i="8"/>
  <c r="D21222" i="8"/>
  <c r="C21223" i="8"/>
  <c r="D21223" i="8"/>
  <c r="C21224" i="8"/>
  <c r="D21224" i="8"/>
  <c r="C21225" i="8"/>
  <c r="D21225" i="8"/>
  <c r="C21226" i="8"/>
  <c r="D21226" i="8"/>
  <c r="C21227" i="8"/>
  <c r="D21227" i="8"/>
  <c r="C21228" i="8"/>
  <c r="D21228" i="8"/>
  <c r="C21229" i="8"/>
  <c r="D21229" i="8"/>
  <c r="C21230" i="8"/>
  <c r="D21230" i="8"/>
  <c r="C21231" i="8"/>
  <c r="D21231" i="8"/>
  <c r="C21232" i="8"/>
  <c r="D21232" i="8"/>
  <c r="C21233" i="8"/>
  <c r="D21233" i="8"/>
  <c r="C21234" i="8"/>
  <c r="D21234" i="8"/>
  <c r="C21235" i="8"/>
  <c r="D21235" i="8"/>
  <c r="C21236" i="8"/>
  <c r="D21236" i="8"/>
  <c r="C21237" i="8"/>
  <c r="D21237" i="8"/>
  <c r="C21238" i="8"/>
  <c r="D21238" i="8"/>
  <c r="C21239" i="8"/>
  <c r="D21239" i="8"/>
  <c r="C21240" i="8"/>
  <c r="D21240" i="8"/>
  <c r="C21241" i="8"/>
  <c r="D21241" i="8"/>
  <c r="C21242" i="8"/>
  <c r="D21242" i="8"/>
  <c r="C21243" i="8"/>
  <c r="D21243" i="8"/>
  <c r="C21244" i="8"/>
  <c r="D21244" i="8"/>
  <c r="C21245" i="8"/>
  <c r="D21245" i="8"/>
  <c r="C21246" i="8"/>
  <c r="D21246" i="8"/>
  <c r="C21247" i="8"/>
  <c r="D21247" i="8"/>
  <c r="C21248" i="8"/>
  <c r="D21248" i="8"/>
  <c r="C21249" i="8"/>
  <c r="D21249" i="8"/>
  <c r="C21250" i="8"/>
  <c r="D21250" i="8"/>
  <c r="C21251" i="8"/>
  <c r="D21251" i="8"/>
  <c r="C21252" i="8"/>
  <c r="D21252" i="8"/>
  <c r="C21253" i="8"/>
  <c r="D21253" i="8"/>
  <c r="C21254" i="8"/>
  <c r="D21254" i="8"/>
  <c r="C21255" i="8"/>
  <c r="D21255" i="8"/>
  <c r="C21256" i="8"/>
  <c r="D21256" i="8"/>
  <c r="C21257" i="8"/>
  <c r="D21257" i="8"/>
  <c r="C21258" i="8"/>
  <c r="D21258" i="8"/>
  <c r="C21259" i="8"/>
  <c r="D21259" i="8"/>
  <c r="C21260" i="8"/>
  <c r="D21260" i="8"/>
  <c r="C21261" i="8"/>
  <c r="D21261" i="8"/>
  <c r="C21262" i="8"/>
  <c r="D21262" i="8"/>
  <c r="C21263" i="8"/>
  <c r="D21263" i="8"/>
  <c r="C21264" i="8"/>
  <c r="D21264" i="8"/>
  <c r="C21265" i="8"/>
  <c r="D21265" i="8"/>
  <c r="C21266" i="8"/>
  <c r="D21266" i="8"/>
  <c r="C21267" i="8"/>
  <c r="D21267" i="8"/>
  <c r="C21268" i="8"/>
  <c r="D21268" i="8"/>
  <c r="I21278" i="8"/>
  <c r="G21268" i="8"/>
  <c r="F21268" i="8"/>
  <c r="E21268" i="8"/>
  <c r="G21244" i="8"/>
  <c r="F21244" i="8"/>
  <c r="E21244" i="8"/>
  <c r="G21220" i="8"/>
  <c r="F21220" i="8"/>
  <c r="E21220" i="8"/>
  <c r="G21196" i="8"/>
  <c r="F21196" i="8"/>
  <c r="E21196" i="8"/>
  <c r="C21003" i="8"/>
  <c r="D21003" i="8"/>
  <c r="C21004" i="8"/>
  <c r="D21004" i="8"/>
  <c r="C21005" i="8"/>
  <c r="D21005" i="8"/>
  <c r="C21006" i="8"/>
  <c r="D21006" i="8"/>
  <c r="C21007" i="8"/>
  <c r="D21007" i="8"/>
  <c r="C21008" i="8"/>
  <c r="D21008" i="8"/>
  <c r="C21009" i="8"/>
  <c r="D21009" i="8"/>
  <c r="C21010" i="8"/>
  <c r="D21010" i="8"/>
  <c r="C21011" i="8"/>
  <c r="D21011" i="8"/>
  <c r="C21013" i="8"/>
  <c r="D21013" i="8"/>
  <c r="C21014" i="8"/>
  <c r="D21014" i="8"/>
  <c r="C21015" i="8"/>
  <c r="D21015" i="8"/>
  <c r="C21016" i="8"/>
  <c r="D21016" i="8"/>
  <c r="C21017" i="8"/>
  <c r="D21017" i="8"/>
  <c r="C21018" i="8"/>
  <c r="D21018" i="8"/>
  <c r="C21019" i="8"/>
  <c r="D21019" i="8"/>
  <c r="C21020" i="8"/>
  <c r="D21020" i="8"/>
  <c r="C21021" i="8"/>
  <c r="D21021" i="8"/>
  <c r="C21022" i="8"/>
  <c r="D21022" i="8"/>
  <c r="C21023" i="8"/>
  <c r="D21023" i="8"/>
  <c r="C21024" i="8"/>
  <c r="D21024" i="8"/>
  <c r="C21025" i="8"/>
  <c r="D21025" i="8"/>
  <c r="C21026" i="8"/>
  <c r="D21026" i="8"/>
  <c r="C21027" i="8"/>
  <c r="D21027" i="8"/>
  <c r="C21028" i="8"/>
  <c r="D21028" i="8"/>
  <c r="C21029" i="8"/>
  <c r="D21029" i="8"/>
  <c r="C21030" i="8"/>
  <c r="D21030" i="8"/>
  <c r="C21031" i="8"/>
  <c r="D21031" i="8"/>
  <c r="C21032" i="8"/>
  <c r="D21032" i="8"/>
  <c r="C21033" i="8"/>
  <c r="D21033" i="8"/>
  <c r="C21034" i="8"/>
  <c r="D21034" i="8"/>
  <c r="C21035" i="8"/>
  <c r="D21035" i="8"/>
  <c r="C21036" i="8"/>
  <c r="D21036" i="8"/>
  <c r="C21037" i="8"/>
  <c r="D21037" i="8"/>
  <c r="C21038" i="8"/>
  <c r="D21038" i="8"/>
  <c r="C21039" i="8"/>
  <c r="D21039" i="8"/>
  <c r="C21040" i="8"/>
  <c r="D21040" i="8"/>
  <c r="C21041" i="8"/>
  <c r="D21041" i="8"/>
  <c r="C21042" i="8"/>
  <c r="D21042" i="8"/>
  <c r="C21043" i="8"/>
  <c r="D21043" i="8"/>
  <c r="C21044" i="8"/>
  <c r="D21044" i="8"/>
  <c r="C21045" i="8"/>
  <c r="D21045" i="8"/>
  <c r="C21046" i="8"/>
  <c r="D21046" i="8"/>
  <c r="C21047" i="8"/>
  <c r="D21047" i="8"/>
  <c r="C21048" i="8"/>
  <c r="D21048" i="8"/>
  <c r="C21049" i="8"/>
  <c r="D21049" i="8"/>
  <c r="C21050" i="8"/>
  <c r="D21050" i="8"/>
  <c r="C21051" i="8"/>
  <c r="D21051" i="8"/>
  <c r="C21052" i="8"/>
  <c r="D21052" i="8"/>
  <c r="C21053" i="8"/>
  <c r="D21053" i="8"/>
  <c r="C21054" i="8"/>
  <c r="D21054" i="8"/>
  <c r="C21055" i="8"/>
  <c r="D21055" i="8"/>
  <c r="C21056" i="8"/>
  <c r="D21056" i="8"/>
  <c r="C21057" i="8"/>
  <c r="D21057" i="8"/>
  <c r="C21058" i="8"/>
  <c r="D21058" i="8"/>
  <c r="C21059" i="8"/>
  <c r="D21059" i="8"/>
  <c r="C21060" i="8"/>
  <c r="D21060" i="8"/>
  <c r="C21061" i="8"/>
  <c r="D21061" i="8"/>
  <c r="C21062" i="8"/>
  <c r="D21062" i="8"/>
  <c r="C21063" i="8"/>
  <c r="D21063" i="8"/>
  <c r="C21064" i="8"/>
  <c r="D21064" i="8"/>
  <c r="C21065" i="8"/>
  <c r="D21065" i="8"/>
  <c r="C21066" i="8"/>
  <c r="D21066" i="8"/>
  <c r="C21067" i="8"/>
  <c r="D21067" i="8"/>
  <c r="C21068" i="8"/>
  <c r="D21068" i="8"/>
  <c r="C21069" i="8"/>
  <c r="D21069" i="8"/>
  <c r="C21070" i="8"/>
  <c r="D21070" i="8"/>
  <c r="C21071" i="8"/>
  <c r="D21071" i="8"/>
  <c r="C21072" i="8"/>
  <c r="D21072" i="8"/>
  <c r="C21073" i="8"/>
  <c r="D21073" i="8"/>
  <c r="C21074" i="8"/>
  <c r="D21074" i="8"/>
  <c r="C21075" i="8"/>
  <c r="D21075" i="8"/>
  <c r="C21076" i="8"/>
  <c r="D21076" i="8"/>
  <c r="C21077" i="8"/>
  <c r="D21077" i="8"/>
  <c r="C21078" i="8"/>
  <c r="D21078" i="8"/>
  <c r="C21079" i="8"/>
  <c r="D21079" i="8"/>
  <c r="C21080" i="8"/>
  <c r="D21080" i="8"/>
  <c r="C21081" i="8"/>
  <c r="D21081" i="8"/>
  <c r="C21082" i="8"/>
  <c r="D21082" i="8"/>
  <c r="C21083" i="8"/>
  <c r="D21083" i="8"/>
  <c r="C21084" i="8"/>
  <c r="D21084" i="8"/>
  <c r="C21085" i="8"/>
  <c r="D21085" i="8"/>
  <c r="C21086" i="8"/>
  <c r="D21086" i="8"/>
  <c r="C21087" i="8"/>
  <c r="D21087" i="8"/>
  <c r="C21088" i="8"/>
  <c r="D21088" i="8"/>
  <c r="C21089" i="8"/>
  <c r="D21089" i="8"/>
  <c r="C21090" i="8"/>
  <c r="D21090" i="8"/>
  <c r="C21091" i="8"/>
  <c r="D21091" i="8"/>
  <c r="C21092" i="8"/>
  <c r="D21092" i="8"/>
  <c r="C21093" i="8"/>
  <c r="D21093" i="8"/>
  <c r="C21094" i="8"/>
  <c r="D21094" i="8"/>
  <c r="C21095" i="8"/>
  <c r="D21095" i="8"/>
  <c r="C21096" i="8"/>
  <c r="D21096" i="8"/>
  <c r="C21097" i="8"/>
  <c r="D21097" i="8"/>
  <c r="C21098" i="8"/>
  <c r="D21098" i="8"/>
  <c r="C21099" i="8"/>
  <c r="D21099" i="8"/>
  <c r="C21100" i="8"/>
  <c r="D21100" i="8"/>
  <c r="C21101" i="8"/>
  <c r="D21101" i="8"/>
  <c r="C21102" i="8"/>
  <c r="D21102" i="8"/>
  <c r="C21103" i="8"/>
  <c r="D21103" i="8"/>
  <c r="C21104" i="8"/>
  <c r="D21104" i="8"/>
  <c r="C21105" i="8"/>
  <c r="D21105" i="8"/>
  <c r="C21106" i="8"/>
  <c r="D21106" i="8"/>
  <c r="C21107" i="8"/>
  <c r="D21107" i="8"/>
  <c r="C21108" i="8"/>
  <c r="D21108" i="8"/>
  <c r="C21109" i="8"/>
  <c r="D21109" i="8"/>
  <c r="C21110" i="8"/>
  <c r="D21110" i="8"/>
  <c r="C21111" i="8"/>
  <c r="D21111" i="8"/>
  <c r="C21112" i="8"/>
  <c r="D21112" i="8"/>
  <c r="C21113" i="8"/>
  <c r="D21113" i="8"/>
  <c r="C21114" i="8"/>
  <c r="D21114" i="8"/>
  <c r="C21115" i="8"/>
  <c r="D21115" i="8"/>
  <c r="C21116" i="8"/>
  <c r="D21116" i="8"/>
  <c r="C21117" i="8"/>
  <c r="D21117" i="8"/>
  <c r="C21118" i="8"/>
  <c r="D21118" i="8"/>
  <c r="C21119" i="8"/>
  <c r="D21119" i="8"/>
  <c r="C21120" i="8"/>
  <c r="D21120" i="8"/>
  <c r="C21121" i="8"/>
  <c r="D21121" i="8"/>
  <c r="C21122" i="8"/>
  <c r="D21122" i="8"/>
  <c r="C21123" i="8"/>
  <c r="D21123" i="8"/>
  <c r="C21124" i="8"/>
  <c r="D21124" i="8"/>
  <c r="C21125" i="8"/>
  <c r="D21125" i="8"/>
  <c r="C21126" i="8"/>
  <c r="D21126" i="8"/>
  <c r="C21127" i="8"/>
  <c r="D21127" i="8"/>
  <c r="C21128" i="8"/>
  <c r="D21128" i="8"/>
  <c r="C21129" i="8"/>
  <c r="D21129" i="8"/>
  <c r="C21130" i="8"/>
  <c r="D21130" i="8"/>
  <c r="C21131" i="8"/>
  <c r="D21131" i="8"/>
  <c r="C21132" i="8"/>
  <c r="D21132" i="8"/>
  <c r="C21133" i="8"/>
  <c r="D21133" i="8"/>
  <c r="C21134" i="8"/>
  <c r="D21134" i="8"/>
  <c r="C21135" i="8"/>
  <c r="D21135" i="8"/>
  <c r="C21136" i="8"/>
  <c r="D21136" i="8"/>
  <c r="C21137" i="8"/>
  <c r="D21137" i="8"/>
  <c r="C21138" i="8"/>
  <c r="D21138" i="8"/>
  <c r="C21139" i="8"/>
  <c r="D21139" i="8"/>
  <c r="C21140" i="8"/>
  <c r="D21140" i="8"/>
  <c r="C21141" i="8"/>
  <c r="D21141" i="8"/>
  <c r="C21142" i="8"/>
  <c r="D21142" i="8"/>
  <c r="C21143" i="8"/>
  <c r="D21143" i="8"/>
  <c r="C21144" i="8"/>
  <c r="D21144" i="8"/>
  <c r="C21145" i="8"/>
  <c r="D21145" i="8"/>
  <c r="C21146" i="8"/>
  <c r="D21146" i="8"/>
  <c r="C21147" i="8"/>
  <c r="D21147" i="8"/>
  <c r="C21148" i="8"/>
  <c r="D21148" i="8"/>
  <c r="C21149" i="8"/>
  <c r="D21149" i="8"/>
  <c r="C21150" i="8"/>
  <c r="D21150" i="8"/>
  <c r="C21151" i="8"/>
  <c r="D21151" i="8"/>
  <c r="C21152" i="8"/>
  <c r="D21152" i="8"/>
  <c r="C21153" i="8"/>
  <c r="D21153" i="8"/>
  <c r="C21154" i="8"/>
  <c r="D21154" i="8"/>
  <c r="C21155" i="8"/>
  <c r="D21155" i="8"/>
  <c r="C21156" i="8"/>
  <c r="D21156" i="8"/>
  <c r="C21157" i="8"/>
  <c r="D21157" i="8"/>
  <c r="C21158" i="8"/>
  <c r="D21158" i="8"/>
  <c r="C21159" i="8"/>
  <c r="D21159" i="8"/>
  <c r="C21160" i="8"/>
  <c r="D21160" i="8"/>
  <c r="C21161" i="8"/>
  <c r="D21161" i="8"/>
  <c r="C21162" i="8"/>
  <c r="D21162" i="8"/>
  <c r="C21163" i="8"/>
  <c r="D21163" i="8"/>
  <c r="C21164" i="8"/>
  <c r="D21164" i="8"/>
  <c r="C21165" i="8"/>
  <c r="D21165" i="8"/>
  <c r="C21166" i="8"/>
  <c r="D21166" i="8"/>
  <c r="C21167" i="8"/>
  <c r="D21167" i="8"/>
  <c r="C21168" i="8"/>
  <c r="D21168" i="8"/>
  <c r="C21169" i="8"/>
  <c r="D21169" i="8"/>
  <c r="C21170" i="8"/>
  <c r="D21170" i="8"/>
  <c r="C21171" i="8"/>
  <c r="D21171" i="8"/>
  <c r="I21171" i="8"/>
  <c r="G21171" i="8"/>
  <c r="F21171" i="8"/>
  <c r="E21171" i="8"/>
  <c r="G21147" i="8"/>
  <c r="F21147" i="8"/>
  <c r="E21147" i="8"/>
  <c r="G21123" i="8"/>
  <c r="F21123" i="8"/>
  <c r="E21123" i="8"/>
  <c r="G21099" i="8"/>
  <c r="F21099" i="8"/>
  <c r="E21099" i="8"/>
  <c r="G21075" i="8"/>
  <c r="F21075" i="8"/>
  <c r="E21075" i="8"/>
  <c r="G21051" i="8"/>
  <c r="F21051" i="8"/>
  <c r="E21051" i="8"/>
  <c r="G21027" i="8"/>
  <c r="F21027" i="8"/>
  <c r="E21027" i="8"/>
  <c r="C20833" i="8"/>
  <c r="D20833" i="8"/>
  <c r="C20834" i="8"/>
  <c r="D20834" i="8"/>
  <c r="C20835" i="8"/>
  <c r="D20835" i="8"/>
  <c r="C20836" i="8"/>
  <c r="D20836" i="8"/>
  <c r="C20837" i="8"/>
  <c r="D20837" i="8"/>
  <c r="C20838" i="8"/>
  <c r="D20838" i="8"/>
  <c r="C20839" i="8"/>
  <c r="D20839" i="8"/>
  <c r="C20840" i="8"/>
  <c r="D20840" i="8"/>
  <c r="C20841" i="8"/>
  <c r="D20841" i="8"/>
  <c r="C20842" i="8"/>
  <c r="D20842" i="8"/>
  <c r="C20843" i="8"/>
  <c r="D20843" i="8"/>
  <c r="C20844" i="8"/>
  <c r="D20844" i="8"/>
  <c r="C20845" i="8"/>
  <c r="D20845" i="8"/>
  <c r="C20846" i="8"/>
  <c r="D20846" i="8"/>
  <c r="C20847" i="8"/>
  <c r="D20847" i="8"/>
  <c r="C20848" i="8"/>
  <c r="D20848" i="8"/>
  <c r="C20849" i="8"/>
  <c r="D20849" i="8"/>
  <c r="C20852" i="8"/>
  <c r="D20852" i="8"/>
  <c r="C20853" i="8"/>
  <c r="D20853" i="8"/>
  <c r="C20854" i="8"/>
  <c r="D20854" i="8"/>
  <c r="C20855" i="8"/>
  <c r="D20855" i="8"/>
  <c r="C20856" i="8"/>
  <c r="D20856" i="8"/>
  <c r="C20857" i="8"/>
  <c r="D20857" i="8"/>
  <c r="C20858" i="8"/>
  <c r="D20858" i="8"/>
  <c r="C20859" i="8"/>
  <c r="D20859" i="8"/>
  <c r="C20860" i="8"/>
  <c r="D20860" i="8"/>
  <c r="C20861" i="8"/>
  <c r="D20861" i="8"/>
  <c r="C20862" i="8"/>
  <c r="D20862" i="8"/>
  <c r="C20863" i="8"/>
  <c r="D20863" i="8"/>
  <c r="C20864" i="8"/>
  <c r="D20864" i="8"/>
  <c r="C20865" i="8"/>
  <c r="D20865" i="8"/>
  <c r="C20866" i="8"/>
  <c r="D20866" i="8"/>
  <c r="C20867" i="8"/>
  <c r="D20867" i="8"/>
  <c r="C20868" i="8"/>
  <c r="D20868" i="8"/>
  <c r="C20869" i="8"/>
  <c r="D20869" i="8"/>
  <c r="C20870" i="8"/>
  <c r="D20870" i="8"/>
  <c r="C20871" i="8"/>
  <c r="D20871" i="8"/>
  <c r="C20872" i="8"/>
  <c r="D20872" i="8"/>
  <c r="C20873" i="8"/>
  <c r="D20873" i="8"/>
  <c r="C20874" i="8"/>
  <c r="D20874" i="8"/>
  <c r="C20875" i="8"/>
  <c r="D20875" i="8"/>
  <c r="C20876" i="8"/>
  <c r="D20876" i="8"/>
  <c r="C20877" i="8"/>
  <c r="D20877" i="8"/>
  <c r="C20878" i="8"/>
  <c r="D20878" i="8"/>
  <c r="C20879" i="8"/>
  <c r="D20879" i="8"/>
  <c r="C20880" i="8"/>
  <c r="D20880" i="8"/>
  <c r="C20881" i="8"/>
  <c r="D20881" i="8"/>
  <c r="C20882" i="8"/>
  <c r="D20882" i="8"/>
  <c r="C20883" i="8"/>
  <c r="D20883" i="8"/>
  <c r="C20884" i="8"/>
  <c r="D20884" i="8"/>
  <c r="C20885" i="8"/>
  <c r="D20885" i="8"/>
  <c r="C20886" i="8"/>
  <c r="D20886" i="8"/>
  <c r="C20887" i="8"/>
  <c r="D20887" i="8"/>
  <c r="C20888" i="8"/>
  <c r="D20888" i="8"/>
  <c r="C20889" i="8"/>
  <c r="D20889" i="8"/>
  <c r="C20890" i="8"/>
  <c r="D20890" i="8"/>
  <c r="C20891" i="8"/>
  <c r="D20891" i="8"/>
  <c r="C20892" i="8"/>
  <c r="D20892" i="8"/>
  <c r="C20893" i="8"/>
  <c r="D20893" i="8"/>
  <c r="C20894" i="8"/>
  <c r="D20894" i="8"/>
  <c r="C20895" i="8"/>
  <c r="D20895" i="8"/>
  <c r="C20896" i="8"/>
  <c r="D20896" i="8"/>
  <c r="C20897" i="8"/>
  <c r="D20897" i="8"/>
  <c r="C20898" i="8"/>
  <c r="D20898" i="8"/>
  <c r="C20899" i="8"/>
  <c r="D20899" i="8"/>
  <c r="C20900" i="8"/>
  <c r="D20900" i="8"/>
  <c r="C20901" i="8"/>
  <c r="D20901" i="8"/>
  <c r="C20902" i="8"/>
  <c r="D20902" i="8"/>
  <c r="C20903" i="8"/>
  <c r="D20903" i="8"/>
  <c r="C20904" i="8"/>
  <c r="D20904" i="8"/>
  <c r="C20905" i="8"/>
  <c r="D20905" i="8"/>
  <c r="C20906" i="8"/>
  <c r="D20906" i="8"/>
  <c r="C20907" i="8"/>
  <c r="D20907" i="8"/>
  <c r="C20908" i="8"/>
  <c r="D20908" i="8"/>
  <c r="C20909" i="8"/>
  <c r="D20909" i="8"/>
  <c r="C20910" i="8"/>
  <c r="D20910" i="8"/>
  <c r="C20911" i="8"/>
  <c r="D20911" i="8"/>
  <c r="C20912" i="8"/>
  <c r="D20912" i="8"/>
  <c r="C20913" i="8"/>
  <c r="D20913" i="8"/>
  <c r="C20914" i="8"/>
  <c r="D20914" i="8"/>
  <c r="C20915" i="8"/>
  <c r="D20915" i="8"/>
  <c r="C20916" i="8"/>
  <c r="D20916" i="8"/>
  <c r="C20917" i="8"/>
  <c r="D20917" i="8"/>
  <c r="C20918" i="8"/>
  <c r="D20918" i="8"/>
  <c r="C20919" i="8"/>
  <c r="D20919" i="8"/>
  <c r="C20920" i="8"/>
  <c r="D20920" i="8"/>
  <c r="C20921" i="8"/>
  <c r="D20921" i="8"/>
  <c r="C20922" i="8"/>
  <c r="D20922" i="8"/>
  <c r="C20923" i="8"/>
  <c r="D20923" i="8"/>
  <c r="C20924" i="8"/>
  <c r="D20924" i="8"/>
  <c r="C20925" i="8"/>
  <c r="D20925" i="8"/>
  <c r="C20926" i="8"/>
  <c r="D20926" i="8"/>
  <c r="C20927" i="8"/>
  <c r="D20927" i="8"/>
  <c r="C20928" i="8"/>
  <c r="D20928" i="8"/>
  <c r="C20929" i="8"/>
  <c r="D20929" i="8"/>
  <c r="C20930" i="8"/>
  <c r="D20930" i="8"/>
  <c r="C20931" i="8"/>
  <c r="D20931" i="8"/>
  <c r="C20932" i="8"/>
  <c r="D20932" i="8"/>
  <c r="C20933" i="8"/>
  <c r="D20933" i="8"/>
  <c r="C20934" i="8"/>
  <c r="D20934" i="8"/>
  <c r="C20935" i="8"/>
  <c r="D20935" i="8"/>
  <c r="C20936" i="8"/>
  <c r="D20936" i="8"/>
  <c r="C20937" i="8"/>
  <c r="D20937" i="8"/>
  <c r="C20938" i="8"/>
  <c r="D20938" i="8"/>
  <c r="C20939" i="8"/>
  <c r="D20939" i="8"/>
  <c r="C20940" i="8"/>
  <c r="D20940" i="8"/>
  <c r="C20941" i="8"/>
  <c r="D20941" i="8"/>
  <c r="C20942" i="8"/>
  <c r="D20942" i="8"/>
  <c r="C20943" i="8"/>
  <c r="D20943" i="8"/>
  <c r="C20944" i="8"/>
  <c r="D20944" i="8"/>
  <c r="C20945" i="8"/>
  <c r="D20945" i="8"/>
  <c r="C20946" i="8"/>
  <c r="D20946" i="8"/>
  <c r="C20947" i="8"/>
  <c r="D20947" i="8"/>
  <c r="C20948" i="8"/>
  <c r="D20948" i="8"/>
  <c r="C20949" i="8"/>
  <c r="D20949" i="8"/>
  <c r="C20950" i="8"/>
  <c r="D20950" i="8"/>
  <c r="C20951" i="8"/>
  <c r="D20951" i="8"/>
  <c r="C20952" i="8"/>
  <c r="D20952" i="8"/>
  <c r="C20953" i="8"/>
  <c r="D20953" i="8"/>
  <c r="C20954" i="8"/>
  <c r="D20954" i="8"/>
  <c r="C20955" i="8"/>
  <c r="D20955" i="8"/>
  <c r="C20956" i="8"/>
  <c r="D20956" i="8"/>
  <c r="C20957" i="8"/>
  <c r="D20957" i="8"/>
  <c r="C20958" i="8"/>
  <c r="D20958" i="8"/>
  <c r="C20959" i="8"/>
  <c r="D20959" i="8"/>
  <c r="C20960" i="8"/>
  <c r="D20960" i="8"/>
  <c r="C20961" i="8"/>
  <c r="D20961" i="8"/>
  <c r="C20962" i="8"/>
  <c r="D20962" i="8"/>
  <c r="C20963" i="8"/>
  <c r="D20963" i="8"/>
  <c r="C20964" i="8"/>
  <c r="D20964" i="8"/>
  <c r="C20965" i="8"/>
  <c r="D20965" i="8"/>
  <c r="C20966" i="8"/>
  <c r="D20966" i="8"/>
  <c r="C20967" i="8"/>
  <c r="D20967" i="8"/>
  <c r="C20968" i="8"/>
  <c r="D20968" i="8"/>
  <c r="C20969" i="8"/>
  <c r="D20969" i="8"/>
  <c r="C20970" i="8"/>
  <c r="D20970" i="8"/>
  <c r="C20971" i="8"/>
  <c r="D20971" i="8"/>
  <c r="C20972" i="8"/>
  <c r="D20972" i="8"/>
  <c r="C20973" i="8"/>
  <c r="D20973" i="8"/>
  <c r="C20974" i="8"/>
  <c r="D20974" i="8"/>
  <c r="C20975" i="8"/>
  <c r="D20975" i="8"/>
  <c r="C20976" i="8"/>
  <c r="D20976" i="8"/>
  <c r="C20977" i="8"/>
  <c r="D20977" i="8"/>
  <c r="C20978" i="8"/>
  <c r="D20978" i="8"/>
  <c r="C20979" i="8"/>
  <c r="D20979" i="8"/>
  <c r="C20980" i="8"/>
  <c r="D20980" i="8"/>
  <c r="C20981" i="8"/>
  <c r="D20981" i="8"/>
  <c r="C20982" i="8"/>
  <c r="D20982" i="8"/>
  <c r="C20983" i="8"/>
  <c r="D20983" i="8"/>
  <c r="C20984" i="8"/>
  <c r="D20984" i="8"/>
  <c r="C20985" i="8"/>
  <c r="D20985" i="8"/>
  <c r="C20986" i="8"/>
  <c r="D20986" i="8"/>
  <c r="C20987" i="8"/>
  <c r="D20987" i="8"/>
  <c r="C20988" i="8"/>
  <c r="D20988" i="8"/>
  <c r="C20989" i="8"/>
  <c r="D20989" i="8"/>
  <c r="C20990" i="8"/>
  <c r="D20990" i="8"/>
  <c r="C20991" i="8"/>
  <c r="D20991" i="8"/>
  <c r="C20992" i="8"/>
  <c r="D20992" i="8"/>
  <c r="C20993" i="8"/>
  <c r="D20993" i="8"/>
  <c r="C20994" i="8"/>
  <c r="D20994" i="8"/>
  <c r="C20995" i="8"/>
  <c r="D20995" i="8"/>
  <c r="C20996" i="8"/>
  <c r="D20996" i="8"/>
  <c r="C20997" i="8"/>
  <c r="D20997" i="8"/>
  <c r="C20998" i="8"/>
  <c r="D20998" i="8"/>
  <c r="C20999" i="8"/>
  <c r="D20999" i="8"/>
  <c r="C21000" i="8"/>
  <c r="D21000" i="8"/>
  <c r="C21001" i="8"/>
  <c r="D21001" i="8"/>
  <c r="C21002" i="8"/>
  <c r="D21002" i="8"/>
  <c r="I21002" i="8"/>
  <c r="G21002" i="8"/>
  <c r="F21002" i="8"/>
  <c r="E21002" i="8"/>
  <c r="G20978" i="8"/>
  <c r="F20978" i="8"/>
  <c r="E20978" i="8"/>
  <c r="G20954" i="8"/>
  <c r="F20954" i="8"/>
  <c r="E20954" i="8"/>
  <c r="G20930" i="8"/>
  <c r="F20930" i="8"/>
  <c r="E20930" i="8"/>
  <c r="G20906" i="8"/>
  <c r="F20906" i="8"/>
  <c r="E20906" i="8"/>
  <c r="G20882" i="8"/>
  <c r="F20882" i="8"/>
  <c r="E20882" i="8"/>
  <c r="G20858" i="8"/>
  <c r="F20858" i="8"/>
  <c r="E20858" i="8"/>
  <c r="C20664" i="8"/>
  <c r="D20664" i="8"/>
  <c r="C20665" i="8"/>
  <c r="D20665" i="8"/>
  <c r="C20666" i="8"/>
  <c r="D20666" i="8"/>
  <c r="C20667" i="8"/>
  <c r="D20667" i="8"/>
  <c r="C20668" i="8"/>
  <c r="D20668" i="8"/>
  <c r="C20669" i="8"/>
  <c r="D20669" i="8"/>
  <c r="C20670" i="8"/>
  <c r="D20670" i="8"/>
  <c r="C20671" i="8"/>
  <c r="D20671" i="8"/>
  <c r="C20672" i="8"/>
  <c r="D20672" i="8"/>
  <c r="C20674" i="8"/>
  <c r="D20674" i="8"/>
  <c r="C20675" i="8"/>
  <c r="D20675" i="8"/>
  <c r="C20676" i="8"/>
  <c r="D20676" i="8"/>
  <c r="C20677" i="8"/>
  <c r="D20677" i="8"/>
  <c r="C20678" i="8"/>
  <c r="D20678" i="8"/>
  <c r="C20679" i="8"/>
  <c r="D20679" i="8"/>
  <c r="C20680" i="8"/>
  <c r="D20680" i="8"/>
  <c r="C20681" i="8"/>
  <c r="D20681" i="8"/>
  <c r="C20682" i="8"/>
  <c r="D20682" i="8"/>
  <c r="C20683" i="8"/>
  <c r="D20683" i="8"/>
  <c r="C20684" i="8"/>
  <c r="D20684" i="8"/>
  <c r="C20685" i="8"/>
  <c r="D20685" i="8"/>
  <c r="C20686" i="8"/>
  <c r="D20686" i="8"/>
  <c r="C20687" i="8"/>
  <c r="D20687" i="8"/>
  <c r="C20688" i="8"/>
  <c r="D20688" i="8"/>
  <c r="C20689" i="8"/>
  <c r="D20689" i="8"/>
  <c r="C20690" i="8"/>
  <c r="D20690" i="8"/>
  <c r="C20691" i="8"/>
  <c r="D20691" i="8"/>
  <c r="C20692" i="8"/>
  <c r="D20692" i="8"/>
  <c r="C20693" i="8"/>
  <c r="D20693" i="8"/>
  <c r="C20694" i="8"/>
  <c r="D20694" i="8"/>
  <c r="C20695" i="8"/>
  <c r="D20695" i="8"/>
  <c r="C20696" i="8"/>
  <c r="D20696" i="8"/>
  <c r="C20697" i="8"/>
  <c r="D20697" i="8"/>
  <c r="C20698" i="8"/>
  <c r="D20698" i="8"/>
  <c r="C20699" i="8"/>
  <c r="D20699" i="8"/>
  <c r="C20700" i="8"/>
  <c r="D20700" i="8"/>
  <c r="C20701" i="8"/>
  <c r="D20701" i="8"/>
  <c r="C20702" i="8"/>
  <c r="D20702" i="8"/>
  <c r="C20703" i="8"/>
  <c r="D20703" i="8"/>
  <c r="C20704" i="8"/>
  <c r="D20704" i="8"/>
  <c r="C20705" i="8"/>
  <c r="D20705" i="8"/>
  <c r="C20706" i="8"/>
  <c r="D20706" i="8"/>
  <c r="C20707" i="8"/>
  <c r="D20707" i="8"/>
  <c r="C20708" i="8"/>
  <c r="D20708" i="8"/>
  <c r="C20709" i="8"/>
  <c r="D20709" i="8"/>
  <c r="C20710" i="8"/>
  <c r="D20710" i="8"/>
  <c r="C20711" i="8"/>
  <c r="D20711" i="8"/>
  <c r="C20712" i="8"/>
  <c r="D20712" i="8"/>
  <c r="C20713" i="8"/>
  <c r="D20713" i="8"/>
  <c r="C20714" i="8"/>
  <c r="D20714" i="8"/>
  <c r="C20715" i="8"/>
  <c r="D20715" i="8"/>
  <c r="C20716" i="8"/>
  <c r="D20716" i="8"/>
  <c r="C20717" i="8"/>
  <c r="D20717" i="8"/>
  <c r="C20718" i="8"/>
  <c r="D20718" i="8"/>
  <c r="C20719" i="8"/>
  <c r="D20719" i="8"/>
  <c r="C20720" i="8"/>
  <c r="D20720" i="8"/>
  <c r="C20721" i="8"/>
  <c r="D20721" i="8"/>
  <c r="C20722" i="8"/>
  <c r="D20722" i="8"/>
  <c r="C20723" i="8"/>
  <c r="D20723" i="8"/>
  <c r="C20724" i="8"/>
  <c r="D20724" i="8"/>
  <c r="C20725" i="8"/>
  <c r="D20725" i="8"/>
  <c r="C20726" i="8"/>
  <c r="D20726" i="8"/>
  <c r="C20727" i="8"/>
  <c r="D20727" i="8"/>
  <c r="C20728" i="8"/>
  <c r="D20728" i="8"/>
  <c r="C20729" i="8"/>
  <c r="D20729" i="8"/>
  <c r="C20730" i="8"/>
  <c r="D20730" i="8"/>
  <c r="C20731" i="8"/>
  <c r="D20731" i="8"/>
  <c r="C20732" i="8"/>
  <c r="D20732" i="8"/>
  <c r="C20733" i="8"/>
  <c r="D20733" i="8"/>
  <c r="C20734" i="8"/>
  <c r="D20734" i="8"/>
  <c r="C20735" i="8"/>
  <c r="D20735" i="8"/>
  <c r="C20736" i="8"/>
  <c r="D20736" i="8"/>
  <c r="C20737" i="8"/>
  <c r="D20737" i="8"/>
  <c r="C20738" i="8"/>
  <c r="D20738" i="8"/>
  <c r="C20739" i="8"/>
  <c r="D20739" i="8"/>
  <c r="C20740" i="8"/>
  <c r="D20740" i="8"/>
  <c r="C20741" i="8"/>
  <c r="D20741" i="8"/>
  <c r="C20742" i="8"/>
  <c r="D20742" i="8"/>
  <c r="C20743" i="8"/>
  <c r="D20743" i="8"/>
  <c r="C20744" i="8"/>
  <c r="D20744" i="8"/>
  <c r="C20745" i="8"/>
  <c r="D20745" i="8"/>
  <c r="C20746" i="8"/>
  <c r="D20746" i="8"/>
  <c r="C20747" i="8"/>
  <c r="D20747" i="8"/>
  <c r="C20748" i="8"/>
  <c r="D20748" i="8"/>
  <c r="C20749" i="8"/>
  <c r="D20749" i="8"/>
  <c r="C20750" i="8"/>
  <c r="D20750" i="8"/>
  <c r="C20751" i="8"/>
  <c r="D20751" i="8"/>
  <c r="C20752" i="8"/>
  <c r="D20752" i="8"/>
  <c r="C20753" i="8"/>
  <c r="D20753" i="8"/>
  <c r="C20754" i="8"/>
  <c r="D20754" i="8"/>
  <c r="C20755" i="8"/>
  <c r="D20755" i="8"/>
  <c r="C20756" i="8"/>
  <c r="D20756" i="8"/>
  <c r="C20757" i="8"/>
  <c r="D20757" i="8"/>
  <c r="C20758" i="8"/>
  <c r="D20758" i="8"/>
  <c r="C20759" i="8"/>
  <c r="D20759" i="8"/>
  <c r="C20760" i="8"/>
  <c r="D20760" i="8"/>
  <c r="C20761" i="8"/>
  <c r="D20761" i="8"/>
  <c r="C20762" i="8"/>
  <c r="D20762" i="8"/>
  <c r="C20763" i="8"/>
  <c r="D20763" i="8"/>
  <c r="C20764" i="8"/>
  <c r="D20764" i="8"/>
  <c r="C20765" i="8"/>
  <c r="D20765" i="8"/>
  <c r="C20766" i="8"/>
  <c r="D20766" i="8"/>
  <c r="C20767" i="8"/>
  <c r="D20767" i="8"/>
  <c r="C20768" i="8"/>
  <c r="D20768" i="8"/>
  <c r="C20769" i="8"/>
  <c r="D20769" i="8"/>
  <c r="C20770" i="8"/>
  <c r="D20770" i="8"/>
  <c r="C20771" i="8"/>
  <c r="D20771" i="8"/>
  <c r="C20772" i="8"/>
  <c r="D20772" i="8"/>
  <c r="C20773" i="8"/>
  <c r="D20773" i="8"/>
  <c r="C20774" i="8"/>
  <c r="D20774" i="8"/>
  <c r="C20775" i="8"/>
  <c r="D20775" i="8"/>
  <c r="C20776" i="8"/>
  <c r="D20776" i="8"/>
  <c r="C20777" i="8"/>
  <c r="D20777" i="8"/>
  <c r="C20778" i="8"/>
  <c r="D20778" i="8"/>
  <c r="C20779" i="8"/>
  <c r="D20779" i="8"/>
  <c r="C20780" i="8"/>
  <c r="D20780" i="8"/>
  <c r="C20781" i="8"/>
  <c r="D20781" i="8"/>
  <c r="C20782" i="8"/>
  <c r="D20782" i="8"/>
  <c r="C20783" i="8"/>
  <c r="D20783" i="8"/>
  <c r="C20784" i="8"/>
  <c r="D20784" i="8"/>
  <c r="C20785" i="8"/>
  <c r="D20785" i="8"/>
  <c r="C20786" i="8"/>
  <c r="D20786" i="8"/>
  <c r="C20787" i="8"/>
  <c r="D20787" i="8"/>
  <c r="C20788" i="8"/>
  <c r="D20788" i="8"/>
  <c r="C20789" i="8"/>
  <c r="D20789" i="8"/>
  <c r="C20790" i="8"/>
  <c r="D20790" i="8"/>
  <c r="C20791" i="8"/>
  <c r="D20791" i="8"/>
  <c r="C20792" i="8"/>
  <c r="D20792" i="8"/>
  <c r="C20793" i="8"/>
  <c r="D20793" i="8"/>
  <c r="C20794" i="8"/>
  <c r="D20794" i="8"/>
  <c r="C20795" i="8"/>
  <c r="D20795" i="8"/>
  <c r="C20796" i="8"/>
  <c r="D20796" i="8"/>
  <c r="C20797" i="8"/>
  <c r="D20797" i="8"/>
  <c r="C20798" i="8"/>
  <c r="D20798" i="8"/>
  <c r="C20799" i="8"/>
  <c r="D20799" i="8"/>
  <c r="C20800" i="8"/>
  <c r="D20800" i="8"/>
  <c r="C20801" i="8"/>
  <c r="D20801" i="8"/>
  <c r="C20802" i="8"/>
  <c r="D20802" i="8"/>
  <c r="C20803" i="8"/>
  <c r="D20803" i="8"/>
  <c r="C20804" i="8"/>
  <c r="D20804" i="8"/>
  <c r="C20805" i="8"/>
  <c r="D20805" i="8"/>
  <c r="C20806" i="8"/>
  <c r="D20806" i="8"/>
  <c r="C20807" i="8"/>
  <c r="D20807" i="8"/>
  <c r="C20808" i="8"/>
  <c r="D20808" i="8"/>
  <c r="C20809" i="8"/>
  <c r="D20809" i="8"/>
  <c r="C20810" i="8"/>
  <c r="D20810" i="8"/>
  <c r="C20811" i="8"/>
  <c r="D20811" i="8"/>
  <c r="C20812" i="8"/>
  <c r="D20812" i="8"/>
  <c r="C20813" i="8"/>
  <c r="D20813" i="8"/>
  <c r="C20814" i="8"/>
  <c r="D20814" i="8"/>
  <c r="C20815" i="8"/>
  <c r="D20815" i="8"/>
  <c r="C20816" i="8"/>
  <c r="D20816" i="8"/>
  <c r="C20817" i="8"/>
  <c r="D20817" i="8"/>
  <c r="C20818" i="8"/>
  <c r="D20818" i="8"/>
  <c r="C20819" i="8"/>
  <c r="D20819" i="8"/>
  <c r="C20820" i="8"/>
  <c r="D20820" i="8"/>
  <c r="C20821" i="8"/>
  <c r="D20821" i="8"/>
  <c r="C20822" i="8"/>
  <c r="D20822" i="8"/>
  <c r="C20823" i="8"/>
  <c r="D20823" i="8"/>
  <c r="C20824" i="8"/>
  <c r="D20824" i="8"/>
  <c r="C20825" i="8"/>
  <c r="D20825" i="8"/>
  <c r="C20826" i="8"/>
  <c r="D20826" i="8"/>
  <c r="C20827" i="8"/>
  <c r="D20827" i="8"/>
  <c r="C20828" i="8"/>
  <c r="D20828" i="8"/>
  <c r="C20829" i="8"/>
  <c r="D20829" i="8"/>
  <c r="C20830" i="8"/>
  <c r="D20830" i="8"/>
  <c r="C20831" i="8"/>
  <c r="D20831" i="8"/>
  <c r="C20832" i="8"/>
  <c r="D20832" i="8"/>
  <c r="I20832" i="8"/>
  <c r="G20832" i="8"/>
  <c r="F20832" i="8"/>
  <c r="E20832" i="8"/>
  <c r="G20808" i="8"/>
  <c r="F20808" i="8"/>
  <c r="E20808" i="8"/>
  <c r="G20784" i="8"/>
  <c r="F20784" i="8"/>
  <c r="E20784" i="8"/>
  <c r="G20760" i="8"/>
  <c r="F20760" i="8"/>
  <c r="E20760" i="8"/>
  <c r="G20736" i="8"/>
  <c r="F20736" i="8"/>
  <c r="E20736" i="8"/>
  <c r="G20712" i="8"/>
  <c r="F20712" i="8"/>
  <c r="E20712" i="8"/>
  <c r="G20688" i="8"/>
  <c r="F20688" i="8"/>
  <c r="E20688" i="8"/>
  <c r="C20495" i="8"/>
  <c r="D20495" i="8"/>
  <c r="C20496" i="8"/>
  <c r="D20496" i="8"/>
  <c r="C20497" i="8"/>
  <c r="D20497" i="8"/>
  <c r="C20498" i="8"/>
  <c r="D20498" i="8"/>
  <c r="C20499" i="8"/>
  <c r="D20499" i="8"/>
  <c r="C20500" i="8"/>
  <c r="D20500" i="8"/>
  <c r="C20501" i="8"/>
  <c r="D20501" i="8"/>
  <c r="C20502" i="8"/>
  <c r="D20502" i="8"/>
  <c r="C20503" i="8"/>
  <c r="D20503" i="8"/>
  <c r="C20505" i="8"/>
  <c r="D20505" i="8"/>
  <c r="C20506" i="8"/>
  <c r="D20506" i="8"/>
  <c r="C20507" i="8"/>
  <c r="D20507" i="8"/>
  <c r="C20508" i="8"/>
  <c r="D20508" i="8"/>
  <c r="C20509" i="8"/>
  <c r="D20509" i="8"/>
  <c r="C20510" i="8"/>
  <c r="D20510" i="8"/>
  <c r="C20511" i="8"/>
  <c r="D20511" i="8"/>
  <c r="C20512" i="8"/>
  <c r="D20512" i="8"/>
  <c r="C20513" i="8"/>
  <c r="D20513" i="8"/>
  <c r="C20514" i="8"/>
  <c r="D20514" i="8"/>
  <c r="C20515" i="8"/>
  <c r="D20515" i="8"/>
  <c r="C20516" i="8"/>
  <c r="D20516" i="8"/>
  <c r="C20517" i="8"/>
  <c r="D20517" i="8"/>
  <c r="C20518" i="8"/>
  <c r="D20518" i="8"/>
  <c r="C20519" i="8"/>
  <c r="D20519" i="8"/>
  <c r="C20520" i="8"/>
  <c r="D20520" i="8"/>
  <c r="C20521" i="8"/>
  <c r="D20521" i="8"/>
  <c r="C20522" i="8"/>
  <c r="D20522" i="8"/>
  <c r="C20523" i="8"/>
  <c r="D20523" i="8"/>
  <c r="C20524" i="8"/>
  <c r="D20524" i="8"/>
  <c r="C20525" i="8"/>
  <c r="D20525" i="8"/>
  <c r="C20526" i="8"/>
  <c r="D20526" i="8"/>
  <c r="C20527" i="8"/>
  <c r="D20527" i="8"/>
  <c r="C20528" i="8"/>
  <c r="D20528" i="8"/>
  <c r="C20529" i="8"/>
  <c r="D20529" i="8"/>
  <c r="C20530" i="8"/>
  <c r="D20530" i="8"/>
  <c r="C20531" i="8"/>
  <c r="D20531" i="8"/>
  <c r="C20532" i="8"/>
  <c r="D20532" i="8"/>
  <c r="C20533" i="8"/>
  <c r="D20533" i="8"/>
  <c r="C20534" i="8"/>
  <c r="D20534" i="8"/>
  <c r="C20535" i="8"/>
  <c r="D20535" i="8"/>
  <c r="C20536" i="8"/>
  <c r="D20536" i="8"/>
  <c r="C20537" i="8"/>
  <c r="D20537" i="8"/>
  <c r="C20538" i="8"/>
  <c r="D20538" i="8"/>
  <c r="C20539" i="8"/>
  <c r="D20539" i="8"/>
  <c r="C20540" i="8"/>
  <c r="D20540" i="8"/>
  <c r="C20541" i="8"/>
  <c r="D20541" i="8"/>
  <c r="C20542" i="8"/>
  <c r="D20542" i="8"/>
  <c r="C20543" i="8"/>
  <c r="D20543" i="8"/>
  <c r="C20544" i="8"/>
  <c r="D20544" i="8"/>
  <c r="C20545" i="8"/>
  <c r="D20545" i="8"/>
  <c r="C20546" i="8"/>
  <c r="D20546" i="8"/>
  <c r="C20547" i="8"/>
  <c r="D20547" i="8"/>
  <c r="C20548" i="8"/>
  <c r="D20548" i="8"/>
  <c r="C20549" i="8"/>
  <c r="D20549" i="8"/>
  <c r="C20550" i="8"/>
  <c r="D20550" i="8"/>
  <c r="C20551" i="8"/>
  <c r="D20551" i="8"/>
  <c r="C20552" i="8"/>
  <c r="D20552" i="8"/>
  <c r="C20553" i="8"/>
  <c r="D20553" i="8"/>
  <c r="C20554" i="8"/>
  <c r="D20554" i="8"/>
  <c r="C20555" i="8"/>
  <c r="D20555" i="8"/>
  <c r="C20556" i="8"/>
  <c r="D20556" i="8"/>
  <c r="C20557" i="8"/>
  <c r="D20557" i="8"/>
  <c r="C20558" i="8"/>
  <c r="D20558" i="8"/>
  <c r="C20559" i="8"/>
  <c r="D20559" i="8"/>
  <c r="C20560" i="8"/>
  <c r="D20560" i="8"/>
  <c r="C20561" i="8"/>
  <c r="D20561" i="8"/>
  <c r="C20562" i="8"/>
  <c r="D20562" i="8"/>
  <c r="C20563" i="8"/>
  <c r="D20563" i="8"/>
  <c r="C20564" i="8"/>
  <c r="D20564" i="8"/>
  <c r="C20565" i="8"/>
  <c r="D20565" i="8"/>
  <c r="C20566" i="8"/>
  <c r="D20566" i="8"/>
  <c r="C20567" i="8"/>
  <c r="D20567" i="8"/>
  <c r="C20568" i="8"/>
  <c r="D20568" i="8"/>
  <c r="C20569" i="8"/>
  <c r="D20569" i="8"/>
  <c r="C20570" i="8"/>
  <c r="D20570" i="8"/>
  <c r="C20571" i="8"/>
  <c r="D20571" i="8"/>
  <c r="C20572" i="8"/>
  <c r="D20572" i="8"/>
  <c r="C20573" i="8"/>
  <c r="D20573" i="8"/>
  <c r="C20574" i="8"/>
  <c r="D20574" i="8"/>
  <c r="C20575" i="8"/>
  <c r="D20575" i="8"/>
  <c r="C20576" i="8"/>
  <c r="D20576" i="8"/>
  <c r="C20577" i="8"/>
  <c r="D20577" i="8"/>
  <c r="C20578" i="8"/>
  <c r="D20578" i="8"/>
  <c r="C20579" i="8"/>
  <c r="D20579" i="8"/>
  <c r="C20580" i="8"/>
  <c r="D20580" i="8"/>
  <c r="C20581" i="8"/>
  <c r="D20581" i="8"/>
  <c r="C20582" i="8"/>
  <c r="D20582" i="8"/>
  <c r="C20583" i="8"/>
  <c r="D20583" i="8"/>
  <c r="C20584" i="8"/>
  <c r="D20584" i="8"/>
  <c r="C20585" i="8"/>
  <c r="D20585" i="8"/>
  <c r="C20586" i="8"/>
  <c r="D20586" i="8"/>
  <c r="C20587" i="8"/>
  <c r="D20587" i="8"/>
  <c r="C20588" i="8"/>
  <c r="D20588" i="8"/>
  <c r="C20589" i="8"/>
  <c r="D20589" i="8"/>
  <c r="C20590" i="8"/>
  <c r="D20590" i="8"/>
  <c r="C20591" i="8"/>
  <c r="D20591" i="8"/>
  <c r="C20592" i="8"/>
  <c r="D20592" i="8"/>
  <c r="C20593" i="8"/>
  <c r="D20593" i="8"/>
  <c r="C20594" i="8"/>
  <c r="D20594" i="8"/>
  <c r="C20595" i="8"/>
  <c r="D20595" i="8"/>
  <c r="C20596" i="8"/>
  <c r="D20596" i="8"/>
  <c r="C20597" i="8"/>
  <c r="D20597" i="8"/>
  <c r="C20598" i="8"/>
  <c r="D20598" i="8"/>
  <c r="C20599" i="8"/>
  <c r="D20599" i="8"/>
  <c r="C20600" i="8"/>
  <c r="D20600" i="8"/>
  <c r="C20601" i="8"/>
  <c r="D20601" i="8"/>
  <c r="C20602" i="8"/>
  <c r="D20602" i="8"/>
  <c r="C20603" i="8"/>
  <c r="D20603" i="8"/>
  <c r="C20604" i="8"/>
  <c r="D20604" i="8"/>
  <c r="C20605" i="8"/>
  <c r="D20605" i="8"/>
  <c r="C20606" i="8"/>
  <c r="D20606" i="8"/>
  <c r="C20607" i="8"/>
  <c r="D20607" i="8"/>
  <c r="C20608" i="8"/>
  <c r="D20608" i="8"/>
  <c r="C20609" i="8"/>
  <c r="D20609" i="8"/>
  <c r="C20610" i="8"/>
  <c r="D20610" i="8"/>
  <c r="C20611" i="8"/>
  <c r="D20611" i="8"/>
  <c r="C20612" i="8"/>
  <c r="D20612" i="8"/>
  <c r="C20613" i="8"/>
  <c r="D20613" i="8"/>
  <c r="C20614" i="8"/>
  <c r="D20614" i="8"/>
  <c r="C20615" i="8"/>
  <c r="D20615" i="8"/>
  <c r="C20616" i="8"/>
  <c r="D20616" i="8"/>
  <c r="C20617" i="8"/>
  <c r="D20617" i="8"/>
  <c r="C20618" i="8"/>
  <c r="D20618" i="8"/>
  <c r="C20619" i="8"/>
  <c r="D20619" i="8"/>
  <c r="C20620" i="8"/>
  <c r="D20620" i="8"/>
  <c r="C20621" i="8"/>
  <c r="D20621" i="8"/>
  <c r="C20622" i="8"/>
  <c r="D20622" i="8"/>
  <c r="C20623" i="8"/>
  <c r="D20623" i="8"/>
  <c r="C20624" i="8"/>
  <c r="D20624" i="8"/>
  <c r="C20625" i="8"/>
  <c r="D20625" i="8"/>
  <c r="C20626" i="8"/>
  <c r="D20626" i="8"/>
  <c r="C20627" i="8"/>
  <c r="D20627" i="8"/>
  <c r="C20628" i="8"/>
  <c r="D20628" i="8"/>
  <c r="C20629" i="8"/>
  <c r="D20629" i="8"/>
  <c r="C20630" i="8"/>
  <c r="D20630" i="8"/>
  <c r="C20631" i="8"/>
  <c r="D20631" i="8"/>
  <c r="C20632" i="8"/>
  <c r="D20632" i="8"/>
  <c r="C20633" i="8"/>
  <c r="D20633" i="8"/>
  <c r="C20634" i="8"/>
  <c r="D20634" i="8"/>
  <c r="C20635" i="8"/>
  <c r="D20635" i="8"/>
  <c r="C20636" i="8"/>
  <c r="D20636" i="8"/>
  <c r="C20637" i="8"/>
  <c r="D20637" i="8"/>
  <c r="C20638" i="8"/>
  <c r="D20638" i="8"/>
  <c r="C20639" i="8"/>
  <c r="D20639" i="8"/>
  <c r="C20640" i="8"/>
  <c r="D20640" i="8"/>
  <c r="C20641" i="8"/>
  <c r="D20641" i="8"/>
  <c r="C20642" i="8"/>
  <c r="D20642" i="8"/>
  <c r="C20643" i="8"/>
  <c r="D20643" i="8"/>
  <c r="C20644" i="8"/>
  <c r="D20644" i="8"/>
  <c r="C20645" i="8"/>
  <c r="D20645" i="8"/>
  <c r="C20646" i="8"/>
  <c r="D20646" i="8"/>
  <c r="C20647" i="8"/>
  <c r="D20647" i="8"/>
  <c r="C20648" i="8"/>
  <c r="D20648" i="8"/>
  <c r="C20649" i="8"/>
  <c r="D20649" i="8"/>
  <c r="C20650" i="8"/>
  <c r="D20650" i="8"/>
  <c r="C20651" i="8"/>
  <c r="D20651" i="8"/>
  <c r="C20652" i="8"/>
  <c r="D20652" i="8"/>
  <c r="C20653" i="8"/>
  <c r="D20653" i="8"/>
  <c r="C20654" i="8"/>
  <c r="D20654" i="8"/>
  <c r="C20655" i="8"/>
  <c r="D20655" i="8"/>
  <c r="C20656" i="8"/>
  <c r="D20656" i="8"/>
  <c r="C20657" i="8"/>
  <c r="D20657" i="8"/>
  <c r="C20658" i="8"/>
  <c r="D20658" i="8"/>
  <c r="C20659" i="8"/>
  <c r="D20659" i="8"/>
  <c r="C20660" i="8"/>
  <c r="D20660" i="8"/>
  <c r="C20661" i="8"/>
  <c r="D20661" i="8"/>
  <c r="C20662" i="8"/>
  <c r="D20662" i="8"/>
  <c r="C20663" i="8"/>
  <c r="D20663" i="8"/>
  <c r="I20663" i="8"/>
  <c r="G20663" i="8"/>
  <c r="F20663" i="8"/>
  <c r="E20663" i="8"/>
  <c r="G20639" i="8"/>
  <c r="F20639" i="8"/>
  <c r="E20639" i="8"/>
  <c r="G20615" i="8"/>
  <c r="F20615" i="8"/>
  <c r="E20615" i="8"/>
  <c r="G20591" i="8"/>
  <c r="F20591" i="8"/>
  <c r="E20591" i="8"/>
  <c r="G20567" i="8"/>
  <c r="F20567" i="8"/>
  <c r="E20567" i="8"/>
  <c r="G20543" i="8"/>
  <c r="F20543" i="8"/>
  <c r="E20543" i="8"/>
  <c r="G20519" i="8"/>
  <c r="F20519" i="8"/>
  <c r="E20519" i="8"/>
  <c r="C20327" i="8"/>
  <c r="D20327" i="8"/>
  <c r="C20328" i="8"/>
  <c r="D20328" i="8"/>
  <c r="C20329" i="8"/>
  <c r="D20329" i="8"/>
  <c r="C20330" i="8"/>
  <c r="D20330" i="8"/>
  <c r="C20331" i="8"/>
  <c r="D20331" i="8"/>
  <c r="C20332" i="8"/>
  <c r="D20332" i="8"/>
  <c r="C20333" i="8"/>
  <c r="D20333" i="8"/>
  <c r="C20334" i="8"/>
  <c r="D20334" i="8"/>
  <c r="C20335" i="8"/>
  <c r="D20335" i="8"/>
  <c r="C20336" i="8"/>
  <c r="D20336" i="8"/>
  <c r="C20337" i="8"/>
  <c r="D20337" i="8"/>
  <c r="C20338" i="8"/>
  <c r="D20338" i="8"/>
  <c r="C20339" i="8"/>
  <c r="D20339" i="8"/>
  <c r="C20340" i="8"/>
  <c r="D20340" i="8"/>
  <c r="C20341" i="8"/>
  <c r="D20341" i="8"/>
  <c r="C20342" i="8"/>
  <c r="D20342" i="8"/>
  <c r="C20343" i="8"/>
  <c r="D20343" i="8"/>
  <c r="C20344" i="8"/>
  <c r="D20344" i="8"/>
  <c r="C20345" i="8"/>
  <c r="D20345" i="8"/>
  <c r="C20346" i="8"/>
  <c r="D20346" i="8"/>
  <c r="C20347" i="8"/>
  <c r="D20347" i="8"/>
  <c r="C20348" i="8"/>
  <c r="D20348" i="8"/>
  <c r="C20349" i="8"/>
  <c r="D20349" i="8"/>
  <c r="C20350" i="8"/>
  <c r="D20350" i="8"/>
  <c r="C20351" i="8"/>
  <c r="D20351" i="8"/>
  <c r="C20352" i="8"/>
  <c r="D20352" i="8"/>
  <c r="C20353" i="8"/>
  <c r="D20353" i="8"/>
  <c r="C20354" i="8"/>
  <c r="D20354" i="8"/>
  <c r="C20355" i="8"/>
  <c r="D20355" i="8"/>
  <c r="C20356" i="8"/>
  <c r="D20356" i="8"/>
  <c r="C20357" i="8"/>
  <c r="D20357" i="8"/>
  <c r="C20358" i="8"/>
  <c r="D20358" i="8"/>
  <c r="C20359" i="8"/>
  <c r="D20359" i="8"/>
  <c r="C20360" i="8"/>
  <c r="D20360" i="8"/>
  <c r="C20361" i="8"/>
  <c r="D20361" i="8"/>
  <c r="C20362" i="8"/>
  <c r="D20362" i="8"/>
  <c r="C20363" i="8"/>
  <c r="D20363" i="8"/>
  <c r="C20364" i="8"/>
  <c r="D20364" i="8"/>
  <c r="C20365" i="8"/>
  <c r="D20365" i="8"/>
  <c r="C20366" i="8"/>
  <c r="D20366" i="8"/>
  <c r="C20367" i="8"/>
  <c r="D20367" i="8"/>
  <c r="C20368" i="8"/>
  <c r="D20368" i="8"/>
  <c r="C20369" i="8"/>
  <c r="D20369" i="8"/>
  <c r="C20370" i="8"/>
  <c r="D20370" i="8"/>
  <c r="C20371" i="8"/>
  <c r="D20371" i="8"/>
  <c r="C20372" i="8"/>
  <c r="D20372" i="8"/>
  <c r="C20373" i="8"/>
  <c r="D20373" i="8"/>
  <c r="C20374" i="8"/>
  <c r="D20374" i="8"/>
  <c r="C20375" i="8"/>
  <c r="D20375" i="8"/>
  <c r="C20376" i="8"/>
  <c r="D20376" i="8"/>
  <c r="C20377" i="8"/>
  <c r="D20377" i="8"/>
  <c r="C20378" i="8"/>
  <c r="D20378" i="8"/>
  <c r="C20379" i="8"/>
  <c r="D20379" i="8"/>
  <c r="C20380" i="8"/>
  <c r="D20380" i="8"/>
  <c r="C20381" i="8"/>
  <c r="D20381" i="8"/>
  <c r="C20382" i="8"/>
  <c r="D20382" i="8"/>
  <c r="C20383" i="8"/>
  <c r="D20383" i="8"/>
  <c r="C20384" i="8"/>
  <c r="D20384" i="8"/>
  <c r="C20385" i="8"/>
  <c r="D20385" i="8"/>
  <c r="C20386" i="8"/>
  <c r="D20386" i="8"/>
  <c r="C20387" i="8"/>
  <c r="D20387" i="8"/>
  <c r="C20388" i="8"/>
  <c r="D20388" i="8"/>
  <c r="C20389" i="8"/>
  <c r="D20389" i="8"/>
  <c r="C20390" i="8"/>
  <c r="D20390" i="8"/>
  <c r="C20391" i="8"/>
  <c r="D20391" i="8"/>
  <c r="C20392" i="8"/>
  <c r="D20392" i="8"/>
  <c r="C20393" i="8"/>
  <c r="D20393" i="8"/>
  <c r="C20394" i="8"/>
  <c r="D20394" i="8"/>
  <c r="C20395" i="8"/>
  <c r="D20395" i="8"/>
  <c r="C20396" i="8"/>
  <c r="D20396" i="8"/>
  <c r="C20397" i="8"/>
  <c r="D20397" i="8"/>
  <c r="C20432" i="8"/>
  <c r="D20432" i="8"/>
  <c r="C20433" i="8"/>
  <c r="D20433" i="8"/>
  <c r="C20434" i="8"/>
  <c r="D20434" i="8"/>
  <c r="C20435" i="8"/>
  <c r="D20435" i="8"/>
  <c r="C20436" i="8"/>
  <c r="D20436" i="8"/>
  <c r="C20437" i="8"/>
  <c r="D20437" i="8"/>
  <c r="C20438" i="8"/>
  <c r="D20438" i="8"/>
  <c r="C20439" i="8"/>
  <c r="D20439" i="8"/>
  <c r="C20440" i="8"/>
  <c r="D20440" i="8"/>
  <c r="C20441" i="8"/>
  <c r="D20441" i="8"/>
  <c r="C20442" i="8"/>
  <c r="D20442" i="8"/>
  <c r="C20443" i="8"/>
  <c r="D20443" i="8"/>
  <c r="C20444" i="8"/>
  <c r="D20444" i="8"/>
  <c r="C20445" i="8"/>
  <c r="D20445" i="8"/>
  <c r="C20446" i="8"/>
  <c r="D20446" i="8"/>
  <c r="C20447" i="8"/>
  <c r="D20447" i="8"/>
  <c r="C20448" i="8"/>
  <c r="D20448" i="8"/>
  <c r="C20449" i="8"/>
  <c r="D20449" i="8"/>
  <c r="C20450" i="8"/>
  <c r="D20450" i="8"/>
  <c r="C20451" i="8"/>
  <c r="D20451" i="8"/>
  <c r="C20452" i="8"/>
  <c r="D20452" i="8"/>
  <c r="C20453" i="8"/>
  <c r="D20453" i="8"/>
  <c r="C20454" i="8"/>
  <c r="D20454" i="8"/>
  <c r="C20455" i="8"/>
  <c r="D20455" i="8"/>
  <c r="C20456" i="8"/>
  <c r="D20456" i="8"/>
  <c r="C20457" i="8"/>
  <c r="D20457" i="8"/>
  <c r="C20458" i="8"/>
  <c r="D20458" i="8"/>
  <c r="C20459" i="8"/>
  <c r="D20459" i="8"/>
  <c r="C20460" i="8"/>
  <c r="D20460" i="8"/>
  <c r="C20461" i="8"/>
  <c r="D20461" i="8"/>
  <c r="C20462" i="8"/>
  <c r="D20462" i="8"/>
  <c r="C20463" i="8"/>
  <c r="D20463" i="8"/>
  <c r="C20464" i="8"/>
  <c r="D20464" i="8"/>
  <c r="C20465" i="8"/>
  <c r="D20465" i="8"/>
  <c r="C20466" i="8"/>
  <c r="D20466" i="8"/>
  <c r="C20467" i="8"/>
  <c r="D20467" i="8"/>
  <c r="C20468" i="8"/>
  <c r="D20468" i="8"/>
  <c r="C20469" i="8"/>
  <c r="D20469" i="8"/>
  <c r="C20470" i="8"/>
  <c r="D20470" i="8"/>
  <c r="C20471" i="8"/>
  <c r="D20471" i="8"/>
  <c r="C20472" i="8"/>
  <c r="D20472" i="8"/>
  <c r="C20473" i="8"/>
  <c r="D20473" i="8"/>
  <c r="C20474" i="8"/>
  <c r="D20474" i="8"/>
  <c r="C20475" i="8"/>
  <c r="D20475" i="8"/>
  <c r="C20476" i="8"/>
  <c r="D20476" i="8"/>
  <c r="C20477" i="8"/>
  <c r="D20477" i="8"/>
  <c r="C20478" i="8"/>
  <c r="D20478" i="8"/>
  <c r="C20479" i="8"/>
  <c r="D20479" i="8"/>
  <c r="C20480" i="8"/>
  <c r="D20480" i="8"/>
  <c r="C20481" i="8"/>
  <c r="D20481" i="8"/>
  <c r="C20482" i="8"/>
  <c r="D20482" i="8"/>
  <c r="C20483" i="8"/>
  <c r="D20483" i="8"/>
  <c r="C20484" i="8"/>
  <c r="D20484" i="8"/>
  <c r="C20485" i="8"/>
  <c r="D20485" i="8"/>
  <c r="C20486" i="8"/>
  <c r="D20486" i="8"/>
  <c r="C20487" i="8"/>
  <c r="D20487" i="8"/>
  <c r="C20488" i="8"/>
  <c r="D20488" i="8"/>
  <c r="C20489" i="8"/>
  <c r="D20489" i="8"/>
  <c r="C20490" i="8"/>
  <c r="D20490" i="8"/>
  <c r="C20491" i="8"/>
  <c r="D20491" i="8"/>
  <c r="C20492" i="8"/>
  <c r="D20492" i="8"/>
  <c r="C20493" i="8"/>
  <c r="D20493" i="8"/>
  <c r="C20494" i="8"/>
  <c r="D20494" i="8"/>
  <c r="I20494" i="8"/>
  <c r="G20494" i="8"/>
  <c r="F20494" i="8"/>
  <c r="E20494" i="8"/>
  <c r="G20470" i="8"/>
  <c r="F20470" i="8"/>
  <c r="E20470" i="8"/>
  <c r="G20446" i="8"/>
  <c r="F20446" i="8"/>
  <c r="E20446" i="8"/>
  <c r="G20422" i="8"/>
  <c r="F20422" i="8"/>
  <c r="E20422" i="8"/>
  <c r="G20398" i="8"/>
  <c r="F20398" i="8"/>
  <c r="E20398" i="8"/>
  <c r="G20374" i="8"/>
  <c r="F20374" i="8"/>
  <c r="E20374" i="8"/>
  <c r="G20350" i="8"/>
  <c r="F20350" i="8"/>
  <c r="E20350" i="8"/>
  <c r="C20159" i="8"/>
  <c r="D20159" i="8"/>
  <c r="C20160" i="8"/>
  <c r="D20160" i="8"/>
  <c r="C20161" i="8"/>
  <c r="D20161" i="8"/>
  <c r="C20162" i="8"/>
  <c r="D20162" i="8"/>
  <c r="C20163" i="8"/>
  <c r="D20163" i="8"/>
  <c r="C20164" i="8"/>
  <c r="D20164" i="8"/>
  <c r="C20165" i="8"/>
  <c r="D20165" i="8"/>
  <c r="C20166" i="8"/>
  <c r="D20166" i="8"/>
  <c r="C20167" i="8"/>
  <c r="D20167" i="8"/>
  <c r="C20168" i="8"/>
  <c r="D20168" i="8"/>
  <c r="C20169" i="8"/>
  <c r="D20169" i="8"/>
  <c r="C20170" i="8"/>
  <c r="D20170" i="8"/>
  <c r="C20171" i="8"/>
  <c r="D20171" i="8"/>
  <c r="C20172" i="8"/>
  <c r="D20172" i="8"/>
  <c r="C20173" i="8"/>
  <c r="D20173" i="8"/>
  <c r="C20174" i="8"/>
  <c r="D20174" i="8"/>
  <c r="C20175" i="8"/>
  <c r="D20175" i="8"/>
  <c r="C20176" i="8"/>
  <c r="D20176" i="8"/>
  <c r="C20177" i="8"/>
  <c r="D20177" i="8"/>
  <c r="C20178" i="8"/>
  <c r="D20178" i="8"/>
  <c r="C20179" i="8"/>
  <c r="D20179" i="8"/>
  <c r="C20180" i="8"/>
  <c r="D20180" i="8"/>
  <c r="C20181" i="8"/>
  <c r="D20181" i="8"/>
  <c r="C20182" i="8"/>
  <c r="D20182" i="8"/>
  <c r="C20183" i="8"/>
  <c r="D20183" i="8"/>
  <c r="C20184" i="8"/>
  <c r="D20184" i="8"/>
  <c r="C20185" i="8"/>
  <c r="D20185" i="8"/>
  <c r="C20186" i="8"/>
  <c r="D20186" i="8"/>
  <c r="C20187" i="8"/>
  <c r="D20187" i="8"/>
  <c r="C20188" i="8"/>
  <c r="D20188" i="8"/>
  <c r="C20189" i="8"/>
  <c r="D20189" i="8"/>
  <c r="C20190" i="8"/>
  <c r="D20190" i="8"/>
  <c r="C20191" i="8"/>
  <c r="D20191" i="8"/>
  <c r="C20192" i="8"/>
  <c r="D20192" i="8"/>
  <c r="C20193" i="8"/>
  <c r="D20193" i="8"/>
  <c r="C20194" i="8"/>
  <c r="D20194" i="8"/>
  <c r="C20195" i="8"/>
  <c r="D20195" i="8"/>
  <c r="C20196" i="8"/>
  <c r="D20196" i="8"/>
  <c r="C20197" i="8"/>
  <c r="D20197" i="8"/>
  <c r="C20198" i="8"/>
  <c r="D20198" i="8"/>
  <c r="C20199" i="8"/>
  <c r="D20199" i="8"/>
  <c r="C20200" i="8"/>
  <c r="D20200" i="8"/>
  <c r="C20201" i="8"/>
  <c r="D20201" i="8"/>
  <c r="C20202" i="8"/>
  <c r="D20202" i="8"/>
  <c r="C20203" i="8"/>
  <c r="D20203" i="8"/>
  <c r="C20204" i="8"/>
  <c r="D20204" i="8"/>
  <c r="C20205" i="8"/>
  <c r="D20205" i="8"/>
  <c r="C20206" i="8"/>
  <c r="D20206" i="8"/>
  <c r="C20207" i="8"/>
  <c r="D20207" i="8"/>
  <c r="C20208" i="8"/>
  <c r="D20208" i="8"/>
  <c r="C20209" i="8"/>
  <c r="D20209" i="8"/>
  <c r="C20210" i="8"/>
  <c r="D20210" i="8"/>
  <c r="C20211" i="8"/>
  <c r="D20211" i="8"/>
  <c r="C20212" i="8"/>
  <c r="D20212" i="8"/>
  <c r="C20213" i="8"/>
  <c r="D20213" i="8"/>
  <c r="C20214" i="8"/>
  <c r="D20214" i="8"/>
  <c r="C20215" i="8"/>
  <c r="D20215" i="8"/>
  <c r="C20216" i="8"/>
  <c r="D20216" i="8"/>
  <c r="C20217" i="8"/>
  <c r="D20217" i="8"/>
  <c r="C20218" i="8"/>
  <c r="D20218" i="8"/>
  <c r="C20219" i="8"/>
  <c r="D20219" i="8"/>
  <c r="C20220" i="8"/>
  <c r="D20220" i="8"/>
  <c r="C20221" i="8"/>
  <c r="D20221" i="8"/>
  <c r="C20222" i="8"/>
  <c r="D20222" i="8"/>
  <c r="C20223" i="8"/>
  <c r="D20223" i="8"/>
  <c r="C20224" i="8"/>
  <c r="D20224" i="8"/>
  <c r="C20225" i="8"/>
  <c r="D20225" i="8"/>
  <c r="C20226" i="8"/>
  <c r="D20226" i="8"/>
  <c r="C20227" i="8"/>
  <c r="D20227" i="8"/>
  <c r="C20228" i="8"/>
  <c r="D20228" i="8"/>
  <c r="C20229" i="8"/>
  <c r="D20229" i="8"/>
  <c r="C20230" i="8"/>
  <c r="D20230" i="8"/>
  <c r="C20231" i="8"/>
  <c r="D20231" i="8"/>
  <c r="C20232" i="8"/>
  <c r="D20232" i="8"/>
  <c r="C20233" i="8"/>
  <c r="D20233" i="8"/>
  <c r="C20234" i="8"/>
  <c r="D20234" i="8"/>
  <c r="C20235" i="8"/>
  <c r="D20235" i="8"/>
  <c r="C20236" i="8"/>
  <c r="D20236" i="8"/>
  <c r="C20237" i="8"/>
  <c r="D20237" i="8"/>
  <c r="C20238" i="8"/>
  <c r="D20238" i="8"/>
  <c r="C20239" i="8"/>
  <c r="D20239" i="8"/>
  <c r="C20240" i="8"/>
  <c r="D20240" i="8"/>
  <c r="C20241" i="8"/>
  <c r="D20241" i="8"/>
  <c r="C20242" i="8"/>
  <c r="D20242" i="8"/>
  <c r="C20243" i="8"/>
  <c r="D20243" i="8"/>
  <c r="C20244" i="8"/>
  <c r="D20244" i="8"/>
  <c r="C20245" i="8"/>
  <c r="D20245" i="8"/>
  <c r="C20246" i="8"/>
  <c r="D20246" i="8"/>
  <c r="C20247" i="8"/>
  <c r="D20247" i="8"/>
  <c r="C20248" i="8"/>
  <c r="D20248" i="8"/>
  <c r="C20249" i="8"/>
  <c r="D20249" i="8"/>
  <c r="C20250" i="8"/>
  <c r="D20250" i="8"/>
  <c r="C20251" i="8"/>
  <c r="D20251" i="8"/>
  <c r="C20252" i="8"/>
  <c r="D20252" i="8"/>
  <c r="C20253" i="8"/>
  <c r="D20253" i="8"/>
  <c r="C20254" i="8"/>
  <c r="D20254" i="8"/>
  <c r="C20255" i="8"/>
  <c r="D20255" i="8"/>
  <c r="C20256" i="8"/>
  <c r="D20256" i="8"/>
  <c r="C20257" i="8"/>
  <c r="D20257" i="8"/>
  <c r="C20258" i="8"/>
  <c r="D20258" i="8"/>
  <c r="C20259" i="8"/>
  <c r="D20259" i="8"/>
  <c r="C20260" i="8"/>
  <c r="D20260" i="8"/>
  <c r="C20261" i="8"/>
  <c r="D20261" i="8"/>
  <c r="C20262" i="8"/>
  <c r="D20262" i="8"/>
  <c r="C20263" i="8"/>
  <c r="D20263" i="8"/>
  <c r="C20264" i="8"/>
  <c r="D20264" i="8"/>
  <c r="C20265" i="8"/>
  <c r="D20265" i="8"/>
  <c r="C20266" i="8"/>
  <c r="D20266" i="8"/>
  <c r="C20267" i="8"/>
  <c r="D20267" i="8"/>
  <c r="C20268" i="8"/>
  <c r="D20268" i="8"/>
  <c r="C20269" i="8"/>
  <c r="D20269" i="8"/>
  <c r="C20270" i="8"/>
  <c r="D20270" i="8"/>
  <c r="C20271" i="8"/>
  <c r="D20271" i="8"/>
  <c r="C20272" i="8"/>
  <c r="D20272" i="8"/>
  <c r="C20273" i="8"/>
  <c r="D20273" i="8"/>
  <c r="C20274" i="8"/>
  <c r="D20274" i="8"/>
  <c r="C20275" i="8"/>
  <c r="D20275" i="8"/>
  <c r="C20276" i="8"/>
  <c r="D20276" i="8"/>
  <c r="C20277" i="8"/>
  <c r="D20277" i="8"/>
  <c r="C20278" i="8"/>
  <c r="D20278" i="8"/>
  <c r="C20279" i="8"/>
  <c r="D20279" i="8"/>
  <c r="C20280" i="8"/>
  <c r="D20280" i="8"/>
  <c r="C20281" i="8"/>
  <c r="D20281" i="8"/>
  <c r="C20282" i="8"/>
  <c r="D20282" i="8"/>
  <c r="C20283" i="8"/>
  <c r="D20283" i="8"/>
  <c r="C20284" i="8"/>
  <c r="D20284" i="8"/>
  <c r="C20285" i="8"/>
  <c r="D20285" i="8"/>
  <c r="C20286" i="8"/>
  <c r="D20286" i="8"/>
  <c r="C20287" i="8"/>
  <c r="D20287" i="8"/>
  <c r="C20288" i="8"/>
  <c r="D20288" i="8"/>
  <c r="C20289" i="8"/>
  <c r="D20289" i="8"/>
  <c r="C20290" i="8"/>
  <c r="D20290" i="8"/>
  <c r="C20291" i="8"/>
  <c r="D20291" i="8"/>
  <c r="C20292" i="8"/>
  <c r="D20292" i="8"/>
  <c r="C20293" i="8"/>
  <c r="D20293" i="8"/>
  <c r="C20294" i="8"/>
  <c r="D20294" i="8"/>
  <c r="C20295" i="8"/>
  <c r="D20295" i="8"/>
  <c r="C20296" i="8"/>
  <c r="D20296" i="8"/>
  <c r="C20297" i="8"/>
  <c r="D20297" i="8"/>
  <c r="C20298" i="8"/>
  <c r="D20298" i="8"/>
  <c r="C20299" i="8"/>
  <c r="D20299" i="8"/>
  <c r="C20300" i="8"/>
  <c r="D20300" i="8"/>
  <c r="C20301" i="8"/>
  <c r="D20301" i="8"/>
  <c r="C20302" i="8"/>
  <c r="D20302" i="8"/>
  <c r="C20303" i="8"/>
  <c r="D20303" i="8"/>
  <c r="C20304" i="8"/>
  <c r="D20304" i="8"/>
  <c r="C20305" i="8"/>
  <c r="D20305" i="8"/>
  <c r="C20306" i="8"/>
  <c r="D20306" i="8"/>
  <c r="C20307" i="8"/>
  <c r="D20307" i="8"/>
  <c r="C20308" i="8"/>
  <c r="D20308" i="8"/>
  <c r="C20309" i="8"/>
  <c r="D20309" i="8"/>
  <c r="C20310" i="8"/>
  <c r="D20310" i="8"/>
  <c r="C20311" i="8"/>
  <c r="D20311" i="8"/>
  <c r="C20312" i="8"/>
  <c r="D20312" i="8"/>
  <c r="C20313" i="8"/>
  <c r="D20313" i="8"/>
  <c r="C20314" i="8"/>
  <c r="D20314" i="8"/>
  <c r="C20315" i="8"/>
  <c r="D20315" i="8"/>
  <c r="C20316" i="8"/>
  <c r="D20316" i="8"/>
  <c r="C20317" i="8"/>
  <c r="D20317" i="8"/>
  <c r="C20318" i="8"/>
  <c r="D20318" i="8"/>
  <c r="C20319" i="8"/>
  <c r="D20319" i="8"/>
  <c r="C20320" i="8"/>
  <c r="D20320" i="8"/>
  <c r="C20321" i="8"/>
  <c r="D20321" i="8"/>
  <c r="C20322" i="8"/>
  <c r="D20322" i="8"/>
  <c r="C20323" i="8"/>
  <c r="D20323" i="8"/>
  <c r="C20324" i="8"/>
  <c r="D20324" i="8"/>
  <c r="C20325" i="8"/>
  <c r="D20325" i="8"/>
  <c r="C20326" i="8"/>
  <c r="D20326" i="8"/>
  <c r="I20326" i="8"/>
  <c r="G20326" i="8"/>
  <c r="F20326" i="8"/>
  <c r="E20326" i="8"/>
  <c r="G20302" i="8"/>
  <c r="F20302" i="8"/>
  <c r="E20302" i="8"/>
  <c r="G20278" i="8"/>
  <c r="F20278" i="8"/>
  <c r="E20278" i="8"/>
  <c r="G20254" i="8"/>
  <c r="F20254" i="8"/>
  <c r="E20254" i="8"/>
  <c r="G20230" i="8"/>
  <c r="F20230" i="8"/>
  <c r="E20230" i="8"/>
  <c r="G20206" i="8"/>
  <c r="F20206" i="8"/>
  <c r="E20206" i="8"/>
  <c r="G20182" i="8"/>
  <c r="F20182" i="8"/>
  <c r="E20182" i="8"/>
  <c r="C19991" i="8"/>
  <c r="D19991" i="8"/>
  <c r="C19992" i="8"/>
  <c r="D19992" i="8"/>
  <c r="C19993" i="8"/>
  <c r="D19993" i="8"/>
  <c r="C19994" i="8"/>
  <c r="D19994" i="8"/>
  <c r="C19995" i="8"/>
  <c r="D19995" i="8"/>
  <c r="C19996" i="8"/>
  <c r="D19996" i="8"/>
  <c r="C19997" i="8"/>
  <c r="D19997" i="8"/>
  <c r="C19998" i="8"/>
  <c r="D19998" i="8"/>
  <c r="C19999" i="8"/>
  <c r="D19999" i="8"/>
  <c r="C20000" i="8"/>
  <c r="D20000" i="8"/>
  <c r="C20001" i="8"/>
  <c r="D20001" i="8"/>
  <c r="C20002" i="8"/>
  <c r="D20002" i="8"/>
  <c r="C20003" i="8"/>
  <c r="D20003" i="8"/>
  <c r="C20004" i="8"/>
  <c r="D20004" i="8"/>
  <c r="C20005" i="8"/>
  <c r="D20005" i="8"/>
  <c r="C20006" i="8"/>
  <c r="D20006" i="8"/>
  <c r="C20007" i="8"/>
  <c r="D20007" i="8"/>
  <c r="C20008" i="8"/>
  <c r="D20008" i="8"/>
  <c r="C20009" i="8"/>
  <c r="D20009" i="8"/>
  <c r="C20010" i="8"/>
  <c r="D20010" i="8"/>
  <c r="C20011" i="8"/>
  <c r="D20011" i="8"/>
  <c r="C20012" i="8"/>
  <c r="D20012" i="8"/>
  <c r="C20013" i="8"/>
  <c r="D20013" i="8"/>
  <c r="C20014" i="8"/>
  <c r="D20014" i="8"/>
  <c r="C20015" i="8"/>
  <c r="D20015" i="8"/>
  <c r="C20016" i="8"/>
  <c r="D20016" i="8"/>
  <c r="C20017" i="8"/>
  <c r="D20017" i="8"/>
  <c r="C20018" i="8"/>
  <c r="D20018" i="8"/>
  <c r="C20019" i="8"/>
  <c r="D20019" i="8"/>
  <c r="C20020" i="8"/>
  <c r="D20020" i="8"/>
  <c r="C20021" i="8"/>
  <c r="D20021" i="8"/>
  <c r="C20022" i="8"/>
  <c r="D20022" i="8"/>
  <c r="C20023" i="8"/>
  <c r="D20023" i="8"/>
  <c r="C20024" i="8"/>
  <c r="D20024" i="8"/>
  <c r="C20025" i="8"/>
  <c r="D20025" i="8"/>
  <c r="C20026" i="8"/>
  <c r="D20026" i="8"/>
  <c r="C20027" i="8"/>
  <c r="D20027" i="8"/>
  <c r="C20028" i="8"/>
  <c r="D20028" i="8"/>
  <c r="C20029" i="8"/>
  <c r="D20029" i="8"/>
  <c r="C20030" i="8"/>
  <c r="D20030" i="8"/>
  <c r="C20031" i="8"/>
  <c r="D20031" i="8"/>
  <c r="C20032" i="8"/>
  <c r="D20032" i="8"/>
  <c r="C20033" i="8"/>
  <c r="D20033" i="8"/>
  <c r="C20034" i="8"/>
  <c r="D20034" i="8"/>
  <c r="C20035" i="8"/>
  <c r="D20035" i="8"/>
  <c r="C20036" i="8"/>
  <c r="D20036" i="8"/>
  <c r="C20037" i="8"/>
  <c r="D20037" i="8"/>
  <c r="C20038" i="8"/>
  <c r="D20038" i="8"/>
  <c r="C20039" i="8"/>
  <c r="D20039" i="8"/>
  <c r="C20040" i="8"/>
  <c r="D20040" i="8"/>
  <c r="C20041" i="8"/>
  <c r="D20041" i="8"/>
  <c r="C20042" i="8"/>
  <c r="D20042" i="8"/>
  <c r="C20043" i="8"/>
  <c r="D20043" i="8"/>
  <c r="C20044" i="8"/>
  <c r="D20044" i="8"/>
  <c r="C20045" i="8"/>
  <c r="D20045" i="8"/>
  <c r="C20046" i="8"/>
  <c r="D20046" i="8"/>
  <c r="C20047" i="8"/>
  <c r="D20047" i="8"/>
  <c r="C20048" i="8"/>
  <c r="D20048" i="8"/>
  <c r="C20049" i="8"/>
  <c r="D20049" i="8"/>
  <c r="C20050" i="8"/>
  <c r="D20050" i="8"/>
  <c r="C20051" i="8"/>
  <c r="D20051" i="8"/>
  <c r="C20052" i="8"/>
  <c r="D20052" i="8"/>
  <c r="C20053" i="8"/>
  <c r="D20053" i="8"/>
  <c r="C20054" i="8"/>
  <c r="D20054" i="8"/>
  <c r="C20055" i="8"/>
  <c r="D20055" i="8"/>
  <c r="C20056" i="8"/>
  <c r="D20056" i="8"/>
  <c r="C20057" i="8"/>
  <c r="D20057" i="8"/>
  <c r="C20058" i="8"/>
  <c r="D20058" i="8"/>
  <c r="C20059" i="8"/>
  <c r="D20059" i="8"/>
  <c r="C20060" i="8"/>
  <c r="D20060" i="8"/>
  <c r="C20061" i="8"/>
  <c r="D20061" i="8"/>
  <c r="C20062" i="8"/>
  <c r="D20062" i="8"/>
  <c r="C20063" i="8"/>
  <c r="D20063" i="8"/>
  <c r="C20064" i="8"/>
  <c r="D20064" i="8"/>
  <c r="C20065" i="8"/>
  <c r="D20065" i="8"/>
  <c r="C20066" i="8"/>
  <c r="D20066" i="8"/>
  <c r="C20067" i="8"/>
  <c r="D20067" i="8"/>
  <c r="C20068" i="8"/>
  <c r="D20068" i="8"/>
  <c r="C20069" i="8"/>
  <c r="D20069" i="8"/>
  <c r="C20070" i="8"/>
  <c r="D20070" i="8"/>
  <c r="C20071" i="8"/>
  <c r="D20071" i="8"/>
  <c r="C20072" i="8"/>
  <c r="D20072" i="8"/>
  <c r="C20073" i="8"/>
  <c r="D20073" i="8"/>
  <c r="C20074" i="8"/>
  <c r="D20074" i="8"/>
  <c r="C20075" i="8"/>
  <c r="D20075" i="8"/>
  <c r="C20076" i="8"/>
  <c r="D20076" i="8"/>
  <c r="C20077" i="8"/>
  <c r="D20077" i="8"/>
  <c r="C20078" i="8"/>
  <c r="D20078" i="8"/>
  <c r="C20079" i="8"/>
  <c r="D20079" i="8"/>
  <c r="C20080" i="8"/>
  <c r="D20080" i="8"/>
  <c r="C20081" i="8"/>
  <c r="D20081" i="8"/>
  <c r="C20082" i="8"/>
  <c r="D20082" i="8"/>
  <c r="C20083" i="8"/>
  <c r="D20083" i="8"/>
  <c r="C20084" i="8"/>
  <c r="D20084" i="8"/>
  <c r="C20085" i="8"/>
  <c r="D20085" i="8"/>
  <c r="C20086" i="8"/>
  <c r="D20086" i="8"/>
  <c r="C20087" i="8"/>
  <c r="D20087" i="8"/>
  <c r="C20088" i="8"/>
  <c r="D20088" i="8"/>
  <c r="C20089" i="8"/>
  <c r="D20089" i="8"/>
  <c r="C20090" i="8"/>
  <c r="D20090" i="8"/>
  <c r="C20091" i="8"/>
  <c r="D20091" i="8"/>
  <c r="C20092" i="8"/>
  <c r="D20092" i="8"/>
  <c r="C20093" i="8"/>
  <c r="D20093" i="8"/>
  <c r="C20094" i="8"/>
  <c r="D20094" i="8"/>
  <c r="C20095" i="8"/>
  <c r="D20095" i="8"/>
  <c r="C20096" i="8"/>
  <c r="D20096" i="8"/>
  <c r="C20097" i="8"/>
  <c r="D20097" i="8"/>
  <c r="C20098" i="8"/>
  <c r="D20098" i="8"/>
  <c r="C20099" i="8"/>
  <c r="D20099" i="8"/>
  <c r="C20100" i="8"/>
  <c r="D20100" i="8"/>
  <c r="C20101" i="8"/>
  <c r="D20101" i="8"/>
  <c r="C20102" i="8"/>
  <c r="D20102" i="8"/>
  <c r="C20103" i="8"/>
  <c r="D20103" i="8"/>
  <c r="C20104" i="8"/>
  <c r="D20104" i="8"/>
  <c r="C20105" i="8"/>
  <c r="D20105" i="8"/>
  <c r="C20106" i="8"/>
  <c r="D20106" i="8"/>
  <c r="C20107" i="8"/>
  <c r="D20107" i="8"/>
  <c r="C20108" i="8"/>
  <c r="D20108" i="8"/>
  <c r="C20109" i="8"/>
  <c r="D20109" i="8"/>
  <c r="C20110" i="8"/>
  <c r="D20110" i="8"/>
  <c r="C20111" i="8"/>
  <c r="D20111" i="8"/>
  <c r="C20112" i="8"/>
  <c r="D20112" i="8"/>
  <c r="C20113" i="8"/>
  <c r="D20113" i="8"/>
  <c r="C20114" i="8"/>
  <c r="D20114" i="8"/>
  <c r="C20115" i="8"/>
  <c r="D20115" i="8"/>
  <c r="C20116" i="8"/>
  <c r="D20116" i="8"/>
  <c r="C20117" i="8"/>
  <c r="D20117" i="8"/>
  <c r="C20118" i="8"/>
  <c r="D20118" i="8"/>
  <c r="C20119" i="8"/>
  <c r="D20119" i="8"/>
  <c r="C20120" i="8"/>
  <c r="D20120" i="8"/>
  <c r="C20121" i="8"/>
  <c r="D20121" i="8"/>
  <c r="C20122" i="8"/>
  <c r="D20122" i="8"/>
  <c r="C20123" i="8"/>
  <c r="D20123" i="8"/>
  <c r="C20124" i="8"/>
  <c r="D20124" i="8"/>
  <c r="C20125" i="8"/>
  <c r="D20125" i="8"/>
  <c r="C20126" i="8"/>
  <c r="D20126" i="8"/>
  <c r="C20127" i="8"/>
  <c r="D20127" i="8"/>
  <c r="C20128" i="8"/>
  <c r="D20128" i="8"/>
  <c r="C20129" i="8"/>
  <c r="D20129" i="8"/>
  <c r="C20130" i="8"/>
  <c r="D20130" i="8"/>
  <c r="C20131" i="8"/>
  <c r="D20131" i="8"/>
  <c r="C20132" i="8"/>
  <c r="D20132" i="8"/>
  <c r="C20133" i="8"/>
  <c r="D20133" i="8"/>
  <c r="C20134" i="8"/>
  <c r="D20134" i="8"/>
  <c r="C20135" i="8"/>
  <c r="D20135" i="8"/>
  <c r="C20136" i="8"/>
  <c r="D20136" i="8"/>
  <c r="C20137" i="8"/>
  <c r="D20137" i="8"/>
  <c r="C20138" i="8"/>
  <c r="D20138" i="8"/>
  <c r="C20139" i="8"/>
  <c r="D20139" i="8"/>
  <c r="C20140" i="8"/>
  <c r="D20140" i="8"/>
  <c r="C20141" i="8"/>
  <c r="D20141" i="8"/>
  <c r="C20142" i="8"/>
  <c r="D20142" i="8"/>
  <c r="C20143" i="8"/>
  <c r="D20143" i="8"/>
  <c r="C20144" i="8"/>
  <c r="D20144" i="8"/>
  <c r="C20145" i="8"/>
  <c r="D20145" i="8"/>
  <c r="C20146" i="8"/>
  <c r="D20146" i="8"/>
  <c r="C20147" i="8"/>
  <c r="D20147" i="8"/>
  <c r="C20148" i="8"/>
  <c r="D20148" i="8"/>
  <c r="C20149" i="8"/>
  <c r="D20149" i="8"/>
  <c r="C20150" i="8"/>
  <c r="D20150" i="8"/>
  <c r="C20151" i="8"/>
  <c r="D20151" i="8"/>
  <c r="C20152" i="8"/>
  <c r="D20152" i="8"/>
  <c r="C20153" i="8"/>
  <c r="D20153" i="8"/>
  <c r="C20154" i="8"/>
  <c r="D20154" i="8"/>
  <c r="C20155" i="8"/>
  <c r="D20155" i="8"/>
  <c r="C20156" i="8"/>
  <c r="D20156" i="8"/>
  <c r="C20157" i="8"/>
  <c r="D20157" i="8"/>
  <c r="C20158" i="8"/>
  <c r="D20158" i="8"/>
  <c r="I20158" i="8"/>
  <c r="G20158" i="8"/>
  <c r="F20158" i="8"/>
  <c r="E20158" i="8"/>
  <c r="G20134" i="8"/>
  <c r="F20134" i="8"/>
  <c r="E20134" i="8"/>
  <c r="G20110" i="8"/>
  <c r="F20110" i="8"/>
  <c r="E20110" i="8"/>
  <c r="G20086" i="8"/>
  <c r="F20086" i="8"/>
  <c r="E20086" i="8"/>
  <c r="G20062" i="8"/>
  <c r="F20062" i="8"/>
  <c r="E20062" i="8"/>
  <c r="G20038" i="8"/>
  <c r="F20038" i="8"/>
  <c r="E20038" i="8"/>
  <c r="G20014" i="8"/>
  <c r="F20014" i="8"/>
  <c r="E20014" i="8"/>
  <c r="C19821" i="8"/>
  <c r="D19821" i="8"/>
  <c r="C19822" i="8"/>
  <c r="D19822" i="8"/>
  <c r="C19823" i="8"/>
  <c r="D19823" i="8"/>
  <c r="C19824" i="8"/>
  <c r="D19824" i="8"/>
  <c r="C19825" i="8"/>
  <c r="D19825" i="8"/>
  <c r="C19826" i="8"/>
  <c r="D19826" i="8"/>
  <c r="C19827" i="8"/>
  <c r="D19827" i="8"/>
  <c r="C19828" i="8"/>
  <c r="D19828" i="8"/>
  <c r="C19829" i="8"/>
  <c r="D19829" i="8"/>
  <c r="C19831" i="8"/>
  <c r="D19831" i="8"/>
  <c r="C19832" i="8"/>
  <c r="D19832" i="8"/>
  <c r="C19833" i="8"/>
  <c r="D19833" i="8"/>
  <c r="C19834" i="8"/>
  <c r="D19834" i="8"/>
  <c r="C19835" i="8"/>
  <c r="D19835" i="8"/>
  <c r="C19836" i="8"/>
  <c r="D19836" i="8"/>
  <c r="C19837" i="8"/>
  <c r="D19837" i="8"/>
  <c r="C19838" i="8"/>
  <c r="D19838" i="8"/>
  <c r="C19839" i="8"/>
  <c r="D19839" i="8"/>
  <c r="C19840" i="8"/>
  <c r="D19840" i="8"/>
  <c r="C19841" i="8"/>
  <c r="D19841" i="8"/>
  <c r="C19842" i="8"/>
  <c r="D19842" i="8"/>
  <c r="C19843" i="8"/>
  <c r="D19843" i="8"/>
  <c r="C19844" i="8"/>
  <c r="D19844" i="8"/>
  <c r="C19845" i="8"/>
  <c r="D19845" i="8"/>
  <c r="C19846" i="8"/>
  <c r="D19846" i="8"/>
  <c r="C19847" i="8"/>
  <c r="D19847" i="8"/>
  <c r="C19848" i="8"/>
  <c r="D19848" i="8"/>
  <c r="C19849" i="8"/>
  <c r="D19849" i="8"/>
  <c r="C19850" i="8"/>
  <c r="D19850" i="8"/>
  <c r="C19851" i="8"/>
  <c r="D19851" i="8"/>
  <c r="C19852" i="8"/>
  <c r="D19852" i="8"/>
  <c r="C19853" i="8"/>
  <c r="D19853" i="8"/>
  <c r="C19854" i="8"/>
  <c r="D19854" i="8"/>
  <c r="C19855" i="8"/>
  <c r="D19855" i="8"/>
  <c r="C19856" i="8"/>
  <c r="D19856" i="8"/>
  <c r="C19857" i="8"/>
  <c r="D19857" i="8"/>
  <c r="C19858" i="8"/>
  <c r="D19858" i="8"/>
  <c r="C19859" i="8"/>
  <c r="D19859" i="8"/>
  <c r="C19860" i="8"/>
  <c r="D19860" i="8"/>
  <c r="C19861" i="8"/>
  <c r="D19861" i="8"/>
  <c r="C19862" i="8"/>
  <c r="D19862" i="8"/>
  <c r="C19863" i="8"/>
  <c r="D19863" i="8"/>
  <c r="C19864" i="8"/>
  <c r="D19864" i="8"/>
  <c r="C19865" i="8"/>
  <c r="D19865" i="8"/>
  <c r="C19866" i="8"/>
  <c r="D19866" i="8"/>
  <c r="C19867" i="8"/>
  <c r="D19867" i="8"/>
  <c r="C19868" i="8"/>
  <c r="D19868" i="8"/>
  <c r="C19869" i="8"/>
  <c r="D19869" i="8"/>
  <c r="C19870" i="8"/>
  <c r="D19870" i="8"/>
  <c r="C19871" i="8"/>
  <c r="D19871" i="8"/>
  <c r="C19872" i="8"/>
  <c r="D19872" i="8"/>
  <c r="C19873" i="8"/>
  <c r="D19873" i="8"/>
  <c r="C19874" i="8"/>
  <c r="D19874" i="8"/>
  <c r="C19875" i="8"/>
  <c r="D19875" i="8"/>
  <c r="C19876" i="8"/>
  <c r="D19876" i="8"/>
  <c r="C19877" i="8"/>
  <c r="D19877" i="8"/>
  <c r="C19878" i="8"/>
  <c r="D19878" i="8"/>
  <c r="C19879" i="8"/>
  <c r="D19879" i="8"/>
  <c r="C19880" i="8"/>
  <c r="D19880" i="8"/>
  <c r="C19881" i="8"/>
  <c r="D19881" i="8"/>
  <c r="C19882" i="8"/>
  <c r="D19882" i="8"/>
  <c r="C19883" i="8"/>
  <c r="D19883" i="8"/>
  <c r="C19884" i="8"/>
  <c r="D19884" i="8"/>
  <c r="C19885" i="8"/>
  <c r="D19885" i="8"/>
  <c r="C19886" i="8"/>
  <c r="D19886" i="8"/>
  <c r="C19887" i="8"/>
  <c r="D19887" i="8"/>
  <c r="C19888" i="8"/>
  <c r="D19888" i="8"/>
  <c r="C19889" i="8"/>
  <c r="D19889" i="8"/>
  <c r="C19890" i="8"/>
  <c r="D19890" i="8"/>
  <c r="C19891" i="8"/>
  <c r="D19891" i="8"/>
  <c r="C19892" i="8"/>
  <c r="D19892" i="8"/>
  <c r="C19893" i="8"/>
  <c r="D19893" i="8"/>
  <c r="C19894" i="8"/>
  <c r="D19894" i="8"/>
  <c r="C19895" i="8"/>
  <c r="D19895" i="8"/>
  <c r="C19896" i="8"/>
  <c r="D19896" i="8"/>
  <c r="C19897" i="8"/>
  <c r="D19897" i="8"/>
  <c r="C19898" i="8"/>
  <c r="D19898" i="8"/>
  <c r="C19899" i="8"/>
  <c r="D19899" i="8"/>
  <c r="C19900" i="8"/>
  <c r="D19900" i="8"/>
  <c r="C19901" i="8"/>
  <c r="D19901" i="8"/>
  <c r="C19902" i="8"/>
  <c r="D19902" i="8"/>
  <c r="C19903" i="8"/>
  <c r="D19903" i="8"/>
  <c r="C19904" i="8"/>
  <c r="D19904" i="8"/>
  <c r="C19905" i="8"/>
  <c r="D19905" i="8"/>
  <c r="C19906" i="8"/>
  <c r="D19906" i="8"/>
  <c r="C19907" i="8"/>
  <c r="D19907" i="8"/>
  <c r="C19908" i="8"/>
  <c r="D19908" i="8"/>
  <c r="C19909" i="8"/>
  <c r="D19909" i="8"/>
  <c r="C19910" i="8"/>
  <c r="D19910" i="8"/>
  <c r="C19911" i="8"/>
  <c r="D19911" i="8"/>
  <c r="C19912" i="8"/>
  <c r="D19912" i="8"/>
  <c r="C19913" i="8"/>
  <c r="D19913" i="8"/>
  <c r="C19914" i="8"/>
  <c r="D19914" i="8"/>
  <c r="C19915" i="8"/>
  <c r="D19915" i="8"/>
  <c r="C19916" i="8"/>
  <c r="D19916" i="8"/>
  <c r="C19917" i="8"/>
  <c r="D19917" i="8"/>
  <c r="C19918" i="8"/>
  <c r="D19918" i="8"/>
  <c r="C19919" i="8"/>
  <c r="D19919" i="8"/>
  <c r="C19920" i="8"/>
  <c r="D19920" i="8"/>
  <c r="C19921" i="8"/>
  <c r="D19921" i="8"/>
  <c r="C19922" i="8"/>
  <c r="D19922" i="8"/>
  <c r="C19923" i="8"/>
  <c r="D19923" i="8"/>
  <c r="C19924" i="8"/>
  <c r="D19924" i="8"/>
  <c r="C19925" i="8"/>
  <c r="D19925" i="8"/>
  <c r="C19926" i="8"/>
  <c r="D19926" i="8"/>
  <c r="C19928" i="8"/>
  <c r="D19928" i="8"/>
  <c r="C19929" i="8"/>
  <c r="D19929" i="8"/>
  <c r="C19930" i="8"/>
  <c r="D19930" i="8"/>
  <c r="C19931" i="8"/>
  <c r="D19931" i="8"/>
  <c r="C19932" i="8"/>
  <c r="D19932" i="8"/>
  <c r="C19933" i="8"/>
  <c r="D19933" i="8"/>
  <c r="C19934" i="8"/>
  <c r="D19934" i="8"/>
  <c r="C19935" i="8"/>
  <c r="D19935" i="8"/>
  <c r="C19936" i="8"/>
  <c r="D19936" i="8"/>
  <c r="C19937" i="8"/>
  <c r="D19937" i="8"/>
  <c r="C19938" i="8"/>
  <c r="D19938" i="8"/>
  <c r="C19939" i="8"/>
  <c r="D19939" i="8"/>
  <c r="C19940" i="8"/>
  <c r="D19940" i="8"/>
  <c r="C19941" i="8"/>
  <c r="D19941" i="8"/>
  <c r="C19942" i="8"/>
  <c r="D19942" i="8"/>
  <c r="C19943" i="8"/>
  <c r="D19943" i="8"/>
  <c r="C19944" i="8"/>
  <c r="D19944" i="8"/>
  <c r="C19945" i="8"/>
  <c r="D19945" i="8"/>
  <c r="C19946" i="8"/>
  <c r="D19946" i="8"/>
  <c r="C19947" i="8"/>
  <c r="D19947" i="8"/>
  <c r="C19948" i="8"/>
  <c r="D19948" i="8"/>
  <c r="C19949" i="8"/>
  <c r="D19949" i="8"/>
  <c r="C19950" i="8"/>
  <c r="D19950" i="8"/>
  <c r="C19951" i="8"/>
  <c r="D19951" i="8"/>
  <c r="C19952" i="8"/>
  <c r="D19952" i="8"/>
  <c r="C19953" i="8"/>
  <c r="D19953" i="8"/>
  <c r="C19954" i="8"/>
  <c r="D19954" i="8"/>
  <c r="C19955" i="8"/>
  <c r="D19955" i="8"/>
  <c r="C19956" i="8"/>
  <c r="D19956" i="8"/>
  <c r="C19957" i="8"/>
  <c r="D19957" i="8"/>
  <c r="C19958" i="8"/>
  <c r="D19958" i="8"/>
  <c r="C19959" i="8"/>
  <c r="D19959" i="8"/>
  <c r="C19960" i="8"/>
  <c r="D19960" i="8"/>
  <c r="C19961" i="8"/>
  <c r="D19961" i="8"/>
  <c r="C19962" i="8"/>
  <c r="D19962" i="8"/>
  <c r="C19963" i="8"/>
  <c r="D19963" i="8"/>
  <c r="C19964" i="8"/>
  <c r="D19964" i="8"/>
  <c r="C19965" i="8"/>
  <c r="D19965" i="8"/>
  <c r="C19966" i="8"/>
  <c r="D19966" i="8"/>
  <c r="C19967" i="8"/>
  <c r="D19967" i="8"/>
  <c r="C19968" i="8"/>
  <c r="D19968" i="8"/>
  <c r="C19969" i="8"/>
  <c r="D19969" i="8"/>
  <c r="C19970" i="8"/>
  <c r="D19970" i="8"/>
  <c r="C19971" i="8"/>
  <c r="D19971" i="8"/>
  <c r="C19972" i="8"/>
  <c r="D19972" i="8"/>
  <c r="C19973" i="8"/>
  <c r="D19973" i="8"/>
  <c r="C19974" i="8"/>
  <c r="D19974" i="8"/>
  <c r="C19975" i="8"/>
  <c r="D19975" i="8"/>
  <c r="C19976" i="8"/>
  <c r="D19976" i="8"/>
  <c r="C19977" i="8"/>
  <c r="D19977" i="8"/>
  <c r="C19978" i="8"/>
  <c r="D19978" i="8"/>
  <c r="C19979" i="8"/>
  <c r="D19979" i="8"/>
  <c r="C19980" i="8"/>
  <c r="D19980" i="8"/>
  <c r="C19981" i="8"/>
  <c r="D19981" i="8"/>
  <c r="C19982" i="8"/>
  <c r="D19982" i="8"/>
  <c r="C19983" i="8"/>
  <c r="D19983" i="8"/>
  <c r="C19984" i="8"/>
  <c r="D19984" i="8"/>
  <c r="C19985" i="8"/>
  <c r="D19985" i="8"/>
  <c r="C19986" i="8"/>
  <c r="D19986" i="8"/>
  <c r="C19987" i="8"/>
  <c r="D19987" i="8"/>
  <c r="C19988" i="8"/>
  <c r="D19988" i="8"/>
  <c r="C19989" i="8"/>
  <c r="D19989" i="8"/>
  <c r="C19990" i="8"/>
  <c r="D19990" i="8"/>
  <c r="I19990" i="8"/>
  <c r="G19990" i="8"/>
  <c r="F19990" i="8"/>
  <c r="E19990" i="8"/>
  <c r="G19966" i="8"/>
  <c r="F19966" i="8"/>
  <c r="E19966" i="8"/>
  <c r="G19942" i="8"/>
  <c r="F19942" i="8"/>
  <c r="E19942" i="8"/>
  <c r="G19917" i="8"/>
  <c r="F19917" i="8"/>
  <c r="E19917" i="8"/>
  <c r="G19893" i="8"/>
  <c r="F19893" i="8"/>
  <c r="E19893" i="8"/>
  <c r="G19869" i="8"/>
  <c r="F19869" i="8"/>
  <c r="E19869" i="8"/>
  <c r="G19845" i="8"/>
  <c r="F19845" i="8"/>
  <c r="E19845" i="8"/>
  <c r="C19653" i="8"/>
  <c r="D19653" i="8"/>
  <c r="C19654" i="8"/>
  <c r="D19654" i="8"/>
  <c r="C19655" i="8"/>
  <c r="D19655" i="8"/>
  <c r="C19656" i="8"/>
  <c r="D19656" i="8"/>
  <c r="C19657" i="8"/>
  <c r="D19657" i="8"/>
  <c r="C19658" i="8"/>
  <c r="D19658" i="8"/>
  <c r="C19659" i="8"/>
  <c r="D19659" i="8"/>
  <c r="C19660" i="8"/>
  <c r="D19660" i="8"/>
  <c r="C19661" i="8"/>
  <c r="D19661" i="8"/>
  <c r="C19662" i="8"/>
  <c r="D19662" i="8"/>
  <c r="C19663" i="8"/>
  <c r="D19663" i="8"/>
  <c r="C19664" i="8"/>
  <c r="D19664" i="8"/>
  <c r="C19665" i="8"/>
  <c r="D19665" i="8"/>
  <c r="C19666" i="8"/>
  <c r="D19666" i="8"/>
  <c r="C19667" i="8"/>
  <c r="D19667" i="8"/>
  <c r="C19668" i="8"/>
  <c r="D19668" i="8"/>
  <c r="C19669" i="8"/>
  <c r="D19669" i="8"/>
  <c r="C19670" i="8"/>
  <c r="D19670" i="8"/>
  <c r="C19671" i="8"/>
  <c r="D19671" i="8"/>
  <c r="C19672" i="8"/>
  <c r="D19672" i="8"/>
  <c r="C19673" i="8"/>
  <c r="D19673" i="8"/>
  <c r="C19674" i="8"/>
  <c r="D19674" i="8"/>
  <c r="C19675" i="8"/>
  <c r="D19675" i="8"/>
  <c r="C19676" i="8"/>
  <c r="D19676" i="8"/>
  <c r="C19677" i="8"/>
  <c r="D19677" i="8"/>
  <c r="C19678" i="8"/>
  <c r="D19678" i="8"/>
  <c r="C19679" i="8"/>
  <c r="D19679" i="8"/>
  <c r="C19680" i="8"/>
  <c r="D19680" i="8"/>
  <c r="C19681" i="8"/>
  <c r="D19681" i="8"/>
  <c r="C19682" i="8"/>
  <c r="D19682" i="8"/>
  <c r="C19683" i="8"/>
  <c r="D19683" i="8"/>
  <c r="C19684" i="8"/>
  <c r="D19684" i="8"/>
  <c r="C19685" i="8"/>
  <c r="D19685" i="8"/>
  <c r="C19686" i="8"/>
  <c r="D19686" i="8"/>
  <c r="C19687" i="8"/>
  <c r="D19687" i="8"/>
  <c r="C19688" i="8"/>
  <c r="D19688" i="8"/>
  <c r="C19689" i="8"/>
  <c r="D19689" i="8"/>
  <c r="C19690" i="8"/>
  <c r="D19690" i="8"/>
  <c r="C19691" i="8"/>
  <c r="D19691" i="8"/>
  <c r="C19692" i="8"/>
  <c r="D19692" i="8"/>
  <c r="C19693" i="8"/>
  <c r="D19693" i="8"/>
  <c r="C19694" i="8"/>
  <c r="D19694" i="8"/>
  <c r="C19695" i="8"/>
  <c r="D19695" i="8"/>
  <c r="C19696" i="8"/>
  <c r="D19696" i="8"/>
  <c r="C19697" i="8"/>
  <c r="D19697" i="8"/>
  <c r="C19698" i="8"/>
  <c r="D19698" i="8"/>
  <c r="C19699" i="8"/>
  <c r="D19699" i="8"/>
  <c r="C19700" i="8"/>
  <c r="D19700" i="8"/>
  <c r="C19701" i="8"/>
  <c r="D19701" i="8"/>
  <c r="C19702" i="8"/>
  <c r="D19702" i="8"/>
  <c r="C19703" i="8"/>
  <c r="D19703" i="8"/>
  <c r="C19704" i="8"/>
  <c r="D19704" i="8"/>
  <c r="C19705" i="8"/>
  <c r="D19705" i="8"/>
  <c r="C19706" i="8"/>
  <c r="D19706" i="8"/>
  <c r="C19707" i="8"/>
  <c r="D19707" i="8"/>
  <c r="C19708" i="8"/>
  <c r="D19708" i="8"/>
  <c r="C19709" i="8"/>
  <c r="D19709" i="8"/>
  <c r="C19710" i="8"/>
  <c r="D19710" i="8"/>
  <c r="C19711" i="8"/>
  <c r="D19711" i="8"/>
  <c r="C19712" i="8"/>
  <c r="D19712" i="8"/>
  <c r="C19713" i="8"/>
  <c r="D19713" i="8"/>
  <c r="C19714" i="8"/>
  <c r="D19714" i="8"/>
  <c r="C19715" i="8"/>
  <c r="D19715" i="8"/>
  <c r="C19716" i="8"/>
  <c r="D19716" i="8"/>
  <c r="C19717" i="8"/>
  <c r="D19717" i="8"/>
  <c r="C19718" i="8"/>
  <c r="D19718" i="8"/>
  <c r="C19719" i="8"/>
  <c r="D19719" i="8"/>
  <c r="C19720" i="8"/>
  <c r="D19720" i="8"/>
  <c r="C19721" i="8"/>
  <c r="D19721" i="8"/>
  <c r="C19722" i="8"/>
  <c r="D19722" i="8"/>
  <c r="C19723" i="8"/>
  <c r="D19723" i="8"/>
  <c r="C19724" i="8"/>
  <c r="D19724" i="8"/>
  <c r="C19725" i="8"/>
  <c r="D19725" i="8"/>
  <c r="C19726" i="8"/>
  <c r="D19726" i="8"/>
  <c r="C19727" i="8"/>
  <c r="D19727" i="8"/>
  <c r="C19728" i="8"/>
  <c r="D19728" i="8"/>
  <c r="C19729" i="8"/>
  <c r="D19729" i="8"/>
  <c r="C19730" i="8"/>
  <c r="D19730" i="8"/>
  <c r="C19731" i="8"/>
  <c r="D19731" i="8"/>
  <c r="C19732" i="8"/>
  <c r="D19732" i="8"/>
  <c r="C19733" i="8"/>
  <c r="D19733" i="8"/>
  <c r="C19734" i="8"/>
  <c r="D19734" i="8"/>
  <c r="C19735" i="8"/>
  <c r="D19735" i="8"/>
  <c r="C19736" i="8"/>
  <c r="D19736" i="8"/>
  <c r="C19737" i="8"/>
  <c r="D19737" i="8"/>
  <c r="C19738" i="8"/>
  <c r="D19738" i="8"/>
  <c r="C19739" i="8"/>
  <c r="D19739" i="8"/>
  <c r="C19740" i="8"/>
  <c r="D19740" i="8"/>
  <c r="C19741" i="8"/>
  <c r="D19741" i="8"/>
  <c r="C19742" i="8"/>
  <c r="D19742" i="8"/>
  <c r="C19743" i="8"/>
  <c r="D19743" i="8"/>
  <c r="C19744" i="8"/>
  <c r="D19744" i="8"/>
  <c r="C19745" i="8"/>
  <c r="D19745" i="8"/>
  <c r="C19746" i="8"/>
  <c r="D19746" i="8"/>
  <c r="C19747" i="8"/>
  <c r="D19747" i="8"/>
  <c r="C19748" i="8"/>
  <c r="D19748" i="8"/>
  <c r="C19749" i="8"/>
  <c r="D19749" i="8"/>
  <c r="C19750" i="8"/>
  <c r="D19750" i="8"/>
  <c r="C19751" i="8"/>
  <c r="D19751" i="8"/>
  <c r="C19752" i="8"/>
  <c r="D19752" i="8"/>
  <c r="C19753" i="8"/>
  <c r="D19753" i="8"/>
  <c r="C19754" i="8"/>
  <c r="D19754" i="8"/>
  <c r="C19755" i="8"/>
  <c r="D19755" i="8"/>
  <c r="C19756" i="8"/>
  <c r="D19756" i="8"/>
  <c r="C19757" i="8"/>
  <c r="D19757" i="8"/>
  <c r="C19758" i="8"/>
  <c r="D19758" i="8"/>
  <c r="C19759" i="8"/>
  <c r="D19759" i="8"/>
  <c r="C19760" i="8"/>
  <c r="D19760" i="8"/>
  <c r="C19761" i="8"/>
  <c r="D19761" i="8"/>
  <c r="C19762" i="8"/>
  <c r="D19762" i="8"/>
  <c r="C19763" i="8"/>
  <c r="D19763" i="8"/>
  <c r="C19764" i="8"/>
  <c r="D19764" i="8"/>
  <c r="C19765" i="8"/>
  <c r="D19765" i="8"/>
  <c r="C19766" i="8"/>
  <c r="D19766" i="8"/>
  <c r="C19767" i="8"/>
  <c r="D19767" i="8"/>
  <c r="C19768" i="8"/>
  <c r="D19768" i="8"/>
  <c r="C19769" i="8"/>
  <c r="D19769" i="8"/>
  <c r="C19770" i="8"/>
  <c r="D19770" i="8"/>
  <c r="C19771" i="8"/>
  <c r="D19771" i="8"/>
  <c r="C19772" i="8"/>
  <c r="D19772" i="8"/>
  <c r="C19773" i="8"/>
  <c r="D19773" i="8"/>
  <c r="C19774" i="8"/>
  <c r="D19774" i="8"/>
  <c r="C19775" i="8"/>
  <c r="D19775" i="8"/>
  <c r="C19776" i="8"/>
  <c r="D19776" i="8"/>
  <c r="C19777" i="8"/>
  <c r="D19777" i="8"/>
  <c r="C19778" i="8"/>
  <c r="D19778" i="8"/>
  <c r="C19779" i="8"/>
  <c r="D19779" i="8"/>
  <c r="C19780" i="8"/>
  <c r="D19780" i="8"/>
  <c r="C19781" i="8"/>
  <c r="D19781" i="8"/>
  <c r="C19782" i="8"/>
  <c r="D19782" i="8"/>
  <c r="C19783" i="8"/>
  <c r="D19783" i="8"/>
  <c r="C19784" i="8"/>
  <c r="D19784" i="8"/>
  <c r="C19785" i="8"/>
  <c r="D19785" i="8"/>
  <c r="C19786" i="8"/>
  <c r="D19786" i="8"/>
  <c r="C19787" i="8"/>
  <c r="D19787" i="8"/>
  <c r="C19788" i="8"/>
  <c r="D19788" i="8"/>
  <c r="C19789" i="8"/>
  <c r="D19789" i="8"/>
  <c r="C19790" i="8"/>
  <c r="D19790" i="8"/>
  <c r="C19791" i="8"/>
  <c r="D19791" i="8"/>
  <c r="C19792" i="8"/>
  <c r="D19792" i="8"/>
  <c r="C19793" i="8"/>
  <c r="D19793" i="8"/>
  <c r="C19794" i="8"/>
  <c r="D19794" i="8"/>
  <c r="C19795" i="8"/>
  <c r="D19795" i="8"/>
  <c r="C19796" i="8"/>
  <c r="D19796" i="8"/>
  <c r="C19797" i="8"/>
  <c r="D19797" i="8"/>
  <c r="C19798" i="8"/>
  <c r="D19798" i="8"/>
  <c r="C19799" i="8"/>
  <c r="D19799" i="8"/>
  <c r="C19800" i="8"/>
  <c r="D19800" i="8"/>
  <c r="C19801" i="8"/>
  <c r="D19801" i="8"/>
  <c r="C19802" i="8"/>
  <c r="D19802" i="8"/>
  <c r="C19803" i="8"/>
  <c r="D19803" i="8"/>
  <c r="C19804" i="8"/>
  <c r="D19804" i="8"/>
  <c r="C19805" i="8"/>
  <c r="D19805" i="8"/>
  <c r="C19806" i="8"/>
  <c r="D19806" i="8"/>
  <c r="C19807" i="8"/>
  <c r="D19807" i="8"/>
  <c r="C19808" i="8"/>
  <c r="D19808" i="8"/>
  <c r="C19809" i="8"/>
  <c r="D19809" i="8"/>
  <c r="C19810" i="8"/>
  <c r="D19810" i="8"/>
  <c r="C19811" i="8"/>
  <c r="D19811" i="8"/>
  <c r="C19812" i="8"/>
  <c r="D19812" i="8"/>
  <c r="C19813" i="8"/>
  <c r="D19813" i="8"/>
  <c r="C19814" i="8"/>
  <c r="D19814" i="8"/>
  <c r="C19815" i="8"/>
  <c r="D19815" i="8"/>
  <c r="C19816" i="8"/>
  <c r="D19816" i="8"/>
  <c r="C19817" i="8"/>
  <c r="D19817" i="8"/>
  <c r="C19818" i="8"/>
  <c r="D19818" i="8"/>
  <c r="C19819" i="8"/>
  <c r="D19819" i="8"/>
  <c r="C19820" i="8"/>
  <c r="D19820" i="8"/>
  <c r="I19820" i="8"/>
  <c r="G19820" i="8"/>
  <c r="F19820" i="8"/>
  <c r="E19820" i="8"/>
  <c r="G19796" i="8"/>
  <c r="F19796" i="8"/>
  <c r="E19796" i="8"/>
  <c r="G19772" i="8"/>
  <c r="F19772" i="8"/>
  <c r="E19772" i="8"/>
  <c r="G19748" i="8"/>
  <c r="F19748" i="8"/>
  <c r="E19748" i="8"/>
  <c r="G19724" i="8"/>
  <c r="F19724" i="8"/>
  <c r="E19724" i="8"/>
  <c r="G19700" i="8"/>
  <c r="F19700" i="8"/>
  <c r="E19700" i="8"/>
  <c r="G19676" i="8"/>
  <c r="F19676" i="8"/>
  <c r="E19676" i="8"/>
  <c r="C19532" i="8"/>
  <c r="D19532" i="8"/>
  <c r="C19533" i="8"/>
  <c r="D19533" i="8"/>
  <c r="C19534" i="8"/>
  <c r="D19534" i="8"/>
  <c r="C19535" i="8"/>
  <c r="D19535" i="8"/>
  <c r="C19536" i="8"/>
  <c r="D19536" i="8"/>
  <c r="C19537" i="8"/>
  <c r="D19537" i="8"/>
  <c r="C19538" i="8"/>
  <c r="D19538" i="8"/>
  <c r="C19539" i="8"/>
  <c r="D19539" i="8"/>
  <c r="C19540" i="8"/>
  <c r="D19540" i="8"/>
  <c r="C19541" i="8"/>
  <c r="D19541" i="8"/>
  <c r="C19542" i="8"/>
  <c r="D19542" i="8"/>
  <c r="C19543" i="8"/>
  <c r="D19543" i="8"/>
  <c r="C19544" i="8"/>
  <c r="D19544" i="8"/>
  <c r="C19545" i="8"/>
  <c r="D19545" i="8"/>
  <c r="C19546" i="8"/>
  <c r="D19546" i="8"/>
  <c r="C19547" i="8"/>
  <c r="D19547" i="8"/>
  <c r="C19548" i="8"/>
  <c r="D19548" i="8"/>
  <c r="C19549" i="8"/>
  <c r="D19549" i="8"/>
  <c r="C19550" i="8"/>
  <c r="D19550" i="8"/>
  <c r="C19551" i="8"/>
  <c r="D19551" i="8"/>
  <c r="C19552" i="8"/>
  <c r="D19552" i="8"/>
  <c r="C19553" i="8"/>
  <c r="D19553" i="8"/>
  <c r="C19554" i="8"/>
  <c r="D19554" i="8"/>
  <c r="C19555" i="8"/>
  <c r="D19555" i="8"/>
  <c r="C19556" i="8"/>
  <c r="D19556" i="8"/>
  <c r="C19557" i="8"/>
  <c r="D19557" i="8"/>
  <c r="C19558" i="8"/>
  <c r="D19558" i="8"/>
  <c r="C19559" i="8"/>
  <c r="D19559" i="8"/>
  <c r="C19560" i="8"/>
  <c r="D19560" i="8"/>
  <c r="C19561" i="8"/>
  <c r="D19561" i="8"/>
  <c r="C19562" i="8"/>
  <c r="D19562" i="8"/>
  <c r="C19563" i="8"/>
  <c r="D19563" i="8"/>
  <c r="C19564" i="8"/>
  <c r="D19564" i="8"/>
  <c r="C19565" i="8"/>
  <c r="D19565" i="8"/>
  <c r="C19566" i="8"/>
  <c r="D19566" i="8"/>
  <c r="C19567" i="8"/>
  <c r="D19567" i="8"/>
  <c r="C19568" i="8"/>
  <c r="D19568" i="8"/>
  <c r="C19570" i="8"/>
  <c r="D19570" i="8"/>
  <c r="C19571" i="8"/>
  <c r="D19571" i="8"/>
  <c r="C19572" i="8"/>
  <c r="D19572" i="8"/>
  <c r="C19573" i="8"/>
  <c r="D19573" i="8"/>
  <c r="C19574" i="8"/>
  <c r="D19574" i="8"/>
  <c r="C19575" i="8"/>
  <c r="D19575" i="8"/>
  <c r="C19576" i="8"/>
  <c r="D19576" i="8"/>
  <c r="C19577" i="8"/>
  <c r="D19577" i="8"/>
  <c r="C19578" i="8"/>
  <c r="D19578" i="8"/>
  <c r="C19579" i="8"/>
  <c r="D19579" i="8"/>
  <c r="C19580" i="8"/>
  <c r="D19580" i="8"/>
  <c r="C19581" i="8"/>
  <c r="D19581" i="8"/>
  <c r="C19582" i="8"/>
  <c r="D19582" i="8"/>
  <c r="C19583" i="8"/>
  <c r="D19583" i="8"/>
  <c r="C19584" i="8"/>
  <c r="D19584" i="8"/>
  <c r="C19585" i="8"/>
  <c r="D19585" i="8"/>
  <c r="C19586" i="8"/>
  <c r="D19586" i="8"/>
  <c r="C19587" i="8"/>
  <c r="D19587" i="8"/>
  <c r="C19588" i="8"/>
  <c r="D19588" i="8"/>
  <c r="C19589" i="8"/>
  <c r="D19589" i="8"/>
  <c r="C19590" i="8"/>
  <c r="D19590" i="8"/>
  <c r="C19591" i="8"/>
  <c r="D19591" i="8"/>
  <c r="C19592" i="8"/>
  <c r="D19592" i="8"/>
  <c r="C19593" i="8"/>
  <c r="D19593" i="8"/>
  <c r="C19594" i="8"/>
  <c r="D19594" i="8"/>
  <c r="C19595" i="8"/>
  <c r="D19595" i="8"/>
  <c r="C19596" i="8"/>
  <c r="D19596" i="8"/>
  <c r="C19597" i="8"/>
  <c r="D19597" i="8"/>
  <c r="C19598" i="8"/>
  <c r="D19598" i="8"/>
  <c r="C19599" i="8"/>
  <c r="D19599" i="8"/>
  <c r="C19600" i="8"/>
  <c r="D19600" i="8"/>
  <c r="C19601" i="8"/>
  <c r="D19601" i="8"/>
  <c r="C19602" i="8"/>
  <c r="D19602" i="8"/>
  <c r="C19603" i="8"/>
  <c r="D19603" i="8"/>
  <c r="C19604" i="8"/>
  <c r="D19604" i="8"/>
  <c r="C19605" i="8"/>
  <c r="D19605" i="8"/>
  <c r="C19606" i="8"/>
  <c r="D19606" i="8"/>
  <c r="C19607" i="8"/>
  <c r="D19607" i="8"/>
  <c r="C19608" i="8"/>
  <c r="D19608" i="8"/>
  <c r="C19609" i="8"/>
  <c r="D19609" i="8"/>
  <c r="C19610" i="8"/>
  <c r="D19610" i="8"/>
  <c r="C19611" i="8"/>
  <c r="D19611" i="8"/>
  <c r="C19612" i="8"/>
  <c r="D19612" i="8"/>
  <c r="C19613" i="8"/>
  <c r="D19613" i="8"/>
  <c r="C19614" i="8"/>
  <c r="D19614" i="8"/>
  <c r="C19615" i="8"/>
  <c r="D19615" i="8"/>
  <c r="C19616" i="8"/>
  <c r="D19616" i="8"/>
  <c r="C19617" i="8"/>
  <c r="D19617" i="8"/>
  <c r="C19618" i="8"/>
  <c r="D19618" i="8"/>
  <c r="C19619" i="8"/>
  <c r="D19619" i="8"/>
  <c r="C19620" i="8"/>
  <c r="D19620" i="8"/>
  <c r="C19621" i="8"/>
  <c r="D19621" i="8"/>
  <c r="C19622" i="8"/>
  <c r="D19622" i="8"/>
  <c r="C19623" i="8"/>
  <c r="D19623" i="8"/>
  <c r="C19624" i="8"/>
  <c r="D19624" i="8"/>
  <c r="C19625" i="8"/>
  <c r="D19625" i="8"/>
  <c r="C19626" i="8"/>
  <c r="D19626" i="8"/>
  <c r="C19627" i="8"/>
  <c r="D19627" i="8"/>
  <c r="C19628" i="8"/>
  <c r="D19628" i="8"/>
  <c r="C19629" i="8"/>
  <c r="D19629" i="8"/>
  <c r="C19630" i="8"/>
  <c r="D19630" i="8"/>
  <c r="C19631" i="8"/>
  <c r="D19631" i="8"/>
  <c r="C19632" i="8"/>
  <c r="D19632" i="8"/>
  <c r="C19633" i="8"/>
  <c r="D19633" i="8"/>
  <c r="C19634" i="8"/>
  <c r="D19634" i="8"/>
  <c r="C19635" i="8"/>
  <c r="D19635" i="8"/>
  <c r="C19636" i="8"/>
  <c r="D19636" i="8"/>
  <c r="C19637" i="8"/>
  <c r="D19637" i="8"/>
  <c r="C19638" i="8"/>
  <c r="D19638" i="8"/>
  <c r="C19639" i="8"/>
  <c r="D19639" i="8"/>
  <c r="C19640" i="8"/>
  <c r="D19640" i="8"/>
  <c r="C19641" i="8"/>
  <c r="D19641" i="8"/>
  <c r="C19642" i="8"/>
  <c r="D19642" i="8"/>
  <c r="C19643" i="8"/>
  <c r="D19643" i="8"/>
  <c r="C19644" i="8"/>
  <c r="D19644" i="8"/>
  <c r="C19645" i="8"/>
  <c r="D19645" i="8"/>
  <c r="C19646" i="8"/>
  <c r="D19646" i="8"/>
  <c r="C19647" i="8"/>
  <c r="D19647" i="8"/>
  <c r="C19648" i="8"/>
  <c r="D19648" i="8"/>
  <c r="C19649" i="8"/>
  <c r="D19649" i="8"/>
  <c r="C19650" i="8"/>
  <c r="D19650" i="8"/>
  <c r="C19651" i="8"/>
  <c r="D19651" i="8"/>
  <c r="C19652" i="8"/>
  <c r="D19652" i="8"/>
  <c r="I19652" i="8"/>
  <c r="G19652" i="8"/>
  <c r="F19652" i="8"/>
  <c r="E19652" i="8"/>
  <c r="G19628" i="8"/>
  <c r="F19628" i="8"/>
  <c r="E19628" i="8"/>
  <c r="G19604" i="8"/>
  <c r="F19604" i="8"/>
  <c r="E19604" i="8"/>
  <c r="G19580" i="8"/>
  <c r="F19580" i="8"/>
  <c r="E19580" i="8"/>
  <c r="G19555" i="8"/>
  <c r="F19555" i="8"/>
  <c r="E19555" i="8"/>
  <c r="C19364" i="8"/>
  <c r="D19364" i="8"/>
  <c r="C19365" i="8"/>
  <c r="D19365" i="8"/>
  <c r="C19366" i="8"/>
  <c r="D19366" i="8"/>
  <c r="C19367" i="8"/>
  <c r="D19367" i="8"/>
  <c r="C19368" i="8"/>
  <c r="D19368" i="8"/>
  <c r="C19369" i="8"/>
  <c r="D19369" i="8"/>
  <c r="C19370" i="8"/>
  <c r="D19370" i="8"/>
  <c r="C19371" i="8"/>
  <c r="D19371" i="8"/>
  <c r="C19372" i="8"/>
  <c r="D19372" i="8"/>
  <c r="C19373" i="8"/>
  <c r="D19373" i="8"/>
  <c r="C19374" i="8"/>
  <c r="D19374" i="8"/>
  <c r="C19375" i="8"/>
  <c r="D19375" i="8"/>
  <c r="C19376" i="8"/>
  <c r="D19376" i="8"/>
  <c r="C19377" i="8"/>
  <c r="D19377" i="8"/>
  <c r="C19378" i="8"/>
  <c r="D19378" i="8"/>
  <c r="C19379" i="8"/>
  <c r="D19379" i="8"/>
  <c r="C19380" i="8"/>
  <c r="D19380" i="8"/>
  <c r="C19381" i="8"/>
  <c r="D19381" i="8"/>
  <c r="C19382" i="8"/>
  <c r="D19382" i="8"/>
  <c r="C19383" i="8"/>
  <c r="D19383" i="8"/>
  <c r="C19384" i="8"/>
  <c r="D19384" i="8"/>
  <c r="C19385" i="8"/>
  <c r="D19385" i="8"/>
  <c r="C19386" i="8"/>
  <c r="D19386" i="8"/>
  <c r="C19387" i="8"/>
  <c r="D19387" i="8"/>
  <c r="C19388" i="8"/>
  <c r="D19388" i="8"/>
  <c r="C19389" i="8"/>
  <c r="D19389" i="8"/>
  <c r="C19390" i="8"/>
  <c r="D19390" i="8"/>
  <c r="C19391" i="8"/>
  <c r="D19391" i="8"/>
  <c r="C19392" i="8"/>
  <c r="D19392" i="8"/>
  <c r="C19393" i="8"/>
  <c r="D19393" i="8"/>
  <c r="C19394" i="8"/>
  <c r="D19394" i="8"/>
  <c r="C19395" i="8"/>
  <c r="D19395" i="8"/>
  <c r="C19396" i="8"/>
  <c r="D19396" i="8"/>
  <c r="C19397" i="8"/>
  <c r="D19397" i="8"/>
  <c r="C19398" i="8"/>
  <c r="D19398" i="8"/>
  <c r="C19399" i="8"/>
  <c r="D19399" i="8"/>
  <c r="C19400" i="8"/>
  <c r="D19400" i="8"/>
  <c r="C19401" i="8"/>
  <c r="D19401" i="8"/>
  <c r="C19402" i="8"/>
  <c r="D19402" i="8"/>
  <c r="C19403" i="8"/>
  <c r="D19403" i="8"/>
  <c r="C19404" i="8"/>
  <c r="D19404" i="8"/>
  <c r="C19405" i="8"/>
  <c r="D19405" i="8"/>
  <c r="C19406" i="8"/>
  <c r="D19406" i="8"/>
  <c r="C19407" i="8"/>
  <c r="D19407" i="8"/>
  <c r="C19408" i="8"/>
  <c r="D19408" i="8"/>
  <c r="C19409" i="8"/>
  <c r="D19409" i="8"/>
  <c r="C19410" i="8"/>
  <c r="D19410" i="8"/>
  <c r="C19411" i="8"/>
  <c r="D19411" i="8"/>
  <c r="C19412" i="8"/>
  <c r="D19412" i="8"/>
  <c r="C19413" i="8"/>
  <c r="D19413" i="8"/>
  <c r="C19414" i="8"/>
  <c r="D19414" i="8"/>
  <c r="C19415" i="8"/>
  <c r="D19415" i="8"/>
  <c r="C19416" i="8"/>
  <c r="D19416" i="8"/>
  <c r="C19417" i="8"/>
  <c r="D19417" i="8"/>
  <c r="C19418" i="8"/>
  <c r="D19418" i="8"/>
  <c r="C19419" i="8"/>
  <c r="D19419" i="8"/>
  <c r="C19420" i="8"/>
  <c r="D19420" i="8"/>
  <c r="C19421" i="8"/>
  <c r="D19421" i="8"/>
  <c r="C19422" i="8"/>
  <c r="D19422" i="8"/>
  <c r="C19423" i="8"/>
  <c r="D19423" i="8"/>
  <c r="C19424" i="8"/>
  <c r="D19424" i="8"/>
  <c r="C19425" i="8"/>
  <c r="D19425" i="8"/>
  <c r="C19426" i="8"/>
  <c r="D19426" i="8"/>
  <c r="C19427" i="8"/>
  <c r="D19427" i="8"/>
  <c r="C19428" i="8"/>
  <c r="D19428" i="8"/>
  <c r="C19429" i="8"/>
  <c r="D19429" i="8"/>
  <c r="C19430" i="8"/>
  <c r="D19430" i="8"/>
  <c r="C19431" i="8"/>
  <c r="D19431" i="8"/>
  <c r="C19432" i="8"/>
  <c r="D19432" i="8"/>
  <c r="C19433" i="8"/>
  <c r="D19433" i="8"/>
  <c r="C19434" i="8"/>
  <c r="D19434" i="8"/>
  <c r="C19435" i="8"/>
  <c r="D19435" i="8"/>
  <c r="C19436" i="8"/>
  <c r="D19436" i="8"/>
  <c r="C19437" i="8"/>
  <c r="D19437" i="8"/>
  <c r="C19438" i="8"/>
  <c r="D19438" i="8"/>
  <c r="C19439" i="8"/>
  <c r="D19439" i="8"/>
  <c r="C19440" i="8"/>
  <c r="D19440" i="8"/>
  <c r="C19441" i="8"/>
  <c r="D19441" i="8"/>
  <c r="C19442" i="8"/>
  <c r="D19442" i="8"/>
  <c r="C19443" i="8"/>
  <c r="D19443" i="8"/>
  <c r="C19444" i="8"/>
  <c r="D19444" i="8"/>
  <c r="C19445" i="8"/>
  <c r="D19445" i="8"/>
  <c r="C19446" i="8"/>
  <c r="D19446" i="8"/>
  <c r="C19447" i="8"/>
  <c r="D19447" i="8"/>
  <c r="C19448" i="8"/>
  <c r="D19448" i="8"/>
  <c r="C19449" i="8"/>
  <c r="D19449" i="8"/>
  <c r="C19450" i="8"/>
  <c r="D19450" i="8"/>
  <c r="C19451" i="8"/>
  <c r="D19451" i="8"/>
  <c r="C19452" i="8"/>
  <c r="D19452" i="8"/>
  <c r="C19453" i="8"/>
  <c r="D19453" i="8"/>
  <c r="C19454" i="8"/>
  <c r="D19454" i="8"/>
  <c r="C19455" i="8"/>
  <c r="D19455" i="8"/>
  <c r="C19456" i="8"/>
  <c r="D19456" i="8"/>
  <c r="C19457" i="8"/>
  <c r="D19457" i="8"/>
  <c r="C19458" i="8"/>
  <c r="D19458" i="8"/>
  <c r="C19459" i="8"/>
  <c r="D19459" i="8"/>
  <c r="C19460" i="8"/>
  <c r="D19460" i="8"/>
  <c r="C19461" i="8"/>
  <c r="D19461" i="8"/>
  <c r="C19462" i="8"/>
  <c r="D19462" i="8"/>
  <c r="C19463" i="8"/>
  <c r="D19463" i="8"/>
  <c r="C19464" i="8"/>
  <c r="D19464" i="8"/>
  <c r="C19465" i="8"/>
  <c r="D19465" i="8"/>
  <c r="C19466" i="8"/>
  <c r="D19466" i="8"/>
  <c r="C19467" i="8"/>
  <c r="D19467" i="8"/>
  <c r="C19468" i="8"/>
  <c r="D19468" i="8"/>
  <c r="C19469" i="8"/>
  <c r="D19469" i="8"/>
  <c r="C19470" i="8"/>
  <c r="D19470" i="8"/>
  <c r="C19471" i="8"/>
  <c r="D19471" i="8"/>
  <c r="C19472" i="8"/>
  <c r="D19472" i="8"/>
  <c r="C19473" i="8"/>
  <c r="D19473" i="8"/>
  <c r="C19474" i="8"/>
  <c r="D19474" i="8"/>
  <c r="C19475" i="8"/>
  <c r="D19475" i="8"/>
  <c r="C19476" i="8"/>
  <c r="D19476" i="8"/>
  <c r="C19477" i="8"/>
  <c r="D19477" i="8"/>
  <c r="C19478" i="8"/>
  <c r="D19478" i="8"/>
  <c r="C19479" i="8"/>
  <c r="D19479" i="8"/>
  <c r="C19480" i="8"/>
  <c r="D19480" i="8"/>
  <c r="C19481" i="8"/>
  <c r="D19481" i="8"/>
  <c r="C19482" i="8"/>
  <c r="D19482" i="8"/>
  <c r="C19483" i="8"/>
  <c r="D19483" i="8"/>
  <c r="C19484" i="8"/>
  <c r="D19484" i="8"/>
  <c r="C19485" i="8"/>
  <c r="D19485" i="8"/>
  <c r="C19486" i="8"/>
  <c r="D19486" i="8"/>
  <c r="C19487" i="8"/>
  <c r="D19487" i="8"/>
  <c r="C19488" i="8"/>
  <c r="D19488" i="8"/>
  <c r="C19489" i="8"/>
  <c r="D19489" i="8"/>
  <c r="C19490" i="8"/>
  <c r="D19490" i="8"/>
  <c r="C19491" i="8"/>
  <c r="D19491" i="8"/>
  <c r="C19492" i="8"/>
  <c r="D19492" i="8"/>
  <c r="C19493" i="8"/>
  <c r="D19493" i="8"/>
  <c r="C19494" i="8"/>
  <c r="D19494" i="8"/>
  <c r="C19495" i="8"/>
  <c r="D19495" i="8"/>
  <c r="C19496" i="8"/>
  <c r="D19496" i="8"/>
  <c r="C19497" i="8"/>
  <c r="D19497" i="8"/>
  <c r="C19498" i="8"/>
  <c r="D19498" i="8"/>
  <c r="C19499" i="8"/>
  <c r="D19499" i="8"/>
  <c r="C19500" i="8"/>
  <c r="D19500" i="8"/>
  <c r="C19501" i="8"/>
  <c r="D19501" i="8"/>
  <c r="C19502" i="8"/>
  <c r="D19502" i="8"/>
  <c r="C19503" i="8"/>
  <c r="D19503" i="8"/>
  <c r="C19504" i="8"/>
  <c r="D19504" i="8"/>
  <c r="C19505" i="8"/>
  <c r="D19505" i="8"/>
  <c r="C19506" i="8"/>
  <c r="D19506" i="8"/>
  <c r="C19507" i="8"/>
  <c r="D19507" i="8"/>
  <c r="C19508" i="8"/>
  <c r="D19508" i="8"/>
  <c r="C19509" i="8"/>
  <c r="D19509" i="8"/>
  <c r="C19510" i="8"/>
  <c r="D19510" i="8"/>
  <c r="C19511" i="8"/>
  <c r="D19511" i="8"/>
  <c r="C19512" i="8"/>
  <c r="D19512" i="8"/>
  <c r="C19513" i="8"/>
  <c r="D19513" i="8"/>
  <c r="C19514" i="8"/>
  <c r="D19514" i="8"/>
  <c r="C19515" i="8"/>
  <c r="D19515" i="8"/>
  <c r="C19516" i="8"/>
  <c r="D19516" i="8"/>
  <c r="C19517" i="8"/>
  <c r="D19517" i="8"/>
  <c r="C19518" i="8"/>
  <c r="D19518" i="8"/>
  <c r="C19519" i="8"/>
  <c r="D19519" i="8"/>
  <c r="C19520" i="8"/>
  <c r="D19520" i="8"/>
  <c r="C19521" i="8"/>
  <c r="D19521" i="8"/>
  <c r="C19522" i="8"/>
  <c r="D19522" i="8"/>
  <c r="C19523" i="8"/>
  <c r="D19523" i="8"/>
  <c r="C19524" i="8"/>
  <c r="D19524" i="8"/>
  <c r="C19525" i="8"/>
  <c r="D19525" i="8"/>
  <c r="C19526" i="8"/>
  <c r="D19526" i="8"/>
  <c r="C19527" i="8"/>
  <c r="D19527" i="8"/>
  <c r="C19528" i="8"/>
  <c r="D19528" i="8"/>
  <c r="C19529" i="8"/>
  <c r="D19529" i="8"/>
  <c r="C19530" i="8"/>
  <c r="D19530" i="8"/>
  <c r="C19531" i="8"/>
  <c r="D19531" i="8"/>
  <c r="I19531" i="8"/>
  <c r="G19531" i="8"/>
  <c r="F19531" i="8"/>
  <c r="E19531" i="8"/>
  <c r="G19507" i="8"/>
  <c r="F19507" i="8"/>
  <c r="E19507" i="8"/>
  <c r="G19483" i="8"/>
  <c r="F19483" i="8"/>
  <c r="E19483" i="8"/>
  <c r="G19459" i="8"/>
  <c r="F19459" i="8"/>
  <c r="E19459" i="8"/>
  <c r="G19435" i="8"/>
  <c r="F19435" i="8"/>
  <c r="E19435" i="8"/>
  <c r="G19411" i="8"/>
  <c r="F19411" i="8"/>
  <c r="E19411" i="8"/>
  <c r="G19387" i="8"/>
  <c r="F19387" i="8"/>
  <c r="E19387" i="8"/>
  <c r="C19196" i="8"/>
  <c r="D19196" i="8"/>
  <c r="C19197" i="8"/>
  <c r="D19197" i="8"/>
  <c r="C19198" i="8"/>
  <c r="D19198" i="8"/>
  <c r="C19199" i="8"/>
  <c r="D19199" i="8"/>
  <c r="C19200" i="8"/>
  <c r="D19200" i="8"/>
  <c r="C19201" i="8"/>
  <c r="D19201" i="8"/>
  <c r="C19202" i="8"/>
  <c r="D19202" i="8"/>
  <c r="C19203" i="8"/>
  <c r="D19203" i="8"/>
  <c r="C19204" i="8"/>
  <c r="D19204" i="8"/>
  <c r="C19205" i="8"/>
  <c r="D19205" i="8"/>
  <c r="C19206" i="8"/>
  <c r="D19206" i="8"/>
  <c r="C19207" i="8"/>
  <c r="D19207" i="8"/>
  <c r="C19208" i="8"/>
  <c r="D19208" i="8"/>
  <c r="C19209" i="8"/>
  <c r="D19209" i="8"/>
  <c r="C19210" i="8"/>
  <c r="D19210" i="8"/>
  <c r="C19211" i="8"/>
  <c r="D19211" i="8"/>
  <c r="C19212" i="8"/>
  <c r="D19212" i="8"/>
  <c r="C19213" i="8"/>
  <c r="D19213" i="8"/>
  <c r="C19214" i="8"/>
  <c r="D19214" i="8"/>
  <c r="C19215" i="8"/>
  <c r="D19215" i="8"/>
  <c r="C19216" i="8"/>
  <c r="D19216" i="8"/>
  <c r="C19217" i="8"/>
  <c r="D19217" i="8"/>
  <c r="C19218" i="8"/>
  <c r="D19218" i="8"/>
  <c r="C19219" i="8"/>
  <c r="D19219" i="8"/>
  <c r="C19220" i="8"/>
  <c r="D19220" i="8"/>
  <c r="C19221" i="8"/>
  <c r="D19221" i="8"/>
  <c r="C19222" i="8"/>
  <c r="D19222" i="8"/>
  <c r="C19223" i="8"/>
  <c r="D19223" i="8"/>
  <c r="C19224" i="8"/>
  <c r="D19224" i="8"/>
  <c r="C19225" i="8"/>
  <c r="D19225" i="8"/>
  <c r="C19226" i="8"/>
  <c r="D19226" i="8"/>
  <c r="C19227" i="8"/>
  <c r="D19227" i="8"/>
  <c r="C19228" i="8"/>
  <c r="D19228" i="8"/>
  <c r="C19229" i="8"/>
  <c r="D19229" i="8"/>
  <c r="C19230" i="8"/>
  <c r="D19230" i="8"/>
  <c r="C19231" i="8"/>
  <c r="D19231" i="8"/>
  <c r="C19232" i="8"/>
  <c r="D19232" i="8"/>
  <c r="C19233" i="8"/>
  <c r="D19233" i="8"/>
  <c r="C19234" i="8"/>
  <c r="D19234" i="8"/>
  <c r="C19235" i="8"/>
  <c r="D19235" i="8"/>
  <c r="C19236" i="8"/>
  <c r="D19236" i="8"/>
  <c r="C19237" i="8"/>
  <c r="D19237" i="8"/>
  <c r="C19238" i="8"/>
  <c r="D19238" i="8"/>
  <c r="C19239" i="8"/>
  <c r="D19239" i="8"/>
  <c r="C19240" i="8"/>
  <c r="D19240" i="8"/>
  <c r="C19241" i="8"/>
  <c r="D19241" i="8"/>
  <c r="C19242" i="8"/>
  <c r="D19242" i="8"/>
  <c r="C19243" i="8"/>
  <c r="D19243" i="8"/>
  <c r="C19244" i="8"/>
  <c r="D19244" i="8"/>
  <c r="C19245" i="8"/>
  <c r="D19245" i="8"/>
  <c r="C19246" i="8"/>
  <c r="D19246" i="8"/>
  <c r="C19247" i="8"/>
  <c r="D19247" i="8"/>
  <c r="C19248" i="8"/>
  <c r="D19248" i="8"/>
  <c r="C19249" i="8"/>
  <c r="D19249" i="8"/>
  <c r="C19250" i="8"/>
  <c r="D19250" i="8"/>
  <c r="C19251" i="8"/>
  <c r="D19251" i="8"/>
  <c r="C19252" i="8"/>
  <c r="D19252" i="8"/>
  <c r="C19253" i="8"/>
  <c r="D19253" i="8"/>
  <c r="C19254" i="8"/>
  <c r="D19254" i="8"/>
  <c r="C19255" i="8"/>
  <c r="D19255" i="8"/>
  <c r="C19256" i="8"/>
  <c r="D19256" i="8"/>
  <c r="C19257" i="8"/>
  <c r="D19257" i="8"/>
  <c r="C19258" i="8"/>
  <c r="D19258" i="8"/>
  <c r="C19259" i="8"/>
  <c r="D19259" i="8"/>
  <c r="C19260" i="8"/>
  <c r="D19260" i="8"/>
  <c r="C19261" i="8"/>
  <c r="D19261" i="8"/>
  <c r="C19262" i="8"/>
  <c r="D19262" i="8"/>
  <c r="C19263" i="8"/>
  <c r="D19263" i="8"/>
  <c r="C19264" i="8"/>
  <c r="D19264" i="8"/>
  <c r="C19265" i="8"/>
  <c r="D19265" i="8"/>
  <c r="C19266" i="8"/>
  <c r="D19266" i="8"/>
  <c r="C19267" i="8"/>
  <c r="D19267" i="8"/>
  <c r="C19268" i="8"/>
  <c r="D19268" i="8"/>
  <c r="C19269" i="8"/>
  <c r="D19269" i="8"/>
  <c r="C19270" i="8"/>
  <c r="D19270" i="8"/>
  <c r="C19271" i="8"/>
  <c r="D19271" i="8"/>
  <c r="C19272" i="8"/>
  <c r="D19272" i="8"/>
  <c r="C19273" i="8"/>
  <c r="D19273" i="8"/>
  <c r="C19274" i="8"/>
  <c r="D19274" i="8"/>
  <c r="C19275" i="8"/>
  <c r="D19275" i="8"/>
  <c r="C19276" i="8"/>
  <c r="D19276" i="8"/>
  <c r="C19277" i="8"/>
  <c r="D19277" i="8"/>
  <c r="C19278" i="8"/>
  <c r="D19278" i="8"/>
  <c r="C19279" i="8"/>
  <c r="D19279" i="8"/>
  <c r="C19280" i="8"/>
  <c r="D19280" i="8"/>
  <c r="C19281" i="8"/>
  <c r="D19281" i="8"/>
  <c r="C19282" i="8"/>
  <c r="D19282" i="8"/>
  <c r="C19283" i="8"/>
  <c r="D19283" i="8"/>
  <c r="C19284" i="8"/>
  <c r="D19284" i="8"/>
  <c r="C19285" i="8"/>
  <c r="D19285" i="8"/>
  <c r="C19286" i="8"/>
  <c r="D19286" i="8"/>
  <c r="C19287" i="8"/>
  <c r="D19287" i="8"/>
  <c r="C19288" i="8"/>
  <c r="D19288" i="8"/>
  <c r="C19289" i="8"/>
  <c r="D19289" i="8"/>
  <c r="C19290" i="8"/>
  <c r="D19290" i="8"/>
  <c r="C19291" i="8"/>
  <c r="D19291" i="8"/>
  <c r="C19292" i="8"/>
  <c r="D19292" i="8"/>
  <c r="C19293" i="8"/>
  <c r="D19293" i="8"/>
  <c r="C19294" i="8"/>
  <c r="D19294" i="8"/>
  <c r="C19295" i="8"/>
  <c r="D19295" i="8"/>
  <c r="C19296" i="8"/>
  <c r="D19296" i="8"/>
  <c r="C19297" i="8"/>
  <c r="D19297" i="8"/>
  <c r="C19298" i="8"/>
  <c r="D19298" i="8"/>
  <c r="C19299" i="8"/>
  <c r="D19299" i="8"/>
  <c r="C19300" i="8"/>
  <c r="D19300" i="8"/>
  <c r="C19301" i="8"/>
  <c r="D19301" i="8"/>
  <c r="C19302" i="8"/>
  <c r="D19302" i="8"/>
  <c r="C19303" i="8"/>
  <c r="D19303" i="8"/>
  <c r="C19304" i="8"/>
  <c r="D19304" i="8"/>
  <c r="C19305" i="8"/>
  <c r="D19305" i="8"/>
  <c r="C19306" i="8"/>
  <c r="D19306" i="8"/>
  <c r="C19307" i="8"/>
  <c r="D19307" i="8"/>
  <c r="C19308" i="8"/>
  <c r="D19308" i="8"/>
  <c r="C19309" i="8"/>
  <c r="D19309" i="8"/>
  <c r="C19310" i="8"/>
  <c r="D19310" i="8"/>
  <c r="C19311" i="8"/>
  <c r="D19311" i="8"/>
  <c r="C19312" i="8"/>
  <c r="D19312" i="8"/>
  <c r="C19313" i="8"/>
  <c r="D19313" i="8"/>
  <c r="C19314" i="8"/>
  <c r="D19314" i="8"/>
  <c r="C19315" i="8"/>
  <c r="D19315" i="8"/>
  <c r="C19316" i="8"/>
  <c r="D19316" i="8"/>
  <c r="C19317" i="8"/>
  <c r="D19317" i="8"/>
  <c r="C19318" i="8"/>
  <c r="D19318" i="8"/>
  <c r="C19319" i="8"/>
  <c r="D19319" i="8"/>
  <c r="C19320" i="8"/>
  <c r="D19320" i="8"/>
  <c r="C19321" i="8"/>
  <c r="D19321" i="8"/>
  <c r="C19322" i="8"/>
  <c r="D19322" i="8"/>
  <c r="C19323" i="8"/>
  <c r="D19323" i="8"/>
  <c r="C19324" i="8"/>
  <c r="D19324" i="8"/>
  <c r="C19325" i="8"/>
  <c r="D19325" i="8"/>
  <c r="C19326" i="8"/>
  <c r="D19326" i="8"/>
  <c r="C19327" i="8"/>
  <c r="D19327" i="8"/>
  <c r="C19328" i="8"/>
  <c r="D19328" i="8"/>
  <c r="C19329" i="8"/>
  <c r="D19329" i="8"/>
  <c r="C19330" i="8"/>
  <c r="D19330" i="8"/>
  <c r="C19331" i="8"/>
  <c r="D19331" i="8"/>
  <c r="C19332" i="8"/>
  <c r="D19332" i="8"/>
  <c r="C19333" i="8"/>
  <c r="D19333" i="8"/>
  <c r="C19334" i="8"/>
  <c r="D19334" i="8"/>
  <c r="C19335" i="8"/>
  <c r="D19335" i="8"/>
  <c r="C19336" i="8"/>
  <c r="D19336" i="8"/>
  <c r="C19337" i="8"/>
  <c r="D19337" i="8"/>
  <c r="C19338" i="8"/>
  <c r="D19338" i="8"/>
  <c r="C19339" i="8"/>
  <c r="D19339" i="8"/>
  <c r="C19340" i="8"/>
  <c r="D19340" i="8"/>
  <c r="C19341" i="8"/>
  <c r="D19341" i="8"/>
  <c r="C19342" i="8"/>
  <c r="D19342" i="8"/>
  <c r="C19343" i="8"/>
  <c r="D19343" i="8"/>
  <c r="C19344" i="8"/>
  <c r="D19344" i="8"/>
  <c r="C19345" i="8"/>
  <c r="D19345" i="8"/>
  <c r="C19346" i="8"/>
  <c r="D19346" i="8"/>
  <c r="C19347" i="8"/>
  <c r="D19347" i="8"/>
  <c r="C19348" i="8"/>
  <c r="D19348" i="8"/>
  <c r="C19349" i="8"/>
  <c r="D19349" i="8"/>
  <c r="C19350" i="8"/>
  <c r="D19350" i="8"/>
  <c r="C19351" i="8"/>
  <c r="D19351" i="8"/>
  <c r="C19352" i="8"/>
  <c r="D19352" i="8"/>
  <c r="C19353" i="8"/>
  <c r="D19353" i="8"/>
  <c r="C19354" i="8"/>
  <c r="D19354" i="8"/>
  <c r="C19355" i="8"/>
  <c r="D19355" i="8"/>
  <c r="C19356" i="8"/>
  <c r="D19356" i="8"/>
  <c r="C19357" i="8"/>
  <c r="D19357" i="8"/>
  <c r="C19358" i="8"/>
  <c r="D19358" i="8"/>
  <c r="C19359" i="8"/>
  <c r="D19359" i="8"/>
  <c r="C19360" i="8"/>
  <c r="D19360" i="8"/>
  <c r="C19361" i="8"/>
  <c r="D19361" i="8"/>
  <c r="C19362" i="8"/>
  <c r="D19362" i="8"/>
  <c r="C19363" i="8"/>
  <c r="D19363" i="8"/>
  <c r="I19363" i="8"/>
  <c r="G19363" i="8"/>
  <c r="F19363" i="8"/>
  <c r="E19363" i="8"/>
  <c r="G19339" i="8"/>
  <c r="F19339" i="8"/>
  <c r="E19339" i="8"/>
  <c r="G19315" i="8"/>
  <c r="F19315" i="8"/>
  <c r="E19315" i="8"/>
  <c r="G19291" i="8"/>
  <c r="F19291" i="8"/>
  <c r="E19291" i="8"/>
  <c r="G19267" i="8"/>
  <c r="F19267" i="8"/>
  <c r="E19267" i="8"/>
  <c r="G19243" i="8"/>
  <c r="F19243" i="8"/>
  <c r="E19243" i="8"/>
  <c r="G19219" i="8"/>
  <c r="F19219" i="8"/>
  <c r="E19219" i="8"/>
  <c r="C19027" i="8"/>
  <c r="D19027" i="8"/>
  <c r="C19028" i="8"/>
  <c r="D19028" i="8"/>
  <c r="C19029" i="8"/>
  <c r="D19029" i="8"/>
  <c r="C19030" i="8"/>
  <c r="D19030" i="8"/>
  <c r="C19031" i="8"/>
  <c r="D19031" i="8"/>
  <c r="C19032" i="8"/>
  <c r="D19032" i="8"/>
  <c r="C19033" i="8"/>
  <c r="D19033" i="8"/>
  <c r="C19034" i="8"/>
  <c r="D19034" i="8"/>
  <c r="C19035" i="8"/>
  <c r="D19035" i="8"/>
  <c r="C19036" i="8"/>
  <c r="D19036" i="8"/>
  <c r="C19037" i="8"/>
  <c r="D19037" i="8"/>
  <c r="C19038" i="8"/>
  <c r="D19038" i="8"/>
  <c r="C19039" i="8"/>
  <c r="D19039" i="8"/>
  <c r="C19040" i="8"/>
  <c r="D19040" i="8"/>
  <c r="C19041" i="8"/>
  <c r="D19041" i="8"/>
  <c r="C19042" i="8"/>
  <c r="D19042" i="8"/>
  <c r="C19043" i="8"/>
  <c r="D19043" i="8"/>
  <c r="C19044" i="8"/>
  <c r="D19044" i="8"/>
  <c r="C19045" i="8"/>
  <c r="D19045" i="8"/>
  <c r="C19046" i="8"/>
  <c r="D19046" i="8"/>
  <c r="C19047" i="8"/>
  <c r="D19047" i="8"/>
  <c r="C19048" i="8"/>
  <c r="D19048" i="8"/>
  <c r="C19049" i="8"/>
  <c r="D19049" i="8"/>
  <c r="C19050" i="8"/>
  <c r="D19050" i="8"/>
  <c r="C19051" i="8"/>
  <c r="D19051" i="8"/>
  <c r="C19052" i="8"/>
  <c r="D19052" i="8"/>
  <c r="C19053" i="8"/>
  <c r="D19053" i="8"/>
  <c r="C19054" i="8"/>
  <c r="D19054" i="8"/>
  <c r="C19055" i="8"/>
  <c r="D19055" i="8"/>
  <c r="C19056" i="8"/>
  <c r="D19056" i="8"/>
  <c r="C19057" i="8"/>
  <c r="D19057" i="8"/>
  <c r="C19058" i="8"/>
  <c r="D19058" i="8"/>
  <c r="C19059" i="8"/>
  <c r="D19059" i="8"/>
  <c r="C19060" i="8"/>
  <c r="D19060" i="8"/>
  <c r="C19061" i="8"/>
  <c r="D19061" i="8"/>
  <c r="C19062" i="8"/>
  <c r="D19062" i="8"/>
  <c r="C19063" i="8"/>
  <c r="D19063" i="8"/>
  <c r="C19064" i="8"/>
  <c r="D19064" i="8"/>
  <c r="C19065" i="8"/>
  <c r="D19065" i="8"/>
  <c r="C19066" i="8"/>
  <c r="D19066" i="8"/>
  <c r="C19067" i="8"/>
  <c r="D19067" i="8"/>
  <c r="C19068" i="8"/>
  <c r="D19068" i="8"/>
  <c r="C19069" i="8"/>
  <c r="D19069" i="8"/>
  <c r="C19070" i="8"/>
  <c r="D19070" i="8"/>
  <c r="C19071" i="8"/>
  <c r="D19071" i="8"/>
  <c r="C19072" i="8"/>
  <c r="D19072" i="8"/>
  <c r="C19073" i="8"/>
  <c r="D19073" i="8"/>
  <c r="C19074" i="8"/>
  <c r="D19074" i="8"/>
  <c r="C19075" i="8"/>
  <c r="D19075" i="8"/>
  <c r="C19076" i="8"/>
  <c r="D19076" i="8"/>
  <c r="C19077" i="8"/>
  <c r="D19077" i="8"/>
  <c r="C19078" i="8"/>
  <c r="D19078" i="8"/>
  <c r="C19079" i="8"/>
  <c r="D19079" i="8"/>
  <c r="C19080" i="8"/>
  <c r="D19080" i="8"/>
  <c r="C19081" i="8"/>
  <c r="D19081" i="8"/>
  <c r="C19082" i="8"/>
  <c r="D19082" i="8"/>
  <c r="C19083" i="8"/>
  <c r="D19083" i="8"/>
  <c r="C19084" i="8"/>
  <c r="D19084" i="8"/>
  <c r="C19085" i="8"/>
  <c r="D19085" i="8"/>
  <c r="C19086" i="8"/>
  <c r="D19086" i="8"/>
  <c r="C19087" i="8"/>
  <c r="D19087" i="8"/>
  <c r="C19088" i="8"/>
  <c r="D19088" i="8"/>
  <c r="C19089" i="8"/>
  <c r="D19089" i="8"/>
  <c r="C19090" i="8"/>
  <c r="D19090" i="8"/>
  <c r="C19091" i="8"/>
  <c r="D19091" i="8"/>
  <c r="C19092" i="8"/>
  <c r="D19092" i="8"/>
  <c r="C19093" i="8"/>
  <c r="D19093" i="8"/>
  <c r="C19094" i="8"/>
  <c r="D19094" i="8"/>
  <c r="C19095" i="8"/>
  <c r="D19095" i="8"/>
  <c r="C19096" i="8"/>
  <c r="D19096" i="8"/>
  <c r="C19097" i="8"/>
  <c r="D19097" i="8"/>
  <c r="C19098" i="8"/>
  <c r="D19098" i="8"/>
  <c r="C19099" i="8"/>
  <c r="D19099" i="8"/>
  <c r="C19100" i="8"/>
  <c r="D19100" i="8"/>
  <c r="C19101" i="8"/>
  <c r="D19101" i="8"/>
  <c r="C19102" i="8"/>
  <c r="D19102" i="8"/>
  <c r="C19103" i="8"/>
  <c r="D19103" i="8"/>
  <c r="C19104" i="8"/>
  <c r="D19104" i="8"/>
  <c r="C19105" i="8"/>
  <c r="D19105" i="8"/>
  <c r="C19106" i="8"/>
  <c r="D19106" i="8"/>
  <c r="C19107" i="8"/>
  <c r="D19107" i="8"/>
  <c r="C19108" i="8"/>
  <c r="D19108" i="8"/>
  <c r="C19109" i="8"/>
  <c r="D19109" i="8"/>
  <c r="C19110" i="8"/>
  <c r="D19110" i="8"/>
  <c r="C19111" i="8"/>
  <c r="D19111" i="8"/>
  <c r="C19112" i="8"/>
  <c r="D19112" i="8"/>
  <c r="C19113" i="8"/>
  <c r="D19113" i="8"/>
  <c r="C19114" i="8"/>
  <c r="D19114" i="8"/>
  <c r="C19115" i="8"/>
  <c r="D19115" i="8"/>
  <c r="C19116" i="8"/>
  <c r="D19116" i="8"/>
  <c r="C19117" i="8"/>
  <c r="D19117" i="8"/>
  <c r="C19118" i="8"/>
  <c r="D19118" i="8"/>
  <c r="C19119" i="8"/>
  <c r="D19119" i="8"/>
  <c r="C19120" i="8"/>
  <c r="D19120" i="8"/>
  <c r="C19121" i="8"/>
  <c r="D19121" i="8"/>
  <c r="C19122" i="8"/>
  <c r="D19122" i="8"/>
  <c r="C19123" i="8"/>
  <c r="D19123" i="8"/>
  <c r="C19124" i="8"/>
  <c r="D19124" i="8"/>
  <c r="C19125" i="8"/>
  <c r="D19125" i="8"/>
  <c r="C19126" i="8"/>
  <c r="D19126" i="8"/>
  <c r="C19127" i="8"/>
  <c r="D19127" i="8"/>
  <c r="C19128" i="8"/>
  <c r="D19128" i="8"/>
  <c r="C19129" i="8"/>
  <c r="D19129" i="8"/>
  <c r="C19130" i="8"/>
  <c r="D19130" i="8"/>
  <c r="C19131" i="8"/>
  <c r="D19131" i="8"/>
  <c r="C19132" i="8"/>
  <c r="D19132" i="8"/>
  <c r="C19133" i="8"/>
  <c r="D19133" i="8"/>
  <c r="C19134" i="8"/>
  <c r="D19134" i="8"/>
  <c r="C19135" i="8"/>
  <c r="D19135" i="8"/>
  <c r="C19136" i="8"/>
  <c r="D19136" i="8"/>
  <c r="C19137" i="8"/>
  <c r="D19137" i="8"/>
  <c r="C19138" i="8"/>
  <c r="D19138" i="8"/>
  <c r="C19139" i="8"/>
  <c r="D19139" i="8"/>
  <c r="C19140" i="8"/>
  <c r="D19140" i="8"/>
  <c r="C19141" i="8"/>
  <c r="D19141" i="8"/>
  <c r="C19142" i="8"/>
  <c r="D19142" i="8"/>
  <c r="C19143" i="8"/>
  <c r="D19143" i="8"/>
  <c r="C19144" i="8"/>
  <c r="D19144" i="8"/>
  <c r="C19145" i="8"/>
  <c r="D19145" i="8"/>
  <c r="C19146" i="8"/>
  <c r="D19146" i="8"/>
  <c r="C19147" i="8"/>
  <c r="D19147" i="8"/>
  <c r="C19149" i="8"/>
  <c r="D19149" i="8"/>
  <c r="C19150" i="8"/>
  <c r="D19150" i="8"/>
  <c r="C19151" i="8"/>
  <c r="D19151" i="8"/>
  <c r="C19152" i="8"/>
  <c r="D19152" i="8"/>
  <c r="C19153" i="8"/>
  <c r="D19153" i="8"/>
  <c r="C19154" i="8"/>
  <c r="D19154" i="8"/>
  <c r="C19155" i="8"/>
  <c r="D19155" i="8"/>
  <c r="C19156" i="8"/>
  <c r="D19156" i="8"/>
  <c r="C19157" i="8"/>
  <c r="D19157" i="8"/>
  <c r="C19158" i="8"/>
  <c r="D19158" i="8"/>
  <c r="C19159" i="8"/>
  <c r="D19159" i="8"/>
  <c r="C19160" i="8"/>
  <c r="D19160" i="8"/>
  <c r="C19161" i="8"/>
  <c r="D19161" i="8"/>
  <c r="C19162" i="8"/>
  <c r="D19162" i="8"/>
  <c r="C19163" i="8"/>
  <c r="D19163" i="8"/>
  <c r="C19164" i="8"/>
  <c r="D19164" i="8"/>
  <c r="C19165" i="8"/>
  <c r="D19165" i="8"/>
  <c r="C19166" i="8"/>
  <c r="D19166" i="8"/>
  <c r="C19167" i="8"/>
  <c r="D19167" i="8"/>
  <c r="C19168" i="8"/>
  <c r="D19168" i="8"/>
  <c r="C19169" i="8"/>
  <c r="D19169" i="8"/>
  <c r="C19170" i="8"/>
  <c r="D19170" i="8"/>
  <c r="C19171" i="8"/>
  <c r="D19171" i="8"/>
  <c r="C19172" i="8"/>
  <c r="D19172" i="8"/>
  <c r="C19173" i="8"/>
  <c r="D19173" i="8"/>
  <c r="C19174" i="8"/>
  <c r="D19174" i="8"/>
  <c r="C19175" i="8"/>
  <c r="D19175" i="8"/>
  <c r="C19176" i="8"/>
  <c r="D19176" i="8"/>
  <c r="C19177" i="8"/>
  <c r="D19177" i="8"/>
  <c r="C19178" i="8"/>
  <c r="D19178" i="8"/>
  <c r="C19179" i="8"/>
  <c r="D19179" i="8"/>
  <c r="C19180" i="8"/>
  <c r="D19180" i="8"/>
  <c r="C19181" i="8"/>
  <c r="D19181" i="8"/>
  <c r="C19182" i="8"/>
  <c r="D19182" i="8"/>
  <c r="C19183" i="8"/>
  <c r="D19183" i="8"/>
  <c r="C19184" i="8"/>
  <c r="D19184" i="8"/>
  <c r="C19185" i="8"/>
  <c r="D19185" i="8"/>
  <c r="C19186" i="8"/>
  <c r="D19186" i="8"/>
  <c r="C19187" i="8"/>
  <c r="D19187" i="8"/>
  <c r="C19188" i="8"/>
  <c r="D19188" i="8"/>
  <c r="C19189" i="8"/>
  <c r="D19189" i="8"/>
  <c r="C19190" i="8"/>
  <c r="D19190" i="8"/>
  <c r="C19191" i="8"/>
  <c r="D19191" i="8"/>
  <c r="C19192" i="8"/>
  <c r="D19192" i="8"/>
  <c r="C19193" i="8"/>
  <c r="D19193" i="8"/>
  <c r="C19194" i="8"/>
  <c r="D19194" i="8"/>
  <c r="C19195" i="8"/>
  <c r="D19195" i="8"/>
  <c r="I19195" i="8"/>
  <c r="G19195" i="8"/>
  <c r="F19195" i="8"/>
  <c r="E19195" i="8"/>
  <c r="G19171" i="8"/>
  <c r="F19171" i="8"/>
  <c r="E19171" i="8"/>
  <c r="G19146" i="8"/>
  <c r="F19146" i="8"/>
  <c r="E19146" i="8"/>
  <c r="G19122" i="8"/>
  <c r="F19122" i="8"/>
  <c r="E19122" i="8"/>
  <c r="G19098" i="8"/>
  <c r="F19098" i="8"/>
  <c r="E19098" i="8"/>
  <c r="G19074" i="8"/>
  <c r="F19074" i="8"/>
  <c r="E19074" i="8"/>
  <c r="G19050" i="8"/>
  <c r="F19050" i="8"/>
  <c r="E19050" i="8"/>
  <c r="C18858" i="8"/>
  <c r="D18858" i="8"/>
  <c r="C18859" i="8"/>
  <c r="D18859" i="8"/>
  <c r="C18860" i="8"/>
  <c r="D18860" i="8"/>
  <c r="C18861" i="8"/>
  <c r="D18861" i="8"/>
  <c r="C18862" i="8"/>
  <c r="D18862" i="8"/>
  <c r="C18863" i="8"/>
  <c r="D18863" i="8"/>
  <c r="C18864" i="8"/>
  <c r="D18864" i="8"/>
  <c r="C18865" i="8"/>
  <c r="D18865" i="8"/>
  <c r="C18866" i="8"/>
  <c r="D18866" i="8"/>
  <c r="C18867" i="8"/>
  <c r="D18867" i="8"/>
  <c r="C18868" i="8"/>
  <c r="D18868" i="8"/>
  <c r="C18869" i="8"/>
  <c r="D18869" i="8"/>
  <c r="C18870" i="8"/>
  <c r="D18870" i="8"/>
  <c r="C18871" i="8"/>
  <c r="D18871" i="8"/>
  <c r="C18872" i="8"/>
  <c r="D18872" i="8"/>
  <c r="C18873" i="8"/>
  <c r="D18873" i="8"/>
  <c r="C18874" i="8"/>
  <c r="D18874" i="8"/>
  <c r="C18875" i="8"/>
  <c r="D18875" i="8"/>
  <c r="C18876" i="8"/>
  <c r="D18876" i="8"/>
  <c r="C18877" i="8"/>
  <c r="D18877" i="8"/>
  <c r="C18878" i="8"/>
  <c r="D18878" i="8"/>
  <c r="C18879" i="8"/>
  <c r="D18879" i="8"/>
  <c r="C18880" i="8"/>
  <c r="D18880" i="8"/>
  <c r="C18881" i="8"/>
  <c r="D18881" i="8"/>
  <c r="C18882" i="8"/>
  <c r="D18882" i="8"/>
  <c r="C18883" i="8"/>
  <c r="D18883" i="8"/>
  <c r="C18884" i="8"/>
  <c r="D18884" i="8"/>
  <c r="C18885" i="8"/>
  <c r="D18885" i="8"/>
  <c r="C18886" i="8"/>
  <c r="D18886" i="8"/>
  <c r="C18887" i="8"/>
  <c r="D18887" i="8"/>
  <c r="C18888" i="8"/>
  <c r="D18888" i="8"/>
  <c r="C18889" i="8"/>
  <c r="D18889" i="8"/>
  <c r="C18890" i="8"/>
  <c r="D18890" i="8"/>
  <c r="C18891" i="8"/>
  <c r="D18891" i="8"/>
  <c r="C18892" i="8"/>
  <c r="D18892" i="8"/>
  <c r="C18893" i="8"/>
  <c r="D18893" i="8"/>
  <c r="C18894" i="8"/>
  <c r="D18894" i="8"/>
  <c r="C18895" i="8"/>
  <c r="D18895" i="8"/>
  <c r="C18896" i="8"/>
  <c r="D18896" i="8"/>
  <c r="C18897" i="8"/>
  <c r="D18897" i="8"/>
  <c r="C18898" i="8"/>
  <c r="D18898" i="8"/>
  <c r="C18899" i="8"/>
  <c r="D18899" i="8"/>
  <c r="C18900" i="8"/>
  <c r="D18900" i="8"/>
  <c r="C18901" i="8"/>
  <c r="D18901" i="8"/>
  <c r="C18902" i="8"/>
  <c r="D18902" i="8"/>
  <c r="C18903" i="8"/>
  <c r="D18903" i="8"/>
  <c r="C18904" i="8"/>
  <c r="D18904" i="8"/>
  <c r="C18905" i="8"/>
  <c r="D18905" i="8"/>
  <c r="C18906" i="8"/>
  <c r="D18906" i="8"/>
  <c r="C18907" i="8"/>
  <c r="D18907" i="8"/>
  <c r="C18908" i="8"/>
  <c r="D18908" i="8"/>
  <c r="C18909" i="8"/>
  <c r="D18909" i="8"/>
  <c r="C18910" i="8"/>
  <c r="D18910" i="8"/>
  <c r="C18911" i="8"/>
  <c r="D18911" i="8"/>
  <c r="C18912" i="8"/>
  <c r="D18912" i="8"/>
  <c r="C18913" i="8"/>
  <c r="D18913" i="8"/>
  <c r="C18914" i="8"/>
  <c r="D18914" i="8"/>
  <c r="C18915" i="8"/>
  <c r="D18915" i="8"/>
  <c r="C18916" i="8"/>
  <c r="D18916" i="8"/>
  <c r="C18917" i="8"/>
  <c r="D18917" i="8"/>
  <c r="C18918" i="8"/>
  <c r="D18918" i="8"/>
  <c r="C18919" i="8"/>
  <c r="D18919" i="8"/>
  <c r="C18920" i="8"/>
  <c r="D18920" i="8"/>
  <c r="C18921" i="8"/>
  <c r="D18921" i="8"/>
  <c r="C18922" i="8"/>
  <c r="D18922" i="8"/>
  <c r="C18923" i="8"/>
  <c r="D18923" i="8"/>
  <c r="C18924" i="8"/>
  <c r="D18924" i="8"/>
  <c r="C18925" i="8"/>
  <c r="D18925" i="8"/>
  <c r="C18926" i="8"/>
  <c r="D18926" i="8"/>
  <c r="C18927" i="8"/>
  <c r="D18927" i="8"/>
  <c r="C18928" i="8"/>
  <c r="D18928" i="8"/>
  <c r="C18929" i="8"/>
  <c r="D18929" i="8"/>
  <c r="C18930" i="8"/>
  <c r="D18930" i="8"/>
  <c r="C18931" i="8"/>
  <c r="D18931" i="8"/>
  <c r="C18932" i="8"/>
  <c r="D18932" i="8"/>
  <c r="C18933" i="8"/>
  <c r="D18933" i="8"/>
  <c r="C18934" i="8"/>
  <c r="D18934" i="8"/>
  <c r="C18935" i="8"/>
  <c r="D18935" i="8"/>
  <c r="C18936" i="8"/>
  <c r="D18936" i="8"/>
  <c r="C18937" i="8"/>
  <c r="D18937" i="8"/>
  <c r="C18938" i="8"/>
  <c r="D18938" i="8"/>
  <c r="C18939" i="8"/>
  <c r="D18939" i="8"/>
  <c r="C18940" i="8"/>
  <c r="D18940" i="8"/>
  <c r="C18941" i="8"/>
  <c r="D18941" i="8"/>
  <c r="C18942" i="8"/>
  <c r="D18942" i="8"/>
  <c r="C18943" i="8"/>
  <c r="D18943" i="8"/>
  <c r="C18944" i="8"/>
  <c r="D18944" i="8"/>
  <c r="C18945" i="8"/>
  <c r="D18945" i="8"/>
  <c r="C18946" i="8"/>
  <c r="D18946" i="8"/>
  <c r="C18947" i="8"/>
  <c r="D18947" i="8"/>
  <c r="C18948" i="8"/>
  <c r="D18948" i="8"/>
  <c r="C18949" i="8"/>
  <c r="D18949" i="8"/>
  <c r="C18950" i="8"/>
  <c r="D18950" i="8"/>
  <c r="C18951" i="8"/>
  <c r="D18951" i="8"/>
  <c r="C18952" i="8"/>
  <c r="D18952" i="8"/>
  <c r="C18953" i="8"/>
  <c r="D18953" i="8"/>
  <c r="C18954" i="8"/>
  <c r="D18954" i="8"/>
  <c r="C18955" i="8"/>
  <c r="D18955" i="8"/>
  <c r="C18956" i="8"/>
  <c r="D18956" i="8"/>
  <c r="C18957" i="8"/>
  <c r="D18957" i="8"/>
  <c r="C18958" i="8"/>
  <c r="D18958" i="8"/>
  <c r="C18959" i="8"/>
  <c r="D18959" i="8"/>
  <c r="C18960" i="8"/>
  <c r="D18960" i="8"/>
  <c r="C18961" i="8"/>
  <c r="D18961" i="8"/>
  <c r="C18962" i="8"/>
  <c r="D18962" i="8"/>
  <c r="C18963" i="8"/>
  <c r="D18963" i="8"/>
  <c r="C18964" i="8"/>
  <c r="D18964" i="8"/>
  <c r="C18965" i="8"/>
  <c r="D18965" i="8"/>
  <c r="C18966" i="8"/>
  <c r="D18966" i="8"/>
  <c r="C18967" i="8"/>
  <c r="D18967" i="8"/>
  <c r="C18968" i="8"/>
  <c r="D18968" i="8"/>
  <c r="C18969" i="8"/>
  <c r="D18969" i="8"/>
  <c r="C18970" i="8"/>
  <c r="D18970" i="8"/>
  <c r="C18972" i="8"/>
  <c r="D18972" i="8"/>
  <c r="C18973" i="8"/>
  <c r="D18973" i="8"/>
  <c r="C18974" i="8"/>
  <c r="D18974" i="8"/>
  <c r="C18975" i="8"/>
  <c r="D18975" i="8"/>
  <c r="C18976" i="8"/>
  <c r="D18976" i="8"/>
  <c r="C18977" i="8"/>
  <c r="D18977" i="8"/>
  <c r="C18978" i="8"/>
  <c r="D18978" i="8"/>
  <c r="C18979" i="8"/>
  <c r="D18979" i="8"/>
  <c r="C18980" i="8"/>
  <c r="D18980" i="8"/>
  <c r="C18981" i="8"/>
  <c r="D18981" i="8"/>
  <c r="C18982" i="8"/>
  <c r="D18982" i="8"/>
  <c r="C18983" i="8"/>
  <c r="D18983" i="8"/>
  <c r="C18984" i="8"/>
  <c r="D18984" i="8"/>
  <c r="C18985" i="8"/>
  <c r="D18985" i="8"/>
  <c r="C18986" i="8"/>
  <c r="D18986" i="8"/>
  <c r="C18987" i="8"/>
  <c r="D18987" i="8"/>
  <c r="C18988" i="8"/>
  <c r="D18988" i="8"/>
  <c r="C18989" i="8"/>
  <c r="D18989" i="8"/>
  <c r="C18990" i="8"/>
  <c r="D18990" i="8"/>
  <c r="C18991" i="8"/>
  <c r="D18991" i="8"/>
  <c r="C18992" i="8"/>
  <c r="D18992" i="8"/>
  <c r="C18993" i="8"/>
  <c r="D18993" i="8"/>
  <c r="C18994" i="8"/>
  <c r="D18994" i="8"/>
  <c r="C18995" i="8"/>
  <c r="D18995" i="8"/>
  <c r="C18996" i="8"/>
  <c r="D18996" i="8"/>
  <c r="C18997" i="8"/>
  <c r="D18997" i="8"/>
  <c r="C18998" i="8"/>
  <c r="D18998" i="8"/>
  <c r="C18999" i="8"/>
  <c r="D18999" i="8"/>
  <c r="C19000" i="8"/>
  <c r="D19000" i="8"/>
  <c r="C19001" i="8"/>
  <c r="D19001" i="8"/>
  <c r="C19002" i="8"/>
  <c r="D19002" i="8"/>
  <c r="C19003" i="8"/>
  <c r="D19003" i="8"/>
  <c r="C19004" i="8"/>
  <c r="D19004" i="8"/>
  <c r="C19005" i="8"/>
  <c r="D19005" i="8"/>
  <c r="C19006" i="8"/>
  <c r="D19006" i="8"/>
  <c r="C19007" i="8"/>
  <c r="D19007" i="8"/>
  <c r="C19008" i="8"/>
  <c r="D19008" i="8"/>
  <c r="C19009" i="8"/>
  <c r="D19009" i="8"/>
  <c r="C19010" i="8"/>
  <c r="D19010" i="8"/>
  <c r="C19011" i="8"/>
  <c r="D19011" i="8"/>
  <c r="C19012" i="8"/>
  <c r="D19012" i="8"/>
  <c r="C19013" i="8"/>
  <c r="D19013" i="8"/>
  <c r="C19014" i="8"/>
  <c r="D19014" i="8"/>
  <c r="C19015" i="8"/>
  <c r="D19015" i="8"/>
  <c r="C19016" i="8"/>
  <c r="D19016" i="8"/>
  <c r="C19017" i="8"/>
  <c r="D19017" i="8"/>
  <c r="C19018" i="8"/>
  <c r="D19018" i="8"/>
  <c r="C19019" i="8"/>
  <c r="D19019" i="8"/>
  <c r="C19020" i="8"/>
  <c r="D19020" i="8"/>
  <c r="C19021" i="8"/>
  <c r="D19021" i="8"/>
  <c r="C19022" i="8"/>
  <c r="D19022" i="8"/>
  <c r="C19023" i="8"/>
  <c r="D19023" i="8"/>
  <c r="C19024" i="8"/>
  <c r="D19024" i="8"/>
  <c r="C19025" i="8"/>
  <c r="D19025" i="8"/>
  <c r="C19026" i="8"/>
  <c r="D19026" i="8"/>
  <c r="I19026" i="8"/>
  <c r="G19026" i="8"/>
  <c r="F19026" i="8"/>
  <c r="E19026" i="8"/>
  <c r="G19002" i="8"/>
  <c r="F19002" i="8"/>
  <c r="E19002" i="8"/>
  <c r="G18978" i="8"/>
  <c r="F18978" i="8"/>
  <c r="E18978" i="8"/>
  <c r="G18953" i="8"/>
  <c r="F18953" i="8"/>
  <c r="E18953" i="8"/>
  <c r="G18929" i="8"/>
  <c r="F18929" i="8"/>
  <c r="E18929" i="8"/>
  <c r="G18905" i="8"/>
  <c r="F18905" i="8"/>
  <c r="E18905" i="8"/>
  <c r="G18881" i="8"/>
  <c r="F18881" i="8"/>
  <c r="E18881" i="8"/>
  <c r="C18695" i="8"/>
  <c r="D18695" i="8"/>
  <c r="C18696" i="8"/>
  <c r="D18696" i="8"/>
  <c r="C18697" i="8"/>
  <c r="D18697" i="8"/>
  <c r="C18698" i="8"/>
  <c r="D18698" i="8"/>
  <c r="C18699" i="8"/>
  <c r="D18699" i="8"/>
  <c r="C18700" i="8"/>
  <c r="D18700" i="8"/>
  <c r="C18701" i="8"/>
  <c r="D18701" i="8"/>
  <c r="C18702" i="8"/>
  <c r="D18702" i="8"/>
  <c r="C18703" i="8"/>
  <c r="D18703" i="8"/>
  <c r="C18704" i="8"/>
  <c r="D18704" i="8"/>
  <c r="C18705" i="8"/>
  <c r="D18705" i="8"/>
  <c r="C18706" i="8"/>
  <c r="D18706" i="8"/>
  <c r="C18707" i="8"/>
  <c r="D18707" i="8"/>
  <c r="C18708" i="8"/>
  <c r="D18708" i="8"/>
  <c r="C18709" i="8"/>
  <c r="D18709" i="8"/>
  <c r="C18710" i="8"/>
  <c r="D18710" i="8"/>
  <c r="C18711" i="8"/>
  <c r="D18711" i="8"/>
  <c r="C18712" i="8"/>
  <c r="D18712" i="8"/>
  <c r="C18713" i="8"/>
  <c r="D18713" i="8"/>
  <c r="C18714" i="8"/>
  <c r="D18714" i="8"/>
  <c r="C18715" i="8"/>
  <c r="D18715" i="8"/>
  <c r="C18716" i="8"/>
  <c r="D18716" i="8"/>
  <c r="C18717" i="8"/>
  <c r="D18717" i="8"/>
  <c r="C18718" i="8"/>
  <c r="D18718" i="8"/>
  <c r="C18719" i="8"/>
  <c r="D18719" i="8"/>
  <c r="C18720" i="8"/>
  <c r="D18720" i="8"/>
  <c r="C18721" i="8"/>
  <c r="D18721" i="8"/>
  <c r="C18722" i="8"/>
  <c r="D18722" i="8"/>
  <c r="C18723" i="8"/>
  <c r="D18723" i="8"/>
  <c r="C18724" i="8"/>
  <c r="D18724" i="8"/>
  <c r="C18725" i="8"/>
  <c r="D18725" i="8"/>
  <c r="C18726" i="8"/>
  <c r="D18726" i="8"/>
  <c r="C18727" i="8"/>
  <c r="D18727" i="8"/>
  <c r="C18728" i="8"/>
  <c r="D18728" i="8"/>
  <c r="C18729" i="8"/>
  <c r="D18729" i="8"/>
  <c r="C18730" i="8"/>
  <c r="D18730" i="8"/>
  <c r="C18732" i="8"/>
  <c r="D18732" i="8"/>
  <c r="C18733" i="8"/>
  <c r="D18733" i="8"/>
  <c r="C18734" i="8"/>
  <c r="D18734" i="8"/>
  <c r="C18735" i="8"/>
  <c r="D18735" i="8"/>
  <c r="C18736" i="8"/>
  <c r="D18736" i="8"/>
  <c r="C18737" i="8"/>
  <c r="D18737" i="8"/>
  <c r="C18738" i="8"/>
  <c r="D18738" i="8"/>
  <c r="C18739" i="8"/>
  <c r="D18739" i="8"/>
  <c r="C18740" i="8"/>
  <c r="D18740" i="8"/>
  <c r="C18741" i="8"/>
  <c r="D18741" i="8"/>
  <c r="C18742" i="8"/>
  <c r="D18742" i="8"/>
  <c r="C18743" i="8"/>
  <c r="D18743" i="8"/>
  <c r="C18744" i="8"/>
  <c r="D18744" i="8"/>
  <c r="C18745" i="8"/>
  <c r="D18745" i="8"/>
  <c r="C18746" i="8"/>
  <c r="D18746" i="8"/>
  <c r="C18747" i="8"/>
  <c r="D18747" i="8"/>
  <c r="C18748" i="8"/>
  <c r="D18748" i="8"/>
  <c r="C18749" i="8"/>
  <c r="D18749" i="8"/>
  <c r="C18750" i="8"/>
  <c r="D18750" i="8"/>
  <c r="C18751" i="8"/>
  <c r="D18751" i="8"/>
  <c r="C18752" i="8"/>
  <c r="D18752" i="8"/>
  <c r="C18753" i="8"/>
  <c r="D18753" i="8"/>
  <c r="C18754" i="8"/>
  <c r="D18754" i="8"/>
  <c r="C18755" i="8"/>
  <c r="D18755" i="8"/>
  <c r="C18756" i="8"/>
  <c r="D18756" i="8"/>
  <c r="C18757" i="8"/>
  <c r="D18757" i="8"/>
  <c r="C18758" i="8"/>
  <c r="D18758" i="8"/>
  <c r="C18759" i="8"/>
  <c r="D18759" i="8"/>
  <c r="C18760" i="8"/>
  <c r="D18760" i="8"/>
  <c r="C18761" i="8"/>
  <c r="D18761" i="8"/>
  <c r="C18762" i="8"/>
  <c r="D18762" i="8"/>
  <c r="C18763" i="8"/>
  <c r="D18763" i="8"/>
  <c r="C18764" i="8"/>
  <c r="D18764" i="8"/>
  <c r="C18765" i="8"/>
  <c r="D18765" i="8"/>
  <c r="C18766" i="8"/>
  <c r="D18766" i="8"/>
  <c r="C18767" i="8"/>
  <c r="D18767" i="8"/>
  <c r="C18768" i="8"/>
  <c r="D18768" i="8"/>
  <c r="C18769" i="8"/>
  <c r="D18769" i="8"/>
  <c r="C18770" i="8"/>
  <c r="D18770" i="8"/>
  <c r="C18771" i="8"/>
  <c r="D18771" i="8"/>
  <c r="C18772" i="8"/>
  <c r="D18772" i="8"/>
  <c r="C18773" i="8"/>
  <c r="D18773" i="8"/>
  <c r="C18774" i="8"/>
  <c r="D18774" i="8"/>
  <c r="C18775" i="8"/>
  <c r="D18775" i="8"/>
  <c r="C18776" i="8"/>
  <c r="D18776" i="8"/>
  <c r="C18777" i="8"/>
  <c r="D18777" i="8"/>
  <c r="C18778" i="8"/>
  <c r="D18778" i="8"/>
  <c r="C18779" i="8"/>
  <c r="D18779" i="8"/>
  <c r="C18780" i="8"/>
  <c r="D18780" i="8"/>
  <c r="C18781" i="8"/>
  <c r="D18781" i="8"/>
  <c r="C18782" i="8"/>
  <c r="D18782" i="8"/>
  <c r="C18783" i="8"/>
  <c r="D18783" i="8"/>
  <c r="C18784" i="8"/>
  <c r="D18784" i="8"/>
  <c r="C18785" i="8"/>
  <c r="D18785" i="8"/>
  <c r="C18786" i="8"/>
  <c r="D18786" i="8"/>
  <c r="C18787" i="8"/>
  <c r="D18787" i="8"/>
  <c r="C18788" i="8"/>
  <c r="D18788" i="8"/>
  <c r="C18789" i="8"/>
  <c r="D18789" i="8"/>
  <c r="C18790" i="8"/>
  <c r="D18790" i="8"/>
  <c r="C18791" i="8"/>
  <c r="D18791" i="8"/>
  <c r="C18792" i="8"/>
  <c r="D18792" i="8"/>
  <c r="C18793" i="8"/>
  <c r="D18793" i="8"/>
  <c r="C18794" i="8"/>
  <c r="D18794" i="8"/>
  <c r="C18795" i="8"/>
  <c r="D18795" i="8"/>
  <c r="C18796" i="8"/>
  <c r="D18796" i="8"/>
  <c r="C18797" i="8"/>
  <c r="D18797" i="8"/>
  <c r="C18798" i="8"/>
  <c r="D18798" i="8"/>
  <c r="C18799" i="8"/>
  <c r="D18799" i="8"/>
  <c r="C18800" i="8"/>
  <c r="D18800" i="8"/>
  <c r="C18801" i="8"/>
  <c r="D18801" i="8"/>
  <c r="C18802" i="8"/>
  <c r="D18802" i="8"/>
  <c r="C18803" i="8"/>
  <c r="D18803" i="8"/>
  <c r="C18804" i="8"/>
  <c r="D18804" i="8"/>
  <c r="C18805" i="8"/>
  <c r="D18805" i="8"/>
  <c r="C18806" i="8"/>
  <c r="D18806" i="8"/>
  <c r="C18807" i="8"/>
  <c r="D18807" i="8"/>
  <c r="C18808" i="8"/>
  <c r="D18808" i="8"/>
  <c r="C18809" i="8"/>
  <c r="D18809" i="8"/>
  <c r="C18810" i="8"/>
  <c r="D18810" i="8"/>
  <c r="C18811" i="8"/>
  <c r="D18811" i="8"/>
  <c r="C18812" i="8"/>
  <c r="D18812" i="8"/>
  <c r="C18813" i="8"/>
  <c r="D18813" i="8"/>
  <c r="C18814" i="8"/>
  <c r="D18814" i="8"/>
  <c r="C18815" i="8"/>
  <c r="D18815" i="8"/>
  <c r="C18816" i="8"/>
  <c r="D18816" i="8"/>
  <c r="C18817" i="8"/>
  <c r="D18817" i="8"/>
  <c r="C18818" i="8"/>
  <c r="D18818" i="8"/>
  <c r="C18819" i="8"/>
  <c r="D18819" i="8"/>
  <c r="C18820" i="8"/>
  <c r="D18820" i="8"/>
  <c r="C18821" i="8"/>
  <c r="D18821" i="8"/>
  <c r="C18822" i="8"/>
  <c r="D18822" i="8"/>
  <c r="C18823" i="8"/>
  <c r="D18823" i="8"/>
  <c r="C18824" i="8"/>
  <c r="D18824" i="8"/>
  <c r="C18825" i="8"/>
  <c r="D18825" i="8"/>
  <c r="C18826" i="8"/>
  <c r="D18826" i="8"/>
  <c r="C18827" i="8"/>
  <c r="D18827" i="8"/>
  <c r="C18828" i="8"/>
  <c r="D18828" i="8"/>
  <c r="C18829" i="8"/>
  <c r="D18829" i="8"/>
  <c r="C18830" i="8"/>
  <c r="D18830" i="8"/>
  <c r="C18831" i="8"/>
  <c r="D18831" i="8"/>
  <c r="C18832" i="8"/>
  <c r="D18832" i="8"/>
  <c r="C18833" i="8"/>
  <c r="D18833" i="8"/>
  <c r="C18834" i="8"/>
  <c r="D18834" i="8"/>
  <c r="C18835" i="8"/>
  <c r="D18835" i="8"/>
  <c r="C18836" i="8"/>
  <c r="D18836" i="8"/>
  <c r="C18837" i="8"/>
  <c r="D18837" i="8"/>
  <c r="C18838" i="8"/>
  <c r="D18838" i="8"/>
  <c r="C18839" i="8"/>
  <c r="D18839" i="8"/>
  <c r="C18840" i="8"/>
  <c r="D18840" i="8"/>
  <c r="C18841" i="8"/>
  <c r="D18841" i="8"/>
  <c r="C18842" i="8"/>
  <c r="D18842" i="8"/>
  <c r="C18843" i="8"/>
  <c r="D18843" i="8"/>
  <c r="C18844" i="8"/>
  <c r="D18844" i="8"/>
  <c r="C18845" i="8"/>
  <c r="D18845" i="8"/>
  <c r="C18846" i="8"/>
  <c r="D18846" i="8"/>
  <c r="C18847" i="8"/>
  <c r="D18847" i="8"/>
  <c r="C18848" i="8"/>
  <c r="D18848" i="8"/>
  <c r="C18849" i="8"/>
  <c r="D18849" i="8"/>
  <c r="C18850" i="8"/>
  <c r="D18850" i="8"/>
  <c r="C18851" i="8"/>
  <c r="D18851" i="8"/>
  <c r="C18852" i="8"/>
  <c r="D18852" i="8"/>
  <c r="C18853" i="8"/>
  <c r="D18853" i="8"/>
  <c r="C18854" i="8"/>
  <c r="D18854" i="8"/>
  <c r="C18855" i="8"/>
  <c r="D18855" i="8"/>
  <c r="C18856" i="8"/>
  <c r="D18856" i="8"/>
  <c r="C18857" i="8"/>
  <c r="D18857" i="8"/>
  <c r="I18857" i="8"/>
  <c r="G18857" i="8"/>
  <c r="F18857" i="8"/>
  <c r="E18857" i="8"/>
  <c r="G18833" i="8"/>
  <c r="F18833" i="8"/>
  <c r="E18833" i="8"/>
  <c r="G18809" i="8"/>
  <c r="F18809" i="8"/>
  <c r="E18809" i="8"/>
  <c r="G18785" i="8"/>
  <c r="F18785" i="8"/>
  <c r="E18785" i="8"/>
  <c r="G18761" i="8"/>
  <c r="F18761" i="8"/>
  <c r="E18761" i="8"/>
  <c r="G18737" i="8"/>
  <c r="F18737" i="8"/>
  <c r="E18737" i="8"/>
  <c r="G18718" i="8"/>
  <c r="F18718" i="8"/>
  <c r="E18718" i="8"/>
  <c r="C18526" i="8"/>
  <c r="D18526" i="8"/>
  <c r="C18527" i="8"/>
  <c r="D18527" i="8"/>
  <c r="C18528" i="8"/>
  <c r="D18528" i="8"/>
  <c r="C18529" i="8"/>
  <c r="D18529" i="8"/>
  <c r="C18530" i="8"/>
  <c r="D18530" i="8"/>
  <c r="C18531" i="8"/>
  <c r="D18531" i="8"/>
  <c r="C18532" i="8"/>
  <c r="D18532" i="8"/>
  <c r="C18533" i="8"/>
  <c r="D18533" i="8"/>
  <c r="C18534" i="8"/>
  <c r="D18534" i="8"/>
  <c r="C18535" i="8"/>
  <c r="D18535" i="8"/>
  <c r="C18536" i="8"/>
  <c r="D18536" i="8"/>
  <c r="C18537" i="8"/>
  <c r="D18537" i="8"/>
  <c r="C18538" i="8"/>
  <c r="D18538" i="8"/>
  <c r="C18539" i="8"/>
  <c r="D18539" i="8"/>
  <c r="C18540" i="8"/>
  <c r="D18540" i="8"/>
  <c r="C18541" i="8"/>
  <c r="D18541" i="8"/>
  <c r="C18542" i="8"/>
  <c r="D18542" i="8"/>
  <c r="C18543" i="8"/>
  <c r="D18543" i="8"/>
  <c r="C18544" i="8"/>
  <c r="D18544" i="8"/>
  <c r="C18545" i="8"/>
  <c r="D18545" i="8"/>
  <c r="C18546" i="8"/>
  <c r="D18546" i="8"/>
  <c r="C18547" i="8"/>
  <c r="D18547" i="8"/>
  <c r="C18548" i="8"/>
  <c r="D18548" i="8"/>
  <c r="C18549" i="8"/>
  <c r="D18549" i="8"/>
  <c r="C18550" i="8"/>
  <c r="D18550" i="8"/>
  <c r="C18551" i="8"/>
  <c r="D18551" i="8"/>
  <c r="C18552" i="8"/>
  <c r="D18552" i="8"/>
  <c r="C18553" i="8"/>
  <c r="D18553" i="8"/>
  <c r="C18554" i="8"/>
  <c r="D18554" i="8"/>
  <c r="C18555" i="8"/>
  <c r="D18555" i="8"/>
  <c r="C18556" i="8"/>
  <c r="D18556" i="8"/>
  <c r="C18557" i="8"/>
  <c r="D18557" i="8"/>
  <c r="C18558" i="8"/>
  <c r="D18558" i="8"/>
  <c r="C18559" i="8"/>
  <c r="D18559" i="8"/>
  <c r="C18560" i="8"/>
  <c r="D18560" i="8"/>
  <c r="C18561" i="8"/>
  <c r="D18561" i="8"/>
  <c r="C18562" i="8"/>
  <c r="D18562" i="8"/>
  <c r="C18563" i="8"/>
  <c r="D18563" i="8"/>
  <c r="C18564" i="8"/>
  <c r="D18564" i="8"/>
  <c r="C18565" i="8"/>
  <c r="D18565" i="8"/>
  <c r="C18566" i="8"/>
  <c r="D18566" i="8"/>
  <c r="C18567" i="8"/>
  <c r="D18567" i="8"/>
  <c r="C18568" i="8"/>
  <c r="D18568" i="8"/>
  <c r="C18569" i="8"/>
  <c r="D18569" i="8"/>
  <c r="C18570" i="8"/>
  <c r="D18570" i="8"/>
  <c r="C18571" i="8"/>
  <c r="D18571" i="8"/>
  <c r="C18572" i="8"/>
  <c r="D18572" i="8"/>
  <c r="C18573" i="8"/>
  <c r="D18573" i="8"/>
  <c r="C18574" i="8"/>
  <c r="D18574" i="8"/>
  <c r="C18575" i="8"/>
  <c r="D18575" i="8"/>
  <c r="C18576" i="8"/>
  <c r="D18576" i="8"/>
  <c r="C18577" i="8"/>
  <c r="D18577" i="8"/>
  <c r="C18578" i="8"/>
  <c r="D18578" i="8"/>
  <c r="C18579" i="8"/>
  <c r="D18579" i="8"/>
  <c r="C18580" i="8"/>
  <c r="D18580" i="8"/>
  <c r="C18581" i="8"/>
  <c r="D18581" i="8"/>
  <c r="C18582" i="8"/>
  <c r="D18582" i="8"/>
  <c r="C18583" i="8"/>
  <c r="D18583" i="8"/>
  <c r="C18584" i="8"/>
  <c r="D18584" i="8"/>
  <c r="C18585" i="8"/>
  <c r="D18585" i="8"/>
  <c r="C18586" i="8"/>
  <c r="D18586" i="8"/>
  <c r="C18587" i="8"/>
  <c r="D18587" i="8"/>
  <c r="C18588" i="8"/>
  <c r="D18588" i="8"/>
  <c r="C18589" i="8"/>
  <c r="D18589" i="8"/>
  <c r="C18590" i="8"/>
  <c r="D18590" i="8"/>
  <c r="C18591" i="8"/>
  <c r="D18591" i="8"/>
  <c r="C18592" i="8"/>
  <c r="D18592" i="8"/>
  <c r="C18593" i="8"/>
  <c r="D18593" i="8"/>
  <c r="C18594" i="8"/>
  <c r="D18594" i="8"/>
  <c r="C18595" i="8"/>
  <c r="D18595" i="8"/>
  <c r="C18596" i="8"/>
  <c r="D18596" i="8"/>
  <c r="C18597" i="8"/>
  <c r="D18597" i="8"/>
  <c r="C18598" i="8"/>
  <c r="D18598" i="8"/>
  <c r="C18599" i="8"/>
  <c r="D18599" i="8"/>
  <c r="C18600" i="8"/>
  <c r="D18600" i="8"/>
  <c r="C18601" i="8"/>
  <c r="D18601" i="8"/>
  <c r="C18602" i="8"/>
  <c r="D18602" i="8"/>
  <c r="C18603" i="8"/>
  <c r="D18603" i="8"/>
  <c r="C18604" i="8"/>
  <c r="D18604" i="8"/>
  <c r="C18605" i="8"/>
  <c r="D18605" i="8"/>
  <c r="C18606" i="8"/>
  <c r="D18606" i="8"/>
  <c r="C18607" i="8"/>
  <c r="D18607" i="8"/>
  <c r="C18608" i="8"/>
  <c r="D18608" i="8"/>
  <c r="C18609" i="8"/>
  <c r="D18609" i="8"/>
  <c r="C18610" i="8"/>
  <c r="D18610" i="8"/>
  <c r="C18611" i="8"/>
  <c r="D18611" i="8"/>
  <c r="C18612" i="8"/>
  <c r="D18612" i="8"/>
  <c r="C18613" i="8"/>
  <c r="D18613" i="8"/>
  <c r="C18614" i="8"/>
  <c r="D18614" i="8"/>
  <c r="C18615" i="8"/>
  <c r="D18615" i="8"/>
  <c r="C18616" i="8"/>
  <c r="D18616" i="8"/>
  <c r="C18617" i="8"/>
  <c r="D18617" i="8"/>
  <c r="C18618" i="8"/>
  <c r="D18618" i="8"/>
  <c r="C18619" i="8"/>
  <c r="D18619" i="8"/>
  <c r="C18620" i="8"/>
  <c r="D18620" i="8"/>
  <c r="C18621" i="8"/>
  <c r="D18621" i="8"/>
  <c r="C18622" i="8"/>
  <c r="D18622" i="8"/>
  <c r="C18623" i="8"/>
  <c r="D18623" i="8"/>
  <c r="C18624" i="8"/>
  <c r="D18624" i="8"/>
  <c r="C18625" i="8"/>
  <c r="D18625" i="8"/>
  <c r="C18626" i="8"/>
  <c r="D18626" i="8"/>
  <c r="C18627" i="8"/>
  <c r="D18627" i="8"/>
  <c r="C18628" i="8"/>
  <c r="D18628" i="8"/>
  <c r="C18629" i="8"/>
  <c r="D18629" i="8"/>
  <c r="C18630" i="8"/>
  <c r="D18630" i="8"/>
  <c r="C18632" i="8"/>
  <c r="D18632" i="8"/>
  <c r="C18633" i="8"/>
  <c r="D18633" i="8"/>
  <c r="C18634" i="8"/>
  <c r="D18634" i="8"/>
  <c r="C18635" i="8"/>
  <c r="D18635" i="8"/>
  <c r="C18636" i="8"/>
  <c r="D18636" i="8"/>
  <c r="C18637" i="8"/>
  <c r="D18637" i="8"/>
  <c r="C18638" i="8"/>
  <c r="D18638" i="8"/>
  <c r="C18639" i="8"/>
  <c r="D18639" i="8"/>
  <c r="C18640" i="8"/>
  <c r="D18640" i="8"/>
  <c r="C18641" i="8"/>
  <c r="D18641" i="8"/>
  <c r="C18642" i="8"/>
  <c r="D18642" i="8"/>
  <c r="C18643" i="8"/>
  <c r="D18643" i="8"/>
  <c r="C18644" i="8"/>
  <c r="D18644" i="8"/>
  <c r="C18645" i="8"/>
  <c r="D18645" i="8"/>
  <c r="C18646" i="8"/>
  <c r="D18646" i="8"/>
  <c r="C18647" i="8"/>
  <c r="D18647" i="8"/>
  <c r="C18648" i="8"/>
  <c r="D18648" i="8"/>
  <c r="C18649" i="8"/>
  <c r="D18649" i="8"/>
  <c r="C18650" i="8"/>
  <c r="D18650" i="8"/>
  <c r="C18651" i="8"/>
  <c r="D18651" i="8"/>
  <c r="C18652" i="8"/>
  <c r="D18652" i="8"/>
  <c r="C18653" i="8"/>
  <c r="D18653" i="8"/>
  <c r="C18654" i="8"/>
  <c r="D18654" i="8"/>
  <c r="C18655" i="8"/>
  <c r="D18655" i="8"/>
  <c r="C18656" i="8"/>
  <c r="D18656" i="8"/>
  <c r="C18657" i="8"/>
  <c r="D18657" i="8"/>
  <c r="C18658" i="8"/>
  <c r="D18658" i="8"/>
  <c r="C18659" i="8"/>
  <c r="D18659" i="8"/>
  <c r="C18660" i="8"/>
  <c r="D18660" i="8"/>
  <c r="C18661" i="8"/>
  <c r="D18661" i="8"/>
  <c r="C18662" i="8"/>
  <c r="D18662" i="8"/>
  <c r="C18663" i="8"/>
  <c r="D18663" i="8"/>
  <c r="C18664" i="8"/>
  <c r="D18664" i="8"/>
  <c r="C18665" i="8"/>
  <c r="D18665" i="8"/>
  <c r="C18666" i="8"/>
  <c r="D18666" i="8"/>
  <c r="C18667" i="8"/>
  <c r="D18667" i="8"/>
  <c r="C18668" i="8"/>
  <c r="D18668" i="8"/>
  <c r="C18669" i="8"/>
  <c r="D18669" i="8"/>
  <c r="C18670" i="8"/>
  <c r="D18670" i="8"/>
  <c r="C18671" i="8"/>
  <c r="D18671" i="8"/>
  <c r="C18672" i="8"/>
  <c r="D18672" i="8"/>
  <c r="C18673" i="8"/>
  <c r="D18673" i="8"/>
  <c r="C18674" i="8"/>
  <c r="D18674" i="8"/>
  <c r="C18675" i="8"/>
  <c r="D18675" i="8"/>
  <c r="C18676" i="8"/>
  <c r="D18676" i="8"/>
  <c r="C18677" i="8"/>
  <c r="D18677" i="8"/>
  <c r="C18678" i="8"/>
  <c r="D18678" i="8"/>
  <c r="C18679" i="8"/>
  <c r="D18679" i="8"/>
  <c r="C18680" i="8"/>
  <c r="D18680" i="8"/>
  <c r="C18681" i="8"/>
  <c r="D18681" i="8"/>
  <c r="C18682" i="8"/>
  <c r="D18682" i="8"/>
  <c r="C18683" i="8"/>
  <c r="D18683" i="8"/>
  <c r="C18684" i="8"/>
  <c r="D18684" i="8"/>
  <c r="C18685" i="8"/>
  <c r="D18685" i="8"/>
  <c r="C18686" i="8"/>
  <c r="D18686" i="8"/>
  <c r="C18687" i="8"/>
  <c r="D18687" i="8"/>
  <c r="C18688" i="8"/>
  <c r="D18688" i="8"/>
  <c r="C18689" i="8"/>
  <c r="D18689" i="8"/>
  <c r="C18690" i="8"/>
  <c r="D18690" i="8"/>
  <c r="C18691" i="8"/>
  <c r="D18691" i="8"/>
  <c r="C18692" i="8"/>
  <c r="D18692" i="8"/>
  <c r="C18693" i="8"/>
  <c r="D18693" i="8"/>
  <c r="C18694" i="8"/>
  <c r="D18694" i="8"/>
  <c r="I18694" i="8"/>
  <c r="G18694" i="8"/>
  <c r="F18694" i="8"/>
  <c r="E18694" i="8"/>
  <c r="G18670" i="8"/>
  <c r="F18670" i="8"/>
  <c r="E18670" i="8"/>
  <c r="G18646" i="8"/>
  <c r="F18646" i="8"/>
  <c r="E18646" i="8"/>
  <c r="G18621" i="8"/>
  <c r="F18621" i="8"/>
  <c r="E18621" i="8"/>
  <c r="G18597" i="8"/>
  <c r="F18597" i="8"/>
  <c r="E18597" i="8"/>
  <c r="G18573" i="8"/>
  <c r="F18573" i="8"/>
  <c r="E18573" i="8"/>
  <c r="G18549" i="8"/>
  <c r="F18549" i="8"/>
  <c r="E18549" i="8"/>
  <c r="C18364" i="8"/>
  <c r="D18364" i="8"/>
  <c r="C18365" i="8"/>
  <c r="D18365" i="8"/>
  <c r="C18366" i="8"/>
  <c r="D18366" i="8"/>
  <c r="C18367" i="8"/>
  <c r="D18367" i="8"/>
  <c r="C18368" i="8"/>
  <c r="D18368" i="8"/>
  <c r="C18369" i="8"/>
  <c r="D18369" i="8"/>
  <c r="C18370" i="8"/>
  <c r="D18370" i="8"/>
  <c r="C18371" i="8"/>
  <c r="D18371" i="8"/>
  <c r="C18372" i="8"/>
  <c r="D18372" i="8"/>
  <c r="C18373" i="8"/>
  <c r="D18373" i="8"/>
  <c r="C18374" i="8"/>
  <c r="D18374" i="8"/>
  <c r="C18375" i="8"/>
  <c r="D18375" i="8"/>
  <c r="C18376" i="8"/>
  <c r="D18376" i="8"/>
  <c r="C18377" i="8"/>
  <c r="D18377" i="8"/>
  <c r="C18378" i="8"/>
  <c r="D18378" i="8"/>
  <c r="C18379" i="8"/>
  <c r="D18379" i="8"/>
  <c r="C18380" i="8"/>
  <c r="D18380" i="8"/>
  <c r="C18381" i="8"/>
  <c r="D18381" i="8"/>
  <c r="C18382" i="8"/>
  <c r="D18382" i="8"/>
  <c r="C18383" i="8"/>
  <c r="D18383" i="8"/>
  <c r="C18384" i="8"/>
  <c r="D18384" i="8"/>
  <c r="C18385" i="8"/>
  <c r="D18385" i="8"/>
  <c r="C18386" i="8"/>
  <c r="D18386" i="8"/>
  <c r="C18387" i="8"/>
  <c r="D18387" i="8"/>
  <c r="C18388" i="8"/>
  <c r="D18388" i="8"/>
  <c r="C18389" i="8"/>
  <c r="D18389" i="8"/>
  <c r="C18390" i="8"/>
  <c r="D18390" i="8"/>
  <c r="C18391" i="8"/>
  <c r="D18391" i="8"/>
  <c r="C18392" i="8"/>
  <c r="D18392" i="8"/>
  <c r="C18393" i="8"/>
  <c r="D18393" i="8"/>
  <c r="C18394" i="8"/>
  <c r="D18394" i="8"/>
  <c r="C18395" i="8"/>
  <c r="D18395" i="8"/>
  <c r="C18396" i="8"/>
  <c r="D18396" i="8"/>
  <c r="C18397" i="8"/>
  <c r="D18397" i="8"/>
  <c r="C18398" i="8"/>
  <c r="D18398" i="8"/>
  <c r="C18399" i="8"/>
  <c r="D18399" i="8"/>
  <c r="C18401" i="8"/>
  <c r="D18401" i="8"/>
  <c r="C18402" i="8"/>
  <c r="D18402" i="8"/>
  <c r="C18403" i="8"/>
  <c r="D18403" i="8"/>
  <c r="C18404" i="8"/>
  <c r="D18404" i="8"/>
  <c r="C18405" i="8"/>
  <c r="D18405" i="8"/>
  <c r="C18406" i="8"/>
  <c r="D18406" i="8"/>
  <c r="C18407" i="8"/>
  <c r="D18407" i="8"/>
  <c r="C18408" i="8"/>
  <c r="D18408" i="8"/>
  <c r="C18409" i="8"/>
  <c r="D18409" i="8"/>
  <c r="C18410" i="8"/>
  <c r="D18410" i="8"/>
  <c r="C18411" i="8"/>
  <c r="D18411" i="8"/>
  <c r="C18412" i="8"/>
  <c r="D18412" i="8"/>
  <c r="C18413" i="8"/>
  <c r="D18413" i="8"/>
  <c r="C18414" i="8"/>
  <c r="D18414" i="8"/>
  <c r="C18415" i="8"/>
  <c r="D18415" i="8"/>
  <c r="C18416" i="8"/>
  <c r="D18416" i="8"/>
  <c r="C18417" i="8"/>
  <c r="D18417" i="8"/>
  <c r="C18418" i="8"/>
  <c r="D18418" i="8"/>
  <c r="C18419" i="8"/>
  <c r="D18419" i="8"/>
  <c r="C18420" i="8"/>
  <c r="D18420" i="8"/>
  <c r="C18421" i="8"/>
  <c r="D18421" i="8"/>
  <c r="C18422" i="8"/>
  <c r="D18422" i="8"/>
  <c r="C18423" i="8"/>
  <c r="D18423" i="8"/>
  <c r="C18424" i="8"/>
  <c r="D18424" i="8"/>
  <c r="C18425" i="8"/>
  <c r="D18425" i="8"/>
  <c r="C18426" i="8"/>
  <c r="D18426" i="8"/>
  <c r="C18427" i="8"/>
  <c r="D18427" i="8"/>
  <c r="C18428" i="8"/>
  <c r="D18428" i="8"/>
  <c r="C18429" i="8"/>
  <c r="D18429" i="8"/>
  <c r="C18430" i="8"/>
  <c r="D18430" i="8"/>
  <c r="C18431" i="8"/>
  <c r="D18431" i="8"/>
  <c r="C18432" i="8"/>
  <c r="D18432" i="8"/>
  <c r="C18433" i="8"/>
  <c r="D18433" i="8"/>
  <c r="C18434" i="8"/>
  <c r="D18434" i="8"/>
  <c r="C18435" i="8"/>
  <c r="D18435" i="8"/>
  <c r="C18436" i="8"/>
  <c r="D18436" i="8"/>
  <c r="C18437" i="8"/>
  <c r="D18437" i="8"/>
  <c r="C18438" i="8"/>
  <c r="D18438" i="8"/>
  <c r="C18439" i="8"/>
  <c r="D18439" i="8"/>
  <c r="C18440" i="8"/>
  <c r="D18440" i="8"/>
  <c r="C18441" i="8"/>
  <c r="D18441" i="8"/>
  <c r="C18442" i="8"/>
  <c r="D18442" i="8"/>
  <c r="C18443" i="8"/>
  <c r="D18443" i="8"/>
  <c r="C18444" i="8"/>
  <c r="D18444" i="8"/>
  <c r="C18445" i="8"/>
  <c r="D18445" i="8"/>
  <c r="C18446" i="8"/>
  <c r="D18446" i="8"/>
  <c r="C18447" i="8"/>
  <c r="D18447" i="8"/>
  <c r="C18448" i="8"/>
  <c r="D18448" i="8"/>
  <c r="C18449" i="8"/>
  <c r="D18449" i="8"/>
  <c r="C18450" i="8"/>
  <c r="D18450" i="8"/>
  <c r="C18451" i="8"/>
  <c r="D18451" i="8"/>
  <c r="C18452" i="8"/>
  <c r="D18452" i="8"/>
  <c r="C18453" i="8"/>
  <c r="D18453" i="8"/>
  <c r="C18454" i="8"/>
  <c r="D18454" i="8"/>
  <c r="C18455" i="8"/>
  <c r="D18455" i="8"/>
  <c r="C18456" i="8"/>
  <c r="D18456" i="8"/>
  <c r="C18457" i="8"/>
  <c r="D18457" i="8"/>
  <c r="C18458" i="8"/>
  <c r="D18458" i="8"/>
  <c r="C18459" i="8"/>
  <c r="D18459" i="8"/>
  <c r="C18460" i="8"/>
  <c r="D18460" i="8"/>
  <c r="C18461" i="8"/>
  <c r="D18461" i="8"/>
  <c r="C18462" i="8"/>
  <c r="D18462" i="8"/>
  <c r="C18463" i="8"/>
  <c r="D18463" i="8"/>
  <c r="C18464" i="8"/>
  <c r="D18464" i="8"/>
  <c r="C18465" i="8"/>
  <c r="D18465" i="8"/>
  <c r="C18466" i="8"/>
  <c r="D18466" i="8"/>
  <c r="C18467" i="8"/>
  <c r="D18467" i="8"/>
  <c r="C18468" i="8"/>
  <c r="D18468" i="8"/>
  <c r="C18469" i="8"/>
  <c r="D18469" i="8"/>
  <c r="C18470" i="8"/>
  <c r="D18470" i="8"/>
  <c r="C18471" i="8"/>
  <c r="D18471" i="8"/>
  <c r="C18472" i="8"/>
  <c r="D18472" i="8"/>
  <c r="C18473" i="8"/>
  <c r="D18473" i="8"/>
  <c r="C18474" i="8"/>
  <c r="D18474" i="8"/>
  <c r="C18475" i="8"/>
  <c r="D18475" i="8"/>
  <c r="C18476" i="8"/>
  <c r="D18476" i="8"/>
  <c r="C18477" i="8"/>
  <c r="D18477" i="8"/>
  <c r="C18478" i="8"/>
  <c r="D18478" i="8"/>
  <c r="C18479" i="8"/>
  <c r="D18479" i="8"/>
  <c r="C18480" i="8"/>
  <c r="D18480" i="8"/>
  <c r="C18481" i="8"/>
  <c r="D18481" i="8"/>
  <c r="C18482" i="8"/>
  <c r="D18482" i="8"/>
  <c r="C18483" i="8"/>
  <c r="D18483" i="8"/>
  <c r="C18484" i="8"/>
  <c r="D18484" i="8"/>
  <c r="C18485" i="8"/>
  <c r="D18485" i="8"/>
  <c r="C18486" i="8"/>
  <c r="D18486" i="8"/>
  <c r="C18487" i="8"/>
  <c r="D18487" i="8"/>
  <c r="C18488" i="8"/>
  <c r="D18488" i="8"/>
  <c r="C18489" i="8"/>
  <c r="D18489" i="8"/>
  <c r="C18490" i="8"/>
  <c r="D18490" i="8"/>
  <c r="C18491" i="8"/>
  <c r="D18491" i="8"/>
  <c r="C18492" i="8"/>
  <c r="D18492" i="8"/>
  <c r="C18493" i="8"/>
  <c r="D18493" i="8"/>
  <c r="C18494" i="8"/>
  <c r="D18494" i="8"/>
  <c r="C18495" i="8"/>
  <c r="D18495" i="8"/>
  <c r="C18496" i="8"/>
  <c r="D18496" i="8"/>
  <c r="C18497" i="8"/>
  <c r="D18497" i="8"/>
  <c r="C18498" i="8"/>
  <c r="D18498" i="8"/>
  <c r="C18499" i="8"/>
  <c r="D18499" i="8"/>
  <c r="C18500" i="8"/>
  <c r="D18500" i="8"/>
  <c r="C18501" i="8"/>
  <c r="D18501" i="8"/>
  <c r="C18502" i="8"/>
  <c r="D18502" i="8"/>
  <c r="C18503" i="8"/>
  <c r="D18503" i="8"/>
  <c r="C18504" i="8"/>
  <c r="D18504" i="8"/>
  <c r="C18505" i="8"/>
  <c r="D18505" i="8"/>
  <c r="C18506" i="8"/>
  <c r="D18506" i="8"/>
  <c r="C18507" i="8"/>
  <c r="D18507" i="8"/>
  <c r="C18508" i="8"/>
  <c r="D18508" i="8"/>
  <c r="C18509" i="8"/>
  <c r="D18509" i="8"/>
  <c r="C18510" i="8"/>
  <c r="D18510" i="8"/>
  <c r="C18511" i="8"/>
  <c r="D18511" i="8"/>
  <c r="C18512" i="8"/>
  <c r="D18512" i="8"/>
  <c r="C18513" i="8"/>
  <c r="D18513" i="8"/>
  <c r="C18514" i="8"/>
  <c r="D18514" i="8"/>
  <c r="C18515" i="8"/>
  <c r="D18515" i="8"/>
  <c r="C18516" i="8"/>
  <c r="D18516" i="8"/>
  <c r="C18517" i="8"/>
  <c r="D18517" i="8"/>
  <c r="C18518" i="8"/>
  <c r="D18518" i="8"/>
  <c r="C18519" i="8"/>
  <c r="D18519" i="8"/>
  <c r="C18520" i="8"/>
  <c r="D18520" i="8"/>
  <c r="C18521" i="8"/>
  <c r="D18521" i="8"/>
  <c r="C18522" i="8"/>
  <c r="D18522" i="8"/>
  <c r="C18523" i="8"/>
  <c r="D18523" i="8"/>
  <c r="C18524" i="8"/>
  <c r="D18524" i="8"/>
  <c r="C18525" i="8"/>
  <c r="D18525" i="8"/>
  <c r="I18525" i="8"/>
  <c r="G18525" i="8"/>
  <c r="F18525" i="8"/>
  <c r="E18525" i="8"/>
  <c r="G18501" i="8"/>
  <c r="F18501" i="8"/>
  <c r="E18501" i="8"/>
  <c r="G18477" i="8"/>
  <c r="F18477" i="8"/>
  <c r="E18477" i="8"/>
  <c r="G18453" i="8"/>
  <c r="F18453" i="8"/>
  <c r="E18453" i="8"/>
  <c r="G18429" i="8"/>
  <c r="F18429" i="8"/>
  <c r="E18429" i="8"/>
  <c r="G18405" i="8"/>
  <c r="F18405" i="8"/>
  <c r="E18405" i="8"/>
  <c r="G18387" i="8"/>
  <c r="F18387" i="8"/>
  <c r="E18387" i="8"/>
  <c r="C18205" i="8"/>
  <c r="D18205" i="8"/>
  <c r="C18206" i="8"/>
  <c r="D18206" i="8"/>
  <c r="C18207" i="8"/>
  <c r="D18207" i="8"/>
  <c r="C18208" i="8"/>
  <c r="D18208" i="8"/>
  <c r="C18209" i="8"/>
  <c r="D18209" i="8"/>
  <c r="C18210" i="8"/>
  <c r="D18210" i="8"/>
  <c r="C18211" i="8"/>
  <c r="D18211" i="8"/>
  <c r="C18212" i="8"/>
  <c r="D18212" i="8"/>
  <c r="C18213" i="8"/>
  <c r="D18213" i="8"/>
  <c r="C18214" i="8"/>
  <c r="D18214" i="8"/>
  <c r="C18215" i="8"/>
  <c r="D18215" i="8"/>
  <c r="C18216" i="8"/>
  <c r="D18216" i="8"/>
  <c r="C18217" i="8"/>
  <c r="D18217" i="8"/>
  <c r="C18218" i="8"/>
  <c r="D18218" i="8"/>
  <c r="C18219" i="8"/>
  <c r="D18219" i="8"/>
  <c r="C18220" i="8"/>
  <c r="D18220" i="8"/>
  <c r="C18221" i="8"/>
  <c r="D18221" i="8"/>
  <c r="C18222" i="8"/>
  <c r="D18222" i="8"/>
  <c r="C18223" i="8"/>
  <c r="D18223" i="8"/>
  <c r="C18224" i="8"/>
  <c r="D18224" i="8"/>
  <c r="C18225" i="8"/>
  <c r="D18225" i="8"/>
  <c r="C18226" i="8"/>
  <c r="D18226" i="8"/>
  <c r="C18227" i="8"/>
  <c r="D18227" i="8"/>
  <c r="C18228" i="8"/>
  <c r="D18228" i="8"/>
  <c r="C18229" i="8"/>
  <c r="D18229" i="8"/>
  <c r="C18230" i="8"/>
  <c r="D18230" i="8"/>
  <c r="C18231" i="8"/>
  <c r="D18231" i="8"/>
  <c r="C18232" i="8"/>
  <c r="D18232" i="8"/>
  <c r="C18233" i="8"/>
  <c r="D18233" i="8"/>
  <c r="C18234" i="8"/>
  <c r="D18234" i="8"/>
  <c r="C18235" i="8"/>
  <c r="D18235" i="8"/>
  <c r="C18236" i="8"/>
  <c r="D18236" i="8"/>
  <c r="C18237" i="8"/>
  <c r="D18237" i="8"/>
  <c r="C18238" i="8"/>
  <c r="D18238" i="8"/>
  <c r="C18239" i="8"/>
  <c r="D18239" i="8"/>
  <c r="C18240" i="8"/>
  <c r="D18240" i="8"/>
  <c r="C18241" i="8"/>
  <c r="D18241" i="8"/>
  <c r="C18242" i="8"/>
  <c r="D18242" i="8"/>
  <c r="C18243" i="8"/>
  <c r="D18243" i="8"/>
  <c r="C18244" i="8"/>
  <c r="D18244" i="8"/>
  <c r="C18245" i="8"/>
  <c r="D18245" i="8"/>
  <c r="C18246" i="8"/>
  <c r="D18246" i="8"/>
  <c r="C18247" i="8"/>
  <c r="D18247" i="8"/>
  <c r="C18248" i="8"/>
  <c r="D18248" i="8"/>
  <c r="C18249" i="8"/>
  <c r="D18249" i="8"/>
  <c r="C18250" i="8"/>
  <c r="D18250" i="8"/>
  <c r="C18251" i="8"/>
  <c r="D18251" i="8"/>
  <c r="C18252" i="8"/>
  <c r="D18252" i="8"/>
  <c r="C18253" i="8"/>
  <c r="D18253" i="8"/>
  <c r="C18254" i="8"/>
  <c r="D18254" i="8"/>
  <c r="C18255" i="8"/>
  <c r="D18255" i="8"/>
  <c r="C18256" i="8"/>
  <c r="D18256" i="8"/>
  <c r="C18257" i="8"/>
  <c r="D18257" i="8"/>
  <c r="C18258" i="8"/>
  <c r="D18258" i="8"/>
  <c r="C18259" i="8"/>
  <c r="D18259" i="8"/>
  <c r="C18260" i="8"/>
  <c r="D18260" i="8"/>
  <c r="C18261" i="8"/>
  <c r="D18261" i="8"/>
  <c r="C18262" i="8"/>
  <c r="D18262" i="8"/>
  <c r="C18263" i="8"/>
  <c r="D18263" i="8"/>
  <c r="C18264" i="8"/>
  <c r="D18264" i="8"/>
  <c r="C18265" i="8"/>
  <c r="D18265" i="8"/>
  <c r="C18266" i="8"/>
  <c r="D18266" i="8"/>
  <c r="C18267" i="8"/>
  <c r="D18267" i="8"/>
  <c r="C18268" i="8"/>
  <c r="D18268" i="8"/>
  <c r="C18269" i="8"/>
  <c r="D18269" i="8"/>
  <c r="C18270" i="8"/>
  <c r="D18270" i="8"/>
  <c r="C18271" i="8"/>
  <c r="D18271" i="8"/>
  <c r="C18272" i="8"/>
  <c r="D18272" i="8"/>
  <c r="C18273" i="8"/>
  <c r="D18273" i="8"/>
  <c r="C18274" i="8"/>
  <c r="D18274" i="8"/>
  <c r="C18275" i="8"/>
  <c r="D18275" i="8"/>
  <c r="C18276" i="8"/>
  <c r="D18276" i="8"/>
  <c r="C18277" i="8"/>
  <c r="D18277" i="8"/>
  <c r="C18278" i="8"/>
  <c r="D18278" i="8"/>
  <c r="C18279" i="8"/>
  <c r="D18279" i="8"/>
  <c r="C18280" i="8"/>
  <c r="D18280" i="8"/>
  <c r="C18281" i="8"/>
  <c r="D18281" i="8"/>
  <c r="C18282" i="8"/>
  <c r="D18282" i="8"/>
  <c r="C18283" i="8"/>
  <c r="D18283" i="8"/>
  <c r="C18284" i="8"/>
  <c r="D18284" i="8"/>
  <c r="C18285" i="8"/>
  <c r="D18285" i="8"/>
  <c r="C18286" i="8"/>
  <c r="D18286" i="8"/>
  <c r="C18287" i="8"/>
  <c r="D18287" i="8"/>
  <c r="C18288" i="8"/>
  <c r="D18288" i="8"/>
  <c r="C18289" i="8"/>
  <c r="D18289" i="8"/>
  <c r="C18290" i="8"/>
  <c r="D18290" i="8"/>
  <c r="C18291" i="8"/>
  <c r="D18291" i="8"/>
  <c r="C18292" i="8"/>
  <c r="D18292" i="8"/>
  <c r="C18293" i="8"/>
  <c r="D18293" i="8"/>
  <c r="C18294" i="8"/>
  <c r="D18294" i="8"/>
  <c r="C18295" i="8"/>
  <c r="D18295" i="8"/>
  <c r="C18296" i="8"/>
  <c r="D18296" i="8"/>
  <c r="C18297" i="8"/>
  <c r="D18297" i="8"/>
  <c r="C18298" i="8"/>
  <c r="D18298" i="8"/>
  <c r="C18299" i="8"/>
  <c r="D18299" i="8"/>
  <c r="C18300" i="8"/>
  <c r="D18300" i="8"/>
  <c r="C18301" i="8"/>
  <c r="D18301" i="8"/>
  <c r="C18302" i="8"/>
  <c r="D18302" i="8"/>
  <c r="C18303" i="8"/>
  <c r="D18303" i="8"/>
  <c r="C18304" i="8"/>
  <c r="D18304" i="8"/>
  <c r="C18305" i="8"/>
  <c r="D18305" i="8"/>
  <c r="C18306" i="8"/>
  <c r="D18306" i="8"/>
  <c r="C18307" i="8"/>
  <c r="D18307" i="8"/>
  <c r="C18308" i="8"/>
  <c r="D18308" i="8"/>
  <c r="C18309" i="8"/>
  <c r="D18309" i="8"/>
  <c r="C18310" i="8"/>
  <c r="D18310" i="8"/>
  <c r="C18311" i="8"/>
  <c r="D18311" i="8"/>
  <c r="C18312" i="8"/>
  <c r="D18312" i="8"/>
  <c r="C18313" i="8"/>
  <c r="D18313" i="8"/>
  <c r="C18314" i="8"/>
  <c r="D18314" i="8"/>
  <c r="C18315" i="8"/>
  <c r="D18315" i="8"/>
  <c r="C18316" i="8"/>
  <c r="D18316" i="8"/>
  <c r="C18317" i="8"/>
  <c r="D18317" i="8"/>
  <c r="C18318" i="8"/>
  <c r="D18318" i="8"/>
  <c r="C18319" i="8"/>
  <c r="D18319" i="8"/>
  <c r="C18320" i="8"/>
  <c r="D18320" i="8"/>
  <c r="C18321" i="8"/>
  <c r="D18321" i="8"/>
  <c r="C18322" i="8"/>
  <c r="D18322" i="8"/>
  <c r="C18323" i="8"/>
  <c r="D18323" i="8"/>
  <c r="C18324" i="8"/>
  <c r="D18324" i="8"/>
  <c r="C18325" i="8"/>
  <c r="D18325" i="8"/>
  <c r="C18326" i="8"/>
  <c r="D18326" i="8"/>
  <c r="C18327" i="8"/>
  <c r="D18327" i="8"/>
  <c r="C18328" i="8"/>
  <c r="D18328" i="8"/>
  <c r="C18329" i="8"/>
  <c r="D18329" i="8"/>
  <c r="C18330" i="8"/>
  <c r="D18330" i="8"/>
  <c r="C18331" i="8"/>
  <c r="D18331" i="8"/>
  <c r="C18332" i="8"/>
  <c r="D18332" i="8"/>
  <c r="C18333" i="8"/>
  <c r="D18333" i="8"/>
  <c r="C18334" i="8"/>
  <c r="D18334" i="8"/>
  <c r="C18335" i="8"/>
  <c r="D18335" i="8"/>
  <c r="C18336" i="8"/>
  <c r="D18336" i="8"/>
  <c r="C18337" i="8"/>
  <c r="D18337" i="8"/>
  <c r="C18338" i="8"/>
  <c r="D18338" i="8"/>
  <c r="C18339" i="8"/>
  <c r="D18339" i="8"/>
  <c r="C18340" i="8"/>
  <c r="D18340" i="8"/>
  <c r="C18341" i="8"/>
  <c r="D18341" i="8"/>
  <c r="C18342" i="8"/>
  <c r="D18342" i="8"/>
  <c r="C18343" i="8"/>
  <c r="D18343" i="8"/>
  <c r="C18344" i="8"/>
  <c r="D18344" i="8"/>
  <c r="C18345" i="8"/>
  <c r="D18345" i="8"/>
  <c r="C18346" i="8"/>
  <c r="D18346" i="8"/>
  <c r="C18347" i="8"/>
  <c r="D18347" i="8"/>
  <c r="C18348" i="8"/>
  <c r="D18348" i="8"/>
  <c r="C18349" i="8"/>
  <c r="D18349" i="8"/>
  <c r="C18350" i="8"/>
  <c r="D18350" i="8"/>
  <c r="C18351" i="8"/>
  <c r="D18351" i="8"/>
  <c r="C18352" i="8"/>
  <c r="D18352" i="8"/>
  <c r="C18353" i="8"/>
  <c r="D18353" i="8"/>
  <c r="C18354" i="8"/>
  <c r="D18354" i="8"/>
  <c r="C18355" i="8"/>
  <c r="D18355" i="8"/>
  <c r="C18356" i="8"/>
  <c r="D18356" i="8"/>
  <c r="C18357" i="8"/>
  <c r="D18357" i="8"/>
  <c r="C18358" i="8"/>
  <c r="D18358" i="8"/>
  <c r="C18359" i="8"/>
  <c r="D18359" i="8"/>
  <c r="C18360" i="8"/>
  <c r="D18360" i="8"/>
  <c r="C18361" i="8"/>
  <c r="D18361" i="8"/>
  <c r="C18362" i="8"/>
  <c r="D18362" i="8"/>
  <c r="C18363" i="8"/>
  <c r="D18363" i="8"/>
  <c r="I18363" i="8"/>
  <c r="G18363" i="8"/>
  <c r="F18363" i="8"/>
  <c r="E18363" i="8"/>
  <c r="G18339" i="8"/>
  <c r="F18339" i="8"/>
  <c r="E18339" i="8"/>
  <c r="G18315" i="8"/>
  <c r="F18315" i="8"/>
  <c r="E18315" i="8"/>
  <c r="G18291" i="8"/>
  <c r="F18291" i="8"/>
  <c r="E18291" i="8"/>
  <c r="G18267" i="8"/>
  <c r="F18267" i="8"/>
  <c r="E18267" i="8"/>
  <c r="G18243" i="8"/>
  <c r="F18243" i="8"/>
  <c r="E18243" i="8"/>
  <c r="G18219" i="8"/>
  <c r="F18219" i="8"/>
  <c r="E18219" i="8"/>
  <c r="C18090" i="8"/>
  <c r="D18090" i="8"/>
  <c r="C18091" i="8"/>
  <c r="D18091" i="8"/>
  <c r="C18092" i="8"/>
  <c r="D18092" i="8"/>
  <c r="C18093" i="8"/>
  <c r="D18093" i="8"/>
  <c r="C18094" i="8"/>
  <c r="D18094" i="8"/>
  <c r="C18095" i="8"/>
  <c r="D18095" i="8"/>
  <c r="C18096" i="8"/>
  <c r="D18096" i="8"/>
  <c r="C18097" i="8"/>
  <c r="D18097" i="8"/>
  <c r="C18098" i="8"/>
  <c r="D18098" i="8"/>
  <c r="C18099" i="8"/>
  <c r="D18099" i="8"/>
  <c r="C18100" i="8"/>
  <c r="D18100" i="8"/>
  <c r="C18101" i="8"/>
  <c r="D18101" i="8"/>
  <c r="C18103" i="8"/>
  <c r="D18103" i="8"/>
  <c r="C18104" i="8"/>
  <c r="D18104" i="8"/>
  <c r="C18105" i="8"/>
  <c r="D18105" i="8"/>
  <c r="C18106" i="8"/>
  <c r="D18106" i="8"/>
  <c r="C18107" i="8"/>
  <c r="D18107" i="8"/>
  <c r="C18108" i="8"/>
  <c r="D18108" i="8"/>
  <c r="C18109" i="8"/>
  <c r="D18109" i="8"/>
  <c r="C18110" i="8"/>
  <c r="D18110" i="8"/>
  <c r="C18111" i="8"/>
  <c r="D18111" i="8"/>
  <c r="C18112" i="8"/>
  <c r="D18112" i="8"/>
  <c r="C18113" i="8"/>
  <c r="D18113" i="8"/>
  <c r="C18114" i="8"/>
  <c r="D18114" i="8"/>
  <c r="C18115" i="8"/>
  <c r="D18115" i="8"/>
  <c r="C18116" i="8"/>
  <c r="D18116" i="8"/>
  <c r="C18117" i="8"/>
  <c r="D18117" i="8"/>
  <c r="C18118" i="8"/>
  <c r="D18118" i="8"/>
  <c r="C18119" i="8"/>
  <c r="D18119" i="8"/>
  <c r="C18120" i="8"/>
  <c r="D18120" i="8"/>
  <c r="C18121" i="8"/>
  <c r="D18121" i="8"/>
  <c r="C18122" i="8"/>
  <c r="D18122" i="8"/>
  <c r="C18123" i="8"/>
  <c r="D18123" i="8"/>
  <c r="C18124" i="8"/>
  <c r="D18124" i="8"/>
  <c r="C18125" i="8"/>
  <c r="D18125" i="8"/>
  <c r="C18126" i="8"/>
  <c r="D18126" i="8"/>
  <c r="C18127" i="8"/>
  <c r="D18127" i="8"/>
  <c r="C18128" i="8"/>
  <c r="D18128" i="8"/>
  <c r="C18129" i="8"/>
  <c r="D18129" i="8"/>
  <c r="C18130" i="8"/>
  <c r="D18130" i="8"/>
  <c r="C18131" i="8"/>
  <c r="D18131" i="8"/>
  <c r="C18132" i="8"/>
  <c r="D18132" i="8"/>
  <c r="C18133" i="8"/>
  <c r="D18133" i="8"/>
  <c r="C18134" i="8"/>
  <c r="D18134" i="8"/>
  <c r="C18135" i="8"/>
  <c r="D18135" i="8"/>
  <c r="C18136" i="8"/>
  <c r="D18136" i="8"/>
  <c r="C18137" i="8"/>
  <c r="D18137" i="8"/>
  <c r="C18138" i="8"/>
  <c r="D18138" i="8"/>
  <c r="C18139" i="8"/>
  <c r="D18139" i="8"/>
  <c r="C18140" i="8"/>
  <c r="D18140" i="8"/>
  <c r="C18141" i="8"/>
  <c r="D18141" i="8"/>
  <c r="C18142" i="8"/>
  <c r="D18142" i="8"/>
  <c r="C18143" i="8"/>
  <c r="D18143" i="8"/>
  <c r="C18144" i="8"/>
  <c r="D18144" i="8"/>
  <c r="C18145" i="8"/>
  <c r="D18145" i="8"/>
  <c r="C18146" i="8"/>
  <c r="D18146" i="8"/>
  <c r="C18147" i="8"/>
  <c r="D18147" i="8"/>
  <c r="C18148" i="8"/>
  <c r="D18148" i="8"/>
  <c r="C18149" i="8"/>
  <c r="D18149" i="8"/>
  <c r="C18150" i="8"/>
  <c r="D18150" i="8"/>
  <c r="C18151" i="8"/>
  <c r="D18151" i="8"/>
  <c r="C18152" i="8"/>
  <c r="D18152" i="8"/>
  <c r="C18153" i="8"/>
  <c r="D18153" i="8"/>
  <c r="C18154" i="8"/>
  <c r="D18154" i="8"/>
  <c r="C18155" i="8"/>
  <c r="D18155" i="8"/>
  <c r="C18156" i="8"/>
  <c r="D18156" i="8"/>
  <c r="C18157" i="8"/>
  <c r="D18157" i="8"/>
  <c r="C18158" i="8"/>
  <c r="D18158" i="8"/>
  <c r="C18159" i="8"/>
  <c r="D18159" i="8"/>
  <c r="C18160" i="8"/>
  <c r="D18160" i="8"/>
  <c r="C18161" i="8"/>
  <c r="D18161" i="8"/>
  <c r="C18162" i="8"/>
  <c r="D18162" i="8"/>
  <c r="C18163" i="8"/>
  <c r="D18163" i="8"/>
  <c r="C18164" i="8"/>
  <c r="D18164" i="8"/>
  <c r="C18165" i="8"/>
  <c r="D18165" i="8"/>
  <c r="C18166" i="8"/>
  <c r="D18166" i="8"/>
  <c r="C18167" i="8"/>
  <c r="D18167" i="8"/>
  <c r="C18168" i="8"/>
  <c r="D18168" i="8"/>
  <c r="C18169" i="8"/>
  <c r="D18169" i="8"/>
  <c r="C18170" i="8"/>
  <c r="D18170" i="8"/>
  <c r="C18171" i="8"/>
  <c r="D18171" i="8"/>
  <c r="C18172" i="8"/>
  <c r="D18172" i="8"/>
  <c r="C18173" i="8"/>
  <c r="D18173" i="8"/>
  <c r="C18174" i="8"/>
  <c r="D18174" i="8"/>
  <c r="C18175" i="8"/>
  <c r="D18175" i="8"/>
  <c r="C18176" i="8"/>
  <c r="D18176" i="8"/>
  <c r="C18177" i="8"/>
  <c r="D18177" i="8"/>
  <c r="C18178" i="8"/>
  <c r="D18178" i="8"/>
  <c r="C18179" i="8"/>
  <c r="D18179" i="8"/>
  <c r="C18180" i="8"/>
  <c r="D18180" i="8"/>
  <c r="C18181" i="8"/>
  <c r="D18181" i="8"/>
  <c r="C18182" i="8"/>
  <c r="D18182" i="8"/>
  <c r="C18183" i="8"/>
  <c r="D18183" i="8"/>
  <c r="C18184" i="8"/>
  <c r="D18184" i="8"/>
  <c r="C18185" i="8"/>
  <c r="D18185" i="8"/>
  <c r="C18186" i="8"/>
  <c r="D18186" i="8"/>
  <c r="C18187" i="8"/>
  <c r="D18187" i="8"/>
  <c r="C18188" i="8"/>
  <c r="D18188" i="8"/>
  <c r="C18189" i="8"/>
  <c r="D18189" i="8"/>
  <c r="C18190" i="8"/>
  <c r="D18190" i="8"/>
  <c r="C18191" i="8"/>
  <c r="D18191" i="8"/>
  <c r="C18192" i="8"/>
  <c r="D18192" i="8"/>
  <c r="C18193" i="8"/>
  <c r="D18193" i="8"/>
  <c r="C18194" i="8"/>
  <c r="D18194" i="8"/>
  <c r="C18195" i="8"/>
  <c r="D18195" i="8"/>
  <c r="C18196" i="8"/>
  <c r="D18196" i="8"/>
  <c r="C18197" i="8"/>
  <c r="D18197" i="8"/>
  <c r="C18198" i="8"/>
  <c r="D18198" i="8"/>
  <c r="C18199" i="8"/>
  <c r="D18199" i="8"/>
  <c r="C18200" i="8"/>
  <c r="D18200" i="8"/>
  <c r="C18201" i="8"/>
  <c r="D18201" i="8"/>
  <c r="C18202" i="8"/>
  <c r="D18202" i="8"/>
  <c r="I18202" i="8"/>
  <c r="G18202" i="8"/>
  <c r="F18202" i="8"/>
  <c r="E18202" i="8"/>
  <c r="G18185" i="8"/>
  <c r="F18185" i="8"/>
  <c r="E18185" i="8"/>
  <c r="G18161" i="8"/>
  <c r="F18161" i="8"/>
  <c r="E18161" i="8"/>
  <c r="G18137" i="8"/>
  <c r="F18137" i="8"/>
  <c r="E18137" i="8"/>
  <c r="G18113" i="8"/>
  <c r="F18113" i="8"/>
  <c r="E18113" i="8"/>
  <c r="C17957" i="8"/>
  <c r="D17957" i="8"/>
  <c r="C17958" i="8"/>
  <c r="D17958" i="8"/>
  <c r="C17959" i="8"/>
  <c r="D17959" i="8"/>
  <c r="C17960" i="8"/>
  <c r="D17960" i="8"/>
  <c r="C17961" i="8"/>
  <c r="D17961" i="8"/>
  <c r="C17962" i="8"/>
  <c r="D17962" i="8"/>
  <c r="C17963" i="8"/>
  <c r="D17963" i="8"/>
  <c r="C17964" i="8"/>
  <c r="D17964" i="8"/>
  <c r="C17965" i="8"/>
  <c r="D17965" i="8"/>
  <c r="C17966" i="8"/>
  <c r="D17966" i="8"/>
  <c r="C17967" i="8"/>
  <c r="D17967" i="8"/>
  <c r="C17968" i="8"/>
  <c r="D17968" i="8"/>
  <c r="C17969" i="8"/>
  <c r="D17969" i="8"/>
  <c r="C17970" i="8"/>
  <c r="D17970" i="8"/>
  <c r="C17971" i="8"/>
  <c r="D17971" i="8"/>
  <c r="C17972" i="8"/>
  <c r="D17972" i="8"/>
  <c r="C17973" i="8"/>
  <c r="D17973" i="8"/>
  <c r="C17974" i="8"/>
  <c r="D17974" i="8"/>
  <c r="C17975" i="8"/>
  <c r="D17975" i="8"/>
  <c r="C17976" i="8"/>
  <c r="D17976" i="8"/>
  <c r="C17977" i="8"/>
  <c r="D17977" i="8"/>
  <c r="C17978" i="8"/>
  <c r="D17978" i="8"/>
  <c r="C17979" i="8"/>
  <c r="D17979" i="8"/>
  <c r="C17980" i="8"/>
  <c r="D17980" i="8"/>
  <c r="C17981" i="8"/>
  <c r="D17981" i="8"/>
  <c r="C17982" i="8"/>
  <c r="D17982" i="8"/>
  <c r="C17983" i="8"/>
  <c r="D17983" i="8"/>
  <c r="C17984" i="8"/>
  <c r="D17984" i="8"/>
  <c r="C17985" i="8"/>
  <c r="D17985" i="8"/>
  <c r="C17986" i="8"/>
  <c r="D17986" i="8"/>
  <c r="C17987" i="8"/>
  <c r="D17987" i="8"/>
  <c r="C17988" i="8"/>
  <c r="D17988" i="8"/>
  <c r="C17989" i="8"/>
  <c r="D17989" i="8"/>
  <c r="C17990" i="8"/>
  <c r="D17990" i="8"/>
  <c r="C17991" i="8"/>
  <c r="D17991" i="8"/>
  <c r="C17992" i="8"/>
  <c r="D17992" i="8"/>
  <c r="C17993" i="8"/>
  <c r="D17993" i="8"/>
  <c r="C17994" i="8"/>
  <c r="D17994" i="8"/>
  <c r="C17995" i="8"/>
  <c r="D17995" i="8"/>
  <c r="C17996" i="8"/>
  <c r="D17996" i="8"/>
  <c r="C17997" i="8"/>
  <c r="D17997" i="8"/>
  <c r="C17998" i="8"/>
  <c r="D17998" i="8"/>
  <c r="C17999" i="8"/>
  <c r="D17999" i="8"/>
  <c r="C18000" i="8"/>
  <c r="D18000" i="8"/>
  <c r="C18001" i="8"/>
  <c r="D18001" i="8"/>
  <c r="C18003" i="8"/>
  <c r="D18003" i="8"/>
  <c r="C18004" i="8"/>
  <c r="D18004" i="8"/>
  <c r="C18005" i="8"/>
  <c r="D18005" i="8"/>
  <c r="C18006" i="8"/>
  <c r="D18006" i="8"/>
  <c r="C18007" i="8"/>
  <c r="D18007" i="8"/>
  <c r="C18008" i="8"/>
  <c r="D18008" i="8"/>
  <c r="C18009" i="8"/>
  <c r="D18009" i="8"/>
  <c r="C18010" i="8"/>
  <c r="D18010" i="8"/>
  <c r="C18011" i="8"/>
  <c r="D18011" i="8"/>
  <c r="C18012" i="8"/>
  <c r="D18012" i="8"/>
  <c r="C18013" i="8"/>
  <c r="D18013" i="8"/>
  <c r="C18014" i="8"/>
  <c r="D18014" i="8"/>
  <c r="C18015" i="8"/>
  <c r="D18015" i="8"/>
  <c r="C18016" i="8"/>
  <c r="D18016" i="8"/>
  <c r="C18017" i="8"/>
  <c r="D18017" i="8"/>
  <c r="C18018" i="8"/>
  <c r="D18018" i="8"/>
  <c r="C18019" i="8"/>
  <c r="D18019" i="8"/>
  <c r="C18020" i="8"/>
  <c r="D18020" i="8"/>
  <c r="C18021" i="8"/>
  <c r="D18021" i="8"/>
  <c r="C18022" i="8"/>
  <c r="D18022" i="8"/>
  <c r="C18023" i="8"/>
  <c r="D18023" i="8"/>
  <c r="C18024" i="8"/>
  <c r="D18024" i="8"/>
  <c r="C18025" i="8"/>
  <c r="D18025" i="8"/>
  <c r="C18026" i="8"/>
  <c r="D18026" i="8"/>
  <c r="C18027" i="8"/>
  <c r="D18027" i="8"/>
  <c r="C18028" i="8"/>
  <c r="D18028" i="8"/>
  <c r="C18029" i="8"/>
  <c r="D18029" i="8"/>
  <c r="C18030" i="8"/>
  <c r="D18030" i="8"/>
  <c r="C18031" i="8"/>
  <c r="D18031" i="8"/>
  <c r="C18032" i="8"/>
  <c r="D18032" i="8"/>
  <c r="C18033" i="8"/>
  <c r="D18033" i="8"/>
  <c r="C18034" i="8"/>
  <c r="D18034" i="8"/>
  <c r="C18035" i="8"/>
  <c r="D18035" i="8"/>
  <c r="C18036" i="8"/>
  <c r="D18036" i="8"/>
  <c r="C18037" i="8"/>
  <c r="D18037" i="8"/>
  <c r="C18038" i="8"/>
  <c r="D18038" i="8"/>
  <c r="C18039" i="8"/>
  <c r="D18039" i="8"/>
  <c r="C18040" i="8"/>
  <c r="D18040" i="8"/>
  <c r="C18041" i="8"/>
  <c r="D18041" i="8"/>
  <c r="C18042" i="8"/>
  <c r="D18042" i="8"/>
  <c r="C18043" i="8"/>
  <c r="D18043" i="8"/>
  <c r="C18044" i="8"/>
  <c r="D18044" i="8"/>
  <c r="C18045" i="8"/>
  <c r="D18045" i="8"/>
  <c r="C18046" i="8"/>
  <c r="D18046" i="8"/>
  <c r="C18047" i="8"/>
  <c r="D18047" i="8"/>
  <c r="C18048" i="8"/>
  <c r="D18048" i="8"/>
  <c r="C18049" i="8"/>
  <c r="D18049" i="8"/>
  <c r="C18050" i="8"/>
  <c r="D18050" i="8"/>
  <c r="C18051" i="8"/>
  <c r="D18051" i="8"/>
  <c r="C18052" i="8"/>
  <c r="D18052" i="8"/>
  <c r="C18053" i="8"/>
  <c r="D18053" i="8"/>
  <c r="C18054" i="8"/>
  <c r="D18054" i="8"/>
  <c r="C18055" i="8"/>
  <c r="D18055" i="8"/>
  <c r="C18056" i="8"/>
  <c r="D18056" i="8"/>
  <c r="C18057" i="8"/>
  <c r="D18057" i="8"/>
  <c r="C18058" i="8"/>
  <c r="D18058" i="8"/>
  <c r="C18059" i="8"/>
  <c r="D18059" i="8"/>
  <c r="C18060" i="8"/>
  <c r="D18060" i="8"/>
  <c r="C18061" i="8"/>
  <c r="D18061" i="8"/>
  <c r="C18062" i="8"/>
  <c r="D18062" i="8"/>
  <c r="C18063" i="8"/>
  <c r="D18063" i="8"/>
  <c r="C18064" i="8"/>
  <c r="D18064" i="8"/>
  <c r="C18065" i="8"/>
  <c r="D18065" i="8"/>
  <c r="C18066" i="8"/>
  <c r="D18066" i="8"/>
  <c r="C18067" i="8"/>
  <c r="D18067" i="8"/>
  <c r="C18068" i="8"/>
  <c r="D18068" i="8"/>
  <c r="C18069" i="8"/>
  <c r="D18069" i="8"/>
  <c r="C18070" i="8"/>
  <c r="D18070" i="8"/>
  <c r="C18071" i="8"/>
  <c r="D18071" i="8"/>
  <c r="C18072" i="8"/>
  <c r="D18072" i="8"/>
  <c r="C18073" i="8"/>
  <c r="D18073" i="8"/>
  <c r="C18074" i="8"/>
  <c r="D18074" i="8"/>
  <c r="C18075" i="8"/>
  <c r="D18075" i="8"/>
  <c r="C18076" i="8"/>
  <c r="D18076" i="8"/>
  <c r="C18077" i="8"/>
  <c r="D18077" i="8"/>
  <c r="C18078" i="8"/>
  <c r="D18078" i="8"/>
  <c r="C18079" i="8"/>
  <c r="D18079" i="8"/>
  <c r="C18080" i="8"/>
  <c r="D18080" i="8"/>
  <c r="C18081" i="8"/>
  <c r="D18081" i="8"/>
  <c r="C18082" i="8"/>
  <c r="D18082" i="8"/>
  <c r="C18083" i="8"/>
  <c r="D18083" i="8"/>
  <c r="C18084" i="8"/>
  <c r="D18084" i="8"/>
  <c r="C18085" i="8"/>
  <c r="D18085" i="8"/>
  <c r="C18086" i="8"/>
  <c r="D18086" i="8"/>
  <c r="C18087" i="8"/>
  <c r="D18087" i="8"/>
  <c r="C18088" i="8"/>
  <c r="D18088" i="8"/>
  <c r="C18089" i="8"/>
  <c r="D18089" i="8"/>
  <c r="I18089" i="8"/>
  <c r="G18089" i="8"/>
  <c r="F18089" i="8"/>
  <c r="E18089" i="8"/>
  <c r="G18065" i="8"/>
  <c r="F18065" i="8"/>
  <c r="E18065" i="8"/>
  <c r="G18041" i="8"/>
  <c r="F18041" i="8"/>
  <c r="E18041" i="8"/>
  <c r="G18017" i="8"/>
  <c r="F18017" i="8"/>
  <c r="E18017" i="8"/>
  <c r="G18001" i="8"/>
  <c r="F18001" i="8"/>
  <c r="E18001" i="8"/>
  <c r="G17980" i="8"/>
  <c r="F17980" i="8"/>
  <c r="E17980" i="8"/>
  <c r="C17903" i="8"/>
  <c r="D17903" i="8"/>
  <c r="C17904" i="8"/>
  <c r="D17904" i="8"/>
  <c r="C17905" i="8"/>
  <c r="D17905" i="8"/>
  <c r="C17906" i="8"/>
  <c r="D17906" i="8"/>
  <c r="C17907" i="8"/>
  <c r="D17907" i="8"/>
  <c r="C17908" i="8"/>
  <c r="D17908" i="8"/>
  <c r="C17909" i="8"/>
  <c r="D17909" i="8"/>
  <c r="C17910" i="8"/>
  <c r="D17910" i="8"/>
  <c r="C17911" i="8"/>
  <c r="D17911" i="8"/>
  <c r="C17912" i="8"/>
  <c r="D17912" i="8"/>
  <c r="C17913" i="8"/>
  <c r="D17913" i="8"/>
  <c r="C17914" i="8"/>
  <c r="D17914" i="8"/>
  <c r="C17915" i="8"/>
  <c r="D17915" i="8"/>
  <c r="C17916" i="8"/>
  <c r="D17916" i="8"/>
  <c r="C17917" i="8"/>
  <c r="D17917" i="8"/>
  <c r="C17918" i="8"/>
  <c r="D17918" i="8"/>
  <c r="C17919" i="8"/>
  <c r="D17919" i="8"/>
  <c r="C17920" i="8"/>
  <c r="D17920" i="8"/>
  <c r="C17921" i="8"/>
  <c r="D17921" i="8"/>
  <c r="C17922" i="8"/>
  <c r="D17922" i="8"/>
  <c r="C17923" i="8"/>
  <c r="D17923" i="8"/>
  <c r="C17924" i="8"/>
  <c r="D17924" i="8"/>
  <c r="C17925" i="8"/>
  <c r="D17925" i="8"/>
  <c r="C17926" i="8"/>
  <c r="D17926" i="8"/>
  <c r="C17927" i="8"/>
  <c r="D17927" i="8"/>
  <c r="C17928" i="8"/>
  <c r="D17928" i="8"/>
  <c r="C17929" i="8"/>
  <c r="D17929" i="8"/>
  <c r="C17930" i="8"/>
  <c r="D17930" i="8"/>
  <c r="C17931" i="8"/>
  <c r="D17931" i="8"/>
  <c r="C17932" i="8"/>
  <c r="D17932" i="8"/>
  <c r="C17933" i="8"/>
  <c r="D17933" i="8"/>
  <c r="C17934" i="8"/>
  <c r="D17934" i="8"/>
  <c r="C17935" i="8"/>
  <c r="D17935" i="8"/>
  <c r="C17936" i="8"/>
  <c r="D17936" i="8"/>
  <c r="C17937" i="8"/>
  <c r="D17937" i="8"/>
  <c r="C17938" i="8"/>
  <c r="D17938" i="8"/>
  <c r="C17939" i="8"/>
  <c r="D17939" i="8"/>
  <c r="C17940" i="8"/>
  <c r="D17940" i="8"/>
  <c r="C17941" i="8"/>
  <c r="D17941" i="8"/>
  <c r="C17942" i="8"/>
  <c r="D17942" i="8"/>
  <c r="C17943" i="8"/>
  <c r="D17943" i="8"/>
  <c r="C17944" i="8"/>
  <c r="D17944" i="8"/>
  <c r="C17945" i="8"/>
  <c r="D17945" i="8"/>
  <c r="C17946" i="8"/>
  <c r="D17946" i="8"/>
  <c r="C17947" i="8"/>
  <c r="D17947" i="8"/>
  <c r="C17948" i="8"/>
  <c r="D17948" i="8"/>
  <c r="C17949" i="8"/>
  <c r="D17949" i="8"/>
  <c r="C17950" i="8"/>
  <c r="D17950" i="8"/>
  <c r="C17951" i="8"/>
  <c r="D17951" i="8"/>
  <c r="C17952" i="8"/>
  <c r="D17952" i="8"/>
  <c r="C17953" i="8"/>
  <c r="D17953" i="8"/>
  <c r="C17954" i="8"/>
  <c r="D17954" i="8"/>
  <c r="C17955" i="8"/>
  <c r="D17955" i="8"/>
  <c r="C17956" i="8"/>
  <c r="D17956" i="8"/>
  <c r="I17956" i="8"/>
  <c r="G17956" i="8"/>
  <c r="F17956" i="8"/>
  <c r="E17956" i="8"/>
  <c r="G17932" i="8"/>
  <c r="F17932" i="8"/>
  <c r="E17932" i="8"/>
  <c r="G17908" i="8"/>
  <c r="F17908" i="8"/>
  <c r="E17908" i="8"/>
  <c r="C17844" i="8"/>
  <c r="D17844" i="8"/>
  <c r="C17845" i="8"/>
  <c r="D17845" i="8"/>
  <c r="C17846" i="8"/>
  <c r="D17846" i="8"/>
  <c r="C17847" i="8"/>
  <c r="D17847" i="8"/>
  <c r="C17848" i="8"/>
  <c r="D17848" i="8"/>
  <c r="C17849" i="8"/>
  <c r="D17849" i="8"/>
  <c r="C17850" i="8"/>
  <c r="D17850" i="8"/>
  <c r="C17851" i="8"/>
  <c r="D17851" i="8"/>
  <c r="C17852" i="8"/>
  <c r="D17852" i="8"/>
  <c r="C17853" i="8"/>
  <c r="D17853" i="8"/>
  <c r="C17854" i="8"/>
  <c r="D17854" i="8"/>
  <c r="C17855" i="8"/>
  <c r="D17855" i="8"/>
  <c r="C17856" i="8"/>
  <c r="D17856" i="8"/>
  <c r="C17857" i="8"/>
  <c r="D17857" i="8"/>
  <c r="C17858" i="8"/>
  <c r="D17858" i="8"/>
  <c r="C17859" i="8"/>
  <c r="D17859" i="8"/>
  <c r="C17860" i="8"/>
  <c r="D17860" i="8"/>
  <c r="C17861" i="8"/>
  <c r="D17861" i="8"/>
  <c r="C17862" i="8"/>
  <c r="D17862" i="8"/>
  <c r="C17863" i="8"/>
  <c r="D17863" i="8"/>
  <c r="C17864" i="8"/>
  <c r="D17864" i="8"/>
  <c r="C17865" i="8"/>
  <c r="D17865" i="8"/>
  <c r="C17866" i="8"/>
  <c r="D17866" i="8"/>
  <c r="C17867" i="8"/>
  <c r="D17867" i="8"/>
  <c r="C17868" i="8"/>
  <c r="D17868" i="8"/>
  <c r="C17869" i="8"/>
  <c r="D17869" i="8"/>
  <c r="C17870" i="8"/>
  <c r="D17870" i="8"/>
  <c r="C17871" i="8"/>
  <c r="D17871" i="8"/>
  <c r="C17872" i="8"/>
  <c r="D17872" i="8"/>
  <c r="C17873" i="8"/>
  <c r="D17873" i="8"/>
  <c r="C17874" i="8"/>
  <c r="D17874" i="8"/>
  <c r="C17875" i="8"/>
  <c r="D17875" i="8"/>
  <c r="C17876" i="8"/>
  <c r="D17876" i="8"/>
  <c r="C17877" i="8"/>
  <c r="D17877" i="8"/>
  <c r="C17878" i="8"/>
  <c r="D17878" i="8"/>
  <c r="C17879" i="8"/>
  <c r="D17879" i="8"/>
  <c r="C17880" i="8"/>
  <c r="D17880" i="8"/>
  <c r="C17881" i="8"/>
  <c r="D17881" i="8"/>
  <c r="C17882" i="8"/>
  <c r="D17882" i="8"/>
  <c r="C17883" i="8"/>
  <c r="D17883" i="8"/>
  <c r="C17884" i="8"/>
  <c r="D17884" i="8"/>
  <c r="C17885" i="8"/>
  <c r="D17885" i="8"/>
  <c r="C17886" i="8"/>
  <c r="D17886" i="8"/>
  <c r="C17888" i="8"/>
  <c r="D17888" i="8"/>
  <c r="C17889" i="8"/>
  <c r="D17889" i="8"/>
  <c r="C17890" i="8"/>
  <c r="D17890" i="8"/>
  <c r="C17891" i="8"/>
  <c r="D17891" i="8"/>
  <c r="C17892" i="8"/>
  <c r="D17892" i="8"/>
  <c r="C17893" i="8"/>
  <c r="D17893" i="8"/>
  <c r="C17894" i="8"/>
  <c r="D17894" i="8"/>
  <c r="C17895" i="8"/>
  <c r="D17895" i="8"/>
  <c r="C17896" i="8"/>
  <c r="D17896" i="8"/>
  <c r="C17897" i="8"/>
  <c r="D17897" i="8"/>
  <c r="C17898" i="8"/>
  <c r="D17898" i="8"/>
  <c r="C17899" i="8"/>
  <c r="D17899" i="8"/>
  <c r="C17900" i="8"/>
  <c r="D17900" i="8"/>
  <c r="C17901" i="8"/>
  <c r="D17901" i="8"/>
  <c r="I17901" i="8"/>
  <c r="G17901" i="8"/>
  <c r="F17901" i="8"/>
  <c r="E17901" i="8"/>
  <c r="G17892" i="8"/>
  <c r="F17892" i="8"/>
  <c r="E17892" i="8"/>
  <c r="G17867" i="8"/>
  <c r="F17867" i="8"/>
  <c r="E17867" i="8"/>
  <c r="C17687" i="8"/>
  <c r="D17687" i="8"/>
  <c r="C17688" i="8"/>
  <c r="D17688" i="8"/>
  <c r="C17689" i="8"/>
  <c r="D17689" i="8"/>
  <c r="C17690" i="8"/>
  <c r="D17690" i="8"/>
  <c r="C17691" i="8"/>
  <c r="D17691" i="8"/>
  <c r="C17692" i="8"/>
  <c r="D17692" i="8"/>
  <c r="C17693" i="8"/>
  <c r="D17693" i="8"/>
  <c r="C17694" i="8"/>
  <c r="D17694" i="8"/>
  <c r="C17695" i="8"/>
  <c r="D17695" i="8"/>
  <c r="C17696" i="8"/>
  <c r="D17696" i="8"/>
  <c r="C17697" i="8"/>
  <c r="D17697" i="8"/>
  <c r="C17698" i="8"/>
  <c r="D17698" i="8"/>
  <c r="C17699" i="8"/>
  <c r="D17699" i="8"/>
  <c r="C17700" i="8"/>
  <c r="D17700" i="8"/>
  <c r="C17701" i="8"/>
  <c r="D17701" i="8"/>
  <c r="C17702" i="8"/>
  <c r="D17702" i="8"/>
  <c r="C17703" i="8"/>
  <c r="D17703" i="8"/>
  <c r="C17704" i="8"/>
  <c r="D17704" i="8"/>
  <c r="C17705" i="8"/>
  <c r="D17705" i="8"/>
  <c r="C17706" i="8"/>
  <c r="D17706" i="8"/>
  <c r="C17707" i="8"/>
  <c r="D17707" i="8"/>
  <c r="C17708" i="8"/>
  <c r="D17708" i="8"/>
  <c r="C17709" i="8"/>
  <c r="D17709" i="8"/>
  <c r="C17710" i="8"/>
  <c r="D17710" i="8"/>
  <c r="C17711" i="8"/>
  <c r="D17711" i="8"/>
  <c r="C17712" i="8"/>
  <c r="D17712" i="8"/>
  <c r="C17713" i="8"/>
  <c r="D17713" i="8"/>
  <c r="C17714" i="8"/>
  <c r="D17714" i="8"/>
  <c r="C17715" i="8"/>
  <c r="D17715" i="8"/>
  <c r="C17716" i="8"/>
  <c r="D17716" i="8"/>
  <c r="C17717" i="8"/>
  <c r="D17717" i="8"/>
  <c r="C17718" i="8"/>
  <c r="D17718" i="8"/>
  <c r="C17719" i="8"/>
  <c r="D17719" i="8"/>
  <c r="C17720" i="8"/>
  <c r="D17720" i="8"/>
  <c r="C17721" i="8"/>
  <c r="D17721" i="8"/>
  <c r="C17722" i="8"/>
  <c r="D17722" i="8"/>
  <c r="C17723" i="8"/>
  <c r="D17723" i="8"/>
  <c r="C17724" i="8"/>
  <c r="D17724" i="8"/>
  <c r="C17725" i="8"/>
  <c r="D17725" i="8"/>
  <c r="C17726" i="8"/>
  <c r="D17726" i="8"/>
  <c r="C17727" i="8"/>
  <c r="D17727" i="8"/>
  <c r="C17728" i="8"/>
  <c r="D17728" i="8"/>
  <c r="C17729" i="8"/>
  <c r="D17729" i="8"/>
  <c r="C17730" i="8"/>
  <c r="D17730" i="8"/>
  <c r="C17731" i="8"/>
  <c r="D17731" i="8"/>
  <c r="C17732" i="8"/>
  <c r="D17732" i="8"/>
  <c r="C17733" i="8"/>
  <c r="D17733" i="8"/>
  <c r="C17734" i="8"/>
  <c r="D17734" i="8"/>
  <c r="C17735" i="8"/>
  <c r="D17735" i="8"/>
  <c r="C17736" i="8"/>
  <c r="D17736" i="8"/>
  <c r="C17737" i="8"/>
  <c r="D17737" i="8"/>
  <c r="C17738" i="8"/>
  <c r="D17738" i="8"/>
  <c r="C17739" i="8"/>
  <c r="D17739" i="8"/>
  <c r="C17740" i="8"/>
  <c r="D17740" i="8"/>
  <c r="C17741" i="8"/>
  <c r="D17741" i="8"/>
  <c r="C17742" i="8"/>
  <c r="D17742" i="8"/>
  <c r="C17743" i="8"/>
  <c r="D17743" i="8"/>
  <c r="C17744" i="8"/>
  <c r="D17744" i="8"/>
  <c r="C17745" i="8"/>
  <c r="D17745" i="8"/>
  <c r="C17746" i="8"/>
  <c r="D17746" i="8"/>
  <c r="C17747" i="8"/>
  <c r="D17747" i="8"/>
  <c r="C17748" i="8"/>
  <c r="D17748" i="8"/>
  <c r="C17749" i="8"/>
  <c r="D17749" i="8"/>
  <c r="C17750" i="8"/>
  <c r="D17750" i="8"/>
  <c r="C17751" i="8"/>
  <c r="D17751" i="8"/>
  <c r="C17752" i="8"/>
  <c r="D17752" i="8"/>
  <c r="C17753" i="8"/>
  <c r="D17753" i="8"/>
  <c r="C17754" i="8"/>
  <c r="D17754" i="8"/>
  <c r="C17755" i="8"/>
  <c r="D17755" i="8"/>
  <c r="C17756" i="8"/>
  <c r="D17756" i="8"/>
  <c r="C17757" i="8"/>
  <c r="D17757" i="8"/>
  <c r="C17758" i="8"/>
  <c r="D17758" i="8"/>
  <c r="C17759" i="8"/>
  <c r="D17759" i="8"/>
  <c r="C17760" i="8"/>
  <c r="D17760" i="8"/>
  <c r="C17761" i="8"/>
  <c r="D17761" i="8"/>
  <c r="C17762" i="8"/>
  <c r="D17762" i="8"/>
  <c r="C17763" i="8"/>
  <c r="D17763" i="8"/>
  <c r="C17764" i="8"/>
  <c r="D17764" i="8"/>
  <c r="C17765" i="8"/>
  <c r="D17765" i="8"/>
  <c r="C17766" i="8"/>
  <c r="D17766" i="8"/>
  <c r="C17767" i="8"/>
  <c r="D17767" i="8"/>
  <c r="C17768" i="8"/>
  <c r="D17768" i="8"/>
  <c r="C17769" i="8"/>
  <c r="D17769" i="8"/>
  <c r="C17770" i="8"/>
  <c r="D17770" i="8"/>
  <c r="C17771" i="8"/>
  <c r="D17771" i="8"/>
  <c r="C17772" i="8"/>
  <c r="D17772" i="8"/>
  <c r="C17773" i="8"/>
  <c r="D17773" i="8"/>
  <c r="C17774" i="8"/>
  <c r="D17774" i="8"/>
  <c r="C17775" i="8"/>
  <c r="D17775" i="8"/>
  <c r="C17776" i="8"/>
  <c r="D17776" i="8"/>
  <c r="C17777" i="8"/>
  <c r="D17777" i="8"/>
  <c r="C17778" i="8"/>
  <c r="D17778" i="8"/>
  <c r="C17779" i="8"/>
  <c r="D17779" i="8"/>
  <c r="C17780" i="8"/>
  <c r="D17780" i="8"/>
  <c r="C17781" i="8"/>
  <c r="D17781" i="8"/>
  <c r="C17782" i="8"/>
  <c r="D17782" i="8"/>
  <c r="C17783" i="8"/>
  <c r="D17783" i="8"/>
  <c r="C17784" i="8"/>
  <c r="D17784" i="8"/>
  <c r="C17785" i="8"/>
  <c r="D17785" i="8"/>
  <c r="C17787" i="8"/>
  <c r="D17787" i="8"/>
  <c r="C17788" i="8"/>
  <c r="D17788" i="8"/>
  <c r="C17789" i="8"/>
  <c r="D17789" i="8"/>
  <c r="C17790" i="8"/>
  <c r="D17790" i="8"/>
  <c r="C17791" i="8"/>
  <c r="D17791" i="8"/>
  <c r="C17792" i="8"/>
  <c r="D17792" i="8"/>
  <c r="C17793" i="8"/>
  <c r="D17793" i="8"/>
  <c r="C17794" i="8"/>
  <c r="D17794" i="8"/>
  <c r="C17795" i="8"/>
  <c r="D17795" i="8"/>
  <c r="C17796" i="8"/>
  <c r="D17796" i="8"/>
  <c r="C17797" i="8"/>
  <c r="D17797" i="8"/>
  <c r="C17798" i="8"/>
  <c r="D17798" i="8"/>
  <c r="C17799" i="8"/>
  <c r="D17799" i="8"/>
  <c r="C17800" i="8"/>
  <c r="D17800" i="8"/>
  <c r="C17801" i="8"/>
  <c r="D17801" i="8"/>
  <c r="C17802" i="8"/>
  <c r="D17802" i="8"/>
  <c r="C17803" i="8"/>
  <c r="D17803" i="8"/>
  <c r="C17804" i="8"/>
  <c r="D17804" i="8"/>
  <c r="C17805" i="8"/>
  <c r="D17805" i="8"/>
  <c r="C17806" i="8"/>
  <c r="D17806" i="8"/>
  <c r="C17807" i="8"/>
  <c r="D17807" i="8"/>
  <c r="C17808" i="8"/>
  <c r="D17808" i="8"/>
  <c r="C17809" i="8"/>
  <c r="D17809" i="8"/>
  <c r="C17810" i="8"/>
  <c r="D17810" i="8"/>
  <c r="C17811" i="8"/>
  <c r="D17811" i="8"/>
  <c r="C17812" i="8"/>
  <c r="D17812" i="8"/>
  <c r="C17813" i="8"/>
  <c r="D17813" i="8"/>
  <c r="C17814" i="8"/>
  <c r="D17814" i="8"/>
  <c r="C17815" i="8"/>
  <c r="D17815" i="8"/>
  <c r="C17816" i="8"/>
  <c r="D17816" i="8"/>
  <c r="C17817" i="8"/>
  <c r="D17817" i="8"/>
  <c r="C17818" i="8"/>
  <c r="D17818" i="8"/>
  <c r="C17819" i="8"/>
  <c r="D17819" i="8"/>
  <c r="C17820" i="8"/>
  <c r="D17820" i="8"/>
  <c r="C17821" i="8"/>
  <c r="D17821" i="8"/>
  <c r="C17822" i="8"/>
  <c r="D17822" i="8"/>
  <c r="C17823" i="8"/>
  <c r="D17823" i="8"/>
  <c r="C17824" i="8"/>
  <c r="D17824" i="8"/>
  <c r="C17825" i="8"/>
  <c r="D17825" i="8"/>
  <c r="C17826" i="8"/>
  <c r="D17826" i="8"/>
  <c r="C17827" i="8"/>
  <c r="D17827" i="8"/>
  <c r="C17828" i="8"/>
  <c r="D17828" i="8"/>
  <c r="C17829" i="8"/>
  <c r="D17829" i="8"/>
  <c r="C17830" i="8"/>
  <c r="D17830" i="8"/>
  <c r="C17831" i="8"/>
  <c r="D17831" i="8"/>
  <c r="C17832" i="8"/>
  <c r="D17832" i="8"/>
  <c r="C17833" i="8"/>
  <c r="D17833" i="8"/>
  <c r="C17834" i="8"/>
  <c r="D17834" i="8"/>
  <c r="C17835" i="8"/>
  <c r="D17835" i="8"/>
  <c r="C17836" i="8"/>
  <c r="D17836" i="8"/>
  <c r="C17837" i="8"/>
  <c r="D17837" i="8"/>
  <c r="C17838" i="8"/>
  <c r="D17838" i="8"/>
  <c r="C17839" i="8"/>
  <c r="D17839" i="8"/>
  <c r="C17840" i="8"/>
  <c r="D17840" i="8"/>
  <c r="C17841" i="8"/>
  <c r="D17841" i="8"/>
  <c r="C17842" i="8"/>
  <c r="D17842" i="8"/>
  <c r="C17843" i="8"/>
  <c r="D17843" i="8"/>
  <c r="I17843" i="8"/>
  <c r="G17843" i="8"/>
  <c r="F17843" i="8"/>
  <c r="E17843" i="8"/>
  <c r="G17819" i="8"/>
  <c r="F17819" i="8"/>
  <c r="E17819" i="8"/>
  <c r="G17795" i="8"/>
  <c r="F17795" i="8"/>
  <c r="E17795" i="8"/>
  <c r="G17773" i="8"/>
  <c r="F17773" i="8"/>
  <c r="E17773" i="8"/>
  <c r="G17749" i="8"/>
  <c r="F17749" i="8"/>
  <c r="E17749" i="8"/>
  <c r="G17725" i="8"/>
  <c r="F17725" i="8"/>
  <c r="E17725" i="8"/>
  <c r="G17701" i="8"/>
  <c r="F17701" i="8"/>
  <c r="E17701" i="8"/>
  <c r="C17542" i="8"/>
  <c r="D17542" i="8"/>
  <c r="C17543" i="8"/>
  <c r="D17543" i="8"/>
  <c r="C17544" i="8"/>
  <c r="D17544" i="8"/>
  <c r="C17545" i="8"/>
  <c r="D17545" i="8"/>
  <c r="C17546" i="8"/>
  <c r="D17546" i="8"/>
  <c r="C17547" i="8"/>
  <c r="D17547" i="8"/>
  <c r="C17548" i="8"/>
  <c r="D17548" i="8"/>
  <c r="C17549" i="8"/>
  <c r="D17549" i="8"/>
  <c r="C17550" i="8"/>
  <c r="D17550" i="8"/>
  <c r="C17551" i="8"/>
  <c r="D17551" i="8"/>
  <c r="C17552" i="8"/>
  <c r="D17552" i="8"/>
  <c r="C17553" i="8"/>
  <c r="D17553" i="8"/>
  <c r="C17554" i="8"/>
  <c r="D17554" i="8"/>
  <c r="C17555" i="8"/>
  <c r="D17555" i="8"/>
  <c r="C17556" i="8"/>
  <c r="D17556" i="8"/>
  <c r="C17557" i="8"/>
  <c r="D17557" i="8"/>
  <c r="C17558" i="8"/>
  <c r="D17558" i="8"/>
  <c r="C17559" i="8"/>
  <c r="D17559" i="8"/>
  <c r="C17560" i="8"/>
  <c r="D17560" i="8"/>
  <c r="C17561" i="8"/>
  <c r="D17561" i="8"/>
  <c r="C17562" i="8"/>
  <c r="D17562" i="8"/>
  <c r="C17563" i="8"/>
  <c r="D17563" i="8"/>
  <c r="C17564" i="8"/>
  <c r="D17564" i="8"/>
  <c r="C17565" i="8"/>
  <c r="D17565" i="8"/>
  <c r="C17566" i="8"/>
  <c r="D17566" i="8"/>
  <c r="C17567" i="8"/>
  <c r="D17567" i="8"/>
  <c r="C17568" i="8"/>
  <c r="D17568" i="8"/>
  <c r="C17569" i="8"/>
  <c r="D17569" i="8"/>
  <c r="C17570" i="8"/>
  <c r="D17570" i="8"/>
  <c r="C17571" i="8"/>
  <c r="D17571" i="8"/>
  <c r="C17572" i="8"/>
  <c r="D17572" i="8"/>
  <c r="C17573" i="8"/>
  <c r="D17573" i="8"/>
  <c r="C17574" i="8"/>
  <c r="D17574" i="8"/>
  <c r="C17575" i="8"/>
  <c r="D17575" i="8"/>
  <c r="C17576" i="8"/>
  <c r="D17576" i="8"/>
  <c r="C17577" i="8"/>
  <c r="D17577" i="8"/>
  <c r="C17578" i="8"/>
  <c r="D17578" i="8"/>
  <c r="C17579" i="8"/>
  <c r="D17579" i="8"/>
  <c r="C17580" i="8"/>
  <c r="D17580" i="8"/>
  <c r="C17581" i="8"/>
  <c r="D17581" i="8"/>
  <c r="C17582" i="8"/>
  <c r="D17582" i="8"/>
  <c r="C17583" i="8"/>
  <c r="D17583" i="8"/>
  <c r="C17584" i="8"/>
  <c r="D17584" i="8"/>
  <c r="C17586" i="8"/>
  <c r="D17586" i="8"/>
  <c r="C17587" i="8"/>
  <c r="D17587" i="8"/>
  <c r="C17588" i="8"/>
  <c r="D17588" i="8"/>
  <c r="C17589" i="8"/>
  <c r="D17589" i="8"/>
  <c r="C17590" i="8"/>
  <c r="D17590" i="8"/>
  <c r="C17591" i="8"/>
  <c r="D17591" i="8"/>
  <c r="C17592" i="8"/>
  <c r="D17592" i="8"/>
  <c r="C17593" i="8"/>
  <c r="D17593" i="8"/>
  <c r="C17594" i="8"/>
  <c r="D17594" i="8"/>
  <c r="C17595" i="8"/>
  <c r="D17595" i="8"/>
  <c r="C17596" i="8"/>
  <c r="D17596" i="8"/>
  <c r="C17597" i="8"/>
  <c r="D17597" i="8"/>
  <c r="C17598" i="8"/>
  <c r="D17598" i="8"/>
  <c r="C17599" i="8"/>
  <c r="D17599" i="8"/>
  <c r="C17600" i="8"/>
  <c r="D17600" i="8"/>
  <c r="C17601" i="8"/>
  <c r="D17601" i="8"/>
  <c r="C17602" i="8"/>
  <c r="D17602" i="8"/>
  <c r="C17603" i="8"/>
  <c r="D17603" i="8"/>
  <c r="C17604" i="8"/>
  <c r="D17604" i="8"/>
  <c r="C17605" i="8"/>
  <c r="D17605" i="8"/>
  <c r="C17606" i="8"/>
  <c r="D17606" i="8"/>
  <c r="C17607" i="8"/>
  <c r="D17607" i="8"/>
  <c r="C17608" i="8"/>
  <c r="D17608" i="8"/>
  <c r="C17609" i="8"/>
  <c r="D17609" i="8"/>
  <c r="C17610" i="8"/>
  <c r="D17610" i="8"/>
  <c r="C17611" i="8"/>
  <c r="D17611" i="8"/>
  <c r="C17612" i="8"/>
  <c r="D17612" i="8"/>
  <c r="C17613" i="8"/>
  <c r="D17613" i="8"/>
  <c r="C17614" i="8"/>
  <c r="D17614" i="8"/>
  <c r="C17615" i="8"/>
  <c r="D17615" i="8"/>
  <c r="C17616" i="8"/>
  <c r="D17616" i="8"/>
  <c r="C17617" i="8"/>
  <c r="D17617" i="8"/>
  <c r="C17618" i="8"/>
  <c r="D17618" i="8"/>
  <c r="C17619" i="8"/>
  <c r="D17619" i="8"/>
  <c r="C17620" i="8"/>
  <c r="D17620" i="8"/>
  <c r="C17621" i="8"/>
  <c r="D17621" i="8"/>
  <c r="C17622" i="8"/>
  <c r="D17622" i="8"/>
  <c r="C17623" i="8"/>
  <c r="D17623" i="8"/>
  <c r="C17624" i="8"/>
  <c r="D17624" i="8"/>
  <c r="C17625" i="8"/>
  <c r="D17625" i="8"/>
  <c r="C17626" i="8"/>
  <c r="D17626" i="8"/>
  <c r="C17627" i="8"/>
  <c r="D17627" i="8"/>
  <c r="C17628" i="8"/>
  <c r="D17628" i="8"/>
  <c r="C17629" i="8"/>
  <c r="D17629" i="8"/>
  <c r="C17630" i="8"/>
  <c r="D17630" i="8"/>
  <c r="C17631" i="8"/>
  <c r="D17631" i="8"/>
  <c r="C17632" i="8"/>
  <c r="D17632" i="8"/>
  <c r="C17633" i="8"/>
  <c r="D17633" i="8"/>
  <c r="C17634" i="8"/>
  <c r="D17634" i="8"/>
  <c r="C17635" i="8"/>
  <c r="D17635" i="8"/>
  <c r="C17636" i="8"/>
  <c r="D17636" i="8"/>
  <c r="C17637" i="8"/>
  <c r="D17637" i="8"/>
  <c r="C17638" i="8"/>
  <c r="D17638" i="8"/>
  <c r="C17639" i="8"/>
  <c r="D17639" i="8"/>
  <c r="C17640" i="8"/>
  <c r="D17640" i="8"/>
  <c r="C17641" i="8"/>
  <c r="D17641" i="8"/>
  <c r="C17642" i="8"/>
  <c r="D17642" i="8"/>
  <c r="C17643" i="8"/>
  <c r="D17643" i="8"/>
  <c r="C17644" i="8"/>
  <c r="D17644" i="8"/>
  <c r="C17645" i="8"/>
  <c r="D17645" i="8"/>
  <c r="C17646" i="8"/>
  <c r="D17646" i="8"/>
  <c r="C17647" i="8"/>
  <c r="D17647" i="8"/>
  <c r="C17648" i="8"/>
  <c r="D17648" i="8"/>
  <c r="C17649" i="8"/>
  <c r="D17649" i="8"/>
  <c r="C17650" i="8"/>
  <c r="D17650" i="8"/>
  <c r="C17651" i="8"/>
  <c r="D17651" i="8"/>
  <c r="C17652" i="8"/>
  <c r="D17652" i="8"/>
  <c r="C17653" i="8"/>
  <c r="D17653" i="8"/>
  <c r="C17654" i="8"/>
  <c r="D17654" i="8"/>
  <c r="C17655" i="8"/>
  <c r="D17655" i="8"/>
  <c r="C17656" i="8"/>
  <c r="D17656" i="8"/>
  <c r="C17657" i="8"/>
  <c r="D17657" i="8"/>
  <c r="C17658" i="8"/>
  <c r="D17658" i="8"/>
  <c r="C17659" i="8"/>
  <c r="D17659" i="8"/>
  <c r="C17660" i="8"/>
  <c r="D17660" i="8"/>
  <c r="C17661" i="8"/>
  <c r="D17661" i="8"/>
  <c r="C17662" i="8"/>
  <c r="D17662" i="8"/>
  <c r="C17663" i="8"/>
  <c r="D17663" i="8"/>
  <c r="C17664" i="8"/>
  <c r="D17664" i="8"/>
  <c r="C17665" i="8"/>
  <c r="D17665" i="8"/>
  <c r="C17666" i="8"/>
  <c r="D17666" i="8"/>
  <c r="C17667" i="8"/>
  <c r="D17667" i="8"/>
  <c r="C17668" i="8"/>
  <c r="D17668" i="8"/>
  <c r="C17669" i="8"/>
  <c r="D17669" i="8"/>
  <c r="C17670" i="8"/>
  <c r="D17670" i="8"/>
  <c r="C17671" i="8"/>
  <c r="D17671" i="8"/>
  <c r="C17672" i="8"/>
  <c r="D17672" i="8"/>
  <c r="C17673" i="8"/>
  <c r="D17673" i="8"/>
  <c r="C17674" i="8"/>
  <c r="D17674" i="8"/>
  <c r="C17675" i="8"/>
  <c r="D17675" i="8"/>
  <c r="C17676" i="8"/>
  <c r="D17676" i="8"/>
  <c r="C17677" i="8"/>
  <c r="D17677" i="8"/>
  <c r="C17678" i="8"/>
  <c r="D17678" i="8"/>
  <c r="C17679" i="8"/>
  <c r="D17679" i="8"/>
  <c r="C17680" i="8"/>
  <c r="D17680" i="8"/>
  <c r="C17681" i="8"/>
  <c r="D17681" i="8"/>
  <c r="C17682" i="8"/>
  <c r="D17682" i="8"/>
  <c r="C17683" i="8"/>
  <c r="D17683" i="8"/>
  <c r="C17684" i="8"/>
  <c r="D17684" i="8"/>
  <c r="I17684" i="8"/>
  <c r="G17684" i="8"/>
  <c r="F17684" i="8"/>
  <c r="E17684" i="8"/>
  <c r="G17662" i="8"/>
  <c r="F17662" i="8"/>
  <c r="E17662" i="8"/>
  <c r="G17638" i="8"/>
  <c r="F17638" i="8"/>
  <c r="E17638" i="8"/>
  <c r="G17614" i="8"/>
  <c r="F17614" i="8"/>
  <c r="E17614" i="8"/>
  <c r="G17590" i="8"/>
  <c r="F17590" i="8"/>
  <c r="E17590" i="8"/>
  <c r="G17565" i="8"/>
  <c r="F17565" i="8"/>
  <c r="E17565" i="8"/>
  <c r="C17388" i="8"/>
  <c r="D17388" i="8"/>
  <c r="C17389" i="8"/>
  <c r="D17389" i="8"/>
  <c r="C17390" i="8"/>
  <c r="D17390" i="8"/>
  <c r="C17391" i="8"/>
  <c r="D17391" i="8"/>
  <c r="C17392" i="8"/>
  <c r="D17392" i="8"/>
  <c r="C17393" i="8"/>
  <c r="D17393" i="8"/>
  <c r="C17394" i="8"/>
  <c r="D17394" i="8"/>
  <c r="C17395" i="8"/>
  <c r="D17395" i="8"/>
  <c r="C17396" i="8"/>
  <c r="D17396" i="8"/>
  <c r="C17397" i="8"/>
  <c r="D17397" i="8"/>
  <c r="C17398" i="8"/>
  <c r="D17398" i="8"/>
  <c r="C17399" i="8"/>
  <c r="D17399" i="8"/>
  <c r="C17400" i="8"/>
  <c r="D17400" i="8"/>
  <c r="C17401" i="8"/>
  <c r="D17401" i="8"/>
  <c r="C17402" i="8"/>
  <c r="D17402" i="8"/>
  <c r="C17403" i="8"/>
  <c r="D17403" i="8"/>
  <c r="C17404" i="8"/>
  <c r="D17404" i="8"/>
  <c r="C17405" i="8"/>
  <c r="D17405" i="8"/>
  <c r="C17406" i="8"/>
  <c r="D17406" i="8"/>
  <c r="C17407" i="8"/>
  <c r="D17407" i="8"/>
  <c r="C17408" i="8"/>
  <c r="D17408" i="8"/>
  <c r="C17409" i="8"/>
  <c r="D17409" i="8"/>
  <c r="C17410" i="8"/>
  <c r="D17410" i="8"/>
  <c r="C17411" i="8"/>
  <c r="D17411" i="8"/>
  <c r="C17412" i="8"/>
  <c r="D17412" i="8"/>
  <c r="C17413" i="8"/>
  <c r="D17413" i="8"/>
  <c r="C17414" i="8"/>
  <c r="D17414" i="8"/>
  <c r="C17415" i="8"/>
  <c r="D17415" i="8"/>
  <c r="C17416" i="8"/>
  <c r="D17416" i="8"/>
  <c r="C17417" i="8"/>
  <c r="D17417" i="8"/>
  <c r="C17418" i="8"/>
  <c r="D17418" i="8"/>
  <c r="C17419" i="8"/>
  <c r="D17419" i="8"/>
  <c r="C17420" i="8"/>
  <c r="D17420" i="8"/>
  <c r="C17421" i="8"/>
  <c r="D17421" i="8"/>
  <c r="C17422" i="8"/>
  <c r="D17422" i="8"/>
  <c r="C17423" i="8"/>
  <c r="D17423" i="8"/>
  <c r="C17424" i="8"/>
  <c r="D17424" i="8"/>
  <c r="C17425" i="8"/>
  <c r="D17425" i="8"/>
  <c r="C17426" i="8"/>
  <c r="D17426" i="8"/>
  <c r="C17427" i="8"/>
  <c r="D17427" i="8"/>
  <c r="C17428" i="8"/>
  <c r="D17428" i="8"/>
  <c r="C17429" i="8"/>
  <c r="D17429" i="8"/>
  <c r="C17430" i="8"/>
  <c r="D17430" i="8"/>
  <c r="C17431" i="8"/>
  <c r="D17431" i="8"/>
  <c r="C17432" i="8"/>
  <c r="D17432" i="8"/>
  <c r="C17433" i="8"/>
  <c r="D17433" i="8"/>
  <c r="C17434" i="8"/>
  <c r="D17434" i="8"/>
  <c r="C17435" i="8"/>
  <c r="D17435" i="8"/>
  <c r="C17436" i="8"/>
  <c r="D17436" i="8"/>
  <c r="C17437" i="8"/>
  <c r="D17437" i="8"/>
  <c r="C17438" i="8"/>
  <c r="D17438" i="8"/>
  <c r="C17439" i="8"/>
  <c r="D17439" i="8"/>
  <c r="C17440" i="8"/>
  <c r="D17440" i="8"/>
  <c r="C17441" i="8"/>
  <c r="D17441" i="8"/>
  <c r="C17442" i="8"/>
  <c r="D17442" i="8"/>
  <c r="C17443" i="8"/>
  <c r="D17443" i="8"/>
  <c r="C17444" i="8"/>
  <c r="D17444" i="8"/>
  <c r="C17445" i="8"/>
  <c r="D17445" i="8"/>
  <c r="C17446" i="8"/>
  <c r="D17446" i="8"/>
  <c r="C17447" i="8"/>
  <c r="D17447" i="8"/>
  <c r="C17448" i="8"/>
  <c r="D17448" i="8"/>
  <c r="C17449" i="8"/>
  <c r="D17449" i="8"/>
  <c r="C17450" i="8"/>
  <c r="D17450" i="8"/>
  <c r="C17451" i="8"/>
  <c r="D17451" i="8"/>
  <c r="C17452" i="8"/>
  <c r="D17452" i="8"/>
  <c r="C17453" i="8"/>
  <c r="D17453" i="8"/>
  <c r="C17454" i="8"/>
  <c r="D17454" i="8"/>
  <c r="C17455" i="8"/>
  <c r="D17455" i="8"/>
  <c r="C17456" i="8"/>
  <c r="D17456" i="8"/>
  <c r="C17457" i="8"/>
  <c r="D17457" i="8"/>
  <c r="C17458" i="8"/>
  <c r="D17458" i="8"/>
  <c r="C17459" i="8"/>
  <c r="D17459" i="8"/>
  <c r="C17460" i="8"/>
  <c r="D17460" i="8"/>
  <c r="C17461" i="8"/>
  <c r="D17461" i="8"/>
  <c r="C17462" i="8"/>
  <c r="D17462" i="8"/>
  <c r="C17463" i="8"/>
  <c r="D17463" i="8"/>
  <c r="C17464" i="8"/>
  <c r="D17464" i="8"/>
  <c r="C17465" i="8"/>
  <c r="D17465" i="8"/>
  <c r="C17466" i="8"/>
  <c r="D17466" i="8"/>
  <c r="C17467" i="8"/>
  <c r="D17467" i="8"/>
  <c r="C17468" i="8"/>
  <c r="D17468" i="8"/>
  <c r="C17469" i="8"/>
  <c r="D17469" i="8"/>
  <c r="C17470" i="8"/>
  <c r="D17470" i="8"/>
  <c r="C17471" i="8"/>
  <c r="D17471" i="8"/>
  <c r="C17472" i="8"/>
  <c r="D17472" i="8"/>
  <c r="C17473" i="8"/>
  <c r="D17473" i="8"/>
  <c r="C17474" i="8"/>
  <c r="D17474" i="8"/>
  <c r="C17475" i="8"/>
  <c r="D17475" i="8"/>
  <c r="C17476" i="8"/>
  <c r="D17476" i="8"/>
  <c r="C17477" i="8"/>
  <c r="D17477" i="8"/>
  <c r="C17478" i="8"/>
  <c r="D17478" i="8"/>
  <c r="C17479" i="8"/>
  <c r="D17479" i="8"/>
  <c r="C17480" i="8"/>
  <c r="D17480" i="8"/>
  <c r="C17481" i="8"/>
  <c r="D17481" i="8"/>
  <c r="C17482" i="8"/>
  <c r="D17482" i="8"/>
  <c r="C17483" i="8"/>
  <c r="D17483" i="8"/>
  <c r="C17484" i="8"/>
  <c r="D17484" i="8"/>
  <c r="C17485" i="8"/>
  <c r="D17485" i="8"/>
  <c r="C17486" i="8"/>
  <c r="D17486" i="8"/>
  <c r="C17488" i="8"/>
  <c r="D17488" i="8"/>
  <c r="C17489" i="8"/>
  <c r="D17489" i="8"/>
  <c r="C17490" i="8"/>
  <c r="D17490" i="8"/>
  <c r="C17491" i="8"/>
  <c r="D17491" i="8"/>
  <c r="C17492" i="8"/>
  <c r="D17492" i="8"/>
  <c r="C17493" i="8"/>
  <c r="D17493" i="8"/>
  <c r="C17494" i="8"/>
  <c r="D17494" i="8"/>
  <c r="C17495" i="8"/>
  <c r="D17495" i="8"/>
  <c r="C17496" i="8"/>
  <c r="D17496" i="8"/>
  <c r="C17497" i="8"/>
  <c r="D17497" i="8"/>
  <c r="C17498" i="8"/>
  <c r="D17498" i="8"/>
  <c r="C17499" i="8"/>
  <c r="D17499" i="8"/>
  <c r="C17500" i="8"/>
  <c r="D17500" i="8"/>
  <c r="C17501" i="8"/>
  <c r="D17501" i="8"/>
  <c r="C17502" i="8"/>
  <c r="D17502" i="8"/>
  <c r="C17503" i="8"/>
  <c r="D17503" i="8"/>
  <c r="C17504" i="8"/>
  <c r="D17504" i="8"/>
  <c r="C17505" i="8"/>
  <c r="D17505" i="8"/>
  <c r="C17506" i="8"/>
  <c r="D17506" i="8"/>
  <c r="C17507" i="8"/>
  <c r="D17507" i="8"/>
  <c r="C17508" i="8"/>
  <c r="D17508" i="8"/>
  <c r="C17509" i="8"/>
  <c r="D17509" i="8"/>
  <c r="C17510" i="8"/>
  <c r="D17510" i="8"/>
  <c r="C17511" i="8"/>
  <c r="D17511" i="8"/>
  <c r="C17512" i="8"/>
  <c r="D17512" i="8"/>
  <c r="C17513" i="8"/>
  <c r="D17513" i="8"/>
  <c r="C17514" i="8"/>
  <c r="D17514" i="8"/>
  <c r="C17515" i="8"/>
  <c r="D17515" i="8"/>
  <c r="C17516" i="8"/>
  <c r="D17516" i="8"/>
  <c r="C17517" i="8"/>
  <c r="D17517" i="8"/>
  <c r="C17518" i="8"/>
  <c r="D17518" i="8"/>
  <c r="C17519" i="8"/>
  <c r="D17519" i="8"/>
  <c r="C17520" i="8"/>
  <c r="D17520" i="8"/>
  <c r="C17521" i="8"/>
  <c r="D17521" i="8"/>
  <c r="C17522" i="8"/>
  <c r="D17522" i="8"/>
  <c r="C17523" i="8"/>
  <c r="D17523" i="8"/>
  <c r="C17524" i="8"/>
  <c r="D17524" i="8"/>
  <c r="C17525" i="8"/>
  <c r="D17525" i="8"/>
  <c r="C17526" i="8"/>
  <c r="D17526" i="8"/>
  <c r="C17527" i="8"/>
  <c r="D17527" i="8"/>
  <c r="C17528" i="8"/>
  <c r="D17528" i="8"/>
  <c r="C17529" i="8"/>
  <c r="D17529" i="8"/>
  <c r="C17530" i="8"/>
  <c r="D17530" i="8"/>
  <c r="C17531" i="8"/>
  <c r="D17531" i="8"/>
  <c r="C17532" i="8"/>
  <c r="D17532" i="8"/>
  <c r="C17533" i="8"/>
  <c r="D17533" i="8"/>
  <c r="C17534" i="8"/>
  <c r="D17534" i="8"/>
  <c r="C17535" i="8"/>
  <c r="D17535" i="8"/>
  <c r="C17536" i="8"/>
  <c r="D17536" i="8"/>
  <c r="C17537" i="8"/>
  <c r="D17537" i="8"/>
  <c r="C17538" i="8"/>
  <c r="D17538" i="8"/>
  <c r="C17539" i="8"/>
  <c r="D17539" i="8"/>
  <c r="C17540" i="8"/>
  <c r="D17540" i="8"/>
  <c r="C17541" i="8"/>
  <c r="D17541" i="8"/>
  <c r="I17541" i="8"/>
  <c r="G17541" i="8"/>
  <c r="F17541" i="8"/>
  <c r="E17541" i="8"/>
  <c r="G17517" i="8"/>
  <c r="F17517" i="8"/>
  <c r="E17517" i="8"/>
  <c r="G17493" i="8"/>
  <c r="F17493" i="8"/>
  <c r="E17493" i="8"/>
  <c r="G17474" i="8"/>
  <c r="F17474" i="8"/>
  <c r="E17474" i="8"/>
  <c r="G17450" i="8"/>
  <c r="F17450" i="8"/>
  <c r="E17450" i="8"/>
  <c r="G17426" i="8"/>
  <c r="F17426" i="8"/>
  <c r="E17426" i="8"/>
  <c r="G17402" i="8"/>
  <c r="F17402" i="8"/>
  <c r="E17402" i="8"/>
  <c r="C17275" i="8"/>
  <c r="D17275" i="8"/>
  <c r="C17276" i="8"/>
  <c r="D17276" i="8"/>
  <c r="C17277" i="8"/>
  <c r="D17277" i="8"/>
  <c r="C17278" i="8"/>
  <c r="D17278" i="8"/>
  <c r="C17279" i="8"/>
  <c r="D17279" i="8"/>
  <c r="C17280" i="8"/>
  <c r="D17280" i="8"/>
  <c r="C17281" i="8"/>
  <c r="D17281" i="8"/>
  <c r="C17282" i="8"/>
  <c r="D17282" i="8"/>
  <c r="C17283" i="8"/>
  <c r="D17283" i="8"/>
  <c r="C17284" i="8"/>
  <c r="D17284" i="8"/>
  <c r="C17285" i="8"/>
  <c r="D17285" i="8"/>
  <c r="C17286" i="8"/>
  <c r="D17286" i="8"/>
  <c r="C17287" i="8"/>
  <c r="D17287" i="8"/>
  <c r="C17288" i="8"/>
  <c r="D17288" i="8"/>
  <c r="C17289" i="8"/>
  <c r="D17289" i="8"/>
  <c r="C17290" i="8"/>
  <c r="D17290" i="8"/>
  <c r="C17291" i="8"/>
  <c r="D17291" i="8"/>
  <c r="C17292" i="8"/>
  <c r="D17292" i="8"/>
  <c r="C17293" i="8"/>
  <c r="D17293" i="8"/>
  <c r="C17294" i="8"/>
  <c r="D17294" i="8"/>
  <c r="C17295" i="8"/>
  <c r="D17295" i="8"/>
  <c r="C17296" i="8"/>
  <c r="D17296" i="8"/>
  <c r="C17297" i="8"/>
  <c r="D17297" i="8"/>
  <c r="C17298" i="8"/>
  <c r="D17298" i="8"/>
  <c r="C17299" i="8"/>
  <c r="D17299" i="8"/>
  <c r="C17300" i="8"/>
  <c r="D17300" i="8"/>
  <c r="C17301" i="8"/>
  <c r="D17301" i="8"/>
  <c r="C17302" i="8"/>
  <c r="D17302" i="8"/>
  <c r="C17303" i="8"/>
  <c r="D17303" i="8"/>
  <c r="C17304" i="8"/>
  <c r="D17304" i="8"/>
  <c r="C17305" i="8"/>
  <c r="D17305" i="8"/>
  <c r="C17306" i="8"/>
  <c r="D17306" i="8"/>
  <c r="C17307" i="8"/>
  <c r="D17307" i="8"/>
  <c r="C17308" i="8"/>
  <c r="D17308" i="8"/>
  <c r="C17309" i="8"/>
  <c r="D17309" i="8"/>
  <c r="C17310" i="8"/>
  <c r="D17310" i="8"/>
  <c r="C17311" i="8"/>
  <c r="D17311" i="8"/>
  <c r="C17312" i="8"/>
  <c r="D17312" i="8"/>
  <c r="C17313" i="8"/>
  <c r="D17313" i="8"/>
  <c r="C17314" i="8"/>
  <c r="D17314" i="8"/>
  <c r="C17315" i="8"/>
  <c r="D17315" i="8"/>
  <c r="I17386" i="8"/>
  <c r="G17322" i="8"/>
  <c r="F17322" i="8"/>
  <c r="E17322" i="8"/>
  <c r="G17298" i="8"/>
  <c r="F17298" i="8"/>
  <c r="E17298" i="8"/>
  <c r="C17119" i="8"/>
  <c r="D17119" i="8"/>
  <c r="C17120" i="8"/>
  <c r="D17120" i="8"/>
  <c r="C17121" i="8"/>
  <c r="D17121" i="8"/>
  <c r="C17122" i="8"/>
  <c r="D17122" i="8"/>
  <c r="C17123" i="8"/>
  <c r="D17123" i="8"/>
  <c r="C17124" i="8"/>
  <c r="D17124" i="8"/>
  <c r="C17125" i="8"/>
  <c r="D17125" i="8"/>
  <c r="C17126" i="8"/>
  <c r="D17126" i="8"/>
  <c r="C17127" i="8"/>
  <c r="D17127" i="8"/>
  <c r="C17128" i="8"/>
  <c r="D17128" i="8"/>
  <c r="C17129" i="8"/>
  <c r="D17129" i="8"/>
  <c r="C17130" i="8"/>
  <c r="D17130" i="8"/>
  <c r="C17131" i="8"/>
  <c r="D17131" i="8"/>
  <c r="C17132" i="8"/>
  <c r="D17132" i="8"/>
  <c r="C17133" i="8"/>
  <c r="D17133" i="8"/>
  <c r="C17134" i="8"/>
  <c r="D17134" i="8"/>
  <c r="C17135" i="8"/>
  <c r="D17135" i="8"/>
  <c r="C17136" i="8"/>
  <c r="D17136" i="8"/>
  <c r="C17137" i="8"/>
  <c r="D17137" i="8"/>
  <c r="C17138" i="8"/>
  <c r="D17138" i="8"/>
  <c r="C17139" i="8"/>
  <c r="D17139" i="8"/>
  <c r="C17140" i="8"/>
  <c r="D17140" i="8"/>
  <c r="C17141" i="8"/>
  <c r="D17141" i="8"/>
  <c r="C17142" i="8"/>
  <c r="D17142" i="8"/>
  <c r="C17143" i="8"/>
  <c r="D17143" i="8"/>
  <c r="C17144" i="8"/>
  <c r="D17144" i="8"/>
  <c r="C17145" i="8"/>
  <c r="D17145" i="8"/>
  <c r="C17146" i="8"/>
  <c r="D17146" i="8"/>
  <c r="C17147" i="8"/>
  <c r="D17147" i="8"/>
  <c r="C17148" i="8"/>
  <c r="D17148" i="8"/>
  <c r="C17149" i="8"/>
  <c r="D17149" i="8"/>
  <c r="C17150" i="8"/>
  <c r="D17150" i="8"/>
  <c r="C17151" i="8"/>
  <c r="D17151" i="8"/>
  <c r="C17152" i="8"/>
  <c r="D17152" i="8"/>
  <c r="C17153" i="8"/>
  <c r="D17153" i="8"/>
  <c r="C17154" i="8"/>
  <c r="D17154" i="8"/>
  <c r="C17155" i="8"/>
  <c r="D17155" i="8"/>
  <c r="C17156" i="8"/>
  <c r="D17156" i="8"/>
  <c r="C17157" i="8"/>
  <c r="D17157" i="8"/>
  <c r="C17158" i="8"/>
  <c r="D17158" i="8"/>
  <c r="C17159" i="8"/>
  <c r="D17159" i="8"/>
  <c r="C17160" i="8"/>
  <c r="D17160" i="8"/>
  <c r="C17161" i="8"/>
  <c r="D17161" i="8"/>
  <c r="C17162" i="8"/>
  <c r="D17162" i="8"/>
  <c r="C17163" i="8"/>
  <c r="D17163" i="8"/>
  <c r="C17164" i="8"/>
  <c r="D17164" i="8"/>
  <c r="C17165" i="8"/>
  <c r="D17165" i="8"/>
  <c r="C17166" i="8"/>
  <c r="D17166" i="8"/>
  <c r="C17167" i="8"/>
  <c r="D17167" i="8"/>
  <c r="C17168" i="8"/>
  <c r="D17168" i="8"/>
  <c r="C17169" i="8"/>
  <c r="D17169" i="8"/>
  <c r="C17170" i="8"/>
  <c r="D17170" i="8"/>
  <c r="C17171" i="8"/>
  <c r="D17171" i="8"/>
  <c r="C17172" i="8"/>
  <c r="D17172" i="8"/>
  <c r="C17173" i="8"/>
  <c r="D17173" i="8"/>
  <c r="C17174" i="8"/>
  <c r="D17174" i="8"/>
  <c r="C17175" i="8"/>
  <c r="D17175" i="8"/>
  <c r="C17176" i="8"/>
  <c r="D17176" i="8"/>
  <c r="C17177" i="8"/>
  <c r="D17177" i="8"/>
  <c r="C17178" i="8"/>
  <c r="D17178" i="8"/>
  <c r="C17179" i="8"/>
  <c r="D17179" i="8"/>
  <c r="C17180" i="8"/>
  <c r="D17180" i="8"/>
  <c r="C17181" i="8"/>
  <c r="D17181" i="8"/>
  <c r="C17182" i="8"/>
  <c r="D17182" i="8"/>
  <c r="C17183" i="8"/>
  <c r="D17183" i="8"/>
  <c r="C17184" i="8"/>
  <c r="D17184" i="8"/>
  <c r="C17185" i="8"/>
  <c r="D17185" i="8"/>
  <c r="C17186" i="8"/>
  <c r="D17186" i="8"/>
  <c r="C17187" i="8"/>
  <c r="D17187" i="8"/>
  <c r="C17188" i="8"/>
  <c r="D17188" i="8"/>
  <c r="C17189" i="8"/>
  <c r="D17189" i="8"/>
  <c r="C17190" i="8"/>
  <c r="D17190" i="8"/>
  <c r="C17191" i="8"/>
  <c r="D17191" i="8"/>
  <c r="C17192" i="8"/>
  <c r="D17192" i="8"/>
  <c r="C17193" i="8"/>
  <c r="D17193" i="8"/>
  <c r="C17194" i="8"/>
  <c r="D17194" i="8"/>
  <c r="C17195" i="8"/>
  <c r="D17195" i="8"/>
  <c r="C17196" i="8"/>
  <c r="D17196" i="8"/>
  <c r="C17197" i="8"/>
  <c r="D17197" i="8"/>
  <c r="C17199" i="8"/>
  <c r="D17199" i="8"/>
  <c r="C17200" i="8"/>
  <c r="D17200" i="8"/>
  <c r="C17201" i="8"/>
  <c r="D17201" i="8"/>
  <c r="C17202" i="8"/>
  <c r="D17202" i="8"/>
  <c r="C17203" i="8"/>
  <c r="D17203" i="8"/>
  <c r="C17204" i="8"/>
  <c r="D17204" i="8"/>
  <c r="C17205" i="8"/>
  <c r="D17205" i="8"/>
  <c r="C17206" i="8"/>
  <c r="D17206" i="8"/>
  <c r="C17207" i="8"/>
  <c r="D17207" i="8"/>
  <c r="C17208" i="8"/>
  <c r="D17208" i="8"/>
  <c r="C17209" i="8"/>
  <c r="D17209" i="8"/>
  <c r="C17210" i="8"/>
  <c r="D17210" i="8"/>
  <c r="C17211" i="8"/>
  <c r="D17211" i="8"/>
  <c r="C17212" i="8"/>
  <c r="D17212" i="8"/>
  <c r="C17213" i="8"/>
  <c r="D17213" i="8"/>
  <c r="C17214" i="8"/>
  <c r="D17214" i="8"/>
  <c r="C17215" i="8"/>
  <c r="D17215" i="8"/>
  <c r="C17217" i="8"/>
  <c r="D17217" i="8"/>
  <c r="C17218" i="8"/>
  <c r="D17218" i="8"/>
  <c r="C17219" i="8"/>
  <c r="D17219" i="8"/>
  <c r="C17220" i="8"/>
  <c r="D17220" i="8"/>
  <c r="C17221" i="8"/>
  <c r="D17221" i="8"/>
  <c r="C17222" i="8"/>
  <c r="D17222" i="8"/>
  <c r="C17223" i="8"/>
  <c r="D17223" i="8"/>
  <c r="C17224" i="8"/>
  <c r="D17224" i="8"/>
  <c r="C17225" i="8"/>
  <c r="D17225" i="8"/>
  <c r="C17226" i="8"/>
  <c r="D17226" i="8"/>
  <c r="C17227" i="8"/>
  <c r="D17227" i="8"/>
  <c r="C17228" i="8"/>
  <c r="D17228" i="8"/>
  <c r="C17229" i="8"/>
  <c r="D17229" i="8"/>
  <c r="C17230" i="8"/>
  <c r="D17230" i="8"/>
  <c r="C17231" i="8"/>
  <c r="D17231" i="8"/>
  <c r="C17232" i="8"/>
  <c r="D17232" i="8"/>
  <c r="C17233" i="8"/>
  <c r="D17233" i="8"/>
  <c r="C17234" i="8"/>
  <c r="D17234" i="8"/>
  <c r="C17235" i="8"/>
  <c r="D17235" i="8"/>
  <c r="C17236" i="8"/>
  <c r="D17236" i="8"/>
  <c r="C17237" i="8"/>
  <c r="D17237" i="8"/>
  <c r="C17238" i="8"/>
  <c r="D17238" i="8"/>
  <c r="C17239" i="8"/>
  <c r="D17239" i="8"/>
  <c r="C17240" i="8"/>
  <c r="D17240" i="8"/>
  <c r="C17241" i="8"/>
  <c r="D17241" i="8"/>
  <c r="C17242" i="8"/>
  <c r="D17242" i="8"/>
  <c r="C17243" i="8"/>
  <c r="D17243" i="8"/>
  <c r="C17244" i="8"/>
  <c r="D17244" i="8"/>
  <c r="C17245" i="8"/>
  <c r="D17245" i="8"/>
  <c r="C17246" i="8"/>
  <c r="D17246" i="8"/>
  <c r="C17247" i="8"/>
  <c r="D17247" i="8"/>
  <c r="C17248" i="8"/>
  <c r="D17248" i="8"/>
  <c r="C17249" i="8"/>
  <c r="D17249" i="8"/>
  <c r="C17250" i="8"/>
  <c r="D17250" i="8"/>
  <c r="C17251" i="8"/>
  <c r="D17251" i="8"/>
  <c r="C17252" i="8"/>
  <c r="D17252" i="8"/>
  <c r="C17253" i="8"/>
  <c r="D17253" i="8"/>
  <c r="C17254" i="8"/>
  <c r="D17254" i="8"/>
  <c r="C17255" i="8"/>
  <c r="D17255" i="8"/>
  <c r="C17256" i="8"/>
  <c r="D17256" i="8"/>
  <c r="C17257" i="8"/>
  <c r="D17257" i="8"/>
  <c r="C17258" i="8"/>
  <c r="D17258" i="8"/>
  <c r="C17259" i="8"/>
  <c r="D17259" i="8"/>
  <c r="C17260" i="8"/>
  <c r="D17260" i="8"/>
  <c r="C17261" i="8"/>
  <c r="D17261" i="8"/>
  <c r="C17262" i="8"/>
  <c r="D17262" i="8"/>
  <c r="C17263" i="8"/>
  <c r="D17263" i="8"/>
  <c r="C17264" i="8"/>
  <c r="D17264" i="8"/>
  <c r="C17265" i="8"/>
  <c r="D17265" i="8"/>
  <c r="C17266" i="8"/>
  <c r="D17266" i="8"/>
  <c r="C17267" i="8"/>
  <c r="D17267" i="8"/>
  <c r="C17268" i="8"/>
  <c r="D17268" i="8"/>
  <c r="C17269" i="8"/>
  <c r="D17269" i="8"/>
  <c r="C17270" i="8"/>
  <c r="D17270" i="8"/>
  <c r="C17271" i="8"/>
  <c r="D17271" i="8"/>
  <c r="C17272" i="8"/>
  <c r="D17272" i="8"/>
  <c r="C17273" i="8"/>
  <c r="D17273" i="8"/>
  <c r="C17274" i="8"/>
  <c r="D17274" i="8"/>
  <c r="I17274" i="8"/>
  <c r="G17274" i="8"/>
  <c r="F17274" i="8"/>
  <c r="E17274" i="8"/>
  <c r="G17250" i="8"/>
  <c r="F17250" i="8"/>
  <c r="E17250" i="8"/>
  <c r="G17226" i="8"/>
  <c r="F17226" i="8"/>
  <c r="E17226" i="8"/>
  <c r="G17201" i="8"/>
  <c r="F17201" i="8"/>
  <c r="E17201" i="8"/>
  <c r="G17177" i="8"/>
  <c r="F17177" i="8"/>
  <c r="E17177" i="8"/>
  <c r="G17153" i="8"/>
  <c r="F17153" i="8"/>
  <c r="E17153" i="8"/>
  <c r="G17129" i="8"/>
  <c r="F17129" i="8"/>
  <c r="E17129" i="8"/>
  <c r="C16999" i="8"/>
  <c r="D16999" i="8"/>
  <c r="C17000" i="8"/>
  <c r="D17000" i="8"/>
  <c r="C17001" i="8"/>
  <c r="D17001" i="8"/>
  <c r="C17002" i="8"/>
  <c r="D17002" i="8"/>
  <c r="C17003" i="8"/>
  <c r="D17003" i="8"/>
  <c r="C17004" i="8"/>
  <c r="D17004" i="8"/>
  <c r="C17005" i="8"/>
  <c r="D17005" i="8"/>
  <c r="C17006" i="8"/>
  <c r="D17006" i="8"/>
  <c r="C17007" i="8"/>
  <c r="D17007" i="8"/>
  <c r="C17008" i="8"/>
  <c r="D17008" i="8"/>
  <c r="C17009" i="8"/>
  <c r="D17009" i="8"/>
  <c r="C17010" i="8"/>
  <c r="D17010" i="8"/>
  <c r="C17011" i="8"/>
  <c r="D17011" i="8"/>
  <c r="C17012" i="8"/>
  <c r="D17012" i="8"/>
  <c r="C17013" i="8"/>
  <c r="D17013" i="8"/>
  <c r="C17014" i="8"/>
  <c r="D17014" i="8"/>
  <c r="C17015" i="8"/>
  <c r="D17015" i="8"/>
  <c r="C17016" i="8"/>
  <c r="D17016" i="8"/>
  <c r="C17017" i="8"/>
  <c r="D17017" i="8"/>
  <c r="C17019" i="8"/>
  <c r="D17019" i="8"/>
  <c r="C17020" i="8"/>
  <c r="D17020" i="8"/>
  <c r="C17021" i="8"/>
  <c r="D17021" i="8"/>
  <c r="C17022" i="8"/>
  <c r="D17022" i="8"/>
  <c r="C17023" i="8"/>
  <c r="D17023" i="8"/>
  <c r="C17024" i="8"/>
  <c r="D17024" i="8"/>
  <c r="C17025" i="8"/>
  <c r="D17025" i="8"/>
  <c r="C17026" i="8"/>
  <c r="D17026" i="8"/>
  <c r="C17027" i="8"/>
  <c r="D17027" i="8"/>
  <c r="C17028" i="8"/>
  <c r="D17028" i="8"/>
  <c r="C17029" i="8"/>
  <c r="D17029" i="8"/>
  <c r="C17030" i="8"/>
  <c r="D17030" i="8"/>
  <c r="C17031" i="8"/>
  <c r="D17031" i="8"/>
  <c r="C17032" i="8"/>
  <c r="D17032" i="8"/>
  <c r="C17033" i="8"/>
  <c r="D17033" i="8"/>
  <c r="C17034" i="8"/>
  <c r="D17034" i="8"/>
  <c r="C17035" i="8"/>
  <c r="D17035" i="8"/>
  <c r="C17036" i="8"/>
  <c r="D17036" i="8"/>
  <c r="C17037" i="8"/>
  <c r="D17037" i="8"/>
  <c r="C17038" i="8"/>
  <c r="D17038" i="8"/>
  <c r="C17039" i="8"/>
  <c r="D17039" i="8"/>
  <c r="C17040" i="8"/>
  <c r="D17040" i="8"/>
  <c r="C17041" i="8"/>
  <c r="D17041" i="8"/>
  <c r="C17042" i="8"/>
  <c r="D17042" i="8"/>
  <c r="C17043" i="8"/>
  <c r="D17043" i="8"/>
  <c r="C17044" i="8"/>
  <c r="D17044" i="8"/>
  <c r="C17045" i="8"/>
  <c r="D17045" i="8"/>
  <c r="C17046" i="8"/>
  <c r="D17046" i="8"/>
  <c r="C17047" i="8"/>
  <c r="D17047" i="8"/>
  <c r="C17048" i="8"/>
  <c r="D17048" i="8"/>
  <c r="C17049" i="8"/>
  <c r="D17049" i="8"/>
  <c r="C17050" i="8"/>
  <c r="D17050" i="8"/>
  <c r="C17051" i="8"/>
  <c r="D17051" i="8"/>
  <c r="C17052" i="8"/>
  <c r="D17052" i="8"/>
  <c r="C17053" i="8"/>
  <c r="D17053" i="8"/>
  <c r="C17054" i="8"/>
  <c r="D17054" i="8"/>
  <c r="C17055" i="8"/>
  <c r="D17055" i="8"/>
  <c r="C17056" i="8"/>
  <c r="D17056" i="8"/>
  <c r="C17057" i="8"/>
  <c r="D17057" i="8"/>
  <c r="C17058" i="8"/>
  <c r="D17058" i="8"/>
  <c r="C17059" i="8"/>
  <c r="D17059" i="8"/>
  <c r="C17060" i="8"/>
  <c r="D17060" i="8"/>
  <c r="C17061" i="8"/>
  <c r="D17061" i="8"/>
  <c r="C17062" i="8"/>
  <c r="D17062" i="8"/>
  <c r="C17063" i="8"/>
  <c r="D17063" i="8"/>
  <c r="C17064" i="8"/>
  <c r="D17064" i="8"/>
  <c r="C17065" i="8"/>
  <c r="D17065" i="8"/>
  <c r="C17066" i="8"/>
  <c r="D17066" i="8"/>
  <c r="C17067" i="8"/>
  <c r="D17067" i="8"/>
  <c r="C17068" i="8"/>
  <c r="D17068" i="8"/>
  <c r="C17069" i="8"/>
  <c r="D17069" i="8"/>
  <c r="C17070" i="8"/>
  <c r="D17070" i="8"/>
  <c r="C17071" i="8"/>
  <c r="D17071" i="8"/>
  <c r="C17072" i="8"/>
  <c r="D17072" i="8"/>
  <c r="C17073" i="8"/>
  <c r="D17073" i="8"/>
  <c r="C17074" i="8"/>
  <c r="D17074" i="8"/>
  <c r="C17075" i="8"/>
  <c r="D17075" i="8"/>
  <c r="C17076" i="8"/>
  <c r="D17076" i="8"/>
  <c r="C17077" i="8"/>
  <c r="D17077" i="8"/>
  <c r="C17078" i="8"/>
  <c r="D17078" i="8"/>
  <c r="C17079" i="8"/>
  <c r="D17079" i="8"/>
  <c r="C17080" i="8"/>
  <c r="D17080" i="8"/>
  <c r="C17081" i="8"/>
  <c r="D17081" i="8"/>
  <c r="C17082" i="8"/>
  <c r="D17082" i="8"/>
  <c r="C17083" i="8"/>
  <c r="D17083" i="8"/>
  <c r="C17084" i="8"/>
  <c r="D17084" i="8"/>
  <c r="C17085" i="8"/>
  <c r="D17085" i="8"/>
  <c r="C17086" i="8"/>
  <c r="D17086" i="8"/>
  <c r="C17087" i="8"/>
  <c r="D17087" i="8"/>
  <c r="C17088" i="8"/>
  <c r="D17088" i="8"/>
  <c r="C17089" i="8"/>
  <c r="D17089" i="8"/>
  <c r="C17090" i="8"/>
  <c r="D17090" i="8"/>
  <c r="C17091" i="8"/>
  <c r="D17091" i="8"/>
  <c r="C17092" i="8"/>
  <c r="D17092" i="8"/>
  <c r="C17093" i="8"/>
  <c r="D17093" i="8"/>
  <c r="C17094" i="8"/>
  <c r="D17094" i="8"/>
  <c r="C17095" i="8"/>
  <c r="D17095" i="8"/>
  <c r="C17096" i="8"/>
  <c r="D17096" i="8"/>
  <c r="C17097" i="8"/>
  <c r="D17097" i="8"/>
  <c r="C17098" i="8"/>
  <c r="D17098" i="8"/>
  <c r="C17099" i="8"/>
  <c r="D17099" i="8"/>
  <c r="C17100" i="8"/>
  <c r="D17100" i="8"/>
  <c r="C17101" i="8"/>
  <c r="D17101" i="8"/>
  <c r="C17102" i="8"/>
  <c r="D17102" i="8"/>
  <c r="C17103" i="8"/>
  <c r="D17103" i="8"/>
  <c r="C17104" i="8"/>
  <c r="D17104" i="8"/>
  <c r="C17105" i="8"/>
  <c r="D17105" i="8"/>
  <c r="C17106" i="8"/>
  <c r="D17106" i="8"/>
  <c r="C17107" i="8"/>
  <c r="D17107" i="8"/>
  <c r="C17108" i="8"/>
  <c r="D17108" i="8"/>
  <c r="C17109" i="8"/>
  <c r="D17109" i="8"/>
  <c r="C17110" i="8"/>
  <c r="D17110" i="8"/>
  <c r="C17111" i="8"/>
  <c r="D17111" i="8"/>
  <c r="C17112" i="8"/>
  <c r="D17112" i="8"/>
  <c r="C17113" i="8"/>
  <c r="D17113" i="8"/>
  <c r="C17114" i="8"/>
  <c r="D17114" i="8"/>
  <c r="C17115" i="8"/>
  <c r="D17115" i="8"/>
  <c r="C17116" i="8"/>
  <c r="D17116" i="8"/>
  <c r="C17117" i="8"/>
  <c r="D17117" i="8"/>
  <c r="I17117" i="8"/>
  <c r="G17117" i="8"/>
  <c r="F17117" i="8"/>
  <c r="E17117" i="8"/>
  <c r="G17095" i="8"/>
  <c r="F17095" i="8"/>
  <c r="E17095" i="8"/>
  <c r="G17071" i="8"/>
  <c r="F17071" i="8"/>
  <c r="E17071" i="8"/>
  <c r="G17047" i="8"/>
  <c r="F17047" i="8"/>
  <c r="E17047" i="8"/>
  <c r="G17023" i="8"/>
  <c r="F17023" i="8"/>
  <c r="E17023" i="8"/>
  <c r="C16836" i="8"/>
  <c r="D16836" i="8"/>
  <c r="C16837" i="8"/>
  <c r="D16837" i="8"/>
  <c r="C16838" i="8"/>
  <c r="D16838" i="8"/>
  <c r="C16839" i="8"/>
  <c r="D16839" i="8"/>
  <c r="C16840" i="8"/>
  <c r="D16840" i="8"/>
  <c r="C16841" i="8"/>
  <c r="D16841" i="8"/>
  <c r="C16842" i="8"/>
  <c r="D16842" i="8"/>
  <c r="C16843" i="8"/>
  <c r="D16843" i="8"/>
  <c r="C16844" i="8"/>
  <c r="D16844" i="8"/>
  <c r="C16845" i="8"/>
  <c r="D16845" i="8"/>
  <c r="C16846" i="8"/>
  <c r="D16846" i="8"/>
  <c r="C16847" i="8"/>
  <c r="D16847" i="8"/>
  <c r="C16848" i="8"/>
  <c r="D16848" i="8"/>
  <c r="C16849" i="8"/>
  <c r="D16849" i="8"/>
  <c r="C16850" i="8"/>
  <c r="D16850" i="8"/>
  <c r="C16851" i="8"/>
  <c r="D16851" i="8"/>
  <c r="C16852" i="8"/>
  <c r="D16852" i="8"/>
  <c r="C16853" i="8"/>
  <c r="D16853" i="8"/>
  <c r="C16854" i="8"/>
  <c r="D16854" i="8"/>
  <c r="C16855" i="8"/>
  <c r="D16855" i="8"/>
  <c r="C16856" i="8"/>
  <c r="D16856" i="8"/>
  <c r="C16857" i="8"/>
  <c r="D16857" i="8"/>
  <c r="C16858" i="8"/>
  <c r="D16858" i="8"/>
  <c r="C16859" i="8"/>
  <c r="D16859" i="8"/>
  <c r="C16860" i="8"/>
  <c r="D16860" i="8"/>
  <c r="C16861" i="8"/>
  <c r="D16861" i="8"/>
  <c r="C16862" i="8"/>
  <c r="D16862" i="8"/>
  <c r="C16863" i="8"/>
  <c r="D16863" i="8"/>
  <c r="C16864" i="8"/>
  <c r="D16864" i="8"/>
  <c r="C16865" i="8"/>
  <c r="D16865" i="8"/>
  <c r="C16866" i="8"/>
  <c r="D16866" i="8"/>
  <c r="C16867" i="8"/>
  <c r="D16867" i="8"/>
  <c r="C16868" i="8"/>
  <c r="D16868" i="8"/>
  <c r="C16869" i="8"/>
  <c r="D16869" i="8"/>
  <c r="C16870" i="8"/>
  <c r="D16870" i="8"/>
  <c r="C16871" i="8"/>
  <c r="D16871" i="8"/>
  <c r="C16872" i="8"/>
  <c r="D16872" i="8"/>
  <c r="C16874" i="8"/>
  <c r="D16874" i="8"/>
  <c r="C16875" i="8"/>
  <c r="D16875" i="8"/>
  <c r="C16876" i="8"/>
  <c r="D16876" i="8"/>
  <c r="C16877" i="8"/>
  <c r="D16877" i="8"/>
  <c r="C16878" i="8"/>
  <c r="D16878" i="8"/>
  <c r="C16879" i="8"/>
  <c r="D16879" i="8"/>
  <c r="C16880" i="8"/>
  <c r="D16880" i="8"/>
  <c r="C16881" i="8"/>
  <c r="D16881" i="8"/>
  <c r="C16882" i="8"/>
  <c r="D16882" i="8"/>
  <c r="C16883" i="8"/>
  <c r="D16883" i="8"/>
  <c r="C16884" i="8"/>
  <c r="D16884" i="8"/>
  <c r="C16885" i="8"/>
  <c r="D16885" i="8"/>
  <c r="C16886" i="8"/>
  <c r="D16886" i="8"/>
  <c r="C16887" i="8"/>
  <c r="D16887" i="8"/>
  <c r="C16888" i="8"/>
  <c r="D16888" i="8"/>
  <c r="C16889" i="8"/>
  <c r="D16889" i="8"/>
  <c r="C16890" i="8"/>
  <c r="D16890" i="8"/>
  <c r="C16891" i="8"/>
  <c r="D16891" i="8"/>
  <c r="C16892" i="8"/>
  <c r="D16892" i="8"/>
  <c r="C16893" i="8"/>
  <c r="D16893" i="8"/>
  <c r="C16894" i="8"/>
  <c r="D16894" i="8"/>
  <c r="C16895" i="8"/>
  <c r="D16895" i="8"/>
  <c r="C16896" i="8"/>
  <c r="D16896" i="8"/>
  <c r="C16897" i="8"/>
  <c r="D16897" i="8"/>
  <c r="C16898" i="8"/>
  <c r="D16898" i="8"/>
  <c r="C16899" i="8"/>
  <c r="D16899" i="8"/>
  <c r="C16900" i="8"/>
  <c r="D16900" i="8"/>
  <c r="C16901" i="8"/>
  <c r="D16901" i="8"/>
  <c r="C16902" i="8"/>
  <c r="D16902" i="8"/>
  <c r="C16903" i="8"/>
  <c r="D16903" i="8"/>
  <c r="C16904" i="8"/>
  <c r="D16904" i="8"/>
  <c r="C16905" i="8"/>
  <c r="D16905" i="8"/>
  <c r="C16906" i="8"/>
  <c r="D16906" i="8"/>
  <c r="C16907" i="8"/>
  <c r="D16907" i="8"/>
  <c r="C16908" i="8"/>
  <c r="D16908" i="8"/>
  <c r="C16909" i="8"/>
  <c r="D16909" i="8"/>
  <c r="C16910" i="8"/>
  <c r="D16910" i="8"/>
  <c r="C16911" i="8"/>
  <c r="D16911" i="8"/>
  <c r="C16912" i="8"/>
  <c r="D16912" i="8"/>
  <c r="C16913" i="8"/>
  <c r="D16913" i="8"/>
  <c r="C16914" i="8"/>
  <c r="D16914" i="8"/>
  <c r="C16915" i="8"/>
  <c r="D16915" i="8"/>
  <c r="C16916" i="8"/>
  <c r="D16916" i="8"/>
  <c r="C16917" i="8"/>
  <c r="D16917" i="8"/>
  <c r="C16918" i="8"/>
  <c r="D16918" i="8"/>
  <c r="C16919" i="8"/>
  <c r="D16919" i="8"/>
  <c r="C16920" i="8"/>
  <c r="D16920" i="8"/>
  <c r="C16921" i="8"/>
  <c r="D16921" i="8"/>
  <c r="C16922" i="8"/>
  <c r="D16922" i="8"/>
  <c r="C16923" i="8"/>
  <c r="D16923" i="8"/>
  <c r="C16924" i="8"/>
  <c r="D16924" i="8"/>
  <c r="C16925" i="8"/>
  <c r="D16925" i="8"/>
  <c r="C16926" i="8"/>
  <c r="D16926" i="8"/>
  <c r="C16927" i="8"/>
  <c r="D16927" i="8"/>
  <c r="C16928" i="8"/>
  <c r="D16928" i="8"/>
  <c r="C16929" i="8"/>
  <c r="D16929" i="8"/>
  <c r="C16930" i="8"/>
  <c r="D16930" i="8"/>
  <c r="C16931" i="8"/>
  <c r="D16931" i="8"/>
  <c r="C16932" i="8"/>
  <c r="D16932" i="8"/>
  <c r="C16933" i="8"/>
  <c r="D16933" i="8"/>
  <c r="C16934" i="8"/>
  <c r="D16934" i="8"/>
  <c r="C16935" i="8"/>
  <c r="D16935" i="8"/>
  <c r="C16936" i="8"/>
  <c r="D16936" i="8"/>
  <c r="C16937" i="8"/>
  <c r="D16937" i="8"/>
  <c r="C16938" i="8"/>
  <c r="D16938" i="8"/>
  <c r="C16939" i="8"/>
  <c r="D16939" i="8"/>
  <c r="C16940" i="8"/>
  <c r="D16940" i="8"/>
  <c r="C16941" i="8"/>
  <c r="D16941" i="8"/>
  <c r="C16942" i="8"/>
  <c r="D16942" i="8"/>
  <c r="C16943" i="8"/>
  <c r="D16943" i="8"/>
  <c r="C16944" i="8"/>
  <c r="D16944" i="8"/>
  <c r="C16945" i="8"/>
  <c r="D16945" i="8"/>
  <c r="C16946" i="8"/>
  <c r="D16946" i="8"/>
  <c r="C16947" i="8"/>
  <c r="D16947" i="8"/>
  <c r="C16948" i="8"/>
  <c r="D16948" i="8"/>
  <c r="C16949" i="8"/>
  <c r="D16949" i="8"/>
  <c r="C16950" i="8"/>
  <c r="D16950" i="8"/>
  <c r="C16951" i="8"/>
  <c r="D16951" i="8"/>
  <c r="C16952" i="8"/>
  <c r="D16952" i="8"/>
  <c r="C16953" i="8"/>
  <c r="D16953" i="8"/>
  <c r="C16954" i="8"/>
  <c r="D16954" i="8"/>
  <c r="C16955" i="8"/>
  <c r="D16955" i="8"/>
  <c r="C16956" i="8"/>
  <c r="D16956" i="8"/>
  <c r="C16957" i="8"/>
  <c r="D16957" i="8"/>
  <c r="C16958" i="8"/>
  <c r="D16958" i="8"/>
  <c r="C16959" i="8"/>
  <c r="D16959" i="8"/>
  <c r="C16960" i="8"/>
  <c r="D16960" i="8"/>
  <c r="C16961" i="8"/>
  <c r="D16961" i="8"/>
  <c r="C16962" i="8"/>
  <c r="D16962" i="8"/>
  <c r="C16963" i="8"/>
  <c r="D16963" i="8"/>
  <c r="C16964" i="8"/>
  <c r="D16964" i="8"/>
  <c r="C16965" i="8"/>
  <c r="D16965" i="8"/>
  <c r="C16966" i="8"/>
  <c r="D16966" i="8"/>
  <c r="C16967" i="8"/>
  <c r="D16967" i="8"/>
  <c r="C16968" i="8"/>
  <c r="D16968" i="8"/>
  <c r="C16969" i="8"/>
  <c r="D16969" i="8"/>
  <c r="C16970" i="8"/>
  <c r="D16970" i="8"/>
  <c r="C16971" i="8"/>
  <c r="D16971" i="8"/>
  <c r="C16972" i="8"/>
  <c r="D16972" i="8"/>
  <c r="C16973" i="8"/>
  <c r="D16973" i="8"/>
  <c r="C16974" i="8"/>
  <c r="D16974" i="8"/>
  <c r="C16975" i="8"/>
  <c r="D16975" i="8"/>
  <c r="C16976" i="8"/>
  <c r="D16976" i="8"/>
  <c r="C16977" i="8"/>
  <c r="D16977" i="8"/>
  <c r="C16978" i="8"/>
  <c r="D16978" i="8"/>
  <c r="C16979" i="8"/>
  <c r="D16979" i="8"/>
  <c r="C16980" i="8"/>
  <c r="D16980" i="8"/>
  <c r="C16981" i="8"/>
  <c r="D16981" i="8"/>
  <c r="C16982" i="8"/>
  <c r="D16982" i="8"/>
  <c r="C16983" i="8"/>
  <c r="D16983" i="8"/>
  <c r="C16984" i="8"/>
  <c r="D16984" i="8"/>
  <c r="C16985" i="8"/>
  <c r="D16985" i="8"/>
  <c r="C16986" i="8"/>
  <c r="D16986" i="8"/>
  <c r="C16987" i="8"/>
  <c r="D16987" i="8"/>
  <c r="C16988" i="8"/>
  <c r="D16988" i="8"/>
  <c r="C16989" i="8"/>
  <c r="D16989" i="8"/>
  <c r="C16990" i="8"/>
  <c r="D16990" i="8"/>
  <c r="C16991" i="8"/>
  <c r="D16991" i="8"/>
  <c r="C16992" i="8"/>
  <c r="D16992" i="8"/>
  <c r="C16993" i="8"/>
  <c r="D16993" i="8"/>
  <c r="C16994" i="8"/>
  <c r="D16994" i="8"/>
  <c r="C16995" i="8"/>
  <c r="D16995" i="8"/>
  <c r="C16996" i="8"/>
  <c r="D16996" i="8"/>
  <c r="C16997" i="8"/>
  <c r="D16997" i="8"/>
  <c r="C16998" i="8"/>
  <c r="D16998" i="8"/>
  <c r="I16998" i="8"/>
  <c r="G16998" i="8"/>
  <c r="F16998" i="8"/>
  <c r="E16998" i="8"/>
  <c r="G16974" i="8"/>
  <c r="F16974" i="8"/>
  <c r="E16974" i="8"/>
  <c r="G16950" i="8"/>
  <c r="F16950" i="8"/>
  <c r="E16950" i="8"/>
  <c r="G16926" i="8"/>
  <c r="F16926" i="8"/>
  <c r="E16926" i="8"/>
  <c r="G16902" i="8"/>
  <c r="F16902" i="8"/>
  <c r="E16902" i="8"/>
  <c r="G16878" i="8"/>
  <c r="F16878" i="8"/>
  <c r="E16878" i="8"/>
  <c r="G16859" i="8"/>
  <c r="F16859" i="8"/>
  <c r="E16859" i="8"/>
  <c r="C16723" i="8"/>
  <c r="D16723" i="8"/>
  <c r="C16724" i="8"/>
  <c r="D16724" i="8"/>
  <c r="C16725" i="8"/>
  <c r="D16725" i="8"/>
  <c r="C16726" i="8"/>
  <c r="D16726" i="8"/>
  <c r="C16727" i="8"/>
  <c r="D16727" i="8"/>
  <c r="C16728" i="8"/>
  <c r="D16728" i="8"/>
  <c r="C16729" i="8"/>
  <c r="D16729" i="8"/>
  <c r="C16730" i="8"/>
  <c r="D16730" i="8"/>
  <c r="C16731" i="8"/>
  <c r="D16731" i="8"/>
  <c r="C16732" i="8"/>
  <c r="D16732" i="8"/>
  <c r="C16733" i="8"/>
  <c r="D16733" i="8"/>
  <c r="C16734" i="8"/>
  <c r="D16734" i="8"/>
  <c r="C16735" i="8"/>
  <c r="D16735" i="8"/>
  <c r="C16736" i="8"/>
  <c r="D16736" i="8"/>
  <c r="C16737" i="8"/>
  <c r="D16737" i="8"/>
  <c r="C16738" i="8"/>
  <c r="D16738" i="8"/>
  <c r="C16739" i="8"/>
  <c r="D16739" i="8"/>
  <c r="C16740" i="8"/>
  <c r="D16740" i="8"/>
  <c r="C16741" i="8"/>
  <c r="D16741" i="8"/>
  <c r="C16742" i="8"/>
  <c r="D16742" i="8"/>
  <c r="C16743" i="8"/>
  <c r="D16743" i="8"/>
  <c r="C16744" i="8"/>
  <c r="D16744" i="8"/>
  <c r="C16745" i="8"/>
  <c r="D16745" i="8"/>
  <c r="C16746" i="8"/>
  <c r="D16746" i="8"/>
  <c r="C16747" i="8"/>
  <c r="D16747" i="8"/>
  <c r="C16748" i="8"/>
  <c r="D16748" i="8"/>
  <c r="C16749" i="8"/>
  <c r="D16749" i="8"/>
  <c r="C16750" i="8"/>
  <c r="D16750" i="8"/>
  <c r="C16751" i="8"/>
  <c r="D16751" i="8"/>
  <c r="C16752" i="8"/>
  <c r="D16752" i="8"/>
  <c r="C16753" i="8"/>
  <c r="D16753" i="8"/>
  <c r="C16754" i="8"/>
  <c r="D16754" i="8"/>
  <c r="C16755" i="8"/>
  <c r="D16755" i="8"/>
  <c r="C16756" i="8"/>
  <c r="D16756" i="8"/>
  <c r="C16757" i="8"/>
  <c r="D16757" i="8"/>
  <c r="C16758" i="8"/>
  <c r="D16758" i="8"/>
  <c r="C16759" i="8"/>
  <c r="D16759" i="8"/>
  <c r="C16760" i="8"/>
  <c r="D16760" i="8"/>
  <c r="C16761" i="8"/>
  <c r="D16761" i="8"/>
  <c r="C16762" i="8"/>
  <c r="D16762" i="8"/>
  <c r="C16763" i="8"/>
  <c r="D16763" i="8"/>
  <c r="C16764" i="8"/>
  <c r="D16764" i="8"/>
  <c r="C16765" i="8"/>
  <c r="D16765" i="8"/>
  <c r="C16766" i="8"/>
  <c r="D16766" i="8"/>
  <c r="C16767" i="8"/>
  <c r="D16767" i="8"/>
  <c r="C16768" i="8"/>
  <c r="D16768" i="8"/>
  <c r="C16769" i="8"/>
  <c r="D16769" i="8"/>
  <c r="C16770" i="8"/>
  <c r="D16770" i="8"/>
  <c r="C16771" i="8"/>
  <c r="D16771" i="8"/>
  <c r="C16773" i="8"/>
  <c r="D16773" i="8"/>
  <c r="C16774" i="8"/>
  <c r="D16774" i="8"/>
  <c r="C16775" i="8"/>
  <c r="D16775" i="8"/>
  <c r="C16776" i="8"/>
  <c r="D16776" i="8"/>
  <c r="C16777" i="8"/>
  <c r="D16777" i="8"/>
  <c r="C16778" i="8"/>
  <c r="D16778" i="8"/>
  <c r="C16779" i="8"/>
  <c r="D16779" i="8"/>
  <c r="C16780" i="8"/>
  <c r="D16780" i="8"/>
  <c r="C16781" i="8"/>
  <c r="D16781" i="8"/>
  <c r="C16782" i="8"/>
  <c r="D16782" i="8"/>
  <c r="C16783" i="8"/>
  <c r="D16783" i="8"/>
  <c r="C16784" i="8"/>
  <c r="D16784" i="8"/>
  <c r="C16785" i="8"/>
  <c r="D16785" i="8"/>
  <c r="C16786" i="8"/>
  <c r="D16786" i="8"/>
  <c r="C16787" i="8"/>
  <c r="D16787" i="8"/>
  <c r="C16788" i="8"/>
  <c r="D16788" i="8"/>
  <c r="C16789" i="8"/>
  <c r="D16789" i="8"/>
  <c r="C16790" i="8"/>
  <c r="D16790" i="8"/>
  <c r="C16791" i="8"/>
  <c r="D16791" i="8"/>
  <c r="C16792" i="8"/>
  <c r="D16792" i="8"/>
  <c r="C16793" i="8"/>
  <c r="D16793" i="8"/>
  <c r="C16794" i="8"/>
  <c r="D16794" i="8"/>
  <c r="C16795" i="8"/>
  <c r="D16795" i="8"/>
  <c r="C16796" i="8"/>
  <c r="D16796" i="8"/>
  <c r="C16797" i="8"/>
  <c r="D16797" i="8"/>
  <c r="C16798" i="8"/>
  <c r="D16798" i="8"/>
  <c r="C16799" i="8"/>
  <c r="D16799" i="8"/>
  <c r="C16800" i="8"/>
  <c r="D16800" i="8"/>
  <c r="C16801" i="8"/>
  <c r="D16801" i="8"/>
  <c r="C16802" i="8"/>
  <c r="D16802" i="8"/>
  <c r="C16803" i="8"/>
  <c r="D16803" i="8"/>
  <c r="C16804" i="8"/>
  <c r="D16804" i="8"/>
  <c r="C16805" i="8"/>
  <c r="D16805" i="8"/>
  <c r="C16806" i="8"/>
  <c r="D16806" i="8"/>
  <c r="C16807" i="8"/>
  <c r="D16807" i="8"/>
  <c r="C16808" i="8"/>
  <c r="D16808" i="8"/>
  <c r="C16809" i="8"/>
  <c r="D16809" i="8"/>
  <c r="C16810" i="8"/>
  <c r="D16810" i="8"/>
  <c r="C16811" i="8"/>
  <c r="D16811" i="8"/>
  <c r="C16812" i="8"/>
  <c r="D16812" i="8"/>
  <c r="C16813" i="8"/>
  <c r="D16813" i="8"/>
  <c r="C16814" i="8"/>
  <c r="D16814" i="8"/>
  <c r="C16815" i="8"/>
  <c r="D16815" i="8"/>
  <c r="C16816" i="8"/>
  <c r="D16816" i="8"/>
  <c r="C16817" i="8"/>
  <c r="D16817" i="8"/>
  <c r="C16818" i="8"/>
  <c r="D16818" i="8"/>
  <c r="C16819" i="8"/>
  <c r="D16819" i="8"/>
  <c r="C16820" i="8"/>
  <c r="D16820" i="8"/>
  <c r="C16821" i="8"/>
  <c r="D16821" i="8"/>
  <c r="C16822" i="8"/>
  <c r="D16822" i="8"/>
  <c r="C16823" i="8"/>
  <c r="D16823" i="8"/>
  <c r="C16824" i="8"/>
  <c r="D16824" i="8"/>
  <c r="C16825" i="8"/>
  <c r="D16825" i="8"/>
  <c r="C16826" i="8"/>
  <c r="D16826" i="8"/>
  <c r="C16827" i="8"/>
  <c r="D16827" i="8"/>
  <c r="C16828" i="8"/>
  <c r="D16828" i="8"/>
  <c r="C16829" i="8"/>
  <c r="D16829" i="8"/>
  <c r="C16830" i="8"/>
  <c r="D16830" i="8"/>
  <c r="C16831" i="8"/>
  <c r="D16831" i="8"/>
  <c r="C16832" i="8"/>
  <c r="D16832" i="8"/>
  <c r="C16833" i="8"/>
  <c r="D16833" i="8"/>
  <c r="C16834" i="8"/>
  <c r="D16834" i="8"/>
  <c r="C16835" i="8"/>
  <c r="D16835" i="8"/>
  <c r="I16835" i="8"/>
  <c r="G16835" i="8"/>
  <c r="F16835" i="8"/>
  <c r="E16835" i="8"/>
  <c r="G16811" i="8"/>
  <c r="F16811" i="8"/>
  <c r="E16811" i="8"/>
  <c r="G16787" i="8"/>
  <c r="F16787" i="8"/>
  <c r="E16787" i="8"/>
  <c r="G16770" i="8"/>
  <c r="F16770" i="8"/>
  <c r="E16770" i="8"/>
  <c r="G16746" i="8"/>
  <c r="F16746" i="8"/>
  <c r="E16746" i="8"/>
  <c r="C16555" i="8"/>
  <c r="D16555" i="8"/>
  <c r="C16556" i="8"/>
  <c r="D16556" i="8"/>
  <c r="C16557" i="8"/>
  <c r="D16557" i="8"/>
  <c r="C16558" i="8"/>
  <c r="D16558" i="8"/>
  <c r="C16559" i="8"/>
  <c r="D16559" i="8"/>
  <c r="C16560" i="8"/>
  <c r="D16560" i="8"/>
  <c r="C16561" i="8"/>
  <c r="D16561" i="8"/>
  <c r="C16562" i="8"/>
  <c r="D16562" i="8"/>
  <c r="C16563" i="8"/>
  <c r="D16563" i="8"/>
  <c r="C16564" i="8"/>
  <c r="D16564" i="8"/>
  <c r="C16565" i="8"/>
  <c r="D16565" i="8"/>
  <c r="C16566" i="8"/>
  <c r="D16566" i="8"/>
  <c r="C16567" i="8"/>
  <c r="D16567" i="8"/>
  <c r="C16568" i="8"/>
  <c r="D16568" i="8"/>
  <c r="C16569" i="8"/>
  <c r="D16569" i="8"/>
  <c r="C16570" i="8"/>
  <c r="D16570" i="8"/>
  <c r="C16571" i="8"/>
  <c r="D16571" i="8"/>
  <c r="C16572" i="8"/>
  <c r="D16572" i="8"/>
  <c r="C16573" i="8"/>
  <c r="D16573" i="8"/>
  <c r="C16574" i="8"/>
  <c r="D16574" i="8"/>
  <c r="C16575" i="8"/>
  <c r="D16575" i="8"/>
  <c r="C16576" i="8"/>
  <c r="D16576" i="8"/>
  <c r="C16577" i="8"/>
  <c r="D16577" i="8"/>
  <c r="C16578" i="8"/>
  <c r="D16578" i="8"/>
  <c r="C16579" i="8"/>
  <c r="D16579" i="8"/>
  <c r="C16580" i="8"/>
  <c r="D16580" i="8"/>
  <c r="C16581" i="8"/>
  <c r="D16581" i="8"/>
  <c r="C16582" i="8"/>
  <c r="D16582" i="8"/>
  <c r="C16583" i="8"/>
  <c r="D16583" i="8"/>
  <c r="C16584" i="8"/>
  <c r="D16584" i="8"/>
  <c r="C16585" i="8"/>
  <c r="D16585" i="8"/>
  <c r="C16586" i="8"/>
  <c r="D16586" i="8"/>
  <c r="C16587" i="8"/>
  <c r="D16587" i="8"/>
  <c r="C16588" i="8"/>
  <c r="D16588" i="8"/>
  <c r="C16589" i="8"/>
  <c r="D16589" i="8"/>
  <c r="C16590" i="8"/>
  <c r="D16590" i="8"/>
  <c r="C16591" i="8"/>
  <c r="D16591" i="8"/>
  <c r="C16592" i="8"/>
  <c r="D16592" i="8"/>
  <c r="C16593" i="8"/>
  <c r="D16593" i="8"/>
  <c r="C16594" i="8"/>
  <c r="D16594" i="8"/>
  <c r="C16595" i="8"/>
  <c r="D16595" i="8"/>
  <c r="C16596" i="8"/>
  <c r="D16596" i="8"/>
  <c r="C16597" i="8"/>
  <c r="D16597" i="8"/>
  <c r="C16598" i="8"/>
  <c r="D16598" i="8"/>
  <c r="C16599" i="8"/>
  <c r="D16599" i="8"/>
  <c r="C16600" i="8"/>
  <c r="D16600" i="8"/>
  <c r="C16601" i="8"/>
  <c r="D16601" i="8"/>
  <c r="C16602" i="8"/>
  <c r="D16602" i="8"/>
  <c r="C16603" i="8"/>
  <c r="D16603" i="8"/>
  <c r="C16604" i="8"/>
  <c r="D16604" i="8"/>
  <c r="C16605" i="8"/>
  <c r="D16605" i="8"/>
  <c r="C16606" i="8"/>
  <c r="D16606" i="8"/>
  <c r="C16607" i="8"/>
  <c r="D16607" i="8"/>
  <c r="C16608" i="8"/>
  <c r="D16608" i="8"/>
  <c r="C16609" i="8"/>
  <c r="D16609" i="8"/>
  <c r="C16610" i="8"/>
  <c r="D16610" i="8"/>
  <c r="C16611" i="8"/>
  <c r="D16611" i="8"/>
  <c r="C16612" i="8"/>
  <c r="D16612" i="8"/>
  <c r="C16613" i="8"/>
  <c r="D16613" i="8"/>
  <c r="C16614" i="8"/>
  <c r="D16614" i="8"/>
  <c r="C16615" i="8"/>
  <c r="D16615" i="8"/>
  <c r="C16616" i="8"/>
  <c r="D16616" i="8"/>
  <c r="C16617" i="8"/>
  <c r="D16617" i="8"/>
  <c r="C16618" i="8"/>
  <c r="D16618" i="8"/>
  <c r="C16619" i="8"/>
  <c r="D16619" i="8"/>
  <c r="C16620" i="8"/>
  <c r="D16620" i="8"/>
  <c r="C16621" i="8"/>
  <c r="D16621" i="8"/>
  <c r="C16622" i="8"/>
  <c r="D16622" i="8"/>
  <c r="C16623" i="8"/>
  <c r="D16623" i="8"/>
  <c r="C16624" i="8"/>
  <c r="D16624" i="8"/>
  <c r="C16625" i="8"/>
  <c r="D16625" i="8"/>
  <c r="C16626" i="8"/>
  <c r="D16626" i="8"/>
  <c r="C16627" i="8"/>
  <c r="D16627" i="8"/>
  <c r="C16628" i="8"/>
  <c r="D16628" i="8"/>
  <c r="C16629" i="8"/>
  <c r="D16629" i="8"/>
  <c r="C16630" i="8"/>
  <c r="D16630" i="8"/>
  <c r="C16631" i="8"/>
  <c r="D16631" i="8"/>
  <c r="C16632" i="8"/>
  <c r="D16632" i="8"/>
  <c r="C16633" i="8"/>
  <c r="D16633" i="8"/>
  <c r="C16634" i="8"/>
  <c r="D16634" i="8"/>
  <c r="C16635" i="8"/>
  <c r="D16635" i="8"/>
  <c r="C16636" i="8"/>
  <c r="D16636" i="8"/>
  <c r="C16637" i="8"/>
  <c r="D16637" i="8"/>
  <c r="C16638" i="8"/>
  <c r="D16638" i="8"/>
  <c r="C16639" i="8"/>
  <c r="D16639" i="8"/>
  <c r="C16640" i="8"/>
  <c r="D16640" i="8"/>
  <c r="C16641" i="8"/>
  <c r="D16641" i="8"/>
  <c r="C16642" i="8"/>
  <c r="D16642" i="8"/>
  <c r="C16643" i="8"/>
  <c r="D16643" i="8"/>
  <c r="C16644" i="8"/>
  <c r="D16644" i="8"/>
  <c r="C16645" i="8"/>
  <c r="D16645" i="8"/>
  <c r="C16646" i="8"/>
  <c r="D16646" i="8"/>
  <c r="C16647" i="8"/>
  <c r="D16647" i="8"/>
  <c r="C16648" i="8"/>
  <c r="D16648" i="8"/>
  <c r="C16649" i="8"/>
  <c r="D16649" i="8"/>
  <c r="C16650" i="8"/>
  <c r="D16650" i="8"/>
  <c r="C16651" i="8"/>
  <c r="D16651" i="8"/>
  <c r="C16652" i="8"/>
  <c r="D16652" i="8"/>
  <c r="C16653" i="8"/>
  <c r="D16653" i="8"/>
  <c r="C16654" i="8"/>
  <c r="D16654" i="8"/>
  <c r="C16655" i="8"/>
  <c r="D16655" i="8"/>
  <c r="C16656" i="8"/>
  <c r="D16656" i="8"/>
  <c r="C16657" i="8"/>
  <c r="D16657" i="8"/>
  <c r="C16658" i="8"/>
  <c r="D16658" i="8"/>
  <c r="C16659" i="8"/>
  <c r="D16659" i="8"/>
  <c r="C16660" i="8"/>
  <c r="D16660" i="8"/>
  <c r="C16661" i="8"/>
  <c r="D16661" i="8"/>
  <c r="C16662" i="8"/>
  <c r="D16662" i="8"/>
  <c r="C16663" i="8"/>
  <c r="D16663" i="8"/>
  <c r="C16664" i="8"/>
  <c r="D16664" i="8"/>
  <c r="C16665" i="8"/>
  <c r="D16665" i="8"/>
  <c r="C16666" i="8"/>
  <c r="D16666" i="8"/>
  <c r="C16667" i="8"/>
  <c r="D16667" i="8"/>
  <c r="C16668" i="8"/>
  <c r="D16668" i="8"/>
  <c r="C16669" i="8"/>
  <c r="D16669" i="8"/>
  <c r="C16670" i="8"/>
  <c r="D16670" i="8"/>
  <c r="C16671" i="8"/>
  <c r="D16671" i="8"/>
  <c r="C16672" i="8"/>
  <c r="D16672" i="8"/>
  <c r="C16673" i="8"/>
  <c r="D16673" i="8"/>
  <c r="C16674" i="8"/>
  <c r="D16674" i="8"/>
  <c r="C16675" i="8"/>
  <c r="D16675" i="8"/>
  <c r="C16676" i="8"/>
  <c r="D16676" i="8"/>
  <c r="C16677" i="8"/>
  <c r="D16677" i="8"/>
  <c r="C16678" i="8"/>
  <c r="D16678" i="8"/>
  <c r="C16679" i="8"/>
  <c r="D16679" i="8"/>
  <c r="C16680" i="8"/>
  <c r="D16680" i="8"/>
  <c r="C16681" i="8"/>
  <c r="D16681" i="8"/>
  <c r="C16682" i="8"/>
  <c r="D16682" i="8"/>
  <c r="C16683" i="8"/>
  <c r="D16683" i="8"/>
  <c r="C16684" i="8"/>
  <c r="D16684" i="8"/>
  <c r="C16685" i="8"/>
  <c r="D16685" i="8"/>
  <c r="C16686" i="8"/>
  <c r="D16686" i="8"/>
  <c r="C16687" i="8"/>
  <c r="D16687" i="8"/>
  <c r="C16688" i="8"/>
  <c r="D16688" i="8"/>
  <c r="C16689" i="8"/>
  <c r="D16689" i="8"/>
  <c r="C16690" i="8"/>
  <c r="D16690" i="8"/>
  <c r="C16691" i="8"/>
  <c r="D16691" i="8"/>
  <c r="C16692" i="8"/>
  <c r="D16692" i="8"/>
  <c r="C16693" i="8"/>
  <c r="D16693" i="8"/>
  <c r="C16694" i="8"/>
  <c r="D16694" i="8"/>
  <c r="C16695" i="8"/>
  <c r="D16695" i="8"/>
  <c r="C16696" i="8"/>
  <c r="D16696" i="8"/>
  <c r="C16697" i="8"/>
  <c r="D16697" i="8"/>
  <c r="C16698" i="8"/>
  <c r="D16698" i="8"/>
  <c r="C16699" i="8"/>
  <c r="D16699" i="8"/>
  <c r="C16700" i="8"/>
  <c r="D16700" i="8"/>
  <c r="C16701" i="8"/>
  <c r="D16701" i="8"/>
  <c r="C16702" i="8"/>
  <c r="D16702" i="8"/>
  <c r="C16703" i="8"/>
  <c r="D16703" i="8"/>
  <c r="C16704" i="8"/>
  <c r="D16704" i="8"/>
  <c r="C16705" i="8"/>
  <c r="D16705" i="8"/>
  <c r="C16706" i="8"/>
  <c r="D16706" i="8"/>
  <c r="C16707" i="8"/>
  <c r="D16707" i="8"/>
  <c r="C16708" i="8"/>
  <c r="D16708" i="8"/>
  <c r="C16709" i="8"/>
  <c r="D16709" i="8"/>
  <c r="C16710" i="8"/>
  <c r="D16710" i="8"/>
  <c r="C16711" i="8"/>
  <c r="D16711" i="8"/>
  <c r="C16712" i="8"/>
  <c r="D16712" i="8"/>
  <c r="C16713" i="8"/>
  <c r="D16713" i="8"/>
  <c r="C16714" i="8"/>
  <c r="D16714" i="8"/>
  <c r="C16715" i="8"/>
  <c r="D16715" i="8"/>
  <c r="C16716" i="8"/>
  <c r="D16716" i="8"/>
  <c r="C16717" i="8"/>
  <c r="D16717" i="8"/>
  <c r="C16718" i="8"/>
  <c r="D16718" i="8"/>
  <c r="C16719" i="8"/>
  <c r="D16719" i="8"/>
  <c r="C16720" i="8"/>
  <c r="D16720" i="8"/>
  <c r="C16721" i="8"/>
  <c r="D16721" i="8"/>
  <c r="C16722" i="8"/>
  <c r="D16722" i="8"/>
  <c r="I16722" i="8"/>
  <c r="G16722" i="8"/>
  <c r="F16722" i="8"/>
  <c r="E16722" i="8"/>
  <c r="G16698" i="8"/>
  <c r="F16698" i="8"/>
  <c r="E16698" i="8"/>
  <c r="G16674" i="8"/>
  <c r="F16674" i="8"/>
  <c r="E16674" i="8"/>
  <c r="G16650" i="8"/>
  <c r="F16650" i="8"/>
  <c r="E16650" i="8"/>
  <c r="G16626" i="8"/>
  <c r="F16626" i="8"/>
  <c r="E16626" i="8"/>
  <c r="G16602" i="8"/>
  <c r="F16602" i="8"/>
  <c r="E16602" i="8"/>
  <c r="G16578" i="8"/>
  <c r="F16578" i="8"/>
  <c r="E16578" i="8"/>
  <c r="C16396" i="8"/>
  <c r="D16396" i="8"/>
  <c r="C16397" i="8"/>
  <c r="D16397" i="8"/>
  <c r="C16398" i="8"/>
  <c r="D16398" i="8"/>
  <c r="C16399" i="8"/>
  <c r="D16399" i="8"/>
  <c r="C16400" i="8"/>
  <c r="D16400" i="8"/>
  <c r="C16401" i="8"/>
  <c r="D16401" i="8"/>
  <c r="C16402" i="8"/>
  <c r="D16402" i="8"/>
  <c r="C16403" i="8"/>
  <c r="D16403" i="8"/>
  <c r="C16404" i="8"/>
  <c r="D16404" i="8"/>
  <c r="C16405" i="8"/>
  <c r="D16405" i="8"/>
  <c r="C16406" i="8"/>
  <c r="D16406" i="8"/>
  <c r="C16407" i="8"/>
  <c r="D16407" i="8"/>
  <c r="C16408" i="8"/>
  <c r="D16408" i="8"/>
  <c r="C16409" i="8"/>
  <c r="D16409" i="8"/>
  <c r="C16410" i="8"/>
  <c r="D16410" i="8"/>
  <c r="C16411" i="8"/>
  <c r="D16411" i="8"/>
  <c r="C16412" i="8"/>
  <c r="D16412" i="8"/>
  <c r="C16413" i="8"/>
  <c r="D16413" i="8"/>
  <c r="C16414" i="8"/>
  <c r="D16414" i="8"/>
  <c r="C16415" i="8"/>
  <c r="D16415" i="8"/>
  <c r="C16416" i="8"/>
  <c r="D16416" i="8"/>
  <c r="C16417" i="8"/>
  <c r="D16417" i="8"/>
  <c r="C16418" i="8"/>
  <c r="D16418" i="8"/>
  <c r="C16419" i="8"/>
  <c r="D16419" i="8"/>
  <c r="C16420" i="8"/>
  <c r="D16420" i="8"/>
  <c r="C16421" i="8"/>
  <c r="D16421" i="8"/>
  <c r="C16422" i="8"/>
  <c r="D16422" i="8"/>
  <c r="C16423" i="8"/>
  <c r="D16423" i="8"/>
  <c r="C16424" i="8"/>
  <c r="D16424" i="8"/>
  <c r="C16425" i="8"/>
  <c r="D16425" i="8"/>
  <c r="C16426" i="8"/>
  <c r="D16426" i="8"/>
  <c r="C16427" i="8"/>
  <c r="D16427" i="8"/>
  <c r="C16428" i="8"/>
  <c r="D16428" i="8"/>
  <c r="C16429" i="8"/>
  <c r="D16429" i="8"/>
  <c r="C16430" i="8"/>
  <c r="D16430" i="8"/>
  <c r="C16431" i="8"/>
  <c r="D16431" i="8"/>
  <c r="C16432" i="8"/>
  <c r="D16432" i="8"/>
  <c r="C16433" i="8"/>
  <c r="D16433" i="8"/>
  <c r="C16434" i="8"/>
  <c r="D16434" i="8"/>
  <c r="C16435" i="8"/>
  <c r="D16435" i="8"/>
  <c r="C16436" i="8"/>
  <c r="D16436" i="8"/>
  <c r="C16437" i="8"/>
  <c r="D16437" i="8"/>
  <c r="C16438" i="8"/>
  <c r="D16438" i="8"/>
  <c r="C16439" i="8"/>
  <c r="D16439" i="8"/>
  <c r="C16440" i="8"/>
  <c r="D16440" i="8"/>
  <c r="C16441" i="8"/>
  <c r="D16441" i="8"/>
  <c r="C16442" i="8"/>
  <c r="D16442" i="8"/>
  <c r="C16443" i="8"/>
  <c r="D16443" i="8"/>
  <c r="C16444" i="8"/>
  <c r="D16444" i="8"/>
  <c r="C16445" i="8"/>
  <c r="D16445" i="8"/>
  <c r="C16446" i="8"/>
  <c r="D16446" i="8"/>
  <c r="C16447" i="8"/>
  <c r="D16447" i="8"/>
  <c r="C16448" i="8"/>
  <c r="D16448" i="8"/>
  <c r="C16449" i="8"/>
  <c r="D16449" i="8"/>
  <c r="C16450" i="8"/>
  <c r="D16450" i="8"/>
  <c r="C16451" i="8"/>
  <c r="D16451" i="8"/>
  <c r="C16452" i="8"/>
  <c r="D16452" i="8"/>
  <c r="C16453" i="8"/>
  <c r="D16453" i="8"/>
  <c r="C16454" i="8"/>
  <c r="D16454" i="8"/>
  <c r="C16455" i="8"/>
  <c r="D16455" i="8"/>
  <c r="C16456" i="8"/>
  <c r="D16456" i="8"/>
  <c r="C16457" i="8"/>
  <c r="D16457" i="8"/>
  <c r="C16458" i="8"/>
  <c r="D16458" i="8"/>
  <c r="C16459" i="8"/>
  <c r="D16459" i="8"/>
  <c r="C16460" i="8"/>
  <c r="D16460" i="8"/>
  <c r="C16461" i="8"/>
  <c r="D16461" i="8"/>
  <c r="C16462" i="8"/>
  <c r="D16462" i="8"/>
  <c r="C16463" i="8"/>
  <c r="D16463" i="8"/>
  <c r="C16464" i="8"/>
  <c r="D16464" i="8"/>
  <c r="C16465" i="8"/>
  <c r="D16465" i="8"/>
  <c r="C16466" i="8"/>
  <c r="D16466" i="8"/>
  <c r="C16467" i="8"/>
  <c r="D16467" i="8"/>
  <c r="C16468" i="8"/>
  <c r="D16468" i="8"/>
  <c r="C16469" i="8"/>
  <c r="D16469" i="8"/>
  <c r="C16470" i="8"/>
  <c r="D16470" i="8"/>
  <c r="C16471" i="8"/>
  <c r="D16471" i="8"/>
  <c r="C16472" i="8"/>
  <c r="D16472" i="8"/>
  <c r="C16473" i="8"/>
  <c r="D16473" i="8"/>
  <c r="C16474" i="8"/>
  <c r="D16474" i="8"/>
  <c r="C16475" i="8"/>
  <c r="D16475" i="8"/>
  <c r="C16476" i="8"/>
  <c r="D16476" i="8"/>
  <c r="C16477" i="8"/>
  <c r="D16477" i="8"/>
  <c r="C16478" i="8"/>
  <c r="D16478" i="8"/>
  <c r="C16479" i="8"/>
  <c r="D16479" i="8"/>
  <c r="C16480" i="8"/>
  <c r="D16480" i="8"/>
  <c r="C16481" i="8"/>
  <c r="D16481" i="8"/>
  <c r="C16482" i="8"/>
  <c r="D16482" i="8"/>
  <c r="C16483" i="8"/>
  <c r="D16483" i="8"/>
  <c r="C16484" i="8"/>
  <c r="D16484" i="8"/>
  <c r="C16485" i="8"/>
  <c r="D16485" i="8"/>
  <c r="C16486" i="8"/>
  <c r="D16486" i="8"/>
  <c r="C16487" i="8"/>
  <c r="D16487" i="8"/>
  <c r="C16488" i="8"/>
  <c r="D16488" i="8"/>
  <c r="C16489" i="8"/>
  <c r="D16489" i="8"/>
  <c r="C16490" i="8"/>
  <c r="D16490" i="8"/>
  <c r="C16491" i="8"/>
  <c r="D16491" i="8"/>
  <c r="C16492" i="8"/>
  <c r="D16492" i="8"/>
  <c r="C16493" i="8"/>
  <c r="D16493" i="8"/>
  <c r="C16494" i="8"/>
  <c r="D16494" i="8"/>
  <c r="C16495" i="8"/>
  <c r="D16495" i="8"/>
  <c r="C16496" i="8"/>
  <c r="D16496" i="8"/>
  <c r="C16497" i="8"/>
  <c r="D16497" i="8"/>
  <c r="C16498" i="8"/>
  <c r="D16498" i="8"/>
  <c r="C16499" i="8"/>
  <c r="D16499" i="8"/>
  <c r="C16500" i="8"/>
  <c r="D16500" i="8"/>
  <c r="C16501" i="8"/>
  <c r="D16501" i="8"/>
  <c r="C16502" i="8"/>
  <c r="D16502" i="8"/>
  <c r="C16503" i="8"/>
  <c r="D16503" i="8"/>
  <c r="C16504" i="8"/>
  <c r="D16504" i="8"/>
  <c r="C16505" i="8"/>
  <c r="D16505" i="8"/>
  <c r="C16506" i="8"/>
  <c r="D16506" i="8"/>
  <c r="C16507" i="8"/>
  <c r="D16507" i="8"/>
  <c r="C16508" i="8"/>
  <c r="D16508" i="8"/>
  <c r="C16509" i="8"/>
  <c r="D16509" i="8"/>
  <c r="C16510" i="8"/>
  <c r="D16510" i="8"/>
  <c r="C16511" i="8"/>
  <c r="D16511" i="8"/>
  <c r="C16512" i="8"/>
  <c r="D16512" i="8"/>
  <c r="C16513" i="8"/>
  <c r="D16513" i="8"/>
  <c r="C16514" i="8"/>
  <c r="D16514" i="8"/>
  <c r="C16515" i="8"/>
  <c r="D16515" i="8"/>
  <c r="C16516" i="8"/>
  <c r="D16516" i="8"/>
  <c r="C16517" i="8"/>
  <c r="D16517" i="8"/>
  <c r="C16518" i="8"/>
  <c r="D16518" i="8"/>
  <c r="C16519" i="8"/>
  <c r="D16519" i="8"/>
  <c r="C16520" i="8"/>
  <c r="D16520" i="8"/>
  <c r="C16521" i="8"/>
  <c r="D16521" i="8"/>
  <c r="C16522" i="8"/>
  <c r="D16522" i="8"/>
  <c r="C16523" i="8"/>
  <c r="D16523" i="8"/>
  <c r="C16524" i="8"/>
  <c r="D16524" i="8"/>
  <c r="C16525" i="8"/>
  <c r="D16525" i="8"/>
  <c r="C16526" i="8"/>
  <c r="D16526" i="8"/>
  <c r="C16527" i="8"/>
  <c r="D16527" i="8"/>
  <c r="C16528" i="8"/>
  <c r="D16528" i="8"/>
  <c r="C16529" i="8"/>
  <c r="D16529" i="8"/>
  <c r="C16530" i="8"/>
  <c r="D16530" i="8"/>
  <c r="C16531" i="8"/>
  <c r="D16531" i="8"/>
  <c r="C16532" i="8"/>
  <c r="D16532" i="8"/>
  <c r="C16533" i="8"/>
  <c r="D16533" i="8"/>
  <c r="C16534" i="8"/>
  <c r="D16534" i="8"/>
  <c r="C16535" i="8"/>
  <c r="D16535" i="8"/>
  <c r="C16536" i="8"/>
  <c r="D16536" i="8"/>
  <c r="C16537" i="8"/>
  <c r="D16537" i="8"/>
  <c r="C16538" i="8"/>
  <c r="D16538" i="8"/>
  <c r="C16539" i="8"/>
  <c r="D16539" i="8"/>
  <c r="C16540" i="8"/>
  <c r="D16540" i="8"/>
  <c r="C16541" i="8"/>
  <c r="D16541" i="8"/>
  <c r="C16542" i="8"/>
  <c r="D16542" i="8"/>
  <c r="C16543" i="8"/>
  <c r="D16543" i="8"/>
  <c r="C16544" i="8"/>
  <c r="D16544" i="8"/>
  <c r="C16545" i="8"/>
  <c r="D16545" i="8"/>
  <c r="C16546" i="8"/>
  <c r="D16546" i="8"/>
  <c r="C16547" i="8"/>
  <c r="D16547" i="8"/>
  <c r="C16548" i="8"/>
  <c r="D16548" i="8"/>
  <c r="C16549" i="8"/>
  <c r="D16549" i="8"/>
  <c r="C16550" i="8"/>
  <c r="D16550" i="8"/>
  <c r="C16551" i="8"/>
  <c r="D16551" i="8"/>
  <c r="C16552" i="8"/>
  <c r="D16552" i="8"/>
  <c r="C16553" i="8"/>
  <c r="D16553" i="8"/>
  <c r="C16554" i="8"/>
  <c r="D16554" i="8"/>
  <c r="I16554" i="8"/>
  <c r="G16554" i="8"/>
  <c r="F16554" i="8"/>
  <c r="E16554" i="8"/>
  <c r="G16530" i="8"/>
  <c r="F16530" i="8"/>
  <c r="E16530" i="8"/>
  <c r="G16506" i="8"/>
  <c r="F16506" i="8"/>
  <c r="E16506" i="8"/>
  <c r="G16482" i="8"/>
  <c r="F16482" i="8"/>
  <c r="E16482" i="8"/>
  <c r="G16458" i="8"/>
  <c r="F16458" i="8"/>
  <c r="E16458" i="8"/>
  <c r="G16434" i="8"/>
  <c r="F16434" i="8"/>
  <c r="E16434" i="8"/>
  <c r="G16410" i="8"/>
  <c r="F16410" i="8"/>
  <c r="E16410" i="8"/>
  <c r="C16256" i="8"/>
  <c r="D16256" i="8"/>
  <c r="C16257" i="8"/>
  <c r="D16257" i="8"/>
  <c r="C16258" i="8"/>
  <c r="D16258" i="8"/>
  <c r="C16259" i="8"/>
  <c r="D16259" i="8"/>
  <c r="C16260" i="8"/>
  <c r="D16260" i="8"/>
  <c r="C16261" i="8"/>
  <c r="D16261" i="8"/>
  <c r="C16262" i="8"/>
  <c r="D16262" i="8"/>
  <c r="C16263" i="8"/>
  <c r="D16263" i="8"/>
  <c r="C16264" i="8"/>
  <c r="D16264" i="8"/>
  <c r="C16265" i="8"/>
  <c r="D16265" i="8"/>
  <c r="C16266" i="8"/>
  <c r="D16266" i="8"/>
  <c r="C16267" i="8"/>
  <c r="D16267" i="8"/>
  <c r="C16268" i="8"/>
  <c r="D16268" i="8"/>
  <c r="C16269" i="8"/>
  <c r="D16269" i="8"/>
  <c r="C16270" i="8"/>
  <c r="D16270" i="8"/>
  <c r="C16271" i="8"/>
  <c r="D16271" i="8"/>
  <c r="C16272" i="8"/>
  <c r="D16272" i="8"/>
  <c r="C16273" i="8"/>
  <c r="D16273" i="8"/>
  <c r="C16274" i="8"/>
  <c r="D16274" i="8"/>
  <c r="C16275" i="8"/>
  <c r="D16275" i="8"/>
  <c r="C16276" i="8"/>
  <c r="D16276" i="8"/>
  <c r="C16277" i="8"/>
  <c r="D16277" i="8"/>
  <c r="C16278" i="8"/>
  <c r="D16278" i="8"/>
  <c r="C16279" i="8"/>
  <c r="D16279" i="8"/>
  <c r="C16280" i="8"/>
  <c r="D16280" i="8"/>
  <c r="C16281" i="8"/>
  <c r="D16281" i="8"/>
  <c r="C16282" i="8"/>
  <c r="D16282" i="8"/>
  <c r="C16283" i="8"/>
  <c r="D16283" i="8"/>
  <c r="C16284" i="8"/>
  <c r="D16284" i="8"/>
  <c r="C16285" i="8"/>
  <c r="D16285" i="8"/>
  <c r="C16286" i="8"/>
  <c r="D16286" i="8"/>
  <c r="C16287" i="8"/>
  <c r="D16287" i="8"/>
  <c r="C16288" i="8"/>
  <c r="D16288" i="8"/>
  <c r="C16289" i="8"/>
  <c r="D16289" i="8"/>
  <c r="C16290" i="8"/>
  <c r="D16290" i="8"/>
  <c r="C16291" i="8"/>
  <c r="D16291" i="8"/>
  <c r="C16292" i="8"/>
  <c r="D16292" i="8"/>
  <c r="C16293" i="8"/>
  <c r="D16293" i="8"/>
  <c r="C16294" i="8"/>
  <c r="D16294" i="8"/>
  <c r="C16295" i="8"/>
  <c r="D16295" i="8"/>
  <c r="C16296" i="8"/>
  <c r="D16296" i="8"/>
  <c r="C16297" i="8"/>
  <c r="D16297" i="8"/>
  <c r="C16298" i="8"/>
  <c r="D16298" i="8"/>
  <c r="C16299" i="8"/>
  <c r="D16299" i="8"/>
  <c r="C16300" i="8"/>
  <c r="D16300" i="8"/>
  <c r="C16301" i="8"/>
  <c r="D16301" i="8"/>
  <c r="C16302" i="8"/>
  <c r="D16302" i="8"/>
  <c r="C16303" i="8"/>
  <c r="D16303" i="8"/>
  <c r="C16304" i="8"/>
  <c r="D16304" i="8"/>
  <c r="C16305" i="8"/>
  <c r="D16305" i="8"/>
  <c r="C16306" i="8"/>
  <c r="D16306" i="8"/>
  <c r="C16307" i="8"/>
  <c r="D16307" i="8"/>
  <c r="C16308" i="8"/>
  <c r="D16308" i="8"/>
  <c r="C16309" i="8"/>
  <c r="D16309" i="8"/>
  <c r="C16310" i="8"/>
  <c r="D16310" i="8"/>
  <c r="C16311" i="8"/>
  <c r="D16311" i="8"/>
  <c r="C16312" i="8"/>
  <c r="D16312" i="8"/>
  <c r="C16313" i="8"/>
  <c r="D16313" i="8"/>
  <c r="C16314" i="8"/>
  <c r="D16314" i="8"/>
  <c r="C16315" i="8"/>
  <c r="D16315" i="8"/>
  <c r="C16316" i="8"/>
  <c r="D16316" i="8"/>
  <c r="C16317" i="8"/>
  <c r="D16317" i="8"/>
  <c r="C16318" i="8"/>
  <c r="D16318" i="8"/>
  <c r="C16319" i="8"/>
  <c r="D16319" i="8"/>
  <c r="C16320" i="8"/>
  <c r="D16320" i="8"/>
  <c r="C16321" i="8"/>
  <c r="D16321" i="8"/>
  <c r="C16322" i="8"/>
  <c r="D16322" i="8"/>
  <c r="C16323" i="8"/>
  <c r="D16323" i="8"/>
  <c r="C16324" i="8"/>
  <c r="D16324" i="8"/>
  <c r="C16325" i="8"/>
  <c r="D16325" i="8"/>
  <c r="C16326" i="8"/>
  <c r="D16326" i="8"/>
  <c r="C16327" i="8"/>
  <c r="D16327" i="8"/>
  <c r="C16328" i="8"/>
  <c r="D16328" i="8"/>
  <c r="C16329" i="8"/>
  <c r="D16329" i="8"/>
  <c r="C16330" i="8"/>
  <c r="D16330" i="8"/>
  <c r="C16331" i="8"/>
  <c r="D16331" i="8"/>
  <c r="C16332" i="8"/>
  <c r="D16332" i="8"/>
  <c r="C16333" i="8"/>
  <c r="D16333" i="8"/>
  <c r="C16334" i="8"/>
  <c r="D16334" i="8"/>
  <c r="C16335" i="8"/>
  <c r="D16335" i="8"/>
  <c r="C16336" i="8"/>
  <c r="D16336" i="8"/>
  <c r="C16337" i="8"/>
  <c r="D16337" i="8"/>
  <c r="C16338" i="8"/>
  <c r="D16338" i="8"/>
  <c r="C16339" i="8"/>
  <c r="D16339" i="8"/>
  <c r="C16340" i="8"/>
  <c r="D16340" i="8"/>
  <c r="C16341" i="8"/>
  <c r="D16341" i="8"/>
  <c r="C16342" i="8"/>
  <c r="D16342" i="8"/>
  <c r="C16343" i="8"/>
  <c r="D16343" i="8"/>
  <c r="C16344" i="8"/>
  <c r="D16344" i="8"/>
  <c r="C16345" i="8"/>
  <c r="D16345" i="8"/>
  <c r="C16346" i="8"/>
  <c r="D16346" i="8"/>
  <c r="C16347" i="8"/>
  <c r="D16347" i="8"/>
  <c r="C16348" i="8"/>
  <c r="D16348" i="8"/>
  <c r="C16349" i="8"/>
  <c r="D16349" i="8"/>
  <c r="C16350" i="8"/>
  <c r="D16350" i="8"/>
  <c r="C16351" i="8"/>
  <c r="D16351" i="8"/>
  <c r="C16352" i="8"/>
  <c r="D16352" i="8"/>
  <c r="C16353" i="8"/>
  <c r="D16353" i="8"/>
  <c r="C16354" i="8"/>
  <c r="D16354" i="8"/>
  <c r="C16355" i="8"/>
  <c r="D16355" i="8"/>
  <c r="C16356" i="8"/>
  <c r="D16356" i="8"/>
  <c r="C16357" i="8"/>
  <c r="D16357" i="8"/>
  <c r="C16358" i="8"/>
  <c r="D16358" i="8"/>
  <c r="C16359" i="8"/>
  <c r="D16359" i="8"/>
  <c r="C16360" i="8"/>
  <c r="D16360" i="8"/>
  <c r="C16361" i="8"/>
  <c r="D16361" i="8"/>
  <c r="C16362" i="8"/>
  <c r="D16362" i="8"/>
  <c r="C16363" i="8"/>
  <c r="D16363" i="8"/>
  <c r="C16364" i="8"/>
  <c r="D16364" i="8"/>
  <c r="C16365" i="8"/>
  <c r="D16365" i="8"/>
  <c r="C16366" i="8"/>
  <c r="D16366" i="8"/>
  <c r="C16367" i="8"/>
  <c r="D16367" i="8"/>
  <c r="C16368" i="8"/>
  <c r="D16368" i="8"/>
  <c r="C16369" i="8"/>
  <c r="D16369" i="8"/>
  <c r="C16370" i="8"/>
  <c r="D16370" i="8"/>
  <c r="C16371" i="8"/>
  <c r="D16371" i="8"/>
  <c r="C16372" i="8"/>
  <c r="D16372" i="8"/>
  <c r="C16373" i="8"/>
  <c r="D16373" i="8"/>
  <c r="C16374" i="8"/>
  <c r="D16374" i="8"/>
  <c r="C16375" i="8"/>
  <c r="D16375" i="8"/>
  <c r="C16376" i="8"/>
  <c r="D16376" i="8"/>
  <c r="C16377" i="8"/>
  <c r="D16377" i="8"/>
  <c r="C16378" i="8"/>
  <c r="D16378" i="8"/>
  <c r="C16379" i="8"/>
  <c r="D16379" i="8"/>
  <c r="C16380" i="8"/>
  <c r="D16380" i="8"/>
  <c r="C16381" i="8"/>
  <c r="D16381" i="8"/>
  <c r="C16382" i="8"/>
  <c r="D16382" i="8"/>
  <c r="C16383" i="8"/>
  <c r="D16383" i="8"/>
  <c r="C16384" i="8"/>
  <c r="D16384" i="8"/>
  <c r="C16385" i="8"/>
  <c r="D16385" i="8"/>
  <c r="C16386" i="8"/>
  <c r="D16386" i="8"/>
  <c r="C16387" i="8"/>
  <c r="D16387" i="8"/>
  <c r="C16388" i="8"/>
  <c r="D16388" i="8"/>
  <c r="C16389" i="8"/>
  <c r="D16389" i="8"/>
  <c r="C16390" i="8"/>
  <c r="D16390" i="8"/>
  <c r="C16391" i="8"/>
  <c r="D16391" i="8"/>
  <c r="C16392" i="8"/>
  <c r="D16392" i="8"/>
  <c r="C16393" i="8"/>
  <c r="D16393" i="8"/>
  <c r="C16394" i="8"/>
  <c r="D16394" i="8"/>
  <c r="I16394" i="8"/>
  <c r="G16394" i="8"/>
  <c r="F16394" i="8"/>
  <c r="E16394" i="8"/>
  <c r="G16375" i="8"/>
  <c r="F16375" i="8"/>
  <c r="E16375" i="8"/>
  <c r="G16351" i="8"/>
  <c r="F16351" i="8"/>
  <c r="E16351" i="8"/>
  <c r="G16327" i="8"/>
  <c r="F16327" i="8"/>
  <c r="E16327" i="8"/>
  <c r="G16303" i="8"/>
  <c r="F16303" i="8"/>
  <c r="E16303" i="8"/>
  <c r="G16279" i="8"/>
  <c r="F16279" i="8"/>
  <c r="E16279" i="8"/>
  <c r="C16088" i="8"/>
  <c r="D16088" i="8"/>
  <c r="C16089" i="8"/>
  <c r="D16089" i="8"/>
  <c r="C16090" i="8"/>
  <c r="D16090" i="8"/>
  <c r="C16091" i="8"/>
  <c r="D16091" i="8"/>
  <c r="C16092" i="8"/>
  <c r="D16092" i="8"/>
  <c r="C16093" i="8"/>
  <c r="D16093" i="8"/>
  <c r="C16094" i="8"/>
  <c r="D16094" i="8"/>
  <c r="C16095" i="8"/>
  <c r="D16095" i="8"/>
  <c r="C16096" i="8"/>
  <c r="D16096" i="8"/>
  <c r="C16097" i="8"/>
  <c r="D16097" i="8"/>
  <c r="C16098" i="8"/>
  <c r="D16098" i="8"/>
  <c r="C16099" i="8"/>
  <c r="D16099" i="8"/>
  <c r="C16100" i="8"/>
  <c r="D16100" i="8"/>
  <c r="C16101" i="8"/>
  <c r="D16101" i="8"/>
  <c r="C16102" i="8"/>
  <c r="D16102" i="8"/>
  <c r="C16103" i="8"/>
  <c r="D16103" i="8"/>
  <c r="C16104" i="8"/>
  <c r="D16104" i="8"/>
  <c r="C16105" i="8"/>
  <c r="D16105" i="8"/>
  <c r="C16106" i="8"/>
  <c r="D16106" i="8"/>
  <c r="C16107" i="8"/>
  <c r="D16107" i="8"/>
  <c r="C16108" i="8"/>
  <c r="D16108" i="8"/>
  <c r="C16109" i="8"/>
  <c r="D16109" i="8"/>
  <c r="C16110" i="8"/>
  <c r="D16110" i="8"/>
  <c r="C16111" i="8"/>
  <c r="D16111" i="8"/>
  <c r="C16112" i="8"/>
  <c r="D16112" i="8"/>
  <c r="C16113" i="8"/>
  <c r="D16113" i="8"/>
  <c r="C16114" i="8"/>
  <c r="D16114" i="8"/>
  <c r="C16115" i="8"/>
  <c r="D16115" i="8"/>
  <c r="C16116" i="8"/>
  <c r="D16116" i="8"/>
  <c r="C16117" i="8"/>
  <c r="D16117" i="8"/>
  <c r="C16118" i="8"/>
  <c r="D16118" i="8"/>
  <c r="C16119" i="8"/>
  <c r="D16119" i="8"/>
  <c r="C16120" i="8"/>
  <c r="D16120" i="8"/>
  <c r="C16121" i="8"/>
  <c r="D16121" i="8"/>
  <c r="C16122" i="8"/>
  <c r="D16122" i="8"/>
  <c r="C16123" i="8"/>
  <c r="D16123" i="8"/>
  <c r="C16124" i="8"/>
  <c r="D16124" i="8"/>
  <c r="C16125" i="8"/>
  <c r="D16125" i="8"/>
  <c r="C16126" i="8"/>
  <c r="D16126" i="8"/>
  <c r="C16127" i="8"/>
  <c r="D16127" i="8"/>
  <c r="C16128" i="8"/>
  <c r="D16128" i="8"/>
  <c r="C16129" i="8"/>
  <c r="D16129" i="8"/>
  <c r="C16130" i="8"/>
  <c r="D16130" i="8"/>
  <c r="C16131" i="8"/>
  <c r="D16131" i="8"/>
  <c r="C16132" i="8"/>
  <c r="D16132" i="8"/>
  <c r="C16133" i="8"/>
  <c r="D16133" i="8"/>
  <c r="C16134" i="8"/>
  <c r="D16134" i="8"/>
  <c r="C16135" i="8"/>
  <c r="D16135" i="8"/>
  <c r="C16136" i="8"/>
  <c r="D16136" i="8"/>
  <c r="C16137" i="8"/>
  <c r="D16137" i="8"/>
  <c r="C16138" i="8"/>
  <c r="D16138" i="8"/>
  <c r="C16139" i="8"/>
  <c r="D16139" i="8"/>
  <c r="C16140" i="8"/>
  <c r="D16140" i="8"/>
  <c r="C16141" i="8"/>
  <c r="D16141" i="8"/>
  <c r="C16142" i="8"/>
  <c r="D16142" i="8"/>
  <c r="C16143" i="8"/>
  <c r="D16143" i="8"/>
  <c r="C16144" i="8"/>
  <c r="D16144" i="8"/>
  <c r="C16145" i="8"/>
  <c r="D16145" i="8"/>
  <c r="C16146" i="8"/>
  <c r="D16146" i="8"/>
  <c r="C16147" i="8"/>
  <c r="D16147" i="8"/>
  <c r="C16148" i="8"/>
  <c r="D16148" i="8"/>
  <c r="C16149" i="8"/>
  <c r="D16149" i="8"/>
  <c r="C16150" i="8"/>
  <c r="D16150" i="8"/>
  <c r="C16151" i="8"/>
  <c r="D16151" i="8"/>
  <c r="C16152" i="8"/>
  <c r="D16152" i="8"/>
  <c r="C16153" i="8"/>
  <c r="D16153" i="8"/>
  <c r="C16154" i="8"/>
  <c r="D16154" i="8"/>
  <c r="C16155" i="8"/>
  <c r="D16155" i="8"/>
  <c r="C16156" i="8"/>
  <c r="D16156" i="8"/>
  <c r="C16157" i="8"/>
  <c r="D16157" i="8"/>
  <c r="C16158" i="8"/>
  <c r="D16158" i="8"/>
  <c r="C16159" i="8"/>
  <c r="D16159" i="8"/>
  <c r="C16160" i="8"/>
  <c r="D16160" i="8"/>
  <c r="C16161" i="8"/>
  <c r="D16161" i="8"/>
  <c r="C16162" i="8"/>
  <c r="D16162" i="8"/>
  <c r="C16163" i="8"/>
  <c r="D16163" i="8"/>
  <c r="C16164" i="8"/>
  <c r="D16164" i="8"/>
  <c r="C16165" i="8"/>
  <c r="D16165" i="8"/>
  <c r="C16166" i="8"/>
  <c r="D16166" i="8"/>
  <c r="C16167" i="8"/>
  <c r="D16167" i="8"/>
  <c r="C16168" i="8"/>
  <c r="D16168" i="8"/>
  <c r="C16169" i="8"/>
  <c r="D16169" i="8"/>
  <c r="C16170" i="8"/>
  <c r="D16170" i="8"/>
  <c r="C16171" i="8"/>
  <c r="D16171" i="8"/>
  <c r="C16172" i="8"/>
  <c r="D16172" i="8"/>
  <c r="C16173" i="8"/>
  <c r="D16173" i="8"/>
  <c r="C16174" i="8"/>
  <c r="D16174" i="8"/>
  <c r="C16175" i="8"/>
  <c r="D16175" i="8"/>
  <c r="C16176" i="8"/>
  <c r="D16176" i="8"/>
  <c r="C16177" i="8"/>
  <c r="D16177" i="8"/>
  <c r="C16178" i="8"/>
  <c r="D16178" i="8"/>
  <c r="C16179" i="8"/>
  <c r="D16179" i="8"/>
  <c r="C16180" i="8"/>
  <c r="D16180" i="8"/>
  <c r="C16181" i="8"/>
  <c r="D16181" i="8"/>
  <c r="C16182" i="8"/>
  <c r="D16182" i="8"/>
  <c r="C16183" i="8"/>
  <c r="D16183" i="8"/>
  <c r="C16184" i="8"/>
  <c r="D16184" i="8"/>
  <c r="C16185" i="8"/>
  <c r="D16185" i="8"/>
  <c r="C16186" i="8"/>
  <c r="D16186" i="8"/>
  <c r="C16187" i="8"/>
  <c r="D16187" i="8"/>
  <c r="C16188" i="8"/>
  <c r="D16188" i="8"/>
  <c r="C16189" i="8"/>
  <c r="D16189" i="8"/>
  <c r="C16190" i="8"/>
  <c r="D16190" i="8"/>
  <c r="C16191" i="8"/>
  <c r="D16191" i="8"/>
  <c r="C16192" i="8"/>
  <c r="D16192" i="8"/>
  <c r="C16193" i="8"/>
  <c r="D16193" i="8"/>
  <c r="C16194" i="8"/>
  <c r="D16194" i="8"/>
  <c r="C16195" i="8"/>
  <c r="D16195" i="8"/>
  <c r="C16196" i="8"/>
  <c r="D16196" i="8"/>
  <c r="C16197" i="8"/>
  <c r="D16197" i="8"/>
  <c r="C16198" i="8"/>
  <c r="D16198" i="8"/>
  <c r="C16199" i="8"/>
  <c r="D16199" i="8"/>
  <c r="C16200" i="8"/>
  <c r="D16200" i="8"/>
  <c r="C16201" i="8"/>
  <c r="D16201" i="8"/>
  <c r="C16202" i="8"/>
  <c r="D16202" i="8"/>
  <c r="C16203" i="8"/>
  <c r="D16203" i="8"/>
  <c r="C16204" i="8"/>
  <c r="D16204" i="8"/>
  <c r="C16205" i="8"/>
  <c r="D16205" i="8"/>
  <c r="C16206" i="8"/>
  <c r="D16206" i="8"/>
  <c r="C16207" i="8"/>
  <c r="D16207" i="8"/>
  <c r="C16208" i="8"/>
  <c r="D16208" i="8"/>
  <c r="C16209" i="8"/>
  <c r="D16209" i="8"/>
  <c r="C16210" i="8"/>
  <c r="D16210" i="8"/>
  <c r="C16211" i="8"/>
  <c r="D16211" i="8"/>
  <c r="C16212" i="8"/>
  <c r="D16212" i="8"/>
  <c r="C16213" i="8"/>
  <c r="D16213" i="8"/>
  <c r="C16214" i="8"/>
  <c r="D16214" i="8"/>
  <c r="C16215" i="8"/>
  <c r="D16215" i="8"/>
  <c r="C16216" i="8"/>
  <c r="D16216" i="8"/>
  <c r="C16217" i="8"/>
  <c r="D16217" i="8"/>
  <c r="C16218" i="8"/>
  <c r="D16218" i="8"/>
  <c r="C16219" i="8"/>
  <c r="D16219" i="8"/>
  <c r="C16220" i="8"/>
  <c r="D16220" i="8"/>
  <c r="C16221" i="8"/>
  <c r="D16221" i="8"/>
  <c r="C16222" i="8"/>
  <c r="D16222" i="8"/>
  <c r="C16223" i="8"/>
  <c r="D16223" i="8"/>
  <c r="C16224" i="8"/>
  <c r="D16224" i="8"/>
  <c r="C16225" i="8"/>
  <c r="D16225" i="8"/>
  <c r="C16226" i="8"/>
  <c r="D16226" i="8"/>
  <c r="C16227" i="8"/>
  <c r="D16227" i="8"/>
  <c r="C16228" i="8"/>
  <c r="D16228" i="8"/>
  <c r="C16229" i="8"/>
  <c r="D16229" i="8"/>
  <c r="C16230" i="8"/>
  <c r="D16230" i="8"/>
  <c r="C16231" i="8"/>
  <c r="D16231" i="8"/>
  <c r="C16232" i="8"/>
  <c r="D16232" i="8"/>
  <c r="C16233" i="8"/>
  <c r="D16233" i="8"/>
  <c r="C16234" i="8"/>
  <c r="D16234" i="8"/>
  <c r="C16235" i="8"/>
  <c r="D16235" i="8"/>
  <c r="C16236" i="8"/>
  <c r="D16236" i="8"/>
  <c r="C16237" i="8"/>
  <c r="D16237" i="8"/>
  <c r="C16238" i="8"/>
  <c r="D16238" i="8"/>
  <c r="C16239" i="8"/>
  <c r="D16239" i="8"/>
  <c r="C16240" i="8"/>
  <c r="D16240" i="8"/>
  <c r="C16241" i="8"/>
  <c r="D16241" i="8"/>
  <c r="C16242" i="8"/>
  <c r="D16242" i="8"/>
  <c r="C16243" i="8"/>
  <c r="D16243" i="8"/>
  <c r="C16244" i="8"/>
  <c r="D16244" i="8"/>
  <c r="C16245" i="8"/>
  <c r="D16245" i="8"/>
  <c r="C16246" i="8"/>
  <c r="D16246" i="8"/>
  <c r="C16247" i="8"/>
  <c r="D16247" i="8"/>
  <c r="C16248" i="8"/>
  <c r="D16248" i="8"/>
  <c r="C16249" i="8"/>
  <c r="D16249" i="8"/>
  <c r="C16250" i="8"/>
  <c r="D16250" i="8"/>
  <c r="C16251" i="8"/>
  <c r="D16251" i="8"/>
  <c r="C16252" i="8"/>
  <c r="D16252" i="8"/>
  <c r="C16253" i="8"/>
  <c r="D16253" i="8"/>
  <c r="C16254" i="8"/>
  <c r="D16254" i="8"/>
  <c r="C16255" i="8"/>
  <c r="D16255" i="8"/>
  <c r="I16255" i="8"/>
  <c r="G16255" i="8"/>
  <c r="F16255" i="8"/>
  <c r="E16255" i="8"/>
  <c r="G16231" i="8"/>
  <c r="F16231" i="8"/>
  <c r="E16231" i="8"/>
  <c r="G16207" i="8"/>
  <c r="F16207" i="8"/>
  <c r="E16207" i="8"/>
  <c r="G16183" i="8"/>
  <c r="F16183" i="8"/>
  <c r="E16183" i="8"/>
  <c r="G16159" i="8"/>
  <c r="F16159" i="8"/>
  <c r="E16159" i="8"/>
  <c r="G16135" i="8"/>
  <c r="F16135" i="8"/>
  <c r="E16135" i="8"/>
  <c r="G16111" i="8"/>
  <c r="F16111" i="8"/>
  <c r="E16111" i="8"/>
  <c r="C15934" i="8"/>
  <c r="D15934" i="8"/>
  <c r="C15935" i="8"/>
  <c r="D15935" i="8"/>
  <c r="C15936" i="8"/>
  <c r="D15936" i="8"/>
  <c r="C15937" i="8"/>
  <c r="D15937" i="8"/>
  <c r="C15938" i="8"/>
  <c r="D15938" i="8"/>
  <c r="C15939" i="8"/>
  <c r="D15939" i="8"/>
  <c r="C15940" i="8"/>
  <c r="D15940" i="8"/>
  <c r="C15941" i="8"/>
  <c r="D15941" i="8"/>
  <c r="C15942" i="8"/>
  <c r="D15942" i="8"/>
  <c r="C15943" i="8"/>
  <c r="D15943" i="8"/>
  <c r="C15944" i="8"/>
  <c r="D15944" i="8"/>
  <c r="C15945" i="8"/>
  <c r="D15945" i="8"/>
  <c r="C15946" i="8"/>
  <c r="D15946" i="8"/>
  <c r="C15947" i="8"/>
  <c r="D15947" i="8"/>
  <c r="C15948" i="8"/>
  <c r="D15948" i="8"/>
  <c r="C15949" i="8"/>
  <c r="D15949" i="8"/>
  <c r="C15950" i="8"/>
  <c r="D15950" i="8"/>
  <c r="C15952" i="8"/>
  <c r="D15952" i="8"/>
  <c r="C15953" i="8"/>
  <c r="D15953" i="8"/>
  <c r="C15954" i="8"/>
  <c r="D15954" i="8"/>
  <c r="C15955" i="8"/>
  <c r="D15955" i="8"/>
  <c r="C15956" i="8"/>
  <c r="D15956" i="8"/>
  <c r="C15957" i="8"/>
  <c r="D15957" i="8"/>
  <c r="C15958" i="8"/>
  <c r="D15958" i="8"/>
  <c r="C15959" i="8"/>
  <c r="D15959" i="8"/>
  <c r="C15960" i="8"/>
  <c r="D15960" i="8"/>
  <c r="C15961" i="8"/>
  <c r="D15961" i="8"/>
  <c r="C15962" i="8"/>
  <c r="D15962" i="8"/>
  <c r="C15963" i="8"/>
  <c r="D15963" i="8"/>
  <c r="C15964" i="8"/>
  <c r="D15964" i="8"/>
  <c r="C15965" i="8"/>
  <c r="D15965" i="8"/>
  <c r="C15966" i="8"/>
  <c r="D15966" i="8"/>
  <c r="C15967" i="8"/>
  <c r="D15967" i="8"/>
  <c r="C15968" i="8"/>
  <c r="D15968" i="8"/>
  <c r="C15969" i="8"/>
  <c r="D15969" i="8"/>
  <c r="C15970" i="8"/>
  <c r="D15970" i="8"/>
  <c r="C15971" i="8"/>
  <c r="D15971" i="8"/>
  <c r="C15972" i="8"/>
  <c r="D15972" i="8"/>
  <c r="C15973" i="8"/>
  <c r="D15973" i="8"/>
  <c r="C15974" i="8"/>
  <c r="D15974" i="8"/>
  <c r="C15975" i="8"/>
  <c r="D15975" i="8"/>
  <c r="C15976" i="8"/>
  <c r="D15976" i="8"/>
  <c r="C15977" i="8"/>
  <c r="D15977" i="8"/>
  <c r="C15978" i="8"/>
  <c r="D15978" i="8"/>
  <c r="C15979" i="8"/>
  <c r="D15979" i="8"/>
  <c r="C15980" i="8"/>
  <c r="D15980" i="8"/>
  <c r="C15981" i="8"/>
  <c r="D15981" i="8"/>
  <c r="C15982" i="8"/>
  <c r="D15982" i="8"/>
  <c r="C15983" i="8"/>
  <c r="D15983" i="8"/>
  <c r="C15984" i="8"/>
  <c r="D15984" i="8"/>
  <c r="C15985" i="8"/>
  <c r="D15985" i="8"/>
  <c r="C15986" i="8"/>
  <c r="D15986" i="8"/>
  <c r="C15987" i="8"/>
  <c r="D15987" i="8"/>
  <c r="C15988" i="8"/>
  <c r="D15988" i="8"/>
  <c r="C15989" i="8"/>
  <c r="D15989" i="8"/>
  <c r="C15990" i="8"/>
  <c r="D15990" i="8"/>
  <c r="C15991" i="8"/>
  <c r="D15991" i="8"/>
  <c r="C15992" i="8"/>
  <c r="D15992" i="8"/>
  <c r="C15993" i="8"/>
  <c r="D15993" i="8"/>
  <c r="C15994" i="8"/>
  <c r="D15994" i="8"/>
  <c r="C15995" i="8"/>
  <c r="D15995" i="8"/>
  <c r="C15996" i="8"/>
  <c r="D15996" i="8"/>
  <c r="C15997" i="8"/>
  <c r="D15997" i="8"/>
  <c r="C15998" i="8"/>
  <c r="D15998" i="8"/>
  <c r="C15999" i="8"/>
  <c r="D15999" i="8"/>
  <c r="C16000" i="8"/>
  <c r="D16000" i="8"/>
  <c r="C16001" i="8"/>
  <c r="D16001" i="8"/>
  <c r="C16002" i="8"/>
  <c r="D16002" i="8"/>
  <c r="C16003" i="8"/>
  <c r="D16003" i="8"/>
  <c r="C16004" i="8"/>
  <c r="D16004" i="8"/>
  <c r="C16005" i="8"/>
  <c r="D16005" i="8"/>
  <c r="C16006" i="8"/>
  <c r="D16006" i="8"/>
  <c r="C16007" i="8"/>
  <c r="D16007" i="8"/>
  <c r="C16008" i="8"/>
  <c r="D16008" i="8"/>
  <c r="C16009" i="8"/>
  <c r="D16009" i="8"/>
  <c r="C16010" i="8"/>
  <c r="D16010" i="8"/>
  <c r="C16011" i="8"/>
  <c r="D16011" i="8"/>
  <c r="C16012" i="8"/>
  <c r="D16012" i="8"/>
  <c r="C16013" i="8"/>
  <c r="D16013" i="8"/>
  <c r="C16014" i="8"/>
  <c r="D16014" i="8"/>
  <c r="C16015" i="8"/>
  <c r="D16015" i="8"/>
  <c r="C16016" i="8"/>
  <c r="D16016" i="8"/>
  <c r="C16017" i="8"/>
  <c r="D16017" i="8"/>
  <c r="C16018" i="8"/>
  <c r="D16018" i="8"/>
  <c r="C16019" i="8"/>
  <c r="D16019" i="8"/>
  <c r="C16020" i="8"/>
  <c r="D16020" i="8"/>
  <c r="C16021" i="8"/>
  <c r="D16021" i="8"/>
  <c r="C16022" i="8"/>
  <c r="D16022" i="8"/>
  <c r="C16023" i="8"/>
  <c r="D16023" i="8"/>
  <c r="C16024" i="8"/>
  <c r="D16024" i="8"/>
  <c r="C16025" i="8"/>
  <c r="D16025" i="8"/>
  <c r="C16026" i="8"/>
  <c r="D16026" i="8"/>
  <c r="C16027" i="8"/>
  <c r="D16027" i="8"/>
  <c r="C16028" i="8"/>
  <c r="D16028" i="8"/>
  <c r="C16029" i="8"/>
  <c r="D16029" i="8"/>
  <c r="C16030" i="8"/>
  <c r="D16030" i="8"/>
  <c r="C16031" i="8"/>
  <c r="D16031" i="8"/>
  <c r="C16032" i="8"/>
  <c r="D16032" i="8"/>
  <c r="C16033" i="8"/>
  <c r="D16033" i="8"/>
  <c r="C16034" i="8"/>
  <c r="D16034" i="8"/>
  <c r="C16035" i="8"/>
  <c r="D16035" i="8"/>
  <c r="C16036" i="8"/>
  <c r="D16036" i="8"/>
  <c r="C16037" i="8"/>
  <c r="D16037" i="8"/>
  <c r="C16038" i="8"/>
  <c r="D16038" i="8"/>
  <c r="C16039" i="8"/>
  <c r="D16039" i="8"/>
  <c r="C16040" i="8"/>
  <c r="D16040" i="8"/>
  <c r="C16041" i="8"/>
  <c r="D16041" i="8"/>
  <c r="C16042" i="8"/>
  <c r="D16042" i="8"/>
  <c r="C16043" i="8"/>
  <c r="D16043" i="8"/>
  <c r="C16044" i="8"/>
  <c r="D16044" i="8"/>
  <c r="C16045" i="8"/>
  <c r="D16045" i="8"/>
  <c r="C16046" i="8"/>
  <c r="D16046" i="8"/>
  <c r="C16047" i="8"/>
  <c r="D16047" i="8"/>
  <c r="C16048" i="8"/>
  <c r="D16048" i="8"/>
  <c r="C16049" i="8"/>
  <c r="D16049" i="8"/>
  <c r="C16050" i="8"/>
  <c r="D16050" i="8"/>
  <c r="C16051" i="8"/>
  <c r="D16051" i="8"/>
  <c r="C16052" i="8"/>
  <c r="D16052" i="8"/>
  <c r="C16053" i="8"/>
  <c r="D16053" i="8"/>
  <c r="C16054" i="8"/>
  <c r="D16054" i="8"/>
  <c r="C16055" i="8"/>
  <c r="D16055" i="8"/>
  <c r="C16056" i="8"/>
  <c r="D16056" i="8"/>
  <c r="C16057" i="8"/>
  <c r="D16057" i="8"/>
  <c r="C16058" i="8"/>
  <c r="D16058" i="8"/>
  <c r="C16059" i="8"/>
  <c r="D16059" i="8"/>
  <c r="C16060" i="8"/>
  <c r="D16060" i="8"/>
  <c r="C16061" i="8"/>
  <c r="D16061" i="8"/>
  <c r="C16062" i="8"/>
  <c r="D16062" i="8"/>
  <c r="C16063" i="8"/>
  <c r="D16063" i="8"/>
  <c r="C16064" i="8"/>
  <c r="D16064" i="8"/>
  <c r="C16065" i="8"/>
  <c r="D16065" i="8"/>
  <c r="C16066" i="8"/>
  <c r="D16066" i="8"/>
  <c r="C16067" i="8"/>
  <c r="D16067" i="8"/>
  <c r="C16068" i="8"/>
  <c r="D16068" i="8"/>
  <c r="C16069" i="8"/>
  <c r="D16069" i="8"/>
  <c r="C16070" i="8"/>
  <c r="D16070" i="8"/>
  <c r="C16071" i="8"/>
  <c r="D16071" i="8"/>
  <c r="C16072" i="8"/>
  <c r="D16072" i="8"/>
  <c r="C16073" i="8"/>
  <c r="D16073" i="8"/>
  <c r="C16074" i="8"/>
  <c r="D16074" i="8"/>
  <c r="C16075" i="8"/>
  <c r="D16075" i="8"/>
  <c r="C16076" i="8"/>
  <c r="D16076" i="8"/>
  <c r="C16077" i="8"/>
  <c r="D16077" i="8"/>
  <c r="C16078" i="8"/>
  <c r="D16078" i="8"/>
  <c r="C16079" i="8"/>
  <c r="D16079" i="8"/>
  <c r="C16080" i="8"/>
  <c r="D16080" i="8"/>
  <c r="C16081" i="8"/>
  <c r="D16081" i="8"/>
  <c r="C16082" i="8"/>
  <c r="D16082" i="8"/>
  <c r="C16083" i="8"/>
  <c r="D16083" i="8"/>
  <c r="C16084" i="8"/>
  <c r="D16084" i="8"/>
  <c r="C16085" i="8"/>
  <c r="D16085" i="8"/>
  <c r="C16086" i="8"/>
  <c r="D16086" i="8"/>
  <c r="C16087" i="8"/>
  <c r="D16087" i="8"/>
  <c r="I16087" i="8"/>
  <c r="G16087" i="8"/>
  <c r="F16087" i="8"/>
  <c r="E16087" i="8"/>
  <c r="G16063" i="8"/>
  <c r="F16063" i="8"/>
  <c r="E16063" i="8"/>
  <c r="G16039" i="8"/>
  <c r="F16039" i="8"/>
  <c r="E16039" i="8"/>
  <c r="G16015" i="8"/>
  <c r="F16015" i="8"/>
  <c r="E16015" i="8"/>
  <c r="G15991" i="8"/>
  <c r="F15991" i="8"/>
  <c r="E15991" i="8"/>
  <c r="G15967" i="8"/>
  <c r="F15967" i="8"/>
  <c r="E15967" i="8"/>
  <c r="G15950" i="8"/>
  <c r="F15950" i="8"/>
  <c r="E15950" i="8"/>
  <c r="C15852" i="8"/>
  <c r="D15852" i="8"/>
  <c r="C15853" i="8"/>
  <c r="D15853" i="8"/>
  <c r="C15854" i="8"/>
  <c r="D15854" i="8"/>
  <c r="C15855" i="8"/>
  <c r="D15855" i="8"/>
  <c r="C15856" i="8"/>
  <c r="D15856" i="8"/>
  <c r="C15857" i="8"/>
  <c r="D15857" i="8"/>
  <c r="C15858" i="8"/>
  <c r="D15858" i="8"/>
  <c r="C15859" i="8"/>
  <c r="D15859" i="8"/>
  <c r="C15860" i="8"/>
  <c r="D15860" i="8"/>
  <c r="C15861" i="8"/>
  <c r="D15861" i="8"/>
  <c r="C15862" i="8"/>
  <c r="D15862" i="8"/>
  <c r="C15863" i="8"/>
  <c r="D15863" i="8"/>
  <c r="C15864" i="8"/>
  <c r="D15864" i="8"/>
  <c r="C15865" i="8"/>
  <c r="D15865" i="8"/>
  <c r="C15866" i="8"/>
  <c r="D15866" i="8"/>
  <c r="C15867" i="8"/>
  <c r="D15867" i="8"/>
  <c r="C15868" i="8"/>
  <c r="D15868" i="8"/>
  <c r="C15869" i="8"/>
  <c r="D15869" i="8"/>
  <c r="C15870" i="8"/>
  <c r="D15870" i="8"/>
  <c r="C15871" i="8"/>
  <c r="D15871" i="8"/>
  <c r="C15872" i="8"/>
  <c r="D15872" i="8"/>
  <c r="C15873" i="8"/>
  <c r="D15873" i="8"/>
  <c r="C15874" i="8"/>
  <c r="D15874" i="8"/>
  <c r="C15875" i="8"/>
  <c r="D15875" i="8"/>
  <c r="C15876" i="8"/>
  <c r="D15876" i="8"/>
  <c r="C15877" i="8"/>
  <c r="D15877" i="8"/>
  <c r="C15878" i="8"/>
  <c r="D15878" i="8"/>
  <c r="C15879" i="8"/>
  <c r="D15879" i="8"/>
  <c r="C15880" i="8"/>
  <c r="D15880" i="8"/>
  <c r="C15881" i="8"/>
  <c r="D15881" i="8"/>
  <c r="C15882" i="8"/>
  <c r="D15882" i="8"/>
  <c r="C15883" i="8"/>
  <c r="D15883" i="8"/>
  <c r="C15884" i="8"/>
  <c r="D15884" i="8"/>
  <c r="C15885" i="8"/>
  <c r="D15885" i="8"/>
  <c r="C15886" i="8"/>
  <c r="D15886" i="8"/>
  <c r="C15887" i="8"/>
  <c r="D15887" i="8"/>
  <c r="C15888" i="8"/>
  <c r="D15888" i="8"/>
  <c r="C15889" i="8"/>
  <c r="D15889" i="8"/>
  <c r="C15890" i="8"/>
  <c r="D15890" i="8"/>
  <c r="C15891" i="8"/>
  <c r="D15891" i="8"/>
  <c r="C15892" i="8"/>
  <c r="D15892" i="8"/>
  <c r="C15893" i="8"/>
  <c r="D15893" i="8"/>
  <c r="C15894" i="8"/>
  <c r="D15894" i="8"/>
  <c r="C15895" i="8"/>
  <c r="D15895" i="8"/>
  <c r="C15896" i="8"/>
  <c r="D15896" i="8"/>
  <c r="C15897" i="8"/>
  <c r="D15897" i="8"/>
  <c r="C15898" i="8"/>
  <c r="D15898" i="8"/>
  <c r="C15899" i="8"/>
  <c r="D15899" i="8"/>
  <c r="C15900" i="8"/>
  <c r="D15900" i="8"/>
  <c r="C15901" i="8"/>
  <c r="D15901" i="8"/>
  <c r="C15902" i="8"/>
  <c r="D15902" i="8"/>
  <c r="C15903" i="8"/>
  <c r="D15903" i="8"/>
  <c r="C15904" i="8"/>
  <c r="D15904" i="8"/>
  <c r="C15905" i="8"/>
  <c r="D15905" i="8"/>
  <c r="C15906" i="8"/>
  <c r="D15906" i="8"/>
  <c r="C15907" i="8"/>
  <c r="D15907" i="8"/>
  <c r="C15908" i="8"/>
  <c r="D15908" i="8"/>
  <c r="C15909" i="8"/>
  <c r="D15909" i="8"/>
  <c r="C15910" i="8"/>
  <c r="D15910" i="8"/>
  <c r="C15911" i="8"/>
  <c r="D15911" i="8"/>
  <c r="C15912" i="8"/>
  <c r="D15912" i="8"/>
  <c r="C15913" i="8"/>
  <c r="D15913" i="8"/>
  <c r="C15914" i="8"/>
  <c r="D15914" i="8"/>
  <c r="C15915" i="8"/>
  <c r="D15915" i="8"/>
  <c r="C15916" i="8"/>
  <c r="D15916" i="8"/>
  <c r="C15917" i="8"/>
  <c r="D15917" i="8"/>
  <c r="C15918" i="8"/>
  <c r="D15918" i="8"/>
  <c r="C15919" i="8"/>
  <c r="D15919" i="8"/>
  <c r="C15920" i="8"/>
  <c r="D15920" i="8"/>
  <c r="C15921" i="8"/>
  <c r="D15921" i="8"/>
  <c r="C15922" i="8"/>
  <c r="D15922" i="8"/>
  <c r="C15923" i="8"/>
  <c r="D15923" i="8"/>
  <c r="C15924" i="8"/>
  <c r="D15924" i="8"/>
  <c r="C15925" i="8"/>
  <c r="D15925" i="8"/>
  <c r="C15926" i="8"/>
  <c r="D15926" i="8"/>
  <c r="C15927" i="8"/>
  <c r="D15927" i="8"/>
  <c r="C15928" i="8"/>
  <c r="D15928" i="8"/>
  <c r="C15929" i="8"/>
  <c r="D15929" i="8"/>
  <c r="C15930" i="8"/>
  <c r="D15930" i="8"/>
  <c r="C15931" i="8"/>
  <c r="D15931" i="8"/>
  <c r="C15932" i="8"/>
  <c r="D15932" i="8"/>
  <c r="C15933" i="8"/>
  <c r="D15933" i="8"/>
  <c r="I15933" i="8"/>
  <c r="G15933" i="8"/>
  <c r="F15933" i="8"/>
  <c r="E15933" i="8"/>
  <c r="G15909" i="8"/>
  <c r="F15909" i="8"/>
  <c r="E15909" i="8"/>
  <c r="G15885" i="8"/>
  <c r="F15885" i="8"/>
  <c r="E15885" i="8"/>
  <c r="G15861" i="8"/>
  <c r="F15861" i="8"/>
  <c r="E15861" i="8"/>
  <c r="C15732" i="8"/>
  <c r="D15732" i="8"/>
  <c r="C15733" i="8"/>
  <c r="D15733" i="8"/>
  <c r="C15734" i="8"/>
  <c r="D15734" i="8"/>
  <c r="C15735" i="8"/>
  <c r="D15735" i="8"/>
  <c r="C15736" i="8"/>
  <c r="D15736" i="8"/>
  <c r="C15737" i="8"/>
  <c r="D15737" i="8"/>
  <c r="C15738" i="8"/>
  <c r="D15738" i="8"/>
  <c r="C15739" i="8"/>
  <c r="D15739" i="8"/>
  <c r="C15740" i="8"/>
  <c r="D15740" i="8"/>
  <c r="C15741" i="8"/>
  <c r="D15741" i="8"/>
  <c r="C15742" i="8"/>
  <c r="D15742" i="8"/>
  <c r="C15743" i="8"/>
  <c r="D15743" i="8"/>
  <c r="C15744" i="8"/>
  <c r="D15744" i="8"/>
  <c r="C15745" i="8"/>
  <c r="D15745" i="8"/>
  <c r="C15746" i="8"/>
  <c r="D15746" i="8"/>
  <c r="C15747" i="8"/>
  <c r="D15747" i="8"/>
  <c r="C15748" i="8"/>
  <c r="D15748" i="8"/>
  <c r="C15749" i="8"/>
  <c r="D15749" i="8"/>
  <c r="C15750" i="8"/>
  <c r="D15750" i="8"/>
  <c r="C15751" i="8"/>
  <c r="D15751" i="8"/>
  <c r="C15752" i="8"/>
  <c r="D15752" i="8"/>
  <c r="C15753" i="8"/>
  <c r="D15753" i="8"/>
  <c r="C15754" i="8"/>
  <c r="D15754" i="8"/>
  <c r="C15755" i="8"/>
  <c r="D15755" i="8"/>
  <c r="C15756" i="8"/>
  <c r="D15756" i="8"/>
  <c r="C15757" i="8"/>
  <c r="D15757" i="8"/>
  <c r="C15758" i="8"/>
  <c r="D15758" i="8"/>
  <c r="C15759" i="8"/>
  <c r="D15759" i="8"/>
  <c r="C15760" i="8"/>
  <c r="D15760" i="8"/>
  <c r="C15761" i="8"/>
  <c r="D15761" i="8"/>
  <c r="C15762" i="8"/>
  <c r="D15762" i="8"/>
  <c r="C15763" i="8"/>
  <c r="D15763" i="8"/>
  <c r="C15764" i="8"/>
  <c r="D15764" i="8"/>
  <c r="C15765" i="8"/>
  <c r="D15765" i="8"/>
  <c r="C15766" i="8"/>
  <c r="D15766" i="8"/>
  <c r="C15767" i="8"/>
  <c r="D15767" i="8"/>
  <c r="C15768" i="8"/>
  <c r="D15768" i="8"/>
  <c r="C15769" i="8"/>
  <c r="D15769" i="8"/>
  <c r="C15770" i="8"/>
  <c r="D15770" i="8"/>
  <c r="C15771" i="8"/>
  <c r="D15771" i="8"/>
  <c r="C15772" i="8"/>
  <c r="D15772" i="8"/>
  <c r="C15773" i="8"/>
  <c r="D15773" i="8"/>
  <c r="C15774" i="8"/>
  <c r="D15774" i="8"/>
  <c r="C15775" i="8"/>
  <c r="D15775" i="8"/>
  <c r="C15776" i="8"/>
  <c r="D15776" i="8"/>
  <c r="C15777" i="8"/>
  <c r="D15777" i="8"/>
  <c r="C15778" i="8"/>
  <c r="D15778" i="8"/>
  <c r="C15779" i="8"/>
  <c r="D15779" i="8"/>
  <c r="C15780" i="8"/>
  <c r="D15780" i="8"/>
  <c r="C15781" i="8"/>
  <c r="D15781" i="8"/>
  <c r="C15782" i="8"/>
  <c r="D15782" i="8"/>
  <c r="C15783" i="8"/>
  <c r="D15783" i="8"/>
  <c r="C15784" i="8"/>
  <c r="D15784" i="8"/>
  <c r="C15785" i="8"/>
  <c r="D15785" i="8"/>
  <c r="C15786" i="8"/>
  <c r="D15786" i="8"/>
  <c r="C15787" i="8"/>
  <c r="D15787" i="8"/>
  <c r="C15788" i="8"/>
  <c r="D15788" i="8"/>
  <c r="C15789" i="8"/>
  <c r="D15789" i="8"/>
  <c r="C15790" i="8"/>
  <c r="D15790" i="8"/>
  <c r="C15791" i="8"/>
  <c r="D15791" i="8"/>
  <c r="C15792" i="8"/>
  <c r="D15792" i="8"/>
  <c r="C15793" i="8"/>
  <c r="D15793" i="8"/>
  <c r="C15794" i="8"/>
  <c r="D15794" i="8"/>
  <c r="C15795" i="8"/>
  <c r="D15795" i="8"/>
  <c r="C15796" i="8"/>
  <c r="D15796" i="8"/>
  <c r="C15797" i="8"/>
  <c r="D15797" i="8"/>
  <c r="C15798" i="8"/>
  <c r="D15798" i="8"/>
  <c r="C15799" i="8"/>
  <c r="D15799" i="8"/>
  <c r="C15800" i="8"/>
  <c r="D15800" i="8"/>
  <c r="C15801" i="8"/>
  <c r="D15801" i="8"/>
  <c r="C15802" i="8"/>
  <c r="D15802" i="8"/>
  <c r="C15803" i="8"/>
  <c r="D15803" i="8"/>
  <c r="C15804" i="8"/>
  <c r="D15804" i="8"/>
  <c r="C15805" i="8"/>
  <c r="D15805" i="8"/>
  <c r="C15806" i="8"/>
  <c r="D15806" i="8"/>
  <c r="C15807" i="8"/>
  <c r="D15807" i="8"/>
  <c r="C15808" i="8"/>
  <c r="D15808" i="8"/>
  <c r="C15809" i="8"/>
  <c r="D15809" i="8"/>
  <c r="C15810" i="8"/>
  <c r="D15810" i="8"/>
  <c r="C15811" i="8"/>
  <c r="D15811" i="8"/>
  <c r="C15812" i="8"/>
  <c r="D15812" i="8"/>
  <c r="C15813" i="8"/>
  <c r="D15813" i="8"/>
  <c r="C15814" i="8"/>
  <c r="D15814" i="8"/>
  <c r="C15815" i="8"/>
  <c r="D15815" i="8"/>
  <c r="C15816" i="8"/>
  <c r="D15816" i="8"/>
  <c r="C15817" i="8"/>
  <c r="D15817" i="8"/>
  <c r="C15818" i="8"/>
  <c r="D15818" i="8"/>
  <c r="C15819" i="8"/>
  <c r="D15819" i="8"/>
  <c r="C15820" i="8"/>
  <c r="D15820" i="8"/>
  <c r="C15821" i="8"/>
  <c r="D15821" i="8"/>
  <c r="C15822" i="8"/>
  <c r="D15822" i="8"/>
  <c r="C15823" i="8"/>
  <c r="D15823" i="8"/>
  <c r="C15824" i="8"/>
  <c r="D15824" i="8"/>
  <c r="C15825" i="8"/>
  <c r="D15825" i="8"/>
  <c r="C15826" i="8"/>
  <c r="D15826" i="8"/>
  <c r="C15827" i="8"/>
  <c r="D15827" i="8"/>
  <c r="C15828" i="8"/>
  <c r="D15828" i="8"/>
  <c r="C15829" i="8"/>
  <c r="D15829" i="8"/>
  <c r="C15830" i="8"/>
  <c r="D15830" i="8"/>
  <c r="C15831" i="8"/>
  <c r="D15831" i="8"/>
  <c r="C15832" i="8"/>
  <c r="D15832" i="8"/>
  <c r="C15833" i="8"/>
  <c r="D15833" i="8"/>
  <c r="C15834" i="8"/>
  <c r="D15834" i="8"/>
  <c r="C15835" i="8"/>
  <c r="D15835" i="8"/>
  <c r="C15836" i="8"/>
  <c r="D15836" i="8"/>
  <c r="C15837" i="8"/>
  <c r="D15837" i="8"/>
  <c r="C15838" i="8"/>
  <c r="D15838" i="8"/>
  <c r="C15839" i="8"/>
  <c r="D15839" i="8"/>
  <c r="C15840" i="8"/>
  <c r="D15840" i="8"/>
  <c r="C15841" i="8"/>
  <c r="D15841" i="8"/>
  <c r="C15842" i="8"/>
  <c r="D15842" i="8"/>
  <c r="C15843" i="8"/>
  <c r="D15843" i="8"/>
  <c r="C15844" i="8"/>
  <c r="D15844" i="8"/>
  <c r="C15845" i="8"/>
  <c r="D15845" i="8"/>
  <c r="C15846" i="8"/>
  <c r="D15846" i="8"/>
  <c r="C15847" i="8"/>
  <c r="D15847" i="8"/>
  <c r="C15848" i="8"/>
  <c r="D15848" i="8"/>
  <c r="C15849" i="8"/>
  <c r="D15849" i="8"/>
  <c r="C15850" i="8"/>
  <c r="D15850" i="8"/>
  <c r="I15850" i="8"/>
  <c r="G15850" i="8"/>
  <c r="F15850" i="8"/>
  <c r="E15850" i="8"/>
  <c r="G15828" i="8"/>
  <c r="F15828" i="8"/>
  <c r="E15828" i="8"/>
  <c r="G15804" i="8"/>
  <c r="F15804" i="8"/>
  <c r="E15804" i="8"/>
  <c r="G15780" i="8"/>
  <c r="F15780" i="8"/>
  <c r="E15780" i="8"/>
  <c r="G15756" i="8"/>
  <c r="F15756" i="8"/>
  <c r="E15756" i="8"/>
  <c r="C15565" i="8"/>
  <c r="D15565" i="8"/>
  <c r="C15566" i="8"/>
  <c r="D15566" i="8"/>
  <c r="C15567" i="8"/>
  <c r="D15567" i="8"/>
  <c r="C15568" i="8"/>
  <c r="D15568" i="8"/>
  <c r="C15569" i="8"/>
  <c r="D15569" i="8"/>
  <c r="C15570" i="8"/>
  <c r="D15570" i="8"/>
  <c r="C15571" i="8"/>
  <c r="D15571" i="8"/>
  <c r="C15572" i="8"/>
  <c r="D15572" i="8"/>
  <c r="C15573" i="8"/>
  <c r="D15573" i="8"/>
  <c r="C15574" i="8"/>
  <c r="D15574" i="8"/>
  <c r="C15575" i="8"/>
  <c r="D15575" i="8"/>
  <c r="C15576" i="8"/>
  <c r="D15576" i="8"/>
  <c r="C15577" i="8"/>
  <c r="D15577" i="8"/>
  <c r="C15578" i="8"/>
  <c r="D15578" i="8"/>
  <c r="C15579" i="8"/>
  <c r="D15579" i="8"/>
  <c r="C15580" i="8"/>
  <c r="D15580" i="8"/>
  <c r="C15581" i="8"/>
  <c r="D15581" i="8"/>
  <c r="C15582" i="8"/>
  <c r="D15582" i="8"/>
  <c r="C15583" i="8"/>
  <c r="D15583" i="8"/>
  <c r="C15584" i="8"/>
  <c r="D15584" i="8"/>
  <c r="C15585" i="8"/>
  <c r="D15585" i="8"/>
  <c r="C15586" i="8"/>
  <c r="D15586" i="8"/>
  <c r="C15587" i="8"/>
  <c r="D15587" i="8"/>
  <c r="C15588" i="8"/>
  <c r="D15588" i="8"/>
  <c r="C15589" i="8"/>
  <c r="D15589" i="8"/>
  <c r="C15590" i="8"/>
  <c r="D15590" i="8"/>
  <c r="C15591" i="8"/>
  <c r="D15591" i="8"/>
  <c r="C15592" i="8"/>
  <c r="D15592" i="8"/>
  <c r="C15593" i="8"/>
  <c r="D15593" i="8"/>
  <c r="C15594" i="8"/>
  <c r="D15594" i="8"/>
  <c r="C15595" i="8"/>
  <c r="D15595" i="8"/>
  <c r="C15596" i="8"/>
  <c r="D15596" i="8"/>
  <c r="C15597" i="8"/>
  <c r="D15597" i="8"/>
  <c r="C15598" i="8"/>
  <c r="D15598" i="8"/>
  <c r="C15599" i="8"/>
  <c r="D15599" i="8"/>
  <c r="C15600" i="8"/>
  <c r="D15600" i="8"/>
  <c r="C15601" i="8"/>
  <c r="D15601" i="8"/>
  <c r="C15602" i="8"/>
  <c r="D15602" i="8"/>
  <c r="C15603" i="8"/>
  <c r="D15603" i="8"/>
  <c r="C15604" i="8"/>
  <c r="D15604" i="8"/>
  <c r="C15605" i="8"/>
  <c r="D15605" i="8"/>
  <c r="C15606" i="8"/>
  <c r="D15606" i="8"/>
  <c r="C15607" i="8"/>
  <c r="D15607" i="8"/>
  <c r="C15608" i="8"/>
  <c r="D15608" i="8"/>
  <c r="C15609" i="8"/>
  <c r="D15609" i="8"/>
  <c r="C15610" i="8"/>
  <c r="D15610" i="8"/>
  <c r="C15611" i="8"/>
  <c r="D15611" i="8"/>
  <c r="C15612" i="8"/>
  <c r="D15612" i="8"/>
  <c r="C15613" i="8"/>
  <c r="D15613" i="8"/>
  <c r="C15614" i="8"/>
  <c r="D15614" i="8"/>
  <c r="C15615" i="8"/>
  <c r="D15615" i="8"/>
  <c r="C15616" i="8"/>
  <c r="D15616" i="8"/>
  <c r="C15617" i="8"/>
  <c r="D15617" i="8"/>
  <c r="C15618" i="8"/>
  <c r="D15618" i="8"/>
  <c r="C15619" i="8"/>
  <c r="D15619" i="8"/>
  <c r="C15620" i="8"/>
  <c r="D15620" i="8"/>
  <c r="C15621" i="8"/>
  <c r="D15621" i="8"/>
  <c r="C15622" i="8"/>
  <c r="D15622" i="8"/>
  <c r="C15623" i="8"/>
  <c r="D15623" i="8"/>
  <c r="C15624" i="8"/>
  <c r="D15624" i="8"/>
  <c r="C15625" i="8"/>
  <c r="D15625" i="8"/>
  <c r="C15626" i="8"/>
  <c r="D15626" i="8"/>
  <c r="C15627" i="8"/>
  <c r="D15627" i="8"/>
  <c r="C15628" i="8"/>
  <c r="D15628" i="8"/>
  <c r="C15629" i="8"/>
  <c r="D15629" i="8"/>
  <c r="C15630" i="8"/>
  <c r="D15630" i="8"/>
  <c r="C15631" i="8"/>
  <c r="D15631" i="8"/>
  <c r="C15632" i="8"/>
  <c r="D15632" i="8"/>
  <c r="C15633" i="8"/>
  <c r="D15633" i="8"/>
  <c r="C15634" i="8"/>
  <c r="D15634" i="8"/>
  <c r="C15635" i="8"/>
  <c r="D15635" i="8"/>
  <c r="C15636" i="8"/>
  <c r="D15636" i="8"/>
  <c r="C15637" i="8"/>
  <c r="D15637" i="8"/>
  <c r="C15638" i="8"/>
  <c r="D15638" i="8"/>
  <c r="C15639" i="8"/>
  <c r="D15639" i="8"/>
  <c r="C15640" i="8"/>
  <c r="D15640" i="8"/>
  <c r="C15641" i="8"/>
  <c r="D15641" i="8"/>
  <c r="C15642" i="8"/>
  <c r="D15642" i="8"/>
  <c r="C15643" i="8"/>
  <c r="D15643" i="8"/>
  <c r="C15644" i="8"/>
  <c r="D15644" i="8"/>
  <c r="C15645" i="8"/>
  <c r="D15645" i="8"/>
  <c r="C15646" i="8"/>
  <c r="D15646" i="8"/>
  <c r="C15647" i="8"/>
  <c r="D15647" i="8"/>
  <c r="C15648" i="8"/>
  <c r="D15648" i="8"/>
  <c r="C15649" i="8"/>
  <c r="D15649" i="8"/>
  <c r="C15650" i="8"/>
  <c r="D15650" i="8"/>
  <c r="C15651" i="8"/>
  <c r="D15651" i="8"/>
  <c r="C15652" i="8"/>
  <c r="D15652" i="8"/>
  <c r="C15653" i="8"/>
  <c r="D15653" i="8"/>
  <c r="C15654" i="8"/>
  <c r="D15654" i="8"/>
  <c r="C15655" i="8"/>
  <c r="D15655" i="8"/>
  <c r="C15656" i="8"/>
  <c r="D15656" i="8"/>
  <c r="C15657" i="8"/>
  <c r="D15657" i="8"/>
  <c r="C15658" i="8"/>
  <c r="D15658" i="8"/>
  <c r="C15659" i="8"/>
  <c r="D15659" i="8"/>
  <c r="C15660" i="8"/>
  <c r="D15660" i="8"/>
  <c r="C15661" i="8"/>
  <c r="D15661" i="8"/>
  <c r="C15662" i="8"/>
  <c r="D15662" i="8"/>
  <c r="C15663" i="8"/>
  <c r="D15663" i="8"/>
  <c r="C15664" i="8"/>
  <c r="D15664" i="8"/>
  <c r="C15665" i="8"/>
  <c r="D15665" i="8"/>
  <c r="C15666" i="8"/>
  <c r="D15666" i="8"/>
  <c r="C15667" i="8"/>
  <c r="D15667" i="8"/>
  <c r="C15668" i="8"/>
  <c r="D15668" i="8"/>
  <c r="C15669" i="8"/>
  <c r="D15669" i="8"/>
  <c r="C15670" i="8"/>
  <c r="D15670" i="8"/>
  <c r="C15671" i="8"/>
  <c r="D15671" i="8"/>
  <c r="C15672" i="8"/>
  <c r="D15672" i="8"/>
  <c r="C15673" i="8"/>
  <c r="D15673" i="8"/>
  <c r="C15674" i="8"/>
  <c r="D15674" i="8"/>
  <c r="C15675" i="8"/>
  <c r="D15675" i="8"/>
  <c r="C15676" i="8"/>
  <c r="D15676" i="8"/>
  <c r="C15677" i="8"/>
  <c r="D15677" i="8"/>
  <c r="C15678" i="8"/>
  <c r="D15678" i="8"/>
  <c r="C15679" i="8"/>
  <c r="D15679" i="8"/>
  <c r="C15680" i="8"/>
  <c r="D15680" i="8"/>
  <c r="C15681" i="8"/>
  <c r="D15681" i="8"/>
  <c r="C15682" i="8"/>
  <c r="D15682" i="8"/>
  <c r="C15683" i="8"/>
  <c r="D15683" i="8"/>
  <c r="C15684" i="8"/>
  <c r="D15684" i="8"/>
  <c r="C15685" i="8"/>
  <c r="D15685" i="8"/>
  <c r="C15686" i="8"/>
  <c r="D15686" i="8"/>
  <c r="C15687" i="8"/>
  <c r="D15687" i="8"/>
  <c r="C15688" i="8"/>
  <c r="D15688" i="8"/>
  <c r="C15689" i="8"/>
  <c r="D15689" i="8"/>
  <c r="C15690" i="8"/>
  <c r="D15690" i="8"/>
  <c r="C15691" i="8"/>
  <c r="D15691" i="8"/>
  <c r="C15692" i="8"/>
  <c r="D15692" i="8"/>
  <c r="C15693" i="8"/>
  <c r="D15693" i="8"/>
  <c r="C15694" i="8"/>
  <c r="D15694" i="8"/>
  <c r="C15695" i="8"/>
  <c r="D15695" i="8"/>
  <c r="C15696" i="8"/>
  <c r="D15696" i="8"/>
  <c r="C15697" i="8"/>
  <c r="D15697" i="8"/>
  <c r="C15698" i="8"/>
  <c r="D15698" i="8"/>
  <c r="C15699" i="8"/>
  <c r="D15699" i="8"/>
  <c r="C15700" i="8"/>
  <c r="D15700" i="8"/>
  <c r="C15701" i="8"/>
  <c r="D15701" i="8"/>
  <c r="C15702" i="8"/>
  <c r="D15702" i="8"/>
  <c r="C15703" i="8"/>
  <c r="D15703" i="8"/>
  <c r="C15704" i="8"/>
  <c r="D15704" i="8"/>
  <c r="C15705" i="8"/>
  <c r="D15705" i="8"/>
  <c r="C15706" i="8"/>
  <c r="D15706" i="8"/>
  <c r="C15707" i="8"/>
  <c r="D15707" i="8"/>
  <c r="C15708" i="8"/>
  <c r="D15708" i="8"/>
  <c r="C15709" i="8"/>
  <c r="D15709" i="8"/>
  <c r="C15710" i="8"/>
  <c r="D15710" i="8"/>
  <c r="C15711" i="8"/>
  <c r="D15711" i="8"/>
  <c r="C15712" i="8"/>
  <c r="D15712" i="8"/>
  <c r="C15713" i="8"/>
  <c r="D15713" i="8"/>
  <c r="C15714" i="8"/>
  <c r="D15714" i="8"/>
  <c r="C15715" i="8"/>
  <c r="D15715" i="8"/>
  <c r="C15716" i="8"/>
  <c r="D15716" i="8"/>
  <c r="C15717" i="8"/>
  <c r="D15717" i="8"/>
  <c r="C15718" i="8"/>
  <c r="D15718" i="8"/>
  <c r="C15719" i="8"/>
  <c r="D15719" i="8"/>
  <c r="C15720" i="8"/>
  <c r="D15720" i="8"/>
  <c r="C15721" i="8"/>
  <c r="D15721" i="8"/>
  <c r="C15722" i="8"/>
  <c r="D15722" i="8"/>
  <c r="C15723" i="8"/>
  <c r="D15723" i="8"/>
  <c r="C15724" i="8"/>
  <c r="D15724" i="8"/>
  <c r="C15725" i="8"/>
  <c r="D15725" i="8"/>
  <c r="C15726" i="8"/>
  <c r="D15726" i="8"/>
  <c r="C15727" i="8"/>
  <c r="D15727" i="8"/>
  <c r="C15728" i="8"/>
  <c r="D15728" i="8"/>
  <c r="C15729" i="8"/>
  <c r="D15729" i="8"/>
  <c r="C15730" i="8"/>
  <c r="D15730" i="8"/>
  <c r="C15731" i="8"/>
  <c r="D15731" i="8"/>
  <c r="I15732" i="8"/>
  <c r="G15732" i="8"/>
  <c r="F15732" i="8"/>
  <c r="E15732" i="8"/>
  <c r="G15708" i="8"/>
  <c r="F15708" i="8"/>
  <c r="E15708" i="8"/>
  <c r="G15684" i="8"/>
  <c r="F15684" i="8"/>
  <c r="E15684" i="8"/>
  <c r="G15660" i="8"/>
  <c r="F15660" i="8"/>
  <c r="E15660" i="8"/>
  <c r="G15636" i="8"/>
  <c r="F15636" i="8"/>
  <c r="E15636" i="8"/>
  <c r="G15612" i="8"/>
  <c r="F15612" i="8"/>
  <c r="E15612" i="8"/>
  <c r="G15588" i="8"/>
  <c r="F15588" i="8"/>
  <c r="E15588" i="8"/>
  <c r="C15398" i="8"/>
  <c r="D15398" i="8"/>
  <c r="C15399" i="8"/>
  <c r="D15399" i="8"/>
  <c r="C15400" i="8"/>
  <c r="D15400" i="8"/>
  <c r="C15401" i="8"/>
  <c r="D15401" i="8"/>
  <c r="C15402" i="8"/>
  <c r="D15402" i="8"/>
  <c r="C15403" i="8"/>
  <c r="D15403" i="8"/>
  <c r="C15404" i="8"/>
  <c r="D15404" i="8"/>
  <c r="C15405" i="8"/>
  <c r="D15405" i="8"/>
  <c r="C15406" i="8"/>
  <c r="D15406" i="8"/>
  <c r="C15407" i="8"/>
  <c r="D15407" i="8"/>
  <c r="C15408" i="8"/>
  <c r="D15408" i="8"/>
  <c r="C15409" i="8"/>
  <c r="D15409" i="8"/>
  <c r="C15410" i="8"/>
  <c r="D15410" i="8"/>
  <c r="C15411" i="8"/>
  <c r="D15411" i="8"/>
  <c r="C15412" i="8"/>
  <c r="D15412" i="8"/>
  <c r="C15413" i="8"/>
  <c r="D15413" i="8"/>
  <c r="C15414" i="8"/>
  <c r="D15414" i="8"/>
  <c r="C15415" i="8"/>
  <c r="D15415" i="8"/>
  <c r="C15416" i="8"/>
  <c r="D15416" i="8"/>
  <c r="C15417" i="8"/>
  <c r="D15417" i="8"/>
  <c r="C15418" i="8"/>
  <c r="D15418" i="8"/>
  <c r="C15419" i="8"/>
  <c r="D15419" i="8"/>
  <c r="C15420" i="8"/>
  <c r="D15420" i="8"/>
  <c r="C15421" i="8"/>
  <c r="D15421" i="8"/>
  <c r="C15422" i="8"/>
  <c r="D15422" i="8"/>
  <c r="C15423" i="8"/>
  <c r="D15423" i="8"/>
  <c r="C15424" i="8"/>
  <c r="D15424" i="8"/>
  <c r="C15425" i="8"/>
  <c r="D15425" i="8"/>
  <c r="C15426" i="8"/>
  <c r="D15426" i="8"/>
  <c r="C15427" i="8"/>
  <c r="D15427" i="8"/>
  <c r="C15428" i="8"/>
  <c r="D15428" i="8"/>
  <c r="C15429" i="8"/>
  <c r="D15429" i="8"/>
  <c r="C15430" i="8"/>
  <c r="D15430" i="8"/>
  <c r="C15431" i="8"/>
  <c r="D15431" i="8"/>
  <c r="C15432" i="8"/>
  <c r="D15432" i="8"/>
  <c r="C15433" i="8"/>
  <c r="D15433" i="8"/>
  <c r="C15434" i="8"/>
  <c r="D15434" i="8"/>
  <c r="C15435" i="8"/>
  <c r="D15435" i="8"/>
  <c r="C15436" i="8"/>
  <c r="D15436" i="8"/>
  <c r="C15437" i="8"/>
  <c r="D15437" i="8"/>
  <c r="C15438" i="8"/>
  <c r="D15438" i="8"/>
  <c r="C15439" i="8"/>
  <c r="D15439" i="8"/>
  <c r="C15440" i="8"/>
  <c r="D15440" i="8"/>
  <c r="C15441" i="8"/>
  <c r="D15441" i="8"/>
  <c r="C15442" i="8"/>
  <c r="D15442" i="8"/>
  <c r="C15443" i="8"/>
  <c r="D15443" i="8"/>
  <c r="C15444" i="8"/>
  <c r="D15444" i="8"/>
  <c r="C15445" i="8"/>
  <c r="D15445" i="8"/>
  <c r="C15446" i="8"/>
  <c r="D15446" i="8"/>
  <c r="C15447" i="8"/>
  <c r="D15447" i="8"/>
  <c r="C15448" i="8"/>
  <c r="D15448" i="8"/>
  <c r="C15449" i="8"/>
  <c r="D15449" i="8"/>
  <c r="C15450" i="8"/>
  <c r="D15450" i="8"/>
  <c r="C15451" i="8"/>
  <c r="D15451" i="8"/>
  <c r="C15452" i="8"/>
  <c r="D15452" i="8"/>
  <c r="C15453" i="8"/>
  <c r="D15453" i="8"/>
  <c r="C15454" i="8"/>
  <c r="D15454" i="8"/>
  <c r="C15455" i="8"/>
  <c r="D15455" i="8"/>
  <c r="C15456" i="8"/>
  <c r="D15456" i="8"/>
  <c r="C15457" i="8"/>
  <c r="D15457" i="8"/>
  <c r="C15458" i="8"/>
  <c r="D15458" i="8"/>
  <c r="C15459" i="8"/>
  <c r="D15459" i="8"/>
  <c r="C15460" i="8"/>
  <c r="D15460" i="8"/>
  <c r="C15461" i="8"/>
  <c r="D15461" i="8"/>
  <c r="C15462" i="8"/>
  <c r="D15462" i="8"/>
  <c r="C15463" i="8"/>
  <c r="D15463" i="8"/>
  <c r="C15464" i="8"/>
  <c r="D15464" i="8"/>
  <c r="C15465" i="8"/>
  <c r="D15465" i="8"/>
  <c r="C15466" i="8"/>
  <c r="D15466" i="8"/>
  <c r="C15467" i="8"/>
  <c r="D15467" i="8"/>
  <c r="C15468" i="8"/>
  <c r="D15468" i="8"/>
  <c r="C15469" i="8"/>
  <c r="D15469" i="8"/>
  <c r="C15470" i="8"/>
  <c r="D15470" i="8"/>
  <c r="C15471" i="8"/>
  <c r="D15471" i="8"/>
  <c r="C15472" i="8"/>
  <c r="D15472" i="8"/>
  <c r="C15473" i="8"/>
  <c r="D15473" i="8"/>
  <c r="C15474" i="8"/>
  <c r="D15474" i="8"/>
  <c r="C15475" i="8"/>
  <c r="D15475" i="8"/>
  <c r="C15476" i="8"/>
  <c r="D15476" i="8"/>
  <c r="C15477" i="8"/>
  <c r="D15477" i="8"/>
  <c r="C15478" i="8"/>
  <c r="D15478" i="8"/>
  <c r="C15479" i="8"/>
  <c r="D15479" i="8"/>
  <c r="C15480" i="8"/>
  <c r="D15480" i="8"/>
  <c r="C15481" i="8"/>
  <c r="D15481" i="8"/>
  <c r="C15482" i="8"/>
  <c r="D15482" i="8"/>
  <c r="C15483" i="8"/>
  <c r="D15483" i="8"/>
  <c r="C15484" i="8"/>
  <c r="D15484" i="8"/>
  <c r="C15486" i="8"/>
  <c r="D15486" i="8"/>
  <c r="C15487" i="8"/>
  <c r="D15487" i="8"/>
  <c r="C15488" i="8"/>
  <c r="D15488" i="8"/>
  <c r="C15489" i="8"/>
  <c r="D15489" i="8"/>
  <c r="C15490" i="8"/>
  <c r="D15490" i="8"/>
  <c r="C15491" i="8"/>
  <c r="D15491" i="8"/>
  <c r="C15492" i="8"/>
  <c r="D15492" i="8"/>
  <c r="C15493" i="8"/>
  <c r="D15493" i="8"/>
  <c r="C15494" i="8"/>
  <c r="D15494" i="8"/>
  <c r="C15495" i="8"/>
  <c r="D15495" i="8"/>
  <c r="C15496" i="8"/>
  <c r="D15496" i="8"/>
  <c r="C15497" i="8"/>
  <c r="D15497" i="8"/>
  <c r="C15498" i="8"/>
  <c r="D15498" i="8"/>
  <c r="C15499" i="8"/>
  <c r="D15499" i="8"/>
  <c r="C15500" i="8"/>
  <c r="D15500" i="8"/>
  <c r="C15501" i="8"/>
  <c r="D15501" i="8"/>
  <c r="C15502" i="8"/>
  <c r="D15502" i="8"/>
  <c r="C15503" i="8"/>
  <c r="D15503" i="8"/>
  <c r="C15504" i="8"/>
  <c r="D15504" i="8"/>
  <c r="C15505" i="8"/>
  <c r="D15505" i="8"/>
  <c r="C15506" i="8"/>
  <c r="D15506" i="8"/>
  <c r="C15507" i="8"/>
  <c r="D15507" i="8"/>
  <c r="C15508" i="8"/>
  <c r="D15508" i="8"/>
  <c r="C15509" i="8"/>
  <c r="D15509" i="8"/>
  <c r="C15510" i="8"/>
  <c r="D15510" i="8"/>
  <c r="C15511" i="8"/>
  <c r="D15511" i="8"/>
  <c r="C15512" i="8"/>
  <c r="D15512" i="8"/>
  <c r="C15513" i="8"/>
  <c r="D15513" i="8"/>
  <c r="C15514" i="8"/>
  <c r="D15514" i="8"/>
  <c r="C15515" i="8"/>
  <c r="D15515" i="8"/>
  <c r="C15516" i="8"/>
  <c r="D15516" i="8"/>
  <c r="C15517" i="8"/>
  <c r="D15517" i="8"/>
  <c r="C15518" i="8"/>
  <c r="D15518" i="8"/>
  <c r="C15519" i="8"/>
  <c r="D15519" i="8"/>
  <c r="C15520" i="8"/>
  <c r="D15520" i="8"/>
  <c r="C15521" i="8"/>
  <c r="D15521" i="8"/>
  <c r="C15522" i="8"/>
  <c r="D15522" i="8"/>
  <c r="C15523" i="8"/>
  <c r="D15523" i="8"/>
  <c r="C15524" i="8"/>
  <c r="D15524" i="8"/>
  <c r="C15525" i="8"/>
  <c r="D15525" i="8"/>
  <c r="C15526" i="8"/>
  <c r="D15526" i="8"/>
  <c r="C15527" i="8"/>
  <c r="D15527" i="8"/>
  <c r="C15528" i="8"/>
  <c r="D15528" i="8"/>
  <c r="C15529" i="8"/>
  <c r="D15529" i="8"/>
  <c r="C15530" i="8"/>
  <c r="D15530" i="8"/>
  <c r="C15531" i="8"/>
  <c r="D15531" i="8"/>
  <c r="C15532" i="8"/>
  <c r="D15532" i="8"/>
  <c r="C15533" i="8"/>
  <c r="D15533" i="8"/>
  <c r="C15534" i="8"/>
  <c r="D15534" i="8"/>
  <c r="C15535" i="8"/>
  <c r="D15535" i="8"/>
  <c r="C15536" i="8"/>
  <c r="D15536" i="8"/>
  <c r="C15537" i="8"/>
  <c r="D15537" i="8"/>
  <c r="C15538" i="8"/>
  <c r="D15538" i="8"/>
  <c r="C15539" i="8"/>
  <c r="D15539" i="8"/>
  <c r="C15540" i="8"/>
  <c r="D15540" i="8"/>
  <c r="C15541" i="8"/>
  <c r="D15541" i="8"/>
  <c r="C15542" i="8"/>
  <c r="D15542" i="8"/>
  <c r="C15543" i="8"/>
  <c r="D15543" i="8"/>
  <c r="C15544" i="8"/>
  <c r="D15544" i="8"/>
  <c r="C15545" i="8"/>
  <c r="D15545" i="8"/>
  <c r="C15546" i="8"/>
  <c r="D15546" i="8"/>
  <c r="C15547" i="8"/>
  <c r="D15547" i="8"/>
  <c r="C15548" i="8"/>
  <c r="D15548" i="8"/>
  <c r="C15549" i="8"/>
  <c r="D15549" i="8"/>
  <c r="C15550" i="8"/>
  <c r="D15550" i="8"/>
  <c r="C15551" i="8"/>
  <c r="D15551" i="8"/>
  <c r="C15552" i="8"/>
  <c r="D15552" i="8"/>
  <c r="C15553" i="8"/>
  <c r="D15553" i="8"/>
  <c r="C15554" i="8"/>
  <c r="D15554" i="8"/>
  <c r="C15555" i="8"/>
  <c r="D15555" i="8"/>
  <c r="C15556" i="8"/>
  <c r="D15556" i="8"/>
  <c r="C15557" i="8"/>
  <c r="D15557" i="8"/>
  <c r="C15558" i="8"/>
  <c r="D15558" i="8"/>
  <c r="C15559" i="8"/>
  <c r="D15559" i="8"/>
  <c r="C15560" i="8"/>
  <c r="D15560" i="8"/>
  <c r="C15561" i="8"/>
  <c r="D15561" i="8"/>
  <c r="C15562" i="8"/>
  <c r="D15562" i="8"/>
  <c r="C15563" i="8"/>
  <c r="D15563" i="8"/>
  <c r="C15564" i="8"/>
  <c r="D15564" i="8"/>
  <c r="I15564" i="8"/>
  <c r="G15564" i="8"/>
  <c r="F15564" i="8"/>
  <c r="E15564" i="8"/>
  <c r="G15540" i="8"/>
  <c r="F15540" i="8"/>
  <c r="E15540" i="8"/>
  <c r="G15516" i="8"/>
  <c r="F15516" i="8"/>
  <c r="E15516" i="8"/>
  <c r="G15492" i="8"/>
  <c r="F15492" i="8"/>
  <c r="E15492" i="8"/>
  <c r="G15469" i="8"/>
  <c r="F15469" i="8"/>
  <c r="E15469" i="8"/>
  <c r="G15445" i="8"/>
  <c r="F15445" i="8"/>
  <c r="E15445" i="8"/>
  <c r="G15421" i="8"/>
  <c r="F15421" i="8"/>
  <c r="E15421" i="8"/>
  <c r="C15284" i="8"/>
  <c r="D15284" i="8"/>
  <c r="C15285" i="8"/>
  <c r="D15285" i="8"/>
  <c r="C15286" i="8"/>
  <c r="D15286" i="8"/>
  <c r="C15287" i="8"/>
  <c r="D15287" i="8"/>
  <c r="C15288" i="8"/>
  <c r="D15288" i="8"/>
  <c r="C15289" i="8"/>
  <c r="D15289" i="8"/>
  <c r="C15290" i="8"/>
  <c r="D15290" i="8"/>
  <c r="C15291" i="8"/>
  <c r="D15291" i="8"/>
  <c r="C15292" i="8"/>
  <c r="D15292" i="8"/>
  <c r="C15293" i="8"/>
  <c r="D15293" i="8"/>
  <c r="C15294" i="8"/>
  <c r="D15294" i="8"/>
  <c r="C15295" i="8"/>
  <c r="D15295" i="8"/>
  <c r="C15296" i="8"/>
  <c r="D15296" i="8"/>
  <c r="C15297" i="8"/>
  <c r="D15297" i="8"/>
  <c r="C15298" i="8"/>
  <c r="D15298" i="8"/>
  <c r="C15299" i="8"/>
  <c r="D15299" i="8"/>
  <c r="C15300" i="8"/>
  <c r="D15300" i="8"/>
  <c r="C15301" i="8"/>
  <c r="D15301" i="8"/>
  <c r="C15302" i="8"/>
  <c r="D15302" i="8"/>
  <c r="C15303" i="8"/>
  <c r="D15303" i="8"/>
  <c r="C15304" i="8"/>
  <c r="D15304" i="8"/>
  <c r="C15305" i="8"/>
  <c r="D15305" i="8"/>
  <c r="C15306" i="8"/>
  <c r="D15306" i="8"/>
  <c r="C15307" i="8"/>
  <c r="D15307" i="8"/>
  <c r="C15308" i="8"/>
  <c r="D15308" i="8"/>
  <c r="C15309" i="8"/>
  <c r="D15309" i="8"/>
  <c r="C15310" i="8"/>
  <c r="D15310" i="8"/>
  <c r="C15311" i="8"/>
  <c r="D15311" i="8"/>
  <c r="C15312" i="8"/>
  <c r="D15312" i="8"/>
  <c r="C15313" i="8"/>
  <c r="D15313" i="8"/>
  <c r="C15314" i="8"/>
  <c r="D15314" i="8"/>
  <c r="C15315" i="8"/>
  <c r="D15315" i="8"/>
  <c r="C15316" i="8"/>
  <c r="D15316" i="8"/>
  <c r="C15317" i="8"/>
  <c r="D15317" i="8"/>
  <c r="C15318" i="8"/>
  <c r="D15318" i="8"/>
  <c r="C15319" i="8"/>
  <c r="D15319" i="8"/>
  <c r="C15320" i="8"/>
  <c r="D15320" i="8"/>
  <c r="C15321" i="8"/>
  <c r="D15321" i="8"/>
  <c r="C15322" i="8"/>
  <c r="D15322" i="8"/>
  <c r="C15323" i="8"/>
  <c r="D15323" i="8"/>
  <c r="C15324" i="8"/>
  <c r="D15324" i="8"/>
  <c r="C15325" i="8"/>
  <c r="D15325" i="8"/>
  <c r="C15326" i="8"/>
  <c r="D15326" i="8"/>
  <c r="C15327" i="8"/>
  <c r="D15327" i="8"/>
  <c r="C15328" i="8"/>
  <c r="D15328" i="8"/>
  <c r="C15329" i="8"/>
  <c r="D15329" i="8"/>
  <c r="C15330" i="8"/>
  <c r="D15330" i="8"/>
  <c r="C15331" i="8"/>
  <c r="D15331" i="8"/>
  <c r="C15332" i="8"/>
  <c r="D15332" i="8"/>
  <c r="C15333" i="8"/>
  <c r="D15333" i="8"/>
  <c r="C15334" i="8"/>
  <c r="D15334" i="8"/>
  <c r="C15335" i="8"/>
  <c r="D15335" i="8"/>
  <c r="C15336" i="8"/>
  <c r="D15336" i="8"/>
  <c r="C15337" i="8"/>
  <c r="D15337" i="8"/>
  <c r="C15338" i="8"/>
  <c r="D15338" i="8"/>
  <c r="C15339" i="8"/>
  <c r="D15339" i="8"/>
  <c r="C15340" i="8"/>
  <c r="D15340" i="8"/>
  <c r="C15341" i="8"/>
  <c r="D15341" i="8"/>
  <c r="C15342" i="8"/>
  <c r="D15342" i="8"/>
  <c r="C15343" i="8"/>
  <c r="D15343" i="8"/>
  <c r="C15344" i="8"/>
  <c r="D15344" i="8"/>
  <c r="C15345" i="8"/>
  <c r="D15345" i="8"/>
  <c r="C15346" i="8"/>
  <c r="D15346" i="8"/>
  <c r="C15347" i="8"/>
  <c r="D15347" i="8"/>
  <c r="C15348" i="8"/>
  <c r="D15348" i="8"/>
  <c r="C15349" i="8"/>
  <c r="D15349" i="8"/>
  <c r="C15350" i="8"/>
  <c r="D15350" i="8"/>
  <c r="C15351" i="8"/>
  <c r="D15351" i="8"/>
  <c r="C15352" i="8"/>
  <c r="D15352" i="8"/>
  <c r="C15353" i="8"/>
  <c r="D15353" i="8"/>
  <c r="C15354" i="8"/>
  <c r="D15354" i="8"/>
  <c r="C15355" i="8"/>
  <c r="D15355" i="8"/>
  <c r="C15356" i="8"/>
  <c r="D15356" i="8"/>
  <c r="C15357" i="8"/>
  <c r="D15357" i="8"/>
  <c r="C15358" i="8"/>
  <c r="D15358" i="8"/>
  <c r="C15359" i="8"/>
  <c r="D15359" i="8"/>
  <c r="C15360" i="8"/>
  <c r="D15360" i="8"/>
  <c r="C15361" i="8"/>
  <c r="D15361" i="8"/>
  <c r="C15362" i="8"/>
  <c r="D15362" i="8"/>
  <c r="C15363" i="8"/>
  <c r="D15363" i="8"/>
  <c r="C15364" i="8"/>
  <c r="D15364" i="8"/>
  <c r="C15365" i="8"/>
  <c r="D15365" i="8"/>
  <c r="C15366" i="8"/>
  <c r="D15366" i="8"/>
  <c r="C15367" i="8"/>
  <c r="D15367" i="8"/>
  <c r="C15368" i="8"/>
  <c r="D15368" i="8"/>
  <c r="C15369" i="8"/>
  <c r="D15369" i="8"/>
  <c r="C15370" i="8"/>
  <c r="D15370" i="8"/>
  <c r="C15371" i="8"/>
  <c r="D15371" i="8"/>
  <c r="C15372" i="8"/>
  <c r="D15372" i="8"/>
  <c r="C15373" i="8"/>
  <c r="D15373" i="8"/>
  <c r="C15374" i="8"/>
  <c r="D15374" i="8"/>
  <c r="C15375" i="8"/>
  <c r="D15375" i="8"/>
  <c r="C15376" i="8"/>
  <c r="D15376" i="8"/>
  <c r="C15377" i="8"/>
  <c r="D15377" i="8"/>
  <c r="C15378" i="8"/>
  <c r="D15378" i="8"/>
  <c r="C15379" i="8"/>
  <c r="D15379" i="8"/>
  <c r="C15380" i="8"/>
  <c r="D15380" i="8"/>
  <c r="C15381" i="8"/>
  <c r="D15381" i="8"/>
  <c r="C15382" i="8"/>
  <c r="D15382" i="8"/>
  <c r="C15383" i="8"/>
  <c r="D15383" i="8"/>
  <c r="C15385" i="8"/>
  <c r="D15385" i="8"/>
  <c r="C15386" i="8"/>
  <c r="D15386" i="8"/>
  <c r="C15387" i="8"/>
  <c r="D15387" i="8"/>
  <c r="C15388" i="8"/>
  <c r="D15388" i="8"/>
  <c r="C15389" i="8"/>
  <c r="D15389" i="8"/>
  <c r="C15390" i="8"/>
  <c r="D15390" i="8"/>
  <c r="C15391" i="8"/>
  <c r="D15391" i="8"/>
  <c r="C15392" i="8"/>
  <c r="D15392" i="8"/>
  <c r="C15393" i="8"/>
  <c r="D15393" i="8"/>
  <c r="C15394" i="8"/>
  <c r="D15394" i="8"/>
  <c r="C15395" i="8"/>
  <c r="D15395" i="8"/>
  <c r="C15396" i="8"/>
  <c r="D15396" i="8"/>
  <c r="C15397" i="8"/>
  <c r="D15397" i="8"/>
  <c r="I15397" i="8"/>
  <c r="G15397" i="8"/>
  <c r="F15397" i="8"/>
  <c r="E15397" i="8"/>
  <c r="G15383" i="8"/>
  <c r="F15383" i="8"/>
  <c r="E15383" i="8"/>
  <c r="G15360" i="8"/>
  <c r="F15360" i="8"/>
  <c r="E15360" i="8"/>
  <c r="G15336" i="8"/>
  <c r="F15336" i="8"/>
  <c r="E15336" i="8"/>
  <c r="G15312" i="8"/>
  <c r="F15312" i="8"/>
  <c r="E15312" i="8"/>
  <c r="C15270" i="8"/>
  <c r="D15270" i="8"/>
  <c r="C15271" i="8"/>
  <c r="D15271" i="8"/>
  <c r="C15272" i="8"/>
  <c r="D15272" i="8"/>
  <c r="C15273" i="8"/>
  <c r="D15273" i="8"/>
  <c r="C15274" i="8"/>
  <c r="D15274" i="8"/>
  <c r="C15275" i="8"/>
  <c r="D15275" i="8"/>
  <c r="C15276" i="8"/>
  <c r="D15276" i="8"/>
  <c r="C15277" i="8"/>
  <c r="D15277" i="8"/>
  <c r="C15278" i="8"/>
  <c r="D15278" i="8"/>
  <c r="C15279" i="8"/>
  <c r="D15279" i="8"/>
  <c r="C15280" i="8"/>
  <c r="D15280" i="8"/>
  <c r="C15281" i="8"/>
  <c r="D15281" i="8"/>
  <c r="C15282" i="8"/>
  <c r="D15282" i="8"/>
  <c r="G15288" i="8"/>
  <c r="F15288" i="8"/>
  <c r="E15288" i="8"/>
  <c r="C15183" i="8"/>
  <c r="D15183" i="8"/>
  <c r="C15184" i="8"/>
  <c r="D15184" i="8"/>
  <c r="C15185" i="8"/>
  <c r="D15185" i="8"/>
  <c r="C15186" i="8"/>
  <c r="D15186" i="8"/>
  <c r="C15187" i="8"/>
  <c r="D15187" i="8"/>
  <c r="C15188" i="8"/>
  <c r="D15188" i="8"/>
  <c r="C15189" i="8"/>
  <c r="D15189" i="8"/>
  <c r="C15190" i="8"/>
  <c r="D15190" i="8"/>
  <c r="C15191" i="8"/>
  <c r="D15191" i="8"/>
  <c r="C15192" i="8"/>
  <c r="D15192" i="8"/>
  <c r="C15193" i="8"/>
  <c r="D15193" i="8"/>
  <c r="C15194" i="8"/>
  <c r="D15194" i="8"/>
  <c r="C15195" i="8"/>
  <c r="D15195" i="8"/>
  <c r="C15196" i="8"/>
  <c r="D15196" i="8"/>
  <c r="C15197" i="8"/>
  <c r="D15197" i="8"/>
  <c r="C15198" i="8"/>
  <c r="D15198" i="8"/>
  <c r="C15199" i="8"/>
  <c r="D15199" i="8"/>
  <c r="C15200" i="8"/>
  <c r="D15200" i="8"/>
  <c r="C15201" i="8"/>
  <c r="D15201" i="8"/>
  <c r="C15202" i="8"/>
  <c r="D15202" i="8"/>
  <c r="C15203" i="8"/>
  <c r="D15203" i="8"/>
  <c r="C15204" i="8"/>
  <c r="D15204" i="8"/>
  <c r="C15205" i="8"/>
  <c r="D15205" i="8"/>
  <c r="C15206" i="8"/>
  <c r="D15206" i="8"/>
  <c r="C15207" i="8"/>
  <c r="D15207" i="8"/>
  <c r="C15208" i="8"/>
  <c r="D15208" i="8"/>
  <c r="C15209" i="8"/>
  <c r="D15209" i="8"/>
  <c r="C15210" i="8"/>
  <c r="D15210" i="8"/>
  <c r="C15211" i="8"/>
  <c r="D15211" i="8"/>
  <c r="C15212" i="8"/>
  <c r="D15212" i="8"/>
  <c r="C15213" i="8"/>
  <c r="D15213" i="8"/>
  <c r="C15214" i="8"/>
  <c r="D15214" i="8"/>
  <c r="C15215" i="8"/>
  <c r="D15215" i="8"/>
  <c r="C15216" i="8"/>
  <c r="D15216" i="8"/>
  <c r="C15217" i="8"/>
  <c r="D15217" i="8"/>
  <c r="C15218" i="8"/>
  <c r="D15218" i="8"/>
  <c r="C15219" i="8"/>
  <c r="D15219" i="8"/>
  <c r="C15220" i="8"/>
  <c r="D15220" i="8"/>
  <c r="C15221" i="8"/>
  <c r="D15221" i="8"/>
  <c r="C15222" i="8"/>
  <c r="D15222" i="8"/>
  <c r="C15223" i="8"/>
  <c r="D15223" i="8"/>
  <c r="C15224" i="8"/>
  <c r="D15224" i="8"/>
  <c r="C15225" i="8"/>
  <c r="D15225" i="8"/>
  <c r="C15226" i="8"/>
  <c r="D15226" i="8"/>
  <c r="C15227" i="8"/>
  <c r="D15227" i="8"/>
  <c r="C15228" i="8"/>
  <c r="D15228" i="8"/>
  <c r="C15229" i="8"/>
  <c r="D15229" i="8"/>
  <c r="C15230" i="8"/>
  <c r="D15230" i="8"/>
  <c r="C15231" i="8"/>
  <c r="D15231" i="8"/>
  <c r="C15232" i="8"/>
  <c r="D15232" i="8"/>
  <c r="C15233" i="8"/>
  <c r="D15233" i="8"/>
  <c r="C15234" i="8"/>
  <c r="D15234" i="8"/>
  <c r="C15235" i="8"/>
  <c r="D15235" i="8"/>
  <c r="C15236" i="8"/>
  <c r="D15236" i="8"/>
  <c r="C15237" i="8"/>
  <c r="D15237" i="8"/>
  <c r="C15238" i="8"/>
  <c r="D15238" i="8"/>
  <c r="C15239" i="8"/>
  <c r="D15239" i="8"/>
  <c r="C15240" i="8"/>
  <c r="D15240" i="8"/>
  <c r="C15241" i="8"/>
  <c r="D15241" i="8"/>
  <c r="C15242" i="8"/>
  <c r="D15242" i="8"/>
  <c r="C15243" i="8"/>
  <c r="D15243" i="8"/>
  <c r="C15244" i="8"/>
  <c r="D15244" i="8"/>
  <c r="C15245" i="8"/>
  <c r="D15245" i="8"/>
  <c r="C15246" i="8"/>
  <c r="D15246" i="8"/>
  <c r="C15247" i="8"/>
  <c r="D15247" i="8"/>
  <c r="C15248" i="8"/>
  <c r="D15248" i="8"/>
  <c r="C15249" i="8"/>
  <c r="D15249" i="8"/>
  <c r="C15250" i="8"/>
  <c r="D15250" i="8"/>
  <c r="C15251" i="8"/>
  <c r="D15251" i="8"/>
  <c r="C15252" i="8"/>
  <c r="D15252" i="8"/>
  <c r="C15253" i="8"/>
  <c r="D15253" i="8"/>
  <c r="C15254" i="8"/>
  <c r="D15254" i="8"/>
  <c r="C15255" i="8"/>
  <c r="D15255" i="8"/>
  <c r="C15256" i="8"/>
  <c r="D15256" i="8"/>
  <c r="C15257" i="8"/>
  <c r="D15257" i="8"/>
  <c r="C15258" i="8"/>
  <c r="D15258" i="8"/>
  <c r="C15259" i="8"/>
  <c r="D15259" i="8"/>
  <c r="C15260" i="8"/>
  <c r="D15260" i="8"/>
  <c r="C15261" i="8"/>
  <c r="D15261" i="8"/>
  <c r="C15262" i="8"/>
  <c r="D15262" i="8"/>
  <c r="C15263" i="8"/>
  <c r="D15263" i="8"/>
  <c r="C15264" i="8"/>
  <c r="D15264" i="8"/>
  <c r="C15265" i="8"/>
  <c r="D15265" i="8"/>
  <c r="C15266" i="8"/>
  <c r="D15266" i="8"/>
  <c r="C15267" i="8"/>
  <c r="D15267" i="8"/>
  <c r="C15268" i="8"/>
  <c r="D15268" i="8"/>
  <c r="C15269" i="8"/>
  <c r="D15269" i="8"/>
  <c r="I15282" i="8"/>
  <c r="G15269" i="8"/>
  <c r="F15269" i="8"/>
  <c r="E15269" i="8"/>
  <c r="G15245" i="8"/>
  <c r="F15245" i="8"/>
  <c r="E15245" i="8"/>
  <c r="G15221" i="8"/>
  <c r="F15221" i="8"/>
  <c r="E15221" i="8"/>
  <c r="G15197" i="8"/>
  <c r="F15197" i="8"/>
  <c r="E15197" i="8"/>
  <c r="C15040" i="8"/>
  <c r="D15040" i="8"/>
  <c r="C15041" i="8"/>
  <c r="D15041" i="8"/>
  <c r="C15042" i="8"/>
  <c r="D15042" i="8"/>
  <c r="C15043" i="8"/>
  <c r="D15043" i="8"/>
  <c r="C15044" i="8"/>
  <c r="D15044" i="8"/>
  <c r="C15045" i="8"/>
  <c r="D15045" i="8"/>
  <c r="C15046" i="8"/>
  <c r="D15046" i="8"/>
  <c r="C15047" i="8"/>
  <c r="D15047" i="8"/>
  <c r="C15048" i="8"/>
  <c r="D15048" i="8"/>
  <c r="C15049" i="8"/>
  <c r="D15049" i="8"/>
  <c r="C15050" i="8"/>
  <c r="D15050" i="8"/>
  <c r="C15051" i="8"/>
  <c r="D15051" i="8"/>
  <c r="C15052" i="8"/>
  <c r="D15052" i="8"/>
  <c r="C15053" i="8"/>
  <c r="D15053" i="8"/>
  <c r="C15054" i="8"/>
  <c r="D15054" i="8"/>
  <c r="C15055" i="8"/>
  <c r="D15055" i="8"/>
  <c r="C15056" i="8"/>
  <c r="D15056" i="8"/>
  <c r="C15057" i="8"/>
  <c r="D15057" i="8"/>
  <c r="C15058" i="8"/>
  <c r="D15058" i="8"/>
  <c r="C15059" i="8"/>
  <c r="D15059" i="8"/>
  <c r="C15060" i="8"/>
  <c r="D15060" i="8"/>
  <c r="C15061" i="8"/>
  <c r="D15061" i="8"/>
  <c r="C15062" i="8"/>
  <c r="D15062" i="8"/>
  <c r="C15063" i="8"/>
  <c r="D15063" i="8"/>
  <c r="C15064" i="8"/>
  <c r="D15064" i="8"/>
  <c r="C15065" i="8"/>
  <c r="D15065" i="8"/>
  <c r="C15066" i="8"/>
  <c r="D15066" i="8"/>
  <c r="C15067" i="8"/>
  <c r="D15067" i="8"/>
  <c r="C15068" i="8"/>
  <c r="D15068" i="8"/>
  <c r="C15069" i="8"/>
  <c r="D15069" i="8"/>
  <c r="C15070" i="8"/>
  <c r="D15070" i="8"/>
  <c r="C15071" i="8"/>
  <c r="D15071" i="8"/>
  <c r="C15072" i="8"/>
  <c r="D15072" i="8"/>
  <c r="C15073" i="8"/>
  <c r="D15073" i="8"/>
  <c r="C15074" i="8"/>
  <c r="D15074" i="8"/>
  <c r="C15075" i="8"/>
  <c r="D15075" i="8"/>
  <c r="C15076" i="8"/>
  <c r="D15076" i="8"/>
  <c r="C15077" i="8"/>
  <c r="D15077" i="8"/>
  <c r="C15078" i="8"/>
  <c r="D15078" i="8"/>
  <c r="C15079" i="8"/>
  <c r="D15079" i="8"/>
  <c r="C15080" i="8"/>
  <c r="D15080" i="8"/>
  <c r="C15081" i="8"/>
  <c r="D15081" i="8"/>
  <c r="C15082" i="8"/>
  <c r="D15082" i="8"/>
  <c r="C15083" i="8"/>
  <c r="D15083" i="8"/>
  <c r="C15084" i="8"/>
  <c r="D15084" i="8"/>
  <c r="C15085" i="8"/>
  <c r="D15085" i="8"/>
  <c r="C15086" i="8"/>
  <c r="D15086" i="8"/>
  <c r="C15087" i="8"/>
  <c r="D15087" i="8"/>
  <c r="C15088" i="8"/>
  <c r="D15088" i="8"/>
  <c r="C15089" i="8"/>
  <c r="D15089" i="8"/>
  <c r="C15090" i="8"/>
  <c r="D15090" i="8"/>
  <c r="C15091" i="8"/>
  <c r="D15091" i="8"/>
  <c r="C15092" i="8"/>
  <c r="D15092" i="8"/>
  <c r="C15093" i="8"/>
  <c r="D15093" i="8"/>
  <c r="C15094" i="8"/>
  <c r="D15094" i="8"/>
  <c r="C15095" i="8"/>
  <c r="D15095" i="8"/>
  <c r="C15096" i="8"/>
  <c r="D15096" i="8"/>
  <c r="C15097" i="8"/>
  <c r="D15097" i="8"/>
  <c r="C15098" i="8"/>
  <c r="D15098" i="8"/>
  <c r="C15099" i="8"/>
  <c r="D15099" i="8"/>
  <c r="C15100" i="8"/>
  <c r="D15100" i="8"/>
  <c r="C15101" i="8"/>
  <c r="D15101" i="8"/>
  <c r="C15102" i="8"/>
  <c r="D15102" i="8"/>
  <c r="C15103" i="8"/>
  <c r="D15103" i="8"/>
  <c r="C15104" i="8"/>
  <c r="D15104" i="8"/>
  <c r="C15105" i="8"/>
  <c r="D15105" i="8"/>
  <c r="C15106" i="8"/>
  <c r="D15106" i="8"/>
  <c r="C15107" i="8"/>
  <c r="D15107" i="8"/>
  <c r="C15108" i="8"/>
  <c r="D15108" i="8"/>
  <c r="C15109" i="8"/>
  <c r="D15109" i="8"/>
  <c r="C15110" i="8"/>
  <c r="D15110" i="8"/>
  <c r="C15111" i="8"/>
  <c r="D15111" i="8"/>
  <c r="C15112" i="8"/>
  <c r="D15112" i="8"/>
  <c r="C15113" i="8"/>
  <c r="D15113" i="8"/>
  <c r="C15114" i="8"/>
  <c r="D15114" i="8"/>
  <c r="C15115" i="8"/>
  <c r="D15115" i="8"/>
  <c r="C15116" i="8"/>
  <c r="D15116" i="8"/>
  <c r="C15117" i="8"/>
  <c r="D15117" i="8"/>
  <c r="C15118" i="8"/>
  <c r="D15118" i="8"/>
  <c r="C15119" i="8"/>
  <c r="D15119" i="8"/>
  <c r="C15120" i="8"/>
  <c r="D15120" i="8"/>
  <c r="C15121" i="8"/>
  <c r="D15121" i="8"/>
  <c r="C15122" i="8"/>
  <c r="D15122" i="8"/>
  <c r="C15123" i="8"/>
  <c r="D15123" i="8"/>
  <c r="C15124" i="8"/>
  <c r="D15124" i="8"/>
  <c r="C15125" i="8"/>
  <c r="D15125" i="8"/>
  <c r="C15126" i="8"/>
  <c r="D15126" i="8"/>
  <c r="C15127" i="8"/>
  <c r="D15127" i="8"/>
  <c r="C15128" i="8"/>
  <c r="D15128" i="8"/>
  <c r="C15129" i="8"/>
  <c r="D15129" i="8"/>
  <c r="C15130" i="8"/>
  <c r="D15130" i="8"/>
  <c r="C15131" i="8"/>
  <c r="D15131" i="8"/>
  <c r="C15132" i="8"/>
  <c r="D15132" i="8"/>
  <c r="C15133" i="8"/>
  <c r="D15133" i="8"/>
  <c r="C15134" i="8"/>
  <c r="D15134" i="8"/>
  <c r="C15135" i="8"/>
  <c r="D15135" i="8"/>
  <c r="C15136" i="8"/>
  <c r="D15136" i="8"/>
  <c r="C15137" i="8"/>
  <c r="D15137" i="8"/>
  <c r="C15138" i="8"/>
  <c r="D15138" i="8"/>
  <c r="C15139" i="8"/>
  <c r="D15139" i="8"/>
  <c r="C15140" i="8"/>
  <c r="D15140" i="8"/>
  <c r="C15141" i="8"/>
  <c r="D15141" i="8"/>
  <c r="C15142" i="8"/>
  <c r="D15142" i="8"/>
  <c r="C15143" i="8"/>
  <c r="D15143" i="8"/>
  <c r="C15144" i="8"/>
  <c r="D15144" i="8"/>
  <c r="C15145" i="8"/>
  <c r="D15145" i="8"/>
  <c r="C15146" i="8"/>
  <c r="D15146" i="8"/>
  <c r="C15147" i="8"/>
  <c r="D15147" i="8"/>
  <c r="C15148" i="8"/>
  <c r="D15148" i="8"/>
  <c r="C15149" i="8"/>
  <c r="D15149" i="8"/>
  <c r="C15150" i="8"/>
  <c r="D15150" i="8"/>
  <c r="C15151" i="8"/>
  <c r="D15151" i="8"/>
  <c r="C15152" i="8"/>
  <c r="D15152" i="8"/>
  <c r="C15153" i="8"/>
  <c r="D15153" i="8"/>
  <c r="C15154" i="8"/>
  <c r="D15154" i="8"/>
  <c r="C15155" i="8"/>
  <c r="D15155" i="8"/>
  <c r="C15156" i="8"/>
  <c r="D15156" i="8"/>
  <c r="C15157" i="8"/>
  <c r="D15157" i="8"/>
  <c r="C15158" i="8"/>
  <c r="D15158" i="8"/>
  <c r="C15159" i="8"/>
  <c r="D15159" i="8"/>
  <c r="C15160" i="8"/>
  <c r="D15160" i="8"/>
  <c r="C15161" i="8"/>
  <c r="D15161" i="8"/>
  <c r="C15162" i="8"/>
  <c r="D15162" i="8"/>
  <c r="C15163" i="8"/>
  <c r="D15163" i="8"/>
  <c r="C15164" i="8"/>
  <c r="D15164" i="8"/>
  <c r="C15165" i="8"/>
  <c r="D15165" i="8"/>
  <c r="C15166" i="8"/>
  <c r="D15166" i="8"/>
  <c r="C15167" i="8"/>
  <c r="D15167" i="8"/>
  <c r="C15168" i="8"/>
  <c r="D15168" i="8"/>
  <c r="C15169" i="8"/>
  <c r="D15169" i="8"/>
  <c r="C15170" i="8"/>
  <c r="D15170" i="8"/>
  <c r="C15171" i="8"/>
  <c r="D15171" i="8"/>
  <c r="C15172" i="8"/>
  <c r="D15172" i="8"/>
  <c r="C15173" i="8"/>
  <c r="D15173" i="8"/>
  <c r="C15174" i="8"/>
  <c r="D15174" i="8"/>
  <c r="C15175" i="8"/>
  <c r="D15175" i="8"/>
  <c r="C15176" i="8"/>
  <c r="D15176" i="8"/>
  <c r="C15177" i="8"/>
  <c r="D15177" i="8"/>
  <c r="C15178" i="8"/>
  <c r="D15178" i="8"/>
  <c r="C15179" i="8"/>
  <c r="D15179" i="8"/>
  <c r="C15180" i="8"/>
  <c r="D15180" i="8"/>
  <c r="C15181" i="8"/>
  <c r="D15181" i="8"/>
  <c r="I15181" i="8"/>
  <c r="G15181" i="8"/>
  <c r="F15181" i="8"/>
  <c r="E15181" i="8"/>
  <c r="G15159" i="8"/>
  <c r="F15159" i="8"/>
  <c r="E15159" i="8"/>
  <c r="G15135" i="8"/>
  <c r="F15135" i="8"/>
  <c r="E15135" i="8"/>
  <c r="G15111" i="8"/>
  <c r="F15111" i="8"/>
  <c r="E15111" i="8"/>
  <c r="G15087" i="8"/>
  <c r="F15087" i="8"/>
  <c r="E15087" i="8"/>
  <c r="G15063" i="8"/>
  <c r="F15063" i="8"/>
  <c r="E15063" i="8"/>
  <c r="C14871" i="8"/>
  <c r="D14871" i="8"/>
  <c r="C14872" i="8"/>
  <c r="D14872" i="8"/>
  <c r="C14873" i="8"/>
  <c r="D14873" i="8"/>
  <c r="C14874" i="8"/>
  <c r="D14874" i="8"/>
  <c r="C14875" i="8"/>
  <c r="D14875" i="8"/>
  <c r="C14876" i="8"/>
  <c r="D14876" i="8"/>
  <c r="C14877" i="8"/>
  <c r="D14877" i="8"/>
  <c r="C14878" i="8"/>
  <c r="D14878" i="8"/>
  <c r="C14879" i="8"/>
  <c r="D14879" i="8"/>
  <c r="C14880" i="8"/>
  <c r="D14880" i="8"/>
  <c r="C14881" i="8"/>
  <c r="D14881" i="8"/>
  <c r="C14882" i="8"/>
  <c r="D14882" i="8"/>
  <c r="C14883" i="8"/>
  <c r="D14883" i="8"/>
  <c r="C14884" i="8"/>
  <c r="D14884" i="8"/>
  <c r="C14885" i="8"/>
  <c r="D14885" i="8"/>
  <c r="C14886" i="8"/>
  <c r="D14886" i="8"/>
  <c r="C14887" i="8"/>
  <c r="D14887" i="8"/>
  <c r="C14888" i="8"/>
  <c r="D14888" i="8"/>
  <c r="C14889" i="8"/>
  <c r="D14889" i="8"/>
  <c r="C14890" i="8"/>
  <c r="D14890" i="8"/>
  <c r="C14891" i="8"/>
  <c r="D14891" i="8"/>
  <c r="C14892" i="8"/>
  <c r="D14892" i="8"/>
  <c r="C14893" i="8"/>
  <c r="D14893" i="8"/>
  <c r="C14894" i="8"/>
  <c r="D14894" i="8"/>
  <c r="C14895" i="8"/>
  <c r="D14895" i="8"/>
  <c r="C14896" i="8"/>
  <c r="D14896" i="8"/>
  <c r="C14897" i="8"/>
  <c r="D14897" i="8"/>
  <c r="C14898" i="8"/>
  <c r="D14898" i="8"/>
  <c r="C14899" i="8"/>
  <c r="D14899" i="8"/>
  <c r="C14900" i="8"/>
  <c r="D14900" i="8"/>
  <c r="C14901" i="8"/>
  <c r="D14901" i="8"/>
  <c r="C14902" i="8"/>
  <c r="D14902" i="8"/>
  <c r="C14903" i="8"/>
  <c r="D14903" i="8"/>
  <c r="C14904" i="8"/>
  <c r="D14904" i="8"/>
  <c r="C14905" i="8"/>
  <c r="D14905" i="8"/>
  <c r="C14906" i="8"/>
  <c r="D14906" i="8"/>
  <c r="C14907" i="8"/>
  <c r="D14907" i="8"/>
  <c r="C14908" i="8"/>
  <c r="D14908" i="8"/>
  <c r="C14909" i="8"/>
  <c r="D14909" i="8"/>
  <c r="C14910" i="8"/>
  <c r="D14910" i="8"/>
  <c r="C14911" i="8"/>
  <c r="D14911" i="8"/>
  <c r="C14912" i="8"/>
  <c r="D14912" i="8"/>
  <c r="C14913" i="8"/>
  <c r="D14913" i="8"/>
  <c r="C14914" i="8"/>
  <c r="D14914" i="8"/>
  <c r="C14915" i="8"/>
  <c r="D14915" i="8"/>
  <c r="C14916" i="8"/>
  <c r="D14916" i="8"/>
  <c r="C14917" i="8"/>
  <c r="D14917" i="8"/>
  <c r="C14918" i="8"/>
  <c r="D14918" i="8"/>
  <c r="C14919" i="8"/>
  <c r="D14919" i="8"/>
  <c r="C14920" i="8"/>
  <c r="D14920" i="8"/>
  <c r="C14921" i="8"/>
  <c r="D14921" i="8"/>
  <c r="C14922" i="8"/>
  <c r="D14922" i="8"/>
  <c r="C14923" i="8"/>
  <c r="D14923" i="8"/>
  <c r="C14924" i="8"/>
  <c r="D14924" i="8"/>
  <c r="C14925" i="8"/>
  <c r="D14925" i="8"/>
  <c r="C14926" i="8"/>
  <c r="D14926" i="8"/>
  <c r="C14927" i="8"/>
  <c r="D14927" i="8"/>
  <c r="C14928" i="8"/>
  <c r="D14928" i="8"/>
  <c r="C14929" i="8"/>
  <c r="D14929" i="8"/>
  <c r="C14930" i="8"/>
  <c r="D14930" i="8"/>
  <c r="C14931" i="8"/>
  <c r="D14931" i="8"/>
  <c r="C14932" i="8"/>
  <c r="D14932" i="8"/>
  <c r="C14933" i="8"/>
  <c r="D14933" i="8"/>
  <c r="C14934" i="8"/>
  <c r="D14934" i="8"/>
  <c r="C14935" i="8"/>
  <c r="D14935" i="8"/>
  <c r="C14936" i="8"/>
  <c r="D14936" i="8"/>
  <c r="C14937" i="8"/>
  <c r="D14937" i="8"/>
  <c r="C14938" i="8"/>
  <c r="D14938" i="8"/>
  <c r="C14939" i="8"/>
  <c r="D14939" i="8"/>
  <c r="C14940" i="8"/>
  <c r="D14940" i="8"/>
  <c r="C14941" i="8"/>
  <c r="D14941" i="8"/>
  <c r="C14942" i="8"/>
  <c r="D14942" i="8"/>
  <c r="C14943" i="8"/>
  <c r="D14943" i="8"/>
  <c r="C14944" i="8"/>
  <c r="D14944" i="8"/>
  <c r="C14945" i="8"/>
  <c r="D14945" i="8"/>
  <c r="C14946" i="8"/>
  <c r="D14946" i="8"/>
  <c r="C14947" i="8"/>
  <c r="D14947" i="8"/>
  <c r="C14948" i="8"/>
  <c r="D14948" i="8"/>
  <c r="C14949" i="8"/>
  <c r="D14949" i="8"/>
  <c r="C14950" i="8"/>
  <c r="D14950" i="8"/>
  <c r="C14951" i="8"/>
  <c r="D14951" i="8"/>
  <c r="C14952" i="8"/>
  <c r="D14952" i="8"/>
  <c r="C14953" i="8"/>
  <c r="D14953" i="8"/>
  <c r="C14954" i="8"/>
  <c r="D14954" i="8"/>
  <c r="C14955" i="8"/>
  <c r="D14955" i="8"/>
  <c r="C14956" i="8"/>
  <c r="D14956" i="8"/>
  <c r="C14957" i="8"/>
  <c r="D14957" i="8"/>
  <c r="C14958" i="8"/>
  <c r="D14958" i="8"/>
  <c r="C14959" i="8"/>
  <c r="D14959" i="8"/>
  <c r="C14960" i="8"/>
  <c r="D14960" i="8"/>
  <c r="C14961" i="8"/>
  <c r="D14961" i="8"/>
  <c r="C14962" i="8"/>
  <c r="D14962" i="8"/>
  <c r="C14963" i="8"/>
  <c r="D14963" i="8"/>
  <c r="C14964" i="8"/>
  <c r="D14964" i="8"/>
  <c r="C14965" i="8"/>
  <c r="D14965" i="8"/>
  <c r="C14966" i="8"/>
  <c r="D14966" i="8"/>
  <c r="C14967" i="8"/>
  <c r="D14967" i="8"/>
  <c r="C14968" i="8"/>
  <c r="D14968" i="8"/>
  <c r="C14969" i="8"/>
  <c r="D14969" i="8"/>
  <c r="C14970" i="8"/>
  <c r="D14970" i="8"/>
  <c r="C14971" i="8"/>
  <c r="D14971" i="8"/>
  <c r="C14972" i="8"/>
  <c r="D14972" i="8"/>
  <c r="C14973" i="8"/>
  <c r="D14973" i="8"/>
  <c r="C14974" i="8"/>
  <c r="D14974" i="8"/>
  <c r="C14975" i="8"/>
  <c r="D14975" i="8"/>
  <c r="C14976" i="8"/>
  <c r="D14976" i="8"/>
  <c r="C14977" i="8"/>
  <c r="D14977" i="8"/>
  <c r="C14978" i="8"/>
  <c r="D14978" i="8"/>
  <c r="C14979" i="8"/>
  <c r="D14979" i="8"/>
  <c r="C14980" i="8"/>
  <c r="D14980" i="8"/>
  <c r="C14981" i="8"/>
  <c r="D14981" i="8"/>
  <c r="C14983" i="8"/>
  <c r="D14983" i="8"/>
  <c r="C14984" i="8"/>
  <c r="D14984" i="8"/>
  <c r="C14985" i="8"/>
  <c r="D14985" i="8"/>
  <c r="C14986" i="8"/>
  <c r="D14986" i="8"/>
  <c r="C14987" i="8"/>
  <c r="D14987" i="8"/>
  <c r="C14988" i="8"/>
  <c r="D14988" i="8"/>
  <c r="C14989" i="8"/>
  <c r="D14989" i="8"/>
  <c r="C14990" i="8"/>
  <c r="D14990" i="8"/>
  <c r="C14991" i="8"/>
  <c r="D14991" i="8"/>
  <c r="C14992" i="8"/>
  <c r="D14992" i="8"/>
  <c r="C14993" i="8"/>
  <c r="D14993" i="8"/>
  <c r="C14994" i="8"/>
  <c r="D14994" i="8"/>
  <c r="C14995" i="8"/>
  <c r="D14995" i="8"/>
  <c r="C14996" i="8"/>
  <c r="D14996" i="8"/>
  <c r="C14997" i="8"/>
  <c r="D14997" i="8"/>
  <c r="C14998" i="8"/>
  <c r="D14998" i="8"/>
  <c r="C14999" i="8"/>
  <c r="D14999" i="8"/>
  <c r="C15000" i="8"/>
  <c r="D15000" i="8"/>
  <c r="C15001" i="8"/>
  <c r="D15001" i="8"/>
  <c r="C15002" i="8"/>
  <c r="D15002" i="8"/>
  <c r="C15003" i="8"/>
  <c r="D15003" i="8"/>
  <c r="C15004" i="8"/>
  <c r="D15004" i="8"/>
  <c r="C15005" i="8"/>
  <c r="D15005" i="8"/>
  <c r="C15006" i="8"/>
  <c r="D15006" i="8"/>
  <c r="C15007" i="8"/>
  <c r="D15007" i="8"/>
  <c r="C15008" i="8"/>
  <c r="D15008" i="8"/>
  <c r="C15009" i="8"/>
  <c r="D15009" i="8"/>
  <c r="C15010" i="8"/>
  <c r="D15010" i="8"/>
  <c r="C15011" i="8"/>
  <c r="D15011" i="8"/>
  <c r="C15012" i="8"/>
  <c r="D15012" i="8"/>
  <c r="C15013" i="8"/>
  <c r="D15013" i="8"/>
  <c r="C15014" i="8"/>
  <c r="D15014" i="8"/>
  <c r="C15015" i="8"/>
  <c r="D15015" i="8"/>
  <c r="C15016" i="8"/>
  <c r="D15016" i="8"/>
  <c r="C15017" i="8"/>
  <c r="D15017" i="8"/>
  <c r="C15018" i="8"/>
  <c r="D15018" i="8"/>
  <c r="C15019" i="8"/>
  <c r="D15019" i="8"/>
  <c r="C15020" i="8"/>
  <c r="D15020" i="8"/>
  <c r="C15021" i="8"/>
  <c r="D15021" i="8"/>
  <c r="C15022" i="8"/>
  <c r="D15022" i="8"/>
  <c r="C15023" i="8"/>
  <c r="D15023" i="8"/>
  <c r="C15024" i="8"/>
  <c r="D15024" i="8"/>
  <c r="C15025" i="8"/>
  <c r="D15025" i="8"/>
  <c r="C15026" i="8"/>
  <c r="D15026" i="8"/>
  <c r="C15027" i="8"/>
  <c r="D15027" i="8"/>
  <c r="C15028" i="8"/>
  <c r="D15028" i="8"/>
  <c r="C15029" i="8"/>
  <c r="D15029" i="8"/>
  <c r="C15030" i="8"/>
  <c r="D15030" i="8"/>
  <c r="C15031" i="8"/>
  <c r="D15031" i="8"/>
  <c r="C15032" i="8"/>
  <c r="D15032" i="8"/>
  <c r="C15033" i="8"/>
  <c r="D15033" i="8"/>
  <c r="C15034" i="8"/>
  <c r="D15034" i="8"/>
  <c r="C15035" i="8"/>
  <c r="D15035" i="8"/>
  <c r="C15036" i="8"/>
  <c r="D15036" i="8"/>
  <c r="C15037" i="8"/>
  <c r="D15037" i="8"/>
  <c r="C15038" i="8"/>
  <c r="D15038" i="8"/>
  <c r="C15039" i="8"/>
  <c r="D15039" i="8"/>
  <c r="I15039" i="8"/>
  <c r="G15039" i="8"/>
  <c r="F15039" i="8"/>
  <c r="E15039" i="8"/>
  <c r="G15015" i="8"/>
  <c r="F15015" i="8"/>
  <c r="E15015" i="8"/>
  <c r="G14991" i="8"/>
  <c r="F14991" i="8"/>
  <c r="E14991" i="8"/>
  <c r="G14966" i="8"/>
  <c r="F14966" i="8"/>
  <c r="E14966" i="8"/>
  <c r="G14942" i="8"/>
  <c r="F14942" i="8"/>
  <c r="E14942" i="8"/>
  <c r="G14918" i="8"/>
  <c r="F14918" i="8"/>
  <c r="E14918" i="8"/>
  <c r="G14894" i="8"/>
  <c r="F14894" i="8"/>
  <c r="E14894" i="8"/>
  <c r="C14703" i="8"/>
  <c r="D14703" i="8"/>
  <c r="C14704" i="8"/>
  <c r="D14704" i="8"/>
  <c r="C14705" i="8"/>
  <c r="D14705" i="8"/>
  <c r="C14706" i="8"/>
  <c r="D14706" i="8"/>
  <c r="C14707" i="8"/>
  <c r="D14707" i="8"/>
  <c r="C14708" i="8"/>
  <c r="D14708" i="8"/>
  <c r="C14709" i="8"/>
  <c r="D14709" i="8"/>
  <c r="C14710" i="8"/>
  <c r="D14710" i="8"/>
  <c r="C14711" i="8"/>
  <c r="D14711" i="8"/>
  <c r="C14712" i="8"/>
  <c r="D14712" i="8"/>
  <c r="C14713" i="8"/>
  <c r="D14713" i="8"/>
  <c r="C14714" i="8"/>
  <c r="D14714" i="8"/>
  <c r="C14715" i="8"/>
  <c r="D14715" i="8"/>
  <c r="C14716" i="8"/>
  <c r="D14716" i="8"/>
  <c r="C14717" i="8"/>
  <c r="D14717" i="8"/>
  <c r="C14718" i="8"/>
  <c r="D14718" i="8"/>
  <c r="C14719" i="8"/>
  <c r="D14719" i="8"/>
  <c r="C14720" i="8"/>
  <c r="D14720" i="8"/>
  <c r="C14721" i="8"/>
  <c r="D14721" i="8"/>
  <c r="C14722" i="8"/>
  <c r="D14722" i="8"/>
  <c r="C14723" i="8"/>
  <c r="D14723" i="8"/>
  <c r="C14724" i="8"/>
  <c r="D14724" i="8"/>
  <c r="C14725" i="8"/>
  <c r="D14725" i="8"/>
  <c r="C14726" i="8"/>
  <c r="D14726" i="8"/>
  <c r="C14727" i="8"/>
  <c r="D14727" i="8"/>
  <c r="C14728" i="8"/>
  <c r="D14728" i="8"/>
  <c r="C14729" i="8"/>
  <c r="D14729" i="8"/>
  <c r="C14730" i="8"/>
  <c r="D14730" i="8"/>
  <c r="C14731" i="8"/>
  <c r="D14731" i="8"/>
  <c r="C14732" i="8"/>
  <c r="D14732" i="8"/>
  <c r="C14733" i="8"/>
  <c r="D14733" i="8"/>
  <c r="C14734" i="8"/>
  <c r="D14734" i="8"/>
  <c r="C14735" i="8"/>
  <c r="D14735" i="8"/>
  <c r="C14736" i="8"/>
  <c r="D14736" i="8"/>
  <c r="C14737" i="8"/>
  <c r="D14737" i="8"/>
  <c r="C14738" i="8"/>
  <c r="D14738" i="8"/>
  <c r="C14739" i="8"/>
  <c r="D14739" i="8"/>
  <c r="C14740" i="8"/>
  <c r="D14740" i="8"/>
  <c r="C14741" i="8"/>
  <c r="D14741" i="8"/>
  <c r="C14742" i="8"/>
  <c r="D14742" i="8"/>
  <c r="C14743" i="8"/>
  <c r="D14743" i="8"/>
  <c r="C14744" i="8"/>
  <c r="D14744" i="8"/>
  <c r="C14745" i="8"/>
  <c r="D14745" i="8"/>
  <c r="C14746" i="8"/>
  <c r="D14746" i="8"/>
  <c r="C14747" i="8"/>
  <c r="D14747" i="8"/>
  <c r="C14748" i="8"/>
  <c r="D14748" i="8"/>
  <c r="C14749" i="8"/>
  <c r="D14749" i="8"/>
  <c r="C14750" i="8"/>
  <c r="D14750" i="8"/>
  <c r="C14751" i="8"/>
  <c r="D14751" i="8"/>
  <c r="C14752" i="8"/>
  <c r="D14752" i="8"/>
  <c r="C14753" i="8"/>
  <c r="D14753" i="8"/>
  <c r="C14754" i="8"/>
  <c r="D14754" i="8"/>
  <c r="C14755" i="8"/>
  <c r="D14755" i="8"/>
  <c r="C14756" i="8"/>
  <c r="D14756" i="8"/>
  <c r="C14757" i="8"/>
  <c r="D14757" i="8"/>
  <c r="C14758" i="8"/>
  <c r="D14758" i="8"/>
  <c r="C14759" i="8"/>
  <c r="D14759" i="8"/>
  <c r="C14760" i="8"/>
  <c r="D14760" i="8"/>
  <c r="C14761" i="8"/>
  <c r="D14761" i="8"/>
  <c r="C14762" i="8"/>
  <c r="D14762" i="8"/>
  <c r="C14763" i="8"/>
  <c r="D14763" i="8"/>
  <c r="C14764" i="8"/>
  <c r="D14764" i="8"/>
  <c r="C14765" i="8"/>
  <c r="D14765" i="8"/>
  <c r="C14766" i="8"/>
  <c r="D14766" i="8"/>
  <c r="C14767" i="8"/>
  <c r="D14767" i="8"/>
  <c r="C14768" i="8"/>
  <c r="D14768" i="8"/>
  <c r="C14769" i="8"/>
  <c r="D14769" i="8"/>
  <c r="C14770" i="8"/>
  <c r="D14770" i="8"/>
  <c r="C14771" i="8"/>
  <c r="D14771" i="8"/>
  <c r="C14772" i="8"/>
  <c r="D14772" i="8"/>
  <c r="C14773" i="8"/>
  <c r="D14773" i="8"/>
  <c r="C14774" i="8"/>
  <c r="D14774" i="8"/>
  <c r="C14775" i="8"/>
  <c r="D14775" i="8"/>
  <c r="C14776" i="8"/>
  <c r="D14776" i="8"/>
  <c r="C14777" i="8"/>
  <c r="D14777" i="8"/>
  <c r="C14778" i="8"/>
  <c r="D14778" i="8"/>
  <c r="C14779" i="8"/>
  <c r="D14779" i="8"/>
  <c r="C14780" i="8"/>
  <c r="D14780" i="8"/>
  <c r="C14781" i="8"/>
  <c r="D14781" i="8"/>
  <c r="C14782" i="8"/>
  <c r="D14782" i="8"/>
  <c r="C14783" i="8"/>
  <c r="D14783" i="8"/>
  <c r="C14784" i="8"/>
  <c r="D14784" i="8"/>
  <c r="C14785" i="8"/>
  <c r="D14785" i="8"/>
  <c r="C14786" i="8"/>
  <c r="D14786" i="8"/>
  <c r="C14787" i="8"/>
  <c r="D14787" i="8"/>
  <c r="C14788" i="8"/>
  <c r="D14788" i="8"/>
  <c r="C14789" i="8"/>
  <c r="D14789" i="8"/>
  <c r="C14790" i="8"/>
  <c r="D14790" i="8"/>
  <c r="C14791" i="8"/>
  <c r="D14791" i="8"/>
  <c r="C14792" i="8"/>
  <c r="D14792" i="8"/>
  <c r="C14793" i="8"/>
  <c r="D14793" i="8"/>
  <c r="C14794" i="8"/>
  <c r="D14794" i="8"/>
  <c r="C14795" i="8"/>
  <c r="D14795" i="8"/>
  <c r="C14796" i="8"/>
  <c r="D14796" i="8"/>
  <c r="C14797" i="8"/>
  <c r="D14797" i="8"/>
  <c r="C14798" i="8"/>
  <c r="D14798" i="8"/>
  <c r="C14799" i="8"/>
  <c r="D14799" i="8"/>
  <c r="C14800" i="8"/>
  <c r="D14800" i="8"/>
  <c r="C14801" i="8"/>
  <c r="D14801" i="8"/>
  <c r="C14802" i="8"/>
  <c r="D14802" i="8"/>
  <c r="C14803" i="8"/>
  <c r="D14803" i="8"/>
  <c r="C14804" i="8"/>
  <c r="D14804" i="8"/>
  <c r="C14805" i="8"/>
  <c r="D14805" i="8"/>
  <c r="C14806" i="8"/>
  <c r="D14806" i="8"/>
  <c r="C14807" i="8"/>
  <c r="D14807" i="8"/>
  <c r="C14808" i="8"/>
  <c r="D14808" i="8"/>
  <c r="C14809" i="8"/>
  <c r="D14809" i="8"/>
  <c r="C14810" i="8"/>
  <c r="D14810" i="8"/>
  <c r="C14811" i="8"/>
  <c r="D14811" i="8"/>
  <c r="C14812" i="8"/>
  <c r="D14812" i="8"/>
  <c r="C14813" i="8"/>
  <c r="D14813" i="8"/>
  <c r="C14814" i="8"/>
  <c r="D14814" i="8"/>
  <c r="C14815" i="8"/>
  <c r="D14815" i="8"/>
  <c r="C14816" i="8"/>
  <c r="D14816" i="8"/>
  <c r="C14817" i="8"/>
  <c r="D14817" i="8"/>
  <c r="C14818" i="8"/>
  <c r="D14818" i="8"/>
  <c r="C14819" i="8"/>
  <c r="D14819" i="8"/>
  <c r="C14820" i="8"/>
  <c r="D14820" i="8"/>
  <c r="C14821" i="8"/>
  <c r="D14821" i="8"/>
  <c r="C14822" i="8"/>
  <c r="D14822" i="8"/>
  <c r="C14823" i="8"/>
  <c r="D14823" i="8"/>
  <c r="C14824" i="8"/>
  <c r="D14824" i="8"/>
  <c r="C14825" i="8"/>
  <c r="D14825" i="8"/>
  <c r="C14826" i="8"/>
  <c r="D14826" i="8"/>
  <c r="C14827" i="8"/>
  <c r="D14827" i="8"/>
  <c r="C14828" i="8"/>
  <c r="D14828" i="8"/>
  <c r="C14829" i="8"/>
  <c r="D14829" i="8"/>
  <c r="C14830" i="8"/>
  <c r="D14830" i="8"/>
  <c r="C14831" i="8"/>
  <c r="D14831" i="8"/>
  <c r="C14832" i="8"/>
  <c r="D14832" i="8"/>
  <c r="C14833" i="8"/>
  <c r="D14833" i="8"/>
  <c r="C14834" i="8"/>
  <c r="D14834" i="8"/>
  <c r="C14835" i="8"/>
  <c r="D14835" i="8"/>
  <c r="C14836" i="8"/>
  <c r="D14836" i="8"/>
  <c r="C14837" i="8"/>
  <c r="D14837" i="8"/>
  <c r="C14838" i="8"/>
  <c r="D14838" i="8"/>
  <c r="C14839" i="8"/>
  <c r="D14839" i="8"/>
  <c r="C14840" i="8"/>
  <c r="D14840" i="8"/>
  <c r="C14841" i="8"/>
  <c r="D14841" i="8"/>
  <c r="C14842" i="8"/>
  <c r="D14842" i="8"/>
  <c r="C14843" i="8"/>
  <c r="D14843" i="8"/>
  <c r="C14844" i="8"/>
  <c r="D14844" i="8"/>
  <c r="C14845" i="8"/>
  <c r="D14845" i="8"/>
  <c r="C14846" i="8"/>
  <c r="D14846" i="8"/>
  <c r="C14847" i="8"/>
  <c r="D14847" i="8"/>
  <c r="C14848" i="8"/>
  <c r="D14848" i="8"/>
  <c r="C14849" i="8"/>
  <c r="D14849" i="8"/>
  <c r="C14850" i="8"/>
  <c r="D14850" i="8"/>
  <c r="C14851" i="8"/>
  <c r="D14851" i="8"/>
  <c r="C14852" i="8"/>
  <c r="D14852" i="8"/>
  <c r="C14853" i="8"/>
  <c r="D14853" i="8"/>
  <c r="C14854" i="8"/>
  <c r="D14854" i="8"/>
  <c r="C14855" i="8"/>
  <c r="D14855" i="8"/>
  <c r="C14856" i="8"/>
  <c r="D14856" i="8"/>
  <c r="C14857" i="8"/>
  <c r="D14857" i="8"/>
  <c r="C14858" i="8"/>
  <c r="D14858" i="8"/>
  <c r="C14859" i="8"/>
  <c r="D14859" i="8"/>
  <c r="C14860" i="8"/>
  <c r="D14860" i="8"/>
  <c r="C14861" i="8"/>
  <c r="D14861" i="8"/>
  <c r="C14862" i="8"/>
  <c r="D14862" i="8"/>
  <c r="C14863" i="8"/>
  <c r="D14863" i="8"/>
  <c r="C14864" i="8"/>
  <c r="D14864" i="8"/>
  <c r="C14865" i="8"/>
  <c r="D14865" i="8"/>
  <c r="C14866" i="8"/>
  <c r="D14866" i="8"/>
  <c r="C14867" i="8"/>
  <c r="D14867" i="8"/>
  <c r="C14868" i="8"/>
  <c r="D14868" i="8"/>
  <c r="C14869" i="8"/>
  <c r="D14869" i="8"/>
  <c r="C14870" i="8"/>
  <c r="D14870" i="8"/>
  <c r="I14870" i="8"/>
  <c r="G14870" i="8"/>
  <c r="F14870" i="8"/>
  <c r="E14870" i="8"/>
  <c r="G14846" i="8"/>
  <c r="F14846" i="8"/>
  <c r="E14846" i="8"/>
  <c r="G14822" i="8"/>
  <c r="F14822" i="8"/>
  <c r="E14822" i="8"/>
  <c r="G14798" i="8"/>
  <c r="F14798" i="8"/>
  <c r="E14798" i="8"/>
  <c r="G14774" i="8"/>
  <c r="F14774" i="8"/>
  <c r="E14774" i="8"/>
  <c r="G14750" i="8"/>
  <c r="F14750" i="8"/>
  <c r="E14750" i="8"/>
  <c r="G14726" i="8"/>
  <c r="F14726" i="8"/>
  <c r="E14726" i="8"/>
  <c r="C14548" i="8"/>
  <c r="D14548" i="8"/>
  <c r="C14549" i="8"/>
  <c r="D14549" i="8"/>
  <c r="C14550" i="8"/>
  <c r="D14550" i="8"/>
  <c r="C14551" i="8"/>
  <c r="D14551" i="8"/>
  <c r="C14552" i="8"/>
  <c r="D14552" i="8"/>
  <c r="C14553" i="8"/>
  <c r="D14553" i="8"/>
  <c r="C14554" i="8"/>
  <c r="D14554" i="8"/>
  <c r="C14555" i="8"/>
  <c r="D14555" i="8"/>
  <c r="C14556" i="8"/>
  <c r="D14556" i="8"/>
  <c r="C14557" i="8"/>
  <c r="D14557" i="8"/>
  <c r="C14558" i="8"/>
  <c r="D14558" i="8"/>
  <c r="C14559" i="8"/>
  <c r="D14559" i="8"/>
  <c r="C14560" i="8"/>
  <c r="D14560" i="8"/>
  <c r="C14561" i="8"/>
  <c r="D14561" i="8"/>
  <c r="C14562" i="8"/>
  <c r="D14562" i="8"/>
  <c r="C14563" i="8"/>
  <c r="D14563" i="8"/>
  <c r="C14564" i="8"/>
  <c r="D14564" i="8"/>
  <c r="C14565" i="8"/>
  <c r="D14565" i="8"/>
  <c r="C14566" i="8"/>
  <c r="D14566" i="8"/>
  <c r="C14567" i="8"/>
  <c r="D14567" i="8"/>
  <c r="C14568" i="8"/>
  <c r="D14568" i="8"/>
  <c r="C14569" i="8"/>
  <c r="D14569" i="8"/>
  <c r="C14570" i="8"/>
  <c r="D14570" i="8"/>
  <c r="C14571" i="8"/>
  <c r="D14571" i="8"/>
  <c r="C14572" i="8"/>
  <c r="D14572" i="8"/>
  <c r="C14573" i="8"/>
  <c r="D14573" i="8"/>
  <c r="C14574" i="8"/>
  <c r="D14574" i="8"/>
  <c r="C14575" i="8"/>
  <c r="D14575" i="8"/>
  <c r="C14576" i="8"/>
  <c r="D14576" i="8"/>
  <c r="C14577" i="8"/>
  <c r="D14577" i="8"/>
  <c r="C14578" i="8"/>
  <c r="D14578" i="8"/>
  <c r="C14579" i="8"/>
  <c r="D14579" i="8"/>
  <c r="C14580" i="8"/>
  <c r="D14580" i="8"/>
  <c r="C14581" i="8"/>
  <c r="D14581" i="8"/>
  <c r="C14582" i="8"/>
  <c r="D14582" i="8"/>
  <c r="C14583" i="8"/>
  <c r="D14583" i="8"/>
  <c r="C14584" i="8"/>
  <c r="D14584" i="8"/>
  <c r="C14585" i="8"/>
  <c r="D14585" i="8"/>
  <c r="C14586" i="8"/>
  <c r="D14586" i="8"/>
  <c r="C14587" i="8"/>
  <c r="D14587" i="8"/>
  <c r="C14588" i="8"/>
  <c r="D14588" i="8"/>
  <c r="C14589" i="8"/>
  <c r="D14589" i="8"/>
  <c r="C14590" i="8"/>
  <c r="D14590" i="8"/>
  <c r="C14591" i="8"/>
  <c r="D14591" i="8"/>
  <c r="C14592" i="8"/>
  <c r="D14592" i="8"/>
  <c r="C14593" i="8"/>
  <c r="D14593" i="8"/>
  <c r="C14594" i="8"/>
  <c r="D14594" i="8"/>
  <c r="C14595" i="8"/>
  <c r="D14595" i="8"/>
  <c r="C14596" i="8"/>
  <c r="D14596" i="8"/>
  <c r="C14597" i="8"/>
  <c r="D14597" i="8"/>
  <c r="C14598" i="8"/>
  <c r="D14598" i="8"/>
  <c r="C14599" i="8"/>
  <c r="D14599" i="8"/>
  <c r="C14600" i="8"/>
  <c r="D14600" i="8"/>
  <c r="C14601" i="8"/>
  <c r="D14601" i="8"/>
  <c r="C14602" i="8"/>
  <c r="D14602" i="8"/>
  <c r="C14603" i="8"/>
  <c r="D14603" i="8"/>
  <c r="C14604" i="8"/>
  <c r="D14604" i="8"/>
  <c r="C14605" i="8"/>
  <c r="D14605" i="8"/>
  <c r="C14606" i="8"/>
  <c r="D14606" i="8"/>
  <c r="C14607" i="8"/>
  <c r="D14607" i="8"/>
  <c r="C14608" i="8"/>
  <c r="D14608" i="8"/>
  <c r="C14609" i="8"/>
  <c r="D14609" i="8"/>
  <c r="C14610" i="8"/>
  <c r="D14610" i="8"/>
  <c r="C14611" i="8"/>
  <c r="D14611" i="8"/>
  <c r="C14612" i="8"/>
  <c r="D14612" i="8"/>
  <c r="C14613" i="8"/>
  <c r="D14613" i="8"/>
  <c r="C14614" i="8"/>
  <c r="D14614" i="8"/>
  <c r="C14615" i="8"/>
  <c r="D14615" i="8"/>
  <c r="C14616" i="8"/>
  <c r="D14616" i="8"/>
  <c r="C14617" i="8"/>
  <c r="D14617" i="8"/>
  <c r="C14618" i="8"/>
  <c r="D14618" i="8"/>
  <c r="C14619" i="8"/>
  <c r="D14619" i="8"/>
  <c r="C14620" i="8"/>
  <c r="D14620" i="8"/>
  <c r="C14621" i="8"/>
  <c r="D14621" i="8"/>
  <c r="C14622" i="8"/>
  <c r="D14622" i="8"/>
  <c r="C14623" i="8"/>
  <c r="D14623" i="8"/>
  <c r="C14624" i="8"/>
  <c r="D14624" i="8"/>
  <c r="C14625" i="8"/>
  <c r="D14625" i="8"/>
  <c r="C14626" i="8"/>
  <c r="D14626" i="8"/>
  <c r="C14627" i="8"/>
  <c r="D14627" i="8"/>
  <c r="C14628" i="8"/>
  <c r="D14628" i="8"/>
  <c r="C14629" i="8"/>
  <c r="D14629" i="8"/>
  <c r="C14630" i="8"/>
  <c r="D14630" i="8"/>
  <c r="C14631" i="8"/>
  <c r="D14631" i="8"/>
  <c r="C14632" i="8"/>
  <c r="D14632" i="8"/>
  <c r="C14633" i="8"/>
  <c r="D14633" i="8"/>
  <c r="C14634" i="8"/>
  <c r="D14634" i="8"/>
  <c r="C14635" i="8"/>
  <c r="D14635" i="8"/>
  <c r="C14636" i="8"/>
  <c r="D14636" i="8"/>
  <c r="C14637" i="8"/>
  <c r="D14637" i="8"/>
  <c r="C14638" i="8"/>
  <c r="D14638" i="8"/>
  <c r="C14639" i="8"/>
  <c r="D14639" i="8"/>
  <c r="C14640" i="8"/>
  <c r="D14640" i="8"/>
  <c r="C14641" i="8"/>
  <c r="D14641" i="8"/>
  <c r="C14642" i="8"/>
  <c r="D14642" i="8"/>
  <c r="C14643" i="8"/>
  <c r="D14643" i="8"/>
  <c r="C14644" i="8"/>
  <c r="D14644" i="8"/>
  <c r="C14645" i="8"/>
  <c r="D14645" i="8"/>
  <c r="C14646" i="8"/>
  <c r="D14646" i="8"/>
  <c r="C14647" i="8"/>
  <c r="D14647" i="8"/>
  <c r="C14648" i="8"/>
  <c r="D14648" i="8"/>
  <c r="C14649" i="8"/>
  <c r="D14649" i="8"/>
  <c r="C14650" i="8"/>
  <c r="D14650" i="8"/>
  <c r="C14651" i="8"/>
  <c r="D14651" i="8"/>
  <c r="C14652" i="8"/>
  <c r="D14652" i="8"/>
  <c r="C14653" i="8"/>
  <c r="D14653" i="8"/>
  <c r="C14654" i="8"/>
  <c r="D14654" i="8"/>
  <c r="C14655" i="8"/>
  <c r="D14655" i="8"/>
  <c r="C14656" i="8"/>
  <c r="D14656" i="8"/>
  <c r="C14657" i="8"/>
  <c r="D14657" i="8"/>
  <c r="C14658" i="8"/>
  <c r="D14658" i="8"/>
  <c r="C14659" i="8"/>
  <c r="D14659" i="8"/>
  <c r="C14660" i="8"/>
  <c r="D14660" i="8"/>
  <c r="C14661" i="8"/>
  <c r="D14661" i="8"/>
  <c r="C14662" i="8"/>
  <c r="D14662" i="8"/>
  <c r="C14663" i="8"/>
  <c r="D14663" i="8"/>
  <c r="C14664" i="8"/>
  <c r="D14664" i="8"/>
  <c r="C14665" i="8"/>
  <c r="D14665" i="8"/>
  <c r="C14666" i="8"/>
  <c r="D14666" i="8"/>
  <c r="C14667" i="8"/>
  <c r="D14667" i="8"/>
  <c r="C14668" i="8"/>
  <c r="D14668" i="8"/>
  <c r="C14669" i="8"/>
  <c r="D14669" i="8"/>
  <c r="C14670" i="8"/>
  <c r="D14670" i="8"/>
  <c r="C14671" i="8"/>
  <c r="D14671" i="8"/>
  <c r="C14672" i="8"/>
  <c r="D14672" i="8"/>
  <c r="C14673" i="8"/>
  <c r="D14673" i="8"/>
  <c r="C14674" i="8"/>
  <c r="D14674" i="8"/>
  <c r="C14675" i="8"/>
  <c r="D14675" i="8"/>
  <c r="C14676" i="8"/>
  <c r="D14676" i="8"/>
  <c r="C14677" i="8"/>
  <c r="D14677" i="8"/>
  <c r="C14678" i="8"/>
  <c r="D14678" i="8"/>
  <c r="C14679" i="8"/>
  <c r="D14679" i="8"/>
  <c r="C14680" i="8"/>
  <c r="D14680" i="8"/>
  <c r="C14681" i="8"/>
  <c r="D14681" i="8"/>
  <c r="C14682" i="8"/>
  <c r="D14682" i="8"/>
  <c r="C14683" i="8"/>
  <c r="D14683" i="8"/>
  <c r="C14684" i="8"/>
  <c r="D14684" i="8"/>
  <c r="C14685" i="8"/>
  <c r="D14685" i="8"/>
  <c r="C14686" i="8"/>
  <c r="D14686" i="8"/>
  <c r="C14687" i="8"/>
  <c r="D14687" i="8"/>
  <c r="C14688" i="8"/>
  <c r="D14688" i="8"/>
  <c r="C14689" i="8"/>
  <c r="D14689" i="8"/>
  <c r="C14690" i="8"/>
  <c r="D14690" i="8"/>
  <c r="C14691" i="8"/>
  <c r="D14691" i="8"/>
  <c r="C14692" i="8"/>
  <c r="D14692" i="8"/>
  <c r="C14693" i="8"/>
  <c r="D14693" i="8"/>
  <c r="C14694" i="8"/>
  <c r="D14694" i="8"/>
  <c r="C14695" i="8"/>
  <c r="D14695" i="8"/>
  <c r="C14696" i="8"/>
  <c r="D14696" i="8"/>
  <c r="C14697" i="8"/>
  <c r="D14697" i="8"/>
  <c r="C14698" i="8"/>
  <c r="D14698" i="8"/>
  <c r="C14699" i="8"/>
  <c r="D14699" i="8"/>
  <c r="C14700" i="8"/>
  <c r="D14700" i="8"/>
  <c r="C14701" i="8"/>
  <c r="D14701" i="8"/>
  <c r="C14702" i="8"/>
  <c r="D14702" i="8"/>
  <c r="I14702" i="8"/>
  <c r="G14702" i="8"/>
  <c r="F14702" i="8"/>
  <c r="E14702" i="8"/>
  <c r="G14678" i="8"/>
  <c r="F14678" i="8"/>
  <c r="E14678" i="8"/>
  <c r="G14654" i="8"/>
  <c r="F14654" i="8"/>
  <c r="E14654" i="8"/>
  <c r="G14630" i="8"/>
  <c r="F14630" i="8"/>
  <c r="E14630" i="8"/>
  <c r="G14606" i="8"/>
  <c r="F14606" i="8"/>
  <c r="E14606" i="8"/>
  <c r="G14582" i="8"/>
  <c r="F14582" i="8"/>
  <c r="E14582" i="8"/>
  <c r="G14558" i="8"/>
  <c r="F14558" i="8"/>
  <c r="E14558" i="8"/>
  <c r="C14428" i="8"/>
  <c r="D14428" i="8"/>
  <c r="C14429" i="8"/>
  <c r="D14429" i="8"/>
  <c r="C14430" i="8"/>
  <c r="D14430" i="8"/>
  <c r="C14431" i="8"/>
  <c r="D14431" i="8"/>
  <c r="C14432" i="8"/>
  <c r="D14432" i="8"/>
  <c r="C14433" i="8"/>
  <c r="D14433" i="8"/>
  <c r="C14434" i="8"/>
  <c r="D14434" i="8"/>
  <c r="C14435" i="8"/>
  <c r="D14435" i="8"/>
  <c r="C14436" i="8"/>
  <c r="D14436" i="8"/>
  <c r="C14437" i="8"/>
  <c r="D14437" i="8"/>
  <c r="C14438" i="8"/>
  <c r="D14438" i="8"/>
  <c r="C14439" i="8"/>
  <c r="D14439" i="8"/>
  <c r="C14440" i="8"/>
  <c r="D14440" i="8"/>
  <c r="C14441" i="8"/>
  <c r="D14441" i="8"/>
  <c r="C14442" i="8"/>
  <c r="D14442" i="8"/>
  <c r="C14443" i="8"/>
  <c r="D14443" i="8"/>
  <c r="C14444" i="8"/>
  <c r="D14444" i="8"/>
  <c r="C14445" i="8"/>
  <c r="D14445" i="8"/>
  <c r="C14446" i="8"/>
  <c r="D14446" i="8"/>
  <c r="C14448" i="8"/>
  <c r="D14448" i="8"/>
  <c r="C14449" i="8"/>
  <c r="D14449" i="8"/>
  <c r="C14450" i="8"/>
  <c r="D14450" i="8"/>
  <c r="C14451" i="8"/>
  <c r="D14451" i="8"/>
  <c r="C14452" i="8"/>
  <c r="D14452" i="8"/>
  <c r="C14453" i="8"/>
  <c r="D14453" i="8"/>
  <c r="C14454" i="8"/>
  <c r="D14454" i="8"/>
  <c r="C14455" i="8"/>
  <c r="D14455" i="8"/>
  <c r="C14456" i="8"/>
  <c r="D14456" i="8"/>
  <c r="C14457" i="8"/>
  <c r="D14457" i="8"/>
  <c r="C14458" i="8"/>
  <c r="D14458" i="8"/>
  <c r="C14459" i="8"/>
  <c r="D14459" i="8"/>
  <c r="C14460" i="8"/>
  <c r="D14460" i="8"/>
  <c r="C14461" i="8"/>
  <c r="D14461" i="8"/>
  <c r="C14462" i="8"/>
  <c r="D14462" i="8"/>
  <c r="C14463" i="8"/>
  <c r="D14463" i="8"/>
  <c r="C14464" i="8"/>
  <c r="D14464" i="8"/>
  <c r="C14465" i="8"/>
  <c r="D14465" i="8"/>
  <c r="C14466" i="8"/>
  <c r="D14466" i="8"/>
  <c r="C14467" i="8"/>
  <c r="D14467" i="8"/>
  <c r="C14468" i="8"/>
  <c r="D14468" i="8"/>
  <c r="C14469" i="8"/>
  <c r="D14469" i="8"/>
  <c r="C14470" i="8"/>
  <c r="D14470" i="8"/>
  <c r="C14471" i="8"/>
  <c r="D14471" i="8"/>
  <c r="C14472" i="8"/>
  <c r="D14472" i="8"/>
  <c r="C14473" i="8"/>
  <c r="D14473" i="8"/>
  <c r="C14474" i="8"/>
  <c r="D14474" i="8"/>
  <c r="C14475" i="8"/>
  <c r="D14475" i="8"/>
  <c r="C14476" i="8"/>
  <c r="D14476" i="8"/>
  <c r="C14477" i="8"/>
  <c r="D14477" i="8"/>
  <c r="C14478" i="8"/>
  <c r="D14478" i="8"/>
  <c r="C14479" i="8"/>
  <c r="D14479" i="8"/>
  <c r="C14480" i="8"/>
  <c r="D14480" i="8"/>
  <c r="C14481" i="8"/>
  <c r="D14481" i="8"/>
  <c r="C14482" i="8"/>
  <c r="D14482" i="8"/>
  <c r="C14483" i="8"/>
  <c r="D14483" i="8"/>
  <c r="C14484" i="8"/>
  <c r="D14484" i="8"/>
  <c r="C14485" i="8"/>
  <c r="D14485" i="8"/>
  <c r="C14486" i="8"/>
  <c r="D14486" i="8"/>
  <c r="C14487" i="8"/>
  <c r="D14487" i="8"/>
  <c r="C14488" i="8"/>
  <c r="D14488" i="8"/>
  <c r="C14489" i="8"/>
  <c r="D14489" i="8"/>
  <c r="C14490" i="8"/>
  <c r="D14490" i="8"/>
  <c r="C14491" i="8"/>
  <c r="D14491" i="8"/>
  <c r="C14492" i="8"/>
  <c r="D14492" i="8"/>
  <c r="C14493" i="8"/>
  <c r="D14493" i="8"/>
  <c r="C14494" i="8"/>
  <c r="D14494" i="8"/>
  <c r="C14495" i="8"/>
  <c r="D14495" i="8"/>
  <c r="C14496" i="8"/>
  <c r="D14496" i="8"/>
  <c r="C14497" i="8"/>
  <c r="D14497" i="8"/>
  <c r="C14498" i="8"/>
  <c r="D14498" i="8"/>
  <c r="C14499" i="8"/>
  <c r="D14499" i="8"/>
  <c r="C14500" i="8"/>
  <c r="D14500" i="8"/>
  <c r="C14501" i="8"/>
  <c r="D14501" i="8"/>
  <c r="C14502" i="8"/>
  <c r="D14502" i="8"/>
  <c r="C14503" i="8"/>
  <c r="D14503" i="8"/>
  <c r="C14504" i="8"/>
  <c r="D14504" i="8"/>
  <c r="C14505" i="8"/>
  <c r="D14505" i="8"/>
  <c r="C14506" i="8"/>
  <c r="D14506" i="8"/>
  <c r="C14507" i="8"/>
  <c r="D14507" i="8"/>
  <c r="C14508" i="8"/>
  <c r="D14508" i="8"/>
  <c r="C14509" i="8"/>
  <c r="D14509" i="8"/>
  <c r="C14510" i="8"/>
  <c r="D14510" i="8"/>
  <c r="C14511" i="8"/>
  <c r="D14511" i="8"/>
  <c r="C14512" i="8"/>
  <c r="D14512" i="8"/>
  <c r="C14513" i="8"/>
  <c r="D14513" i="8"/>
  <c r="C14514" i="8"/>
  <c r="D14514" i="8"/>
  <c r="C14515" i="8"/>
  <c r="D14515" i="8"/>
  <c r="C14516" i="8"/>
  <c r="D14516" i="8"/>
  <c r="C14517" i="8"/>
  <c r="D14517" i="8"/>
  <c r="C14518" i="8"/>
  <c r="D14518" i="8"/>
  <c r="C14519" i="8"/>
  <c r="D14519" i="8"/>
  <c r="C14520" i="8"/>
  <c r="D14520" i="8"/>
  <c r="C14521" i="8"/>
  <c r="D14521" i="8"/>
  <c r="C14522" i="8"/>
  <c r="D14522" i="8"/>
  <c r="C14523" i="8"/>
  <c r="D14523" i="8"/>
  <c r="C14524" i="8"/>
  <c r="D14524" i="8"/>
  <c r="C14525" i="8"/>
  <c r="D14525" i="8"/>
  <c r="C14526" i="8"/>
  <c r="D14526" i="8"/>
  <c r="C14527" i="8"/>
  <c r="D14527" i="8"/>
  <c r="C14528" i="8"/>
  <c r="D14528" i="8"/>
  <c r="C14529" i="8"/>
  <c r="D14529" i="8"/>
  <c r="C14530" i="8"/>
  <c r="D14530" i="8"/>
  <c r="C14531" i="8"/>
  <c r="D14531" i="8"/>
  <c r="C14532" i="8"/>
  <c r="D14532" i="8"/>
  <c r="C14533" i="8"/>
  <c r="D14533" i="8"/>
  <c r="C14534" i="8"/>
  <c r="D14534" i="8"/>
  <c r="C14535" i="8"/>
  <c r="D14535" i="8"/>
  <c r="C14536" i="8"/>
  <c r="D14536" i="8"/>
  <c r="C14537" i="8"/>
  <c r="D14537" i="8"/>
  <c r="C14538" i="8"/>
  <c r="D14538" i="8"/>
  <c r="C14539" i="8"/>
  <c r="D14539" i="8"/>
  <c r="C14540" i="8"/>
  <c r="D14540" i="8"/>
  <c r="C14541" i="8"/>
  <c r="D14541" i="8"/>
  <c r="C14542" i="8"/>
  <c r="D14542" i="8"/>
  <c r="C14543" i="8"/>
  <c r="D14543" i="8"/>
  <c r="C14544" i="8"/>
  <c r="D14544" i="8"/>
  <c r="C14545" i="8"/>
  <c r="D14545" i="8"/>
  <c r="C14546" i="8"/>
  <c r="D14546" i="8"/>
  <c r="I14546" i="8"/>
  <c r="G14546" i="8"/>
  <c r="F14546" i="8"/>
  <c r="E14546" i="8"/>
  <c r="G14524" i="8"/>
  <c r="F14524" i="8"/>
  <c r="E14524" i="8"/>
  <c r="G14500" i="8"/>
  <c r="F14500" i="8"/>
  <c r="E14500" i="8"/>
  <c r="G14476" i="8"/>
  <c r="F14476" i="8"/>
  <c r="E14476" i="8"/>
  <c r="G14452" i="8"/>
  <c r="F14452" i="8"/>
  <c r="E14452" i="8"/>
  <c r="C14272" i="8"/>
  <c r="D14272" i="8"/>
  <c r="C14273" i="8"/>
  <c r="D14273" i="8"/>
  <c r="C14274" i="8"/>
  <c r="D14274" i="8"/>
  <c r="C14275" i="8"/>
  <c r="D14275" i="8"/>
  <c r="C14276" i="8"/>
  <c r="D14276" i="8"/>
  <c r="C14277" i="8"/>
  <c r="D14277" i="8"/>
  <c r="C14278" i="8"/>
  <c r="D14278" i="8"/>
  <c r="C14279" i="8"/>
  <c r="D14279" i="8"/>
  <c r="C14280" i="8"/>
  <c r="D14280" i="8"/>
  <c r="C14281" i="8"/>
  <c r="D14281" i="8"/>
  <c r="C14282" i="8"/>
  <c r="D14282" i="8"/>
  <c r="C14283" i="8"/>
  <c r="D14283" i="8"/>
  <c r="C14284" i="8"/>
  <c r="D14284" i="8"/>
  <c r="C14285" i="8"/>
  <c r="D14285" i="8"/>
  <c r="C14286" i="8"/>
  <c r="D14286" i="8"/>
  <c r="C14287" i="8"/>
  <c r="D14287" i="8"/>
  <c r="C14288" i="8"/>
  <c r="D14288" i="8"/>
  <c r="C14289" i="8"/>
  <c r="D14289" i="8"/>
  <c r="C14290" i="8"/>
  <c r="D14290" i="8"/>
  <c r="C14291" i="8"/>
  <c r="D14291" i="8"/>
  <c r="C14292" i="8"/>
  <c r="D14292" i="8"/>
  <c r="C14293" i="8"/>
  <c r="D14293" i="8"/>
  <c r="C14294" i="8"/>
  <c r="D14294" i="8"/>
  <c r="C14295" i="8"/>
  <c r="D14295" i="8"/>
  <c r="C14296" i="8"/>
  <c r="D14296" i="8"/>
  <c r="C14297" i="8"/>
  <c r="D14297" i="8"/>
  <c r="C14298" i="8"/>
  <c r="D14298" i="8"/>
  <c r="C14299" i="8"/>
  <c r="D14299" i="8"/>
  <c r="C14300" i="8"/>
  <c r="D14300" i="8"/>
  <c r="C14301" i="8"/>
  <c r="D14301" i="8"/>
  <c r="C14302" i="8"/>
  <c r="D14302" i="8"/>
  <c r="C14303" i="8"/>
  <c r="D14303" i="8"/>
  <c r="C14304" i="8"/>
  <c r="D14304" i="8"/>
  <c r="C14305" i="8"/>
  <c r="D14305" i="8"/>
  <c r="C14306" i="8"/>
  <c r="D14306" i="8"/>
  <c r="C14307" i="8"/>
  <c r="D14307" i="8"/>
  <c r="C14308" i="8"/>
  <c r="D14308" i="8"/>
  <c r="C14309" i="8"/>
  <c r="D14309" i="8"/>
  <c r="C14310" i="8"/>
  <c r="D14310" i="8"/>
  <c r="C14311" i="8"/>
  <c r="D14311" i="8"/>
  <c r="C14312" i="8"/>
  <c r="D14312" i="8"/>
  <c r="C14313" i="8"/>
  <c r="D14313" i="8"/>
  <c r="C14314" i="8"/>
  <c r="D14314" i="8"/>
  <c r="C14315" i="8"/>
  <c r="D14315" i="8"/>
  <c r="C14316" i="8"/>
  <c r="D14316" i="8"/>
  <c r="C14317" i="8"/>
  <c r="D14317" i="8"/>
  <c r="C14318" i="8"/>
  <c r="D14318" i="8"/>
  <c r="C14319" i="8"/>
  <c r="D14319" i="8"/>
  <c r="C14320" i="8"/>
  <c r="D14320" i="8"/>
  <c r="C14321" i="8"/>
  <c r="D14321" i="8"/>
  <c r="C14322" i="8"/>
  <c r="D14322" i="8"/>
  <c r="C14323" i="8"/>
  <c r="D14323" i="8"/>
  <c r="C14324" i="8"/>
  <c r="D14324" i="8"/>
  <c r="C14325" i="8"/>
  <c r="D14325" i="8"/>
  <c r="C14326" i="8"/>
  <c r="D14326" i="8"/>
  <c r="C14327" i="8"/>
  <c r="D14327" i="8"/>
  <c r="C14328" i="8"/>
  <c r="D14328" i="8"/>
  <c r="C14329" i="8"/>
  <c r="D14329" i="8"/>
  <c r="C14330" i="8"/>
  <c r="D14330" i="8"/>
  <c r="C14331" i="8"/>
  <c r="D14331" i="8"/>
  <c r="C14332" i="8"/>
  <c r="D14332" i="8"/>
  <c r="C14333" i="8"/>
  <c r="D14333" i="8"/>
  <c r="C14334" i="8"/>
  <c r="D14334" i="8"/>
  <c r="C14335" i="8"/>
  <c r="D14335" i="8"/>
  <c r="C14336" i="8"/>
  <c r="D14336" i="8"/>
  <c r="C14337" i="8"/>
  <c r="D14337" i="8"/>
  <c r="C14338" i="8"/>
  <c r="D14338" i="8"/>
  <c r="C14339" i="8"/>
  <c r="D14339" i="8"/>
  <c r="C14340" i="8"/>
  <c r="D14340" i="8"/>
  <c r="C14341" i="8"/>
  <c r="D14341" i="8"/>
  <c r="C14342" i="8"/>
  <c r="D14342" i="8"/>
  <c r="C14343" i="8"/>
  <c r="D14343" i="8"/>
  <c r="C14344" i="8"/>
  <c r="D14344" i="8"/>
  <c r="C14345" i="8"/>
  <c r="D14345" i="8"/>
  <c r="C14346" i="8"/>
  <c r="D14346" i="8"/>
  <c r="C14348" i="8"/>
  <c r="D14348" i="8"/>
  <c r="C14349" i="8"/>
  <c r="D14349" i="8"/>
  <c r="C14350" i="8"/>
  <c r="D14350" i="8"/>
  <c r="C14351" i="8"/>
  <c r="D14351" i="8"/>
  <c r="C14352" i="8"/>
  <c r="D14352" i="8"/>
  <c r="C14353" i="8"/>
  <c r="D14353" i="8"/>
  <c r="C14354" i="8"/>
  <c r="D14354" i="8"/>
  <c r="C14355" i="8"/>
  <c r="D14355" i="8"/>
  <c r="C14356" i="8"/>
  <c r="D14356" i="8"/>
  <c r="C14357" i="8"/>
  <c r="D14357" i="8"/>
  <c r="C14358" i="8"/>
  <c r="D14358" i="8"/>
  <c r="C14359" i="8"/>
  <c r="D14359" i="8"/>
  <c r="C14360" i="8"/>
  <c r="D14360" i="8"/>
  <c r="C14361" i="8"/>
  <c r="D14361" i="8"/>
  <c r="C14362" i="8"/>
  <c r="D14362" i="8"/>
  <c r="C14363" i="8"/>
  <c r="D14363" i="8"/>
  <c r="C14364" i="8"/>
  <c r="D14364" i="8"/>
  <c r="C14365" i="8"/>
  <c r="D14365" i="8"/>
  <c r="C14366" i="8"/>
  <c r="D14366" i="8"/>
  <c r="C14367" i="8"/>
  <c r="D14367" i="8"/>
  <c r="C14368" i="8"/>
  <c r="D14368" i="8"/>
  <c r="C14369" i="8"/>
  <c r="D14369" i="8"/>
  <c r="C14370" i="8"/>
  <c r="D14370" i="8"/>
  <c r="C14371" i="8"/>
  <c r="D14371" i="8"/>
  <c r="C14372" i="8"/>
  <c r="D14372" i="8"/>
  <c r="C14373" i="8"/>
  <c r="D14373" i="8"/>
  <c r="C14374" i="8"/>
  <c r="D14374" i="8"/>
  <c r="C14375" i="8"/>
  <c r="D14375" i="8"/>
  <c r="C14376" i="8"/>
  <c r="D14376" i="8"/>
  <c r="C14377" i="8"/>
  <c r="D14377" i="8"/>
  <c r="C14378" i="8"/>
  <c r="D14378" i="8"/>
  <c r="C14379" i="8"/>
  <c r="D14379" i="8"/>
  <c r="C14380" i="8"/>
  <c r="D14380" i="8"/>
  <c r="C14381" i="8"/>
  <c r="D14381" i="8"/>
  <c r="C14382" i="8"/>
  <c r="D14382" i="8"/>
  <c r="C14383" i="8"/>
  <c r="D14383" i="8"/>
  <c r="C14384" i="8"/>
  <c r="D14384" i="8"/>
  <c r="C14385" i="8"/>
  <c r="D14385" i="8"/>
  <c r="C14386" i="8"/>
  <c r="D14386" i="8"/>
  <c r="C14387" i="8"/>
  <c r="D14387" i="8"/>
  <c r="C14388" i="8"/>
  <c r="D14388" i="8"/>
  <c r="C14389" i="8"/>
  <c r="D14389" i="8"/>
  <c r="C14390" i="8"/>
  <c r="D14390" i="8"/>
  <c r="C14391" i="8"/>
  <c r="D14391" i="8"/>
  <c r="C14392" i="8"/>
  <c r="D14392" i="8"/>
  <c r="C14393" i="8"/>
  <c r="D14393" i="8"/>
  <c r="C14394" i="8"/>
  <c r="D14394" i="8"/>
  <c r="C14395" i="8"/>
  <c r="D14395" i="8"/>
  <c r="C14396" i="8"/>
  <c r="D14396" i="8"/>
  <c r="C14397" i="8"/>
  <c r="D14397" i="8"/>
  <c r="C14398" i="8"/>
  <c r="D14398" i="8"/>
  <c r="C14399" i="8"/>
  <c r="D14399" i="8"/>
  <c r="C14400" i="8"/>
  <c r="D14400" i="8"/>
  <c r="C14401" i="8"/>
  <c r="D14401" i="8"/>
  <c r="C14402" i="8"/>
  <c r="D14402" i="8"/>
  <c r="C14403" i="8"/>
  <c r="D14403" i="8"/>
  <c r="C14404" i="8"/>
  <c r="D14404" i="8"/>
  <c r="C14405" i="8"/>
  <c r="D14405" i="8"/>
  <c r="C14406" i="8"/>
  <c r="D14406" i="8"/>
  <c r="C14407" i="8"/>
  <c r="D14407" i="8"/>
  <c r="C14408" i="8"/>
  <c r="D14408" i="8"/>
  <c r="C14409" i="8"/>
  <c r="D14409" i="8"/>
  <c r="C14410" i="8"/>
  <c r="D14410" i="8"/>
  <c r="C14411" i="8"/>
  <c r="D14411" i="8"/>
  <c r="C14412" i="8"/>
  <c r="D14412" i="8"/>
  <c r="C14413" i="8"/>
  <c r="D14413" i="8"/>
  <c r="C14414" i="8"/>
  <c r="D14414" i="8"/>
  <c r="C14415" i="8"/>
  <c r="D14415" i="8"/>
  <c r="C14416" i="8"/>
  <c r="D14416" i="8"/>
  <c r="C14417" i="8"/>
  <c r="D14417" i="8"/>
  <c r="C14418" i="8"/>
  <c r="D14418" i="8"/>
  <c r="C14419" i="8"/>
  <c r="D14419" i="8"/>
  <c r="C14420" i="8"/>
  <c r="D14420" i="8"/>
  <c r="C14421" i="8"/>
  <c r="D14421" i="8"/>
  <c r="C14422" i="8"/>
  <c r="D14422" i="8"/>
  <c r="C14423" i="8"/>
  <c r="D14423" i="8"/>
  <c r="C14424" i="8"/>
  <c r="D14424" i="8"/>
  <c r="C14425" i="8"/>
  <c r="D14425" i="8"/>
  <c r="C14426" i="8"/>
  <c r="D14426" i="8"/>
  <c r="C14427" i="8"/>
  <c r="D14427" i="8"/>
  <c r="I14427" i="8"/>
  <c r="G14427" i="8"/>
  <c r="F14427" i="8"/>
  <c r="E14427" i="8"/>
  <c r="G14403" i="8"/>
  <c r="F14403" i="8"/>
  <c r="E14403" i="8"/>
  <c r="G14379" i="8"/>
  <c r="F14379" i="8"/>
  <c r="E14379" i="8"/>
  <c r="G14355" i="8"/>
  <c r="F14355" i="8"/>
  <c r="E14355" i="8"/>
  <c r="G14330" i="8"/>
  <c r="F14330" i="8"/>
  <c r="E14330" i="8"/>
  <c r="G14306" i="8"/>
  <c r="F14306" i="8"/>
  <c r="E14306" i="8"/>
  <c r="G14282" i="8"/>
  <c r="F14282" i="8"/>
  <c r="E14282" i="8"/>
  <c r="C14149" i="8"/>
  <c r="D14149" i="8"/>
  <c r="C14150" i="8"/>
  <c r="D14150" i="8"/>
  <c r="C14151" i="8"/>
  <c r="D14151" i="8"/>
  <c r="C14152" i="8"/>
  <c r="D14152" i="8"/>
  <c r="C14153" i="8"/>
  <c r="D14153" i="8"/>
  <c r="C14154" i="8"/>
  <c r="D14154" i="8"/>
  <c r="C14155" i="8"/>
  <c r="D14155" i="8"/>
  <c r="C14156" i="8"/>
  <c r="D14156" i="8"/>
  <c r="C14157" i="8"/>
  <c r="D14157" i="8"/>
  <c r="C14158" i="8"/>
  <c r="D14158" i="8"/>
  <c r="C14159" i="8"/>
  <c r="D14159" i="8"/>
  <c r="C14160" i="8"/>
  <c r="D14160" i="8"/>
  <c r="C14161" i="8"/>
  <c r="D14161" i="8"/>
  <c r="C14162" i="8"/>
  <c r="D14162" i="8"/>
  <c r="C14163" i="8"/>
  <c r="D14163" i="8"/>
  <c r="C14164" i="8"/>
  <c r="D14164" i="8"/>
  <c r="C14165" i="8"/>
  <c r="D14165" i="8"/>
  <c r="C14166" i="8"/>
  <c r="D14166" i="8"/>
  <c r="C14167" i="8"/>
  <c r="D14167" i="8"/>
  <c r="C14168" i="8"/>
  <c r="D14168" i="8"/>
  <c r="C14169" i="8"/>
  <c r="D14169" i="8"/>
  <c r="C14171" i="8"/>
  <c r="D14171" i="8"/>
  <c r="C14172" i="8"/>
  <c r="D14172" i="8"/>
  <c r="C14173" i="8"/>
  <c r="D14173" i="8"/>
  <c r="C14174" i="8"/>
  <c r="D14174" i="8"/>
  <c r="C14175" i="8"/>
  <c r="D14175" i="8"/>
  <c r="C14176" i="8"/>
  <c r="D14176" i="8"/>
  <c r="C14177" i="8"/>
  <c r="D14177" i="8"/>
  <c r="C14178" i="8"/>
  <c r="D14178" i="8"/>
  <c r="C14179" i="8"/>
  <c r="D14179" i="8"/>
  <c r="C14180" i="8"/>
  <c r="D14180" i="8"/>
  <c r="C14181" i="8"/>
  <c r="D14181" i="8"/>
  <c r="C14182" i="8"/>
  <c r="D14182" i="8"/>
  <c r="C14183" i="8"/>
  <c r="D14183" i="8"/>
  <c r="C14184" i="8"/>
  <c r="D14184" i="8"/>
  <c r="C14185" i="8"/>
  <c r="D14185" i="8"/>
  <c r="C14186" i="8"/>
  <c r="D14186" i="8"/>
  <c r="C14187" i="8"/>
  <c r="D14187" i="8"/>
  <c r="C14188" i="8"/>
  <c r="D14188" i="8"/>
  <c r="C14189" i="8"/>
  <c r="D14189" i="8"/>
  <c r="C14190" i="8"/>
  <c r="D14190" i="8"/>
  <c r="C14191" i="8"/>
  <c r="D14191" i="8"/>
  <c r="C14192" i="8"/>
  <c r="D14192" i="8"/>
  <c r="C14193" i="8"/>
  <c r="D14193" i="8"/>
  <c r="C14194" i="8"/>
  <c r="D14194" i="8"/>
  <c r="C14195" i="8"/>
  <c r="D14195" i="8"/>
  <c r="C14196" i="8"/>
  <c r="D14196" i="8"/>
  <c r="C14197" i="8"/>
  <c r="D14197" i="8"/>
  <c r="C14198" i="8"/>
  <c r="D14198" i="8"/>
  <c r="C14199" i="8"/>
  <c r="D14199" i="8"/>
  <c r="C14200" i="8"/>
  <c r="D14200" i="8"/>
  <c r="C14201" i="8"/>
  <c r="D14201" i="8"/>
  <c r="C14202" i="8"/>
  <c r="D14202" i="8"/>
  <c r="C14203" i="8"/>
  <c r="D14203" i="8"/>
  <c r="C14204" i="8"/>
  <c r="D14204" i="8"/>
  <c r="C14205" i="8"/>
  <c r="D14205" i="8"/>
  <c r="C14206" i="8"/>
  <c r="D14206" i="8"/>
  <c r="C14207" i="8"/>
  <c r="D14207" i="8"/>
  <c r="C14208" i="8"/>
  <c r="D14208" i="8"/>
  <c r="C14209" i="8"/>
  <c r="D14209" i="8"/>
  <c r="C14210" i="8"/>
  <c r="D14210" i="8"/>
  <c r="C14211" i="8"/>
  <c r="D14211" i="8"/>
  <c r="C14212" i="8"/>
  <c r="D14212" i="8"/>
  <c r="C14213" i="8"/>
  <c r="D14213" i="8"/>
  <c r="C14214" i="8"/>
  <c r="D14214" i="8"/>
  <c r="C14215" i="8"/>
  <c r="D14215" i="8"/>
  <c r="C14216" i="8"/>
  <c r="D14216" i="8"/>
  <c r="C14217" i="8"/>
  <c r="D14217" i="8"/>
  <c r="C14218" i="8"/>
  <c r="D14218" i="8"/>
  <c r="C14219" i="8"/>
  <c r="D14219" i="8"/>
  <c r="C14220" i="8"/>
  <c r="D14220" i="8"/>
  <c r="C14221" i="8"/>
  <c r="D14221" i="8"/>
  <c r="C14222" i="8"/>
  <c r="D14222" i="8"/>
  <c r="C14223" i="8"/>
  <c r="D14223" i="8"/>
  <c r="C14224" i="8"/>
  <c r="D14224" i="8"/>
  <c r="C14225" i="8"/>
  <c r="D14225" i="8"/>
  <c r="C14226" i="8"/>
  <c r="D14226" i="8"/>
  <c r="C14227" i="8"/>
  <c r="D14227" i="8"/>
  <c r="C14228" i="8"/>
  <c r="D14228" i="8"/>
  <c r="C14229" i="8"/>
  <c r="D14229" i="8"/>
  <c r="C14230" i="8"/>
  <c r="D14230" i="8"/>
  <c r="C14231" i="8"/>
  <c r="D14231" i="8"/>
  <c r="C14232" i="8"/>
  <c r="D14232" i="8"/>
  <c r="C14233" i="8"/>
  <c r="D14233" i="8"/>
  <c r="C14234" i="8"/>
  <c r="D14234" i="8"/>
  <c r="C14235" i="8"/>
  <c r="D14235" i="8"/>
  <c r="C14236" i="8"/>
  <c r="D14236" i="8"/>
  <c r="C14237" i="8"/>
  <c r="D14237" i="8"/>
  <c r="C14238" i="8"/>
  <c r="D14238" i="8"/>
  <c r="C14239" i="8"/>
  <c r="D14239" i="8"/>
  <c r="C14240" i="8"/>
  <c r="D14240" i="8"/>
  <c r="C14241" i="8"/>
  <c r="D14241" i="8"/>
  <c r="C14242" i="8"/>
  <c r="D14242" i="8"/>
  <c r="C14243" i="8"/>
  <c r="D14243" i="8"/>
  <c r="C14244" i="8"/>
  <c r="D14244" i="8"/>
  <c r="C14245" i="8"/>
  <c r="D14245" i="8"/>
  <c r="C14246" i="8"/>
  <c r="D14246" i="8"/>
  <c r="C14247" i="8"/>
  <c r="D14247" i="8"/>
  <c r="C14248" i="8"/>
  <c r="D14248" i="8"/>
  <c r="C14249" i="8"/>
  <c r="D14249" i="8"/>
  <c r="C14250" i="8"/>
  <c r="D14250" i="8"/>
  <c r="C14251" i="8"/>
  <c r="D14251" i="8"/>
  <c r="C14252" i="8"/>
  <c r="D14252" i="8"/>
  <c r="C14253" i="8"/>
  <c r="D14253" i="8"/>
  <c r="C14254" i="8"/>
  <c r="D14254" i="8"/>
  <c r="C14255" i="8"/>
  <c r="D14255" i="8"/>
  <c r="C14256" i="8"/>
  <c r="D14256" i="8"/>
  <c r="C14257" i="8"/>
  <c r="D14257" i="8"/>
  <c r="C14258" i="8"/>
  <c r="D14258" i="8"/>
  <c r="C14259" i="8"/>
  <c r="D14259" i="8"/>
  <c r="C14260" i="8"/>
  <c r="D14260" i="8"/>
  <c r="C14261" i="8"/>
  <c r="D14261" i="8"/>
  <c r="C14262" i="8"/>
  <c r="D14262" i="8"/>
  <c r="C14263" i="8"/>
  <c r="D14263" i="8"/>
  <c r="C14264" i="8"/>
  <c r="D14264" i="8"/>
  <c r="C14265" i="8"/>
  <c r="D14265" i="8"/>
  <c r="C14266" i="8"/>
  <c r="D14266" i="8"/>
  <c r="C14267" i="8"/>
  <c r="D14267" i="8"/>
  <c r="C14268" i="8"/>
  <c r="D14268" i="8"/>
  <c r="C14269" i="8"/>
  <c r="D14269" i="8"/>
  <c r="C14270" i="8"/>
  <c r="D14270" i="8"/>
  <c r="I14270" i="8"/>
  <c r="G14270" i="8"/>
  <c r="F14270" i="8"/>
  <c r="E14270" i="8"/>
  <c r="G14253" i="8"/>
  <c r="F14253" i="8"/>
  <c r="E14253" i="8"/>
  <c r="G14229" i="8"/>
  <c r="F14229" i="8"/>
  <c r="E14229" i="8"/>
  <c r="G14205" i="8"/>
  <c r="F14205" i="8"/>
  <c r="E14205" i="8"/>
  <c r="G14181" i="8"/>
  <c r="F14181" i="8"/>
  <c r="E14181" i="8"/>
  <c r="G14169" i="8"/>
  <c r="F14169" i="8"/>
  <c r="E14169" i="8"/>
  <c r="C13981" i="8"/>
  <c r="D13981" i="8"/>
  <c r="C13982" i="8"/>
  <c r="D13982" i="8"/>
  <c r="C13983" i="8"/>
  <c r="D13983" i="8"/>
  <c r="C13984" i="8"/>
  <c r="D13984" i="8"/>
  <c r="C13985" i="8"/>
  <c r="D13985" i="8"/>
  <c r="C13986" i="8"/>
  <c r="D13986" i="8"/>
  <c r="C13987" i="8"/>
  <c r="D13987" i="8"/>
  <c r="C13988" i="8"/>
  <c r="D13988" i="8"/>
  <c r="C13989" i="8"/>
  <c r="D13989" i="8"/>
  <c r="C13990" i="8"/>
  <c r="D13990" i="8"/>
  <c r="C13991" i="8"/>
  <c r="D13991" i="8"/>
  <c r="C13992" i="8"/>
  <c r="D13992" i="8"/>
  <c r="C13993" i="8"/>
  <c r="D13993" i="8"/>
  <c r="C13994" i="8"/>
  <c r="D13994" i="8"/>
  <c r="C13995" i="8"/>
  <c r="D13995" i="8"/>
  <c r="C13996" i="8"/>
  <c r="D13996" i="8"/>
  <c r="C13997" i="8"/>
  <c r="D13997" i="8"/>
  <c r="C13998" i="8"/>
  <c r="D13998" i="8"/>
  <c r="C13999" i="8"/>
  <c r="D13999" i="8"/>
  <c r="C14000" i="8"/>
  <c r="D14000" i="8"/>
  <c r="C14001" i="8"/>
  <c r="D14001" i="8"/>
  <c r="C14002" i="8"/>
  <c r="D14002" i="8"/>
  <c r="C14003" i="8"/>
  <c r="D14003" i="8"/>
  <c r="C14004" i="8"/>
  <c r="D14004" i="8"/>
  <c r="C14005" i="8"/>
  <c r="D14005" i="8"/>
  <c r="C14006" i="8"/>
  <c r="D14006" i="8"/>
  <c r="C14007" i="8"/>
  <c r="D14007" i="8"/>
  <c r="C14008" i="8"/>
  <c r="D14008" i="8"/>
  <c r="C14009" i="8"/>
  <c r="D14009" i="8"/>
  <c r="C14010" i="8"/>
  <c r="D14010" i="8"/>
  <c r="C14011" i="8"/>
  <c r="D14011" i="8"/>
  <c r="C14012" i="8"/>
  <c r="D14012" i="8"/>
  <c r="C14013" i="8"/>
  <c r="D14013" i="8"/>
  <c r="C14014" i="8"/>
  <c r="D14014" i="8"/>
  <c r="C14015" i="8"/>
  <c r="D14015" i="8"/>
  <c r="C14016" i="8"/>
  <c r="D14016" i="8"/>
  <c r="C14017" i="8"/>
  <c r="D14017" i="8"/>
  <c r="C14018" i="8"/>
  <c r="D14018" i="8"/>
  <c r="C14019" i="8"/>
  <c r="D14019" i="8"/>
  <c r="C14020" i="8"/>
  <c r="D14020" i="8"/>
  <c r="C14021" i="8"/>
  <c r="D14021" i="8"/>
  <c r="C14022" i="8"/>
  <c r="D14022" i="8"/>
  <c r="C14023" i="8"/>
  <c r="D14023" i="8"/>
  <c r="C14024" i="8"/>
  <c r="D14024" i="8"/>
  <c r="C14025" i="8"/>
  <c r="D14025" i="8"/>
  <c r="C14026" i="8"/>
  <c r="D14026" i="8"/>
  <c r="C14027" i="8"/>
  <c r="D14027" i="8"/>
  <c r="C14028" i="8"/>
  <c r="D14028" i="8"/>
  <c r="C14029" i="8"/>
  <c r="D14029" i="8"/>
  <c r="C14030" i="8"/>
  <c r="D14030" i="8"/>
  <c r="C14031" i="8"/>
  <c r="D14031" i="8"/>
  <c r="C14032" i="8"/>
  <c r="D14032" i="8"/>
  <c r="C14033" i="8"/>
  <c r="D14033" i="8"/>
  <c r="C14034" i="8"/>
  <c r="D14034" i="8"/>
  <c r="C14035" i="8"/>
  <c r="D14035" i="8"/>
  <c r="C14036" i="8"/>
  <c r="D14036" i="8"/>
  <c r="C14037" i="8"/>
  <c r="D14037" i="8"/>
  <c r="C14038" i="8"/>
  <c r="D14038" i="8"/>
  <c r="C14039" i="8"/>
  <c r="D14039" i="8"/>
  <c r="C14040" i="8"/>
  <c r="D14040" i="8"/>
  <c r="C14041" i="8"/>
  <c r="D14041" i="8"/>
  <c r="C14042" i="8"/>
  <c r="D14042" i="8"/>
  <c r="C14043" i="8"/>
  <c r="D14043" i="8"/>
  <c r="C14044" i="8"/>
  <c r="D14044" i="8"/>
  <c r="C14045" i="8"/>
  <c r="D14045" i="8"/>
  <c r="C14046" i="8"/>
  <c r="D14046" i="8"/>
  <c r="C14047" i="8"/>
  <c r="D14047" i="8"/>
  <c r="C14048" i="8"/>
  <c r="D14048" i="8"/>
  <c r="C14049" i="8"/>
  <c r="D14049" i="8"/>
  <c r="C14050" i="8"/>
  <c r="D14050" i="8"/>
  <c r="C14051" i="8"/>
  <c r="D14051" i="8"/>
  <c r="C14052" i="8"/>
  <c r="D14052" i="8"/>
  <c r="C14053" i="8"/>
  <c r="D14053" i="8"/>
  <c r="C14054" i="8"/>
  <c r="D14054" i="8"/>
  <c r="C14055" i="8"/>
  <c r="D14055" i="8"/>
  <c r="C14056" i="8"/>
  <c r="D14056" i="8"/>
  <c r="C14057" i="8"/>
  <c r="D14057" i="8"/>
  <c r="C14058" i="8"/>
  <c r="D14058" i="8"/>
  <c r="C14059" i="8"/>
  <c r="D14059" i="8"/>
  <c r="C14060" i="8"/>
  <c r="D14060" i="8"/>
  <c r="C14061" i="8"/>
  <c r="D14061" i="8"/>
  <c r="C14062" i="8"/>
  <c r="D14062" i="8"/>
  <c r="C14063" i="8"/>
  <c r="D14063" i="8"/>
  <c r="C14064" i="8"/>
  <c r="D14064" i="8"/>
  <c r="C14065" i="8"/>
  <c r="D14065" i="8"/>
  <c r="C14066" i="8"/>
  <c r="D14066" i="8"/>
  <c r="C14067" i="8"/>
  <c r="D14067" i="8"/>
  <c r="C14068" i="8"/>
  <c r="D14068" i="8"/>
  <c r="C14069" i="8"/>
  <c r="D14069" i="8"/>
  <c r="C14070" i="8"/>
  <c r="D14070" i="8"/>
  <c r="C14071" i="8"/>
  <c r="D14071" i="8"/>
  <c r="C14072" i="8"/>
  <c r="D14072" i="8"/>
  <c r="C14073" i="8"/>
  <c r="D14073" i="8"/>
  <c r="C14074" i="8"/>
  <c r="D14074" i="8"/>
  <c r="C14075" i="8"/>
  <c r="D14075" i="8"/>
  <c r="C14076" i="8"/>
  <c r="D14076" i="8"/>
  <c r="C14077" i="8"/>
  <c r="D14077" i="8"/>
  <c r="C14078" i="8"/>
  <c r="D14078" i="8"/>
  <c r="C14079" i="8"/>
  <c r="D14079" i="8"/>
  <c r="C14080" i="8"/>
  <c r="D14080" i="8"/>
  <c r="C14081" i="8"/>
  <c r="D14081" i="8"/>
  <c r="C14082" i="8"/>
  <c r="D14082" i="8"/>
  <c r="C14083" i="8"/>
  <c r="D14083" i="8"/>
  <c r="C14084" i="8"/>
  <c r="D14084" i="8"/>
  <c r="C14085" i="8"/>
  <c r="D14085" i="8"/>
  <c r="C14086" i="8"/>
  <c r="D14086" i="8"/>
  <c r="C14087" i="8"/>
  <c r="D14087" i="8"/>
  <c r="C14088" i="8"/>
  <c r="D14088" i="8"/>
  <c r="C14089" i="8"/>
  <c r="D14089" i="8"/>
  <c r="C14090" i="8"/>
  <c r="D14090" i="8"/>
  <c r="C14091" i="8"/>
  <c r="D14091" i="8"/>
  <c r="C14092" i="8"/>
  <c r="D14092" i="8"/>
  <c r="C14093" i="8"/>
  <c r="D14093" i="8"/>
  <c r="C14094" i="8"/>
  <c r="D14094" i="8"/>
  <c r="C14095" i="8"/>
  <c r="D14095" i="8"/>
  <c r="C14096" i="8"/>
  <c r="D14096" i="8"/>
  <c r="C14097" i="8"/>
  <c r="D14097" i="8"/>
  <c r="C14098" i="8"/>
  <c r="D14098" i="8"/>
  <c r="C14099" i="8"/>
  <c r="D14099" i="8"/>
  <c r="C14100" i="8"/>
  <c r="D14100" i="8"/>
  <c r="C14101" i="8"/>
  <c r="D14101" i="8"/>
  <c r="C14102" i="8"/>
  <c r="D14102" i="8"/>
  <c r="C14103" i="8"/>
  <c r="D14103" i="8"/>
  <c r="C14104" i="8"/>
  <c r="D14104" i="8"/>
  <c r="C14105" i="8"/>
  <c r="D14105" i="8"/>
  <c r="C14106" i="8"/>
  <c r="D14106" i="8"/>
  <c r="C14107" i="8"/>
  <c r="D14107" i="8"/>
  <c r="C14108" i="8"/>
  <c r="D14108" i="8"/>
  <c r="C14109" i="8"/>
  <c r="D14109" i="8"/>
  <c r="C14110" i="8"/>
  <c r="D14110" i="8"/>
  <c r="C14111" i="8"/>
  <c r="D14111" i="8"/>
  <c r="C14112" i="8"/>
  <c r="D14112" i="8"/>
  <c r="C14113" i="8"/>
  <c r="D14113" i="8"/>
  <c r="C14114" i="8"/>
  <c r="D14114" i="8"/>
  <c r="C14115" i="8"/>
  <c r="D14115" i="8"/>
  <c r="C14116" i="8"/>
  <c r="D14116" i="8"/>
  <c r="C14117" i="8"/>
  <c r="D14117" i="8"/>
  <c r="C14118" i="8"/>
  <c r="D14118" i="8"/>
  <c r="C14119" i="8"/>
  <c r="D14119" i="8"/>
  <c r="C14120" i="8"/>
  <c r="D14120" i="8"/>
  <c r="C14121" i="8"/>
  <c r="D14121" i="8"/>
  <c r="C14122" i="8"/>
  <c r="D14122" i="8"/>
  <c r="C14123" i="8"/>
  <c r="D14123" i="8"/>
  <c r="C14124" i="8"/>
  <c r="D14124" i="8"/>
  <c r="C14125" i="8"/>
  <c r="D14125" i="8"/>
  <c r="C14126" i="8"/>
  <c r="D14126" i="8"/>
  <c r="C14127" i="8"/>
  <c r="D14127" i="8"/>
  <c r="C14128" i="8"/>
  <c r="D14128" i="8"/>
  <c r="C14129" i="8"/>
  <c r="D14129" i="8"/>
  <c r="C14130" i="8"/>
  <c r="D14130" i="8"/>
  <c r="C14131" i="8"/>
  <c r="D14131" i="8"/>
  <c r="C14132" i="8"/>
  <c r="D14132" i="8"/>
  <c r="C14133" i="8"/>
  <c r="D14133" i="8"/>
  <c r="C14134" i="8"/>
  <c r="D14134" i="8"/>
  <c r="C14135" i="8"/>
  <c r="D14135" i="8"/>
  <c r="C14136" i="8"/>
  <c r="D14136" i="8"/>
  <c r="C14137" i="8"/>
  <c r="D14137" i="8"/>
  <c r="C14138" i="8"/>
  <c r="D14138" i="8"/>
  <c r="C14139" i="8"/>
  <c r="D14139" i="8"/>
  <c r="C14140" i="8"/>
  <c r="D14140" i="8"/>
  <c r="C14141" i="8"/>
  <c r="D14141" i="8"/>
  <c r="C14142" i="8"/>
  <c r="D14142" i="8"/>
  <c r="C14143" i="8"/>
  <c r="D14143" i="8"/>
  <c r="C14144" i="8"/>
  <c r="D14144" i="8"/>
  <c r="C14145" i="8"/>
  <c r="D14145" i="8"/>
  <c r="C14146" i="8"/>
  <c r="D14146" i="8"/>
  <c r="C14147" i="8"/>
  <c r="D14147" i="8"/>
  <c r="C14148" i="8"/>
  <c r="D14148" i="8"/>
  <c r="I14148" i="8"/>
  <c r="G14148" i="8"/>
  <c r="F14148" i="8"/>
  <c r="E14148" i="8"/>
  <c r="G14124" i="8"/>
  <c r="F14124" i="8"/>
  <c r="E14124" i="8"/>
  <c r="G14100" i="8"/>
  <c r="F14100" i="8"/>
  <c r="E14100" i="8"/>
  <c r="G14076" i="8"/>
  <c r="F14076" i="8"/>
  <c r="E14076" i="8"/>
  <c r="G14052" i="8"/>
  <c r="F14052" i="8"/>
  <c r="E14052" i="8"/>
  <c r="G14028" i="8"/>
  <c r="F14028" i="8"/>
  <c r="E14028" i="8"/>
  <c r="G14004" i="8"/>
  <c r="F14004" i="8"/>
  <c r="E14004" i="8"/>
  <c r="C13832" i="8"/>
  <c r="D13832" i="8"/>
  <c r="C13833" i="8"/>
  <c r="D13833" i="8"/>
  <c r="C13834" i="8"/>
  <c r="D13834" i="8"/>
  <c r="C13835" i="8"/>
  <c r="D13835" i="8"/>
  <c r="C13836" i="8"/>
  <c r="D13836" i="8"/>
  <c r="C13837" i="8"/>
  <c r="D13837" i="8"/>
  <c r="C13838" i="8"/>
  <c r="D13838" i="8"/>
  <c r="C13839" i="8"/>
  <c r="D13839" i="8"/>
  <c r="C13840" i="8"/>
  <c r="D13840" i="8"/>
  <c r="C13841" i="8"/>
  <c r="D13841" i="8"/>
  <c r="C13842" i="8"/>
  <c r="D13842" i="8"/>
  <c r="C13843" i="8"/>
  <c r="D13843" i="8"/>
  <c r="C13844" i="8"/>
  <c r="D13844" i="8"/>
  <c r="C13845" i="8"/>
  <c r="D13845" i="8"/>
  <c r="C13846" i="8"/>
  <c r="D13846" i="8"/>
  <c r="C13847" i="8"/>
  <c r="D13847" i="8"/>
  <c r="C13848" i="8"/>
  <c r="D13848" i="8"/>
  <c r="C13849" i="8"/>
  <c r="D13849" i="8"/>
  <c r="C13850" i="8"/>
  <c r="D13850" i="8"/>
  <c r="C13851" i="8"/>
  <c r="D13851" i="8"/>
  <c r="C13852" i="8"/>
  <c r="D13852" i="8"/>
  <c r="C13853" i="8"/>
  <c r="D13853" i="8"/>
  <c r="C13854" i="8"/>
  <c r="D13854" i="8"/>
  <c r="C13855" i="8"/>
  <c r="D13855" i="8"/>
  <c r="C13856" i="8"/>
  <c r="D13856" i="8"/>
  <c r="C13857" i="8"/>
  <c r="D13857" i="8"/>
  <c r="C13858" i="8"/>
  <c r="D13858" i="8"/>
  <c r="C13859" i="8"/>
  <c r="D13859" i="8"/>
  <c r="C13860" i="8"/>
  <c r="D13860" i="8"/>
  <c r="C13861" i="8"/>
  <c r="D13861" i="8"/>
  <c r="C13862" i="8"/>
  <c r="D13862" i="8"/>
  <c r="C13863" i="8"/>
  <c r="D13863" i="8"/>
  <c r="C13864" i="8"/>
  <c r="D13864" i="8"/>
  <c r="C13865" i="8"/>
  <c r="D13865" i="8"/>
  <c r="C13866" i="8"/>
  <c r="D13866" i="8"/>
  <c r="C13867" i="8"/>
  <c r="D13867" i="8"/>
  <c r="C13868" i="8"/>
  <c r="D13868" i="8"/>
  <c r="C13870" i="8"/>
  <c r="D13870" i="8"/>
  <c r="C13871" i="8"/>
  <c r="D13871" i="8"/>
  <c r="C13872" i="8"/>
  <c r="D13872" i="8"/>
  <c r="C13873" i="8"/>
  <c r="D13873" i="8"/>
  <c r="C13874" i="8"/>
  <c r="D13874" i="8"/>
  <c r="C13875" i="8"/>
  <c r="D13875" i="8"/>
  <c r="C13876" i="8"/>
  <c r="D13876" i="8"/>
  <c r="C13877" i="8"/>
  <c r="D13877" i="8"/>
  <c r="C13878" i="8"/>
  <c r="D13878" i="8"/>
  <c r="C13879" i="8"/>
  <c r="D13879" i="8"/>
  <c r="C13880" i="8"/>
  <c r="D13880" i="8"/>
  <c r="C13881" i="8"/>
  <c r="D13881" i="8"/>
  <c r="C13882" i="8"/>
  <c r="D13882" i="8"/>
  <c r="C13883" i="8"/>
  <c r="D13883" i="8"/>
  <c r="C13884" i="8"/>
  <c r="D13884" i="8"/>
  <c r="C13885" i="8"/>
  <c r="D13885" i="8"/>
  <c r="C13886" i="8"/>
  <c r="D13886" i="8"/>
  <c r="C13887" i="8"/>
  <c r="D13887" i="8"/>
  <c r="C13888" i="8"/>
  <c r="D13888" i="8"/>
  <c r="C13889" i="8"/>
  <c r="D13889" i="8"/>
  <c r="C13890" i="8"/>
  <c r="D13890" i="8"/>
  <c r="C13891" i="8"/>
  <c r="D13891" i="8"/>
  <c r="C13892" i="8"/>
  <c r="D13892" i="8"/>
  <c r="C13893" i="8"/>
  <c r="D13893" i="8"/>
  <c r="C13894" i="8"/>
  <c r="D13894" i="8"/>
  <c r="C13895" i="8"/>
  <c r="D13895" i="8"/>
  <c r="C13896" i="8"/>
  <c r="D13896" i="8"/>
  <c r="C13897" i="8"/>
  <c r="D13897" i="8"/>
  <c r="C13898" i="8"/>
  <c r="D13898" i="8"/>
  <c r="C13899" i="8"/>
  <c r="D13899" i="8"/>
  <c r="C13900" i="8"/>
  <c r="D13900" i="8"/>
  <c r="C13901" i="8"/>
  <c r="D13901" i="8"/>
  <c r="C13902" i="8"/>
  <c r="D13902" i="8"/>
  <c r="C13903" i="8"/>
  <c r="D13903" i="8"/>
  <c r="C13904" i="8"/>
  <c r="D13904" i="8"/>
  <c r="C13905" i="8"/>
  <c r="D13905" i="8"/>
  <c r="C13906" i="8"/>
  <c r="D13906" i="8"/>
  <c r="C13907" i="8"/>
  <c r="D13907" i="8"/>
  <c r="C13908" i="8"/>
  <c r="D13908" i="8"/>
  <c r="C13909" i="8"/>
  <c r="D13909" i="8"/>
  <c r="C13910" i="8"/>
  <c r="D13910" i="8"/>
  <c r="C13911" i="8"/>
  <c r="D13911" i="8"/>
  <c r="C13912" i="8"/>
  <c r="D13912" i="8"/>
  <c r="C13913" i="8"/>
  <c r="D13913" i="8"/>
  <c r="C13914" i="8"/>
  <c r="D13914" i="8"/>
  <c r="C13915" i="8"/>
  <c r="D13915" i="8"/>
  <c r="C13916" i="8"/>
  <c r="D13916" i="8"/>
  <c r="C13917" i="8"/>
  <c r="D13917" i="8"/>
  <c r="C13918" i="8"/>
  <c r="D13918" i="8"/>
  <c r="C13919" i="8"/>
  <c r="D13919" i="8"/>
  <c r="C13920" i="8"/>
  <c r="D13920" i="8"/>
  <c r="C13921" i="8"/>
  <c r="D13921" i="8"/>
  <c r="C13922" i="8"/>
  <c r="D13922" i="8"/>
  <c r="C13923" i="8"/>
  <c r="D13923" i="8"/>
  <c r="C13924" i="8"/>
  <c r="D13924" i="8"/>
  <c r="C13925" i="8"/>
  <c r="D13925" i="8"/>
  <c r="C13926" i="8"/>
  <c r="D13926" i="8"/>
  <c r="C13927" i="8"/>
  <c r="D13927" i="8"/>
  <c r="C13928" i="8"/>
  <c r="D13928" i="8"/>
  <c r="C13929" i="8"/>
  <c r="D13929" i="8"/>
  <c r="C13930" i="8"/>
  <c r="D13930" i="8"/>
  <c r="C13931" i="8"/>
  <c r="D13931" i="8"/>
  <c r="C13932" i="8"/>
  <c r="D13932" i="8"/>
  <c r="C13933" i="8"/>
  <c r="D13933" i="8"/>
  <c r="C13934" i="8"/>
  <c r="D13934" i="8"/>
  <c r="C13935" i="8"/>
  <c r="D13935" i="8"/>
  <c r="C13936" i="8"/>
  <c r="D13936" i="8"/>
  <c r="C13937" i="8"/>
  <c r="D13937" i="8"/>
  <c r="C13938" i="8"/>
  <c r="D13938" i="8"/>
  <c r="C13939" i="8"/>
  <c r="D13939" i="8"/>
  <c r="C13940" i="8"/>
  <c r="D13940" i="8"/>
  <c r="C13941" i="8"/>
  <c r="D13941" i="8"/>
  <c r="C13942" i="8"/>
  <c r="D13942" i="8"/>
  <c r="C13943" i="8"/>
  <c r="D13943" i="8"/>
  <c r="C13944" i="8"/>
  <c r="D13944" i="8"/>
  <c r="C13945" i="8"/>
  <c r="D13945" i="8"/>
  <c r="C13946" i="8"/>
  <c r="D13946" i="8"/>
  <c r="C13947" i="8"/>
  <c r="D13947" i="8"/>
  <c r="C13948" i="8"/>
  <c r="D13948" i="8"/>
  <c r="C13949" i="8"/>
  <c r="D13949" i="8"/>
  <c r="C13950" i="8"/>
  <c r="D13950" i="8"/>
  <c r="C13951" i="8"/>
  <c r="D13951" i="8"/>
  <c r="C13952" i="8"/>
  <c r="D13952" i="8"/>
  <c r="C13953" i="8"/>
  <c r="D13953" i="8"/>
  <c r="C13954" i="8"/>
  <c r="D13954" i="8"/>
  <c r="C13955" i="8"/>
  <c r="D13955" i="8"/>
  <c r="C13956" i="8"/>
  <c r="D13956" i="8"/>
  <c r="C13957" i="8"/>
  <c r="D13957" i="8"/>
  <c r="C13958" i="8"/>
  <c r="D13958" i="8"/>
  <c r="C13959" i="8"/>
  <c r="D13959" i="8"/>
  <c r="C13960" i="8"/>
  <c r="D13960" i="8"/>
  <c r="C13961" i="8"/>
  <c r="D13961" i="8"/>
  <c r="C13962" i="8"/>
  <c r="D13962" i="8"/>
  <c r="C13963" i="8"/>
  <c r="D13963" i="8"/>
  <c r="C13964" i="8"/>
  <c r="D13964" i="8"/>
  <c r="C13965" i="8"/>
  <c r="D13965" i="8"/>
  <c r="C13966" i="8"/>
  <c r="D13966" i="8"/>
  <c r="C13967" i="8"/>
  <c r="D13967" i="8"/>
  <c r="C13968" i="8"/>
  <c r="D13968" i="8"/>
  <c r="C13969" i="8"/>
  <c r="D13969" i="8"/>
  <c r="C13970" i="8"/>
  <c r="D13970" i="8"/>
  <c r="C13971" i="8"/>
  <c r="D13971" i="8"/>
  <c r="C13972" i="8"/>
  <c r="D13972" i="8"/>
  <c r="C13973" i="8"/>
  <c r="D13973" i="8"/>
  <c r="C13974" i="8"/>
  <c r="D13974" i="8"/>
  <c r="C13975" i="8"/>
  <c r="D13975" i="8"/>
  <c r="C13976" i="8"/>
  <c r="D13976" i="8"/>
  <c r="C13977" i="8"/>
  <c r="D13977" i="8"/>
  <c r="C13978" i="8"/>
  <c r="D13978" i="8"/>
  <c r="C13979" i="8"/>
  <c r="D13979" i="8"/>
  <c r="C13980" i="8"/>
  <c r="D13980" i="8"/>
  <c r="I13980" i="8"/>
  <c r="G13980" i="8"/>
  <c r="F13980" i="8"/>
  <c r="E13980" i="8"/>
  <c r="G13956" i="8"/>
  <c r="F13956" i="8"/>
  <c r="E13956" i="8"/>
  <c r="G13932" i="8"/>
  <c r="F13932" i="8"/>
  <c r="E13932" i="8"/>
  <c r="G13908" i="8"/>
  <c r="F13908" i="8"/>
  <c r="E13908" i="8"/>
  <c r="G13884" i="8"/>
  <c r="F13884" i="8"/>
  <c r="E13884" i="8"/>
  <c r="G13868" i="8"/>
  <c r="F13868" i="8"/>
  <c r="E13868" i="8"/>
  <c r="G13855" i="8"/>
  <c r="F13855" i="8"/>
  <c r="E13855" i="8"/>
  <c r="C13665" i="8"/>
  <c r="D13665" i="8"/>
  <c r="C13666" i="8"/>
  <c r="D13666" i="8"/>
  <c r="C13667" i="8"/>
  <c r="D13667" i="8"/>
  <c r="C13668" i="8"/>
  <c r="D13668" i="8"/>
  <c r="C13669" i="8"/>
  <c r="D13669" i="8"/>
  <c r="C13670" i="8"/>
  <c r="D13670" i="8"/>
  <c r="C13671" i="8"/>
  <c r="D13671" i="8"/>
  <c r="C13672" i="8"/>
  <c r="D13672" i="8"/>
  <c r="C13673" i="8"/>
  <c r="D13673" i="8"/>
  <c r="C13674" i="8"/>
  <c r="D13674" i="8"/>
  <c r="C13675" i="8"/>
  <c r="D13675" i="8"/>
  <c r="C13676" i="8"/>
  <c r="D13676" i="8"/>
  <c r="C13677" i="8"/>
  <c r="D13677" i="8"/>
  <c r="C13678" i="8"/>
  <c r="D13678" i="8"/>
  <c r="C13679" i="8"/>
  <c r="D13679" i="8"/>
  <c r="C13680" i="8"/>
  <c r="D13680" i="8"/>
  <c r="C13681" i="8"/>
  <c r="D13681" i="8"/>
  <c r="C13682" i="8"/>
  <c r="D13682" i="8"/>
  <c r="C13683" i="8"/>
  <c r="D13683" i="8"/>
  <c r="C13684" i="8"/>
  <c r="D13684" i="8"/>
  <c r="C13685" i="8"/>
  <c r="D13685" i="8"/>
  <c r="C13686" i="8"/>
  <c r="D13686" i="8"/>
  <c r="C13687" i="8"/>
  <c r="D13687" i="8"/>
  <c r="C13688" i="8"/>
  <c r="D13688" i="8"/>
  <c r="C13689" i="8"/>
  <c r="D13689" i="8"/>
  <c r="C13690" i="8"/>
  <c r="D13690" i="8"/>
  <c r="C13691" i="8"/>
  <c r="D13691" i="8"/>
  <c r="C13692" i="8"/>
  <c r="D13692" i="8"/>
  <c r="C13693" i="8"/>
  <c r="D13693" i="8"/>
  <c r="C13694" i="8"/>
  <c r="D13694" i="8"/>
  <c r="C13695" i="8"/>
  <c r="D13695" i="8"/>
  <c r="C13696" i="8"/>
  <c r="D13696" i="8"/>
  <c r="C13697" i="8"/>
  <c r="D13697" i="8"/>
  <c r="C13698" i="8"/>
  <c r="D13698" i="8"/>
  <c r="C13699" i="8"/>
  <c r="D13699" i="8"/>
  <c r="C13700" i="8"/>
  <c r="D13700" i="8"/>
  <c r="C13701" i="8"/>
  <c r="D13701" i="8"/>
  <c r="C13702" i="8"/>
  <c r="D13702" i="8"/>
  <c r="C13703" i="8"/>
  <c r="D13703" i="8"/>
  <c r="C13704" i="8"/>
  <c r="D13704" i="8"/>
  <c r="C13705" i="8"/>
  <c r="D13705" i="8"/>
  <c r="C13706" i="8"/>
  <c r="D13706" i="8"/>
  <c r="C13707" i="8"/>
  <c r="D13707" i="8"/>
  <c r="C13708" i="8"/>
  <c r="D13708" i="8"/>
  <c r="C13709" i="8"/>
  <c r="D13709" i="8"/>
  <c r="C13710" i="8"/>
  <c r="D13710" i="8"/>
  <c r="C13711" i="8"/>
  <c r="D13711" i="8"/>
  <c r="C13712" i="8"/>
  <c r="D13712" i="8"/>
  <c r="C13713" i="8"/>
  <c r="D13713" i="8"/>
  <c r="C13714" i="8"/>
  <c r="D13714" i="8"/>
  <c r="C13715" i="8"/>
  <c r="D13715" i="8"/>
  <c r="C13716" i="8"/>
  <c r="D13716" i="8"/>
  <c r="C13717" i="8"/>
  <c r="D13717" i="8"/>
  <c r="C13718" i="8"/>
  <c r="D13718" i="8"/>
  <c r="C13719" i="8"/>
  <c r="D13719" i="8"/>
  <c r="C13720" i="8"/>
  <c r="D13720" i="8"/>
  <c r="C13721" i="8"/>
  <c r="D13721" i="8"/>
  <c r="C13722" i="8"/>
  <c r="D13722" i="8"/>
  <c r="C13723" i="8"/>
  <c r="D13723" i="8"/>
  <c r="C13724" i="8"/>
  <c r="D13724" i="8"/>
  <c r="C13725" i="8"/>
  <c r="D13725" i="8"/>
  <c r="C13726" i="8"/>
  <c r="D13726" i="8"/>
  <c r="C13727" i="8"/>
  <c r="D13727" i="8"/>
  <c r="C13728" i="8"/>
  <c r="D13728" i="8"/>
  <c r="C13729" i="8"/>
  <c r="D13729" i="8"/>
  <c r="C13730" i="8"/>
  <c r="D13730" i="8"/>
  <c r="C13731" i="8"/>
  <c r="D13731" i="8"/>
  <c r="C13732" i="8"/>
  <c r="D13732" i="8"/>
  <c r="C13733" i="8"/>
  <c r="D13733" i="8"/>
  <c r="C13734" i="8"/>
  <c r="D13734" i="8"/>
  <c r="C13735" i="8"/>
  <c r="D13735" i="8"/>
  <c r="C13736" i="8"/>
  <c r="D13736" i="8"/>
  <c r="C13737" i="8"/>
  <c r="D13737" i="8"/>
  <c r="C13738" i="8"/>
  <c r="D13738" i="8"/>
  <c r="C13739" i="8"/>
  <c r="D13739" i="8"/>
  <c r="C13740" i="8"/>
  <c r="D13740" i="8"/>
  <c r="C13741" i="8"/>
  <c r="D13741" i="8"/>
  <c r="C13742" i="8"/>
  <c r="D13742" i="8"/>
  <c r="C13743" i="8"/>
  <c r="D13743" i="8"/>
  <c r="C13744" i="8"/>
  <c r="D13744" i="8"/>
  <c r="C13745" i="8"/>
  <c r="D13745" i="8"/>
  <c r="C13746" i="8"/>
  <c r="D13746" i="8"/>
  <c r="C13747" i="8"/>
  <c r="D13747" i="8"/>
  <c r="C13748" i="8"/>
  <c r="D13748" i="8"/>
  <c r="C13749" i="8"/>
  <c r="D13749" i="8"/>
  <c r="C13750" i="8"/>
  <c r="D13750" i="8"/>
  <c r="C13751" i="8"/>
  <c r="D13751" i="8"/>
  <c r="C13752" i="8"/>
  <c r="D13752" i="8"/>
  <c r="C13753" i="8"/>
  <c r="D13753" i="8"/>
  <c r="C13754" i="8"/>
  <c r="D13754" i="8"/>
  <c r="C13755" i="8"/>
  <c r="D13755" i="8"/>
  <c r="C13756" i="8"/>
  <c r="D13756" i="8"/>
  <c r="C13757" i="8"/>
  <c r="D13757" i="8"/>
  <c r="C13758" i="8"/>
  <c r="D13758" i="8"/>
  <c r="C13759" i="8"/>
  <c r="D13759" i="8"/>
  <c r="C13760" i="8"/>
  <c r="D13760" i="8"/>
  <c r="C13761" i="8"/>
  <c r="D13761" i="8"/>
  <c r="C13762" i="8"/>
  <c r="D13762" i="8"/>
  <c r="C13763" i="8"/>
  <c r="D13763" i="8"/>
  <c r="C13764" i="8"/>
  <c r="D13764" i="8"/>
  <c r="C13765" i="8"/>
  <c r="D13765" i="8"/>
  <c r="C13766" i="8"/>
  <c r="D13766" i="8"/>
  <c r="C13767" i="8"/>
  <c r="D13767" i="8"/>
  <c r="C13768" i="8"/>
  <c r="D13768" i="8"/>
  <c r="C13769" i="8"/>
  <c r="D13769" i="8"/>
  <c r="C13770" i="8"/>
  <c r="D13770" i="8"/>
  <c r="C13771" i="8"/>
  <c r="D13771" i="8"/>
  <c r="C13772" i="8"/>
  <c r="D13772" i="8"/>
  <c r="C13773" i="8"/>
  <c r="D13773" i="8"/>
  <c r="C13774" i="8"/>
  <c r="D13774" i="8"/>
  <c r="C13775" i="8"/>
  <c r="D13775" i="8"/>
  <c r="C13776" i="8"/>
  <c r="D13776" i="8"/>
  <c r="C13777" i="8"/>
  <c r="D13777" i="8"/>
  <c r="C13778" i="8"/>
  <c r="D13778" i="8"/>
  <c r="C13779" i="8"/>
  <c r="D13779" i="8"/>
  <c r="C13780" i="8"/>
  <c r="D13780" i="8"/>
  <c r="C13781" i="8"/>
  <c r="D13781" i="8"/>
  <c r="C13782" i="8"/>
  <c r="D13782" i="8"/>
  <c r="C13783" i="8"/>
  <c r="D13783" i="8"/>
  <c r="C13784" i="8"/>
  <c r="D13784" i="8"/>
  <c r="C13785" i="8"/>
  <c r="D13785" i="8"/>
  <c r="C13786" i="8"/>
  <c r="D13786" i="8"/>
  <c r="C13787" i="8"/>
  <c r="D13787" i="8"/>
  <c r="C13788" i="8"/>
  <c r="D13788" i="8"/>
  <c r="C13789" i="8"/>
  <c r="D13789" i="8"/>
  <c r="C13790" i="8"/>
  <c r="D13790" i="8"/>
  <c r="C13791" i="8"/>
  <c r="D13791" i="8"/>
  <c r="C13792" i="8"/>
  <c r="D13792" i="8"/>
  <c r="C13793" i="8"/>
  <c r="D13793" i="8"/>
  <c r="C13794" i="8"/>
  <c r="D13794" i="8"/>
  <c r="C13795" i="8"/>
  <c r="D13795" i="8"/>
  <c r="C13796" i="8"/>
  <c r="D13796" i="8"/>
  <c r="C13797" i="8"/>
  <c r="D13797" i="8"/>
  <c r="C13798" i="8"/>
  <c r="D13798" i="8"/>
  <c r="C13799" i="8"/>
  <c r="D13799" i="8"/>
  <c r="C13800" i="8"/>
  <c r="D13800" i="8"/>
  <c r="C13801" i="8"/>
  <c r="D13801" i="8"/>
  <c r="C13802" i="8"/>
  <c r="D13802" i="8"/>
  <c r="C13803" i="8"/>
  <c r="D13803" i="8"/>
  <c r="C13804" i="8"/>
  <c r="D13804" i="8"/>
  <c r="C13805" i="8"/>
  <c r="D13805" i="8"/>
  <c r="C13806" i="8"/>
  <c r="D13806" i="8"/>
  <c r="C13807" i="8"/>
  <c r="D13807" i="8"/>
  <c r="C13808" i="8"/>
  <c r="D13808" i="8"/>
  <c r="C13809" i="8"/>
  <c r="D13809" i="8"/>
  <c r="C13810" i="8"/>
  <c r="D13810" i="8"/>
  <c r="C13811" i="8"/>
  <c r="D13811" i="8"/>
  <c r="C13812" i="8"/>
  <c r="D13812" i="8"/>
  <c r="C13813" i="8"/>
  <c r="D13813" i="8"/>
  <c r="C13814" i="8"/>
  <c r="D13814" i="8"/>
  <c r="C13815" i="8"/>
  <c r="D13815" i="8"/>
  <c r="C13816" i="8"/>
  <c r="D13816" i="8"/>
  <c r="C13817" i="8"/>
  <c r="D13817" i="8"/>
  <c r="C13818" i="8"/>
  <c r="D13818" i="8"/>
  <c r="C13819" i="8"/>
  <c r="D13819" i="8"/>
  <c r="C13820" i="8"/>
  <c r="D13820" i="8"/>
  <c r="C13821" i="8"/>
  <c r="D13821" i="8"/>
  <c r="C13822" i="8"/>
  <c r="D13822" i="8"/>
  <c r="C13823" i="8"/>
  <c r="D13823" i="8"/>
  <c r="C13824" i="8"/>
  <c r="D13824" i="8"/>
  <c r="C13825" i="8"/>
  <c r="D13825" i="8"/>
  <c r="C13826" i="8"/>
  <c r="D13826" i="8"/>
  <c r="C13827" i="8"/>
  <c r="D13827" i="8"/>
  <c r="C13828" i="8"/>
  <c r="D13828" i="8"/>
  <c r="C13829" i="8"/>
  <c r="D13829" i="8"/>
  <c r="C13830" i="8"/>
  <c r="D13830" i="8"/>
  <c r="C13831" i="8"/>
  <c r="D13831" i="8"/>
  <c r="I13831" i="8"/>
  <c r="G13831" i="8"/>
  <c r="F13831" i="8"/>
  <c r="E13831" i="8"/>
  <c r="G13807" i="8"/>
  <c r="F13807" i="8"/>
  <c r="E13807" i="8"/>
  <c r="G13783" i="8"/>
  <c r="F13783" i="8"/>
  <c r="E13783" i="8"/>
  <c r="G13759" i="8"/>
  <c r="F13759" i="8"/>
  <c r="E13759" i="8"/>
  <c r="G13735" i="8"/>
  <c r="F13735" i="8"/>
  <c r="E13735" i="8"/>
  <c r="G13711" i="8"/>
  <c r="F13711" i="8"/>
  <c r="E13711" i="8"/>
  <c r="G13688" i="8"/>
  <c r="F13688" i="8"/>
  <c r="E13688" i="8"/>
  <c r="C13506" i="8"/>
  <c r="D13506" i="8"/>
  <c r="C13507" i="8"/>
  <c r="D13507" i="8"/>
  <c r="C13508" i="8"/>
  <c r="D13508" i="8"/>
  <c r="C13509" i="8"/>
  <c r="D13509" i="8"/>
  <c r="C13510" i="8"/>
  <c r="D13510" i="8"/>
  <c r="C13511" i="8"/>
  <c r="D13511" i="8"/>
  <c r="C13512" i="8"/>
  <c r="D13512" i="8"/>
  <c r="C13513" i="8"/>
  <c r="D13513" i="8"/>
  <c r="C13514" i="8"/>
  <c r="D13514" i="8"/>
  <c r="C13515" i="8"/>
  <c r="D13515" i="8"/>
  <c r="C13516" i="8"/>
  <c r="D13516" i="8"/>
  <c r="C13517" i="8"/>
  <c r="D13517" i="8"/>
  <c r="C13518" i="8"/>
  <c r="D13518" i="8"/>
  <c r="C13519" i="8"/>
  <c r="D13519" i="8"/>
  <c r="C13520" i="8"/>
  <c r="D13520" i="8"/>
  <c r="C13521" i="8"/>
  <c r="D13521" i="8"/>
  <c r="C13522" i="8"/>
  <c r="D13522" i="8"/>
  <c r="C13523" i="8"/>
  <c r="D13523" i="8"/>
  <c r="C13524" i="8"/>
  <c r="D13524" i="8"/>
  <c r="C13525" i="8"/>
  <c r="D13525" i="8"/>
  <c r="C13526" i="8"/>
  <c r="D13526" i="8"/>
  <c r="C13527" i="8"/>
  <c r="D13527" i="8"/>
  <c r="C13528" i="8"/>
  <c r="D13528" i="8"/>
  <c r="C13529" i="8"/>
  <c r="D13529" i="8"/>
  <c r="C13530" i="8"/>
  <c r="D13530" i="8"/>
  <c r="C13531" i="8"/>
  <c r="D13531" i="8"/>
  <c r="C13532" i="8"/>
  <c r="D13532" i="8"/>
  <c r="C13533" i="8"/>
  <c r="D13533" i="8"/>
  <c r="C13534" i="8"/>
  <c r="D13534" i="8"/>
  <c r="C13535" i="8"/>
  <c r="D13535" i="8"/>
  <c r="C13536" i="8"/>
  <c r="D13536" i="8"/>
  <c r="C13537" i="8"/>
  <c r="D13537" i="8"/>
  <c r="C13538" i="8"/>
  <c r="D13538" i="8"/>
  <c r="C13539" i="8"/>
  <c r="D13539" i="8"/>
  <c r="C13540" i="8"/>
  <c r="D13540" i="8"/>
  <c r="C13541" i="8"/>
  <c r="D13541" i="8"/>
  <c r="C13542" i="8"/>
  <c r="D13542" i="8"/>
  <c r="C13543" i="8"/>
  <c r="D13543" i="8"/>
  <c r="C13544" i="8"/>
  <c r="D13544" i="8"/>
  <c r="C13545" i="8"/>
  <c r="D13545" i="8"/>
  <c r="C13546" i="8"/>
  <c r="D13546" i="8"/>
  <c r="C13547" i="8"/>
  <c r="D13547" i="8"/>
  <c r="C13548" i="8"/>
  <c r="D13548" i="8"/>
  <c r="C13549" i="8"/>
  <c r="D13549" i="8"/>
  <c r="C13550" i="8"/>
  <c r="D13550" i="8"/>
  <c r="C13551" i="8"/>
  <c r="D13551" i="8"/>
  <c r="C13552" i="8"/>
  <c r="D13552" i="8"/>
  <c r="C13553" i="8"/>
  <c r="D13553" i="8"/>
  <c r="C13554" i="8"/>
  <c r="D13554" i="8"/>
  <c r="C13555" i="8"/>
  <c r="D13555" i="8"/>
  <c r="C13556" i="8"/>
  <c r="D13556" i="8"/>
  <c r="C13557" i="8"/>
  <c r="D13557" i="8"/>
  <c r="C13558" i="8"/>
  <c r="D13558" i="8"/>
  <c r="C13559" i="8"/>
  <c r="D13559" i="8"/>
  <c r="C13560" i="8"/>
  <c r="D13560" i="8"/>
  <c r="C13561" i="8"/>
  <c r="D13561" i="8"/>
  <c r="C13562" i="8"/>
  <c r="D13562" i="8"/>
  <c r="C13563" i="8"/>
  <c r="D13563" i="8"/>
  <c r="C13564" i="8"/>
  <c r="D13564" i="8"/>
  <c r="C13565" i="8"/>
  <c r="D13565" i="8"/>
  <c r="C13566" i="8"/>
  <c r="D13566" i="8"/>
  <c r="C13567" i="8"/>
  <c r="D13567" i="8"/>
  <c r="C13568" i="8"/>
  <c r="D13568" i="8"/>
  <c r="C13569" i="8"/>
  <c r="D13569" i="8"/>
  <c r="C13570" i="8"/>
  <c r="D13570" i="8"/>
  <c r="C13571" i="8"/>
  <c r="D13571" i="8"/>
  <c r="C13572" i="8"/>
  <c r="D13572" i="8"/>
  <c r="C13573" i="8"/>
  <c r="D13573" i="8"/>
  <c r="C13574" i="8"/>
  <c r="D13574" i="8"/>
  <c r="C13575" i="8"/>
  <c r="D13575" i="8"/>
  <c r="C13576" i="8"/>
  <c r="D13576" i="8"/>
  <c r="C13577" i="8"/>
  <c r="D13577" i="8"/>
  <c r="C13578" i="8"/>
  <c r="D13578" i="8"/>
  <c r="C13579" i="8"/>
  <c r="D13579" i="8"/>
  <c r="C13580" i="8"/>
  <c r="D13580" i="8"/>
  <c r="C13581" i="8"/>
  <c r="D13581" i="8"/>
  <c r="C13582" i="8"/>
  <c r="D13582" i="8"/>
  <c r="C13583" i="8"/>
  <c r="D13583" i="8"/>
  <c r="C13584" i="8"/>
  <c r="D13584" i="8"/>
  <c r="C13585" i="8"/>
  <c r="D13585" i="8"/>
  <c r="C13586" i="8"/>
  <c r="D13586" i="8"/>
  <c r="C13587" i="8"/>
  <c r="D13587" i="8"/>
  <c r="C13588" i="8"/>
  <c r="D13588" i="8"/>
  <c r="C13589" i="8"/>
  <c r="D13589" i="8"/>
  <c r="C13590" i="8"/>
  <c r="D13590" i="8"/>
  <c r="C13591" i="8"/>
  <c r="D13591" i="8"/>
  <c r="C13592" i="8"/>
  <c r="D13592" i="8"/>
  <c r="C13593" i="8"/>
  <c r="D13593" i="8"/>
  <c r="C13594" i="8"/>
  <c r="D13594" i="8"/>
  <c r="C13595" i="8"/>
  <c r="D13595" i="8"/>
  <c r="C13596" i="8"/>
  <c r="D13596" i="8"/>
  <c r="C13597" i="8"/>
  <c r="D13597" i="8"/>
  <c r="C13598" i="8"/>
  <c r="D13598" i="8"/>
  <c r="C13599" i="8"/>
  <c r="D13599" i="8"/>
  <c r="C13600" i="8"/>
  <c r="D13600" i="8"/>
  <c r="C13601" i="8"/>
  <c r="D13601" i="8"/>
  <c r="C13602" i="8"/>
  <c r="D13602" i="8"/>
  <c r="C13603" i="8"/>
  <c r="D13603" i="8"/>
  <c r="C13604" i="8"/>
  <c r="D13604" i="8"/>
  <c r="C13605" i="8"/>
  <c r="D13605" i="8"/>
  <c r="C13606" i="8"/>
  <c r="D13606" i="8"/>
  <c r="C13607" i="8"/>
  <c r="D13607" i="8"/>
  <c r="C13608" i="8"/>
  <c r="D13608" i="8"/>
  <c r="C13609" i="8"/>
  <c r="D13609" i="8"/>
  <c r="C13610" i="8"/>
  <c r="D13610" i="8"/>
  <c r="C13611" i="8"/>
  <c r="D13611" i="8"/>
  <c r="C13612" i="8"/>
  <c r="D13612" i="8"/>
  <c r="C13613" i="8"/>
  <c r="D13613" i="8"/>
  <c r="C13614" i="8"/>
  <c r="D13614" i="8"/>
  <c r="C13615" i="8"/>
  <c r="D13615" i="8"/>
  <c r="C13616" i="8"/>
  <c r="D13616" i="8"/>
  <c r="C13617" i="8"/>
  <c r="D13617" i="8"/>
  <c r="C13618" i="8"/>
  <c r="D13618" i="8"/>
  <c r="C13619" i="8"/>
  <c r="D13619" i="8"/>
  <c r="C13620" i="8"/>
  <c r="D13620" i="8"/>
  <c r="C13621" i="8"/>
  <c r="D13621" i="8"/>
  <c r="C13622" i="8"/>
  <c r="D13622" i="8"/>
  <c r="C13623" i="8"/>
  <c r="D13623" i="8"/>
  <c r="C13624" i="8"/>
  <c r="D13624" i="8"/>
  <c r="C13625" i="8"/>
  <c r="D13625" i="8"/>
  <c r="C13626" i="8"/>
  <c r="D13626" i="8"/>
  <c r="C13627" i="8"/>
  <c r="D13627" i="8"/>
  <c r="C13628" i="8"/>
  <c r="D13628" i="8"/>
  <c r="C13629" i="8"/>
  <c r="D13629" i="8"/>
  <c r="C13630" i="8"/>
  <c r="D13630" i="8"/>
  <c r="C13631" i="8"/>
  <c r="D13631" i="8"/>
  <c r="C13632" i="8"/>
  <c r="D13632" i="8"/>
  <c r="C13633" i="8"/>
  <c r="D13633" i="8"/>
  <c r="C13634" i="8"/>
  <c r="D13634" i="8"/>
  <c r="C13635" i="8"/>
  <c r="D13635" i="8"/>
  <c r="C13636" i="8"/>
  <c r="D13636" i="8"/>
  <c r="C13637" i="8"/>
  <c r="D13637" i="8"/>
  <c r="C13638" i="8"/>
  <c r="D13638" i="8"/>
  <c r="C13639" i="8"/>
  <c r="D13639" i="8"/>
  <c r="C13640" i="8"/>
  <c r="D13640" i="8"/>
  <c r="C13641" i="8"/>
  <c r="D13641" i="8"/>
  <c r="C13642" i="8"/>
  <c r="D13642" i="8"/>
  <c r="C13643" i="8"/>
  <c r="D13643" i="8"/>
  <c r="C13644" i="8"/>
  <c r="D13644" i="8"/>
  <c r="C13645" i="8"/>
  <c r="D13645" i="8"/>
  <c r="C13646" i="8"/>
  <c r="D13646" i="8"/>
  <c r="C13647" i="8"/>
  <c r="D13647" i="8"/>
  <c r="C13648" i="8"/>
  <c r="D13648" i="8"/>
  <c r="C13649" i="8"/>
  <c r="D13649" i="8"/>
  <c r="C13650" i="8"/>
  <c r="D13650" i="8"/>
  <c r="C13651" i="8"/>
  <c r="D13651" i="8"/>
  <c r="C13652" i="8"/>
  <c r="D13652" i="8"/>
  <c r="C13653" i="8"/>
  <c r="D13653" i="8"/>
  <c r="C13654" i="8"/>
  <c r="D13654" i="8"/>
  <c r="C13655" i="8"/>
  <c r="D13655" i="8"/>
  <c r="C13656" i="8"/>
  <c r="D13656" i="8"/>
  <c r="C13657" i="8"/>
  <c r="D13657" i="8"/>
  <c r="C13658" i="8"/>
  <c r="D13658" i="8"/>
  <c r="C13659" i="8"/>
  <c r="D13659" i="8"/>
  <c r="C13660" i="8"/>
  <c r="D13660" i="8"/>
  <c r="C13661" i="8"/>
  <c r="D13661" i="8"/>
  <c r="C13662" i="8"/>
  <c r="D13662" i="8"/>
  <c r="C13663" i="8"/>
  <c r="D13663" i="8"/>
  <c r="C13664" i="8"/>
  <c r="D13664" i="8"/>
  <c r="I13664" i="8"/>
  <c r="G13664" i="8"/>
  <c r="F13664" i="8"/>
  <c r="E13664" i="8"/>
  <c r="G13640" i="8"/>
  <c r="F13640" i="8"/>
  <c r="E13640" i="8"/>
  <c r="G13616" i="8"/>
  <c r="F13616" i="8"/>
  <c r="E13616" i="8"/>
  <c r="G13592" i="8"/>
  <c r="F13592" i="8"/>
  <c r="E13592" i="8"/>
  <c r="G13568" i="8"/>
  <c r="F13568" i="8"/>
  <c r="E13568" i="8"/>
  <c r="G13544" i="8"/>
  <c r="F13544" i="8"/>
  <c r="E13544" i="8"/>
  <c r="G13520" i="8"/>
  <c r="F13520" i="8"/>
  <c r="E13520" i="8"/>
  <c r="C13347" i="8"/>
  <c r="D13347" i="8"/>
  <c r="C13348" i="8"/>
  <c r="D13348" i="8"/>
  <c r="C13349" i="8"/>
  <c r="D13349" i="8"/>
  <c r="C13350" i="8"/>
  <c r="D13350" i="8"/>
  <c r="C13351" i="8"/>
  <c r="D13351" i="8"/>
  <c r="C13352" i="8"/>
  <c r="D13352" i="8"/>
  <c r="C13353" i="8"/>
  <c r="D13353" i="8"/>
  <c r="C13354" i="8"/>
  <c r="D13354" i="8"/>
  <c r="C13355" i="8"/>
  <c r="D13355" i="8"/>
  <c r="C13356" i="8"/>
  <c r="D13356" i="8"/>
  <c r="C13357" i="8"/>
  <c r="D13357" i="8"/>
  <c r="C13358" i="8"/>
  <c r="D13358" i="8"/>
  <c r="C13359" i="8"/>
  <c r="D13359" i="8"/>
  <c r="C13360" i="8"/>
  <c r="D13360" i="8"/>
  <c r="C13361" i="8"/>
  <c r="D13361" i="8"/>
  <c r="C13362" i="8"/>
  <c r="D13362" i="8"/>
  <c r="C13363" i="8"/>
  <c r="D13363" i="8"/>
  <c r="C13364" i="8"/>
  <c r="D13364" i="8"/>
  <c r="C13365" i="8"/>
  <c r="D13365" i="8"/>
  <c r="C13366" i="8"/>
  <c r="D13366" i="8"/>
  <c r="C13367" i="8"/>
  <c r="D13367" i="8"/>
  <c r="C13368" i="8"/>
  <c r="D13368" i="8"/>
  <c r="C13369" i="8"/>
  <c r="D13369" i="8"/>
  <c r="C13370" i="8"/>
  <c r="D13370" i="8"/>
  <c r="C13371" i="8"/>
  <c r="D13371" i="8"/>
  <c r="C13372" i="8"/>
  <c r="D13372" i="8"/>
  <c r="C13373" i="8"/>
  <c r="D13373" i="8"/>
  <c r="C13374" i="8"/>
  <c r="D13374" i="8"/>
  <c r="C13375" i="8"/>
  <c r="D13375" i="8"/>
  <c r="C13376" i="8"/>
  <c r="D13376" i="8"/>
  <c r="C13377" i="8"/>
  <c r="D13377" i="8"/>
  <c r="C13378" i="8"/>
  <c r="D13378" i="8"/>
  <c r="C13379" i="8"/>
  <c r="D13379" i="8"/>
  <c r="C13380" i="8"/>
  <c r="D13380" i="8"/>
  <c r="C13381" i="8"/>
  <c r="D13381" i="8"/>
  <c r="C13382" i="8"/>
  <c r="D13382" i="8"/>
  <c r="C13383" i="8"/>
  <c r="D13383" i="8"/>
  <c r="C13384" i="8"/>
  <c r="D13384" i="8"/>
  <c r="C13385" i="8"/>
  <c r="D13385" i="8"/>
  <c r="C13386" i="8"/>
  <c r="D13386" i="8"/>
  <c r="C13387" i="8"/>
  <c r="D13387" i="8"/>
  <c r="C13388" i="8"/>
  <c r="D13388" i="8"/>
  <c r="C13389" i="8"/>
  <c r="D13389" i="8"/>
  <c r="C13390" i="8"/>
  <c r="D13390" i="8"/>
  <c r="C13391" i="8"/>
  <c r="D13391" i="8"/>
  <c r="C13392" i="8"/>
  <c r="D13392" i="8"/>
  <c r="C13393" i="8"/>
  <c r="D13393" i="8"/>
  <c r="C13394" i="8"/>
  <c r="D13394" i="8"/>
  <c r="C13395" i="8"/>
  <c r="D13395" i="8"/>
  <c r="C13396" i="8"/>
  <c r="D13396" i="8"/>
  <c r="C13397" i="8"/>
  <c r="D13397" i="8"/>
  <c r="C13398" i="8"/>
  <c r="D13398" i="8"/>
  <c r="C13399" i="8"/>
  <c r="D13399" i="8"/>
  <c r="C13400" i="8"/>
  <c r="D13400" i="8"/>
  <c r="C13401" i="8"/>
  <c r="D13401" i="8"/>
  <c r="C13402" i="8"/>
  <c r="D13402" i="8"/>
  <c r="C13403" i="8"/>
  <c r="D13403" i="8"/>
  <c r="C13404" i="8"/>
  <c r="D13404" i="8"/>
  <c r="C13405" i="8"/>
  <c r="D13405" i="8"/>
  <c r="C13406" i="8"/>
  <c r="D13406" i="8"/>
  <c r="C13407" i="8"/>
  <c r="D13407" i="8"/>
  <c r="C13408" i="8"/>
  <c r="D13408" i="8"/>
  <c r="C13409" i="8"/>
  <c r="D13409" i="8"/>
  <c r="C13410" i="8"/>
  <c r="D13410" i="8"/>
  <c r="C13411" i="8"/>
  <c r="D13411" i="8"/>
  <c r="C13412" i="8"/>
  <c r="D13412" i="8"/>
  <c r="C13413" i="8"/>
  <c r="D13413" i="8"/>
  <c r="C13414" i="8"/>
  <c r="D13414" i="8"/>
  <c r="C13415" i="8"/>
  <c r="D13415" i="8"/>
  <c r="C13416" i="8"/>
  <c r="D13416" i="8"/>
  <c r="C13417" i="8"/>
  <c r="D13417" i="8"/>
  <c r="C13418" i="8"/>
  <c r="D13418" i="8"/>
  <c r="C13419" i="8"/>
  <c r="D13419" i="8"/>
  <c r="C13420" i="8"/>
  <c r="D13420" i="8"/>
  <c r="C13421" i="8"/>
  <c r="D13421" i="8"/>
  <c r="C13422" i="8"/>
  <c r="D13422" i="8"/>
  <c r="C13423" i="8"/>
  <c r="D13423" i="8"/>
  <c r="C13424" i="8"/>
  <c r="D13424" i="8"/>
  <c r="C13425" i="8"/>
  <c r="D13425" i="8"/>
  <c r="C13426" i="8"/>
  <c r="D13426" i="8"/>
  <c r="C13427" i="8"/>
  <c r="D13427" i="8"/>
  <c r="C13428" i="8"/>
  <c r="D13428" i="8"/>
  <c r="C13429" i="8"/>
  <c r="D13429" i="8"/>
  <c r="C13430" i="8"/>
  <c r="D13430" i="8"/>
  <c r="C13431" i="8"/>
  <c r="D13431" i="8"/>
  <c r="C13432" i="8"/>
  <c r="D13432" i="8"/>
  <c r="C13433" i="8"/>
  <c r="D13433" i="8"/>
  <c r="C13434" i="8"/>
  <c r="D13434" i="8"/>
  <c r="C13435" i="8"/>
  <c r="D13435" i="8"/>
  <c r="C13436" i="8"/>
  <c r="D13436" i="8"/>
  <c r="C13437" i="8"/>
  <c r="D13437" i="8"/>
  <c r="C13438" i="8"/>
  <c r="D13438" i="8"/>
  <c r="C13439" i="8"/>
  <c r="D13439" i="8"/>
  <c r="C13440" i="8"/>
  <c r="D13440" i="8"/>
  <c r="C13441" i="8"/>
  <c r="D13441" i="8"/>
  <c r="C13442" i="8"/>
  <c r="D13442" i="8"/>
  <c r="C13443" i="8"/>
  <c r="D13443" i="8"/>
  <c r="C13444" i="8"/>
  <c r="D13444" i="8"/>
  <c r="C13445" i="8"/>
  <c r="D13445" i="8"/>
  <c r="C13446" i="8"/>
  <c r="D13446" i="8"/>
  <c r="C13447" i="8"/>
  <c r="D13447" i="8"/>
  <c r="C13448" i="8"/>
  <c r="D13448" i="8"/>
  <c r="C13449" i="8"/>
  <c r="D13449" i="8"/>
  <c r="C13450" i="8"/>
  <c r="D13450" i="8"/>
  <c r="C13451" i="8"/>
  <c r="D13451" i="8"/>
  <c r="C13452" i="8"/>
  <c r="D13452" i="8"/>
  <c r="C13453" i="8"/>
  <c r="D13453" i="8"/>
  <c r="C13454" i="8"/>
  <c r="D13454" i="8"/>
  <c r="C13455" i="8"/>
  <c r="D13455" i="8"/>
  <c r="C13456" i="8"/>
  <c r="D13456" i="8"/>
  <c r="C13457" i="8"/>
  <c r="D13457" i="8"/>
  <c r="C13458" i="8"/>
  <c r="D13458" i="8"/>
  <c r="C13459" i="8"/>
  <c r="D13459" i="8"/>
  <c r="C13460" i="8"/>
  <c r="D13460" i="8"/>
  <c r="C13461" i="8"/>
  <c r="D13461" i="8"/>
  <c r="C13462" i="8"/>
  <c r="D13462" i="8"/>
  <c r="C13463" i="8"/>
  <c r="D13463" i="8"/>
  <c r="C13464" i="8"/>
  <c r="D13464" i="8"/>
  <c r="C13465" i="8"/>
  <c r="D13465" i="8"/>
  <c r="C13466" i="8"/>
  <c r="D13466" i="8"/>
  <c r="C13467" i="8"/>
  <c r="D13467" i="8"/>
  <c r="C13468" i="8"/>
  <c r="D13468" i="8"/>
  <c r="C13469" i="8"/>
  <c r="D13469" i="8"/>
  <c r="C13470" i="8"/>
  <c r="D13470" i="8"/>
  <c r="C13471" i="8"/>
  <c r="D13471" i="8"/>
  <c r="C13472" i="8"/>
  <c r="D13472" i="8"/>
  <c r="C13473" i="8"/>
  <c r="D13473" i="8"/>
  <c r="C13474" i="8"/>
  <c r="D13474" i="8"/>
  <c r="C13475" i="8"/>
  <c r="D13475" i="8"/>
  <c r="C13476" i="8"/>
  <c r="D13476" i="8"/>
  <c r="C13477" i="8"/>
  <c r="D13477" i="8"/>
  <c r="C13478" i="8"/>
  <c r="D13478" i="8"/>
  <c r="C13479" i="8"/>
  <c r="D13479" i="8"/>
  <c r="C13480" i="8"/>
  <c r="D13480" i="8"/>
  <c r="C13481" i="8"/>
  <c r="D13481" i="8"/>
  <c r="C13482" i="8"/>
  <c r="D13482" i="8"/>
  <c r="C13483" i="8"/>
  <c r="D13483" i="8"/>
  <c r="C13484" i="8"/>
  <c r="D13484" i="8"/>
  <c r="C13485" i="8"/>
  <c r="D13485" i="8"/>
  <c r="C13486" i="8"/>
  <c r="D13486" i="8"/>
  <c r="C13487" i="8"/>
  <c r="D13487" i="8"/>
  <c r="C13488" i="8"/>
  <c r="D13488" i="8"/>
  <c r="C13489" i="8"/>
  <c r="D13489" i="8"/>
  <c r="C13490" i="8"/>
  <c r="D13490" i="8"/>
  <c r="C13491" i="8"/>
  <c r="D13491" i="8"/>
  <c r="C13492" i="8"/>
  <c r="D13492" i="8"/>
  <c r="C13493" i="8"/>
  <c r="D13493" i="8"/>
  <c r="C13494" i="8"/>
  <c r="D13494" i="8"/>
  <c r="C13495" i="8"/>
  <c r="D13495" i="8"/>
  <c r="C13496" i="8"/>
  <c r="D13496" i="8"/>
  <c r="C13497" i="8"/>
  <c r="D13497" i="8"/>
  <c r="C13498" i="8"/>
  <c r="D13498" i="8"/>
  <c r="C13499" i="8"/>
  <c r="D13499" i="8"/>
  <c r="C13500" i="8"/>
  <c r="D13500" i="8"/>
  <c r="C13501" i="8"/>
  <c r="D13501" i="8"/>
  <c r="C13502" i="8"/>
  <c r="D13502" i="8"/>
  <c r="C13503" i="8"/>
  <c r="D13503" i="8"/>
  <c r="I13503" i="8"/>
  <c r="G13503" i="8"/>
  <c r="F13503" i="8"/>
  <c r="E13503" i="8"/>
  <c r="G13490" i="8"/>
  <c r="F13490" i="8"/>
  <c r="E13490" i="8"/>
  <c r="G13466" i="8"/>
  <c r="F13466" i="8"/>
  <c r="E13466" i="8"/>
  <c r="G13442" i="8"/>
  <c r="F13442" i="8"/>
  <c r="E13442" i="8"/>
  <c r="G13418" i="8"/>
  <c r="F13418" i="8"/>
  <c r="E13418" i="8"/>
  <c r="G13394" i="8"/>
  <c r="F13394" i="8"/>
  <c r="E13394" i="8"/>
  <c r="G13369" i="8"/>
  <c r="F13369" i="8"/>
  <c r="E13369" i="8"/>
  <c r="C13178" i="8"/>
  <c r="D13178" i="8"/>
  <c r="C13179" i="8"/>
  <c r="D13179" i="8"/>
  <c r="C13180" i="8"/>
  <c r="D13180" i="8"/>
  <c r="C13181" i="8"/>
  <c r="D13181" i="8"/>
  <c r="C13182" i="8"/>
  <c r="D13182" i="8"/>
  <c r="C13183" i="8"/>
  <c r="D13183" i="8"/>
  <c r="C13184" i="8"/>
  <c r="D13184" i="8"/>
  <c r="C13185" i="8"/>
  <c r="D13185" i="8"/>
  <c r="C13186" i="8"/>
  <c r="D13186" i="8"/>
  <c r="C13187" i="8"/>
  <c r="D13187" i="8"/>
  <c r="C13188" i="8"/>
  <c r="D13188" i="8"/>
  <c r="C13189" i="8"/>
  <c r="D13189" i="8"/>
  <c r="C13190" i="8"/>
  <c r="D13190" i="8"/>
  <c r="C13191" i="8"/>
  <c r="D13191" i="8"/>
  <c r="C13192" i="8"/>
  <c r="D13192" i="8"/>
  <c r="C13193" i="8"/>
  <c r="D13193" i="8"/>
  <c r="C13194" i="8"/>
  <c r="D13194" i="8"/>
  <c r="C13195" i="8"/>
  <c r="D13195" i="8"/>
  <c r="C13196" i="8"/>
  <c r="D13196" i="8"/>
  <c r="C13197" i="8"/>
  <c r="D13197" i="8"/>
  <c r="C13198" i="8"/>
  <c r="D13198" i="8"/>
  <c r="C13199" i="8"/>
  <c r="D13199" i="8"/>
  <c r="C13200" i="8"/>
  <c r="D13200" i="8"/>
  <c r="C13201" i="8"/>
  <c r="D13201" i="8"/>
  <c r="C13202" i="8"/>
  <c r="D13202" i="8"/>
  <c r="C13203" i="8"/>
  <c r="D13203" i="8"/>
  <c r="C13204" i="8"/>
  <c r="D13204" i="8"/>
  <c r="C13205" i="8"/>
  <c r="D13205" i="8"/>
  <c r="C13206" i="8"/>
  <c r="D13206" i="8"/>
  <c r="C13207" i="8"/>
  <c r="D13207" i="8"/>
  <c r="C13208" i="8"/>
  <c r="D13208" i="8"/>
  <c r="C13209" i="8"/>
  <c r="D13209" i="8"/>
  <c r="C13210" i="8"/>
  <c r="D13210" i="8"/>
  <c r="C13211" i="8"/>
  <c r="D13211" i="8"/>
  <c r="C13212" i="8"/>
  <c r="D13212" i="8"/>
  <c r="C13213" i="8"/>
  <c r="D13213" i="8"/>
  <c r="C13214" i="8"/>
  <c r="D13214" i="8"/>
  <c r="C13215" i="8"/>
  <c r="D13215" i="8"/>
  <c r="C13216" i="8"/>
  <c r="D13216" i="8"/>
  <c r="C13217" i="8"/>
  <c r="D13217" i="8"/>
  <c r="C13218" i="8"/>
  <c r="D13218" i="8"/>
  <c r="C13219" i="8"/>
  <c r="D13219" i="8"/>
  <c r="C13220" i="8"/>
  <c r="D13220" i="8"/>
  <c r="C13221" i="8"/>
  <c r="D13221" i="8"/>
  <c r="C13222" i="8"/>
  <c r="D13222" i="8"/>
  <c r="C13223" i="8"/>
  <c r="D13223" i="8"/>
  <c r="C13224" i="8"/>
  <c r="D13224" i="8"/>
  <c r="C13225" i="8"/>
  <c r="D13225" i="8"/>
  <c r="C13226" i="8"/>
  <c r="D13226" i="8"/>
  <c r="C13227" i="8"/>
  <c r="D13227" i="8"/>
  <c r="C13228" i="8"/>
  <c r="D13228" i="8"/>
  <c r="C13229" i="8"/>
  <c r="D13229" i="8"/>
  <c r="C13230" i="8"/>
  <c r="D13230" i="8"/>
  <c r="C13231" i="8"/>
  <c r="D13231" i="8"/>
  <c r="C13232" i="8"/>
  <c r="D13232" i="8"/>
  <c r="C13233" i="8"/>
  <c r="D13233" i="8"/>
  <c r="C13234" i="8"/>
  <c r="D13234" i="8"/>
  <c r="C13235" i="8"/>
  <c r="D13235" i="8"/>
  <c r="C13236" i="8"/>
  <c r="D13236" i="8"/>
  <c r="C13237" i="8"/>
  <c r="D13237" i="8"/>
  <c r="C13238" i="8"/>
  <c r="D13238" i="8"/>
  <c r="C13239" i="8"/>
  <c r="D13239" i="8"/>
  <c r="C13240" i="8"/>
  <c r="D13240" i="8"/>
  <c r="C13241" i="8"/>
  <c r="D13241" i="8"/>
  <c r="C13242" i="8"/>
  <c r="D13242" i="8"/>
  <c r="C13243" i="8"/>
  <c r="D13243" i="8"/>
  <c r="C13244" i="8"/>
  <c r="D13244" i="8"/>
  <c r="C13245" i="8"/>
  <c r="D13245" i="8"/>
  <c r="C13246" i="8"/>
  <c r="D13246" i="8"/>
  <c r="C13247" i="8"/>
  <c r="D13247" i="8"/>
  <c r="C13248" i="8"/>
  <c r="D13248" i="8"/>
  <c r="C13249" i="8"/>
  <c r="D13249" i="8"/>
  <c r="C13250" i="8"/>
  <c r="D13250" i="8"/>
  <c r="C13251" i="8"/>
  <c r="D13251" i="8"/>
  <c r="C13252" i="8"/>
  <c r="D13252" i="8"/>
  <c r="C13253" i="8"/>
  <c r="D13253" i="8"/>
  <c r="C13254" i="8"/>
  <c r="D13254" i="8"/>
  <c r="C13255" i="8"/>
  <c r="D13255" i="8"/>
  <c r="C13256" i="8"/>
  <c r="D13256" i="8"/>
  <c r="C13257" i="8"/>
  <c r="D13257" i="8"/>
  <c r="C13258" i="8"/>
  <c r="D13258" i="8"/>
  <c r="C13259" i="8"/>
  <c r="D13259" i="8"/>
  <c r="C13260" i="8"/>
  <c r="D13260" i="8"/>
  <c r="C13261" i="8"/>
  <c r="D13261" i="8"/>
  <c r="C13262" i="8"/>
  <c r="D13262" i="8"/>
  <c r="C13263" i="8"/>
  <c r="D13263" i="8"/>
  <c r="C13264" i="8"/>
  <c r="D13264" i="8"/>
  <c r="C13265" i="8"/>
  <c r="D13265" i="8"/>
  <c r="C13266" i="8"/>
  <c r="D13266" i="8"/>
  <c r="C13267" i="8"/>
  <c r="D13267" i="8"/>
  <c r="C13268" i="8"/>
  <c r="D13268" i="8"/>
  <c r="C13269" i="8"/>
  <c r="D13269" i="8"/>
  <c r="C13270" i="8"/>
  <c r="D13270" i="8"/>
  <c r="C13271" i="8"/>
  <c r="D13271" i="8"/>
  <c r="C13272" i="8"/>
  <c r="D13272" i="8"/>
  <c r="C13273" i="8"/>
  <c r="D13273" i="8"/>
  <c r="C13274" i="8"/>
  <c r="D13274" i="8"/>
  <c r="C13275" i="8"/>
  <c r="D13275" i="8"/>
  <c r="C13276" i="8"/>
  <c r="D13276" i="8"/>
  <c r="C13277" i="8"/>
  <c r="D13277" i="8"/>
  <c r="C13278" i="8"/>
  <c r="D13278" i="8"/>
  <c r="C13279" i="8"/>
  <c r="D13279" i="8"/>
  <c r="C13280" i="8"/>
  <c r="D13280" i="8"/>
  <c r="C13281" i="8"/>
  <c r="D13281" i="8"/>
  <c r="C13282" i="8"/>
  <c r="D13282" i="8"/>
  <c r="C13283" i="8"/>
  <c r="D13283" i="8"/>
  <c r="C13284" i="8"/>
  <c r="D13284" i="8"/>
  <c r="C13285" i="8"/>
  <c r="D13285" i="8"/>
  <c r="C13286" i="8"/>
  <c r="D13286" i="8"/>
  <c r="C13287" i="8"/>
  <c r="D13287" i="8"/>
  <c r="C13288" i="8"/>
  <c r="D13288" i="8"/>
  <c r="C13289" i="8"/>
  <c r="D13289" i="8"/>
  <c r="C13290" i="8"/>
  <c r="D13290" i="8"/>
  <c r="C13291" i="8"/>
  <c r="D13291" i="8"/>
  <c r="C13292" i="8"/>
  <c r="D13292" i="8"/>
  <c r="C13293" i="8"/>
  <c r="D13293" i="8"/>
  <c r="C13294" i="8"/>
  <c r="D13294" i="8"/>
  <c r="C13295" i="8"/>
  <c r="D13295" i="8"/>
  <c r="C13296" i="8"/>
  <c r="D13296" i="8"/>
  <c r="C13297" i="8"/>
  <c r="D13297" i="8"/>
  <c r="C13298" i="8"/>
  <c r="D13298" i="8"/>
  <c r="C13299" i="8"/>
  <c r="D13299" i="8"/>
  <c r="C13300" i="8"/>
  <c r="D13300" i="8"/>
  <c r="C13301" i="8"/>
  <c r="D13301" i="8"/>
  <c r="C13302" i="8"/>
  <c r="D13302" i="8"/>
  <c r="C13303" i="8"/>
  <c r="D13303" i="8"/>
  <c r="C13304" i="8"/>
  <c r="D13304" i="8"/>
  <c r="C13305" i="8"/>
  <c r="D13305" i="8"/>
  <c r="C13306" i="8"/>
  <c r="D13306" i="8"/>
  <c r="C13307" i="8"/>
  <c r="D13307" i="8"/>
  <c r="C13308" i="8"/>
  <c r="D13308" i="8"/>
  <c r="C13310" i="8"/>
  <c r="D13310" i="8"/>
  <c r="C13311" i="8"/>
  <c r="D13311" i="8"/>
  <c r="C13312" i="8"/>
  <c r="D13312" i="8"/>
  <c r="C13313" i="8"/>
  <c r="D13313" i="8"/>
  <c r="C13314" i="8"/>
  <c r="D13314" i="8"/>
  <c r="C13315" i="8"/>
  <c r="D13315" i="8"/>
  <c r="C13316" i="8"/>
  <c r="D13316" i="8"/>
  <c r="C13317" i="8"/>
  <c r="D13317" i="8"/>
  <c r="C13318" i="8"/>
  <c r="D13318" i="8"/>
  <c r="C13319" i="8"/>
  <c r="D13319" i="8"/>
  <c r="C13320" i="8"/>
  <c r="D13320" i="8"/>
  <c r="C13321" i="8"/>
  <c r="D13321" i="8"/>
  <c r="C13322" i="8"/>
  <c r="D13322" i="8"/>
  <c r="C13323" i="8"/>
  <c r="D13323" i="8"/>
  <c r="C13324" i="8"/>
  <c r="D13324" i="8"/>
  <c r="C13325" i="8"/>
  <c r="D13325" i="8"/>
  <c r="C13326" i="8"/>
  <c r="D13326" i="8"/>
  <c r="C13327" i="8"/>
  <c r="D13327" i="8"/>
  <c r="C13328" i="8"/>
  <c r="D13328" i="8"/>
  <c r="C13329" i="8"/>
  <c r="D13329" i="8"/>
  <c r="C13330" i="8"/>
  <c r="D13330" i="8"/>
  <c r="C13331" i="8"/>
  <c r="D13331" i="8"/>
  <c r="C13332" i="8"/>
  <c r="D13332" i="8"/>
  <c r="C13333" i="8"/>
  <c r="D13333" i="8"/>
  <c r="C13334" i="8"/>
  <c r="D13334" i="8"/>
  <c r="C13335" i="8"/>
  <c r="D13335" i="8"/>
  <c r="C13336" i="8"/>
  <c r="D13336" i="8"/>
  <c r="C13337" i="8"/>
  <c r="D13337" i="8"/>
  <c r="C13338" i="8"/>
  <c r="D13338" i="8"/>
  <c r="C13339" i="8"/>
  <c r="D13339" i="8"/>
  <c r="C13340" i="8"/>
  <c r="D13340" i="8"/>
  <c r="C13341" i="8"/>
  <c r="D13341" i="8"/>
  <c r="C13342" i="8"/>
  <c r="D13342" i="8"/>
  <c r="C13343" i="8"/>
  <c r="D13343" i="8"/>
  <c r="C13344" i="8"/>
  <c r="D13344" i="8"/>
  <c r="C13345" i="8"/>
  <c r="D13345" i="8"/>
  <c r="C13346" i="8"/>
  <c r="D13346" i="8"/>
  <c r="I13346" i="8"/>
  <c r="G13346" i="8"/>
  <c r="F13346" i="8"/>
  <c r="E13346" i="8"/>
  <c r="G13322" i="8"/>
  <c r="F13322" i="8"/>
  <c r="E13322" i="8"/>
  <c r="G13297" i="8"/>
  <c r="F13297" i="8"/>
  <c r="E13297" i="8"/>
  <c r="G13273" i="8"/>
  <c r="F13273" i="8"/>
  <c r="E13273" i="8"/>
  <c r="G13249" i="8"/>
  <c r="F13249" i="8"/>
  <c r="E13249" i="8"/>
  <c r="G13225" i="8"/>
  <c r="F13225" i="8"/>
  <c r="E13225" i="8"/>
  <c r="G13201" i="8"/>
  <c r="F13201" i="8"/>
  <c r="E13201" i="8"/>
  <c r="C13019" i="8"/>
  <c r="D13019" i="8"/>
  <c r="C13020" i="8"/>
  <c r="D13020" i="8"/>
  <c r="C13021" i="8"/>
  <c r="D13021" i="8"/>
  <c r="C13022" i="8"/>
  <c r="D13022" i="8"/>
  <c r="C13023" i="8"/>
  <c r="D13023" i="8"/>
  <c r="C13024" i="8"/>
  <c r="D13024" i="8"/>
  <c r="C13025" i="8"/>
  <c r="D13025" i="8"/>
  <c r="C13026" i="8"/>
  <c r="D13026" i="8"/>
  <c r="C13027" i="8"/>
  <c r="D13027" i="8"/>
  <c r="C13028" i="8"/>
  <c r="D13028" i="8"/>
  <c r="C13029" i="8"/>
  <c r="D13029" i="8"/>
  <c r="C13030" i="8"/>
  <c r="D13030" i="8"/>
  <c r="C13031" i="8"/>
  <c r="D13031" i="8"/>
  <c r="C13032" i="8"/>
  <c r="D13032" i="8"/>
  <c r="C13033" i="8"/>
  <c r="D13033" i="8"/>
  <c r="C13034" i="8"/>
  <c r="D13034" i="8"/>
  <c r="C13035" i="8"/>
  <c r="D13035" i="8"/>
  <c r="C13036" i="8"/>
  <c r="D13036" i="8"/>
  <c r="C13037" i="8"/>
  <c r="D13037" i="8"/>
  <c r="C13038" i="8"/>
  <c r="D13038" i="8"/>
  <c r="C13039" i="8"/>
  <c r="D13039" i="8"/>
  <c r="C13040" i="8"/>
  <c r="D13040" i="8"/>
  <c r="C13041" i="8"/>
  <c r="D13041" i="8"/>
  <c r="C13042" i="8"/>
  <c r="D13042" i="8"/>
  <c r="C13043" i="8"/>
  <c r="D13043" i="8"/>
  <c r="C13044" i="8"/>
  <c r="D13044" i="8"/>
  <c r="C13045" i="8"/>
  <c r="D13045" i="8"/>
  <c r="C13046" i="8"/>
  <c r="D13046" i="8"/>
  <c r="C13047" i="8"/>
  <c r="D13047" i="8"/>
  <c r="C13048" i="8"/>
  <c r="D13048" i="8"/>
  <c r="C13049" i="8"/>
  <c r="D13049" i="8"/>
  <c r="C13050" i="8"/>
  <c r="D13050" i="8"/>
  <c r="C13051" i="8"/>
  <c r="D13051" i="8"/>
  <c r="C13052" i="8"/>
  <c r="D13052" i="8"/>
  <c r="C13053" i="8"/>
  <c r="D13053" i="8"/>
  <c r="C13054" i="8"/>
  <c r="D13054" i="8"/>
  <c r="C13055" i="8"/>
  <c r="D13055" i="8"/>
  <c r="C13056" i="8"/>
  <c r="D13056" i="8"/>
  <c r="C13057" i="8"/>
  <c r="D13057" i="8"/>
  <c r="C13058" i="8"/>
  <c r="D13058" i="8"/>
  <c r="C13059" i="8"/>
  <c r="D13059" i="8"/>
  <c r="C13060" i="8"/>
  <c r="D13060" i="8"/>
  <c r="C13061" i="8"/>
  <c r="D13061" i="8"/>
  <c r="C13062" i="8"/>
  <c r="D13062" i="8"/>
  <c r="C13063" i="8"/>
  <c r="D13063" i="8"/>
  <c r="C13064" i="8"/>
  <c r="D13064" i="8"/>
  <c r="C13065" i="8"/>
  <c r="D13065" i="8"/>
  <c r="C13066" i="8"/>
  <c r="D13066" i="8"/>
  <c r="C13067" i="8"/>
  <c r="D13067" i="8"/>
  <c r="C13068" i="8"/>
  <c r="D13068" i="8"/>
  <c r="C13069" i="8"/>
  <c r="D13069" i="8"/>
  <c r="C13070" i="8"/>
  <c r="D13070" i="8"/>
  <c r="C13071" i="8"/>
  <c r="D13071" i="8"/>
  <c r="C13072" i="8"/>
  <c r="D13072" i="8"/>
  <c r="C13073" i="8"/>
  <c r="D13073" i="8"/>
  <c r="C13074" i="8"/>
  <c r="D13074" i="8"/>
  <c r="C13075" i="8"/>
  <c r="D13075" i="8"/>
  <c r="C13076" i="8"/>
  <c r="D13076" i="8"/>
  <c r="C13077" i="8"/>
  <c r="D13077" i="8"/>
  <c r="C13078" i="8"/>
  <c r="D13078" i="8"/>
  <c r="C13079" i="8"/>
  <c r="D13079" i="8"/>
  <c r="C13080" i="8"/>
  <c r="D13080" i="8"/>
  <c r="C13081" i="8"/>
  <c r="D13081" i="8"/>
  <c r="C13082" i="8"/>
  <c r="D13082" i="8"/>
  <c r="C13083" i="8"/>
  <c r="D13083" i="8"/>
  <c r="C13084" i="8"/>
  <c r="D13084" i="8"/>
  <c r="C13085" i="8"/>
  <c r="D13085" i="8"/>
  <c r="C13086" i="8"/>
  <c r="D13086" i="8"/>
  <c r="C13087" i="8"/>
  <c r="D13087" i="8"/>
  <c r="C13088" i="8"/>
  <c r="D13088" i="8"/>
  <c r="C13089" i="8"/>
  <c r="D13089" i="8"/>
  <c r="C13090" i="8"/>
  <c r="D13090" i="8"/>
  <c r="C13091" i="8"/>
  <c r="D13091" i="8"/>
  <c r="C13092" i="8"/>
  <c r="D13092" i="8"/>
  <c r="C13093" i="8"/>
  <c r="D13093" i="8"/>
  <c r="C13094" i="8"/>
  <c r="D13094" i="8"/>
  <c r="C13095" i="8"/>
  <c r="D13095" i="8"/>
  <c r="C13096" i="8"/>
  <c r="D13096" i="8"/>
  <c r="C13097" i="8"/>
  <c r="D13097" i="8"/>
  <c r="C13098" i="8"/>
  <c r="D13098" i="8"/>
  <c r="C13099" i="8"/>
  <c r="D13099" i="8"/>
  <c r="C13100" i="8"/>
  <c r="D13100" i="8"/>
  <c r="C13101" i="8"/>
  <c r="D13101" i="8"/>
  <c r="C13102" i="8"/>
  <c r="D13102" i="8"/>
  <c r="C13103" i="8"/>
  <c r="D13103" i="8"/>
  <c r="C13104" i="8"/>
  <c r="D13104" i="8"/>
  <c r="C13105" i="8"/>
  <c r="D13105" i="8"/>
  <c r="C13106" i="8"/>
  <c r="D13106" i="8"/>
  <c r="C13107" i="8"/>
  <c r="D13107" i="8"/>
  <c r="C13108" i="8"/>
  <c r="D13108" i="8"/>
  <c r="C13109" i="8"/>
  <c r="D13109" i="8"/>
  <c r="C13110" i="8"/>
  <c r="D13110" i="8"/>
  <c r="C13111" i="8"/>
  <c r="D13111" i="8"/>
  <c r="C13112" i="8"/>
  <c r="D13112" i="8"/>
  <c r="C13113" i="8"/>
  <c r="D13113" i="8"/>
  <c r="C13114" i="8"/>
  <c r="D13114" i="8"/>
  <c r="C13115" i="8"/>
  <c r="D13115" i="8"/>
  <c r="C13116" i="8"/>
  <c r="D13116" i="8"/>
  <c r="C13117" i="8"/>
  <c r="D13117" i="8"/>
  <c r="C13118" i="8"/>
  <c r="D13118" i="8"/>
  <c r="C13119" i="8"/>
  <c r="D13119" i="8"/>
  <c r="C13120" i="8"/>
  <c r="D13120" i="8"/>
  <c r="C13121" i="8"/>
  <c r="D13121" i="8"/>
  <c r="C13122" i="8"/>
  <c r="D13122" i="8"/>
  <c r="C13123" i="8"/>
  <c r="D13123" i="8"/>
  <c r="C13124" i="8"/>
  <c r="D13124" i="8"/>
  <c r="C13125" i="8"/>
  <c r="D13125" i="8"/>
  <c r="C13126" i="8"/>
  <c r="D13126" i="8"/>
  <c r="C13127" i="8"/>
  <c r="D13127" i="8"/>
  <c r="C13128" i="8"/>
  <c r="D13128" i="8"/>
  <c r="C13129" i="8"/>
  <c r="D13129" i="8"/>
  <c r="C13130" i="8"/>
  <c r="D13130" i="8"/>
  <c r="C13131" i="8"/>
  <c r="D13131" i="8"/>
  <c r="C13132" i="8"/>
  <c r="D13132" i="8"/>
  <c r="C13133" i="8"/>
  <c r="D13133" i="8"/>
  <c r="C13134" i="8"/>
  <c r="D13134" i="8"/>
  <c r="C13135" i="8"/>
  <c r="D13135" i="8"/>
  <c r="C13136" i="8"/>
  <c r="D13136" i="8"/>
  <c r="C13137" i="8"/>
  <c r="D13137" i="8"/>
  <c r="C13138" i="8"/>
  <c r="D13138" i="8"/>
  <c r="C13139" i="8"/>
  <c r="D13139" i="8"/>
  <c r="C13140" i="8"/>
  <c r="D13140" i="8"/>
  <c r="C13141" i="8"/>
  <c r="D13141" i="8"/>
  <c r="C13142" i="8"/>
  <c r="D13142" i="8"/>
  <c r="C13143" i="8"/>
  <c r="D13143" i="8"/>
  <c r="C13144" i="8"/>
  <c r="D13144" i="8"/>
  <c r="C13145" i="8"/>
  <c r="D13145" i="8"/>
  <c r="C13146" i="8"/>
  <c r="D13146" i="8"/>
  <c r="C13147" i="8"/>
  <c r="D13147" i="8"/>
  <c r="C13148" i="8"/>
  <c r="D13148" i="8"/>
  <c r="C13149" i="8"/>
  <c r="D13149" i="8"/>
  <c r="C13150" i="8"/>
  <c r="D13150" i="8"/>
  <c r="C13151" i="8"/>
  <c r="D13151" i="8"/>
  <c r="C13152" i="8"/>
  <c r="D13152" i="8"/>
  <c r="C13153" i="8"/>
  <c r="D13153" i="8"/>
  <c r="C13154" i="8"/>
  <c r="D13154" i="8"/>
  <c r="C13155" i="8"/>
  <c r="D13155" i="8"/>
  <c r="C13156" i="8"/>
  <c r="D13156" i="8"/>
  <c r="C13157" i="8"/>
  <c r="D13157" i="8"/>
  <c r="C13158" i="8"/>
  <c r="D13158" i="8"/>
  <c r="C13159" i="8"/>
  <c r="D13159" i="8"/>
  <c r="C13160" i="8"/>
  <c r="D13160" i="8"/>
  <c r="C13161" i="8"/>
  <c r="D13161" i="8"/>
  <c r="C13162" i="8"/>
  <c r="D13162" i="8"/>
  <c r="C13163" i="8"/>
  <c r="D13163" i="8"/>
  <c r="C13164" i="8"/>
  <c r="D13164" i="8"/>
  <c r="C13165" i="8"/>
  <c r="D13165" i="8"/>
  <c r="C13166" i="8"/>
  <c r="D13166" i="8"/>
  <c r="C13167" i="8"/>
  <c r="D13167" i="8"/>
  <c r="C13168" i="8"/>
  <c r="D13168" i="8"/>
  <c r="C13169" i="8"/>
  <c r="D13169" i="8"/>
  <c r="C13170" i="8"/>
  <c r="D13170" i="8"/>
  <c r="C13171" i="8"/>
  <c r="D13171" i="8"/>
  <c r="C13172" i="8"/>
  <c r="D13172" i="8"/>
  <c r="C13173" i="8"/>
  <c r="D13173" i="8"/>
  <c r="C13174" i="8"/>
  <c r="D13174" i="8"/>
  <c r="C13175" i="8"/>
  <c r="D13175" i="8"/>
  <c r="C13176" i="8"/>
  <c r="D13176" i="8"/>
  <c r="C13177" i="8"/>
  <c r="D13177" i="8"/>
  <c r="I13177" i="8"/>
  <c r="G13177" i="8"/>
  <c r="F13177" i="8"/>
  <c r="E13177" i="8"/>
  <c r="G13153" i="8"/>
  <c r="F13153" i="8"/>
  <c r="E13153" i="8"/>
  <c r="G13129" i="8"/>
  <c r="F13129" i="8"/>
  <c r="E13129" i="8"/>
  <c r="G13105" i="8"/>
  <c r="F13105" i="8"/>
  <c r="E13105" i="8"/>
  <c r="G13081" i="8"/>
  <c r="F13081" i="8"/>
  <c r="E13081" i="8"/>
  <c r="G13057" i="8"/>
  <c r="F13057" i="8"/>
  <c r="E13057" i="8"/>
  <c r="G13033" i="8"/>
  <c r="F13033" i="8"/>
  <c r="E13033" i="8"/>
  <c r="C12856" i="8"/>
  <c r="D12856" i="8"/>
  <c r="C12857" i="8"/>
  <c r="D12857" i="8"/>
  <c r="C12858" i="8"/>
  <c r="D12858" i="8"/>
  <c r="C12859" i="8"/>
  <c r="D12859" i="8"/>
  <c r="C12860" i="8"/>
  <c r="D12860" i="8"/>
  <c r="C12861" i="8"/>
  <c r="D12861" i="8"/>
  <c r="C12862" i="8"/>
  <c r="D12862" i="8"/>
  <c r="C12863" i="8"/>
  <c r="D12863" i="8"/>
  <c r="C12864" i="8"/>
  <c r="D12864" i="8"/>
  <c r="C12865" i="8"/>
  <c r="D12865" i="8"/>
  <c r="C12866" i="8"/>
  <c r="D12866" i="8"/>
  <c r="C12867" i="8"/>
  <c r="D12867" i="8"/>
  <c r="C12868" i="8"/>
  <c r="D12868" i="8"/>
  <c r="C12869" i="8"/>
  <c r="D12869" i="8"/>
  <c r="C12870" i="8"/>
  <c r="D12870" i="8"/>
  <c r="C12871" i="8"/>
  <c r="D12871" i="8"/>
  <c r="C12872" i="8"/>
  <c r="D12872" i="8"/>
  <c r="C12873" i="8"/>
  <c r="D12873" i="8"/>
  <c r="C12874" i="8"/>
  <c r="D12874" i="8"/>
  <c r="C12875" i="8"/>
  <c r="D12875" i="8"/>
  <c r="C12876" i="8"/>
  <c r="D12876" i="8"/>
  <c r="C12877" i="8"/>
  <c r="D12877" i="8"/>
  <c r="C12878" i="8"/>
  <c r="D12878" i="8"/>
  <c r="C12879" i="8"/>
  <c r="D12879" i="8"/>
  <c r="C12880" i="8"/>
  <c r="D12880" i="8"/>
  <c r="C12881" i="8"/>
  <c r="D12881" i="8"/>
  <c r="C12882" i="8"/>
  <c r="D12882" i="8"/>
  <c r="C12883" i="8"/>
  <c r="D12883" i="8"/>
  <c r="C12884" i="8"/>
  <c r="D12884" i="8"/>
  <c r="C12885" i="8"/>
  <c r="D12885" i="8"/>
  <c r="C12886" i="8"/>
  <c r="D12886" i="8"/>
  <c r="C12887" i="8"/>
  <c r="D12887" i="8"/>
  <c r="C12888" i="8"/>
  <c r="D12888" i="8"/>
  <c r="C12889" i="8"/>
  <c r="D12889" i="8"/>
  <c r="C12890" i="8"/>
  <c r="D12890" i="8"/>
  <c r="C12891" i="8"/>
  <c r="D12891" i="8"/>
  <c r="C12892" i="8"/>
  <c r="D12892" i="8"/>
  <c r="C12893" i="8"/>
  <c r="D12893" i="8"/>
  <c r="C12894" i="8"/>
  <c r="D12894" i="8"/>
  <c r="C12895" i="8"/>
  <c r="D12895" i="8"/>
  <c r="C12896" i="8"/>
  <c r="D12896" i="8"/>
  <c r="C12897" i="8"/>
  <c r="D12897" i="8"/>
  <c r="C12898" i="8"/>
  <c r="D12898" i="8"/>
  <c r="C12899" i="8"/>
  <c r="D12899" i="8"/>
  <c r="C12900" i="8"/>
  <c r="D12900" i="8"/>
  <c r="C12901" i="8"/>
  <c r="D12901" i="8"/>
  <c r="C12902" i="8"/>
  <c r="D12902" i="8"/>
  <c r="C12903" i="8"/>
  <c r="D12903" i="8"/>
  <c r="C12904" i="8"/>
  <c r="D12904" i="8"/>
  <c r="C12905" i="8"/>
  <c r="D12905" i="8"/>
  <c r="C12906" i="8"/>
  <c r="D12906" i="8"/>
  <c r="C12907" i="8"/>
  <c r="D12907" i="8"/>
  <c r="C12908" i="8"/>
  <c r="D12908" i="8"/>
  <c r="C12909" i="8"/>
  <c r="D12909" i="8"/>
  <c r="C12910" i="8"/>
  <c r="D12910" i="8"/>
  <c r="C12911" i="8"/>
  <c r="D12911" i="8"/>
  <c r="C12912" i="8"/>
  <c r="D12912" i="8"/>
  <c r="C12913" i="8"/>
  <c r="D12913" i="8"/>
  <c r="C12914" i="8"/>
  <c r="D12914" i="8"/>
  <c r="C12915" i="8"/>
  <c r="D12915" i="8"/>
  <c r="C12916" i="8"/>
  <c r="D12916" i="8"/>
  <c r="C12917" i="8"/>
  <c r="D12917" i="8"/>
  <c r="C12918" i="8"/>
  <c r="D12918" i="8"/>
  <c r="C12919" i="8"/>
  <c r="D12919" i="8"/>
  <c r="C12920" i="8"/>
  <c r="D12920" i="8"/>
  <c r="C12921" i="8"/>
  <c r="D12921" i="8"/>
  <c r="C12922" i="8"/>
  <c r="D12922" i="8"/>
  <c r="C12923" i="8"/>
  <c r="D12923" i="8"/>
  <c r="C12924" i="8"/>
  <c r="D12924" i="8"/>
  <c r="C12925" i="8"/>
  <c r="D12925" i="8"/>
  <c r="C12926" i="8"/>
  <c r="D12926" i="8"/>
  <c r="C12927" i="8"/>
  <c r="D12927" i="8"/>
  <c r="C12928" i="8"/>
  <c r="D12928" i="8"/>
  <c r="C12929" i="8"/>
  <c r="D12929" i="8"/>
  <c r="C12930" i="8"/>
  <c r="D12930" i="8"/>
  <c r="C12931" i="8"/>
  <c r="D12931" i="8"/>
  <c r="C12932" i="8"/>
  <c r="D12932" i="8"/>
  <c r="C12933" i="8"/>
  <c r="D12933" i="8"/>
  <c r="C12934" i="8"/>
  <c r="D12934" i="8"/>
  <c r="C12935" i="8"/>
  <c r="D12935" i="8"/>
  <c r="C12936" i="8"/>
  <c r="D12936" i="8"/>
  <c r="C12937" i="8"/>
  <c r="D12937" i="8"/>
  <c r="C12938" i="8"/>
  <c r="D12938" i="8"/>
  <c r="C12939" i="8"/>
  <c r="D12939" i="8"/>
  <c r="C12940" i="8"/>
  <c r="D12940" i="8"/>
  <c r="C12941" i="8"/>
  <c r="D12941" i="8"/>
  <c r="C12942" i="8"/>
  <c r="D12942" i="8"/>
  <c r="C12943" i="8"/>
  <c r="D12943" i="8"/>
  <c r="C12944" i="8"/>
  <c r="D12944" i="8"/>
  <c r="C12945" i="8"/>
  <c r="D12945" i="8"/>
  <c r="C12946" i="8"/>
  <c r="D12946" i="8"/>
  <c r="C12947" i="8"/>
  <c r="D12947" i="8"/>
  <c r="C12948" i="8"/>
  <c r="D12948" i="8"/>
  <c r="C12949" i="8"/>
  <c r="D12949" i="8"/>
  <c r="C12950" i="8"/>
  <c r="D12950" i="8"/>
  <c r="C12951" i="8"/>
  <c r="D12951" i="8"/>
  <c r="C12952" i="8"/>
  <c r="D12952" i="8"/>
  <c r="C12953" i="8"/>
  <c r="D12953" i="8"/>
  <c r="C12954" i="8"/>
  <c r="D12954" i="8"/>
  <c r="C12955" i="8"/>
  <c r="D12955" i="8"/>
  <c r="C12956" i="8"/>
  <c r="D12956" i="8"/>
  <c r="C12957" i="8"/>
  <c r="D12957" i="8"/>
  <c r="C12958" i="8"/>
  <c r="D12958" i="8"/>
  <c r="C12959" i="8"/>
  <c r="D12959" i="8"/>
  <c r="C12960" i="8"/>
  <c r="D12960" i="8"/>
  <c r="C12961" i="8"/>
  <c r="D12961" i="8"/>
  <c r="C12962" i="8"/>
  <c r="D12962" i="8"/>
  <c r="C12963" i="8"/>
  <c r="D12963" i="8"/>
  <c r="C12964" i="8"/>
  <c r="D12964" i="8"/>
  <c r="C12965" i="8"/>
  <c r="D12965" i="8"/>
  <c r="C12966" i="8"/>
  <c r="D12966" i="8"/>
  <c r="C12967" i="8"/>
  <c r="D12967" i="8"/>
  <c r="C12968" i="8"/>
  <c r="D12968" i="8"/>
  <c r="C12969" i="8"/>
  <c r="D12969" i="8"/>
  <c r="C12970" i="8"/>
  <c r="D12970" i="8"/>
  <c r="C12971" i="8"/>
  <c r="D12971" i="8"/>
  <c r="C12972" i="8"/>
  <c r="D12972" i="8"/>
  <c r="C12973" i="8"/>
  <c r="D12973" i="8"/>
  <c r="C12974" i="8"/>
  <c r="D12974" i="8"/>
  <c r="C12975" i="8"/>
  <c r="D12975" i="8"/>
  <c r="C12976" i="8"/>
  <c r="D12976" i="8"/>
  <c r="C12977" i="8"/>
  <c r="D12977" i="8"/>
  <c r="C12978" i="8"/>
  <c r="D12978" i="8"/>
  <c r="C12979" i="8"/>
  <c r="D12979" i="8"/>
  <c r="C12980" i="8"/>
  <c r="D12980" i="8"/>
  <c r="C12981" i="8"/>
  <c r="D12981" i="8"/>
  <c r="C12982" i="8"/>
  <c r="D12982" i="8"/>
  <c r="C12983" i="8"/>
  <c r="D12983" i="8"/>
  <c r="C12984" i="8"/>
  <c r="D12984" i="8"/>
  <c r="C12985" i="8"/>
  <c r="D12985" i="8"/>
  <c r="C12986" i="8"/>
  <c r="D12986" i="8"/>
  <c r="C12987" i="8"/>
  <c r="D12987" i="8"/>
  <c r="C12988" i="8"/>
  <c r="D12988" i="8"/>
  <c r="C12989" i="8"/>
  <c r="D12989" i="8"/>
  <c r="C12990" i="8"/>
  <c r="D12990" i="8"/>
  <c r="C12991" i="8"/>
  <c r="D12991" i="8"/>
  <c r="C12992" i="8"/>
  <c r="D12992" i="8"/>
  <c r="C12993" i="8"/>
  <c r="D12993" i="8"/>
  <c r="C12994" i="8"/>
  <c r="D12994" i="8"/>
  <c r="C12995" i="8"/>
  <c r="D12995" i="8"/>
  <c r="C12996" i="8"/>
  <c r="D12996" i="8"/>
  <c r="C12997" i="8"/>
  <c r="D12997" i="8"/>
  <c r="C12998" i="8"/>
  <c r="D12998" i="8"/>
  <c r="C12999" i="8"/>
  <c r="D12999" i="8"/>
  <c r="C13000" i="8"/>
  <c r="D13000" i="8"/>
  <c r="C13001" i="8"/>
  <c r="D13001" i="8"/>
  <c r="C13002" i="8"/>
  <c r="D13002" i="8"/>
  <c r="C13003" i="8"/>
  <c r="D13003" i="8"/>
  <c r="C13004" i="8"/>
  <c r="D13004" i="8"/>
  <c r="C13005" i="8"/>
  <c r="D13005" i="8"/>
  <c r="C13006" i="8"/>
  <c r="D13006" i="8"/>
  <c r="C13007" i="8"/>
  <c r="D13007" i="8"/>
  <c r="C13008" i="8"/>
  <c r="D13008" i="8"/>
  <c r="C13009" i="8"/>
  <c r="D13009" i="8"/>
  <c r="C13010" i="8"/>
  <c r="D13010" i="8"/>
  <c r="C13011" i="8"/>
  <c r="D13011" i="8"/>
  <c r="C13012" i="8"/>
  <c r="D13012" i="8"/>
  <c r="C13013" i="8"/>
  <c r="D13013" i="8"/>
  <c r="C13014" i="8"/>
  <c r="D13014" i="8"/>
  <c r="C13015" i="8"/>
  <c r="D13015" i="8"/>
  <c r="C13016" i="8"/>
  <c r="D13016" i="8"/>
  <c r="I13016" i="8"/>
  <c r="G13016" i="8"/>
  <c r="F13016" i="8"/>
  <c r="E13016" i="8"/>
  <c r="G12999" i="8"/>
  <c r="F12999" i="8"/>
  <c r="E12999" i="8"/>
  <c r="G12975" i="8"/>
  <c r="F12975" i="8"/>
  <c r="E12975" i="8"/>
  <c r="G12951" i="8"/>
  <c r="F12951" i="8"/>
  <c r="E12951" i="8"/>
  <c r="G12927" i="8"/>
  <c r="F12927" i="8"/>
  <c r="E12927" i="8"/>
  <c r="G12903" i="8"/>
  <c r="F12903" i="8"/>
  <c r="E12903" i="8"/>
  <c r="G12879" i="8"/>
  <c r="F12879" i="8"/>
  <c r="E12879" i="8"/>
  <c r="C12690" i="8"/>
  <c r="D12690" i="8"/>
  <c r="C12691" i="8"/>
  <c r="D12691" i="8"/>
  <c r="C12692" i="8"/>
  <c r="D12692" i="8"/>
  <c r="C12693" i="8"/>
  <c r="D12693" i="8"/>
  <c r="C12694" i="8"/>
  <c r="D12694" i="8"/>
  <c r="C12695" i="8"/>
  <c r="D12695" i="8"/>
  <c r="C12696" i="8"/>
  <c r="D12696" i="8"/>
  <c r="C12697" i="8"/>
  <c r="D12697" i="8"/>
  <c r="C12698" i="8"/>
  <c r="D12698" i="8"/>
  <c r="C12699" i="8"/>
  <c r="D12699" i="8"/>
  <c r="C12700" i="8"/>
  <c r="D12700" i="8"/>
  <c r="C12701" i="8"/>
  <c r="D12701" i="8"/>
  <c r="C12702" i="8"/>
  <c r="D12702" i="8"/>
  <c r="C12703" i="8"/>
  <c r="D12703" i="8"/>
  <c r="C12704" i="8"/>
  <c r="D12704" i="8"/>
  <c r="C12705" i="8"/>
  <c r="D12705" i="8"/>
  <c r="C12706" i="8"/>
  <c r="D12706" i="8"/>
  <c r="C12707" i="8"/>
  <c r="D12707" i="8"/>
  <c r="C12708" i="8"/>
  <c r="D12708" i="8"/>
  <c r="C12709" i="8"/>
  <c r="D12709" i="8"/>
  <c r="C12710" i="8"/>
  <c r="D12710" i="8"/>
  <c r="C12711" i="8"/>
  <c r="D12711" i="8"/>
  <c r="C12712" i="8"/>
  <c r="D12712" i="8"/>
  <c r="C12713" i="8"/>
  <c r="D12713" i="8"/>
  <c r="C12714" i="8"/>
  <c r="D12714" i="8"/>
  <c r="C12715" i="8"/>
  <c r="D12715" i="8"/>
  <c r="C12716" i="8"/>
  <c r="D12716" i="8"/>
  <c r="C12717" i="8"/>
  <c r="D12717" i="8"/>
  <c r="C12718" i="8"/>
  <c r="D12718" i="8"/>
  <c r="C12719" i="8"/>
  <c r="D12719" i="8"/>
  <c r="C12720" i="8"/>
  <c r="D12720" i="8"/>
  <c r="C12721" i="8"/>
  <c r="D12721" i="8"/>
  <c r="C12722" i="8"/>
  <c r="D12722" i="8"/>
  <c r="C12723" i="8"/>
  <c r="D12723" i="8"/>
  <c r="C12724" i="8"/>
  <c r="D12724" i="8"/>
  <c r="C12725" i="8"/>
  <c r="D12725" i="8"/>
  <c r="C12726" i="8"/>
  <c r="D12726" i="8"/>
  <c r="C12727" i="8"/>
  <c r="D12727" i="8"/>
  <c r="C12728" i="8"/>
  <c r="D12728" i="8"/>
  <c r="C12729" i="8"/>
  <c r="D12729" i="8"/>
  <c r="C12730" i="8"/>
  <c r="D12730" i="8"/>
  <c r="C12731" i="8"/>
  <c r="D12731" i="8"/>
  <c r="C12732" i="8"/>
  <c r="D12732" i="8"/>
  <c r="C12733" i="8"/>
  <c r="D12733" i="8"/>
  <c r="C12734" i="8"/>
  <c r="D12734" i="8"/>
  <c r="C12735" i="8"/>
  <c r="D12735" i="8"/>
  <c r="C12736" i="8"/>
  <c r="D12736" i="8"/>
  <c r="C12737" i="8"/>
  <c r="D12737" i="8"/>
  <c r="C12738" i="8"/>
  <c r="D12738" i="8"/>
  <c r="C12739" i="8"/>
  <c r="D12739" i="8"/>
  <c r="C12740" i="8"/>
  <c r="D12740" i="8"/>
  <c r="C12741" i="8"/>
  <c r="D12741" i="8"/>
  <c r="C12742" i="8"/>
  <c r="D12742" i="8"/>
  <c r="C12743" i="8"/>
  <c r="D12743" i="8"/>
  <c r="C12744" i="8"/>
  <c r="D12744" i="8"/>
  <c r="C12745" i="8"/>
  <c r="D12745" i="8"/>
  <c r="C12746" i="8"/>
  <c r="D12746" i="8"/>
  <c r="C12747" i="8"/>
  <c r="D12747" i="8"/>
  <c r="C12749" i="8"/>
  <c r="D12749" i="8"/>
  <c r="C12750" i="8"/>
  <c r="D12750" i="8"/>
  <c r="C12751" i="8"/>
  <c r="D12751" i="8"/>
  <c r="C12752" i="8"/>
  <c r="D12752" i="8"/>
  <c r="C12753" i="8"/>
  <c r="D12753" i="8"/>
  <c r="C12754" i="8"/>
  <c r="D12754" i="8"/>
  <c r="C12755" i="8"/>
  <c r="D12755" i="8"/>
  <c r="C12756" i="8"/>
  <c r="D12756" i="8"/>
  <c r="C12757" i="8"/>
  <c r="D12757" i="8"/>
  <c r="C12758" i="8"/>
  <c r="D12758" i="8"/>
  <c r="C12759" i="8"/>
  <c r="D12759" i="8"/>
  <c r="C12760" i="8"/>
  <c r="D12760" i="8"/>
  <c r="C12761" i="8"/>
  <c r="D12761" i="8"/>
  <c r="C12762" i="8"/>
  <c r="D12762" i="8"/>
  <c r="C12763" i="8"/>
  <c r="D12763" i="8"/>
  <c r="C12764" i="8"/>
  <c r="D12764" i="8"/>
  <c r="C12765" i="8"/>
  <c r="D12765" i="8"/>
  <c r="C12766" i="8"/>
  <c r="D12766" i="8"/>
  <c r="C12767" i="8"/>
  <c r="D12767" i="8"/>
  <c r="C12768" i="8"/>
  <c r="D12768" i="8"/>
  <c r="C12769" i="8"/>
  <c r="D12769" i="8"/>
  <c r="C12770" i="8"/>
  <c r="D12770" i="8"/>
  <c r="C12771" i="8"/>
  <c r="D12771" i="8"/>
  <c r="C12772" i="8"/>
  <c r="D12772" i="8"/>
  <c r="C12773" i="8"/>
  <c r="D12773" i="8"/>
  <c r="C12774" i="8"/>
  <c r="D12774" i="8"/>
  <c r="C12775" i="8"/>
  <c r="D12775" i="8"/>
  <c r="C12776" i="8"/>
  <c r="D12776" i="8"/>
  <c r="C12777" i="8"/>
  <c r="D12777" i="8"/>
  <c r="C12778" i="8"/>
  <c r="D12778" i="8"/>
  <c r="C12779" i="8"/>
  <c r="D12779" i="8"/>
  <c r="C12780" i="8"/>
  <c r="D12780" i="8"/>
  <c r="C12781" i="8"/>
  <c r="D12781" i="8"/>
  <c r="C12782" i="8"/>
  <c r="D12782" i="8"/>
  <c r="C12783" i="8"/>
  <c r="D12783" i="8"/>
  <c r="C12784" i="8"/>
  <c r="D12784" i="8"/>
  <c r="C12785" i="8"/>
  <c r="D12785" i="8"/>
  <c r="C12786" i="8"/>
  <c r="D12786" i="8"/>
  <c r="C12787" i="8"/>
  <c r="D12787" i="8"/>
  <c r="C12788" i="8"/>
  <c r="D12788" i="8"/>
  <c r="C12789" i="8"/>
  <c r="D12789" i="8"/>
  <c r="C12790" i="8"/>
  <c r="D12790" i="8"/>
  <c r="C12791" i="8"/>
  <c r="D12791" i="8"/>
  <c r="C12792" i="8"/>
  <c r="D12792" i="8"/>
  <c r="C12793" i="8"/>
  <c r="D12793" i="8"/>
  <c r="C12794" i="8"/>
  <c r="D12794" i="8"/>
  <c r="C12795" i="8"/>
  <c r="D12795" i="8"/>
  <c r="C12796" i="8"/>
  <c r="D12796" i="8"/>
  <c r="C12797" i="8"/>
  <c r="D12797" i="8"/>
  <c r="C12798" i="8"/>
  <c r="D12798" i="8"/>
  <c r="C12799" i="8"/>
  <c r="D12799" i="8"/>
  <c r="C12800" i="8"/>
  <c r="D12800" i="8"/>
  <c r="C12801" i="8"/>
  <c r="D12801" i="8"/>
  <c r="C12802" i="8"/>
  <c r="D12802" i="8"/>
  <c r="C12803" i="8"/>
  <c r="D12803" i="8"/>
  <c r="C12804" i="8"/>
  <c r="D12804" i="8"/>
  <c r="C12805" i="8"/>
  <c r="D12805" i="8"/>
  <c r="C12806" i="8"/>
  <c r="D12806" i="8"/>
  <c r="C12807" i="8"/>
  <c r="D12807" i="8"/>
  <c r="C12808" i="8"/>
  <c r="D12808" i="8"/>
  <c r="C12809" i="8"/>
  <c r="D12809" i="8"/>
  <c r="C12810" i="8"/>
  <c r="D12810" i="8"/>
  <c r="C12811" i="8"/>
  <c r="D12811" i="8"/>
  <c r="C12812" i="8"/>
  <c r="D12812" i="8"/>
  <c r="C12813" i="8"/>
  <c r="D12813" i="8"/>
  <c r="C12814" i="8"/>
  <c r="D12814" i="8"/>
  <c r="C12815" i="8"/>
  <c r="D12815" i="8"/>
  <c r="C12816" i="8"/>
  <c r="D12816" i="8"/>
  <c r="C12817" i="8"/>
  <c r="D12817" i="8"/>
  <c r="C12819" i="8"/>
  <c r="D12819" i="8"/>
  <c r="C12820" i="8"/>
  <c r="D12820" i="8"/>
  <c r="C12821" i="8"/>
  <c r="D12821" i="8"/>
  <c r="C12822" i="8"/>
  <c r="D12822" i="8"/>
  <c r="C12823" i="8"/>
  <c r="D12823" i="8"/>
  <c r="C12824" i="8"/>
  <c r="D12824" i="8"/>
  <c r="C12825" i="8"/>
  <c r="D12825" i="8"/>
  <c r="C12826" i="8"/>
  <c r="D12826" i="8"/>
  <c r="C12827" i="8"/>
  <c r="D12827" i="8"/>
  <c r="C12828" i="8"/>
  <c r="D12828" i="8"/>
  <c r="C12829" i="8"/>
  <c r="D12829" i="8"/>
  <c r="C12830" i="8"/>
  <c r="D12830" i="8"/>
  <c r="C12831" i="8"/>
  <c r="D12831" i="8"/>
  <c r="C12832" i="8"/>
  <c r="D12832" i="8"/>
  <c r="C12833" i="8"/>
  <c r="D12833" i="8"/>
  <c r="C12834" i="8"/>
  <c r="D12834" i="8"/>
  <c r="C12835" i="8"/>
  <c r="D12835" i="8"/>
  <c r="C12836" i="8"/>
  <c r="D12836" i="8"/>
  <c r="C12837" i="8"/>
  <c r="D12837" i="8"/>
  <c r="C12838" i="8"/>
  <c r="D12838" i="8"/>
  <c r="C12839" i="8"/>
  <c r="D12839" i="8"/>
  <c r="C12840" i="8"/>
  <c r="D12840" i="8"/>
  <c r="C12841" i="8"/>
  <c r="D12841" i="8"/>
  <c r="C12842" i="8"/>
  <c r="D12842" i="8"/>
  <c r="C12843" i="8"/>
  <c r="D12843" i="8"/>
  <c r="C12844" i="8"/>
  <c r="D12844" i="8"/>
  <c r="C12845" i="8"/>
  <c r="D12845" i="8"/>
  <c r="C12846" i="8"/>
  <c r="D12846" i="8"/>
  <c r="C12847" i="8"/>
  <c r="D12847" i="8"/>
  <c r="C12848" i="8"/>
  <c r="D12848" i="8"/>
  <c r="C12849" i="8"/>
  <c r="D12849" i="8"/>
  <c r="C12850" i="8"/>
  <c r="D12850" i="8"/>
  <c r="C12851" i="8"/>
  <c r="D12851" i="8"/>
  <c r="C12852" i="8"/>
  <c r="D12852" i="8"/>
  <c r="C12853" i="8"/>
  <c r="D12853" i="8"/>
  <c r="C12854" i="8"/>
  <c r="D12854" i="8"/>
  <c r="C12855" i="8"/>
  <c r="D12855" i="8"/>
  <c r="I12855" i="8"/>
  <c r="G12855" i="8"/>
  <c r="F12855" i="8"/>
  <c r="E12855" i="8"/>
  <c r="G12831" i="8"/>
  <c r="F12831" i="8"/>
  <c r="E12831" i="8"/>
  <c r="G12806" i="8"/>
  <c r="F12806" i="8"/>
  <c r="E12806" i="8"/>
  <c r="G12782" i="8"/>
  <c r="F12782" i="8"/>
  <c r="E12782" i="8"/>
  <c r="G12758" i="8"/>
  <c r="F12758" i="8"/>
  <c r="E12758" i="8"/>
  <c r="G12737" i="8"/>
  <c r="F12737" i="8"/>
  <c r="E12737" i="8"/>
  <c r="G12713" i="8"/>
  <c r="F12713" i="8"/>
  <c r="E12713" i="8"/>
  <c r="C12551" i="8"/>
  <c r="D12551" i="8"/>
  <c r="C12553" i="8"/>
  <c r="D12553" i="8"/>
  <c r="C12554" i="8"/>
  <c r="D12554" i="8"/>
  <c r="C12555" i="8"/>
  <c r="D12555" i="8"/>
  <c r="C12556" i="8"/>
  <c r="D12556" i="8"/>
  <c r="C12557" i="8"/>
  <c r="D12557" i="8"/>
  <c r="C12558" i="8"/>
  <c r="D12558" i="8"/>
  <c r="C12559" i="8"/>
  <c r="D12559" i="8"/>
  <c r="C12560" i="8"/>
  <c r="D12560" i="8"/>
  <c r="C12561" i="8"/>
  <c r="D12561" i="8"/>
  <c r="C12562" i="8"/>
  <c r="D12562" i="8"/>
  <c r="C12563" i="8"/>
  <c r="D12563" i="8"/>
  <c r="C12564" i="8"/>
  <c r="D12564" i="8"/>
  <c r="C12565" i="8"/>
  <c r="D12565" i="8"/>
  <c r="C12566" i="8"/>
  <c r="D12566" i="8"/>
  <c r="C12567" i="8"/>
  <c r="D12567" i="8"/>
  <c r="C12568" i="8"/>
  <c r="D12568" i="8"/>
  <c r="C12569" i="8"/>
  <c r="D12569" i="8"/>
  <c r="C12570" i="8"/>
  <c r="D12570" i="8"/>
  <c r="C12571" i="8"/>
  <c r="D12571" i="8"/>
  <c r="C12572" i="8"/>
  <c r="D12572" i="8"/>
  <c r="C12573" i="8"/>
  <c r="D12573" i="8"/>
  <c r="C12574" i="8"/>
  <c r="D12574" i="8"/>
  <c r="C12575" i="8"/>
  <c r="D12575" i="8"/>
  <c r="C12576" i="8"/>
  <c r="D12576" i="8"/>
  <c r="C12578" i="8"/>
  <c r="D12578" i="8"/>
  <c r="C12579" i="8"/>
  <c r="D12579" i="8"/>
  <c r="C12580" i="8"/>
  <c r="D12580" i="8"/>
  <c r="C12582" i="8"/>
  <c r="D12582" i="8"/>
  <c r="C12583" i="8"/>
  <c r="D12583" i="8"/>
  <c r="C12584" i="8"/>
  <c r="D12584" i="8"/>
  <c r="C12585" i="8"/>
  <c r="D12585" i="8"/>
  <c r="C12586" i="8"/>
  <c r="D12586" i="8"/>
  <c r="C12587" i="8"/>
  <c r="D12587" i="8"/>
  <c r="C12588" i="8"/>
  <c r="D12588" i="8"/>
  <c r="C12589" i="8"/>
  <c r="D12589" i="8"/>
  <c r="C12590" i="8"/>
  <c r="D12590" i="8"/>
  <c r="C12591" i="8"/>
  <c r="D12591" i="8"/>
  <c r="C12592" i="8"/>
  <c r="D12592" i="8"/>
  <c r="C12593" i="8"/>
  <c r="D12593" i="8"/>
  <c r="C12594" i="8"/>
  <c r="D12594" i="8"/>
  <c r="C12595" i="8"/>
  <c r="D12595" i="8"/>
  <c r="C12596" i="8"/>
  <c r="D12596" i="8"/>
  <c r="C12597" i="8"/>
  <c r="D12597" i="8"/>
  <c r="C12598" i="8"/>
  <c r="D12598" i="8"/>
  <c r="C12599" i="8"/>
  <c r="D12599" i="8"/>
  <c r="C12600" i="8"/>
  <c r="D12600" i="8"/>
  <c r="C12601" i="8"/>
  <c r="D12601" i="8"/>
  <c r="C12602" i="8"/>
  <c r="D12602" i="8"/>
  <c r="C12603" i="8"/>
  <c r="D12603" i="8"/>
  <c r="C12604" i="8"/>
  <c r="D12604" i="8"/>
  <c r="C12605" i="8"/>
  <c r="D12605" i="8"/>
  <c r="C12606" i="8"/>
  <c r="D12606" i="8"/>
  <c r="C12607" i="8"/>
  <c r="D12607" i="8"/>
  <c r="C12608" i="8"/>
  <c r="D12608" i="8"/>
  <c r="C12609" i="8"/>
  <c r="D12609" i="8"/>
  <c r="C12610" i="8"/>
  <c r="D12610" i="8"/>
  <c r="C12611" i="8"/>
  <c r="D12611" i="8"/>
  <c r="C12612" i="8"/>
  <c r="D12612" i="8"/>
  <c r="C12613" i="8"/>
  <c r="D12613" i="8"/>
  <c r="C12614" i="8"/>
  <c r="D12614" i="8"/>
  <c r="C12615" i="8"/>
  <c r="D12615" i="8"/>
  <c r="C12616" i="8"/>
  <c r="D12616" i="8"/>
  <c r="C12617" i="8"/>
  <c r="D12617" i="8"/>
  <c r="C12618" i="8"/>
  <c r="D12618" i="8"/>
  <c r="C12619" i="8"/>
  <c r="D12619" i="8"/>
  <c r="C12620" i="8"/>
  <c r="D12620" i="8"/>
  <c r="C12621" i="8"/>
  <c r="D12621" i="8"/>
  <c r="C12622" i="8"/>
  <c r="D12622" i="8"/>
  <c r="C12623" i="8"/>
  <c r="D12623" i="8"/>
  <c r="C12624" i="8"/>
  <c r="D12624" i="8"/>
  <c r="C12625" i="8"/>
  <c r="D12625" i="8"/>
  <c r="C12626" i="8"/>
  <c r="D12626" i="8"/>
  <c r="C12627" i="8"/>
  <c r="D12627" i="8"/>
  <c r="C12628" i="8"/>
  <c r="D12628" i="8"/>
  <c r="C12629" i="8"/>
  <c r="D12629" i="8"/>
  <c r="C12630" i="8"/>
  <c r="D12630" i="8"/>
  <c r="C12631" i="8"/>
  <c r="D12631" i="8"/>
  <c r="C12632" i="8"/>
  <c r="D12632" i="8"/>
  <c r="C12633" i="8"/>
  <c r="D12633" i="8"/>
  <c r="C12634" i="8"/>
  <c r="D12634" i="8"/>
  <c r="C12635" i="8"/>
  <c r="D12635" i="8"/>
  <c r="C12636" i="8"/>
  <c r="D12636" i="8"/>
  <c r="C12637" i="8"/>
  <c r="D12637" i="8"/>
  <c r="C12638" i="8"/>
  <c r="D12638" i="8"/>
  <c r="C12639" i="8"/>
  <c r="D12639" i="8"/>
  <c r="C12640" i="8"/>
  <c r="D12640" i="8"/>
  <c r="C12641" i="8"/>
  <c r="D12641" i="8"/>
  <c r="C12642" i="8"/>
  <c r="D12642" i="8"/>
  <c r="C12643" i="8"/>
  <c r="D12643" i="8"/>
  <c r="C12644" i="8"/>
  <c r="D12644" i="8"/>
  <c r="C12645" i="8"/>
  <c r="D12645" i="8"/>
  <c r="C12646" i="8"/>
  <c r="D12646" i="8"/>
  <c r="C12647" i="8"/>
  <c r="D12647" i="8"/>
  <c r="C12648" i="8"/>
  <c r="D12648" i="8"/>
  <c r="C12649" i="8"/>
  <c r="D12649" i="8"/>
  <c r="C12650" i="8"/>
  <c r="D12650" i="8"/>
  <c r="C12651" i="8"/>
  <c r="D12651" i="8"/>
  <c r="C12653" i="8"/>
  <c r="D12653" i="8"/>
  <c r="C12654" i="8"/>
  <c r="D12654" i="8"/>
  <c r="C12655" i="8"/>
  <c r="D12655" i="8"/>
  <c r="C12656" i="8"/>
  <c r="D12656" i="8"/>
  <c r="C12657" i="8"/>
  <c r="D12657" i="8"/>
  <c r="C12658" i="8"/>
  <c r="D12658" i="8"/>
  <c r="C12659" i="8"/>
  <c r="D12659" i="8"/>
  <c r="C12660" i="8"/>
  <c r="D12660" i="8"/>
  <c r="C12661" i="8"/>
  <c r="D12661" i="8"/>
  <c r="C12662" i="8"/>
  <c r="D12662" i="8"/>
  <c r="C12663" i="8"/>
  <c r="D12663" i="8"/>
  <c r="C12664" i="8"/>
  <c r="D12664" i="8"/>
  <c r="C12665" i="8"/>
  <c r="D12665" i="8"/>
  <c r="C12666" i="8"/>
  <c r="D12666" i="8"/>
  <c r="C12667" i="8"/>
  <c r="D12667" i="8"/>
  <c r="C12668" i="8"/>
  <c r="D12668" i="8"/>
  <c r="C12669" i="8"/>
  <c r="D12669" i="8"/>
  <c r="C12670" i="8"/>
  <c r="D12670" i="8"/>
  <c r="C12671" i="8"/>
  <c r="D12671" i="8"/>
  <c r="C12672" i="8"/>
  <c r="D12672" i="8"/>
  <c r="C12673" i="8"/>
  <c r="D12673" i="8"/>
  <c r="C12674" i="8"/>
  <c r="D12674" i="8"/>
  <c r="C12675" i="8"/>
  <c r="D12675" i="8"/>
  <c r="C12676" i="8"/>
  <c r="D12676" i="8"/>
  <c r="C12677" i="8"/>
  <c r="D12677" i="8"/>
  <c r="C12678" i="8"/>
  <c r="D12678" i="8"/>
  <c r="C12679" i="8"/>
  <c r="D12679" i="8"/>
  <c r="C12680" i="8"/>
  <c r="D12680" i="8"/>
  <c r="C12681" i="8"/>
  <c r="D12681" i="8"/>
  <c r="C12682" i="8"/>
  <c r="D12682" i="8"/>
  <c r="C12683" i="8"/>
  <c r="D12683" i="8"/>
  <c r="C12684" i="8"/>
  <c r="D12684" i="8"/>
  <c r="C12685" i="8"/>
  <c r="D12685" i="8"/>
  <c r="C12686" i="8"/>
  <c r="D12686" i="8"/>
  <c r="C12687" i="8"/>
  <c r="D12687" i="8"/>
  <c r="C12688" i="8"/>
  <c r="D12688" i="8"/>
  <c r="C12689" i="8"/>
  <c r="D12689" i="8"/>
  <c r="I12689" i="8"/>
  <c r="G12689" i="8"/>
  <c r="F12689" i="8"/>
  <c r="E12689" i="8"/>
  <c r="G12665" i="8"/>
  <c r="F12665" i="8"/>
  <c r="E12665" i="8"/>
  <c r="G12640" i="8"/>
  <c r="F12640" i="8"/>
  <c r="E12640" i="8"/>
  <c r="G12616" i="8"/>
  <c r="F12616" i="8"/>
  <c r="E12616" i="8"/>
  <c r="G12592" i="8"/>
  <c r="F12592" i="8"/>
  <c r="E12592" i="8"/>
  <c r="G12566" i="8"/>
  <c r="F12566" i="8"/>
  <c r="E12566" i="8"/>
  <c r="C12400" i="8"/>
  <c r="D12400" i="8"/>
  <c r="C12401" i="8"/>
  <c r="D12401" i="8"/>
  <c r="C12402" i="8"/>
  <c r="D12402" i="8"/>
  <c r="C12403" i="8"/>
  <c r="D12403" i="8"/>
  <c r="C12404" i="8"/>
  <c r="D12404" i="8"/>
  <c r="C12405" i="8"/>
  <c r="D12405" i="8"/>
  <c r="C12406" i="8"/>
  <c r="D12406" i="8"/>
  <c r="C12407" i="8"/>
  <c r="D12407" i="8"/>
  <c r="C12408" i="8"/>
  <c r="D12408" i="8"/>
  <c r="C12409" i="8"/>
  <c r="D12409" i="8"/>
  <c r="C12410" i="8"/>
  <c r="D12410" i="8"/>
  <c r="C12411" i="8"/>
  <c r="D12411" i="8"/>
  <c r="C12412" i="8"/>
  <c r="D12412" i="8"/>
  <c r="C12413" i="8"/>
  <c r="D12413" i="8"/>
  <c r="C12414" i="8"/>
  <c r="D12414" i="8"/>
  <c r="C12415" i="8"/>
  <c r="D12415" i="8"/>
  <c r="C12418" i="8"/>
  <c r="D12418" i="8"/>
  <c r="C12419" i="8"/>
  <c r="D12419" i="8"/>
  <c r="C12420" i="8"/>
  <c r="D12420" i="8"/>
  <c r="C12421" i="8"/>
  <c r="D12421" i="8"/>
  <c r="C12422" i="8"/>
  <c r="D12422" i="8"/>
  <c r="C12423" i="8"/>
  <c r="D12423" i="8"/>
  <c r="C12424" i="8"/>
  <c r="D12424" i="8"/>
  <c r="C12425" i="8"/>
  <c r="D12425" i="8"/>
  <c r="C12426" i="8"/>
  <c r="D12426" i="8"/>
  <c r="C12427" i="8"/>
  <c r="D12427" i="8"/>
  <c r="C12428" i="8"/>
  <c r="D12428" i="8"/>
  <c r="C12429" i="8"/>
  <c r="D12429" i="8"/>
  <c r="C12430" i="8"/>
  <c r="D12430" i="8"/>
  <c r="C12431" i="8"/>
  <c r="D12431" i="8"/>
  <c r="C12432" i="8"/>
  <c r="D12432" i="8"/>
  <c r="C12433" i="8"/>
  <c r="D12433" i="8"/>
  <c r="C12434" i="8"/>
  <c r="D12434" i="8"/>
  <c r="C12435" i="8"/>
  <c r="D12435" i="8"/>
  <c r="C12436" i="8"/>
  <c r="D12436" i="8"/>
  <c r="C12437" i="8"/>
  <c r="D12437" i="8"/>
  <c r="C12438" i="8"/>
  <c r="D12438" i="8"/>
  <c r="C12439" i="8"/>
  <c r="D12439" i="8"/>
  <c r="C12440" i="8"/>
  <c r="D12440" i="8"/>
  <c r="C12441" i="8"/>
  <c r="D12441" i="8"/>
  <c r="C12443" i="8"/>
  <c r="D12443" i="8"/>
  <c r="C12444" i="8"/>
  <c r="D12444" i="8"/>
  <c r="C12445" i="8"/>
  <c r="D12445" i="8"/>
  <c r="C12446" i="8"/>
  <c r="D12446" i="8"/>
  <c r="C12447" i="8"/>
  <c r="D12447" i="8"/>
  <c r="C12448" i="8"/>
  <c r="D12448" i="8"/>
  <c r="C12450" i="8"/>
  <c r="D12450" i="8"/>
  <c r="C12451" i="8"/>
  <c r="D12451" i="8"/>
  <c r="C12452" i="8"/>
  <c r="D12452" i="8"/>
  <c r="C12453" i="8"/>
  <c r="D12453" i="8"/>
  <c r="C12454" i="8"/>
  <c r="D12454" i="8"/>
  <c r="C12455" i="8"/>
  <c r="D12455" i="8"/>
  <c r="C12456" i="8"/>
  <c r="D12456" i="8"/>
  <c r="C12457" i="8"/>
  <c r="D12457" i="8"/>
  <c r="C12458" i="8"/>
  <c r="D12458" i="8"/>
  <c r="C12459" i="8"/>
  <c r="D12459" i="8"/>
  <c r="C12460" i="8"/>
  <c r="D12460" i="8"/>
  <c r="C12461" i="8"/>
  <c r="D12461" i="8"/>
  <c r="C12462" i="8"/>
  <c r="D12462" i="8"/>
  <c r="C12463" i="8"/>
  <c r="D12463" i="8"/>
  <c r="C12464" i="8"/>
  <c r="D12464" i="8"/>
  <c r="C12465" i="8"/>
  <c r="D12465" i="8"/>
  <c r="C12466" i="8"/>
  <c r="D12466" i="8"/>
  <c r="C12467" i="8"/>
  <c r="D12467" i="8"/>
  <c r="C12468" i="8"/>
  <c r="D12468" i="8"/>
  <c r="C12469" i="8"/>
  <c r="D12469" i="8"/>
  <c r="C12470" i="8"/>
  <c r="D12470" i="8"/>
  <c r="C12471" i="8"/>
  <c r="D12471" i="8"/>
  <c r="C12472" i="8"/>
  <c r="D12472" i="8"/>
  <c r="C12473" i="8"/>
  <c r="D12473" i="8"/>
  <c r="C12474" i="8"/>
  <c r="D12474" i="8"/>
  <c r="C12475" i="8"/>
  <c r="D12475" i="8"/>
  <c r="C12476" i="8"/>
  <c r="D12476" i="8"/>
  <c r="C12477" i="8"/>
  <c r="D12477" i="8"/>
  <c r="C12478" i="8"/>
  <c r="D12478" i="8"/>
  <c r="C12479" i="8"/>
  <c r="D12479" i="8"/>
  <c r="C12480" i="8"/>
  <c r="D12480" i="8"/>
  <c r="C12481" i="8"/>
  <c r="D12481" i="8"/>
  <c r="C12482" i="8"/>
  <c r="D12482" i="8"/>
  <c r="C12483" i="8"/>
  <c r="D12483" i="8"/>
  <c r="C12484" i="8"/>
  <c r="D12484" i="8"/>
  <c r="C12485" i="8"/>
  <c r="D12485" i="8"/>
  <c r="C12486" i="8"/>
  <c r="D12486" i="8"/>
  <c r="C12487" i="8"/>
  <c r="D12487" i="8"/>
  <c r="C12488" i="8"/>
  <c r="D12488" i="8"/>
  <c r="C12489" i="8"/>
  <c r="D12489" i="8"/>
  <c r="C12490" i="8"/>
  <c r="D12490" i="8"/>
  <c r="C12491" i="8"/>
  <c r="D12491" i="8"/>
  <c r="C12492" i="8"/>
  <c r="D12492" i="8"/>
  <c r="C12493" i="8"/>
  <c r="D12493" i="8"/>
  <c r="C12494" i="8"/>
  <c r="D12494" i="8"/>
  <c r="C12495" i="8"/>
  <c r="D12495" i="8"/>
  <c r="C12496" i="8"/>
  <c r="D12496" i="8"/>
  <c r="C12497" i="8"/>
  <c r="D12497" i="8"/>
  <c r="C12498" i="8"/>
  <c r="D12498" i="8"/>
  <c r="C12499" i="8"/>
  <c r="D12499" i="8"/>
  <c r="C12500" i="8"/>
  <c r="D12500" i="8"/>
  <c r="C12501" i="8"/>
  <c r="D12501" i="8"/>
  <c r="C12502" i="8"/>
  <c r="D12502" i="8"/>
  <c r="C12503" i="8"/>
  <c r="D12503" i="8"/>
  <c r="C12504" i="8"/>
  <c r="D12504" i="8"/>
  <c r="C12505" i="8"/>
  <c r="D12505" i="8"/>
  <c r="C12506" i="8"/>
  <c r="D12506" i="8"/>
  <c r="C12507" i="8"/>
  <c r="D12507" i="8"/>
  <c r="C12508" i="8"/>
  <c r="D12508" i="8"/>
  <c r="C12509" i="8"/>
  <c r="D12509" i="8"/>
  <c r="C12510" i="8"/>
  <c r="D12510" i="8"/>
  <c r="C12511" i="8"/>
  <c r="D12511" i="8"/>
  <c r="C12512" i="8"/>
  <c r="D12512" i="8"/>
  <c r="C12513" i="8"/>
  <c r="D12513" i="8"/>
  <c r="C12514" i="8"/>
  <c r="D12514" i="8"/>
  <c r="C12515" i="8"/>
  <c r="D12515" i="8"/>
  <c r="C12516" i="8"/>
  <c r="D12516" i="8"/>
  <c r="C12517" i="8"/>
  <c r="D12517" i="8"/>
  <c r="C12518" i="8"/>
  <c r="D12518" i="8"/>
  <c r="C12519" i="8"/>
  <c r="D12519" i="8"/>
  <c r="C12520" i="8"/>
  <c r="D12520" i="8"/>
  <c r="C12521" i="8"/>
  <c r="D12521" i="8"/>
  <c r="C12522" i="8"/>
  <c r="D12522" i="8"/>
  <c r="C12523" i="8"/>
  <c r="D12523" i="8"/>
  <c r="C12524" i="8"/>
  <c r="D12524" i="8"/>
  <c r="C12525" i="8"/>
  <c r="D12525" i="8"/>
  <c r="C12526" i="8"/>
  <c r="D12526" i="8"/>
  <c r="C12527" i="8"/>
  <c r="D12527" i="8"/>
  <c r="C12528" i="8"/>
  <c r="D12528" i="8"/>
  <c r="C12529" i="8"/>
  <c r="D12529" i="8"/>
  <c r="C12530" i="8"/>
  <c r="D12530" i="8"/>
  <c r="C12531" i="8"/>
  <c r="D12531" i="8"/>
  <c r="C12532" i="8"/>
  <c r="D12532" i="8"/>
  <c r="C12533" i="8"/>
  <c r="D12533" i="8"/>
  <c r="C12534" i="8"/>
  <c r="D12534" i="8"/>
  <c r="C12535" i="8"/>
  <c r="D12535" i="8"/>
  <c r="C12536" i="8"/>
  <c r="D12536" i="8"/>
  <c r="C12537" i="8"/>
  <c r="D12537" i="8"/>
  <c r="C12538" i="8"/>
  <c r="D12538" i="8"/>
  <c r="C12539" i="8"/>
  <c r="D12539" i="8"/>
  <c r="C12540" i="8"/>
  <c r="D12540" i="8"/>
  <c r="C12541" i="8"/>
  <c r="D12541" i="8"/>
  <c r="C12542" i="8"/>
  <c r="D12542" i="8"/>
  <c r="C12543" i="8"/>
  <c r="D12543" i="8"/>
  <c r="C12544" i="8"/>
  <c r="D12544" i="8"/>
  <c r="C12545" i="8"/>
  <c r="D12545" i="8"/>
  <c r="C12546" i="8"/>
  <c r="D12546" i="8"/>
  <c r="C12547" i="8"/>
  <c r="D12547" i="8"/>
  <c r="C12548" i="8"/>
  <c r="D12548" i="8"/>
  <c r="C12549" i="8"/>
  <c r="D12549" i="8"/>
  <c r="I12549" i="8"/>
  <c r="G12549" i="8"/>
  <c r="F12549" i="8"/>
  <c r="E12549" i="8"/>
  <c r="G12528" i="8"/>
  <c r="F12528" i="8"/>
  <c r="E12528" i="8"/>
  <c r="G12504" i="8"/>
  <c r="F12504" i="8"/>
  <c r="E12504" i="8"/>
  <c r="G12480" i="8"/>
  <c r="F12480" i="8"/>
  <c r="E12480" i="8"/>
  <c r="G12456" i="8"/>
  <c r="F12456" i="8"/>
  <c r="C12442" i="8"/>
  <c r="C12449" i="8"/>
  <c r="E12456" i="8"/>
  <c r="G12430" i="8"/>
  <c r="F12430" i="8"/>
  <c r="C12416" i="8"/>
  <c r="C12417" i="8"/>
  <c r="E12430" i="8"/>
  <c r="G12405" i="8"/>
  <c r="F12405" i="8"/>
  <c r="E12405" i="8"/>
  <c r="C12398" i="8"/>
  <c r="C12397" i="8"/>
  <c r="C12396" i="8"/>
  <c r="C12395" i="8"/>
  <c r="C12394" i="8"/>
  <c r="C12393" i="8"/>
  <c r="C12293" i="8"/>
  <c r="D12293" i="8"/>
  <c r="C12294" i="8"/>
  <c r="D12294" i="8"/>
  <c r="C12295" i="8"/>
  <c r="D12295" i="8"/>
  <c r="C12296" i="8"/>
  <c r="D12296" i="8"/>
  <c r="C12297" i="8"/>
  <c r="D12297" i="8"/>
  <c r="C12298" i="8"/>
  <c r="D12298" i="8"/>
  <c r="C12299" i="8"/>
  <c r="D12299" i="8"/>
  <c r="C12300" i="8"/>
  <c r="D12300" i="8"/>
  <c r="C12301" i="8"/>
  <c r="D12301" i="8"/>
  <c r="C12302" i="8"/>
  <c r="D12302" i="8"/>
  <c r="C12303" i="8"/>
  <c r="D12303" i="8"/>
  <c r="C12304" i="8"/>
  <c r="D12304" i="8"/>
  <c r="C12305" i="8"/>
  <c r="D12305" i="8"/>
  <c r="C12306" i="8"/>
  <c r="D12306" i="8"/>
  <c r="C12307" i="8"/>
  <c r="D12307" i="8"/>
  <c r="C12308" i="8"/>
  <c r="D12308" i="8"/>
  <c r="C12309" i="8"/>
  <c r="D12309" i="8"/>
  <c r="C12310" i="8"/>
  <c r="D12310" i="8"/>
  <c r="C12311" i="8"/>
  <c r="D12311" i="8"/>
  <c r="C12312" i="8"/>
  <c r="D12312" i="8"/>
  <c r="C12313" i="8"/>
  <c r="D12313" i="8"/>
  <c r="C12314" i="8"/>
  <c r="D12314" i="8"/>
  <c r="C12315" i="8"/>
  <c r="D12315" i="8"/>
  <c r="C12316" i="8"/>
  <c r="D12316" i="8"/>
  <c r="C12317" i="8"/>
  <c r="D12317" i="8"/>
  <c r="C12318" i="8"/>
  <c r="D12318" i="8"/>
  <c r="C12319" i="8"/>
  <c r="D12319" i="8"/>
  <c r="C12320" i="8"/>
  <c r="D12320" i="8"/>
  <c r="C12321" i="8"/>
  <c r="D12321" i="8"/>
  <c r="C12322" i="8"/>
  <c r="D12322" i="8"/>
  <c r="C12323" i="8"/>
  <c r="D12323" i="8"/>
  <c r="C12324" i="8"/>
  <c r="D12324" i="8"/>
  <c r="C12325" i="8"/>
  <c r="D12325" i="8"/>
  <c r="C12326" i="8"/>
  <c r="D12326" i="8"/>
  <c r="C12327" i="8"/>
  <c r="D12327" i="8"/>
  <c r="C12328" i="8"/>
  <c r="D12328" i="8"/>
  <c r="C12329" i="8"/>
  <c r="D12329" i="8"/>
  <c r="C12330" i="8"/>
  <c r="D12330" i="8"/>
  <c r="C12331" i="8"/>
  <c r="D12331" i="8"/>
  <c r="C12332" i="8"/>
  <c r="D12332" i="8"/>
  <c r="C12333" i="8"/>
  <c r="D12333" i="8"/>
  <c r="C12334" i="8"/>
  <c r="D12334" i="8"/>
  <c r="C12335" i="8"/>
  <c r="D12335" i="8"/>
  <c r="C12336" i="8"/>
  <c r="D12336" i="8"/>
  <c r="C12337" i="8"/>
  <c r="D12337" i="8"/>
  <c r="C12338" i="8"/>
  <c r="D12338" i="8"/>
  <c r="C12339" i="8"/>
  <c r="D12339" i="8"/>
  <c r="C12340" i="8"/>
  <c r="D12340" i="8"/>
  <c r="C12341" i="8"/>
  <c r="D12341" i="8"/>
  <c r="C12342" i="8"/>
  <c r="D12342" i="8"/>
  <c r="C12343" i="8"/>
  <c r="D12343" i="8"/>
  <c r="C12344" i="8"/>
  <c r="D12344" i="8"/>
  <c r="C12345" i="8"/>
  <c r="D12345" i="8"/>
  <c r="C12346" i="8"/>
  <c r="D12346" i="8"/>
  <c r="C12347" i="8"/>
  <c r="D12347" i="8"/>
  <c r="C12348" i="8"/>
  <c r="D12348" i="8"/>
  <c r="C12349" i="8"/>
  <c r="D12349" i="8"/>
  <c r="C12350" i="8"/>
  <c r="D12350" i="8"/>
  <c r="C12351" i="8"/>
  <c r="D12351" i="8"/>
  <c r="C12352" i="8"/>
  <c r="D12352" i="8"/>
  <c r="C12353" i="8"/>
  <c r="D12353" i="8"/>
  <c r="C12354" i="8"/>
  <c r="D12354" i="8"/>
  <c r="C12355" i="8"/>
  <c r="D12355" i="8"/>
  <c r="C12356" i="8"/>
  <c r="D12356" i="8"/>
  <c r="C12357" i="8"/>
  <c r="D12357" i="8"/>
  <c r="C12358" i="8"/>
  <c r="D12358" i="8"/>
  <c r="C12359" i="8"/>
  <c r="D12359" i="8"/>
  <c r="C12360" i="8"/>
  <c r="D12360" i="8"/>
  <c r="C12361" i="8"/>
  <c r="D12361" i="8"/>
  <c r="C12362" i="8"/>
  <c r="D12362" i="8"/>
  <c r="C12363" i="8"/>
  <c r="D12363" i="8"/>
  <c r="C12364" i="8"/>
  <c r="D12364" i="8"/>
  <c r="C12365" i="8"/>
  <c r="D12365" i="8"/>
  <c r="C12366" i="8"/>
  <c r="D12366" i="8"/>
  <c r="C12367" i="8"/>
  <c r="D12367" i="8"/>
  <c r="C12368" i="8"/>
  <c r="D12368" i="8"/>
  <c r="C12369" i="8"/>
  <c r="D12369" i="8"/>
  <c r="C12370" i="8"/>
  <c r="D12370" i="8"/>
  <c r="C12371" i="8"/>
  <c r="D12371" i="8"/>
  <c r="C12372" i="8"/>
  <c r="D12372" i="8"/>
  <c r="C12373" i="8"/>
  <c r="D12373" i="8"/>
  <c r="C12374" i="8"/>
  <c r="D12374" i="8"/>
  <c r="C12375" i="8"/>
  <c r="D12375" i="8"/>
  <c r="C12376" i="8"/>
  <c r="D12376" i="8"/>
  <c r="C12377" i="8"/>
  <c r="D12377" i="8"/>
  <c r="C12378" i="8"/>
  <c r="D12378" i="8"/>
  <c r="C12379" i="8"/>
  <c r="D12379" i="8"/>
  <c r="C12380" i="8"/>
  <c r="D12380" i="8"/>
  <c r="C12381" i="8"/>
  <c r="D12381" i="8"/>
  <c r="C12382" i="8"/>
  <c r="D12382" i="8"/>
  <c r="C12383" i="8"/>
  <c r="D12383" i="8"/>
  <c r="C12384" i="8"/>
  <c r="D12384" i="8"/>
  <c r="C12385" i="8"/>
  <c r="D12385" i="8"/>
  <c r="C12386" i="8"/>
  <c r="D12386" i="8"/>
  <c r="C12387" i="8"/>
  <c r="D12387" i="8"/>
  <c r="C12388" i="8"/>
  <c r="D12388" i="8"/>
  <c r="C12389" i="8"/>
  <c r="D12389" i="8"/>
  <c r="C12390" i="8"/>
  <c r="D12390" i="8"/>
  <c r="C12391" i="8"/>
  <c r="D12391" i="8"/>
  <c r="I12391" i="8"/>
  <c r="G12391" i="8"/>
  <c r="F12391" i="8"/>
  <c r="E12391" i="8"/>
  <c r="G12371" i="8"/>
  <c r="F12371" i="8"/>
  <c r="E12371" i="8"/>
  <c r="G12347" i="8"/>
  <c r="F12347" i="8"/>
  <c r="E12347" i="8"/>
  <c r="G12323" i="8"/>
  <c r="F12323" i="8"/>
  <c r="E12323" i="8"/>
  <c r="G12299" i="8"/>
  <c r="F12299" i="8"/>
  <c r="E12299" i="8"/>
  <c r="C12140" i="8"/>
  <c r="D12140" i="8"/>
  <c r="C12141" i="8"/>
  <c r="D12141" i="8"/>
  <c r="C12142" i="8"/>
  <c r="D12142" i="8"/>
  <c r="C12143" i="8"/>
  <c r="D12143" i="8"/>
  <c r="C12144" i="8"/>
  <c r="D12144" i="8"/>
  <c r="C12145" i="8"/>
  <c r="D12145" i="8"/>
  <c r="C12146" i="8"/>
  <c r="D12146" i="8"/>
  <c r="C12147" i="8"/>
  <c r="D12147" i="8"/>
  <c r="C12148" i="8"/>
  <c r="D12148" i="8"/>
  <c r="C12149" i="8"/>
  <c r="D12149" i="8"/>
  <c r="C12150" i="8"/>
  <c r="D12150" i="8"/>
  <c r="C12151" i="8"/>
  <c r="D12151" i="8"/>
  <c r="C12152" i="8"/>
  <c r="D12152" i="8"/>
  <c r="C12153" i="8"/>
  <c r="D12153" i="8"/>
  <c r="C12154" i="8"/>
  <c r="D12154" i="8"/>
  <c r="C12155" i="8"/>
  <c r="D12155" i="8"/>
  <c r="C12156" i="8"/>
  <c r="D12156" i="8"/>
  <c r="C12157" i="8"/>
  <c r="D12157" i="8"/>
  <c r="C12158" i="8"/>
  <c r="D12158" i="8"/>
  <c r="C12159" i="8"/>
  <c r="D12159" i="8"/>
  <c r="C12160" i="8"/>
  <c r="D12160" i="8"/>
  <c r="C12161" i="8"/>
  <c r="D12161" i="8"/>
  <c r="C12162" i="8"/>
  <c r="D12162" i="8"/>
  <c r="C12163" i="8"/>
  <c r="D12163" i="8"/>
  <c r="C12164" i="8"/>
  <c r="D12164" i="8"/>
  <c r="C12165" i="8"/>
  <c r="D12165" i="8"/>
  <c r="C12166" i="8"/>
  <c r="D12166" i="8"/>
  <c r="C12167" i="8"/>
  <c r="D12167" i="8"/>
  <c r="C12168" i="8"/>
  <c r="D12168" i="8"/>
  <c r="C12169" i="8"/>
  <c r="D12169" i="8"/>
  <c r="C12170" i="8"/>
  <c r="D12170" i="8"/>
  <c r="C12171" i="8"/>
  <c r="D12171" i="8"/>
  <c r="C12172" i="8"/>
  <c r="D12172" i="8"/>
  <c r="C12173" i="8"/>
  <c r="D12173" i="8"/>
  <c r="C12174" i="8"/>
  <c r="D12174" i="8"/>
  <c r="C12175" i="8"/>
  <c r="D12175" i="8"/>
  <c r="C12176" i="8"/>
  <c r="D12176" i="8"/>
  <c r="C12177" i="8"/>
  <c r="D12177" i="8"/>
  <c r="C12178" i="8"/>
  <c r="D12178" i="8"/>
  <c r="C12179" i="8"/>
  <c r="D12179" i="8"/>
  <c r="C12180" i="8"/>
  <c r="D12180" i="8"/>
  <c r="C12181" i="8"/>
  <c r="D12181" i="8"/>
  <c r="C12182" i="8"/>
  <c r="D12182" i="8"/>
  <c r="C12183" i="8"/>
  <c r="D12183" i="8"/>
  <c r="C12184" i="8"/>
  <c r="D12184" i="8"/>
  <c r="C12185" i="8"/>
  <c r="D12185" i="8"/>
  <c r="C12186" i="8"/>
  <c r="D12186" i="8"/>
  <c r="C12187" i="8"/>
  <c r="D12187" i="8"/>
  <c r="C12188" i="8"/>
  <c r="D12188" i="8"/>
  <c r="C12189" i="8"/>
  <c r="D12189" i="8"/>
  <c r="C12190" i="8"/>
  <c r="D12190" i="8"/>
  <c r="C12193" i="8"/>
  <c r="D12193" i="8"/>
  <c r="C12194" i="8"/>
  <c r="D12194" i="8"/>
  <c r="C12195" i="8"/>
  <c r="D12195" i="8"/>
  <c r="C12196" i="8"/>
  <c r="D12196" i="8"/>
  <c r="C12197" i="8"/>
  <c r="D12197" i="8"/>
  <c r="C12198" i="8"/>
  <c r="D12198" i="8"/>
  <c r="C12199" i="8"/>
  <c r="D12199" i="8"/>
  <c r="C12200" i="8"/>
  <c r="D12200" i="8"/>
  <c r="C12201" i="8"/>
  <c r="D12201" i="8"/>
  <c r="C12202" i="8"/>
  <c r="D12202" i="8"/>
  <c r="C12203" i="8"/>
  <c r="D12203" i="8"/>
  <c r="C12204" i="8"/>
  <c r="D12204" i="8"/>
  <c r="C12205" i="8"/>
  <c r="D12205" i="8"/>
  <c r="C12206" i="8"/>
  <c r="D12206" i="8"/>
  <c r="C12207" i="8"/>
  <c r="D12207" i="8"/>
  <c r="C12208" i="8"/>
  <c r="D12208" i="8"/>
  <c r="C12209" i="8"/>
  <c r="D12209" i="8"/>
  <c r="C12210" i="8"/>
  <c r="D12210" i="8"/>
  <c r="C12211" i="8"/>
  <c r="D12211" i="8"/>
  <c r="C12212" i="8"/>
  <c r="D12212" i="8"/>
  <c r="C12213" i="8"/>
  <c r="D12213" i="8"/>
  <c r="C12214" i="8"/>
  <c r="D12214" i="8"/>
  <c r="C12215" i="8"/>
  <c r="D12215" i="8"/>
  <c r="C12216" i="8"/>
  <c r="D12216" i="8"/>
  <c r="C12217" i="8"/>
  <c r="D12217" i="8"/>
  <c r="C12218" i="8"/>
  <c r="D12218" i="8"/>
  <c r="C12219" i="8"/>
  <c r="D12219" i="8"/>
  <c r="C12220" i="8"/>
  <c r="D12220" i="8"/>
  <c r="C12221" i="8"/>
  <c r="D12221" i="8"/>
  <c r="C12222" i="8"/>
  <c r="D12222" i="8"/>
  <c r="C12223" i="8"/>
  <c r="D12223" i="8"/>
  <c r="C12224" i="8"/>
  <c r="D12224" i="8"/>
  <c r="C12225" i="8"/>
  <c r="D12225" i="8"/>
  <c r="C12226" i="8"/>
  <c r="D12226" i="8"/>
  <c r="C12227" i="8"/>
  <c r="D12227" i="8"/>
  <c r="C12228" i="8"/>
  <c r="D12228" i="8"/>
  <c r="C12229" i="8"/>
  <c r="D12229" i="8"/>
  <c r="C12230" i="8"/>
  <c r="D12230" i="8"/>
  <c r="C12231" i="8"/>
  <c r="D12231" i="8"/>
  <c r="C12232" i="8"/>
  <c r="D12232" i="8"/>
  <c r="C12233" i="8"/>
  <c r="D12233" i="8"/>
  <c r="C12234" i="8"/>
  <c r="D12234" i="8"/>
  <c r="C12235" i="8"/>
  <c r="D12235" i="8"/>
  <c r="C12236" i="8"/>
  <c r="D12236" i="8"/>
  <c r="C12237" i="8"/>
  <c r="D12237" i="8"/>
  <c r="C12238" i="8"/>
  <c r="D12238" i="8"/>
  <c r="C12239" i="8"/>
  <c r="D12239" i="8"/>
  <c r="C12240" i="8"/>
  <c r="D12240" i="8"/>
  <c r="C12241" i="8"/>
  <c r="D12241" i="8"/>
  <c r="C12242" i="8"/>
  <c r="D12242" i="8"/>
  <c r="C12243" i="8"/>
  <c r="D12243" i="8"/>
  <c r="C12244" i="8"/>
  <c r="D12244" i="8"/>
  <c r="C12245" i="8"/>
  <c r="D12245" i="8"/>
  <c r="C12246" i="8"/>
  <c r="D12246" i="8"/>
  <c r="C12247" i="8"/>
  <c r="D12247" i="8"/>
  <c r="C12248" i="8"/>
  <c r="D12248" i="8"/>
  <c r="C12249" i="8"/>
  <c r="D12249" i="8"/>
  <c r="C12250" i="8"/>
  <c r="D12250" i="8"/>
  <c r="C12251" i="8"/>
  <c r="D12251" i="8"/>
  <c r="C12252" i="8"/>
  <c r="D12252" i="8"/>
  <c r="C12253" i="8"/>
  <c r="D12253" i="8"/>
  <c r="C12254" i="8"/>
  <c r="D12254" i="8"/>
  <c r="C12255" i="8"/>
  <c r="D12255" i="8"/>
  <c r="C12256" i="8"/>
  <c r="D12256" i="8"/>
  <c r="C12257" i="8"/>
  <c r="D12257" i="8"/>
  <c r="C12258" i="8"/>
  <c r="D12258" i="8"/>
  <c r="C12259" i="8"/>
  <c r="D12259" i="8"/>
  <c r="C12260" i="8"/>
  <c r="D12260" i="8"/>
  <c r="C12261" i="8"/>
  <c r="D12261" i="8"/>
  <c r="C12262" i="8"/>
  <c r="D12262" i="8"/>
  <c r="C12263" i="8"/>
  <c r="D12263" i="8"/>
  <c r="C12264" i="8"/>
  <c r="D12264" i="8"/>
  <c r="C12265" i="8"/>
  <c r="D12265" i="8"/>
  <c r="C12266" i="8"/>
  <c r="D12266" i="8"/>
  <c r="C12267" i="8"/>
  <c r="D12267" i="8"/>
  <c r="C12268" i="8"/>
  <c r="D12268" i="8"/>
  <c r="C12269" i="8"/>
  <c r="D12269" i="8"/>
  <c r="C12270" i="8"/>
  <c r="D12270" i="8"/>
  <c r="C12271" i="8"/>
  <c r="D12271" i="8"/>
  <c r="C12272" i="8"/>
  <c r="D12272" i="8"/>
  <c r="C12273" i="8"/>
  <c r="D12273" i="8"/>
  <c r="C12274" i="8"/>
  <c r="D12274" i="8"/>
  <c r="C12275" i="8"/>
  <c r="D12275" i="8"/>
  <c r="C12276" i="8"/>
  <c r="D12276" i="8"/>
  <c r="C12277" i="8"/>
  <c r="D12277" i="8"/>
  <c r="C12278" i="8"/>
  <c r="D12278" i="8"/>
  <c r="C12279" i="8"/>
  <c r="D12279" i="8"/>
  <c r="C12280" i="8"/>
  <c r="D12280" i="8"/>
  <c r="C12281" i="8"/>
  <c r="D12281" i="8"/>
  <c r="C12282" i="8"/>
  <c r="D12282" i="8"/>
  <c r="C12283" i="8"/>
  <c r="D12283" i="8"/>
  <c r="C12284" i="8"/>
  <c r="D12284" i="8"/>
  <c r="C12285" i="8"/>
  <c r="D12285" i="8"/>
  <c r="C12286" i="8"/>
  <c r="D12286" i="8"/>
  <c r="C12287" i="8"/>
  <c r="D12287" i="8"/>
  <c r="C12288" i="8"/>
  <c r="D12288" i="8"/>
  <c r="C12289" i="8"/>
  <c r="D12289" i="8"/>
  <c r="C12290" i="8"/>
  <c r="D12290" i="8"/>
  <c r="C12291" i="8"/>
  <c r="D12291" i="8"/>
  <c r="I12291" i="8"/>
  <c r="G12291" i="8"/>
  <c r="F12291" i="8"/>
  <c r="E12291" i="8"/>
  <c r="G12279" i="8"/>
  <c r="F12279" i="8"/>
  <c r="E12279" i="8"/>
  <c r="G12255" i="8"/>
  <c r="F12255" i="8"/>
  <c r="E12255" i="8"/>
  <c r="G12231" i="8"/>
  <c r="F12231" i="8"/>
  <c r="E12231" i="8"/>
  <c r="G12207" i="8"/>
  <c r="F12207" i="8"/>
  <c r="E12207" i="8"/>
  <c r="G12187" i="8"/>
  <c r="F12187" i="8"/>
  <c r="E12187" i="8"/>
  <c r="G12163" i="8"/>
  <c r="F12163" i="8"/>
  <c r="E12163" i="8"/>
  <c r="C11970" i="8"/>
  <c r="D11970" i="8"/>
  <c r="C11971" i="8"/>
  <c r="D11971" i="8"/>
  <c r="C11972" i="8"/>
  <c r="D11972" i="8"/>
  <c r="C11973" i="8"/>
  <c r="D11973" i="8"/>
  <c r="C11974" i="8"/>
  <c r="D11974" i="8"/>
  <c r="C11975" i="8"/>
  <c r="D11975" i="8"/>
  <c r="C11976" i="8"/>
  <c r="D11976" i="8"/>
  <c r="C11977" i="8"/>
  <c r="D11977" i="8"/>
  <c r="C11978" i="8"/>
  <c r="D11978" i="8"/>
  <c r="C11979" i="8"/>
  <c r="D11979" i="8"/>
  <c r="C11980" i="8"/>
  <c r="D11980" i="8"/>
  <c r="C11981" i="8"/>
  <c r="D11981" i="8"/>
  <c r="C11982" i="8"/>
  <c r="D11982" i="8"/>
  <c r="C11983" i="8"/>
  <c r="D11983" i="8"/>
  <c r="C11984" i="8"/>
  <c r="D11984" i="8"/>
  <c r="C11985" i="8"/>
  <c r="D11985" i="8"/>
  <c r="C11986" i="8"/>
  <c r="D11986" i="8"/>
  <c r="C11987" i="8"/>
  <c r="D11987" i="8"/>
  <c r="C11988" i="8"/>
  <c r="D11988" i="8"/>
  <c r="C11989" i="8"/>
  <c r="D11989" i="8"/>
  <c r="C11990" i="8"/>
  <c r="D11990" i="8"/>
  <c r="C11991" i="8"/>
  <c r="D11991" i="8"/>
  <c r="C11992" i="8"/>
  <c r="D11992" i="8"/>
  <c r="C11993" i="8"/>
  <c r="D11993" i="8"/>
  <c r="C11994" i="8"/>
  <c r="D11994" i="8"/>
  <c r="C11995" i="8"/>
  <c r="D11995" i="8"/>
  <c r="C11996" i="8"/>
  <c r="D11996" i="8"/>
  <c r="C11997" i="8"/>
  <c r="D11997" i="8"/>
  <c r="C11998" i="8"/>
  <c r="D11998" i="8"/>
  <c r="C11999" i="8"/>
  <c r="D11999" i="8"/>
  <c r="C12000" i="8"/>
  <c r="D12000" i="8"/>
  <c r="C12001" i="8"/>
  <c r="D12001" i="8"/>
  <c r="C12002" i="8"/>
  <c r="D12002" i="8"/>
  <c r="C12003" i="8"/>
  <c r="D12003" i="8"/>
  <c r="C12005" i="8"/>
  <c r="D12005" i="8"/>
  <c r="C12006" i="8"/>
  <c r="D12006" i="8"/>
  <c r="C12007" i="8"/>
  <c r="D12007" i="8"/>
  <c r="C12008" i="8"/>
  <c r="D12008" i="8"/>
  <c r="C12009" i="8"/>
  <c r="D12009" i="8"/>
  <c r="C12010" i="8"/>
  <c r="D12010" i="8"/>
  <c r="C12011" i="8"/>
  <c r="D12011" i="8"/>
  <c r="C12012" i="8"/>
  <c r="D12012" i="8"/>
  <c r="C12013" i="8"/>
  <c r="D12013" i="8"/>
  <c r="C12014" i="8"/>
  <c r="D12014" i="8"/>
  <c r="C12015" i="8"/>
  <c r="D12015" i="8"/>
  <c r="C12016" i="8"/>
  <c r="D12016" i="8"/>
  <c r="C12017" i="8"/>
  <c r="D12017" i="8"/>
  <c r="C12018" i="8"/>
  <c r="D12018" i="8"/>
  <c r="C12019" i="8"/>
  <c r="D12019" i="8"/>
  <c r="C12020" i="8"/>
  <c r="D12020" i="8"/>
  <c r="C12021" i="8"/>
  <c r="D12021" i="8"/>
  <c r="C12022" i="8"/>
  <c r="D12022" i="8"/>
  <c r="C12023" i="8"/>
  <c r="D12023" i="8"/>
  <c r="C12024" i="8"/>
  <c r="D12024" i="8"/>
  <c r="C12025" i="8"/>
  <c r="D12025" i="8"/>
  <c r="C12026" i="8"/>
  <c r="D12026" i="8"/>
  <c r="C12027" i="8"/>
  <c r="D12027" i="8"/>
  <c r="C12028" i="8"/>
  <c r="D12028" i="8"/>
  <c r="C12029" i="8"/>
  <c r="D12029" i="8"/>
  <c r="C12030" i="8"/>
  <c r="D12030" i="8"/>
  <c r="C12031" i="8"/>
  <c r="D12031" i="8"/>
  <c r="C12032" i="8"/>
  <c r="D12032" i="8"/>
  <c r="C12033" i="8"/>
  <c r="D12033" i="8"/>
  <c r="C12034" i="8"/>
  <c r="D12034" i="8"/>
  <c r="C12035" i="8"/>
  <c r="D12035" i="8"/>
  <c r="C12036" i="8"/>
  <c r="D12036" i="8"/>
  <c r="C12037" i="8"/>
  <c r="D12037" i="8"/>
  <c r="C12038" i="8"/>
  <c r="D12038" i="8"/>
  <c r="C12039" i="8"/>
  <c r="D12039" i="8"/>
  <c r="C12040" i="8"/>
  <c r="D12040" i="8"/>
  <c r="C12041" i="8"/>
  <c r="D12041" i="8"/>
  <c r="C12042" i="8"/>
  <c r="D12042" i="8"/>
  <c r="C12043" i="8"/>
  <c r="D12043" i="8"/>
  <c r="C12044" i="8"/>
  <c r="D12044" i="8"/>
  <c r="C12045" i="8"/>
  <c r="D12045" i="8"/>
  <c r="C12046" i="8"/>
  <c r="D12046" i="8"/>
  <c r="C12047" i="8"/>
  <c r="D12047" i="8"/>
  <c r="C12048" i="8"/>
  <c r="D12048" i="8"/>
  <c r="C12049" i="8"/>
  <c r="D12049" i="8"/>
  <c r="C12050" i="8"/>
  <c r="D12050" i="8"/>
  <c r="C12051" i="8"/>
  <c r="D12051" i="8"/>
  <c r="C12052" i="8"/>
  <c r="D12052" i="8"/>
  <c r="C12053" i="8"/>
  <c r="D12053" i="8"/>
  <c r="C12054" i="8"/>
  <c r="D12054" i="8"/>
  <c r="C12055" i="8"/>
  <c r="D12055" i="8"/>
  <c r="C12056" i="8"/>
  <c r="D12056" i="8"/>
  <c r="C12057" i="8"/>
  <c r="D12057" i="8"/>
  <c r="C12058" i="8"/>
  <c r="D12058" i="8"/>
  <c r="C12059" i="8"/>
  <c r="D12059" i="8"/>
  <c r="C12060" i="8"/>
  <c r="D12060" i="8"/>
  <c r="C12061" i="8"/>
  <c r="D12061" i="8"/>
  <c r="C12062" i="8"/>
  <c r="D12062" i="8"/>
  <c r="C12063" i="8"/>
  <c r="D12063" i="8"/>
  <c r="C12064" i="8"/>
  <c r="D12064" i="8"/>
  <c r="C12065" i="8"/>
  <c r="D12065" i="8"/>
  <c r="C12066" i="8"/>
  <c r="D12066" i="8"/>
  <c r="C12067" i="8"/>
  <c r="D12067" i="8"/>
  <c r="C12068" i="8"/>
  <c r="D12068" i="8"/>
  <c r="C12069" i="8"/>
  <c r="D12069" i="8"/>
  <c r="C12070" i="8"/>
  <c r="D12070" i="8"/>
  <c r="C12071" i="8"/>
  <c r="D12071" i="8"/>
  <c r="C12072" i="8"/>
  <c r="D12072" i="8"/>
  <c r="C12073" i="8"/>
  <c r="D12073" i="8"/>
  <c r="C12074" i="8"/>
  <c r="D12074" i="8"/>
  <c r="C12075" i="8"/>
  <c r="D12075" i="8"/>
  <c r="C12076" i="8"/>
  <c r="D12076" i="8"/>
  <c r="C12077" i="8"/>
  <c r="D12077" i="8"/>
  <c r="C12078" i="8"/>
  <c r="D12078" i="8"/>
  <c r="C12079" i="8"/>
  <c r="D12079" i="8"/>
  <c r="C12080" i="8"/>
  <c r="D12080" i="8"/>
  <c r="C12081" i="8"/>
  <c r="D12081" i="8"/>
  <c r="C12082" i="8"/>
  <c r="D12082" i="8"/>
  <c r="C12083" i="8"/>
  <c r="D12083" i="8"/>
  <c r="C12084" i="8"/>
  <c r="D12084" i="8"/>
  <c r="C12085" i="8"/>
  <c r="D12085" i="8"/>
  <c r="C12086" i="8"/>
  <c r="D12086" i="8"/>
  <c r="C12087" i="8"/>
  <c r="D12087" i="8"/>
  <c r="C12088" i="8"/>
  <c r="D12088" i="8"/>
  <c r="C12089" i="8"/>
  <c r="D12089" i="8"/>
  <c r="C12090" i="8"/>
  <c r="D12090" i="8"/>
  <c r="C12092" i="8"/>
  <c r="D12092" i="8"/>
  <c r="C12093" i="8"/>
  <c r="D12093" i="8"/>
  <c r="C12094" i="8"/>
  <c r="D12094" i="8"/>
  <c r="C12095" i="8"/>
  <c r="D12095" i="8"/>
  <c r="C12096" i="8"/>
  <c r="D12096" i="8"/>
  <c r="C12097" i="8"/>
  <c r="D12097" i="8"/>
  <c r="C12098" i="8"/>
  <c r="D12098" i="8"/>
  <c r="C12099" i="8"/>
  <c r="D12099" i="8"/>
  <c r="C12100" i="8"/>
  <c r="D12100" i="8"/>
  <c r="C12101" i="8"/>
  <c r="D12101" i="8"/>
  <c r="C12102" i="8"/>
  <c r="D12102" i="8"/>
  <c r="C12103" i="8"/>
  <c r="D12103" i="8"/>
  <c r="C12104" i="8"/>
  <c r="D12104" i="8"/>
  <c r="C12105" i="8"/>
  <c r="D12105" i="8"/>
  <c r="C12106" i="8"/>
  <c r="D12106" i="8"/>
  <c r="C12107" i="8"/>
  <c r="D12107" i="8"/>
  <c r="C12108" i="8"/>
  <c r="D12108" i="8"/>
  <c r="C12109" i="8"/>
  <c r="D12109" i="8"/>
  <c r="C12110" i="8"/>
  <c r="D12110" i="8"/>
  <c r="C12111" i="8"/>
  <c r="D12111" i="8"/>
  <c r="C12112" i="8"/>
  <c r="D12112" i="8"/>
  <c r="C12113" i="8"/>
  <c r="D12113" i="8"/>
  <c r="C12114" i="8"/>
  <c r="D12114" i="8"/>
  <c r="C12115" i="8"/>
  <c r="D12115" i="8"/>
  <c r="C12116" i="8"/>
  <c r="D12116" i="8"/>
  <c r="C12117" i="8"/>
  <c r="D12117" i="8"/>
  <c r="C12118" i="8"/>
  <c r="D12118" i="8"/>
  <c r="C12119" i="8"/>
  <c r="D12119" i="8"/>
  <c r="C12120" i="8"/>
  <c r="D12120" i="8"/>
  <c r="C12121" i="8"/>
  <c r="D12121" i="8"/>
  <c r="C12122" i="8"/>
  <c r="D12122" i="8"/>
  <c r="C12123" i="8"/>
  <c r="D12123" i="8"/>
  <c r="C12124" i="8"/>
  <c r="D12124" i="8"/>
  <c r="C12125" i="8"/>
  <c r="D12125" i="8"/>
  <c r="C12126" i="8"/>
  <c r="D12126" i="8"/>
  <c r="C12127" i="8"/>
  <c r="D12127" i="8"/>
  <c r="C12128" i="8"/>
  <c r="D12128" i="8"/>
  <c r="C12129" i="8"/>
  <c r="D12129" i="8"/>
  <c r="C12130" i="8"/>
  <c r="D12130" i="8"/>
  <c r="C12131" i="8"/>
  <c r="D12131" i="8"/>
  <c r="C12132" i="8"/>
  <c r="D12132" i="8"/>
  <c r="C12133" i="8"/>
  <c r="D12133" i="8"/>
  <c r="C12134" i="8"/>
  <c r="D12134" i="8"/>
  <c r="C12135" i="8"/>
  <c r="D12135" i="8"/>
  <c r="C12136" i="8"/>
  <c r="D12136" i="8"/>
  <c r="C12137" i="8"/>
  <c r="D12137" i="8"/>
  <c r="C12138" i="8"/>
  <c r="D12138" i="8"/>
  <c r="C12139" i="8"/>
  <c r="D12139" i="8"/>
  <c r="I12139" i="8"/>
  <c r="G12139" i="8"/>
  <c r="F12139" i="8"/>
  <c r="E12139" i="8"/>
  <c r="G12115" i="8"/>
  <c r="F12115" i="8"/>
  <c r="E12115" i="8"/>
  <c r="G12091" i="8"/>
  <c r="F12091" i="8"/>
  <c r="E12091" i="8"/>
  <c r="G12066" i="8"/>
  <c r="F12066" i="8"/>
  <c r="E12066" i="8"/>
  <c r="G12042" i="8"/>
  <c r="F12042" i="8"/>
  <c r="E12042" i="8"/>
  <c r="G12018" i="8"/>
  <c r="F12018" i="8"/>
  <c r="E12018" i="8"/>
  <c r="G11993" i="8"/>
  <c r="F11993" i="8"/>
  <c r="E11993" i="8"/>
  <c r="C11811" i="8"/>
  <c r="D11811" i="8"/>
  <c r="C11812" i="8"/>
  <c r="D11812" i="8"/>
  <c r="C11813" i="8"/>
  <c r="D11813" i="8"/>
  <c r="C11814" i="8"/>
  <c r="D11814" i="8"/>
  <c r="C11815" i="8"/>
  <c r="D11815" i="8"/>
  <c r="C11816" i="8"/>
  <c r="D11816" i="8"/>
  <c r="C11817" i="8"/>
  <c r="D11817" i="8"/>
  <c r="C11818" i="8"/>
  <c r="D11818" i="8"/>
  <c r="C11819" i="8"/>
  <c r="D11819" i="8"/>
  <c r="C11820" i="8"/>
  <c r="D11820" i="8"/>
  <c r="C11821" i="8"/>
  <c r="D11821" i="8"/>
  <c r="C11822" i="8"/>
  <c r="D11822" i="8"/>
  <c r="C11823" i="8"/>
  <c r="D11823" i="8"/>
  <c r="C11824" i="8"/>
  <c r="D11824" i="8"/>
  <c r="C11825" i="8"/>
  <c r="D11825" i="8"/>
  <c r="C11826" i="8"/>
  <c r="D11826" i="8"/>
  <c r="C11827" i="8"/>
  <c r="D11827" i="8"/>
  <c r="C11828" i="8"/>
  <c r="D11828" i="8"/>
  <c r="C11829" i="8"/>
  <c r="D11829" i="8"/>
  <c r="C11830" i="8"/>
  <c r="D11830" i="8"/>
  <c r="C11831" i="8"/>
  <c r="D11831" i="8"/>
  <c r="C11832" i="8"/>
  <c r="D11832" i="8"/>
  <c r="C11833" i="8"/>
  <c r="D11833" i="8"/>
  <c r="C11834" i="8"/>
  <c r="D11834" i="8"/>
  <c r="C11835" i="8"/>
  <c r="D11835" i="8"/>
  <c r="C11836" i="8"/>
  <c r="D11836" i="8"/>
  <c r="C11837" i="8"/>
  <c r="D11837" i="8"/>
  <c r="C11838" i="8"/>
  <c r="D11838" i="8"/>
  <c r="C11839" i="8"/>
  <c r="D11839" i="8"/>
  <c r="C11840" i="8"/>
  <c r="D11840" i="8"/>
  <c r="C11841" i="8"/>
  <c r="D11841" i="8"/>
  <c r="C11842" i="8"/>
  <c r="D11842" i="8"/>
  <c r="C11843" i="8"/>
  <c r="D11843" i="8"/>
  <c r="C11844" i="8"/>
  <c r="D11844" i="8"/>
  <c r="C11845" i="8"/>
  <c r="D11845" i="8"/>
  <c r="C11846" i="8"/>
  <c r="D11846" i="8"/>
  <c r="C11847" i="8"/>
  <c r="D11847" i="8"/>
  <c r="C11848" i="8"/>
  <c r="D11848" i="8"/>
  <c r="C11849" i="8"/>
  <c r="D11849" i="8"/>
  <c r="C11850" i="8"/>
  <c r="D11850" i="8"/>
  <c r="C11851" i="8"/>
  <c r="D11851" i="8"/>
  <c r="C11852" i="8"/>
  <c r="D11852" i="8"/>
  <c r="C11853" i="8"/>
  <c r="D11853" i="8"/>
  <c r="C11854" i="8"/>
  <c r="D11854" i="8"/>
  <c r="C11855" i="8"/>
  <c r="D11855" i="8"/>
  <c r="C11856" i="8"/>
  <c r="D11856" i="8"/>
  <c r="C11857" i="8"/>
  <c r="D11857" i="8"/>
  <c r="C11858" i="8"/>
  <c r="D11858" i="8"/>
  <c r="C11859" i="8"/>
  <c r="D11859" i="8"/>
  <c r="C11860" i="8"/>
  <c r="D11860" i="8"/>
  <c r="C11861" i="8"/>
  <c r="D11861" i="8"/>
  <c r="C11862" i="8"/>
  <c r="D11862" i="8"/>
  <c r="C11863" i="8"/>
  <c r="D11863" i="8"/>
  <c r="C11864" i="8"/>
  <c r="D11864" i="8"/>
  <c r="C11865" i="8"/>
  <c r="D11865" i="8"/>
  <c r="C11866" i="8"/>
  <c r="D11866" i="8"/>
  <c r="C11867" i="8"/>
  <c r="D11867" i="8"/>
  <c r="C11868" i="8"/>
  <c r="D11868" i="8"/>
  <c r="C11869" i="8"/>
  <c r="D11869" i="8"/>
  <c r="C11870" i="8"/>
  <c r="D11870" i="8"/>
  <c r="C11871" i="8"/>
  <c r="D11871" i="8"/>
  <c r="C11872" i="8"/>
  <c r="D11872" i="8"/>
  <c r="C11873" i="8"/>
  <c r="D11873" i="8"/>
  <c r="C11874" i="8"/>
  <c r="D11874" i="8"/>
  <c r="C11875" i="8"/>
  <c r="D11875" i="8"/>
  <c r="C11876" i="8"/>
  <c r="D11876" i="8"/>
  <c r="C11877" i="8"/>
  <c r="D11877" i="8"/>
  <c r="C11878" i="8"/>
  <c r="D11878" i="8"/>
  <c r="C11879" i="8"/>
  <c r="D11879" i="8"/>
  <c r="C11880" i="8"/>
  <c r="D11880" i="8"/>
  <c r="C11881" i="8"/>
  <c r="D11881" i="8"/>
  <c r="C11882" i="8"/>
  <c r="D11882" i="8"/>
  <c r="C11883" i="8"/>
  <c r="D11883" i="8"/>
  <c r="C11884" i="8"/>
  <c r="D11884" i="8"/>
  <c r="C11885" i="8"/>
  <c r="D11885" i="8"/>
  <c r="C11886" i="8"/>
  <c r="D11886" i="8"/>
  <c r="C11887" i="8"/>
  <c r="D11887" i="8"/>
  <c r="C11888" i="8"/>
  <c r="D11888" i="8"/>
  <c r="C11889" i="8"/>
  <c r="D11889" i="8"/>
  <c r="C11890" i="8"/>
  <c r="D11890" i="8"/>
  <c r="C11891" i="8"/>
  <c r="D11891" i="8"/>
  <c r="C11892" i="8"/>
  <c r="D11892" i="8"/>
  <c r="C11893" i="8"/>
  <c r="D11893" i="8"/>
  <c r="C11894" i="8"/>
  <c r="D11894" i="8"/>
  <c r="C11895" i="8"/>
  <c r="D11895" i="8"/>
  <c r="C11896" i="8"/>
  <c r="D11896" i="8"/>
  <c r="C11897" i="8"/>
  <c r="D11897" i="8"/>
  <c r="C11898" i="8"/>
  <c r="D11898" i="8"/>
  <c r="C11899" i="8"/>
  <c r="D11899" i="8"/>
  <c r="C11900" i="8"/>
  <c r="D11900" i="8"/>
  <c r="C11901" i="8"/>
  <c r="D11901" i="8"/>
  <c r="C11902" i="8"/>
  <c r="D11902" i="8"/>
  <c r="C11903" i="8"/>
  <c r="D11903" i="8"/>
  <c r="C11904" i="8"/>
  <c r="D11904" i="8"/>
  <c r="C11905" i="8"/>
  <c r="D11905" i="8"/>
  <c r="C11906" i="8"/>
  <c r="D11906" i="8"/>
  <c r="C11907" i="8"/>
  <c r="D11907" i="8"/>
  <c r="C11908" i="8"/>
  <c r="D11908" i="8"/>
  <c r="C11909" i="8"/>
  <c r="D11909" i="8"/>
  <c r="C11910" i="8"/>
  <c r="D11910" i="8"/>
  <c r="C11911" i="8"/>
  <c r="D11911" i="8"/>
  <c r="C11912" i="8"/>
  <c r="D11912" i="8"/>
  <c r="C11913" i="8"/>
  <c r="D11913" i="8"/>
  <c r="C11914" i="8"/>
  <c r="D11914" i="8"/>
  <c r="C11915" i="8"/>
  <c r="D11915" i="8"/>
  <c r="C11916" i="8"/>
  <c r="D11916" i="8"/>
  <c r="C11917" i="8"/>
  <c r="D11917" i="8"/>
  <c r="C11918" i="8"/>
  <c r="D11918" i="8"/>
  <c r="C11919" i="8"/>
  <c r="D11919" i="8"/>
  <c r="C11920" i="8"/>
  <c r="D11920" i="8"/>
  <c r="C11921" i="8"/>
  <c r="D11921" i="8"/>
  <c r="C11922" i="8"/>
  <c r="D11922" i="8"/>
  <c r="C11923" i="8"/>
  <c r="D11923" i="8"/>
  <c r="C11924" i="8"/>
  <c r="D11924" i="8"/>
  <c r="C11925" i="8"/>
  <c r="D11925" i="8"/>
  <c r="C11926" i="8"/>
  <c r="D11926" i="8"/>
  <c r="C11927" i="8"/>
  <c r="D11927" i="8"/>
  <c r="C11928" i="8"/>
  <c r="D11928" i="8"/>
  <c r="C11929" i="8"/>
  <c r="D11929" i="8"/>
  <c r="C11930" i="8"/>
  <c r="D11930" i="8"/>
  <c r="C11931" i="8"/>
  <c r="D11931" i="8"/>
  <c r="C11932" i="8"/>
  <c r="D11932" i="8"/>
  <c r="C11933" i="8"/>
  <c r="D11933" i="8"/>
  <c r="C11934" i="8"/>
  <c r="D11934" i="8"/>
  <c r="C11935" i="8"/>
  <c r="D11935" i="8"/>
  <c r="C11936" i="8"/>
  <c r="D11936" i="8"/>
  <c r="C11937" i="8"/>
  <c r="D11937" i="8"/>
  <c r="C11938" i="8"/>
  <c r="D11938" i="8"/>
  <c r="C11939" i="8"/>
  <c r="D11939" i="8"/>
  <c r="C11940" i="8"/>
  <c r="D11940" i="8"/>
  <c r="C11941" i="8"/>
  <c r="D11941" i="8"/>
  <c r="C11942" i="8"/>
  <c r="D11942" i="8"/>
  <c r="C11943" i="8"/>
  <c r="D11943" i="8"/>
  <c r="C11944" i="8"/>
  <c r="D11944" i="8"/>
  <c r="C11945" i="8"/>
  <c r="D11945" i="8"/>
  <c r="C11946" i="8"/>
  <c r="D11946" i="8"/>
  <c r="C11947" i="8"/>
  <c r="D11947" i="8"/>
  <c r="C11948" i="8"/>
  <c r="D11948" i="8"/>
  <c r="C11949" i="8"/>
  <c r="D11949" i="8"/>
  <c r="C11950" i="8"/>
  <c r="D11950" i="8"/>
  <c r="C11951" i="8"/>
  <c r="D11951" i="8"/>
  <c r="C11952" i="8"/>
  <c r="D11952" i="8"/>
  <c r="C11953" i="8"/>
  <c r="D11953" i="8"/>
  <c r="C11954" i="8"/>
  <c r="D11954" i="8"/>
  <c r="C11955" i="8"/>
  <c r="D11955" i="8"/>
  <c r="C11956" i="8"/>
  <c r="D11956" i="8"/>
  <c r="C11957" i="8"/>
  <c r="D11957" i="8"/>
  <c r="C11958" i="8"/>
  <c r="D11958" i="8"/>
  <c r="C11959" i="8"/>
  <c r="D11959" i="8"/>
  <c r="C11960" i="8"/>
  <c r="D11960" i="8"/>
  <c r="C11961" i="8"/>
  <c r="D11961" i="8"/>
  <c r="C11962" i="8"/>
  <c r="D11962" i="8"/>
  <c r="C11963" i="8"/>
  <c r="D11963" i="8"/>
  <c r="C11964" i="8"/>
  <c r="D11964" i="8"/>
  <c r="C11965" i="8"/>
  <c r="D11965" i="8"/>
  <c r="C11966" i="8"/>
  <c r="D11966" i="8"/>
  <c r="C11967" i="8"/>
  <c r="D11967" i="8"/>
  <c r="C11968" i="8"/>
  <c r="D11968" i="8"/>
  <c r="C11969" i="8"/>
  <c r="D11969" i="8"/>
  <c r="I11969" i="8"/>
  <c r="G11969" i="8"/>
  <c r="F11969" i="8"/>
  <c r="E11969" i="8"/>
  <c r="G11945" i="8"/>
  <c r="F11945" i="8"/>
  <c r="E11945" i="8"/>
  <c r="G11921" i="8"/>
  <c r="F11921" i="8"/>
  <c r="E11921" i="8"/>
  <c r="G11897" i="8"/>
  <c r="F11897" i="8"/>
  <c r="E11897" i="8"/>
  <c r="G11873" i="8"/>
  <c r="F11873" i="8"/>
  <c r="E11873" i="8"/>
  <c r="G11849" i="8"/>
  <c r="F11849" i="8"/>
  <c r="E11849" i="8"/>
  <c r="G11825" i="8"/>
  <c r="F11825" i="8"/>
  <c r="E11825" i="8"/>
  <c r="C11671" i="8"/>
  <c r="D11671" i="8"/>
  <c r="C11672" i="8"/>
  <c r="D11672" i="8"/>
  <c r="C11673" i="8"/>
  <c r="D11673" i="8"/>
  <c r="C11674" i="8"/>
  <c r="D11674" i="8"/>
  <c r="C11675" i="8"/>
  <c r="D11675" i="8"/>
  <c r="C11676" i="8"/>
  <c r="D11676" i="8"/>
  <c r="C11677" i="8"/>
  <c r="D11677" i="8"/>
  <c r="C11678" i="8"/>
  <c r="D11678" i="8"/>
  <c r="C11679" i="8"/>
  <c r="D11679" i="8"/>
  <c r="C11680" i="8"/>
  <c r="D11680" i="8"/>
  <c r="C11681" i="8"/>
  <c r="D11681" i="8"/>
  <c r="C11682" i="8"/>
  <c r="D11682" i="8"/>
  <c r="C11683" i="8"/>
  <c r="D11683" i="8"/>
  <c r="C11684" i="8"/>
  <c r="D11684" i="8"/>
  <c r="C11685" i="8"/>
  <c r="D11685" i="8"/>
  <c r="C11686" i="8"/>
  <c r="D11686" i="8"/>
  <c r="C11687" i="8"/>
  <c r="D11687" i="8"/>
  <c r="C11688" i="8"/>
  <c r="D11688" i="8"/>
  <c r="C11689" i="8"/>
  <c r="D11689" i="8"/>
  <c r="C11690" i="8"/>
  <c r="D11690" i="8"/>
  <c r="C11691" i="8"/>
  <c r="D11691" i="8"/>
  <c r="C11692" i="8"/>
  <c r="D11692" i="8"/>
  <c r="C11693" i="8"/>
  <c r="D11693" i="8"/>
  <c r="C11694" i="8"/>
  <c r="D11694" i="8"/>
  <c r="C11695" i="8"/>
  <c r="D11695" i="8"/>
  <c r="C11696" i="8"/>
  <c r="D11696" i="8"/>
  <c r="C11697" i="8"/>
  <c r="D11697" i="8"/>
  <c r="C11698" i="8"/>
  <c r="D11698" i="8"/>
  <c r="C11699" i="8"/>
  <c r="D11699" i="8"/>
  <c r="C11700" i="8"/>
  <c r="D11700" i="8"/>
  <c r="C11701" i="8"/>
  <c r="D11701" i="8"/>
  <c r="C11702" i="8"/>
  <c r="D11702" i="8"/>
  <c r="C11703" i="8"/>
  <c r="D11703" i="8"/>
  <c r="C11704" i="8"/>
  <c r="D11704" i="8"/>
  <c r="C11705" i="8"/>
  <c r="D11705" i="8"/>
  <c r="C11706" i="8"/>
  <c r="D11706" i="8"/>
  <c r="C11707" i="8"/>
  <c r="D11707" i="8"/>
  <c r="C11708" i="8"/>
  <c r="D11708" i="8"/>
  <c r="C11709" i="8"/>
  <c r="D11709" i="8"/>
  <c r="C11710" i="8"/>
  <c r="D11710" i="8"/>
  <c r="C11711" i="8"/>
  <c r="D11711" i="8"/>
  <c r="C11712" i="8"/>
  <c r="D11712" i="8"/>
  <c r="C11713" i="8"/>
  <c r="D11713" i="8"/>
  <c r="C11714" i="8"/>
  <c r="D11714" i="8"/>
  <c r="C11715" i="8"/>
  <c r="D11715" i="8"/>
  <c r="C11716" i="8"/>
  <c r="D11716" i="8"/>
  <c r="C11717" i="8"/>
  <c r="D11717" i="8"/>
  <c r="C11718" i="8"/>
  <c r="D11718" i="8"/>
  <c r="C11719" i="8"/>
  <c r="D11719" i="8"/>
  <c r="C11720" i="8"/>
  <c r="D11720" i="8"/>
  <c r="C11721" i="8"/>
  <c r="D11721" i="8"/>
  <c r="C11722" i="8"/>
  <c r="D11722" i="8"/>
  <c r="C11723" i="8"/>
  <c r="D11723" i="8"/>
  <c r="C11724" i="8"/>
  <c r="D11724" i="8"/>
  <c r="C11725" i="8"/>
  <c r="D11725" i="8"/>
  <c r="C11726" i="8"/>
  <c r="D11726" i="8"/>
  <c r="C11727" i="8"/>
  <c r="D11727" i="8"/>
  <c r="C11728" i="8"/>
  <c r="D11728" i="8"/>
  <c r="C11729" i="8"/>
  <c r="D11729" i="8"/>
  <c r="C11730" i="8"/>
  <c r="D11730" i="8"/>
  <c r="C11731" i="8"/>
  <c r="D11731" i="8"/>
  <c r="C11732" i="8"/>
  <c r="D11732" i="8"/>
  <c r="C11733" i="8"/>
  <c r="D11733" i="8"/>
  <c r="C11734" i="8"/>
  <c r="D11734" i="8"/>
  <c r="C11735" i="8"/>
  <c r="D11735" i="8"/>
  <c r="C11736" i="8"/>
  <c r="D11736" i="8"/>
  <c r="C11737" i="8"/>
  <c r="D11737" i="8"/>
  <c r="C11738" i="8"/>
  <c r="D11738" i="8"/>
  <c r="C11739" i="8"/>
  <c r="D11739" i="8"/>
  <c r="C11740" i="8"/>
  <c r="D11740" i="8"/>
  <c r="C11741" i="8"/>
  <c r="D11741" i="8"/>
  <c r="C11742" i="8"/>
  <c r="D11742" i="8"/>
  <c r="C11743" i="8"/>
  <c r="D11743" i="8"/>
  <c r="C11744" i="8"/>
  <c r="D11744" i="8"/>
  <c r="C11745" i="8"/>
  <c r="D11745" i="8"/>
  <c r="C11746" i="8"/>
  <c r="D11746" i="8"/>
  <c r="C11747" i="8"/>
  <c r="D11747" i="8"/>
  <c r="C11748" i="8"/>
  <c r="D11748" i="8"/>
  <c r="C11749" i="8"/>
  <c r="D11749" i="8"/>
  <c r="C11750" i="8"/>
  <c r="D11750" i="8"/>
  <c r="C11751" i="8"/>
  <c r="D11751" i="8"/>
  <c r="C11752" i="8"/>
  <c r="D11752" i="8"/>
  <c r="C11753" i="8"/>
  <c r="D11753" i="8"/>
  <c r="C11754" i="8"/>
  <c r="D11754" i="8"/>
  <c r="C11755" i="8"/>
  <c r="D11755" i="8"/>
  <c r="C11756" i="8"/>
  <c r="D11756" i="8"/>
  <c r="C11757" i="8"/>
  <c r="D11757" i="8"/>
  <c r="C11758" i="8"/>
  <c r="D11758" i="8"/>
  <c r="C11759" i="8"/>
  <c r="D11759" i="8"/>
  <c r="C11760" i="8"/>
  <c r="D11760" i="8"/>
  <c r="C11761" i="8"/>
  <c r="D11761" i="8"/>
  <c r="C11762" i="8"/>
  <c r="D11762" i="8"/>
  <c r="C11763" i="8"/>
  <c r="D11763" i="8"/>
  <c r="C11764" i="8"/>
  <c r="D11764" i="8"/>
  <c r="C11765" i="8"/>
  <c r="D11765" i="8"/>
  <c r="C11766" i="8"/>
  <c r="D11766" i="8"/>
  <c r="C11767" i="8"/>
  <c r="D11767" i="8"/>
  <c r="C11768" i="8"/>
  <c r="D11768" i="8"/>
  <c r="C11769" i="8"/>
  <c r="D11769" i="8"/>
  <c r="C11770" i="8"/>
  <c r="D11770" i="8"/>
  <c r="C11771" i="8"/>
  <c r="D11771" i="8"/>
  <c r="C11772" i="8"/>
  <c r="D11772" i="8"/>
  <c r="C11773" i="8"/>
  <c r="D11773" i="8"/>
  <c r="C11774" i="8"/>
  <c r="D11774" i="8"/>
  <c r="C11775" i="8"/>
  <c r="D11775" i="8"/>
  <c r="C11776" i="8"/>
  <c r="D11776" i="8"/>
  <c r="C11777" i="8"/>
  <c r="D11777" i="8"/>
  <c r="C11778" i="8"/>
  <c r="D11778" i="8"/>
  <c r="C11779" i="8"/>
  <c r="D11779" i="8"/>
  <c r="C11780" i="8"/>
  <c r="D11780" i="8"/>
  <c r="C11781" i="8"/>
  <c r="D11781" i="8"/>
  <c r="C11782" i="8"/>
  <c r="D11782" i="8"/>
  <c r="C11783" i="8"/>
  <c r="D11783" i="8"/>
  <c r="C11784" i="8"/>
  <c r="D11784" i="8"/>
  <c r="C11785" i="8"/>
  <c r="D11785" i="8"/>
  <c r="C11786" i="8"/>
  <c r="D11786" i="8"/>
  <c r="C11787" i="8"/>
  <c r="D11787" i="8"/>
  <c r="C11788" i="8"/>
  <c r="D11788" i="8"/>
  <c r="C11789" i="8"/>
  <c r="D11789" i="8"/>
  <c r="C11790" i="8"/>
  <c r="D11790" i="8"/>
  <c r="C11791" i="8"/>
  <c r="D11791" i="8"/>
  <c r="C11792" i="8"/>
  <c r="D11792" i="8"/>
  <c r="C11793" i="8"/>
  <c r="D11793" i="8"/>
  <c r="C11794" i="8"/>
  <c r="D11794" i="8"/>
  <c r="C11795" i="8"/>
  <c r="D11795" i="8"/>
  <c r="C11796" i="8"/>
  <c r="D11796" i="8"/>
  <c r="C11797" i="8"/>
  <c r="D11797" i="8"/>
  <c r="C11798" i="8"/>
  <c r="D11798" i="8"/>
  <c r="C11799" i="8"/>
  <c r="D11799" i="8"/>
  <c r="C11800" i="8"/>
  <c r="D11800" i="8"/>
  <c r="C11801" i="8"/>
  <c r="D11801" i="8"/>
  <c r="C11802" i="8"/>
  <c r="D11802" i="8"/>
  <c r="C11803" i="8"/>
  <c r="D11803" i="8"/>
  <c r="C11804" i="8"/>
  <c r="D11804" i="8"/>
  <c r="C11805" i="8"/>
  <c r="D11805" i="8"/>
  <c r="C11806" i="8"/>
  <c r="D11806" i="8"/>
  <c r="C11807" i="8"/>
  <c r="D11807" i="8"/>
  <c r="C11808" i="8"/>
  <c r="D11808" i="8"/>
  <c r="C11809" i="8"/>
  <c r="D11809" i="8"/>
  <c r="I11809" i="8"/>
  <c r="G11809" i="8"/>
  <c r="F11809" i="8"/>
  <c r="E11809" i="8"/>
  <c r="G11790" i="8"/>
  <c r="F11790" i="8"/>
  <c r="E11790" i="8"/>
  <c r="G11766" i="8"/>
  <c r="F11766" i="8"/>
  <c r="E11766" i="8"/>
  <c r="G11742" i="8"/>
  <c r="F11742" i="8"/>
  <c r="E11742" i="8"/>
  <c r="G11718" i="8"/>
  <c r="F11718" i="8"/>
  <c r="E11718" i="8"/>
  <c r="G11694" i="8"/>
  <c r="F11694" i="8"/>
  <c r="E11694" i="8"/>
  <c r="C11585" i="8"/>
  <c r="D11585" i="8"/>
  <c r="C11586" i="8"/>
  <c r="D11586" i="8"/>
  <c r="C11587" i="8"/>
  <c r="D11587" i="8"/>
  <c r="C11588" i="8"/>
  <c r="D11588" i="8"/>
  <c r="C11589" i="8"/>
  <c r="D11589" i="8"/>
  <c r="C11590" i="8"/>
  <c r="D11590" i="8"/>
  <c r="C11591" i="8"/>
  <c r="D11591" i="8"/>
  <c r="C11592" i="8"/>
  <c r="D11592" i="8"/>
  <c r="C11593" i="8"/>
  <c r="D11593" i="8"/>
  <c r="C11594" i="8"/>
  <c r="D11594" i="8"/>
  <c r="C11595" i="8"/>
  <c r="D11595" i="8"/>
  <c r="C11596" i="8"/>
  <c r="D11596" i="8"/>
  <c r="C11597" i="8"/>
  <c r="D11597" i="8"/>
  <c r="C11598" i="8"/>
  <c r="D11598" i="8"/>
  <c r="C11599" i="8"/>
  <c r="D11599" i="8"/>
  <c r="C11600" i="8"/>
  <c r="D11600" i="8"/>
  <c r="C11601" i="8"/>
  <c r="D11601" i="8"/>
  <c r="C11602" i="8"/>
  <c r="D11602" i="8"/>
  <c r="C11603" i="8"/>
  <c r="D11603" i="8"/>
  <c r="C11604" i="8"/>
  <c r="D11604" i="8"/>
  <c r="C11605" i="8"/>
  <c r="D11605" i="8"/>
  <c r="C11606" i="8"/>
  <c r="D11606" i="8"/>
  <c r="C11607" i="8"/>
  <c r="D11607" i="8"/>
  <c r="C11608" i="8"/>
  <c r="D11608" i="8"/>
  <c r="C11609" i="8"/>
  <c r="D11609" i="8"/>
  <c r="C11610" i="8"/>
  <c r="D11610" i="8"/>
  <c r="C11611" i="8"/>
  <c r="D11611" i="8"/>
  <c r="C11612" i="8"/>
  <c r="D11612" i="8"/>
  <c r="C11613" i="8"/>
  <c r="D11613" i="8"/>
  <c r="C11614" i="8"/>
  <c r="D11614" i="8"/>
  <c r="C11615" i="8"/>
  <c r="D11615" i="8"/>
  <c r="C11616" i="8"/>
  <c r="D11616" i="8"/>
  <c r="C11617" i="8"/>
  <c r="D11617" i="8"/>
  <c r="C11618" i="8"/>
  <c r="D11618" i="8"/>
  <c r="C11619" i="8"/>
  <c r="D11619" i="8"/>
  <c r="C11620" i="8"/>
  <c r="D11620" i="8"/>
  <c r="C11621" i="8"/>
  <c r="D11621" i="8"/>
  <c r="C11624" i="8"/>
  <c r="D11624" i="8"/>
  <c r="C11625" i="8"/>
  <c r="D11625" i="8"/>
  <c r="C11626" i="8"/>
  <c r="D11626" i="8"/>
  <c r="C11627" i="8"/>
  <c r="D11627" i="8"/>
  <c r="C11628" i="8"/>
  <c r="D11628" i="8"/>
  <c r="C11629" i="8"/>
  <c r="D11629" i="8"/>
  <c r="C11630" i="8"/>
  <c r="D11630" i="8"/>
  <c r="C11631" i="8"/>
  <c r="D11631" i="8"/>
  <c r="C11632" i="8"/>
  <c r="D11632" i="8"/>
  <c r="C11633" i="8"/>
  <c r="D11633" i="8"/>
  <c r="C11634" i="8"/>
  <c r="D11634" i="8"/>
  <c r="C11635" i="8"/>
  <c r="D11635" i="8"/>
  <c r="C11636" i="8"/>
  <c r="D11636" i="8"/>
  <c r="C11637" i="8"/>
  <c r="D11637" i="8"/>
  <c r="C11638" i="8"/>
  <c r="D11638" i="8"/>
  <c r="C11639" i="8"/>
  <c r="D11639" i="8"/>
  <c r="C11640" i="8"/>
  <c r="D11640" i="8"/>
  <c r="C11641" i="8"/>
  <c r="D11641" i="8"/>
  <c r="C11642" i="8"/>
  <c r="D11642" i="8"/>
  <c r="C11643" i="8"/>
  <c r="D11643" i="8"/>
  <c r="C11644" i="8"/>
  <c r="D11644" i="8"/>
  <c r="C11645" i="8"/>
  <c r="D11645" i="8"/>
  <c r="C11646" i="8"/>
  <c r="D11646" i="8"/>
  <c r="C11647" i="8"/>
  <c r="D11647" i="8"/>
  <c r="C11648" i="8"/>
  <c r="D11648" i="8"/>
  <c r="C11649" i="8"/>
  <c r="D11649" i="8"/>
  <c r="C11650" i="8"/>
  <c r="D11650" i="8"/>
  <c r="C11651" i="8"/>
  <c r="D11651" i="8"/>
  <c r="C11652" i="8"/>
  <c r="D11652" i="8"/>
  <c r="C11653" i="8"/>
  <c r="D11653" i="8"/>
  <c r="C11654" i="8"/>
  <c r="D11654" i="8"/>
  <c r="C11655" i="8"/>
  <c r="D11655" i="8"/>
  <c r="C11656" i="8"/>
  <c r="D11656" i="8"/>
  <c r="C11657" i="8"/>
  <c r="D11657" i="8"/>
  <c r="C11659" i="8"/>
  <c r="D11659" i="8"/>
  <c r="C11660" i="8"/>
  <c r="D11660" i="8"/>
  <c r="C11661" i="8"/>
  <c r="D11661" i="8"/>
  <c r="C11662" i="8"/>
  <c r="D11662" i="8"/>
  <c r="C11663" i="8"/>
  <c r="D11663" i="8"/>
  <c r="C11664" i="8"/>
  <c r="D11664" i="8"/>
  <c r="C11665" i="8"/>
  <c r="D11665" i="8"/>
  <c r="C11666" i="8"/>
  <c r="D11666" i="8"/>
  <c r="C11667" i="8"/>
  <c r="D11667" i="8"/>
  <c r="C11668" i="8"/>
  <c r="D11668" i="8"/>
  <c r="C11669" i="8"/>
  <c r="D11669" i="8"/>
  <c r="C11670" i="8"/>
  <c r="D11670" i="8"/>
  <c r="I11670" i="8"/>
  <c r="G11670" i="8"/>
  <c r="F11670" i="8"/>
  <c r="E11670" i="8"/>
  <c r="G11646" i="8"/>
  <c r="F11646" i="8"/>
  <c r="E11646" i="8"/>
  <c r="C11623" i="8"/>
  <c r="C11622" i="8"/>
  <c r="G11621" i="8"/>
  <c r="F11621" i="8"/>
  <c r="E11621" i="8"/>
  <c r="G11608" i="8"/>
  <c r="F11608" i="8"/>
  <c r="E11608" i="8"/>
  <c r="C11415" i="8"/>
  <c r="D11415" i="8"/>
  <c r="C11416" i="8"/>
  <c r="D11416" i="8"/>
  <c r="C11417" i="8"/>
  <c r="D11417" i="8"/>
  <c r="C11418" i="8"/>
  <c r="D11418" i="8"/>
  <c r="C11419" i="8"/>
  <c r="D11419" i="8"/>
  <c r="C11420" i="8"/>
  <c r="D11420" i="8"/>
  <c r="C11421" i="8"/>
  <c r="D11421" i="8"/>
  <c r="C11422" i="8"/>
  <c r="D11422" i="8"/>
  <c r="C11423" i="8"/>
  <c r="D11423" i="8"/>
  <c r="C11424" i="8"/>
  <c r="D11424" i="8"/>
  <c r="C11425" i="8"/>
  <c r="D11425" i="8"/>
  <c r="C11426" i="8"/>
  <c r="D11426" i="8"/>
  <c r="C11427" i="8"/>
  <c r="D11427" i="8"/>
  <c r="C11428" i="8"/>
  <c r="D11428" i="8"/>
  <c r="C11429" i="8"/>
  <c r="D11429" i="8"/>
  <c r="C11430" i="8"/>
  <c r="D11430" i="8"/>
  <c r="C11431" i="8"/>
  <c r="D11431" i="8"/>
  <c r="C11432" i="8"/>
  <c r="D11432" i="8"/>
  <c r="C11433" i="8"/>
  <c r="D11433" i="8"/>
  <c r="C11434" i="8"/>
  <c r="D11434" i="8"/>
  <c r="C11435" i="8"/>
  <c r="D11435" i="8"/>
  <c r="C11436" i="8"/>
  <c r="D11436" i="8"/>
  <c r="C11437" i="8"/>
  <c r="D11437" i="8"/>
  <c r="C11438" i="8"/>
  <c r="D11438" i="8"/>
  <c r="C11439" i="8"/>
  <c r="D11439" i="8"/>
  <c r="C11440" i="8"/>
  <c r="D11440" i="8"/>
  <c r="C11441" i="8"/>
  <c r="D11441" i="8"/>
  <c r="C11442" i="8"/>
  <c r="D11442" i="8"/>
  <c r="C11443" i="8"/>
  <c r="D11443" i="8"/>
  <c r="C11444" i="8"/>
  <c r="D11444" i="8"/>
  <c r="C11445" i="8"/>
  <c r="D11445" i="8"/>
  <c r="C11446" i="8"/>
  <c r="D11446" i="8"/>
  <c r="C11447" i="8"/>
  <c r="D11447" i="8"/>
  <c r="C11448" i="8"/>
  <c r="D11448" i="8"/>
  <c r="C11449" i="8"/>
  <c r="D11449" i="8"/>
  <c r="C11450" i="8"/>
  <c r="D11450" i="8"/>
  <c r="C11451" i="8"/>
  <c r="D11451" i="8"/>
  <c r="C11452" i="8"/>
  <c r="D11452" i="8"/>
  <c r="C11453" i="8"/>
  <c r="D11453" i="8"/>
  <c r="C11455" i="8"/>
  <c r="D11455" i="8"/>
  <c r="C11456" i="8"/>
  <c r="D11456" i="8"/>
  <c r="C11457" i="8"/>
  <c r="D11457" i="8"/>
  <c r="C11458" i="8"/>
  <c r="D11458" i="8"/>
  <c r="C11459" i="8"/>
  <c r="D11459" i="8"/>
  <c r="C11460" i="8"/>
  <c r="D11460" i="8"/>
  <c r="C11461" i="8"/>
  <c r="D11461" i="8"/>
  <c r="C11462" i="8"/>
  <c r="D11462" i="8"/>
  <c r="C11463" i="8"/>
  <c r="D11463" i="8"/>
  <c r="C11464" i="8"/>
  <c r="D11464" i="8"/>
  <c r="C11465" i="8"/>
  <c r="D11465" i="8"/>
  <c r="C11466" i="8"/>
  <c r="D11466" i="8"/>
  <c r="C11467" i="8"/>
  <c r="D11467" i="8"/>
  <c r="C11468" i="8"/>
  <c r="D11468" i="8"/>
  <c r="C11469" i="8"/>
  <c r="D11469" i="8"/>
  <c r="C11470" i="8"/>
  <c r="D11470" i="8"/>
  <c r="C11471" i="8"/>
  <c r="D11471" i="8"/>
  <c r="C11472" i="8"/>
  <c r="D11472" i="8"/>
  <c r="C11473" i="8"/>
  <c r="D11473" i="8"/>
  <c r="C11474" i="8"/>
  <c r="D11474" i="8"/>
  <c r="C11475" i="8"/>
  <c r="D11475" i="8"/>
  <c r="C11476" i="8"/>
  <c r="D11476" i="8"/>
  <c r="C11477" i="8"/>
  <c r="D11477" i="8"/>
  <c r="C11478" i="8"/>
  <c r="D11478" i="8"/>
  <c r="C11479" i="8"/>
  <c r="D11479" i="8"/>
  <c r="C11480" i="8"/>
  <c r="D11480" i="8"/>
  <c r="C11481" i="8"/>
  <c r="D11481" i="8"/>
  <c r="C11482" i="8"/>
  <c r="D11482" i="8"/>
  <c r="C11483" i="8"/>
  <c r="D11483" i="8"/>
  <c r="C11484" i="8"/>
  <c r="D11484" i="8"/>
  <c r="C11485" i="8"/>
  <c r="D11485" i="8"/>
  <c r="C11486" i="8"/>
  <c r="D11486" i="8"/>
  <c r="C11487" i="8"/>
  <c r="D11487" i="8"/>
  <c r="C11488" i="8"/>
  <c r="D11488" i="8"/>
  <c r="C11489" i="8"/>
  <c r="D11489" i="8"/>
  <c r="C11490" i="8"/>
  <c r="D11490" i="8"/>
  <c r="C11491" i="8"/>
  <c r="D11491" i="8"/>
  <c r="C11492" i="8"/>
  <c r="D11492" i="8"/>
  <c r="C11493" i="8"/>
  <c r="D11493" i="8"/>
  <c r="C11494" i="8"/>
  <c r="D11494" i="8"/>
  <c r="C11495" i="8"/>
  <c r="D11495" i="8"/>
  <c r="C11496" i="8"/>
  <c r="D11496" i="8"/>
  <c r="C11497" i="8"/>
  <c r="D11497" i="8"/>
  <c r="C11498" i="8"/>
  <c r="D11498" i="8"/>
  <c r="C11499" i="8"/>
  <c r="D11499" i="8"/>
  <c r="C11500" i="8"/>
  <c r="D11500" i="8"/>
  <c r="C11501" i="8"/>
  <c r="D11501" i="8"/>
  <c r="C11502" i="8"/>
  <c r="D11502" i="8"/>
  <c r="C11503" i="8"/>
  <c r="D11503" i="8"/>
  <c r="C11504" i="8"/>
  <c r="D11504" i="8"/>
  <c r="C11505" i="8"/>
  <c r="D11505" i="8"/>
  <c r="C11506" i="8"/>
  <c r="D11506" i="8"/>
  <c r="C11507" i="8"/>
  <c r="D11507" i="8"/>
  <c r="C11508" i="8"/>
  <c r="D11508" i="8"/>
  <c r="C11509" i="8"/>
  <c r="D11509" i="8"/>
  <c r="C11510" i="8"/>
  <c r="D11510" i="8"/>
  <c r="C11511" i="8"/>
  <c r="D11511" i="8"/>
  <c r="C11512" i="8"/>
  <c r="D11512" i="8"/>
  <c r="C11513" i="8"/>
  <c r="D11513" i="8"/>
  <c r="C11514" i="8"/>
  <c r="D11514" i="8"/>
  <c r="C11515" i="8"/>
  <c r="D11515" i="8"/>
  <c r="C11516" i="8"/>
  <c r="D11516" i="8"/>
  <c r="C11517" i="8"/>
  <c r="D11517" i="8"/>
  <c r="C11518" i="8"/>
  <c r="D11518" i="8"/>
  <c r="C11519" i="8"/>
  <c r="D11519" i="8"/>
  <c r="C11520" i="8"/>
  <c r="D11520" i="8"/>
  <c r="C11521" i="8"/>
  <c r="D11521" i="8"/>
  <c r="C11523" i="8"/>
  <c r="D11523" i="8"/>
  <c r="C11524" i="8"/>
  <c r="D11524" i="8"/>
  <c r="C11525" i="8"/>
  <c r="D11525" i="8"/>
  <c r="C11526" i="8"/>
  <c r="D11526" i="8"/>
  <c r="C11527" i="8"/>
  <c r="D11527" i="8"/>
  <c r="C11528" i="8"/>
  <c r="D11528" i="8"/>
  <c r="C11529" i="8"/>
  <c r="D11529" i="8"/>
  <c r="C11530" i="8"/>
  <c r="D11530" i="8"/>
  <c r="C11531" i="8"/>
  <c r="D11531" i="8"/>
  <c r="C11532" i="8"/>
  <c r="D11532" i="8"/>
  <c r="C11533" i="8"/>
  <c r="D11533" i="8"/>
  <c r="C11534" i="8"/>
  <c r="D11534" i="8"/>
  <c r="C11535" i="8"/>
  <c r="D11535" i="8"/>
  <c r="C11536" i="8"/>
  <c r="D11536" i="8"/>
  <c r="C11537" i="8"/>
  <c r="D11537" i="8"/>
  <c r="C11538" i="8"/>
  <c r="D11538" i="8"/>
  <c r="C11539" i="8"/>
  <c r="D11539" i="8"/>
  <c r="C11540" i="8"/>
  <c r="D11540" i="8"/>
  <c r="C11541" i="8"/>
  <c r="D11541" i="8"/>
  <c r="C11542" i="8"/>
  <c r="D11542" i="8"/>
  <c r="C11543" i="8"/>
  <c r="D11543" i="8"/>
  <c r="C11544" i="8"/>
  <c r="D11544" i="8"/>
  <c r="C11545" i="8"/>
  <c r="D11545" i="8"/>
  <c r="C11546" i="8"/>
  <c r="D11546" i="8"/>
  <c r="C11547" i="8"/>
  <c r="D11547" i="8"/>
  <c r="C11548" i="8"/>
  <c r="D11548" i="8"/>
  <c r="C11549" i="8"/>
  <c r="D11549" i="8"/>
  <c r="C11550" i="8"/>
  <c r="D11550" i="8"/>
  <c r="C11551" i="8"/>
  <c r="D11551" i="8"/>
  <c r="C11552" i="8"/>
  <c r="D11552" i="8"/>
  <c r="C11553" i="8"/>
  <c r="D11553" i="8"/>
  <c r="C11554" i="8"/>
  <c r="D11554" i="8"/>
  <c r="C11555" i="8"/>
  <c r="D11555" i="8"/>
  <c r="C11556" i="8"/>
  <c r="D11556" i="8"/>
  <c r="C11557" i="8"/>
  <c r="D11557" i="8"/>
  <c r="C11558" i="8"/>
  <c r="D11558" i="8"/>
  <c r="C11559" i="8"/>
  <c r="D11559" i="8"/>
  <c r="C11560" i="8"/>
  <c r="D11560" i="8"/>
  <c r="C11561" i="8"/>
  <c r="D11561" i="8"/>
  <c r="C11562" i="8"/>
  <c r="D11562" i="8"/>
  <c r="C11563" i="8"/>
  <c r="D11563" i="8"/>
  <c r="C11564" i="8"/>
  <c r="D11564" i="8"/>
  <c r="C11565" i="8"/>
  <c r="D11565" i="8"/>
  <c r="C11566" i="8"/>
  <c r="D11566" i="8"/>
  <c r="C11567" i="8"/>
  <c r="D11567" i="8"/>
  <c r="C11568" i="8"/>
  <c r="D11568" i="8"/>
  <c r="C11569" i="8"/>
  <c r="D11569" i="8"/>
  <c r="C11570" i="8"/>
  <c r="D11570" i="8"/>
  <c r="C11571" i="8"/>
  <c r="D11571" i="8"/>
  <c r="C11572" i="8"/>
  <c r="D11572" i="8"/>
  <c r="C11573" i="8"/>
  <c r="D11573" i="8"/>
  <c r="C11574" i="8"/>
  <c r="D11574" i="8"/>
  <c r="C11575" i="8"/>
  <c r="D11575" i="8"/>
  <c r="C11576" i="8"/>
  <c r="D11576" i="8"/>
  <c r="C11577" i="8"/>
  <c r="D11577" i="8"/>
  <c r="C11578" i="8"/>
  <c r="D11578" i="8"/>
  <c r="C11579" i="8"/>
  <c r="D11579" i="8"/>
  <c r="C11580" i="8"/>
  <c r="D11580" i="8"/>
  <c r="C11581" i="8"/>
  <c r="D11581" i="8"/>
  <c r="C11582" i="8"/>
  <c r="D11582" i="8"/>
  <c r="C11583" i="8"/>
  <c r="D11583" i="8"/>
  <c r="C11584" i="8"/>
  <c r="D11584" i="8"/>
  <c r="I11584" i="8"/>
  <c r="G11584" i="8"/>
  <c r="F11584" i="8"/>
  <c r="E11584" i="8"/>
  <c r="G11560" i="8"/>
  <c r="F11560" i="8"/>
  <c r="E11560" i="8"/>
  <c r="G11536" i="8"/>
  <c r="F11536" i="8"/>
  <c r="E11536" i="8"/>
  <c r="G11511" i="8"/>
  <c r="F11511" i="8"/>
  <c r="E11511" i="8"/>
  <c r="G11487" i="8"/>
  <c r="F11487" i="8"/>
  <c r="E11487" i="8"/>
  <c r="G11463" i="8"/>
  <c r="F11463" i="8"/>
  <c r="E11463" i="8"/>
  <c r="G11438" i="8"/>
  <c r="F11438" i="8"/>
  <c r="E11438" i="8"/>
  <c r="C11265" i="8"/>
  <c r="D11265" i="8"/>
  <c r="C11266" i="8"/>
  <c r="D11266" i="8"/>
  <c r="C11267" i="8"/>
  <c r="D11267" i="8"/>
  <c r="C11268" i="8"/>
  <c r="D11268" i="8"/>
  <c r="C11269" i="8"/>
  <c r="D11269" i="8"/>
  <c r="C11270" i="8"/>
  <c r="D11270" i="8"/>
  <c r="C11271" i="8"/>
  <c r="D11271" i="8"/>
  <c r="C11272" i="8"/>
  <c r="D11272" i="8"/>
  <c r="C11273" i="8"/>
  <c r="D11273" i="8"/>
  <c r="C11274" i="8"/>
  <c r="D11274" i="8"/>
  <c r="C11275" i="8"/>
  <c r="D11275" i="8"/>
  <c r="C11276" i="8"/>
  <c r="D11276" i="8"/>
  <c r="C11277" i="8"/>
  <c r="D11277" i="8"/>
  <c r="C11278" i="8"/>
  <c r="D11278" i="8"/>
  <c r="C11279" i="8"/>
  <c r="D11279" i="8"/>
  <c r="C11280" i="8"/>
  <c r="D11280" i="8"/>
  <c r="C11281" i="8"/>
  <c r="D11281" i="8"/>
  <c r="C11282" i="8"/>
  <c r="D11282" i="8"/>
  <c r="C11283" i="8"/>
  <c r="D11283" i="8"/>
  <c r="C11284" i="8"/>
  <c r="D11284" i="8"/>
  <c r="C11285" i="8"/>
  <c r="D11285" i="8"/>
  <c r="C11286" i="8"/>
  <c r="D11286" i="8"/>
  <c r="C11287" i="8"/>
  <c r="D11287" i="8"/>
  <c r="C11288" i="8"/>
  <c r="D11288" i="8"/>
  <c r="C11289" i="8"/>
  <c r="D11289" i="8"/>
  <c r="C11290" i="8"/>
  <c r="D11290" i="8"/>
  <c r="C11291" i="8"/>
  <c r="D11291" i="8"/>
  <c r="C11292" i="8"/>
  <c r="D11292" i="8"/>
  <c r="C11293" i="8"/>
  <c r="D11293" i="8"/>
  <c r="C11294" i="8"/>
  <c r="D11294" i="8"/>
  <c r="C11295" i="8"/>
  <c r="D11295" i="8"/>
  <c r="C11296" i="8"/>
  <c r="D11296" i="8"/>
  <c r="C11297" i="8"/>
  <c r="D11297" i="8"/>
  <c r="C11298" i="8"/>
  <c r="D11298" i="8"/>
  <c r="C11299" i="8"/>
  <c r="D11299" i="8"/>
  <c r="C11300" i="8"/>
  <c r="D11300" i="8"/>
  <c r="C11301" i="8"/>
  <c r="D11301" i="8"/>
  <c r="C11302" i="8"/>
  <c r="D11302" i="8"/>
  <c r="C11303" i="8"/>
  <c r="D11303" i="8"/>
  <c r="C11304" i="8"/>
  <c r="D11304" i="8"/>
  <c r="C11305" i="8"/>
  <c r="D11305" i="8"/>
  <c r="C11306" i="8"/>
  <c r="D11306" i="8"/>
  <c r="C11307" i="8"/>
  <c r="D11307" i="8"/>
  <c r="C11308" i="8"/>
  <c r="D11308" i="8"/>
  <c r="C11309" i="8"/>
  <c r="D11309" i="8"/>
  <c r="C11310" i="8"/>
  <c r="D11310" i="8"/>
  <c r="C11311" i="8"/>
  <c r="D11311" i="8"/>
  <c r="C11312" i="8"/>
  <c r="D11312" i="8"/>
  <c r="C11313" i="8"/>
  <c r="D11313" i="8"/>
  <c r="C11314" i="8"/>
  <c r="D11314" i="8"/>
  <c r="C11315" i="8"/>
  <c r="D11315" i="8"/>
  <c r="C11316" i="8"/>
  <c r="D11316" i="8"/>
  <c r="C11317" i="8"/>
  <c r="D11317" i="8"/>
  <c r="C11318" i="8"/>
  <c r="D11318" i="8"/>
  <c r="C11319" i="8"/>
  <c r="D11319" i="8"/>
  <c r="C11320" i="8"/>
  <c r="D11320" i="8"/>
  <c r="C11321" i="8"/>
  <c r="D11321" i="8"/>
  <c r="C11322" i="8"/>
  <c r="D11322" i="8"/>
  <c r="C11323" i="8"/>
  <c r="D11323" i="8"/>
  <c r="C11324" i="8"/>
  <c r="D11324" i="8"/>
  <c r="C11325" i="8"/>
  <c r="D11325" i="8"/>
  <c r="C11326" i="8"/>
  <c r="D11326" i="8"/>
  <c r="C11327" i="8"/>
  <c r="D11327" i="8"/>
  <c r="C11328" i="8"/>
  <c r="D11328" i="8"/>
  <c r="C11329" i="8"/>
  <c r="D11329" i="8"/>
  <c r="C11330" i="8"/>
  <c r="D11330" i="8"/>
  <c r="C11331" i="8"/>
  <c r="D11331" i="8"/>
  <c r="C11332" i="8"/>
  <c r="D11332" i="8"/>
  <c r="C11333" i="8"/>
  <c r="D11333" i="8"/>
  <c r="C11334" i="8"/>
  <c r="D11334" i="8"/>
  <c r="C11335" i="8"/>
  <c r="D11335" i="8"/>
  <c r="C11336" i="8"/>
  <c r="D11336" i="8"/>
  <c r="C11337" i="8"/>
  <c r="D11337" i="8"/>
  <c r="C11338" i="8"/>
  <c r="D11338" i="8"/>
  <c r="C11339" i="8"/>
  <c r="D11339" i="8"/>
  <c r="C11340" i="8"/>
  <c r="D11340" i="8"/>
  <c r="C11341" i="8"/>
  <c r="D11341" i="8"/>
  <c r="C11342" i="8"/>
  <c r="D11342" i="8"/>
  <c r="C11343" i="8"/>
  <c r="D11343" i="8"/>
  <c r="C11344" i="8"/>
  <c r="D11344" i="8"/>
  <c r="C11345" i="8"/>
  <c r="D11345" i="8"/>
  <c r="C11346" i="8"/>
  <c r="D11346" i="8"/>
  <c r="C11347" i="8"/>
  <c r="D11347" i="8"/>
  <c r="C11348" i="8"/>
  <c r="D11348" i="8"/>
  <c r="C11349" i="8"/>
  <c r="D11349" i="8"/>
  <c r="C11350" i="8"/>
  <c r="D11350" i="8"/>
  <c r="C11351" i="8"/>
  <c r="D11351" i="8"/>
  <c r="C11352" i="8"/>
  <c r="D11352" i="8"/>
  <c r="C11353" i="8"/>
  <c r="D11353" i="8"/>
  <c r="C11354" i="8"/>
  <c r="D11354" i="8"/>
  <c r="C11355" i="8"/>
  <c r="D11355" i="8"/>
  <c r="C11356" i="8"/>
  <c r="D11356" i="8"/>
  <c r="C11357" i="8"/>
  <c r="D11357" i="8"/>
  <c r="C11358" i="8"/>
  <c r="D11358" i="8"/>
  <c r="C11359" i="8"/>
  <c r="D11359" i="8"/>
  <c r="C11360" i="8"/>
  <c r="D11360" i="8"/>
  <c r="C11361" i="8"/>
  <c r="D11361" i="8"/>
  <c r="C11362" i="8"/>
  <c r="D11362" i="8"/>
  <c r="C11363" i="8"/>
  <c r="D11363" i="8"/>
  <c r="C11364" i="8"/>
  <c r="D11364" i="8"/>
  <c r="C11365" i="8"/>
  <c r="D11365" i="8"/>
  <c r="C11366" i="8"/>
  <c r="D11366" i="8"/>
  <c r="C11367" i="8"/>
  <c r="D11367" i="8"/>
  <c r="C11368" i="8"/>
  <c r="D11368" i="8"/>
  <c r="C11369" i="8"/>
  <c r="D11369" i="8"/>
  <c r="C11370" i="8"/>
  <c r="D11370" i="8"/>
  <c r="C11371" i="8"/>
  <c r="D11371" i="8"/>
  <c r="C11372" i="8"/>
  <c r="D11372" i="8"/>
  <c r="C11373" i="8"/>
  <c r="D11373" i="8"/>
  <c r="C11374" i="8"/>
  <c r="D11374" i="8"/>
  <c r="C11375" i="8"/>
  <c r="D11375" i="8"/>
  <c r="C11376" i="8"/>
  <c r="D11376" i="8"/>
  <c r="C11377" i="8"/>
  <c r="D11377" i="8"/>
  <c r="C11378" i="8"/>
  <c r="D11378" i="8"/>
  <c r="C11379" i="8"/>
  <c r="D11379" i="8"/>
  <c r="C11380" i="8"/>
  <c r="D11380" i="8"/>
  <c r="C11381" i="8"/>
  <c r="D11381" i="8"/>
  <c r="C11382" i="8"/>
  <c r="D11382" i="8"/>
  <c r="C11383" i="8"/>
  <c r="D11383" i="8"/>
  <c r="C11384" i="8"/>
  <c r="D11384" i="8"/>
  <c r="C11385" i="8"/>
  <c r="D11385" i="8"/>
  <c r="C11386" i="8"/>
  <c r="D11386" i="8"/>
  <c r="C11387" i="8"/>
  <c r="D11387" i="8"/>
  <c r="C11388" i="8"/>
  <c r="D11388" i="8"/>
  <c r="C11389" i="8"/>
  <c r="D11389" i="8"/>
  <c r="C11390" i="8"/>
  <c r="D11390" i="8"/>
  <c r="C11391" i="8"/>
  <c r="D11391" i="8"/>
  <c r="C11392" i="8"/>
  <c r="D11392" i="8"/>
  <c r="C11393" i="8"/>
  <c r="D11393" i="8"/>
  <c r="C11394" i="8"/>
  <c r="D11394" i="8"/>
  <c r="C11395" i="8"/>
  <c r="D11395" i="8"/>
  <c r="C11396" i="8"/>
  <c r="D11396" i="8"/>
  <c r="C11397" i="8"/>
  <c r="D11397" i="8"/>
  <c r="C11398" i="8"/>
  <c r="D11398" i="8"/>
  <c r="C11399" i="8"/>
  <c r="D11399" i="8"/>
  <c r="C11400" i="8"/>
  <c r="D11400" i="8"/>
  <c r="C11401" i="8"/>
  <c r="D11401" i="8"/>
  <c r="C11402" i="8"/>
  <c r="D11402" i="8"/>
  <c r="C11403" i="8"/>
  <c r="D11403" i="8"/>
  <c r="C11404" i="8"/>
  <c r="D11404" i="8"/>
  <c r="C11405" i="8"/>
  <c r="D11405" i="8"/>
  <c r="C11406" i="8"/>
  <c r="D11406" i="8"/>
  <c r="C11407" i="8"/>
  <c r="D11407" i="8"/>
  <c r="C11408" i="8"/>
  <c r="D11408" i="8"/>
  <c r="C11409" i="8"/>
  <c r="D11409" i="8"/>
  <c r="C11410" i="8"/>
  <c r="D11410" i="8"/>
  <c r="C11411" i="8"/>
  <c r="D11411" i="8"/>
  <c r="C11412" i="8"/>
  <c r="D11412" i="8"/>
  <c r="C11413" i="8"/>
  <c r="D11413" i="8"/>
  <c r="C11414" i="8"/>
  <c r="D11414" i="8"/>
  <c r="I11414" i="8"/>
  <c r="G11414" i="8"/>
  <c r="F11414" i="8"/>
  <c r="E11414" i="8"/>
  <c r="G11390" i="8"/>
  <c r="F11390" i="8"/>
  <c r="E11390" i="8"/>
  <c r="G11366" i="8"/>
  <c r="F11366" i="8"/>
  <c r="E11366" i="8"/>
  <c r="G11342" i="8"/>
  <c r="F11342" i="8"/>
  <c r="E11342" i="8"/>
  <c r="G11318" i="8"/>
  <c r="F11318" i="8"/>
  <c r="E11318" i="8"/>
  <c r="G11294" i="8"/>
  <c r="F11294" i="8"/>
  <c r="E11294" i="8"/>
  <c r="C11248" i="8"/>
  <c r="D11248" i="8"/>
  <c r="C11249" i="8"/>
  <c r="D11249" i="8"/>
  <c r="C11250" i="8"/>
  <c r="D11250" i="8"/>
  <c r="C11251" i="8"/>
  <c r="D11251" i="8"/>
  <c r="C11252" i="8"/>
  <c r="D11252" i="8"/>
  <c r="C11253" i="8"/>
  <c r="D11253" i="8"/>
  <c r="C11254" i="8"/>
  <c r="D11254" i="8"/>
  <c r="C11255" i="8"/>
  <c r="D11255" i="8"/>
  <c r="C11256" i="8"/>
  <c r="D11256" i="8"/>
  <c r="C11257" i="8"/>
  <c r="D11257" i="8"/>
  <c r="C11258" i="8"/>
  <c r="D11258" i="8"/>
  <c r="C11259" i="8"/>
  <c r="D11259" i="8"/>
  <c r="C11260" i="8"/>
  <c r="D11260" i="8"/>
  <c r="C11261" i="8"/>
  <c r="D11261" i="8"/>
  <c r="C11262" i="8"/>
  <c r="D11262" i="8"/>
  <c r="C11263" i="8"/>
  <c r="D11263" i="8"/>
  <c r="G11270" i="8"/>
  <c r="F11270" i="8"/>
  <c r="E11270" i="8"/>
  <c r="C11151" i="8"/>
  <c r="D11151" i="8"/>
  <c r="C11152" i="8"/>
  <c r="D11152" i="8"/>
  <c r="C11153" i="8"/>
  <c r="D11153" i="8"/>
  <c r="C11154" i="8"/>
  <c r="D11154" i="8"/>
  <c r="C11155" i="8"/>
  <c r="D11155" i="8"/>
  <c r="C11156" i="8"/>
  <c r="D11156" i="8"/>
  <c r="C11157" i="8"/>
  <c r="D11157" i="8"/>
  <c r="C11158" i="8"/>
  <c r="D11158" i="8"/>
  <c r="C11159" i="8"/>
  <c r="D11159" i="8"/>
  <c r="C11160" i="8"/>
  <c r="D11160" i="8"/>
  <c r="C11161" i="8"/>
  <c r="D11161" i="8"/>
  <c r="C11162" i="8"/>
  <c r="D11162" i="8"/>
  <c r="C11163" i="8"/>
  <c r="D11163" i="8"/>
  <c r="C11165" i="8"/>
  <c r="D11165" i="8"/>
  <c r="C11166" i="8"/>
  <c r="D11166" i="8"/>
  <c r="C11167" i="8"/>
  <c r="D11167" i="8"/>
  <c r="C11168" i="8"/>
  <c r="D11168" i="8"/>
  <c r="C11169" i="8"/>
  <c r="D11169" i="8"/>
  <c r="C11170" i="8"/>
  <c r="D11170" i="8"/>
  <c r="C11171" i="8"/>
  <c r="D11171" i="8"/>
  <c r="C11172" i="8"/>
  <c r="D11172" i="8"/>
  <c r="C11173" i="8"/>
  <c r="D11173" i="8"/>
  <c r="C11174" i="8"/>
  <c r="D11174" i="8"/>
  <c r="C11175" i="8"/>
  <c r="D11175" i="8"/>
  <c r="C11176" i="8"/>
  <c r="D11176" i="8"/>
  <c r="C11177" i="8"/>
  <c r="D11177" i="8"/>
  <c r="C11178" i="8"/>
  <c r="D11178" i="8"/>
  <c r="C11179" i="8"/>
  <c r="D11179" i="8"/>
  <c r="C11180" i="8"/>
  <c r="D11180" i="8"/>
  <c r="C11181" i="8"/>
  <c r="D11181" i="8"/>
  <c r="C11182" i="8"/>
  <c r="D11182" i="8"/>
  <c r="C11183" i="8"/>
  <c r="D11183" i="8"/>
  <c r="C11184" i="8"/>
  <c r="D11184" i="8"/>
  <c r="C11185" i="8"/>
  <c r="D11185" i="8"/>
  <c r="C11186" i="8"/>
  <c r="D11186" i="8"/>
  <c r="C11187" i="8"/>
  <c r="D11187" i="8"/>
  <c r="C11188" i="8"/>
  <c r="D11188" i="8"/>
  <c r="C11189" i="8"/>
  <c r="D11189" i="8"/>
  <c r="C11190" i="8"/>
  <c r="D11190" i="8"/>
  <c r="C11191" i="8"/>
  <c r="D11191" i="8"/>
  <c r="C11192" i="8"/>
  <c r="D11192" i="8"/>
  <c r="C11193" i="8"/>
  <c r="D11193" i="8"/>
  <c r="C11194" i="8"/>
  <c r="D11194" i="8"/>
  <c r="C11195" i="8"/>
  <c r="D11195" i="8"/>
  <c r="C11196" i="8"/>
  <c r="D11196" i="8"/>
  <c r="C11197" i="8"/>
  <c r="D11197" i="8"/>
  <c r="C11198" i="8"/>
  <c r="D11198" i="8"/>
  <c r="C11199" i="8"/>
  <c r="D11199" i="8"/>
  <c r="C11200" i="8"/>
  <c r="D11200" i="8"/>
  <c r="C11201" i="8"/>
  <c r="D11201" i="8"/>
  <c r="C11202" i="8"/>
  <c r="D11202" i="8"/>
  <c r="C11203" i="8"/>
  <c r="D11203" i="8"/>
  <c r="C11204" i="8"/>
  <c r="D11204" i="8"/>
  <c r="C11205" i="8"/>
  <c r="D11205" i="8"/>
  <c r="C11206" i="8"/>
  <c r="D11206" i="8"/>
  <c r="C11207" i="8"/>
  <c r="D11207" i="8"/>
  <c r="C11208" i="8"/>
  <c r="D11208" i="8"/>
  <c r="C11209" i="8"/>
  <c r="D11209" i="8"/>
  <c r="C11210" i="8"/>
  <c r="D11210" i="8"/>
  <c r="C11211" i="8"/>
  <c r="D11211" i="8"/>
  <c r="C11212" i="8"/>
  <c r="D11212" i="8"/>
  <c r="C11213" i="8"/>
  <c r="D11213" i="8"/>
  <c r="C11214" i="8"/>
  <c r="D11214" i="8"/>
  <c r="C11215" i="8"/>
  <c r="D11215" i="8"/>
  <c r="C11216" i="8"/>
  <c r="D11216" i="8"/>
  <c r="C11217" i="8"/>
  <c r="D11217" i="8"/>
  <c r="C11218" i="8"/>
  <c r="D11218" i="8"/>
  <c r="C11219" i="8"/>
  <c r="D11219" i="8"/>
  <c r="C11220" i="8"/>
  <c r="D11220" i="8"/>
  <c r="C11221" i="8"/>
  <c r="D11221" i="8"/>
  <c r="C11222" i="8"/>
  <c r="D11222" i="8"/>
  <c r="C11223" i="8"/>
  <c r="D11223" i="8"/>
  <c r="C11224" i="8"/>
  <c r="D11224" i="8"/>
  <c r="C11225" i="8"/>
  <c r="D11225" i="8"/>
  <c r="C11226" i="8"/>
  <c r="D11226" i="8"/>
  <c r="C11227" i="8"/>
  <c r="D11227" i="8"/>
  <c r="C11228" i="8"/>
  <c r="D11228" i="8"/>
  <c r="C11229" i="8"/>
  <c r="D11229" i="8"/>
  <c r="C11230" i="8"/>
  <c r="D11230" i="8"/>
  <c r="C11231" i="8"/>
  <c r="D11231" i="8"/>
  <c r="C11232" i="8"/>
  <c r="D11232" i="8"/>
  <c r="C11233" i="8"/>
  <c r="D11233" i="8"/>
  <c r="C11234" i="8"/>
  <c r="D11234" i="8"/>
  <c r="C11235" i="8"/>
  <c r="D11235" i="8"/>
  <c r="C11236" i="8"/>
  <c r="D11236" i="8"/>
  <c r="C11237" i="8"/>
  <c r="D11237" i="8"/>
  <c r="C11238" i="8"/>
  <c r="D11238" i="8"/>
  <c r="C11239" i="8"/>
  <c r="D11239" i="8"/>
  <c r="C11240" i="8"/>
  <c r="D11240" i="8"/>
  <c r="C11241" i="8"/>
  <c r="D11241" i="8"/>
  <c r="C11242" i="8"/>
  <c r="D11242" i="8"/>
  <c r="C11243" i="8"/>
  <c r="D11243" i="8"/>
  <c r="C11244" i="8"/>
  <c r="D11244" i="8"/>
  <c r="C11245" i="8"/>
  <c r="D11245" i="8"/>
  <c r="C11246" i="8"/>
  <c r="D11246" i="8"/>
  <c r="C11247" i="8"/>
  <c r="D11247" i="8"/>
  <c r="I11263" i="8"/>
  <c r="G11247" i="8"/>
  <c r="F11247" i="8"/>
  <c r="E11247" i="8"/>
  <c r="G11223" i="8"/>
  <c r="F11223" i="8"/>
  <c r="E11223" i="8"/>
  <c r="G11199" i="8"/>
  <c r="F11199" i="8"/>
  <c r="E11199" i="8"/>
  <c r="G11175" i="8"/>
  <c r="F11175" i="8"/>
  <c r="E11175" i="8"/>
  <c r="C11017" i="8"/>
  <c r="D11017" i="8"/>
  <c r="C11018" i="8"/>
  <c r="D11018" i="8"/>
  <c r="C11019" i="8"/>
  <c r="D11019" i="8"/>
  <c r="C11020" i="8"/>
  <c r="D11020" i="8"/>
  <c r="C11021" i="8"/>
  <c r="D11021" i="8"/>
  <c r="C11022" i="8"/>
  <c r="D11022" i="8"/>
  <c r="C11023" i="8"/>
  <c r="D11023" i="8"/>
  <c r="C11024" i="8"/>
  <c r="D11024" i="8"/>
  <c r="C11025" i="8"/>
  <c r="D11025" i="8"/>
  <c r="C11026" i="8"/>
  <c r="D11026" i="8"/>
  <c r="C11027" i="8"/>
  <c r="D11027" i="8"/>
  <c r="C11028" i="8"/>
  <c r="D11028" i="8"/>
  <c r="C11029" i="8"/>
  <c r="D11029" i="8"/>
  <c r="C11030" i="8"/>
  <c r="D11030" i="8"/>
  <c r="C11031" i="8"/>
  <c r="D11031" i="8"/>
  <c r="C11032" i="8"/>
  <c r="D11032" i="8"/>
  <c r="C11033" i="8"/>
  <c r="D11033" i="8"/>
  <c r="C11034" i="8"/>
  <c r="D11034" i="8"/>
  <c r="C11035" i="8"/>
  <c r="D11035" i="8"/>
  <c r="C11036" i="8"/>
  <c r="D11036" i="8"/>
  <c r="C11037" i="8"/>
  <c r="D11037" i="8"/>
  <c r="C11038" i="8"/>
  <c r="D11038" i="8"/>
  <c r="C11039" i="8"/>
  <c r="D11039" i="8"/>
  <c r="C11040" i="8"/>
  <c r="D11040" i="8"/>
  <c r="C11041" i="8"/>
  <c r="D11041" i="8"/>
  <c r="C11042" i="8"/>
  <c r="D11042" i="8"/>
  <c r="C11043" i="8"/>
  <c r="D11043" i="8"/>
  <c r="C11044" i="8"/>
  <c r="D11044" i="8"/>
  <c r="C11045" i="8"/>
  <c r="D11045" i="8"/>
  <c r="C11046" i="8"/>
  <c r="D11046" i="8"/>
  <c r="C11047" i="8"/>
  <c r="D11047" i="8"/>
  <c r="C11048" i="8"/>
  <c r="D11048" i="8"/>
  <c r="C11049" i="8"/>
  <c r="D11049" i="8"/>
  <c r="C11050" i="8"/>
  <c r="D11050" i="8"/>
  <c r="C11051" i="8"/>
  <c r="D11051" i="8"/>
  <c r="C11052" i="8"/>
  <c r="D11052" i="8"/>
  <c r="C11053" i="8"/>
  <c r="D11053" i="8"/>
  <c r="C11054" i="8"/>
  <c r="D11054" i="8"/>
  <c r="C11055" i="8"/>
  <c r="D11055" i="8"/>
  <c r="C11056" i="8"/>
  <c r="D11056" i="8"/>
  <c r="C11057" i="8"/>
  <c r="D11057" i="8"/>
  <c r="C11058" i="8"/>
  <c r="D11058" i="8"/>
  <c r="C11059" i="8"/>
  <c r="D11059" i="8"/>
  <c r="C11060" i="8"/>
  <c r="D11060" i="8"/>
  <c r="C11061" i="8"/>
  <c r="D11061" i="8"/>
  <c r="C11062" i="8"/>
  <c r="D11062" i="8"/>
  <c r="C11063" i="8"/>
  <c r="D11063" i="8"/>
  <c r="C11064" i="8"/>
  <c r="D11064" i="8"/>
  <c r="C11065" i="8"/>
  <c r="D11065" i="8"/>
  <c r="C11066" i="8"/>
  <c r="D11066" i="8"/>
  <c r="C11067" i="8"/>
  <c r="D11067" i="8"/>
  <c r="C11068" i="8"/>
  <c r="D11068" i="8"/>
  <c r="C11069" i="8"/>
  <c r="D11069" i="8"/>
  <c r="C11070" i="8"/>
  <c r="D11070" i="8"/>
  <c r="C11071" i="8"/>
  <c r="D11071" i="8"/>
  <c r="C11072" i="8"/>
  <c r="D11072" i="8"/>
  <c r="C11073" i="8"/>
  <c r="D11073" i="8"/>
  <c r="C11074" i="8"/>
  <c r="D11074" i="8"/>
  <c r="C11075" i="8"/>
  <c r="D11075" i="8"/>
  <c r="C11076" i="8"/>
  <c r="D11076" i="8"/>
  <c r="C11077" i="8"/>
  <c r="D11077" i="8"/>
  <c r="C11078" i="8"/>
  <c r="D11078" i="8"/>
  <c r="C11079" i="8"/>
  <c r="D11079" i="8"/>
  <c r="C11080" i="8"/>
  <c r="D11080" i="8"/>
  <c r="C11081" i="8"/>
  <c r="D11081" i="8"/>
  <c r="C11082" i="8"/>
  <c r="D11082" i="8"/>
  <c r="C11083" i="8"/>
  <c r="D11083" i="8"/>
  <c r="C11084" i="8"/>
  <c r="D11084" i="8"/>
  <c r="C11085" i="8"/>
  <c r="D11085" i="8"/>
  <c r="C11086" i="8"/>
  <c r="D11086" i="8"/>
  <c r="C11087" i="8"/>
  <c r="D11087" i="8"/>
  <c r="C11088" i="8"/>
  <c r="D11088" i="8"/>
  <c r="C11089" i="8"/>
  <c r="D11089" i="8"/>
  <c r="C11090" i="8"/>
  <c r="D11090" i="8"/>
  <c r="C11091" i="8"/>
  <c r="D11091" i="8"/>
  <c r="C11092" i="8"/>
  <c r="D11092" i="8"/>
  <c r="C11093" i="8"/>
  <c r="D11093" i="8"/>
  <c r="C11094" i="8"/>
  <c r="D11094" i="8"/>
  <c r="C11095" i="8"/>
  <c r="D11095" i="8"/>
  <c r="C11096" i="8"/>
  <c r="D11096" i="8"/>
  <c r="C11097" i="8"/>
  <c r="D11097" i="8"/>
  <c r="C11098" i="8"/>
  <c r="D11098" i="8"/>
  <c r="C11099" i="8"/>
  <c r="D11099" i="8"/>
  <c r="C11100" i="8"/>
  <c r="D11100" i="8"/>
  <c r="C11101" i="8"/>
  <c r="D11101" i="8"/>
  <c r="C11102" i="8"/>
  <c r="D11102" i="8"/>
  <c r="C11103" i="8"/>
  <c r="D11103" i="8"/>
  <c r="C11104" i="8"/>
  <c r="D11104" i="8"/>
  <c r="C11105" i="8"/>
  <c r="D11105" i="8"/>
  <c r="C11106" i="8"/>
  <c r="D11106" i="8"/>
  <c r="C11107" i="8"/>
  <c r="D11107" i="8"/>
  <c r="C11108" i="8"/>
  <c r="D11108" i="8"/>
  <c r="C11109" i="8"/>
  <c r="D11109" i="8"/>
  <c r="C11110" i="8"/>
  <c r="D11110" i="8"/>
  <c r="C11111" i="8"/>
  <c r="D11111" i="8"/>
  <c r="C11112" i="8"/>
  <c r="D11112" i="8"/>
  <c r="C11113" i="8"/>
  <c r="D11113" i="8"/>
  <c r="C11114" i="8"/>
  <c r="D11114" i="8"/>
  <c r="C11115" i="8"/>
  <c r="D11115" i="8"/>
  <c r="C11116" i="8"/>
  <c r="D11116" i="8"/>
  <c r="C11117" i="8"/>
  <c r="D11117" i="8"/>
  <c r="C11118" i="8"/>
  <c r="D11118" i="8"/>
  <c r="C11119" i="8"/>
  <c r="D11119" i="8"/>
  <c r="C11120" i="8"/>
  <c r="D11120" i="8"/>
  <c r="C11121" i="8"/>
  <c r="D11121" i="8"/>
  <c r="C11122" i="8"/>
  <c r="D11122" i="8"/>
  <c r="C11123" i="8"/>
  <c r="D11123" i="8"/>
  <c r="C11124" i="8"/>
  <c r="D11124" i="8"/>
  <c r="C11125" i="8"/>
  <c r="D11125" i="8"/>
  <c r="C11126" i="8"/>
  <c r="D11126" i="8"/>
  <c r="C11127" i="8"/>
  <c r="D11127" i="8"/>
  <c r="C11128" i="8"/>
  <c r="D11128" i="8"/>
  <c r="C11129" i="8"/>
  <c r="D11129" i="8"/>
  <c r="C11130" i="8"/>
  <c r="D11130" i="8"/>
  <c r="C11131" i="8"/>
  <c r="D11131" i="8"/>
  <c r="C11132" i="8"/>
  <c r="D11132" i="8"/>
  <c r="C11133" i="8"/>
  <c r="D11133" i="8"/>
  <c r="C11134" i="8"/>
  <c r="D11134" i="8"/>
  <c r="C11135" i="8"/>
  <c r="D11135" i="8"/>
  <c r="C11136" i="8"/>
  <c r="D11136" i="8"/>
  <c r="C11137" i="8"/>
  <c r="D11137" i="8"/>
  <c r="C11138" i="8"/>
  <c r="D11138" i="8"/>
  <c r="C11139" i="8"/>
  <c r="D11139" i="8"/>
  <c r="C11140" i="8"/>
  <c r="D11140" i="8"/>
  <c r="C11141" i="8"/>
  <c r="D11141" i="8"/>
  <c r="C11142" i="8"/>
  <c r="D11142" i="8"/>
  <c r="C11143" i="8"/>
  <c r="D11143" i="8"/>
  <c r="C11144" i="8"/>
  <c r="D11144" i="8"/>
  <c r="C11145" i="8"/>
  <c r="D11145" i="8"/>
  <c r="C11146" i="8"/>
  <c r="D11146" i="8"/>
  <c r="C11147" i="8"/>
  <c r="D11147" i="8"/>
  <c r="C11148" i="8"/>
  <c r="D11148" i="8"/>
  <c r="C11149" i="8"/>
  <c r="D11149" i="8"/>
  <c r="C11150" i="8"/>
  <c r="D11150" i="8"/>
  <c r="I11150" i="8"/>
  <c r="G11150" i="8"/>
  <c r="F11150" i="8"/>
  <c r="E11150" i="8"/>
  <c r="G11126" i="8"/>
  <c r="F11126" i="8"/>
  <c r="E11126" i="8"/>
  <c r="G11102" i="8"/>
  <c r="F11102" i="8"/>
  <c r="E11102" i="8"/>
  <c r="C1156" i="8"/>
  <c r="D1156" i="8"/>
  <c r="C1157" i="8"/>
  <c r="D1157" i="8"/>
  <c r="C1158" i="8"/>
  <c r="D1158" i="8"/>
  <c r="C1159" i="8"/>
  <c r="D1159" i="8"/>
  <c r="C1160" i="8"/>
  <c r="D1160" i="8"/>
  <c r="C1161" i="8"/>
  <c r="D1161" i="8"/>
  <c r="C1162" i="8"/>
  <c r="D1162" i="8"/>
  <c r="C1163" i="8"/>
  <c r="D1163" i="8"/>
  <c r="C1164" i="8"/>
  <c r="D1164" i="8"/>
  <c r="C1165" i="8"/>
  <c r="D1165" i="8"/>
  <c r="C1166" i="8"/>
  <c r="D1166" i="8"/>
  <c r="C1167" i="8"/>
  <c r="D1167" i="8"/>
  <c r="C1168" i="8"/>
  <c r="D1168" i="8"/>
  <c r="C1169" i="8"/>
  <c r="D1169" i="8"/>
  <c r="C1170" i="8"/>
  <c r="D1170" i="8"/>
  <c r="C1171" i="8"/>
  <c r="D1171" i="8"/>
  <c r="C1172" i="8"/>
  <c r="D1172" i="8"/>
  <c r="C1173" i="8"/>
  <c r="D1173" i="8"/>
  <c r="C1174" i="8"/>
  <c r="D1174" i="8"/>
  <c r="C1175" i="8"/>
  <c r="D1175" i="8"/>
  <c r="C1176" i="8"/>
  <c r="D1176" i="8"/>
  <c r="C1177" i="8"/>
  <c r="D1177" i="8"/>
  <c r="C1178" i="8"/>
  <c r="D1178" i="8"/>
  <c r="C1179" i="8"/>
  <c r="D1179" i="8"/>
  <c r="C1180" i="8"/>
  <c r="D1180" i="8"/>
  <c r="C1181" i="8"/>
  <c r="D1181" i="8"/>
  <c r="C1182" i="8"/>
  <c r="D1182" i="8"/>
  <c r="C1183" i="8"/>
  <c r="D1183" i="8"/>
  <c r="C1184" i="8"/>
  <c r="D1184" i="8"/>
  <c r="C1185" i="8"/>
  <c r="D1185" i="8"/>
  <c r="C1186" i="8"/>
  <c r="D1186" i="8"/>
  <c r="C1187" i="8"/>
  <c r="D1187" i="8"/>
  <c r="C1188" i="8"/>
  <c r="D1188" i="8"/>
  <c r="C1189" i="8"/>
  <c r="D1189" i="8"/>
  <c r="C1190" i="8"/>
  <c r="D1190" i="8"/>
  <c r="C1191" i="8"/>
  <c r="D1191" i="8"/>
  <c r="C1192" i="8"/>
  <c r="D1192" i="8"/>
  <c r="C1193" i="8"/>
  <c r="D1193" i="8"/>
  <c r="C1194" i="8"/>
  <c r="D1194" i="8"/>
  <c r="C1195" i="8"/>
  <c r="D1195" i="8"/>
  <c r="C1196" i="8"/>
  <c r="D1196" i="8"/>
  <c r="C1197" i="8"/>
  <c r="D1197" i="8"/>
  <c r="C1198" i="8"/>
  <c r="D1198" i="8"/>
  <c r="C1199" i="8"/>
  <c r="D1199" i="8"/>
  <c r="C1200" i="8"/>
  <c r="D1200" i="8"/>
  <c r="C1201" i="8"/>
  <c r="D1201" i="8"/>
  <c r="C1202" i="8"/>
  <c r="D1202" i="8"/>
  <c r="C1203" i="8"/>
  <c r="D1203" i="8"/>
  <c r="C1204" i="8"/>
  <c r="D1204" i="8"/>
  <c r="C1205" i="8"/>
  <c r="D1205" i="8"/>
  <c r="C1206" i="8"/>
  <c r="D1206" i="8"/>
  <c r="C1207" i="8"/>
  <c r="D1207" i="8"/>
  <c r="C1208" i="8"/>
  <c r="D1208" i="8"/>
  <c r="C1209" i="8"/>
  <c r="D1209" i="8"/>
  <c r="C1210" i="8"/>
  <c r="D1210" i="8"/>
  <c r="C1211" i="8"/>
  <c r="D1211" i="8"/>
  <c r="C1212" i="8"/>
  <c r="D1212" i="8"/>
  <c r="C1213" i="8"/>
  <c r="D1213" i="8"/>
  <c r="C1214" i="8"/>
  <c r="D1214" i="8"/>
  <c r="C1215" i="8"/>
  <c r="D1215" i="8"/>
  <c r="C1216" i="8"/>
  <c r="D1216" i="8"/>
  <c r="C1217" i="8"/>
  <c r="D1217" i="8"/>
  <c r="C1218" i="8"/>
  <c r="D1218" i="8"/>
  <c r="C1219" i="8"/>
  <c r="D1219" i="8"/>
  <c r="C1220" i="8"/>
  <c r="D1220" i="8"/>
  <c r="C1221" i="8"/>
  <c r="D1221" i="8"/>
  <c r="C1222" i="8"/>
  <c r="D1222" i="8"/>
  <c r="C1223" i="8"/>
  <c r="D1223" i="8"/>
  <c r="C1224" i="8"/>
  <c r="D1224" i="8"/>
  <c r="C1225" i="8"/>
  <c r="D1225" i="8"/>
  <c r="C1226" i="8"/>
  <c r="D1226" i="8"/>
  <c r="C1227" i="8"/>
  <c r="D1227" i="8"/>
  <c r="C1228" i="8"/>
  <c r="D1228" i="8"/>
  <c r="C1229" i="8"/>
  <c r="D1229" i="8"/>
  <c r="C1230" i="8"/>
  <c r="D1230" i="8"/>
  <c r="C1231" i="8"/>
  <c r="D1231" i="8"/>
  <c r="C1232" i="8"/>
  <c r="D1232" i="8"/>
  <c r="C1233" i="8"/>
  <c r="D1233" i="8"/>
  <c r="C1234" i="8"/>
  <c r="D1234" i="8"/>
  <c r="C1235" i="8"/>
  <c r="D1235" i="8"/>
  <c r="C1236" i="8"/>
  <c r="D1236" i="8"/>
  <c r="C1237" i="8"/>
  <c r="D1237" i="8"/>
  <c r="C1238" i="8"/>
  <c r="D1238" i="8"/>
  <c r="C1239" i="8"/>
  <c r="D1239" i="8"/>
  <c r="C1240" i="8"/>
  <c r="D1240" i="8"/>
  <c r="C1241" i="8"/>
  <c r="D1241" i="8"/>
  <c r="C1242" i="8"/>
  <c r="D1242" i="8"/>
  <c r="C1243" i="8"/>
  <c r="D1243" i="8"/>
  <c r="C1244" i="8"/>
  <c r="D1244" i="8"/>
  <c r="C1245" i="8"/>
  <c r="D1245" i="8"/>
  <c r="C1246" i="8"/>
  <c r="D1246" i="8"/>
  <c r="C1247" i="8"/>
  <c r="D1247" i="8"/>
  <c r="C1248" i="8"/>
  <c r="D1248" i="8"/>
  <c r="C1249" i="8"/>
  <c r="D1249" i="8"/>
  <c r="C1250" i="8"/>
  <c r="D1250" i="8"/>
  <c r="C1251" i="8"/>
  <c r="D1251" i="8"/>
  <c r="C1252" i="8"/>
  <c r="D1252" i="8"/>
  <c r="C1253" i="8"/>
  <c r="D1253" i="8"/>
  <c r="C1254" i="8"/>
  <c r="D1254" i="8"/>
  <c r="C1255" i="8"/>
  <c r="D1255" i="8"/>
  <c r="C1256" i="8"/>
  <c r="D1256" i="8"/>
  <c r="C1257" i="8"/>
  <c r="D1257" i="8"/>
  <c r="C1258" i="8"/>
  <c r="D1258" i="8"/>
  <c r="C1259" i="8"/>
  <c r="D1259" i="8"/>
  <c r="C1260" i="8"/>
  <c r="D1260" i="8"/>
  <c r="C1261" i="8"/>
  <c r="D1261" i="8"/>
  <c r="C1262" i="8"/>
  <c r="D1262" i="8"/>
  <c r="C1263" i="8"/>
  <c r="D1263" i="8"/>
  <c r="C1264" i="8"/>
  <c r="D1264" i="8"/>
  <c r="C1265" i="8"/>
  <c r="D1265" i="8"/>
  <c r="C1266" i="8"/>
  <c r="D1266" i="8"/>
  <c r="C1267" i="8"/>
  <c r="D1267" i="8"/>
  <c r="C1268" i="8"/>
  <c r="D1268" i="8"/>
  <c r="C1269" i="8"/>
  <c r="D1269" i="8"/>
  <c r="C1270" i="8"/>
  <c r="D1270" i="8"/>
  <c r="C1271" i="8"/>
  <c r="D1271" i="8"/>
  <c r="C1272" i="8"/>
  <c r="D1272" i="8"/>
  <c r="C1278" i="8"/>
  <c r="D1278" i="8"/>
  <c r="C1279" i="8"/>
  <c r="D1279" i="8"/>
  <c r="C1280" i="8"/>
  <c r="D1280" i="8"/>
  <c r="C1281" i="8"/>
  <c r="D1281" i="8"/>
  <c r="C1282" i="8"/>
  <c r="D1282" i="8"/>
  <c r="C1283" i="8"/>
  <c r="D1283" i="8"/>
  <c r="C1284" i="8"/>
  <c r="D1284" i="8"/>
  <c r="C1285" i="8"/>
  <c r="D1285" i="8"/>
  <c r="C1286" i="8"/>
  <c r="D1286" i="8"/>
  <c r="C1287" i="8"/>
  <c r="D1287" i="8"/>
  <c r="C1288" i="8"/>
  <c r="D1288" i="8"/>
  <c r="C1289" i="8"/>
  <c r="D1289" i="8"/>
  <c r="C1290" i="8"/>
  <c r="D1290" i="8"/>
  <c r="C1291" i="8"/>
  <c r="D1291" i="8"/>
  <c r="C1292" i="8"/>
  <c r="D1292" i="8"/>
  <c r="C1293" i="8"/>
  <c r="D1293" i="8"/>
  <c r="C1294" i="8"/>
  <c r="D1294" i="8"/>
  <c r="C1295" i="8"/>
  <c r="D1295" i="8"/>
  <c r="C1296" i="8"/>
  <c r="D1296" i="8"/>
  <c r="C1297" i="8"/>
  <c r="D1297" i="8"/>
  <c r="C1298" i="8"/>
  <c r="D1298" i="8"/>
  <c r="C1299" i="8"/>
  <c r="D1299" i="8"/>
  <c r="C1300" i="8"/>
  <c r="D1300" i="8"/>
  <c r="C1301" i="8"/>
  <c r="D1301" i="8"/>
  <c r="C1302" i="8"/>
  <c r="D1302" i="8"/>
  <c r="C1303" i="8"/>
  <c r="D1303" i="8"/>
  <c r="C1304" i="8"/>
  <c r="D1304" i="8"/>
  <c r="C1305" i="8"/>
  <c r="D1305" i="8"/>
  <c r="C1306" i="8"/>
  <c r="D1306" i="8"/>
  <c r="C1307" i="8"/>
  <c r="D1307" i="8"/>
  <c r="C1308" i="8"/>
  <c r="D1308" i="8"/>
  <c r="C1309" i="8"/>
  <c r="D1309" i="8"/>
  <c r="C1310" i="8"/>
  <c r="D1310" i="8"/>
  <c r="C1311" i="8"/>
  <c r="D1311" i="8"/>
  <c r="C1312" i="8"/>
  <c r="D1312" i="8"/>
  <c r="C1313" i="8"/>
  <c r="D1313" i="8"/>
  <c r="C1314" i="8"/>
  <c r="D1314" i="8"/>
  <c r="C1315" i="8"/>
  <c r="D1315" i="8"/>
  <c r="C1316" i="8"/>
  <c r="D1316" i="8"/>
  <c r="C1317" i="8"/>
  <c r="D1317" i="8"/>
  <c r="C1318" i="8"/>
  <c r="D1318" i="8"/>
  <c r="C1319" i="8"/>
  <c r="D1319" i="8"/>
  <c r="C1320" i="8"/>
  <c r="D1320" i="8"/>
  <c r="C1321" i="8"/>
  <c r="D1321" i="8"/>
  <c r="C1322" i="8"/>
  <c r="D1322" i="8"/>
  <c r="C1323" i="8"/>
  <c r="D1323" i="8"/>
  <c r="C1324" i="8"/>
  <c r="D1324" i="8"/>
  <c r="C1325" i="8"/>
  <c r="D1325" i="8"/>
  <c r="C1326" i="8"/>
  <c r="D1326" i="8"/>
  <c r="C1327" i="8"/>
  <c r="D1327" i="8"/>
  <c r="C1328" i="8"/>
  <c r="D1328" i="8"/>
  <c r="C1329" i="8"/>
  <c r="D1329" i="8"/>
  <c r="C1330" i="8"/>
  <c r="D1330" i="8"/>
  <c r="C1331" i="8"/>
  <c r="D1331" i="8"/>
  <c r="C1332" i="8"/>
  <c r="D1332" i="8"/>
  <c r="C1333" i="8"/>
  <c r="D1333" i="8"/>
  <c r="C1334" i="8"/>
  <c r="D1334" i="8"/>
  <c r="C1335" i="8"/>
  <c r="D1335" i="8"/>
  <c r="C1336" i="8"/>
  <c r="D1336" i="8"/>
  <c r="C1337" i="8"/>
  <c r="D1337" i="8"/>
  <c r="C1338" i="8"/>
  <c r="D1338" i="8"/>
  <c r="C1339" i="8"/>
  <c r="D1339" i="8"/>
  <c r="C1340" i="8"/>
  <c r="D1340" i="8"/>
  <c r="C1341" i="8"/>
  <c r="D1341" i="8"/>
  <c r="C1342" i="8"/>
  <c r="D1342" i="8"/>
  <c r="C1343" i="8"/>
  <c r="D1343" i="8"/>
  <c r="C1344" i="8"/>
  <c r="D1344" i="8"/>
  <c r="C1345" i="8"/>
  <c r="D1345" i="8"/>
  <c r="C1346" i="8"/>
  <c r="D1346" i="8"/>
  <c r="C1347" i="8"/>
  <c r="D1347" i="8"/>
  <c r="C1348" i="8"/>
  <c r="D1348" i="8"/>
  <c r="C1349" i="8"/>
  <c r="D1349" i="8"/>
  <c r="C1350" i="8"/>
  <c r="D1350" i="8"/>
  <c r="C1351" i="8"/>
  <c r="D1351" i="8"/>
  <c r="C1352" i="8"/>
  <c r="D1352" i="8"/>
  <c r="C1353" i="8"/>
  <c r="D1353" i="8"/>
  <c r="C1354" i="8"/>
  <c r="D1354" i="8"/>
  <c r="C1355" i="8"/>
  <c r="D1355" i="8"/>
  <c r="C1356" i="8"/>
  <c r="D1356" i="8"/>
  <c r="C1357" i="8"/>
  <c r="D1357" i="8"/>
  <c r="C1358" i="8"/>
  <c r="D1358" i="8"/>
  <c r="C1359" i="8"/>
  <c r="D1359" i="8"/>
  <c r="C1360" i="8"/>
  <c r="D1360" i="8"/>
  <c r="C1361" i="8"/>
  <c r="D1361" i="8"/>
  <c r="C1362" i="8"/>
  <c r="D1362" i="8"/>
  <c r="C1363" i="8"/>
  <c r="D1363" i="8"/>
  <c r="C1364" i="8"/>
  <c r="D1364" i="8"/>
  <c r="C1365" i="8"/>
  <c r="D1365" i="8"/>
  <c r="C1366" i="8"/>
  <c r="D1366" i="8"/>
  <c r="C1367" i="8"/>
  <c r="D1367" i="8"/>
  <c r="C1368" i="8"/>
  <c r="D1368" i="8"/>
  <c r="C1369" i="8"/>
  <c r="D1369" i="8"/>
  <c r="C1370" i="8"/>
  <c r="D1370" i="8"/>
  <c r="C1371" i="8"/>
  <c r="D1371" i="8"/>
  <c r="C1372" i="8"/>
  <c r="D1372" i="8"/>
  <c r="C1373" i="8"/>
  <c r="D1373" i="8"/>
  <c r="C1374" i="8"/>
  <c r="D1374" i="8"/>
  <c r="C1375" i="8"/>
  <c r="D1375" i="8"/>
  <c r="C1376" i="8"/>
  <c r="D1376" i="8"/>
  <c r="C1377" i="8"/>
  <c r="D1377" i="8"/>
  <c r="C1378" i="8"/>
  <c r="D1378" i="8"/>
  <c r="C1379" i="8"/>
  <c r="D1379" i="8"/>
  <c r="C1380" i="8"/>
  <c r="D1380" i="8"/>
  <c r="C1381" i="8"/>
  <c r="D1381" i="8"/>
  <c r="C1382" i="8"/>
  <c r="D1382" i="8"/>
  <c r="C1383" i="8"/>
  <c r="D1383" i="8"/>
  <c r="C1384" i="8"/>
  <c r="D1384" i="8"/>
  <c r="C1385" i="8"/>
  <c r="D1385" i="8"/>
  <c r="C1386" i="8"/>
  <c r="D1386" i="8"/>
  <c r="C1387" i="8"/>
  <c r="D1387" i="8"/>
  <c r="C1388" i="8"/>
  <c r="D1388" i="8"/>
  <c r="C1389" i="8"/>
  <c r="D1389" i="8"/>
  <c r="C1390" i="8"/>
  <c r="D1390" i="8"/>
  <c r="C1391" i="8"/>
  <c r="D1391" i="8"/>
  <c r="C1392" i="8"/>
  <c r="D1392" i="8"/>
  <c r="C1393" i="8"/>
  <c r="D1393" i="8"/>
  <c r="C1394" i="8"/>
  <c r="D1394" i="8"/>
  <c r="C1395" i="8"/>
  <c r="D1395" i="8"/>
  <c r="C1396" i="8"/>
  <c r="D1396" i="8"/>
  <c r="C1397" i="8"/>
  <c r="D1397" i="8"/>
  <c r="C1398" i="8"/>
  <c r="D1398" i="8"/>
  <c r="C1399" i="8"/>
  <c r="D1399" i="8"/>
  <c r="C1400" i="8"/>
  <c r="D1400" i="8"/>
  <c r="C1401" i="8"/>
  <c r="D1401" i="8"/>
  <c r="C1402" i="8"/>
  <c r="D1402" i="8"/>
  <c r="C1403" i="8"/>
  <c r="D1403" i="8"/>
  <c r="C1404" i="8"/>
  <c r="D1404" i="8"/>
  <c r="C1405" i="8"/>
  <c r="D1405" i="8"/>
  <c r="C1406" i="8"/>
  <c r="D1406" i="8"/>
  <c r="C1407" i="8"/>
  <c r="D1407" i="8"/>
  <c r="C1408" i="8"/>
  <c r="D1408" i="8"/>
  <c r="C1409" i="8"/>
  <c r="D1409" i="8"/>
  <c r="C1410" i="8"/>
  <c r="D1410" i="8"/>
  <c r="C1411" i="8"/>
  <c r="D1411" i="8"/>
  <c r="C1412" i="8"/>
  <c r="D1412" i="8"/>
  <c r="C1413" i="8"/>
  <c r="D1413" i="8"/>
  <c r="C1414" i="8"/>
  <c r="D1414" i="8"/>
  <c r="C1415" i="8"/>
  <c r="D1415" i="8"/>
  <c r="C1416" i="8"/>
  <c r="D1416" i="8"/>
  <c r="C1417" i="8"/>
  <c r="D1417" i="8"/>
  <c r="C1418" i="8"/>
  <c r="D1418" i="8"/>
  <c r="C1419" i="8"/>
  <c r="D1419" i="8"/>
  <c r="C1420" i="8"/>
  <c r="D1420" i="8"/>
  <c r="C1421" i="8"/>
  <c r="D1421" i="8"/>
  <c r="C1422" i="8"/>
  <c r="D1422" i="8"/>
  <c r="C1423" i="8"/>
  <c r="D1423" i="8"/>
  <c r="C1424" i="8"/>
  <c r="D1424" i="8"/>
  <c r="C1425" i="8"/>
  <c r="D1425" i="8"/>
  <c r="C1426" i="8"/>
  <c r="D1426" i="8"/>
  <c r="C1427" i="8"/>
  <c r="D1427" i="8"/>
  <c r="C1428" i="8"/>
  <c r="D1428" i="8"/>
  <c r="C1429" i="8"/>
  <c r="D1429" i="8"/>
  <c r="C1430" i="8"/>
  <c r="D1430" i="8"/>
  <c r="C1431" i="8"/>
  <c r="D1431" i="8"/>
  <c r="C1432" i="8"/>
  <c r="D1432" i="8"/>
  <c r="C1433" i="8"/>
  <c r="D1433" i="8"/>
  <c r="C1434" i="8"/>
  <c r="D1434" i="8"/>
  <c r="C1435" i="8"/>
  <c r="D1435" i="8"/>
  <c r="C1436" i="8"/>
  <c r="D1436" i="8"/>
  <c r="C1437" i="8"/>
  <c r="D1437" i="8"/>
  <c r="C1438" i="8"/>
  <c r="D1438" i="8"/>
  <c r="C1439" i="8"/>
  <c r="D1439" i="8"/>
  <c r="C1440" i="8"/>
  <c r="D1440" i="8"/>
  <c r="C1441" i="8"/>
  <c r="D1441" i="8"/>
  <c r="C1442" i="8"/>
  <c r="D1442" i="8"/>
  <c r="C1443" i="8"/>
  <c r="D1443" i="8"/>
  <c r="C1444" i="8"/>
  <c r="D1444" i="8"/>
  <c r="C1445" i="8"/>
  <c r="D1445" i="8"/>
  <c r="C1446" i="8"/>
  <c r="D1446" i="8"/>
  <c r="C1447" i="8"/>
  <c r="D1447" i="8"/>
  <c r="C1448" i="8"/>
  <c r="D1448" i="8"/>
  <c r="C1449" i="8"/>
  <c r="D1449" i="8"/>
  <c r="C1450" i="8"/>
  <c r="D1450" i="8"/>
  <c r="C1451" i="8"/>
  <c r="D1451" i="8"/>
  <c r="C1452" i="8"/>
  <c r="D1452" i="8"/>
  <c r="C1453" i="8"/>
  <c r="D1453" i="8"/>
  <c r="C1454" i="8"/>
  <c r="D1454" i="8"/>
  <c r="C1455" i="8"/>
  <c r="D1455" i="8"/>
  <c r="C1456" i="8"/>
  <c r="D1456" i="8"/>
  <c r="C1457" i="8"/>
  <c r="D1457" i="8"/>
  <c r="C1458" i="8"/>
  <c r="D1458" i="8"/>
  <c r="C1459" i="8"/>
  <c r="D1459" i="8"/>
  <c r="C1460" i="8"/>
  <c r="D1460" i="8"/>
  <c r="C1461" i="8"/>
  <c r="D1461" i="8"/>
  <c r="C1462" i="8"/>
  <c r="D1462" i="8"/>
  <c r="C1463" i="8"/>
  <c r="D1463" i="8"/>
  <c r="C1464" i="8"/>
  <c r="D1464" i="8"/>
  <c r="C1465" i="8"/>
  <c r="D1465" i="8"/>
  <c r="C1466" i="8"/>
  <c r="D1466" i="8"/>
  <c r="C1467" i="8"/>
  <c r="D1467" i="8"/>
  <c r="C1468" i="8"/>
  <c r="D1468" i="8"/>
  <c r="C1469" i="8"/>
  <c r="D1469" i="8"/>
  <c r="C1470" i="8"/>
  <c r="D1470" i="8"/>
  <c r="C1471" i="8"/>
  <c r="D1471" i="8"/>
  <c r="C1472" i="8"/>
  <c r="D1472" i="8"/>
  <c r="C1473" i="8"/>
  <c r="D1473" i="8"/>
  <c r="C1474" i="8"/>
  <c r="D1474" i="8"/>
  <c r="C1475" i="8"/>
  <c r="D1475" i="8"/>
  <c r="C1476" i="8"/>
  <c r="D1476" i="8"/>
  <c r="C1477" i="8"/>
  <c r="D1477" i="8"/>
  <c r="C1478" i="8"/>
  <c r="D1478" i="8"/>
  <c r="C1479" i="8"/>
  <c r="D1479" i="8"/>
  <c r="C1480" i="8"/>
  <c r="D1480" i="8"/>
  <c r="C1481" i="8"/>
  <c r="D1481" i="8"/>
  <c r="C1482" i="8"/>
  <c r="D1482" i="8"/>
  <c r="C1483" i="8"/>
  <c r="D1483" i="8"/>
  <c r="C1484" i="8"/>
  <c r="D1484" i="8"/>
  <c r="C1485" i="8"/>
  <c r="D1485" i="8"/>
  <c r="C1486" i="8"/>
  <c r="D1486" i="8"/>
  <c r="C1487" i="8"/>
  <c r="D1487" i="8"/>
  <c r="C1488" i="8"/>
  <c r="D1488" i="8"/>
  <c r="C1489" i="8"/>
  <c r="D1489" i="8"/>
  <c r="C1490" i="8"/>
  <c r="D1490" i="8"/>
  <c r="C1491" i="8"/>
  <c r="D1491" i="8"/>
  <c r="C1492" i="8"/>
  <c r="D1492" i="8"/>
  <c r="C1493" i="8"/>
  <c r="D1493" i="8"/>
  <c r="C1494" i="8"/>
  <c r="D1494" i="8"/>
  <c r="C1495" i="8"/>
  <c r="D1495" i="8"/>
  <c r="C1496" i="8"/>
  <c r="D1496" i="8"/>
  <c r="C1497" i="8"/>
  <c r="D1497" i="8"/>
  <c r="C1498" i="8"/>
  <c r="D1498" i="8"/>
  <c r="C1499" i="8"/>
  <c r="D1499" i="8"/>
  <c r="C1500" i="8"/>
  <c r="D1500" i="8"/>
  <c r="C1501" i="8"/>
  <c r="D1501" i="8"/>
  <c r="C1502" i="8"/>
  <c r="D1502" i="8"/>
  <c r="C1503" i="8"/>
  <c r="D1503" i="8"/>
  <c r="C1504" i="8"/>
  <c r="D1504" i="8"/>
  <c r="C1505" i="8"/>
  <c r="D1505" i="8"/>
  <c r="C1506" i="8"/>
  <c r="D1506" i="8"/>
  <c r="C1507" i="8"/>
  <c r="D1507" i="8"/>
  <c r="C1508" i="8"/>
  <c r="D1508" i="8"/>
  <c r="C1509" i="8"/>
  <c r="D1509" i="8"/>
  <c r="C1510" i="8"/>
  <c r="D1510" i="8"/>
  <c r="C1511" i="8"/>
  <c r="D1511" i="8"/>
  <c r="C1512" i="8"/>
  <c r="D1512" i="8"/>
  <c r="C1513" i="8"/>
  <c r="D1513" i="8"/>
  <c r="C1514" i="8"/>
  <c r="D1514" i="8"/>
  <c r="C1515" i="8"/>
  <c r="D1515" i="8"/>
  <c r="C1516" i="8"/>
  <c r="D1516" i="8"/>
  <c r="C1517" i="8"/>
  <c r="D1517" i="8"/>
  <c r="C1518" i="8"/>
  <c r="D1518" i="8"/>
  <c r="C1519" i="8"/>
  <c r="D1519" i="8"/>
  <c r="C1520" i="8"/>
  <c r="D1520" i="8"/>
  <c r="C1521" i="8"/>
  <c r="D1521" i="8"/>
  <c r="C1522" i="8"/>
  <c r="D1522" i="8"/>
  <c r="C1523" i="8"/>
  <c r="D1523" i="8"/>
  <c r="C1524" i="8"/>
  <c r="D1524" i="8"/>
  <c r="C1525" i="8"/>
  <c r="D1525" i="8"/>
  <c r="C1526" i="8"/>
  <c r="D1526" i="8"/>
  <c r="C1527" i="8"/>
  <c r="D1527" i="8"/>
  <c r="C1528" i="8"/>
  <c r="D1528" i="8"/>
  <c r="C1529" i="8"/>
  <c r="D1529" i="8"/>
  <c r="C1530" i="8"/>
  <c r="D1530" i="8"/>
  <c r="C1531" i="8"/>
  <c r="D1531" i="8"/>
  <c r="C1532" i="8"/>
  <c r="D1532" i="8"/>
  <c r="C1533" i="8"/>
  <c r="D1533" i="8"/>
  <c r="C1534" i="8"/>
  <c r="D1534" i="8"/>
  <c r="C1535" i="8"/>
  <c r="D1535" i="8"/>
  <c r="C1536" i="8"/>
  <c r="D1536" i="8"/>
  <c r="C1537" i="8"/>
  <c r="D1537" i="8"/>
  <c r="C1538" i="8"/>
  <c r="D1538" i="8"/>
  <c r="C1539" i="8"/>
  <c r="D1539" i="8"/>
  <c r="C1540" i="8"/>
  <c r="D1540" i="8"/>
  <c r="C1541" i="8"/>
  <c r="D1541" i="8"/>
  <c r="C1542" i="8"/>
  <c r="D1542" i="8"/>
  <c r="C1543" i="8"/>
  <c r="D1543" i="8"/>
  <c r="C1544" i="8"/>
  <c r="D1544" i="8"/>
  <c r="C1545" i="8"/>
  <c r="D1545" i="8"/>
  <c r="C1546" i="8"/>
  <c r="D1546" i="8"/>
  <c r="C1547" i="8"/>
  <c r="D1547" i="8"/>
  <c r="C1548" i="8"/>
  <c r="D1548" i="8"/>
  <c r="C1549" i="8"/>
  <c r="D1549" i="8"/>
  <c r="C1550" i="8"/>
  <c r="D1550" i="8"/>
  <c r="C1551" i="8"/>
  <c r="D1551" i="8"/>
  <c r="C1552" i="8"/>
  <c r="D1552" i="8"/>
  <c r="C1553" i="8"/>
  <c r="D1553" i="8"/>
  <c r="C1554" i="8"/>
  <c r="D1554" i="8"/>
  <c r="C1555" i="8"/>
  <c r="D1555" i="8"/>
  <c r="C1556" i="8"/>
  <c r="D1556" i="8"/>
  <c r="C1557" i="8"/>
  <c r="D1557" i="8"/>
  <c r="C1558" i="8"/>
  <c r="D1558" i="8"/>
  <c r="C1559" i="8"/>
  <c r="D1559" i="8"/>
  <c r="C1560" i="8"/>
  <c r="D1560" i="8"/>
  <c r="C1561" i="8"/>
  <c r="D1561" i="8"/>
  <c r="C1562" i="8"/>
  <c r="D1562" i="8"/>
  <c r="C1563" i="8"/>
  <c r="D1563" i="8"/>
  <c r="C1573" i="8"/>
  <c r="D1573" i="8"/>
  <c r="C1574" i="8"/>
  <c r="D1574" i="8"/>
  <c r="C1575" i="8"/>
  <c r="D1575" i="8"/>
  <c r="C1576" i="8"/>
  <c r="D1576" i="8"/>
  <c r="C1577" i="8"/>
  <c r="D1577" i="8"/>
  <c r="C1578" i="8"/>
  <c r="D1578" i="8"/>
  <c r="C1579" i="8"/>
  <c r="D1579" i="8"/>
  <c r="C1580" i="8"/>
  <c r="D1580" i="8"/>
  <c r="C1581" i="8"/>
  <c r="D1581" i="8"/>
  <c r="C1582" i="8"/>
  <c r="D1582" i="8"/>
  <c r="C1583" i="8"/>
  <c r="D1583" i="8"/>
  <c r="C1584" i="8"/>
  <c r="D1584" i="8"/>
  <c r="C1585" i="8"/>
  <c r="D1585" i="8"/>
  <c r="C1586" i="8"/>
  <c r="D1586" i="8"/>
  <c r="C1587" i="8"/>
  <c r="D1587" i="8"/>
  <c r="C1588" i="8"/>
  <c r="D1588" i="8"/>
  <c r="C1589" i="8"/>
  <c r="D1589" i="8"/>
  <c r="C1590" i="8"/>
  <c r="D1590" i="8"/>
  <c r="C1591" i="8"/>
  <c r="D1591" i="8"/>
  <c r="C1592" i="8"/>
  <c r="D1592" i="8"/>
  <c r="C1593" i="8"/>
  <c r="D1593" i="8"/>
  <c r="C1594" i="8"/>
  <c r="D1594" i="8"/>
  <c r="C1595" i="8"/>
  <c r="D1595" i="8"/>
  <c r="C1596" i="8"/>
  <c r="D1596" i="8"/>
  <c r="C1597" i="8"/>
  <c r="D1597" i="8"/>
  <c r="C1598" i="8"/>
  <c r="D1598" i="8"/>
  <c r="C1599" i="8"/>
  <c r="D1599" i="8"/>
  <c r="C1600" i="8"/>
  <c r="D1600" i="8"/>
  <c r="C1601" i="8"/>
  <c r="D1601" i="8"/>
  <c r="C1602" i="8"/>
  <c r="D1602" i="8"/>
  <c r="C1603" i="8"/>
  <c r="D1603" i="8"/>
  <c r="C1604" i="8"/>
  <c r="D1604" i="8"/>
  <c r="C1605" i="8"/>
  <c r="D1605" i="8"/>
  <c r="C1606" i="8"/>
  <c r="D1606" i="8"/>
  <c r="C1607" i="8"/>
  <c r="D1607" i="8"/>
  <c r="C1608" i="8"/>
  <c r="D1608" i="8"/>
  <c r="C1609" i="8"/>
  <c r="D1609" i="8"/>
  <c r="C1610" i="8"/>
  <c r="D1610" i="8"/>
  <c r="C1611" i="8"/>
  <c r="D1611" i="8"/>
  <c r="C1612" i="8"/>
  <c r="D1612" i="8"/>
  <c r="C1613" i="8"/>
  <c r="D1613" i="8"/>
  <c r="C1614" i="8"/>
  <c r="D1614" i="8"/>
  <c r="C1615" i="8"/>
  <c r="D1615" i="8"/>
  <c r="C1616" i="8"/>
  <c r="D1616" i="8"/>
  <c r="C1617" i="8"/>
  <c r="D1617" i="8"/>
  <c r="C1618" i="8"/>
  <c r="D1618" i="8"/>
  <c r="C1619" i="8"/>
  <c r="D1619" i="8"/>
  <c r="C1620" i="8"/>
  <c r="D1620" i="8"/>
  <c r="C1621" i="8"/>
  <c r="D1621" i="8"/>
  <c r="C1622" i="8"/>
  <c r="D1622" i="8"/>
  <c r="C1623" i="8"/>
  <c r="D1623" i="8"/>
  <c r="C1624" i="8"/>
  <c r="D1624" i="8"/>
  <c r="C1625" i="8"/>
  <c r="D1625" i="8"/>
  <c r="C1626" i="8"/>
  <c r="D1626" i="8"/>
  <c r="C1627" i="8"/>
  <c r="D1627" i="8"/>
  <c r="C1628" i="8"/>
  <c r="D1628" i="8"/>
  <c r="C1629" i="8"/>
  <c r="D1629" i="8"/>
  <c r="C1630" i="8"/>
  <c r="D1630" i="8"/>
  <c r="C1631" i="8"/>
  <c r="D1631" i="8"/>
  <c r="C1632" i="8"/>
  <c r="D1632" i="8"/>
  <c r="C1633" i="8"/>
  <c r="D1633" i="8"/>
  <c r="C1634" i="8"/>
  <c r="D1634" i="8"/>
  <c r="C1635" i="8"/>
  <c r="D1635" i="8"/>
  <c r="C1636" i="8"/>
  <c r="D1636" i="8"/>
  <c r="C1637" i="8"/>
  <c r="D1637" i="8"/>
  <c r="C1638" i="8"/>
  <c r="D1638" i="8"/>
  <c r="C1639" i="8"/>
  <c r="D1639" i="8"/>
  <c r="C1640" i="8"/>
  <c r="D1640" i="8"/>
  <c r="C1641" i="8"/>
  <c r="D1641" i="8"/>
  <c r="C1642" i="8"/>
  <c r="D1642" i="8"/>
  <c r="C1643" i="8"/>
  <c r="D1643" i="8"/>
  <c r="C1644" i="8"/>
  <c r="D1644" i="8"/>
  <c r="C1645" i="8"/>
  <c r="D1645" i="8"/>
  <c r="C1646" i="8"/>
  <c r="D1646" i="8"/>
  <c r="C1647" i="8"/>
  <c r="D1647" i="8"/>
  <c r="C1648" i="8"/>
  <c r="D1648" i="8"/>
  <c r="C1649" i="8"/>
  <c r="D1649" i="8"/>
  <c r="C1650" i="8"/>
  <c r="D1650" i="8"/>
  <c r="C1651" i="8"/>
  <c r="D1651" i="8"/>
  <c r="C1652" i="8"/>
  <c r="D1652" i="8"/>
  <c r="C1653" i="8"/>
  <c r="D1653" i="8"/>
  <c r="C1654" i="8"/>
  <c r="D1654" i="8"/>
  <c r="C1655" i="8"/>
  <c r="D1655" i="8"/>
  <c r="C1656" i="8"/>
  <c r="D1656" i="8"/>
  <c r="C1657" i="8"/>
  <c r="D1657" i="8"/>
  <c r="C1658" i="8"/>
  <c r="D1658" i="8"/>
  <c r="C1659" i="8"/>
  <c r="D1659" i="8"/>
  <c r="C1660" i="8"/>
  <c r="D1660" i="8"/>
  <c r="C1661" i="8"/>
  <c r="D1661" i="8"/>
  <c r="C1662" i="8"/>
  <c r="D1662" i="8"/>
  <c r="C1663" i="8"/>
  <c r="D1663" i="8"/>
  <c r="C1664" i="8"/>
  <c r="D1664" i="8"/>
  <c r="C1665" i="8"/>
  <c r="D1665" i="8"/>
  <c r="C1666" i="8"/>
  <c r="D1666" i="8"/>
  <c r="C1667" i="8"/>
  <c r="D1667" i="8"/>
  <c r="C1668" i="8"/>
  <c r="D1668" i="8"/>
  <c r="C1669" i="8"/>
  <c r="D1669" i="8"/>
  <c r="C1670" i="8"/>
  <c r="D1670" i="8"/>
  <c r="C1671" i="8"/>
  <c r="D1671" i="8"/>
  <c r="C1672" i="8"/>
  <c r="D1672" i="8"/>
  <c r="C1673" i="8"/>
  <c r="D1673" i="8"/>
  <c r="C1674" i="8"/>
  <c r="D1674" i="8"/>
  <c r="C1675" i="8"/>
  <c r="D1675" i="8"/>
  <c r="C1676" i="8"/>
  <c r="D1676" i="8"/>
  <c r="C1677" i="8"/>
  <c r="D1677" i="8"/>
  <c r="C1678" i="8"/>
  <c r="D1678" i="8"/>
  <c r="C1679" i="8"/>
  <c r="D1679" i="8"/>
  <c r="C1680" i="8"/>
  <c r="D1680" i="8"/>
  <c r="C1681" i="8"/>
  <c r="D1681" i="8"/>
  <c r="C1682" i="8"/>
  <c r="D1682" i="8"/>
  <c r="C1683" i="8"/>
  <c r="D1683" i="8"/>
  <c r="C1684" i="8"/>
  <c r="D1684" i="8"/>
  <c r="C1685" i="8"/>
  <c r="D1685" i="8"/>
  <c r="C1686" i="8"/>
  <c r="D1686" i="8"/>
  <c r="C1687" i="8"/>
  <c r="D1687" i="8"/>
  <c r="C1688" i="8"/>
  <c r="D1688" i="8"/>
  <c r="C1689" i="8"/>
  <c r="D1689" i="8"/>
  <c r="C1690" i="8"/>
  <c r="D1690" i="8"/>
  <c r="C1691" i="8"/>
  <c r="D1691" i="8"/>
  <c r="C1692" i="8"/>
  <c r="D1692" i="8"/>
  <c r="C1693" i="8"/>
  <c r="D1693" i="8"/>
  <c r="C1694" i="8"/>
  <c r="D1694" i="8"/>
  <c r="C1695" i="8"/>
  <c r="D1695" i="8"/>
  <c r="C1696" i="8"/>
  <c r="D1696" i="8"/>
  <c r="C1697" i="8"/>
  <c r="D1697" i="8"/>
  <c r="C1698" i="8"/>
  <c r="D1698" i="8"/>
  <c r="C1699" i="8"/>
  <c r="D1699" i="8"/>
  <c r="C1700" i="8"/>
  <c r="D1700" i="8"/>
  <c r="C1701" i="8"/>
  <c r="D1701" i="8"/>
  <c r="C1702" i="8"/>
  <c r="D1702" i="8"/>
  <c r="C1703" i="8"/>
  <c r="D1703" i="8"/>
  <c r="C1704" i="8"/>
  <c r="D1704" i="8"/>
  <c r="C1705" i="8"/>
  <c r="D1705" i="8"/>
  <c r="C1706" i="8"/>
  <c r="D1706" i="8"/>
  <c r="C1707" i="8"/>
  <c r="D1707" i="8"/>
  <c r="C1708" i="8"/>
  <c r="D1708" i="8"/>
  <c r="C1709" i="8"/>
  <c r="D1709" i="8"/>
  <c r="C1710" i="8"/>
  <c r="D1710" i="8"/>
  <c r="C1711" i="8"/>
  <c r="D1711" i="8"/>
  <c r="C1712" i="8"/>
  <c r="D1712" i="8"/>
  <c r="C1713" i="8"/>
  <c r="D1713" i="8"/>
  <c r="C1714" i="8"/>
  <c r="D1714" i="8"/>
  <c r="C1715" i="8"/>
  <c r="D1715" i="8"/>
  <c r="C1716" i="8"/>
  <c r="D1716" i="8"/>
  <c r="C1717" i="8"/>
  <c r="D1717" i="8"/>
  <c r="C1718" i="8"/>
  <c r="D1718" i="8"/>
  <c r="C1719" i="8"/>
  <c r="D1719" i="8"/>
  <c r="C1720" i="8"/>
  <c r="D1720" i="8"/>
  <c r="C1721" i="8"/>
  <c r="D1721" i="8"/>
  <c r="C1722" i="8"/>
  <c r="D1722" i="8"/>
  <c r="C1723" i="8"/>
  <c r="D1723" i="8"/>
  <c r="C1724" i="8"/>
  <c r="D1724" i="8"/>
  <c r="C1725" i="8"/>
  <c r="D1725" i="8"/>
  <c r="C1726" i="8"/>
  <c r="D1726" i="8"/>
  <c r="C1727" i="8"/>
  <c r="D1727" i="8"/>
  <c r="C1728" i="8"/>
  <c r="D1728" i="8"/>
  <c r="C1729" i="8"/>
  <c r="D1729" i="8"/>
  <c r="C1730" i="8"/>
  <c r="D1730" i="8"/>
  <c r="C1731" i="8"/>
  <c r="D1731" i="8"/>
  <c r="C1732" i="8"/>
  <c r="D1732" i="8"/>
  <c r="C1733" i="8"/>
  <c r="D1733" i="8"/>
  <c r="C1734" i="8"/>
  <c r="D1734" i="8"/>
  <c r="C1735" i="8"/>
  <c r="D1735" i="8"/>
  <c r="C1736" i="8"/>
  <c r="D1736" i="8"/>
  <c r="C1737" i="8"/>
  <c r="D1737" i="8"/>
  <c r="C1738" i="8"/>
  <c r="D1738" i="8"/>
  <c r="C1739" i="8"/>
  <c r="D1739" i="8"/>
  <c r="C1740" i="8"/>
  <c r="D1740" i="8"/>
  <c r="C1741" i="8"/>
  <c r="D1741" i="8"/>
  <c r="C1742" i="8"/>
  <c r="D1742" i="8"/>
  <c r="C1743" i="8"/>
  <c r="D1743" i="8"/>
  <c r="C1744" i="8"/>
  <c r="D1744" i="8"/>
  <c r="C1745" i="8"/>
  <c r="D1745" i="8"/>
  <c r="C1747" i="8"/>
  <c r="D1747" i="8"/>
  <c r="C1748" i="8"/>
  <c r="D1748" i="8"/>
  <c r="C1749" i="8"/>
  <c r="D1749" i="8"/>
  <c r="C1750" i="8"/>
  <c r="D1750" i="8"/>
  <c r="C1751" i="8"/>
  <c r="D1751" i="8"/>
  <c r="C1752" i="8"/>
  <c r="D1752" i="8"/>
  <c r="C1753" i="8"/>
  <c r="D1753" i="8"/>
  <c r="C1754" i="8"/>
  <c r="D1754" i="8"/>
  <c r="C1755" i="8"/>
  <c r="D1755" i="8"/>
  <c r="C1756" i="8"/>
  <c r="D1756" i="8"/>
  <c r="C1757" i="8"/>
  <c r="D1757" i="8"/>
  <c r="C1758" i="8"/>
  <c r="D1758" i="8"/>
  <c r="C1759" i="8"/>
  <c r="D1759" i="8"/>
  <c r="C1760" i="8"/>
  <c r="D1760" i="8"/>
  <c r="C1761" i="8"/>
  <c r="D1761" i="8"/>
  <c r="C1762" i="8"/>
  <c r="D1762" i="8"/>
  <c r="C1763" i="8"/>
  <c r="D1763" i="8"/>
  <c r="C1764" i="8"/>
  <c r="D1764" i="8"/>
  <c r="C1765" i="8"/>
  <c r="D1765" i="8"/>
  <c r="C1766" i="8"/>
  <c r="D1766" i="8"/>
  <c r="C1767" i="8"/>
  <c r="D1767" i="8"/>
  <c r="C1768" i="8"/>
  <c r="D1768" i="8"/>
  <c r="C1769" i="8"/>
  <c r="D1769" i="8"/>
  <c r="C1770" i="8"/>
  <c r="D1770" i="8"/>
  <c r="C1771" i="8"/>
  <c r="D1771" i="8"/>
  <c r="C1772" i="8"/>
  <c r="D1772" i="8"/>
  <c r="C1773" i="8"/>
  <c r="D1773" i="8"/>
  <c r="C1774" i="8"/>
  <c r="D1774" i="8"/>
  <c r="C1775" i="8"/>
  <c r="D1775" i="8"/>
  <c r="C1776" i="8"/>
  <c r="D1776" i="8"/>
  <c r="C1777" i="8"/>
  <c r="D1777" i="8"/>
  <c r="C1778" i="8"/>
  <c r="D1778" i="8"/>
  <c r="C1779" i="8"/>
  <c r="D1779" i="8"/>
  <c r="C1780" i="8"/>
  <c r="D1780" i="8"/>
  <c r="C1781" i="8"/>
  <c r="D1781" i="8"/>
  <c r="C1782" i="8"/>
  <c r="D1782" i="8"/>
  <c r="C1783" i="8"/>
  <c r="D1783" i="8"/>
  <c r="C1784" i="8"/>
  <c r="D1784" i="8"/>
  <c r="C1785" i="8"/>
  <c r="D1785" i="8"/>
  <c r="C1786" i="8"/>
  <c r="D1786" i="8"/>
  <c r="C1787" i="8"/>
  <c r="D1787" i="8"/>
  <c r="C1788" i="8"/>
  <c r="D1788" i="8"/>
  <c r="C1789" i="8"/>
  <c r="D1789" i="8"/>
  <c r="C1790" i="8"/>
  <c r="D1790" i="8"/>
  <c r="C1791" i="8"/>
  <c r="D1791" i="8"/>
  <c r="C1792" i="8"/>
  <c r="D1792" i="8"/>
  <c r="C1793" i="8"/>
  <c r="D1793" i="8"/>
  <c r="C1794" i="8"/>
  <c r="D1794" i="8"/>
  <c r="C1795" i="8"/>
  <c r="D1795" i="8"/>
  <c r="C1796" i="8"/>
  <c r="D1796" i="8"/>
  <c r="C1797" i="8"/>
  <c r="D1797" i="8"/>
  <c r="C1798" i="8"/>
  <c r="D1798" i="8"/>
  <c r="C1799" i="8"/>
  <c r="D1799" i="8"/>
  <c r="C1800" i="8"/>
  <c r="D1800" i="8"/>
  <c r="C1801" i="8"/>
  <c r="D1801" i="8"/>
  <c r="C1802" i="8"/>
  <c r="D1802" i="8"/>
  <c r="C1803" i="8"/>
  <c r="D1803" i="8"/>
  <c r="C1804" i="8"/>
  <c r="D1804" i="8"/>
  <c r="C1805" i="8"/>
  <c r="D1805" i="8"/>
  <c r="C1806" i="8"/>
  <c r="D1806" i="8"/>
  <c r="C1807" i="8"/>
  <c r="D1807" i="8"/>
  <c r="C1808" i="8"/>
  <c r="D1808" i="8"/>
  <c r="C1809" i="8"/>
  <c r="D1809" i="8"/>
  <c r="C1810" i="8"/>
  <c r="D1810" i="8"/>
  <c r="C1811" i="8"/>
  <c r="D1811" i="8"/>
  <c r="C1812" i="8"/>
  <c r="D1812" i="8"/>
  <c r="C1813" i="8"/>
  <c r="D1813" i="8"/>
  <c r="C1814" i="8"/>
  <c r="D1814" i="8"/>
  <c r="C1815" i="8"/>
  <c r="D1815" i="8"/>
  <c r="C1816" i="8"/>
  <c r="D1816" i="8"/>
  <c r="C1817" i="8"/>
  <c r="D1817" i="8"/>
  <c r="C1818" i="8"/>
  <c r="D1818" i="8"/>
  <c r="C1819" i="8"/>
  <c r="D1819" i="8"/>
  <c r="C1820" i="8"/>
  <c r="D1820" i="8"/>
  <c r="C1821" i="8"/>
  <c r="D1821" i="8"/>
  <c r="C1822" i="8"/>
  <c r="D1822" i="8"/>
  <c r="C1823" i="8"/>
  <c r="D1823" i="8"/>
  <c r="C1824" i="8"/>
  <c r="D1824" i="8"/>
  <c r="C1825" i="8"/>
  <c r="D1825" i="8"/>
  <c r="C1826" i="8"/>
  <c r="D1826" i="8"/>
  <c r="C1827" i="8"/>
  <c r="D1827" i="8"/>
  <c r="C1828" i="8"/>
  <c r="D1828" i="8"/>
  <c r="C1829" i="8"/>
  <c r="D1829" i="8"/>
  <c r="C1830" i="8"/>
  <c r="D1830" i="8"/>
  <c r="C1831" i="8"/>
  <c r="D1831" i="8"/>
  <c r="C1832" i="8"/>
  <c r="D1832" i="8"/>
  <c r="C1833" i="8"/>
  <c r="D1833" i="8"/>
  <c r="C1834" i="8"/>
  <c r="D1834" i="8"/>
  <c r="C1835" i="8"/>
  <c r="D1835" i="8"/>
  <c r="C1836" i="8"/>
  <c r="D1836" i="8"/>
  <c r="C1837" i="8"/>
  <c r="D1837" i="8"/>
  <c r="C1838" i="8"/>
  <c r="D1838" i="8"/>
  <c r="C1839" i="8"/>
  <c r="D1839" i="8"/>
  <c r="C1840" i="8"/>
  <c r="D1840" i="8"/>
  <c r="C1841" i="8"/>
  <c r="D1841" i="8"/>
  <c r="C1842" i="8"/>
  <c r="D1842" i="8"/>
  <c r="C1843" i="8"/>
  <c r="D1843" i="8"/>
  <c r="C1844" i="8"/>
  <c r="D1844" i="8"/>
  <c r="C1845" i="8"/>
  <c r="D1845" i="8"/>
  <c r="C1846" i="8"/>
  <c r="D1846" i="8"/>
  <c r="C1847" i="8"/>
  <c r="D1847" i="8"/>
  <c r="C1848" i="8"/>
  <c r="D1848" i="8"/>
  <c r="C1849" i="8"/>
  <c r="D1849" i="8"/>
  <c r="C1850" i="8"/>
  <c r="D1850" i="8"/>
  <c r="C1851" i="8"/>
  <c r="D1851" i="8"/>
  <c r="C1852" i="8"/>
  <c r="D1852" i="8"/>
  <c r="C1853" i="8"/>
  <c r="D1853" i="8"/>
  <c r="C1854" i="8"/>
  <c r="D1854" i="8"/>
  <c r="C1855" i="8"/>
  <c r="D1855" i="8"/>
  <c r="C1856" i="8"/>
  <c r="D1856" i="8"/>
  <c r="C1857" i="8"/>
  <c r="D1857" i="8"/>
  <c r="C1858" i="8"/>
  <c r="D1858" i="8"/>
  <c r="C1859" i="8"/>
  <c r="D1859" i="8"/>
  <c r="C1860" i="8"/>
  <c r="D1860" i="8"/>
  <c r="C1861" i="8"/>
  <c r="D1861" i="8"/>
  <c r="C1862" i="8"/>
  <c r="D1862" i="8"/>
  <c r="C1863" i="8"/>
  <c r="D1863" i="8"/>
  <c r="C1864" i="8"/>
  <c r="D1864" i="8"/>
  <c r="C1865" i="8"/>
  <c r="D1865" i="8"/>
  <c r="C1866" i="8"/>
  <c r="D1866" i="8"/>
  <c r="C1867" i="8"/>
  <c r="D1867" i="8"/>
  <c r="C1868" i="8"/>
  <c r="D1868" i="8"/>
  <c r="C1869" i="8"/>
  <c r="D1869" i="8"/>
  <c r="C1870" i="8"/>
  <c r="D1870" i="8"/>
  <c r="C1871" i="8"/>
  <c r="D1871" i="8"/>
  <c r="C1872" i="8"/>
  <c r="D1872" i="8"/>
  <c r="C1873" i="8"/>
  <c r="D1873" i="8"/>
  <c r="C1874" i="8"/>
  <c r="D1874" i="8"/>
  <c r="C1875" i="8"/>
  <c r="D1875" i="8"/>
  <c r="C1876" i="8"/>
  <c r="D1876" i="8"/>
  <c r="C1877" i="8"/>
  <c r="D1877" i="8"/>
  <c r="C1878" i="8"/>
  <c r="D1878" i="8"/>
  <c r="C1879" i="8"/>
  <c r="D1879" i="8"/>
  <c r="C1880" i="8"/>
  <c r="D1880" i="8"/>
  <c r="C1881" i="8"/>
  <c r="D1881" i="8"/>
  <c r="C1882" i="8"/>
  <c r="D1882" i="8"/>
  <c r="C1883" i="8"/>
  <c r="D1883" i="8"/>
  <c r="C1884" i="8"/>
  <c r="D1884" i="8"/>
  <c r="C1885" i="8"/>
  <c r="D1885" i="8"/>
  <c r="C1886" i="8"/>
  <c r="D1886" i="8"/>
  <c r="C1887" i="8"/>
  <c r="D1887" i="8"/>
  <c r="C1888" i="8"/>
  <c r="D1888" i="8"/>
  <c r="C1889" i="8"/>
  <c r="D1889" i="8"/>
  <c r="C1890" i="8"/>
  <c r="D1890" i="8"/>
  <c r="C1891" i="8"/>
  <c r="D1891" i="8"/>
  <c r="C1892" i="8"/>
  <c r="D1892" i="8"/>
  <c r="C1893" i="8"/>
  <c r="D1893" i="8"/>
  <c r="C1894" i="8"/>
  <c r="D1894" i="8"/>
  <c r="C1895" i="8"/>
  <c r="D1895" i="8"/>
  <c r="C1896" i="8"/>
  <c r="D1896" i="8"/>
  <c r="C1897" i="8"/>
  <c r="D1897" i="8"/>
  <c r="C1898" i="8"/>
  <c r="D1898" i="8"/>
  <c r="C1899" i="8"/>
  <c r="D1899" i="8"/>
  <c r="C1900" i="8"/>
  <c r="D1900" i="8"/>
  <c r="C1901" i="8"/>
  <c r="D1901" i="8"/>
  <c r="C1902" i="8"/>
  <c r="D1902" i="8"/>
  <c r="C1903" i="8"/>
  <c r="D1903" i="8"/>
  <c r="C1904" i="8"/>
  <c r="D1904" i="8"/>
  <c r="C1905" i="8"/>
  <c r="D1905" i="8"/>
  <c r="C1906" i="8"/>
  <c r="D1906" i="8"/>
  <c r="C1907" i="8"/>
  <c r="D1907" i="8"/>
  <c r="C1908" i="8"/>
  <c r="D1908" i="8"/>
  <c r="C1909" i="8"/>
  <c r="D1909" i="8"/>
  <c r="C1910" i="8"/>
  <c r="D1910" i="8"/>
  <c r="C1911" i="8"/>
  <c r="D1911" i="8"/>
  <c r="C1912" i="8"/>
  <c r="D1912" i="8"/>
  <c r="C1913" i="8"/>
  <c r="D1913" i="8"/>
  <c r="C1914" i="8"/>
  <c r="D1914" i="8"/>
  <c r="C1915" i="8"/>
  <c r="D1915" i="8"/>
  <c r="C1916" i="8"/>
  <c r="D1916" i="8"/>
  <c r="C1917" i="8"/>
  <c r="D1917" i="8"/>
  <c r="C1918" i="8"/>
  <c r="D1918" i="8"/>
  <c r="C1919" i="8"/>
  <c r="D1919" i="8"/>
  <c r="C1920" i="8"/>
  <c r="D1920" i="8"/>
  <c r="C1921" i="8"/>
  <c r="D1921" i="8"/>
  <c r="C1922" i="8"/>
  <c r="D1922" i="8"/>
  <c r="C1923" i="8"/>
  <c r="D1923" i="8"/>
  <c r="C1924" i="8"/>
  <c r="D1924" i="8"/>
  <c r="C1925" i="8"/>
  <c r="D1925" i="8"/>
  <c r="C1926" i="8"/>
  <c r="D1926" i="8"/>
  <c r="C1927" i="8"/>
  <c r="D1927" i="8"/>
  <c r="C1928" i="8"/>
  <c r="D1928" i="8"/>
  <c r="C1929" i="8"/>
  <c r="D1929" i="8"/>
  <c r="C1930" i="8"/>
  <c r="D1930" i="8"/>
  <c r="C1931" i="8"/>
  <c r="D1931" i="8"/>
  <c r="C1932" i="8"/>
  <c r="D1932" i="8"/>
  <c r="C1933" i="8"/>
  <c r="D1933" i="8"/>
  <c r="C1934" i="8"/>
  <c r="D1934" i="8"/>
  <c r="C1935" i="8"/>
  <c r="D1935" i="8"/>
  <c r="C1936" i="8"/>
  <c r="D1936" i="8"/>
  <c r="C1937" i="8"/>
  <c r="D1937" i="8"/>
  <c r="C1938" i="8"/>
  <c r="D1938" i="8"/>
  <c r="C1939" i="8"/>
  <c r="D1939" i="8"/>
  <c r="C1940" i="8"/>
  <c r="D1940" i="8"/>
  <c r="C1941" i="8"/>
  <c r="D1941" i="8"/>
  <c r="C1942" i="8"/>
  <c r="D1942" i="8"/>
  <c r="C1943" i="8"/>
  <c r="D1943" i="8"/>
  <c r="C1944" i="8"/>
  <c r="D1944" i="8"/>
  <c r="C1945" i="8"/>
  <c r="D1945" i="8"/>
  <c r="C1946" i="8"/>
  <c r="D1946" i="8"/>
  <c r="C1947" i="8"/>
  <c r="D1947" i="8"/>
  <c r="C1948" i="8"/>
  <c r="D1948" i="8"/>
  <c r="C1949" i="8"/>
  <c r="D1949" i="8"/>
  <c r="C1950" i="8"/>
  <c r="D1950" i="8"/>
  <c r="C1951" i="8"/>
  <c r="D1951" i="8"/>
  <c r="C1952" i="8"/>
  <c r="D1952" i="8"/>
  <c r="C1953" i="8"/>
  <c r="D1953" i="8"/>
  <c r="C1954" i="8"/>
  <c r="D1954" i="8"/>
  <c r="C1955" i="8"/>
  <c r="D1955" i="8"/>
  <c r="C1956" i="8"/>
  <c r="D1956" i="8"/>
  <c r="C1957" i="8"/>
  <c r="D1957" i="8"/>
  <c r="C1958" i="8"/>
  <c r="D1958" i="8"/>
  <c r="C1959" i="8"/>
  <c r="D1959" i="8"/>
  <c r="C1960" i="8"/>
  <c r="D1960" i="8"/>
  <c r="C1961" i="8"/>
  <c r="D1961" i="8"/>
  <c r="C1962" i="8"/>
  <c r="D1962" i="8"/>
  <c r="C1963" i="8"/>
  <c r="D1963" i="8"/>
  <c r="C1964" i="8"/>
  <c r="D1964" i="8"/>
  <c r="C1965" i="8"/>
  <c r="D1965" i="8"/>
  <c r="C1966" i="8"/>
  <c r="D1966" i="8"/>
  <c r="C1967" i="8"/>
  <c r="D1967" i="8"/>
  <c r="C1968" i="8"/>
  <c r="D1968" i="8"/>
  <c r="C1969" i="8"/>
  <c r="D1969" i="8"/>
  <c r="C1970" i="8"/>
  <c r="D1970" i="8"/>
  <c r="C1971" i="8"/>
  <c r="D1971" i="8"/>
  <c r="C1972" i="8"/>
  <c r="D1972" i="8"/>
  <c r="C1973" i="8"/>
  <c r="D1973" i="8"/>
  <c r="C1974" i="8"/>
  <c r="D1974" i="8"/>
  <c r="C1975" i="8"/>
  <c r="D1975" i="8"/>
  <c r="C1976" i="8"/>
  <c r="D1976" i="8"/>
  <c r="C1977" i="8"/>
  <c r="D1977" i="8"/>
  <c r="C1978" i="8"/>
  <c r="D1978" i="8"/>
  <c r="C1979" i="8"/>
  <c r="D1979" i="8"/>
  <c r="C1980" i="8"/>
  <c r="D1980" i="8"/>
  <c r="C1981" i="8"/>
  <c r="D1981" i="8"/>
  <c r="C1982" i="8"/>
  <c r="D1982" i="8"/>
  <c r="C1983" i="8"/>
  <c r="D1983" i="8"/>
  <c r="C1984" i="8"/>
  <c r="D1984" i="8"/>
  <c r="C1985" i="8"/>
  <c r="D1985" i="8"/>
  <c r="C1986" i="8"/>
  <c r="D1986" i="8"/>
  <c r="C1987" i="8"/>
  <c r="D1987" i="8"/>
  <c r="C1988" i="8"/>
  <c r="D1988" i="8"/>
  <c r="C1989" i="8"/>
  <c r="D1989" i="8"/>
  <c r="C1990" i="8"/>
  <c r="D1990" i="8"/>
  <c r="C1991" i="8"/>
  <c r="D1991" i="8"/>
  <c r="C1992" i="8"/>
  <c r="D1992" i="8"/>
  <c r="C1993" i="8"/>
  <c r="D1993" i="8"/>
  <c r="C1994" i="8"/>
  <c r="D1994" i="8"/>
  <c r="C1995" i="8"/>
  <c r="D1995" i="8"/>
  <c r="C1996" i="8"/>
  <c r="D1996" i="8"/>
  <c r="C1997" i="8"/>
  <c r="D1997" i="8"/>
  <c r="C1998" i="8"/>
  <c r="D1998" i="8"/>
  <c r="C1999" i="8"/>
  <c r="D1999" i="8"/>
  <c r="C2000" i="8"/>
  <c r="D2000" i="8"/>
  <c r="C2001" i="8"/>
  <c r="D2001" i="8"/>
  <c r="C2002" i="8"/>
  <c r="D2002" i="8"/>
  <c r="C2003" i="8"/>
  <c r="D2003" i="8"/>
  <c r="C2004" i="8"/>
  <c r="D2004" i="8"/>
  <c r="C2005" i="8"/>
  <c r="D2005" i="8"/>
  <c r="C2006" i="8"/>
  <c r="D2006" i="8"/>
  <c r="C2007" i="8"/>
  <c r="D2007" i="8"/>
  <c r="C2008" i="8"/>
  <c r="D2008" i="8"/>
  <c r="C2009" i="8"/>
  <c r="D2009" i="8"/>
  <c r="C2010" i="8"/>
  <c r="D2010" i="8"/>
  <c r="C2011" i="8"/>
  <c r="D2011" i="8"/>
  <c r="C2012" i="8"/>
  <c r="D2012" i="8"/>
  <c r="C2013" i="8"/>
  <c r="D2013" i="8"/>
  <c r="C2014" i="8"/>
  <c r="D2014" i="8"/>
  <c r="C2015" i="8"/>
  <c r="D2015" i="8"/>
  <c r="C2016" i="8"/>
  <c r="D2016" i="8"/>
  <c r="C2017" i="8"/>
  <c r="D2017" i="8"/>
  <c r="C2018" i="8"/>
  <c r="D2018" i="8"/>
  <c r="C2019" i="8"/>
  <c r="D2019" i="8"/>
  <c r="C2020" i="8"/>
  <c r="D2020" i="8"/>
  <c r="C2021" i="8"/>
  <c r="D2021" i="8"/>
  <c r="C2022" i="8"/>
  <c r="D2022" i="8"/>
  <c r="C2023" i="8"/>
  <c r="D2023" i="8"/>
  <c r="C2024" i="8"/>
  <c r="D2024" i="8"/>
  <c r="C2025" i="8"/>
  <c r="D2025" i="8"/>
  <c r="C2026" i="8"/>
  <c r="D2026" i="8"/>
  <c r="C2027" i="8"/>
  <c r="D2027" i="8"/>
  <c r="C2028" i="8"/>
  <c r="D2028" i="8"/>
  <c r="C2029" i="8"/>
  <c r="D2029" i="8"/>
  <c r="C2030" i="8"/>
  <c r="D2030" i="8"/>
  <c r="C2031" i="8"/>
  <c r="D2031" i="8"/>
  <c r="C2032" i="8"/>
  <c r="D2032" i="8"/>
  <c r="C2033" i="8"/>
  <c r="D2033" i="8"/>
  <c r="C2034" i="8"/>
  <c r="D2034" i="8"/>
  <c r="C2035" i="8"/>
  <c r="D2035" i="8"/>
  <c r="C2036" i="8"/>
  <c r="D2036" i="8"/>
  <c r="C2037" i="8"/>
  <c r="D2037" i="8"/>
  <c r="C2038" i="8"/>
  <c r="D2038" i="8"/>
  <c r="C2039" i="8"/>
  <c r="D2039" i="8"/>
  <c r="C2040" i="8"/>
  <c r="D2040" i="8"/>
  <c r="C2041" i="8"/>
  <c r="D2041" i="8"/>
  <c r="C2042" i="8"/>
  <c r="D2042" i="8"/>
  <c r="C2043" i="8"/>
  <c r="D2043" i="8"/>
  <c r="C2044" i="8"/>
  <c r="D2044" i="8"/>
  <c r="C2045" i="8"/>
  <c r="D2045" i="8"/>
  <c r="C2046" i="8"/>
  <c r="D2046" i="8"/>
  <c r="C2047" i="8"/>
  <c r="D2047" i="8"/>
  <c r="C2048" i="8"/>
  <c r="D2048" i="8"/>
  <c r="C2049" i="8"/>
  <c r="D2049" i="8"/>
  <c r="C2050" i="8"/>
  <c r="D2050" i="8"/>
  <c r="C2051" i="8"/>
  <c r="D2051" i="8"/>
  <c r="C2052" i="8"/>
  <c r="D2052" i="8"/>
  <c r="C2053" i="8"/>
  <c r="D2053" i="8"/>
  <c r="C2054" i="8"/>
  <c r="D2054" i="8"/>
  <c r="C2055" i="8"/>
  <c r="D2055" i="8"/>
  <c r="C2056" i="8"/>
  <c r="D2056" i="8"/>
  <c r="C2057" i="8"/>
  <c r="D2057" i="8"/>
  <c r="C2058" i="8"/>
  <c r="D2058" i="8"/>
  <c r="C2059" i="8"/>
  <c r="D2059" i="8"/>
  <c r="C2060" i="8"/>
  <c r="D2060" i="8"/>
  <c r="C2061" i="8"/>
  <c r="D2061" i="8"/>
  <c r="C2062" i="8"/>
  <c r="D2062" i="8"/>
  <c r="C2063" i="8"/>
  <c r="D2063" i="8"/>
  <c r="C2064" i="8"/>
  <c r="D2064" i="8"/>
  <c r="C2065" i="8"/>
  <c r="D2065" i="8"/>
  <c r="C2066" i="8"/>
  <c r="D2066" i="8"/>
  <c r="C2067" i="8"/>
  <c r="D2067" i="8"/>
  <c r="C2068" i="8"/>
  <c r="D2068" i="8"/>
  <c r="C2069" i="8"/>
  <c r="D2069" i="8"/>
  <c r="C2070" i="8"/>
  <c r="D2070" i="8"/>
  <c r="C2071" i="8"/>
  <c r="D2071" i="8"/>
  <c r="C2072" i="8"/>
  <c r="D2072" i="8"/>
  <c r="C2073" i="8"/>
  <c r="D2073" i="8"/>
  <c r="C2074" i="8"/>
  <c r="D2074" i="8"/>
  <c r="C2075" i="8"/>
  <c r="D2075" i="8"/>
  <c r="C2076" i="8"/>
  <c r="D2076" i="8"/>
  <c r="C2077" i="8"/>
  <c r="D2077" i="8"/>
  <c r="C2078" i="8"/>
  <c r="D2078" i="8"/>
  <c r="C2079" i="8"/>
  <c r="D2079" i="8"/>
  <c r="C2080" i="8"/>
  <c r="D2080" i="8"/>
  <c r="C2081" i="8"/>
  <c r="D2081" i="8"/>
  <c r="C2082" i="8"/>
  <c r="D2082" i="8"/>
  <c r="C2083" i="8"/>
  <c r="D2083" i="8"/>
  <c r="C2084" i="8"/>
  <c r="D2084" i="8"/>
  <c r="C2085" i="8"/>
  <c r="D2085" i="8"/>
  <c r="C2086" i="8"/>
  <c r="D2086" i="8"/>
  <c r="C2087" i="8"/>
  <c r="D2087" i="8"/>
  <c r="C2088" i="8"/>
  <c r="D2088" i="8"/>
  <c r="C2089" i="8"/>
  <c r="D2089" i="8"/>
  <c r="C2090" i="8"/>
  <c r="D2090" i="8"/>
  <c r="C2091" i="8"/>
  <c r="D2091" i="8"/>
  <c r="C2092" i="8"/>
  <c r="D2092" i="8"/>
  <c r="C2093" i="8"/>
  <c r="D2093" i="8"/>
  <c r="C2094" i="8"/>
  <c r="D2094" i="8"/>
  <c r="C2095" i="8"/>
  <c r="D2095" i="8"/>
  <c r="C2096" i="8"/>
  <c r="D2096" i="8"/>
  <c r="C2097" i="8"/>
  <c r="D2097" i="8"/>
  <c r="C2098" i="8"/>
  <c r="D2098" i="8"/>
  <c r="C2099" i="8"/>
  <c r="D2099" i="8"/>
  <c r="C2100" i="8"/>
  <c r="D2100" i="8"/>
  <c r="C2101" i="8"/>
  <c r="D2101" i="8"/>
  <c r="C2102" i="8"/>
  <c r="D2102" i="8"/>
  <c r="C2103" i="8"/>
  <c r="D2103" i="8"/>
  <c r="C2104" i="8"/>
  <c r="D2104" i="8"/>
  <c r="C2105" i="8"/>
  <c r="D2105" i="8"/>
  <c r="C2106" i="8"/>
  <c r="D2106" i="8"/>
  <c r="C2107" i="8"/>
  <c r="D2107" i="8"/>
  <c r="C2108" i="8"/>
  <c r="D2108" i="8"/>
  <c r="C2109" i="8"/>
  <c r="D2109" i="8"/>
  <c r="C2110" i="8"/>
  <c r="D2110" i="8"/>
  <c r="C2111" i="8"/>
  <c r="D2111" i="8"/>
  <c r="C2112" i="8"/>
  <c r="D2112" i="8"/>
  <c r="C2113" i="8"/>
  <c r="D2113" i="8"/>
  <c r="C2114" i="8"/>
  <c r="D2114" i="8"/>
  <c r="C2115" i="8"/>
  <c r="D2115" i="8"/>
  <c r="C2116" i="8"/>
  <c r="D2116" i="8"/>
  <c r="C2117" i="8"/>
  <c r="D2117" i="8"/>
  <c r="C2118" i="8"/>
  <c r="D2118" i="8"/>
  <c r="C2119" i="8"/>
  <c r="D2119" i="8"/>
  <c r="C2120" i="8"/>
  <c r="D2120" i="8"/>
  <c r="C2121" i="8"/>
  <c r="D2121" i="8"/>
  <c r="C2122" i="8"/>
  <c r="D2122" i="8"/>
  <c r="C2123" i="8"/>
  <c r="D2123" i="8"/>
  <c r="C2124" i="8"/>
  <c r="D2124" i="8"/>
  <c r="C2125" i="8"/>
  <c r="D2125" i="8"/>
  <c r="C2126" i="8"/>
  <c r="D2126" i="8"/>
  <c r="C2127" i="8"/>
  <c r="D2127" i="8"/>
  <c r="C2128" i="8"/>
  <c r="D2128" i="8"/>
  <c r="C2129" i="8"/>
  <c r="D2129" i="8"/>
  <c r="C2130" i="8"/>
  <c r="D2130" i="8"/>
  <c r="C2131" i="8"/>
  <c r="D2131" i="8"/>
  <c r="C2132" i="8"/>
  <c r="D2132" i="8"/>
  <c r="C2133" i="8"/>
  <c r="D2133" i="8"/>
  <c r="C2134" i="8"/>
  <c r="D2134" i="8"/>
  <c r="C2135" i="8"/>
  <c r="D2135" i="8"/>
  <c r="C2136" i="8"/>
  <c r="D2136" i="8"/>
  <c r="C2137" i="8"/>
  <c r="D2137" i="8"/>
  <c r="C2138" i="8"/>
  <c r="D2138" i="8"/>
  <c r="C2139" i="8"/>
  <c r="D2139" i="8"/>
  <c r="C2140" i="8"/>
  <c r="D2140" i="8"/>
  <c r="C2141" i="8"/>
  <c r="D2141" i="8"/>
  <c r="C2142" i="8"/>
  <c r="D2142" i="8"/>
  <c r="C2143" i="8"/>
  <c r="D2143" i="8"/>
  <c r="C2144" i="8"/>
  <c r="D2144" i="8"/>
  <c r="C2145" i="8"/>
  <c r="D2145" i="8"/>
  <c r="C2146" i="8"/>
  <c r="D2146" i="8"/>
  <c r="C2147" i="8"/>
  <c r="D2147" i="8"/>
  <c r="C2148" i="8"/>
  <c r="D2148" i="8"/>
  <c r="C2149" i="8"/>
  <c r="D2149" i="8"/>
  <c r="C2150" i="8"/>
  <c r="D2150" i="8"/>
  <c r="C2151" i="8"/>
  <c r="D2151" i="8"/>
  <c r="C2152" i="8"/>
  <c r="D2152" i="8"/>
  <c r="C2153" i="8"/>
  <c r="D2153" i="8"/>
  <c r="C2154" i="8"/>
  <c r="D2154" i="8"/>
  <c r="C2155" i="8"/>
  <c r="D2155" i="8"/>
  <c r="C2156" i="8"/>
  <c r="D2156" i="8"/>
  <c r="C2157" i="8"/>
  <c r="D2157" i="8"/>
  <c r="C2158" i="8"/>
  <c r="D2158" i="8"/>
  <c r="C2159" i="8"/>
  <c r="D2159" i="8"/>
  <c r="C2160" i="8"/>
  <c r="D2160" i="8"/>
  <c r="C2161" i="8"/>
  <c r="D2161" i="8"/>
  <c r="C2162" i="8"/>
  <c r="D2162" i="8"/>
  <c r="C2163" i="8"/>
  <c r="D2163" i="8"/>
  <c r="C2164" i="8"/>
  <c r="D2164" i="8"/>
  <c r="C2165" i="8"/>
  <c r="D2165" i="8"/>
  <c r="C2166" i="8"/>
  <c r="D2166" i="8"/>
  <c r="C2167" i="8"/>
  <c r="D2167" i="8"/>
  <c r="C2168" i="8"/>
  <c r="D2168" i="8"/>
  <c r="C2169" i="8"/>
  <c r="D2169" i="8"/>
  <c r="C2170" i="8"/>
  <c r="D2170" i="8"/>
  <c r="C2171" i="8"/>
  <c r="D2171" i="8"/>
  <c r="C2172" i="8"/>
  <c r="D2172" i="8"/>
  <c r="C2173" i="8"/>
  <c r="D2173" i="8"/>
  <c r="C2174" i="8"/>
  <c r="D2174" i="8"/>
  <c r="C2175" i="8"/>
  <c r="D2175" i="8"/>
  <c r="C2176" i="8"/>
  <c r="D2176" i="8"/>
  <c r="C2177" i="8"/>
  <c r="D2177" i="8"/>
  <c r="C2179" i="8"/>
  <c r="D2179" i="8"/>
  <c r="C2180" i="8"/>
  <c r="D2180" i="8"/>
  <c r="C2181" i="8"/>
  <c r="D2181" i="8"/>
  <c r="C2182" i="8"/>
  <c r="D2182" i="8"/>
  <c r="C2183" i="8"/>
  <c r="D2183" i="8"/>
  <c r="C2184" i="8"/>
  <c r="D2184" i="8"/>
  <c r="C2185" i="8"/>
  <c r="D2185" i="8"/>
  <c r="C2186" i="8"/>
  <c r="D2186" i="8"/>
  <c r="C2187" i="8"/>
  <c r="D2187" i="8"/>
  <c r="C2188" i="8"/>
  <c r="D2188" i="8"/>
  <c r="C2189" i="8"/>
  <c r="D2189" i="8"/>
  <c r="C2190" i="8"/>
  <c r="D2190" i="8"/>
  <c r="C2191" i="8"/>
  <c r="D2191" i="8"/>
  <c r="C2192" i="8"/>
  <c r="D2192" i="8"/>
  <c r="C2193" i="8"/>
  <c r="D2193" i="8"/>
  <c r="C2194" i="8"/>
  <c r="D2194" i="8"/>
  <c r="C2195" i="8"/>
  <c r="D2195" i="8"/>
  <c r="C2196" i="8"/>
  <c r="D2196" i="8"/>
  <c r="C2197" i="8"/>
  <c r="D2197" i="8"/>
  <c r="C2198" i="8"/>
  <c r="D2198" i="8"/>
  <c r="C2199" i="8"/>
  <c r="D2199" i="8"/>
  <c r="C2200" i="8"/>
  <c r="D2200" i="8"/>
  <c r="C2201" i="8"/>
  <c r="D2201" i="8"/>
  <c r="C2202" i="8"/>
  <c r="D2202" i="8"/>
  <c r="C2203" i="8"/>
  <c r="D2203" i="8"/>
  <c r="C2204" i="8"/>
  <c r="D2204" i="8"/>
  <c r="C2205" i="8"/>
  <c r="D2205" i="8"/>
  <c r="C2206" i="8"/>
  <c r="D2206" i="8"/>
  <c r="C2207" i="8"/>
  <c r="D2207" i="8"/>
  <c r="C2208" i="8"/>
  <c r="D2208" i="8"/>
  <c r="C2209" i="8"/>
  <c r="D2209" i="8"/>
  <c r="C2210" i="8"/>
  <c r="D2210" i="8"/>
  <c r="C2211" i="8"/>
  <c r="D2211" i="8"/>
  <c r="C2212" i="8"/>
  <c r="D2212" i="8"/>
  <c r="C2213" i="8"/>
  <c r="D2213" i="8"/>
  <c r="C2214" i="8"/>
  <c r="D2214" i="8"/>
  <c r="C2215" i="8"/>
  <c r="D2215" i="8"/>
  <c r="C2216" i="8"/>
  <c r="D2216" i="8"/>
  <c r="C2217" i="8"/>
  <c r="D2217" i="8"/>
  <c r="C2218" i="8"/>
  <c r="D2218" i="8"/>
  <c r="C2219" i="8"/>
  <c r="D2219" i="8"/>
  <c r="C2220" i="8"/>
  <c r="D2220" i="8"/>
  <c r="C2221" i="8"/>
  <c r="D2221" i="8"/>
  <c r="C2222" i="8"/>
  <c r="D2222" i="8"/>
  <c r="C2223" i="8"/>
  <c r="D2223" i="8"/>
  <c r="C2224" i="8"/>
  <c r="D2224" i="8"/>
  <c r="C2225" i="8"/>
  <c r="D2225" i="8"/>
  <c r="C2226" i="8"/>
  <c r="D2226" i="8"/>
  <c r="C2227" i="8"/>
  <c r="D2227" i="8"/>
  <c r="C2228" i="8"/>
  <c r="D2228" i="8"/>
  <c r="C2229" i="8"/>
  <c r="D2229" i="8"/>
  <c r="C2230" i="8"/>
  <c r="D2230" i="8"/>
  <c r="C2231" i="8"/>
  <c r="D2231" i="8"/>
  <c r="C2232" i="8"/>
  <c r="D2232" i="8"/>
  <c r="C2233" i="8"/>
  <c r="D2233" i="8"/>
  <c r="C2234" i="8"/>
  <c r="D2234" i="8"/>
  <c r="C2235" i="8"/>
  <c r="D2235" i="8"/>
  <c r="C2236" i="8"/>
  <c r="D2236" i="8"/>
  <c r="C2237" i="8"/>
  <c r="D2237" i="8"/>
  <c r="C2238" i="8"/>
  <c r="D2238" i="8"/>
  <c r="C2239" i="8"/>
  <c r="D2239" i="8"/>
  <c r="C2240" i="8"/>
  <c r="D2240" i="8"/>
  <c r="C2241" i="8"/>
  <c r="D2241" i="8"/>
  <c r="C2242" i="8"/>
  <c r="D2242" i="8"/>
  <c r="C2243" i="8"/>
  <c r="D2243" i="8"/>
  <c r="C2244" i="8"/>
  <c r="D2244" i="8"/>
  <c r="C2245" i="8"/>
  <c r="D2245" i="8"/>
  <c r="C2246" i="8"/>
  <c r="D2246" i="8"/>
  <c r="C2247" i="8"/>
  <c r="D2247" i="8"/>
  <c r="C2248" i="8"/>
  <c r="D2248" i="8"/>
  <c r="C2249" i="8"/>
  <c r="D2249" i="8"/>
  <c r="C2250" i="8"/>
  <c r="D2250" i="8"/>
  <c r="C2251" i="8"/>
  <c r="D2251" i="8"/>
  <c r="C2252" i="8"/>
  <c r="D2252" i="8"/>
  <c r="C2253" i="8"/>
  <c r="D2253" i="8"/>
  <c r="C2254" i="8"/>
  <c r="D2254" i="8"/>
  <c r="C2255" i="8"/>
  <c r="D2255" i="8"/>
  <c r="C2256" i="8"/>
  <c r="D2256" i="8"/>
  <c r="C2257" i="8"/>
  <c r="D2257" i="8"/>
  <c r="C2258" i="8"/>
  <c r="D2258" i="8"/>
  <c r="C2259" i="8"/>
  <c r="D2259" i="8"/>
  <c r="C2260" i="8"/>
  <c r="D2260" i="8"/>
  <c r="C2261" i="8"/>
  <c r="D2261" i="8"/>
  <c r="C2262" i="8"/>
  <c r="D2262" i="8"/>
  <c r="C2263" i="8"/>
  <c r="D2263" i="8"/>
  <c r="C2264" i="8"/>
  <c r="D2264" i="8"/>
  <c r="C2265" i="8"/>
  <c r="D2265" i="8"/>
  <c r="C2266" i="8"/>
  <c r="D2266" i="8"/>
  <c r="C2267" i="8"/>
  <c r="D2267" i="8"/>
  <c r="C2268" i="8"/>
  <c r="D2268" i="8"/>
  <c r="C2269" i="8"/>
  <c r="D2269" i="8"/>
  <c r="C2270" i="8"/>
  <c r="D2270" i="8"/>
  <c r="C2271" i="8"/>
  <c r="D2271" i="8"/>
  <c r="C2272" i="8"/>
  <c r="D2272" i="8"/>
  <c r="C2273" i="8"/>
  <c r="D2273" i="8"/>
  <c r="C2274" i="8"/>
  <c r="D2274" i="8"/>
  <c r="C2275" i="8"/>
  <c r="D2275" i="8"/>
  <c r="C2276" i="8"/>
  <c r="D2276" i="8"/>
  <c r="C2277" i="8"/>
  <c r="D2277" i="8"/>
  <c r="C2278" i="8"/>
  <c r="D2278" i="8"/>
  <c r="C2279" i="8"/>
  <c r="D2279" i="8"/>
  <c r="C2280" i="8"/>
  <c r="D2280" i="8"/>
  <c r="C2281" i="8"/>
  <c r="D2281" i="8"/>
  <c r="C2282" i="8"/>
  <c r="D2282" i="8"/>
  <c r="C2283" i="8"/>
  <c r="D2283" i="8"/>
  <c r="C2284" i="8"/>
  <c r="D2284" i="8"/>
  <c r="C2285" i="8"/>
  <c r="D2285" i="8"/>
  <c r="C2286" i="8"/>
  <c r="D2286" i="8"/>
  <c r="C2287" i="8"/>
  <c r="D2287" i="8"/>
  <c r="C2288" i="8"/>
  <c r="D2288" i="8"/>
  <c r="C2289" i="8"/>
  <c r="D2289" i="8"/>
  <c r="C2290" i="8"/>
  <c r="D2290" i="8"/>
  <c r="C2291" i="8"/>
  <c r="D2291" i="8"/>
  <c r="C2292" i="8"/>
  <c r="D2292" i="8"/>
  <c r="C2293" i="8"/>
  <c r="D2293" i="8"/>
  <c r="C2294" i="8"/>
  <c r="D2294" i="8"/>
  <c r="C2295" i="8"/>
  <c r="D2295" i="8"/>
  <c r="C2296" i="8"/>
  <c r="D2296" i="8"/>
  <c r="C2297" i="8"/>
  <c r="D2297" i="8"/>
  <c r="C2298" i="8"/>
  <c r="D2298" i="8"/>
  <c r="C2299" i="8"/>
  <c r="D2299" i="8"/>
  <c r="C2300" i="8"/>
  <c r="D2300" i="8"/>
  <c r="C2301" i="8"/>
  <c r="D2301" i="8"/>
  <c r="C2302" i="8"/>
  <c r="D2302" i="8"/>
  <c r="C2303" i="8"/>
  <c r="D2303" i="8"/>
  <c r="C2304" i="8"/>
  <c r="D2304" i="8"/>
  <c r="C2305" i="8"/>
  <c r="D2305" i="8"/>
  <c r="C2306" i="8"/>
  <c r="D2306" i="8"/>
  <c r="C2307" i="8"/>
  <c r="D2307" i="8"/>
  <c r="C2308" i="8"/>
  <c r="D2308" i="8"/>
  <c r="C2309" i="8"/>
  <c r="D2309" i="8"/>
  <c r="C2310" i="8"/>
  <c r="D2310" i="8"/>
  <c r="C2311" i="8"/>
  <c r="D2311" i="8"/>
  <c r="C2312" i="8"/>
  <c r="D2312" i="8"/>
  <c r="C2313" i="8"/>
  <c r="D2313" i="8"/>
  <c r="C2314" i="8"/>
  <c r="D2314" i="8"/>
  <c r="C2315" i="8"/>
  <c r="D2315" i="8"/>
  <c r="C2316" i="8"/>
  <c r="D2316" i="8"/>
  <c r="C2317" i="8"/>
  <c r="D2317" i="8"/>
  <c r="C2318" i="8"/>
  <c r="D2318" i="8"/>
  <c r="C2319" i="8"/>
  <c r="D2319" i="8"/>
  <c r="C2320" i="8"/>
  <c r="D2320" i="8"/>
  <c r="C2321" i="8"/>
  <c r="D2321" i="8"/>
  <c r="C2322" i="8"/>
  <c r="D2322" i="8"/>
  <c r="C2324" i="8"/>
  <c r="D2324" i="8"/>
  <c r="C2325" i="8"/>
  <c r="D2325" i="8"/>
  <c r="C2326" i="8"/>
  <c r="D2326" i="8"/>
  <c r="C2327" i="8"/>
  <c r="D2327" i="8"/>
  <c r="C2328" i="8"/>
  <c r="D2328" i="8"/>
  <c r="C2329" i="8"/>
  <c r="D2329" i="8"/>
  <c r="C2330" i="8"/>
  <c r="D2330" i="8"/>
  <c r="C2331" i="8"/>
  <c r="D2331" i="8"/>
  <c r="C2332" i="8"/>
  <c r="D2332" i="8"/>
  <c r="C2333" i="8"/>
  <c r="D2333" i="8"/>
  <c r="C2334" i="8"/>
  <c r="D2334" i="8"/>
  <c r="C2335" i="8"/>
  <c r="D2335" i="8"/>
  <c r="C2336" i="8"/>
  <c r="D2336" i="8"/>
  <c r="C2337" i="8"/>
  <c r="D2337" i="8"/>
  <c r="C2338" i="8"/>
  <c r="D2338" i="8"/>
  <c r="C2339" i="8"/>
  <c r="D2339" i="8"/>
  <c r="C2340" i="8"/>
  <c r="D2340" i="8"/>
  <c r="C2341" i="8"/>
  <c r="D2341" i="8"/>
  <c r="C2342" i="8"/>
  <c r="D2342" i="8"/>
  <c r="C2343" i="8"/>
  <c r="D2343" i="8"/>
  <c r="C2344" i="8"/>
  <c r="D2344" i="8"/>
  <c r="C2345" i="8"/>
  <c r="D2345" i="8"/>
  <c r="C2346" i="8"/>
  <c r="D2346" i="8"/>
  <c r="C2347" i="8"/>
  <c r="D2347" i="8"/>
  <c r="C2348" i="8"/>
  <c r="D2348" i="8"/>
  <c r="C2349" i="8"/>
  <c r="D2349" i="8"/>
  <c r="C2350" i="8"/>
  <c r="D2350" i="8"/>
  <c r="C2351" i="8"/>
  <c r="D2351" i="8"/>
  <c r="C2352" i="8"/>
  <c r="D2352" i="8"/>
  <c r="C2353" i="8"/>
  <c r="D2353" i="8"/>
  <c r="C2354" i="8"/>
  <c r="D2354" i="8"/>
  <c r="C2355" i="8"/>
  <c r="D2355" i="8"/>
  <c r="C2356" i="8"/>
  <c r="D2356" i="8"/>
  <c r="C2357" i="8"/>
  <c r="D2357" i="8"/>
  <c r="C2358" i="8"/>
  <c r="D2358" i="8"/>
  <c r="C2359" i="8"/>
  <c r="D2359" i="8"/>
  <c r="C2360" i="8"/>
  <c r="D2360" i="8"/>
  <c r="C2361" i="8"/>
  <c r="D2361" i="8"/>
  <c r="C2362" i="8"/>
  <c r="D2362" i="8"/>
  <c r="C2363" i="8"/>
  <c r="D2363" i="8"/>
  <c r="C2364" i="8"/>
  <c r="D2364" i="8"/>
  <c r="C2365" i="8"/>
  <c r="D2365" i="8"/>
  <c r="C2366" i="8"/>
  <c r="D2366" i="8"/>
  <c r="C2367" i="8"/>
  <c r="D2367" i="8"/>
  <c r="C2368" i="8"/>
  <c r="D2368" i="8"/>
  <c r="C2369" i="8"/>
  <c r="D2369" i="8"/>
  <c r="C2370" i="8"/>
  <c r="D2370" i="8"/>
  <c r="C2371" i="8"/>
  <c r="D2371" i="8"/>
  <c r="C2372" i="8"/>
  <c r="D2372" i="8"/>
  <c r="C2373" i="8"/>
  <c r="D2373" i="8"/>
  <c r="C2374" i="8"/>
  <c r="D2374" i="8"/>
  <c r="C2375" i="8"/>
  <c r="D2375" i="8"/>
  <c r="C2376" i="8"/>
  <c r="D2376" i="8"/>
  <c r="C2377" i="8"/>
  <c r="D2377" i="8"/>
  <c r="C2378" i="8"/>
  <c r="D2378" i="8"/>
  <c r="C2379" i="8"/>
  <c r="D2379" i="8"/>
  <c r="C2380" i="8"/>
  <c r="D2380" i="8"/>
  <c r="C2381" i="8"/>
  <c r="D2381" i="8"/>
  <c r="C2382" i="8"/>
  <c r="D2382" i="8"/>
  <c r="C2383" i="8"/>
  <c r="D2383" i="8"/>
  <c r="C2384" i="8"/>
  <c r="D2384" i="8"/>
  <c r="C2385" i="8"/>
  <c r="D2385" i="8"/>
  <c r="C2386" i="8"/>
  <c r="D2386" i="8"/>
  <c r="C2387" i="8"/>
  <c r="D2387" i="8"/>
  <c r="C2388" i="8"/>
  <c r="D2388" i="8"/>
  <c r="C2389" i="8"/>
  <c r="D2389" i="8"/>
  <c r="C2390" i="8"/>
  <c r="D2390" i="8"/>
  <c r="C2391" i="8"/>
  <c r="D2391" i="8"/>
  <c r="C2392" i="8"/>
  <c r="D2392" i="8"/>
  <c r="C2393" i="8"/>
  <c r="D2393" i="8"/>
  <c r="C2394" i="8"/>
  <c r="D2394" i="8"/>
  <c r="C2395" i="8"/>
  <c r="D2395" i="8"/>
  <c r="C2396" i="8"/>
  <c r="D2396" i="8"/>
  <c r="C2397" i="8"/>
  <c r="D2397" i="8"/>
  <c r="C2398" i="8"/>
  <c r="D2398" i="8"/>
  <c r="C2399" i="8"/>
  <c r="D2399" i="8"/>
  <c r="C2400" i="8"/>
  <c r="D2400" i="8"/>
  <c r="C2401" i="8"/>
  <c r="D2401" i="8"/>
  <c r="C2402" i="8"/>
  <c r="D2402" i="8"/>
  <c r="C2403" i="8"/>
  <c r="D2403" i="8"/>
  <c r="C2404" i="8"/>
  <c r="D2404" i="8"/>
  <c r="C2405" i="8"/>
  <c r="D2405" i="8"/>
  <c r="C2406" i="8"/>
  <c r="D2406" i="8"/>
  <c r="C2407" i="8"/>
  <c r="D2407" i="8"/>
  <c r="C2408" i="8"/>
  <c r="D2408" i="8"/>
  <c r="C2409" i="8"/>
  <c r="D2409" i="8"/>
  <c r="C2411" i="8"/>
  <c r="D2411" i="8"/>
  <c r="C2412" i="8"/>
  <c r="D2412" i="8"/>
  <c r="C2413" i="8"/>
  <c r="D2413" i="8"/>
  <c r="C2414" i="8"/>
  <c r="D2414" i="8"/>
  <c r="C2415" i="8"/>
  <c r="D2415" i="8"/>
  <c r="C2416" i="8"/>
  <c r="D2416" i="8"/>
  <c r="C2417" i="8"/>
  <c r="D2417" i="8"/>
  <c r="C2418" i="8"/>
  <c r="D2418" i="8"/>
  <c r="C2419" i="8"/>
  <c r="D2419" i="8"/>
  <c r="C2420" i="8"/>
  <c r="D2420" i="8"/>
  <c r="C2421" i="8"/>
  <c r="D2421" i="8"/>
  <c r="C2422" i="8"/>
  <c r="D2422" i="8"/>
  <c r="C2423" i="8"/>
  <c r="D2423" i="8"/>
  <c r="C2424" i="8"/>
  <c r="D2424" i="8"/>
  <c r="C2425" i="8"/>
  <c r="D2425" i="8"/>
  <c r="C2426" i="8"/>
  <c r="D2426" i="8"/>
  <c r="C2427" i="8"/>
  <c r="D2427" i="8"/>
  <c r="C2428" i="8"/>
  <c r="D2428" i="8"/>
  <c r="C2429" i="8"/>
  <c r="D2429" i="8"/>
  <c r="C2430" i="8"/>
  <c r="D2430" i="8"/>
  <c r="C2431" i="8"/>
  <c r="D2431" i="8"/>
  <c r="C2432" i="8"/>
  <c r="D2432" i="8"/>
  <c r="C2433" i="8"/>
  <c r="D2433" i="8"/>
  <c r="C2434" i="8"/>
  <c r="D2434" i="8"/>
  <c r="C2435" i="8"/>
  <c r="D2435" i="8"/>
  <c r="C2436" i="8"/>
  <c r="D2436" i="8"/>
  <c r="C2437" i="8"/>
  <c r="D2437" i="8"/>
  <c r="C2438" i="8"/>
  <c r="D2438" i="8"/>
  <c r="C2439" i="8"/>
  <c r="D2439" i="8"/>
  <c r="C2440" i="8"/>
  <c r="D2440" i="8"/>
  <c r="C2441" i="8"/>
  <c r="D2441" i="8"/>
  <c r="C2442" i="8"/>
  <c r="D2442" i="8"/>
  <c r="C2443" i="8"/>
  <c r="D2443" i="8"/>
  <c r="C2444" i="8"/>
  <c r="D2444" i="8"/>
  <c r="C2445" i="8"/>
  <c r="D2445" i="8"/>
  <c r="C2446" i="8"/>
  <c r="D2446" i="8"/>
  <c r="C2447" i="8"/>
  <c r="D2447" i="8"/>
  <c r="C2448" i="8"/>
  <c r="D2448" i="8"/>
  <c r="C2449" i="8"/>
  <c r="D2449" i="8"/>
  <c r="C2450" i="8"/>
  <c r="D2450" i="8"/>
  <c r="C2451" i="8"/>
  <c r="D2451" i="8"/>
  <c r="C2452" i="8"/>
  <c r="D2452" i="8"/>
  <c r="C2453" i="8"/>
  <c r="D2453" i="8"/>
  <c r="C2454" i="8"/>
  <c r="D2454" i="8"/>
  <c r="C2455" i="8"/>
  <c r="D2455" i="8"/>
  <c r="C2456" i="8"/>
  <c r="D2456" i="8"/>
  <c r="C2457" i="8"/>
  <c r="D2457" i="8"/>
  <c r="C2458" i="8"/>
  <c r="D2458" i="8"/>
  <c r="C2459" i="8"/>
  <c r="D2459" i="8"/>
  <c r="C2460" i="8"/>
  <c r="D2460" i="8"/>
  <c r="C2461" i="8"/>
  <c r="D2461" i="8"/>
  <c r="C2462" i="8"/>
  <c r="D2462" i="8"/>
  <c r="C2463" i="8"/>
  <c r="D2463" i="8"/>
  <c r="C2464" i="8"/>
  <c r="D2464" i="8"/>
  <c r="C2465" i="8"/>
  <c r="D2465" i="8"/>
  <c r="C2466" i="8"/>
  <c r="D2466" i="8"/>
  <c r="C2467" i="8"/>
  <c r="D2467" i="8"/>
  <c r="C2468" i="8"/>
  <c r="D2468" i="8"/>
  <c r="C2469" i="8"/>
  <c r="D2469" i="8"/>
  <c r="C2470" i="8"/>
  <c r="D2470" i="8"/>
  <c r="C2471" i="8"/>
  <c r="D2471" i="8"/>
  <c r="C2472" i="8"/>
  <c r="D2472" i="8"/>
  <c r="C2473" i="8"/>
  <c r="D2473" i="8"/>
  <c r="C2474" i="8"/>
  <c r="D2474" i="8"/>
  <c r="C2475" i="8"/>
  <c r="D2475" i="8"/>
  <c r="C2476" i="8"/>
  <c r="D2476" i="8"/>
  <c r="C2477" i="8"/>
  <c r="D2477" i="8"/>
  <c r="C2478" i="8"/>
  <c r="D2478" i="8"/>
  <c r="C2479" i="8"/>
  <c r="D2479" i="8"/>
  <c r="C2480" i="8"/>
  <c r="D2480" i="8"/>
  <c r="C2481" i="8"/>
  <c r="D2481" i="8"/>
  <c r="C2482" i="8"/>
  <c r="D2482" i="8"/>
  <c r="C2483" i="8"/>
  <c r="D2483" i="8"/>
  <c r="C2484" i="8"/>
  <c r="D2484" i="8"/>
  <c r="C2485" i="8"/>
  <c r="D2485" i="8"/>
  <c r="C2486" i="8"/>
  <c r="D2486" i="8"/>
  <c r="C2487" i="8"/>
  <c r="D2487" i="8"/>
  <c r="C2488" i="8"/>
  <c r="D2488" i="8"/>
  <c r="C2489" i="8"/>
  <c r="D2489" i="8"/>
  <c r="C2490" i="8"/>
  <c r="D2490" i="8"/>
  <c r="C2491" i="8"/>
  <c r="D2491" i="8"/>
  <c r="C2492" i="8"/>
  <c r="D2492" i="8"/>
  <c r="C2493" i="8"/>
  <c r="D2493" i="8"/>
  <c r="C2494" i="8"/>
  <c r="D2494" i="8"/>
  <c r="C2495" i="8"/>
  <c r="D2495" i="8"/>
  <c r="C2496" i="8"/>
  <c r="D2496" i="8"/>
  <c r="C2497" i="8"/>
  <c r="D2497" i="8"/>
  <c r="C2498" i="8"/>
  <c r="D2498" i="8"/>
  <c r="C2499" i="8"/>
  <c r="D2499" i="8"/>
  <c r="C2500" i="8"/>
  <c r="D2500" i="8"/>
  <c r="C2501" i="8"/>
  <c r="D2501" i="8"/>
  <c r="C2502" i="8"/>
  <c r="D2502" i="8"/>
  <c r="C2503" i="8"/>
  <c r="D2503" i="8"/>
  <c r="C2504" i="8"/>
  <c r="D2504" i="8"/>
  <c r="C2505" i="8"/>
  <c r="D2505" i="8"/>
  <c r="C2506" i="8"/>
  <c r="D2506" i="8"/>
  <c r="C2507" i="8"/>
  <c r="D2507" i="8"/>
  <c r="C2508" i="8"/>
  <c r="D2508" i="8"/>
  <c r="C2509" i="8"/>
  <c r="D2509" i="8"/>
  <c r="C2510" i="8"/>
  <c r="D2510" i="8"/>
  <c r="C2511" i="8"/>
  <c r="D2511" i="8"/>
  <c r="C2512" i="8"/>
  <c r="D2512" i="8"/>
  <c r="C2513" i="8"/>
  <c r="D2513" i="8"/>
  <c r="C2514" i="8"/>
  <c r="D2514" i="8"/>
  <c r="C2515" i="8"/>
  <c r="D2515" i="8"/>
  <c r="C2516" i="8"/>
  <c r="D2516" i="8"/>
  <c r="C2517" i="8"/>
  <c r="D2517" i="8"/>
  <c r="C2518" i="8"/>
  <c r="D2518" i="8"/>
  <c r="C2519" i="8"/>
  <c r="D2519" i="8"/>
  <c r="C2520" i="8"/>
  <c r="D2520" i="8"/>
  <c r="C2521" i="8"/>
  <c r="D2521" i="8"/>
  <c r="C2522" i="8"/>
  <c r="D2522" i="8"/>
  <c r="C2523" i="8"/>
  <c r="D2523" i="8"/>
  <c r="C2524" i="8"/>
  <c r="D2524" i="8"/>
  <c r="C2525" i="8"/>
  <c r="D2525" i="8"/>
  <c r="C2526" i="8"/>
  <c r="D2526" i="8"/>
  <c r="C2527" i="8"/>
  <c r="D2527" i="8"/>
  <c r="C2528" i="8"/>
  <c r="D2528" i="8"/>
  <c r="C2529" i="8"/>
  <c r="D2529" i="8"/>
  <c r="C2530" i="8"/>
  <c r="D2530" i="8"/>
  <c r="C2531" i="8"/>
  <c r="D2531" i="8"/>
  <c r="C2532" i="8"/>
  <c r="D2532" i="8"/>
  <c r="C2533" i="8"/>
  <c r="D2533" i="8"/>
  <c r="C2534" i="8"/>
  <c r="D2534" i="8"/>
  <c r="C2535" i="8"/>
  <c r="D2535" i="8"/>
  <c r="C2536" i="8"/>
  <c r="D2536" i="8"/>
  <c r="C2537" i="8"/>
  <c r="D2537" i="8"/>
  <c r="C2538" i="8"/>
  <c r="D2538" i="8"/>
  <c r="C2539" i="8"/>
  <c r="D2539" i="8"/>
  <c r="C2540" i="8"/>
  <c r="D2540" i="8"/>
  <c r="C2541" i="8"/>
  <c r="D2541" i="8"/>
  <c r="C2542" i="8"/>
  <c r="D2542" i="8"/>
  <c r="C2543" i="8"/>
  <c r="D2543" i="8"/>
  <c r="C2544" i="8"/>
  <c r="D2544" i="8"/>
  <c r="C2545" i="8"/>
  <c r="D2545" i="8"/>
  <c r="C2546" i="8"/>
  <c r="D2546" i="8"/>
  <c r="C2547" i="8"/>
  <c r="D2547" i="8"/>
  <c r="C2548" i="8"/>
  <c r="D2548" i="8"/>
  <c r="C2549" i="8"/>
  <c r="D2549" i="8"/>
  <c r="C2550" i="8"/>
  <c r="D2550" i="8"/>
  <c r="C2551" i="8"/>
  <c r="D2551" i="8"/>
  <c r="C2552" i="8"/>
  <c r="D2552" i="8"/>
  <c r="C2553" i="8"/>
  <c r="D2553" i="8"/>
  <c r="C2554" i="8"/>
  <c r="D2554" i="8"/>
  <c r="C2555" i="8"/>
  <c r="D2555" i="8"/>
  <c r="C2556" i="8"/>
  <c r="D2556" i="8"/>
  <c r="C2557" i="8"/>
  <c r="D2557" i="8"/>
  <c r="C2558" i="8"/>
  <c r="D2558" i="8"/>
  <c r="C2559" i="8"/>
  <c r="D2559" i="8"/>
  <c r="C2560" i="8"/>
  <c r="D2560" i="8"/>
  <c r="C2561" i="8"/>
  <c r="D2561" i="8"/>
  <c r="C2562" i="8"/>
  <c r="D2562" i="8"/>
  <c r="C2563" i="8"/>
  <c r="D2563" i="8"/>
  <c r="C2564" i="8"/>
  <c r="D2564" i="8"/>
  <c r="C2565" i="8"/>
  <c r="D2565" i="8"/>
  <c r="C2566" i="8"/>
  <c r="D2566" i="8"/>
  <c r="C2567" i="8"/>
  <c r="D2567" i="8"/>
  <c r="C2568" i="8"/>
  <c r="D2568" i="8"/>
  <c r="C2569" i="8"/>
  <c r="D2569" i="8"/>
  <c r="C2570" i="8"/>
  <c r="D2570" i="8"/>
  <c r="C2571" i="8"/>
  <c r="D2571" i="8"/>
  <c r="C2572" i="8"/>
  <c r="D2572" i="8"/>
  <c r="C2573" i="8"/>
  <c r="D2573" i="8"/>
  <c r="C2574" i="8"/>
  <c r="D2574" i="8"/>
  <c r="C2575" i="8"/>
  <c r="D2575" i="8"/>
  <c r="C2576" i="8"/>
  <c r="D2576" i="8"/>
  <c r="C2577" i="8"/>
  <c r="D2577" i="8"/>
  <c r="C2578" i="8"/>
  <c r="D2578" i="8"/>
  <c r="C2579" i="8"/>
  <c r="D2579" i="8"/>
  <c r="C2580" i="8"/>
  <c r="D2580" i="8"/>
  <c r="C2581" i="8"/>
  <c r="D2581" i="8"/>
  <c r="C2582" i="8"/>
  <c r="D2582" i="8"/>
  <c r="C2583" i="8"/>
  <c r="D2583" i="8"/>
  <c r="C2584" i="8"/>
  <c r="D2584" i="8"/>
  <c r="C2585" i="8"/>
  <c r="D2585" i="8"/>
  <c r="C2586" i="8"/>
  <c r="D2586" i="8"/>
  <c r="C2587" i="8"/>
  <c r="D2587" i="8"/>
  <c r="C2588" i="8"/>
  <c r="D2588" i="8"/>
  <c r="C2589" i="8"/>
  <c r="D2589" i="8"/>
  <c r="C2590" i="8"/>
  <c r="D2590" i="8"/>
  <c r="C2591" i="8"/>
  <c r="D2591" i="8"/>
  <c r="C2592" i="8"/>
  <c r="D2592" i="8"/>
  <c r="C2593" i="8"/>
  <c r="D2593" i="8"/>
  <c r="C2594" i="8"/>
  <c r="D2594" i="8"/>
  <c r="C2595" i="8"/>
  <c r="D2595" i="8"/>
  <c r="C2596" i="8"/>
  <c r="D2596" i="8"/>
  <c r="C2597" i="8"/>
  <c r="D2597" i="8"/>
  <c r="C2598" i="8"/>
  <c r="D2598" i="8"/>
  <c r="C2599" i="8"/>
  <c r="D2599" i="8"/>
  <c r="C2600" i="8"/>
  <c r="D2600" i="8"/>
  <c r="C2601" i="8"/>
  <c r="D2601" i="8"/>
  <c r="C2602" i="8"/>
  <c r="D2602" i="8"/>
  <c r="C2603" i="8"/>
  <c r="D2603" i="8"/>
  <c r="C2604" i="8"/>
  <c r="D2604" i="8"/>
  <c r="C2605" i="8"/>
  <c r="D2605" i="8"/>
  <c r="C2606" i="8"/>
  <c r="D2606" i="8"/>
  <c r="C2607" i="8"/>
  <c r="D2607" i="8"/>
  <c r="C2608" i="8"/>
  <c r="D2608" i="8"/>
  <c r="C2609" i="8"/>
  <c r="D2609" i="8"/>
  <c r="C2610" i="8"/>
  <c r="D2610" i="8"/>
  <c r="C2611" i="8"/>
  <c r="D2611" i="8"/>
  <c r="C2612" i="8"/>
  <c r="D2612" i="8"/>
  <c r="C2613" i="8"/>
  <c r="D2613" i="8"/>
  <c r="C2614" i="8"/>
  <c r="D2614" i="8"/>
  <c r="C2615" i="8"/>
  <c r="D2615" i="8"/>
  <c r="C2616" i="8"/>
  <c r="D2616" i="8"/>
  <c r="C2617" i="8"/>
  <c r="D2617" i="8"/>
  <c r="C2618" i="8"/>
  <c r="D2618" i="8"/>
  <c r="C2619" i="8"/>
  <c r="D2619" i="8"/>
  <c r="C2620" i="8"/>
  <c r="D2620" i="8"/>
  <c r="C2621" i="8"/>
  <c r="D2621" i="8"/>
  <c r="C2622" i="8"/>
  <c r="D2622" i="8"/>
  <c r="C2623" i="8"/>
  <c r="D2623" i="8"/>
  <c r="C2624" i="8"/>
  <c r="D2624" i="8"/>
  <c r="C2625" i="8"/>
  <c r="D2625" i="8"/>
  <c r="C2626" i="8"/>
  <c r="D2626" i="8"/>
  <c r="C2627" i="8"/>
  <c r="D2627" i="8"/>
  <c r="C2628" i="8"/>
  <c r="D2628" i="8"/>
  <c r="C2629" i="8"/>
  <c r="D2629" i="8"/>
  <c r="C2630" i="8"/>
  <c r="D2630" i="8"/>
  <c r="C2631" i="8"/>
  <c r="D2631" i="8"/>
  <c r="C2632" i="8"/>
  <c r="D2632" i="8"/>
  <c r="C2633" i="8"/>
  <c r="D2633" i="8"/>
  <c r="C2634" i="8"/>
  <c r="D2634" i="8"/>
  <c r="C2638" i="8"/>
  <c r="D2638" i="8"/>
  <c r="C2639" i="8"/>
  <c r="D2639" i="8"/>
  <c r="C2640" i="8"/>
  <c r="D2640" i="8"/>
  <c r="C2641" i="8"/>
  <c r="D2641" i="8"/>
  <c r="C2642" i="8"/>
  <c r="D2642" i="8"/>
  <c r="C2643" i="8"/>
  <c r="D2643" i="8"/>
  <c r="C2644" i="8"/>
  <c r="D2644" i="8"/>
  <c r="C2645" i="8"/>
  <c r="D2645" i="8"/>
  <c r="C2646" i="8"/>
  <c r="D2646" i="8"/>
  <c r="C2647" i="8"/>
  <c r="D2647" i="8"/>
  <c r="C2648" i="8"/>
  <c r="D2648" i="8"/>
  <c r="C2649" i="8"/>
  <c r="D2649" i="8"/>
  <c r="C2650" i="8"/>
  <c r="D2650" i="8"/>
  <c r="C2651" i="8"/>
  <c r="D2651" i="8"/>
  <c r="C2652" i="8"/>
  <c r="D2652" i="8"/>
  <c r="C2653" i="8"/>
  <c r="D2653" i="8"/>
  <c r="C2654" i="8"/>
  <c r="D2654" i="8"/>
  <c r="C2655" i="8"/>
  <c r="D2655" i="8"/>
  <c r="C2656" i="8"/>
  <c r="D2656" i="8"/>
  <c r="C2657" i="8"/>
  <c r="D2657" i="8"/>
  <c r="C2658" i="8"/>
  <c r="D2658" i="8"/>
  <c r="C2659" i="8"/>
  <c r="D2659" i="8"/>
  <c r="C2660" i="8"/>
  <c r="D2660" i="8"/>
  <c r="C2661" i="8"/>
  <c r="D2661" i="8"/>
  <c r="C2662" i="8"/>
  <c r="D2662" i="8"/>
  <c r="C2663" i="8"/>
  <c r="D2663" i="8"/>
  <c r="C2664" i="8"/>
  <c r="D2664" i="8"/>
  <c r="C2665" i="8"/>
  <c r="D2665" i="8"/>
  <c r="C2666" i="8"/>
  <c r="D2666" i="8"/>
  <c r="C2667" i="8"/>
  <c r="D2667" i="8"/>
  <c r="C2668" i="8"/>
  <c r="D2668" i="8"/>
  <c r="C2669" i="8"/>
  <c r="D2669" i="8"/>
  <c r="C2670" i="8"/>
  <c r="D2670" i="8"/>
  <c r="C2671" i="8"/>
  <c r="D2671" i="8"/>
  <c r="C2672" i="8"/>
  <c r="D2672" i="8"/>
  <c r="C2673" i="8"/>
  <c r="D2673" i="8"/>
  <c r="C2674" i="8"/>
  <c r="D2674" i="8"/>
  <c r="C2675" i="8"/>
  <c r="D2675" i="8"/>
  <c r="C2676" i="8"/>
  <c r="D2676" i="8"/>
  <c r="C2677" i="8"/>
  <c r="D2677" i="8"/>
  <c r="C2678" i="8"/>
  <c r="D2678" i="8"/>
  <c r="C2679" i="8"/>
  <c r="D2679" i="8"/>
  <c r="C2680" i="8"/>
  <c r="D2680" i="8"/>
  <c r="C2681" i="8"/>
  <c r="D2681" i="8"/>
  <c r="C2682" i="8"/>
  <c r="D2682" i="8"/>
  <c r="C2683" i="8"/>
  <c r="D2683" i="8"/>
  <c r="C2684" i="8"/>
  <c r="D2684" i="8"/>
  <c r="C2685" i="8"/>
  <c r="D2685" i="8"/>
  <c r="C2686" i="8"/>
  <c r="D2686" i="8"/>
  <c r="C2687" i="8"/>
  <c r="D2687" i="8"/>
  <c r="C2688" i="8"/>
  <c r="D2688" i="8"/>
  <c r="C2689" i="8"/>
  <c r="D2689" i="8"/>
  <c r="C2690" i="8"/>
  <c r="D2690" i="8"/>
  <c r="C2691" i="8"/>
  <c r="D2691" i="8"/>
  <c r="C2692" i="8"/>
  <c r="D2692" i="8"/>
  <c r="C2693" i="8"/>
  <c r="D2693" i="8"/>
  <c r="C2694" i="8"/>
  <c r="D2694" i="8"/>
  <c r="C2695" i="8"/>
  <c r="D2695" i="8"/>
  <c r="C2696" i="8"/>
  <c r="D2696" i="8"/>
  <c r="C2697" i="8"/>
  <c r="D2697" i="8"/>
  <c r="C2698" i="8"/>
  <c r="D2698" i="8"/>
  <c r="C2699" i="8"/>
  <c r="D2699" i="8"/>
  <c r="C2700" i="8"/>
  <c r="D2700" i="8"/>
  <c r="C2701" i="8"/>
  <c r="D2701" i="8"/>
  <c r="C2702" i="8"/>
  <c r="D2702" i="8"/>
  <c r="C2703" i="8"/>
  <c r="D2703" i="8"/>
  <c r="C2704" i="8"/>
  <c r="D2704" i="8"/>
  <c r="C2705" i="8"/>
  <c r="D2705" i="8"/>
  <c r="C2706" i="8"/>
  <c r="D2706" i="8"/>
  <c r="C2707" i="8"/>
  <c r="D2707" i="8"/>
  <c r="C2708" i="8"/>
  <c r="D2708" i="8"/>
  <c r="C2709" i="8"/>
  <c r="D2709" i="8"/>
  <c r="C2710" i="8"/>
  <c r="D2710" i="8"/>
  <c r="C2711" i="8"/>
  <c r="D2711" i="8"/>
  <c r="C2712" i="8"/>
  <c r="D2712" i="8"/>
  <c r="C2713" i="8"/>
  <c r="D2713" i="8"/>
  <c r="C2714" i="8"/>
  <c r="D2714" i="8"/>
  <c r="C2715" i="8"/>
  <c r="D2715" i="8"/>
  <c r="C2716" i="8"/>
  <c r="D2716" i="8"/>
  <c r="C2717" i="8"/>
  <c r="D2717" i="8"/>
  <c r="C2718" i="8"/>
  <c r="D2718" i="8"/>
  <c r="C2719" i="8"/>
  <c r="D2719" i="8"/>
  <c r="C2720" i="8"/>
  <c r="D2720" i="8"/>
  <c r="C2721" i="8"/>
  <c r="D2721" i="8"/>
  <c r="C2722" i="8"/>
  <c r="D2722" i="8"/>
  <c r="C2723" i="8"/>
  <c r="D2723" i="8"/>
  <c r="C2724" i="8"/>
  <c r="D2724" i="8"/>
  <c r="C2725" i="8"/>
  <c r="D2725" i="8"/>
  <c r="C2726" i="8"/>
  <c r="D2726" i="8"/>
  <c r="C2727" i="8"/>
  <c r="D2727" i="8"/>
  <c r="C2728" i="8"/>
  <c r="D2728" i="8"/>
  <c r="C2729" i="8"/>
  <c r="D2729" i="8"/>
  <c r="C2730" i="8"/>
  <c r="D2730" i="8"/>
  <c r="C2731" i="8"/>
  <c r="D2731" i="8"/>
  <c r="C2732" i="8"/>
  <c r="D2732" i="8"/>
  <c r="C2733" i="8"/>
  <c r="D2733" i="8"/>
  <c r="C2734" i="8"/>
  <c r="D2734" i="8"/>
  <c r="C2735" i="8"/>
  <c r="D2735" i="8"/>
  <c r="C2736" i="8"/>
  <c r="D2736" i="8"/>
  <c r="C2737" i="8"/>
  <c r="D2737" i="8"/>
  <c r="C2738" i="8"/>
  <c r="D2738" i="8"/>
  <c r="C2739" i="8"/>
  <c r="D2739" i="8"/>
  <c r="C2740" i="8"/>
  <c r="D2740" i="8"/>
  <c r="C2741" i="8"/>
  <c r="D2741" i="8"/>
  <c r="C2742" i="8"/>
  <c r="D2742" i="8"/>
  <c r="C2743" i="8"/>
  <c r="D2743" i="8"/>
  <c r="C2744" i="8"/>
  <c r="D2744" i="8"/>
  <c r="C2745" i="8"/>
  <c r="D2745" i="8"/>
  <c r="C2746" i="8"/>
  <c r="D2746" i="8"/>
  <c r="C2747" i="8"/>
  <c r="D2747" i="8"/>
  <c r="C2748" i="8"/>
  <c r="D2748" i="8"/>
  <c r="C2749" i="8"/>
  <c r="D2749" i="8"/>
  <c r="C2750" i="8"/>
  <c r="D2750" i="8"/>
  <c r="C2751" i="8"/>
  <c r="D2751" i="8"/>
  <c r="C2752" i="8"/>
  <c r="D2752" i="8"/>
  <c r="C2753" i="8"/>
  <c r="D2753" i="8"/>
  <c r="C2754" i="8"/>
  <c r="D2754" i="8"/>
  <c r="C2755" i="8"/>
  <c r="D2755" i="8"/>
  <c r="C2756" i="8"/>
  <c r="D2756" i="8"/>
  <c r="C2757" i="8"/>
  <c r="D2757" i="8"/>
  <c r="C2758" i="8"/>
  <c r="D2758" i="8"/>
  <c r="C2759" i="8"/>
  <c r="D2759" i="8"/>
  <c r="C2760" i="8"/>
  <c r="D2760" i="8"/>
  <c r="C2761" i="8"/>
  <c r="D2761" i="8"/>
  <c r="C2762" i="8"/>
  <c r="D2762" i="8"/>
  <c r="C2763" i="8"/>
  <c r="D2763" i="8"/>
  <c r="C2764" i="8"/>
  <c r="D2764" i="8"/>
  <c r="C2765" i="8"/>
  <c r="D2765" i="8"/>
  <c r="C2766" i="8"/>
  <c r="D2766" i="8"/>
  <c r="C2767" i="8"/>
  <c r="D2767" i="8"/>
  <c r="C2768" i="8"/>
  <c r="D2768" i="8"/>
  <c r="C2769" i="8"/>
  <c r="D2769" i="8"/>
  <c r="C2770" i="8"/>
  <c r="D2770" i="8"/>
  <c r="C2771" i="8"/>
  <c r="D2771" i="8"/>
  <c r="C2772" i="8"/>
  <c r="D2772" i="8"/>
  <c r="C2773" i="8"/>
  <c r="D2773" i="8"/>
  <c r="C2774" i="8"/>
  <c r="D2774" i="8"/>
  <c r="C2775" i="8"/>
  <c r="D2775" i="8"/>
  <c r="C2776" i="8"/>
  <c r="D2776" i="8"/>
  <c r="C2777" i="8"/>
  <c r="D2777" i="8"/>
  <c r="C2778" i="8"/>
  <c r="D2778" i="8"/>
  <c r="C2779" i="8"/>
  <c r="D2779" i="8"/>
  <c r="C2780" i="8"/>
  <c r="D2780" i="8"/>
  <c r="C2781" i="8"/>
  <c r="D2781" i="8"/>
  <c r="C2782" i="8"/>
  <c r="D2782" i="8"/>
  <c r="C2783" i="8"/>
  <c r="D2783" i="8"/>
  <c r="C2784" i="8"/>
  <c r="D2784" i="8"/>
  <c r="C2785" i="8"/>
  <c r="D2785" i="8"/>
  <c r="C2786" i="8"/>
  <c r="D2786" i="8"/>
  <c r="C2787" i="8"/>
  <c r="D2787" i="8"/>
  <c r="C2788" i="8"/>
  <c r="D2788" i="8"/>
  <c r="C2789" i="8"/>
  <c r="D2789" i="8"/>
  <c r="C2790" i="8"/>
  <c r="D2790" i="8"/>
  <c r="C2791" i="8"/>
  <c r="D2791" i="8"/>
  <c r="C2792" i="8"/>
  <c r="D2792" i="8"/>
  <c r="C2793" i="8"/>
  <c r="D2793" i="8"/>
  <c r="C2794" i="8"/>
  <c r="D2794" i="8"/>
  <c r="C2795" i="8"/>
  <c r="D2795" i="8"/>
  <c r="C2796" i="8"/>
  <c r="D2796" i="8"/>
  <c r="C2797" i="8"/>
  <c r="D2797" i="8"/>
  <c r="C2798" i="8"/>
  <c r="D2798" i="8"/>
  <c r="C2799" i="8"/>
  <c r="D2799" i="8"/>
  <c r="C2800" i="8"/>
  <c r="D2800" i="8"/>
  <c r="C2801" i="8"/>
  <c r="D2801" i="8"/>
  <c r="C2802" i="8"/>
  <c r="D2802" i="8"/>
  <c r="C2803" i="8"/>
  <c r="D2803" i="8"/>
  <c r="C2804" i="8"/>
  <c r="D2804" i="8"/>
  <c r="C2805" i="8"/>
  <c r="D2805" i="8"/>
  <c r="C2806" i="8"/>
  <c r="D2806" i="8"/>
  <c r="C2807" i="8"/>
  <c r="D2807" i="8"/>
  <c r="C2808" i="8"/>
  <c r="D2808" i="8"/>
  <c r="C2809" i="8"/>
  <c r="D2809" i="8"/>
  <c r="C2810" i="8"/>
  <c r="D2810" i="8"/>
  <c r="C2811" i="8"/>
  <c r="D2811" i="8"/>
  <c r="C2812" i="8"/>
  <c r="D2812" i="8"/>
  <c r="C2813" i="8"/>
  <c r="D2813" i="8"/>
  <c r="C2814" i="8"/>
  <c r="D2814" i="8"/>
  <c r="C2815" i="8"/>
  <c r="D2815" i="8"/>
  <c r="C2816" i="8"/>
  <c r="D2816" i="8"/>
  <c r="C2817" i="8"/>
  <c r="D2817" i="8"/>
  <c r="C2818" i="8"/>
  <c r="D2818" i="8"/>
  <c r="C2819" i="8"/>
  <c r="D2819" i="8"/>
  <c r="C2820" i="8"/>
  <c r="D2820" i="8"/>
  <c r="C2821" i="8"/>
  <c r="D2821" i="8"/>
  <c r="C2822" i="8"/>
  <c r="D2822" i="8"/>
  <c r="C2823" i="8"/>
  <c r="D2823" i="8"/>
  <c r="C2824" i="8"/>
  <c r="D2824" i="8"/>
  <c r="C2825" i="8"/>
  <c r="D2825" i="8"/>
  <c r="C2826" i="8"/>
  <c r="D2826" i="8"/>
  <c r="C2827" i="8"/>
  <c r="D2827" i="8"/>
  <c r="C2828" i="8"/>
  <c r="D2828" i="8"/>
  <c r="C2829" i="8"/>
  <c r="D2829" i="8"/>
  <c r="C2830" i="8"/>
  <c r="D2830" i="8"/>
  <c r="C2831" i="8"/>
  <c r="D2831" i="8"/>
  <c r="C2832" i="8"/>
  <c r="D2832" i="8"/>
  <c r="C2833" i="8"/>
  <c r="D2833" i="8"/>
  <c r="C2834" i="8"/>
  <c r="D2834" i="8"/>
  <c r="C2835" i="8"/>
  <c r="D2835" i="8"/>
  <c r="C2836" i="8"/>
  <c r="D2836" i="8"/>
  <c r="C2837" i="8"/>
  <c r="D2837" i="8"/>
  <c r="C2838" i="8"/>
  <c r="D2838" i="8"/>
  <c r="C2839" i="8"/>
  <c r="D2839" i="8"/>
  <c r="C2840" i="8"/>
  <c r="D2840" i="8"/>
  <c r="C2841" i="8"/>
  <c r="D2841" i="8"/>
  <c r="C2842" i="8"/>
  <c r="D2842" i="8"/>
  <c r="C2843" i="8"/>
  <c r="D2843" i="8"/>
  <c r="C2844" i="8"/>
  <c r="D2844" i="8"/>
  <c r="C2845" i="8"/>
  <c r="D2845" i="8"/>
  <c r="C2846" i="8"/>
  <c r="D2846" i="8"/>
  <c r="C2847" i="8"/>
  <c r="D2847" i="8"/>
  <c r="C2848" i="8"/>
  <c r="D2848" i="8"/>
  <c r="C2849" i="8"/>
  <c r="D2849" i="8"/>
  <c r="C2850" i="8"/>
  <c r="D2850" i="8"/>
  <c r="C2851" i="8"/>
  <c r="D2851" i="8"/>
  <c r="C2852" i="8"/>
  <c r="D2852" i="8"/>
  <c r="C2853" i="8"/>
  <c r="D2853" i="8"/>
  <c r="C2854" i="8"/>
  <c r="D2854" i="8"/>
  <c r="C2855" i="8"/>
  <c r="D2855" i="8"/>
  <c r="C2856" i="8"/>
  <c r="D2856" i="8"/>
  <c r="C2857" i="8"/>
  <c r="D2857" i="8"/>
  <c r="C2858" i="8"/>
  <c r="D2858" i="8"/>
  <c r="C2859" i="8"/>
  <c r="D2859" i="8"/>
  <c r="C2860" i="8"/>
  <c r="D2860" i="8"/>
  <c r="C2861" i="8"/>
  <c r="D2861" i="8"/>
  <c r="C2862" i="8"/>
  <c r="D2862" i="8"/>
  <c r="C2863" i="8"/>
  <c r="D2863" i="8"/>
  <c r="C2864" i="8"/>
  <c r="D2864" i="8"/>
  <c r="C2865" i="8"/>
  <c r="D2865" i="8"/>
  <c r="C2866" i="8"/>
  <c r="D2866" i="8"/>
  <c r="C2867" i="8"/>
  <c r="D2867" i="8"/>
  <c r="C2868" i="8"/>
  <c r="D2868" i="8"/>
  <c r="C2869" i="8"/>
  <c r="D2869" i="8"/>
  <c r="C2870" i="8"/>
  <c r="D2870" i="8"/>
  <c r="C2871" i="8"/>
  <c r="D2871" i="8"/>
  <c r="C2872" i="8"/>
  <c r="D2872" i="8"/>
  <c r="C2873" i="8"/>
  <c r="D2873" i="8"/>
  <c r="C2874" i="8"/>
  <c r="D2874" i="8"/>
  <c r="C2875" i="8"/>
  <c r="D2875" i="8"/>
  <c r="C2876" i="8"/>
  <c r="D2876" i="8"/>
  <c r="C2877" i="8"/>
  <c r="D2877" i="8"/>
  <c r="C2878" i="8"/>
  <c r="D2878" i="8"/>
  <c r="C2879" i="8"/>
  <c r="D2879" i="8"/>
  <c r="C2880" i="8"/>
  <c r="D2880" i="8"/>
  <c r="C2881" i="8"/>
  <c r="D2881" i="8"/>
  <c r="C2882" i="8"/>
  <c r="D2882" i="8"/>
  <c r="C2883" i="8"/>
  <c r="D2883" i="8"/>
  <c r="C2884" i="8"/>
  <c r="D2884" i="8"/>
  <c r="C2885" i="8"/>
  <c r="D2885" i="8"/>
  <c r="C2886" i="8"/>
  <c r="D2886" i="8"/>
  <c r="C2887" i="8"/>
  <c r="D2887" i="8"/>
  <c r="C2888" i="8"/>
  <c r="D2888" i="8"/>
  <c r="C2889" i="8"/>
  <c r="D2889" i="8"/>
  <c r="C2890" i="8"/>
  <c r="D2890" i="8"/>
  <c r="C2891" i="8"/>
  <c r="D2891" i="8"/>
  <c r="C2892" i="8"/>
  <c r="D2892" i="8"/>
  <c r="C2893" i="8"/>
  <c r="D2893" i="8"/>
  <c r="C2894" i="8"/>
  <c r="D2894" i="8"/>
  <c r="C2895" i="8"/>
  <c r="D2895" i="8"/>
  <c r="C2896" i="8"/>
  <c r="D2896" i="8"/>
  <c r="C2897" i="8"/>
  <c r="D2897" i="8"/>
  <c r="C2898" i="8"/>
  <c r="D2898" i="8"/>
  <c r="C2899" i="8"/>
  <c r="D2899" i="8"/>
  <c r="C2900" i="8"/>
  <c r="D2900" i="8"/>
  <c r="C2901" i="8"/>
  <c r="D2901" i="8"/>
  <c r="C2902" i="8"/>
  <c r="D2902" i="8"/>
  <c r="C2903" i="8"/>
  <c r="D2903" i="8"/>
  <c r="C2904" i="8"/>
  <c r="D2904" i="8"/>
  <c r="C2905" i="8"/>
  <c r="D2905" i="8"/>
  <c r="C2906" i="8"/>
  <c r="D2906" i="8"/>
  <c r="C2907" i="8"/>
  <c r="D2907" i="8"/>
  <c r="C2908" i="8"/>
  <c r="D2908" i="8"/>
  <c r="C2909" i="8"/>
  <c r="D2909" i="8"/>
  <c r="C2910" i="8"/>
  <c r="D2910" i="8"/>
  <c r="C2911" i="8"/>
  <c r="D2911" i="8"/>
  <c r="C2912" i="8"/>
  <c r="D2912" i="8"/>
  <c r="C2913" i="8"/>
  <c r="D2913" i="8"/>
  <c r="C2914" i="8"/>
  <c r="D2914" i="8"/>
  <c r="C2915" i="8"/>
  <c r="D2915" i="8"/>
  <c r="C2916" i="8"/>
  <c r="D2916" i="8"/>
  <c r="C2917" i="8"/>
  <c r="D2917" i="8"/>
  <c r="C2918" i="8"/>
  <c r="D2918" i="8"/>
  <c r="C2919" i="8"/>
  <c r="D2919" i="8"/>
  <c r="C2920" i="8"/>
  <c r="D2920" i="8"/>
  <c r="C2921" i="8"/>
  <c r="D2921" i="8"/>
  <c r="C2922" i="8"/>
  <c r="D2922" i="8"/>
  <c r="C2923" i="8"/>
  <c r="D2923" i="8"/>
  <c r="C2924" i="8"/>
  <c r="D2924" i="8"/>
  <c r="C2925" i="8"/>
  <c r="D2925" i="8"/>
  <c r="C2926" i="8"/>
  <c r="D2926" i="8"/>
  <c r="C2927" i="8"/>
  <c r="D2927" i="8"/>
  <c r="C2928" i="8"/>
  <c r="D2928" i="8"/>
  <c r="C2929" i="8"/>
  <c r="D2929" i="8"/>
  <c r="C2930" i="8"/>
  <c r="D2930" i="8"/>
  <c r="C2931" i="8"/>
  <c r="D2931" i="8"/>
  <c r="C2932" i="8"/>
  <c r="D2932" i="8"/>
  <c r="C2933" i="8"/>
  <c r="D2933" i="8"/>
  <c r="C2934" i="8"/>
  <c r="D2934" i="8"/>
  <c r="C2935" i="8"/>
  <c r="D2935" i="8"/>
  <c r="C2936" i="8"/>
  <c r="D2936" i="8"/>
  <c r="C2937" i="8"/>
  <c r="D2937" i="8"/>
  <c r="C2938" i="8"/>
  <c r="D2938" i="8"/>
  <c r="C2939" i="8"/>
  <c r="D2939" i="8"/>
  <c r="C2940" i="8"/>
  <c r="D2940" i="8"/>
  <c r="C2941" i="8"/>
  <c r="D2941" i="8"/>
  <c r="C2942" i="8"/>
  <c r="D2942" i="8"/>
  <c r="C2943" i="8"/>
  <c r="D2943" i="8"/>
  <c r="C2944" i="8"/>
  <c r="D2944" i="8"/>
  <c r="C2945" i="8"/>
  <c r="D2945" i="8"/>
  <c r="C2946" i="8"/>
  <c r="D2946" i="8"/>
  <c r="C2947" i="8"/>
  <c r="D2947" i="8"/>
  <c r="C2948" i="8"/>
  <c r="D2948" i="8"/>
  <c r="C2949" i="8"/>
  <c r="D2949" i="8"/>
  <c r="C2950" i="8"/>
  <c r="D2950" i="8"/>
  <c r="C2951" i="8"/>
  <c r="D2951" i="8"/>
  <c r="C2952" i="8"/>
  <c r="D2952" i="8"/>
  <c r="C2953" i="8"/>
  <c r="D2953" i="8"/>
  <c r="C2954" i="8"/>
  <c r="D2954" i="8"/>
  <c r="C2955" i="8"/>
  <c r="D2955" i="8"/>
  <c r="C2956" i="8"/>
  <c r="D2956" i="8"/>
  <c r="C2957" i="8"/>
  <c r="D2957" i="8"/>
  <c r="C2958" i="8"/>
  <c r="D2958" i="8"/>
  <c r="C2959" i="8"/>
  <c r="D2959" i="8"/>
  <c r="C2960" i="8"/>
  <c r="D2960" i="8"/>
  <c r="C2961" i="8"/>
  <c r="D2961" i="8"/>
  <c r="C2962" i="8"/>
  <c r="D2962" i="8"/>
  <c r="C2963" i="8"/>
  <c r="D2963" i="8"/>
  <c r="C2964" i="8"/>
  <c r="D2964" i="8"/>
  <c r="C2965" i="8"/>
  <c r="D2965" i="8"/>
  <c r="C2966" i="8"/>
  <c r="D2966" i="8"/>
  <c r="C2967" i="8"/>
  <c r="D2967" i="8"/>
  <c r="C2968" i="8"/>
  <c r="D2968" i="8"/>
  <c r="C2969" i="8"/>
  <c r="D2969" i="8"/>
  <c r="C2970" i="8"/>
  <c r="D2970" i="8"/>
  <c r="C2971" i="8"/>
  <c r="D2971" i="8"/>
  <c r="C2972" i="8"/>
  <c r="D2972" i="8"/>
  <c r="C2973" i="8"/>
  <c r="D2973" i="8"/>
  <c r="C2974" i="8"/>
  <c r="D2974" i="8"/>
  <c r="C2975" i="8"/>
  <c r="D2975" i="8"/>
  <c r="C2976" i="8"/>
  <c r="D2976" i="8"/>
  <c r="C2977" i="8"/>
  <c r="D2977" i="8"/>
  <c r="C2978" i="8"/>
  <c r="D2978" i="8"/>
  <c r="C2979" i="8"/>
  <c r="D2979" i="8"/>
  <c r="C2980" i="8"/>
  <c r="D2980" i="8"/>
  <c r="C2981" i="8"/>
  <c r="D2981" i="8"/>
  <c r="C2982" i="8"/>
  <c r="D2982" i="8"/>
  <c r="C2983" i="8"/>
  <c r="D2983" i="8"/>
  <c r="C2984" i="8"/>
  <c r="D2984" i="8"/>
  <c r="C2985" i="8"/>
  <c r="D2985" i="8"/>
  <c r="C2986" i="8"/>
  <c r="D2986" i="8"/>
  <c r="C2987" i="8"/>
  <c r="D2987" i="8"/>
  <c r="C2988" i="8"/>
  <c r="D2988" i="8"/>
  <c r="C2989" i="8"/>
  <c r="D2989" i="8"/>
  <c r="C2990" i="8"/>
  <c r="D2990" i="8"/>
  <c r="C2991" i="8"/>
  <c r="D2991" i="8"/>
  <c r="C2992" i="8"/>
  <c r="D2992" i="8"/>
  <c r="C2993" i="8"/>
  <c r="D2993" i="8"/>
  <c r="C2994" i="8"/>
  <c r="D2994" i="8"/>
  <c r="C2995" i="8"/>
  <c r="D2995" i="8"/>
  <c r="C2996" i="8"/>
  <c r="D2996" i="8"/>
  <c r="C2997" i="8"/>
  <c r="D2997" i="8"/>
  <c r="C2998" i="8"/>
  <c r="D2998" i="8"/>
  <c r="C2999" i="8"/>
  <c r="D2999" i="8"/>
  <c r="C3000" i="8"/>
  <c r="D3000" i="8"/>
  <c r="C3001" i="8"/>
  <c r="D3001" i="8"/>
  <c r="C3002" i="8"/>
  <c r="D3002" i="8"/>
  <c r="C3003" i="8"/>
  <c r="D3003" i="8"/>
  <c r="C3004" i="8"/>
  <c r="D3004" i="8"/>
  <c r="C3005" i="8"/>
  <c r="D3005" i="8"/>
  <c r="C3006" i="8"/>
  <c r="D3006" i="8"/>
  <c r="C3007" i="8"/>
  <c r="D3007" i="8"/>
  <c r="C3008" i="8"/>
  <c r="D3008" i="8"/>
  <c r="C3009" i="8"/>
  <c r="D3009" i="8"/>
  <c r="C3010" i="8"/>
  <c r="D3010" i="8"/>
  <c r="C3011" i="8"/>
  <c r="D3011" i="8"/>
  <c r="C3012" i="8"/>
  <c r="D3012" i="8"/>
  <c r="C3013" i="8"/>
  <c r="D3013" i="8"/>
  <c r="C3014" i="8"/>
  <c r="D3014" i="8"/>
  <c r="C3015" i="8"/>
  <c r="D3015" i="8"/>
  <c r="C3016" i="8"/>
  <c r="D3016" i="8"/>
  <c r="C3017" i="8"/>
  <c r="D3017" i="8"/>
  <c r="C3018" i="8"/>
  <c r="D3018" i="8"/>
  <c r="C3019" i="8"/>
  <c r="D3019" i="8"/>
  <c r="C3020" i="8"/>
  <c r="D3020" i="8"/>
  <c r="C3021" i="8"/>
  <c r="D3021" i="8"/>
  <c r="C3022" i="8"/>
  <c r="D3022" i="8"/>
  <c r="C3023" i="8"/>
  <c r="D3023" i="8"/>
  <c r="C3024" i="8"/>
  <c r="D3024" i="8"/>
  <c r="C3025" i="8"/>
  <c r="D3025" i="8"/>
  <c r="C3026" i="8"/>
  <c r="D3026" i="8"/>
  <c r="C3027" i="8"/>
  <c r="D3027" i="8"/>
  <c r="C3028" i="8"/>
  <c r="D3028" i="8"/>
  <c r="C3029" i="8"/>
  <c r="D3029" i="8"/>
  <c r="C3030" i="8"/>
  <c r="D3030" i="8"/>
  <c r="C3031" i="8"/>
  <c r="D3031" i="8"/>
  <c r="C3032" i="8"/>
  <c r="D3032" i="8"/>
  <c r="C3033" i="8"/>
  <c r="D3033" i="8"/>
  <c r="C3034" i="8"/>
  <c r="D3034" i="8"/>
  <c r="C3035" i="8"/>
  <c r="D3035" i="8"/>
  <c r="C3036" i="8"/>
  <c r="D3036" i="8"/>
  <c r="C3037" i="8"/>
  <c r="D3037" i="8"/>
  <c r="C3038" i="8"/>
  <c r="D3038" i="8"/>
  <c r="C3039" i="8"/>
  <c r="D3039" i="8"/>
  <c r="C3040" i="8"/>
  <c r="D3040" i="8"/>
  <c r="C3041" i="8"/>
  <c r="D3041" i="8"/>
  <c r="C3042" i="8"/>
  <c r="D3042" i="8"/>
  <c r="C3043" i="8"/>
  <c r="D3043" i="8"/>
  <c r="C3044" i="8"/>
  <c r="D3044" i="8"/>
  <c r="C3045" i="8"/>
  <c r="D3045" i="8"/>
  <c r="C3046" i="8"/>
  <c r="D3046" i="8"/>
  <c r="C3047" i="8"/>
  <c r="D3047" i="8"/>
  <c r="C3048" i="8"/>
  <c r="D3048" i="8"/>
  <c r="C3049" i="8"/>
  <c r="D3049" i="8"/>
  <c r="C3050" i="8"/>
  <c r="D3050" i="8"/>
  <c r="C3051" i="8"/>
  <c r="D3051" i="8"/>
  <c r="C3052" i="8"/>
  <c r="D3052" i="8"/>
  <c r="C3053" i="8"/>
  <c r="D3053" i="8"/>
  <c r="C3054" i="8"/>
  <c r="D3054" i="8"/>
  <c r="C3055" i="8"/>
  <c r="D3055" i="8"/>
  <c r="C3056" i="8"/>
  <c r="D3056" i="8"/>
  <c r="C3057" i="8"/>
  <c r="D3057" i="8"/>
  <c r="C3058" i="8"/>
  <c r="D3058" i="8"/>
  <c r="C3059" i="8"/>
  <c r="D3059" i="8"/>
  <c r="C3060" i="8"/>
  <c r="D3060" i="8"/>
  <c r="C3061" i="8"/>
  <c r="D3061" i="8"/>
  <c r="C3062" i="8"/>
  <c r="D3062" i="8"/>
  <c r="C3063" i="8"/>
  <c r="D3063" i="8"/>
  <c r="C3064" i="8"/>
  <c r="D3064" i="8"/>
  <c r="C3065" i="8"/>
  <c r="D3065" i="8"/>
  <c r="C3066" i="8"/>
  <c r="D3066" i="8"/>
  <c r="C3067" i="8"/>
  <c r="D3067" i="8"/>
  <c r="C3068" i="8"/>
  <c r="D3068" i="8"/>
  <c r="C3069" i="8"/>
  <c r="D3069" i="8"/>
  <c r="C3070" i="8"/>
  <c r="D3070" i="8"/>
  <c r="C3071" i="8"/>
  <c r="D3071" i="8"/>
  <c r="C3072" i="8"/>
  <c r="D3072" i="8"/>
  <c r="C3073" i="8"/>
  <c r="D3073" i="8"/>
  <c r="C3074" i="8"/>
  <c r="D3074" i="8"/>
  <c r="C3075" i="8"/>
  <c r="D3075" i="8"/>
  <c r="C3076" i="8"/>
  <c r="D3076" i="8"/>
  <c r="C3077" i="8"/>
  <c r="D3077" i="8"/>
  <c r="C3078" i="8"/>
  <c r="D3078" i="8"/>
  <c r="C3079" i="8"/>
  <c r="D3079" i="8"/>
  <c r="C3080" i="8"/>
  <c r="D3080" i="8"/>
  <c r="C3081" i="8"/>
  <c r="D3081" i="8"/>
  <c r="C3082" i="8"/>
  <c r="D3082" i="8"/>
  <c r="C3083" i="8"/>
  <c r="D3083" i="8"/>
  <c r="C3084" i="8"/>
  <c r="D3084" i="8"/>
  <c r="C3085" i="8"/>
  <c r="D3085" i="8"/>
  <c r="C3086" i="8"/>
  <c r="D3086" i="8"/>
  <c r="C3087" i="8"/>
  <c r="D3087" i="8"/>
  <c r="C3088" i="8"/>
  <c r="D3088" i="8"/>
  <c r="C3089" i="8"/>
  <c r="D3089" i="8"/>
  <c r="C3090" i="8"/>
  <c r="D3090" i="8"/>
  <c r="C3091" i="8"/>
  <c r="D3091" i="8"/>
  <c r="C3092" i="8"/>
  <c r="D3092" i="8"/>
  <c r="C3093" i="8"/>
  <c r="D3093" i="8"/>
  <c r="C3094" i="8"/>
  <c r="D3094" i="8"/>
  <c r="C3095" i="8"/>
  <c r="D3095" i="8"/>
  <c r="C3096" i="8"/>
  <c r="D3096" i="8"/>
  <c r="C3097" i="8"/>
  <c r="D3097" i="8"/>
  <c r="C3098" i="8"/>
  <c r="D3098" i="8"/>
  <c r="C3099" i="8"/>
  <c r="D3099" i="8"/>
  <c r="C3100" i="8"/>
  <c r="D3100" i="8"/>
  <c r="C3101" i="8"/>
  <c r="D3101" i="8"/>
  <c r="C3102" i="8"/>
  <c r="D3102" i="8"/>
  <c r="C3103" i="8"/>
  <c r="D3103" i="8"/>
  <c r="C3104" i="8"/>
  <c r="D3104" i="8"/>
  <c r="C3105" i="8"/>
  <c r="D3105" i="8"/>
  <c r="C3106" i="8"/>
  <c r="D3106" i="8"/>
  <c r="C3107" i="8"/>
  <c r="D3107" i="8"/>
  <c r="C3108" i="8"/>
  <c r="D3108" i="8"/>
  <c r="C3109" i="8"/>
  <c r="D3109" i="8"/>
  <c r="C3110" i="8"/>
  <c r="D3110" i="8"/>
  <c r="C3111" i="8"/>
  <c r="D3111" i="8"/>
  <c r="C3112" i="8"/>
  <c r="D3112" i="8"/>
  <c r="C3113" i="8"/>
  <c r="D3113" i="8"/>
  <c r="C3114" i="8"/>
  <c r="D3114" i="8"/>
  <c r="C3115" i="8"/>
  <c r="D3115" i="8"/>
  <c r="C3116" i="8"/>
  <c r="D3116" i="8"/>
  <c r="C3117" i="8"/>
  <c r="D3117" i="8"/>
  <c r="C3118" i="8"/>
  <c r="D3118" i="8"/>
  <c r="C3119" i="8"/>
  <c r="D3119" i="8"/>
  <c r="C3120" i="8"/>
  <c r="D3120" i="8"/>
  <c r="C3121" i="8"/>
  <c r="D3121" i="8"/>
  <c r="C3122" i="8"/>
  <c r="D3122" i="8"/>
  <c r="C3123" i="8"/>
  <c r="D3123" i="8"/>
  <c r="C3124" i="8"/>
  <c r="D3124" i="8"/>
  <c r="C3125" i="8"/>
  <c r="D3125" i="8"/>
  <c r="C3126" i="8"/>
  <c r="D3126" i="8"/>
  <c r="C3127" i="8"/>
  <c r="D3127" i="8"/>
  <c r="C3128" i="8"/>
  <c r="D3128" i="8"/>
  <c r="C3129" i="8"/>
  <c r="D3129" i="8"/>
  <c r="C3130" i="8"/>
  <c r="D3130" i="8"/>
  <c r="C3131" i="8"/>
  <c r="D3131" i="8"/>
  <c r="C3132" i="8"/>
  <c r="D3132" i="8"/>
  <c r="C3133" i="8"/>
  <c r="D3133" i="8"/>
  <c r="C3134" i="8"/>
  <c r="D3134" i="8"/>
  <c r="C3135" i="8"/>
  <c r="D3135" i="8"/>
  <c r="C3136" i="8"/>
  <c r="D3136" i="8"/>
  <c r="C3137" i="8"/>
  <c r="D3137" i="8"/>
  <c r="C3138" i="8"/>
  <c r="D3138" i="8"/>
  <c r="C3139" i="8"/>
  <c r="D3139" i="8"/>
  <c r="C3140" i="8"/>
  <c r="D3140" i="8"/>
  <c r="C3141" i="8"/>
  <c r="D3141" i="8"/>
  <c r="C3142" i="8"/>
  <c r="D3142" i="8"/>
  <c r="C3143" i="8"/>
  <c r="D3143" i="8"/>
  <c r="C3144" i="8"/>
  <c r="D3144" i="8"/>
  <c r="C3145" i="8"/>
  <c r="D3145" i="8"/>
  <c r="C3146" i="8"/>
  <c r="D3146" i="8"/>
  <c r="C3147" i="8"/>
  <c r="D3147" i="8"/>
  <c r="C3148" i="8"/>
  <c r="D3148" i="8"/>
  <c r="C3149" i="8"/>
  <c r="D3149" i="8"/>
  <c r="C3150" i="8"/>
  <c r="D3150" i="8"/>
  <c r="C3151" i="8"/>
  <c r="D3151" i="8"/>
  <c r="C3152" i="8"/>
  <c r="D3152" i="8"/>
  <c r="C3153" i="8"/>
  <c r="D3153" i="8"/>
  <c r="C3154" i="8"/>
  <c r="D3154" i="8"/>
  <c r="C3155" i="8"/>
  <c r="D3155" i="8"/>
  <c r="C3156" i="8"/>
  <c r="D3156" i="8"/>
  <c r="C3157" i="8"/>
  <c r="D3157" i="8"/>
  <c r="C3158" i="8"/>
  <c r="D3158" i="8"/>
  <c r="C3159" i="8"/>
  <c r="D3159" i="8"/>
  <c r="C3160" i="8"/>
  <c r="D3160" i="8"/>
  <c r="C3161" i="8"/>
  <c r="D3161" i="8"/>
  <c r="C3162" i="8"/>
  <c r="D3162" i="8"/>
  <c r="C3163" i="8"/>
  <c r="D3163" i="8"/>
  <c r="C3164" i="8"/>
  <c r="D3164" i="8"/>
  <c r="C3165" i="8"/>
  <c r="D3165" i="8"/>
  <c r="C3166" i="8"/>
  <c r="D3166" i="8"/>
  <c r="C3167" i="8"/>
  <c r="D3167" i="8"/>
  <c r="C3168" i="8"/>
  <c r="D3168" i="8"/>
  <c r="C3169" i="8"/>
  <c r="D3169" i="8"/>
  <c r="C3170" i="8"/>
  <c r="D3170" i="8"/>
  <c r="C3171" i="8"/>
  <c r="D3171" i="8"/>
  <c r="C3172" i="8"/>
  <c r="D3172" i="8"/>
  <c r="C3173" i="8"/>
  <c r="D3173" i="8"/>
  <c r="C3174" i="8"/>
  <c r="D3174" i="8"/>
  <c r="C3175" i="8"/>
  <c r="D3175" i="8"/>
  <c r="C3176" i="8"/>
  <c r="D3176" i="8"/>
  <c r="C3177" i="8"/>
  <c r="D3177" i="8"/>
  <c r="C3178" i="8"/>
  <c r="D3178" i="8"/>
  <c r="C3179" i="8"/>
  <c r="D3179" i="8"/>
  <c r="C3180" i="8"/>
  <c r="D3180" i="8"/>
  <c r="C3181" i="8"/>
  <c r="D3181" i="8"/>
  <c r="C3182" i="8"/>
  <c r="D3182" i="8"/>
  <c r="C3183" i="8"/>
  <c r="D3183" i="8"/>
  <c r="C3184" i="8"/>
  <c r="D3184" i="8"/>
  <c r="C3185" i="8"/>
  <c r="D3185" i="8"/>
  <c r="C3186" i="8"/>
  <c r="D3186" i="8"/>
  <c r="C3187" i="8"/>
  <c r="D3187" i="8"/>
  <c r="C3188" i="8"/>
  <c r="D3188" i="8"/>
  <c r="C3189" i="8"/>
  <c r="D3189" i="8"/>
  <c r="C3190" i="8"/>
  <c r="D3190" i="8"/>
  <c r="C3191" i="8"/>
  <c r="D3191" i="8"/>
  <c r="C3192" i="8"/>
  <c r="D3192" i="8"/>
  <c r="C3193" i="8"/>
  <c r="D3193" i="8"/>
  <c r="C3194" i="8"/>
  <c r="D3194" i="8"/>
  <c r="C3195" i="8"/>
  <c r="D3195" i="8"/>
  <c r="C3196" i="8"/>
  <c r="D3196" i="8"/>
  <c r="C3197" i="8"/>
  <c r="D3197" i="8"/>
  <c r="C3198" i="8"/>
  <c r="D3198" i="8"/>
  <c r="C3199" i="8"/>
  <c r="D3199" i="8"/>
  <c r="C3200" i="8"/>
  <c r="D3200" i="8"/>
  <c r="C3201" i="8"/>
  <c r="D3201" i="8"/>
  <c r="C3202" i="8"/>
  <c r="D3202" i="8"/>
  <c r="C3203" i="8"/>
  <c r="D3203" i="8"/>
  <c r="C3204" i="8"/>
  <c r="D3204" i="8"/>
  <c r="C3205" i="8"/>
  <c r="D3205" i="8"/>
  <c r="C3206" i="8"/>
  <c r="D3206" i="8"/>
  <c r="C3207" i="8"/>
  <c r="D3207" i="8"/>
  <c r="C3208" i="8"/>
  <c r="D3208" i="8"/>
  <c r="C3209" i="8"/>
  <c r="D3209" i="8"/>
  <c r="C3210" i="8"/>
  <c r="D3210" i="8"/>
  <c r="C3211" i="8"/>
  <c r="D3211" i="8"/>
  <c r="C3212" i="8"/>
  <c r="D3212" i="8"/>
  <c r="C3213" i="8"/>
  <c r="D3213" i="8"/>
  <c r="C3214" i="8"/>
  <c r="D3214" i="8"/>
  <c r="C3215" i="8"/>
  <c r="D3215" i="8"/>
  <c r="C3216" i="8"/>
  <c r="D3216" i="8"/>
  <c r="C3217" i="8"/>
  <c r="D3217" i="8"/>
  <c r="C3218" i="8"/>
  <c r="D3218" i="8"/>
  <c r="C3219" i="8"/>
  <c r="D3219" i="8"/>
  <c r="C3220" i="8"/>
  <c r="D3220" i="8"/>
  <c r="C3221" i="8"/>
  <c r="D3221" i="8"/>
  <c r="C3222" i="8"/>
  <c r="D3222" i="8"/>
  <c r="C3223" i="8"/>
  <c r="D3223" i="8"/>
  <c r="C3224" i="8"/>
  <c r="D3224" i="8"/>
  <c r="C3225" i="8"/>
  <c r="D3225" i="8"/>
  <c r="C3226" i="8"/>
  <c r="D3226" i="8"/>
  <c r="C3227" i="8"/>
  <c r="D3227" i="8"/>
  <c r="C3228" i="8"/>
  <c r="D3228" i="8"/>
  <c r="C3229" i="8"/>
  <c r="D3229" i="8"/>
  <c r="C3230" i="8"/>
  <c r="D3230" i="8"/>
  <c r="C3231" i="8"/>
  <c r="D3231" i="8"/>
  <c r="C3232" i="8"/>
  <c r="D3232" i="8"/>
  <c r="C3233" i="8"/>
  <c r="D3233" i="8"/>
  <c r="C3234" i="8"/>
  <c r="D3234" i="8"/>
  <c r="C3235" i="8"/>
  <c r="D3235" i="8"/>
  <c r="C3236" i="8"/>
  <c r="D3236" i="8"/>
  <c r="C3237" i="8"/>
  <c r="D3237" i="8"/>
  <c r="C3238" i="8"/>
  <c r="D3238" i="8"/>
  <c r="C3239" i="8"/>
  <c r="D3239" i="8"/>
  <c r="C3240" i="8"/>
  <c r="D3240" i="8"/>
  <c r="C3241" i="8"/>
  <c r="D3241" i="8"/>
  <c r="C3242" i="8"/>
  <c r="D3242" i="8"/>
  <c r="C3243" i="8"/>
  <c r="D3243" i="8"/>
  <c r="C3244" i="8"/>
  <c r="D3244" i="8"/>
  <c r="C3245" i="8"/>
  <c r="D3245" i="8"/>
  <c r="C3246" i="8"/>
  <c r="D3246" i="8"/>
  <c r="C3247" i="8"/>
  <c r="D3247" i="8"/>
  <c r="C3248" i="8"/>
  <c r="D3248" i="8"/>
  <c r="C3249" i="8"/>
  <c r="D3249" i="8"/>
  <c r="C3250" i="8"/>
  <c r="D3250" i="8"/>
  <c r="C3251" i="8"/>
  <c r="D3251" i="8"/>
  <c r="C3252" i="8"/>
  <c r="D3252" i="8"/>
  <c r="C3253" i="8"/>
  <c r="D3253" i="8"/>
  <c r="C3254" i="8"/>
  <c r="D3254" i="8"/>
  <c r="C3255" i="8"/>
  <c r="D3255" i="8"/>
  <c r="C3256" i="8"/>
  <c r="D3256" i="8"/>
  <c r="C3257" i="8"/>
  <c r="D3257" i="8"/>
  <c r="C3258" i="8"/>
  <c r="D3258" i="8"/>
  <c r="C3259" i="8"/>
  <c r="D3259" i="8"/>
  <c r="C3260" i="8"/>
  <c r="D3260" i="8"/>
  <c r="C3261" i="8"/>
  <c r="D3261" i="8"/>
  <c r="C3262" i="8"/>
  <c r="D3262" i="8"/>
  <c r="C3263" i="8"/>
  <c r="D3263" i="8"/>
  <c r="C3264" i="8"/>
  <c r="D3264" i="8"/>
  <c r="C3265" i="8"/>
  <c r="D3265" i="8"/>
  <c r="C3266" i="8"/>
  <c r="D3266" i="8"/>
  <c r="C3267" i="8"/>
  <c r="D3267" i="8"/>
  <c r="C3268" i="8"/>
  <c r="D3268" i="8"/>
  <c r="C3269" i="8"/>
  <c r="D3269" i="8"/>
  <c r="C3270" i="8"/>
  <c r="D3270" i="8"/>
  <c r="C3271" i="8"/>
  <c r="D3271" i="8"/>
  <c r="C3272" i="8"/>
  <c r="D3272" i="8"/>
  <c r="C3273" i="8"/>
  <c r="D3273" i="8"/>
  <c r="C3274" i="8"/>
  <c r="D3274" i="8"/>
  <c r="C3275" i="8"/>
  <c r="D3275" i="8"/>
  <c r="C3276" i="8"/>
  <c r="D3276" i="8"/>
  <c r="C3277" i="8"/>
  <c r="D3277" i="8"/>
  <c r="C3278" i="8"/>
  <c r="D3278" i="8"/>
  <c r="C3279" i="8"/>
  <c r="D3279" i="8"/>
  <c r="C3280" i="8"/>
  <c r="D3280" i="8"/>
  <c r="C3281" i="8"/>
  <c r="D3281" i="8"/>
  <c r="C3282" i="8"/>
  <c r="D3282" i="8"/>
  <c r="C3283" i="8"/>
  <c r="D3283" i="8"/>
  <c r="C3284" i="8"/>
  <c r="D3284" i="8"/>
  <c r="C3285" i="8"/>
  <c r="D3285" i="8"/>
  <c r="C3286" i="8"/>
  <c r="D3286" i="8"/>
  <c r="C3287" i="8"/>
  <c r="D3287" i="8"/>
  <c r="C3288" i="8"/>
  <c r="D3288" i="8"/>
  <c r="C3289" i="8"/>
  <c r="D3289" i="8"/>
  <c r="C3290" i="8"/>
  <c r="D3290" i="8"/>
  <c r="C3291" i="8"/>
  <c r="D3291" i="8"/>
  <c r="C3292" i="8"/>
  <c r="D3292" i="8"/>
  <c r="C3293" i="8"/>
  <c r="D3293" i="8"/>
  <c r="C3294" i="8"/>
  <c r="D3294" i="8"/>
  <c r="C3295" i="8"/>
  <c r="D3295" i="8"/>
  <c r="C3296" i="8"/>
  <c r="D3296" i="8"/>
  <c r="C3300" i="8"/>
  <c r="D3300" i="8"/>
  <c r="C3301" i="8"/>
  <c r="D3301" i="8"/>
  <c r="C3302" i="8"/>
  <c r="D3302" i="8"/>
  <c r="C3303" i="8"/>
  <c r="D3303" i="8"/>
  <c r="C3304" i="8"/>
  <c r="D3304" i="8"/>
  <c r="C3305" i="8"/>
  <c r="D3305" i="8"/>
  <c r="C3306" i="8"/>
  <c r="D3306" i="8"/>
  <c r="C3307" i="8"/>
  <c r="D3307" i="8"/>
  <c r="C3308" i="8"/>
  <c r="D3308" i="8"/>
  <c r="C3309" i="8"/>
  <c r="D3309" i="8"/>
  <c r="C3310" i="8"/>
  <c r="D3310" i="8"/>
  <c r="C3311" i="8"/>
  <c r="D3311" i="8"/>
  <c r="C3312" i="8"/>
  <c r="D3312" i="8"/>
  <c r="C3313" i="8"/>
  <c r="D3313" i="8"/>
  <c r="C3314" i="8"/>
  <c r="D3314" i="8"/>
  <c r="C3315" i="8"/>
  <c r="D3315" i="8"/>
  <c r="C3316" i="8"/>
  <c r="D3316" i="8"/>
  <c r="C3317" i="8"/>
  <c r="D3317" i="8"/>
  <c r="C3318" i="8"/>
  <c r="D3318" i="8"/>
  <c r="C3319" i="8"/>
  <c r="D3319" i="8"/>
  <c r="C3320" i="8"/>
  <c r="D3320" i="8"/>
  <c r="C3321" i="8"/>
  <c r="D3321" i="8"/>
  <c r="C3322" i="8"/>
  <c r="D3322" i="8"/>
  <c r="C3323" i="8"/>
  <c r="D3323" i="8"/>
  <c r="C3324" i="8"/>
  <c r="D3324" i="8"/>
  <c r="C3325" i="8"/>
  <c r="D3325" i="8"/>
  <c r="C3326" i="8"/>
  <c r="D3326" i="8"/>
  <c r="C3327" i="8"/>
  <c r="D3327" i="8"/>
  <c r="C3328" i="8"/>
  <c r="D3328" i="8"/>
  <c r="C3329" i="8"/>
  <c r="D3329" i="8"/>
  <c r="C3330" i="8"/>
  <c r="D3330" i="8"/>
  <c r="C3331" i="8"/>
  <c r="D3331" i="8"/>
  <c r="C3332" i="8"/>
  <c r="D3332" i="8"/>
  <c r="C3333" i="8"/>
  <c r="D3333" i="8"/>
  <c r="C3334" i="8"/>
  <c r="D3334" i="8"/>
  <c r="C3335" i="8"/>
  <c r="D3335" i="8"/>
  <c r="C3336" i="8"/>
  <c r="D3336" i="8"/>
  <c r="C3337" i="8"/>
  <c r="D3337" i="8"/>
  <c r="C3338" i="8"/>
  <c r="D3338" i="8"/>
  <c r="C3339" i="8"/>
  <c r="D3339" i="8"/>
  <c r="C3340" i="8"/>
  <c r="D3340" i="8"/>
  <c r="C3341" i="8"/>
  <c r="D3341" i="8"/>
  <c r="C3342" i="8"/>
  <c r="D3342" i="8"/>
  <c r="C3343" i="8"/>
  <c r="D3343" i="8"/>
  <c r="C3344" i="8"/>
  <c r="D3344" i="8"/>
  <c r="C3345" i="8"/>
  <c r="D3345" i="8"/>
  <c r="C3346" i="8"/>
  <c r="D3346" i="8"/>
  <c r="C3347" i="8"/>
  <c r="D3347" i="8"/>
  <c r="C3348" i="8"/>
  <c r="D3348" i="8"/>
  <c r="C3349" i="8"/>
  <c r="D3349" i="8"/>
  <c r="C3350" i="8"/>
  <c r="D3350" i="8"/>
  <c r="C3351" i="8"/>
  <c r="D3351" i="8"/>
  <c r="C3352" i="8"/>
  <c r="D3352" i="8"/>
  <c r="C3353" i="8"/>
  <c r="D3353" i="8"/>
  <c r="C3354" i="8"/>
  <c r="D3354" i="8"/>
  <c r="C3355" i="8"/>
  <c r="D3355" i="8"/>
  <c r="C3356" i="8"/>
  <c r="D3356" i="8"/>
  <c r="C3357" i="8"/>
  <c r="D3357" i="8"/>
  <c r="C3358" i="8"/>
  <c r="D3358" i="8"/>
  <c r="C3359" i="8"/>
  <c r="D3359" i="8"/>
  <c r="C3360" i="8"/>
  <c r="D3360" i="8"/>
  <c r="C3361" i="8"/>
  <c r="D3361" i="8"/>
  <c r="C3362" i="8"/>
  <c r="D3362" i="8"/>
  <c r="C3363" i="8"/>
  <c r="D3363" i="8"/>
  <c r="C3364" i="8"/>
  <c r="D3364" i="8"/>
  <c r="C3365" i="8"/>
  <c r="D3365" i="8"/>
  <c r="C3366" i="8"/>
  <c r="D3366" i="8"/>
  <c r="C3367" i="8"/>
  <c r="D3367" i="8"/>
  <c r="C3368" i="8"/>
  <c r="D3368" i="8"/>
  <c r="C3369" i="8"/>
  <c r="D3369" i="8"/>
  <c r="C3370" i="8"/>
  <c r="D3370" i="8"/>
  <c r="C3371" i="8"/>
  <c r="D3371" i="8"/>
  <c r="C3372" i="8"/>
  <c r="D3372" i="8"/>
  <c r="C3373" i="8"/>
  <c r="D3373" i="8"/>
  <c r="C3374" i="8"/>
  <c r="D3374" i="8"/>
  <c r="C3375" i="8"/>
  <c r="D3375" i="8"/>
  <c r="C3376" i="8"/>
  <c r="D3376" i="8"/>
  <c r="C3377" i="8"/>
  <c r="D3377" i="8"/>
  <c r="C3378" i="8"/>
  <c r="D3378" i="8"/>
  <c r="C3379" i="8"/>
  <c r="D3379" i="8"/>
  <c r="C3380" i="8"/>
  <c r="D3380" i="8"/>
  <c r="C3381" i="8"/>
  <c r="D3381" i="8"/>
  <c r="C3382" i="8"/>
  <c r="D3382" i="8"/>
  <c r="C3383" i="8"/>
  <c r="D3383" i="8"/>
  <c r="C3384" i="8"/>
  <c r="D3384" i="8"/>
  <c r="C3385" i="8"/>
  <c r="D3385" i="8"/>
  <c r="C3386" i="8"/>
  <c r="D3386" i="8"/>
  <c r="C3387" i="8"/>
  <c r="D3387" i="8"/>
  <c r="C3388" i="8"/>
  <c r="D3388" i="8"/>
  <c r="C3389" i="8"/>
  <c r="D3389" i="8"/>
  <c r="C3390" i="8"/>
  <c r="D3390" i="8"/>
  <c r="C3391" i="8"/>
  <c r="D3391" i="8"/>
  <c r="C3392" i="8"/>
  <c r="D3392" i="8"/>
  <c r="C3393" i="8"/>
  <c r="D3393" i="8"/>
  <c r="C3394" i="8"/>
  <c r="D3394" i="8"/>
  <c r="C3395" i="8"/>
  <c r="D3395" i="8"/>
  <c r="C3396" i="8"/>
  <c r="D3396" i="8"/>
  <c r="C3397" i="8"/>
  <c r="D3397" i="8"/>
  <c r="C3398" i="8"/>
  <c r="D3398" i="8"/>
  <c r="C3399" i="8"/>
  <c r="D3399" i="8"/>
  <c r="C3400" i="8"/>
  <c r="D3400" i="8"/>
  <c r="C3401" i="8"/>
  <c r="D3401" i="8"/>
  <c r="C3402" i="8"/>
  <c r="D3402" i="8"/>
  <c r="C3403" i="8"/>
  <c r="D3403" i="8"/>
  <c r="C3404" i="8"/>
  <c r="D3404" i="8"/>
  <c r="C3405" i="8"/>
  <c r="D3405" i="8"/>
  <c r="C3406" i="8"/>
  <c r="D3406" i="8"/>
  <c r="C3407" i="8"/>
  <c r="D3407" i="8"/>
  <c r="C3408" i="8"/>
  <c r="D3408" i="8"/>
  <c r="C3409" i="8"/>
  <c r="D3409" i="8"/>
  <c r="C3410" i="8"/>
  <c r="D3410" i="8"/>
  <c r="C3411" i="8"/>
  <c r="D3411" i="8"/>
  <c r="C3412" i="8"/>
  <c r="D3412" i="8"/>
  <c r="C3413" i="8"/>
  <c r="D3413" i="8"/>
  <c r="C3414" i="8"/>
  <c r="D3414" i="8"/>
  <c r="C3415" i="8"/>
  <c r="D3415" i="8"/>
  <c r="C3416" i="8"/>
  <c r="D3416" i="8"/>
  <c r="C3417" i="8"/>
  <c r="D3417" i="8"/>
  <c r="C3418" i="8"/>
  <c r="D3418" i="8"/>
  <c r="C3419" i="8"/>
  <c r="D3419" i="8"/>
  <c r="C3420" i="8"/>
  <c r="D3420" i="8"/>
  <c r="C3421" i="8"/>
  <c r="D3421" i="8"/>
  <c r="C3422" i="8"/>
  <c r="D3422" i="8"/>
  <c r="C3423" i="8"/>
  <c r="D3423" i="8"/>
  <c r="C3424" i="8"/>
  <c r="D3424" i="8"/>
  <c r="C3425" i="8"/>
  <c r="D3425" i="8"/>
  <c r="C3426" i="8"/>
  <c r="D3426" i="8"/>
  <c r="C3427" i="8"/>
  <c r="D3427" i="8"/>
  <c r="C3428" i="8"/>
  <c r="D3428" i="8"/>
  <c r="C3429" i="8"/>
  <c r="D3429" i="8"/>
  <c r="C3430" i="8"/>
  <c r="D3430" i="8"/>
  <c r="C3431" i="8"/>
  <c r="D3431" i="8"/>
  <c r="C3432" i="8"/>
  <c r="D3432" i="8"/>
  <c r="C3433" i="8"/>
  <c r="D3433" i="8"/>
  <c r="C3434" i="8"/>
  <c r="D3434" i="8"/>
  <c r="C3435" i="8"/>
  <c r="D3435" i="8"/>
  <c r="C3436" i="8"/>
  <c r="D3436" i="8"/>
  <c r="C3437" i="8"/>
  <c r="D3437" i="8"/>
  <c r="C3438" i="8"/>
  <c r="D3438" i="8"/>
  <c r="C3439" i="8"/>
  <c r="D3439" i="8"/>
  <c r="C3440" i="8"/>
  <c r="D3440" i="8"/>
  <c r="C3441" i="8"/>
  <c r="D3441" i="8"/>
  <c r="C3442" i="8"/>
  <c r="D3442" i="8"/>
  <c r="C3443" i="8"/>
  <c r="D3443" i="8"/>
  <c r="C3444" i="8"/>
  <c r="D3444" i="8"/>
  <c r="C3445" i="8"/>
  <c r="D3445" i="8"/>
  <c r="C3446" i="8"/>
  <c r="D3446" i="8"/>
  <c r="C3447" i="8"/>
  <c r="D3447" i="8"/>
  <c r="C3448" i="8"/>
  <c r="D3448" i="8"/>
  <c r="C3449" i="8"/>
  <c r="D3449" i="8"/>
  <c r="C3450" i="8"/>
  <c r="D3450" i="8"/>
  <c r="C3451" i="8"/>
  <c r="D3451" i="8"/>
  <c r="C3452" i="8"/>
  <c r="D3452" i="8"/>
  <c r="C3453" i="8"/>
  <c r="D3453" i="8"/>
  <c r="C3454" i="8"/>
  <c r="D3454" i="8"/>
  <c r="C3455" i="8"/>
  <c r="D3455" i="8"/>
  <c r="C3456" i="8"/>
  <c r="D3456" i="8"/>
  <c r="C3457" i="8"/>
  <c r="D3457" i="8"/>
  <c r="C3458" i="8"/>
  <c r="D3458" i="8"/>
  <c r="C3459" i="8"/>
  <c r="D3459" i="8"/>
  <c r="C3460" i="8"/>
  <c r="D3460" i="8"/>
  <c r="C3461" i="8"/>
  <c r="D3461" i="8"/>
  <c r="C3462" i="8"/>
  <c r="D3462" i="8"/>
  <c r="C3463" i="8"/>
  <c r="D3463" i="8"/>
  <c r="C3464" i="8"/>
  <c r="D3464" i="8"/>
  <c r="C3465" i="8"/>
  <c r="D3465" i="8"/>
  <c r="C3466" i="8"/>
  <c r="D3466" i="8"/>
  <c r="C3467" i="8"/>
  <c r="D3467" i="8"/>
  <c r="C3468" i="8"/>
  <c r="D3468" i="8"/>
  <c r="C3469" i="8"/>
  <c r="D3469" i="8"/>
  <c r="C3470" i="8"/>
  <c r="D3470" i="8"/>
  <c r="C3471" i="8"/>
  <c r="D3471" i="8"/>
  <c r="C3472" i="8"/>
  <c r="D3472" i="8"/>
  <c r="C3473" i="8"/>
  <c r="D3473" i="8"/>
  <c r="C3474" i="8"/>
  <c r="D3474" i="8"/>
  <c r="C3475" i="8"/>
  <c r="D3475" i="8"/>
  <c r="C3476" i="8"/>
  <c r="D3476" i="8"/>
  <c r="C3477" i="8"/>
  <c r="D3477" i="8"/>
  <c r="C3478" i="8"/>
  <c r="D3478" i="8"/>
  <c r="C3479" i="8"/>
  <c r="D3479" i="8"/>
  <c r="C3480" i="8"/>
  <c r="D3480" i="8"/>
  <c r="C3481" i="8"/>
  <c r="D3481" i="8"/>
  <c r="C3482" i="8"/>
  <c r="D3482" i="8"/>
  <c r="C3483" i="8"/>
  <c r="D3483" i="8"/>
  <c r="C3484" i="8"/>
  <c r="D3484" i="8"/>
  <c r="C3485" i="8"/>
  <c r="D3485" i="8"/>
  <c r="C3486" i="8"/>
  <c r="D3486" i="8"/>
  <c r="C3487" i="8"/>
  <c r="D3487" i="8"/>
  <c r="C3488" i="8"/>
  <c r="D3488" i="8"/>
  <c r="C3489" i="8"/>
  <c r="D3489" i="8"/>
  <c r="C3490" i="8"/>
  <c r="D3490" i="8"/>
  <c r="C3491" i="8"/>
  <c r="D3491" i="8"/>
  <c r="C3492" i="8"/>
  <c r="D3492" i="8"/>
  <c r="C3493" i="8"/>
  <c r="D3493" i="8"/>
  <c r="C3494" i="8"/>
  <c r="D3494" i="8"/>
  <c r="C3495" i="8"/>
  <c r="D3495" i="8"/>
  <c r="C3496" i="8"/>
  <c r="D3496" i="8"/>
  <c r="C3497" i="8"/>
  <c r="D3497" i="8"/>
  <c r="C3498" i="8"/>
  <c r="D3498" i="8"/>
  <c r="C3499" i="8"/>
  <c r="D3499" i="8"/>
  <c r="C3500" i="8"/>
  <c r="D3500" i="8"/>
  <c r="C3501" i="8"/>
  <c r="D3501" i="8"/>
  <c r="C3502" i="8"/>
  <c r="D3502" i="8"/>
  <c r="C3503" i="8"/>
  <c r="D3503" i="8"/>
  <c r="C3504" i="8"/>
  <c r="D3504" i="8"/>
  <c r="C3505" i="8"/>
  <c r="D3505" i="8"/>
  <c r="C3506" i="8"/>
  <c r="D3506" i="8"/>
  <c r="C3507" i="8"/>
  <c r="D3507" i="8"/>
  <c r="C3508" i="8"/>
  <c r="D3508" i="8"/>
  <c r="C3509" i="8"/>
  <c r="D3509" i="8"/>
  <c r="C3510" i="8"/>
  <c r="D3510" i="8"/>
  <c r="C3511" i="8"/>
  <c r="D3511" i="8"/>
  <c r="C3512" i="8"/>
  <c r="D3512" i="8"/>
  <c r="C3513" i="8"/>
  <c r="D3513" i="8"/>
  <c r="C3514" i="8"/>
  <c r="D3514" i="8"/>
  <c r="C3515" i="8"/>
  <c r="D3515" i="8"/>
  <c r="C3516" i="8"/>
  <c r="D3516" i="8"/>
  <c r="C3517" i="8"/>
  <c r="D3517" i="8"/>
  <c r="C3518" i="8"/>
  <c r="D3518" i="8"/>
  <c r="C3519" i="8"/>
  <c r="D3519" i="8"/>
  <c r="C3520" i="8"/>
  <c r="D3520" i="8"/>
  <c r="C3521" i="8"/>
  <c r="D3521" i="8"/>
  <c r="C3522" i="8"/>
  <c r="D3522" i="8"/>
  <c r="C3523" i="8"/>
  <c r="D3523" i="8"/>
  <c r="C3524" i="8"/>
  <c r="D3524" i="8"/>
  <c r="C3525" i="8"/>
  <c r="D3525" i="8"/>
  <c r="C3526" i="8"/>
  <c r="D3526" i="8"/>
  <c r="C3527" i="8"/>
  <c r="D3527" i="8"/>
  <c r="C3528" i="8"/>
  <c r="D3528" i="8"/>
  <c r="C3529" i="8"/>
  <c r="D3529" i="8"/>
  <c r="C3530" i="8"/>
  <c r="D3530" i="8"/>
  <c r="C3531" i="8"/>
  <c r="D3531" i="8"/>
  <c r="C3532" i="8"/>
  <c r="D3532" i="8"/>
  <c r="C3533" i="8"/>
  <c r="D3533" i="8"/>
  <c r="C3534" i="8"/>
  <c r="D3534" i="8"/>
  <c r="C3535" i="8"/>
  <c r="D3535" i="8"/>
  <c r="C3536" i="8"/>
  <c r="D3536" i="8"/>
  <c r="C3537" i="8"/>
  <c r="D3537" i="8"/>
  <c r="C3538" i="8"/>
  <c r="D3538" i="8"/>
  <c r="C3539" i="8"/>
  <c r="D3539" i="8"/>
  <c r="C3540" i="8"/>
  <c r="D3540" i="8"/>
  <c r="C3541" i="8"/>
  <c r="D3541" i="8"/>
  <c r="C3542" i="8"/>
  <c r="D3542" i="8"/>
  <c r="C3543" i="8"/>
  <c r="D3543" i="8"/>
  <c r="C3544" i="8"/>
  <c r="D3544" i="8"/>
  <c r="C3545" i="8"/>
  <c r="D3545" i="8"/>
  <c r="C3546" i="8"/>
  <c r="D3546" i="8"/>
  <c r="C3547" i="8"/>
  <c r="D3547" i="8"/>
  <c r="C3548" i="8"/>
  <c r="D3548" i="8"/>
  <c r="C3549" i="8"/>
  <c r="D3549" i="8"/>
  <c r="C3550" i="8"/>
  <c r="D3550" i="8"/>
  <c r="C3551" i="8"/>
  <c r="D3551" i="8"/>
  <c r="C3552" i="8"/>
  <c r="D3552" i="8"/>
  <c r="C3553" i="8"/>
  <c r="D3553" i="8"/>
  <c r="C3554" i="8"/>
  <c r="D3554" i="8"/>
  <c r="C3555" i="8"/>
  <c r="D3555" i="8"/>
  <c r="C3556" i="8"/>
  <c r="D3556" i="8"/>
  <c r="C3557" i="8"/>
  <c r="D3557" i="8"/>
  <c r="C3558" i="8"/>
  <c r="D3558" i="8"/>
  <c r="C3559" i="8"/>
  <c r="D3559" i="8"/>
  <c r="C3560" i="8"/>
  <c r="D3560" i="8"/>
  <c r="C3561" i="8"/>
  <c r="D3561" i="8"/>
  <c r="C3562" i="8"/>
  <c r="D3562" i="8"/>
  <c r="C3563" i="8"/>
  <c r="D3563" i="8"/>
  <c r="C3564" i="8"/>
  <c r="D3564" i="8"/>
  <c r="C3565" i="8"/>
  <c r="D3565" i="8"/>
  <c r="C3566" i="8"/>
  <c r="D3566" i="8"/>
  <c r="C3567" i="8"/>
  <c r="D3567" i="8"/>
  <c r="C3568" i="8"/>
  <c r="D3568" i="8"/>
  <c r="C3569" i="8"/>
  <c r="D3569" i="8"/>
  <c r="C3570" i="8"/>
  <c r="D3570" i="8"/>
  <c r="C3571" i="8"/>
  <c r="D3571" i="8"/>
  <c r="C3572" i="8"/>
  <c r="D3572" i="8"/>
  <c r="C3573" i="8"/>
  <c r="D3573" i="8"/>
  <c r="C3574" i="8"/>
  <c r="D3574" i="8"/>
  <c r="C3575" i="8"/>
  <c r="D3575" i="8"/>
  <c r="C3576" i="8"/>
  <c r="D3576" i="8"/>
  <c r="C3577" i="8"/>
  <c r="D3577" i="8"/>
  <c r="C3578" i="8"/>
  <c r="D3578" i="8"/>
  <c r="C3579" i="8"/>
  <c r="D3579" i="8"/>
  <c r="C3580" i="8"/>
  <c r="D3580" i="8"/>
  <c r="C3581" i="8"/>
  <c r="D3581" i="8"/>
  <c r="C3582" i="8"/>
  <c r="D3582" i="8"/>
  <c r="C3583" i="8"/>
  <c r="D3583" i="8"/>
  <c r="C3584" i="8"/>
  <c r="D3584" i="8"/>
  <c r="C3585" i="8"/>
  <c r="D3585" i="8"/>
  <c r="C3586" i="8"/>
  <c r="D3586" i="8"/>
  <c r="C3587" i="8"/>
  <c r="D3587" i="8"/>
  <c r="C3588" i="8"/>
  <c r="D3588" i="8"/>
  <c r="C3589" i="8"/>
  <c r="D3589" i="8"/>
  <c r="C3590" i="8"/>
  <c r="D3590" i="8"/>
  <c r="C3591" i="8"/>
  <c r="D3591" i="8"/>
  <c r="C3592" i="8"/>
  <c r="D3592" i="8"/>
  <c r="C3593" i="8"/>
  <c r="D3593" i="8"/>
  <c r="C3594" i="8"/>
  <c r="D3594" i="8"/>
  <c r="C3595" i="8"/>
  <c r="D3595" i="8"/>
  <c r="C3596" i="8"/>
  <c r="D3596" i="8"/>
  <c r="C3597" i="8"/>
  <c r="D3597" i="8"/>
  <c r="C3598" i="8"/>
  <c r="D3598" i="8"/>
  <c r="C3599" i="8"/>
  <c r="D3599" i="8"/>
  <c r="C3600" i="8"/>
  <c r="D3600" i="8"/>
  <c r="C3601" i="8"/>
  <c r="D3601" i="8"/>
  <c r="C3602" i="8"/>
  <c r="D3602" i="8"/>
  <c r="C3603" i="8"/>
  <c r="D3603" i="8"/>
  <c r="C3604" i="8"/>
  <c r="D3604" i="8"/>
  <c r="C3605" i="8"/>
  <c r="D3605" i="8"/>
  <c r="C3606" i="8"/>
  <c r="D3606" i="8"/>
  <c r="C3607" i="8"/>
  <c r="D3607" i="8"/>
  <c r="C3608" i="8"/>
  <c r="D3608" i="8"/>
  <c r="C3609" i="8"/>
  <c r="D3609" i="8"/>
  <c r="C3610" i="8"/>
  <c r="D3610" i="8"/>
  <c r="C3611" i="8"/>
  <c r="D3611" i="8"/>
  <c r="C3612" i="8"/>
  <c r="D3612" i="8"/>
  <c r="C3613" i="8"/>
  <c r="D3613" i="8"/>
  <c r="C3614" i="8"/>
  <c r="D3614" i="8"/>
  <c r="C3615" i="8"/>
  <c r="D3615" i="8"/>
  <c r="C3616" i="8"/>
  <c r="D3616" i="8"/>
  <c r="C3617" i="8"/>
  <c r="D3617" i="8"/>
  <c r="C3618" i="8"/>
  <c r="D3618" i="8"/>
  <c r="C3619" i="8"/>
  <c r="D3619" i="8"/>
  <c r="C3620" i="8"/>
  <c r="D3620" i="8"/>
  <c r="C3621" i="8"/>
  <c r="D3621" i="8"/>
  <c r="C3622" i="8"/>
  <c r="D3622" i="8"/>
  <c r="C3623" i="8"/>
  <c r="D3623" i="8"/>
  <c r="C3624" i="8"/>
  <c r="D3624" i="8"/>
  <c r="C3625" i="8"/>
  <c r="D3625" i="8"/>
  <c r="C3626" i="8"/>
  <c r="D3626" i="8"/>
  <c r="C3627" i="8"/>
  <c r="D3627" i="8"/>
  <c r="C3628" i="8"/>
  <c r="D3628" i="8"/>
  <c r="C3629" i="8"/>
  <c r="D3629" i="8"/>
  <c r="C3630" i="8"/>
  <c r="D3630" i="8"/>
  <c r="C3631" i="8"/>
  <c r="D3631" i="8"/>
  <c r="C3632" i="8"/>
  <c r="D3632" i="8"/>
  <c r="C3633" i="8"/>
  <c r="D3633" i="8"/>
  <c r="C3634" i="8"/>
  <c r="D3634" i="8"/>
  <c r="C3635" i="8"/>
  <c r="D3635" i="8"/>
  <c r="C3636" i="8"/>
  <c r="D3636" i="8"/>
  <c r="C3637" i="8"/>
  <c r="D3637" i="8"/>
  <c r="C3638" i="8"/>
  <c r="D3638" i="8"/>
  <c r="C3639" i="8"/>
  <c r="D3639" i="8"/>
  <c r="C3640" i="8"/>
  <c r="D3640" i="8"/>
  <c r="C3641" i="8"/>
  <c r="D3641" i="8"/>
  <c r="C3642" i="8"/>
  <c r="D3642" i="8"/>
  <c r="C3643" i="8"/>
  <c r="D3643" i="8"/>
  <c r="C3644" i="8"/>
  <c r="D3644" i="8"/>
  <c r="C3645" i="8"/>
  <c r="D3645" i="8"/>
  <c r="C3646" i="8"/>
  <c r="D3646" i="8"/>
  <c r="C3647" i="8"/>
  <c r="D3647" i="8"/>
  <c r="C3648" i="8"/>
  <c r="D3648" i="8"/>
  <c r="C3649" i="8"/>
  <c r="D3649" i="8"/>
  <c r="C3650" i="8"/>
  <c r="D3650" i="8"/>
  <c r="C3651" i="8"/>
  <c r="D3651" i="8"/>
  <c r="C3652" i="8"/>
  <c r="D3652" i="8"/>
  <c r="C3653" i="8"/>
  <c r="D3653" i="8"/>
  <c r="C3654" i="8"/>
  <c r="D3654" i="8"/>
  <c r="C3655" i="8"/>
  <c r="D3655" i="8"/>
  <c r="C3656" i="8"/>
  <c r="D3656" i="8"/>
  <c r="C3657" i="8"/>
  <c r="D3657" i="8"/>
  <c r="C3658" i="8"/>
  <c r="D3658" i="8"/>
  <c r="C3659" i="8"/>
  <c r="D3659" i="8"/>
  <c r="C3660" i="8"/>
  <c r="D3660" i="8"/>
  <c r="C3661" i="8"/>
  <c r="D3661" i="8"/>
  <c r="C3662" i="8"/>
  <c r="D3662" i="8"/>
  <c r="C3663" i="8"/>
  <c r="D3663" i="8"/>
  <c r="C3664" i="8"/>
  <c r="D3664" i="8"/>
  <c r="C3665" i="8"/>
  <c r="D3665" i="8"/>
  <c r="C3666" i="8"/>
  <c r="D3666" i="8"/>
  <c r="C3667" i="8"/>
  <c r="D3667" i="8"/>
  <c r="C3668" i="8"/>
  <c r="D3668" i="8"/>
  <c r="C3669" i="8"/>
  <c r="D3669" i="8"/>
  <c r="C3670" i="8"/>
  <c r="D3670" i="8"/>
  <c r="C3671" i="8"/>
  <c r="D3671" i="8"/>
  <c r="C3672" i="8"/>
  <c r="D3672" i="8"/>
  <c r="C3673" i="8"/>
  <c r="D3673" i="8"/>
  <c r="C3674" i="8"/>
  <c r="D3674" i="8"/>
  <c r="C3676" i="8"/>
  <c r="D3676" i="8"/>
  <c r="C3677" i="8"/>
  <c r="D3677" i="8"/>
  <c r="C3678" i="8"/>
  <c r="D3678" i="8"/>
  <c r="C3679" i="8"/>
  <c r="D3679" i="8"/>
  <c r="C3680" i="8"/>
  <c r="D3680" i="8"/>
  <c r="C3681" i="8"/>
  <c r="D3681" i="8"/>
  <c r="C3682" i="8"/>
  <c r="D3682" i="8"/>
  <c r="C3683" i="8"/>
  <c r="D3683" i="8"/>
  <c r="C3684" i="8"/>
  <c r="D3684" i="8"/>
  <c r="C3685" i="8"/>
  <c r="D3685" i="8"/>
  <c r="C3686" i="8"/>
  <c r="D3686" i="8"/>
  <c r="C3687" i="8"/>
  <c r="D3687" i="8"/>
  <c r="C3688" i="8"/>
  <c r="D3688" i="8"/>
  <c r="C3689" i="8"/>
  <c r="D3689" i="8"/>
  <c r="C3690" i="8"/>
  <c r="D3690" i="8"/>
  <c r="C3691" i="8"/>
  <c r="D3691" i="8"/>
  <c r="C3692" i="8"/>
  <c r="D3692" i="8"/>
  <c r="C3693" i="8"/>
  <c r="D3693" i="8"/>
  <c r="C3694" i="8"/>
  <c r="D3694" i="8"/>
  <c r="C3695" i="8"/>
  <c r="D3695" i="8"/>
  <c r="C3696" i="8"/>
  <c r="D3696" i="8"/>
  <c r="C3697" i="8"/>
  <c r="D3697" i="8"/>
  <c r="C3698" i="8"/>
  <c r="D3698" i="8"/>
  <c r="C3699" i="8"/>
  <c r="D3699" i="8"/>
  <c r="C3700" i="8"/>
  <c r="D3700" i="8"/>
  <c r="C3701" i="8"/>
  <c r="D3701" i="8"/>
  <c r="C3702" i="8"/>
  <c r="D3702" i="8"/>
  <c r="C3703" i="8"/>
  <c r="D3703" i="8"/>
  <c r="C3704" i="8"/>
  <c r="D3704" i="8"/>
  <c r="C3705" i="8"/>
  <c r="D3705" i="8"/>
  <c r="C3706" i="8"/>
  <c r="D3706" i="8"/>
  <c r="C3707" i="8"/>
  <c r="D3707" i="8"/>
  <c r="C3708" i="8"/>
  <c r="D3708" i="8"/>
  <c r="C3709" i="8"/>
  <c r="D3709" i="8"/>
  <c r="C3710" i="8"/>
  <c r="D3710" i="8"/>
  <c r="C3711" i="8"/>
  <c r="D3711" i="8"/>
  <c r="C3712" i="8"/>
  <c r="D3712" i="8"/>
  <c r="C3713" i="8"/>
  <c r="D3713" i="8"/>
  <c r="C3714" i="8"/>
  <c r="D3714" i="8"/>
  <c r="C3715" i="8"/>
  <c r="D3715" i="8"/>
  <c r="C3716" i="8"/>
  <c r="D3716" i="8"/>
  <c r="C3717" i="8"/>
  <c r="D3717" i="8"/>
  <c r="C3718" i="8"/>
  <c r="D3718" i="8"/>
  <c r="C3719" i="8"/>
  <c r="D3719" i="8"/>
  <c r="C3720" i="8"/>
  <c r="D3720" i="8"/>
  <c r="C3721" i="8"/>
  <c r="D3721" i="8"/>
  <c r="C3722" i="8"/>
  <c r="D3722" i="8"/>
  <c r="C3723" i="8"/>
  <c r="D3723" i="8"/>
  <c r="C3724" i="8"/>
  <c r="D3724" i="8"/>
  <c r="C3725" i="8"/>
  <c r="D3725" i="8"/>
  <c r="C3726" i="8"/>
  <c r="D3726" i="8"/>
  <c r="C3727" i="8"/>
  <c r="D3727" i="8"/>
  <c r="C3728" i="8"/>
  <c r="D3728" i="8"/>
  <c r="C3729" i="8"/>
  <c r="D3729" i="8"/>
  <c r="C3730" i="8"/>
  <c r="D3730" i="8"/>
  <c r="C3731" i="8"/>
  <c r="D3731" i="8"/>
  <c r="C3732" i="8"/>
  <c r="D3732" i="8"/>
  <c r="C3733" i="8"/>
  <c r="D3733" i="8"/>
  <c r="C3734" i="8"/>
  <c r="D3734" i="8"/>
  <c r="C3735" i="8"/>
  <c r="D3735" i="8"/>
  <c r="C3736" i="8"/>
  <c r="D3736" i="8"/>
  <c r="C3737" i="8"/>
  <c r="D3737" i="8"/>
  <c r="C3738" i="8"/>
  <c r="D3738" i="8"/>
  <c r="C3739" i="8"/>
  <c r="D3739" i="8"/>
  <c r="C3740" i="8"/>
  <c r="D3740" i="8"/>
  <c r="C3741" i="8"/>
  <c r="D3741" i="8"/>
  <c r="C3742" i="8"/>
  <c r="D3742" i="8"/>
  <c r="C3743" i="8"/>
  <c r="D3743" i="8"/>
  <c r="C3744" i="8"/>
  <c r="D3744" i="8"/>
  <c r="C3745" i="8"/>
  <c r="D3745" i="8"/>
  <c r="C3746" i="8"/>
  <c r="D3746" i="8"/>
  <c r="C3747" i="8"/>
  <c r="D3747" i="8"/>
  <c r="C3748" i="8"/>
  <c r="D3748" i="8"/>
  <c r="C3749" i="8"/>
  <c r="D3749" i="8"/>
  <c r="C3750" i="8"/>
  <c r="D3750" i="8"/>
  <c r="C3751" i="8"/>
  <c r="D3751" i="8"/>
  <c r="C3752" i="8"/>
  <c r="D3752" i="8"/>
  <c r="C3753" i="8"/>
  <c r="D3753" i="8"/>
  <c r="C3754" i="8"/>
  <c r="D3754" i="8"/>
  <c r="C3755" i="8"/>
  <c r="D3755" i="8"/>
  <c r="C3756" i="8"/>
  <c r="D3756" i="8"/>
  <c r="C3757" i="8"/>
  <c r="D3757" i="8"/>
  <c r="C3758" i="8"/>
  <c r="D3758" i="8"/>
  <c r="C3759" i="8"/>
  <c r="D3759" i="8"/>
  <c r="C3760" i="8"/>
  <c r="D3760" i="8"/>
  <c r="C3761" i="8"/>
  <c r="D3761" i="8"/>
  <c r="C3762" i="8"/>
  <c r="D3762" i="8"/>
  <c r="C3763" i="8"/>
  <c r="D3763" i="8"/>
  <c r="C3764" i="8"/>
  <c r="D3764" i="8"/>
  <c r="C3765" i="8"/>
  <c r="D3765" i="8"/>
  <c r="C3766" i="8"/>
  <c r="D3766" i="8"/>
  <c r="C3767" i="8"/>
  <c r="D3767" i="8"/>
  <c r="C3768" i="8"/>
  <c r="D3768" i="8"/>
  <c r="C3769" i="8"/>
  <c r="D3769" i="8"/>
  <c r="C3770" i="8"/>
  <c r="D3770" i="8"/>
  <c r="C3771" i="8"/>
  <c r="D3771" i="8"/>
  <c r="C3772" i="8"/>
  <c r="D3772" i="8"/>
  <c r="C3773" i="8"/>
  <c r="D3773" i="8"/>
  <c r="C3774" i="8"/>
  <c r="D3774" i="8"/>
  <c r="C3775" i="8"/>
  <c r="D3775" i="8"/>
  <c r="C3776" i="8"/>
  <c r="D3776" i="8"/>
  <c r="C3777" i="8"/>
  <c r="D3777" i="8"/>
  <c r="C3778" i="8"/>
  <c r="D3778" i="8"/>
  <c r="C3779" i="8"/>
  <c r="D3779" i="8"/>
  <c r="C3780" i="8"/>
  <c r="D3780" i="8"/>
  <c r="C3781" i="8"/>
  <c r="D3781" i="8"/>
  <c r="C3782" i="8"/>
  <c r="D3782" i="8"/>
  <c r="C3783" i="8"/>
  <c r="D3783" i="8"/>
  <c r="C3784" i="8"/>
  <c r="D3784" i="8"/>
  <c r="C3785" i="8"/>
  <c r="D3785" i="8"/>
  <c r="C3786" i="8"/>
  <c r="D3786" i="8"/>
  <c r="C3787" i="8"/>
  <c r="D3787" i="8"/>
  <c r="C3788" i="8"/>
  <c r="D3788" i="8"/>
  <c r="C3789" i="8"/>
  <c r="D3789" i="8"/>
  <c r="C3790" i="8"/>
  <c r="D3790" i="8"/>
  <c r="C3791" i="8"/>
  <c r="D3791" i="8"/>
  <c r="C3792" i="8"/>
  <c r="D3792" i="8"/>
  <c r="C3793" i="8"/>
  <c r="D3793" i="8"/>
  <c r="C3794" i="8"/>
  <c r="D3794" i="8"/>
  <c r="C3795" i="8"/>
  <c r="D3795" i="8"/>
  <c r="C3796" i="8"/>
  <c r="D3796" i="8"/>
  <c r="C3797" i="8"/>
  <c r="D3797" i="8"/>
  <c r="C3798" i="8"/>
  <c r="D3798" i="8"/>
  <c r="C3799" i="8"/>
  <c r="D3799" i="8"/>
  <c r="C3800" i="8"/>
  <c r="D3800" i="8"/>
  <c r="C3801" i="8"/>
  <c r="D3801" i="8"/>
  <c r="C3802" i="8"/>
  <c r="D3802" i="8"/>
  <c r="C3803" i="8"/>
  <c r="D3803" i="8"/>
  <c r="C3804" i="8"/>
  <c r="D3804" i="8"/>
  <c r="C3805" i="8"/>
  <c r="D3805" i="8"/>
  <c r="C3806" i="8"/>
  <c r="D3806" i="8"/>
  <c r="C3807" i="8"/>
  <c r="D3807" i="8"/>
  <c r="C3808" i="8"/>
  <c r="D3808" i="8"/>
  <c r="C3809" i="8"/>
  <c r="D3809" i="8"/>
  <c r="C3810" i="8"/>
  <c r="D3810" i="8"/>
  <c r="C3811" i="8"/>
  <c r="D3811" i="8"/>
  <c r="C3812" i="8"/>
  <c r="D3812" i="8"/>
  <c r="C3813" i="8"/>
  <c r="D3813" i="8"/>
  <c r="C3814" i="8"/>
  <c r="D3814" i="8"/>
  <c r="C3815" i="8"/>
  <c r="D3815" i="8"/>
  <c r="C3816" i="8"/>
  <c r="D3816" i="8"/>
  <c r="C3817" i="8"/>
  <c r="D3817" i="8"/>
  <c r="C3818" i="8"/>
  <c r="D3818" i="8"/>
  <c r="C3819" i="8"/>
  <c r="D3819" i="8"/>
  <c r="C3820" i="8"/>
  <c r="D3820" i="8"/>
  <c r="C3821" i="8"/>
  <c r="D3821" i="8"/>
  <c r="C3822" i="8"/>
  <c r="D3822" i="8"/>
  <c r="C3823" i="8"/>
  <c r="D3823" i="8"/>
  <c r="C3824" i="8"/>
  <c r="D3824" i="8"/>
  <c r="C3825" i="8"/>
  <c r="D3825" i="8"/>
  <c r="C3826" i="8"/>
  <c r="D3826" i="8"/>
  <c r="C3827" i="8"/>
  <c r="D3827" i="8"/>
  <c r="C3828" i="8"/>
  <c r="D3828" i="8"/>
  <c r="C3829" i="8"/>
  <c r="D3829" i="8"/>
  <c r="C3830" i="8"/>
  <c r="D3830" i="8"/>
  <c r="C3831" i="8"/>
  <c r="D3831" i="8"/>
  <c r="C3832" i="8"/>
  <c r="D3832" i="8"/>
  <c r="C3833" i="8"/>
  <c r="D3833" i="8"/>
  <c r="C3834" i="8"/>
  <c r="D3834" i="8"/>
  <c r="C3835" i="8"/>
  <c r="D3835" i="8"/>
  <c r="C3836" i="8"/>
  <c r="D3836" i="8"/>
  <c r="C3837" i="8"/>
  <c r="D3837" i="8"/>
  <c r="C3838" i="8"/>
  <c r="D3838" i="8"/>
  <c r="C3839" i="8"/>
  <c r="D3839" i="8"/>
  <c r="C3840" i="8"/>
  <c r="D3840" i="8"/>
  <c r="C3841" i="8"/>
  <c r="D3841" i="8"/>
  <c r="C3842" i="8"/>
  <c r="D3842" i="8"/>
  <c r="C3843" i="8"/>
  <c r="D3843" i="8"/>
  <c r="C3844" i="8"/>
  <c r="D3844" i="8"/>
  <c r="C3845" i="8"/>
  <c r="D3845" i="8"/>
  <c r="C3846" i="8"/>
  <c r="D3846" i="8"/>
  <c r="C3847" i="8"/>
  <c r="D3847" i="8"/>
  <c r="C3848" i="8"/>
  <c r="D3848" i="8"/>
  <c r="C3849" i="8"/>
  <c r="D3849" i="8"/>
  <c r="C3850" i="8"/>
  <c r="D3850" i="8"/>
  <c r="C3851" i="8"/>
  <c r="D3851" i="8"/>
  <c r="C3852" i="8"/>
  <c r="D3852" i="8"/>
  <c r="C3853" i="8"/>
  <c r="D3853" i="8"/>
  <c r="C3854" i="8"/>
  <c r="D3854" i="8"/>
  <c r="C3855" i="8"/>
  <c r="D3855" i="8"/>
  <c r="C3856" i="8"/>
  <c r="D3856" i="8"/>
  <c r="C3857" i="8"/>
  <c r="D3857" i="8"/>
  <c r="C3858" i="8"/>
  <c r="D3858" i="8"/>
  <c r="C3859" i="8"/>
  <c r="D3859" i="8"/>
  <c r="C3860" i="8"/>
  <c r="D3860" i="8"/>
  <c r="C3861" i="8"/>
  <c r="D3861" i="8"/>
  <c r="C3862" i="8"/>
  <c r="D3862" i="8"/>
  <c r="C3863" i="8"/>
  <c r="D3863" i="8"/>
  <c r="C3864" i="8"/>
  <c r="D3864" i="8"/>
  <c r="C3865" i="8"/>
  <c r="D3865" i="8"/>
  <c r="C3866" i="8"/>
  <c r="D3866" i="8"/>
  <c r="C3867" i="8"/>
  <c r="D3867" i="8"/>
  <c r="C3868" i="8"/>
  <c r="D3868" i="8"/>
  <c r="C3869" i="8"/>
  <c r="D3869" i="8"/>
  <c r="C3870" i="8"/>
  <c r="D3870" i="8"/>
  <c r="C3871" i="8"/>
  <c r="D3871" i="8"/>
  <c r="C3873" i="8"/>
  <c r="D3873" i="8"/>
  <c r="C3874" i="8"/>
  <c r="D3874" i="8"/>
  <c r="C3875" i="8"/>
  <c r="D3875" i="8"/>
  <c r="C3876" i="8"/>
  <c r="D3876" i="8"/>
  <c r="C3877" i="8"/>
  <c r="D3877" i="8"/>
  <c r="C3878" i="8"/>
  <c r="D3878" i="8"/>
  <c r="C3879" i="8"/>
  <c r="D3879" i="8"/>
  <c r="C3880" i="8"/>
  <c r="D3880" i="8"/>
  <c r="C3881" i="8"/>
  <c r="D3881" i="8"/>
  <c r="C3882" i="8"/>
  <c r="D3882" i="8"/>
  <c r="C3883" i="8"/>
  <c r="D3883" i="8"/>
  <c r="C3884" i="8"/>
  <c r="D3884" i="8"/>
  <c r="C3885" i="8"/>
  <c r="D3885" i="8"/>
  <c r="C3886" i="8"/>
  <c r="D3886" i="8"/>
  <c r="C3887" i="8"/>
  <c r="D3887" i="8"/>
  <c r="C3888" i="8"/>
  <c r="D3888" i="8"/>
  <c r="C3889" i="8"/>
  <c r="D3889" i="8"/>
  <c r="C3890" i="8"/>
  <c r="D3890" i="8"/>
  <c r="C3891" i="8"/>
  <c r="D3891" i="8"/>
  <c r="C3892" i="8"/>
  <c r="D3892" i="8"/>
  <c r="C3893" i="8"/>
  <c r="D3893" i="8"/>
  <c r="C3894" i="8"/>
  <c r="D3894" i="8"/>
  <c r="C3895" i="8"/>
  <c r="D3895" i="8"/>
  <c r="C3896" i="8"/>
  <c r="D3896" i="8"/>
  <c r="C3897" i="8"/>
  <c r="D3897" i="8"/>
  <c r="C3898" i="8"/>
  <c r="D3898" i="8"/>
  <c r="C3899" i="8"/>
  <c r="D3899" i="8"/>
  <c r="C3900" i="8"/>
  <c r="D3900" i="8"/>
  <c r="C3901" i="8"/>
  <c r="D3901" i="8"/>
  <c r="C3902" i="8"/>
  <c r="D3902" i="8"/>
  <c r="C3903" i="8"/>
  <c r="D3903" i="8"/>
  <c r="C3904" i="8"/>
  <c r="D3904" i="8"/>
  <c r="C3905" i="8"/>
  <c r="D3905" i="8"/>
  <c r="C3906" i="8"/>
  <c r="D3906" i="8"/>
  <c r="C3907" i="8"/>
  <c r="D3907" i="8"/>
  <c r="C3908" i="8"/>
  <c r="D3908" i="8"/>
  <c r="C3909" i="8"/>
  <c r="D3909" i="8"/>
  <c r="C3910" i="8"/>
  <c r="D3910" i="8"/>
  <c r="C3911" i="8"/>
  <c r="D3911" i="8"/>
  <c r="C3912" i="8"/>
  <c r="D3912" i="8"/>
  <c r="C3913" i="8"/>
  <c r="D3913" i="8"/>
  <c r="C3914" i="8"/>
  <c r="D3914" i="8"/>
  <c r="C3915" i="8"/>
  <c r="D3915" i="8"/>
  <c r="C3916" i="8"/>
  <c r="D3916" i="8"/>
  <c r="C3917" i="8"/>
  <c r="D3917" i="8"/>
  <c r="C3918" i="8"/>
  <c r="D3918" i="8"/>
  <c r="C3919" i="8"/>
  <c r="D3919" i="8"/>
  <c r="C3920" i="8"/>
  <c r="D3920" i="8"/>
  <c r="C3921" i="8"/>
  <c r="D3921" i="8"/>
  <c r="C3922" i="8"/>
  <c r="D3922" i="8"/>
  <c r="C3923" i="8"/>
  <c r="D3923" i="8"/>
  <c r="C3927" i="8"/>
  <c r="D3927" i="8"/>
  <c r="C3928" i="8"/>
  <c r="D3928" i="8"/>
  <c r="C3929" i="8"/>
  <c r="D3929" i="8"/>
  <c r="C3930" i="8"/>
  <c r="D3930" i="8"/>
  <c r="C3931" i="8"/>
  <c r="D3931" i="8"/>
  <c r="C3932" i="8"/>
  <c r="D3932" i="8"/>
  <c r="C3933" i="8"/>
  <c r="D3933" i="8"/>
  <c r="C3934" i="8"/>
  <c r="D3934" i="8"/>
  <c r="C3935" i="8"/>
  <c r="D3935" i="8"/>
  <c r="C3936" i="8"/>
  <c r="D3936" i="8"/>
  <c r="C3937" i="8"/>
  <c r="D3937" i="8"/>
  <c r="C3938" i="8"/>
  <c r="D3938" i="8"/>
  <c r="C3939" i="8"/>
  <c r="D3939" i="8"/>
  <c r="C3940" i="8"/>
  <c r="D3940" i="8"/>
  <c r="C3941" i="8"/>
  <c r="D3941" i="8"/>
  <c r="C3942" i="8"/>
  <c r="D3942" i="8"/>
  <c r="C3943" i="8"/>
  <c r="D3943" i="8"/>
  <c r="C3944" i="8"/>
  <c r="D3944" i="8"/>
  <c r="C3945" i="8"/>
  <c r="D3945" i="8"/>
  <c r="C3946" i="8"/>
  <c r="D3946" i="8"/>
  <c r="C3947" i="8"/>
  <c r="D3947" i="8"/>
  <c r="C3948" i="8"/>
  <c r="D3948" i="8"/>
  <c r="C3949" i="8"/>
  <c r="D3949" i="8"/>
  <c r="C3950" i="8"/>
  <c r="D3950" i="8"/>
  <c r="C3951" i="8"/>
  <c r="D3951" i="8"/>
  <c r="C3952" i="8"/>
  <c r="D3952" i="8"/>
  <c r="C3953" i="8"/>
  <c r="D3953" i="8"/>
  <c r="C3954" i="8"/>
  <c r="D3954" i="8"/>
  <c r="C3955" i="8"/>
  <c r="D3955" i="8"/>
  <c r="C3956" i="8"/>
  <c r="D3956" i="8"/>
  <c r="C3957" i="8"/>
  <c r="D3957" i="8"/>
  <c r="C3958" i="8"/>
  <c r="D3958" i="8"/>
  <c r="C3959" i="8"/>
  <c r="D3959" i="8"/>
  <c r="C3960" i="8"/>
  <c r="D3960" i="8"/>
  <c r="C3961" i="8"/>
  <c r="D3961" i="8"/>
  <c r="C3962" i="8"/>
  <c r="D3962" i="8"/>
  <c r="C3963" i="8"/>
  <c r="D3963" i="8"/>
  <c r="C3964" i="8"/>
  <c r="D3964" i="8"/>
  <c r="C3965" i="8"/>
  <c r="D3965" i="8"/>
  <c r="C3966" i="8"/>
  <c r="D3966" i="8"/>
  <c r="C3967" i="8"/>
  <c r="D3967" i="8"/>
  <c r="C3968" i="8"/>
  <c r="D3968" i="8"/>
  <c r="C3969" i="8"/>
  <c r="D3969" i="8"/>
  <c r="C3970" i="8"/>
  <c r="D3970" i="8"/>
  <c r="C3971" i="8"/>
  <c r="D3971" i="8"/>
  <c r="C3972" i="8"/>
  <c r="D3972" i="8"/>
  <c r="C3973" i="8"/>
  <c r="D3973" i="8"/>
  <c r="C3974" i="8"/>
  <c r="D3974" i="8"/>
  <c r="C3975" i="8"/>
  <c r="D3975" i="8"/>
  <c r="C3976" i="8"/>
  <c r="D3976" i="8"/>
  <c r="C3977" i="8"/>
  <c r="D3977" i="8"/>
  <c r="C3978" i="8"/>
  <c r="D3978" i="8"/>
  <c r="C3979" i="8"/>
  <c r="D3979" i="8"/>
  <c r="C3980" i="8"/>
  <c r="D3980" i="8"/>
  <c r="C3981" i="8"/>
  <c r="D3981" i="8"/>
  <c r="C3982" i="8"/>
  <c r="D3982" i="8"/>
  <c r="C3983" i="8"/>
  <c r="D3983" i="8"/>
  <c r="C3984" i="8"/>
  <c r="D3984" i="8"/>
  <c r="C3985" i="8"/>
  <c r="D3985" i="8"/>
  <c r="C3986" i="8"/>
  <c r="D3986" i="8"/>
  <c r="C3987" i="8"/>
  <c r="D3987" i="8"/>
  <c r="C3988" i="8"/>
  <c r="D3988" i="8"/>
  <c r="C3989" i="8"/>
  <c r="D3989" i="8"/>
  <c r="C3990" i="8"/>
  <c r="D3990" i="8"/>
  <c r="C3991" i="8"/>
  <c r="D3991" i="8"/>
  <c r="C3992" i="8"/>
  <c r="D3992" i="8"/>
  <c r="C3993" i="8"/>
  <c r="D3993" i="8"/>
  <c r="C3994" i="8"/>
  <c r="D3994" i="8"/>
  <c r="C3995" i="8"/>
  <c r="D3995" i="8"/>
  <c r="C3996" i="8"/>
  <c r="D3996" i="8"/>
  <c r="C3997" i="8"/>
  <c r="D3997" i="8"/>
  <c r="C3998" i="8"/>
  <c r="D3998" i="8"/>
  <c r="C3999" i="8"/>
  <c r="D3999" i="8"/>
  <c r="C4000" i="8"/>
  <c r="D4000" i="8"/>
  <c r="C4001" i="8"/>
  <c r="D4001" i="8"/>
  <c r="C4002" i="8"/>
  <c r="D4002" i="8"/>
  <c r="C4003" i="8"/>
  <c r="D4003" i="8"/>
  <c r="C4004" i="8"/>
  <c r="D4004" i="8"/>
  <c r="C4005" i="8"/>
  <c r="D4005" i="8"/>
  <c r="C4006" i="8"/>
  <c r="D4006" i="8"/>
  <c r="C4007" i="8"/>
  <c r="D4007" i="8"/>
  <c r="C4008" i="8"/>
  <c r="D4008" i="8"/>
  <c r="C4009" i="8"/>
  <c r="D4009" i="8"/>
  <c r="C4010" i="8"/>
  <c r="D4010" i="8"/>
  <c r="C4011" i="8"/>
  <c r="D4011" i="8"/>
  <c r="C4012" i="8"/>
  <c r="D4012" i="8"/>
  <c r="C4013" i="8"/>
  <c r="D4013" i="8"/>
  <c r="C4014" i="8"/>
  <c r="D4014" i="8"/>
  <c r="C4015" i="8"/>
  <c r="D4015" i="8"/>
  <c r="C4016" i="8"/>
  <c r="D4016" i="8"/>
  <c r="C4017" i="8"/>
  <c r="D4017" i="8"/>
  <c r="C4018" i="8"/>
  <c r="D4018" i="8"/>
  <c r="C4019" i="8"/>
  <c r="D4019" i="8"/>
  <c r="C4020" i="8"/>
  <c r="D4020" i="8"/>
  <c r="C4021" i="8"/>
  <c r="D4021" i="8"/>
  <c r="C4022" i="8"/>
  <c r="D4022" i="8"/>
  <c r="C4023" i="8"/>
  <c r="D4023" i="8"/>
  <c r="C4024" i="8"/>
  <c r="D4024" i="8"/>
  <c r="C4025" i="8"/>
  <c r="D4025" i="8"/>
  <c r="C4026" i="8"/>
  <c r="D4026" i="8"/>
  <c r="C4027" i="8"/>
  <c r="D4027" i="8"/>
  <c r="C4028" i="8"/>
  <c r="D4028" i="8"/>
  <c r="C4029" i="8"/>
  <c r="D4029" i="8"/>
  <c r="C4030" i="8"/>
  <c r="D4030" i="8"/>
  <c r="C4031" i="8"/>
  <c r="D4031" i="8"/>
  <c r="C4032" i="8"/>
  <c r="D4032" i="8"/>
  <c r="C4033" i="8"/>
  <c r="D4033" i="8"/>
  <c r="C4034" i="8"/>
  <c r="D4034" i="8"/>
  <c r="C4035" i="8"/>
  <c r="D4035" i="8"/>
  <c r="C4036" i="8"/>
  <c r="D4036" i="8"/>
  <c r="C4037" i="8"/>
  <c r="D4037" i="8"/>
  <c r="C4038" i="8"/>
  <c r="D4038" i="8"/>
  <c r="C4039" i="8"/>
  <c r="D4039" i="8"/>
  <c r="C4040" i="8"/>
  <c r="D4040" i="8"/>
  <c r="C4041" i="8"/>
  <c r="D4041" i="8"/>
  <c r="C4042" i="8"/>
  <c r="D4042" i="8"/>
  <c r="C4043" i="8"/>
  <c r="D4043" i="8"/>
  <c r="C4044" i="8"/>
  <c r="D4044" i="8"/>
  <c r="C4045" i="8"/>
  <c r="D4045" i="8"/>
  <c r="C4046" i="8"/>
  <c r="D4046" i="8"/>
  <c r="C4047" i="8"/>
  <c r="D4047" i="8"/>
  <c r="C4048" i="8"/>
  <c r="D4048" i="8"/>
  <c r="C4049" i="8"/>
  <c r="D4049" i="8"/>
  <c r="C4050" i="8"/>
  <c r="D4050" i="8"/>
  <c r="C4051" i="8"/>
  <c r="D4051" i="8"/>
  <c r="C4052" i="8"/>
  <c r="D4052" i="8"/>
  <c r="C4053" i="8"/>
  <c r="D4053" i="8"/>
  <c r="C4054" i="8"/>
  <c r="D4054" i="8"/>
  <c r="C4055" i="8"/>
  <c r="D4055" i="8"/>
  <c r="C4056" i="8"/>
  <c r="D4056" i="8"/>
  <c r="C4057" i="8"/>
  <c r="D4057" i="8"/>
  <c r="C4058" i="8"/>
  <c r="D4058" i="8"/>
  <c r="C4059" i="8"/>
  <c r="D4059" i="8"/>
  <c r="C4060" i="8"/>
  <c r="D4060" i="8"/>
  <c r="C4061" i="8"/>
  <c r="D4061" i="8"/>
  <c r="C4062" i="8"/>
  <c r="D4062" i="8"/>
  <c r="C4063" i="8"/>
  <c r="D4063" i="8"/>
  <c r="C4064" i="8"/>
  <c r="D4064" i="8"/>
  <c r="C4065" i="8"/>
  <c r="D4065" i="8"/>
  <c r="C4066" i="8"/>
  <c r="D4066" i="8"/>
  <c r="C4067" i="8"/>
  <c r="D4067" i="8"/>
  <c r="C4068" i="8"/>
  <c r="D4068" i="8"/>
  <c r="C4069" i="8"/>
  <c r="D4069" i="8"/>
  <c r="C4070" i="8"/>
  <c r="D4070" i="8"/>
  <c r="C4071" i="8"/>
  <c r="D4071" i="8"/>
  <c r="C4072" i="8"/>
  <c r="D4072" i="8"/>
  <c r="C4073" i="8"/>
  <c r="D4073" i="8"/>
  <c r="C4074" i="8"/>
  <c r="D4074" i="8"/>
  <c r="C4075" i="8"/>
  <c r="D4075" i="8"/>
  <c r="C4076" i="8"/>
  <c r="D4076" i="8"/>
  <c r="C4077" i="8"/>
  <c r="D4077" i="8"/>
  <c r="C4078" i="8"/>
  <c r="D4078" i="8"/>
  <c r="C4079" i="8"/>
  <c r="D4079" i="8"/>
  <c r="C4080" i="8"/>
  <c r="D4080" i="8"/>
  <c r="C4081" i="8"/>
  <c r="D4081" i="8"/>
  <c r="C4082" i="8"/>
  <c r="D4082" i="8"/>
  <c r="C4083" i="8"/>
  <c r="D4083" i="8"/>
  <c r="C4084" i="8"/>
  <c r="D4084" i="8"/>
  <c r="C4085" i="8"/>
  <c r="D4085" i="8"/>
  <c r="C4086" i="8"/>
  <c r="D4086" i="8"/>
  <c r="C4087" i="8"/>
  <c r="D4087" i="8"/>
  <c r="C4088" i="8"/>
  <c r="D4088" i="8"/>
  <c r="C4089" i="8"/>
  <c r="D4089" i="8"/>
  <c r="C4090" i="8"/>
  <c r="D4090" i="8"/>
  <c r="C4091" i="8"/>
  <c r="D4091" i="8"/>
  <c r="C4092" i="8"/>
  <c r="D4092" i="8"/>
  <c r="C4093" i="8"/>
  <c r="D4093" i="8"/>
  <c r="C4094" i="8"/>
  <c r="D4094" i="8"/>
  <c r="C4095" i="8"/>
  <c r="D4095" i="8"/>
  <c r="C4096" i="8"/>
  <c r="D4096" i="8"/>
  <c r="C4097" i="8"/>
  <c r="D4097" i="8"/>
  <c r="C4098" i="8"/>
  <c r="D4098" i="8"/>
  <c r="C4099" i="8"/>
  <c r="D4099" i="8"/>
  <c r="C4100" i="8"/>
  <c r="D4100" i="8"/>
  <c r="C4101" i="8"/>
  <c r="D4101" i="8"/>
  <c r="C4102" i="8"/>
  <c r="D4102" i="8"/>
  <c r="C4103" i="8"/>
  <c r="D4103" i="8"/>
  <c r="C4104" i="8"/>
  <c r="D4104" i="8"/>
  <c r="C4105" i="8"/>
  <c r="D4105" i="8"/>
  <c r="C4106" i="8"/>
  <c r="D4106" i="8"/>
  <c r="C4107" i="8"/>
  <c r="D4107" i="8"/>
  <c r="C4108" i="8"/>
  <c r="D4108" i="8"/>
  <c r="C4109" i="8"/>
  <c r="D4109" i="8"/>
  <c r="C4110" i="8"/>
  <c r="D4110" i="8"/>
  <c r="C4111" i="8"/>
  <c r="D4111" i="8"/>
  <c r="C4112" i="8"/>
  <c r="D4112" i="8"/>
  <c r="C4113" i="8"/>
  <c r="D4113" i="8"/>
  <c r="C4114" i="8"/>
  <c r="D4114" i="8"/>
  <c r="C4115" i="8"/>
  <c r="D4115" i="8"/>
  <c r="C4116" i="8"/>
  <c r="D4116" i="8"/>
  <c r="C4117" i="8"/>
  <c r="D4117" i="8"/>
  <c r="C4118" i="8"/>
  <c r="D4118" i="8"/>
  <c r="C4119" i="8"/>
  <c r="D4119" i="8"/>
  <c r="C4120" i="8"/>
  <c r="D4120" i="8"/>
  <c r="C4121" i="8"/>
  <c r="D4121" i="8"/>
  <c r="C4122" i="8"/>
  <c r="D4122" i="8"/>
  <c r="C4123" i="8"/>
  <c r="D4123" i="8"/>
  <c r="C4124" i="8"/>
  <c r="D4124" i="8"/>
  <c r="C4125" i="8"/>
  <c r="D4125" i="8"/>
  <c r="C4126" i="8"/>
  <c r="D4126" i="8"/>
  <c r="C4127" i="8"/>
  <c r="D4127" i="8"/>
  <c r="C4128" i="8"/>
  <c r="D4128" i="8"/>
  <c r="C4129" i="8"/>
  <c r="D4129" i="8"/>
  <c r="C4130" i="8"/>
  <c r="D4130" i="8"/>
  <c r="C4131" i="8"/>
  <c r="D4131" i="8"/>
  <c r="C4132" i="8"/>
  <c r="D4132" i="8"/>
  <c r="C4133" i="8"/>
  <c r="D4133" i="8"/>
  <c r="C4134" i="8"/>
  <c r="D4134" i="8"/>
  <c r="C4135" i="8"/>
  <c r="D4135" i="8"/>
  <c r="C4136" i="8"/>
  <c r="D4136" i="8"/>
  <c r="C4137" i="8"/>
  <c r="D4137" i="8"/>
  <c r="C4138" i="8"/>
  <c r="D4138" i="8"/>
  <c r="C4139" i="8"/>
  <c r="D4139" i="8"/>
  <c r="C4140" i="8"/>
  <c r="D4140" i="8"/>
  <c r="C4141" i="8"/>
  <c r="D4141" i="8"/>
  <c r="C4142" i="8"/>
  <c r="D4142" i="8"/>
  <c r="C4143" i="8"/>
  <c r="D4143" i="8"/>
  <c r="C4144" i="8"/>
  <c r="D4144" i="8"/>
  <c r="C4145" i="8"/>
  <c r="D4145" i="8"/>
  <c r="C4146" i="8"/>
  <c r="D4146" i="8"/>
  <c r="C4147" i="8"/>
  <c r="D4147" i="8"/>
  <c r="C4148" i="8"/>
  <c r="D4148" i="8"/>
  <c r="C4149" i="8"/>
  <c r="D4149" i="8"/>
  <c r="C4150" i="8"/>
  <c r="D4150" i="8"/>
  <c r="C4151" i="8"/>
  <c r="D4151" i="8"/>
  <c r="C4152" i="8"/>
  <c r="D4152" i="8"/>
  <c r="C4153" i="8"/>
  <c r="D4153" i="8"/>
  <c r="C4154" i="8"/>
  <c r="D4154" i="8"/>
  <c r="C4155" i="8"/>
  <c r="D4155" i="8"/>
  <c r="C4156" i="8"/>
  <c r="D4156" i="8"/>
  <c r="C4157" i="8"/>
  <c r="D4157" i="8"/>
  <c r="C4158" i="8"/>
  <c r="D4158" i="8"/>
  <c r="C4159" i="8"/>
  <c r="D4159" i="8"/>
  <c r="C4160" i="8"/>
  <c r="D4160" i="8"/>
  <c r="C4161" i="8"/>
  <c r="D4161" i="8"/>
  <c r="C4162" i="8"/>
  <c r="D4162" i="8"/>
  <c r="C4163" i="8"/>
  <c r="D4163" i="8"/>
  <c r="C4164" i="8"/>
  <c r="D4164" i="8"/>
  <c r="C4165" i="8"/>
  <c r="D4165" i="8"/>
  <c r="C4166" i="8"/>
  <c r="D4166" i="8"/>
  <c r="C4167" i="8"/>
  <c r="D4167" i="8"/>
  <c r="C4168" i="8"/>
  <c r="D4168" i="8"/>
  <c r="C4169" i="8"/>
  <c r="D4169" i="8"/>
  <c r="C4170" i="8"/>
  <c r="D4170" i="8"/>
  <c r="C4171" i="8"/>
  <c r="D4171" i="8"/>
  <c r="C4172" i="8"/>
  <c r="D4172" i="8"/>
  <c r="C4173" i="8"/>
  <c r="D4173" i="8"/>
  <c r="C4174" i="8"/>
  <c r="D4174" i="8"/>
  <c r="C4175" i="8"/>
  <c r="D4175" i="8"/>
  <c r="C4176" i="8"/>
  <c r="D4176" i="8"/>
  <c r="C4177" i="8"/>
  <c r="D4177" i="8"/>
  <c r="C4178" i="8"/>
  <c r="D4178" i="8"/>
  <c r="C4179" i="8"/>
  <c r="D4179" i="8"/>
  <c r="C4180" i="8"/>
  <c r="D4180" i="8"/>
  <c r="C4181" i="8"/>
  <c r="D4181" i="8"/>
  <c r="C4182" i="8"/>
  <c r="D4182" i="8"/>
  <c r="C4183" i="8"/>
  <c r="D4183" i="8"/>
  <c r="C4184" i="8"/>
  <c r="D4184" i="8"/>
  <c r="C4185" i="8"/>
  <c r="D4185" i="8"/>
  <c r="C4186" i="8"/>
  <c r="D4186" i="8"/>
  <c r="C4187" i="8"/>
  <c r="D4187" i="8"/>
  <c r="C4188" i="8"/>
  <c r="D4188" i="8"/>
  <c r="C4189" i="8"/>
  <c r="D4189" i="8"/>
  <c r="C4190" i="8"/>
  <c r="D4190" i="8"/>
  <c r="C4191" i="8"/>
  <c r="D4191" i="8"/>
  <c r="C4192" i="8"/>
  <c r="D4192" i="8"/>
  <c r="C4193" i="8"/>
  <c r="D4193" i="8"/>
  <c r="C4194" i="8"/>
  <c r="D4194" i="8"/>
  <c r="C4195" i="8"/>
  <c r="D4195" i="8"/>
  <c r="C4196" i="8"/>
  <c r="D4196" i="8"/>
  <c r="C4197" i="8"/>
  <c r="D4197" i="8"/>
  <c r="C4198" i="8"/>
  <c r="D4198" i="8"/>
  <c r="C4199" i="8"/>
  <c r="D4199" i="8"/>
  <c r="C4200" i="8"/>
  <c r="D4200" i="8"/>
  <c r="C4201" i="8"/>
  <c r="D4201" i="8"/>
  <c r="C4202" i="8"/>
  <c r="D4202" i="8"/>
  <c r="C4203" i="8"/>
  <c r="D4203" i="8"/>
  <c r="C4204" i="8"/>
  <c r="D4204" i="8"/>
  <c r="C4205" i="8"/>
  <c r="D4205" i="8"/>
  <c r="C4206" i="8"/>
  <c r="D4206" i="8"/>
  <c r="C4207" i="8"/>
  <c r="D4207" i="8"/>
  <c r="C4208" i="8"/>
  <c r="D4208" i="8"/>
  <c r="C4209" i="8"/>
  <c r="D4209" i="8"/>
  <c r="C4210" i="8"/>
  <c r="D4210" i="8"/>
  <c r="C4211" i="8"/>
  <c r="D4211" i="8"/>
  <c r="C4212" i="8"/>
  <c r="D4212" i="8"/>
  <c r="C4213" i="8"/>
  <c r="D4213" i="8"/>
  <c r="C4214" i="8"/>
  <c r="D4214" i="8"/>
  <c r="C4215" i="8"/>
  <c r="D4215" i="8"/>
  <c r="C4216" i="8"/>
  <c r="D4216" i="8"/>
  <c r="C4217" i="8"/>
  <c r="D4217" i="8"/>
  <c r="C4218" i="8"/>
  <c r="D4218" i="8"/>
  <c r="C4219" i="8"/>
  <c r="D4219" i="8"/>
  <c r="C4220" i="8"/>
  <c r="D4220" i="8"/>
  <c r="C4221" i="8"/>
  <c r="D4221" i="8"/>
  <c r="C4222" i="8"/>
  <c r="D4222" i="8"/>
  <c r="C4223" i="8"/>
  <c r="D4223" i="8"/>
  <c r="C4224" i="8"/>
  <c r="D4224" i="8"/>
  <c r="C4225" i="8"/>
  <c r="D4225" i="8"/>
  <c r="C4226" i="8"/>
  <c r="D4226" i="8"/>
  <c r="C4227" i="8"/>
  <c r="D4227" i="8"/>
  <c r="C4228" i="8"/>
  <c r="D4228" i="8"/>
  <c r="C4229" i="8"/>
  <c r="D4229" i="8"/>
  <c r="C4230" i="8"/>
  <c r="D4230" i="8"/>
  <c r="C4231" i="8"/>
  <c r="D4231" i="8"/>
  <c r="C4232" i="8"/>
  <c r="D4232" i="8"/>
  <c r="C4233" i="8"/>
  <c r="D4233" i="8"/>
  <c r="C4234" i="8"/>
  <c r="D4234" i="8"/>
  <c r="C4235" i="8"/>
  <c r="D4235" i="8"/>
  <c r="C4236" i="8"/>
  <c r="D4236" i="8"/>
  <c r="C4237" i="8"/>
  <c r="D4237" i="8"/>
  <c r="C4238" i="8"/>
  <c r="D4238" i="8"/>
  <c r="C4239" i="8"/>
  <c r="D4239" i="8"/>
  <c r="C4240" i="8"/>
  <c r="D4240" i="8"/>
  <c r="C4241" i="8"/>
  <c r="D4241" i="8"/>
  <c r="C4242" i="8"/>
  <c r="D4242" i="8"/>
  <c r="C4243" i="8"/>
  <c r="D4243" i="8"/>
  <c r="C4244" i="8"/>
  <c r="D4244" i="8"/>
  <c r="C4245" i="8"/>
  <c r="D4245" i="8"/>
  <c r="C4246" i="8"/>
  <c r="D4246" i="8"/>
  <c r="C4247" i="8"/>
  <c r="D4247" i="8"/>
  <c r="C4248" i="8"/>
  <c r="D4248" i="8"/>
  <c r="C4249" i="8"/>
  <c r="D4249" i="8"/>
  <c r="C4250" i="8"/>
  <c r="D4250" i="8"/>
  <c r="C4251" i="8"/>
  <c r="D4251" i="8"/>
  <c r="C4252" i="8"/>
  <c r="D4252" i="8"/>
  <c r="C4253" i="8"/>
  <c r="D4253" i="8"/>
  <c r="C4254" i="8"/>
  <c r="D4254" i="8"/>
  <c r="C4255" i="8"/>
  <c r="D4255" i="8"/>
  <c r="C4256" i="8"/>
  <c r="D4256" i="8"/>
  <c r="C4257" i="8"/>
  <c r="D4257" i="8"/>
  <c r="C4258" i="8"/>
  <c r="D4258" i="8"/>
  <c r="C4259" i="8"/>
  <c r="D4259" i="8"/>
  <c r="C4260" i="8"/>
  <c r="D4260" i="8"/>
  <c r="C4261" i="8"/>
  <c r="D4261" i="8"/>
  <c r="C4262" i="8"/>
  <c r="D4262" i="8"/>
  <c r="C4263" i="8"/>
  <c r="D4263" i="8"/>
  <c r="C4264" i="8"/>
  <c r="D4264" i="8"/>
  <c r="C4265" i="8"/>
  <c r="D4265" i="8"/>
  <c r="C4266" i="8"/>
  <c r="D4266" i="8"/>
  <c r="C4267" i="8"/>
  <c r="D4267" i="8"/>
  <c r="C4268" i="8"/>
  <c r="D4268" i="8"/>
  <c r="C4269" i="8"/>
  <c r="D4269" i="8"/>
  <c r="C4270" i="8"/>
  <c r="D4270" i="8"/>
  <c r="C4271" i="8"/>
  <c r="D4271" i="8"/>
  <c r="C4272" i="8"/>
  <c r="D4272" i="8"/>
  <c r="C4273" i="8"/>
  <c r="D4273" i="8"/>
  <c r="C4274" i="8"/>
  <c r="D4274" i="8"/>
  <c r="C4275" i="8"/>
  <c r="D4275" i="8"/>
  <c r="C4276" i="8"/>
  <c r="D4276" i="8"/>
  <c r="C4277" i="8"/>
  <c r="D4277" i="8"/>
  <c r="C4278" i="8"/>
  <c r="D4278" i="8"/>
  <c r="C4279" i="8"/>
  <c r="D4279" i="8"/>
  <c r="C4280" i="8"/>
  <c r="D4280" i="8"/>
  <c r="C4281" i="8"/>
  <c r="D4281" i="8"/>
  <c r="C4282" i="8"/>
  <c r="D4282" i="8"/>
  <c r="C4283" i="8"/>
  <c r="D4283" i="8"/>
  <c r="C4284" i="8"/>
  <c r="D4284" i="8"/>
  <c r="C4285" i="8"/>
  <c r="D4285" i="8"/>
  <c r="C4286" i="8"/>
  <c r="D4286" i="8"/>
  <c r="C4287" i="8"/>
  <c r="D4287" i="8"/>
  <c r="C4288" i="8"/>
  <c r="D4288" i="8"/>
  <c r="C4289" i="8"/>
  <c r="D4289" i="8"/>
  <c r="C4290" i="8"/>
  <c r="D4290" i="8"/>
  <c r="C4291" i="8"/>
  <c r="D4291" i="8"/>
  <c r="C4292" i="8"/>
  <c r="D4292" i="8"/>
  <c r="C4293" i="8"/>
  <c r="D4293" i="8"/>
  <c r="C4294" i="8"/>
  <c r="D4294" i="8"/>
  <c r="C4295" i="8"/>
  <c r="D4295" i="8"/>
  <c r="C4296" i="8"/>
  <c r="D4296" i="8"/>
  <c r="C4297" i="8"/>
  <c r="D4297" i="8"/>
  <c r="C4298" i="8"/>
  <c r="D4298" i="8"/>
  <c r="C4299" i="8"/>
  <c r="D4299" i="8"/>
  <c r="C4300" i="8"/>
  <c r="D4300" i="8"/>
  <c r="C4301" i="8"/>
  <c r="D4301" i="8"/>
  <c r="C4302" i="8"/>
  <c r="D4302" i="8"/>
  <c r="C4303" i="8"/>
  <c r="D4303" i="8"/>
  <c r="C4304" i="8"/>
  <c r="D4304" i="8"/>
  <c r="C4305" i="8"/>
  <c r="D4305" i="8"/>
  <c r="C4306" i="8"/>
  <c r="D4306" i="8"/>
  <c r="C4307" i="8"/>
  <c r="D4307" i="8"/>
  <c r="C4308" i="8"/>
  <c r="D4308" i="8"/>
  <c r="C4309" i="8"/>
  <c r="D4309" i="8"/>
  <c r="C4310" i="8"/>
  <c r="D4310" i="8"/>
  <c r="C4311" i="8"/>
  <c r="D4311" i="8"/>
  <c r="C4312" i="8"/>
  <c r="D4312" i="8"/>
  <c r="C4313" i="8"/>
  <c r="D4313" i="8"/>
  <c r="C4314" i="8"/>
  <c r="D4314" i="8"/>
  <c r="C4315" i="8"/>
  <c r="D4315" i="8"/>
  <c r="C4316" i="8"/>
  <c r="D4316" i="8"/>
  <c r="C4317" i="8"/>
  <c r="D4317" i="8"/>
  <c r="C4318" i="8"/>
  <c r="D4318" i="8"/>
  <c r="C4319" i="8"/>
  <c r="D4319" i="8"/>
  <c r="C4320" i="8"/>
  <c r="D4320" i="8"/>
  <c r="C4321" i="8"/>
  <c r="D4321" i="8"/>
  <c r="C4322" i="8"/>
  <c r="D4322" i="8"/>
  <c r="C4323" i="8"/>
  <c r="D4323" i="8"/>
  <c r="C4324" i="8"/>
  <c r="D4324" i="8"/>
  <c r="C4325" i="8"/>
  <c r="D4325" i="8"/>
  <c r="C4326" i="8"/>
  <c r="D4326" i="8"/>
  <c r="C4327" i="8"/>
  <c r="D4327" i="8"/>
  <c r="C4328" i="8"/>
  <c r="D4328" i="8"/>
  <c r="C4329" i="8"/>
  <c r="D4329" i="8"/>
  <c r="C4330" i="8"/>
  <c r="D4330" i="8"/>
  <c r="C4331" i="8"/>
  <c r="D4331" i="8"/>
  <c r="C4332" i="8"/>
  <c r="D4332" i="8"/>
  <c r="C4333" i="8"/>
  <c r="D4333" i="8"/>
  <c r="C4334" i="8"/>
  <c r="D4334" i="8"/>
  <c r="C4335" i="8"/>
  <c r="D4335" i="8"/>
  <c r="C4336" i="8"/>
  <c r="D4336" i="8"/>
  <c r="C4337" i="8"/>
  <c r="D4337" i="8"/>
  <c r="C4338" i="8"/>
  <c r="D4338" i="8"/>
  <c r="C4339" i="8"/>
  <c r="D4339" i="8"/>
  <c r="C4340" i="8"/>
  <c r="D4340" i="8"/>
  <c r="C4341" i="8"/>
  <c r="D4341" i="8"/>
  <c r="C4342" i="8"/>
  <c r="D4342" i="8"/>
  <c r="C4343" i="8"/>
  <c r="D4343" i="8"/>
  <c r="C4344" i="8"/>
  <c r="D4344" i="8"/>
  <c r="C4345" i="8"/>
  <c r="D4345" i="8"/>
  <c r="C4346" i="8"/>
  <c r="D4346" i="8"/>
  <c r="C4347" i="8"/>
  <c r="D4347" i="8"/>
  <c r="C4348" i="8"/>
  <c r="D4348" i="8"/>
  <c r="C4349" i="8"/>
  <c r="D4349" i="8"/>
  <c r="C4350" i="8"/>
  <c r="D4350" i="8"/>
  <c r="C4351" i="8"/>
  <c r="D4351" i="8"/>
  <c r="C4352" i="8"/>
  <c r="D4352" i="8"/>
  <c r="C4353" i="8"/>
  <c r="D4353" i="8"/>
  <c r="C4354" i="8"/>
  <c r="D4354" i="8"/>
  <c r="C4355" i="8"/>
  <c r="D4355" i="8"/>
  <c r="C4356" i="8"/>
  <c r="D4356" i="8"/>
  <c r="C4357" i="8"/>
  <c r="D4357" i="8"/>
  <c r="C4358" i="8"/>
  <c r="D4358" i="8"/>
  <c r="C4359" i="8"/>
  <c r="D4359" i="8"/>
  <c r="C4360" i="8"/>
  <c r="D4360" i="8"/>
  <c r="C4361" i="8"/>
  <c r="D4361" i="8"/>
  <c r="C4362" i="8"/>
  <c r="D4362" i="8"/>
  <c r="C4363" i="8"/>
  <c r="D4363" i="8"/>
  <c r="C4364" i="8"/>
  <c r="D4364" i="8"/>
  <c r="C4365" i="8"/>
  <c r="D4365" i="8"/>
  <c r="C4366" i="8"/>
  <c r="D4366" i="8"/>
  <c r="C4367" i="8"/>
  <c r="D4367" i="8"/>
  <c r="C4368" i="8"/>
  <c r="D4368" i="8"/>
  <c r="C4369" i="8"/>
  <c r="D4369" i="8"/>
  <c r="C4370" i="8"/>
  <c r="D4370" i="8"/>
  <c r="C4371" i="8"/>
  <c r="D4371" i="8"/>
  <c r="C4372" i="8"/>
  <c r="D4372" i="8"/>
  <c r="C4373" i="8"/>
  <c r="D4373" i="8"/>
  <c r="C4374" i="8"/>
  <c r="D4374" i="8"/>
  <c r="C4375" i="8"/>
  <c r="D4375" i="8"/>
  <c r="C4376" i="8"/>
  <c r="D4376" i="8"/>
  <c r="C4377" i="8"/>
  <c r="D4377" i="8"/>
  <c r="C4378" i="8"/>
  <c r="D4378" i="8"/>
  <c r="C4379" i="8"/>
  <c r="D4379" i="8"/>
  <c r="C4380" i="8"/>
  <c r="D4380" i="8"/>
  <c r="C4381" i="8"/>
  <c r="D4381" i="8"/>
  <c r="C4382" i="8"/>
  <c r="D4382" i="8"/>
  <c r="C4383" i="8"/>
  <c r="D4383" i="8"/>
  <c r="C4384" i="8"/>
  <c r="D4384" i="8"/>
  <c r="C4385" i="8"/>
  <c r="D4385" i="8"/>
  <c r="C4386" i="8"/>
  <c r="D4386" i="8"/>
  <c r="C4387" i="8"/>
  <c r="D4387" i="8"/>
  <c r="C4388" i="8"/>
  <c r="D4388" i="8"/>
  <c r="C4389" i="8"/>
  <c r="D4389" i="8"/>
  <c r="C4390" i="8"/>
  <c r="D4390" i="8"/>
  <c r="C4391" i="8"/>
  <c r="D4391" i="8"/>
  <c r="C4392" i="8"/>
  <c r="D4392" i="8"/>
  <c r="C4393" i="8"/>
  <c r="D4393" i="8"/>
  <c r="C4394" i="8"/>
  <c r="D4394" i="8"/>
  <c r="C4395" i="8"/>
  <c r="D4395" i="8"/>
  <c r="C4396" i="8"/>
  <c r="D4396" i="8"/>
  <c r="C4397" i="8"/>
  <c r="D4397" i="8"/>
  <c r="C4398" i="8"/>
  <c r="D4398" i="8"/>
  <c r="C4399" i="8"/>
  <c r="D4399" i="8"/>
  <c r="C4400" i="8"/>
  <c r="D4400" i="8"/>
  <c r="C4401" i="8"/>
  <c r="D4401" i="8"/>
  <c r="C4402" i="8"/>
  <c r="D4402" i="8"/>
  <c r="C4403" i="8"/>
  <c r="D4403" i="8"/>
  <c r="C4404" i="8"/>
  <c r="D4404" i="8"/>
  <c r="C4405" i="8"/>
  <c r="D4405" i="8"/>
  <c r="C4406" i="8"/>
  <c r="D4406" i="8"/>
  <c r="C4407" i="8"/>
  <c r="D4407" i="8"/>
  <c r="C4408" i="8"/>
  <c r="D4408" i="8"/>
  <c r="C4409" i="8"/>
  <c r="D4409" i="8"/>
  <c r="C4410" i="8"/>
  <c r="D4410" i="8"/>
  <c r="C4411" i="8"/>
  <c r="D4411" i="8"/>
  <c r="C4412" i="8"/>
  <c r="D4412" i="8"/>
  <c r="C4413" i="8"/>
  <c r="D4413" i="8"/>
  <c r="C4414" i="8"/>
  <c r="D4414" i="8"/>
  <c r="C4415" i="8"/>
  <c r="D4415" i="8"/>
  <c r="C4416" i="8"/>
  <c r="D4416" i="8"/>
  <c r="C4417" i="8"/>
  <c r="D4417" i="8"/>
  <c r="C4418" i="8"/>
  <c r="D4418" i="8"/>
  <c r="C4419" i="8"/>
  <c r="D4419" i="8"/>
  <c r="C4420" i="8"/>
  <c r="D4420" i="8"/>
  <c r="C4421" i="8"/>
  <c r="D4421" i="8"/>
  <c r="C4422" i="8"/>
  <c r="D4422" i="8"/>
  <c r="C4423" i="8"/>
  <c r="D4423" i="8"/>
  <c r="C4424" i="8"/>
  <c r="D4424" i="8"/>
  <c r="C4425" i="8"/>
  <c r="D4425" i="8"/>
  <c r="C4426" i="8"/>
  <c r="D4426" i="8"/>
  <c r="C4427" i="8"/>
  <c r="D4427" i="8"/>
  <c r="C4428" i="8"/>
  <c r="D4428" i="8"/>
  <c r="C4429" i="8"/>
  <c r="D4429" i="8"/>
  <c r="C4430" i="8"/>
  <c r="D4430" i="8"/>
  <c r="C4431" i="8"/>
  <c r="D4431" i="8"/>
  <c r="C4432" i="8"/>
  <c r="D4432" i="8"/>
  <c r="C4433" i="8"/>
  <c r="D4433" i="8"/>
  <c r="C4434" i="8"/>
  <c r="D4434" i="8"/>
  <c r="C4435" i="8"/>
  <c r="D4435" i="8"/>
  <c r="C4436" i="8"/>
  <c r="D4436" i="8"/>
  <c r="C4437" i="8"/>
  <c r="D4437" i="8"/>
  <c r="C4438" i="8"/>
  <c r="D4438" i="8"/>
  <c r="C4439" i="8"/>
  <c r="D4439" i="8"/>
  <c r="C4440" i="8"/>
  <c r="D4440" i="8"/>
  <c r="C4441" i="8"/>
  <c r="D4441" i="8"/>
  <c r="C4442" i="8"/>
  <c r="D4442" i="8"/>
  <c r="C4443" i="8"/>
  <c r="D4443" i="8"/>
  <c r="C4444" i="8"/>
  <c r="D4444" i="8"/>
  <c r="C4445" i="8"/>
  <c r="D4445" i="8"/>
  <c r="C4446" i="8"/>
  <c r="D4446" i="8"/>
  <c r="C4447" i="8"/>
  <c r="D4447" i="8"/>
  <c r="C4448" i="8"/>
  <c r="D4448" i="8"/>
  <c r="C4449" i="8"/>
  <c r="D4449" i="8"/>
  <c r="C4450" i="8"/>
  <c r="D4450" i="8"/>
  <c r="C4451" i="8"/>
  <c r="D4451" i="8"/>
  <c r="C4452" i="8"/>
  <c r="D4452" i="8"/>
  <c r="C4453" i="8"/>
  <c r="D4453" i="8"/>
  <c r="C4454" i="8"/>
  <c r="D4454" i="8"/>
  <c r="C4455" i="8"/>
  <c r="D4455" i="8"/>
  <c r="C4456" i="8"/>
  <c r="D4456" i="8"/>
  <c r="C4457" i="8"/>
  <c r="D4457" i="8"/>
  <c r="C4458" i="8"/>
  <c r="D4458" i="8"/>
  <c r="C4459" i="8"/>
  <c r="D4459" i="8"/>
  <c r="C4460" i="8"/>
  <c r="D4460" i="8"/>
  <c r="C4461" i="8"/>
  <c r="D4461" i="8"/>
  <c r="C4462" i="8"/>
  <c r="D4462" i="8"/>
  <c r="C4463" i="8"/>
  <c r="D4463" i="8"/>
  <c r="C4464" i="8"/>
  <c r="D4464" i="8"/>
  <c r="C4465" i="8"/>
  <c r="D4465" i="8"/>
  <c r="C4466" i="8"/>
  <c r="D4466" i="8"/>
  <c r="C4467" i="8"/>
  <c r="D4467" i="8"/>
  <c r="C4468" i="8"/>
  <c r="D4468" i="8"/>
  <c r="C4469" i="8"/>
  <c r="D4469" i="8"/>
  <c r="C4470" i="8"/>
  <c r="D4470" i="8"/>
  <c r="C4471" i="8"/>
  <c r="D4471" i="8"/>
  <c r="C4472" i="8"/>
  <c r="D4472" i="8"/>
  <c r="C4473" i="8"/>
  <c r="D4473" i="8"/>
  <c r="C4474" i="8"/>
  <c r="D4474" i="8"/>
  <c r="C4475" i="8"/>
  <c r="D4475" i="8"/>
  <c r="C4476" i="8"/>
  <c r="D4476" i="8"/>
  <c r="C4477" i="8"/>
  <c r="D4477" i="8"/>
  <c r="C4478" i="8"/>
  <c r="D4478" i="8"/>
  <c r="C4479" i="8"/>
  <c r="D4479" i="8"/>
  <c r="C4480" i="8"/>
  <c r="D4480" i="8"/>
  <c r="C4481" i="8"/>
  <c r="D4481" i="8"/>
  <c r="C4482" i="8"/>
  <c r="D4482" i="8"/>
  <c r="C4483" i="8"/>
  <c r="D4483" i="8"/>
  <c r="C4484" i="8"/>
  <c r="D4484" i="8"/>
  <c r="C4485" i="8"/>
  <c r="D4485" i="8"/>
  <c r="C4486" i="8"/>
  <c r="D4486" i="8"/>
  <c r="C4487" i="8"/>
  <c r="D4487" i="8"/>
  <c r="C4488" i="8"/>
  <c r="D4488" i="8"/>
  <c r="C4489" i="8"/>
  <c r="D4489" i="8"/>
  <c r="C4490" i="8"/>
  <c r="D4490" i="8"/>
  <c r="C4491" i="8"/>
  <c r="D4491" i="8"/>
  <c r="C4492" i="8"/>
  <c r="D4492" i="8"/>
  <c r="C4493" i="8"/>
  <c r="D4493" i="8"/>
  <c r="C4494" i="8"/>
  <c r="D4494" i="8"/>
  <c r="C4495" i="8"/>
  <c r="D4495" i="8"/>
  <c r="C4496" i="8"/>
  <c r="D4496" i="8"/>
  <c r="C4497" i="8"/>
  <c r="D4497" i="8"/>
  <c r="C4498" i="8"/>
  <c r="D4498" i="8"/>
  <c r="C4499" i="8"/>
  <c r="D4499" i="8"/>
  <c r="C4500" i="8"/>
  <c r="D4500" i="8"/>
  <c r="C4501" i="8"/>
  <c r="D4501" i="8"/>
  <c r="C4502" i="8"/>
  <c r="D4502" i="8"/>
  <c r="C4503" i="8"/>
  <c r="D4503" i="8"/>
  <c r="C4504" i="8"/>
  <c r="D4504" i="8"/>
  <c r="C4505" i="8"/>
  <c r="D4505" i="8"/>
  <c r="C4506" i="8"/>
  <c r="D4506" i="8"/>
  <c r="C4507" i="8"/>
  <c r="D4507" i="8"/>
  <c r="C4508" i="8"/>
  <c r="D4508" i="8"/>
  <c r="C4509" i="8"/>
  <c r="D4509" i="8"/>
  <c r="C4510" i="8"/>
  <c r="D4510" i="8"/>
  <c r="C4511" i="8"/>
  <c r="D4511" i="8"/>
  <c r="C4512" i="8"/>
  <c r="D4512" i="8"/>
  <c r="C4513" i="8"/>
  <c r="D4513" i="8"/>
  <c r="C4514" i="8"/>
  <c r="D4514" i="8"/>
  <c r="C4515" i="8"/>
  <c r="D4515" i="8"/>
  <c r="C4516" i="8"/>
  <c r="D4516" i="8"/>
  <c r="C4517" i="8"/>
  <c r="D4517" i="8"/>
  <c r="C4518" i="8"/>
  <c r="D4518" i="8"/>
  <c r="C4519" i="8"/>
  <c r="D4519" i="8"/>
  <c r="C4520" i="8"/>
  <c r="D4520" i="8"/>
  <c r="C4521" i="8"/>
  <c r="D4521" i="8"/>
  <c r="C4522" i="8"/>
  <c r="D4522" i="8"/>
  <c r="C4523" i="8"/>
  <c r="D4523" i="8"/>
  <c r="C4524" i="8"/>
  <c r="D4524" i="8"/>
  <c r="C4525" i="8"/>
  <c r="D4525" i="8"/>
  <c r="C4526" i="8"/>
  <c r="D4526" i="8"/>
  <c r="C4527" i="8"/>
  <c r="D4527" i="8"/>
  <c r="C4528" i="8"/>
  <c r="D4528" i="8"/>
  <c r="C4529" i="8"/>
  <c r="D4529" i="8"/>
  <c r="C4530" i="8"/>
  <c r="D4530" i="8"/>
  <c r="C4531" i="8"/>
  <c r="D4531" i="8"/>
  <c r="C4532" i="8"/>
  <c r="D4532" i="8"/>
  <c r="C4533" i="8"/>
  <c r="D4533" i="8"/>
  <c r="C4534" i="8"/>
  <c r="D4534" i="8"/>
  <c r="C4535" i="8"/>
  <c r="D4535" i="8"/>
  <c r="C4536" i="8"/>
  <c r="D4536" i="8"/>
  <c r="C4537" i="8"/>
  <c r="D4537" i="8"/>
  <c r="C4538" i="8"/>
  <c r="D4538" i="8"/>
  <c r="C4539" i="8"/>
  <c r="D4539" i="8"/>
  <c r="C4540" i="8"/>
  <c r="D4540" i="8"/>
  <c r="C4541" i="8"/>
  <c r="D4541" i="8"/>
  <c r="C4542" i="8"/>
  <c r="D4542" i="8"/>
  <c r="C4543" i="8"/>
  <c r="D4543" i="8"/>
  <c r="C4544" i="8"/>
  <c r="D4544" i="8"/>
  <c r="C4545" i="8"/>
  <c r="D4545" i="8"/>
  <c r="C4546" i="8"/>
  <c r="D4546" i="8"/>
  <c r="C4547" i="8"/>
  <c r="D4547" i="8"/>
  <c r="C4548" i="8"/>
  <c r="D4548" i="8"/>
  <c r="C4549" i="8"/>
  <c r="D4549" i="8"/>
  <c r="C4550" i="8"/>
  <c r="D4550" i="8"/>
  <c r="C4551" i="8"/>
  <c r="D4551" i="8"/>
  <c r="C4552" i="8"/>
  <c r="D4552" i="8"/>
  <c r="C4553" i="8"/>
  <c r="D4553" i="8"/>
  <c r="C4554" i="8"/>
  <c r="D4554" i="8"/>
  <c r="C4555" i="8"/>
  <c r="D4555" i="8"/>
  <c r="C4556" i="8"/>
  <c r="D4556" i="8"/>
  <c r="C4557" i="8"/>
  <c r="D4557" i="8"/>
  <c r="C4558" i="8"/>
  <c r="D4558" i="8"/>
  <c r="C4559" i="8"/>
  <c r="D4559" i="8"/>
  <c r="C4560" i="8"/>
  <c r="D4560" i="8"/>
  <c r="C4561" i="8"/>
  <c r="D4561" i="8"/>
  <c r="C4562" i="8"/>
  <c r="D4562" i="8"/>
  <c r="C4563" i="8"/>
  <c r="D4563" i="8"/>
  <c r="C4564" i="8"/>
  <c r="D4564" i="8"/>
  <c r="C4565" i="8"/>
  <c r="D4565" i="8"/>
  <c r="C4566" i="8"/>
  <c r="D4566" i="8"/>
  <c r="C4567" i="8"/>
  <c r="D4567" i="8"/>
  <c r="C4568" i="8"/>
  <c r="D4568" i="8"/>
  <c r="C4569" i="8"/>
  <c r="D4569" i="8"/>
  <c r="C4570" i="8"/>
  <c r="D4570" i="8"/>
  <c r="C4571" i="8"/>
  <c r="D4571" i="8"/>
  <c r="C4572" i="8"/>
  <c r="D4572" i="8"/>
  <c r="C4573" i="8"/>
  <c r="D4573" i="8"/>
  <c r="C4574" i="8"/>
  <c r="D4574" i="8"/>
  <c r="C4575" i="8"/>
  <c r="D4575" i="8"/>
  <c r="C4576" i="8"/>
  <c r="D4576" i="8"/>
  <c r="C4577" i="8"/>
  <c r="D4577" i="8"/>
  <c r="C4578" i="8"/>
  <c r="D4578" i="8"/>
  <c r="C4579" i="8"/>
  <c r="D4579" i="8"/>
  <c r="C4580" i="8"/>
  <c r="D4580" i="8"/>
  <c r="C4581" i="8"/>
  <c r="D4581" i="8"/>
  <c r="C4582" i="8"/>
  <c r="D4582" i="8"/>
  <c r="C4583" i="8"/>
  <c r="D4583" i="8"/>
  <c r="C4584" i="8"/>
  <c r="D4584" i="8"/>
  <c r="C4585" i="8"/>
  <c r="D4585" i="8"/>
  <c r="C4586" i="8"/>
  <c r="D4586" i="8"/>
  <c r="C4587" i="8"/>
  <c r="D4587" i="8"/>
  <c r="C4588" i="8"/>
  <c r="D4588" i="8"/>
  <c r="C4589" i="8"/>
  <c r="D4589" i="8"/>
  <c r="C4590" i="8"/>
  <c r="D4590" i="8"/>
  <c r="C4591" i="8"/>
  <c r="D4591" i="8"/>
  <c r="C4592" i="8"/>
  <c r="D4592" i="8"/>
  <c r="C4593" i="8"/>
  <c r="D4593" i="8"/>
  <c r="C4594" i="8"/>
  <c r="D4594" i="8"/>
  <c r="C4595" i="8"/>
  <c r="D4595" i="8"/>
  <c r="C4596" i="8"/>
  <c r="D4596" i="8"/>
  <c r="C4597" i="8"/>
  <c r="D4597" i="8"/>
  <c r="C4598" i="8"/>
  <c r="D4598" i="8"/>
  <c r="C4599" i="8"/>
  <c r="D4599" i="8"/>
  <c r="C4600" i="8"/>
  <c r="D4600" i="8"/>
  <c r="C4601" i="8"/>
  <c r="D4601" i="8"/>
  <c r="C4602" i="8"/>
  <c r="D4602" i="8"/>
  <c r="C4603" i="8"/>
  <c r="D4603" i="8"/>
  <c r="C4604" i="8"/>
  <c r="D4604" i="8"/>
  <c r="C4605" i="8"/>
  <c r="D4605" i="8"/>
  <c r="C4606" i="8"/>
  <c r="D4606" i="8"/>
  <c r="C4607" i="8"/>
  <c r="D4607" i="8"/>
  <c r="C4608" i="8"/>
  <c r="D4608" i="8"/>
  <c r="C4609" i="8"/>
  <c r="D4609" i="8"/>
  <c r="C4610" i="8"/>
  <c r="D4610" i="8"/>
  <c r="C4611" i="8"/>
  <c r="D4611" i="8"/>
  <c r="C4612" i="8"/>
  <c r="D4612" i="8"/>
  <c r="C4613" i="8"/>
  <c r="D4613" i="8"/>
  <c r="C4614" i="8"/>
  <c r="D4614" i="8"/>
  <c r="C4615" i="8"/>
  <c r="D4615" i="8"/>
  <c r="C4616" i="8"/>
  <c r="D4616" i="8"/>
  <c r="C4617" i="8"/>
  <c r="D4617" i="8"/>
  <c r="C4618" i="8"/>
  <c r="D4618" i="8"/>
  <c r="C4619" i="8"/>
  <c r="D4619" i="8"/>
  <c r="C4620" i="8"/>
  <c r="D4620" i="8"/>
  <c r="C4621" i="8"/>
  <c r="D4621" i="8"/>
  <c r="C4622" i="8"/>
  <c r="D4622" i="8"/>
  <c r="C4623" i="8"/>
  <c r="D4623" i="8"/>
  <c r="C4624" i="8"/>
  <c r="D4624" i="8"/>
  <c r="C4625" i="8"/>
  <c r="D4625" i="8"/>
  <c r="C4626" i="8"/>
  <c r="D4626" i="8"/>
  <c r="C4630" i="8"/>
  <c r="D4630" i="8"/>
  <c r="C4631" i="8"/>
  <c r="D4631" i="8"/>
  <c r="C4632" i="8"/>
  <c r="D4632" i="8"/>
  <c r="C4633" i="8"/>
  <c r="D4633" i="8"/>
  <c r="C4634" i="8"/>
  <c r="D4634" i="8"/>
  <c r="C4635" i="8"/>
  <c r="D4635" i="8"/>
  <c r="C4636" i="8"/>
  <c r="D4636" i="8"/>
  <c r="C4637" i="8"/>
  <c r="D4637" i="8"/>
  <c r="C4638" i="8"/>
  <c r="D4638" i="8"/>
  <c r="C4639" i="8"/>
  <c r="D4639" i="8"/>
  <c r="C4640" i="8"/>
  <c r="D4640" i="8"/>
  <c r="C4641" i="8"/>
  <c r="D4641" i="8"/>
  <c r="C4642" i="8"/>
  <c r="D4642" i="8"/>
  <c r="C4643" i="8"/>
  <c r="D4643" i="8"/>
  <c r="C4644" i="8"/>
  <c r="D4644" i="8"/>
  <c r="C4645" i="8"/>
  <c r="D4645" i="8"/>
  <c r="C4646" i="8"/>
  <c r="D4646" i="8"/>
  <c r="C4647" i="8"/>
  <c r="D4647" i="8"/>
  <c r="C4648" i="8"/>
  <c r="D4648" i="8"/>
  <c r="C4649" i="8"/>
  <c r="D4649" i="8"/>
  <c r="C4650" i="8"/>
  <c r="D4650" i="8"/>
  <c r="C4651" i="8"/>
  <c r="D4651" i="8"/>
  <c r="C4652" i="8"/>
  <c r="D4652" i="8"/>
  <c r="C4653" i="8"/>
  <c r="D4653" i="8"/>
  <c r="C4654" i="8"/>
  <c r="D4654" i="8"/>
  <c r="C4655" i="8"/>
  <c r="D4655" i="8"/>
  <c r="C4656" i="8"/>
  <c r="D4656" i="8"/>
  <c r="C4657" i="8"/>
  <c r="D4657" i="8"/>
  <c r="C4658" i="8"/>
  <c r="D4658" i="8"/>
  <c r="C4659" i="8"/>
  <c r="D4659" i="8"/>
  <c r="C4660" i="8"/>
  <c r="D4660" i="8"/>
  <c r="C4661" i="8"/>
  <c r="D4661" i="8"/>
  <c r="C4662" i="8"/>
  <c r="D4662" i="8"/>
  <c r="C4663" i="8"/>
  <c r="D4663" i="8"/>
  <c r="C4664" i="8"/>
  <c r="D4664" i="8"/>
  <c r="C4665" i="8"/>
  <c r="D4665" i="8"/>
  <c r="C4666" i="8"/>
  <c r="D4666" i="8"/>
  <c r="C4667" i="8"/>
  <c r="D4667" i="8"/>
  <c r="C4668" i="8"/>
  <c r="D4668" i="8"/>
  <c r="C4669" i="8"/>
  <c r="D4669" i="8"/>
  <c r="C4670" i="8"/>
  <c r="D4670" i="8"/>
  <c r="C4671" i="8"/>
  <c r="D4671" i="8"/>
  <c r="C4672" i="8"/>
  <c r="D4672" i="8"/>
  <c r="C4673" i="8"/>
  <c r="D4673" i="8"/>
  <c r="C4674" i="8"/>
  <c r="D4674" i="8"/>
  <c r="C4675" i="8"/>
  <c r="D4675" i="8"/>
  <c r="C4676" i="8"/>
  <c r="D4676" i="8"/>
  <c r="C4677" i="8"/>
  <c r="D4677" i="8"/>
  <c r="C4678" i="8"/>
  <c r="D4678" i="8"/>
  <c r="C4679" i="8"/>
  <c r="D4679" i="8"/>
  <c r="C4680" i="8"/>
  <c r="D4680" i="8"/>
  <c r="C4681" i="8"/>
  <c r="D4681" i="8"/>
  <c r="C4682" i="8"/>
  <c r="D4682" i="8"/>
  <c r="C4683" i="8"/>
  <c r="D4683" i="8"/>
  <c r="C4684" i="8"/>
  <c r="D4684" i="8"/>
  <c r="C4685" i="8"/>
  <c r="D4685" i="8"/>
  <c r="C4686" i="8"/>
  <c r="D4686" i="8"/>
  <c r="C4687" i="8"/>
  <c r="D4687" i="8"/>
  <c r="C4688" i="8"/>
  <c r="D4688" i="8"/>
  <c r="C4689" i="8"/>
  <c r="D4689" i="8"/>
  <c r="C4690" i="8"/>
  <c r="D4690" i="8"/>
  <c r="C4691" i="8"/>
  <c r="D4691" i="8"/>
  <c r="C4692" i="8"/>
  <c r="D4692" i="8"/>
  <c r="C4693" i="8"/>
  <c r="D4693" i="8"/>
  <c r="C4694" i="8"/>
  <c r="D4694" i="8"/>
  <c r="C4695" i="8"/>
  <c r="D4695" i="8"/>
  <c r="C4696" i="8"/>
  <c r="D4696" i="8"/>
  <c r="C4697" i="8"/>
  <c r="D4697" i="8"/>
  <c r="C4698" i="8"/>
  <c r="D4698" i="8"/>
  <c r="C4699" i="8"/>
  <c r="D4699" i="8"/>
  <c r="C4700" i="8"/>
  <c r="D4700" i="8"/>
  <c r="C4701" i="8"/>
  <c r="D4701" i="8"/>
  <c r="C4702" i="8"/>
  <c r="D4702" i="8"/>
  <c r="C4703" i="8"/>
  <c r="D4703" i="8"/>
  <c r="C4704" i="8"/>
  <c r="D4704" i="8"/>
  <c r="C4705" i="8"/>
  <c r="D4705" i="8"/>
  <c r="C4706" i="8"/>
  <c r="D4706" i="8"/>
  <c r="C4707" i="8"/>
  <c r="D4707" i="8"/>
  <c r="C4708" i="8"/>
  <c r="D4708" i="8"/>
  <c r="C4709" i="8"/>
  <c r="D4709" i="8"/>
  <c r="C4710" i="8"/>
  <c r="D4710" i="8"/>
  <c r="C4711" i="8"/>
  <c r="D4711" i="8"/>
  <c r="C4712" i="8"/>
  <c r="D4712" i="8"/>
  <c r="C4713" i="8"/>
  <c r="D4713" i="8"/>
  <c r="C4714" i="8"/>
  <c r="D4714" i="8"/>
  <c r="C4715" i="8"/>
  <c r="D4715" i="8"/>
  <c r="C4716" i="8"/>
  <c r="D4716" i="8"/>
  <c r="C4717" i="8"/>
  <c r="D4717" i="8"/>
  <c r="C4718" i="8"/>
  <c r="D4718" i="8"/>
  <c r="C4719" i="8"/>
  <c r="D4719" i="8"/>
  <c r="C4720" i="8"/>
  <c r="D4720" i="8"/>
  <c r="C4721" i="8"/>
  <c r="D4721" i="8"/>
  <c r="C4722" i="8"/>
  <c r="D4722" i="8"/>
  <c r="C4723" i="8"/>
  <c r="D4723" i="8"/>
  <c r="C4724" i="8"/>
  <c r="D4724" i="8"/>
  <c r="C4725" i="8"/>
  <c r="D4725" i="8"/>
  <c r="C4726" i="8"/>
  <c r="D4726" i="8"/>
  <c r="C4727" i="8"/>
  <c r="D4727" i="8"/>
  <c r="C4728" i="8"/>
  <c r="D4728" i="8"/>
  <c r="C4729" i="8"/>
  <c r="D4729" i="8"/>
  <c r="C4730" i="8"/>
  <c r="D4730" i="8"/>
  <c r="C4731" i="8"/>
  <c r="D4731" i="8"/>
  <c r="C4732" i="8"/>
  <c r="D4732" i="8"/>
  <c r="C4733" i="8"/>
  <c r="D4733" i="8"/>
  <c r="C4734" i="8"/>
  <c r="D4734" i="8"/>
  <c r="C4735" i="8"/>
  <c r="D4735" i="8"/>
  <c r="C4736" i="8"/>
  <c r="D4736" i="8"/>
  <c r="C4737" i="8"/>
  <c r="D4737" i="8"/>
  <c r="C4738" i="8"/>
  <c r="D4738" i="8"/>
  <c r="C4739" i="8"/>
  <c r="D4739" i="8"/>
  <c r="C4740" i="8"/>
  <c r="D4740" i="8"/>
  <c r="C4741" i="8"/>
  <c r="D4741" i="8"/>
  <c r="C4742" i="8"/>
  <c r="D4742" i="8"/>
  <c r="C4743" i="8"/>
  <c r="D4743" i="8"/>
  <c r="C4744" i="8"/>
  <c r="D4744" i="8"/>
  <c r="C4745" i="8"/>
  <c r="D4745" i="8"/>
  <c r="C4746" i="8"/>
  <c r="D4746" i="8"/>
  <c r="C4747" i="8"/>
  <c r="D4747" i="8"/>
  <c r="C4748" i="8"/>
  <c r="D4748" i="8"/>
  <c r="C4749" i="8"/>
  <c r="D4749" i="8"/>
  <c r="C4750" i="8"/>
  <c r="D4750" i="8"/>
  <c r="C4751" i="8"/>
  <c r="D4751" i="8"/>
  <c r="C4752" i="8"/>
  <c r="D4752" i="8"/>
  <c r="C4753" i="8"/>
  <c r="D4753" i="8"/>
  <c r="C4754" i="8"/>
  <c r="D4754" i="8"/>
  <c r="C4755" i="8"/>
  <c r="D4755" i="8"/>
  <c r="C4756" i="8"/>
  <c r="D4756" i="8"/>
  <c r="C4757" i="8"/>
  <c r="D4757" i="8"/>
  <c r="C4758" i="8"/>
  <c r="D4758" i="8"/>
  <c r="C4759" i="8"/>
  <c r="D4759" i="8"/>
  <c r="C4760" i="8"/>
  <c r="D4760" i="8"/>
  <c r="C4761" i="8"/>
  <c r="D4761" i="8"/>
  <c r="C4762" i="8"/>
  <c r="D4762" i="8"/>
  <c r="C4763" i="8"/>
  <c r="D4763" i="8"/>
  <c r="C4764" i="8"/>
  <c r="D4764" i="8"/>
  <c r="C4765" i="8"/>
  <c r="D4765" i="8"/>
  <c r="C4766" i="8"/>
  <c r="D4766" i="8"/>
  <c r="C4767" i="8"/>
  <c r="D4767" i="8"/>
  <c r="C4768" i="8"/>
  <c r="D4768" i="8"/>
  <c r="C4769" i="8"/>
  <c r="D4769" i="8"/>
  <c r="C4770" i="8"/>
  <c r="D4770" i="8"/>
  <c r="C4771" i="8"/>
  <c r="D4771" i="8"/>
  <c r="C4772" i="8"/>
  <c r="D4772" i="8"/>
  <c r="C4773" i="8"/>
  <c r="D4773" i="8"/>
  <c r="C4774" i="8"/>
  <c r="D4774" i="8"/>
  <c r="C4775" i="8"/>
  <c r="D4775" i="8"/>
  <c r="C4776" i="8"/>
  <c r="D4776" i="8"/>
  <c r="C4777" i="8"/>
  <c r="D4777" i="8"/>
  <c r="C4778" i="8"/>
  <c r="D4778" i="8"/>
  <c r="C4779" i="8"/>
  <c r="D4779" i="8"/>
  <c r="C4780" i="8"/>
  <c r="D4780" i="8"/>
  <c r="C4781" i="8"/>
  <c r="D4781" i="8"/>
  <c r="C4782" i="8"/>
  <c r="D4782" i="8"/>
  <c r="C4783" i="8"/>
  <c r="D4783" i="8"/>
  <c r="C4784" i="8"/>
  <c r="D4784" i="8"/>
  <c r="C4785" i="8"/>
  <c r="D4785" i="8"/>
  <c r="C4786" i="8"/>
  <c r="D4786" i="8"/>
  <c r="C4787" i="8"/>
  <c r="D4787" i="8"/>
  <c r="C4788" i="8"/>
  <c r="D4788" i="8"/>
  <c r="C4789" i="8"/>
  <c r="D4789" i="8"/>
  <c r="C4790" i="8"/>
  <c r="D4790" i="8"/>
  <c r="C4791" i="8"/>
  <c r="D4791" i="8"/>
  <c r="C4792" i="8"/>
  <c r="D4792" i="8"/>
  <c r="C4793" i="8"/>
  <c r="D4793" i="8"/>
  <c r="C4794" i="8"/>
  <c r="D4794" i="8"/>
  <c r="C4795" i="8"/>
  <c r="D4795" i="8"/>
  <c r="C4796" i="8"/>
  <c r="D4796" i="8"/>
  <c r="C4797" i="8"/>
  <c r="D4797" i="8"/>
  <c r="C4798" i="8"/>
  <c r="D4798" i="8"/>
  <c r="C4799" i="8"/>
  <c r="D4799" i="8"/>
  <c r="C4800" i="8"/>
  <c r="D4800" i="8"/>
  <c r="C4801" i="8"/>
  <c r="D4801" i="8"/>
  <c r="C4802" i="8"/>
  <c r="D4802" i="8"/>
  <c r="C4803" i="8"/>
  <c r="D4803" i="8"/>
  <c r="C4804" i="8"/>
  <c r="D4804" i="8"/>
  <c r="C4805" i="8"/>
  <c r="D4805" i="8"/>
  <c r="C4806" i="8"/>
  <c r="D4806" i="8"/>
  <c r="C4807" i="8"/>
  <c r="D4807" i="8"/>
  <c r="C4808" i="8"/>
  <c r="D4808" i="8"/>
  <c r="C4809" i="8"/>
  <c r="D4809" i="8"/>
  <c r="C4810" i="8"/>
  <c r="D4810" i="8"/>
  <c r="C4811" i="8"/>
  <c r="D4811" i="8"/>
  <c r="C4812" i="8"/>
  <c r="D4812" i="8"/>
  <c r="C4813" i="8"/>
  <c r="D4813" i="8"/>
  <c r="C4814" i="8"/>
  <c r="D4814" i="8"/>
  <c r="C4815" i="8"/>
  <c r="D4815" i="8"/>
  <c r="C4816" i="8"/>
  <c r="D4816" i="8"/>
  <c r="C4817" i="8"/>
  <c r="D4817" i="8"/>
  <c r="C4818" i="8"/>
  <c r="D4818" i="8"/>
  <c r="C4819" i="8"/>
  <c r="D4819" i="8"/>
  <c r="C4820" i="8"/>
  <c r="D4820" i="8"/>
  <c r="C4821" i="8"/>
  <c r="D4821" i="8"/>
  <c r="C4829" i="8"/>
  <c r="D4829" i="8"/>
  <c r="C4830" i="8"/>
  <c r="D4830" i="8"/>
  <c r="C4831" i="8"/>
  <c r="D4831" i="8"/>
  <c r="C4832" i="8"/>
  <c r="D4832" i="8"/>
  <c r="C4833" i="8"/>
  <c r="D4833" i="8"/>
  <c r="C4834" i="8"/>
  <c r="D4834" i="8"/>
  <c r="C4835" i="8"/>
  <c r="D4835" i="8"/>
  <c r="C4836" i="8"/>
  <c r="D4836" i="8"/>
  <c r="C4837" i="8"/>
  <c r="D4837" i="8"/>
  <c r="C4838" i="8"/>
  <c r="D4838" i="8"/>
  <c r="C4839" i="8"/>
  <c r="D4839" i="8"/>
  <c r="C4840" i="8"/>
  <c r="D4840" i="8"/>
  <c r="C4841" i="8"/>
  <c r="D4841" i="8"/>
  <c r="C4842" i="8"/>
  <c r="D4842" i="8"/>
  <c r="C4843" i="8"/>
  <c r="D4843" i="8"/>
  <c r="C4844" i="8"/>
  <c r="D4844" i="8"/>
  <c r="C4845" i="8"/>
  <c r="D4845" i="8"/>
  <c r="C4846" i="8"/>
  <c r="D4846" i="8"/>
  <c r="C4847" i="8"/>
  <c r="D4847" i="8"/>
  <c r="C4848" i="8"/>
  <c r="D4848" i="8"/>
  <c r="C4849" i="8"/>
  <c r="D4849" i="8"/>
  <c r="C4850" i="8"/>
  <c r="D4850" i="8"/>
  <c r="C4851" i="8"/>
  <c r="D4851" i="8"/>
  <c r="C4852" i="8"/>
  <c r="D4852" i="8"/>
  <c r="C4853" i="8"/>
  <c r="D4853" i="8"/>
  <c r="C4854" i="8"/>
  <c r="D4854" i="8"/>
  <c r="C4855" i="8"/>
  <c r="D4855" i="8"/>
  <c r="C4856" i="8"/>
  <c r="D4856" i="8"/>
  <c r="C4857" i="8"/>
  <c r="D4857" i="8"/>
  <c r="C4858" i="8"/>
  <c r="D4858" i="8"/>
  <c r="C4859" i="8"/>
  <c r="D4859" i="8"/>
  <c r="C4860" i="8"/>
  <c r="D4860" i="8"/>
  <c r="C4861" i="8"/>
  <c r="D4861" i="8"/>
  <c r="C4862" i="8"/>
  <c r="D4862" i="8"/>
  <c r="C4863" i="8"/>
  <c r="D4863" i="8"/>
  <c r="C4864" i="8"/>
  <c r="D4864" i="8"/>
  <c r="C4865" i="8"/>
  <c r="D4865" i="8"/>
  <c r="C4866" i="8"/>
  <c r="D4866" i="8"/>
  <c r="C4867" i="8"/>
  <c r="D4867" i="8"/>
  <c r="C4868" i="8"/>
  <c r="D4868" i="8"/>
  <c r="C4869" i="8"/>
  <c r="D4869" i="8"/>
  <c r="C4870" i="8"/>
  <c r="D4870" i="8"/>
  <c r="C4871" i="8"/>
  <c r="D4871" i="8"/>
  <c r="C4872" i="8"/>
  <c r="D4872" i="8"/>
  <c r="C4873" i="8"/>
  <c r="D4873" i="8"/>
  <c r="C4874" i="8"/>
  <c r="D4874" i="8"/>
  <c r="C4875" i="8"/>
  <c r="D4875" i="8"/>
  <c r="C4876" i="8"/>
  <c r="D4876" i="8"/>
  <c r="C4877" i="8"/>
  <c r="D4877" i="8"/>
  <c r="C4878" i="8"/>
  <c r="D4878" i="8"/>
  <c r="C4879" i="8"/>
  <c r="D4879" i="8"/>
  <c r="C4880" i="8"/>
  <c r="D4880" i="8"/>
  <c r="C4881" i="8"/>
  <c r="D4881" i="8"/>
  <c r="C4882" i="8"/>
  <c r="D4882" i="8"/>
  <c r="C4883" i="8"/>
  <c r="D4883" i="8"/>
  <c r="C4884" i="8"/>
  <c r="D4884" i="8"/>
  <c r="C4885" i="8"/>
  <c r="D4885" i="8"/>
  <c r="C4886" i="8"/>
  <c r="D4886" i="8"/>
  <c r="C4887" i="8"/>
  <c r="D4887" i="8"/>
  <c r="C4888" i="8"/>
  <c r="D4888" i="8"/>
  <c r="C4889" i="8"/>
  <c r="D4889" i="8"/>
  <c r="C4890" i="8"/>
  <c r="D4890" i="8"/>
  <c r="C4891" i="8"/>
  <c r="D4891" i="8"/>
  <c r="C4892" i="8"/>
  <c r="D4892" i="8"/>
  <c r="C4893" i="8"/>
  <c r="D4893" i="8"/>
  <c r="C4894" i="8"/>
  <c r="D4894" i="8"/>
  <c r="C4895" i="8"/>
  <c r="D4895" i="8"/>
  <c r="C4896" i="8"/>
  <c r="D4896" i="8"/>
  <c r="C4897" i="8"/>
  <c r="D4897" i="8"/>
  <c r="C4898" i="8"/>
  <c r="D4898" i="8"/>
  <c r="C4899" i="8"/>
  <c r="D4899" i="8"/>
  <c r="C4900" i="8"/>
  <c r="D4900" i="8"/>
  <c r="C4901" i="8"/>
  <c r="D4901" i="8"/>
  <c r="C4902" i="8"/>
  <c r="D4902" i="8"/>
  <c r="C4903" i="8"/>
  <c r="D4903" i="8"/>
  <c r="C4904" i="8"/>
  <c r="D4904" i="8"/>
  <c r="C4905" i="8"/>
  <c r="D4905" i="8"/>
  <c r="C4906" i="8"/>
  <c r="D4906" i="8"/>
  <c r="C4907" i="8"/>
  <c r="D4907" i="8"/>
  <c r="C4908" i="8"/>
  <c r="D4908" i="8"/>
  <c r="C4909" i="8"/>
  <c r="D4909" i="8"/>
  <c r="C4910" i="8"/>
  <c r="D4910" i="8"/>
  <c r="C4911" i="8"/>
  <c r="D4911" i="8"/>
  <c r="C4912" i="8"/>
  <c r="D4912" i="8"/>
  <c r="C4913" i="8"/>
  <c r="D4913" i="8"/>
  <c r="C4914" i="8"/>
  <c r="D4914" i="8"/>
  <c r="C4915" i="8"/>
  <c r="D4915" i="8"/>
  <c r="C4916" i="8"/>
  <c r="D4916" i="8"/>
  <c r="C4917" i="8"/>
  <c r="D4917" i="8"/>
  <c r="C4918" i="8"/>
  <c r="D4918" i="8"/>
  <c r="C4919" i="8"/>
  <c r="D4919" i="8"/>
  <c r="C4920" i="8"/>
  <c r="D4920" i="8"/>
  <c r="C4921" i="8"/>
  <c r="D4921" i="8"/>
  <c r="C4922" i="8"/>
  <c r="D4922" i="8"/>
  <c r="C4923" i="8"/>
  <c r="D4923" i="8"/>
  <c r="C4924" i="8"/>
  <c r="D4924" i="8"/>
  <c r="C4925" i="8"/>
  <c r="D4925" i="8"/>
  <c r="C4926" i="8"/>
  <c r="D4926" i="8"/>
  <c r="C4927" i="8"/>
  <c r="D4927" i="8"/>
  <c r="C4928" i="8"/>
  <c r="D4928" i="8"/>
  <c r="C4929" i="8"/>
  <c r="D4929" i="8"/>
  <c r="C4930" i="8"/>
  <c r="D4930" i="8"/>
  <c r="C4931" i="8"/>
  <c r="D4931" i="8"/>
  <c r="C4932" i="8"/>
  <c r="D4932" i="8"/>
  <c r="C4933" i="8"/>
  <c r="D4933" i="8"/>
  <c r="C4934" i="8"/>
  <c r="D4934" i="8"/>
  <c r="C4935" i="8"/>
  <c r="D4935" i="8"/>
  <c r="C4936" i="8"/>
  <c r="D4936" i="8"/>
  <c r="C4937" i="8"/>
  <c r="D4937" i="8"/>
  <c r="C4938" i="8"/>
  <c r="D4938" i="8"/>
  <c r="C4939" i="8"/>
  <c r="D4939" i="8"/>
  <c r="C4940" i="8"/>
  <c r="D4940" i="8"/>
  <c r="C4941" i="8"/>
  <c r="D4941" i="8"/>
  <c r="C4942" i="8"/>
  <c r="D4942" i="8"/>
  <c r="C4943" i="8"/>
  <c r="D4943" i="8"/>
  <c r="C4944" i="8"/>
  <c r="D4944" i="8"/>
  <c r="C4945" i="8"/>
  <c r="D4945" i="8"/>
  <c r="C4946" i="8"/>
  <c r="D4946" i="8"/>
  <c r="C4947" i="8"/>
  <c r="D4947" i="8"/>
  <c r="C4948" i="8"/>
  <c r="D4948" i="8"/>
  <c r="C4949" i="8"/>
  <c r="D4949" i="8"/>
  <c r="C4950" i="8"/>
  <c r="D4950" i="8"/>
  <c r="C4951" i="8"/>
  <c r="D4951" i="8"/>
  <c r="C4952" i="8"/>
  <c r="D4952" i="8"/>
  <c r="C4953" i="8"/>
  <c r="D4953" i="8"/>
  <c r="C4954" i="8"/>
  <c r="D4954" i="8"/>
  <c r="C4955" i="8"/>
  <c r="D4955" i="8"/>
  <c r="C4956" i="8"/>
  <c r="D4956" i="8"/>
  <c r="C4957" i="8"/>
  <c r="D4957" i="8"/>
  <c r="C4958" i="8"/>
  <c r="D4958" i="8"/>
  <c r="C4959" i="8"/>
  <c r="D4959" i="8"/>
  <c r="C4960" i="8"/>
  <c r="D4960" i="8"/>
  <c r="C4961" i="8"/>
  <c r="D4961" i="8"/>
  <c r="C4962" i="8"/>
  <c r="D4962" i="8"/>
  <c r="C4963" i="8"/>
  <c r="D4963" i="8"/>
  <c r="C4964" i="8"/>
  <c r="D4964" i="8"/>
  <c r="C4965" i="8"/>
  <c r="D4965" i="8"/>
  <c r="C4966" i="8"/>
  <c r="D4966" i="8"/>
  <c r="C4967" i="8"/>
  <c r="D4967" i="8"/>
  <c r="C4968" i="8"/>
  <c r="D4968" i="8"/>
  <c r="C4969" i="8"/>
  <c r="D4969" i="8"/>
  <c r="C4970" i="8"/>
  <c r="D4970" i="8"/>
  <c r="C4971" i="8"/>
  <c r="D4971" i="8"/>
  <c r="C4972" i="8"/>
  <c r="D4972" i="8"/>
  <c r="C4973" i="8"/>
  <c r="D4973" i="8"/>
  <c r="C4974" i="8"/>
  <c r="D4974" i="8"/>
  <c r="C4975" i="8"/>
  <c r="D4975" i="8"/>
  <c r="C4976" i="8"/>
  <c r="D4976" i="8"/>
  <c r="C4977" i="8"/>
  <c r="D4977" i="8"/>
  <c r="C4978" i="8"/>
  <c r="D4978" i="8"/>
  <c r="C4979" i="8"/>
  <c r="D4979" i="8"/>
  <c r="C4980" i="8"/>
  <c r="D4980" i="8"/>
  <c r="C4981" i="8"/>
  <c r="D4981" i="8"/>
  <c r="C4982" i="8"/>
  <c r="D4982" i="8"/>
  <c r="C4983" i="8"/>
  <c r="D4983" i="8"/>
  <c r="C4984" i="8"/>
  <c r="D4984" i="8"/>
  <c r="C4985" i="8"/>
  <c r="D4985" i="8"/>
  <c r="C4986" i="8"/>
  <c r="D4986" i="8"/>
  <c r="C4987" i="8"/>
  <c r="D4987" i="8"/>
  <c r="C4988" i="8"/>
  <c r="D4988" i="8"/>
  <c r="C4989" i="8"/>
  <c r="D4989" i="8"/>
  <c r="C4990" i="8"/>
  <c r="D4990" i="8"/>
  <c r="C4991" i="8"/>
  <c r="D4991" i="8"/>
  <c r="C4992" i="8"/>
  <c r="D4992" i="8"/>
  <c r="C4993" i="8"/>
  <c r="D4993" i="8"/>
  <c r="C4994" i="8"/>
  <c r="D4994" i="8"/>
  <c r="C4995" i="8"/>
  <c r="D4995" i="8"/>
  <c r="C4996" i="8"/>
  <c r="D4996" i="8"/>
  <c r="C4997" i="8"/>
  <c r="D4997" i="8"/>
  <c r="C4998" i="8"/>
  <c r="D4998" i="8"/>
  <c r="C4999" i="8"/>
  <c r="D4999" i="8"/>
  <c r="C5000" i="8"/>
  <c r="D5000" i="8"/>
  <c r="C5001" i="8"/>
  <c r="D5001" i="8"/>
  <c r="C5002" i="8"/>
  <c r="D5002" i="8"/>
  <c r="C5003" i="8"/>
  <c r="D5003" i="8"/>
  <c r="C5004" i="8"/>
  <c r="D5004" i="8"/>
  <c r="C5005" i="8"/>
  <c r="D5005" i="8"/>
  <c r="C5006" i="8"/>
  <c r="D5006" i="8"/>
  <c r="C5007" i="8"/>
  <c r="D5007" i="8"/>
  <c r="C5008" i="8"/>
  <c r="D5008" i="8"/>
  <c r="C5009" i="8"/>
  <c r="D5009" i="8"/>
  <c r="C5010" i="8"/>
  <c r="D5010" i="8"/>
  <c r="C5011" i="8"/>
  <c r="D5011" i="8"/>
  <c r="C5012" i="8"/>
  <c r="D5012" i="8"/>
  <c r="C5013" i="8"/>
  <c r="D5013" i="8"/>
  <c r="C5014" i="8"/>
  <c r="D5014" i="8"/>
  <c r="C5015" i="8"/>
  <c r="D5015" i="8"/>
  <c r="C5016" i="8"/>
  <c r="D5016" i="8"/>
  <c r="C5017" i="8"/>
  <c r="D5017" i="8"/>
  <c r="C5018" i="8"/>
  <c r="D5018" i="8"/>
  <c r="C5019" i="8"/>
  <c r="D5019" i="8"/>
  <c r="C5020" i="8"/>
  <c r="D5020" i="8"/>
  <c r="C5021" i="8"/>
  <c r="D5021" i="8"/>
  <c r="C5022" i="8"/>
  <c r="D5022" i="8"/>
  <c r="C5023" i="8"/>
  <c r="D5023" i="8"/>
  <c r="C5024" i="8"/>
  <c r="D5024" i="8"/>
  <c r="C5025" i="8"/>
  <c r="D5025" i="8"/>
  <c r="C5026" i="8"/>
  <c r="D5026" i="8"/>
  <c r="C5027" i="8"/>
  <c r="D5027" i="8"/>
  <c r="C5028" i="8"/>
  <c r="D5028" i="8"/>
  <c r="C5029" i="8"/>
  <c r="D5029" i="8"/>
  <c r="C5030" i="8"/>
  <c r="D5030" i="8"/>
  <c r="C5031" i="8"/>
  <c r="D5031" i="8"/>
  <c r="C5032" i="8"/>
  <c r="D5032" i="8"/>
  <c r="C5033" i="8"/>
  <c r="D5033" i="8"/>
  <c r="C5034" i="8"/>
  <c r="D5034" i="8"/>
  <c r="C5035" i="8"/>
  <c r="D5035" i="8"/>
  <c r="C5036" i="8"/>
  <c r="D5036" i="8"/>
  <c r="C5037" i="8"/>
  <c r="D5037" i="8"/>
  <c r="C5038" i="8"/>
  <c r="D5038" i="8"/>
  <c r="C5039" i="8"/>
  <c r="D5039" i="8"/>
  <c r="C5040" i="8"/>
  <c r="D5040" i="8"/>
  <c r="C5041" i="8"/>
  <c r="D5041" i="8"/>
  <c r="C5042" i="8"/>
  <c r="D5042" i="8"/>
  <c r="C5043" i="8"/>
  <c r="D5043" i="8"/>
  <c r="C5044" i="8"/>
  <c r="D5044" i="8"/>
  <c r="C5045" i="8"/>
  <c r="D5045" i="8"/>
  <c r="C5046" i="8"/>
  <c r="D5046" i="8"/>
  <c r="C5047" i="8"/>
  <c r="D5047" i="8"/>
  <c r="C5048" i="8"/>
  <c r="D5048" i="8"/>
  <c r="C5049" i="8"/>
  <c r="D5049" i="8"/>
  <c r="C5050" i="8"/>
  <c r="D5050" i="8"/>
  <c r="C5051" i="8"/>
  <c r="D5051" i="8"/>
  <c r="C5052" i="8"/>
  <c r="D5052" i="8"/>
  <c r="C5053" i="8"/>
  <c r="D5053" i="8"/>
  <c r="C5054" i="8"/>
  <c r="D5054" i="8"/>
  <c r="C5055" i="8"/>
  <c r="D5055" i="8"/>
  <c r="C5056" i="8"/>
  <c r="D5056" i="8"/>
  <c r="C5057" i="8"/>
  <c r="D5057" i="8"/>
  <c r="C5058" i="8"/>
  <c r="D5058" i="8"/>
  <c r="C5059" i="8"/>
  <c r="D5059" i="8"/>
  <c r="C5060" i="8"/>
  <c r="D5060" i="8"/>
  <c r="C5061" i="8"/>
  <c r="D5061" i="8"/>
  <c r="C5062" i="8"/>
  <c r="D5062" i="8"/>
  <c r="C5063" i="8"/>
  <c r="D5063" i="8"/>
  <c r="C5064" i="8"/>
  <c r="D5064" i="8"/>
  <c r="C5065" i="8"/>
  <c r="D5065" i="8"/>
  <c r="C5066" i="8"/>
  <c r="D5066" i="8"/>
  <c r="C5067" i="8"/>
  <c r="D5067" i="8"/>
  <c r="C5068" i="8"/>
  <c r="D5068" i="8"/>
  <c r="C5069" i="8"/>
  <c r="D5069" i="8"/>
  <c r="C5070" i="8"/>
  <c r="D5070" i="8"/>
  <c r="C5071" i="8"/>
  <c r="D5071" i="8"/>
  <c r="C5072" i="8"/>
  <c r="D5072" i="8"/>
  <c r="C5073" i="8"/>
  <c r="D5073" i="8"/>
  <c r="C5074" i="8"/>
  <c r="D5074" i="8"/>
  <c r="C5075" i="8"/>
  <c r="D5075" i="8"/>
  <c r="C5076" i="8"/>
  <c r="D5076" i="8"/>
  <c r="C5077" i="8"/>
  <c r="D5077" i="8"/>
  <c r="C5078" i="8"/>
  <c r="D5078" i="8"/>
  <c r="C5079" i="8"/>
  <c r="D5079" i="8"/>
  <c r="C5080" i="8"/>
  <c r="D5080" i="8"/>
  <c r="C5081" i="8"/>
  <c r="D5081" i="8"/>
  <c r="C5082" i="8"/>
  <c r="D5082" i="8"/>
  <c r="C5083" i="8"/>
  <c r="D5083" i="8"/>
  <c r="C5084" i="8"/>
  <c r="D5084" i="8"/>
  <c r="C5085" i="8"/>
  <c r="D5085" i="8"/>
  <c r="C5086" i="8"/>
  <c r="D5086" i="8"/>
  <c r="C5087" i="8"/>
  <c r="D5087" i="8"/>
  <c r="C5088" i="8"/>
  <c r="D5088" i="8"/>
  <c r="C5089" i="8"/>
  <c r="D5089" i="8"/>
  <c r="C5090" i="8"/>
  <c r="D5090" i="8"/>
  <c r="C5091" i="8"/>
  <c r="D5091" i="8"/>
  <c r="C5092" i="8"/>
  <c r="D5092" i="8"/>
  <c r="C5093" i="8"/>
  <c r="D5093" i="8"/>
  <c r="C5094" i="8"/>
  <c r="D5094" i="8"/>
  <c r="C5095" i="8"/>
  <c r="D5095" i="8"/>
  <c r="C5096" i="8"/>
  <c r="D5096" i="8"/>
  <c r="C5097" i="8"/>
  <c r="D5097" i="8"/>
  <c r="C5098" i="8"/>
  <c r="D5098" i="8"/>
  <c r="C5099" i="8"/>
  <c r="D5099" i="8"/>
  <c r="C5100" i="8"/>
  <c r="D5100" i="8"/>
  <c r="C5101" i="8"/>
  <c r="D5101" i="8"/>
  <c r="C5102" i="8"/>
  <c r="D5102" i="8"/>
  <c r="C5103" i="8"/>
  <c r="D5103" i="8"/>
  <c r="C5104" i="8"/>
  <c r="D5104" i="8"/>
  <c r="C5105" i="8"/>
  <c r="D5105" i="8"/>
  <c r="C5106" i="8"/>
  <c r="D5106" i="8"/>
  <c r="C5107" i="8"/>
  <c r="D5107" i="8"/>
  <c r="C5108" i="8"/>
  <c r="D5108" i="8"/>
  <c r="C5109" i="8"/>
  <c r="D5109" i="8"/>
  <c r="C5110" i="8"/>
  <c r="D5110" i="8"/>
  <c r="C5111" i="8"/>
  <c r="D5111" i="8"/>
  <c r="C5112" i="8"/>
  <c r="D5112" i="8"/>
  <c r="C5113" i="8"/>
  <c r="D5113" i="8"/>
  <c r="C5114" i="8"/>
  <c r="D5114" i="8"/>
  <c r="C5115" i="8"/>
  <c r="D5115" i="8"/>
  <c r="C5116" i="8"/>
  <c r="D5116" i="8"/>
  <c r="C5117" i="8"/>
  <c r="D5117" i="8"/>
  <c r="C5118" i="8"/>
  <c r="D5118" i="8"/>
  <c r="C5119" i="8"/>
  <c r="D5119" i="8"/>
  <c r="C5120" i="8"/>
  <c r="D5120" i="8"/>
  <c r="C5121" i="8"/>
  <c r="D5121" i="8"/>
  <c r="C5122" i="8"/>
  <c r="D5122" i="8"/>
  <c r="C5123" i="8"/>
  <c r="D5123" i="8"/>
  <c r="C5124" i="8"/>
  <c r="D5124" i="8"/>
  <c r="C5125" i="8"/>
  <c r="D5125" i="8"/>
  <c r="C5126" i="8"/>
  <c r="D5126" i="8"/>
  <c r="C5127" i="8"/>
  <c r="D5127" i="8"/>
  <c r="C5128" i="8"/>
  <c r="D5128" i="8"/>
  <c r="C5129" i="8"/>
  <c r="D5129" i="8"/>
  <c r="C5130" i="8"/>
  <c r="D5130" i="8"/>
  <c r="C5131" i="8"/>
  <c r="D5131" i="8"/>
  <c r="C5132" i="8"/>
  <c r="D5132" i="8"/>
  <c r="C5133" i="8"/>
  <c r="D5133" i="8"/>
  <c r="C5134" i="8"/>
  <c r="D5134" i="8"/>
  <c r="C5135" i="8"/>
  <c r="D5135" i="8"/>
  <c r="C5136" i="8"/>
  <c r="D5136" i="8"/>
  <c r="C5137" i="8"/>
  <c r="D5137" i="8"/>
  <c r="C5138" i="8"/>
  <c r="D5138" i="8"/>
  <c r="C5139" i="8"/>
  <c r="D5139" i="8"/>
  <c r="C5140" i="8"/>
  <c r="D5140" i="8"/>
  <c r="C5141" i="8"/>
  <c r="D5141" i="8"/>
  <c r="C5142" i="8"/>
  <c r="D5142" i="8"/>
  <c r="C5143" i="8"/>
  <c r="D5143" i="8"/>
  <c r="C5144" i="8"/>
  <c r="D5144" i="8"/>
  <c r="C5145" i="8"/>
  <c r="D5145" i="8"/>
  <c r="C5146" i="8"/>
  <c r="D5146" i="8"/>
  <c r="C5147" i="8"/>
  <c r="D5147" i="8"/>
  <c r="C5148" i="8"/>
  <c r="D5148" i="8"/>
  <c r="C5149" i="8"/>
  <c r="D5149" i="8"/>
  <c r="C5150" i="8"/>
  <c r="D5150" i="8"/>
  <c r="C5151" i="8"/>
  <c r="D5151" i="8"/>
  <c r="C5152" i="8"/>
  <c r="D5152" i="8"/>
  <c r="C5153" i="8"/>
  <c r="D5153" i="8"/>
  <c r="C5154" i="8"/>
  <c r="D5154" i="8"/>
  <c r="C5155" i="8"/>
  <c r="D5155" i="8"/>
  <c r="C5156" i="8"/>
  <c r="D5156" i="8"/>
  <c r="C5157" i="8"/>
  <c r="D5157" i="8"/>
  <c r="C5158" i="8"/>
  <c r="D5158" i="8"/>
  <c r="C5159" i="8"/>
  <c r="D5159" i="8"/>
  <c r="C5160" i="8"/>
  <c r="D5160" i="8"/>
  <c r="C5161" i="8"/>
  <c r="D5161" i="8"/>
  <c r="C5162" i="8"/>
  <c r="D5162" i="8"/>
  <c r="C5163" i="8"/>
  <c r="D5163" i="8"/>
  <c r="C5164" i="8"/>
  <c r="D5164" i="8"/>
  <c r="C5165" i="8"/>
  <c r="D5165" i="8"/>
  <c r="C5166" i="8"/>
  <c r="D5166" i="8"/>
  <c r="C5167" i="8"/>
  <c r="D5167" i="8"/>
  <c r="C5168" i="8"/>
  <c r="D5168" i="8"/>
  <c r="C5169" i="8"/>
  <c r="D5169" i="8"/>
  <c r="C5170" i="8"/>
  <c r="D5170" i="8"/>
  <c r="C5171" i="8"/>
  <c r="D5171" i="8"/>
  <c r="C5172" i="8"/>
  <c r="D5172" i="8"/>
  <c r="C5173" i="8"/>
  <c r="D5173" i="8"/>
  <c r="C5174" i="8"/>
  <c r="D5174" i="8"/>
  <c r="C5175" i="8"/>
  <c r="D5175" i="8"/>
  <c r="C5176" i="8"/>
  <c r="D5176" i="8"/>
  <c r="C5177" i="8"/>
  <c r="D5177" i="8"/>
  <c r="C5178" i="8"/>
  <c r="D5178" i="8"/>
  <c r="C5179" i="8"/>
  <c r="D5179" i="8"/>
  <c r="C5180" i="8"/>
  <c r="D5180" i="8"/>
  <c r="C5181" i="8"/>
  <c r="D5181" i="8"/>
  <c r="C5182" i="8"/>
  <c r="D5182" i="8"/>
  <c r="C5183" i="8"/>
  <c r="D5183" i="8"/>
  <c r="C5184" i="8"/>
  <c r="D5184" i="8"/>
  <c r="C5185" i="8"/>
  <c r="D5185" i="8"/>
  <c r="C5186" i="8"/>
  <c r="D5186" i="8"/>
  <c r="C5187" i="8"/>
  <c r="D5187" i="8"/>
  <c r="C5188" i="8"/>
  <c r="D5188" i="8"/>
  <c r="C5189" i="8"/>
  <c r="D5189" i="8"/>
  <c r="C5190" i="8"/>
  <c r="D5190" i="8"/>
  <c r="C5191" i="8"/>
  <c r="D5191" i="8"/>
  <c r="C5192" i="8"/>
  <c r="D5192" i="8"/>
  <c r="C5193" i="8"/>
  <c r="D5193" i="8"/>
  <c r="C5194" i="8"/>
  <c r="D5194" i="8"/>
  <c r="C5195" i="8"/>
  <c r="D5195" i="8"/>
  <c r="C5196" i="8"/>
  <c r="D5196" i="8"/>
  <c r="C5197" i="8"/>
  <c r="D5197" i="8"/>
  <c r="C5198" i="8"/>
  <c r="D5198" i="8"/>
  <c r="C5199" i="8"/>
  <c r="D5199" i="8"/>
  <c r="C5200" i="8"/>
  <c r="D5200" i="8"/>
  <c r="C5201" i="8"/>
  <c r="D5201" i="8"/>
  <c r="C5202" i="8"/>
  <c r="D5202" i="8"/>
  <c r="C5203" i="8"/>
  <c r="D5203" i="8"/>
  <c r="C5204" i="8"/>
  <c r="D5204" i="8"/>
  <c r="C5205" i="8"/>
  <c r="D5205" i="8"/>
  <c r="C5206" i="8"/>
  <c r="D5206" i="8"/>
  <c r="C5207" i="8"/>
  <c r="D5207" i="8"/>
  <c r="C5208" i="8"/>
  <c r="D5208" i="8"/>
  <c r="C5209" i="8"/>
  <c r="D5209" i="8"/>
  <c r="C5210" i="8"/>
  <c r="D5210" i="8"/>
  <c r="C5211" i="8"/>
  <c r="D5211" i="8"/>
  <c r="C5212" i="8"/>
  <c r="D5212" i="8"/>
  <c r="C5213" i="8"/>
  <c r="D5213" i="8"/>
  <c r="C5214" i="8"/>
  <c r="D5214" i="8"/>
  <c r="C5215" i="8"/>
  <c r="D5215" i="8"/>
  <c r="C5216" i="8"/>
  <c r="D5216" i="8"/>
  <c r="C5217" i="8"/>
  <c r="D5217" i="8"/>
  <c r="C5218" i="8"/>
  <c r="D5218" i="8"/>
  <c r="C5219" i="8"/>
  <c r="D5219" i="8"/>
  <c r="C5220" i="8"/>
  <c r="D5220" i="8"/>
  <c r="C5221" i="8"/>
  <c r="D5221" i="8"/>
  <c r="C5222" i="8"/>
  <c r="D5222" i="8"/>
  <c r="C5223" i="8"/>
  <c r="D5223" i="8"/>
  <c r="C5224" i="8"/>
  <c r="D5224" i="8"/>
  <c r="C5225" i="8"/>
  <c r="D5225" i="8"/>
  <c r="C5226" i="8"/>
  <c r="D5226" i="8"/>
  <c r="C5227" i="8"/>
  <c r="D5227" i="8"/>
  <c r="C5228" i="8"/>
  <c r="D5228" i="8"/>
  <c r="C5229" i="8"/>
  <c r="D5229" i="8"/>
  <c r="C5230" i="8"/>
  <c r="D5230" i="8"/>
  <c r="C5231" i="8"/>
  <c r="D5231" i="8"/>
  <c r="C5232" i="8"/>
  <c r="D5232" i="8"/>
  <c r="C5233" i="8"/>
  <c r="D5233" i="8"/>
  <c r="C5234" i="8"/>
  <c r="D5234" i="8"/>
  <c r="C5235" i="8"/>
  <c r="D5235" i="8"/>
  <c r="C5236" i="8"/>
  <c r="D5236" i="8"/>
  <c r="C5237" i="8"/>
  <c r="D5237" i="8"/>
  <c r="C5238" i="8"/>
  <c r="D5238" i="8"/>
  <c r="C5239" i="8"/>
  <c r="D5239" i="8"/>
  <c r="C5240" i="8"/>
  <c r="D5240" i="8"/>
  <c r="C5241" i="8"/>
  <c r="D5241" i="8"/>
  <c r="C5242" i="8"/>
  <c r="D5242" i="8"/>
  <c r="C5243" i="8"/>
  <c r="D5243" i="8"/>
  <c r="C5247" i="8"/>
  <c r="D5247" i="8"/>
  <c r="C5248" i="8"/>
  <c r="D5248" i="8"/>
  <c r="C5249" i="8"/>
  <c r="D5249" i="8"/>
  <c r="C5250" i="8"/>
  <c r="D5250" i="8"/>
  <c r="C5251" i="8"/>
  <c r="D5251" i="8"/>
  <c r="C5252" i="8"/>
  <c r="D5252" i="8"/>
  <c r="C5253" i="8"/>
  <c r="D5253" i="8"/>
  <c r="C5254" i="8"/>
  <c r="D5254" i="8"/>
  <c r="C5255" i="8"/>
  <c r="D5255" i="8"/>
  <c r="C5256" i="8"/>
  <c r="D5256" i="8"/>
  <c r="C5257" i="8"/>
  <c r="D5257" i="8"/>
  <c r="C5258" i="8"/>
  <c r="D5258" i="8"/>
  <c r="C5259" i="8"/>
  <c r="D5259" i="8"/>
  <c r="C5260" i="8"/>
  <c r="D5260" i="8"/>
  <c r="C5261" i="8"/>
  <c r="D5261" i="8"/>
  <c r="C5262" i="8"/>
  <c r="D5262" i="8"/>
  <c r="C5263" i="8"/>
  <c r="D5263" i="8"/>
  <c r="C5264" i="8"/>
  <c r="D5264" i="8"/>
  <c r="C5265" i="8"/>
  <c r="D5265" i="8"/>
  <c r="C5266" i="8"/>
  <c r="D5266" i="8"/>
  <c r="C5267" i="8"/>
  <c r="D5267" i="8"/>
  <c r="C5268" i="8"/>
  <c r="D5268" i="8"/>
  <c r="C5269" i="8"/>
  <c r="D5269" i="8"/>
  <c r="C5270" i="8"/>
  <c r="D5270" i="8"/>
  <c r="C5271" i="8"/>
  <c r="D5271" i="8"/>
  <c r="C5272" i="8"/>
  <c r="D5272" i="8"/>
  <c r="C5273" i="8"/>
  <c r="D5273" i="8"/>
  <c r="C5274" i="8"/>
  <c r="D5274" i="8"/>
  <c r="C5275" i="8"/>
  <c r="D5275" i="8"/>
  <c r="C5276" i="8"/>
  <c r="D5276" i="8"/>
  <c r="C5277" i="8"/>
  <c r="D5277" i="8"/>
  <c r="C5278" i="8"/>
  <c r="D5278" i="8"/>
  <c r="C5279" i="8"/>
  <c r="D5279" i="8"/>
  <c r="C5280" i="8"/>
  <c r="D5280" i="8"/>
  <c r="C5281" i="8"/>
  <c r="D5281" i="8"/>
  <c r="C5282" i="8"/>
  <c r="D5282" i="8"/>
  <c r="C5283" i="8"/>
  <c r="D5283" i="8"/>
  <c r="C5284" i="8"/>
  <c r="D5284" i="8"/>
  <c r="C5285" i="8"/>
  <c r="D5285" i="8"/>
  <c r="C5286" i="8"/>
  <c r="D5286" i="8"/>
  <c r="C5287" i="8"/>
  <c r="D5287" i="8"/>
  <c r="C5288" i="8"/>
  <c r="D5288" i="8"/>
  <c r="C5289" i="8"/>
  <c r="D5289" i="8"/>
  <c r="C5290" i="8"/>
  <c r="D5290" i="8"/>
  <c r="C5291" i="8"/>
  <c r="D5291" i="8"/>
  <c r="C5292" i="8"/>
  <c r="D5292" i="8"/>
  <c r="C5293" i="8"/>
  <c r="D5293" i="8"/>
  <c r="C5294" i="8"/>
  <c r="D5294" i="8"/>
  <c r="C5295" i="8"/>
  <c r="D5295" i="8"/>
  <c r="C5296" i="8"/>
  <c r="D5296" i="8"/>
  <c r="C5297" i="8"/>
  <c r="D5297" i="8"/>
  <c r="C5298" i="8"/>
  <c r="D5298" i="8"/>
  <c r="C5299" i="8"/>
  <c r="D5299" i="8"/>
  <c r="C5300" i="8"/>
  <c r="D5300" i="8"/>
  <c r="C5301" i="8"/>
  <c r="D5301" i="8"/>
  <c r="C5302" i="8"/>
  <c r="D5302" i="8"/>
  <c r="C5303" i="8"/>
  <c r="D5303" i="8"/>
  <c r="C5304" i="8"/>
  <c r="D5304" i="8"/>
  <c r="C5305" i="8"/>
  <c r="D5305" i="8"/>
  <c r="C5306" i="8"/>
  <c r="D5306" i="8"/>
  <c r="C5307" i="8"/>
  <c r="D5307" i="8"/>
  <c r="C5308" i="8"/>
  <c r="D5308" i="8"/>
  <c r="C5309" i="8"/>
  <c r="D5309" i="8"/>
  <c r="C5310" i="8"/>
  <c r="D5310" i="8"/>
  <c r="C5311" i="8"/>
  <c r="D5311" i="8"/>
  <c r="C5312" i="8"/>
  <c r="D5312" i="8"/>
  <c r="C5313" i="8"/>
  <c r="D5313" i="8"/>
  <c r="C5314" i="8"/>
  <c r="D5314" i="8"/>
  <c r="C5315" i="8"/>
  <c r="D5315" i="8"/>
  <c r="C5316" i="8"/>
  <c r="D5316" i="8"/>
  <c r="C5317" i="8"/>
  <c r="D5317" i="8"/>
  <c r="C5318" i="8"/>
  <c r="D5318" i="8"/>
  <c r="C5319" i="8"/>
  <c r="D5319" i="8"/>
  <c r="C5320" i="8"/>
  <c r="D5320" i="8"/>
  <c r="C5321" i="8"/>
  <c r="D5321" i="8"/>
  <c r="C5322" i="8"/>
  <c r="D5322" i="8"/>
  <c r="C5323" i="8"/>
  <c r="D5323" i="8"/>
  <c r="C5324" i="8"/>
  <c r="D5324" i="8"/>
  <c r="C5325" i="8"/>
  <c r="D5325" i="8"/>
  <c r="C5326" i="8"/>
  <c r="D5326" i="8"/>
  <c r="C5327" i="8"/>
  <c r="D5327" i="8"/>
  <c r="C5328" i="8"/>
  <c r="D5328" i="8"/>
  <c r="C5329" i="8"/>
  <c r="D5329" i="8"/>
  <c r="C5330" i="8"/>
  <c r="D5330" i="8"/>
  <c r="C5331" i="8"/>
  <c r="D5331" i="8"/>
  <c r="C5332" i="8"/>
  <c r="D5332" i="8"/>
  <c r="C5333" i="8"/>
  <c r="D5333" i="8"/>
  <c r="C5334" i="8"/>
  <c r="D5334" i="8"/>
  <c r="C5335" i="8"/>
  <c r="D5335" i="8"/>
  <c r="C5336" i="8"/>
  <c r="D5336" i="8"/>
  <c r="C5337" i="8"/>
  <c r="D5337" i="8"/>
  <c r="C5338" i="8"/>
  <c r="D5338" i="8"/>
  <c r="C5339" i="8"/>
  <c r="D5339" i="8"/>
  <c r="C5340" i="8"/>
  <c r="D5340" i="8"/>
  <c r="C5341" i="8"/>
  <c r="D5341" i="8"/>
  <c r="C5342" i="8"/>
  <c r="D5342" i="8"/>
  <c r="C5343" i="8"/>
  <c r="D5343" i="8"/>
  <c r="C5344" i="8"/>
  <c r="D5344" i="8"/>
  <c r="C5345" i="8"/>
  <c r="D5345" i="8"/>
  <c r="C5346" i="8"/>
  <c r="D5346" i="8"/>
  <c r="C5347" i="8"/>
  <c r="D5347" i="8"/>
  <c r="C5348" i="8"/>
  <c r="D5348" i="8"/>
  <c r="C5349" i="8"/>
  <c r="D5349" i="8"/>
  <c r="C5350" i="8"/>
  <c r="D5350" i="8"/>
  <c r="C5351" i="8"/>
  <c r="D5351" i="8"/>
  <c r="C5352" i="8"/>
  <c r="D5352" i="8"/>
  <c r="C5353" i="8"/>
  <c r="D5353" i="8"/>
  <c r="C5354" i="8"/>
  <c r="D5354" i="8"/>
  <c r="C5355" i="8"/>
  <c r="D5355" i="8"/>
  <c r="C5356" i="8"/>
  <c r="D5356" i="8"/>
  <c r="C5357" i="8"/>
  <c r="D5357" i="8"/>
  <c r="C5358" i="8"/>
  <c r="D5358" i="8"/>
  <c r="C5359" i="8"/>
  <c r="D5359" i="8"/>
  <c r="C5360" i="8"/>
  <c r="D5360" i="8"/>
  <c r="C5361" i="8"/>
  <c r="D5361" i="8"/>
  <c r="C5362" i="8"/>
  <c r="D5362" i="8"/>
  <c r="C5363" i="8"/>
  <c r="D5363" i="8"/>
  <c r="C5364" i="8"/>
  <c r="D5364" i="8"/>
  <c r="C5365" i="8"/>
  <c r="D5365" i="8"/>
  <c r="C5366" i="8"/>
  <c r="D5366" i="8"/>
  <c r="C5367" i="8"/>
  <c r="D5367" i="8"/>
  <c r="C5368" i="8"/>
  <c r="D5368" i="8"/>
  <c r="C5369" i="8"/>
  <c r="D5369" i="8"/>
  <c r="C5370" i="8"/>
  <c r="D5370" i="8"/>
  <c r="C5371" i="8"/>
  <c r="D5371" i="8"/>
  <c r="C5372" i="8"/>
  <c r="D5372" i="8"/>
  <c r="C5373" i="8"/>
  <c r="D5373" i="8"/>
  <c r="C5374" i="8"/>
  <c r="D5374" i="8"/>
  <c r="C5375" i="8"/>
  <c r="D5375" i="8"/>
  <c r="C5376" i="8"/>
  <c r="D5376" i="8"/>
  <c r="C5377" i="8"/>
  <c r="D5377" i="8"/>
  <c r="C5378" i="8"/>
  <c r="D5378" i="8"/>
  <c r="C5379" i="8"/>
  <c r="D5379" i="8"/>
  <c r="C5380" i="8"/>
  <c r="D5380" i="8"/>
  <c r="C5381" i="8"/>
  <c r="D5381" i="8"/>
  <c r="C5382" i="8"/>
  <c r="D5382" i="8"/>
  <c r="C5383" i="8"/>
  <c r="D5383" i="8"/>
  <c r="C5384" i="8"/>
  <c r="D5384" i="8"/>
  <c r="C5385" i="8"/>
  <c r="D5385" i="8"/>
  <c r="C5386" i="8"/>
  <c r="D5386" i="8"/>
  <c r="C5387" i="8"/>
  <c r="D5387" i="8"/>
  <c r="C5388" i="8"/>
  <c r="D5388" i="8"/>
  <c r="C5389" i="8"/>
  <c r="D5389" i="8"/>
  <c r="C5390" i="8"/>
  <c r="D5390" i="8"/>
  <c r="C5391" i="8"/>
  <c r="D5391" i="8"/>
  <c r="C5392" i="8"/>
  <c r="D5392" i="8"/>
  <c r="C5393" i="8"/>
  <c r="D5393" i="8"/>
  <c r="C5394" i="8"/>
  <c r="D5394" i="8"/>
  <c r="C5395" i="8"/>
  <c r="D5395" i="8"/>
  <c r="C5396" i="8"/>
  <c r="D5396" i="8"/>
  <c r="C5397" i="8"/>
  <c r="D5397" i="8"/>
  <c r="C5398" i="8"/>
  <c r="D5398" i="8"/>
  <c r="C5399" i="8"/>
  <c r="D5399" i="8"/>
  <c r="C5400" i="8"/>
  <c r="D5400" i="8"/>
  <c r="C5401" i="8"/>
  <c r="D5401" i="8"/>
  <c r="C5402" i="8"/>
  <c r="D5402" i="8"/>
  <c r="C5403" i="8"/>
  <c r="D5403" i="8"/>
  <c r="C5404" i="8"/>
  <c r="D5404" i="8"/>
  <c r="C5405" i="8"/>
  <c r="D5405" i="8"/>
  <c r="C5406" i="8"/>
  <c r="D5406" i="8"/>
  <c r="C5407" i="8"/>
  <c r="D5407" i="8"/>
  <c r="C5408" i="8"/>
  <c r="D5408" i="8"/>
  <c r="C5409" i="8"/>
  <c r="D5409" i="8"/>
  <c r="C5410" i="8"/>
  <c r="D5410" i="8"/>
  <c r="C5411" i="8"/>
  <c r="D5411" i="8"/>
  <c r="C5412" i="8"/>
  <c r="D5412" i="8"/>
  <c r="C5413" i="8"/>
  <c r="D5413" i="8"/>
  <c r="C5414" i="8"/>
  <c r="D5414" i="8"/>
  <c r="C5415" i="8"/>
  <c r="D5415" i="8"/>
  <c r="C5416" i="8"/>
  <c r="D5416" i="8"/>
  <c r="C5417" i="8"/>
  <c r="D5417" i="8"/>
  <c r="C5418" i="8"/>
  <c r="D5418" i="8"/>
  <c r="C5419" i="8"/>
  <c r="D5419" i="8"/>
  <c r="C5420" i="8"/>
  <c r="D5420" i="8"/>
  <c r="C5421" i="8"/>
  <c r="D5421" i="8"/>
  <c r="C5422" i="8"/>
  <c r="D5422" i="8"/>
  <c r="C5423" i="8"/>
  <c r="D5423" i="8"/>
  <c r="C5424" i="8"/>
  <c r="D5424" i="8"/>
  <c r="C5425" i="8"/>
  <c r="D5425" i="8"/>
  <c r="C5426" i="8"/>
  <c r="D5426" i="8"/>
  <c r="C5427" i="8"/>
  <c r="D5427" i="8"/>
  <c r="C5428" i="8"/>
  <c r="D5428" i="8"/>
  <c r="C5429" i="8"/>
  <c r="D5429" i="8"/>
  <c r="C5430" i="8"/>
  <c r="D5430" i="8"/>
  <c r="C5431" i="8"/>
  <c r="D5431" i="8"/>
  <c r="C5432" i="8"/>
  <c r="D5432" i="8"/>
  <c r="C5433" i="8"/>
  <c r="D5433" i="8"/>
  <c r="C5434" i="8"/>
  <c r="D5434" i="8"/>
  <c r="C5435" i="8"/>
  <c r="D5435" i="8"/>
  <c r="C5436" i="8"/>
  <c r="D5436" i="8"/>
  <c r="C5437" i="8"/>
  <c r="D5437" i="8"/>
  <c r="C5438" i="8"/>
  <c r="D5438" i="8"/>
  <c r="C5439" i="8"/>
  <c r="D5439" i="8"/>
  <c r="C5440" i="8"/>
  <c r="D5440" i="8"/>
  <c r="C5441" i="8"/>
  <c r="D5441" i="8"/>
  <c r="C5442" i="8"/>
  <c r="D5442" i="8"/>
  <c r="C5443" i="8"/>
  <c r="D5443" i="8"/>
  <c r="C5444" i="8"/>
  <c r="D5444" i="8"/>
  <c r="C5445" i="8"/>
  <c r="D5445" i="8"/>
  <c r="C5446" i="8"/>
  <c r="D5446" i="8"/>
  <c r="C5447" i="8"/>
  <c r="D5447" i="8"/>
  <c r="C5448" i="8"/>
  <c r="D5448" i="8"/>
  <c r="C5449" i="8"/>
  <c r="D5449" i="8"/>
  <c r="C5450" i="8"/>
  <c r="D5450" i="8"/>
  <c r="C5451" i="8"/>
  <c r="D5451" i="8"/>
  <c r="C5452" i="8"/>
  <c r="D5452" i="8"/>
  <c r="C5453" i="8"/>
  <c r="D5453" i="8"/>
  <c r="C5454" i="8"/>
  <c r="D5454" i="8"/>
  <c r="C5455" i="8"/>
  <c r="D5455" i="8"/>
  <c r="C5456" i="8"/>
  <c r="D5456" i="8"/>
  <c r="C5457" i="8"/>
  <c r="D5457" i="8"/>
  <c r="C5458" i="8"/>
  <c r="D5458" i="8"/>
  <c r="C5459" i="8"/>
  <c r="D5459" i="8"/>
  <c r="C5460" i="8"/>
  <c r="D5460" i="8"/>
  <c r="C5461" i="8"/>
  <c r="D5461" i="8"/>
  <c r="C5462" i="8"/>
  <c r="D5462" i="8"/>
  <c r="C5463" i="8"/>
  <c r="D5463" i="8"/>
  <c r="C5464" i="8"/>
  <c r="D5464" i="8"/>
  <c r="C5465" i="8"/>
  <c r="D5465" i="8"/>
  <c r="C5466" i="8"/>
  <c r="D5466" i="8"/>
  <c r="C5467" i="8"/>
  <c r="D5467" i="8"/>
  <c r="C5468" i="8"/>
  <c r="D5468" i="8"/>
  <c r="C5469" i="8"/>
  <c r="D5469" i="8"/>
  <c r="C5470" i="8"/>
  <c r="D5470" i="8"/>
  <c r="C5471" i="8"/>
  <c r="D5471" i="8"/>
  <c r="C5472" i="8"/>
  <c r="D5472" i="8"/>
  <c r="C5473" i="8"/>
  <c r="D5473" i="8"/>
  <c r="C5474" i="8"/>
  <c r="D5474" i="8"/>
  <c r="C5475" i="8"/>
  <c r="D5475" i="8"/>
  <c r="C5476" i="8"/>
  <c r="D5476" i="8"/>
  <c r="C5477" i="8"/>
  <c r="D5477" i="8"/>
  <c r="C5478" i="8"/>
  <c r="D5478" i="8"/>
  <c r="C5479" i="8"/>
  <c r="D5479" i="8"/>
  <c r="C5480" i="8"/>
  <c r="D5480" i="8"/>
  <c r="C5481" i="8"/>
  <c r="D5481" i="8"/>
  <c r="C5482" i="8"/>
  <c r="D5482" i="8"/>
  <c r="C5483" i="8"/>
  <c r="D5483" i="8"/>
  <c r="C5484" i="8"/>
  <c r="D5484" i="8"/>
  <c r="C5485" i="8"/>
  <c r="D5485" i="8"/>
  <c r="C5486" i="8"/>
  <c r="D5486" i="8"/>
  <c r="C5487" i="8"/>
  <c r="D5487" i="8"/>
  <c r="C5488" i="8"/>
  <c r="D5488" i="8"/>
  <c r="C5489" i="8"/>
  <c r="D5489" i="8"/>
  <c r="C5490" i="8"/>
  <c r="D5490" i="8"/>
  <c r="C5491" i="8"/>
  <c r="D5491" i="8"/>
  <c r="C5492" i="8"/>
  <c r="D5492" i="8"/>
  <c r="C5493" i="8"/>
  <c r="D5493" i="8"/>
  <c r="C5494" i="8"/>
  <c r="D5494" i="8"/>
  <c r="C5495" i="8"/>
  <c r="D5495" i="8"/>
  <c r="C5496" i="8"/>
  <c r="D5496" i="8"/>
  <c r="C5497" i="8"/>
  <c r="D5497" i="8"/>
  <c r="C5498" i="8"/>
  <c r="D5498" i="8"/>
  <c r="C5499" i="8"/>
  <c r="D5499" i="8"/>
  <c r="C5500" i="8"/>
  <c r="D5500" i="8"/>
  <c r="C5501" i="8"/>
  <c r="D5501" i="8"/>
  <c r="C5502" i="8"/>
  <c r="D5502" i="8"/>
  <c r="C5503" i="8"/>
  <c r="D5503" i="8"/>
  <c r="C5504" i="8"/>
  <c r="D5504" i="8"/>
  <c r="C5505" i="8"/>
  <c r="D5505" i="8"/>
  <c r="C5506" i="8"/>
  <c r="D5506" i="8"/>
  <c r="C5507" i="8"/>
  <c r="D5507" i="8"/>
  <c r="C5508" i="8"/>
  <c r="D5508" i="8"/>
  <c r="C5509" i="8"/>
  <c r="D5509" i="8"/>
  <c r="C5510" i="8"/>
  <c r="D5510" i="8"/>
  <c r="C5511" i="8"/>
  <c r="D5511" i="8"/>
  <c r="C5512" i="8"/>
  <c r="D5512" i="8"/>
  <c r="C5513" i="8"/>
  <c r="D5513" i="8"/>
  <c r="C5514" i="8"/>
  <c r="D5514" i="8"/>
  <c r="C5515" i="8"/>
  <c r="D5515" i="8"/>
  <c r="C5516" i="8"/>
  <c r="D5516" i="8"/>
  <c r="C5517" i="8"/>
  <c r="D5517" i="8"/>
  <c r="C5518" i="8"/>
  <c r="D5518" i="8"/>
  <c r="C5527" i="8"/>
  <c r="D5527" i="8"/>
  <c r="C5528" i="8"/>
  <c r="D5528" i="8"/>
  <c r="C5529" i="8"/>
  <c r="D5529" i="8"/>
  <c r="C5530" i="8"/>
  <c r="D5530" i="8"/>
  <c r="C5531" i="8"/>
  <c r="D5531" i="8"/>
  <c r="C5532" i="8"/>
  <c r="D5532" i="8"/>
  <c r="C5533" i="8"/>
  <c r="D5533" i="8"/>
  <c r="C5534" i="8"/>
  <c r="D5534" i="8"/>
  <c r="C5535" i="8"/>
  <c r="D5535" i="8"/>
  <c r="C5536" i="8"/>
  <c r="D5536" i="8"/>
  <c r="C5537" i="8"/>
  <c r="D5537" i="8"/>
  <c r="C5538" i="8"/>
  <c r="D5538" i="8"/>
  <c r="C5539" i="8"/>
  <c r="D5539" i="8"/>
  <c r="C5540" i="8"/>
  <c r="D5540" i="8"/>
  <c r="C5541" i="8"/>
  <c r="D5541" i="8"/>
  <c r="C5542" i="8"/>
  <c r="D5542" i="8"/>
  <c r="C5543" i="8"/>
  <c r="D5543" i="8"/>
  <c r="C5544" i="8"/>
  <c r="D5544" i="8"/>
  <c r="C5545" i="8"/>
  <c r="D5545" i="8"/>
  <c r="C5546" i="8"/>
  <c r="D5546" i="8"/>
  <c r="C5547" i="8"/>
  <c r="D5547" i="8"/>
  <c r="C5548" i="8"/>
  <c r="D5548" i="8"/>
  <c r="C5549" i="8"/>
  <c r="D5549" i="8"/>
  <c r="C5550" i="8"/>
  <c r="D5550" i="8"/>
  <c r="C5551" i="8"/>
  <c r="D5551" i="8"/>
  <c r="C5552" i="8"/>
  <c r="D5552" i="8"/>
  <c r="C5553" i="8"/>
  <c r="D5553" i="8"/>
  <c r="C5554" i="8"/>
  <c r="D5554" i="8"/>
  <c r="C5555" i="8"/>
  <c r="D5555" i="8"/>
  <c r="C5556" i="8"/>
  <c r="D5556" i="8"/>
  <c r="C5557" i="8"/>
  <c r="D5557" i="8"/>
  <c r="C5558" i="8"/>
  <c r="D5558" i="8"/>
  <c r="C5559" i="8"/>
  <c r="D5559" i="8"/>
  <c r="C5560" i="8"/>
  <c r="D5560" i="8"/>
  <c r="C5561" i="8"/>
  <c r="D5561" i="8"/>
  <c r="C5562" i="8"/>
  <c r="D5562" i="8"/>
  <c r="C5563" i="8"/>
  <c r="D5563" i="8"/>
  <c r="C5564" i="8"/>
  <c r="D5564" i="8"/>
  <c r="C5565" i="8"/>
  <c r="D5565" i="8"/>
  <c r="C5566" i="8"/>
  <c r="D5566" i="8"/>
  <c r="C5567" i="8"/>
  <c r="D5567" i="8"/>
  <c r="C5568" i="8"/>
  <c r="D5568" i="8"/>
  <c r="C5569" i="8"/>
  <c r="D5569" i="8"/>
  <c r="C5570" i="8"/>
  <c r="D5570" i="8"/>
  <c r="C5571" i="8"/>
  <c r="D5571" i="8"/>
  <c r="C5572" i="8"/>
  <c r="D5572" i="8"/>
  <c r="C5573" i="8"/>
  <c r="D5573" i="8"/>
  <c r="C5574" i="8"/>
  <c r="D5574" i="8"/>
  <c r="C5575" i="8"/>
  <c r="D5575" i="8"/>
  <c r="C5576" i="8"/>
  <c r="D5576" i="8"/>
  <c r="C5577" i="8"/>
  <c r="D5577" i="8"/>
  <c r="C5578" i="8"/>
  <c r="D5578" i="8"/>
  <c r="C5579" i="8"/>
  <c r="D5579" i="8"/>
  <c r="C5580" i="8"/>
  <c r="D5580" i="8"/>
  <c r="C5581" i="8"/>
  <c r="D5581" i="8"/>
  <c r="C5582" i="8"/>
  <c r="D5582" i="8"/>
  <c r="C5583" i="8"/>
  <c r="D5583" i="8"/>
  <c r="C5584" i="8"/>
  <c r="D5584" i="8"/>
  <c r="C5585" i="8"/>
  <c r="D5585" i="8"/>
  <c r="C5586" i="8"/>
  <c r="D5586" i="8"/>
  <c r="C5587" i="8"/>
  <c r="D5587" i="8"/>
  <c r="C5588" i="8"/>
  <c r="D5588" i="8"/>
  <c r="C5589" i="8"/>
  <c r="D5589" i="8"/>
  <c r="C5590" i="8"/>
  <c r="D5590" i="8"/>
  <c r="C5591" i="8"/>
  <c r="D5591" i="8"/>
  <c r="C5592" i="8"/>
  <c r="D5592" i="8"/>
  <c r="C5593" i="8"/>
  <c r="D5593" i="8"/>
  <c r="C5594" i="8"/>
  <c r="D5594" i="8"/>
  <c r="C5595" i="8"/>
  <c r="D5595" i="8"/>
  <c r="C5596" i="8"/>
  <c r="D5596" i="8"/>
  <c r="C5597" i="8"/>
  <c r="D5597" i="8"/>
  <c r="C5598" i="8"/>
  <c r="D5598" i="8"/>
  <c r="C5599" i="8"/>
  <c r="D5599" i="8"/>
  <c r="C5600" i="8"/>
  <c r="D5600" i="8"/>
  <c r="C5601" i="8"/>
  <c r="D5601" i="8"/>
  <c r="C5602" i="8"/>
  <c r="D5602" i="8"/>
  <c r="C5603" i="8"/>
  <c r="D5603" i="8"/>
  <c r="C5604" i="8"/>
  <c r="D5604" i="8"/>
  <c r="C5605" i="8"/>
  <c r="D5605" i="8"/>
  <c r="C5606" i="8"/>
  <c r="D5606" i="8"/>
  <c r="C5607" i="8"/>
  <c r="D5607" i="8"/>
  <c r="C5608" i="8"/>
  <c r="D5608" i="8"/>
  <c r="C5609" i="8"/>
  <c r="D5609" i="8"/>
  <c r="C5610" i="8"/>
  <c r="D5610" i="8"/>
  <c r="C5611" i="8"/>
  <c r="D5611" i="8"/>
  <c r="C5612" i="8"/>
  <c r="D5612" i="8"/>
  <c r="C5613" i="8"/>
  <c r="D5613" i="8"/>
  <c r="C5614" i="8"/>
  <c r="D5614" i="8"/>
  <c r="C5615" i="8"/>
  <c r="D5615" i="8"/>
  <c r="C5616" i="8"/>
  <c r="D5616" i="8"/>
  <c r="C5617" i="8"/>
  <c r="D5617" i="8"/>
  <c r="C5618" i="8"/>
  <c r="D5618" i="8"/>
  <c r="C5619" i="8"/>
  <c r="D5619" i="8"/>
  <c r="C5620" i="8"/>
  <c r="D5620" i="8"/>
  <c r="C5621" i="8"/>
  <c r="D5621" i="8"/>
  <c r="C5622" i="8"/>
  <c r="D5622" i="8"/>
  <c r="C5623" i="8"/>
  <c r="D5623" i="8"/>
  <c r="C5624" i="8"/>
  <c r="D5624" i="8"/>
  <c r="C5625" i="8"/>
  <c r="D5625" i="8"/>
  <c r="C5626" i="8"/>
  <c r="D5626" i="8"/>
  <c r="C5628" i="8"/>
  <c r="D5628" i="8"/>
  <c r="C5629" i="8"/>
  <c r="D5629" i="8"/>
  <c r="C5630" i="8"/>
  <c r="D5630" i="8"/>
  <c r="C5631" i="8"/>
  <c r="D5631" i="8"/>
  <c r="C5632" i="8"/>
  <c r="D5632" i="8"/>
  <c r="C5633" i="8"/>
  <c r="D5633" i="8"/>
  <c r="C5634" i="8"/>
  <c r="D5634" i="8"/>
  <c r="C5635" i="8"/>
  <c r="D5635" i="8"/>
  <c r="C5636" i="8"/>
  <c r="D5636" i="8"/>
  <c r="C5637" i="8"/>
  <c r="D5637" i="8"/>
  <c r="C5638" i="8"/>
  <c r="D5638" i="8"/>
  <c r="C5639" i="8"/>
  <c r="D5639" i="8"/>
  <c r="C5640" i="8"/>
  <c r="D5640" i="8"/>
  <c r="C5641" i="8"/>
  <c r="D5641" i="8"/>
  <c r="C5642" i="8"/>
  <c r="D5642" i="8"/>
  <c r="C5643" i="8"/>
  <c r="D5643" i="8"/>
  <c r="C5644" i="8"/>
  <c r="D5644" i="8"/>
  <c r="C5645" i="8"/>
  <c r="D5645" i="8"/>
  <c r="C5646" i="8"/>
  <c r="D5646" i="8"/>
  <c r="C5647" i="8"/>
  <c r="D5647" i="8"/>
  <c r="C5648" i="8"/>
  <c r="D5648" i="8"/>
  <c r="C5649" i="8"/>
  <c r="D5649" i="8"/>
  <c r="C5650" i="8"/>
  <c r="D5650" i="8"/>
  <c r="C5651" i="8"/>
  <c r="D5651" i="8"/>
  <c r="C5652" i="8"/>
  <c r="D5652" i="8"/>
  <c r="C5653" i="8"/>
  <c r="D5653" i="8"/>
  <c r="C5654" i="8"/>
  <c r="D5654" i="8"/>
  <c r="C5655" i="8"/>
  <c r="D5655" i="8"/>
  <c r="C5656" i="8"/>
  <c r="D5656" i="8"/>
  <c r="C5657" i="8"/>
  <c r="D5657" i="8"/>
  <c r="C5658" i="8"/>
  <c r="D5658" i="8"/>
  <c r="C5659" i="8"/>
  <c r="D5659" i="8"/>
  <c r="C5660" i="8"/>
  <c r="D5660" i="8"/>
  <c r="C5661" i="8"/>
  <c r="D5661" i="8"/>
  <c r="C5662" i="8"/>
  <c r="D5662" i="8"/>
  <c r="C5663" i="8"/>
  <c r="D5663" i="8"/>
  <c r="C5664" i="8"/>
  <c r="D5664" i="8"/>
  <c r="C5665" i="8"/>
  <c r="D5665" i="8"/>
  <c r="C5666" i="8"/>
  <c r="D5666" i="8"/>
  <c r="C5667" i="8"/>
  <c r="D5667" i="8"/>
  <c r="C5668" i="8"/>
  <c r="D5668" i="8"/>
  <c r="C5669" i="8"/>
  <c r="D5669" i="8"/>
  <c r="C5670" i="8"/>
  <c r="D5670" i="8"/>
  <c r="C5671" i="8"/>
  <c r="D5671" i="8"/>
  <c r="C5672" i="8"/>
  <c r="D5672" i="8"/>
  <c r="C5673" i="8"/>
  <c r="D5673" i="8"/>
  <c r="C5674" i="8"/>
  <c r="D5674" i="8"/>
  <c r="C5675" i="8"/>
  <c r="D5675" i="8"/>
  <c r="C5676" i="8"/>
  <c r="D5676" i="8"/>
  <c r="C5677" i="8"/>
  <c r="D5677" i="8"/>
  <c r="C5678" i="8"/>
  <c r="D5678" i="8"/>
  <c r="C5679" i="8"/>
  <c r="D5679" i="8"/>
  <c r="C5680" i="8"/>
  <c r="D5680" i="8"/>
  <c r="C5681" i="8"/>
  <c r="D5681" i="8"/>
  <c r="C5682" i="8"/>
  <c r="D5682" i="8"/>
  <c r="C5683" i="8"/>
  <c r="D5683" i="8"/>
  <c r="C5684" i="8"/>
  <c r="D5684" i="8"/>
  <c r="C5685" i="8"/>
  <c r="D5685" i="8"/>
  <c r="C5686" i="8"/>
  <c r="D5686" i="8"/>
  <c r="C5687" i="8"/>
  <c r="D5687" i="8"/>
  <c r="C5688" i="8"/>
  <c r="D5688" i="8"/>
  <c r="C5689" i="8"/>
  <c r="D5689" i="8"/>
  <c r="C5690" i="8"/>
  <c r="D5690" i="8"/>
  <c r="C5691" i="8"/>
  <c r="D5691" i="8"/>
  <c r="C5692" i="8"/>
  <c r="D5692" i="8"/>
  <c r="C5693" i="8"/>
  <c r="D5693" i="8"/>
  <c r="C5694" i="8"/>
  <c r="D5694" i="8"/>
  <c r="C5695" i="8"/>
  <c r="D5695" i="8"/>
  <c r="C5696" i="8"/>
  <c r="D5696" i="8"/>
  <c r="C5697" i="8"/>
  <c r="D5697" i="8"/>
  <c r="C5698" i="8"/>
  <c r="D5698" i="8"/>
  <c r="C5699" i="8"/>
  <c r="D5699" i="8"/>
  <c r="C5700" i="8"/>
  <c r="D5700" i="8"/>
  <c r="C5701" i="8"/>
  <c r="D5701" i="8"/>
  <c r="C5702" i="8"/>
  <c r="D5702" i="8"/>
  <c r="C5703" i="8"/>
  <c r="D5703" i="8"/>
  <c r="C5704" i="8"/>
  <c r="D5704" i="8"/>
  <c r="C5705" i="8"/>
  <c r="D5705" i="8"/>
  <c r="C5706" i="8"/>
  <c r="D5706" i="8"/>
  <c r="C5707" i="8"/>
  <c r="D5707" i="8"/>
  <c r="C5708" i="8"/>
  <c r="D5708" i="8"/>
  <c r="C5709" i="8"/>
  <c r="D5709" i="8"/>
  <c r="C5710" i="8"/>
  <c r="D5710" i="8"/>
  <c r="C5711" i="8"/>
  <c r="D5711" i="8"/>
  <c r="C5712" i="8"/>
  <c r="D5712" i="8"/>
  <c r="C5713" i="8"/>
  <c r="D5713" i="8"/>
  <c r="C5714" i="8"/>
  <c r="D5714" i="8"/>
  <c r="C5715" i="8"/>
  <c r="D5715" i="8"/>
  <c r="C5716" i="8"/>
  <c r="D5716" i="8"/>
  <c r="C5717" i="8"/>
  <c r="D5717" i="8"/>
  <c r="C5718" i="8"/>
  <c r="D5718" i="8"/>
  <c r="C5719" i="8"/>
  <c r="D5719" i="8"/>
  <c r="C5720" i="8"/>
  <c r="D5720" i="8"/>
  <c r="C5721" i="8"/>
  <c r="D5721" i="8"/>
  <c r="C5722" i="8"/>
  <c r="D5722" i="8"/>
  <c r="C5723" i="8"/>
  <c r="D5723" i="8"/>
  <c r="C5724" i="8"/>
  <c r="D5724" i="8"/>
  <c r="C5725" i="8"/>
  <c r="D5725" i="8"/>
  <c r="C5726" i="8"/>
  <c r="D5726" i="8"/>
  <c r="C5727" i="8"/>
  <c r="D5727" i="8"/>
  <c r="C5728" i="8"/>
  <c r="D5728" i="8"/>
  <c r="C5729" i="8"/>
  <c r="D5729" i="8"/>
  <c r="C5730" i="8"/>
  <c r="D5730" i="8"/>
  <c r="C5731" i="8"/>
  <c r="D5731" i="8"/>
  <c r="C5732" i="8"/>
  <c r="D5732" i="8"/>
  <c r="C5733" i="8"/>
  <c r="D5733" i="8"/>
  <c r="C5734" i="8"/>
  <c r="D5734" i="8"/>
  <c r="C5735" i="8"/>
  <c r="D5735" i="8"/>
  <c r="C5736" i="8"/>
  <c r="D5736" i="8"/>
  <c r="C5737" i="8"/>
  <c r="D5737" i="8"/>
  <c r="C5738" i="8"/>
  <c r="D5738" i="8"/>
  <c r="C5739" i="8"/>
  <c r="D5739" i="8"/>
  <c r="C5740" i="8"/>
  <c r="D5740" i="8"/>
  <c r="C5741" i="8"/>
  <c r="D5741" i="8"/>
  <c r="C5742" i="8"/>
  <c r="D5742" i="8"/>
  <c r="C5743" i="8"/>
  <c r="D5743" i="8"/>
  <c r="C5744" i="8"/>
  <c r="D5744" i="8"/>
  <c r="C5745" i="8"/>
  <c r="D5745" i="8"/>
  <c r="C5746" i="8"/>
  <c r="D5746" i="8"/>
  <c r="C5747" i="8"/>
  <c r="D5747" i="8"/>
  <c r="C5748" i="8"/>
  <c r="D5748" i="8"/>
  <c r="C5749" i="8"/>
  <c r="D5749" i="8"/>
  <c r="C5750" i="8"/>
  <c r="D5750" i="8"/>
  <c r="C5751" i="8"/>
  <c r="D5751" i="8"/>
  <c r="C5752" i="8"/>
  <c r="D5752" i="8"/>
  <c r="C5753" i="8"/>
  <c r="D5753" i="8"/>
  <c r="C5754" i="8"/>
  <c r="D5754" i="8"/>
  <c r="C5755" i="8"/>
  <c r="D5755" i="8"/>
  <c r="C5756" i="8"/>
  <c r="D5756" i="8"/>
  <c r="C5757" i="8"/>
  <c r="D5757" i="8"/>
  <c r="C5758" i="8"/>
  <c r="D5758" i="8"/>
  <c r="C5759" i="8"/>
  <c r="D5759" i="8"/>
  <c r="C5760" i="8"/>
  <c r="D5760" i="8"/>
  <c r="C5761" i="8"/>
  <c r="D5761" i="8"/>
  <c r="C5762" i="8"/>
  <c r="D5762" i="8"/>
  <c r="C5763" i="8"/>
  <c r="D5763" i="8"/>
  <c r="C5764" i="8"/>
  <c r="D5764" i="8"/>
  <c r="C5765" i="8"/>
  <c r="D5765" i="8"/>
  <c r="C5766" i="8"/>
  <c r="D5766" i="8"/>
  <c r="C5767" i="8"/>
  <c r="D5767" i="8"/>
  <c r="C5768" i="8"/>
  <c r="D5768" i="8"/>
  <c r="C5769" i="8"/>
  <c r="D5769" i="8"/>
  <c r="C5770" i="8"/>
  <c r="D5770" i="8"/>
  <c r="C5771" i="8"/>
  <c r="D5771" i="8"/>
  <c r="C5772" i="8"/>
  <c r="D5772" i="8"/>
  <c r="C5773" i="8"/>
  <c r="D5773" i="8"/>
  <c r="C5774" i="8"/>
  <c r="D5774" i="8"/>
  <c r="C5775" i="8"/>
  <c r="D5775" i="8"/>
  <c r="C5776" i="8"/>
  <c r="D5776" i="8"/>
  <c r="C5777" i="8"/>
  <c r="D5777" i="8"/>
  <c r="C5778" i="8"/>
  <c r="D5778" i="8"/>
  <c r="C5779" i="8"/>
  <c r="D5779" i="8"/>
  <c r="C5780" i="8"/>
  <c r="D5780" i="8"/>
  <c r="C5781" i="8"/>
  <c r="D5781" i="8"/>
  <c r="C5782" i="8"/>
  <c r="D5782" i="8"/>
  <c r="C5783" i="8"/>
  <c r="D5783" i="8"/>
  <c r="C5784" i="8"/>
  <c r="D5784" i="8"/>
  <c r="C5785" i="8"/>
  <c r="D5785" i="8"/>
  <c r="C5786" i="8"/>
  <c r="D5786" i="8"/>
  <c r="C5787" i="8"/>
  <c r="D5787" i="8"/>
  <c r="C5788" i="8"/>
  <c r="D5788" i="8"/>
  <c r="C5789" i="8"/>
  <c r="D5789" i="8"/>
  <c r="C5790" i="8"/>
  <c r="D5790" i="8"/>
  <c r="C5791" i="8"/>
  <c r="D5791" i="8"/>
  <c r="C5792" i="8"/>
  <c r="D5792" i="8"/>
  <c r="C5793" i="8"/>
  <c r="D5793" i="8"/>
  <c r="C5794" i="8"/>
  <c r="D5794" i="8"/>
  <c r="C5795" i="8"/>
  <c r="D5795" i="8"/>
  <c r="C5796" i="8"/>
  <c r="D5796" i="8"/>
  <c r="C5797" i="8"/>
  <c r="D5797" i="8"/>
  <c r="C5798" i="8"/>
  <c r="D5798" i="8"/>
  <c r="C5799" i="8"/>
  <c r="D5799" i="8"/>
  <c r="C5800" i="8"/>
  <c r="D5800" i="8"/>
  <c r="C5801" i="8"/>
  <c r="D5801" i="8"/>
  <c r="C5802" i="8"/>
  <c r="D5802" i="8"/>
  <c r="C5803" i="8"/>
  <c r="D5803" i="8"/>
  <c r="C5804" i="8"/>
  <c r="D5804" i="8"/>
  <c r="C5805" i="8"/>
  <c r="D5805" i="8"/>
  <c r="C5806" i="8"/>
  <c r="D5806" i="8"/>
  <c r="C5807" i="8"/>
  <c r="D5807" i="8"/>
  <c r="C5808" i="8"/>
  <c r="D5808" i="8"/>
  <c r="C5809" i="8"/>
  <c r="D5809" i="8"/>
  <c r="C5810" i="8"/>
  <c r="D5810" i="8"/>
  <c r="C5811" i="8"/>
  <c r="D5811" i="8"/>
  <c r="C5812" i="8"/>
  <c r="D5812" i="8"/>
  <c r="C5813" i="8"/>
  <c r="D5813" i="8"/>
  <c r="C5814" i="8"/>
  <c r="D5814" i="8"/>
  <c r="C5815" i="8"/>
  <c r="D5815" i="8"/>
  <c r="C5816" i="8"/>
  <c r="D5816" i="8"/>
  <c r="C5817" i="8"/>
  <c r="D5817" i="8"/>
  <c r="C5818" i="8"/>
  <c r="D5818" i="8"/>
  <c r="C5819" i="8"/>
  <c r="D5819" i="8"/>
  <c r="C5820" i="8"/>
  <c r="D5820" i="8"/>
  <c r="C5821" i="8"/>
  <c r="D5821" i="8"/>
  <c r="C5822" i="8"/>
  <c r="D5822" i="8"/>
  <c r="C5823" i="8"/>
  <c r="D5823" i="8"/>
  <c r="C5824" i="8"/>
  <c r="D5824" i="8"/>
  <c r="C5825" i="8"/>
  <c r="D5825" i="8"/>
  <c r="C5826" i="8"/>
  <c r="D5826" i="8"/>
  <c r="C5827" i="8"/>
  <c r="D5827" i="8"/>
  <c r="C5828" i="8"/>
  <c r="D5828" i="8"/>
  <c r="C5829" i="8"/>
  <c r="D5829" i="8"/>
  <c r="C5830" i="8"/>
  <c r="D5830" i="8"/>
  <c r="C5831" i="8"/>
  <c r="D5831" i="8"/>
  <c r="C5832" i="8"/>
  <c r="D5832" i="8"/>
  <c r="C5833" i="8"/>
  <c r="D5833" i="8"/>
  <c r="C5834" i="8"/>
  <c r="D5834" i="8"/>
  <c r="C5835" i="8"/>
  <c r="D5835" i="8"/>
  <c r="C5836" i="8"/>
  <c r="D5836" i="8"/>
  <c r="C5837" i="8"/>
  <c r="D5837" i="8"/>
  <c r="C5838" i="8"/>
  <c r="D5838" i="8"/>
  <c r="C5839" i="8"/>
  <c r="D5839" i="8"/>
  <c r="C5840" i="8"/>
  <c r="D5840" i="8"/>
  <c r="C5841" i="8"/>
  <c r="D5841" i="8"/>
  <c r="C5842" i="8"/>
  <c r="D5842" i="8"/>
  <c r="C5843" i="8"/>
  <c r="D5843" i="8"/>
  <c r="C5844" i="8"/>
  <c r="D5844" i="8"/>
  <c r="C5845" i="8"/>
  <c r="D5845" i="8"/>
  <c r="C5846" i="8"/>
  <c r="D5846" i="8"/>
  <c r="C5847" i="8"/>
  <c r="D5847" i="8"/>
  <c r="C5848" i="8"/>
  <c r="D5848" i="8"/>
  <c r="C5849" i="8"/>
  <c r="D5849" i="8"/>
  <c r="C5850" i="8"/>
  <c r="D5850" i="8"/>
  <c r="C5851" i="8"/>
  <c r="D5851" i="8"/>
  <c r="C5852" i="8"/>
  <c r="D5852" i="8"/>
  <c r="C5853" i="8"/>
  <c r="D5853" i="8"/>
  <c r="C5854" i="8"/>
  <c r="D5854" i="8"/>
  <c r="C5855" i="8"/>
  <c r="D5855" i="8"/>
  <c r="C5856" i="8"/>
  <c r="D5856" i="8"/>
  <c r="C5857" i="8"/>
  <c r="D5857" i="8"/>
  <c r="C5858" i="8"/>
  <c r="D5858" i="8"/>
  <c r="C5859" i="8"/>
  <c r="D5859" i="8"/>
  <c r="C5860" i="8"/>
  <c r="D5860" i="8"/>
  <c r="C5861" i="8"/>
  <c r="D5861" i="8"/>
  <c r="C5862" i="8"/>
  <c r="D5862" i="8"/>
  <c r="C5863" i="8"/>
  <c r="D5863" i="8"/>
  <c r="C5864" i="8"/>
  <c r="D5864" i="8"/>
  <c r="C5865" i="8"/>
  <c r="D5865" i="8"/>
  <c r="C5866" i="8"/>
  <c r="D5866" i="8"/>
  <c r="C5867" i="8"/>
  <c r="D5867" i="8"/>
  <c r="C5868" i="8"/>
  <c r="D5868" i="8"/>
  <c r="C5869" i="8"/>
  <c r="D5869" i="8"/>
  <c r="C5870" i="8"/>
  <c r="D5870" i="8"/>
  <c r="C5871" i="8"/>
  <c r="D5871" i="8"/>
  <c r="C5872" i="8"/>
  <c r="D5872" i="8"/>
  <c r="C5873" i="8"/>
  <c r="D5873" i="8"/>
  <c r="C5874" i="8"/>
  <c r="D5874" i="8"/>
  <c r="C5875" i="8"/>
  <c r="D5875" i="8"/>
  <c r="C5876" i="8"/>
  <c r="D5876" i="8"/>
  <c r="C5877" i="8"/>
  <c r="D5877" i="8"/>
  <c r="C5878" i="8"/>
  <c r="D5878" i="8"/>
  <c r="C5879" i="8"/>
  <c r="D5879" i="8"/>
  <c r="C5880" i="8"/>
  <c r="D5880" i="8"/>
  <c r="C5881" i="8"/>
  <c r="D5881" i="8"/>
  <c r="C5882" i="8"/>
  <c r="D5882" i="8"/>
  <c r="C5883" i="8"/>
  <c r="D5883" i="8"/>
  <c r="C5884" i="8"/>
  <c r="D5884" i="8"/>
  <c r="C5885" i="8"/>
  <c r="D5885" i="8"/>
  <c r="C5886" i="8"/>
  <c r="D5886" i="8"/>
  <c r="C5887" i="8"/>
  <c r="D5887" i="8"/>
  <c r="C5888" i="8"/>
  <c r="D5888" i="8"/>
  <c r="C5889" i="8"/>
  <c r="D5889" i="8"/>
  <c r="C5890" i="8"/>
  <c r="D5890" i="8"/>
  <c r="C5891" i="8"/>
  <c r="D5891" i="8"/>
  <c r="C5892" i="8"/>
  <c r="D5892" i="8"/>
  <c r="C5893" i="8"/>
  <c r="D5893" i="8"/>
  <c r="C5894" i="8"/>
  <c r="D5894" i="8"/>
  <c r="C5895" i="8"/>
  <c r="D5895" i="8"/>
  <c r="C5896" i="8"/>
  <c r="D5896" i="8"/>
  <c r="C5897" i="8"/>
  <c r="D5897" i="8"/>
  <c r="C5898" i="8"/>
  <c r="D5898" i="8"/>
  <c r="C5899" i="8"/>
  <c r="D5899" i="8"/>
  <c r="C5900" i="8"/>
  <c r="D5900" i="8"/>
  <c r="C5901" i="8"/>
  <c r="D5901" i="8"/>
  <c r="C5902" i="8"/>
  <c r="D5902" i="8"/>
  <c r="C5903" i="8"/>
  <c r="D5903" i="8"/>
  <c r="C5904" i="8"/>
  <c r="D5904" i="8"/>
  <c r="C5909" i="8"/>
  <c r="D5909" i="8"/>
  <c r="C5910" i="8"/>
  <c r="D5910" i="8"/>
  <c r="C5911" i="8"/>
  <c r="D5911" i="8"/>
  <c r="C5912" i="8"/>
  <c r="D5912" i="8"/>
  <c r="C5913" i="8"/>
  <c r="D5913" i="8"/>
  <c r="C5914" i="8"/>
  <c r="D5914" i="8"/>
  <c r="C5915" i="8"/>
  <c r="D5915" i="8"/>
  <c r="C5916" i="8"/>
  <c r="D5916" i="8"/>
  <c r="C5917" i="8"/>
  <c r="D5917" i="8"/>
  <c r="C5918" i="8"/>
  <c r="D5918" i="8"/>
  <c r="C5919" i="8"/>
  <c r="D5919" i="8"/>
  <c r="C5920" i="8"/>
  <c r="D5920" i="8"/>
  <c r="C5921" i="8"/>
  <c r="D5921" i="8"/>
  <c r="C5922" i="8"/>
  <c r="D5922" i="8"/>
  <c r="C5923" i="8"/>
  <c r="D5923" i="8"/>
  <c r="C5924" i="8"/>
  <c r="D5924" i="8"/>
  <c r="C5925" i="8"/>
  <c r="D5925" i="8"/>
  <c r="C5926" i="8"/>
  <c r="D5926" i="8"/>
  <c r="C5927" i="8"/>
  <c r="D5927" i="8"/>
  <c r="C5928" i="8"/>
  <c r="D5928" i="8"/>
  <c r="C5929" i="8"/>
  <c r="D5929" i="8"/>
  <c r="C5930" i="8"/>
  <c r="D5930" i="8"/>
  <c r="C5931" i="8"/>
  <c r="D5931" i="8"/>
  <c r="C5932" i="8"/>
  <c r="D5932" i="8"/>
  <c r="C5933" i="8"/>
  <c r="D5933" i="8"/>
  <c r="C5934" i="8"/>
  <c r="D5934" i="8"/>
  <c r="C5935" i="8"/>
  <c r="D5935" i="8"/>
  <c r="C5936" i="8"/>
  <c r="D5936" i="8"/>
  <c r="C5937" i="8"/>
  <c r="D5937" i="8"/>
  <c r="C5938" i="8"/>
  <c r="D5938" i="8"/>
  <c r="C5939" i="8"/>
  <c r="D5939" i="8"/>
  <c r="C5940" i="8"/>
  <c r="D5940" i="8"/>
  <c r="C5941" i="8"/>
  <c r="D5941" i="8"/>
  <c r="C5942" i="8"/>
  <c r="D5942" i="8"/>
  <c r="C5943" i="8"/>
  <c r="D5943" i="8"/>
  <c r="C5944" i="8"/>
  <c r="D5944" i="8"/>
  <c r="C5945" i="8"/>
  <c r="D5945" i="8"/>
  <c r="C5946" i="8"/>
  <c r="D5946" i="8"/>
  <c r="C5947" i="8"/>
  <c r="D5947" i="8"/>
  <c r="C5948" i="8"/>
  <c r="D5948" i="8"/>
  <c r="C5949" i="8"/>
  <c r="D5949" i="8"/>
  <c r="C5950" i="8"/>
  <c r="D5950" i="8"/>
  <c r="C5951" i="8"/>
  <c r="D5951" i="8"/>
  <c r="C5952" i="8"/>
  <c r="D5952" i="8"/>
  <c r="C5953" i="8"/>
  <c r="D5953" i="8"/>
  <c r="C5954" i="8"/>
  <c r="D5954" i="8"/>
  <c r="C5955" i="8"/>
  <c r="D5955" i="8"/>
  <c r="C5956" i="8"/>
  <c r="D5956" i="8"/>
  <c r="C5957" i="8"/>
  <c r="D5957" i="8"/>
  <c r="C5958" i="8"/>
  <c r="D5958" i="8"/>
  <c r="C5959" i="8"/>
  <c r="D5959" i="8"/>
  <c r="C5960" i="8"/>
  <c r="D5960" i="8"/>
  <c r="C5961" i="8"/>
  <c r="D5961" i="8"/>
  <c r="C5962" i="8"/>
  <c r="D5962" i="8"/>
  <c r="C5963" i="8"/>
  <c r="D5963" i="8"/>
  <c r="C5964" i="8"/>
  <c r="D5964" i="8"/>
  <c r="C5965" i="8"/>
  <c r="D5965" i="8"/>
  <c r="C5966" i="8"/>
  <c r="D5966" i="8"/>
  <c r="C5967" i="8"/>
  <c r="D5967" i="8"/>
  <c r="C5968" i="8"/>
  <c r="D5968" i="8"/>
  <c r="C5969" i="8"/>
  <c r="D5969" i="8"/>
  <c r="C5970" i="8"/>
  <c r="D5970" i="8"/>
  <c r="C5971" i="8"/>
  <c r="D5971" i="8"/>
  <c r="C5972" i="8"/>
  <c r="D5972" i="8"/>
  <c r="C5973" i="8"/>
  <c r="D5973" i="8"/>
  <c r="C5974" i="8"/>
  <c r="D5974" i="8"/>
  <c r="C5975" i="8"/>
  <c r="D5975" i="8"/>
  <c r="C5976" i="8"/>
  <c r="D5976" i="8"/>
  <c r="C5977" i="8"/>
  <c r="D5977" i="8"/>
  <c r="C5978" i="8"/>
  <c r="D5978" i="8"/>
  <c r="C5979" i="8"/>
  <c r="D5979" i="8"/>
  <c r="C5980" i="8"/>
  <c r="D5980" i="8"/>
  <c r="C5981" i="8"/>
  <c r="D5981" i="8"/>
  <c r="C5982" i="8"/>
  <c r="D5982" i="8"/>
  <c r="C5983" i="8"/>
  <c r="D5983" i="8"/>
  <c r="C5984" i="8"/>
  <c r="D5984" i="8"/>
  <c r="C5985" i="8"/>
  <c r="D5985" i="8"/>
  <c r="C5986" i="8"/>
  <c r="D5986" i="8"/>
  <c r="C5987" i="8"/>
  <c r="D5987" i="8"/>
  <c r="C5988" i="8"/>
  <c r="D5988" i="8"/>
  <c r="C5989" i="8"/>
  <c r="D5989" i="8"/>
  <c r="C5990" i="8"/>
  <c r="D5990" i="8"/>
  <c r="C5991" i="8"/>
  <c r="D5991" i="8"/>
  <c r="C5992" i="8"/>
  <c r="D5992" i="8"/>
  <c r="C5993" i="8"/>
  <c r="D5993" i="8"/>
  <c r="C5994" i="8"/>
  <c r="D5994" i="8"/>
  <c r="C5995" i="8"/>
  <c r="D5995" i="8"/>
  <c r="C5996" i="8"/>
  <c r="D5996" i="8"/>
  <c r="C5997" i="8"/>
  <c r="D5997" i="8"/>
  <c r="C5998" i="8"/>
  <c r="D5998" i="8"/>
  <c r="C5999" i="8"/>
  <c r="D5999" i="8"/>
  <c r="C6000" i="8"/>
  <c r="D6000" i="8"/>
  <c r="C6001" i="8"/>
  <c r="D6001" i="8"/>
  <c r="C6002" i="8"/>
  <c r="D6002" i="8"/>
  <c r="C6003" i="8"/>
  <c r="D6003" i="8"/>
  <c r="C6004" i="8"/>
  <c r="D6004" i="8"/>
  <c r="C6005" i="8"/>
  <c r="D6005" i="8"/>
  <c r="C6006" i="8"/>
  <c r="D6006" i="8"/>
  <c r="C6007" i="8"/>
  <c r="D6007" i="8"/>
  <c r="C6008" i="8"/>
  <c r="D6008" i="8"/>
  <c r="C6009" i="8"/>
  <c r="D6009" i="8"/>
  <c r="C6010" i="8"/>
  <c r="D6010" i="8"/>
  <c r="C6011" i="8"/>
  <c r="D6011" i="8"/>
  <c r="C6012" i="8"/>
  <c r="D6012" i="8"/>
  <c r="C6013" i="8"/>
  <c r="D6013" i="8"/>
  <c r="C6014" i="8"/>
  <c r="D6014" i="8"/>
  <c r="C6015" i="8"/>
  <c r="D6015" i="8"/>
  <c r="C6016" i="8"/>
  <c r="D6016" i="8"/>
  <c r="C6017" i="8"/>
  <c r="D6017" i="8"/>
  <c r="C6018" i="8"/>
  <c r="D6018" i="8"/>
  <c r="C6019" i="8"/>
  <c r="D6019" i="8"/>
  <c r="C6020" i="8"/>
  <c r="D6020" i="8"/>
  <c r="C6021" i="8"/>
  <c r="D6021" i="8"/>
  <c r="C6022" i="8"/>
  <c r="D6022" i="8"/>
  <c r="C6023" i="8"/>
  <c r="D6023" i="8"/>
  <c r="C6024" i="8"/>
  <c r="D6024" i="8"/>
  <c r="C6025" i="8"/>
  <c r="D6025" i="8"/>
  <c r="C6026" i="8"/>
  <c r="D6026" i="8"/>
  <c r="C6027" i="8"/>
  <c r="D6027" i="8"/>
  <c r="C6028" i="8"/>
  <c r="D6028" i="8"/>
  <c r="C6029" i="8"/>
  <c r="D6029" i="8"/>
  <c r="C6030" i="8"/>
  <c r="D6030" i="8"/>
  <c r="C6031" i="8"/>
  <c r="D6031" i="8"/>
  <c r="C6032" i="8"/>
  <c r="D6032" i="8"/>
  <c r="C6033" i="8"/>
  <c r="D6033" i="8"/>
  <c r="C6034" i="8"/>
  <c r="D6034" i="8"/>
  <c r="C6035" i="8"/>
  <c r="D6035" i="8"/>
  <c r="C6036" i="8"/>
  <c r="D6036" i="8"/>
  <c r="C6037" i="8"/>
  <c r="D6037" i="8"/>
  <c r="C6038" i="8"/>
  <c r="D6038" i="8"/>
  <c r="C6039" i="8"/>
  <c r="D6039" i="8"/>
  <c r="C6040" i="8"/>
  <c r="D6040" i="8"/>
  <c r="C6041" i="8"/>
  <c r="D6041" i="8"/>
  <c r="C6042" i="8"/>
  <c r="D6042" i="8"/>
  <c r="C6043" i="8"/>
  <c r="D6043" i="8"/>
  <c r="C6044" i="8"/>
  <c r="D6044" i="8"/>
  <c r="C6045" i="8"/>
  <c r="D6045" i="8"/>
  <c r="C6046" i="8"/>
  <c r="D6046" i="8"/>
  <c r="C6047" i="8"/>
  <c r="D6047" i="8"/>
  <c r="C6048" i="8"/>
  <c r="D6048" i="8"/>
  <c r="C6049" i="8"/>
  <c r="D6049" i="8"/>
  <c r="C6050" i="8"/>
  <c r="D6050" i="8"/>
  <c r="C6051" i="8"/>
  <c r="D6051" i="8"/>
  <c r="C6052" i="8"/>
  <c r="D6052" i="8"/>
  <c r="C6053" i="8"/>
  <c r="D6053" i="8"/>
  <c r="C6054" i="8"/>
  <c r="D6054" i="8"/>
  <c r="C6055" i="8"/>
  <c r="D6055" i="8"/>
  <c r="C6056" i="8"/>
  <c r="D6056" i="8"/>
  <c r="C6057" i="8"/>
  <c r="D6057" i="8"/>
  <c r="C6058" i="8"/>
  <c r="D6058" i="8"/>
  <c r="C6059" i="8"/>
  <c r="D6059" i="8"/>
  <c r="C6060" i="8"/>
  <c r="D6060" i="8"/>
  <c r="C6061" i="8"/>
  <c r="D6061" i="8"/>
  <c r="C6062" i="8"/>
  <c r="D6062" i="8"/>
  <c r="C6063" i="8"/>
  <c r="D6063" i="8"/>
  <c r="C6064" i="8"/>
  <c r="D6064" i="8"/>
  <c r="C6065" i="8"/>
  <c r="D6065" i="8"/>
  <c r="C6066" i="8"/>
  <c r="D6066" i="8"/>
  <c r="C6067" i="8"/>
  <c r="D6067" i="8"/>
  <c r="C6068" i="8"/>
  <c r="D6068" i="8"/>
  <c r="C6069" i="8"/>
  <c r="D6069" i="8"/>
  <c r="C6070" i="8"/>
  <c r="D6070" i="8"/>
  <c r="C6071" i="8"/>
  <c r="D6071" i="8"/>
  <c r="C6072" i="8"/>
  <c r="D6072" i="8"/>
  <c r="C6073" i="8"/>
  <c r="D6073" i="8"/>
  <c r="C6074" i="8"/>
  <c r="D6074" i="8"/>
  <c r="C6075" i="8"/>
  <c r="D6075" i="8"/>
  <c r="C6076" i="8"/>
  <c r="D6076" i="8"/>
  <c r="C6077" i="8"/>
  <c r="D6077" i="8"/>
  <c r="C6078" i="8"/>
  <c r="D6078" i="8"/>
  <c r="C6079" i="8"/>
  <c r="D6079" i="8"/>
  <c r="C6080" i="8"/>
  <c r="D6080" i="8"/>
  <c r="C6081" i="8"/>
  <c r="D6081" i="8"/>
  <c r="C6082" i="8"/>
  <c r="D6082" i="8"/>
  <c r="C6083" i="8"/>
  <c r="D6083" i="8"/>
  <c r="C6084" i="8"/>
  <c r="D6084" i="8"/>
  <c r="C6085" i="8"/>
  <c r="D6085" i="8"/>
  <c r="C6086" i="8"/>
  <c r="D6086" i="8"/>
  <c r="C6087" i="8"/>
  <c r="D6087" i="8"/>
  <c r="C6088" i="8"/>
  <c r="D6088" i="8"/>
  <c r="C6089" i="8"/>
  <c r="D6089" i="8"/>
  <c r="C6090" i="8"/>
  <c r="D6090" i="8"/>
  <c r="C6091" i="8"/>
  <c r="D6091" i="8"/>
  <c r="C6092" i="8"/>
  <c r="D6092" i="8"/>
  <c r="C6093" i="8"/>
  <c r="D6093" i="8"/>
  <c r="C6094" i="8"/>
  <c r="D6094" i="8"/>
  <c r="C6095" i="8"/>
  <c r="D6095" i="8"/>
  <c r="C6096" i="8"/>
  <c r="D6096" i="8"/>
  <c r="C6097" i="8"/>
  <c r="D6097" i="8"/>
  <c r="C6098" i="8"/>
  <c r="D6098" i="8"/>
  <c r="C6099" i="8"/>
  <c r="D6099" i="8"/>
  <c r="C6100" i="8"/>
  <c r="D6100" i="8"/>
  <c r="C6101" i="8"/>
  <c r="D6101" i="8"/>
  <c r="C6102" i="8"/>
  <c r="D6102" i="8"/>
  <c r="C6103" i="8"/>
  <c r="D6103" i="8"/>
  <c r="C6104" i="8"/>
  <c r="D6104" i="8"/>
  <c r="C6105" i="8"/>
  <c r="D6105" i="8"/>
  <c r="C6106" i="8"/>
  <c r="D6106" i="8"/>
  <c r="C6107" i="8"/>
  <c r="D6107" i="8"/>
  <c r="C6108" i="8"/>
  <c r="D6108" i="8"/>
  <c r="C6109" i="8"/>
  <c r="D6109" i="8"/>
  <c r="C6110" i="8"/>
  <c r="D6110" i="8"/>
  <c r="C6111" i="8"/>
  <c r="D6111" i="8"/>
  <c r="C6112" i="8"/>
  <c r="D6112" i="8"/>
  <c r="C6113" i="8"/>
  <c r="D6113" i="8"/>
  <c r="C6114" i="8"/>
  <c r="D6114" i="8"/>
  <c r="C6115" i="8"/>
  <c r="D6115" i="8"/>
  <c r="C6116" i="8"/>
  <c r="D6116" i="8"/>
  <c r="C6117" i="8"/>
  <c r="D6117" i="8"/>
  <c r="C6118" i="8"/>
  <c r="D6118" i="8"/>
  <c r="C6119" i="8"/>
  <c r="D6119" i="8"/>
  <c r="C6120" i="8"/>
  <c r="D6120" i="8"/>
  <c r="C6121" i="8"/>
  <c r="D6121" i="8"/>
  <c r="C6122" i="8"/>
  <c r="D6122" i="8"/>
  <c r="C6123" i="8"/>
  <c r="D6123" i="8"/>
  <c r="C6124" i="8"/>
  <c r="D6124" i="8"/>
  <c r="C6125" i="8"/>
  <c r="D6125" i="8"/>
  <c r="C6126" i="8"/>
  <c r="D6126" i="8"/>
  <c r="C6127" i="8"/>
  <c r="D6127" i="8"/>
  <c r="C6128" i="8"/>
  <c r="D6128" i="8"/>
  <c r="C6129" i="8"/>
  <c r="D6129" i="8"/>
  <c r="C6130" i="8"/>
  <c r="D6130" i="8"/>
  <c r="C6131" i="8"/>
  <c r="D6131" i="8"/>
  <c r="C6132" i="8"/>
  <c r="D6132" i="8"/>
  <c r="C6133" i="8"/>
  <c r="D6133" i="8"/>
  <c r="C6134" i="8"/>
  <c r="D6134" i="8"/>
  <c r="C6135" i="8"/>
  <c r="D6135" i="8"/>
  <c r="C6136" i="8"/>
  <c r="D6136" i="8"/>
  <c r="C6137" i="8"/>
  <c r="D6137" i="8"/>
  <c r="C6138" i="8"/>
  <c r="D6138" i="8"/>
  <c r="C6139" i="8"/>
  <c r="D6139" i="8"/>
  <c r="C6140" i="8"/>
  <c r="D6140" i="8"/>
  <c r="C6141" i="8"/>
  <c r="D6141" i="8"/>
  <c r="C6142" i="8"/>
  <c r="D6142" i="8"/>
  <c r="C6143" i="8"/>
  <c r="D6143" i="8"/>
  <c r="C6144" i="8"/>
  <c r="D6144" i="8"/>
  <c r="C6145" i="8"/>
  <c r="D6145" i="8"/>
  <c r="C6146" i="8"/>
  <c r="D6146" i="8"/>
  <c r="C6147" i="8"/>
  <c r="D6147" i="8"/>
  <c r="C6148" i="8"/>
  <c r="D6148" i="8"/>
  <c r="C6149" i="8"/>
  <c r="D6149" i="8"/>
  <c r="C6150" i="8"/>
  <c r="D6150" i="8"/>
  <c r="C6151" i="8"/>
  <c r="D6151" i="8"/>
  <c r="C6152" i="8"/>
  <c r="D6152" i="8"/>
  <c r="C6153" i="8"/>
  <c r="D6153" i="8"/>
  <c r="C6154" i="8"/>
  <c r="D6154" i="8"/>
  <c r="C6155" i="8"/>
  <c r="D6155" i="8"/>
  <c r="C6156" i="8"/>
  <c r="D6156" i="8"/>
  <c r="C6157" i="8"/>
  <c r="D6157" i="8"/>
  <c r="C6158" i="8"/>
  <c r="D6158" i="8"/>
  <c r="C6159" i="8"/>
  <c r="D6159" i="8"/>
  <c r="C6160" i="8"/>
  <c r="D6160" i="8"/>
  <c r="C6161" i="8"/>
  <c r="D6161" i="8"/>
  <c r="C6162" i="8"/>
  <c r="D6162" i="8"/>
  <c r="C6163" i="8"/>
  <c r="D6163" i="8"/>
  <c r="C6164" i="8"/>
  <c r="D6164" i="8"/>
  <c r="C6165" i="8"/>
  <c r="D6165" i="8"/>
  <c r="C6166" i="8"/>
  <c r="D6166" i="8"/>
  <c r="C6167" i="8"/>
  <c r="D6167" i="8"/>
  <c r="C6168" i="8"/>
  <c r="D6168" i="8"/>
  <c r="C6170" i="8"/>
  <c r="D6170" i="8"/>
  <c r="C6171" i="8"/>
  <c r="D6171" i="8"/>
  <c r="C6172" i="8"/>
  <c r="D6172" i="8"/>
  <c r="C6173" i="8"/>
  <c r="D6173" i="8"/>
  <c r="C6174" i="8"/>
  <c r="D6174" i="8"/>
  <c r="C6175" i="8"/>
  <c r="D6175" i="8"/>
  <c r="C6176" i="8"/>
  <c r="D6176" i="8"/>
  <c r="C6177" i="8"/>
  <c r="D6177" i="8"/>
  <c r="C6178" i="8"/>
  <c r="D6178" i="8"/>
  <c r="C6179" i="8"/>
  <c r="D6179" i="8"/>
  <c r="C6180" i="8"/>
  <c r="D6180" i="8"/>
  <c r="C6181" i="8"/>
  <c r="D6181" i="8"/>
  <c r="C6182" i="8"/>
  <c r="D6182" i="8"/>
  <c r="C6183" i="8"/>
  <c r="D6183" i="8"/>
  <c r="C6184" i="8"/>
  <c r="D6184" i="8"/>
  <c r="C6185" i="8"/>
  <c r="D6185" i="8"/>
  <c r="C6186" i="8"/>
  <c r="D6186" i="8"/>
  <c r="C6187" i="8"/>
  <c r="D6187" i="8"/>
  <c r="C6188" i="8"/>
  <c r="D6188" i="8"/>
  <c r="C6189" i="8"/>
  <c r="D6189" i="8"/>
  <c r="C6190" i="8"/>
  <c r="D6190" i="8"/>
  <c r="C6191" i="8"/>
  <c r="D6191" i="8"/>
  <c r="C6192" i="8"/>
  <c r="D6192" i="8"/>
  <c r="C6193" i="8"/>
  <c r="D6193" i="8"/>
  <c r="C6194" i="8"/>
  <c r="D6194" i="8"/>
  <c r="C6195" i="8"/>
  <c r="D6195" i="8"/>
  <c r="C6196" i="8"/>
  <c r="D6196" i="8"/>
  <c r="C6197" i="8"/>
  <c r="D6197" i="8"/>
  <c r="C6198" i="8"/>
  <c r="D6198" i="8"/>
  <c r="C6199" i="8"/>
  <c r="D6199" i="8"/>
  <c r="C6200" i="8"/>
  <c r="D6200" i="8"/>
  <c r="C6201" i="8"/>
  <c r="D6201" i="8"/>
  <c r="C6202" i="8"/>
  <c r="D6202" i="8"/>
  <c r="C6203" i="8"/>
  <c r="D6203" i="8"/>
  <c r="C6204" i="8"/>
  <c r="D6204" i="8"/>
  <c r="C6205" i="8"/>
  <c r="D6205" i="8"/>
  <c r="C6206" i="8"/>
  <c r="D6206" i="8"/>
  <c r="C6207" i="8"/>
  <c r="D6207" i="8"/>
  <c r="C6208" i="8"/>
  <c r="D6208" i="8"/>
  <c r="C6209" i="8"/>
  <c r="D6209" i="8"/>
  <c r="C6210" i="8"/>
  <c r="D6210" i="8"/>
  <c r="C6211" i="8"/>
  <c r="D6211" i="8"/>
  <c r="C6212" i="8"/>
  <c r="D6212" i="8"/>
  <c r="C6213" i="8"/>
  <c r="D6213" i="8"/>
  <c r="C6214" i="8"/>
  <c r="D6214" i="8"/>
  <c r="C6215" i="8"/>
  <c r="D6215" i="8"/>
  <c r="C6216" i="8"/>
  <c r="D6216" i="8"/>
  <c r="C6217" i="8"/>
  <c r="D6217" i="8"/>
  <c r="C6218" i="8"/>
  <c r="D6218" i="8"/>
  <c r="C6219" i="8"/>
  <c r="D6219" i="8"/>
  <c r="C6220" i="8"/>
  <c r="D6220" i="8"/>
  <c r="C6221" i="8"/>
  <c r="D6221" i="8"/>
  <c r="C6222" i="8"/>
  <c r="D6222" i="8"/>
  <c r="C6223" i="8"/>
  <c r="D6223" i="8"/>
  <c r="C6224" i="8"/>
  <c r="D6224" i="8"/>
  <c r="C6225" i="8"/>
  <c r="D6225" i="8"/>
  <c r="C6226" i="8"/>
  <c r="D6226" i="8"/>
  <c r="C6227" i="8"/>
  <c r="D6227" i="8"/>
  <c r="C6228" i="8"/>
  <c r="D6228" i="8"/>
  <c r="C6229" i="8"/>
  <c r="D6229" i="8"/>
  <c r="C6230" i="8"/>
  <c r="D6230" i="8"/>
  <c r="C6231" i="8"/>
  <c r="D6231" i="8"/>
  <c r="C6232" i="8"/>
  <c r="D6232" i="8"/>
  <c r="C6233" i="8"/>
  <c r="D6233" i="8"/>
  <c r="C6234" i="8"/>
  <c r="D6234" i="8"/>
  <c r="C6235" i="8"/>
  <c r="D6235" i="8"/>
  <c r="C6236" i="8"/>
  <c r="D6236" i="8"/>
  <c r="C6237" i="8"/>
  <c r="D6237" i="8"/>
  <c r="C6238" i="8"/>
  <c r="D6238" i="8"/>
  <c r="C6239" i="8"/>
  <c r="D6239" i="8"/>
  <c r="C6240" i="8"/>
  <c r="D6240" i="8"/>
  <c r="C6241" i="8"/>
  <c r="D6241" i="8"/>
  <c r="C6242" i="8"/>
  <c r="D6242" i="8"/>
  <c r="C6243" i="8"/>
  <c r="D6243" i="8"/>
  <c r="C6244" i="8"/>
  <c r="D6244" i="8"/>
  <c r="C6245" i="8"/>
  <c r="D6245" i="8"/>
  <c r="C6246" i="8"/>
  <c r="D6246" i="8"/>
  <c r="C6247" i="8"/>
  <c r="D6247" i="8"/>
  <c r="C6248" i="8"/>
  <c r="D6248" i="8"/>
  <c r="C6249" i="8"/>
  <c r="D6249" i="8"/>
  <c r="C6250" i="8"/>
  <c r="D6250" i="8"/>
  <c r="C6251" i="8"/>
  <c r="D6251" i="8"/>
  <c r="C6252" i="8"/>
  <c r="D6252" i="8"/>
  <c r="C6253" i="8"/>
  <c r="D6253" i="8"/>
  <c r="C6254" i="8"/>
  <c r="D6254" i="8"/>
  <c r="C6255" i="8"/>
  <c r="D6255" i="8"/>
  <c r="C6256" i="8"/>
  <c r="D6256" i="8"/>
  <c r="C6257" i="8"/>
  <c r="D6257" i="8"/>
  <c r="C6258" i="8"/>
  <c r="D6258" i="8"/>
  <c r="C6259" i="8"/>
  <c r="D6259" i="8"/>
  <c r="C6260" i="8"/>
  <c r="D6260" i="8"/>
  <c r="C6261" i="8"/>
  <c r="D6261" i="8"/>
  <c r="C6262" i="8"/>
  <c r="D6262" i="8"/>
  <c r="C6263" i="8"/>
  <c r="D6263" i="8"/>
  <c r="C6264" i="8"/>
  <c r="D6264" i="8"/>
  <c r="C6265" i="8"/>
  <c r="D6265" i="8"/>
  <c r="C6266" i="8"/>
  <c r="D6266" i="8"/>
  <c r="C6267" i="8"/>
  <c r="D6267" i="8"/>
  <c r="C6268" i="8"/>
  <c r="D6268" i="8"/>
  <c r="C6269" i="8"/>
  <c r="D6269" i="8"/>
  <c r="C6270" i="8"/>
  <c r="D6270" i="8"/>
  <c r="C6271" i="8"/>
  <c r="D6271" i="8"/>
  <c r="C6272" i="8"/>
  <c r="D6272" i="8"/>
  <c r="C6273" i="8"/>
  <c r="D6273" i="8"/>
  <c r="C6274" i="8"/>
  <c r="D6274" i="8"/>
  <c r="C6275" i="8"/>
  <c r="D6275" i="8"/>
  <c r="C6276" i="8"/>
  <c r="D6276" i="8"/>
  <c r="C6277" i="8"/>
  <c r="D6277" i="8"/>
  <c r="C6278" i="8"/>
  <c r="D6278" i="8"/>
  <c r="C6279" i="8"/>
  <c r="D6279" i="8"/>
  <c r="C6280" i="8"/>
  <c r="D6280" i="8"/>
  <c r="C6281" i="8"/>
  <c r="D6281" i="8"/>
  <c r="C6282" i="8"/>
  <c r="D6282" i="8"/>
  <c r="C6283" i="8"/>
  <c r="D6283" i="8"/>
  <c r="C6284" i="8"/>
  <c r="D6284" i="8"/>
  <c r="C6285" i="8"/>
  <c r="D6285" i="8"/>
  <c r="C6286" i="8"/>
  <c r="D6286" i="8"/>
  <c r="C6287" i="8"/>
  <c r="D6287" i="8"/>
  <c r="C6288" i="8"/>
  <c r="D6288" i="8"/>
  <c r="C6289" i="8"/>
  <c r="D6289" i="8"/>
  <c r="C6290" i="8"/>
  <c r="D6290" i="8"/>
  <c r="C6291" i="8"/>
  <c r="D6291" i="8"/>
  <c r="C6292" i="8"/>
  <c r="D6292" i="8"/>
  <c r="C6293" i="8"/>
  <c r="D6293" i="8"/>
  <c r="C6294" i="8"/>
  <c r="D6294" i="8"/>
  <c r="C6295" i="8"/>
  <c r="D6295" i="8"/>
  <c r="C6296" i="8"/>
  <c r="D6296" i="8"/>
  <c r="C6297" i="8"/>
  <c r="D6297" i="8"/>
  <c r="C6298" i="8"/>
  <c r="D6298" i="8"/>
  <c r="C6299" i="8"/>
  <c r="D6299" i="8"/>
  <c r="C6300" i="8"/>
  <c r="D6300" i="8"/>
  <c r="C6301" i="8"/>
  <c r="D6301" i="8"/>
  <c r="C6302" i="8"/>
  <c r="D6302" i="8"/>
  <c r="C6303" i="8"/>
  <c r="D6303" i="8"/>
  <c r="C6304" i="8"/>
  <c r="D6304" i="8"/>
  <c r="C6305" i="8"/>
  <c r="D6305" i="8"/>
  <c r="C6306" i="8"/>
  <c r="D6306" i="8"/>
  <c r="C6307" i="8"/>
  <c r="D6307" i="8"/>
  <c r="C6308" i="8"/>
  <c r="D6308" i="8"/>
  <c r="C6309" i="8"/>
  <c r="D6309" i="8"/>
  <c r="C6310" i="8"/>
  <c r="D6310" i="8"/>
  <c r="C6311" i="8"/>
  <c r="D6311" i="8"/>
  <c r="C6312" i="8"/>
  <c r="D6312" i="8"/>
  <c r="C6313" i="8"/>
  <c r="D6313" i="8"/>
  <c r="C6314" i="8"/>
  <c r="D6314" i="8"/>
  <c r="C6315" i="8"/>
  <c r="D6315" i="8"/>
  <c r="C6316" i="8"/>
  <c r="D6316" i="8"/>
  <c r="C6317" i="8"/>
  <c r="D6317" i="8"/>
  <c r="C6318" i="8"/>
  <c r="D6318" i="8"/>
  <c r="C6319" i="8"/>
  <c r="D6319" i="8"/>
  <c r="C6320" i="8"/>
  <c r="D6320" i="8"/>
  <c r="C6321" i="8"/>
  <c r="D6321" i="8"/>
  <c r="C6322" i="8"/>
  <c r="D6322" i="8"/>
  <c r="C6323" i="8"/>
  <c r="D6323" i="8"/>
  <c r="C6324" i="8"/>
  <c r="D6324" i="8"/>
  <c r="C6325" i="8"/>
  <c r="D6325" i="8"/>
  <c r="C6326" i="8"/>
  <c r="D6326" i="8"/>
  <c r="C6327" i="8"/>
  <c r="D6327" i="8"/>
  <c r="C6328" i="8"/>
  <c r="D6328" i="8"/>
  <c r="C6329" i="8"/>
  <c r="D6329" i="8"/>
  <c r="C6330" i="8"/>
  <c r="D6330" i="8"/>
  <c r="C6331" i="8"/>
  <c r="D6331" i="8"/>
  <c r="C6332" i="8"/>
  <c r="D6332" i="8"/>
  <c r="C6333" i="8"/>
  <c r="D6333" i="8"/>
  <c r="C6334" i="8"/>
  <c r="D6334" i="8"/>
  <c r="C6335" i="8"/>
  <c r="D6335" i="8"/>
  <c r="C6336" i="8"/>
  <c r="D6336" i="8"/>
  <c r="C6337" i="8"/>
  <c r="D6337" i="8"/>
  <c r="C6338" i="8"/>
  <c r="D6338" i="8"/>
  <c r="C6339" i="8"/>
  <c r="D6339" i="8"/>
  <c r="C6340" i="8"/>
  <c r="D6340" i="8"/>
  <c r="C6341" i="8"/>
  <c r="D6341" i="8"/>
  <c r="C6342" i="8"/>
  <c r="D6342" i="8"/>
  <c r="C6343" i="8"/>
  <c r="D6343" i="8"/>
  <c r="C6344" i="8"/>
  <c r="D6344" i="8"/>
  <c r="C6345" i="8"/>
  <c r="D6345" i="8"/>
  <c r="C6346" i="8"/>
  <c r="D6346" i="8"/>
  <c r="C6347" i="8"/>
  <c r="D6347" i="8"/>
  <c r="C6348" i="8"/>
  <c r="D6348" i="8"/>
  <c r="C6349" i="8"/>
  <c r="D6349" i="8"/>
  <c r="C6350" i="8"/>
  <c r="D6350" i="8"/>
  <c r="C6351" i="8"/>
  <c r="D6351" i="8"/>
  <c r="C6352" i="8"/>
  <c r="D6352" i="8"/>
  <c r="C6353" i="8"/>
  <c r="D6353" i="8"/>
  <c r="C6354" i="8"/>
  <c r="D6354" i="8"/>
  <c r="C6355" i="8"/>
  <c r="D6355" i="8"/>
  <c r="C6356" i="8"/>
  <c r="D6356" i="8"/>
  <c r="C6357" i="8"/>
  <c r="D6357" i="8"/>
  <c r="C6358" i="8"/>
  <c r="D6358" i="8"/>
  <c r="C6359" i="8"/>
  <c r="D6359" i="8"/>
  <c r="C6360" i="8"/>
  <c r="D6360" i="8"/>
  <c r="C6361" i="8"/>
  <c r="D6361" i="8"/>
  <c r="C6362" i="8"/>
  <c r="D6362" i="8"/>
  <c r="C6363" i="8"/>
  <c r="D6363" i="8"/>
  <c r="C6364" i="8"/>
  <c r="D6364" i="8"/>
  <c r="C6365" i="8"/>
  <c r="D6365" i="8"/>
  <c r="C6366" i="8"/>
  <c r="D6366" i="8"/>
  <c r="C6367" i="8"/>
  <c r="D6367" i="8"/>
  <c r="C6368" i="8"/>
  <c r="D6368" i="8"/>
  <c r="C6370" i="8"/>
  <c r="D6370" i="8"/>
  <c r="C6371" i="8"/>
  <c r="D6371" i="8"/>
  <c r="C6372" i="8"/>
  <c r="D6372" i="8"/>
  <c r="C6373" i="8"/>
  <c r="D6373" i="8"/>
  <c r="C6374" i="8"/>
  <c r="D6374" i="8"/>
  <c r="C6375" i="8"/>
  <c r="D6375" i="8"/>
  <c r="C6376" i="8"/>
  <c r="D6376" i="8"/>
  <c r="C6377" i="8"/>
  <c r="D6377" i="8"/>
  <c r="C6378" i="8"/>
  <c r="D6378" i="8"/>
  <c r="C6379" i="8"/>
  <c r="D6379" i="8"/>
  <c r="C6380" i="8"/>
  <c r="D6380" i="8"/>
  <c r="C6381" i="8"/>
  <c r="D6381" i="8"/>
  <c r="C6382" i="8"/>
  <c r="D6382" i="8"/>
  <c r="C6383" i="8"/>
  <c r="D6383" i="8"/>
  <c r="C6384" i="8"/>
  <c r="D6384" i="8"/>
  <c r="C6385" i="8"/>
  <c r="D6385" i="8"/>
  <c r="C6386" i="8"/>
  <c r="D6386" i="8"/>
  <c r="C6387" i="8"/>
  <c r="D6387" i="8"/>
  <c r="C6388" i="8"/>
  <c r="D6388" i="8"/>
  <c r="C6389" i="8"/>
  <c r="D6389" i="8"/>
  <c r="C6390" i="8"/>
  <c r="D6390" i="8"/>
  <c r="C6391" i="8"/>
  <c r="D6391" i="8"/>
  <c r="C6392" i="8"/>
  <c r="D6392" i="8"/>
  <c r="C6393" i="8"/>
  <c r="D6393" i="8"/>
  <c r="C6394" i="8"/>
  <c r="D6394" i="8"/>
  <c r="C6395" i="8"/>
  <c r="D6395" i="8"/>
  <c r="C6396" i="8"/>
  <c r="D6396" i="8"/>
  <c r="C6397" i="8"/>
  <c r="D6397" i="8"/>
  <c r="C6398" i="8"/>
  <c r="D6398" i="8"/>
  <c r="C6399" i="8"/>
  <c r="D6399" i="8"/>
  <c r="C6400" i="8"/>
  <c r="D6400" i="8"/>
  <c r="C6401" i="8"/>
  <c r="D6401" i="8"/>
  <c r="C6402" i="8"/>
  <c r="D6402" i="8"/>
  <c r="C6403" i="8"/>
  <c r="D6403" i="8"/>
  <c r="C6404" i="8"/>
  <c r="D6404" i="8"/>
  <c r="C6405" i="8"/>
  <c r="D6405" i="8"/>
  <c r="C6406" i="8"/>
  <c r="D6406" i="8"/>
  <c r="C6407" i="8"/>
  <c r="D6407" i="8"/>
  <c r="C6408" i="8"/>
  <c r="D6408" i="8"/>
  <c r="C6409" i="8"/>
  <c r="D6409" i="8"/>
  <c r="C6410" i="8"/>
  <c r="D6410" i="8"/>
  <c r="C6411" i="8"/>
  <c r="D6411" i="8"/>
  <c r="C6412" i="8"/>
  <c r="D6412" i="8"/>
  <c r="C6413" i="8"/>
  <c r="D6413" i="8"/>
  <c r="C6414" i="8"/>
  <c r="D6414" i="8"/>
  <c r="C6415" i="8"/>
  <c r="D6415" i="8"/>
  <c r="C6416" i="8"/>
  <c r="D6416" i="8"/>
  <c r="C6417" i="8"/>
  <c r="D6417" i="8"/>
  <c r="C6418" i="8"/>
  <c r="D6418" i="8"/>
  <c r="C6419" i="8"/>
  <c r="D6419" i="8"/>
  <c r="C6420" i="8"/>
  <c r="D6420" i="8"/>
  <c r="C6421" i="8"/>
  <c r="D6421" i="8"/>
  <c r="C6422" i="8"/>
  <c r="D6422" i="8"/>
  <c r="C6423" i="8"/>
  <c r="D6423" i="8"/>
  <c r="C6424" i="8"/>
  <c r="D6424" i="8"/>
  <c r="C6425" i="8"/>
  <c r="D6425" i="8"/>
  <c r="C6426" i="8"/>
  <c r="D6426" i="8"/>
  <c r="C6427" i="8"/>
  <c r="D6427" i="8"/>
  <c r="C6428" i="8"/>
  <c r="D6428" i="8"/>
  <c r="C6429" i="8"/>
  <c r="D6429" i="8"/>
  <c r="C6430" i="8"/>
  <c r="D6430" i="8"/>
  <c r="C6431" i="8"/>
  <c r="D6431" i="8"/>
  <c r="C6432" i="8"/>
  <c r="D6432" i="8"/>
  <c r="C6433" i="8"/>
  <c r="D6433" i="8"/>
  <c r="C6434" i="8"/>
  <c r="D6434" i="8"/>
  <c r="C6435" i="8"/>
  <c r="D6435" i="8"/>
  <c r="C6436" i="8"/>
  <c r="D6436" i="8"/>
  <c r="C6437" i="8"/>
  <c r="D6437" i="8"/>
  <c r="C6438" i="8"/>
  <c r="D6438" i="8"/>
  <c r="C6439" i="8"/>
  <c r="D6439" i="8"/>
  <c r="C6440" i="8"/>
  <c r="D6440" i="8"/>
  <c r="C6441" i="8"/>
  <c r="D6441" i="8"/>
  <c r="C6442" i="8"/>
  <c r="D6442" i="8"/>
  <c r="C6443" i="8"/>
  <c r="D6443" i="8"/>
  <c r="C6444" i="8"/>
  <c r="D6444" i="8"/>
  <c r="C6445" i="8"/>
  <c r="D6445" i="8"/>
  <c r="C6446" i="8"/>
  <c r="D6446" i="8"/>
  <c r="C6447" i="8"/>
  <c r="D6447" i="8"/>
  <c r="C6448" i="8"/>
  <c r="D6448" i="8"/>
  <c r="C6449" i="8"/>
  <c r="D6449" i="8"/>
  <c r="C6450" i="8"/>
  <c r="D6450" i="8"/>
  <c r="C6451" i="8"/>
  <c r="D6451" i="8"/>
  <c r="C6452" i="8"/>
  <c r="D6452" i="8"/>
  <c r="C6453" i="8"/>
  <c r="D6453" i="8"/>
  <c r="C6454" i="8"/>
  <c r="D6454" i="8"/>
  <c r="C6455" i="8"/>
  <c r="D6455" i="8"/>
  <c r="C6456" i="8"/>
  <c r="D6456" i="8"/>
  <c r="C6457" i="8"/>
  <c r="D6457" i="8"/>
  <c r="C6458" i="8"/>
  <c r="D6458" i="8"/>
  <c r="C6459" i="8"/>
  <c r="D6459" i="8"/>
  <c r="C6460" i="8"/>
  <c r="D6460" i="8"/>
  <c r="C6461" i="8"/>
  <c r="D6461" i="8"/>
  <c r="C6462" i="8"/>
  <c r="D6462" i="8"/>
  <c r="C6463" i="8"/>
  <c r="D6463" i="8"/>
  <c r="C6464" i="8"/>
  <c r="D6464" i="8"/>
  <c r="C6465" i="8"/>
  <c r="D6465" i="8"/>
  <c r="C6466" i="8"/>
  <c r="D6466" i="8"/>
  <c r="C6468" i="8"/>
  <c r="D6468" i="8"/>
  <c r="C6469" i="8"/>
  <c r="D6469" i="8"/>
  <c r="C6470" i="8"/>
  <c r="D6470" i="8"/>
  <c r="C6471" i="8"/>
  <c r="D6471" i="8"/>
  <c r="C6472" i="8"/>
  <c r="D6472" i="8"/>
  <c r="C6473" i="8"/>
  <c r="D6473" i="8"/>
  <c r="C6474" i="8"/>
  <c r="D6474" i="8"/>
  <c r="C6475" i="8"/>
  <c r="D6475" i="8"/>
  <c r="C6476" i="8"/>
  <c r="D6476" i="8"/>
  <c r="C6477" i="8"/>
  <c r="D6477" i="8"/>
  <c r="C6478" i="8"/>
  <c r="D6478" i="8"/>
  <c r="C6479" i="8"/>
  <c r="D6479" i="8"/>
  <c r="C6480" i="8"/>
  <c r="D6480" i="8"/>
  <c r="C6481" i="8"/>
  <c r="D6481" i="8"/>
  <c r="C6482" i="8"/>
  <c r="D6482" i="8"/>
  <c r="C6483" i="8"/>
  <c r="D6483" i="8"/>
  <c r="C6484" i="8"/>
  <c r="D6484" i="8"/>
  <c r="C6485" i="8"/>
  <c r="D6485" i="8"/>
  <c r="C6486" i="8"/>
  <c r="D6486" i="8"/>
  <c r="C6487" i="8"/>
  <c r="D6487" i="8"/>
  <c r="C6488" i="8"/>
  <c r="D6488" i="8"/>
  <c r="C6489" i="8"/>
  <c r="D6489" i="8"/>
  <c r="C6490" i="8"/>
  <c r="D6490" i="8"/>
  <c r="C6491" i="8"/>
  <c r="D6491" i="8"/>
  <c r="C6492" i="8"/>
  <c r="D6492" i="8"/>
  <c r="C6493" i="8"/>
  <c r="D6493" i="8"/>
  <c r="C6494" i="8"/>
  <c r="D6494" i="8"/>
  <c r="C6495" i="8"/>
  <c r="D6495" i="8"/>
  <c r="C6496" i="8"/>
  <c r="D6496" i="8"/>
  <c r="C6497" i="8"/>
  <c r="D6497" i="8"/>
  <c r="C6498" i="8"/>
  <c r="D6498" i="8"/>
  <c r="C6499" i="8"/>
  <c r="D6499" i="8"/>
  <c r="C6500" i="8"/>
  <c r="D6500" i="8"/>
  <c r="C6501" i="8"/>
  <c r="D6501" i="8"/>
  <c r="C6502" i="8"/>
  <c r="D6502" i="8"/>
  <c r="C6503" i="8"/>
  <c r="D6503" i="8"/>
  <c r="C6504" i="8"/>
  <c r="D6504" i="8"/>
  <c r="C6505" i="8"/>
  <c r="D6505" i="8"/>
  <c r="C6506" i="8"/>
  <c r="D6506" i="8"/>
  <c r="C6507" i="8"/>
  <c r="D6507" i="8"/>
  <c r="C6508" i="8"/>
  <c r="D6508" i="8"/>
  <c r="C6509" i="8"/>
  <c r="D6509" i="8"/>
  <c r="C6510" i="8"/>
  <c r="D6510" i="8"/>
  <c r="C6511" i="8"/>
  <c r="D6511" i="8"/>
  <c r="C6512" i="8"/>
  <c r="D6512" i="8"/>
  <c r="C6513" i="8"/>
  <c r="D6513" i="8"/>
  <c r="C6514" i="8"/>
  <c r="D6514" i="8"/>
  <c r="C6515" i="8"/>
  <c r="D6515" i="8"/>
  <c r="C6516" i="8"/>
  <c r="D6516" i="8"/>
  <c r="C6517" i="8"/>
  <c r="D6517" i="8"/>
  <c r="C6518" i="8"/>
  <c r="D6518" i="8"/>
  <c r="C6519" i="8"/>
  <c r="D6519" i="8"/>
  <c r="C6520" i="8"/>
  <c r="D6520" i="8"/>
  <c r="C6521" i="8"/>
  <c r="D6521" i="8"/>
  <c r="C6522" i="8"/>
  <c r="D6522" i="8"/>
  <c r="C6523" i="8"/>
  <c r="D6523" i="8"/>
  <c r="C6524" i="8"/>
  <c r="D6524" i="8"/>
  <c r="C6525" i="8"/>
  <c r="D6525" i="8"/>
  <c r="C6526" i="8"/>
  <c r="D6526" i="8"/>
  <c r="C6527" i="8"/>
  <c r="D6527" i="8"/>
  <c r="C6528" i="8"/>
  <c r="D6528" i="8"/>
  <c r="C6529" i="8"/>
  <c r="D6529" i="8"/>
  <c r="C6530" i="8"/>
  <c r="D6530" i="8"/>
  <c r="C6531" i="8"/>
  <c r="D6531" i="8"/>
  <c r="C6532" i="8"/>
  <c r="D6532" i="8"/>
  <c r="C6533" i="8"/>
  <c r="D6533" i="8"/>
  <c r="C6534" i="8"/>
  <c r="D6534" i="8"/>
  <c r="C6535" i="8"/>
  <c r="D6535" i="8"/>
  <c r="C6536" i="8"/>
  <c r="D6536" i="8"/>
  <c r="C6537" i="8"/>
  <c r="D6537" i="8"/>
  <c r="C6538" i="8"/>
  <c r="D6538" i="8"/>
  <c r="C6539" i="8"/>
  <c r="D6539" i="8"/>
  <c r="C6540" i="8"/>
  <c r="D6540" i="8"/>
  <c r="C6541" i="8"/>
  <c r="D6541" i="8"/>
  <c r="C6542" i="8"/>
  <c r="D6542" i="8"/>
  <c r="C6543" i="8"/>
  <c r="D6543" i="8"/>
  <c r="C6544" i="8"/>
  <c r="D6544" i="8"/>
  <c r="C6545" i="8"/>
  <c r="D6545" i="8"/>
  <c r="C6546" i="8"/>
  <c r="D6546" i="8"/>
  <c r="C6547" i="8"/>
  <c r="D6547" i="8"/>
  <c r="C6548" i="8"/>
  <c r="D6548" i="8"/>
  <c r="C6549" i="8"/>
  <c r="D6549" i="8"/>
  <c r="C6550" i="8"/>
  <c r="D6550" i="8"/>
  <c r="C6551" i="8"/>
  <c r="D6551" i="8"/>
  <c r="C6552" i="8"/>
  <c r="D6552" i="8"/>
  <c r="C6553" i="8"/>
  <c r="D6553" i="8"/>
  <c r="C6554" i="8"/>
  <c r="D6554" i="8"/>
  <c r="C6555" i="8"/>
  <c r="D6555" i="8"/>
  <c r="C6556" i="8"/>
  <c r="D6556" i="8"/>
  <c r="C6557" i="8"/>
  <c r="D6557" i="8"/>
  <c r="C6558" i="8"/>
  <c r="D6558" i="8"/>
  <c r="C6559" i="8"/>
  <c r="D6559" i="8"/>
  <c r="C6560" i="8"/>
  <c r="D6560" i="8"/>
  <c r="C6561" i="8"/>
  <c r="D6561" i="8"/>
  <c r="C6562" i="8"/>
  <c r="D6562" i="8"/>
  <c r="C6564" i="8"/>
  <c r="D6564" i="8"/>
  <c r="C6565" i="8"/>
  <c r="D6565" i="8"/>
  <c r="C6566" i="8"/>
  <c r="D6566" i="8"/>
  <c r="C6567" i="8"/>
  <c r="D6567" i="8"/>
  <c r="C6568" i="8"/>
  <c r="D6568" i="8"/>
  <c r="C6569" i="8"/>
  <c r="D6569" i="8"/>
  <c r="C6570" i="8"/>
  <c r="D6570" i="8"/>
  <c r="C6571" i="8"/>
  <c r="D6571" i="8"/>
  <c r="C6572" i="8"/>
  <c r="D6572" i="8"/>
  <c r="C6573" i="8"/>
  <c r="D6573" i="8"/>
  <c r="C6574" i="8"/>
  <c r="D6574" i="8"/>
  <c r="C6575" i="8"/>
  <c r="D6575" i="8"/>
  <c r="C6576" i="8"/>
  <c r="D6576" i="8"/>
  <c r="C6577" i="8"/>
  <c r="D6577" i="8"/>
  <c r="C6578" i="8"/>
  <c r="D6578" i="8"/>
  <c r="C6579" i="8"/>
  <c r="D6579" i="8"/>
  <c r="C6580" i="8"/>
  <c r="D6580" i="8"/>
  <c r="C6581" i="8"/>
  <c r="D6581" i="8"/>
  <c r="C6582" i="8"/>
  <c r="D6582" i="8"/>
  <c r="C6583" i="8"/>
  <c r="D6583" i="8"/>
  <c r="C6584" i="8"/>
  <c r="D6584" i="8"/>
  <c r="C6585" i="8"/>
  <c r="D6585" i="8"/>
  <c r="C6586" i="8"/>
  <c r="D6586" i="8"/>
  <c r="C6587" i="8"/>
  <c r="D6587" i="8"/>
  <c r="C6588" i="8"/>
  <c r="D6588" i="8"/>
  <c r="C6589" i="8"/>
  <c r="D6589" i="8"/>
  <c r="C6590" i="8"/>
  <c r="D6590" i="8"/>
  <c r="C6591" i="8"/>
  <c r="D6591" i="8"/>
  <c r="C6592" i="8"/>
  <c r="D6592" i="8"/>
  <c r="C6593" i="8"/>
  <c r="D6593" i="8"/>
  <c r="C6594" i="8"/>
  <c r="D6594" i="8"/>
  <c r="C6595" i="8"/>
  <c r="D6595" i="8"/>
  <c r="C6600" i="8"/>
  <c r="D6600" i="8"/>
  <c r="C6601" i="8"/>
  <c r="D6601" i="8"/>
  <c r="C6602" i="8"/>
  <c r="D6602" i="8"/>
  <c r="C6603" i="8"/>
  <c r="D6603" i="8"/>
  <c r="C6604" i="8"/>
  <c r="D6604" i="8"/>
  <c r="C6605" i="8"/>
  <c r="D6605" i="8"/>
  <c r="C6606" i="8"/>
  <c r="D6606" i="8"/>
  <c r="C6607" i="8"/>
  <c r="D6607" i="8"/>
  <c r="C6608" i="8"/>
  <c r="D6608" i="8"/>
  <c r="C6609" i="8"/>
  <c r="D6609" i="8"/>
  <c r="C6610" i="8"/>
  <c r="D6610" i="8"/>
  <c r="C6611" i="8"/>
  <c r="D6611" i="8"/>
  <c r="C6612" i="8"/>
  <c r="D6612" i="8"/>
  <c r="C6613" i="8"/>
  <c r="D6613" i="8"/>
  <c r="C6614" i="8"/>
  <c r="D6614" i="8"/>
  <c r="C6615" i="8"/>
  <c r="D6615" i="8"/>
  <c r="C6616" i="8"/>
  <c r="D6616" i="8"/>
  <c r="C6617" i="8"/>
  <c r="D6617" i="8"/>
  <c r="C6618" i="8"/>
  <c r="D6618" i="8"/>
  <c r="C6619" i="8"/>
  <c r="D6619" i="8"/>
  <c r="C6620" i="8"/>
  <c r="D6620" i="8"/>
  <c r="C6621" i="8"/>
  <c r="D6621" i="8"/>
  <c r="C6622" i="8"/>
  <c r="D6622" i="8"/>
  <c r="C6623" i="8"/>
  <c r="D6623" i="8"/>
  <c r="C6624" i="8"/>
  <c r="D6624" i="8"/>
  <c r="C6625" i="8"/>
  <c r="D6625" i="8"/>
  <c r="C6626" i="8"/>
  <c r="D6626" i="8"/>
  <c r="C6627" i="8"/>
  <c r="D6627" i="8"/>
  <c r="C6628" i="8"/>
  <c r="D6628" i="8"/>
  <c r="C6629" i="8"/>
  <c r="D6629" i="8"/>
  <c r="C6630" i="8"/>
  <c r="D6630" i="8"/>
  <c r="C6631" i="8"/>
  <c r="D6631" i="8"/>
  <c r="C6632" i="8"/>
  <c r="D6632" i="8"/>
  <c r="C6633" i="8"/>
  <c r="D6633" i="8"/>
  <c r="C6634" i="8"/>
  <c r="D6634" i="8"/>
  <c r="C6635" i="8"/>
  <c r="D6635" i="8"/>
  <c r="C6636" i="8"/>
  <c r="D6636" i="8"/>
  <c r="C6637" i="8"/>
  <c r="D6637" i="8"/>
  <c r="C6638" i="8"/>
  <c r="D6638" i="8"/>
  <c r="C6639" i="8"/>
  <c r="D6639" i="8"/>
  <c r="C6640" i="8"/>
  <c r="D6640" i="8"/>
  <c r="C6641" i="8"/>
  <c r="D6641" i="8"/>
  <c r="C6642" i="8"/>
  <c r="D6642" i="8"/>
  <c r="C6643" i="8"/>
  <c r="D6643" i="8"/>
  <c r="C6644" i="8"/>
  <c r="D6644" i="8"/>
  <c r="C6645" i="8"/>
  <c r="D6645" i="8"/>
  <c r="C6646" i="8"/>
  <c r="D6646" i="8"/>
  <c r="C6647" i="8"/>
  <c r="D6647" i="8"/>
  <c r="C6648" i="8"/>
  <c r="D6648" i="8"/>
  <c r="C6649" i="8"/>
  <c r="D6649" i="8"/>
  <c r="C6650" i="8"/>
  <c r="D6650" i="8"/>
  <c r="C6651" i="8"/>
  <c r="D6651" i="8"/>
  <c r="C6652" i="8"/>
  <c r="D6652" i="8"/>
  <c r="C6653" i="8"/>
  <c r="D6653" i="8"/>
  <c r="C6654" i="8"/>
  <c r="D6654" i="8"/>
  <c r="C6655" i="8"/>
  <c r="D6655" i="8"/>
  <c r="C6656" i="8"/>
  <c r="D6656" i="8"/>
  <c r="C6657" i="8"/>
  <c r="D6657" i="8"/>
  <c r="C6658" i="8"/>
  <c r="D6658" i="8"/>
  <c r="C6659" i="8"/>
  <c r="D6659" i="8"/>
  <c r="C6660" i="8"/>
  <c r="D6660" i="8"/>
  <c r="C6661" i="8"/>
  <c r="D6661" i="8"/>
  <c r="C6662" i="8"/>
  <c r="D6662" i="8"/>
  <c r="C6663" i="8"/>
  <c r="D6663" i="8"/>
  <c r="C6664" i="8"/>
  <c r="D6664" i="8"/>
  <c r="C6665" i="8"/>
  <c r="D6665" i="8"/>
  <c r="C6666" i="8"/>
  <c r="D6666" i="8"/>
  <c r="C6667" i="8"/>
  <c r="D6667" i="8"/>
  <c r="C6668" i="8"/>
  <c r="D6668" i="8"/>
  <c r="C6669" i="8"/>
  <c r="D6669" i="8"/>
  <c r="C6670" i="8"/>
  <c r="D6670" i="8"/>
  <c r="C6671" i="8"/>
  <c r="D6671" i="8"/>
  <c r="C6672" i="8"/>
  <c r="D6672" i="8"/>
  <c r="C6673" i="8"/>
  <c r="D6673" i="8"/>
  <c r="C6674" i="8"/>
  <c r="D6674" i="8"/>
  <c r="C6675" i="8"/>
  <c r="D6675" i="8"/>
  <c r="C6676" i="8"/>
  <c r="D6676" i="8"/>
  <c r="C6677" i="8"/>
  <c r="D6677" i="8"/>
  <c r="C6678" i="8"/>
  <c r="D6678" i="8"/>
  <c r="C6679" i="8"/>
  <c r="D6679" i="8"/>
  <c r="C6680" i="8"/>
  <c r="D6680" i="8"/>
  <c r="C6681" i="8"/>
  <c r="D6681" i="8"/>
  <c r="C6682" i="8"/>
  <c r="D6682" i="8"/>
  <c r="C6683" i="8"/>
  <c r="D6683" i="8"/>
  <c r="C6684" i="8"/>
  <c r="D6684" i="8"/>
  <c r="C6685" i="8"/>
  <c r="D6685" i="8"/>
  <c r="C6686" i="8"/>
  <c r="D6686" i="8"/>
  <c r="C6687" i="8"/>
  <c r="D6687" i="8"/>
  <c r="C6688" i="8"/>
  <c r="D6688" i="8"/>
  <c r="C6689" i="8"/>
  <c r="D6689" i="8"/>
  <c r="C6690" i="8"/>
  <c r="D6690" i="8"/>
  <c r="C6691" i="8"/>
  <c r="D6691" i="8"/>
  <c r="C6692" i="8"/>
  <c r="D6692" i="8"/>
  <c r="C6693" i="8"/>
  <c r="D6693" i="8"/>
  <c r="C6694" i="8"/>
  <c r="D6694" i="8"/>
  <c r="C6695" i="8"/>
  <c r="D6695" i="8"/>
  <c r="C6696" i="8"/>
  <c r="D6696" i="8"/>
  <c r="C6697" i="8"/>
  <c r="D6697" i="8"/>
  <c r="C6698" i="8"/>
  <c r="D6698" i="8"/>
  <c r="C6700" i="8"/>
  <c r="D6700" i="8"/>
  <c r="C6701" i="8"/>
  <c r="D6701" i="8"/>
  <c r="C6702" i="8"/>
  <c r="D6702" i="8"/>
  <c r="C6703" i="8"/>
  <c r="D6703" i="8"/>
  <c r="C6704" i="8"/>
  <c r="D6704" i="8"/>
  <c r="C6705" i="8"/>
  <c r="D6705" i="8"/>
  <c r="C6706" i="8"/>
  <c r="D6706" i="8"/>
  <c r="C6707" i="8"/>
  <c r="D6707" i="8"/>
  <c r="C6708" i="8"/>
  <c r="D6708" i="8"/>
  <c r="C6709" i="8"/>
  <c r="D6709" i="8"/>
  <c r="C6710" i="8"/>
  <c r="D6710" i="8"/>
  <c r="C6711" i="8"/>
  <c r="D6711" i="8"/>
  <c r="C6712" i="8"/>
  <c r="D6712" i="8"/>
  <c r="C6713" i="8"/>
  <c r="D6713" i="8"/>
  <c r="C6714" i="8"/>
  <c r="D6714" i="8"/>
  <c r="C6715" i="8"/>
  <c r="D6715" i="8"/>
  <c r="C6716" i="8"/>
  <c r="D6716" i="8"/>
  <c r="C6717" i="8"/>
  <c r="D6717" i="8"/>
  <c r="C6718" i="8"/>
  <c r="D6718" i="8"/>
  <c r="C6719" i="8"/>
  <c r="D6719" i="8"/>
  <c r="C6720" i="8"/>
  <c r="D6720" i="8"/>
  <c r="C6721" i="8"/>
  <c r="D6721" i="8"/>
  <c r="C6722" i="8"/>
  <c r="D6722" i="8"/>
  <c r="C6723" i="8"/>
  <c r="D6723" i="8"/>
  <c r="C6724" i="8"/>
  <c r="D6724" i="8"/>
  <c r="C6725" i="8"/>
  <c r="D6725" i="8"/>
  <c r="C6726" i="8"/>
  <c r="D6726" i="8"/>
  <c r="C6727" i="8"/>
  <c r="D6727" i="8"/>
  <c r="C6728" i="8"/>
  <c r="D6728" i="8"/>
  <c r="C6729" i="8"/>
  <c r="D6729" i="8"/>
  <c r="C6730" i="8"/>
  <c r="D6730" i="8"/>
  <c r="C6731" i="8"/>
  <c r="D6731" i="8"/>
  <c r="C6732" i="8"/>
  <c r="D6732" i="8"/>
  <c r="C6733" i="8"/>
  <c r="D6733" i="8"/>
  <c r="C6734" i="8"/>
  <c r="D6734" i="8"/>
  <c r="C6735" i="8"/>
  <c r="D6735" i="8"/>
  <c r="C6736" i="8"/>
  <c r="D6736" i="8"/>
  <c r="C6737" i="8"/>
  <c r="D6737" i="8"/>
  <c r="C6738" i="8"/>
  <c r="D6738" i="8"/>
  <c r="C6739" i="8"/>
  <c r="D6739" i="8"/>
  <c r="C6740" i="8"/>
  <c r="D6740" i="8"/>
  <c r="C6741" i="8"/>
  <c r="D6741" i="8"/>
  <c r="C6742" i="8"/>
  <c r="D6742" i="8"/>
  <c r="C6743" i="8"/>
  <c r="D6743" i="8"/>
  <c r="C6744" i="8"/>
  <c r="D6744" i="8"/>
  <c r="C6745" i="8"/>
  <c r="D6745" i="8"/>
  <c r="C6746" i="8"/>
  <c r="D6746" i="8"/>
  <c r="C6747" i="8"/>
  <c r="D6747" i="8"/>
  <c r="C6748" i="8"/>
  <c r="D6748" i="8"/>
  <c r="C6749" i="8"/>
  <c r="D6749" i="8"/>
  <c r="C6750" i="8"/>
  <c r="D6750" i="8"/>
  <c r="C6751" i="8"/>
  <c r="D6751" i="8"/>
  <c r="C6752" i="8"/>
  <c r="D6752" i="8"/>
  <c r="C6753" i="8"/>
  <c r="D6753" i="8"/>
  <c r="C6754" i="8"/>
  <c r="D6754" i="8"/>
  <c r="C6755" i="8"/>
  <c r="D6755" i="8"/>
  <c r="C6756" i="8"/>
  <c r="D6756" i="8"/>
  <c r="C6757" i="8"/>
  <c r="D6757" i="8"/>
  <c r="C6758" i="8"/>
  <c r="D6758" i="8"/>
  <c r="C6759" i="8"/>
  <c r="D6759" i="8"/>
  <c r="C6760" i="8"/>
  <c r="D6760" i="8"/>
  <c r="C6761" i="8"/>
  <c r="D6761" i="8"/>
  <c r="C6762" i="8"/>
  <c r="D6762" i="8"/>
  <c r="C6763" i="8"/>
  <c r="D6763" i="8"/>
  <c r="C6764" i="8"/>
  <c r="D6764" i="8"/>
  <c r="C6765" i="8"/>
  <c r="D6765" i="8"/>
  <c r="C6766" i="8"/>
  <c r="D6766" i="8"/>
  <c r="C6767" i="8"/>
  <c r="D6767" i="8"/>
  <c r="C6768" i="8"/>
  <c r="D6768" i="8"/>
  <c r="C6769" i="8"/>
  <c r="D6769" i="8"/>
  <c r="C6770" i="8"/>
  <c r="D6770" i="8"/>
  <c r="C6771" i="8"/>
  <c r="D6771" i="8"/>
  <c r="C6772" i="8"/>
  <c r="D6772" i="8"/>
  <c r="C6773" i="8"/>
  <c r="D6773" i="8"/>
  <c r="C6774" i="8"/>
  <c r="D6774" i="8"/>
  <c r="C6775" i="8"/>
  <c r="D6775" i="8"/>
  <c r="C6776" i="8"/>
  <c r="D6776" i="8"/>
  <c r="C6777" i="8"/>
  <c r="D6777" i="8"/>
  <c r="C6778" i="8"/>
  <c r="D6778" i="8"/>
  <c r="C6779" i="8"/>
  <c r="D6779" i="8"/>
  <c r="C6780" i="8"/>
  <c r="D6780" i="8"/>
  <c r="C6781" i="8"/>
  <c r="D6781" i="8"/>
  <c r="C6782" i="8"/>
  <c r="D6782" i="8"/>
  <c r="C6783" i="8"/>
  <c r="D6783" i="8"/>
  <c r="C6784" i="8"/>
  <c r="D6784" i="8"/>
  <c r="C6785" i="8"/>
  <c r="D6785" i="8"/>
  <c r="C6786" i="8"/>
  <c r="D6786" i="8"/>
  <c r="C6787" i="8"/>
  <c r="D6787" i="8"/>
  <c r="C6788" i="8"/>
  <c r="D6788" i="8"/>
  <c r="C6789" i="8"/>
  <c r="D6789" i="8"/>
  <c r="C6790" i="8"/>
  <c r="D6790" i="8"/>
  <c r="C6791" i="8"/>
  <c r="D6791" i="8"/>
  <c r="C6792" i="8"/>
  <c r="D6792" i="8"/>
  <c r="C6793" i="8"/>
  <c r="D6793" i="8"/>
  <c r="C6794" i="8"/>
  <c r="D6794" i="8"/>
  <c r="C6795" i="8"/>
  <c r="D6795" i="8"/>
  <c r="C6796" i="8"/>
  <c r="D6796" i="8"/>
  <c r="C6797" i="8"/>
  <c r="D6797" i="8"/>
  <c r="C6798" i="8"/>
  <c r="D6798" i="8"/>
  <c r="C6799" i="8"/>
  <c r="D6799" i="8"/>
  <c r="C6800" i="8"/>
  <c r="D6800" i="8"/>
  <c r="C6801" i="8"/>
  <c r="D6801" i="8"/>
  <c r="C6802" i="8"/>
  <c r="D6802" i="8"/>
  <c r="C6803" i="8"/>
  <c r="D6803" i="8"/>
  <c r="C6804" i="8"/>
  <c r="D6804" i="8"/>
  <c r="C6805" i="8"/>
  <c r="D6805" i="8"/>
  <c r="C6806" i="8"/>
  <c r="D6806" i="8"/>
  <c r="C6807" i="8"/>
  <c r="D6807" i="8"/>
  <c r="C6808" i="8"/>
  <c r="D6808" i="8"/>
  <c r="C6809" i="8"/>
  <c r="D6809" i="8"/>
  <c r="C6810" i="8"/>
  <c r="D6810" i="8"/>
  <c r="C6811" i="8"/>
  <c r="D6811" i="8"/>
  <c r="C6812" i="8"/>
  <c r="D6812" i="8"/>
  <c r="C6813" i="8"/>
  <c r="D6813" i="8"/>
  <c r="C6814" i="8"/>
  <c r="D6814" i="8"/>
  <c r="C6815" i="8"/>
  <c r="D6815" i="8"/>
  <c r="C6816" i="8"/>
  <c r="D6816" i="8"/>
  <c r="C6817" i="8"/>
  <c r="D6817" i="8"/>
  <c r="C6818" i="8"/>
  <c r="D6818" i="8"/>
  <c r="C6819" i="8"/>
  <c r="D6819" i="8"/>
  <c r="C6820" i="8"/>
  <c r="D6820" i="8"/>
  <c r="C6821" i="8"/>
  <c r="D6821" i="8"/>
  <c r="C6822" i="8"/>
  <c r="D6822" i="8"/>
  <c r="C6823" i="8"/>
  <c r="D6823" i="8"/>
  <c r="C6824" i="8"/>
  <c r="D6824" i="8"/>
  <c r="C6825" i="8"/>
  <c r="D6825" i="8"/>
  <c r="C6826" i="8"/>
  <c r="D6826" i="8"/>
  <c r="C6827" i="8"/>
  <c r="D6827" i="8"/>
  <c r="C6828" i="8"/>
  <c r="D6828" i="8"/>
  <c r="C6829" i="8"/>
  <c r="D6829" i="8"/>
  <c r="C6830" i="8"/>
  <c r="D6830" i="8"/>
  <c r="C6831" i="8"/>
  <c r="D6831" i="8"/>
  <c r="C6832" i="8"/>
  <c r="D6832" i="8"/>
  <c r="C6833" i="8"/>
  <c r="D6833" i="8"/>
  <c r="C6834" i="8"/>
  <c r="D6834" i="8"/>
  <c r="C6835" i="8"/>
  <c r="D6835" i="8"/>
  <c r="C6836" i="8"/>
  <c r="D6836" i="8"/>
  <c r="C6837" i="8"/>
  <c r="D6837" i="8"/>
  <c r="C6838" i="8"/>
  <c r="D6838" i="8"/>
  <c r="C6839" i="8"/>
  <c r="D6839" i="8"/>
  <c r="C6840" i="8"/>
  <c r="D6840" i="8"/>
  <c r="C6841" i="8"/>
  <c r="D6841" i="8"/>
  <c r="C6842" i="8"/>
  <c r="D6842" i="8"/>
  <c r="C6843" i="8"/>
  <c r="D6843" i="8"/>
  <c r="C6844" i="8"/>
  <c r="D6844" i="8"/>
  <c r="C6845" i="8"/>
  <c r="D6845" i="8"/>
  <c r="C6846" i="8"/>
  <c r="D6846" i="8"/>
  <c r="C6847" i="8"/>
  <c r="D6847" i="8"/>
  <c r="C6848" i="8"/>
  <c r="D6848" i="8"/>
  <c r="C6849" i="8"/>
  <c r="D6849" i="8"/>
  <c r="C6850" i="8"/>
  <c r="D6850" i="8"/>
  <c r="C6851" i="8"/>
  <c r="D6851" i="8"/>
  <c r="C6852" i="8"/>
  <c r="D6852" i="8"/>
  <c r="C6853" i="8"/>
  <c r="D6853" i="8"/>
  <c r="C6854" i="8"/>
  <c r="D6854" i="8"/>
  <c r="C6855" i="8"/>
  <c r="D6855" i="8"/>
  <c r="C6856" i="8"/>
  <c r="D6856" i="8"/>
  <c r="C6857" i="8"/>
  <c r="D6857" i="8"/>
  <c r="C6858" i="8"/>
  <c r="D6858" i="8"/>
  <c r="C6859" i="8"/>
  <c r="D6859" i="8"/>
  <c r="C6860" i="8"/>
  <c r="D6860" i="8"/>
  <c r="C6861" i="8"/>
  <c r="D6861" i="8"/>
  <c r="C6862" i="8"/>
  <c r="D6862" i="8"/>
  <c r="C6863" i="8"/>
  <c r="D6863" i="8"/>
  <c r="C6864" i="8"/>
  <c r="D6864" i="8"/>
  <c r="C6865" i="8"/>
  <c r="D6865" i="8"/>
  <c r="C6866" i="8"/>
  <c r="D6866" i="8"/>
  <c r="C6867" i="8"/>
  <c r="D6867" i="8"/>
  <c r="C6868" i="8"/>
  <c r="D6868" i="8"/>
  <c r="C6869" i="8"/>
  <c r="D6869" i="8"/>
  <c r="C6870" i="8"/>
  <c r="D6870" i="8"/>
  <c r="C6871" i="8"/>
  <c r="D6871" i="8"/>
  <c r="C6872" i="8"/>
  <c r="D6872" i="8"/>
  <c r="C6873" i="8"/>
  <c r="D6873" i="8"/>
  <c r="C6874" i="8"/>
  <c r="D6874" i="8"/>
  <c r="C6875" i="8"/>
  <c r="D6875" i="8"/>
  <c r="C6876" i="8"/>
  <c r="D6876" i="8"/>
  <c r="C6877" i="8"/>
  <c r="D6877" i="8"/>
  <c r="C6878" i="8"/>
  <c r="D6878" i="8"/>
  <c r="C6879" i="8"/>
  <c r="D6879" i="8"/>
  <c r="C6880" i="8"/>
  <c r="D6880" i="8"/>
  <c r="C6881" i="8"/>
  <c r="D6881" i="8"/>
  <c r="C6882" i="8"/>
  <c r="D6882" i="8"/>
  <c r="C6883" i="8"/>
  <c r="D6883" i="8"/>
  <c r="C6884" i="8"/>
  <c r="D6884" i="8"/>
  <c r="C6885" i="8"/>
  <c r="D6885" i="8"/>
  <c r="C6886" i="8"/>
  <c r="D6886" i="8"/>
  <c r="C6887" i="8"/>
  <c r="D6887" i="8"/>
  <c r="C6888" i="8"/>
  <c r="D6888" i="8"/>
  <c r="C6890" i="8"/>
  <c r="D6890" i="8"/>
  <c r="C6891" i="8"/>
  <c r="D6891" i="8"/>
  <c r="C6892" i="8"/>
  <c r="D6892" i="8"/>
  <c r="C6893" i="8"/>
  <c r="D6893" i="8"/>
  <c r="C6894" i="8"/>
  <c r="D6894" i="8"/>
  <c r="C6895" i="8"/>
  <c r="D6895" i="8"/>
  <c r="C6896" i="8"/>
  <c r="D6896" i="8"/>
  <c r="C6897" i="8"/>
  <c r="D6897" i="8"/>
  <c r="C6898" i="8"/>
  <c r="D6898" i="8"/>
  <c r="C6899" i="8"/>
  <c r="D6899" i="8"/>
  <c r="C6900" i="8"/>
  <c r="D6900" i="8"/>
  <c r="C6901" i="8"/>
  <c r="D6901" i="8"/>
  <c r="C6902" i="8"/>
  <c r="D6902" i="8"/>
  <c r="C6903" i="8"/>
  <c r="D6903" i="8"/>
  <c r="C6904" i="8"/>
  <c r="D6904" i="8"/>
  <c r="C6905" i="8"/>
  <c r="D6905" i="8"/>
  <c r="C6906" i="8"/>
  <c r="D6906" i="8"/>
  <c r="C6907" i="8"/>
  <c r="D6907" i="8"/>
  <c r="C6908" i="8"/>
  <c r="D6908" i="8"/>
  <c r="C6909" i="8"/>
  <c r="D6909" i="8"/>
  <c r="C6910" i="8"/>
  <c r="D6910" i="8"/>
  <c r="C6911" i="8"/>
  <c r="D6911" i="8"/>
  <c r="C6912" i="8"/>
  <c r="D6912" i="8"/>
  <c r="C6913" i="8"/>
  <c r="D6913" i="8"/>
  <c r="C6914" i="8"/>
  <c r="D6914" i="8"/>
  <c r="C6915" i="8"/>
  <c r="D6915" i="8"/>
  <c r="C6916" i="8"/>
  <c r="D6916" i="8"/>
  <c r="C6917" i="8"/>
  <c r="D6917" i="8"/>
  <c r="C6918" i="8"/>
  <c r="D6918" i="8"/>
  <c r="C6919" i="8"/>
  <c r="D6919" i="8"/>
  <c r="C6920" i="8"/>
  <c r="D6920" i="8"/>
  <c r="C6921" i="8"/>
  <c r="D6921" i="8"/>
  <c r="C6922" i="8"/>
  <c r="D6922" i="8"/>
  <c r="C6923" i="8"/>
  <c r="D6923" i="8"/>
  <c r="C6924" i="8"/>
  <c r="D6924" i="8"/>
  <c r="C6925" i="8"/>
  <c r="D6925" i="8"/>
  <c r="C6926" i="8"/>
  <c r="D6926" i="8"/>
  <c r="C6927" i="8"/>
  <c r="D6927" i="8"/>
  <c r="C6928" i="8"/>
  <c r="D6928" i="8"/>
  <c r="C6929" i="8"/>
  <c r="D6929" i="8"/>
  <c r="C6930" i="8"/>
  <c r="D6930" i="8"/>
  <c r="C6931" i="8"/>
  <c r="D6931" i="8"/>
  <c r="C6932" i="8"/>
  <c r="D6932" i="8"/>
  <c r="C6933" i="8"/>
  <c r="D6933" i="8"/>
  <c r="C6934" i="8"/>
  <c r="D6934" i="8"/>
  <c r="C6935" i="8"/>
  <c r="D6935" i="8"/>
  <c r="C6936" i="8"/>
  <c r="D6936" i="8"/>
  <c r="C6937" i="8"/>
  <c r="D6937" i="8"/>
  <c r="C6938" i="8"/>
  <c r="D6938" i="8"/>
  <c r="C6939" i="8"/>
  <c r="D6939" i="8"/>
  <c r="C6940" i="8"/>
  <c r="D6940" i="8"/>
  <c r="C6941" i="8"/>
  <c r="D6941" i="8"/>
  <c r="C6942" i="8"/>
  <c r="D6942" i="8"/>
  <c r="C6943" i="8"/>
  <c r="D6943" i="8"/>
  <c r="C6944" i="8"/>
  <c r="D6944" i="8"/>
  <c r="C6945" i="8"/>
  <c r="D6945" i="8"/>
  <c r="C6946" i="8"/>
  <c r="D6946" i="8"/>
  <c r="C6947" i="8"/>
  <c r="D6947" i="8"/>
  <c r="C6948" i="8"/>
  <c r="D6948" i="8"/>
  <c r="C6949" i="8"/>
  <c r="D6949" i="8"/>
  <c r="C6950" i="8"/>
  <c r="D6950" i="8"/>
  <c r="C6951" i="8"/>
  <c r="D6951" i="8"/>
  <c r="C6952" i="8"/>
  <c r="D6952" i="8"/>
  <c r="C6953" i="8"/>
  <c r="D6953" i="8"/>
  <c r="C6954" i="8"/>
  <c r="D6954" i="8"/>
  <c r="C6955" i="8"/>
  <c r="D6955" i="8"/>
  <c r="C6956" i="8"/>
  <c r="D6956" i="8"/>
  <c r="C6957" i="8"/>
  <c r="D6957" i="8"/>
  <c r="C6958" i="8"/>
  <c r="D6958" i="8"/>
  <c r="C6959" i="8"/>
  <c r="D6959" i="8"/>
  <c r="C6960" i="8"/>
  <c r="D6960" i="8"/>
  <c r="C6961" i="8"/>
  <c r="D6961" i="8"/>
  <c r="C6962" i="8"/>
  <c r="D6962" i="8"/>
  <c r="C6963" i="8"/>
  <c r="D6963" i="8"/>
  <c r="C6964" i="8"/>
  <c r="D6964" i="8"/>
  <c r="C6965" i="8"/>
  <c r="D6965" i="8"/>
  <c r="C6966" i="8"/>
  <c r="D6966" i="8"/>
  <c r="C6967" i="8"/>
  <c r="D6967" i="8"/>
  <c r="C6968" i="8"/>
  <c r="D6968" i="8"/>
  <c r="C6969" i="8"/>
  <c r="D6969" i="8"/>
  <c r="C6970" i="8"/>
  <c r="D6970" i="8"/>
  <c r="C6971" i="8"/>
  <c r="D6971" i="8"/>
  <c r="C6972" i="8"/>
  <c r="D6972" i="8"/>
  <c r="C6973" i="8"/>
  <c r="D6973" i="8"/>
  <c r="C6974" i="8"/>
  <c r="D6974" i="8"/>
  <c r="C6975" i="8"/>
  <c r="D6975" i="8"/>
  <c r="C6976" i="8"/>
  <c r="D6976" i="8"/>
  <c r="C6977" i="8"/>
  <c r="D6977" i="8"/>
  <c r="C6978" i="8"/>
  <c r="D6978" i="8"/>
  <c r="C6979" i="8"/>
  <c r="D6979" i="8"/>
  <c r="C6980" i="8"/>
  <c r="D6980" i="8"/>
  <c r="C6981" i="8"/>
  <c r="D6981" i="8"/>
  <c r="C6982" i="8"/>
  <c r="D6982" i="8"/>
  <c r="C6983" i="8"/>
  <c r="D6983" i="8"/>
  <c r="C6984" i="8"/>
  <c r="D6984" i="8"/>
  <c r="C6985" i="8"/>
  <c r="D6985" i="8"/>
  <c r="C6986" i="8"/>
  <c r="D6986" i="8"/>
  <c r="C6987" i="8"/>
  <c r="D6987" i="8"/>
  <c r="C6988" i="8"/>
  <c r="D6988" i="8"/>
  <c r="C6989" i="8"/>
  <c r="D6989" i="8"/>
  <c r="C6990" i="8"/>
  <c r="D6990" i="8"/>
  <c r="C6991" i="8"/>
  <c r="D6991" i="8"/>
  <c r="C6992" i="8"/>
  <c r="D6992" i="8"/>
  <c r="C6993" i="8"/>
  <c r="D6993" i="8"/>
  <c r="C6994" i="8"/>
  <c r="D6994" i="8"/>
  <c r="C6995" i="8"/>
  <c r="D6995" i="8"/>
  <c r="C6996" i="8"/>
  <c r="D6996" i="8"/>
  <c r="C6997" i="8"/>
  <c r="D6997" i="8"/>
  <c r="C6998" i="8"/>
  <c r="D6998" i="8"/>
  <c r="C6999" i="8"/>
  <c r="D6999" i="8"/>
  <c r="C7000" i="8"/>
  <c r="D7000" i="8"/>
  <c r="C7001" i="8"/>
  <c r="D7001" i="8"/>
  <c r="C7002" i="8"/>
  <c r="D7002" i="8"/>
  <c r="C7003" i="8"/>
  <c r="D7003" i="8"/>
  <c r="C7004" i="8"/>
  <c r="D7004" i="8"/>
  <c r="C7005" i="8"/>
  <c r="D7005" i="8"/>
  <c r="C7006" i="8"/>
  <c r="D7006" i="8"/>
  <c r="C7007" i="8"/>
  <c r="D7007" i="8"/>
  <c r="C7008" i="8"/>
  <c r="D7008" i="8"/>
  <c r="C7009" i="8"/>
  <c r="D7009" i="8"/>
  <c r="C7010" i="8"/>
  <c r="D7010" i="8"/>
  <c r="C7011" i="8"/>
  <c r="D7011" i="8"/>
  <c r="C7012" i="8"/>
  <c r="D7012" i="8"/>
  <c r="C7013" i="8"/>
  <c r="D7013" i="8"/>
  <c r="C7014" i="8"/>
  <c r="D7014" i="8"/>
  <c r="C7015" i="8"/>
  <c r="D7015" i="8"/>
  <c r="C7016" i="8"/>
  <c r="D7016" i="8"/>
  <c r="C7017" i="8"/>
  <c r="D7017" i="8"/>
  <c r="C7018" i="8"/>
  <c r="D7018" i="8"/>
  <c r="C7019" i="8"/>
  <c r="D7019" i="8"/>
  <c r="C7020" i="8"/>
  <c r="D7020" i="8"/>
  <c r="C7021" i="8"/>
  <c r="D7021" i="8"/>
  <c r="C7022" i="8"/>
  <c r="D7022" i="8"/>
  <c r="C7023" i="8"/>
  <c r="D7023" i="8"/>
  <c r="C7024" i="8"/>
  <c r="D7024" i="8"/>
  <c r="C7025" i="8"/>
  <c r="D7025" i="8"/>
  <c r="C7026" i="8"/>
  <c r="D7026" i="8"/>
  <c r="C7027" i="8"/>
  <c r="D7027" i="8"/>
  <c r="C7028" i="8"/>
  <c r="D7028" i="8"/>
  <c r="C7029" i="8"/>
  <c r="D7029" i="8"/>
  <c r="C7030" i="8"/>
  <c r="D7030" i="8"/>
  <c r="C7031" i="8"/>
  <c r="D7031" i="8"/>
  <c r="C7032" i="8"/>
  <c r="D7032" i="8"/>
  <c r="C7033" i="8"/>
  <c r="D7033" i="8"/>
  <c r="C7034" i="8"/>
  <c r="D7034" i="8"/>
  <c r="C7035" i="8"/>
  <c r="D7035" i="8"/>
  <c r="C7036" i="8"/>
  <c r="D7036" i="8"/>
  <c r="C7037" i="8"/>
  <c r="D7037" i="8"/>
  <c r="C7038" i="8"/>
  <c r="D7038" i="8"/>
  <c r="C7039" i="8"/>
  <c r="D7039" i="8"/>
  <c r="C7040" i="8"/>
  <c r="D7040" i="8"/>
  <c r="C7041" i="8"/>
  <c r="D7041" i="8"/>
  <c r="C7042" i="8"/>
  <c r="D7042" i="8"/>
  <c r="C7043" i="8"/>
  <c r="D7043" i="8"/>
  <c r="C7044" i="8"/>
  <c r="D7044" i="8"/>
  <c r="C7045" i="8"/>
  <c r="D7045" i="8"/>
  <c r="C7046" i="8"/>
  <c r="D7046" i="8"/>
  <c r="C7047" i="8"/>
  <c r="D7047" i="8"/>
  <c r="C7048" i="8"/>
  <c r="D7048" i="8"/>
  <c r="C7049" i="8"/>
  <c r="D7049" i="8"/>
  <c r="C7050" i="8"/>
  <c r="D7050" i="8"/>
  <c r="C7051" i="8"/>
  <c r="D7051" i="8"/>
  <c r="C7052" i="8"/>
  <c r="D7052" i="8"/>
  <c r="C7053" i="8"/>
  <c r="D7053" i="8"/>
  <c r="C7054" i="8"/>
  <c r="D7054" i="8"/>
  <c r="C7055" i="8"/>
  <c r="D7055" i="8"/>
  <c r="C7056" i="8"/>
  <c r="D7056" i="8"/>
  <c r="C7057" i="8"/>
  <c r="D7057" i="8"/>
  <c r="C7059" i="8"/>
  <c r="D7059" i="8"/>
  <c r="C7060" i="8"/>
  <c r="D7060" i="8"/>
  <c r="C7061" i="8"/>
  <c r="D7061" i="8"/>
  <c r="C7062" i="8"/>
  <c r="D7062" i="8"/>
  <c r="C7063" i="8"/>
  <c r="D7063" i="8"/>
  <c r="C7064" i="8"/>
  <c r="D7064" i="8"/>
  <c r="C7065" i="8"/>
  <c r="D7065" i="8"/>
  <c r="C7066" i="8"/>
  <c r="D7066" i="8"/>
  <c r="C7067" i="8"/>
  <c r="D7067" i="8"/>
  <c r="C7068" i="8"/>
  <c r="D7068" i="8"/>
  <c r="C7069" i="8"/>
  <c r="D7069" i="8"/>
  <c r="C7070" i="8"/>
  <c r="D7070" i="8"/>
  <c r="C7071" i="8"/>
  <c r="D7071" i="8"/>
  <c r="C7072" i="8"/>
  <c r="D7072" i="8"/>
  <c r="C7073" i="8"/>
  <c r="D7073" i="8"/>
  <c r="C7074" i="8"/>
  <c r="D7074" i="8"/>
  <c r="C7075" i="8"/>
  <c r="D7075" i="8"/>
  <c r="C7076" i="8"/>
  <c r="D7076" i="8"/>
  <c r="C7077" i="8"/>
  <c r="D7077" i="8"/>
  <c r="C7078" i="8"/>
  <c r="D7078" i="8"/>
  <c r="C7079" i="8"/>
  <c r="D7079" i="8"/>
  <c r="C7080" i="8"/>
  <c r="D7080" i="8"/>
  <c r="C7081" i="8"/>
  <c r="D7081" i="8"/>
  <c r="C7082" i="8"/>
  <c r="D7082" i="8"/>
  <c r="C7083" i="8"/>
  <c r="D7083" i="8"/>
  <c r="C7084" i="8"/>
  <c r="D7084" i="8"/>
  <c r="C7085" i="8"/>
  <c r="D7085" i="8"/>
  <c r="C7086" i="8"/>
  <c r="D7086" i="8"/>
  <c r="C7087" i="8"/>
  <c r="D7087" i="8"/>
  <c r="C7088" i="8"/>
  <c r="D7088" i="8"/>
  <c r="C7089" i="8"/>
  <c r="D7089" i="8"/>
  <c r="C7090" i="8"/>
  <c r="D7090" i="8"/>
  <c r="C7091" i="8"/>
  <c r="D7091" i="8"/>
  <c r="C7092" i="8"/>
  <c r="D7092" i="8"/>
  <c r="C7093" i="8"/>
  <c r="D7093" i="8"/>
  <c r="C7094" i="8"/>
  <c r="D7094" i="8"/>
  <c r="C7095" i="8"/>
  <c r="D7095" i="8"/>
  <c r="C7096" i="8"/>
  <c r="D7096" i="8"/>
  <c r="C7097" i="8"/>
  <c r="D7097" i="8"/>
  <c r="C7098" i="8"/>
  <c r="D7098" i="8"/>
  <c r="C7099" i="8"/>
  <c r="D7099" i="8"/>
  <c r="C7100" i="8"/>
  <c r="D7100" i="8"/>
  <c r="C7101" i="8"/>
  <c r="D7101" i="8"/>
  <c r="C7102" i="8"/>
  <c r="D7102" i="8"/>
  <c r="C7103" i="8"/>
  <c r="D7103" i="8"/>
  <c r="C7104" i="8"/>
  <c r="D7104" i="8"/>
  <c r="C7105" i="8"/>
  <c r="D7105" i="8"/>
  <c r="C7106" i="8"/>
  <c r="D7106" i="8"/>
  <c r="C7107" i="8"/>
  <c r="D7107" i="8"/>
  <c r="C7108" i="8"/>
  <c r="D7108" i="8"/>
  <c r="C7109" i="8"/>
  <c r="D7109" i="8"/>
  <c r="C7110" i="8"/>
  <c r="D7110" i="8"/>
  <c r="C7111" i="8"/>
  <c r="D7111" i="8"/>
  <c r="C7112" i="8"/>
  <c r="D7112" i="8"/>
  <c r="C7113" i="8"/>
  <c r="D7113" i="8"/>
  <c r="C7114" i="8"/>
  <c r="D7114" i="8"/>
  <c r="C7115" i="8"/>
  <c r="D7115" i="8"/>
  <c r="C7116" i="8"/>
  <c r="D7116" i="8"/>
  <c r="C7117" i="8"/>
  <c r="D7117" i="8"/>
  <c r="C7118" i="8"/>
  <c r="D7118" i="8"/>
  <c r="C7119" i="8"/>
  <c r="D7119" i="8"/>
  <c r="C7120" i="8"/>
  <c r="D7120" i="8"/>
  <c r="C7121" i="8"/>
  <c r="D7121" i="8"/>
  <c r="C7122" i="8"/>
  <c r="D7122" i="8"/>
  <c r="C7123" i="8"/>
  <c r="D7123" i="8"/>
  <c r="C7124" i="8"/>
  <c r="D7124" i="8"/>
  <c r="C7125" i="8"/>
  <c r="D7125" i="8"/>
  <c r="C7126" i="8"/>
  <c r="D7126" i="8"/>
  <c r="C7127" i="8"/>
  <c r="D7127" i="8"/>
  <c r="C7128" i="8"/>
  <c r="D7128" i="8"/>
  <c r="C7129" i="8"/>
  <c r="D7129" i="8"/>
  <c r="C7130" i="8"/>
  <c r="D7130" i="8"/>
  <c r="C7131" i="8"/>
  <c r="D7131" i="8"/>
  <c r="C7132" i="8"/>
  <c r="D7132" i="8"/>
  <c r="C7133" i="8"/>
  <c r="D7133" i="8"/>
  <c r="C7134" i="8"/>
  <c r="D7134" i="8"/>
  <c r="C7135" i="8"/>
  <c r="D7135" i="8"/>
  <c r="C7136" i="8"/>
  <c r="D7136" i="8"/>
  <c r="C7137" i="8"/>
  <c r="D7137" i="8"/>
  <c r="C7138" i="8"/>
  <c r="D7138" i="8"/>
  <c r="C7139" i="8"/>
  <c r="D7139" i="8"/>
  <c r="C7140" i="8"/>
  <c r="D7140" i="8"/>
  <c r="C7141" i="8"/>
  <c r="D7141" i="8"/>
  <c r="C7142" i="8"/>
  <c r="D7142" i="8"/>
  <c r="C7143" i="8"/>
  <c r="D7143" i="8"/>
  <c r="C7144" i="8"/>
  <c r="D7144" i="8"/>
  <c r="C7145" i="8"/>
  <c r="D7145" i="8"/>
  <c r="C7146" i="8"/>
  <c r="D7146" i="8"/>
  <c r="C7148" i="8"/>
  <c r="D7148" i="8"/>
  <c r="C7149" i="8"/>
  <c r="D7149" i="8"/>
  <c r="C7150" i="8"/>
  <c r="D7150" i="8"/>
  <c r="C7151" i="8"/>
  <c r="D7151" i="8"/>
  <c r="C7152" i="8"/>
  <c r="D7152" i="8"/>
  <c r="C7153" i="8"/>
  <c r="D7153" i="8"/>
  <c r="C7154" i="8"/>
  <c r="D7154" i="8"/>
  <c r="C7155" i="8"/>
  <c r="D7155" i="8"/>
  <c r="C7156" i="8"/>
  <c r="D7156" i="8"/>
  <c r="C7157" i="8"/>
  <c r="D7157" i="8"/>
  <c r="C7158" i="8"/>
  <c r="D7158" i="8"/>
  <c r="C7159" i="8"/>
  <c r="D7159" i="8"/>
  <c r="C7160" i="8"/>
  <c r="D7160" i="8"/>
  <c r="C7161" i="8"/>
  <c r="D7161" i="8"/>
  <c r="C7162" i="8"/>
  <c r="D7162" i="8"/>
  <c r="C7163" i="8"/>
  <c r="D7163" i="8"/>
  <c r="C7164" i="8"/>
  <c r="D7164" i="8"/>
  <c r="C7165" i="8"/>
  <c r="D7165" i="8"/>
  <c r="C7166" i="8"/>
  <c r="D7166" i="8"/>
  <c r="C7167" i="8"/>
  <c r="D7167" i="8"/>
  <c r="C7168" i="8"/>
  <c r="D7168" i="8"/>
  <c r="C7169" i="8"/>
  <c r="D7169" i="8"/>
  <c r="C7170" i="8"/>
  <c r="D7170" i="8"/>
  <c r="C7171" i="8"/>
  <c r="D7171" i="8"/>
  <c r="C7172" i="8"/>
  <c r="D7172" i="8"/>
  <c r="C7173" i="8"/>
  <c r="D7173" i="8"/>
  <c r="C7174" i="8"/>
  <c r="D7174" i="8"/>
  <c r="C7175" i="8"/>
  <c r="D7175" i="8"/>
  <c r="C7176" i="8"/>
  <c r="D7176" i="8"/>
  <c r="C7177" i="8"/>
  <c r="D7177" i="8"/>
  <c r="C7178" i="8"/>
  <c r="D7178" i="8"/>
  <c r="C7179" i="8"/>
  <c r="D7179" i="8"/>
  <c r="C7180" i="8"/>
  <c r="D7180" i="8"/>
  <c r="C7181" i="8"/>
  <c r="D7181" i="8"/>
  <c r="C7182" i="8"/>
  <c r="D7182" i="8"/>
  <c r="C7183" i="8"/>
  <c r="D7183" i="8"/>
  <c r="C7184" i="8"/>
  <c r="D7184" i="8"/>
  <c r="C7185" i="8"/>
  <c r="D7185" i="8"/>
  <c r="C7186" i="8"/>
  <c r="D7186" i="8"/>
  <c r="C7187" i="8"/>
  <c r="D7187" i="8"/>
  <c r="C7188" i="8"/>
  <c r="D7188" i="8"/>
  <c r="C7189" i="8"/>
  <c r="D7189" i="8"/>
  <c r="C7190" i="8"/>
  <c r="D7190" i="8"/>
  <c r="C7191" i="8"/>
  <c r="D7191" i="8"/>
  <c r="C7192" i="8"/>
  <c r="D7192" i="8"/>
  <c r="C7193" i="8"/>
  <c r="D7193" i="8"/>
  <c r="C7194" i="8"/>
  <c r="D7194" i="8"/>
  <c r="C7195" i="8"/>
  <c r="D7195" i="8"/>
  <c r="C7196" i="8"/>
  <c r="D7196" i="8"/>
  <c r="C7197" i="8"/>
  <c r="D7197" i="8"/>
  <c r="C7198" i="8"/>
  <c r="D7198" i="8"/>
  <c r="C7199" i="8"/>
  <c r="D7199" i="8"/>
  <c r="C7200" i="8"/>
  <c r="D7200" i="8"/>
  <c r="C7201" i="8"/>
  <c r="D7201" i="8"/>
  <c r="C7202" i="8"/>
  <c r="D7202" i="8"/>
  <c r="C7203" i="8"/>
  <c r="D7203" i="8"/>
  <c r="C7204" i="8"/>
  <c r="D7204" i="8"/>
  <c r="C7205" i="8"/>
  <c r="D7205" i="8"/>
  <c r="C7206" i="8"/>
  <c r="D7206" i="8"/>
  <c r="C7207" i="8"/>
  <c r="D7207" i="8"/>
  <c r="C7208" i="8"/>
  <c r="D7208" i="8"/>
  <c r="C7209" i="8"/>
  <c r="D7209" i="8"/>
  <c r="C7210" i="8"/>
  <c r="D7210" i="8"/>
  <c r="C7211" i="8"/>
  <c r="D7211" i="8"/>
  <c r="C7212" i="8"/>
  <c r="D7212" i="8"/>
  <c r="C7213" i="8"/>
  <c r="D7213" i="8"/>
  <c r="C7214" i="8"/>
  <c r="D7214" i="8"/>
  <c r="C7215" i="8"/>
  <c r="D7215" i="8"/>
  <c r="C7216" i="8"/>
  <c r="D7216" i="8"/>
  <c r="C7217" i="8"/>
  <c r="D7217" i="8"/>
  <c r="C7218" i="8"/>
  <c r="D7218" i="8"/>
  <c r="C7219" i="8"/>
  <c r="D7219" i="8"/>
  <c r="C7220" i="8"/>
  <c r="D7220" i="8"/>
  <c r="C7221" i="8"/>
  <c r="D7221" i="8"/>
  <c r="C7222" i="8"/>
  <c r="D7222" i="8"/>
  <c r="C7223" i="8"/>
  <c r="D7223" i="8"/>
  <c r="C7224" i="8"/>
  <c r="D7224" i="8"/>
  <c r="C7225" i="8"/>
  <c r="D7225" i="8"/>
  <c r="C7226" i="8"/>
  <c r="D7226" i="8"/>
  <c r="C7227" i="8"/>
  <c r="D7227" i="8"/>
  <c r="C7228" i="8"/>
  <c r="D7228" i="8"/>
  <c r="C7229" i="8"/>
  <c r="D7229" i="8"/>
  <c r="C7230" i="8"/>
  <c r="D7230" i="8"/>
  <c r="C7231" i="8"/>
  <c r="D7231" i="8"/>
  <c r="C7232" i="8"/>
  <c r="D7232" i="8"/>
  <c r="C7233" i="8"/>
  <c r="D7233" i="8"/>
  <c r="C7234" i="8"/>
  <c r="D7234" i="8"/>
  <c r="C7235" i="8"/>
  <c r="D7235" i="8"/>
  <c r="C7236" i="8"/>
  <c r="D7236" i="8"/>
  <c r="C7237" i="8"/>
  <c r="D7237" i="8"/>
  <c r="C7238" i="8"/>
  <c r="D7238" i="8"/>
  <c r="C7239" i="8"/>
  <c r="D7239" i="8"/>
  <c r="C7240" i="8"/>
  <c r="D7240" i="8"/>
  <c r="C7241" i="8"/>
  <c r="D7241" i="8"/>
  <c r="C7242" i="8"/>
  <c r="D7242" i="8"/>
  <c r="C7243" i="8"/>
  <c r="D7243" i="8"/>
  <c r="C7244" i="8"/>
  <c r="D7244" i="8"/>
  <c r="C7245" i="8"/>
  <c r="D7245" i="8"/>
  <c r="C7246" i="8"/>
  <c r="D7246" i="8"/>
  <c r="C7247" i="8"/>
  <c r="D7247" i="8"/>
  <c r="C7248" i="8"/>
  <c r="D7248" i="8"/>
  <c r="C7249" i="8"/>
  <c r="D7249" i="8"/>
  <c r="C7250" i="8"/>
  <c r="D7250" i="8"/>
  <c r="C7251" i="8"/>
  <c r="D7251" i="8"/>
  <c r="C7252" i="8"/>
  <c r="D7252" i="8"/>
  <c r="C7253" i="8"/>
  <c r="D7253" i="8"/>
  <c r="C7254" i="8"/>
  <c r="D7254" i="8"/>
  <c r="C7255" i="8"/>
  <c r="D7255" i="8"/>
  <c r="C7256" i="8"/>
  <c r="D7256" i="8"/>
  <c r="C7257" i="8"/>
  <c r="D7257" i="8"/>
  <c r="C7258" i="8"/>
  <c r="D7258" i="8"/>
  <c r="C7263" i="8"/>
  <c r="D7263" i="8"/>
  <c r="C7264" i="8"/>
  <c r="D7264" i="8"/>
  <c r="C7265" i="8"/>
  <c r="D7265" i="8"/>
  <c r="C7266" i="8"/>
  <c r="D7266" i="8"/>
  <c r="C7267" i="8"/>
  <c r="D7267" i="8"/>
  <c r="C7268" i="8"/>
  <c r="D7268" i="8"/>
  <c r="C7269" i="8"/>
  <c r="D7269" i="8"/>
  <c r="C7270" i="8"/>
  <c r="D7270" i="8"/>
  <c r="C7271" i="8"/>
  <c r="D7271" i="8"/>
  <c r="C7272" i="8"/>
  <c r="D7272" i="8"/>
  <c r="C7273" i="8"/>
  <c r="D7273" i="8"/>
  <c r="C7274" i="8"/>
  <c r="D7274" i="8"/>
  <c r="C7275" i="8"/>
  <c r="D7275" i="8"/>
  <c r="C7276" i="8"/>
  <c r="D7276" i="8"/>
  <c r="C7277" i="8"/>
  <c r="D7277" i="8"/>
  <c r="C7278" i="8"/>
  <c r="D7278" i="8"/>
  <c r="C7279" i="8"/>
  <c r="D7279" i="8"/>
  <c r="C7280" i="8"/>
  <c r="D7280" i="8"/>
  <c r="C7281" i="8"/>
  <c r="D7281" i="8"/>
  <c r="C7282" i="8"/>
  <c r="D7282" i="8"/>
  <c r="C7283" i="8"/>
  <c r="D7283" i="8"/>
  <c r="C7284" i="8"/>
  <c r="D7284" i="8"/>
  <c r="C7285" i="8"/>
  <c r="D7285" i="8"/>
  <c r="C7286" i="8"/>
  <c r="D7286" i="8"/>
  <c r="C7287" i="8"/>
  <c r="D7287" i="8"/>
  <c r="C7288" i="8"/>
  <c r="D7288" i="8"/>
  <c r="C7289" i="8"/>
  <c r="D7289" i="8"/>
  <c r="C7290" i="8"/>
  <c r="D7290" i="8"/>
  <c r="C7291" i="8"/>
  <c r="D7291" i="8"/>
  <c r="C7292" i="8"/>
  <c r="D7292" i="8"/>
  <c r="C7293" i="8"/>
  <c r="D7293" i="8"/>
  <c r="C7294" i="8"/>
  <c r="D7294" i="8"/>
  <c r="C7295" i="8"/>
  <c r="D7295" i="8"/>
  <c r="C7296" i="8"/>
  <c r="D7296" i="8"/>
  <c r="C7297" i="8"/>
  <c r="D7297" i="8"/>
  <c r="C7298" i="8"/>
  <c r="D7298" i="8"/>
  <c r="C7299" i="8"/>
  <c r="D7299" i="8"/>
  <c r="C7300" i="8"/>
  <c r="D7300" i="8"/>
  <c r="C7301" i="8"/>
  <c r="D7301" i="8"/>
  <c r="C7302" i="8"/>
  <c r="D7302" i="8"/>
  <c r="C7303" i="8"/>
  <c r="D7303" i="8"/>
  <c r="C7304" i="8"/>
  <c r="D7304" i="8"/>
  <c r="C7305" i="8"/>
  <c r="D7305" i="8"/>
  <c r="C7306" i="8"/>
  <c r="D7306" i="8"/>
  <c r="C7307" i="8"/>
  <c r="D7307" i="8"/>
  <c r="C7308" i="8"/>
  <c r="D7308" i="8"/>
  <c r="C7309" i="8"/>
  <c r="D7309" i="8"/>
  <c r="C7310" i="8"/>
  <c r="D7310" i="8"/>
  <c r="C7311" i="8"/>
  <c r="D7311" i="8"/>
  <c r="C7312" i="8"/>
  <c r="D7312" i="8"/>
  <c r="C7313" i="8"/>
  <c r="D7313" i="8"/>
  <c r="C7314" i="8"/>
  <c r="D7314" i="8"/>
  <c r="C7315" i="8"/>
  <c r="D7315" i="8"/>
  <c r="C7316" i="8"/>
  <c r="D7316" i="8"/>
  <c r="C7317" i="8"/>
  <c r="D7317" i="8"/>
  <c r="C7318" i="8"/>
  <c r="D7318" i="8"/>
  <c r="C7319" i="8"/>
  <c r="D7319" i="8"/>
  <c r="C7320" i="8"/>
  <c r="D7320" i="8"/>
  <c r="C7321" i="8"/>
  <c r="D7321" i="8"/>
  <c r="C7322" i="8"/>
  <c r="D7322" i="8"/>
  <c r="C7323" i="8"/>
  <c r="D7323" i="8"/>
  <c r="C7324" i="8"/>
  <c r="D7324" i="8"/>
  <c r="C7325" i="8"/>
  <c r="D7325" i="8"/>
  <c r="C7326" i="8"/>
  <c r="D7326" i="8"/>
  <c r="C7327" i="8"/>
  <c r="D7327" i="8"/>
  <c r="C7328" i="8"/>
  <c r="D7328" i="8"/>
  <c r="C7329" i="8"/>
  <c r="D7329" i="8"/>
  <c r="C7330" i="8"/>
  <c r="D7330" i="8"/>
  <c r="C7331" i="8"/>
  <c r="D7331" i="8"/>
  <c r="C7332" i="8"/>
  <c r="D7332" i="8"/>
  <c r="C7333" i="8"/>
  <c r="D7333" i="8"/>
  <c r="C7334" i="8"/>
  <c r="D7334" i="8"/>
  <c r="C7335" i="8"/>
  <c r="D7335" i="8"/>
  <c r="C7336" i="8"/>
  <c r="D7336" i="8"/>
  <c r="C7337" i="8"/>
  <c r="D7337" i="8"/>
  <c r="C7338" i="8"/>
  <c r="D7338" i="8"/>
  <c r="C7339" i="8"/>
  <c r="D7339" i="8"/>
  <c r="C7340" i="8"/>
  <c r="D7340" i="8"/>
  <c r="C7341" i="8"/>
  <c r="D7341" i="8"/>
  <c r="C7342" i="8"/>
  <c r="D7342" i="8"/>
  <c r="C7343" i="8"/>
  <c r="D7343" i="8"/>
  <c r="C7344" i="8"/>
  <c r="D7344" i="8"/>
  <c r="C7345" i="8"/>
  <c r="D7345" i="8"/>
  <c r="C7346" i="8"/>
  <c r="D7346" i="8"/>
  <c r="C7347" i="8"/>
  <c r="D7347" i="8"/>
  <c r="C7348" i="8"/>
  <c r="D7348" i="8"/>
  <c r="C7349" i="8"/>
  <c r="D7349" i="8"/>
  <c r="C7350" i="8"/>
  <c r="D7350" i="8"/>
  <c r="C7351" i="8"/>
  <c r="D7351" i="8"/>
  <c r="C7352" i="8"/>
  <c r="D7352" i="8"/>
  <c r="C7353" i="8"/>
  <c r="D7353" i="8"/>
  <c r="C7354" i="8"/>
  <c r="D7354" i="8"/>
  <c r="C7355" i="8"/>
  <c r="D7355" i="8"/>
  <c r="C7356" i="8"/>
  <c r="D7356" i="8"/>
  <c r="C7357" i="8"/>
  <c r="D7357" i="8"/>
  <c r="C7358" i="8"/>
  <c r="D7358" i="8"/>
  <c r="C7359" i="8"/>
  <c r="D7359" i="8"/>
  <c r="C7360" i="8"/>
  <c r="D7360" i="8"/>
  <c r="C7361" i="8"/>
  <c r="D7361" i="8"/>
  <c r="C7362" i="8"/>
  <c r="D7362" i="8"/>
  <c r="C7363" i="8"/>
  <c r="D7363" i="8"/>
  <c r="C7364" i="8"/>
  <c r="D7364" i="8"/>
  <c r="C7365" i="8"/>
  <c r="D7365" i="8"/>
  <c r="C7366" i="8"/>
  <c r="D7366" i="8"/>
  <c r="C7367" i="8"/>
  <c r="D7367" i="8"/>
  <c r="C7368" i="8"/>
  <c r="D7368" i="8"/>
  <c r="C7369" i="8"/>
  <c r="D7369" i="8"/>
  <c r="C7370" i="8"/>
  <c r="D7370" i="8"/>
  <c r="C7371" i="8"/>
  <c r="D7371" i="8"/>
  <c r="C7372" i="8"/>
  <c r="D7372" i="8"/>
  <c r="C7373" i="8"/>
  <c r="D7373" i="8"/>
  <c r="C7374" i="8"/>
  <c r="D7374" i="8"/>
  <c r="C7375" i="8"/>
  <c r="D7375" i="8"/>
  <c r="C7376" i="8"/>
  <c r="D7376" i="8"/>
  <c r="C7377" i="8"/>
  <c r="D7377" i="8"/>
  <c r="C7378" i="8"/>
  <c r="D7378" i="8"/>
  <c r="C7379" i="8"/>
  <c r="D7379" i="8"/>
  <c r="C7380" i="8"/>
  <c r="D7380" i="8"/>
  <c r="C7381" i="8"/>
  <c r="D7381" i="8"/>
  <c r="C7382" i="8"/>
  <c r="D7382" i="8"/>
  <c r="C7383" i="8"/>
  <c r="D7383" i="8"/>
  <c r="C7384" i="8"/>
  <c r="D7384" i="8"/>
  <c r="C7385" i="8"/>
  <c r="D7385" i="8"/>
  <c r="C7386" i="8"/>
  <c r="D7386" i="8"/>
  <c r="C7387" i="8"/>
  <c r="D7387" i="8"/>
  <c r="C7388" i="8"/>
  <c r="D7388" i="8"/>
  <c r="C7389" i="8"/>
  <c r="D7389" i="8"/>
  <c r="C7390" i="8"/>
  <c r="D7390" i="8"/>
  <c r="C7391" i="8"/>
  <c r="D7391" i="8"/>
  <c r="C7392" i="8"/>
  <c r="D7392" i="8"/>
  <c r="C7393" i="8"/>
  <c r="D7393" i="8"/>
  <c r="C7394" i="8"/>
  <c r="D7394" i="8"/>
  <c r="C7395" i="8"/>
  <c r="D7395" i="8"/>
  <c r="C7396" i="8"/>
  <c r="D7396" i="8"/>
  <c r="C7397" i="8"/>
  <c r="D7397" i="8"/>
  <c r="C7398" i="8"/>
  <c r="D7398" i="8"/>
  <c r="C7399" i="8"/>
  <c r="D7399" i="8"/>
  <c r="C7400" i="8"/>
  <c r="D7400" i="8"/>
  <c r="C7401" i="8"/>
  <c r="D7401" i="8"/>
  <c r="C7402" i="8"/>
  <c r="D7402" i="8"/>
  <c r="C7403" i="8"/>
  <c r="D7403" i="8"/>
  <c r="C7404" i="8"/>
  <c r="D7404" i="8"/>
  <c r="C7405" i="8"/>
  <c r="D7405" i="8"/>
  <c r="C7406" i="8"/>
  <c r="D7406" i="8"/>
  <c r="C7407" i="8"/>
  <c r="D7407" i="8"/>
  <c r="C7408" i="8"/>
  <c r="D7408" i="8"/>
  <c r="C7409" i="8"/>
  <c r="D7409" i="8"/>
  <c r="C7410" i="8"/>
  <c r="D7410" i="8"/>
  <c r="C7411" i="8"/>
  <c r="D7411" i="8"/>
  <c r="C7412" i="8"/>
  <c r="D7412" i="8"/>
  <c r="C7413" i="8"/>
  <c r="D7413" i="8"/>
  <c r="C7414" i="8"/>
  <c r="D7414" i="8"/>
  <c r="C7415" i="8"/>
  <c r="D7415" i="8"/>
  <c r="C7416" i="8"/>
  <c r="D7416" i="8"/>
  <c r="C7417" i="8"/>
  <c r="D7417" i="8"/>
  <c r="C7418" i="8"/>
  <c r="D7418" i="8"/>
  <c r="C7419" i="8"/>
  <c r="D7419" i="8"/>
  <c r="C7420" i="8"/>
  <c r="D7420" i="8"/>
  <c r="C7421" i="8"/>
  <c r="D7421" i="8"/>
  <c r="C7422" i="8"/>
  <c r="D7422" i="8"/>
  <c r="C7423" i="8"/>
  <c r="D7423" i="8"/>
  <c r="C7424" i="8"/>
  <c r="D7424" i="8"/>
  <c r="C7425" i="8"/>
  <c r="D7425" i="8"/>
  <c r="C7426" i="8"/>
  <c r="D7426" i="8"/>
  <c r="C7427" i="8"/>
  <c r="D7427" i="8"/>
  <c r="C7428" i="8"/>
  <c r="D7428" i="8"/>
  <c r="C7429" i="8"/>
  <c r="D7429" i="8"/>
  <c r="C7430" i="8"/>
  <c r="D7430" i="8"/>
  <c r="C7431" i="8"/>
  <c r="D7431" i="8"/>
  <c r="C7432" i="8"/>
  <c r="D7432" i="8"/>
  <c r="C7433" i="8"/>
  <c r="D7433" i="8"/>
  <c r="C7434" i="8"/>
  <c r="D7434" i="8"/>
  <c r="C7435" i="8"/>
  <c r="D7435" i="8"/>
  <c r="C7436" i="8"/>
  <c r="D7436" i="8"/>
  <c r="C7437" i="8"/>
  <c r="D7437" i="8"/>
  <c r="C7438" i="8"/>
  <c r="D7438" i="8"/>
  <c r="C7439" i="8"/>
  <c r="D7439" i="8"/>
  <c r="C7440" i="8"/>
  <c r="D7440" i="8"/>
  <c r="C7441" i="8"/>
  <c r="D7441" i="8"/>
  <c r="C7442" i="8"/>
  <c r="D7442" i="8"/>
  <c r="C7443" i="8"/>
  <c r="D7443" i="8"/>
  <c r="C7444" i="8"/>
  <c r="D7444" i="8"/>
  <c r="C7445" i="8"/>
  <c r="D7445" i="8"/>
  <c r="C7446" i="8"/>
  <c r="D7446" i="8"/>
  <c r="C7447" i="8"/>
  <c r="D7447" i="8"/>
  <c r="C7448" i="8"/>
  <c r="D7448" i="8"/>
  <c r="C7449" i="8"/>
  <c r="D7449" i="8"/>
  <c r="C7450" i="8"/>
  <c r="D7450" i="8"/>
  <c r="C7451" i="8"/>
  <c r="D7451" i="8"/>
  <c r="C7452" i="8"/>
  <c r="D7452" i="8"/>
  <c r="C7453" i="8"/>
  <c r="D7453" i="8"/>
  <c r="C7454" i="8"/>
  <c r="D7454" i="8"/>
  <c r="C7456" i="8"/>
  <c r="D7456" i="8"/>
  <c r="C7457" i="8"/>
  <c r="D7457" i="8"/>
  <c r="C7458" i="8"/>
  <c r="D7458" i="8"/>
  <c r="C7459" i="8"/>
  <c r="D7459" i="8"/>
  <c r="C7460" i="8"/>
  <c r="D7460" i="8"/>
  <c r="C7461" i="8"/>
  <c r="D7461" i="8"/>
  <c r="C7462" i="8"/>
  <c r="D7462" i="8"/>
  <c r="C7463" i="8"/>
  <c r="D7463" i="8"/>
  <c r="C7464" i="8"/>
  <c r="D7464" i="8"/>
  <c r="C7465" i="8"/>
  <c r="D7465" i="8"/>
  <c r="C7466" i="8"/>
  <c r="D7466" i="8"/>
  <c r="C7467" i="8"/>
  <c r="D7467" i="8"/>
  <c r="C7468" i="8"/>
  <c r="D7468" i="8"/>
  <c r="C7469" i="8"/>
  <c r="D7469" i="8"/>
  <c r="C7470" i="8"/>
  <c r="D7470" i="8"/>
  <c r="C7471" i="8"/>
  <c r="D7471" i="8"/>
  <c r="C7472" i="8"/>
  <c r="D7472" i="8"/>
  <c r="C7473" i="8"/>
  <c r="D7473" i="8"/>
  <c r="C7474" i="8"/>
  <c r="D7474" i="8"/>
  <c r="C7475" i="8"/>
  <c r="D7475" i="8"/>
  <c r="C7476" i="8"/>
  <c r="D7476" i="8"/>
  <c r="C7477" i="8"/>
  <c r="D7477" i="8"/>
  <c r="C7478" i="8"/>
  <c r="D7478" i="8"/>
  <c r="C7479" i="8"/>
  <c r="D7479" i="8"/>
  <c r="C7480" i="8"/>
  <c r="D7480" i="8"/>
  <c r="C7481" i="8"/>
  <c r="D7481" i="8"/>
  <c r="C7482" i="8"/>
  <c r="D7482" i="8"/>
  <c r="C7483" i="8"/>
  <c r="D7483" i="8"/>
  <c r="C7484" i="8"/>
  <c r="D7484" i="8"/>
  <c r="C7485" i="8"/>
  <c r="D7485" i="8"/>
  <c r="C7486" i="8"/>
  <c r="D7486" i="8"/>
  <c r="C7487" i="8"/>
  <c r="D7487" i="8"/>
  <c r="C7488" i="8"/>
  <c r="D7488" i="8"/>
  <c r="C7489" i="8"/>
  <c r="D7489" i="8"/>
  <c r="C7490" i="8"/>
  <c r="D7490" i="8"/>
  <c r="C7491" i="8"/>
  <c r="D7491" i="8"/>
  <c r="C7492" i="8"/>
  <c r="D7492" i="8"/>
  <c r="C7493" i="8"/>
  <c r="D7493" i="8"/>
  <c r="C7494" i="8"/>
  <c r="D7494" i="8"/>
  <c r="C7495" i="8"/>
  <c r="D7495" i="8"/>
  <c r="C7496" i="8"/>
  <c r="D7496" i="8"/>
  <c r="C7497" i="8"/>
  <c r="D7497" i="8"/>
  <c r="C7498" i="8"/>
  <c r="D7498" i="8"/>
  <c r="C7499" i="8"/>
  <c r="D7499" i="8"/>
  <c r="C7500" i="8"/>
  <c r="D7500" i="8"/>
  <c r="C7501" i="8"/>
  <c r="D7501" i="8"/>
  <c r="C7502" i="8"/>
  <c r="D7502" i="8"/>
  <c r="C7503" i="8"/>
  <c r="D7503" i="8"/>
  <c r="C7504" i="8"/>
  <c r="D7504" i="8"/>
  <c r="C7505" i="8"/>
  <c r="D7505" i="8"/>
  <c r="C7506" i="8"/>
  <c r="D7506" i="8"/>
  <c r="C7507" i="8"/>
  <c r="D7507" i="8"/>
  <c r="C7508" i="8"/>
  <c r="D7508" i="8"/>
  <c r="C7509" i="8"/>
  <c r="D7509" i="8"/>
  <c r="C7510" i="8"/>
  <c r="D7510" i="8"/>
  <c r="C7511" i="8"/>
  <c r="D7511" i="8"/>
  <c r="C7512" i="8"/>
  <c r="D7512" i="8"/>
  <c r="C7513" i="8"/>
  <c r="D7513" i="8"/>
  <c r="C7514" i="8"/>
  <c r="D7514" i="8"/>
  <c r="C7515" i="8"/>
  <c r="D7515" i="8"/>
  <c r="C7516" i="8"/>
  <c r="D7516" i="8"/>
  <c r="C7517" i="8"/>
  <c r="D7517" i="8"/>
  <c r="C7518" i="8"/>
  <c r="D7518" i="8"/>
  <c r="C7519" i="8"/>
  <c r="D7519" i="8"/>
  <c r="C7520" i="8"/>
  <c r="D7520" i="8"/>
  <c r="C7521" i="8"/>
  <c r="D7521" i="8"/>
  <c r="C7522" i="8"/>
  <c r="D7522" i="8"/>
  <c r="C7523" i="8"/>
  <c r="D7523" i="8"/>
  <c r="C7524" i="8"/>
  <c r="D7524" i="8"/>
  <c r="C7525" i="8"/>
  <c r="D7525" i="8"/>
  <c r="C7526" i="8"/>
  <c r="D7526" i="8"/>
  <c r="C7527" i="8"/>
  <c r="D7527" i="8"/>
  <c r="C7528" i="8"/>
  <c r="D7528" i="8"/>
  <c r="C7529" i="8"/>
  <c r="D7529" i="8"/>
  <c r="C7530" i="8"/>
  <c r="D7530" i="8"/>
  <c r="C7531" i="8"/>
  <c r="D7531" i="8"/>
  <c r="C7532" i="8"/>
  <c r="D7532" i="8"/>
  <c r="C7533" i="8"/>
  <c r="D7533" i="8"/>
  <c r="C7534" i="8"/>
  <c r="D7534" i="8"/>
  <c r="C7535" i="8"/>
  <c r="D7535" i="8"/>
  <c r="C7536" i="8"/>
  <c r="D7536" i="8"/>
  <c r="C7537" i="8"/>
  <c r="D7537" i="8"/>
  <c r="C7538" i="8"/>
  <c r="D7538" i="8"/>
  <c r="C7539" i="8"/>
  <c r="D7539" i="8"/>
  <c r="C7540" i="8"/>
  <c r="D7540" i="8"/>
  <c r="C7541" i="8"/>
  <c r="D7541" i="8"/>
  <c r="C7542" i="8"/>
  <c r="D7542" i="8"/>
  <c r="C7543" i="8"/>
  <c r="D7543" i="8"/>
  <c r="C7544" i="8"/>
  <c r="D7544" i="8"/>
  <c r="C7545" i="8"/>
  <c r="D7545" i="8"/>
  <c r="C7546" i="8"/>
  <c r="D7546" i="8"/>
  <c r="C7547" i="8"/>
  <c r="D7547" i="8"/>
  <c r="C7548" i="8"/>
  <c r="D7548" i="8"/>
  <c r="C7549" i="8"/>
  <c r="D7549" i="8"/>
  <c r="C7550" i="8"/>
  <c r="D7550" i="8"/>
  <c r="C7551" i="8"/>
  <c r="D7551" i="8"/>
  <c r="C7552" i="8"/>
  <c r="D7552" i="8"/>
  <c r="C7553" i="8"/>
  <c r="D7553" i="8"/>
  <c r="C7554" i="8"/>
  <c r="D7554" i="8"/>
  <c r="C7557" i="8"/>
  <c r="D7557" i="8"/>
  <c r="C7558" i="8"/>
  <c r="D7558" i="8"/>
  <c r="C7559" i="8"/>
  <c r="D7559" i="8"/>
  <c r="C7560" i="8"/>
  <c r="D7560" i="8"/>
  <c r="C7561" i="8"/>
  <c r="D7561" i="8"/>
  <c r="C7562" i="8"/>
  <c r="D7562" i="8"/>
  <c r="C7563" i="8"/>
  <c r="D7563" i="8"/>
  <c r="C7564" i="8"/>
  <c r="D7564" i="8"/>
  <c r="C7565" i="8"/>
  <c r="D7565" i="8"/>
  <c r="C7566" i="8"/>
  <c r="D7566" i="8"/>
  <c r="C7567" i="8"/>
  <c r="D7567" i="8"/>
  <c r="C7568" i="8"/>
  <c r="D7568" i="8"/>
  <c r="C7569" i="8"/>
  <c r="D7569" i="8"/>
  <c r="C7570" i="8"/>
  <c r="D7570" i="8"/>
  <c r="C7571" i="8"/>
  <c r="D7571" i="8"/>
  <c r="C7572" i="8"/>
  <c r="D7572" i="8"/>
  <c r="C7573" i="8"/>
  <c r="D7573" i="8"/>
  <c r="C7574" i="8"/>
  <c r="D7574" i="8"/>
  <c r="C7575" i="8"/>
  <c r="D7575" i="8"/>
  <c r="C7576" i="8"/>
  <c r="D7576" i="8"/>
  <c r="C7577" i="8"/>
  <c r="D7577" i="8"/>
  <c r="C7578" i="8"/>
  <c r="D7578" i="8"/>
  <c r="C7579" i="8"/>
  <c r="D7579" i="8"/>
  <c r="C7580" i="8"/>
  <c r="D7580" i="8"/>
  <c r="C7581" i="8"/>
  <c r="D7581" i="8"/>
  <c r="C7582" i="8"/>
  <c r="D7582" i="8"/>
  <c r="C7583" i="8"/>
  <c r="D7583" i="8"/>
  <c r="C7584" i="8"/>
  <c r="D7584" i="8"/>
  <c r="C7585" i="8"/>
  <c r="D7585" i="8"/>
  <c r="C7586" i="8"/>
  <c r="D7586" i="8"/>
  <c r="C7587" i="8"/>
  <c r="D7587" i="8"/>
  <c r="C7588" i="8"/>
  <c r="D7588" i="8"/>
  <c r="C7589" i="8"/>
  <c r="D7589" i="8"/>
  <c r="C7590" i="8"/>
  <c r="D7590" i="8"/>
  <c r="C7591" i="8"/>
  <c r="D7591" i="8"/>
  <c r="C7592" i="8"/>
  <c r="D7592" i="8"/>
  <c r="C7593" i="8"/>
  <c r="D7593" i="8"/>
  <c r="C7594" i="8"/>
  <c r="D7594" i="8"/>
  <c r="C7595" i="8"/>
  <c r="D7595" i="8"/>
  <c r="C7596" i="8"/>
  <c r="D7596" i="8"/>
  <c r="C7597" i="8"/>
  <c r="D7597" i="8"/>
  <c r="C7598" i="8"/>
  <c r="D7598" i="8"/>
  <c r="C7599" i="8"/>
  <c r="D7599" i="8"/>
  <c r="C7600" i="8"/>
  <c r="D7600" i="8"/>
  <c r="C7601" i="8"/>
  <c r="D7601" i="8"/>
  <c r="C7602" i="8"/>
  <c r="D7602" i="8"/>
  <c r="C7603" i="8"/>
  <c r="D7603" i="8"/>
  <c r="C7604" i="8"/>
  <c r="D7604" i="8"/>
  <c r="C7605" i="8"/>
  <c r="D7605" i="8"/>
  <c r="C7606" i="8"/>
  <c r="D7606" i="8"/>
  <c r="C7607" i="8"/>
  <c r="D7607" i="8"/>
  <c r="C7608" i="8"/>
  <c r="D7608" i="8"/>
  <c r="C7609" i="8"/>
  <c r="D7609" i="8"/>
  <c r="C7610" i="8"/>
  <c r="D7610" i="8"/>
  <c r="C7611" i="8"/>
  <c r="D7611" i="8"/>
  <c r="C7612" i="8"/>
  <c r="D7612" i="8"/>
  <c r="C7613" i="8"/>
  <c r="D7613" i="8"/>
  <c r="C7614" i="8"/>
  <c r="D7614" i="8"/>
  <c r="C7615" i="8"/>
  <c r="D7615" i="8"/>
  <c r="C7616" i="8"/>
  <c r="D7616" i="8"/>
  <c r="C7617" i="8"/>
  <c r="D7617" i="8"/>
  <c r="C7618" i="8"/>
  <c r="D7618" i="8"/>
  <c r="C7619" i="8"/>
  <c r="D7619" i="8"/>
  <c r="C7620" i="8"/>
  <c r="D7620" i="8"/>
  <c r="C7621" i="8"/>
  <c r="D7621" i="8"/>
  <c r="C7622" i="8"/>
  <c r="D7622" i="8"/>
  <c r="C7623" i="8"/>
  <c r="D7623" i="8"/>
  <c r="C7624" i="8"/>
  <c r="D7624" i="8"/>
  <c r="C7625" i="8"/>
  <c r="D7625" i="8"/>
  <c r="C7626" i="8"/>
  <c r="D7626" i="8"/>
  <c r="C7627" i="8"/>
  <c r="D7627" i="8"/>
  <c r="C7628" i="8"/>
  <c r="D7628" i="8"/>
  <c r="C7629" i="8"/>
  <c r="D7629" i="8"/>
  <c r="C7630" i="8"/>
  <c r="D7630" i="8"/>
  <c r="C7631" i="8"/>
  <c r="D7631" i="8"/>
  <c r="C7632" i="8"/>
  <c r="D7632" i="8"/>
  <c r="C7633" i="8"/>
  <c r="D7633" i="8"/>
  <c r="C7634" i="8"/>
  <c r="D7634" i="8"/>
  <c r="C7635" i="8"/>
  <c r="D7635" i="8"/>
  <c r="C7636" i="8"/>
  <c r="D7636" i="8"/>
  <c r="C7637" i="8"/>
  <c r="D7637" i="8"/>
  <c r="C7638" i="8"/>
  <c r="D7638" i="8"/>
  <c r="C7639" i="8"/>
  <c r="D7639" i="8"/>
  <c r="C7640" i="8"/>
  <c r="D7640" i="8"/>
  <c r="C7641" i="8"/>
  <c r="D7641" i="8"/>
  <c r="C7642" i="8"/>
  <c r="D7642" i="8"/>
  <c r="C7643" i="8"/>
  <c r="D7643" i="8"/>
  <c r="C7644" i="8"/>
  <c r="D7644" i="8"/>
  <c r="C7645" i="8"/>
  <c r="D7645" i="8"/>
  <c r="C7646" i="8"/>
  <c r="D7646" i="8"/>
  <c r="C7647" i="8"/>
  <c r="D7647" i="8"/>
  <c r="C7648" i="8"/>
  <c r="D7648" i="8"/>
  <c r="C7649" i="8"/>
  <c r="D7649" i="8"/>
  <c r="C7650" i="8"/>
  <c r="D7650" i="8"/>
  <c r="C7651" i="8"/>
  <c r="D7651" i="8"/>
  <c r="C7652" i="8"/>
  <c r="D7652" i="8"/>
  <c r="C7653" i="8"/>
  <c r="D7653" i="8"/>
  <c r="C7654" i="8"/>
  <c r="D7654" i="8"/>
  <c r="C7655" i="8"/>
  <c r="D7655" i="8"/>
  <c r="C7657" i="8"/>
  <c r="D7657" i="8"/>
  <c r="C7658" i="8"/>
  <c r="D7658" i="8"/>
  <c r="C7659" i="8"/>
  <c r="D7659" i="8"/>
  <c r="C7660" i="8"/>
  <c r="D7660" i="8"/>
  <c r="C7661" i="8"/>
  <c r="D7661" i="8"/>
  <c r="C7662" i="8"/>
  <c r="D7662" i="8"/>
  <c r="C7663" i="8"/>
  <c r="D7663" i="8"/>
  <c r="C7664" i="8"/>
  <c r="D7664" i="8"/>
  <c r="C7665" i="8"/>
  <c r="D7665" i="8"/>
  <c r="C7666" i="8"/>
  <c r="D7666" i="8"/>
  <c r="C7667" i="8"/>
  <c r="D7667" i="8"/>
  <c r="C7668" i="8"/>
  <c r="D7668" i="8"/>
  <c r="C7669" i="8"/>
  <c r="D7669" i="8"/>
  <c r="C7670" i="8"/>
  <c r="D7670" i="8"/>
  <c r="C7671" i="8"/>
  <c r="D7671" i="8"/>
  <c r="C7672" i="8"/>
  <c r="D7672" i="8"/>
  <c r="C7673" i="8"/>
  <c r="D7673" i="8"/>
  <c r="C7674" i="8"/>
  <c r="D7674" i="8"/>
  <c r="C7675" i="8"/>
  <c r="D7675" i="8"/>
  <c r="C7676" i="8"/>
  <c r="D7676" i="8"/>
  <c r="C7677" i="8"/>
  <c r="D7677" i="8"/>
  <c r="C7678" i="8"/>
  <c r="D7678" i="8"/>
  <c r="C7679" i="8"/>
  <c r="D7679" i="8"/>
  <c r="C7680" i="8"/>
  <c r="D7680" i="8"/>
  <c r="C7681" i="8"/>
  <c r="D7681" i="8"/>
  <c r="C7682" i="8"/>
  <c r="D7682" i="8"/>
  <c r="C7683" i="8"/>
  <c r="D7683" i="8"/>
  <c r="C7684" i="8"/>
  <c r="D7684" i="8"/>
  <c r="C7685" i="8"/>
  <c r="D7685" i="8"/>
  <c r="C7686" i="8"/>
  <c r="D7686" i="8"/>
  <c r="C7687" i="8"/>
  <c r="D7687" i="8"/>
  <c r="C7688" i="8"/>
  <c r="D7688" i="8"/>
  <c r="C7689" i="8"/>
  <c r="D7689" i="8"/>
  <c r="C7690" i="8"/>
  <c r="D7690" i="8"/>
  <c r="C7691" i="8"/>
  <c r="D7691" i="8"/>
  <c r="C7692" i="8"/>
  <c r="D7692" i="8"/>
  <c r="C7693" i="8"/>
  <c r="D7693" i="8"/>
  <c r="C7694" i="8"/>
  <c r="D7694" i="8"/>
  <c r="C7695" i="8"/>
  <c r="D7695" i="8"/>
  <c r="C7696" i="8"/>
  <c r="D7696" i="8"/>
  <c r="C7697" i="8"/>
  <c r="D7697" i="8"/>
  <c r="C7698" i="8"/>
  <c r="D7698" i="8"/>
  <c r="C7699" i="8"/>
  <c r="D7699" i="8"/>
  <c r="C7700" i="8"/>
  <c r="D7700" i="8"/>
  <c r="C7701" i="8"/>
  <c r="D7701" i="8"/>
  <c r="C7702" i="8"/>
  <c r="D7702" i="8"/>
  <c r="C7703" i="8"/>
  <c r="D7703" i="8"/>
  <c r="C7704" i="8"/>
  <c r="D7704" i="8"/>
  <c r="C7705" i="8"/>
  <c r="D7705" i="8"/>
  <c r="C7706" i="8"/>
  <c r="D7706" i="8"/>
  <c r="C7707" i="8"/>
  <c r="D7707" i="8"/>
  <c r="C7708" i="8"/>
  <c r="D7708" i="8"/>
  <c r="C7709" i="8"/>
  <c r="D7709" i="8"/>
  <c r="C7710" i="8"/>
  <c r="D7710" i="8"/>
  <c r="C7711" i="8"/>
  <c r="D7711" i="8"/>
  <c r="C7712" i="8"/>
  <c r="D7712" i="8"/>
  <c r="C7713" i="8"/>
  <c r="D7713" i="8"/>
  <c r="C7714" i="8"/>
  <c r="D7714" i="8"/>
  <c r="C7715" i="8"/>
  <c r="D7715" i="8"/>
  <c r="C7716" i="8"/>
  <c r="D7716" i="8"/>
  <c r="C7717" i="8"/>
  <c r="D7717" i="8"/>
  <c r="C7718" i="8"/>
  <c r="D7718" i="8"/>
  <c r="C7719" i="8"/>
  <c r="D7719" i="8"/>
  <c r="C7720" i="8"/>
  <c r="D7720" i="8"/>
  <c r="C7721" i="8"/>
  <c r="D7721" i="8"/>
  <c r="C7722" i="8"/>
  <c r="D7722" i="8"/>
  <c r="C7723" i="8"/>
  <c r="D7723" i="8"/>
  <c r="C7724" i="8"/>
  <c r="D7724" i="8"/>
  <c r="C7725" i="8"/>
  <c r="D7725" i="8"/>
  <c r="C7726" i="8"/>
  <c r="D7726" i="8"/>
  <c r="C7727" i="8"/>
  <c r="D7727" i="8"/>
  <c r="C7728" i="8"/>
  <c r="D7728" i="8"/>
  <c r="C7729" i="8"/>
  <c r="D7729" i="8"/>
  <c r="C7730" i="8"/>
  <c r="D7730" i="8"/>
  <c r="C7731" i="8"/>
  <c r="D7731" i="8"/>
  <c r="C7754" i="8"/>
  <c r="D7754" i="8"/>
  <c r="C7755" i="8"/>
  <c r="D7755" i="8"/>
  <c r="C7756" i="8"/>
  <c r="D7756" i="8"/>
  <c r="C7787" i="8"/>
  <c r="D7787" i="8"/>
  <c r="C7788" i="8"/>
  <c r="D7788" i="8"/>
  <c r="C7789" i="8"/>
  <c r="D7789" i="8"/>
  <c r="C7791" i="8"/>
  <c r="D7791" i="8"/>
  <c r="C7792" i="8"/>
  <c r="D7792" i="8"/>
  <c r="C7793" i="8"/>
  <c r="D7793" i="8"/>
  <c r="C7794" i="8"/>
  <c r="D7794" i="8"/>
  <c r="C7795" i="8"/>
  <c r="D7795" i="8"/>
  <c r="C7796" i="8"/>
  <c r="D7796" i="8"/>
  <c r="C7797" i="8"/>
  <c r="D7797" i="8"/>
  <c r="C7798" i="8"/>
  <c r="D7798" i="8"/>
  <c r="C7799" i="8"/>
  <c r="D7799" i="8"/>
  <c r="C7800" i="8"/>
  <c r="D7800" i="8"/>
  <c r="C7801" i="8"/>
  <c r="D7801" i="8"/>
  <c r="C7802" i="8"/>
  <c r="D7802" i="8"/>
  <c r="C7803" i="8"/>
  <c r="D7803" i="8"/>
  <c r="C7804" i="8"/>
  <c r="D7804" i="8"/>
  <c r="C7805" i="8"/>
  <c r="D7805" i="8"/>
  <c r="C7806" i="8"/>
  <c r="D7806" i="8"/>
  <c r="C7807" i="8"/>
  <c r="D7807" i="8"/>
  <c r="C7808" i="8"/>
  <c r="D7808" i="8"/>
  <c r="C7809" i="8"/>
  <c r="D7809" i="8"/>
  <c r="C7810" i="8"/>
  <c r="D7810" i="8"/>
  <c r="C7811" i="8"/>
  <c r="D7811" i="8"/>
  <c r="C7812" i="8"/>
  <c r="D7812" i="8"/>
  <c r="C7813" i="8"/>
  <c r="D7813" i="8"/>
  <c r="C7815" i="8"/>
  <c r="D7815" i="8"/>
  <c r="C7833" i="8"/>
  <c r="D7833" i="8"/>
  <c r="C7834" i="8"/>
  <c r="D7834" i="8"/>
  <c r="C7835" i="8"/>
  <c r="D7835" i="8"/>
  <c r="C7836" i="8"/>
  <c r="D7836" i="8"/>
  <c r="C7837" i="8"/>
  <c r="D7837" i="8"/>
  <c r="C7838" i="8"/>
  <c r="D7838" i="8"/>
  <c r="C7839" i="8"/>
  <c r="D7839" i="8"/>
  <c r="C7840" i="8"/>
  <c r="D7840" i="8"/>
  <c r="C7841" i="8"/>
  <c r="D7841" i="8"/>
  <c r="C7842" i="8"/>
  <c r="D7842" i="8"/>
  <c r="C7843" i="8"/>
  <c r="D7843" i="8"/>
  <c r="C7844" i="8"/>
  <c r="D7844" i="8"/>
  <c r="C7845" i="8"/>
  <c r="D7845" i="8"/>
  <c r="C7846" i="8"/>
  <c r="D7846" i="8"/>
  <c r="C7847" i="8"/>
  <c r="D7847" i="8"/>
  <c r="C7848" i="8"/>
  <c r="D7848" i="8"/>
  <c r="C7849" i="8"/>
  <c r="D7849" i="8"/>
  <c r="C7850" i="8"/>
  <c r="D7850" i="8"/>
  <c r="C7851" i="8"/>
  <c r="D7851" i="8"/>
  <c r="C7853" i="8"/>
  <c r="D7853" i="8"/>
  <c r="C7854" i="8"/>
  <c r="D7854" i="8"/>
  <c r="C7855" i="8"/>
  <c r="D7855" i="8"/>
  <c r="C7856" i="8"/>
  <c r="D7856" i="8"/>
  <c r="C7857" i="8"/>
  <c r="D7857" i="8"/>
  <c r="C7858" i="8"/>
  <c r="D7858" i="8"/>
  <c r="C7859" i="8"/>
  <c r="D7859" i="8"/>
  <c r="C7860" i="8"/>
  <c r="D7860" i="8"/>
  <c r="C7861" i="8"/>
  <c r="D7861" i="8"/>
  <c r="C7862" i="8"/>
  <c r="D7862" i="8"/>
  <c r="C7863" i="8"/>
  <c r="D7863" i="8"/>
  <c r="C7864" i="8"/>
  <c r="D7864" i="8"/>
  <c r="C7865" i="8"/>
  <c r="D7865" i="8"/>
  <c r="C7866" i="8"/>
  <c r="D7866" i="8"/>
  <c r="C7867" i="8"/>
  <c r="D7867" i="8"/>
  <c r="C7868" i="8"/>
  <c r="D7868" i="8"/>
  <c r="C7869" i="8"/>
  <c r="D7869" i="8"/>
  <c r="C7870" i="8"/>
  <c r="D7870" i="8"/>
  <c r="C7871" i="8"/>
  <c r="D7871" i="8"/>
  <c r="C7872" i="8"/>
  <c r="D7872" i="8"/>
  <c r="C7873" i="8"/>
  <c r="D7873" i="8"/>
  <c r="C7874" i="8"/>
  <c r="D7874" i="8"/>
  <c r="C7875" i="8"/>
  <c r="D7875" i="8"/>
  <c r="C7876" i="8"/>
  <c r="D7876" i="8"/>
  <c r="C7877" i="8"/>
  <c r="D7877" i="8"/>
  <c r="C7878" i="8"/>
  <c r="D7878" i="8"/>
  <c r="C7879" i="8"/>
  <c r="D7879" i="8"/>
  <c r="C7880" i="8"/>
  <c r="D7880" i="8"/>
  <c r="C7881" i="8"/>
  <c r="D7881" i="8"/>
  <c r="C7882" i="8"/>
  <c r="D7882" i="8"/>
  <c r="C7883" i="8"/>
  <c r="D7883" i="8"/>
  <c r="C7884" i="8"/>
  <c r="D7884" i="8"/>
  <c r="C7885" i="8"/>
  <c r="D7885" i="8"/>
  <c r="C7886" i="8"/>
  <c r="D7886" i="8"/>
  <c r="C7887" i="8"/>
  <c r="D7887" i="8"/>
  <c r="C7888" i="8"/>
  <c r="D7888" i="8"/>
  <c r="C7889" i="8"/>
  <c r="D7889" i="8"/>
  <c r="C7890" i="8"/>
  <c r="D7890" i="8"/>
  <c r="C7891" i="8"/>
  <c r="D7891" i="8"/>
  <c r="C7892" i="8"/>
  <c r="D7892" i="8"/>
  <c r="C7893" i="8"/>
  <c r="D7893" i="8"/>
  <c r="C7894" i="8"/>
  <c r="D7894" i="8"/>
  <c r="C7895" i="8"/>
  <c r="D7895" i="8"/>
  <c r="C7896" i="8"/>
  <c r="D7896" i="8"/>
  <c r="C7897" i="8"/>
  <c r="D7897" i="8"/>
  <c r="C7898" i="8"/>
  <c r="D7898" i="8"/>
  <c r="C7899" i="8"/>
  <c r="D7899" i="8"/>
  <c r="C7900" i="8"/>
  <c r="D7900" i="8"/>
  <c r="C7901" i="8"/>
  <c r="D7901" i="8"/>
  <c r="C7902" i="8"/>
  <c r="D7902" i="8"/>
  <c r="C7903" i="8"/>
  <c r="D7903" i="8"/>
  <c r="C7904" i="8"/>
  <c r="D7904" i="8"/>
  <c r="C7905" i="8"/>
  <c r="D7905" i="8"/>
  <c r="C7906" i="8"/>
  <c r="D7906" i="8"/>
  <c r="C7907" i="8"/>
  <c r="D7907" i="8"/>
  <c r="C7908" i="8"/>
  <c r="D7908" i="8"/>
  <c r="C7909" i="8"/>
  <c r="D7909" i="8"/>
  <c r="C7910" i="8"/>
  <c r="D7910" i="8"/>
  <c r="C7911" i="8"/>
  <c r="D7911" i="8"/>
  <c r="C7912" i="8"/>
  <c r="D7912" i="8"/>
  <c r="C7913" i="8"/>
  <c r="D7913" i="8"/>
  <c r="C7914" i="8"/>
  <c r="D7914" i="8"/>
  <c r="C7915" i="8"/>
  <c r="D7915" i="8"/>
  <c r="C7916" i="8"/>
  <c r="D7916" i="8"/>
  <c r="C7917" i="8"/>
  <c r="D7917" i="8"/>
  <c r="C7918" i="8"/>
  <c r="D7918" i="8"/>
  <c r="C7919" i="8"/>
  <c r="D7919" i="8"/>
  <c r="C7920" i="8"/>
  <c r="D7920" i="8"/>
  <c r="C7921" i="8"/>
  <c r="D7921" i="8"/>
  <c r="C7922" i="8"/>
  <c r="D7922" i="8"/>
  <c r="C7923" i="8"/>
  <c r="D7923" i="8"/>
  <c r="C7924" i="8"/>
  <c r="D7924" i="8"/>
  <c r="C7926" i="8"/>
  <c r="D7926" i="8"/>
  <c r="C7927" i="8"/>
  <c r="D7927" i="8"/>
  <c r="C7928" i="8"/>
  <c r="D7928" i="8"/>
  <c r="C7929" i="8"/>
  <c r="D7929" i="8"/>
  <c r="C7930" i="8"/>
  <c r="D7930" i="8"/>
  <c r="C7931" i="8"/>
  <c r="D7931" i="8"/>
  <c r="C7932" i="8"/>
  <c r="D7932" i="8"/>
  <c r="C7933" i="8"/>
  <c r="D7933" i="8"/>
  <c r="C7934" i="8"/>
  <c r="D7934" i="8"/>
  <c r="C7935" i="8"/>
  <c r="D7935" i="8"/>
  <c r="C7936" i="8"/>
  <c r="D7936" i="8"/>
  <c r="C7937" i="8"/>
  <c r="D7937" i="8"/>
  <c r="C7938" i="8"/>
  <c r="D7938" i="8"/>
  <c r="C7939" i="8"/>
  <c r="D7939" i="8"/>
  <c r="C7940" i="8"/>
  <c r="D7940" i="8"/>
  <c r="C7941" i="8"/>
  <c r="D7941" i="8"/>
  <c r="C7942" i="8"/>
  <c r="D7942" i="8"/>
  <c r="C7943" i="8"/>
  <c r="D7943" i="8"/>
  <c r="C7944" i="8"/>
  <c r="D7944" i="8"/>
  <c r="C7945" i="8"/>
  <c r="D7945" i="8"/>
  <c r="C7946" i="8"/>
  <c r="D7946" i="8"/>
  <c r="C7947" i="8"/>
  <c r="D7947" i="8"/>
  <c r="C7948" i="8"/>
  <c r="D7948" i="8"/>
  <c r="C7949" i="8"/>
  <c r="D7949" i="8"/>
  <c r="C7950" i="8"/>
  <c r="D7950" i="8"/>
  <c r="C7951" i="8"/>
  <c r="D7951" i="8"/>
  <c r="C7952" i="8"/>
  <c r="D7952" i="8"/>
  <c r="C7953" i="8"/>
  <c r="D7953" i="8"/>
  <c r="C7954" i="8"/>
  <c r="D7954" i="8"/>
  <c r="C7955" i="8"/>
  <c r="D7955" i="8"/>
  <c r="C7956" i="8"/>
  <c r="D7956" i="8"/>
  <c r="C7957" i="8"/>
  <c r="D7957" i="8"/>
  <c r="C7958" i="8"/>
  <c r="D7958" i="8"/>
  <c r="C7959" i="8"/>
  <c r="D7959" i="8"/>
  <c r="C7960" i="8"/>
  <c r="D7960" i="8"/>
  <c r="C7961" i="8"/>
  <c r="D7961" i="8"/>
  <c r="C7962" i="8"/>
  <c r="D7962" i="8"/>
  <c r="C7963" i="8"/>
  <c r="D7963" i="8"/>
  <c r="C7964" i="8"/>
  <c r="D7964" i="8"/>
  <c r="C7965" i="8"/>
  <c r="D7965" i="8"/>
  <c r="C7966" i="8"/>
  <c r="D7966" i="8"/>
  <c r="C7967" i="8"/>
  <c r="D7967" i="8"/>
  <c r="C7968" i="8"/>
  <c r="D7968" i="8"/>
  <c r="C7969" i="8"/>
  <c r="D7969" i="8"/>
  <c r="C7970" i="8"/>
  <c r="D7970" i="8"/>
  <c r="C7971" i="8"/>
  <c r="D7971" i="8"/>
  <c r="C7972" i="8"/>
  <c r="D7972" i="8"/>
  <c r="C7973" i="8"/>
  <c r="D7973" i="8"/>
  <c r="C7974" i="8"/>
  <c r="D7974" i="8"/>
  <c r="C7975" i="8"/>
  <c r="D7975" i="8"/>
  <c r="C7976" i="8"/>
  <c r="D7976" i="8"/>
  <c r="C7977" i="8"/>
  <c r="D7977" i="8"/>
  <c r="C7978" i="8"/>
  <c r="D7978" i="8"/>
  <c r="C7979" i="8"/>
  <c r="D7979" i="8"/>
  <c r="C7980" i="8"/>
  <c r="D7980" i="8"/>
  <c r="C7981" i="8"/>
  <c r="D7981" i="8"/>
  <c r="C7982" i="8"/>
  <c r="D7982" i="8"/>
  <c r="C7983" i="8"/>
  <c r="D7983" i="8"/>
  <c r="C7984" i="8"/>
  <c r="D7984" i="8"/>
  <c r="C7985" i="8"/>
  <c r="D7985" i="8"/>
  <c r="C7986" i="8"/>
  <c r="D7986" i="8"/>
  <c r="C7987" i="8"/>
  <c r="D7987" i="8"/>
  <c r="C7988" i="8"/>
  <c r="D7988" i="8"/>
  <c r="C7989" i="8"/>
  <c r="D7989" i="8"/>
  <c r="C7990" i="8"/>
  <c r="D7990" i="8"/>
  <c r="C7991" i="8"/>
  <c r="D7991" i="8"/>
  <c r="C7992" i="8"/>
  <c r="D7992" i="8"/>
  <c r="C7993" i="8"/>
  <c r="D7993" i="8"/>
  <c r="C7994" i="8"/>
  <c r="D7994" i="8"/>
  <c r="C7995" i="8"/>
  <c r="D7995" i="8"/>
  <c r="C7996" i="8"/>
  <c r="D7996" i="8"/>
  <c r="C7997" i="8"/>
  <c r="D7997" i="8"/>
  <c r="C7998" i="8"/>
  <c r="D7998" i="8"/>
  <c r="C7999" i="8"/>
  <c r="D7999" i="8"/>
  <c r="C8000" i="8"/>
  <c r="D8000" i="8"/>
  <c r="C8001" i="8"/>
  <c r="D8001" i="8"/>
  <c r="C8002" i="8"/>
  <c r="D8002" i="8"/>
  <c r="C8003" i="8"/>
  <c r="D8003" i="8"/>
  <c r="C8004" i="8"/>
  <c r="D8004" i="8"/>
  <c r="C8005" i="8"/>
  <c r="D8005" i="8"/>
  <c r="C8006" i="8"/>
  <c r="D8006" i="8"/>
  <c r="C8007" i="8"/>
  <c r="D8007" i="8"/>
  <c r="C8008" i="8"/>
  <c r="D8008" i="8"/>
  <c r="C8009" i="8"/>
  <c r="D8009" i="8"/>
  <c r="C8010" i="8"/>
  <c r="D8010" i="8"/>
  <c r="C8011" i="8"/>
  <c r="D8011" i="8"/>
  <c r="C8012" i="8"/>
  <c r="D8012" i="8"/>
  <c r="C8013" i="8"/>
  <c r="D8013" i="8"/>
  <c r="C8014" i="8"/>
  <c r="D8014" i="8"/>
  <c r="C8015" i="8"/>
  <c r="D8015" i="8"/>
  <c r="C8016" i="8"/>
  <c r="D8016" i="8"/>
  <c r="C8017" i="8"/>
  <c r="D8017" i="8"/>
  <c r="C8018" i="8"/>
  <c r="D8018" i="8"/>
  <c r="C8019" i="8"/>
  <c r="D8019" i="8"/>
  <c r="C8020" i="8"/>
  <c r="D8020" i="8"/>
  <c r="C8021" i="8"/>
  <c r="D8021" i="8"/>
  <c r="C8023" i="8"/>
  <c r="D8023" i="8"/>
  <c r="C8024" i="8"/>
  <c r="D8024" i="8"/>
  <c r="C8025" i="8"/>
  <c r="D8025" i="8"/>
  <c r="C8026" i="8"/>
  <c r="D8026" i="8"/>
  <c r="C8027" i="8"/>
  <c r="D8027" i="8"/>
  <c r="C8028" i="8"/>
  <c r="D8028" i="8"/>
  <c r="C8029" i="8"/>
  <c r="D8029" i="8"/>
  <c r="C8030" i="8"/>
  <c r="D8030" i="8"/>
  <c r="C8031" i="8"/>
  <c r="D8031" i="8"/>
  <c r="C8032" i="8"/>
  <c r="D8032" i="8"/>
  <c r="C8033" i="8"/>
  <c r="D8033" i="8"/>
  <c r="C8034" i="8"/>
  <c r="D8034" i="8"/>
  <c r="C8035" i="8"/>
  <c r="D8035" i="8"/>
  <c r="C8036" i="8"/>
  <c r="D8036" i="8"/>
  <c r="C8037" i="8"/>
  <c r="D8037" i="8"/>
  <c r="C8038" i="8"/>
  <c r="D8038" i="8"/>
  <c r="C8039" i="8"/>
  <c r="D8039" i="8"/>
  <c r="C8040" i="8"/>
  <c r="D8040" i="8"/>
  <c r="C8041" i="8"/>
  <c r="D8041" i="8"/>
  <c r="C8042" i="8"/>
  <c r="D8042" i="8"/>
  <c r="C8043" i="8"/>
  <c r="D8043" i="8"/>
  <c r="C8044" i="8"/>
  <c r="D8044" i="8"/>
  <c r="C8045" i="8"/>
  <c r="D8045" i="8"/>
  <c r="C8046" i="8"/>
  <c r="D8046" i="8"/>
  <c r="C8047" i="8"/>
  <c r="D8047" i="8"/>
  <c r="C8048" i="8"/>
  <c r="D8048" i="8"/>
  <c r="C8049" i="8"/>
  <c r="D8049" i="8"/>
  <c r="C8050" i="8"/>
  <c r="D8050" i="8"/>
  <c r="C8051" i="8"/>
  <c r="D8051" i="8"/>
  <c r="C8052" i="8"/>
  <c r="D8052" i="8"/>
  <c r="C8053" i="8"/>
  <c r="D8053" i="8"/>
  <c r="C8054" i="8"/>
  <c r="D8054" i="8"/>
  <c r="C8055" i="8"/>
  <c r="D8055" i="8"/>
  <c r="C8056" i="8"/>
  <c r="D8056" i="8"/>
  <c r="C8057" i="8"/>
  <c r="D8057" i="8"/>
  <c r="C8058" i="8"/>
  <c r="D8058" i="8"/>
  <c r="C8059" i="8"/>
  <c r="D8059" i="8"/>
  <c r="C8060" i="8"/>
  <c r="D8060" i="8"/>
  <c r="C8061" i="8"/>
  <c r="D8061" i="8"/>
  <c r="C8062" i="8"/>
  <c r="D8062" i="8"/>
  <c r="C8063" i="8"/>
  <c r="D8063" i="8"/>
  <c r="C8064" i="8"/>
  <c r="D8064" i="8"/>
  <c r="C8065" i="8"/>
  <c r="D8065" i="8"/>
  <c r="C8066" i="8"/>
  <c r="D8066" i="8"/>
  <c r="C8067" i="8"/>
  <c r="D8067" i="8"/>
  <c r="C8068" i="8"/>
  <c r="D8068" i="8"/>
  <c r="C8069" i="8"/>
  <c r="D8069" i="8"/>
  <c r="C8070" i="8"/>
  <c r="D8070" i="8"/>
  <c r="C8071" i="8"/>
  <c r="D8071" i="8"/>
  <c r="C8072" i="8"/>
  <c r="D8072" i="8"/>
  <c r="C8073" i="8"/>
  <c r="D8073" i="8"/>
  <c r="C8074" i="8"/>
  <c r="D8074" i="8"/>
  <c r="C8075" i="8"/>
  <c r="D8075" i="8"/>
  <c r="C8076" i="8"/>
  <c r="D8076" i="8"/>
  <c r="C8077" i="8"/>
  <c r="D8077" i="8"/>
  <c r="C8078" i="8"/>
  <c r="D8078" i="8"/>
  <c r="C8079" i="8"/>
  <c r="D8079" i="8"/>
  <c r="C8080" i="8"/>
  <c r="D8080" i="8"/>
  <c r="C8081" i="8"/>
  <c r="D8081" i="8"/>
  <c r="C8082" i="8"/>
  <c r="D8082" i="8"/>
  <c r="C8083" i="8"/>
  <c r="D8083" i="8"/>
  <c r="C8084" i="8"/>
  <c r="D8084" i="8"/>
  <c r="C8085" i="8"/>
  <c r="D8085" i="8"/>
  <c r="C8086" i="8"/>
  <c r="D8086" i="8"/>
  <c r="C8087" i="8"/>
  <c r="D8087" i="8"/>
  <c r="C8088" i="8"/>
  <c r="D8088" i="8"/>
  <c r="C8089" i="8"/>
  <c r="D8089" i="8"/>
  <c r="C8090" i="8"/>
  <c r="D8090" i="8"/>
  <c r="C8091" i="8"/>
  <c r="D8091" i="8"/>
  <c r="C8092" i="8"/>
  <c r="D8092" i="8"/>
  <c r="C8093" i="8"/>
  <c r="D8093" i="8"/>
  <c r="C8094" i="8"/>
  <c r="D8094" i="8"/>
  <c r="C8095" i="8"/>
  <c r="D8095" i="8"/>
  <c r="C8096" i="8"/>
  <c r="D8096" i="8"/>
  <c r="C8097" i="8"/>
  <c r="D8097" i="8"/>
  <c r="C8098" i="8"/>
  <c r="D8098" i="8"/>
  <c r="C8099" i="8"/>
  <c r="D8099" i="8"/>
  <c r="C8100" i="8"/>
  <c r="D8100" i="8"/>
  <c r="C8101" i="8"/>
  <c r="D8101" i="8"/>
  <c r="C8102" i="8"/>
  <c r="D8102" i="8"/>
  <c r="C8103" i="8"/>
  <c r="D8103" i="8"/>
  <c r="C8104" i="8"/>
  <c r="D8104" i="8"/>
  <c r="C8105" i="8"/>
  <c r="D8105" i="8"/>
  <c r="C8106" i="8"/>
  <c r="D8106" i="8"/>
  <c r="C8107" i="8"/>
  <c r="D8107" i="8"/>
  <c r="C8108" i="8"/>
  <c r="D8108" i="8"/>
  <c r="C8109" i="8"/>
  <c r="D8109" i="8"/>
  <c r="C8110" i="8"/>
  <c r="D8110" i="8"/>
  <c r="C8111" i="8"/>
  <c r="D8111" i="8"/>
  <c r="C8112" i="8"/>
  <c r="D8112" i="8"/>
  <c r="C8113" i="8"/>
  <c r="D8113" i="8"/>
  <c r="C8114" i="8"/>
  <c r="D8114" i="8"/>
  <c r="C8115" i="8"/>
  <c r="D8115" i="8"/>
  <c r="C8116" i="8"/>
  <c r="D8116" i="8"/>
  <c r="C8117" i="8"/>
  <c r="D8117" i="8"/>
  <c r="C8118" i="8"/>
  <c r="D8118" i="8"/>
  <c r="C8119" i="8"/>
  <c r="D8119" i="8"/>
  <c r="C8120" i="8"/>
  <c r="D8120" i="8"/>
  <c r="C8121" i="8"/>
  <c r="D8121" i="8"/>
  <c r="C8122" i="8"/>
  <c r="D8122" i="8"/>
  <c r="C8123" i="8"/>
  <c r="D8123" i="8"/>
  <c r="C8124" i="8"/>
  <c r="D8124" i="8"/>
  <c r="C8125" i="8"/>
  <c r="D8125" i="8"/>
  <c r="C8126" i="8"/>
  <c r="D8126" i="8"/>
  <c r="C8127" i="8"/>
  <c r="D8127" i="8"/>
  <c r="C8128" i="8"/>
  <c r="D8128" i="8"/>
  <c r="C8129" i="8"/>
  <c r="D8129" i="8"/>
  <c r="C8130" i="8"/>
  <c r="D8130" i="8"/>
  <c r="C8131" i="8"/>
  <c r="D8131" i="8"/>
  <c r="C8132" i="8"/>
  <c r="D8132" i="8"/>
  <c r="C8133" i="8"/>
  <c r="D8133" i="8"/>
  <c r="C8134" i="8"/>
  <c r="D8134" i="8"/>
  <c r="C8135" i="8"/>
  <c r="D8135" i="8"/>
  <c r="C8136" i="8"/>
  <c r="D8136" i="8"/>
  <c r="C8137" i="8"/>
  <c r="D8137" i="8"/>
  <c r="C8138" i="8"/>
  <c r="D8138" i="8"/>
  <c r="C8139" i="8"/>
  <c r="D8139" i="8"/>
  <c r="C8140" i="8"/>
  <c r="D8140" i="8"/>
  <c r="C8141" i="8"/>
  <c r="D8141" i="8"/>
  <c r="C8142" i="8"/>
  <c r="D8142" i="8"/>
  <c r="C8143" i="8"/>
  <c r="D8143" i="8"/>
  <c r="C8144" i="8"/>
  <c r="D8144" i="8"/>
  <c r="C8145" i="8"/>
  <c r="D8145" i="8"/>
  <c r="C8146" i="8"/>
  <c r="D8146" i="8"/>
  <c r="C8147" i="8"/>
  <c r="D8147" i="8"/>
  <c r="C8148" i="8"/>
  <c r="D8148" i="8"/>
  <c r="C8149" i="8"/>
  <c r="D8149" i="8"/>
  <c r="C8150" i="8"/>
  <c r="D8150" i="8"/>
  <c r="C8151" i="8"/>
  <c r="D8151" i="8"/>
  <c r="C8152" i="8"/>
  <c r="D8152" i="8"/>
  <c r="C8153" i="8"/>
  <c r="D8153" i="8"/>
  <c r="C8154" i="8"/>
  <c r="D8154" i="8"/>
  <c r="C8155" i="8"/>
  <c r="D8155" i="8"/>
  <c r="C8156" i="8"/>
  <c r="D8156" i="8"/>
  <c r="C8157" i="8"/>
  <c r="D8157" i="8"/>
  <c r="C8158" i="8"/>
  <c r="D8158" i="8"/>
  <c r="C8159" i="8"/>
  <c r="D8159" i="8"/>
  <c r="C8160" i="8"/>
  <c r="D8160" i="8"/>
  <c r="C8161" i="8"/>
  <c r="D8161" i="8"/>
  <c r="C8162" i="8"/>
  <c r="D8162" i="8"/>
  <c r="C8163" i="8"/>
  <c r="D8163" i="8"/>
  <c r="C8164" i="8"/>
  <c r="D8164" i="8"/>
  <c r="C8165" i="8"/>
  <c r="D8165" i="8"/>
  <c r="C8166" i="8"/>
  <c r="D8166" i="8"/>
  <c r="C8167" i="8"/>
  <c r="D8167" i="8"/>
  <c r="C8168" i="8"/>
  <c r="D8168" i="8"/>
  <c r="C8169" i="8"/>
  <c r="D8169" i="8"/>
  <c r="C8170" i="8"/>
  <c r="D8170" i="8"/>
  <c r="C8171" i="8"/>
  <c r="D8171" i="8"/>
  <c r="C8172" i="8"/>
  <c r="D8172" i="8"/>
  <c r="C8173" i="8"/>
  <c r="D8173" i="8"/>
  <c r="C8174" i="8"/>
  <c r="D8174" i="8"/>
  <c r="C8175" i="8"/>
  <c r="D8175" i="8"/>
  <c r="C8176" i="8"/>
  <c r="D8176" i="8"/>
  <c r="C8177" i="8"/>
  <c r="D8177" i="8"/>
  <c r="C8178" i="8"/>
  <c r="D8178" i="8"/>
  <c r="C8179" i="8"/>
  <c r="D8179" i="8"/>
  <c r="C8181" i="8"/>
  <c r="D8181" i="8"/>
  <c r="C8182" i="8"/>
  <c r="D8182" i="8"/>
  <c r="C8183" i="8"/>
  <c r="D8183" i="8"/>
  <c r="C8184" i="8"/>
  <c r="D8184" i="8"/>
  <c r="C8185" i="8"/>
  <c r="D8185" i="8"/>
  <c r="C8186" i="8"/>
  <c r="D8186" i="8"/>
  <c r="C8187" i="8"/>
  <c r="D8187" i="8"/>
  <c r="C8188" i="8"/>
  <c r="D8188" i="8"/>
  <c r="C8189" i="8"/>
  <c r="D8189" i="8"/>
  <c r="C8190" i="8"/>
  <c r="D8190" i="8"/>
  <c r="C8191" i="8"/>
  <c r="D8191" i="8"/>
  <c r="C8192" i="8"/>
  <c r="D8192" i="8"/>
  <c r="C8193" i="8"/>
  <c r="D8193" i="8"/>
  <c r="C8194" i="8"/>
  <c r="D8194" i="8"/>
  <c r="C8195" i="8"/>
  <c r="D8195" i="8"/>
  <c r="C8196" i="8"/>
  <c r="D8196" i="8"/>
  <c r="C8197" i="8"/>
  <c r="D8197" i="8"/>
  <c r="C8198" i="8"/>
  <c r="D8198" i="8"/>
  <c r="C8199" i="8"/>
  <c r="D8199" i="8"/>
  <c r="C8200" i="8"/>
  <c r="D8200" i="8"/>
  <c r="C8209" i="8"/>
  <c r="D8209" i="8"/>
  <c r="C8210" i="8"/>
  <c r="D8210" i="8"/>
  <c r="C8211" i="8"/>
  <c r="D8211" i="8"/>
  <c r="C8212" i="8"/>
  <c r="D8212" i="8"/>
  <c r="C8213" i="8"/>
  <c r="D8213" i="8"/>
  <c r="C8214" i="8"/>
  <c r="D8214" i="8"/>
  <c r="C8215" i="8"/>
  <c r="D8215" i="8"/>
  <c r="C8216" i="8"/>
  <c r="D8216" i="8"/>
  <c r="C8217" i="8"/>
  <c r="D8217" i="8"/>
  <c r="C8218" i="8"/>
  <c r="D8218" i="8"/>
  <c r="C8219" i="8"/>
  <c r="D8219" i="8"/>
  <c r="C8220" i="8"/>
  <c r="D8220" i="8"/>
  <c r="C8221" i="8"/>
  <c r="D8221" i="8"/>
  <c r="C8222" i="8"/>
  <c r="D8222" i="8"/>
  <c r="C8223" i="8"/>
  <c r="D8223" i="8"/>
  <c r="C8224" i="8"/>
  <c r="D8224" i="8"/>
  <c r="C8225" i="8"/>
  <c r="D8225" i="8"/>
  <c r="C8226" i="8"/>
  <c r="D8226" i="8"/>
  <c r="C8227" i="8"/>
  <c r="D8227" i="8"/>
  <c r="C8228" i="8"/>
  <c r="D8228" i="8"/>
  <c r="C8229" i="8"/>
  <c r="D8229" i="8"/>
  <c r="C8230" i="8"/>
  <c r="D8230" i="8"/>
  <c r="C8231" i="8"/>
  <c r="D8231" i="8"/>
  <c r="C8232" i="8"/>
  <c r="D8232" i="8"/>
  <c r="C8233" i="8"/>
  <c r="D8233" i="8"/>
  <c r="C8234" i="8"/>
  <c r="D8234" i="8"/>
  <c r="C8235" i="8"/>
  <c r="D8235" i="8"/>
  <c r="C8236" i="8"/>
  <c r="D8236" i="8"/>
  <c r="C8237" i="8"/>
  <c r="D8237" i="8"/>
  <c r="C8238" i="8"/>
  <c r="D8238" i="8"/>
  <c r="C8239" i="8"/>
  <c r="D8239" i="8"/>
  <c r="C8240" i="8"/>
  <c r="D8240" i="8"/>
  <c r="C8241" i="8"/>
  <c r="D8241" i="8"/>
  <c r="C8242" i="8"/>
  <c r="D8242" i="8"/>
  <c r="C8243" i="8"/>
  <c r="D8243" i="8"/>
  <c r="C8244" i="8"/>
  <c r="D8244" i="8"/>
  <c r="C8245" i="8"/>
  <c r="D8245" i="8"/>
  <c r="C8246" i="8"/>
  <c r="D8246" i="8"/>
  <c r="C8247" i="8"/>
  <c r="D8247" i="8"/>
  <c r="C8248" i="8"/>
  <c r="D8248" i="8"/>
  <c r="C8249" i="8"/>
  <c r="D8249" i="8"/>
  <c r="C8250" i="8"/>
  <c r="D8250" i="8"/>
  <c r="C8251" i="8"/>
  <c r="D8251" i="8"/>
  <c r="C8252" i="8"/>
  <c r="D8252" i="8"/>
  <c r="C8253" i="8"/>
  <c r="D8253" i="8"/>
  <c r="C8254" i="8"/>
  <c r="D8254" i="8"/>
  <c r="C8255" i="8"/>
  <c r="D8255" i="8"/>
  <c r="C8256" i="8"/>
  <c r="D8256" i="8"/>
  <c r="C8257" i="8"/>
  <c r="D8257" i="8"/>
  <c r="C8258" i="8"/>
  <c r="D8258" i="8"/>
  <c r="C8259" i="8"/>
  <c r="D8259" i="8"/>
  <c r="C8260" i="8"/>
  <c r="D8260" i="8"/>
  <c r="C8261" i="8"/>
  <c r="D8261" i="8"/>
  <c r="C8262" i="8"/>
  <c r="D8262" i="8"/>
  <c r="C8263" i="8"/>
  <c r="D8263" i="8"/>
  <c r="C8264" i="8"/>
  <c r="D8264" i="8"/>
  <c r="C8265" i="8"/>
  <c r="D8265" i="8"/>
  <c r="C8266" i="8"/>
  <c r="D8266" i="8"/>
  <c r="C8267" i="8"/>
  <c r="D8267" i="8"/>
  <c r="C8268" i="8"/>
  <c r="D8268" i="8"/>
  <c r="C8269" i="8"/>
  <c r="D8269" i="8"/>
  <c r="C8270" i="8"/>
  <c r="D8270" i="8"/>
  <c r="C8271" i="8"/>
  <c r="D8271" i="8"/>
  <c r="C8272" i="8"/>
  <c r="D8272" i="8"/>
  <c r="C8273" i="8"/>
  <c r="D8273" i="8"/>
  <c r="C8274" i="8"/>
  <c r="D8274" i="8"/>
  <c r="C8275" i="8"/>
  <c r="D8275" i="8"/>
  <c r="C8276" i="8"/>
  <c r="D8276" i="8"/>
  <c r="C8277" i="8"/>
  <c r="D8277" i="8"/>
  <c r="C8278" i="8"/>
  <c r="D8278" i="8"/>
  <c r="C8279" i="8"/>
  <c r="D8279" i="8"/>
  <c r="C8280" i="8"/>
  <c r="D8280" i="8"/>
  <c r="C8281" i="8"/>
  <c r="D8281" i="8"/>
  <c r="C8282" i="8"/>
  <c r="D8282" i="8"/>
  <c r="C8283" i="8"/>
  <c r="D8283" i="8"/>
  <c r="C8284" i="8"/>
  <c r="D8284" i="8"/>
  <c r="C8285" i="8"/>
  <c r="D8285" i="8"/>
  <c r="C8286" i="8"/>
  <c r="D8286" i="8"/>
  <c r="C8287" i="8"/>
  <c r="D8287" i="8"/>
  <c r="C8288" i="8"/>
  <c r="D8288" i="8"/>
  <c r="C8289" i="8"/>
  <c r="D8289" i="8"/>
  <c r="C8290" i="8"/>
  <c r="D8290" i="8"/>
  <c r="C8291" i="8"/>
  <c r="D8291" i="8"/>
  <c r="C8292" i="8"/>
  <c r="D8292" i="8"/>
  <c r="C8293" i="8"/>
  <c r="D8293" i="8"/>
  <c r="C8294" i="8"/>
  <c r="D8294" i="8"/>
  <c r="C8295" i="8"/>
  <c r="D8295" i="8"/>
  <c r="C8296" i="8"/>
  <c r="D8296" i="8"/>
  <c r="C8297" i="8"/>
  <c r="D8297" i="8"/>
  <c r="C8298" i="8"/>
  <c r="D8298" i="8"/>
  <c r="C8299" i="8"/>
  <c r="D8299" i="8"/>
  <c r="C8300" i="8"/>
  <c r="D8300" i="8"/>
  <c r="C8301" i="8"/>
  <c r="D8301" i="8"/>
  <c r="C8302" i="8"/>
  <c r="D8302" i="8"/>
  <c r="C8303" i="8"/>
  <c r="D8303" i="8"/>
  <c r="C8304" i="8"/>
  <c r="D8304" i="8"/>
  <c r="C8305" i="8"/>
  <c r="D8305" i="8"/>
  <c r="C8306" i="8"/>
  <c r="D8306" i="8"/>
  <c r="C8307" i="8"/>
  <c r="D8307" i="8"/>
  <c r="C8308" i="8"/>
  <c r="D8308" i="8"/>
  <c r="C8310" i="8"/>
  <c r="D8310" i="8"/>
  <c r="C8311" i="8"/>
  <c r="D8311" i="8"/>
  <c r="C8312" i="8"/>
  <c r="D8312" i="8"/>
  <c r="C8313" i="8"/>
  <c r="D8313" i="8"/>
  <c r="C8314" i="8"/>
  <c r="D8314" i="8"/>
  <c r="C8315" i="8"/>
  <c r="D8315" i="8"/>
  <c r="C8316" i="8"/>
  <c r="D8316" i="8"/>
  <c r="C8317" i="8"/>
  <c r="D8317" i="8"/>
  <c r="C8318" i="8"/>
  <c r="D8318" i="8"/>
  <c r="C8319" i="8"/>
  <c r="D8319" i="8"/>
  <c r="C8320" i="8"/>
  <c r="D8320" i="8"/>
  <c r="C8321" i="8"/>
  <c r="D8321" i="8"/>
  <c r="C8322" i="8"/>
  <c r="D8322" i="8"/>
  <c r="C8323" i="8"/>
  <c r="D8323" i="8"/>
  <c r="C8324" i="8"/>
  <c r="D8324" i="8"/>
  <c r="C8325" i="8"/>
  <c r="D8325" i="8"/>
  <c r="C8326" i="8"/>
  <c r="D8326" i="8"/>
  <c r="C8327" i="8"/>
  <c r="D8327" i="8"/>
  <c r="C8328" i="8"/>
  <c r="D8328" i="8"/>
  <c r="C8329" i="8"/>
  <c r="D8329" i="8"/>
  <c r="C8330" i="8"/>
  <c r="D8330" i="8"/>
  <c r="C8331" i="8"/>
  <c r="D8331" i="8"/>
  <c r="C8332" i="8"/>
  <c r="D8332" i="8"/>
  <c r="C8333" i="8"/>
  <c r="D8333" i="8"/>
  <c r="C8334" i="8"/>
  <c r="D8334" i="8"/>
  <c r="C8335" i="8"/>
  <c r="D8335" i="8"/>
  <c r="C8336" i="8"/>
  <c r="D8336" i="8"/>
  <c r="C8337" i="8"/>
  <c r="D8337" i="8"/>
  <c r="C8338" i="8"/>
  <c r="D8338" i="8"/>
  <c r="C8339" i="8"/>
  <c r="D8339" i="8"/>
  <c r="C8340" i="8"/>
  <c r="D8340" i="8"/>
  <c r="C8341" i="8"/>
  <c r="D8341" i="8"/>
  <c r="C8342" i="8"/>
  <c r="D8342" i="8"/>
  <c r="C8343" i="8"/>
  <c r="D8343" i="8"/>
  <c r="C8344" i="8"/>
  <c r="D8344" i="8"/>
  <c r="C8345" i="8"/>
  <c r="D8345" i="8"/>
  <c r="C8346" i="8"/>
  <c r="D8346" i="8"/>
  <c r="C8347" i="8"/>
  <c r="D8347" i="8"/>
  <c r="C8348" i="8"/>
  <c r="D8348" i="8"/>
  <c r="C8349" i="8"/>
  <c r="D8349" i="8"/>
  <c r="C8350" i="8"/>
  <c r="D8350" i="8"/>
  <c r="C8351" i="8"/>
  <c r="D8351" i="8"/>
  <c r="C8352" i="8"/>
  <c r="D8352" i="8"/>
  <c r="C8353" i="8"/>
  <c r="D8353" i="8"/>
  <c r="C8354" i="8"/>
  <c r="D8354" i="8"/>
  <c r="C8355" i="8"/>
  <c r="D8355" i="8"/>
  <c r="C8356" i="8"/>
  <c r="D8356" i="8"/>
  <c r="C8357" i="8"/>
  <c r="D8357" i="8"/>
  <c r="C8358" i="8"/>
  <c r="D8358" i="8"/>
  <c r="C8359" i="8"/>
  <c r="D8359" i="8"/>
  <c r="C8360" i="8"/>
  <c r="D8360" i="8"/>
  <c r="C8361" i="8"/>
  <c r="D8361" i="8"/>
  <c r="C8362" i="8"/>
  <c r="D8362" i="8"/>
  <c r="C8363" i="8"/>
  <c r="D8363" i="8"/>
  <c r="C8364" i="8"/>
  <c r="D8364" i="8"/>
  <c r="C8365" i="8"/>
  <c r="D8365" i="8"/>
  <c r="C8366" i="8"/>
  <c r="D8366" i="8"/>
  <c r="C8367" i="8"/>
  <c r="D8367" i="8"/>
  <c r="C8368" i="8"/>
  <c r="D8368" i="8"/>
  <c r="C8369" i="8"/>
  <c r="D8369" i="8"/>
  <c r="C8370" i="8"/>
  <c r="D8370" i="8"/>
  <c r="C8371" i="8"/>
  <c r="D8371" i="8"/>
  <c r="C8372" i="8"/>
  <c r="D8372" i="8"/>
  <c r="C8373" i="8"/>
  <c r="D8373" i="8"/>
  <c r="C8374" i="8"/>
  <c r="D8374" i="8"/>
  <c r="C8375" i="8"/>
  <c r="D8375" i="8"/>
  <c r="C8376" i="8"/>
  <c r="D8376" i="8"/>
  <c r="C8377" i="8"/>
  <c r="D8377" i="8"/>
  <c r="C8378" i="8"/>
  <c r="D8378" i="8"/>
  <c r="C8379" i="8"/>
  <c r="D8379" i="8"/>
  <c r="C8380" i="8"/>
  <c r="D8380" i="8"/>
  <c r="C8381" i="8"/>
  <c r="D8381" i="8"/>
  <c r="C8382" i="8"/>
  <c r="D8382" i="8"/>
  <c r="C8383" i="8"/>
  <c r="D8383" i="8"/>
  <c r="C8384" i="8"/>
  <c r="D8384" i="8"/>
  <c r="C8385" i="8"/>
  <c r="D8385" i="8"/>
  <c r="C8386" i="8"/>
  <c r="D8386" i="8"/>
  <c r="C8387" i="8"/>
  <c r="D8387" i="8"/>
  <c r="C8388" i="8"/>
  <c r="D8388" i="8"/>
  <c r="C8389" i="8"/>
  <c r="D8389" i="8"/>
  <c r="C8390" i="8"/>
  <c r="D8390" i="8"/>
  <c r="C8391" i="8"/>
  <c r="D8391" i="8"/>
  <c r="C8392" i="8"/>
  <c r="D8392" i="8"/>
  <c r="C8393" i="8"/>
  <c r="D8393" i="8"/>
  <c r="C8394" i="8"/>
  <c r="D8394" i="8"/>
  <c r="C8395" i="8"/>
  <c r="D8395" i="8"/>
  <c r="C8396" i="8"/>
  <c r="D8396" i="8"/>
  <c r="C8397" i="8"/>
  <c r="D8397" i="8"/>
  <c r="C8398" i="8"/>
  <c r="D8398" i="8"/>
  <c r="C8399" i="8"/>
  <c r="D8399" i="8"/>
  <c r="C8400" i="8"/>
  <c r="D8400" i="8"/>
  <c r="C8401" i="8"/>
  <c r="D8401" i="8"/>
  <c r="C8402" i="8"/>
  <c r="D8402" i="8"/>
  <c r="C8403" i="8"/>
  <c r="D8403" i="8"/>
  <c r="C8404" i="8"/>
  <c r="D8404" i="8"/>
  <c r="C8405" i="8"/>
  <c r="D8405" i="8"/>
  <c r="C8406" i="8"/>
  <c r="D8406" i="8"/>
  <c r="C8407" i="8"/>
  <c r="D8407" i="8"/>
  <c r="C8408" i="8"/>
  <c r="D8408" i="8"/>
  <c r="C8411" i="8"/>
  <c r="D8411" i="8"/>
  <c r="C8412" i="8"/>
  <c r="D8412" i="8"/>
  <c r="C8413" i="8"/>
  <c r="D8413" i="8"/>
  <c r="C8414" i="8"/>
  <c r="D8414" i="8"/>
  <c r="C8415" i="8"/>
  <c r="D8415" i="8"/>
  <c r="C8416" i="8"/>
  <c r="D8416" i="8"/>
  <c r="C8417" i="8"/>
  <c r="D8417" i="8"/>
  <c r="C8418" i="8"/>
  <c r="D8418" i="8"/>
  <c r="C8419" i="8"/>
  <c r="D8419" i="8"/>
  <c r="C8420" i="8"/>
  <c r="D8420" i="8"/>
  <c r="C8421" i="8"/>
  <c r="D8421" i="8"/>
  <c r="C8422" i="8"/>
  <c r="D8422" i="8"/>
  <c r="C8423" i="8"/>
  <c r="D8423" i="8"/>
  <c r="C8424" i="8"/>
  <c r="D8424" i="8"/>
  <c r="C8425" i="8"/>
  <c r="D8425" i="8"/>
  <c r="C8426" i="8"/>
  <c r="D8426" i="8"/>
  <c r="C8427" i="8"/>
  <c r="D8427" i="8"/>
  <c r="C8428" i="8"/>
  <c r="D8428" i="8"/>
  <c r="C8429" i="8"/>
  <c r="D8429" i="8"/>
  <c r="C8430" i="8"/>
  <c r="D8430" i="8"/>
  <c r="C8431" i="8"/>
  <c r="D8431" i="8"/>
  <c r="C8432" i="8"/>
  <c r="D8432" i="8"/>
  <c r="C8433" i="8"/>
  <c r="D8433" i="8"/>
  <c r="C8434" i="8"/>
  <c r="D8434" i="8"/>
  <c r="C8435" i="8"/>
  <c r="D8435" i="8"/>
  <c r="C8436" i="8"/>
  <c r="D8436" i="8"/>
  <c r="C8437" i="8"/>
  <c r="D8437" i="8"/>
  <c r="C8438" i="8"/>
  <c r="D8438" i="8"/>
  <c r="C8439" i="8"/>
  <c r="D8439" i="8"/>
  <c r="C8440" i="8"/>
  <c r="D8440" i="8"/>
  <c r="C8441" i="8"/>
  <c r="D8441" i="8"/>
  <c r="C8442" i="8"/>
  <c r="D8442" i="8"/>
  <c r="C8443" i="8"/>
  <c r="D8443" i="8"/>
  <c r="C8444" i="8"/>
  <c r="D8444" i="8"/>
  <c r="C8445" i="8"/>
  <c r="D8445" i="8"/>
  <c r="C8446" i="8"/>
  <c r="D8446" i="8"/>
  <c r="C8447" i="8"/>
  <c r="D8447" i="8"/>
  <c r="C8448" i="8"/>
  <c r="D8448" i="8"/>
  <c r="C8449" i="8"/>
  <c r="D8449" i="8"/>
  <c r="C8450" i="8"/>
  <c r="D8450" i="8"/>
  <c r="C8451" i="8"/>
  <c r="D8451" i="8"/>
  <c r="C8452" i="8"/>
  <c r="D8452" i="8"/>
  <c r="C8453" i="8"/>
  <c r="D8453" i="8"/>
  <c r="C8454" i="8"/>
  <c r="D8454" i="8"/>
  <c r="C8455" i="8"/>
  <c r="D8455" i="8"/>
  <c r="C8456" i="8"/>
  <c r="D8456" i="8"/>
  <c r="C8457" i="8"/>
  <c r="D8457" i="8"/>
  <c r="C8458" i="8"/>
  <c r="D8458" i="8"/>
  <c r="C8459" i="8"/>
  <c r="D8459" i="8"/>
  <c r="C8460" i="8"/>
  <c r="D8460" i="8"/>
  <c r="C8461" i="8"/>
  <c r="D8461" i="8"/>
  <c r="C8462" i="8"/>
  <c r="D8462" i="8"/>
  <c r="C8463" i="8"/>
  <c r="D8463" i="8"/>
  <c r="C8464" i="8"/>
  <c r="D8464" i="8"/>
  <c r="C8465" i="8"/>
  <c r="D8465" i="8"/>
  <c r="C8466" i="8"/>
  <c r="D8466" i="8"/>
  <c r="C8467" i="8"/>
  <c r="D8467" i="8"/>
  <c r="C8468" i="8"/>
  <c r="D8468" i="8"/>
  <c r="C8469" i="8"/>
  <c r="D8469" i="8"/>
  <c r="C8470" i="8"/>
  <c r="D8470" i="8"/>
  <c r="C8471" i="8"/>
  <c r="D8471" i="8"/>
  <c r="C8472" i="8"/>
  <c r="D8472" i="8"/>
  <c r="C8473" i="8"/>
  <c r="D8473" i="8"/>
  <c r="C8474" i="8"/>
  <c r="D8474" i="8"/>
  <c r="C8475" i="8"/>
  <c r="D8475" i="8"/>
  <c r="C8476" i="8"/>
  <c r="D8476" i="8"/>
  <c r="C8477" i="8"/>
  <c r="D8477" i="8"/>
  <c r="C8478" i="8"/>
  <c r="D8478" i="8"/>
  <c r="C8479" i="8"/>
  <c r="D8479" i="8"/>
  <c r="C8480" i="8"/>
  <c r="D8480" i="8"/>
  <c r="C8481" i="8"/>
  <c r="D8481" i="8"/>
  <c r="C8482" i="8"/>
  <c r="D8482" i="8"/>
  <c r="C8483" i="8"/>
  <c r="D8483" i="8"/>
  <c r="C8484" i="8"/>
  <c r="D8484" i="8"/>
  <c r="C8485" i="8"/>
  <c r="D8485" i="8"/>
  <c r="C8486" i="8"/>
  <c r="D8486" i="8"/>
  <c r="C8487" i="8"/>
  <c r="D8487" i="8"/>
  <c r="C8488" i="8"/>
  <c r="D8488" i="8"/>
  <c r="C8489" i="8"/>
  <c r="D8489" i="8"/>
  <c r="C8490" i="8"/>
  <c r="D8490" i="8"/>
  <c r="C8491" i="8"/>
  <c r="D8491" i="8"/>
  <c r="C8492" i="8"/>
  <c r="D8492" i="8"/>
  <c r="C8493" i="8"/>
  <c r="D8493" i="8"/>
  <c r="C8494" i="8"/>
  <c r="D8494" i="8"/>
  <c r="C8495" i="8"/>
  <c r="D8495" i="8"/>
  <c r="C8496" i="8"/>
  <c r="D8496" i="8"/>
  <c r="C8497" i="8"/>
  <c r="D8497" i="8"/>
  <c r="C8498" i="8"/>
  <c r="D8498" i="8"/>
  <c r="C8499" i="8"/>
  <c r="D8499" i="8"/>
  <c r="C8500" i="8"/>
  <c r="D8500" i="8"/>
  <c r="C8501" i="8"/>
  <c r="D8501" i="8"/>
  <c r="C8502" i="8"/>
  <c r="D8502" i="8"/>
  <c r="C8503" i="8"/>
  <c r="D8503" i="8"/>
  <c r="C8504" i="8"/>
  <c r="D8504" i="8"/>
  <c r="C8505" i="8"/>
  <c r="D8505" i="8"/>
  <c r="C8506" i="8"/>
  <c r="D8506" i="8"/>
  <c r="C8507" i="8"/>
  <c r="D8507" i="8"/>
  <c r="C8508" i="8"/>
  <c r="D8508" i="8"/>
  <c r="C8509" i="8"/>
  <c r="D8509" i="8"/>
  <c r="C8511" i="8"/>
  <c r="D8511" i="8"/>
  <c r="C8512" i="8"/>
  <c r="D8512" i="8"/>
  <c r="C8513" i="8"/>
  <c r="D8513" i="8"/>
  <c r="C8514" i="8"/>
  <c r="D8514" i="8"/>
  <c r="C8515" i="8"/>
  <c r="D8515" i="8"/>
  <c r="C8516" i="8"/>
  <c r="D8516" i="8"/>
  <c r="C8517" i="8"/>
  <c r="D8517" i="8"/>
  <c r="C8518" i="8"/>
  <c r="D8518" i="8"/>
  <c r="C8519" i="8"/>
  <c r="D8519" i="8"/>
  <c r="C8520" i="8"/>
  <c r="D8520" i="8"/>
  <c r="C8521" i="8"/>
  <c r="D8521" i="8"/>
  <c r="C8522" i="8"/>
  <c r="D8522" i="8"/>
  <c r="C8523" i="8"/>
  <c r="D8523" i="8"/>
  <c r="C8524" i="8"/>
  <c r="D8524" i="8"/>
  <c r="C8525" i="8"/>
  <c r="D8525" i="8"/>
  <c r="C8526" i="8"/>
  <c r="D8526" i="8"/>
  <c r="C8527" i="8"/>
  <c r="D8527" i="8"/>
  <c r="C8528" i="8"/>
  <c r="D8528" i="8"/>
  <c r="C8529" i="8"/>
  <c r="D8529" i="8"/>
  <c r="C8530" i="8"/>
  <c r="D8530" i="8"/>
  <c r="C8531" i="8"/>
  <c r="D8531" i="8"/>
  <c r="C8532" i="8"/>
  <c r="D8532" i="8"/>
  <c r="C8533" i="8"/>
  <c r="D8533" i="8"/>
  <c r="C8534" i="8"/>
  <c r="D8534" i="8"/>
  <c r="C8535" i="8"/>
  <c r="D8535" i="8"/>
  <c r="C8536" i="8"/>
  <c r="D8536" i="8"/>
  <c r="C8537" i="8"/>
  <c r="D8537" i="8"/>
  <c r="C8538" i="8"/>
  <c r="D8538" i="8"/>
  <c r="C8539" i="8"/>
  <c r="D8539" i="8"/>
  <c r="C8540" i="8"/>
  <c r="D8540" i="8"/>
  <c r="C8541" i="8"/>
  <c r="D8541" i="8"/>
  <c r="C8542" i="8"/>
  <c r="D8542" i="8"/>
  <c r="C8543" i="8"/>
  <c r="D8543" i="8"/>
  <c r="C8544" i="8"/>
  <c r="D8544" i="8"/>
  <c r="C8545" i="8"/>
  <c r="D8545" i="8"/>
  <c r="C8546" i="8"/>
  <c r="D8546" i="8"/>
  <c r="C8547" i="8"/>
  <c r="D8547" i="8"/>
  <c r="C8548" i="8"/>
  <c r="D8548" i="8"/>
  <c r="C8549" i="8"/>
  <c r="D8549" i="8"/>
  <c r="C8550" i="8"/>
  <c r="D8550" i="8"/>
  <c r="C8551" i="8"/>
  <c r="D8551" i="8"/>
  <c r="C8552" i="8"/>
  <c r="D8552" i="8"/>
  <c r="C8553" i="8"/>
  <c r="D8553" i="8"/>
  <c r="C8554" i="8"/>
  <c r="D8554" i="8"/>
  <c r="C8555" i="8"/>
  <c r="D8555" i="8"/>
  <c r="C8556" i="8"/>
  <c r="D8556" i="8"/>
  <c r="C8557" i="8"/>
  <c r="D8557" i="8"/>
  <c r="C8558" i="8"/>
  <c r="D8558" i="8"/>
  <c r="C8559" i="8"/>
  <c r="D8559" i="8"/>
  <c r="C8560" i="8"/>
  <c r="D8560" i="8"/>
  <c r="C8561" i="8"/>
  <c r="D8561" i="8"/>
  <c r="C8562" i="8"/>
  <c r="D8562" i="8"/>
  <c r="C8563" i="8"/>
  <c r="D8563" i="8"/>
  <c r="C8564" i="8"/>
  <c r="D8564" i="8"/>
  <c r="C8565" i="8"/>
  <c r="D8565" i="8"/>
  <c r="C8566" i="8"/>
  <c r="D8566" i="8"/>
  <c r="C8567" i="8"/>
  <c r="D8567" i="8"/>
  <c r="C8568" i="8"/>
  <c r="D8568" i="8"/>
  <c r="C8569" i="8"/>
  <c r="D8569" i="8"/>
  <c r="C8570" i="8"/>
  <c r="D8570" i="8"/>
  <c r="C8571" i="8"/>
  <c r="D8571" i="8"/>
  <c r="C8572" i="8"/>
  <c r="D8572" i="8"/>
  <c r="C8573" i="8"/>
  <c r="D8573" i="8"/>
  <c r="C8574" i="8"/>
  <c r="D8574" i="8"/>
  <c r="C8575" i="8"/>
  <c r="D8575" i="8"/>
  <c r="C8576" i="8"/>
  <c r="D8576" i="8"/>
  <c r="C8577" i="8"/>
  <c r="D8577" i="8"/>
  <c r="C8578" i="8"/>
  <c r="D8578" i="8"/>
  <c r="C8579" i="8"/>
  <c r="D8579" i="8"/>
  <c r="C8580" i="8"/>
  <c r="D8580" i="8"/>
  <c r="C8581" i="8"/>
  <c r="D8581" i="8"/>
  <c r="C8582" i="8"/>
  <c r="D8582" i="8"/>
  <c r="C8583" i="8"/>
  <c r="D8583" i="8"/>
  <c r="C8584" i="8"/>
  <c r="D8584" i="8"/>
  <c r="C8585" i="8"/>
  <c r="D8585" i="8"/>
  <c r="C8586" i="8"/>
  <c r="D8586" i="8"/>
  <c r="C8587" i="8"/>
  <c r="D8587" i="8"/>
  <c r="C8588" i="8"/>
  <c r="D8588" i="8"/>
  <c r="C8589" i="8"/>
  <c r="D8589" i="8"/>
  <c r="C8590" i="8"/>
  <c r="D8590" i="8"/>
  <c r="C8591" i="8"/>
  <c r="D8591" i="8"/>
  <c r="C8592" i="8"/>
  <c r="D8592" i="8"/>
  <c r="C8593" i="8"/>
  <c r="D8593" i="8"/>
  <c r="C8595" i="8"/>
  <c r="D8595" i="8"/>
  <c r="C8596" i="8"/>
  <c r="D8596" i="8"/>
  <c r="C8597" i="8"/>
  <c r="D8597" i="8"/>
  <c r="C8598" i="8"/>
  <c r="D8598" i="8"/>
  <c r="C8599" i="8"/>
  <c r="D8599" i="8"/>
  <c r="C8600" i="8"/>
  <c r="D8600" i="8"/>
  <c r="C8601" i="8"/>
  <c r="D8601" i="8"/>
  <c r="C8602" i="8"/>
  <c r="D8602" i="8"/>
  <c r="C8603" i="8"/>
  <c r="D8603" i="8"/>
  <c r="C8604" i="8"/>
  <c r="D8604" i="8"/>
  <c r="C8605" i="8"/>
  <c r="D8605" i="8"/>
  <c r="C8606" i="8"/>
  <c r="D8606" i="8"/>
  <c r="C8607" i="8"/>
  <c r="D8607" i="8"/>
  <c r="C8608" i="8"/>
  <c r="D8608" i="8"/>
  <c r="C8609" i="8"/>
  <c r="D8609" i="8"/>
  <c r="C8610" i="8"/>
  <c r="D8610" i="8"/>
  <c r="C8611" i="8"/>
  <c r="D8611" i="8"/>
  <c r="C8612" i="8"/>
  <c r="D8612" i="8"/>
  <c r="C8613" i="8"/>
  <c r="D8613" i="8"/>
  <c r="C8614" i="8"/>
  <c r="D8614" i="8"/>
  <c r="C8615" i="8"/>
  <c r="D8615" i="8"/>
  <c r="C8616" i="8"/>
  <c r="D8616" i="8"/>
  <c r="C8617" i="8"/>
  <c r="D8617" i="8"/>
  <c r="C8618" i="8"/>
  <c r="D8618" i="8"/>
  <c r="C8619" i="8"/>
  <c r="D8619" i="8"/>
  <c r="C8620" i="8"/>
  <c r="D8620" i="8"/>
  <c r="C8621" i="8"/>
  <c r="D8621" i="8"/>
  <c r="C8622" i="8"/>
  <c r="D8622" i="8"/>
  <c r="C8623" i="8"/>
  <c r="D8623" i="8"/>
  <c r="C8624" i="8"/>
  <c r="D8624" i="8"/>
  <c r="C8625" i="8"/>
  <c r="D8625" i="8"/>
  <c r="C8626" i="8"/>
  <c r="D8626" i="8"/>
  <c r="C8627" i="8"/>
  <c r="D8627" i="8"/>
  <c r="C8628" i="8"/>
  <c r="D8628" i="8"/>
  <c r="C8629" i="8"/>
  <c r="D8629" i="8"/>
  <c r="C8630" i="8"/>
  <c r="D8630" i="8"/>
  <c r="C8631" i="8"/>
  <c r="D8631" i="8"/>
  <c r="C8632" i="8"/>
  <c r="D8632" i="8"/>
  <c r="C8633" i="8"/>
  <c r="D8633" i="8"/>
  <c r="C8634" i="8"/>
  <c r="D8634" i="8"/>
  <c r="C8635" i="8"/>
  <c r="D8635" i="8"/>
  <c r="C8636" i="8"/>
  <c r="D8636" i="8"/>
  <c r="C8637" i="8"/>
  <c r="D8637" i="8"/>
  <c r="C8638" i="8"/>
  <c r="D8638" i="8"/>
  <c r="C8639" i="8"/>
  <c r="D8639" i="8"/>
  <c r="C8640" i="8"/>
  <c r="D8640" i="8"/>
  <c r="C8641" i="8"/>
  <c r="D8641" i="8"/>
  <c r="C8642" i="8"/>
  <c r="D8642" i="8"/>
  <c r="C8643" i="8"/>
  <c r="D8643" i="8"/>
  <c r="C8644" i="8"/>
  <c r="D8644" i="8"/>
  <c r="C8645" i="8"/>
  <c r="D8645" i="8"/>
  <c r="C8646" i="8"/>
  <c r="D8646" i="8"/>
  <c r="C8647" i="8"/>
  <c r="D8647" i="8"/>
  <c r="C8648" i="8"/>
  <c r="D8648" i="8"/>
  <c r="C8649" i="8"/>
  <c r="D8649" i="8"/>
  <c r="C8650" i="8"/>
  <c r="D8650" i="8"/>
  <c r="C8651" i="8"/>
  <c r="D8651" i="8"/>
  <c r="C8652" i="8"/>
  <c r="D8652" i="8"/>
  <c r="C8653" i="8"/>
  <c r="D8653" i="8"/>
  <c r="C8654" i="8"/>
  <c r="D8654" i="8"/>
  <c r="C8655" i="8"/>
  <c r="D8655" i="8"/>
  <c r="C8656" i="8"/>
  <c r="D8656" i="8"/>
  <c r="C8657" i="8"/>
  <c r="D8657" i="8"/>
  <c r="C8658" i="8"/>
  <c r="D8658" i="8"/>
  <c r="C8659" i="8"/>
  <c r="D8659" i="8"/>
  <c r="C8660" i="8"/>
  <c r="D8660" i="8"/>
  <c r="C8661" i="8"/>
  <c r="D8661" i="8"/>
  <c r="C8662" i="8"/>
  <c r="D8662" i="8"/>
  <c r="C8663" i="8"/>
  <c r="D8663" i="8"/>
  <c r="C8664" i="8"/>
  <c r="D8664" i="8"/>
  <c r="C8665" i="8"/>
  <c r="D8665" i="8"/>
  <c r="C8666" i="8"/>
  <c r="D8666" i="8"/>
  <c r="C8667" i="8"/>
  <c r="D8667" i="8"/>
  <c r="C8668" i="8"/>
  <c r="D8668" i="8"/>
  <c r="C8669" i="8"/>
  <c r="D8669" i="8"/>
  <c r="C8670" i="8"/>
  <c r="D8670" i="8"/>
  <c r="C8671" i="8"/>
  <c r="D8671" i="8"/>
  <c r="C8672" i="8"/>
  <c r="D8672" i="8"/>
  <c r="C8673" i="8"/>
  <c r="D8673" i="8"/>
  <c r="C8674" i="8"/>
  <c r="D8674" i="8"/>
  <c r="C8675" i="8"/>
  <c r="D8675" i="8"/>
  <c r="C8676" i="8"/>
  <c r="D8676" i="8"/>
  <c r="C8677" i="8"/>
  <c r="D8677" i="8"/>
  <c r="C8678" i="8"/>
  <c r="D8678" i="8"/>
  <c r="C8679" i="8"/>
  <c r="D8679" i="8"/>
  <c r="C8680" i="8"/>
  <c r="D8680" i="8"/>
  <c r="C8681" i="8"/>
  <c r="D8681" i="8"/>
  <c r="C8682" i="8"/>
  <c r="D8682" i="8"/>
  <c r="C8683" i="8"/>
  <c r="D8683" i="8"/>
  <c r="C8684" i="8"/>
  <c r="D8684" i="8"/>
  <c r="C8685" i="8"/>
  <c r="D8685" i="8"/>
  <c r="C8686" i="8"/>
  <c r="D8686" i="8"/>
  <c r="C8687" i="8"/>
  <c r="D8687" i="8"/>
  <c r="C8688" i="8"/>
  <c r="D8688" i="8"/>
  <c r="C8689" i="8"/>
  <c r="D8689" i="8"/>
  <c r="C8690" i="8"/>
  <c r="D8690" i="8"/>
  <c r="C8691" i="8"/>
  <c r="D8691" i="8"/>
  <c r="C8692" i="8"/>
  <c r="D8692" i="8"/>
  <c r="C8693" i="8"/>
  <c r="D8693" i="8"/>
  <c r="C8695" i="8"/>
  <c r="D8695" i="8"/>
  <c r="C8696" i="8"/>
  <c r="D8696" i="8"/>
  <c r="C8697" i="8"/>
  <c r="D8697" i="8"/>
  <c r="C8698" i="8"/>
  <c r="D8698" i="8"/>
  <c r="C8699" i="8"/>
  <c r="D8699" i="8"/>
  <c r="C8700" i="8"/>
  <c r="D8700" i="8"/>
  <c r="C8701" i="8"/>
  <c r="D8701" i="8"/>
  <c r="C8702" i="8"/>
  <c r="D8702" i="8"/>
  <c r="C8703" i="8"/>
  <c r="D8703" i="8"/>
  <c r="C8704" i="8"/>
  <c r="D8704" i="8"/>
  <c r="C8705" i="8"/>
  <c r="D8705" i="8"/>
  <c r="C8706" i="8"/>
  <c r="D8706" i="8"/>
  <c r="C8707" i="8"/>
  <c r="D8707" i="8"/>
  <c r="C8708" i="8"/>
  <c r="D8708" i="8"/>
  <c r="C8709" i="8"/>
  <c r="D8709" i="8"/>
  <c r="C8710" i="8"/>
  <c r="D8710" i="8"/>
  <c r="C8711" i="8"/>
  <c r="D8711" i="8"/>
  <c r="C8712" i="8"/>
  <c r="D8712" i="8"/>
  <c r="C8713" i="8"/>
  <c r="D8713" i="8"/>
  <c r="C8714" i="8"/>
  <c r="D8714" i="8"/>
  <c r="C8715" i="8"/>
  <c r="D8715" i="8"/>
  <c r="C8716" i="8"/>
  <c r="D8716" i="8"/>
  <c r="C8717" i="8"/>
  <c r="D8717" i="8"/>
  <c r="C8718" i="8"/>
  <c r="D8718" i="8"/>
  <c r="C8719" i="8"/>
  <c r="D8719" i="8"/>
  <c r="C8720" i="8"/>
  <c r="D8720" i="8"/>
  <c r="C8721" i="8"/>
  <c r="D8721" i="8"/>
  <c r="C8722" i="8"/>
  <c r="D8722" i="8"/>
  <c r="C8723" i="8"/>
  <c r="D8723" i="8"/>
  <c r="C8724" i="8"/>
  <c r="D8724" i="8"/>
  <c r="C8725" i="8"/>
  <c r="D8725" i="8"/>
  <c r="C8726" i="8"/>
  <c r="D8726" i="8"/>
  <c r="C8727" i="8"/>
  <c r="D8727" i="8"/>
  <c r="C8728" i="8"/>
  <c r="D8728" i="8"/>
  <c r="C8729" i="8"/>
  <c r="D8729" i="8"/>
  <c r="C8730" i="8"/>
  <c r="D8730" i="8"/>
  <c r="C8731" i="8"/>
  <c r="D8731" i="8"/>
  <c r="C8732" i="8"/>
  <c r="D8732" i="8"/>
  <c r="C8733" i="8"/>
  <c r="D8733" i="8"/>
  <c r="C8734" i="8"/>
  <c r="D8734" i="8"/>
  <c r="C8735" i="8"/>
  <c r="D8735" i="8"/>
  <c r="C8736" i="8"/>
  <c r="D8736" i="8"/>
  <c r="C8737" i="8"/>
  <c r="D8737" i="8"/>
  <c r="C8738" i="8"/>
  <c r="D8738" i="8"/>
  <c r="C8739" i="8"/>
  <c r="D8739" i="8"/>
  <c r="C8740" i="8"/>
  <c r="D8740" i="8"/>
  <c r="C8741" i="8"/>
  <c r="D8741" i="8"/>
  <c r="C8742" i="8"/>
  <c r="D8742" i="8"/>
  <c r="C8743" i="8"/>
  <c r="D8743" i="8"/>
  <c r="C8744" i="8"/>
  <c r="D8744" i="8"/>
  <c r="C8745" i="8"/>
  <c r="D8745" i="8"/>
  <c r="C8746" i="8"/>
  <c r="D8746" i="8"/>
  <c r="C8747" i="8"/>
  <c r="D8747" i="8"/>
  <c r="C8748" i="8"/>
  <c r="D8748" i="8"/>
  <c r="C8749" i="8"/>
  <c r="D8749" i="8"/>
  <c r="C8750" i="8"/>
  <c r="D8750" i="8"/>
  <c r="C8751" i="8"/>
  <c r="D8751" i="8"/>
  <c r="C8752" i="8"/>
  <c r="D8752" i="8"/>
  <c r="C8753" i="8"/>
  <c r="D8753" i="8"/>
  <c r="C8754" i="8"/>
  <c r="D8754" i="8"/>
  <c r="C8755" i="8"/>
  <c r="D8755" i="8"/>
  <c r="C8756" i="8"/>
  <c r="D8756" i="8"/>
  <c r="C8757" i="8"/>
  <c r="D8757" i="8"/>
  <c r="C8758" i="8"/>
  <c r="D8758" i="8"/>
  <c r="C8759" i="8"/>
  <c r="D8759" i="8"/>
  <c r="C8760" i="8"/>
  <c r="D8760" i="8"/>
  <c r="C8761" i="8"/>
  <c r="D8761" i="8"/>
  <c r="C8762" i="8"/>
  <c r="D8762" i="8"/>
  <c r="C8763" i="8"/>
  <c r="D8763" i="8"/>
  <c r="C8764" i="8"/>
  <c r="D8764" i="8"/>
  <c r="C8765" i="8"/>
  <c r="D8765" i="8"/>
  <c r="C8766" i="8"/>
  <c r="D8766" i="8"/>
  <c r="C8767" i="8"/>
  <c r="D8767" i="8"/>
  <c r="C8768" i="8"/>
  <c r="D8768" i="8"/>
  <c r="C8769" i="8"/>
  <c r="D8769" i="8"/>
  <c r="C8770" i="8"/>
  <c r="D8770" i="8"/>
  <c r="C8771" i="8"/>
  <c r="D8771" i="8"/>
  <c r="C8772" i="8"/>
  <c r="D8772" i="8"/>
  <c r="C8773" i="8"/>
  <c r="D8773" i="8"/>
  <c r="C8774" i="8"/>
  <c r="D8774" i="8"/>
  <c r="C8775" i="8"/>
  <c r="D8775" i="8"/>
  <c r="C8776" i="8"/>
  <c r="D8776" i="8"/>
  <c r="C8777" i="8"/>
  <c r="D8777" i="8"/>
  <c r="C8778" i="8"/>
  <c r="D8778" i="8"/>
  <c r="C8779" i="8"/>
  <c r="D8779" i="8"/>
  <c r="C8780" i="8"/>
  <c r="D8780" i="8"/>
  <c r="C8781" i="8"/>
  <c r="D8781" i="8"/>
  <c r="C8782" i="8"/>
  <c r="D8782" i="8"/>
  <c r="C8783" i="8"/>
  <c r="D8783" i="8"/>
  <c r="C8784" i="8"/>
  <c r="D8784" i="8"/>
  <c r="C8785" i="8"/>
  <c r="D8785" i="8"/>
  <c r="C8786" i="8"/>
  <c r="D8786" i="8"/>
  <c r="C8787" i="8"/>
  <c r="D8787" i="8"/>
  <c r="C8788" i="8"/>
  <c r="D8788" i="8"/>
  <c r="C8789" i="8"/>
  <c r="D8789" i="8"/>
  <c r="C8790" i="8"/>
  <c r="D8790" i="8"/>
  <c r="C8791" i="8"/>
  <c r="D8791" i="8"/>
  <c r="C8792" i="8"/>
  <c r="D8792" i="8"/>
  <c r="C8793" i="8"/>
  <c r="D8793" i="8"/>
  <c r="C8794" i="8"/>
  <c r="D8794" i="8"/>
  <c r="C8795" i="8"/>
  <c r="D8795" i="8"/>
  <c r="C8796" i="8"/>
  <c r="D8796" i="8"/>
  <c r="C8797" i="8"/>
  <c r="D8797" i="8"/>
  <c r="C8798" i="8"/>
  <c r="D8798" i="8"/>
  <c r="C8799" i="8"/>
  <c r="D8799" i="8"/>
  <c r="C8800" i="8"/>
  <c r="D8800" i="8"/>
  <c r="C8801" i="8"/>
  <c r="D8801" i="8"/>
  <c r="C8802" i="8"/>
  <c r="D8802" i="8"/>
  <c r="C8803" i="8"/>
  <c r="D8803" i="8"/>
  <c r="C8804" i="8"/>
  <c r="D8804" i="8"/>
  <c r="C8805" i="8"/>
  <c r="D8805" i="8"/>
  <c r="C8806" i="8"/>
  <c r="D8806" i="8"/>
  <c r="C8807" i="8"/>
  <c r="D8807" i="8"/>
  <c r="C8808" i="8"/>
  <c r="D8808" i="8"/>
  <c r="C8809" i="8"/>
  <c r="D8809" i="8"/>
  <c r="C8810" i="8"/>
  <c r="D8810" i="8"/>
  <c r="C8811" i="8"/>
  <c r="D8811" i="8"/>
  <c r="C8812" i="8"/>
  <c r="D8812" i="8"/>
  <c r="C8813" i="8"/>
  <c r="D8813" i="8"/>
  <c r="C8814" i="8"/>
  <c r="D8814" i="8"/>
  <c r="C8815" i="8"/>
  <c r="D8815" i="8"/>
  <c r="C8816" i="8"/>
  <c r="D8816" i="8"/>
  <c r="C8817" i="8"/>
  <c r="D8817" i="8"/>
  <c r="C8818" i="8"/>
  <c r="D8818" i="8"/>
  <c r="C8819" i="8"/>
  <c r="D8819" i="8"/>
  <c r="C8820" i="8"/>
  <c r="D8820" i="8"/>
  <c r="C8821" i="8"/>
  <c r="D8821" i="8"/>
  <c r="C8822" i="8"/>
  <c r="D8822" i="8"/>
  <c r="C8823" i="8"/>
  <c r="D8823" i="8"/>
  <c r="C8824" i="8"/>
  <c r="D8824" i="8"/>
  <c r="C8825" i="8"/>
  <c r="D8825" i="8"/>
  <c r="C8826" i="8"/>
  <c r="D8826" i="8"/>
  <c r="C8827" i="8"/>
  <c r="D8827" i="8"/>
  <c r="C8828" i="8"/>
  <c r="D8828" i="8"/>
  <c r="C8829" i="8"/>
  <c r="D8829" i="8"/>
  <c r="C8830" i="8"/>
  <c r="D8830" i="8"/>
  <c r="C8831" i="8"/>
  <c r="D8831" i="8"/>
  <c r="C8832" i="8"/>
  <c r="D8832" i="8"/>
  <c r="C8833" i="8"/>
  <c r="D8833" i="8"/>
  <c r="C8834" i="8"/>
  <c r="D8834" i="8"/>
  <c r="C8835" i="8"/>
  <c r="D8835" i="8"/>
  <c r="C8836" i="8"/>
  <c r="D8836" i="8"/>
  <c r="C8837" i="8"/>
  <c r="D8837" i="8"/>
  <c r="C8838" i="8"/>
  <c r="D8838" i="8"/>
  <c r="C8839" i="8"/>
  <c r="D8839" i="8"/>
  <c r="C8840" i="8"/>
  <c r="D8840" i="8"/>
  <c r="C8841" i="8"/>
  <c r="D8841" i="8"/>
  <c r="C8842" i="8"/>
  <c r="D8842" i="8"/>
  <c r="C8843" i="8"/>
  <c r="D8843" i="8"/>
  <c r="C8844" i="8"/>
  <c r="D8844" i="8"/>
  <c r="C8845" i="8"/>
  <c r="D8845" i="8"/>
  <c r="C8846" i="8"/>
  <c r="D8846" i="8"/>
  <c r="C8847" i="8"/>
  <c r="D8847" i="8"/>
  <c r="C8848" i="8"/>
  <c r="D8848" i="8"/>
  <c r="C8849" i="8"/>
  <c r="D8849" i="8"/>
  <c r="C8850" i="8"/>
  <c r="D8850" i="8"/>
  <c r="C8851" i="8"/>
  <c r="D8851" i="8"/>
  <c r="C8852" i="8"/>
  <c r="D8852" i="8"/>
  <c r="C8853" i="8"/>
  <c r="D8853" i="8"/>
  <c r="C8854" i="8"/>
  <c r="D8854" i="8"/>
  <c r="C8855" i="8"/>
  <c r="D8855" i="8"/>
  <c r="C8856" i="8"/>
  <c r="D8856" i="8"/>
  <c r="C8857" i="8"/>
  <c r="D8857" i="8"/>
  <c r="C8858" i="8"/>
  <c r="D8858" i="8"/>
  <c r="C8859" i="8"/>
  <c r="D8859" i="8"/>
  <c r="C8860" i="8"/>
  <c r="D8860" i="8"/>
  <c r="C8861" i="8"/>
  <c r="D8861" i="8"/>
  <c r="C8862" i="8"/>
  <c r="D8862" i="8"/>
  <c r="C8863" i="8"/>
  <c r="D8863" i="8"/>
  <c r="C8864" i="8"/>
  <c r="D8864" i="8"/>
  <c r="C8865" i="8"/>
  <c r="D8865" i="8"/>
  <c r="C8866" i="8"/>
  <c r="D8866" i="8"/>
  <c r="C8867" i="8"/>
  <c r="D8867" i="8"/>
  <c r="C8868" i="8"/>
  <c r="D8868" i="8"/>
  <c r="C8869" i="8"/>
  <c r="D8869" i="8"/>
  <c r="C8870" i="8"/>
  <c r="D8870" i="8"/>
  <c r="C8871" i="8"/>
  <c r="D8871" i="8"/>
  <c r="C8872" i="8"/>
  <c r="D8872" i="8"/>
  <c r="C8873" i="8"/>
  <c r="D8873" i="8"/>
  <c r="C8874" i="8"/>
  <c r="D8874" i="8"/>
  <c r="C8875" i="8"/>
  <c r="D8875" i="8"/>
  <c r="C8876" i="8"/>
  <c r="D8876" i="8"/>
  <c r="C8877" i="8"/>
  <c r="D8877" i="8"/>
  <c r="C8878" i="8"/>
  <c r="D8878" i="8"/>
  <c r="C8879" i="8"/>
  <c r="D8879" i="8"/>
  <c r="C8880" i="8"/>
  <c r="D8880" i="8"/>
  <c r="C8881" i="8"/>
  <c r="D8881" i="8"/>
  <c r="C8882" i="8"/>
  <c r="D8882" i="8"/>
  <c r="C8883" i="8"/>
  <c r="D8883" i="8"/>
  <c r="C8884" i="8"/>
  <c r="D8884" i="8"/>
  <c r="C8885" i="8"/>
  <c r="D8885" i="8"/>
  <c r="C8886" i="8"/>
  <c r="D8886" i="8"/>
  <c r="C8887" i="8"/>
  <c r="D8887" i="8"/>
  <c r="C8888" i="8"/>
  <c r="D8888" i="8"/>
  <c r="C8889" i="8"/>
  <c r="D8889" i="8"/>
  <c r="C8890" i="8"/>
  <c r="D8890" i="8"/>
  <c r="C8891" i="8"/>
  <c r="D8891" i="8"/>
  <c r="C8892" i="8"/>
  <c r="D8892" i="8"/>
  <c r="C8893" i="8"/>
  <c r="D8893" i="8"/>
  <c r="C8894" i="8"/>
  <c r="D8894" i="8"/>
  <c r="C8895" i="8"/>
  <c r="D8895" i="8"/>
  <c r="C8896" i="8"/>
  <c r="D8896" i="8"/>
  <c r="C8897" i="8"/>
  <c r="D8897" i="8"/>
  <c r="C8898" i="8"/>
  <c r="D8898" i="8"/>
  <c r="C8899" i="8"/>
  <c r="D8899" i="8"/>
  <c r="C8900" i="8"/>
  <c r="D8900" i="8"/>
  <c r="C8901" i="8"/>
  <c r="D8901" i="8"/>
  <c r="C8902" i="8"/>
  <c r="D8902" i="8"/>
  <c r="C8903" i="8"/>
  <c r="D8903" i="8"/>
  <c r="C8904" i="8"/>
  <c r="D8904" i="8"/>
  <c r="C8905" i="8"/>
  <c r="D8905" i="8"/>
  <c r="C8906" i="8"/>
  <c r="D8906" i="8"/>
  <c r="C8907" i="8"/>
  <c r="D8907" i="8"/>
  <c r="C8908" i="8"/>
  <c r="D8908" i="8"/>
  <c r="C8909" i="8"/>
  <c r="D8909" i="8"/>
  <c r="C8910" i="8"/>
  <c r="D8910" i="8"/>
  <c r="C8911" i="8"/>
  <c r="D8911" i="8"/>
  <c r="C8912" i="8"/>
  <c r="D8912" i="8"/>
  <c r="C8913" i="8"/>
  <c r="D8913" i="8"/>
  <c r="C8914" i="8"/>
  <c r="D8914" i="8"/>
  <c r="C8915" i="8"/>
  <c r="D8915" i="8"/>
  <c r="C8916" i="8"/>
  <c r="D8916" i="8"/>
  <c r="C8917" i="8"/>
  <c r="D8917" i="8"/>
  <c r="C8918" i="8"/>
  <c r="D8918" i="8"/>
  <c r="C8919" i="8"/>
  <c r="D8919" i="8"/>
  <c r="C8920" i="8"/>
  <c r="D8920" i="8"/>
  <c r="C8921" i="8"/>
  <c r="D8921" i="8"/>
  <c r="C8922" i="8"/>
  <c r="D8922" i="8"/>
  <c r="C8923" i="8"/>
  <c r="D8923" i="8"/>
  <c r="C8924" i="8"/>
  <c r="D8924" i="8"/>
  <c r="C8925" i="8"/>
  <c r="D8925" i="8"/>
  <c r="C8926" i="8"/>
  <c r="D8926" i="8"/>
  <c r="C8927" i="8"/>
  <c r="D8927" i="8"/>
  <c r="C8928" i="8"/>
  <c r="D8928" i="8"/>
  <c r="C8929" i="8"/>
  <c r="D8929" i="8"/>
  <c r="C8930" i="8"/>
  <c r="D8930" i="8"/>
  <c r="C8931" i="8"/>
  <c r="D8931" i="8"/>
  <c r="C8932" i="8"/>
  <c r="D8932" i="8"/>
  <c r="C8933" i="8"/>
  <c r="D8933" i="8"/>
  <c r="C8934" i="8"/>
  <c r="D8934" i="8"/>
  <c r="C8935" i="8"/>
  <c r="D8935" i="8"/>
  <c r="C8936" i="8"/>
  <c r="D8936" i="8"/>
  <c r="C8937" i="8"/>
  <c r="D8937" i="8"/>
  <c r="C8939" i="8"/>
  <c r="D8939" i="8"/>
  <c r="C8940" i="8"/>
  <c r="D8940" i="8"/>
  <c r="C8941" i="8"/>
  <c r="D8941" i="8"/>
  <c r="C8942" i="8"/>
  <c r="D8942" i="8"/>
  <c r="C8943" i="8"/>
  <c r="D8943" i="8"/>
  <c r="C8944" i="8"/>
  <c r="D8944" i="8"/>
  <c r="C8945" i="8"/>
  <c r="D8945" i="8"/>
  <c r="C8946" i="8"/>
  <c r="D8946" i="8"/>
  <c r="C8947" i="8"/>
  <c r="D8947" i="8"/>
  <c r="C8948" i="8"/>
  <c r="D8948" i="8"/>
  <c r="C8949" i="8"/>
  <c r="D8949" i="8"/>
  <c r="C8950" i="8"/>
  <c r="D8950" i="8"/>
  <c r="C8951" i="8"/>
  <c r="D8951" i="8"/>
  <c r="C8952" i="8"/>
  <c r="D8952" i="8"/>
  <c r="C8953" i="8"/>
  <c r="D8953" i="8"/>
  <c r="C8954" i="8"/>
  <c r="D8954" i="8"/>
  <c r="C8955" i="8"/>
  <c r="D8955" i="8"/>
  <c r="C8956" i="8"/>
  <c r="D8956" i="8"/>
  <c r="C8957" i="8"/>
  <c r="D8957" i="8"/>
  <c r="C8958" i="8"/>
  <c r="D8958" i="8"/>
  <c r="C8959" i="8"/>
  <c r="D8959" i="8"/>
  <c r="C8960" i="8"/>
  <c r="D8960" i="8"/>
  <c r="C8961" i="8"/>
  <c r="D8961" i="8"/>
  <c r="C8962" i="8"/>
  <c r="D8962" i="8"/>
  <c r="C8963" i="8"/>
  <c r="D8963" i="8"/>
  <c r="C8964" i="8"/>
  <c r="D8964" i="8"/>
  <c r="C8965" i="8"/>
  <c r="D8965" i="8"/>
  <c r="C8966" i="8"/>
  <c r="D8966" i="8"/>
  <c r="C8967" i="8"/>
  <c r="D8967" i="8"/>
  <c r="C8968" i="8"/>
  <c r="D8968" i="8"/>
  <c r="C8969" i="8"/>
  <c r="D8969" i="8"/>
  <c r="C8970" i="8"/>
  <c r="D8970" i="8"/>
  <c r="C8971" i="8"/>
  <c r="D8971" i="8"/>
  <c r="C8972" i="8"/>
  <c r="D8972" i="8"/>
  <c r="C8973" i="8"/>
  <c r="D8973" i="8"/>
  <c r="C8974" i="8"/>
  <c r="D8974" i="8"/>
  <c r="C8975" i="8"/>
  <c r="D8975" i="8"/>
  <c r="C8976" i="8"/>
  <c r="D8976" i="8"/>
  <c r="C8977" i="8"/>
  <c r="D8977" i="8"/>
  <c r="C8978" i="8"/>
  <c r="D8978" i="8"/>
  <c r="C8979" i="8"/>
  <c r="D8979" i="8"/>
  <c r="C8980" i="8"/>
  <c r="D8980" i="8"/>
  <c r="C8981" i="8"/>
  <c r="D8981" i="8"/>
  <c r="C8982" i="8"/>
  <c r="D8982" i="8"/>
  <c r="C8983" i="8"/>
  <c r="D8983" i="8"/>
  <c r="C8984" i="8"/>
  <c r="D8984" i="8"/>
  <c r="C8985" i="8"/>
  <c r="D8985" i="8"/>
  <c r="C8986" i="8"/>
  <c r="D8986" i="8"/>
  <c r="C8987" i="8"/>
  <c r="D8987" i="8"/>
  <c r="C8988" i="8"/>
  <c r="D8988" i="8"/>
  <c r="C8989" i="8"/>
  <c r="D8989" i="8"/>
  <c r="C8990" i="8"/>
  <c r="D8990" i="8"/>
  <c r="C8991" i="8"/>
  <c r="D8991" i="8"/>
  <c r="C8992" i="8"/>
  <c r="D8992" i="8"/>
  <c r="C8993" i="8"/>
  <c r="D8993" i="8"/>
  <c r="C8994" i="8"/>
  <c r="D8994" i="8"/>
  <c r="C8995" i="8"/>
  <c r="D8995" i="8"/>
  <c r="C8996" i="8"/>
  <c r="D8996" i="8"/>
  <c r="C8997" i="8"/>
  <c r="D8997" i="8"/>
  <c r="C8998" i="8"/>
  <c r="D8998" i="8"/>
  <c r="C8999" i="8"/>
  <c r="D8999" i="8"/>
  <c r="C9000" i="8"/>
  <c r="D9000" i="8"/>
  <c r="C9001" i="8"/>
  <c r="D9001" i="8"/>
  <c r="C9002" i="8"/>
  <c r="D9002" i="8"/>
  <c r="C9003" i="8"/>
  <c r="D9003" i="8"/>
  <c r="C9004" i="8"/>
  <c r="D9004" i="8"/>
  <c r="C9005" i="8"/>
  <c r="D9005" i="8"/>
  <c r="C9006" i="8"/>
  <c r="D9006" i="8"/>
  <c r="C9007" i="8"/>
  <c r="D9007" i="8"/>
  <c r="C9008" i="8"/>
  <c r="D9008" i="8"/>
  <c r="C9009" i="8"/>
  <c r="D9009" i="8"/>
  <c r="C9010" i="8"/>
  <c r="D9010" i="8"/>
  <c r="C9011" i="8"/>
  <c r="D9011" i="8"/>
  <c r="C9012" i="8"/>
  <c r="D9012" i="8"/>
  <c r="C9013" i="8"/>
  <c r="D9013" i="8"/>
  <c r="C9014" i="8"/>
  <c r="D9014" i="8"/>
  <c r="C9015" i="8"/>
  <c r="D9015" i="8"/>
  <c r="C9016" i="8"/>
  <c r="D9016" i="8"/>
  <c r="C9017" i="8"/>
  <c r="D9017" i="8"/>
  <c r="C9018" i="8"/>
  <c r="D9018" i="8"/>
  <c r="C9019" i="8"/>
  <c r="D9019" i="8"/>
  <c r="C9020" i="8"/>
  <c r="D9020" i="8"/>
  <c r="C9021" i="8"/>
  <c r="D9021" i="8"/>
  <c r="C9022" i="8"/>
  <c r="D9022" i="8"/>
  <c r="C9023" i="8"/>
  <c r="D9023" i="8"/>
  <c r="C9024" i="8"/>
  <c r="D9024" i="8"/>
  <c r="C9025" i="8"/>
  <c r="D9025" i="8"/>
  <c r="C9026" i="8"/>
  <c r="D9026" i="8"/>
  <c r="C9027" i="8"/>
  <c r="D9027" i="8"/>
  <c r="C9028" i="8"/>
  <c r="D9028" i="8"/>
  <c r="C9029" i="8"/>
  <c r="D9029" i="8"/>
  <c r="C9030" i="8"/>
  <c r="D9030" i="8"/>
  <c r="C9031" i="8"/>
  <c r="D9031" i="8"/>
  <c r="C9032" i="8"/>
  <c r="D9032" i="8"/>
  <c r="C9033" i="8"/>
  <c r="D9033" i="8"/>
  <c r="C9034" i="8"/>
  <c r="D9034" i="8"/>
  <c r="C9035" i="8"/>
  <c r="D9035" i="8"/>
  <c r="C9037" i="8"/>
  <c r="D9037" i="8"/>
  <c r="C9038" i="8"/>
  <c r="D9038" i="8"/>
  <c r="C9039" i="8"/>
  <c r="D9039" i="8"/>
  <c r="C9040" i="8"/>
  <c r="D9040" i="8"/>
  <c r="C9041" i="8"/>
  <c r="D9041" i="8"/>
  <c r="C9042" i="8"/>
  <c r="D9042" i="8"/>
  <c r="C9043" i="8"/>
  <c r="D9043" i="8"/>
  <c r="C9044" i="8"/>
  <c r="D9044" i="8"/>
  <c r="C9045" i="8"/>
  <c r="D9045" i="8"/>
  <c r="C9046" i="8"/>
  <c r="D9046" i="8"/>
  <c r="C9047" i="8"/>
  <c r="D9047" i="8"/>
  <c r="C9048" i="8"/>
  <c r="D9048" i="8"/>
  <c r="C9049" i="8"/>
  <c r="D9049" i="8"/>
  <c r="C9050" i="8"/>
  <c r="D9050" i="8"/>
  <c r="C9051" i="8"/>
  <c r="D9051" i="8"/>
  <c r="C9052" i="8"/>
  <c r="D9052" i="8"/>
  <c r="C9053" i="8"/>
  <c r="D9053" i="8"/>
  <c r="C9054" i="8"/>
  <c r="D9054" i="8"/>
  <c r="C9055" i="8"/>
  <c r="D9055" i="8"/>
  <c r="C9056" i="8"/>
  <c r="D9056" i="8"/>
  <c r="C9057" i="8"/>
  <c r="D9057" i="8"/>
  <c r="C9058" i="8"/>
  <c r="D9058" i="8"/>
  <c r="C9059" i="8"/>
  <c r="D9059" i="8"/>
  <c r="C9060" i="8"/>
  <c r="D9060" i="8"/>
  <c r="C9061" i="8"/>
  <c r="D9061" i="8"/>
  <c r="C9062" i="8"/>
  <c r="D9062" i="8"/>
  <c r="C9063" i="8"/>
  <c r="D9063" i="8"/>
  <c r="C9064" i="8"/>
  <c r="D9064" i="8"/>
  <c r="C9065" i="8"/>
  <c r="D9065" i="8"/>
  <c r="C9066" i="8"/>
  <c r="D9066" i="8"/>
  <c r="C9067" i="8"/>
  <c r="D9067" i="8"/>
  <c r="C9068" i="8"/>
  <c r="D9068" i="8"/>
  <c r="C9069" i="8"/>
  <c r="D9069" i="8"/>
  <c r="C9070" i="8"/>
  <c r="D9070" i="8"/>
  <c r="C9071" i="8"/>
  <c r="D9071" i="8"/>
  <c r="C9072" i="8"/>
  <c r="D9072" i="8"/>
  <c r="C9073" i="8"/>
  <c r="D9073" i="8"/>
  <c r="C9074" i="8"/>
  <c r="D9074" i="8"/>
  <c r="C9075" i="8"/>
  <c r="D9075" i="8"/>
  <c r="C9076" i="8"/>
  <c r="D9076" i="8"/>
  <c r="C9077" i="8"/>
  <c r="D9077" i="8"/>
  <c r="C9078" i="8"/>
  <c r="D9078" i="8"/>
  <c r="C9079" i="8"/>
  <c r="D9079" i="8"/>
  <c r="C9080" i="8"/>
  <c r="D9080" i="8"/>
  <c r="C9081" i="8"/>
  <c r="D9081" i="8"/>
  <c r="C9082" i="8"/>
  <c r="D9082" i="8"/>
  <c r="C9083" i="8"/>
  <c r="D9083" i="8"/>
  <c r="C9084" i="8"/>
  <c r="D9084" i="8"/>
  <c r="C9085" i="8"/>
  <c r="D9085" i="8"/>
  <c r="C9086" i="8"/>
  <c r="D9086" i="8"/>
  <c r="C9087" i="8"/>
  <c r="D9087" i="8"/>
  <c r="C9088" i="8"/>
  <c r="D9088" i="8"/>
  <c r="C9089" i="8"/>
  <c r="D9089" i="8"/>
  <c r="C9090" i="8"/>
  <c r="D9090" i="8"/>
  <c r="C9091" i="8"/>
  <c r="D9091" i="8"/>
  <c r="C9092" i="8"/>
  <c r="D9092" i="8"/>
  <c r="C9093" i="8"/>
  <c r="D9093" i="8"/>
  <c r="C9094" i="8"/>
  <c r="D9094" i="8"/>
  <c r="C9095" i="8"/>
  <c r="D9095" i="8"/>
  <c r="C9096" i="8"/>
  <c r="D9096" i="8"/>
  <c r="C9097" i="8"/>
  <c r="D9097" i="8"/>
  <c r="C9098" i="8"/>
  <c r="D9098" i="8"/>
  <c r="C9099" i="8"/>
  <c r="D9099" i="8"/>
  <c r="C9100" i="8"/>
  <c r="D9100" i="8"/>
  <c r="C9101" i="8"/>
  <c r="D9101" i="8"/>
  <c r="C9102" i="8"/>
  <c r="D9102" i="8"/>
  <c r="C9103" i="8"/>
  <c r="D9103" i="8"/>
  <c r="C9104" i="8"/>
  <c r="D9104" i="8"/>
  <c r="C9105" i="8"/>
  <c r="D9105" i="8"/>
  <c r="C9106" i="8"/>
  <c r="D9106" i="8"/>
  <c r="C9107" i="8"/>
  <c r="D9107" i="8"/>
  <c r="C9108" i="8"/>
  <c r="D9108" i="8"/>
  <c r="C9109" i="8"/>
  <c r="D9109" i="8"/>
  <c r="C9110" i="8"/>
  <c r="D9110" i="8"/>
  <c r="C9111" i="8"/>
  <c r="D9111" i="8"/>
  <c r="C9112" i="8"/>
  <c r="D9112" i="8"/>
  <c r="C9113" i="8"/>
  <c r="D9113" i="8"/>
  <c r="C9114" i="8"/>
  <c r="D9114" i="8"/>
  <c r="C9115" i="8"/>
  <c r="D9115" i="8"/>
  <c r="C9116" i="8"/>
  <c r="D9116" i="8"/>
  <c r="C9117" i="8"/>
  <c r="D9117" i="8"/>
  <c r="C9118" i="8"/>
  <c r="D9118" i="8"/>
  <c r="C9119" i="8"/>
  <c r="D9119" i="8"/>
  <c r="C9120" i="8"/>
  <c r="D9120" i="8"/>
  <c r="C9121" i="8"/>
  <c r="D9121" i="8"/>
  <c r="C9122" i="8"/>
  <c r="D9122" i="8"/>
  <c r="C9123" i="8"/>
  <c r="D9123" i="8"/>
  <c r="C9124" i="8"/>
  <c r="D9124" i="8"/>
  <c r="C9125" i="8"/>
  <c r="D9125" i="8"/>
  <c r="C9126" i="8"/>
  <c r="D9126" i="8"/>
  <c r="C9127" i="8"/>
  <c r="D9127" i="8"/>
  <c r="C9128" i="8"/>
  <c r="D9128" i="8"/>
  <c r="C9130" i="8"/>
  <c r="D9130" i="8"/>
  <c r="C9131" i="8"/>
  <c r="D9131" i="8"/>
  <c r="C9132" i="8"/>
  <c r="D9132" i="8"/>
  <c r="C9133" i="8"/>
  <c r="D9133" i="8"/>
  <c r="C9134" i="8"/>
  <c r="D9134" i="8"/>
  <c r="C9135" i="8"/>
  <c r="D9135" i="8"/>
  <c r="C9136" i="8"/>
  <c r="D9136" i="8"/>
  <c r="C9137" i="8"/>
  <c r="D9137" i="8"/>
  <c r="C9138" i="8"/>
  <c r="D9138" i="8"/>
  <c r="C9139" i="8"/>
  <c r="D9139" i="8"/>
  <c r="C9140" i="8"/>
  <c r="D9140" i="8"/>
  <c r="C9141" i="8"/>
  <c r="D9141" i="8"/>
  <c r="C9142" i="8"/>
  <c r="D9142" i="8"/>
  <c r="C9143" i="8"/>
  <c r="D9143" i="8"/>
  <c r="C9144" i="8"/>
  <c r="D9144" i="8"/>
  <c r="C9145" i="8"/>
  <c r="D9145" i="8"/>
  <c r="C9146" i="8"/>
  <c r="D9146" i="8"/>
  <c r="C9147" i="8"/>
  <c r="D9147" i="8"/>
  <c r="C9148" i="8"/>
  <c r="D9148" i="8"/>
  <c r="C9149" i="8"/>
  <c r="D9149" i="8"/>
  <c r="C9150" i="8"/>
  <c r="D9150" i="8"/>
  <c r="C9151" i="8"/>
  <c r="D9151" i="8"/>
  <c r="C9152" i="8"/>
  <c r="D9152" i="8"/>
  <c r="C9153" i="8"/>
  <c r="D9153" i="8"/>
  <c r="C9154" i="8"/>
  <c r="D9154" i="8"/>
  <c r="C9155" i="8"/>
  <c r="D9155" i="8"/>
  <c r="C9156" i="8"/>
  <c r="D9156" i="8"/>
  <c r="C9157" i="8"/>
  <c r="D9157" i="8"/>
  <c r="C9158" i="8"/>
  <c r="D9158" i="8"/>
  <c r="C9159" i="8"/>
  <c r="D9159" i="8"/>
  <c r="C9160" i="8"/>
  <c r="D9160" i="8"/>
  <c r="C9161" i="8"/>
  <c r="D9161" i="8"/>
  <c r="C9162" i="8"/>
  <c r="D9162" i="8"/>
  <c r="C9163" i="8"/>
  <c r="D9163" i="8"/>
  <c r="C9164" i="8"/>
  <c r="D9164" i="8"/>
  <c r="C9165" i="8"/>
  <c r="D9165" i="8"/>
  <c r="C9166" i="8"/>
  <c r="D9166" i="8"/>
  <c r="C9167" i="8"/>
  <c r="D9167" i="8"/>
  <c r="C9168" i="8"/>
  <c r="D9168" i="8"/>
  <c r="C9169" i="8"/>
  <c r="D9169" i="8"/>
  <c r="C9170" i="8"/>
  <c r="D9170" i="8"/>
  <c r="C9171" i="8"/>
  <c r="D9171" i="8"/>
  <c r="C9172" i="8"/>
  <c r="D9172" i="8"/>
  <c r="C9173" i="8"/>
  <c r="D9173" i="8"/>
  <c r="C9174" i="8"/>
  <c r="D9174" i="8"/>
  <c r="C9175" i="8"/>
  <c r="D9175" i="8"/>
  <c r="C9176" i="8"/>
  <c r="D9176" i="8"/>
  <c r="C9177" i="8"/>
  <c r="D9177" i="8"/>
  <c r="C9178" i="8"/>
  <c r="D9178" i="8"/>
  <c r="C9179" i="8"/>
  <c r="D9179" i="8"/>
  <c r="C9180" i="8"/>
  <c r="D9180" i="8"/>
  <c r="C9181" i="8"/>
  <c r="D9181" i="8"/>
  <c r="C9182" i="8"/>
  <c r="D9182" i="8"/>
  <c r="C9183" i="8"/>
  <c r="D9183" i="8"/>
  <c r="C9184" i="8"/>
  <c r="D9184" i="8"/>
  <c r="C9185" i="8"/>
  <c r="D9185" i="8"/>
  <c r="C9186" i="8"/>
  <c r="D9186" i="8"/>
  <c r="C9187" i="8"/>
  <c r="D9187" i="8"/>
  <c r="C9188" i="8"/>
  <c r="D9188" i="8"/>
  <c r="C9189" i="8"/>
  <c r="D9189" i="8"/>
  <c r="C9190" i="8"/>
  <c r="D9190" i="8"/>
  <c r="C9191" i="8"/>
  <c r="D9191" i="8"/>
  <c r="C9192" i="8"/>
  <c r="D9192" i="8"/>
  <c r="C9193" i="8"/>
  <c r="D9193" i="8"/>
  <c r="C9194" i="8"/>
  <c r="D9194" i="8"/>
  <c r="C9195" i="8"/>
  <c r="D9195" i="8"/>
  <c r="C9196" i="8"/>
  <c r="D9196" i="8"/>
  <c r="C9197" i="8"/>
  <c r="D9197" i="8"/>
  <c r="C9198" i="8"/>
  <c r="D9198" i="8"/>
  <c r="C9199" i="8"/>
  <c r="D9199" i="8"/>
  <c r="C9200" i="8"/>
  <c r="D9200" i="8"/>
  <c r="C9201" i="8"/>
  <c r="D9201" i="8"/>
  <c r="C9202" i="8"/>
  <c r="D9202" i="8"/>
  <c r="C9203" i="8"/>
  <c r="D9203" i="8"/>
  <c r="C9204" i="8"/>
  <c r="D9204" i="8"/>
  <c r="C9205" i="8"/>
  <c r="D9205" i="8"/>
  <c r="C9206" i="8"/>
  <c r="D9206" i="8"/>
  <c r="C9207" i="8"/>
  <c r="D9207" i="8"/>
  <c r="C9208" i="8"/>
  <c r="D9208" i="8"/>
  <c r="C9209" i="8"/>
  <c r="D9209" i="8"/>
  <c r="C9210" i="8"/>
  <c r="D9210" i="8"/>
  <c r="C9211" i="8"/>
  <c r="D9211" i="8"/>
  <c r="C9212" i="8"/>
  <c r="D9212" i="8"/>
  <c r="C9213" i="8"/>
  <c r="D9213" i="8"/>
  <c r="C9214" i="8"/>
  <c r="D9214" i="8"/>
  <c r="C9215" i="8"/>
  <c r="D9215" i="8"/>
  <c r="C9216" i="8"/>
  <c r="D9216" i="8"/>
  <c r="C9217" i="8"/>
  <c r="D9217" i="8"/>
  <c r="C9218" i="8"/>
  <c r="D9218" i="8"/>
  <c r="C9219" i="8"/>
  <c r="D9219" i="8"/>
  <c r="C9220" i="8"/>
  <c r="D9220" i="8"/>
  <c r="C9221" i="8"/>
  <c r="D9221" i="8"/>
  <c r="C9222" i="8"/>
  <c r="D9222" i="8"/>
  <c r="C9223" i="8"/>
  <c r="D9223" i="8"/>
  <c r="C9224" i="8"/>
  <c r="D9224" i="8"/>
  <c r="C9225" i="8"/>
  <c r="D9225" i="8"/>
  <c r="C9226" i="8"/>
  <c r="D9226" i="8"/>
  <c r="C9227" i="8"/>
  <c r="D9227" i="8"/>
  <c r="C9228" i="8"/>
  <c r="D9228" i="8"/>
  <c r="C9230" i="8"/>
  <c r="D9230" i="8"/>
  <c r="C9231" i="8"/>
  <c r="D9231" i="8"/>
  <c r="C9232" i="8"/>
  <c r="D9232" i="8"/>
  <c r="C9233" i="8"/>
  <c r="D9233" i="8"/>
  <c r="C9234" i="8"/>
  <c r="D9234" i="8"/>
  <c r="C9235" i="8"/>
  <c r="D9235" i="8"/>
  <c r="C9236" i="8"/>
  <c r="D9236" i="8"/>
  <c r="C9237" i="8"/>
  <c r="D9237" i="8"/>
  <c r="C9238" i="8"/>
  <c r="D9238" i="8"/>
  <c r="C9239" i="8"/>
  <c r="D9239" i="8"/>
  <c r="C9240" i="8"/>
  <c r="D9240" i="8"/>
  <c r="C9241" i="8"/>
  <c r="D9241" i="8"/>
  <c r="C9242" i="8"/>
  <c r="D9242" i="8"/>
  <c r="C9243" i="8"/>
  <c r="D9243" i="8"/>
  <c r="C9244" i="8"/>
  <c r="D9244" i="8"/>
  <c r="C9245" i="8"/>
  <c r="D9245" i="8"/>
  <c r="C9246" i="8"/>
  <c r="D9246" i="8"/>
  <c r="C9247" i="8"/>
  <c r="D9247" i="8"/>
  <c r="C9248" i="8"/>
  <c r="D9248" i="8"/>
  <c r="C9249" i="8"/>
  <c r="D9249" i="8"/>
  <c r="C9250" i="8"/>
  <c r="D9250" i="8"/>
  <c r="C9251" i="8"/>
  <c r="D9251" i="8"/>
  <c r="C9252" i="8"/>
  <c r="D9252" i="8"/>
  <c r="C9253" i="8"/>
  <c r="D9253" i="8"/>
  <c r="C9254" i="8"/>
  <c r="D9254" i="8"/>
  <c r="C9255" i="8"/>
  <c r="D9255" i="8"/>
  <c r="C9256" i="8"/>
  <c r="D9256" i="8"/>
  <c r="C9257" i="8"/>
  <c r="D9257" i="8"/>
  <c r="C9258" i="8"/>
  <c r="D9258" i="8"/>
  <c r="C9259" i="8"/>
  <c r="D9259" i="8"/>
  <c r="C9260" i="8"/>
  <c r="D9260" i="8"/>
  <c r="C9261" i="8"/>
  <c r="D9261" i="8"/>
  <c r="C9262" i="8"/>
  <c r="D9262" i="8"/>
  <c r="C9263" i="8"/>
  <c r="D9263" i="8"/>
  <c r="C9264" i="8"/>
  <c r="D9264" i="8"/>
  <c r="C9265" i="8"/>
  <c r="D9265" i="8"/>
  <c r="C9266" i="8"/>
  <c r="D9266" i="8"/>
  <c r="C9267" i="8"/>
  <c r="D9267" i="8"/>
  <c r="C9268" i="8"/>
  <c r="D9268" i="8"/>
  <c r="C9269" i="8"/>
  <c r="D9269" i="8"/>
  <c r="C9270" i="8"/>
  <c r="D9270" i="8"/>
  <c r="C9271" i="8"/>
  <c r="D9271" i="8"/>
  <c r="C9272" i="8"/>
  <c r="D9272" i="8"/>
  <c r="C9273" i="8"/>
  <c r="D9273" i="8"/>
  <c r="C9274" i="8"/>
  <c r="D9274" i="8"/>
  <c r="C9275" i="8"/>
  <c r="D9275" i="8"/>
  <c r="C9276" i="8"/>
  <c r="D9276" i="8"/>
  <c r="C9277" i="8"/>
  <c r="D9277" i="8"/>
  <c r="C9278" i="8"/>
  <c r="D9278" i="8"/>
  <c r="C9279" i="8"/>
  <c r="D9279" i="8"/>
  <c r="C9280" i="8"/>
  <c r="D9280" i="8"/>
  <c r="C9281" i="8"/>
  <c r="D9281" i="8"/>
  <c r="C9282" i="8"/>
  <c r="D9282" i="8"/>
  <c r="C9283" i="8"/>
  <c r="D9283" i="8"/>
  <c r="C9284" i="8"/>
  <c r="D9284" i="8"/>
  <c r="C9285" i="8"/>
  <c r="D9285" i="8"/>
  <c r="C9286" i="8"/>
  <c r="D9286" i="8"/>
  <c r="C9287" i="8"/>
  <c r="D9287" i="8"/>
  <c r="C9288" i="8"/>
  <c r="D9288" i="8"/>
  <c r="C9289" i="8"/>
  <c r="D9289" i="8"/>
  <c r="C9290" i="8"/>
  <c r="D9290" i="8"/>
  <c r="C9291" i="8"/>
  <c r="D9291" i="8"/>
  <c r="C9292" i="8"/>
  <c r="D9292" i="8"/>
  <c r="C9293" i="8"/>
  <c r="D9293" i="8"/>
  <c r="C9294" i="8"/>
  <c r="D9294" i="8"/>
  <c r="C9295" i="8"/>
  <c r="D9295" i="8"/>
  <c r="C9296" i="8"/>
  <c r="D9296" i="8"/>
  <c r="C9297" i="8"/>
  <c r="D9297" i="8"/>
  <c r="C9298" i="8"/>
  <c r="D9298" i="8"/>
  <c r="C9299" i="8"/>
  <c r="D9299" i="8"/>
  <c r="C9300" i="8"/>
  <c r="D9300" i="8"/>
  <c r="C9301" i="8"/>
  <c r="D9301" i="8"/>
  <c r="C9302" i="8"/>
  <c r="D9302" i="8"/>
  <c r="C9303" i="8"/>
  <c r="D9303" i="8"/>
  <c r="C9304" i="8"/>
  <c r="D9304" i="8"/>
  <c r="C9305" i="8"/>
  <c r="D9305" i="8"/>
  <c r="C9306" i="8"/>
  <c r="D9306" i="8"/>
  <c r="C9307" i="8"/>
  <c r="D9307" i="8"/>
  <c r="C9308" i="8"/>
  <c r="D9308" i="8"/>
  <c r="C9309" i="8"/>
  <c r="D9309" i="8"/>
  <c r="C9310" i="8"/>
  <c r="D9310" i="8"/>
  <c r="C9311" i="8"/>
  <c r="D9311" i="8"/>
  <c r="C9312" i="8"/>
  <c r="D9312" i="8"/>
  <c r="C9313" i="8"/>
  <c r="D9313" i="8"/>
  <c r="C9314" i="8"/>
  <c r="D9314" i="8"/>
  <c r="C9315" i="8"/>
  <c r="D9315" i="8"/>
  <c r="C9316" i="8"/>
  <c r="D9316" i="8"/>
  <c r="C9317" i="8"/>
  <c r="D9317" i="8"/>
  <c r="C9318" i="8"/>
  <c r="D9318" i="8"/>
  <c r="C9319" i="8"/>
  <c r="D9319" i="8"/>
  <c r="C9320" i="8"/>
  <c r="D9320" i="8"/>
  <c r="C9321" i="8"/>
  <c r="D9321" i="8"/>
  <c r="C9322" i="8"/>
  <c r="D9322" i="8"/>
  <c r="C9323" i="8"/>
  <c r="D9323" i="8"/>
  <c r="C9324" i="8"/>
  <c r="D9324" i="8"/>
  <c r="C9325" i="8"/>
  <c r="D9325" i="8"/>
  <c r="C9326" i="8"/>
  <c r="D9326" i="8"/>
  <c r="C9327" i="8"/>
  <c r="D9327" i="8"/>
  <c r="C9328" i="8"/>
  <c r="D9328" i="8"/>
  <c r="C9331" i="8"/>
  <c r="D9331" i="8"/>
  <c r="C9332" i="8"/>
  <c r="D9332" i="8"/>
  <c r="C9333" i="8"/>
  <c r="D9333" i="8"/>
  <c r="C9334" i="8"/>
  <c r="D9334" i="8"/>
  <c r="C9335" i="8"/>
  <c r="D9335" i="8"/>
  <c r="C9336" i="8"/>
  <c r="D9336" i="8"/>
  <c r="C9337" i="8"/>
  <c r="D9337" i="8"/>
  <c r="C9338" i="8"/>
  <c r="D9338" i="8"/>
  <c r="C9339" i="8"/>
  <c r="D9339" i="8"/>
  <c r="C9340" i="8"/>
  <c r="D9340" i="8"/>
  <c r="C9341" i="8"/>
  <c r="D9341" i="8"/>
  <c r="C9342" i="8"/>
  <c r="D9342" i="8"/>
  <c r="C9343" i="8"/>
  <c r="D9343" i="8"/>
  <c r="C9344" i="8"/>
  <c r="D9344" i="8"/>
  <c r="C9345" i="8"/>
  <c r="D9345" i="8"/>
  <c r="C9346" i="8"/>
  <c r="D9346" i="8"/>
  <c r="C9347" i="8"/>
  <c r="D9347" i="8"/>
  <c r="C9348" i="8"/>
  <c r="D9348" i="8"/>
  <c r="C9349" i="8"/>
  <c r="D9349" i="8"/>
  <c r="C9350" i="8"/>
  <c r="D9350" i="8"/>
  <c r="C9351" i="8"/>
  <c r="D9351" i="8"/>
  <c r="C9352" i="8"/>
  <c r="D9352" i="8"/>
  <c r="C9353" i="8"/>
  <c r="D9353" i="8"/>
  <c r="C9354" i="8"/>
  <c r="D9354" i="8"/>
  <c r="C9355" i="8"/>
  <c r="D9355" i="8"/>
  <c r="C9356" i="8"/>
  <c r="D9356" i="8"/>
  <c r="C9357" i="8"/>
  <c r="D9357" i="8"/>
  <c r="C9358" i="8"/>
  <c r="D9358" i="8"/>
  <c r="C9359" i="8"/>
  <c r="D9359" i="8"/>
  <c r="C9360" i="8"/>
  <c r="D9360" i="8"/>
  <c r="C9361" i="8"/>
  <c r="D9361" i="8"/>
  <c r="C9362" i="8"/>
  <c r="D9362" i="8"/>
  <c r="C9363" i="8"/>
  <c r="D9363" i="8"/>
  <c r="C9364" i="8"/>
  <c r="D9364" i="8"/>
  <c r="C9365" i="8"/>
  <c r="D9365" i="8"/>
  <c r="C9366" i="8"/>
  <c r="D9366" i="8"/>
  <c r="C9367" i="8"/>
  <c r="D9367" i="8"/>
  <c r="C9368" i="8"/>
  <c r="D9368" i="8"/>
  <c r="C9369" i="8"/>
  <c r="D9369" i="8"/>
  <c r="C9370" i="8"/>
  <c r="D9370" i="8"/>
  <c r="C9371" i="8"/>
  <c r="D9371" i="8"/>
  <c r="C9372" i="8"/>
  <c r="D9372" i="8"/>
  <c r="C9373" i="8"/>
  <c r="D9373" i="8"/>
  <c r="C9374" i="8"/>
  <c r="D9374" i="8"/>
  <c r="C9375" i="8"/>
  <c r="D9375" i="8"/>
  <c r="C9376" i="8"/>
  <c r="D9376" i="8"/>
  <c r="C9377" i="8"/>
  <c r="D9377" i="8"/>
  <c r="C9378" i="8"/>
  <c r="D9378" i="8"/>
  <c r="C9379" i="8"/>
  <c r="D9379" i="8"/>
  <c r="C9380" i="8"/>
  <c r="D9380" i="8"/>
  <c r="C9381" i="8"/>
  <c r="D9381" i="8"/>
  <c r="C9382" i="8"/>
  <c r="D9382" i="8"/>
  <c r="C9383" i="8"/>
  <c r="D9383" i="8"/>
  <c r="C9384" i="8"/>
  <c r="D9384" i="8"/>
  <c r="C9385" i="8"/>
  <c r="D9385" i="8"/>
  <c r="C9386" i="8"/>
  <c r="D9386" i="8"/>
  <c r="C9387" i="8"/>
  <c r="D9387" i="8"/>
  <c r="C9388" i="8"/>
  <c r="D9388" i="8"/>
  <c r="C9389" i="8"/>
  <c r="D9389" i="8"/>
  <c r="C9390" i="8"/>
  <c r="D9390" i="8"/>
  <c r="C9391" i="8"/>
  <c r="D9391" i="8"/>
  <c r="C9392" i="8"/>
  <c r="D9392" i="8"/>
  <c r="C9393" i="8"/>
  <c r="D9393" i="8"/>
  <c r="C9394" i="8"/>
  <c r="D9394" i="8"/>
  <c r="C9395" i="8"/>
  <c r="D9395" i="8"/>
  <c r="C9396" i="8"/>
  <c r="D9396" i="8"/>
  <c r="C9397" i="8"/>
  <c r="D9397" i="8"/>
  <c r="C9398" i="8"/>
  <c r="D9398" i="8"/>
  <c r="C9399" i="8"/>
  <c r="D9399" i="8"/>
  <c r="C9400" i="8"/>
  <c r="D9400" i="8"/>
  <c r="C9401" i="8"/>
  <c r="D9401" i="8"/>
  <c r="C9402" i="8"/>
  <c r="D9402" i="8"/>
  <c r="C9403" i="8"/>
  <c r="D9403" i="8"/>
  <c r="C9404" i="8"/>
  <c r="D9404" i="8"/>
  <c r="C9405" i="8"/>
  <c r="D9405" i="8"/>
  <c r="C9406" i="8"/>
  <c r="D9406" i="8"/>
  <c r="C9407" i="8"/>
  <c r="D9407" i="8"/>
  <c r="C9408" i="8"/>
  <c r="D9408" i="8"/>
  <c r="C9409" i="8"/>
  <c r="D9409" i="8"/>
  <c r="C9410" i="8"/>
  <c r="D9410" i="8"/>
  <c r="C9411" i="8"/>
  <c r="D9411" i="8"/>
  <c r="C9412" i="8"/>
  <c r="D9412" i="8"/>
  <c r="C9413" i="8"/>
  <c r="D9413" i="8"/>
  <c r="C9414" i="8"/>
  <c r="D9414" i="8"/>
  <c r="C9415" i="8"/>
  <c r="D9415" i="8"/>
  <c r="C9416" i="8"/>
  <c r="D9416" i="8"/>
  <c r="C9417" i="8"/>
  <c r="D9417" i="8"/>
  <c r="C9418" i="8"/>
  <c r="D9418" i="8"/>
  <c r="C9419" i="8"/>
  <c r="D9419" i="8"/>
  <c r="C9420" i="8"/>
  <c r="D9420" i="8"/>
  <c r="C9421" i="8"/>
  <c r="D9421" i="8"/>
  <c r="C9422" i="8"/>
  <c r="D9422" i="8"/>
  <c r="C9423" i="8"/>
  <c r="D9423" i="8"/>
  <c r="C9424" i="8"/>
  <c r="D9424" i="8"/>
  <c r="C9425" i="8"/>
  <c r="D9425" i="8"/>
  <c r="C9426" i="8"/>
  <c r="D9426" i="8"/>
  <c r="C9427" i="8"/>
  <c r="D9427" i="8"/>
  <c r="C9428" i="8"/>
  <c r="D9428" i="8"/>
  <c r="C9429" i="8"/>
  <c r="D9429" i="8"/>
  <c r="C9431" i="8"/>
  <c r="D9431" i="8"/>
  <c r="C9432" i="8"/>
  <c r="D9432" i="8"/>
  <c r="C9433" i="8"/>
  <c r="D9433" i="8"/>
  <c r="C9434" i="8"/>
  <c r="D9434" i="8"/>
  <c r="C9435" i="8"/>
  <c r="D9435" i="8"/>
  <c r="C9436" i="8"/>
  <c r="D9436" i="8"/>
  <c r="C9437" i="8"/>
  <c r="D9437" i="8"/>
  <c r="C9438" i="8"/>
  <c r="D9438" i="8"/>
  <c r="C9439" i="8"/>
  <c r="D9439" i="8"/>
  <c r="C9440" i="8"/>
  <c r="D9440" i="8"/>
  <c r="C9441" i="8"/>
  <c r="D9441" i="8"/>
  <c r="C9442" i="8"/>
  <c r="D9442" i="8"/>
  <c r="C9443" i="8"/>
  <c r="D9443" i="8"/>
  <c r="C9444" i="8"/>
  <c r="D9444" i="8"/>
  <c r="C9445" i="8"/>
  <c r="D9445" i="8"/>
  <c r="C9446" i="8"/>
  <c r="D9446" i="8"/>
  <c r="C9447" i="8"/>
  <c r="D9447" i="8"/>
  <c r="C9448" i="8"/>
  <c r="D9448" i="8"/>
  <c r="C9449" i="8"/>
  <c r="D9449" i="8"/>
  <c r="C9450" i="8"/>
  <c r="D9450" i="8"/>
  <c r="C9451" i="8"/>
  <c r="D9451" i="8"/>
  <c r="C9452" i="8"/>
  <c r="D9452" i="8"/>
  <c r="C9453" i="8"/>
  <c r="D9453" i="8"/>
  <c r="C9454" i="8"/>
  <c r="D9454" i="8"/>
  <c r="C9455" i="8"/>
  <c r="D9455" i="8"/>
  <c r="C9456" i="8"/>
  <c r="D9456" i="8"/>
  <c r="C9457" i="8"/>
  <c r="D9457" i="8"/>
  <c r="C9458" i="8"/>
  <c r="D9458" i="8"/>
  <c r="C9459" i="8"/>
  <c r="D9459" i="8"/>
  <c r="C9460" i="8"/>
  <c r="D9460" i="8"/>
  <c r="C9461" i="8"/>
  <c r="D9461" i="8"/>
  <c r="C9462" i="8"/>
  <c r="D9462" i="8"/>
  <c r="C9463" i="8"/>
  <c r="D9463" i="8"/>
  <c r="C9464" i="8"/>
  <c r="D9464" i="8"/>
  <c r="C9465" i="8"/>
  <c r="D9465" i="8"/>
  <c r="C9466" i="8"/>
  <c r="D9466" i="8"/>
  <c r="C9467" i="8"/>
  <c r="D9467" i="8"/>
  <c r="C9468" i="8"/>
  <c r="D9468" i="8"/>
  <c r="C9469" i="8"/>
  <c r="D9469" i="8"/>
  <c r="C9470" i="8"/>
  <c r="D9470" i="8"/>
  <c r="C9471" i="8"/>
  <c r="D9471" i="8"/>
  <c r="C9472" i="8"/>
  <c r="D9472" i="8"/>
  <c r="C9473" i="8"/>
  <c r="D9473" i="8"/>
  <c r="C9474" i="8"/>
  <c r="D9474" i="8"/>
  <c r="C9475" i="8"/>
  <c r="D9475" i="8"/>
  <c r="C9476" i="8"/>
  <c r="D9476" i="8"/>
  <c r="C9477" i="8"/>
  <c r="D9477" i="8"/>
  <c r="C9478" i="8"/>
  <c r="D9478" i="8"/>
  <c r="C9479" i="8"/>
  <c r="D9479" i="8"/>
  <c r="C9480" i="8"/>
  <c r="D9480" i="8"/>
  <c r="C9481" i="8"/>
  <c r="D9481" i="8"/>
  <c r="C9482" i="8"/>
  <c r="D9482" i="8"/>
  <c r="C9483" i="8"/>
  <c r="D9483" i="8"/>
  <c r="C9484" i="8"/>
  <c r="D9484" i="8"/>
  <c r="C9485" i="8"/>
  <c r="D9485" i="8"/>
  <c r="C9486" i="8"/>
  <c r="D9486" i="8"/>
  <c r="C9487" i="8"/>
  <c r="D9487" i="8"/>
  <c r="C9488" i="8"/>
  <c r="D9488" i="8"/>
  <c r="C9489" i="8"/>
  <c r="D9489" i="8"/>
  <c r="C9490" i="8"/>
  <c r="D9490" i="8"/>
  <c r="C9491" i="8"/>
  <c r="D9491" i="8"/>
  <c r="C9492" i="8"/>
  <c r="D9492" i="8"/>
  <c r="C9493" i="8"/>
  <c r="D9493" i="8"/>
  <c r="C9494" i="8"/>
  <c r="D9494" i="8"/>
  <c r="C9495" i="8"/>
  <c r="D9495" i="8"/>
  <c r="C9496" i="8"/>
  <c r="D9496" i="8"/>
  <c r="C9497" i="8"/>
  <c r="D9497" i="8"/>
  <c r="C9498" i="8"/>
  <c r="D9498" i="8"/>
  <c r="C9499" i="8"/>
  <c r="D9499" i="8"/>
  <c r="C9500" i="8"/>
  <c r="D9500" i="8"/>
  <c r="C9501" i="8"/>
  <c r="D9501" i="8"/>
  <c r="C9502" i="8"/>
  <c r="D9502" i="8"/>
  <c r="C9503" i="8"/>
  <c r="D9503" i="8"/>
  <c r="C9504" i="8"/>
  <c r="D9504" i="8"/>
  <c r="C9505" i="8"/>
  <c r="D9505" i="8"/>
  <c r="C9506" i="8"/>
  <c r="D9506" i="8"/>
  <c r="C9507" i="8"/>
  <c r="D9507" i="8"/>
  <c r="C9508" i="8"/>
  <c r="D9508" i="8"/>
  <c r="C9509" i="8"/>
  <c r="D9509" i="8"/>
  <c r="C9510" i="8"/>
  <c r="D9510" i="8"/>
  <c r="C9511" i="8"/>
  <c r="D9511" i="8"/>
  <c r="C9512" i="8"/>
  <c r="D9512" i="8"/>
  <c r="C9513" i="8"/>
  <c r="D9513" i="8"/>
  <c r="C9514" i="8"/>
  <c r="D9514" i="8"/>
  <c r="C9515" i="8"/>
  <c r="D9515" i="8"/>
  <c r="C9516" i="8"/>
  <c r="D9516" i="8"/>
  <c r="C9517" i="8"/>
  <c r="D9517" i="8"/>
  <c r="C9518" i="8"/>
  <c r="D9518" i="8"/>
  <c r="C9519" i="8"/>
  <c r="D9519" i="8"/>
  <c r="C9520" i="8"/>
  <c r="D9520" i="8"/>
  <c r="C9521" i="8"/>
  <c r="D9521" i="8"/>
  <c r="C9522" i="8"/>
  <c r="D9522" i="8"/>
  <c r="C9523" i="8"/>
  <c r="D9523" i="8"/>
  <c r="C9524" i="8"/>
  <c r="D9524" i="8"/>
  <c r="C9525" i="8"/>
  <c r="D9525" i="8"/>
  <c r="C9526" i="8"/>
  <c r="D9526" i="8"/>
  <c r="C9527" i="8"/>
  <c r="D9527" i="8"/>
  <c r="C9528" i="8"/>
  <c r="D9528" i="8"/>
  <c r="C9529" i="8"/>
  <c r="D9529" i="8"/>
  <c r="C9530" i="8"/>
  <c r="D9530" i="8"/>
  <c r="C9531" i="8"/>
  <c r="D9531" i="8"/>
  <c r="C9532" i="8"/>
  <c r="D9532" i="8"/>
  <c r="C9533" i="8"/>
  <c r="D9533" i="8"/>
  <c r="C9534" i="8"/>
  <c r="D9534" i="8"/>
  <c r="C9535" i="8"/>
  <c r="D9535" i="8"/>
  <c r="C9536" i="8"/>
  <c r="D9536" i="8"/>
  <c r="C9537" i="8"/>
  <c r="D9537" i="8"/>
  <c r="C9538" i="8"/>
  <c r="D9538" i="8"/>
  <c r="C9539" i="8"/>
  <c r="D9539" i="8"/>
  <c r="C9540" i="8"/>
  <c r="D9540" i="8"/>
  <c r="C9541" i="8"/>
  <c r="D9541" i="8"/>
  <c r="C9542" i="8"/>
  <c r="D9542" i="8"/>
  <c r="C9543" i="8"/>
  <c r="D9543" i="8"/>
  <c r="C9544" i="8"/>
  <c r="D9544" i="8"/>
  <c r="C9545" i="8"/>
  <c r="D9545" i="8"/>
  <c r="C9546" i="8"/>
  <c r="D9546" i="8"/>
  <c r="C9547" i="8"/>
  <c r="D9547" i="8"/>
  <c r="C9548" i="8"/>
  <c r="D9548" i="8"/>
  <c r="C9549" i="8"/>
  <c r="D9549" i="8"/>
  <c r="C9550" i="8"/>
  <c r="D9550" i="8"/>
  <c r="C9551" i="8"/>
  <c r="D9551" i="8"/>
  <c r="C9552" i="8"/>
  <c r="D9552" i="8"/>
  <c r="C9553" i="8"/>
  <c r="D9553" i="8"/>
  <c r="C9554" i="8"/>
  <c r="D9554" i="8"/>
  <c r="C9555" i="8"/>
  <c r="D9555" i="8"/>
  <c r="C9556" i="8"/>
  <c r="D9556" i="8"/>
  <c r="C9557" i="8"/>
  <c r="D9557" i="8"/>
  <c r="C9558" i="8"/>
  <c r="D9558" i="8"/>
  <c r="C9559" i="8"/>
  <c r="D9559" i="8"/>
  <c r="C9560" i="8"/>
  <c r="D9560" i="8"/>
  <c r="C9561" i="8"/>
  <c r="D9561" i="8"/>
  <c r="C9562" i="8"/>
  <c r="D9562" i="8"/>
  <c r="C9563" i="8"/>
  <c r="D9563" i="8"/>
  <c r="C9564" i="8"/>
  <c r="D9564" i="8"/>
  <c r="C9565" i="8"/>
  <c r="D9565" i="8"/>
  <c r="C9566" i="8"/>
  <c r="D9566" i="8"/>
  <c r="C9567" i="8"/>
  <c r="D9567" i="8"/>
  <c r="C9568" i="8"/>
  <c r="D9568" i="8"/>
  <c r="C9569" i="8"/>
  <c r="D9569" i="8"/>
  <c r="C9570" i="8"/>
  <c r="D9570" i="8"/>
  <c r="C9571" i="8"/>
  <c r="D9571" i="8"/>
  <c r="C9572" i="8"/>
  <c r="D9572" i="8"/>
  <c r="C9573" i="8"/>
  <c r="D9573" i="8"/>
  <c r="C9574" i="8"/>
  <c r="D9574" i="8"/>
  <c r="C9575" i="8"/>
  <c r="D9575" i="8"/>
  <c r="C9576" i="8"/>
  <c r="D9576" i="8"/>
  <c r="C9577" i="8"/>
  <c r="D9577" i="8"/>
  <c r="C9578" i="8"/>
  <c r="D9578" i="8"/>
  <c r="C9579" i="8"/>
  <c r="D9579" i="8"/>
  <c r="C9580" i="8"/>
  <c r="D9580" i="8"/>
  <c r="C9581" i="8"/>
  <c r="D9581" i="8"/>
  <c r="C9582" i="8"/>
  <c r="D9582" i="8"/>
  <c r="C9583" i="8"/>
  <c r="D9583" i="8"/>
  <c r="C9584" i="8"/>
  <c r="D9584" i="8"/>
  <c r="C9585" i="8"/>
  <c r="D9585" i="8"/>
  <c r="C9586" i="8"/>
  <c r="D9586" i="8"/>
  <c r="C9587" i="8"/>
  <c r="D9587" i="8"/>
  <c r="C9588" i="8"/>
  <c r="D9588" i="8"/>
  <c r="C9589" i="8"/>
  <c r="D9589" i="8"/>
  <c r="C9590" i="8"/>
  <c r="D9590" i="8"/>
  <c r="C9591" i="8"/>
  <c r="D9591" i="8"/>
  <c r="C9592" i="8"/>
  <c r="D9592" i="8"/>
  <c r="C9593" i="8"/>
  <c r="D9593" i="8"/>
  <c r="C9594" i="8"/>
  <c r="D9594" i="8"/>
  <c r="C9595" i="8"/>
  <c r="D9595" i="8"/>
  <c r="C9596" i="8"/>
  <c r="D9596" i="8"/>
  <c r="C9597" i="8"/>
  <c r="D9597" i="8"/>
  <c r="C9598" i="8"/>
  <c r="D9598" i="8"/>
  <c r="C9599" i="8"/>
  <c r="D9599" i="8"/>
  <c r="C9600" i="8"/>
  <c r="D9600" i="8"/>
  <c r="C9601" i="8"/>
  <c r="D9601" i="8"/>
  <c r="C9602" i="8"/>
  <c r="D9602" i="8"/>
  <c r="C9603" i="8"/>
  <c r="D9603" i="8"/>
  <c r="C9604" i="8"/>
  <c r="D9604" i="8"/>
  <c r="C9605" i="8"/>
  <c r="D9605" i="8"/>
  <c r="C9606" i="8"/>
  <c r="D9606" i="8"/>
  <c r="C9607" i="8"/>
  <c r="D9607" i="8"/>
  <c r="C9608" i="8"/>
  <c r="D9608" i="8"/>
  <c r="C9609" i="8"/>
  <c r="D9609" i="8"/>
  <c r="C9610" i="8"/>
  <c r="D9610" i="8"/>
  <c r="C9612" i="8"/>
  <c r="D9612" i="8"/>
  <c r="C9613" i="8"/>
  <c r="D9613" i="8"/>
  <c r="C9614" i="8"/>
  <c r="D9614" i="8"/>
  <c r="C9615" i="8"/>
  <c r="D9615" i="8"/>
  <c r="C9616" i="8"/>
  <c r="D9616" i="8"/>
  <c r="C9617" i="8"/>
  <c r="D9617" i="8"/>
  <c r="C9618" i="8"/>
  <c r="D9618" i="8"/>
  <c r="C9619" i="8"/>
  <c r="D9619" i="8"/>
  <c r="C9620" i="8"/>
  <c r="D9620" i="8"/>
  <c r="C9621" i="8"/>
  <c r="D9621" i="8"/>
  <c r="C9622" i="8"/>
  <c r="D9622" i="8"/>
  <c r="C9623" i="8"/>
  <c r="D9623" i="8"/>
  <c r="C9624" i="8"/>
  <c r="D9624" i="8"/>
  <c r="C9625" i="8"/>
  <c r="D9625" i="8"/>
  <c r="C9626" i="8"/>
  <c r="D9626" i="8"/>
  <c r="C9627" i="8"/>
  <c r="D9627" i="8"/>
  <c r="C9628" i="8"/>
  <c r="D9628" i="8"/>
  <c r="C9629" i="8"/>
  <c r="D9629" i="8"/>
  <c r="C9630" i="8"/>
  <c r="D9630" i="8"/>
  <c r="C9631" i="8"/>
  <c r="D9631" i="8"/>
  <c r="C9632" i="8"/>
  <c r="D9632" i="8"/>
  <c r="C9633" i="8"/>
  <c r="D9633" i="8"/>
  <c r="C9634" i="8"/>
  <c r="D9634" i="8"/>
  <c r="C9635" i="8"/>
  <c r="D9635" i="8"/>
  <c r="C9636" i="8"/>
  <c r="D9636" i="8"/>
  <c r="C9637" i="8"/>
  <c r="D9637" i="8"/>
  <c r="C9638" i="8"/>
  <c r="D9638" i="8"/>
  <c r="C9639" i="8"/>
  <c r="D9639" i="8"/>
  <c r="C9640" i="8"/>
  <c r="D9640" i="8"/>
  <c r="C9641" i="8"/>
  <c r="D9641" i="8"/>
  <c r="C9642" i="8"/>
  <c r="D9642" i="8"/>
  <c r="C9643" i="8"/>
  <c r="D9643" i="8"/>
  <c r="C9644" i="8"/>
  <c r="D9644" i="8"/>
  <c r="C9645" i="8"/>
  <c r="D9645" i="8"/>
  <c r="C9646" i="8"/>
  <c r="D9646" i="8"/>
  <c r="C9647" i="8"/>
  <c r="D9647" i="8"/>
  <c r="C9648" i="8"/>
  <c r="D9648" i="8"/>
  <c r="C9649" i="8"/>
  <c r="D9649" i="8"/>
  <c r="C9650" i="8"/>
  <c r="D9650" i="8"/>
  <c r="C9651" i="8"/>
  <c r="D9651" i="8"/>
  <c r="C9652" i="8"/>
  <c r="D9652" i="8"/>
  <c r="C9653" i="8"/>
  <c r="D9653" i="8"/>
  <c r="C9654" i="8"/>
  <c r="D9654" i="8"/>
  <c r="C9655" i="8"/>
  <c r="D9655" i="8"/>
  <c r="C9656" i="8"/>
  <c r="D9656" i="8"/>
  <c r="C9657" i="8"/>
  <c r="D9657" i="8"/>
  <c r="C9658" i="8"/>
  <c r="D9658" i="8"/>
  <c r="C9659" i="8"/>
  <c r="D9659" i="8"/>
  <c r="C9660" i="8"/>
  <c r="D9660" i="8"/>
  <c r="C9661" i="8"/>
  <c r="D9661" i="8"/>
  <c r="C9662" i="8"/>
  <c r="D9662" i="8"/>
  <c r="C9663" i="8"/>
  <c r="D9663" i="8"/>
  <c r="C9664" i="8"/>
  <c r="D9664" i="8"/>
  <c r="C9665" i="8"/>
  <c r="D9665" i="8"/>
  <c r="C9666" i="8"/>
  <c r="D9666" i="8"/>
  <c r="C9667" i="8"/>
  <c r="D9667" i="8"/>
  <c r="C9668" i="8"/>
  <c r="D9668" i="8"/>
  <c r="C9669" i="8"/>
  <c r="D9669" i="8"/>
  <c r="C9670" i="8"/>
  <c r="D9670" i="8"/>
  <c r="C9671" i="8"/>
  <c r="D9671" i="8"/>
  <c r="C9672" i="8"/>
  <c r="D9672" i="8"/>
  <c r="C9673" i="8"/>
  <c r="D9673" i="8"/>
  <c r="C9674" i="8"/>
  <c r="D9674" i="8"/>
  <c r="C9675" i="8"/>
  <c r="D9675" i="8"/>
  <c r="C9676" i="8"/>
  <c r="D9676" i="8"/>
  <c r="C9677" i="8"/>
  <c r="D9677" i="8"/>
  <c r="C9678" i="8"/>
  <c r="D9678" i="8"/>
  <c r="C9679" i="8"/>
  <c r="D9679" i="8"/>
  <c r="C9680" i="8"/>
  <c r="D9680" i="8"/>
  <c r="C9681" i="8"/>
  <c r="D9681" i="8"/>
  <c r="C9682" i="8"/>
  <c r="D9682" i="8"/>
  <c r="C9683" i="8"/>
  <c r="D9683" i="8"/>
  <c r="C9684" i="8"/>
  <c r="D9684" i="8"/>
  <c r="C9685" i="8"/>
  <c r="D9685" i="8"/>
  <c r="C9686" i="8"/>
  <c r="D9686" i="8"/>
  <c r="C9687" i="8"/>
  <c r="D9687" i="8"/>
  <c r="C9688" i="8"/>
  <c r="D9688" i="8"/>
  <c r="C9689" i="8"/>
  <c r="D9689" i="8"/>
  <c r="C9690" i="8"/>
  <c r="D9690" i="8"/>
  <c r="C9691" i="8"/>
  <c r="D9691" i="8"/>
  <c r="C9692" i="8"/>
  <c r="D9692" i="8"/>
  <c r="C9693" i="8"/>
  <c r="D9693" i="8"/>
  <c r="C9694" i="8"/>
  <c r="D9694" i="8"/>
  <c r="C9695" i="8"/>
  <c r="D9695" i="8"/>
  <c r="C9696" i="8"/>
  <c r="D9696" i="8"/>
  <c r="C9697" i="8"/>
  <c r="D9697" i="8"/>
  <c r="C9698" i="8"/>
  <c r="D9698" i="8"/>
  <c r="C9699" i="8"/>
  <c r="D9699" i="8"/>
  <c r="C9700" i="8"/>
  <c r="D9700" i="8"/>
  <c r="C9701" i="8"/>
  <c r="D9701" i="8"/>
  <c r="C9702" i="8"/>
  <c r="D9702" i="8"/>
  <c r="C9703" i="8"/>
  <c r="D9703" i="8"/>
  <c r="C9704" i="8"/>
  <c r="D9704" i="8"/>
  <c r="C9705" i="8"/>
  <c r="D9705" i="8"/>
  <c r="C9706" i="8"/>
  <c r="D9706" i="8"/>
  <c r="C9707" i="8"/>
  <c r="D9707" i="8"/>
  <c r="C9708" i="8"/>
  <c r="D9708" i="8"/>
  <c r="C9709" i="8"/>
  <c r="D9709" i="8"/>
  <c r="C9710" i="8"/>
  <c r="D9710" i="8"/>
  <c r="C9713" i="8"/>
  <c r="D9713" i="8"/>
  <c r="C9714" i="8"/>
  <c r="D9714" i="8"/>
  <c r="C9715" i="8"/>
  <c r="D9715" i="8"/>
  <c r="C9716" i="8"/>
  <c r="D9716" i="8"/>
  <c r="C9717" i="8"/>
  <c r="D9717" i="8"/>
  <c r="C9718" i="8"/>
  <c r="D9718" i="8"/>
  <c r="C9719" i="8"/>
  <c r="D9719" i="8"/>
  <c r="C9720" i="8"/>
  <c r="D9720" i="8"/>
  <c r="C9721" i="8"/>
  <c r="D9721" i="8"/>
  <c r="C9722" i="8"/>
  <c r="D9722" i="8"/>
  <c r="C9723" i="8"/>
  <c r="D9723" i="8"/>
  <c r="C9724" i="8"/>
  <c r="D9724" i="8"/>
  <c r="C9725" i="8"/>
  <c r="D9725" i="8"/>
  <c r="C9726" i="8"/>
  <c r="D9726" i="8"/>
  <c r="C9727" i="8"/>
  <c r="D9727" i="8"/>
  <c r="C9728" i="8"/>
  <c r="D9728" i="8"/>
  <c r="C9729" i="8"/>
  <c r="D9729" i="8"/>
  <c r="C9730" i="8"/>
  <c r="D9730" i="8"/>
  <c r="C9731" i="8"/>
  <c r="D9731" i="8"/>
  <c r="C9732" i="8"/>
  <c r="D9732" i="8"/>
  <c r="C9733" i="8"/>
  <c r="D9733" i="8"/>
  <c r="C9734" i="8"/>
  <c r="D9734" i="8"/>
  <c r="C9735" i="8"/>
  <c r="D9735" i="8"/>
  <c r="C9736" i="8"/>
  <c r="D9736" i="8"/>
  <c r="C9737" i="8"/>
  <c r="D9737" i="8"/>
  <c r="C9738" i="8"/>
  <c r="D9738" i="8"/>
  <c r="C9739" i="8"/>
  <c r="D9739" i="8"/>
  <c r="C9740" i="8"/>
  <c r="D9740" i="8"/>
  <c r="C9741" i="8"/>
  <c r="D9741" i="8"/>
  <c r="C9742" i="8"/>
  <c r="D9742" i="8"/>
  <c r="C9743" i="8"/>
  <c r="D9743" i="8"/>
  <c r="C9744" i="8"/>
  <c r="D9744" i="8"/>
  <c r="C9745" i="8"/>
  <c r="D9745" i="8"/>
  <c r="C9746" i="8"/>
  <c r="D9746" i="8"/>
  <c r="C9747" i="8"/>
  <c r="D9747" i="8"/>
  <c r="C9748" i="8"/>
  <c r="D9748" i="8"/>
  <c r="C9749" i="8"/>
  <c r="D9749" i="8"/>
  <c r="C9750" i="8"/>
  <c r="D9750" i="8"/>
  <c r="C9751" i="8"/>
  <c r="D9751" i="8"/>
  <c r="C9752" i="8"/>
  <c r="D9752" i="8"/>
  <c r="C9753" i="8"/>
  <c r="D9753" i="8"/>
  <c r="C9754" i="8"/>
  <c r="D9754" i="8"/>
  <c r="C9755" i="8"/>
  <c r="D9755" i="8"/>
  <c r="C9756" i="8"/>
  <c r="D9756" i="8"/>
  <c r="C9757" i="8"/>
  <c r="D9757" i="8"/>
  <c r="C9758" i="8"/>
  <c r="D9758" i="8"/>
  <c r="C9759" i="8"/>
  <c r="D9759" i="8"/>
  <c r="C9760" i="8"/>
  <c r="D9760" i="8"/>
  <c r="C9761" i="8"/>
  <c r="D9761" i="8"/>
  <c r="C9762" i="8"/>
  <c r="D9762" i="8"/>
  <c r="C9763" i="8"/>
  <c r="D9763" i="8"/>
  <c r="C9764" i="8"/>
  <c r="D9764" i="8"/>
  <c r="C9765" i="8"/>
  <c r="D9765" i="8"/>
  <c r="C9766" i="8"/>
  <c r="D9766" i="8"/>
  <c r="C9767" i="8"/>
  <c r="D9767" i="8"/>
  <c r="C9768" i="8"/>
  <c r="D9768" i="8"/>
  <c r="C9769" i="8"/>
  <c r="D9769" i="8"/>
  <c r="C9770" i="8"/>
  <c r="D9770" i="8"/>
  <c r="C9771" i="8"/>
  <c r="D9771" i="8"/>
  <c r="C9772" i="8"/>
  <c r="D9772" i="8"/>
  <c r="C9773" i="8"/>
  <c r="D9773" i="8"/>
  <c r="C9774" i="8"/>
  <c r="D9774" i="8"/>
  <c r="C9775" i="8"/>
  <c r="D9775" i="8"/>
  <c r="C9776" i="8"/>
  <c r="D9776" i="8"/>
  <c r="C9777" i="8"/>
  <c r="D9777" i="8"/>
  <c r="C9778" i="8"/>
  <c r="D9778" i="8"/>
  <c r="C9779" i="8"/>
  <c r="D9779" i="8"/>
  <c r="C9780" i="8"/>
  <c r="D9780" i="8"/>
  <c r="C9781" i="8"/>
  <c r="D9781" i="8"/>
  <c r="C9782" i="8"/>
  <c r="D9782" i="8"/>
  <c r="C9783" i="8"/>
  <c r="D9783" i="8"/>
  <c r="C9784" i="8"/>
  <c r="D9784" i="8"/>
  <c r="C9785" i="8"/>
  <c r="D9785" i="8"/>
  <c r="C9786" i="8"/>
  <c r="D9786" i="8"/>
  <c r="C9787" i="8"/>
  <c r="D9787" i="8"/>
  <c r="C9788" i="8"/>
  <c r="D9788" i="8"/>
  <c r="C9789" i="8"/>
  <c r="D9789" i="8"/>
  <c r="C9790" i="8"/>
  <c r="D9790" i="8"/>
  <c r="C9791" i="8"/>
  <c r="D9791" i="8"/>
  <c r="C9792" i="8"/>
  <c r="D9792" i="8"/>
  <c r="C9793" i="8"/>
  <c r="D9793" i="8"/>
  <c r="C9794" i="8"/>
  <c r="D9794" i="8"/>
  <c r="C9795" i="8"/>
  <c r="D9795" i="8"/>
  <c r="C9796" i="8"/>
  <c r="D9796" i="8"/>
  <c r="C9797" i="8"/>
  <c r="D9797" i="8"/>
  <c r="C9798" i="8"/>
  <c r="D9798" i="8"/>
  <c r="C9799" i="8"/>
  <c r="D9799" i="8"/>
  <c r="C9800" i="8"/>
  <c r="D9800" i="8"/>
  <c r="C9801" i="8"/>
  <c r="D9801" i="8"/>
  <c r="C9802" i="8"/>
  <c r="D9802" i="8"/>
  <c r="C9803" i="8"/>
  <c r="D9803" i="8"/>
  <c r="C9804" i="8"/>
  <c r="D9804" i="8"/>
  <c r="C9805" i="8"/>
  <c r="D9805" i="8"/>
  <c r="C9806" i="8"/>
  <c r="D9806" i="8"/>
  <c r="C9807" i="8"/>
  <c r="D9807" i="8"/>
  <c r="C9808" i="8"/>
  <c r="D9808" i="8"/>
  <c r="C9809" i="8"/>
  <c r="D9809" i="8"/>
  <c r="C9810" i="8"/>
  <c r="D9810" i="8"/>
  <c r="C9811" i="8"/>
  <c r="D9811" i="8"/>
  <c r="C9812" i="8"/>
  <c r="D9812" i="8"/>
  <c r="C9813" i="8"/>
  <c r="D9813" i="8"/>
  <c r="C9814" i="8"/>
  <c r="D9814" i="8"/>
  <c r="C9815" i="8"/>
  <c r="D9815" i="8"/>
  <c r="C9816" i="8"/>
  <c r="D9816" i="8"/>
  <c r="C9817" i="8"/>
  <c r="D9817" i="8"/>
  <c r="C9818" i="8"/>
  <c r="D9818" i="8"/>
  <c r="C9819" i="8"/>
  <c r="D9819" i="8"/>
  <c r="C9820" i="8"/>
  <c r="D9820" i="8"/>
  <c r="C9821" i="8"/>
  <c r="D9821" i="8"/>
  <c r="C9822" i="8"/>
  <c r="D9822" i="8"/>
  <c r="C9823" i="8"/>
  <c r="D9823" i="8"/>
  <c r="C9824" i="8"/>
  <c r="D9824" i="8"/>
  <c r="C9825" i="8"/>
  <c r="D9825" i="8"/>
  <c r="C9826" i="8"/>
  <c r="D9826" i="8"/>
  <c r="C9827" i="8"/>
  <c r="D9827" i="8"/>
  <c r="C9828" i="8"/>
  <c r="D9828" i="8"/>
  <c r="C9829" i="8"/>
  <c r="D9829" i="8"/>
  <c r="C9830" i="8"/>
  <c r="D9830" i="8"/>
  <c r="C9831" i="8"/>
  <c r="D9831" i="8"/>
  <c r="C9832" i="8"/>
  <c r="D9832" i="8"/>
  <c r="C9833" i="8"/>
  <c r="D9833" i="8"/>
  <c r="C9834" i="8"/>
  <c r="D9834" i="8"/>
  <c r="C9835" i="8"/>
  <c r="D9835" i="8"/>
  <c r="C9836" i="8"/>
  <c r="D9836" i="8"/>
  <c r="C9837" i="8"/>
  <c r="D9837" i="8"/>
  <c r="C9838" i="8"/>
  <c r="D9838" i="8"/>
  <c r="C9839" i="8"/>
  <c r="D9839" i="8"/>
  <c r="C9840" i="8"/>
  <c r="D9840" i="8"/>
  <c r="C9841" i="8"/>
  <c r="D9841" i="8"/>
  <c r="C9842" i="8"/>
  <c r="D9842" i="8"/>
  <c r="C9843" i="8"/>
  <c r="D9843" i="8"/>
  <c r="C9844" i="8"/>
  <c r="D9844" i="8"/>
  <c r="C9845" i="8"/>
  <c r="D9845" i="8"/>
  <c r="C9846" i="8"/>
  <c r="D9846" i="8"/>
  <c r="C9847" i="8"/>
  <c r="D9847" i="8"/>
  <c r="C9848" i="8"/>
  <c r="D9848" i="8"/>
  <c r="C9849" i="8"/>
  <c r="D9849" i="8"/>
  <c r="C9850" i="8"/>
  <c r="D9850" i="8"/>
  <c r="C9851" i="8"/>
  <c r="D9851" i="8"/>
  <c r="C9852" i="8"/>
  <c r="D9852" i="8"/>
  <c r="C9853" i="8"/>
  <c r="D9853" i="8"/>
  <c r="C9854" i="8"/>
  <c r="D9854" i="8"/>
  <c r="C9855" i="8"/>
  <c r="D9855" i="8"/>
  <c r="C9856" i="8"/>
  <c r="D9856" i="8"/>
  <c r="C9857" i="8"/>
  <c r="D9857" i="8"/>
  <c r="C9858" i="8"/>
  <c r="D9858" i="8"/>
  <c r="C9859" i="8"/>
  <c r="D9859" i="8"/>
  <c r="C9860" i="8"/>
  <c r="D9860" i="8"/>
  <c r="C9861" i="8"/>
  <c r="D9861" i="8"/>
  <c r="C9862" i="8"/>
  <c r="D9862" i="8"/>
  <c r="C9863" i="8"/>
  <c r="D9863" i="8"/>
  <c r="C9864" i="8"/>
  <c r="D9864" i="8"/>
  <c r="C9865" i="8"/>
  <c r="D9865" i="8"/>
  <c r="C9866" i="8"/>
  <c r="D9866" i="8"/>
  <c r="C9867" i="8"/>
  <c r="D9867" i="8"/>
  <c r="C9868" i="8"/>
  <c r="D9868" i="8"/>
  <c r="C9869" i="8"/>
  <c r="D9869" i="8"/>
  <c r="C9870" i="8"/>
  <c r="D9870" i="8"/>
  <c r="C9871" i="8"/>
  <c r="D9871" i="8"/>
  <c r="C9872" i="8"/>
  <c r="D9872" i="8"/>
  <c r="C9873" i="8"/>
  <c r="D9873" i="8"/>
  <c r="C9874" i="8"/>
  <c r="D9874" i="8"/>
  <c r="C9875" i="8"/>
  <c r="D9875" i="8"/>
  <c r="C9876" i="8"/>
  <c r="D9876" i="8"/>
  <c r="C9877" i="8"/>
  <c r="D9877" i="8"/>
  <c r="C9878" i="8"/>
  <c r="D9878" i="8"/>
  <c r="C9879" i="8"/>
  <c r="D9879" i="8"/>
  <c r="C9880" i="8"/>
  <c r="D9880" i="8"/>
  <c r="C9881" i="8"/>
  <c r="D9881" i="8"/>
  <c r="C9882" i="8"/>
  <c r="D9882" i="8"/>
  <c r="C9883" i="8"/>
  <c r="D9883" i="8"/>
  <c r="C9884" i="8"/>
  <c r="D9884" i="8"/>
  <c r="C9885" i="8"/>
  <c r="D9885" i="8"/>
  <c r="C9886" i="8"/>
  <c r="D9886" i="8"/>
  <c r="C9887" i="8"/>
  <c r="D9887" i="8"/>
  <c r="C9888" i="8"/>
  <c r="D9888" i="8"/>
  <c r="C9889" i="8"/>
  <c r="D9889" i="8"/>
  <c r="C9890" i="8"/>
  <c r="D9890" i="8"/>
  <c r="C9891" i="8"/>
  <c r="D9891" i="8"/>
  <c r="C9892" i="8"/>
  <c r="D9892" i="8"/>
  <c r="C9893" i="8"/>
  <c r="D9893" i="8"/>
  <c r="C9894" i="8"/>
  <c r="D9894" i="8"/>
  <c r="C9895" i="8"/>
  <c r="D9895" i="8"/>
  <c r="C9896" i="8"/>
  <c r="D9896" i="8"/>
  <c r="C9897" i="8"/>
  <c r="D9897" i="8"/>
  <c r="C9898" i="8"/>
  <c r="D9898" i="8"/>
  <c r="C9899" i="8"/>
  <c r="D9899" i="8"/>
  <c r="C9900" i="8"/>
  <c r="D9900" i="8"/>
  <c r="C9901" i="8"/>
  <c r="D9901" i="8"/>
  <c r="C9902" i="8"/>
  <c r="D9902" i="8"/>
  <c r="C9903" i="8"/>
  <c r="D9903" i="8"/>
  <c r="C9904" i="8"/>
  <c r="D9904" i="8"/>
  <c r="C9905" i="8"/>
  <c r="D9905" i="8"/>
  <c r="C9906" i="8"/>
  <c r="D9906" i="8"/>
  <c r="C9907" i="8"/>
  <c r="D9907" i="8"/>
  <c r="C9909" i="8"/>
  <c r="D9909" i="8"/>
  <c r="C9910" i="8"/>
  <c r="D9910" i="8"/>
  <c r="C9911" i="8"/>
  <c r="D9911" i="8"/>
  <c r="C9912" i="8"/>
  <c r="D9912" i="8"/>
  <c r="C9913" i="8"/>
  <c r="D9913" i="8"/>
  <c r="C9914" i="8"/>
  <c r="D9914" i="8"/>
  <c r="C9915" i="8"/>
  <c r="D9915" i="8"/>
  <c r="C9916" i="8"/>
  <c r="D9916" i="8"/>
  <c r="C9917" i="8"/>
  <c r="D9917" i="8"/>
  <c r="C9918" i="8"/>
  <c r="D9918" i="8"/>
  <c r="C9919" i="8"/>
  <c r="D9919" i="8"/>
  <c r="C9920" i="8"/>
  <c r="D9920" i="8"/>
  <c r="C9921" i="8"/>
  <c r="D9921" i="8"/>
  <c r="C9922" i="8"/>
  <c r="D9922" i="8"/>
  <c r="C9923" i="8"/>
  <c r="D9923" i="8"/>
  <c r="C9924" i="8"/>
  <c r="D9924" i="8"/>
  <c r="C9925" i="8"/>
  <c r="D9925" i="8"/>
  <c r="C9926" i="8"/>
  <c r="D9926" i="8"/>
  <c r="C9927" i="8"/>
  <c r="D9927" i="8"/>
  <c r="C9928" i="8"/>
  <c r="D9928" i="8"/>
  <c r="C9929" i="8"/>
  <c r="D9929" i="8"/>
  <c r="C9930" i="8"/>
  <c r="D9930" i="8"/>
  <c r="C9931" i="8"/>
  <c r="D9931" i="8"/>
  <c r="C9932" i="8"/>
  <c r="D9932" i="8"/>
  <c r="C9933" i="8"/>
  <c r="D9933" i="8"/>
  <c r="C9934" i="8"/>
  <c r="D9934" i="8"/>
  <c r="C9935" i="8"/>
  <c r="D9935" i="8"/>
  <c r="C9936" i="8"/>
  <c r="D9936" i="8"/>
  <c r="C9937" i="8"/>
  <c r="D9937" i="8"/>
  <c r="C9938" i="8"/>
  <c r="D9938" i="8"/>
  <c r="C9939" i="8"/>
  <c r="D9939" i="8"/>
  <c r="C9940" i="8"/>
  <c r="D9940" i="8"/>
  <c r="C9941" i="8"/>
  <c r="D9941" i="8"/>
  <c r="C9942" i="8"/>
  <c r="D9942" i="8"/>
  <c r="C9943" i="8"/>
  <c r="D9943" i="8"/>
  <c r="C9944" i="8"/>
  <c r="D9944" i="8"/>
  <c r="C9945" i="8"/>
  <c r="D9945" i="8"/>
  <c r="C9946" i="8"/>
  <c r="D9946" i="8"/>
  <c r="C9947" i="8"/>
  <c r="D9947" i="8"/>
  <c r="C9948" i="8"/>
  <c r="D9948" i="8"/>
  <c r="C9949" i="8"/>
  <c r="D9949" i="8"/>
  <c r="C9950" i="8"/>
  <c r="D9950" i="8"/>
  <c r="C9951" i="8"/>
  <c r="D9951" i="8"/>
  <c r="C9952" i="8"/>
  <c r="D9952" i="8"/>
  <c r="C9953" i="8"/>
  <c r="D9953" i="8"/>
  <c r="C9954" i="8"/>
  <c r="D9954" i="8"/>
  <c r="C9955" i="8"/>
  <c r="D9955" i="8"/>
  <c r="C9956" i="8"/>
  <c r="D9956" i="8"/>
  <c r="C9957" i="8"/>
  <c r="D9957" i="8"/>
  <c r="C9958" i="8"/>
  <c r="D9958" i="8"/>
  <c r="C9959" i="8"/>
  <c r="D9959" i="8"/>
  <c r="C9960" i="8"/>
  <c r="D9960" i="8"/>
  <c r="C9961" i="8"/>
  <c r="D9961" i="8"/>
  <c r="C9962" i="8"/>
  <c r="D9962" i="8"/>
  <c r="C9963" i="8"/>
  <c r="D9963" i="8"/>
  <c r="C9964" i="8"/>
  <c r="D9964" i="8"/>
  <c r="C9965" i="8"/>
  <c r="D9965" i="8"/>
  <c r="C9966" i="8"/>
  <c r="D9966" i="8"/>
  <c r="C9967" i="8"/>
  <c r="D9967" i="8"/>
  <c r="C9968" i="8"/>
  <c r="D9968" i="8"/>
  <c r="C9969" i="8"/>
  <c r="D9969" i="8"/>
  <c r="C9970" i="8"/>
  <c r="D9970" i="8"/>
  <c r="C9971" i="8"/>
  <c r="D9971" i="8"/>
  <c r="C9972" i="8"/>
  <c r="D9972" i="8"/>
  <c r="C9973" i="8"/>
  <c r="D9973" i="8"/>
  <c r="C9974" i="8"/>
  <c r="D9974" i="8"/>
  <c r="C9975" i="8"/>
  <c r="D9975" i="8"/>
  <c r="C9976" i="8"/>
  <c r="D9976" i="8"/>
  <c r="C9977" i="8"/>
  <c r="D9977" i="8"/>
  <c r="C9978" i="8"/>
  <c r="D9978" i="8"/>
  <c r="C9979" i="8"/>
  <c r="D9979" i="8"/>
  <c r="C9980" i="8"/>
  <c r="D9980" i="8"/>
  <c r="C9981" i="8"/>
  <c r="D9981" i="8"/>
  <c r="C9982" i="8"/>
  <c r="D9982" i="8"/>
  <c r="C9983" i="8"/>
  <c r="D9983" i="8"/>
  <c r="C9984" i="8"/>
  <c r="D9984" i="8"/>
  <c r="C9985" i="8"/>
  <c r="D9985" i="8"/>
  <c r="C9986" i="8"/>
  <c r="D9986" i="8"/>
  <c r="C9987" i="8"/>
  <c r="D9987" i="8"/>
  <c r="C9988" i="8"/>
  <c r="D9988" i="8"/>
  <c r="C9989" i="8"/>
  <c r="D9989" i="8"/>
  <c r="C9990" i="8"/>
  <c r="D9990" i="8"/>
  <c r="C9991" i="8"/>
  <c r="D9991" i="8"/>
  <c r="C9992" i="8"/>
  <c r="D9992" i="8"/>
  <c r="C9993" i="8"/>
  <c r="D9993" i="8"/>
  <c r="C9994" i="8"/>
  <c r="D9994" i="8"/>
  <c r="C9995" i="8"/>
  <c r="D9995" i="8"/>
  <c r="C9996" i="8"/>
  <c r="D9996" i="8"/>
  <c r="C9997" i="8"/>
  <c r="D9997" i="8"/>
  <c r="C9998" i="8"/>
  <c r="D9998" i="8"/>
  <c r="C9999" i="8"/>
  <c r="D9999" i="8"/>
  <c r="C10000" i="8"/>
  <c r="D10000" i="8"/>
  <c r="C10002" i="8"/>
  <c r="D10002" i="8"/>
  <c r="C10003" i="8"/>
  <c r="D10003" i="8"/>
  <c r="C10004" i="8"/>
  <c r="D10004" i="8"/>
  <c r="C10005" i="8"/>
  <c r="D10005" i="8"/>
  <c r="C10006" i="8"/>
  <c r="D10006" i="8"/>
  <c r="C10007" i="8"/>
  <c r="D10007" i="8"/>
  <c r="C10008" i="8"/>
  <c r="D10008" i="8"/>
  <c r="C10009" i="8"/>
  <c r="D10009" i="8"/>
  <c r="C10010" i="8"/>
  <c r="D10010" i="8"/>
  <c r="C10011" i="8"/>
  <c r="D10011" i="8"/>
  <c r="C10012" i="8"/>
  <c r="D10012" i="8"/>
  <c r="C10013" i="8"/>
  <c r="D10013" i="8"/>
  <c r="C10014" i="8"/>
  <c r="D10014" i="8"/>
  <c r="C10015" i="8"/>
  <c r="D10015" i="8"/>
  <c r="C10016" i="8"/>
  <c r="D10016" i="8"/>
  <c r="C10017" i="8"/>
  <c r="D10017" i="8"/>
  <c r="C10018" i="8"/>
  <c r="D10018" i="8"/>
  <c r="C10019" i="8"/>
  <c r="D10019" i="8"/>
  <c r="C10020" i="8"/>
  <c r="D10020" i="8"/>
  <c r="C10021" i="8"/>
  <c r="D10021" i="8"/>
  <c r="C10022" i="8"/>
  <c r="D10022" i="8"/>
  <c r="C10023" i="8"/>
  <c r="D10023" i="8"/>
  <c r="C10024" i="8"/>
  <c r="D10024" i="8"/>
  <c r="C10025" i="8"/>
  <c r="D10025" i="8"/>
  <c r="C10026" i="8"/>
  <c r="D10026" i="8"/>
  <c r="C10027" i="8"/>
  <c r="D10027" i="8"/>
  <c r="C10028" i="8"/>
  <c r="D10028" i="8"/>
  <c r="C10029" i="8"/>
  <c r="D10029" i="8"/>
  <c r="C10030" i="8"/>
  <c r="D10030" i="8"/>
  <c r="C10031" i="8"/>
  <c r="D10031" i="8"/>
  <c r="C10032" i="8"/>
  <c r="D10032" i="8"/>
  <c r="C10033" i="8"/>
  <c r="D10033" i="8"/>
  <c r="C10034" i="8"/>
  <c r="D10034" i="8"/>
  <c r="C10035" i="8"/>
  <c r="D10035" i="8"/>
  <c r="C10036" i="8"/>
  <c r="D10036" i="8"/>
  <c r="C10037" i="8"/>
  <c r="D10037" i="8"/>
  <c r="C10038" i="8"/>
  <c r="D10038" i="8"/>
  <c r="C10039" i="8"/>
  <c r="D10039" i="8"/>
  <c r="C10040" i="8"/>
  <c r="D10040" i="8"/>
  <c r="C10041" i="8"/>
  <c r="D10041" i="8"/>
  <c r="C10042" i="8"/>
  <c r="D10042" i="8"/>
  <c r="C10043" i="8"/>
  <c r="D10043" i="8"/>
  <c r="C10044" i="8"/>
  <c r="D10044" i="8"/>
  <c r="C10045" i="8"/>
  <c r="D10045" i="8"/>
  <c r="C10046" i="8"/>
  <c r="D10046" i="8"/>
  <c r="C10047" i="8"/>
  <c r="D10047" i="8"/>
  <c r="C10048" i="8"/>
  <c r="D10048" i="8"/>
  <c r="C10049" i="8"/>
  <c r="D10049" i="8"/>
  <c r="C10050" i="8"/>
  <c r="D10050" i="8"/>
  <c r="C10051" i="8"/>
  <c r="D10051" i="8"/>
  <c r="C10052" i="8"/>
  <c r="D10052" i="8"/>
  <c r="C10053" i="8"/>
  <c r="D10053" i="8"/>
  <c r="C10054" i="8"/>
  <c r="D10054" i="8"/>
  <c r="C10055" i="8"/>
  <c r="D10055" i="8"/>
  <c r="C10056" i="8"/>
  <c r="D10056" i="8"/>
  <c r="C10057" i="8"/>
  <c r="D10057" i="8"/>
  <c r="C10058" i="8"/>
  <c r="D10058" i="8"/>
  <c r="C10059" i="8"/>
  <c r="D10059" i="8"/>
  <c r="C10060" i="8"/>
  <c r="D10060" i="8"/>
  <c r="C10061" i="8"/>
  <c r="D10061" i="8"/>
  <c r="C10062" i="8"/>
  <c r="D10062" i="8"/>
  <c r="C10063" i="8"/>
  <c r="D10063" i="8"/>
  <c r="C10064" i="8"/>
  <c r="D10064" i="8"/>
  <c r="C10065" i="8"/>
  <c r="D10065" i="8"/>
  <c r="C10066" i="8"/>
  <c r="D10066" i="8"/>
  <c r="C10067" i="8"/>
  <c r="D10067" i="8"/>
  <c r="C10068" i="8"/>
  <c r="D10068" i="8"/>
  <c r="C10069" i="8"/>
  <c r="D10069" i="8"/>
  <c r="C10070" i="8"/>
  <c r="D10070" i="8"/>
  <c r="C10071" i="8"/>
  <c r="D10071" i="8"/>
  <c r="C10072" i="8"/>
  <c r="D10072" i="8"/>
  <c r="C10073" i="8"/>
  <c r="D10073" i="8"/>
  <c r="C10074" i="8"/>
  <c r="D10074" i="8"/>
  <c r="C10075" i="8"/>
  <c r="D10075" i="8"/>
  <c r="C10076" i="8"/>
  <c r="D10076" i="8"/>
  <c r="C10077" i="8"/>
  <c r="D10077" i="8"/>
  <c r="C10078" i="8"/>
  <c r="D10078" i="8"/>
  <c r="C10079" i="8"/>
  <c r="D10079" i="8"/>
  <c r="C10080" i="8"/>
  <c r="D10080" i="8"/>
  <c r="C10081" i="8"/>
  <c r="D10081" i="8"/>
  <c r="C10082" i="8"/>
  <c r="D10082" i="8"/>
  <c r="C10083" i="8"/>
  <c r="D10083" i="8"/>
  <c r="C10084" i="8"/>
  <c r="D10084" i="8"/>
  <c r="C10085" i="8"/>
  <c r="D10085" i="8"/>
  <c r="C10086" i="8"/>
  <c r="D10086" i="8"/>
  <c r="C10087" i="8"/>
  <c r="D10087" i="8"/>
  <c r="C10088" i="8"/>
  <c r="D10088" i="8"/>
  <c r="C10089" i="8"/>
  <c r="D10089" i="8"/>
  <c r="C10090" i="8"/>
  <c r="D10090" i="8"/>
  <c r="C10091" i="8"/>
  <c r="D10091" i="8"/>
  <c r="C10092" i="8"/>
  <c r="D10092" i="8"/>
  <c r="C10093" i="8"/>
  <c r="D10093" i="8"/>
  <c r="C10094" i="8"/>
  <c r="D10094" i="8"/>
  <c r="C10095" i="8"/>
  <c r="D10095" i="8"/>
  <c r="C10096" i="8"/>
  <c r="D10096" i="8"/>
  <c r="C10097" i="8"/>
  <c r="D10097" i="8"/>
  <c r="C10098" i="8"/>
  <c r="D10098" i="8"/>
  <c r="C10099" i="8"/>
  <c r="D10099" i="8"/>
  <c r="C10100" i="8"/>
  <c r="D10100" i="8"/>
  <c r="C10103" i="8"/>
  <c r="D10103" i="8"/>
  <c r="C10104" i="8"/>
  <c r="D10104" i="8"/>
  <c r="C10105" i="8"/>
  <c r="D10105" i="8"/>
  <c r="C10106" i="8"/>
  <c r="D10106" i="8"/>
  <c r="C10107" i="8"/>
  <c r="D10107" i="8"/>
  <c r="C10108" i="8"/>
  <c r="D10108" i="8"/>
  <c r="C10109" i="8"/>
  <c r="D10109" i="8"/>
  <c r="C10110" i="8"/>
  <c r="D10110" i="8"/>
  <c r="C10111" i="8"/>
  <c r="D10111" i="8"/>
  <c r="C10112" i="8"/>
  <c r="D10112" i="8"/>
  <c r="C10113" i="8"/>
  <c r="D10113" i="8"/>
  <c r="C10114" i="8"/>
  <c r="D10114" i="8"/>
  <c r="C10115" i="8"/>
  <c r="D10115" i="8"/>
  <c r="C10116" i="8"/>
  <c r="D10116" i="8"/>
  <c r="C10117" i="8"/>
  <c r="D10117" i="8"/>
  <c r="C10118" i="8"/>
  <c r="D10118" i="8"/>
  <c r="C10119" i="8"/>
  <c r="D10119" i="8"/>
  <c r="C10120" i="8"/>
  <c r="D10120" i="8"/>
  <c r="C10121" i="8"/>
  <c r="D10121" i="8"/>
  <c r="C10122" i="8"/>
  <c r="D10122" i="8"/>
  <c r="C10123" i="8"/>
  <c r="D10123" i="8"/>
  <c r="C10124" i="8"/>
  <c r="D10124" i="8"/>
  <c r="C10125" i="8"/>
  <c r="D10125" i="8"/>
  <c r="C10126" i="8"/>
  <c r="D10126" i="8"/>
  <c r="C10127" i="8"/>
  <c r="D10127" i="8"/>
  <c r="C10128" i="8"/>
  <c r="D10128" i="8"/>
  <c r="C10129" i="8"/>
  <c r="D10129" i="8"/>
  <c r="C10130" i="8"/>
  <c r="D10130" i="8"/>
  <c r="C10131" i="8"/>
  <c r="D10131" i="8"/>
  <c r="C10132" i="8"/>
  <c r="D10132" i="8"/>
  <c r="C10133" i="8"/>
  <c r="D10133" i="8"/>
  <c r="C10134" i="8"/>
  <c r="D10134" i="8"/>
  <c r="C10135" i="8"/>
  <c r="D10135" i="8"/>
  <c r="C10137" i="8"/>
  <c r="D10137" i="8"/>
  <c r="C10139" i="8"/>
  <c r="D10139" i="8"/>
  <c r="C10140" i="8"/>
  <c r="D10140" i="8"/>
  <c r="C10141" i="8"/>
  <c r="D10141" i="8"/>
  <c r="C10142" i="8"/>
  <c r="D10142" i="8"/>
  <c r="C10143" i="8"/>
  <c r="D10143" i="8"/>
  <c r="C10144" i="8"/>
  <c r="D10144" i="8"/>
  <c r="C10145" i="8"/>
  <c r="D10145" i="8"/>
  <c r="C10146" i="8"/>
  <c r="D10146" i="8"/>
  <c r="C10147" i="8"/>
  <c r="D10147" i="8"/>
  <c r="C10148" i="8"/>
  <c r="D10148" i="8"/>
  <c r="C10149" i="8"/>
  <c r="D10149" i="8"/>
  <c r="C10150" i="8"/>
  <c r="D10150" i="8"/>
  <c r="C10151" i="8"/>
  <c r="D10151" i="8"/>
  <c r="C10152" i="8"/>
  <c r="D10152" i="8"/>
  <c r="C10153" i="8"/>
  <c r="D10153" i="8"/>
  <c r="C10154" i="8"/>
  <c r="D10154" i="8"/>
  <c r="C10155" i="8"/>
  <c r="D10155" i="8"/>
  <c r="C10156" i="8"/>
  <c r="D10156" i="8"/>
  <c r="C10157" i="8"/>
  <c r="D10157" i="8"/>
  <c r="C10158" i="8"/>
  <c r="D10158" i="8"/>
  <c r="C10159" i="8"/>
  <c r="D10159" i="8"/>
  <c r="C10160" i="8"/>
  <c r="D10160" i="8"/>
  <c r="C10161" i="8"/>
  <c r="D10161" i="8"/>
  <c r="C10162" i="8"/>
  <c r="D10162" i="8"/>
  <c r="C10163" i="8"/>
  <c r="D10163" i="8"/>
  <c r="C10164" i="8"/>
  <c r="D10164" i="8"/>
  <c r="C10165" i="8"/>
  <c r="D10165" i="8"/>
  <c r="C10166" i="8"/>
  <c r="D10166" i="8"/>
  <c r="C10167" i="8"/>
  <c r="D10167" i="8"/>
  <c r="C10168" i="8"/>
  <c r="D10168" i="8"/>
  <c r="C10169" i="8"/>
  <c r="D10169" i="8"/>
  <c r="C10170" i="8"/>
  <c r="D10170" i="8"/>
  <c r="C10171" i="8"/>
  <c r="D10171" i="8"/>
  <c r="C10172" i="8"/>
  <c r="D10172" i="8"/>
  <c r="C10173" i="8"/>
  <c r="D10173" i="8"/>
  <c r="C10174" i="8"/>
  <c r="D10174" i="8"/>
  <c r="C10175" i="8"/>
  <c r="D10175" i="8"/>
  <c r="C10176" i="8"/>
  <c r="D10176" i="8"/>
  <c r="C10177" i="8"/>
  <c r="D10177" i="8"/>
  <c r="C10178" i="8"/>
  <c r="D10178" i="8"/>
  <c r="C10179" i="8"/>
  <c r="D10179" i="8"/>
  <c r="C10180" i="8"/>
  <c r="D10180" i="8"/>
  <c r="C10181" i="8"/>
  <c r="D10181" i="8"/>
  <c r="C10182" i="8"/>
  <c r="D10182" i="8"/>
  <c r="C10183" i="8"/>
  <c r="D10183" i="8"/>
  <c r="C10184" i="8"/>
  <c r="D10184" i="8"/>
  <c r="C10185" i="8"/>
  <c r="D10185" i="8"/>
  <c r="C10186" i="8"/>
  <c r="D10186" i="8"/>
  <c r="C10187" i="8"/>
  <c r="D10187" i="8"/>
  <c r="C10188" i="8"/>
  <c r="D10188" i="8"/>
  <c r="C10189" i="8"/>
  <c r="D10189" i="8"/>
  <c r="C10190" i="8"/>
  <c r="D10190" i="8"/>
  <c r="C10191" i="8"/>
  <c r="D10191" i="8"/>
  <c r="C10192" i="8"/>
  <c r="D10192" i="8"/>
  <c r="C10193" i="8"/>
  <c r="D10193" i="8"/>
  <c r="C10194" i="8"/>
  <c r="D10194" i="8"/>
  <c r="C10195" i="8"/>
  <c r="D10195" i="8"/>
  <c r="C10196" i="8"/>
  <c r="D10196" i="8"/>
  <c r="C10197" i="8"/>
  <c r="D10197" i="8"/>
  <c r="C10198" i="8"/>
  <c r="D10198" i="8"/>
  <c r="C10199" i="8"/>
  <c r="D10199" i="8"/>
  <c r="C10200" i="8"/>
  <c r="D10200" i="8"/>
  <c r="C10201" i="8"/>
  <c r="D10201" i="8"/>
  <c r="C10202" i="8"/>
  <c r="D10202" i="8"/>
  <c r="C10203" i="8"/>
  <c r="D10203" i="8"/>
  <c r="C10204" i="8"/>
  <c r="D10204" i="8"/>
  <c r="C10205" i="8"/>
  <c r="D10205" i="8"/>
  <c r="C10206" i="8"/>
  <c r="D10206" i="8"/>
  <c r="C10207" i="8"/>
  <c r="D10207" i="8"/>
  <c r="C10208" i="8"/>
  <c r="D10208" i="8"/>
  <c r="C10209" i="8"/>
  <c r="D10209" i="8"/>
  <c r="C10210" i="8"/>
  <c r="D10210" i="8"/>
  <c r="C10211" i="8"/>
  <c r="D10211" i="8"/>
  <c r="C10212" i="8"/>
  <c r="D10212" i="8"/>
  <c r="C10213" i="8"/>
  <c r="D10213" i="8"/>
  <c r="C10214" i="8"/>
  <c r="D10214" i="8"/>
  <c r="C10215" i="8"/>
  <c r="D10215" i="8"/>
  <c r="C10216" i="8"/>
  <c r="D10216" i="8"/>
  <c r="C10217" i="8"/>
  <c r="D10217" i="8"/>
  <c r="C10218" i="8"/>
  <c r="D10218" i="8"/>
  <c r="C10219" i="8"/>
  <c r="D10219" i="8"/>
  <c r="C10220" i="8"/>
  <c r="D10220" i="8"/>
  <c r="C10221" i="8"/>
  <c r="D10221" i="8"/>
  <c r="C10222" i="8"/>
  <c r="D10222" i="8"/>
  <c r="C10223" i="8"/>
  <c r="D10223" i="8"/>
  <c r="C10224" i="8"/>
  <c r="D10224" i="8"/>
  <c r="C10225" i="8"/>
  <c r="D10225" i="8"/>
  <c r="C10226" i="8"/>
  <c r="D10226" i="8"/>
  <c r="C10227" i="8"/>
  <c r="D10227" i="8"/>
  <c r="C10228" i="8"/>
  <c r="D10228" i="8"/>
  <c r="C10229" i="8"/>
  <c r="D10229" i="8"/>
  <c r="C10230" i="8"/>
  <c r="D10230" i="8"/>
  <c r="C10231" i="8"/>
  <c r="D10231" i="8"/>
  <c r="C10232" i="8"/>
  <c r="D10232" i="8"/>
  <c r="C10233" i="8"/>
  <c r="D10233" i="8"/>
  <c r="C10234" i="8"/>
  <c r="D10234" i="8"/>
  <c r="C10235" i="8"/>
  <c r="D10235" i="8"/>
  <c r="C10236" i="8"/>
  <c r="D10236" i="8"/>
  <c r="C10237" i="8"/>
  <c r="D10237" i="8"/>
  <c r="C10239" i="8"/>
  <c r="D10239" i="8"/>
  <c r="C10240" i="8"/>
  <c r="D10240" i="8"/>
  <c r="C10241" i="8"/>
  <c r="D10241" i="8"/>
  <c r="C10242" i="8"/>
  <c r="D10242" i="8"/>
  <c r="C10243" i="8"/>
  <c r="D10243" i="8"/>
  <c r="C10244" i="8"/>
  <c r="D10244" i="8"/>
  <c r="C10245" i="8"/>
  <c r="D10245" i="8"/>
  <c r="C10246" i="8"/>
  <c r="D10246" i="8"/>
  <c r="C10247" i="8"/>
  <c r="D10247" i="8"/>
  <c r="C10248" i="8"/>
  <c r="D10248" i="8"/>
  <c r="C10249" i="8"/>
  <c r="D10249" i="8"/>
  <c r="C10250" i="8"/>
  <c r="D10250" i="8"/>
  <c r="C10251" i="8"/>
  <c r="D10251" i="8"/>
  <c r="C10252" i="8"/>
  <c r="D10252" i="8"/>
  <c r="C10253" i="8"/>
  <c r="D10253" i="8"/>
  <c r="C10254" i="8"/>
  <c r="D10254" i="8"/>
  <c r="C10255" i="8"/>
  <c r="D10255" i="8"/>
  <c r="C10256" i="8"/>
  <c r="D10256" i="8"/>
  <c r="C10257" i="8"/>
  <c r="D10257" i="8"/>
  <c r="C10258" i="8"/>
  <c r="D10258" i="8"/>
  <c r="C10259" i="8"/>
  <c r="D10259" i="8"/>
  <c r="C10260" i="8"/>
  <c r="D10260" i="8"/>
  <c r="C10261" i="8"/>
  <c r="D10261" i="8"/>
  <c r="C10262" i="8"/>
  <c r="D10262" i="8"/>
  <c r="C10263" i="8"/>
  <c r="D10263" i="8"/>
  <c r="C10264" i="8"/>
  <c r="D10264" i="8"/>
  <c r="C10265" i="8"/>
  <c r="D10265" i="8"/>
  <c r="C10266" i="8"/>
  <c r="D10266" i="8"/>
  <c r="C10267" i="8"/>
  <c r="D10267" i="8"/>
  <c r="C10268" i="8"/>
  <c r="D10268" i="8"/>
  <c r="C10269" i="8"/>
  <c r="D10269" i="8"/>
  <c r="C10270" i="8"/>
  <c r="D10270" i="8"/>
  <c r="C10271" i="8"/>
  <c r="D10271" i="8"/>
  <c r="C10272" i="8"/>
  <c r="D10272" i="8"/>
  <c r="C10273" i="8"/>
  <c r="D10273" i="8"/>
  <c r="C10274" i="8"/>
  <c r="D10274" i="8"/>
  <c r="C10275" i="8"/>
  <c r="D10275" i="8"/>
  <c r="C10276" i="8"/>
  <c r="D10276" i="8"/>
  <c r="C10277" i="8"/>
  <c r="D10277" i="8"/>
  <c r="C10278" i="8"/>
  <c r="D10278" i="8"/>
  <c r="C10279" i="8"/>
  <c r="D10279" i="8"/>
  <c r="C10280" i="8"/>
  <c r="D10280" i="8"/>
  <c r="C10281" i="8"/>
  <c r="D10281" i="8"/>
  <c r="C10282" i="8"/>
  <c r="D10282" i="8"/>
  <c r="C10283" i="8"/>
  <c r="D10283" i="8"/>
  <c r="C10284" i="8"/>
  <c r="D10284" i="8"/>
  <c r="C10285" i="8"/>
  <c r="D10285" i="8"/>
  <c r="C10286" i="8"/>
  <c r="D10286" i="8"/>
  <c r="C10287" i="8"/>
  <c r="D10287" i="8"/>
  <c r="C10288" i="8"/>
  <c r="D10288" i="8"/>
  <c r="C10289" i="8"/>
  <c r="D10289" i="8"/>
  <c r="C10290" i="8"/>
  <c r="D10290" i="8"/>
  <c r="C10291" i="8"/>
  <c r="D10291" i="8"/>
  <c r="C10292" i="8"/>
  <c r="D10292" i="8"/>
  <c r="C10293" i="8"/>
  <c r="D10293" i="8"/>
  <c r="C10294" i="8"/>
  <c r="D10294" i="8"/>
  <c r="C10295" i="8"/>
  <c r="D10295" i="8"/>
  <c r="C10296" i="8"/>
  <c r="D10296" i="8"/>
  <c r="C10297" i="8"/>
  <c r="D10297" i="8"/>
  <c r="C10298" i="8"/>
  <c r="D10298" i="8"/>
  <c r="C10299" i="8"/>
  <c r="D10299" i="8"/>
  <c r="C10300" i="8"/>
  <c r="D10300" i="8"/>
  <c r="C10301" i="8"/>
  <c r="D10301" i="8"/>
  <c r="C10302" i="8"/>
  <c r="D10302" i="8"/>
  <c r="C10303" i="8"/>
  <c r="D10303" i="8"/>
  <c r="C10304" i="8"/>
  <c r="D10304" i="8"/>
  <c r="C10305" i="8"/>
  <c r="D10305" i="8"/>
  <c r="C10306" i="8"/>
  <c r="D10306" i="8"/>
  <c r="C10307" i="8"/>
  <c r="D10307" i="8"/>
  <c r="C10308" i="8"/>
  <c r="D10308" i="8"/>
  <c r="C10309" i="8"/>
  <c r="D10309" i="8"/>
  <c r="C10310" i="8"/>
  <c r="D10310" i="8"/>
  <c r="C10311" i="8"/>
  <c r="D10311" i="8"/>
  <c r="C10312" i="8"/>
  <c r="D10312" i="8"/>
  <c r="C10313" i="8"/>
  <c r="D10313" i="8"/>
  <c r="C10314" i="8"/>
  <c r="D10314" i="8"/>
  <c r="C10315" i="8"/>
  <c r="D10315" i="8"/>
  <c r="C10316" i="8"/>
  <c r="D10316" i="8"/>
  <c r="C10317" i="8"/>
  <c r="D10317" i="8"/>
  <c r="C10318" i="8"/>
  <c r="D10318" i="8"/>
  <c r="C10319" i="8"/>
  <c r="D10319" i="8"/>
  <c r="C10320" i="8"/>
  <c r="D10320" i="8"/>
  <c r="C10321" i="8"/>
  <c r="D10321" i="8"/>
  <c r="C10322" i="8"/>
  <c r="D10322" i="8"/>
  <c r="C10323" i="8"/>
  <c r="D10323" i="8"/>
  <c r="C10324" i="8"/>
  <c r="D10324" i="8"/>
  <c r="C10325" i="8"/>
  <c r="D10325" i="8"/>
  <c r="C10326" i="8"/>
  <c r="D10326" i="8"/>
  <c r="C10327" i="8"/>
  <c r="D10327" i="8"/>
  <c r="C10328" i="8"/>
  <c r="D10328" i="8"/>
  <c r="C10329" i="8"/>
  <c r="D10329" i="8"/>
  <c r="C10330" i="8"/>
  <c r="D10330" i="8"/>
  <c r="C10331" i="8"/>
  <c r="D10331" i="8"/>
  <c r="C10332" i="8"/>
  <c r="D10332" i="8"/>
  <c r="C10333" i="8"/>
  <c r="D10333" i="8"/>
  <c r="C10334" i="8"/>
  <c r="D10334" i="8"/>
  <c r="C10335" i="8"/>
  <c r="D10335" i="8"/>
  <c r="C10336" i="8"/>
  <c r="D10336" i="8"/>
  <c r="C10337" i="8"/>
  <c r="D10337" i="8"/>
  <c r="C10338" i="8"/>
  <c r="D10338" i="8"/>
  <c r="C10339" i="8"/>
  <c r="D10339" i="8"/>
  <c r="C10340" i="8"/>
  <c r="D10340" i="8"/>
  <c r="C10341" i="8"/>
  <c r="D10341" i="8"/>
  <c r="C10342" i="8"/>
  <c r="D10342" i="8"/>
  <c r="C10343" i="8"/>
  <c r="D10343" i="8"/>
  <c r="C10344" i="8"/>
  <c r="D10344" i="8"/>
  <c r="C10345" i="8"/>
  <c r="D10345" i="8"/>
  <c r="C10346" i="8"/>
  <c r="D10346" i="8"/>
  <c r="C10347" i="8"/>
  <c r="D10347" i="8"/>
  <c r="C10348" i="8"/>
  <c r="D10348" i="8"/>
  <c r="C10349" i="8"/>
  <c r="D10349" i="8"/>
  <c r="C10350" i="8"/>
  <c r="D10350" i="8"/>
  <c r="C10351" i="8"/>
  <c r="D10351" i="8"/>
  <c r="C10352" i="8"/>
  <c r="D10352" i="8"/>
  <c r="C10353" i="8"/>
  <c r="D10353" i="8"/>
  <c r="C10354" i="8"/>
  <c r="D10354" i="8"/>
  <c r="C10355" i="8"/>
  <c r="D10355" i="8"/>
  <c r="C10356" i="8"/>
  <c r="D10356" i="8"/>
  <c r="C10357" i="8"/>
  <c r="D10357" i="8"/>
  <c r="C10358" i="8"/>
  <c r="D10358" i="8"/>
  <c r="C10359" i="8"/>
  <c r="D10359" i="8"/>
  <c r="C10360" i="8"/>
  <c r="D10360" i="8"/>
  <c r="C10361" i="8"/>
  <c r="D10361" i="8"/>
  <c r="C10362" i="8"/>
  <c r="D10362" i="8"/>
  <c r="C10363" i="8"/>
  <c r="D10363" i="8"/>
  <c r="C10364" i="8"/>
  <c r="D10364" i="8"/>
  <c r="C10365" i="8"/>
  <c r="D10365" i="8"/>
  <c r="C10366" i="8"/>
  <c r="D10366" i="8"/>
  <c r="C10367" i="8"/>
  <c r="D10367" i="8"/>
  <c r="C10368" i="8"/>
  <c r="D10368" i="8"/>
  <c r="C10369" i="8"/>
  <c r="D10369" i="8"/>
  <c r="C10370" i="8"/>
  <c r="D10370" i="8"/>
  <c r="C10371" i="8"/>
  <c r="D10371" i="8"/>
  <c r="C10372" i="8"/>
  <c r="D10372" i="8"/>
  <c r="C10373" i="8"/>
  <c r="D10373" i="8"/>
  <c r="C10374" i="8"/>
  <c r="D10374" i="8"/>
  <c r="C10375" i="8"/>
  <c r="D10375" i="8"/>
  <c r="C10376" i="8"/>
  <c r="D10376" i="8"/>
  <c r="C10377" i="8"/>
  <c r="D10377" i="8"/>
  <c r="C10378" i="8"/>
  <c r="D10378" i="8"/>
  <c r="C10379" i="8"/>
  <c r="D10379" i="8"/>
  <c r="C10380" i="8"/>
  <c r="D10380" i="8"/>
  <c r="C10381" i="8"/>
  <c r="D10381" i="8"/>
  <c r="C10382" i="8"/>
  <c r="D10382" i="8"/>
  <c r="C10383" i="8"/>
  <c r="D10383" i="8"/>
  <c r="C10384" i="8"/>
  <c r="D10384" i="8"/>
  <c r="C10385" i="8"/>
  <c r="D10385" i="8"/>
  <c r="C10386" i="8"/>
  <c r="D10386" i="8"/>
  <c r="C10387" i="8"/>
  <c r="D10387" i="8"/>
  <c r="C10388" i="8"/>
  <c r="D10388" i="8"/>
  <c r="C10389" i="8"/>
  <c r="D10389" i="8"/>
  <c r="C10390" i="8"/>
  <c r="D10390" i="8"/>
  <c r="C10391" i="8"/>
  <c r="D10391" i="8"/>
  <c r="C10392" i="8"/>
  <c r="D10392" i="8"/>
  <c r="C10393" i="8"/>
  <c r="D10393" i="8"/>
  <c r="C10394" i="8"/>
  <c r="D10394" i="8"/>
  <c r="C10395" i="8"/>
  <c r="D10395" i="8"/>
  <c r="C10396" i="8"/>
  <c r="D10396" i="8"/>
  <c r="C10397" i="8"/>
  <c r="D10397" i="8"/>
  <c r="C10398" i="8"/>
  <c r="D10398" i="8"/>
  <c r="C10399" i="8"/>
  <c r="D10399" i="8"/>
  <c r="C10400" i="8"/>
  <c r="D10400" i="8"/>
  <c r="C10401" i="8"/>
  <c r="D10401" i="8"/>
  <c r="C10402" i="8"/>
  <c r="D10402" i="8"/>
  <c r="C10403" i="8"/>
  <c r="D10403" i="8"/>
  <c r="C10404" i="8"/>
  <c r="D10404" i="8"/>
  <c r="C10405" i="8"/>
  <c r="D10405" i="8"/>
  <c r="C10406" i="8"/>
  <c r="D10406" i="8"/>
  <c r="C10407" i="8"/>
  <c r="D10407" i="8"/>
  <c r="C10408" i="8"/>
  <c r="D10408" i="8"/>
  <c r="C10409" i="8"/>
  <c r="D10409" i="8"/>
  <c r="C10410" i="8"/>
  <c r="D10410" i="8"/>
  <c r="C10411" i="8"/>
  <c r="D10411" i="8"/>
  <c r="C10412" i="8"/>
  <c r="D10412" i="8"/>
  <c r="C10413" i="8"/>
  <c r="D10413" i="8"/>
  <c r="C10414" i="8"/>
  <c r="D10414" i="8"/>
  <c r="C10415" i="8"/>
  <c r="D10415" i="8"/>
  <c r="C10416" i="8"/>
  <c r="D10416" i="8"/>
  <c r="C10417" i="8"/>
  <c r="D10417" i="8"/>
  <c r="C10418" i="8"/>
  <c r="D10418" i="8"/>
  <c r="C10419" i="8"/>
  <c r="D10419" i="8"/>
  <c r="C10420" i="8"/>
  <c r="D10420" i="8"/>
  <c r="C10421" i="8"/>
  <c r="D10421" i="8"/>
  <c r="C10422" i="8"/>
  <c r="D10422" i="8"/>
  <c r="C10423" i="8"/>
  <c r="D10423" i="8"/>
  <c r="C10425" i="8"/>
  <c r="D10425" i="8"/>
  <c r="C10426" i="8"/>
  <c r="D10426" i="8"/>
  <c r="C10427" i="8"/>
  <c r="D10427" i="8"/>
  <c r="C10428" i="8"/>
  <c r="D10428" i="8"/>
  <c r="C10429" i="8"/>
  <c r="D10429" i="8"/>
  <c r="C10430" i="8"/>
  <c r="D10430" i="8"/>
  <c r="C10431" i="8"/>
  <c r="D10431" i="8"/>
  <c r="C10432" i="8"/>
  <c r="D10432" i="8"/>
  <c r="C10433" i="8"/>
  <c r="D10433" i="8"/>
  <c r="C10434" i="8"/>
  <c r="D10434" i="8"/>
  <c r="C10435" i="8"/>
  <c r="D10435" i="8"/>
  <c r="C10436" i="8"/>
  <c r="D10436" i="8"/>
  <c r="C10437" i="8"/>
  <c r="D10437" i="8"/>
  <c r="C10438" i="8"/>
  <c r="D10438" i="8"/>
  <c r="C10439" i="8"/>
  <c r="D10439" i="8"/>
  <c r="C10440" i="8"/>
  <c r="D10440" i="8"/>
  <c r="C10441" i="8"/>
  <c r="D10441" i="8"/>
  <c r="C10442" i="8"/>
  <c r="D10442" i="8"/>
  <c r="C10443" i="8"/>
  <c r="D10443" i="8"/>
  <c r="C10444" i="8"/>
  <c r="D10444" i="8"/>
  <c r="C10445" i="8"/>
  <c r="D10445" i="8"/>
  <c r="C10446" i="8"/>
  <c r="D10446" i="8"/>
  <c r="C10447" i="8"/>
  <c r="D10447" i="8"/>
  <c r="C10448" i="8"/>
  <c r="D10448" i="8"/>
  <c r="C10449" i="8"/>
  <c r="D10449" i="8"/>
  <c r="C10450" i="8"/>
  <c r="D10450" i="8"/>
  <c r="C10451" i="8"/>
  <c r="D10451" i="8"/>
  <c r="C10452" i="8"/>
  <c r="D10452" i="8"/>
  <c r="C10453" i="8"/>
  <c r="D10453" i="8"/>
  <c r="C10454" i="8"/>
  <c r="D10454" i="8"/>
  <c r="C10455" i="8"/>
  <c r="D10455" i="8"/>
  <c r="C10456" i="8"/>
  <c r="D10456" i="8"/>
  <c r="C10457" i="8"/>
  <c r="D10457" i="8"/>
  <c r="C10458" i="8"/>
  <c r="D10458" i="8"/>
  <c r="C10459" i="8"/>
  <c r="D10459" i="8"/>
  <c r="C10460" i="8"/>
  <c r="D10460" i="8"/>
  <c r="C10461" i="8"/>
  <c r="D10461" i="8"/>
  <c r="C10462" i="8"/>
  <c r="D10462" i="8"/>
  <c r="C10463" i="8"/>
  <c r="D10463" i="8"/>
  <c r="C10464" i="8"/>
  <c r="D10464" i="8"/>
  <c r="C10465" i="8"/>
  <c r="D10465" i="8"/>
  <c r="C10466" i="8"/>
  <c r="D10466" i="8"/>
  <c r="C10467" i="8"/>
  <c r="D10467" i="8"/>
  <c r="C10468" i="8"/>
  <c r="D10468" i="8"/>
  <c r="C10469" i="8"/>
  <c r="D10469" i="8"/>
  <c r="C10470" i="8"/>
  <c r="D10470" i="8"/>
  <c r="C10471" i="8"/>
  <c r="D10471" i="8"/>
  <c r="C10472" i="8"/>
  <c r="D10472" i="8"/>
  <c r="C10473" i="8"/>
  <c r="D10473" i="8"/>
  <c r="C10474" i="8"/>
  <c r="D10474" i="8"/>
  <c r="C10475" i="8"/>
  <c r="D10475" i="8"/>
  <c r="C10476" i="8"/>
  <c r="D10476" i="8"/>
  <c r="C10477" i="8"/>
  <c r="D10477" i="8"/>
  <c r="C10478" i="8"/>
  <c r="D10478" i="8"/>
  <c r="C10479" i="8"/>
  <c r="D10479" i="8"/>
  <c r="C10480" i="8"/>
  <c r="D10480" i="8"/>
  <c r="C10481" i="8"/>
  <c r="D10481" i="8"/>
  <c r="C10482" i="8"/>
  <c r="D10482" i="8"/>
  <c r="C10483" i="8"/>
  <c r="D10483" i="8"/>
  <c r="C10484" i="8"/>
  <c r="D10484" i="8"/>
  <c r="C10485" i="8"/>
  <c r="D10485" i="8"/>
  <c r="C10486" i="8"/>
  <c r="D10486" i="8"/>
  <c r="C10487" i="8"/>
  <c r="D10487" i="8"/>
  <c r="C10488" i="8"/>
  <c r="D10488" i="8"/>
  <c r="C10489" i="8"/>
  <c r="D10489" i="8"/>
  <c r="C10490" i="8"/>
  <c r="D10490" i="8"/>
  <c r="C10491" i="8"/>
  <c r="D10491" i="8"/>
  <c r="C10492" i="8"/>
  <c r="D10492" i="8"/>
  <c r="C10493" i="8"/>
  <c r="D10493" i="8"/>
  <c r="C10494" i="8"/>
  <c r="D10494" i="8"/>
  <c r="C10495" i="8"/>
  <c r="D10495" i="8"/>
  <c r="C10496" i="8"/>
  <c r="D10496" i="8"/>
  <c r="C10497" i="8"/>
  <c r="D10497" i="8"/>
  <c r="C10498" i="8"/>
  <c r="D10498" i="8"/>
  <c r="C10499" i="8"/>
  <c r="D10499" i="8"/>
  <c r="C10500" i="8"/>
  <c r="D10500" i="8"/>
  <c r="C10501" i="8"/>
  <c r="D10501" i="8"/>
  <c r="C10502" i="8"/>
  <c r="D10502" i="8"/>
  <c r="C10503" i="8"/>
  <c r="D10503" i="8"/>
  <c r="C10504" i="8"/>
  <c r="D10504" i="8"/>
  <c r="C10505" i="8"/>
  <c r="D10505" i="8"/>
  <c r="C10506" i="8"/>
  <c r="D10506" i="8"/>
  <c r="C10507" i="8"/>
  <c r="D10507" i="8"/>
  <c r="C10508" i="8"/>
  <c r="D10508" i="8"/>
  <c r="C10509" i="8"/>
  <c r="D10509" i="8"/>
  <c r="C10510" i="8"/>
  <c r="D10510" i="8"/>
  <c r="C10511" i="8"/>
  <c r="D10511" i="8"/>
  <c r="C10512" i="8"/>
  <c r="D10512" i="8"/>
  <c r="C10513" i="8"/>
  <c r="D10513" i="8"/>
  <c r="C10514" i="8"/>
  <c r="D10514" i="8"/>
  <c r="C10515" i="8"/>
  <c r="D10515" i="8"/>
  <c r="C10516" i="8"/>
  <c r="D10516" i="8"/>
  <c r="C10517" i="8"/>
  <c r="D10517" i="8"/>
  <c r="C10518" i="8"/>
  <c r="D10518" i="8"/>
  <c r="C10519" i="8"/>
  <c r="D10519" i="8"/>
  <c r="C10520" i="8"/>
  <c r="D10520" i="8"/>
  <c r="C10521" i="8"/>
  <c r="D10521" i="8"/>
  <c r="C10522" i="8"/>
  <c r="D10522" i="8"/>
  <c r="C10523" i="8"/>
  <c r="D10523" i="8"/>
  <c r="C10524" i="8"/>
  <c r="D10524" i="8"/>
  <c r="C10527" i="8"/>
  <c r="D10527" i="8"/>
  <c r="C10528" i="8"/>
  <c r="D10528" i="8"/>
  <c r="C10529" i="8"/>
  <c r="D10529" i="8"/>
  <c r="C10530" i="8"/>
  <c r="D10530" i="8"/>
  <c r="C10531" i="8"/>
  <c r="D10531" i="8"/>
  <c r="C10532" i="8"/>
  <c r="D10532" i="8"/>
  <c r="C10533" i="8"/>
  <c r="D10533" i="8"/>
  <c r="C10534" i="8"/>
  <c r="D10534" i="8"/>
  <c r="C10535" i="8"/>
  <c r="D10535" i="8"/>
  <c r="C10536" i="8"/>
  <c r="D10536" i="8"/>
  <c r="C10537" i="8"/>
  <c r="D10537" i="8"/>
  <c r="C10538" i="8"/>
  <c r="D10538" i="8"/>
  <c r="C10539" i="8"/>
  <c r="D10539" i="8"/>
  <c r="C10540" i="8"/>
  <c r="D10540" i="8"/>
  <c r="C10541" i="8"/>
  <c r="D10541" i="8"/>
  <c r="C10542" i="8"/>
  <c r="D10542" i="8"/>
  <c r="C10543" i="8"/>
  <c r="D10543" i="8"/>
  <c r="C10544" i="8"/>
  <c r="D10544" i="8"/>
  <c r="C10545" i="8"/>
  <c r="D10545" i="8"/>
  <c r="C10546" i="8"/>
  <c r="D10546" i="8"/>
  <c r="C10547" i="8"/>
  <c r="D10547" i="8"/>
  <c r="C10548" i="8"/>
  <c r="D10548" i="8"/>
  <c r="C10549" i="8"/>
  <c r="D10549" i="8"/>
  <c r="C10550" i="8"/>
  <c r="D10550" i="8"/>
  <c r="C10551" i="8"/>
  <c r="D10551" i="8"/>
  <c r="C10552" i="8"/>
  <c r="D10552" i="8"/>
  <c r="C10553" i="8"/>
  <c r="D10553" i="8"/>
  <c r="C10554" i="8"/>
  <c r="D10554" i="8"/>
  <c r="C10555" i="8"/>
  <c r="D10555" i="8"/>
  <c r="C10556" i="8"/>
  <c r="D10556" i="8"/>
  <c r="C10557" i="8"/>
  <c r="D10557" i="8"/>
  <c r="C10558" i="8"/>
  <c r="D10558" i="8"/>
  <c r="C10559" i="8"/>
  <c r="D10559" i="8"/>
  <c r="C10560" i="8"/>
  <c r="D10560" i="8"/>
  <c r="C10561" i="8"/>
  <c r="D10561" i="8"/>
  <c r="C10562" i="8"/>
  <c r="D10562" i="8"/>
  <c r="C10563" i="8"/>
  <c r="D10563" i="8"/>
  <c r="C10564" i="8"/>
  <c r="D10564" i="8"/>
  <c r="C10565" i="8"/>
  <c r="D10565" i="8"/>
  <c r="C10566" i="8"/>
  <c r="D10566" i="8"/>
  <c r="C10567" i="8"/>
  <c r="D10567" i="8"/>
  <c r="C10568" i="8"/>
  <c r="D10568" i="8"/>
  <c r="C10569" i="8"/>
  <c r="D10569" i="8"/>
  <c r="C10570" i="8"/>
  <c r="D10570" i="8"/>
  <c r="C10571" i="8"/>
  <c r="D10571" i="8"/>
  <c r="C10572" i="8"/>
  <c r="D10572" i="8"/>
  <c r="C10573" i="8"/>
  <c r="D10573" i="8"/>
  <c r="C10574" i="8"/>
  <c r="D10574" i="8"/>
  <c r="C10575" i="8"/>
  <c r="D10575" i="8"/>
  <c r="C10576" i="8"/>
  <c r="D10576" i="8"/>
  <c r="C10577" i="8"/>
  <c r="D10577" i="8"/>
  <c r="C10578" i="8"/>
  <c r="D10578" i="8"/>
  <c r="C10579" i="8"/>
  <c r="D10579" i="8"/>
  <c r="C10580" i="8"/>
  <c r="D10580" i="8"/>
  <c r="C10581" i="8"/>
  <c r="D10581" i="8"/>
  <c r="C10582" i="8"/>
  <c r="D10582" i="8"/>
  <c r="C10583" i="8"/>
  <c r="D10583" i="8"/>
  <c r="C10584" i="8"/>
  <c r="D10584" i="8"/>
  <c r="C10585" i="8"/>
  <c r="D10585" i="8"/>
  <c r="C10586" i="8"/>
  <c r="D10586" i="8"/>
  <c r="C10587" i="8"/>
  <c r="D10587" i="8"/>
  <c r="C10588" i="8"/>
  <c r="D10588" i="8"/>
  <c r="C10589" i="8"/>
  <c r="D10589" i="8"/>
  <c r="C10590" i="8"/>
  <c r="D10590" i="8"/>
  <c r="C10591" i="8"/>
  <c r="D10591" i="8"/>
  <c r="C10592" i="8"/>
  <c r="D10592" i="8"/>
  <c r="C10593" i="8"/>
  <c r="D10593" i="8"/>
  <c r="C10594" i="8"/>
  <c r="D10594" i="8"/>
  <c r="C10595" i="8"/>
  <c r="D10595" i="8"/>
  <c r="C10596" i="8"/>
  <c r="D10596" i="8"/>
  <c r="C10597" i="8"/>
  <c r="D10597" i="8"/>
  <c r="C10598" i="8"/>
  <c r="D10598" i="8"/>
  <c r="C10599" i="8"/>
  <c r="D10599" i="8"/>
  <c r="C10600" i="8"/>
  <c r="D10600" i="8"/>
  <c r="C10601" i="8"/>
  <c r="D10601" i="8"/>
  <c r="C10602" i="8"/>
  <c r="D10602" i="8"/>
  <c r="C10603" i="8"/>
  <c r="D10603" i="8"/>
  <c r="C10604" i="8"/>
  <c r="D10604" i="8"/>
  <c r="C10605" i="8"/>
  <c r="D10605" i="8"/>
  <c r="C10606" i="8"/>
  <c r="D10606" i="8"/>
  <c r="C10607" i="8"/>
  <c r="D10607" i="8"/>
  <c r="C10608" i="8"/>
  <c r="D10608" i="8"/>
  <c r="C10609" i="8"/>
  <c r="D10609" i="8"/>
  <c r="C10610" i="8"/>
  <c r="D10610" i="8"/>
  <c r="C10611" i="8"/>
  <c r="D10611" i="8"/>
  <c r="C10612" i="8"/>
  <c r="D10612" i="8"/>
  <c r="C10613" i="8"/>
  <c r="D10613" i="8"/>
  <c r="C10614" i="8"/>
  <c r="D10614" i="8"/>
  <c r="C10615" i="8"/>
  <c r="D10615" i="8"/>
  <c r="C10616" i="8"/>
  <c r="D10616" i="8"/>
  <c r="C10617" i="8"/>
  <c r="D10617" i="8"/>
  <c r="C10618" i="8"/>
  <c r="D10618" i="8"/>
  <c r="C10619" i="8"/>
  <c r="D10619" i="8"/>
  <c r="C10620" i="8"/>
  <c r="D10620" i="8"/>
  <c r="C10621" i="8"/>
  <c r="D10621" i="8"/>
  <c r="C10622" i="8"/>
  <c r="D10622" i="8"/>
  <c r="C10623" i="8"/>
  <c r="D10623" i="8"/>
  <c r="C10624" i="8"/>
  <c r="D10624" i="8"/>
  <c r="C10625" i="8"/>
  <c r="D10625" i="8"/>
  <c r="C10626" i="8"/>
  <c r="D10626" i="8"/>
  <c r="C10628" i="8"/>
  <c r="D10628" i="8"/>
  <c r="C10629" i="8"/>
  <c r="D10629" i="8"/>
  <c r="C10630" i="8"/>
  <c r="D10630" i="8"/>
  <c r="C10631" i="8"/>
  <c r="D10631" i="8"/>
  <c r="C10632" i="8"/>
  <c r="D10632" i="8"/>
  <c r="C10633" i="8"/>
  <c r="D10633" i="8"/>
  <c r="C10634" i="8"/>
  <c r="D10634" i="8"/>
  <c r="C10635" i="8"/>
  <c r="D10635" i="8"/>
  <c r="C10636" i="8"/>
  <c r="D10636" i="8"/>
  <c r="C10637" i="8"/>
  <c r="D10637" i="8"/>
  <c r="C10638" i="8"/>
  <c r="D10638" i="8"/>
  <c r="C10639" i="8"/>
  <c r="D10639" i="8"/>
  <c r="C10640" i="8"/>
  <c r="D10640" i="8"/>
  <c r="C10641" i="8"/>
  <c r="D10641" i="8"/>
  <c r="C10642" i="8"/>
  <c r="D10642" i="8"/>
  <c r="C10643" i="8"/>
  <c r="D10643" i="8"/>
  <c r="C10644" i="8"/>
  <c r="D10644" i="8"/>
  <c r="C10645" i="8"/>
  <c r="D10645" i="8"/>
  <c r="C10646" i="8"/>
  <c r="D10646" i="8"/>
  <c r="C10647" i="8"/>
  <c r="D10647" i="8"/>
  <c r="C10648" i="8"/>
  <c r="D10648" i="8"/>
  <c r="C10649" i="8"/>
  <c r="D10649" i="8"/>
  <c r="C10650" i="8"/>
  <c r="D10650" i="8"/>
  <c r="C10651" i="8"/>
  <c r="D10651" i="8"/>
  <c r="C10652" i="8"/>
  <c r="D10652" i="8"/>
  <c r="C10653" i="8"/>
  <c r="D10653" i="8"/>
  <c r="C10654" i="8"/>
  <c r="D10654" i="8"/>
  <c r="C10655" i="8"/>
  <c r="D10655" i="8"/>
  <c r="C10656" i="8"/>
  <c r="D10656" i="8"/>
  <c r="C10657" i="8"/>
  <c r="D10657" i="8"/>
  <c r="C10658" i="8"/>
  <c r="D10658" i="8"/>
  <c r="C10659" i="8"/>
  <c r="D10659" i="8"/>
  <c r="C10660" i="8"/>
  <c r="D10660" i="8"/>
  <c r="C10661" i="8"/>
  <c r="D10661" i="8"/>
  <c r="C10662" i="8"/>
  <c r="D10662" i="8"/>
  <c r="C10663" i="8"/>
  <c r="D10663" i="8"/>
  <c r="C10664" i="8"/>
  <c r="D10664" i="8"/>
  <c r="C10665" i="8"/>
  <c r="D10665" i="8"/>
  <c r="C10666" i="8"/>
  <c r="D10666" i="8"/>
  <c r="C10667" i="8"/>
  <c r="D10667" i="8"/>
  <c r="C10668" i="8"/>
  <c r="D10668" i="8"/>
  <c r="C10669" i="8"/>
  <c r="D10669" i="8"/>
  <c r="C10670" i="8"/>
  <c r="D10670" i="8"/>
  <c r="C10671" i="8"/>
  <c r="D10671" i="8"/>
  <c r="C10672" i="8"/>
  <c r="D10672" i="8"/>
  <c r="C10673" i="8"/>
  <c r="D10673" i="8"/>
  <c r="C10674" i="8"/>
  <c r="D10674" i="8"/>
  <c r="C10675" i="8"/>
  <c r="D10675" i="8"/>
  <c r="C10676" i="8"/>
  <c r="D10676" i="8"/>
  <c r="C10677" i="8"/>
  <c r="D10677" i="8"/>
  <c r="C10678" i="8"/>
  <c r="D10678" i="8"/>
  <c r="C10679" i="8"/>
  <c r="D10679" i="8"/>
  <c r="C10680" i="8"/>
  <c r="D10680" i="8"/>
  <c r="C10681" i="8"/>
  <c r="D10681" i="8"/>
  <c r="C10682" i="8"/>
  <c r="D10682" i="8"/>
  <c r="C10683" i="8"/>
  <c r="D10683" i="8"/>
  <c r="C10684" i="8"/>
  <c r="D10684" i="8"/>
  <c r="C10685" i="8"/>
  <c r="D10685" i="8"/>
  <c r="C10686" i="8"/>
  <c r="D10686" i="8"/>
  <c r="C10687" i="8"/>
  <c r="D10687" i="8"/>
  <c r="C10688" i="8"/>
  <c r="D10688" i="8"/>
  <c r="C10689" i="8"/>
  <c r="D10689" i="8"/>
  <c r="C10690" i="8"/>
  <c r="D10690" i="8"/>
  <c r="C10691" i="8"/>
  <c r="D10691" i="8"/>
  <c r="C10692" i="8"/>
  <c r="D10692" i="8"/>
  <c r="C10693" i="8"/>
  <c r="D10693" i="8"/>
  <c r="C10694" i="8"/>
  <c r="D10694" i="8"/>
  <c r="C10695" i="8"/>
  <c r="D10695" i="8"/>
  <c r="C10696" i="8"/>
  <c r="D10696" i="8"/>
  <c r="C10697" i="8"/>
  <c r="D10697" i="8"/>
  <c r="C10698" i="8"/>
  <c r="D10698" i="8"/>
  <c r="C10700" i="8"/>
  <c r="D10700" i="8"/>
  <c r="C10701" i="8"/>
  <c r="D10701" i="8"/>
  <c r="C10702" i="8"/>
  <c r="D10702" i="8"/>
  <c r="C10703" i="8"/>
  <c r="D10703" i="8"/>
  <c r="C10704" i="8"/>
  <c r="D10704" i="8"/>
  <c r="C10705" i="8"/>
  <c r="D10705" i="8"/>
  <c r="C10706" i="8"/>
  <c r="D10706" i="8"/>
  <c r="C10707" i="8"/>
  <c r="D10707" i="8"/>
  <c r="C10708" i="8"/>
  <c r="D10708" i="8"/>
  <c r="C10709" i="8"/>
  <c r="D10709" i="8"/>
  <c r="C10710" i="8"/>
  <c r="D10710" i="8"/>
  <c r="C10711" i="8"/>
  <c r="D10711" i="8"/>
  <c r="C10712" i="8"/>
  <c r="D10712" i="8"/>
  <c r="C10713" i="8"/>
  <c r="D10713" i="8"/>
  <c r="C10714" i="8"/>
  <c r="D10714" i="8"/>
  <c r="C10715" i="8"/>
  <c r="D10715" i="8"/>
  <c r="C10716" i="8"/>
  <c r="D10716" i="8"/>
  <c r="C10717" i="8"/>
  <c r="D10717" i="8"/>
  <c r="C10718" i="8"/>
  <c r="D10718" i="8"/>
  <c r="C10719" i="8"/>
  <c r="D10719" i="8"/>
  <c r="C10720" i="8"/>
  <c r="D10720" i="8"/>
  <c r="C10721" i="8"/>
  <c r="D10721" i="8"/>
  <c r="C10722" i="8"/>
  <c r="D10722" i="8"/>
  <c r="C10723" i="8"/>
  <c r="D10723" i="8"/>
  <c r="C10724" i="8"/>
  <c r="D10724" i="8"/>
  <c r="C10725" i="8"/>
  <c r="D10725" i="8"/>
  <c r="C10726" i="8"/>
  <c r="D10726" i="8"/>
  <c r="C10727" i="8"/>
  <c r="D10727" i="8"/>
  <c r="C10728" i="8"/>
  <c r="D10728" i="8"/>
  <c r="C10729" i="8"/>
  <c r="D10729" i="8"/>
  <c r="C10730" i="8"/>
  <c r="D10730" i="8"/>
  <c r="C10731" i="8"/>
  <c r="D10731" i="8"/>
  <c r="C10732" i="8"/>
  <c r="D10732" i="8"/>
  <c r="C10733" i="8"/>
  <c r="D10733" i="8"/>
  <c r="C10734" i="8"/>
  <c r="D10734" i="8"/>
  <c r="C10735" i="8"/>
  <c r="D10735" i="8"/>
  <c r="C10736" i="8"/>
  <c r="D10736" i="8"/>
  <c r="C10737" i="8"/>
  <c r="D10737" i="8"/>
  <c r="C10738" i="8"/>
  <c r="D10738" i="8"/>
  <c r="C10739" i="8"/>
  <c r="D10739" i="8"/>
  <c r="C10740" i="8"/>
  <c r="D10740" i="8"/>
  <c r="C10741" i="8"/>
  <c r="D10741" i="8"/>
  <c r="C10742" i="8"/>
  <c r="D10742" i="8"/>
  <c r="C10743" i="8"/>
  <c r="D10743" i="8"/>
  <c r="C10744" i="8"/>
  <c r="D10744" i="8"/>
  <c r="C10745" i="8"/>
  <c r="D10745" i="8"/>
  <c r="C10746" i="8"/>
  <c r="D10746" i="8"/>
  <c r="C10747" i="8"/>
  <c r="D10747" i="8"/>
  <c r="C10748" i="8"/>
  <c r="D10748" i="8"/>
  <c r="C10749" i="8"/>
  <c r="D10749" i="8"/>
  <c r="C10750" i="8"/>
  <c r="D10750" i="8"/>
  <c r="C10751" i="8"/>
  <c r="D10751" i="8"/>
  <c r="C10752" i="8"/>
  <c r="D10752" i="8"/>
  <c r="C10753" i="8"/>
  <c r="D10753" i="8"/>
  <c r="C10754" i="8"/>
  <c r="D10754" i="8"/>
  <c r="C10755" i="8"/>
  <c r="D10755" i="8"/>
  <c r="C10756" i="8"/>
  <c r="D10756" i="8"/>
  <c r="C10757" i="8"/>
  <c r="D10757" i="8"/>
  <c r="C10758" i="8"/>
  <c r="D10758" i="8"/>
  <c r="C10759" i="8"/>
  <c r="D10759" i="8"/>
  <c r="C10760" i="8"/>
  <c r="D10760" i="8"/>
  <c r="C10761" i="8"/>
  <c r="D10761" i="8"/>
  <c r="C10762" i="8"/>
  <c r="D10762" i="8"/>
  <c r="C10763" i="8"/>
  <c r="D10763" i="8"/>
  <c r="C10764" i="8"/>
  <c r="D10764" i="8"/>
  <c r="C10765" i="8"/>
  <c r="D10765" i="8"/>
  <c r="C10766" i="8"/>
  <c r="D10766" i="8"/>
  <c r="C10767" i="8"/>
  <c r="D10767" i="8"/>
  <c r="C10768" i="8"/>
  <c r="D10768" i="8"/>
  <c r="C10769" i="8"/>
  <c r="D10769" i="8"/>
  <c r="C10770" i="8"/>
  <c r="D10770" i="8"/>
  <c r="C10771" i="8"/>
  <c r="D10771" i="8"/>
  <c r="C10772" i="8"/>
  <c r="D10772" i="8"/>
  <c r="C10773" i="8"/>
  <c r="D10773" i="8"/>
  <c r="C10774" i="8"/>
  <c r="D10774" i="8"/>
  <c r="C10775" i="8"/>
  <c r="D10775" i="8"/>
  <c r="C10776" i="8"/>
  <c r="D10776" i="8"/>
  <c r="C10777" i="8"/>
  <c r="D10777" i="8"/>
  <c r="C10778" i="8"/>
  <c r="D10778" i="8"/>
  <c r="C10779" i="8"/>
  <c r="D10779" i="8"/>
  <c r="C10780" i="8"/>
  <c r="D10780" i="8"/>
  <c r="C10781" i="8"/>
  <c r="D10781" i="8"/>
  <c r="C10782" i="8"/>
  <c r="D10782" i="8"/>
  <c r="C10783" i="8"/>
  <c r="D10783" i="8"/>
  <c r="C10784" i="8"/>
  <c r="D10784" i="8"/>
  <c r="C10785" i="8"/>
  <c r="D10785" i="8"/>
  <c r="C10786" i="8"/>
  <c r="D10786" i="8"/>
  <c r="C10787" i="8"/>
  <c r="D10787" i="8"/>
  <c r="C10788" i="8"/>
  <c r="D10788" i="8"/>
  <c r="C10789" i="8"/>
  <c r="D10789" i="8"/>
  <c r="C10790" i="8"/>
  <c r="D10790" i="8"/>
  <c r="C10791" i="8"/>
  <c r="D10791" i="8"/>
  <c r="C10792" i="8"/>
  <c r="D10792" i="8"/>
  <c r="C10793" i="8"/>
  <c r="D10793" i="8"/>
  <c r="C10794" i="8"/>
  <c r="D10794" i="8"/>
  <c r="C10795" i="8"/>
  <c r="D10795" i="8"/>
  <c r="C10796" i="8"/>
  <c r="D10796" i="8"/>
  <c r="C10797" i="8"/>
  <c r="D10797" i="8"/>
  <c r="C10799" i="8"/>
  <c r="D10799" i="8"/>
  <c r="C10800" i="8"/>
  <c r="D10800" i="8"/>
  <c r="C10801" i="8"/>
  <c r="D10801" i="8"/>
  <c r="C10802" i="8"/>
  <c r="D10802" i="8"/>
  <c r="C10803" i="8"/>
  <c r="D10803" i="8"/>
  <c r="C10804" i="8"/>
  <c r="D10804" i="8"/>
  <c r="C10805" i="8"/>
  <c r="D10805" i="8"/>
  <c r="C10806" i="8"/>
  <c r="D10806" i="8"/>
  <c r="C10807" i="8"/>
  <c r="D10807" i="8"/>
  <c r="C10808" i="8"/>
  <c r="D10808" i="8"/>
  <c r="C10809" i="8"/>
  <c r="D10809" i="8"/>
  <c r="C10810" i="8"/>
  <c r="D10810" i="8"/>
  <c r="C10811" i="8"/>
  <c r="D10811" i="8"/>
  <c r="C10812" i="8"/>
  <c r="D10812" i="8"/>
  <c r="C10813" i="8"/>
  <c r="D10813" i="8"/>
  <c r="C10814" i="8"/>
  <c r="D10814" i="8"/>
  <c r="C10815" i="8"/>
  <c r="D10815" i="8"/>
  <c r="C10816" i="8"/>
  <c r="D10816" i="8"/>
  <c r="C10817" i="8"/>
  <c r="D10817" i="8"/>
  <c r="C10818" i="8"/>
  <c r="D10818" i="8"/>
  <c r="C10819" i="8"/>
  <c r="D10819" i="8"/>
  <c r="C10820" i="8"/>
  <c r="D10820" i="8"/>
  <c r="C10821" i="8"/>
  <c r="D10821" i="8"/>
  <c r="C10822" i="8"/>
  <c r="D10822" i="8"/>
  <c r="C10823" i="8"/>
  <c r="D10823" i="8"/>
  <c r="C10824" i="8"/>
  <c r="D10824" i="8"/>
  <c r="C10825" i="8"/>
  <c r="D10825" i="8"/>
  <c r="C10826" i="8"/>
  <c r="D10826" i="8"/>
  <c r="C10827" i="8"/>
  <c r="D10827" i="8"/>
  <c r="C10828" i="8"/>
  <c r="D10828" i="8"/>
  <c r="C10829" i="8"/>
  <c r="D10829" i="8"/>
  <c r="C10830" i="8"/>
  <c r="D10830" i="8"/>
  <c r="C10831" i="8"/>
  <c r="D10831" i="8"/>
  <c r="C10832" i="8"/>
  <c r="D10832" i="8"/>
  <c r="C10833" i="8"/>
  <c r="D10833" i="8"/>
  <c r="C10834" i="8"/>
  <c r="D10834" i="8"/>
  <c r="C10835" i="8"/>
  <c r="D10835" i="8"/>
  <c r="C10836" i="8"/>
  <c r="D10836" i="8"/>
  <c r="C10837" i="8"/>
  <c r="D10837" i="8"/>
  <c r="C10838" i="8"/>
  <c r="D10838" i="8"/>
  <c r="C10839" i="8"/>
  <c r="D10839" i="8"/>
  <c r="C10840" i="8"/>
  <c r="D10840" i="8"/>
  <c r="C10841" i="8"/>
  <c r="D10841" i="8"/>
  <c r="C10842" i="8"/>
  <c r="D10842" i="8"/>
  <c r="C10843" i="8"/>
  <c r="D10843" i="8"/>
  <c r="C10844" i="8"/>
  <c r="D10844" i="8"/>
  <c r="C10845" i="8"/>
  <c r="D10845" i="8"/>
  <c r="C10846" i="8"/>
  <c r="D10846" i="8"/>
  <c r="C10847" i="8"/>
  <c r="D10847" i="8"/>
  <c r="C10848" i="8"/>
  <c r="D10848" i="8"/>
  <c r="C10849" i="8"/>
  <c r="D10849" i="8"/>
  <c r="C10850" i="8"/>
  <c r="D10850" i="8"/>
  <c r="C10851" i="8"/>
  <c r="D10851" i="8"/>
  <c r="C10852" i="8"/>
  <c r="D10852" i="8"/>
  <c r="C10853" i="8"/>
  <c r="D10853" i="8"/>
  <c r="C10854" i="8"/>
  <c r="D10854" i="8"/>
  <c r="C10855" i="8"/>
  <c r="D10855" i="8"/>
  <c r="C10856" i="8"/>
  <c r="D10856" i="8"/>
  <c r="C10857" i="8"/>
  <c r="D10857" i="8"/>
  <c r="C10858" i="8"/>
  <c r="D10858" i="8"/>
  <c r="C10859" i="8"/>
  <c r="D10859" i="8"/>
  <c r="C10860" i="8"/>
  <c r="D10860" i="8"/>
  <c r="C10861" i="8"/>
  <c r="D10861" i="8"/>
  <c r="C10862" i="8"/>
  <c r="D10862" i="8"/>
  <c r="C10863" i="8"/>
  <c r="D10863" i="8"/>
  <c r="C10864" i="8"/>
  <c r="D10864" i="8"/>
  <c r="C10865" i="8"/>
  <c r="D10865" i="8"/>
  <c r="C10866" i="8"/>
  <c r="D10866" i="8"/>
  <c r="C10867" i="8"/>
  <c r="D10867" i="8"/>
  <c r="C10868" i="8"/>
  <c r="D10868" i="8"/>
  <c r="C10869" i="8"/>
  <c r="D10869" i="8"/>
  <c r="C10870" i="8"/>
  <c r="D10870" i="8"/>
  <c r="C10871" i="8"/>
  <c r="D10871" i="8"/>
  <c r="C10872" i="8"/>
  <c r="D10872" i="8"/>
  <c r="C10873" i="8"/>
  <c r="D10873" i="8"/>
  <c r="C10874" i="8"/>
  <c r="D10874" i="8"/>
  <c r="C10875" i="8"/>
  <c r="D10875" i="8"/>
  <c r="C10876" i="8"/>
  <c r="D10876" i="8"/>
  <c r="C10877" i="8"/>
  <c r="D10877" i="8"/>
  <c r="C10878" i="8"/>
  <c r="D10878" i="8"/>
  <c r="C10879" i="8"/>
  <c r="D10879" i="8"/>
  <c r="C10880" i="8"/>
  <c r="D10880" i="8"/>
  <c r="C10881" i="8"/>
  <c r="D10881" i="8"/>
  <c r="C10882" i="8"/>
  <c r="D10882" i="8"/>
  <c r="C10883" i="8"/>
  <c r="D10883" i="8"/>
  <c r="C10884" i="8"/>
  <c r="D10884" i="8"/>
  <c r="C10885" i="8"/>
  <c r="D10885" i="8"/>
  <c r="C10886" i="8"/>
  <c r="D10886" i="8"/>
  <c r="C10887" i="8"/>
  <c r="D10887" i="8"/>
  <c r="C10888" i="8"/>
  <c r="D10888" i="8"/>
  <c r="C10889" i="8"/>
  <c r="D10889" i="8"/>
  <c r="C10891" i="8"/>
  <c r="D10891" i="8"/>
  <c r="C10892" i="8"/>
  <c r="D10892" i="8"/>
  <c r="C10893" i="8"/>
  <c r="D10893" i="8"/>
  <c r="C10894" i="8"/>
  <c r="D10894" i="8"/>
  <c r="C10895" i="8"/>
  <c r="D10895" i="8"/>
  <c r="C10896" i="8"/>
  <c r="D10896" i="8"/>
  <c r="C10897" i="8"/>
  <c r="D10897" i="8"/>
  <c r="C10898" i="8"/>
  <c r="D10898" i="8"/>
  <c r="C10899" i="8"/>
  <c r="D10899" i="8"/>
  <c r="C10900" i="8"/>
  <c r="D10900" i="8"/>
  <c r="C10901" i="8"/>
  <c r="D10901" i="8"/>
  <c r="C10902" i="8"/>
  <c r="D10902" i="8"/>
  <c r="C10903" i="8"/>
  <c r="D10903" i="8"/>
  <c r="C10904" i="8"/>
  <c r="D10904" i="8"/>
  <c r="C10905" i="8"/>
  <c r="D10905" i="8"/>
  <c r="C10906" i="8"/>
  <c r="D10906" i="8"/>
  <c r="C10907" i="8"/>
  <c r="D10907" i="8"/>
  <c r="C10908" i="8"/>
  <c r="D10908" i="8"/>
  <c r="C10909" i="8"/>
  <c r="D10909" i="8"/>
  <c r="C10910" i="8"/>
  <c r="D10910" i="8"/>
  <c r="C10911" i="8"/>
  <c r="D10911" i="8"/>
  <c r="C10912" i="8"/>
  <c r="D10912" i="8"/>
  <c r="C10913" i="8"/>
  <c r="D10913" i="8"/>
  <c r="C10914" i="8"/>
  <c r="D10914" i="8"/>
  <c r="C10915" i="8"/>
  <c r="D10915" i="8"/>
  <c r="C10916" i="8"/>
  <c r="D10916" i="8"/>
  <c r="C10917" i="8"/>
  <c r="D10917" i="8"/>
  <c r="C10918" i="8"/>
  <c r="D10918" i="8"/>
  <c r="C10919" i="8"/>
  <c r="D10919" i="8"/>
  <c r="C10920" i="8"/>
  <c r="D10920" i="8"/>
  <c r="C10921" i="8"/>
  <c r="D10921" i="8"/>
  <c r="C10922" i="8"/>
  <c r="D10922" i="8"/>
  <c r="C10923" i="8"/>
  <c r="D10923" i="8"/>
  <c r="C10924" i="8"/>
  <c r="D10924" i="8"/>
  <c r="C10925" i="8"/>
  <c r="D10925" i="8"/>
  <c r="C10926" i="8"/>
  <c r="D10926" i="8"/>
  <c r="C10927" i="8"/>
  <c r="D10927" i="8"/>
  <c r="C10928" i="8"/>
  <c r="D10928" i="8"/>
  <c r="C10929" i="8"/>
  <c r="D10929" i="8"/>
  <c r="C10930" i="8"/>
  <c r="D10930" i="8"/>
  <c r="C10931" i="8"/>
  <c r="D10931" i="8"/>
  <c r="C10932" i="8"/>
  <c r="D10932" i="8"/>
  <c r="C10933" i="8"/>
  <c r="D10933" i="8"/>
  <c r="C10934" i="8"/>
  <c r="D10934" i="8"/>
  <c r="C10935" i="8"/>
  <c r="D10935" i="8"/>
  <c r="C10936" i="8"/>
  <c r="D10936" i="8"/>
  <c r="C10937" i="8"/>
  <c r="D10937" i="8"/>
  <c r="C10938" i="8"/>
  <c r="D10938" i="8"/>
  <c r="C10939" i="8"/>
  <c r="D10939" i="8"/>
  <c r="C10940" i="8"/>
  <c r="D10940" i="8"/>
  <c r="C10941" i="8"/>
  <c r="D10941" i="8"/>
  <c r="C10942" i="8"/>
  <c r="D10942" i="8"/>
  <c r="C10943" i="8"/>
  <c r="D10943" i="8"/>
  <c r="C10944" i="8"/>
  <c r="D10944" i="8"/>
  <c r="C10945" i="8"/>
  <c r="D10945" i="8"/>
  <c r="C10946" i="8"/>
  <c r="D10946" i="8"/>
  <c r="C10947" i="8"/>
  <c r="D10947" i="8"/>
  <c r="C10948" i="8"/>
  <c r="D10948" i="8"/>
  <c r="C10949" i="8"/>
  <c r="D10949" i="8"/>
  <c r="C10950" i="8"/>
  <c r="D10950" i="8"/>
  <c r="C10951" i="8"/>
  <c r="D10951" i="8"/>
  <c r="C10952" i="8"/>
  <c r="D10952" i="8"/>
  <c r="C10953" i="8"/>
  <c r="D10953" i="8"/>
  <c r="C10954" i="8"/>
  <c r="D10954" i="8"/>
  <c r="C10955" i="8"/>
  <c r="D10955" i="8"/>
  <c r="C10956" i="8"/>
  <c r="D10956" i="8"/>
  <c r="C10957" i="8"/>
  <c r="D10957" i="8"/>
  <c r="C10958" i="8"/>
  <c r="D10958" i="8"/>
  <c r="C10959" i="8"/>
  <c r="D10959" i="8"/>
  <c r="C10960" i="8"/>
  <c r="D10960" i="8"/>
  <c r="C10961" i="8"/>
  <c r="D10961" i="8"/>
  <c r="C10962" i="8"/>
  <c r="D10962" i="8"/>
  <c r="C10963" i="8"/>
  <c r="D10963" i="8"/>
  <c r="C10964" i="8"/>
  <c r="D10964" i="8"/>
  <c r="C10965" i="8"/>
  <c r="D10965" i="8"/>
  <c r="C10966" i="8"/>
  <c r="D10966" i="8"/>
  <c r="C10967" i="8"/>
  <c r="D10967" i="8"/>
  <c r="C10968" i="8"/>
  <c r="D10968" i="8"/>
  <c r="C10969" i="8"/>
  <c r="D10969" i="8"/>
  <c r="C10970" i="8"/>
  <c r="D10970" i="8"/>
  <c r="C10971" i="8"/>
  <c r="D10971" i="8"/>
  <c r="C10972" i="8"/>
  <c r="D10972" i="8"/>
  <c r="C10973" i="8"/>
  <c r="D10973" i="8"/>
  <c r="C10974" i="8"/>
  <c r="D10974" i="8"/>
  <c r="C10975" i="8"/>
  <c r="D10975" i="8"/>
  <c r="C10976" i="8"/>
  <c r="D10976" i="8"/>
  <c r="C10977" i="8"/>
  <c r="D10977" i="8"/>
  <c r="C10978" i="8"/>
  <c r="D10978" i="8"/>
  <c r="C10979" i="8"/>
  <c r="D10979" i="8"/>
  <c r="C10980" i="8"/>
  <c r="D10980" i="8"/>
  <c r="C10981" i="8"/>
  <c r="D10981" i="8"/>
  <c r="C10982" i="8"/>
  <c r="D10982" i="8"/>
  <c r="C10983" i="8"/>
  <c r="D10983" i="8"/>
  <c r="C10984" i="8"/>
  <c r="D10984" i="8"/>
  <c r="C10985" i="8"/>
  <c r="D10985" i="8"/>
  <c r="C10986" i="8"/>
  <c r="D10986" i="8"/>
  <c r="C10987" i="8"/>
  <c r="D10987" i="8"/>
  <c r="C10988" i="8"/>
  <c r="D10988" i="8"/>
  <c r="C10989" i="8"/>
  <c r="D10989" i="8"/>
  <c r="C10992" i="8"/>
  <c r="D10992" i="8"/>
  <c r="C10993" i="8"/>
  <c r="D10993" i="8"/>
  <c r="C10994" i="8"/>
  <c r="D10994" i="8"/>
  <c r="C10995" i="8"/>
  <c r="D10995" i="8"/>
  <c r="C10996" i="8"/>
  <c r="D10996" i="8"/>
  <c r="C10997" i="8"/>
  <c r="D10997" i="8"/>
  <c r="C10998" i="8"/>
  <c r="D10998" i="8"/>
  <c r="C10999" i="8"/>
  <c r="D10999" i="8"/>
  <c r="C11000" i="8"/>
  <c r="D11000" i="8"/>
  <c r="C11001" i="8"/>
  <c r="D11001" i="8"/>
  <c r="C11002" i="8"/>
  <c r="D11002" i="8"/>
  <c r="C11003" i="8"/>
  <c r="D11003" i="8"/>
  <c r="C11004" i="8"/>
  <c r="D11004" i="8"/>
  <c r="C11005" i="8"/>
  <c r="D11005" i="8"/>
  <c r="C11006" i="8"/>
  <c r="D11006" i="8"/>
  <c r="C11007" i="8"/>
  <c r="D11007" i="8"/>
  <c r="C11008" i="8"/>
  <c r="D11008" i="8"/>
  <c r="C11009" i="8"/>
  <c r="D11009" i="8"/>
  <c r="C11010" i="8"/>
  <c r="D11010" i="8"/>
  <c r="C11011" i="8"/>
  <c r="D11011" i="8"/>
  <c r="C11012" i="8"/>
  <c r="D11012" i="8"/>
  <c r="C11013" i="8"/>
  <c r="D11013" i="8"/>
  <c r="C11014" i="8"/>
  <c r="D11014" i="8"/>
  <c r="C11015" i="8"/>
  <c r="D11015" i="8"/>
  <c r="C11016" i="8"/>
  <c r="D11016" i="8"/>
  <c r="G11078" i="8"/>
  <c r="F11078" i="8"/>
  <c r="E11078" i="8"/>
  <c r="G11054" i="8"/>
  <c r="F11054" i="8"/>
  <c r="E11054" i="8"/>
  <c r="G11030" i="8"/>
  <c r="F11030" i="8"/>
  <c r="E11030" i="8"/>
  <c r="G11006" i="8"/>
  <c r="F11006" i="8"/>
  <c r="E11006" i="8"/>
  <c r="I10989" i="8"/>
  <c r="G10989" i="8"/>
  <c r="F10989" i="8"/>
  <c r="E10989" i="8"/>
  <c r="G10976" i="8"/>
  <c r="F10976" i="8"/>
  <c r="E10976" i="8"/>
  <c r="G10952" i="8"/>
  <c r="F10952" i="8"/>
  <c r="E10952" i="8"/>
  <c r="G10928" i="8"/>
  <c r="F10928" i="8"/>
  <c r="E10928" i="8"/>
  <c r="G10904" i="8"/>
  <c r="F10904" i="8"/>
  <c r="E10904" i="8"/>
  <c r="G10879" i="8"/>
  <c r="F10879" i="8"/>
  <c r="E10879" i="8"/>
  <c r="I10855" i="8"/>
  <c r="G10855" i="8"/>
  <c r="F10855" i="8"/>
  <c r="E10855" i="8"/>
  <c r="G10831" i="8"/>
  <c r="F10831" i="8"/>
  <c r="E10831" i="8"/>
  <c r="G10807" i="8"/>
  <c r="F10807" i="8"/>
  <c r="E10807" i="8"/>
  <c r="G10782" i="8"/>
  <c r="F10782" i="8"/>
  <c r="E10782" i="8"/>
  <c r="G10758" i="8"/>
  <c r="F10758" i="8"/>
  <c r="E10758" i="8"/>
  <c r="G10734" i="8"/>
  <c r="F10734" i="8"/>
  <c r="E10734" i="8"/>
  <c r="G10710" i="8"/>
  <c r="F10710" i="8"/>
  <c r="E10710" i="8"/>
  <c r="I10685" i="8"/>
  <c r="G10685" i="8"/>
  <c r="F10685" i="8"/>
  <c r="E10685" i="8"/>
  <c r="G10661" i="8"/>
  <c r="F10661" i="8"/>
  <c r="E10661" i="8"/>
  <c r="G10637" i="8"/>
  <c r="F10637" i="8"/>
  <c r="E10637" i="8"/>
  <c r="G10612" i="8"/>
  <c r="F10612" i="8"/>
  <c r="E10612" i="8"/>
  <c r="G10588" i="8"/>
  <c r="F10588" i="8"/>
  <c r="E10588" i="8"/>
  <c r="G10564" i="8"/>
  <c r="F10564" i="8"/>
  <c r="E10564" i="8"/>
  <c r="G10540" i="8"/>
  <c r="F10540" i="8"/>
  <c r="E10540" i="8"/>
  <c r="I10524" i="8"/>
  <c r="G10524" i="8"/>
  <c r="F10524" i="8"/>
  <c r="E10524" i="8"/>
  <c r="G10510" i="8"/>
  <c r="F10510" i="8"/>
  <c r="E10510" i="8"/>
  <c r="G10486" i="8"/>
  <c r="F10486" i="8"/>
  <c r="E10486" i="8"/>
  <c r="G10462" i="8"/>
  <c r="F10462" i="8"/>
  <c r="E10462" i="8"/>
  <c r="G10438" i="8"/>
  <c r="F10438" i="8"/>
  <c r="E10438" i="8"/>
  <c r="I10423" i="8"/>
  <c r="G10423" i="8"/>
  <c r="F10423" i="8"/>
  <c r="E10423" i="8"/>
  <c r="G10410" i="8"/>
  <c r="F10410" i="8"/>
  <c r="E10410" i="8"/>
  <c r="G10386" i="8"/>
  <c r="F10386" i="8"/>
  <c r="E10386" i="8"/>
  <c r="G10362" i="8"/>
  <c r="F10362" i="8"/>
  <c r="E10362" i="8"/>
  <c r="G10338" i="8"/>
  <c r="F10338" i="8"/>
  <c r="E10338" i="8"/>
  <c r="G10314" i="8"/>
  <c r="F10314" i="8"/>
  <c r="E10314" i="8"/>
  <c r="I10290" i="8"/>
  <c r="G10290" i="8"/>
  <c r="F10290" i="8"/>
  <c r="E10290" i="8"/>
  <c r="G10266" i="8"/>
  <c r="F10266" i="8"/>
  <c r="E10266" i="8"/>
  <c r="G10242" i="8"/>
  <c r="F10242" i="8"/>
  <c r="E10242" i="8"/>
  <c r="G10222" i="8"/>
  <c r="F10222" i="8"/>
  <c r="E10222" i="8"/>
  <c r="G10198" i="8"/>
  <c r="F10198" i="8"/>
  <c r="E10198" i="8"/>
  <c r="G10174" i="8"/>
  <c r="F10174" i="8"/>
  <c r="E10174" i="8"/>
  <c r="G10150" i="8"/>
  <c r="F10150" i="8"/>
  <c r="E10150" i="8"/>
  <c r="I10137" i="8"/>
  <c r="G10135" i="8"/>
  <c r="F10135" i="8"/>
  <c r="E10135" i="8"/>
  <c r="G10116" i="8"/>
  <c r="F10116" i="8"/>
  <c r="E10116" i="8"/>
  <c r="I10100" i="8"/>
  <c r="G10100" i="8"/>
  <c r="F10100" i="8"/>
  <c r="E10100" i="8"/>
  <c r="G10078" i="8"/>
  <c r="F10078" i="8"/>
  <c r="E10078" i="8"/>
  <c r="G10054" i="8"/>
  <c r="F10054" i="8"/>
  <c r="E10054" i="8"/>
  <c r="G10030" i="8"/>
  <c r="F10030" i="8"/>
  <c r="E10030" i="8"/>
  <c r="G10006" i="8"/>
  <c r="F10006" i="8"/>
  <c r="E10006" i="8"/>
  <c r="I10000" i="8"/>
  <c r="G10000" i="8"/>
  <c r="F10000" i="8"/>
  <c r="E10000" i="8"/>
  <c r="G9986" i="8"/>
  <c r="F9986" i="8"/>
  <c r="E9986" i="8"/>
  <c r="G9962" i="8"/>
  <c r="F9962" i="8"/>
  <c r="E9962" i="8"/>
  <c r="G9938" i="8"/>
  <c r="F9938" i="8"/>
  <c r="E9938" i="8"/>
  <c r="G9914" i="8"/>
  <c r="F9914" i="8"/>
  <c r="E9914" i="8"/>
  <c r="I9907" i="8"/>
  <c r="G9907" i="8"/>
  <c r="F9907" i="8"/>
  <c r="E9907" i="8"/>
  <c r="G9894" i="8"/>
  <c r="F9894" i="8"/>
  <c r="E9894" i="8"/>
  <c r="I9870" i="8"/>
  <c r="G9870" i="8"/>
  <c r="F9870" i="8"/>
  <c r="E9870" i="8"/>
  <c r="G9846" i="8"/>
  <c r="F9846" i="8"/>
  <c r="E9846" i="8"/>
  <c r="G9822" i="8"/>
  <c r="F9822" i="8"/>
  <c r="E9822" i="8"/>
  <c r="G9798" i="8"/>
  <c r="F9798" i="8"/>
  <c r="E9798" i="8"/>
  <c r="G9774" i="8"/>
  <c r="F9774" i="8"/>
  <c r="E9774" i="8"/>
  <c r="G9750" i="8"/>
  <c r="F9750" i="8"/>
  <c r="E9750" i="8"/>
  <c r="G9726" i="8"/>
  <c r="F9726" i="8"/>
  <c r="E9726" i="8"/>
  <c r="I9709" i="8"/>
  <c r="G9709" i="8"/>
  <c r="F9709" i="8"/>
  <c r="E9709" i="8"/>
  <c r="G9685" i="8"/>
  <c r="F9685" i="8"/>
  <c r="E9685" i="8"/>
  <c r="G9661" i="8"/>
  <c r="F9661" i="8"/>
  <c r="E9661" i="8"/>
  <c r="G9637" i="8"/>
  <c r="F9637" i="8"/>
  <c r="E9637" i="8"/>
  <c r="G9613" i="8"/>
  <c r="F9613" i="8"/>
  <c r="E9613" i="8"/>
  <c r="I9588" i="8"/>
  <c r="G9588" i="8"/>
  <c r="F9588" i="8"/>
  <c r="E9588" i="8"/>
  <c r="G9564" i="8"/>
  <c r="F9564" i="8"/>
  <c r="E9564" i="8"/>
  <c r="G9540" i="8"/>
  <c r="F9540" i="8"/>
  <c r="E9540" i="8"/>
  <c r="G9516" i="8"/>
  <c r="F9516" i="8"/>
  <c r="E9516" i="8"/>
  <c r="G9492" i="8"/>
  <c r="F9492" i="8"/>
  <c r="E9492" i="8"/>
  <c r="G9468" i="8"/>
  <c r="F9468" i="8"/>
  <c r="E9468" i="8"/>
  <c r="G9444" i="8"/>
  <c r="F9444" i="8"/>
  <c r="E9444" i="8"/>
  <c r="I9429" i="8"/>
  <c r="G9429" i="8"/>
  <c r="F9429" i="8"/>
  <c r="E9429" i="8"/>
  <c r="G9409" i="8"/>
  <c r="F9409" i="8"/>
  <c r="E9409" i="8"/>
  <c r="G9385" i="8"/>
  <c r="F9385" i="8"/>
  <c r="E9385" i="8"/>
  <c r="G9361" i="8"/>
  <c r="F9361" i="8"/>
  <c r="E9361" i="8"/>
  <c r="G9337" i="8"/>
  <c r="F9337" i="8"/>
  <c r="E9337" i="8"/>
  <c r="G9328" i="8"/>
  <c r="F9328" i="8"/>
  <c r="E9328" i="8"/>
  <c r="G9304" i="8"/>
  <c r="F9304" i="8"/>
  <c r="E9304" i="8"/>
  <c r="I9280" i="8"/>
  <c r="G9280" i="8"/>
  <c r="F9280" i="8"/>
  <c r="E9280" i="8"/>
  <c r="G9256" i="8"/>
  <c r="F9256" i="8"/>
  <c r="E9256" i="8"/>
  <c r="G9232" i="8"/>
  <c r="F9232" i="8"/>
  <c r="E9232" i="8"/>
  <c r="G9211" i="8"/>
  <c r="F9211" i="8"/>
  <c r="E9211" i="8"/>
  <c r="G9187" i="8"/>
  <c r="F9187" i="8"/>
  <c r="E9187" i="8"/>
  <c r="G9163" i="8"/>
  <c r="F9163" i="8"/>
  <c r="E9163" i="8"/>
  <c r="G9139" i="8"/>
  <c r="F9139" i="8"/>
  <c r="E9139" i="8"/>
  <c r="I9114" i="8"/>
  <c r="G9114" i="8"/>
  <c r="F9114" i="8"/>
  <c r="E9114" i="8"/>
  <c r="G9090" i="8"/>
  <c r="F9090" i="8"/>
  <c r="E9090" i="8"/>
  <c r="G9066" i="8"/>
  <c r="F9066" i="8"/>
  <c r="E9066" i="8"/>
  <c r="G9042" i="8"/>
  <c r="F9042" i="8"/>
  <c r="C9036" i="8"/>
  <c r="E9042" i="8"/>
  <c r="G9017" i="8"/>
  <c r="F9017" i="8"/>
  <c r="E9017" i="8"/>
  <c r="G8993" i="8"/>
  <c r="F8993" i="8"/>
  <c r="E8993" i="8"/>
  <c r="G8969" i="8"/>
  <c r="F8969" i="8"/>
  <c r="E8969" i="8"/>
  <c r="I8945" i="8"/>
  <c r="G8945" i="8"/>
  <c r="F8945" i="8"/>
  <c r="C8938" i="8"/>
  <c r="E8945" i="8"/>
  <c r="G8920" i="8"/>
  <c r="F8920" i="8"/>
  <c r="E8920" i="8"/>
  <c r="G8896" i="8"/>
  <c r="F8896" i="8"/>
  <c r="E8896" i="8"/>
  <c r="G8873" i="8"/>
  <c r="F8873" i="8"/>
  <c r="E8873" i="8"/>
  <c r="G8849" i="8"/>
  <c r="F8849" i="8"/>
  <c r="E8849" i="8"/>
  <c r="G8825" i="8"/>
  <c r="F8825" i="8"/>
  <c r="E8825" i="8"/>
  <c r="G8801" i="8"/>
  <c r="F8801" i="8"/>
  <c r="E8801" i="8"/>
  <c r="I8777" i="8"/>
  <c r="G8777" i="8"/>
  <c r="F8777" i="8"/>
  <c r="E8777" i="8"/>
  <c r="G8753" i="8"/>
  <c r="F8753" i="8"/>
  <c r="E8753" i="8"/>
  <c r="G8729" i="8"/>
  <c r="F8729" i="8"/>
  <c r="E8729" i="8"/>
  <c r="G8705" i="8"/>
  <c r="F8705" i="8"/>
  <c r="E8705" i="8"/>
  <c r="G8690" i="8"/>
  <c r="F8690" i="8"/>
  <c r="E8690" i="8"/>
  <c r="G8666" i="8"/>
  <c r="F8666" i="8"/>
  <c r="E8666" i="8"/>
  <c r="G8642" i="8"/>
  <c r="F8642" i="8"/>
  <c r="E8642" i="8"/>
  <c r="I8618" i="8"/>
  <c r="G8618" i="8"/>
  <c r="F8618" i="8"/>
  <c r="E8618" i="8"/>
  <c r="G8593" i="8"/>
  <c r="F8593" i="8"/>
  <c r="E8593" i="8"/>
  <c r="G8569" i="8"/>
  <c r="F8569" i="8"/>
  <c r="E8569" i="8"/>
  <c r="G8545" i="8"/>
  <c r="F8545" i="8"/>
  <c r="E8545" i="8"/>
  <c r="G8521" i="8"/>
  <c r="F8521" i="8"/>
  <c r="E8521" i="8"/>
  <c r="G8509" i="8"/>
  <c r="F8509" i="8"/>
  <c r="E8509" i="8"/>
  <c r="G8486" i="8"/>
  <c r="F8486" i="8"/>
  <c r="E8486" i="8"/>
  <c r="I8462" i="8"/>
  <c r="G8462" i="8"/>
  <c r="F8462" i="8"/>
  <c r="E8462" i="8"/>
  <c r="G8438" i="8"/>
  <c r="F8438" i="8"/>
  <c r="E8438" i="8"/>
  <c r="G8414" i="8"/>
  <c r="F8414" i="8"/>
  <c r="C8409" i="8"/>
  <c r="C8410" i="8"/>
  <c r="E8414" i="8"/>
  <c r="G8392" i="8"/>
  <c r="F8392" i="8"/>
  <c r="E8392" i="8"/>
  <c r="G8368" i="8"/>
  <c r="F8368" i="8"/>
  <c r="E8368" i="8"/>
  <c r="G8344" i="8"/>
  <c r="F8344" i="8"/>
  <c r="E8344" i="8"/>
  <c r="G8320" i="8"/>
  <c r="F8320" i="8"/>
  <c r="E8320" i="8"/>
  <c r="I8308" i="8"/>
  <c r="G8308" i="8"/>
  <c r="F8308" i="8"/>
  <c r="E8308" i="8"/>
  <c r="G8286" i="8"/>
  <c r="F8286" i="8"/>
  <c r="E8286" i="8"/>
  <c r="G8262" i="8"/>
  <c r="F8262" i="8"/>
  <c r="E8262" i="8"/>
  <c r="G8238" i="8"/>
  <c r="F8238" i="8"/>
  <c r="E8238" i="8"/>
  <c r="G8214" i="8"/>
  <c r="F8214" i="8"/>
  <c r="E8214" i="8"/>
  <c r="C8208" i="8"/>
  <c r="C8206" i="8"/>
  <c r="C8205" i="8"/>
  <c r="C8204" i="8"/>
  <c r="C8203" i="8"/>
  <c r="E8202" i="8"/>
  <c r="C8202" i="8"/>
  <c r="G8200" i="8"/>
  <c r="F8200" i="8"/>
  <c r="E8200" i="8"/>
  <c r="G8182" i="8"/>
  <c r="F8182" i="8"/>
  <c r="E8182" i="8"/>
  <c r="I8157" i="8"/>
  <c r="G8157" i="8"/>
  <c r="F8157" i="8"/>
  <c r="E8157" i="8"/>
  <c r="G8133" i="8"/>
  <c r="F8133" i="8"/>
  <c r="E8133" i="8"/>
  <c r="G8109" i="8"/>
  <c r="F8109" i="8"/>
  <c r="E8109" i="8"/>
  <c r="G8085" i="8"/>
  <c r="F8085" i="8"/>
  <c r="E8085" i="8"/>
  <c r="G8061" i="8"/>
  <c r="F8061" i="8"/>
  <c r="E8061" i="8"/>
  <c r="G8037" i="8"/>
  <c r="F8037" i="8"/>
  <c r="E8037" i="8"/>
  <c r="G8012" i="8"/>
  <c r="F8012" i="8"/>
  <c r="E8012" i="8"/>
  <c r="I7988" i="8"/>
  <c r="G7988" i="8"/>
  <c r="F7988" i="8"/>
  <c r="E7988" i="8"/>
  <c r="G7964" i="8"/>
  <c r="F7964" i="8"/>
  <c r="E7964" i="8"/>
  <c r="G7940" i="8"/>
  <c r="F7940" i="8"/>
  <c r="E7940" i="8"/>
  <c r="G7915" i="8"/>
  <c r="F7915" i="8"/>
  <c r="E7915" i="8"/>
  <c r="G7891" i="8"/>
  <c r="F7891" i="8"/>
  <c r="E7891" i="8"/>
  <c r="G7867" i="8"/>
  <c r="F7867" i="8"/>
  <c r="E7867" i="8"/>
  <c r="G7842" i="8"/>
  <c r="F7842" i="8"/>
  <c r="E7842" i="8"/>
  <c r="I7818" i="8"/>
  <c r="G7818" i="8"/>
  <c r="F7818" i="8"/>
  <c r="C7814" i="8"/>
  <c r="E7818" i="8"/>
  <c r="G7794" i="8"/>
  <c r="F7794" i="8"/>
  <c r="E7794" i="8"/>
  <c r="G7769" i="8"/>
  <c r="F7769" i="8"/>
  <c r="E7769" i="8"/>
  <c r="G7744" i="8"/>
  <c r="F7744" i="8"/>
  <c r="E7744" i="8"/>
  <c r="G7720" i="8"/>
  <c r="F7720" i="8"/>
  <c r="E7720" i="8"/>
  <c r="G7696" i="8"/>
  <c r="F7696" i="8"/>
  <c r="E7696" i="8"/>
  <c r="G7672" i="8"/>
  <c r="F7672" i="8"/>
  <c r="E7672" i="8"/>
  <c r="I7655" i="8"/>
  <c r="G7655" i="8"/>
  <c r="F7655" i="8"/>
  <c r="E7655" i="8"/>
  <c r="G7643" i="8"/>
  <c r="F7643" i="8"/>
  <c r="E7643" i="8"/>
  <c r="G7619" i="8"/>
  <c r="F7619" i="8"/>
  <c r="E7619" i="8"/>
  <c r="G7595" i="8"/>
  <c r="F7595" i="8"/>
  <c r="E7595" i="8"/>
  <c r="G7571" i="8"/>
  <c r="F7571" i="8"/>
  <c r="E7571" i="8"/>
  <c r="G7554" i="8"/>
  <c r="F7554" i="8"/>
  <c r="E7554" i="8"/>
  <c r="G7541" i="8"/>
  <c r="F7541" i="8"/>
  <c r="E7541" i="8"/>
  <c r="I7517" i="8"/>
  <c r="G7517" i="8"/>
  <c r="F7517" i="8"/>
  <c r="E7517" i="8"/>
  <c r="G7493" i="8"/>
  <c r="F7493" i="8"/>
  <c r="E7493" i="8"/>
  <c r="G7469" i="8"/>
  <c r="F7469" i="8"/>
  <c r="C7455" i="8"/>
  <c r="E7469" i="8"/>
  <c r="G7444" i="8"/>
  <c r="F7444" i="8"/>
  <c r="E7444" i="8"/>
  <c r="G7420" i="8"/>
  <c r="F7420" i="8"/>
  <c r="E7420" i="8"/>
  <c r="G7396" i="8"/>
  <c r="F7396" i="8"/>
  <c r="E7396" i="8"/>
  <c r="G7372" i="8"/>
  <c r="F7372" i="8"/>
  <c r="E7372" i="8"/>
  <c r="I7348" i="8"/>
  <c r="G7348" i="8"/>
  <c r="F7348" i="8"/>
  <c r="E7348" i="8"/>
  <c r="G7324" i="8"/>
  <c r="F7324" i="8"/>
  <c r="E7324" i="8"/>
  <c r="G7300" i="8"/>
  <c r="F7300" i="8"/>
  <c r="E7300" i="8"/>
  <c r="G7276" i="8"/>
  <c r="F7276" i="8"/>
  <c r="E7276" i="8"/>
  <c r="C7262" i="8"/>
  <c r="C7261" i="8"/>
  <c r="E7260" i="8"/>
  <c r="C7260" i="8"/>
  <c r="C7259" i="8"/>
  <c r="G7241" i="8"/>
  <c r="F7241" i="8"/>
  <c r="E7241" i="8"/>
  <c r="G7217" i="8"/>
  <c r="F7217" i="8"/>
  <c r="E7217" i="8"/>
  <c r="I7193" i="8"/>
  <c r="G7193" i="8"/>
  <c r="F7193" i="8"/>
  <c r="E7193" i="8"/>
  <c r="G7169" i="8"/>
  <c r="F7169" i="8"/>
  <c r="C7147" i="8"/>
  <c r="E7169" i="8"/>
  <c r="G7144" i="8"/>
  <c r="F7144" i="8"/>
  <c r="E7144" i="8"/>
  <c r="G7120" i="8"/>
  <c r="F7120" i="8"/>
  <c r="E7120" i="8"/>
  <c r="G7096" i="8"/>
  <c r="F7096" i="8"/>
  <c r="E7096" i="8"/>
  <c r="G7072" i="8"/>
  <c r="F7072" i="8"/>
  <c r="C7058" i="8"/>
  <c r="E7072" i="8"/>
  <c r="G7047" i="8"/>
  <c r="F7047" i="8"/>
  <c r="E7047" i="8"/>
  <c r="I7023" i="8"/>
  <c r="G7023" i="8"/>
  <c r="F7023" i="8"/>
  <c r="E7023" i="8"/>
  <c r="G6999" i="8"/>
  <c r="F6999" i="8"/>
  <c r="E6999" i="8"/>
  <c r="G6975" i="8"/>
  <c r="F6975" i="8"/>
  <c r="E6975" i="8"/>
  <c r="G6951" i="8"/>
  <c r="F6951" i="8"/>
  <c r="E6951" i="8"/>
  <c r="G6927" i="8"/>
  <c r="F6927" i="8"/>
  <c r="E6927" i="8"/>
  <c r="G6903" i="8"/>
  <c r="F6903" i="8"/>
  <c r="E6903" i="8"/>
  <c r="G6878" i="8"/>
  <c r="F6878" i="8"/>
  <c r="E6878" i="8"/>
  <c r="I6854" i="8"/>
  <c r="G6854" i="8"/>
  <c r="F6854" i="8"/>
  <c r="E6854" i="8"/>
  <c r="G6830" i="8"/>
  <c r="F6830" i="8"/>
  <c r="E6830" i="8"/>
  <c r="G6806" i="8"/>
  <c r="F6806" i="8"/>
  <c r="E6806" i="8"/>
  <c r="G6782" i="8"/>
  <c r="F6782" i="8"/>
  <c r="E6782" i="8"/>
  <c r="G6758" i="8"/>
  <c r="F6758" i="8"/>
  <c r="E6758" i="8"/>
  <c r="G6734" i="8"/>
  <c r="F6734" i="8"/>
  <c r="E6734" i="8"/>
  <c r="G6710" i="8"/>
  <c r="F6710" i="8"/>
  <c r="C6699" i="8"/>
  <c r="E6710" i="8"/>
  <c r="I6685" i="8"/>
  <c r="G6685" i="8"/>
  <c r="F6685" i="8"/>
  <c r="E6685" i="8"/>
  <c r="G6661" i="8"/>
  <c r="F6661" i="8"/>
  <c r="E6661" i="8"/>
  <c r="G6637" i="8"/>
  <c r="F6637" i="8"/>
  <c r="E6637" i="8"/>
  <c r="G6613" i="8"/>
  <c r="F6613" i="8"/>
  <c r="E6613" i="8"/>
  <c r="C6599" i="8"/>
  <c r="C6598" i="8"/>
  <c r="C6597" i="8"/>
  <c r="E6596" i="8"/>
  <c r="C6596" i="8"/>
  <c r="G6595" i="8"/>
  <c r="F6595" i="8"/>
  <c r="E6595" i="8"/>
  <c r="G6578" i="8"/>
  <c r="F6578" i="8"/>
  <c r="C6563" i="8"/>
  <c r="E6578" i="8"/>
  <c r="G6553" i="8"/>
  <c r="F6553" i="8"/>
  <c r="E6553" i="8"/>
  <c r="I6529" i="8"/>
  <c r="G6529" i="8"/>
  <c r="F6529" i="8"/>
  <c r="E6529" i="8"/>
  <c r="G6505" i="8"/>
  <c r="F6505" i="8"/>
  <c r="E6505" i="8"/>
  <c r="G6481" i="8"/>
  <c r="F6481" i="8"/>
  <c r="C6467" i="8"/>
  <c r="E6481" i="8"/>
  <c r="G6456" i="8"/>
  <c r="F6456" i="8"/>
  <c r="E6456" i="8"/>
  <c r="G6432" i="8"/>
  <c r="F6432" i="8"/>
  <c r="E6432" i="8"/>
  <c r="G6408" i="8"/>
  <c r="F6408" i="8"/>
  <c r="E6408" i="8"/>
  <c r="G6384" i="8"/>
  <c r="F6384" i="8"/>
  <c r="E6384" i="8"/>
  <c r="I6368" i="8"/>
  <c r="G6368" i="8"/>
  <c r="F6368" i="8"/>
  <c r="E6368" i="8"/>
  <c r="G6350" i="8"/>
  <c r="F6350" i="8"/>
  <c r="E6350" i="8"/>
  <c r="G6326" i="8"/>
  <c r="F6326" i="8"/>
  <c r="E6326" i="8"/>
  <c r="G6302" i="8"/>
  <c r="F6302" i="8"/>
  <c r="E6302" i="8"/>
  <c r="G6278" i="8"/>
  <c r="F6278" i="8"/>
  <c r="E6278" i="8"/>
  <c r="G6254" i="8"/>
  <c r="F6254" i="8"/>
  <c r="E6254" i="8"/>
  <c r="G6230" i="8"/>
  <c r="F6230" i="8"/>
  <c r="E6230" i="8"/>
  <c r="I6206" i="8"/>
  <c r="G6206" i="8"/>
  <c r="F6206" i="8"/>
  <c r="E6206" i="8"/>
  <c r="G6182" i="8"/>
  <c r="F6182" i="8"/>
  <c r="C6169" i="8"/>
  <c r="E6182" i="8"/>
  <c r="G6157" i="8"/>
  <c r="F6157" i="8"/>
  <c r="E6157" i="8"/>
  <c r="G6133" i="8"/>
  <c r="F6133" i="8"/>
  <c r="E6133" i="8"/>
  <c r="G6109" i="8"/>
  <c r="F6109" i="8"/>
  <c r="E6109" i="8"/>
  <c r="G6085" i="8"/>
  <c r="F6085" i="8"/>
  <c r="E6085" i="8"/>
  <c r="G6061" i="8"/>
  <c r="F6061" i="8"/>
  <c r="E6061" i="8"/>
  <c r="I6037" i="8"/>
  <c r="G6037" i="8"/>
  <c r="F6037" i="8"/>
  <c r="E6037" i="8"/>
  <c r="G6013" i="8"/>
  <c r="F6013" i="8"/>
  <c r="E6013" i="8"/>
  <c r="G5989" i="8"/>
  <c r="F5989" i="8"/>
  <c r="E5989" i="8"/>
  <c r="G5965" i="8"/>
  <c r="F5965" i="8"/>
  <c r="E5965" i="8"/>
  <c r="G5941" i="8"/>
  <c r="F5941" i="8"/>
  <c r="E5941" i="8"/>
  <c r="G5917" i="8"/>
  <c r="F5917" i="8"/>
  <c r="E5917" i="8"/>
  <c r="C5908" i="8"/>
  <c r="C5907" i="8"/>
  <c r="E5906" i="8"/>
  <c r="C5906" i="8"/>
  <c r="C5905" i="8"/>
  <c r="G5904" i="8"/>
  <c r="F5904" i="8"/>
  <c r="E5904" i="8"/>
  <c r="I5882" i="8"/>
  <c r="G5882" i="8"/>
  <c r="F5882" i="8"/>
  <c r="E5882" i="8"/>
  <c r="G5858" i="8"/>
  <c r="F5858" i="8"/>
  <c r="E5858" i="8"/>
  <c r="G5834" i="8"/>
  <c r="F5834" i="8"/>
  <c r="E5834" i="8"/>
  <c r="G5810" i="8"/>
  <c r="F5810" i="8"/>
  <c r="E5810" i="8"/>
  <c r="G5786" i="8"/>
  <c r="F5786" i="8"/>
  <c r="E5786" i="8"/>
  <c r="G5762" i="8"/>
  <c r="F5762" i="8"/>
  <c r="E5762" i="8"/>
  <c r="G5738" i="8"/>
  <c r="F5738" i="8"/>
  <c r="E5738" i="8"/>
  <c r="I5714" i="8"/>
  <c r="G5714" i="8"/>
  <c r="F5714" i="8"/>
  <c r="E5714" i="8"/>
  <c r="G5690" i="8"/>
  <c r="F5690" i="8"/>
  <c r="E5690" i="8"/>
  <c r="G5666" i="8"/>
  <c r="F5666" i="8"/>
  <c r="E5666" i="8"/>
  <c r="G5642" i="8"/>
  <c r="F5642" i="8"/>
  <c r="E5642" i="8"/>
  <c r="G5621" i="8"/>
  <c r="F5621" i="8"/>
  <c r="E5621" i="8"/>
  <c r="G5597" i="8"/>
  <c r="F5597" i="8"/>
  <c r="E5597" i="8"/>
  <c r="I5573" i="8"/>
  <c r="G5573" i="8"/>
  <c r="F5573" i="8"/>
  <c r="E5573" i="8"/>
  <c r="G5549" i="8"/>
  <c r="F5549" i="8"/>
  <c r="E5549" i="8"/>
  <c r="G5524" i="8"/>
  <c r="F5524" i="8"/>
  <c r="E5524" i="8"/>
  <c r="G5500" i="8"/>
  <c r="F5500" i="8"/>
  <c r="E5500" i="8"/>
  <c r="G5476" i="8"/>
  <c r="F5476" i="8"/>
  <c r="E5476" i="8"/>
  <c r="G5452" i="8"/>
  <c r="F5452" i="8"/>
  <c r="E5452" i="8"/>
  <c r="G5428" i="8"/>
  <c r="F5428" i="8"/>
  <c r="E5428" i="8"/>
  <c r="I5404" i="8"/>
  <c r="G5404" i="8"/>
  <c r="F5404" i="8"/>
  <c r="E5404" i="8"/>
  <c r="G5380" i="8"/>
  <c r="F5380" i="8"/>
  <c r="E5380" i="8"/>
  <c r="G5356" i="8"/>
  <c r="F5356" i="8"/>
  <c r="E5356" i="8"/>
  <c r="G5332" i="8"/>
  <c r="F5332" i="8"/>
  <c r="E5332" i="8"/>
  <c r="G5308" i="8"/>
  <c r="F5308" i="8"/>
  <c r="E5308" i="8"/>
  <c r="G5284" i="8"/>
  <c r="F5284" i="8"/>
  <c r="E5284" i="8"/>
  <c r="G5260" i="8"/>
  <c r="F5260" i="8"/>
  <c r="E5260" i="8"/>
  <c r="C5246" i="8"/>
  <c r="C5245" i="8"/>
  <c r="E5244" i="8"/>
  <c r="C5244" i="8"/>
  <c r="I5243" i="8"/>
  <c r="G5226" i="8"/>
  <c r="F5226" i="8"/>
  <c r="E5226" i="8"/>
  <c r="G5202" i="8"/>
  <c r="F5202" i="8"/>
  <c r="E5202" i="8"/>
  <c r="G5178" i="8"/>
  <c r="F5178" i="8"/>
  <c r="E5178" i="8"/>
  <c r="G5154" i="8"/>
  <c r="F5154" i="8"/>
  <c r="E5154" i="8"/>
  <c r="G5130" i="8"/>
  <c r="F5130" i="8"/>
  <c r="E5130" i="8"/>
  <c r="G5106" i="8"/>
  <c r="F5106" i="8"/>
  <c r="E5106" i="8"/>
  <c r="I5082" i="8"/>
  <c r="G5082" i="8"/>
  <c r="F5082" i="8"/>
  <c r="E5082" i="8"/>
  <c r="G5058" i="8"/>
  <c r="F5058" i="8"/>
  <c r="E5058" i="8"/>
  <c r="G5034" i="8"/>
  <c r="F5034" i="8"/>
  <c r="E5034" i="8"/>
  <c r="G5010" i="8"/>
  <c r="F5010" i="8"/>
  <c r="E5010" i="8"/>
  <c r="G4986" i="8"/>
  <c r="F4986" i="8"/>
  <c r="E4986" i="8"/>
  <c r="G4962" i="8"/>
  <c r="F4962" i="8"/>
  <c r="E4962" i="8"/>
  <c r="G4938" i="8"/>
  <c r="F4938" i="8"/>
  <c r="E4938" i="8"/>
  <c r="I4914" i="8"/>
  <c r="G4914" i="8"/>
  <c r="F4914" i="8"/>
  <c r="E4914" i="8"/>
  <c r="G4890" i="8"/>
  <c r="F4890" i="8"/>
  <c r="E4890" i="8"/>
  <c r="G4866" i="8"/>
  <c r="F4866" i="8"/>
  <c r="E4866" i="8"/>
  <c r="G4842" i="8"/>
  <c r="F4842" i="8"/>
  <c r="E4828" i="8"/>
  <c r="E4842" i="8"/>
  <c r="G4811" i="8"/>
  <c r="F4811" i="8"/>
  <c r="E4811" i="8"/>
  <c r="G4787" i="8"/>
  <c r="F4787" i="8"/>
  <c r="E4787" i="8"/>
  <c r="G4763" i="8"/>
  <c r="F4763" i="8"/>
  <c r="E4763" i="8"/>
  <c r="I4739" i="8"/>
  <c r="G4739" i="8"/>
  <c r="F4739" i="8"/>
  <c r="E4739" i="8"/>
  <c r="G4715" i="8"/>
  <c r="F4715" i="8"/>
  <c r="E4715" i="8"/>
  <c r="G4691" i="8"/>
  <c r="F4691" i="8"/>
  <c r="E4691" i="8"/>
  <c r="G4667" i="8"/>
  <c r="F4667" i="8"/>
  <c r="E4667" i="8"/>
  <c r="G4643" i="8"/>
  <c r="F4643" i="8"/>
  <c r="C4627" i="8"/>
  <c r="C4628" i="8"/>
  <c r="C4629" i="8"/>
  <c r="E4643" i="8"/>
  <c r="E4627" i="8"/>
  <c r="G4626" i="8"/>
  <c r="F4626" i="8"/>
  <c r="E4626" i="8"/>
  <c r="G4609" i="8"/>
  <c r="F4609" i="8"/>
  <c r="E4609" i="8"/>
  <c r="I4585" i="8"/>
  <c r="G4585" i="8"/>
  <c r="F4585" i="8"/>
  <c r="E4585" i="8"/>
  <c r="G4561" i="8"/>
  <c r="F4561" i="8"/>
  <c r="E4561" i="8"/>
  <c r="G4537" i="8"/>
  <c r="F4537" i="8"/>
  <c r="E4537" i="8"/>
  <c r="G4513" i="8"/>
  <c r="F4513" i="8"/>
  <c r="E4513" i="8"/>
  <c r="G4489" i="8"/>
  <c r="F4489" i="8"/>
  <c r="E4489" i="8"/>
  <c r="G4465" i="8"/>
  <c r="F4465" i="8"/>
  <c r="E4465" i="8"/>
  <c r="G4441" i="8"/>
  <c r="F4441" i="8"/>
  <c r="E4441" i="8"/>
  <c r="I4417" i="8"/>
  <c r="G4417" i="8"/>
  <c r="F4417" i="8"/>
  <c r="E4417" i="8"/>
  <c r="G4393" i="8"/>
  <c r="F4393" i="8"/>
  <c r="E4393" i="8"/>
  <c r="G4369" i="8"/>
  <c r="F4369" i="8"/>
  <c r="E4369" i="8"/>
  <c r="G4345" i="8"/>
  <c r="F4345" i="8"/>
  <c r="E4345" i="8"/>
  <c r="G4321" i="8"/>
  <c r="F4321" i="8"/>
  <c r="E4321" i="8"/>
  <c r="G4297" i="8"/>
  <c r="F4297" i="8"/>
  <c r="E4297" i="8"/>
  <c r="G4273" i="8"/>
  <c r="F4273" i="8"/>
  <c r="E4273" i="8"/>
  <c r="I4249" i="8"/>
  <c r="G4249" i="8"/>
  <c r="F4249" i="8"/>
  <c r="E4249" i="8"/>
  <c r="G4225" i="8"/>
  <c r="F4225" i="8"/>
  <c r="E4225" i="8"/>
  <c r="G4201" i="8"/>
  <c r="F4201" i="8"/>
  <c r="E4201" i="8"/>
  <c r="G4177" i="8"/>
  <c r="F4177" i="8"/>
  <c r="E4177" i="8"/>
  <c r="G4153" i="8"/>
  <c r="F4153" i="8"/>
  <c r="E4153" i="8"/>
  <c r="G4129" i="8"/>
  <c r="F4129" i="8"/>
  <c r="E4129" i="8"/>
  <c r="G4105" i="8"/>
  <c r="F4105" i="8"/>
  <c r="E4105" i="8"/>
  <c r="I4081" i="8"/>
  <c r="G4081" i="8"/>
  <c r="F4081" i="8"/>
  <c r="E4081" i="8"/>
  <c r="G4057" i="8"/>
  <c r="F4057" i="8"/>
  <c r="E4057" i="8"/>
  <c r="G4033" i="8"/>
  <c r="F4033" i="8"/>
  <c r="E4033" i="8"/>
  <c r="G4009" i="8"/>
  <c r="F4009" i="8"/>
  <c r="E4009" i="8"/>
  <c r="G3985" i="8"/>
  <c r="F3985" i="8"/>
  <c r="E3985" i="8"/>
  <c r="G3961" i="8"/>
  <c r="F3961" i="8"/>
  <c r="E3961" i="8"/>
  <c r="G3937" i="8"/>
  <c r="F3937" i="8"/>
  <c r="E3937" i="8"/>
  <c r="C3926" i="8"/>
  <c r="C3925" i="8"/>
  <c r="E3924" i="8"/>
  <c r="C3924" i="8"/>
  <c r="I3923" i="8"/>
  <c r="G3923" i="8"/>
  <c r="F3923" i="8"/>
  <c r="E3923" i="8"/>
  <c r="G3903" i="8"/>
  <c r="F3903" i="8"/>
  <c r="E3903" i="8"/>
  <c r="G3879" i="8"/>
  <c r="F3879" i="8"/>
  <c r="E3879" i="8"/>
  <c r="G3858" i="8"/>
  <c r="F3858" i="8"/>
  <c r="E3858" i="8"/>
  <c r="G3834" i="8"/>
  <c r="F3834" i="8"/>
  <c r="E3834" i="8"/>
  <c r="G3810" i="8"/>
  <c r="F3810" i="8"/>
  <c r="E3810" i="8"/>
  <c r="G3786" i="8"/>
  <c r="F3786" i="8"/>
  <c r="E3786" i="8"/>
  <c r="I3762" i="8"/>
  <c r="G3762" i="8"/>
  <c r="F3762" i="8"/>
  <c r="E3762" i="8"/>
  <c r="G3738" i="8"/>
  <c r="F3738" i="8"/>
  <c r="E3738" i="8"/>
  <c r="G3714" i="8"/>
  <c r="F3714" i="8"/>
  <c r="E3714" i="8"/>
  <c r="G3690" i="8"/>
  <c r="F3690" i="8"/>
  <c r="E3690" i="8"/>
  <c r="G3670" i="8"/>
  <c r="F3670" i="8"/>
  <c r="E3670" i="8"/>
  <c r="G3646" i="8"/>
  <c r="F3646" i="8"/>
  <c r="E3646" i="8"/>
  <c r="I3622" i="8"/>
  <c r="G3622" i="8"/>
  <c r="F3622" i="8"/>
  <c r="E3622" i="8"/>
  <c r="G3598" i="8"/>
  <c r="F3598" i="8"/>
  <c r="E3598" i="8"/>
  <c r="G3574" i="8"/>
  <c r="F3574" i="8"/>
  <c r="E3574" i="8"/>
  <c r="G3550" i="8"/>
  <c r="F3550" i="8"/>
  <c r="E3550" i="8"/>
  <c r="G3526" i="8"/>
  <c r="F3526" i="8"/>
  <c r="E3526" i="8"/>
  <c r="G3502" i="8"/>
  <c r="F3502" i="8"/>
  <c r="E3502" i="8"/>
  <c r="G3477" i="8"/>
  <c r="F3477" i="8"/>
  <c r="E3477" i="8"/>
  <c r="I3453" i="8"/>
  <c r="G3453" i="8"/>
  <c r="F3453" i="8"/>
  <c r="E3453" i="8"/>
  <c r="G3429" i="8"/>
  <c r="F3429" i="8"/>
  <c r="E3429" i="8"/>
  <c r="G3405" i="8"/>
  <c r="F3405" i="8"/>
  <c r="E3405" i="8"/>
  <c r="G3381" i="8"/>
  <c r="F3381" i="8"/>
  <c r="E3381" i="8"/>
  <c r="G3357" i="8"/>
  <c r="F3357" i="8"/>
  <c r="E3357" i="8"/>
  <c r="G3333" i="8"/>
  <c r="F3333" i="8"/>
  <c r="E3333" i="8"/>
  <c r="G3309" i="8"/>
  <c r="F3309" i="8"/>
  <c r="C3297" i="8"/>
  <c r="C3298" i="8"/>
  <c r="C3299" i="8"/>
  <c r="E3309" i="8"/>
  <c r="E3297" i="8"/>
  <c r="I3296" i="8"/>
  <c r="G3296" i="8"/>
  <c r="F3296" i="8"/>
  <c r="E3296" i="8"/>
  <c r="G3275" i="8"/>
  <c r="F3275" i="8"/>
  <c r="E3275" i="8"/>
  <c r="G3251" i="8"/>
  <c r="F3251" i="8"/>
  <c r="E3251" i="8"/>
  <c r="G3227" i="8"/>
  <c r="F3227" i="8"/>
  <c r="E3227" i="8"/>
  <c r="G3203" i="8"/>
  <c r="F3203" i="8"/>
  <c r="E3203" i="8"/>
  <c r="G3179" i="8"/>
  <c r="F3179" i="8"/>
  <c r="E3179" i="8"/>
  <c r="G3155" i="8"/>
  <c r="F3155" i="8"/>
  <c r="E3155" i="8"/>
  <c r="I3131" i="8"/>
  <c r="G3131" i="8"/>
  <c r="F3131" i="8"/>
  <c r="E3131" i="8"/>
  <c r="G3107" i="8"/>
  <c r="F3107" i="8"/>
  <c r="E3107" i="8"/>
  <c r="G3083" i="8"/>
  <c r="F3083" i="8"/>
  <c r="E3083" i="8"/>
  <c r="G3059" i="8"/>
  <c r="F3059" i="8"/>
  <c r="E3059" i="8"/>
  <c r="G3035" i="8"/>
  <c r="F3035" i="8"/>
  <c r="E3035" i="8"/>
  <c r="G3011" i="8"/>
  <c r="F3011" i="8"/>
  <c r="E3011" i="8"/>
  <c r="G2987" i="8"/>
  <c r="F2987" i="8"/>
  <c r="E2987" i="8"/>
  <c r="I2963" i="8"/>
  <c r="G2963" i="8"/>
  <c r="F2963" i="8"/>
  <c r="E2963" i="8"/>
  <c r="G2939" i="8"/>
  <c r="F2939" i="8"/>
  <c r="E2939" i="8"/>
  <c r="G2915" i="8"/>
  <c r="F2915" i="8"/>
  <c r="E2915" i="8"/>
  <c r="G2891" i="8"/>
  <c r="F2891" i="8"/>
  <c r="E2891" i="8"/>
  <c r="G2867" i="8"/>
  <c r="F2867" i="8"/>
  <c r="E2867" i="8"/>
  <c r="G2843" i="8"/>
  <c r="F2843" i="8"/>
  <c r="E2843" i="8"/>
  <c r="G2819" i="8"/>
  <c r="F2819" i="8"/>
  <c r="E2819" i="8"/>
  <c r="I2795" i="8"/>
  <c r="G2795" i="8"/>
  <c r="F2795" i="8"/>
  <c r="E2795" i="8"/>
  <c r="G2771" i="8"/>
  <c r="F2771" i="8"/>
  <c r="E2771" i="8"/>
  <c r="G2747" i="8"/>
  <c r="F2747" i="8"/>
  <c r="E2747" i="8"/>
  <c r="G2723" i="8"/>
  <c r="F2723" i="8"/>
  <c r="E2723" i="8"/>
  <c r="G2699" i="8"/>
  <c r="F2699" i="8"/>
  <c r="E2699" i="8"/>
  <c r="G2675" i="8"/>
  <c r="F2675" i="8"/>
  <c r="E2675" i="8"/>
  <c r="G2651" i="8"/>
  <c r="F2651" i="8"/>
  <c r="E2651" i="8"/>
  <c r="C2637" i="8"/>
  <c r="C2636" i="8"/>
  <c r="E2635" i="8"/>
  <c r="C2635" i="8"/>
  <c r="I2634" i="8"/>
  <c r="G2634" i="8"/>
  <c r="F2634" i="8"/>
  <c r="E2634" i="8"/>
  <c r="G2616" i="8"/>
  <c r="F2616" i="8"/>
  <c r="E2616" i="8"/>
  <c r="G2592" i="8"/>
  <c r="F2592" i="8"/>
  <c r="E2592" i="8"/>
  <c r="G2568" i="8"/>
  <c r="F2568" i="8"/>
  <c r="E2568" i="8"/>
  <c r="G2544" i="8"/>
  <c r="F2544" i="8"/>
  <c r="E2544" i="8"/>
  <c r="G2520" i="8"/>
  <c r="F2520" i="8"/>
  <c r="E2520" i="8"/>
  <c r="G2496" i="8"/>
  <c r="F2496" i="8"/>
  <c r="E2496" i="8"/>
  <c r="I2472" i="8"/>
  <c r="G2472" i="8"/>
  <c r="F2472" i="8"/>
  <c r="E2472" i="8"/>
  <c r="G2448" i="8"/>
  <c r="F2448" i="8"/>
  <c r="E2448" i="8"/>
  <c r="G2424" i="8"/>
  <c r="F2424" i="8"/>
  <c r="E2424" i="8"/>
  <c r="G2400" i="8"/>
  <c r="F2400" i="8"/>
  <c r="E2400" i="8"/>
  <c r="G2376" i="8"/>
  <c r="F2376" i="8"/>
  <c r="E2376" i="8"/>
  <c r="G2352" i="8"/>
  <c r="F2352" i="8"/>
  <c r="E2352" i="8"/>
  <c r="E2323" i="8"/>
  <c r="I2322" i="8"/>
  <c r="G2322" i="8"/>
  <c r="F2322" i="8"/>
  <c r="E2322" i="8"/>
  <c r="G2304" i="8"/>
  <c r="F2304" i="8"/>
  <c r="E2304" i="8"/>
  <c r="G2280" i="8"/>
  <c r="F2280" i="8"/>
  <c r="E2280" i="8"/>
  <c r="G2256" i="8"/>
  <c r="F2256" i="8"/>
  <c r="E2256" i="8"/>
  <c r="I2232" i="8"/>
  <c r="G2232" i="8"/>
  <c r="F2232" i="8"/>
  <c r="E2232" i="8"/>
  <c r="G2208" i="8"/>
  <c r="F2208" i="8"/>
  <c r="E2208" i="8"/>
  <c r="G2184" i="8"/>
  <c r="F2184" i="8"/>
  <c r="C2178" i="8"/>
  <c r="E2184" i="8"/>
  <c r="G2159" i="8"/>
  <c r="F2159" i="8"/>
  <c r="E2159" i="8"/>
  <c r="G2135" i="8"/>
  <c r="F2135" i="8"/>
  <c r="E2135" i="8"/>
  <c r="G2111" i="8"/>
  <c r="F2111" i="8"/>
  <c r="E2111" i="8"/>
  <c r="G2087" i="8"/>
  <c r="F2087" i="8"/>
  <c r="E2087" i="8"/>
  <c r="I2063" i="8"/>
  <c r="G2063" i="8"/>
  <c r="F2063" i="8"/>
  <c r="E2063" i="8"/>
  <c r="G2039" i="8"/>
  <c r="F2039" i="8"/>
  <c r="E2039" i="8"/>
  <c r="G2015" i="8"/>
  <c r="F2015" i="8"/>
  <c r="E2015" i="8"/>
  <c r="G1991" i="8"/>
  <c r="F1991" i="8"/>
  <c r="E1991" i="8"/>
  <c r="G1967" i="8"/>
  <c r="F1967" i="8"/>
  <c r="E1967" i="8"/>
  <c r="G1943" i="8"/>
  <c r="F1943" i="8"/>
  <c r="E1943" i="8"/>
  <c r="G1919" i="8"/>
  <c r="F1919" i="8"/>
  <c r="E1919" i="8"/>
  <c r="I1895" i="8"/>
  <c r="G1895" i="8"/>
  <c r="F1895" i="8"/>
  <c r="E1895" i="8"/>
  <c r="G1871" i="8"/>
  <c r="F1871" i="8"/>
  <c r="E1871" i="8"/>
  <c r="G1847" i="8"/>
  <c r="F1847" i="8"/>
  <c r="E1847" i="8"/>
  <c r="G1823" i="8"/>
  <c r="F1823" i="8"/>
  <c r="E1823" i="8"/>
  <c r="G1799" i="8"/>
  <c r="F1799" i="8"/>
  <c r="E1799" i="8"/>
  <c r="G1775" i="8"/>
  <c r="F1775" i="8"/>
  <c r="E1775" i="8"/>
  <c r="G1751" i="8"/>
  <c r="F1751" i="8"/>
  <c r="G1745" i="8"/>
  <c r="F1745" i="8"/>
  <c r="E1745" i="8"/>
  <c r="I1723" i="8"/>
  <c r="G1723" i="8"/>
  <c r="F1723" i="8"/>
  <c r="E1723" i="8"/>
  <c r="G1699" i="8"/>
  <c r="F1699" i="8"/>
  <c r="E1699" i="8"/>
  <c r="G1675" i="8"/>
  <c r="F1675" i="8"/>
  <c r="E1675" i="8"/>
  <c r="G1651" i="8"/>
  <c r="F1651" i="8"/>
  <c r="E1651" i="8"/>
  <c r="G1627" i="8"/>
  <c r="F1627" i="8"/>
  <c r="E1627" i="8"/>
  <c r="G1603" i="8"/>
  <c r="F1603" i="8"/>
  <c r="E1603" i="8"/>
  <c r="G1579" i="8"/>
  <c r="F1579" i="8"/>
  <c r="C1572" i="8"/>
  <c r="C1571" i="8"/>
  <c r="C1570" i="8"/>
  <c r="C1569" i="8"/>
  <c r="C1568" i="8"/>
  <c r="C1567" i="8"/>
  <c r="C1566" i="8"/>
  <c r="E1565" i="8"/>
  <c r="C1565" i="8"/>
  <c r="C1564" i="8"/>
  <c r="I1563" i="8"/>
  <c r="G1563" i="8"/>
  <c r="F1563" i="8"/>
  <c r="G1550" i="8"/>
  <c r="F1550" i="8"/>
  <c r="E1550" i="8"/>
  <c r="G1526" i="8"/>
  <c r="F1526" i="8"/>
  <c r="E1526" i="8"/>
  <c r="G1502" i="8"/>
  <c r="F1502" i="8"/>
  <c r="E1502" i="8"/>
  <c r="G1478" i="8"/>
  <c r="F1478" i="8"/>
  <c r="E1478" i="8"/>
  <c r="G1454" i="8"/>
  <c r="F1454" i="8"/>
  <c r="E1454" i="8"/>
  <c r="I1430" i="8"/>
  <c r="G1430" i="8"/>
  <c r="F1430" i="8"/>
  <c r="E1430" i="8"/>
  <c r="G1406" i="8"/>
  <c r="F1406" i="8"/>
  <c r="E1406" i="8"/>
  <c r="G1382" i="8"/>
  <c r="F1382" i="8"/>
  <c r="E1382" i="8"/>
  <c r="G1358" i="8"/>
  <c r="F1358" i="8"/>
  <c r="E1358" i="8"/>
  <c r="G1334" i="8"/>
  <c r="F1334" i="8"/>
  <c r="E1334" i="8"/>
  <c r="G1310" i="8"/>
  <c r="F1310" i="8"/>
  <c r="E1310" i="8"/>
  <c r="G1286" i="8"/>
  <c r="F1286" i="8"/>
  <c r="E1286" i="8"/>
  <c r="C1277" i="8"/>
  <c r="C1276" i="8"/>
  <c r="C1275" i="8"/>
  <c r="C1274" i="8"/>
  <c r="E1273" i="8"/>
  <c r="C1273" i="8"/>
  <c r="C1118" i="8"/>
  <c r="D1118" i="8"/>
  <c r="C1119" i="8"/>
  <c r="D1119" i="8"/>
  <c r="C1120" i="8"/>
  <c r="D1120" i="8"/>
  <c r="C1121" i="8"/>
  <c r="D1121" i="8"/>
  <c r="C1122" i="8"/>
  <c r="D1122" i="8"/>
  <c r="C1123" i="8"/>
  <c r="D1123" i="8"/>
  <c r="C1124" i="8"/>
  <c r="D1124" i="8"/>
  <c r="C1125" i="8"/>
  <c r="D1125" i="8"/>
  <c r="C1126" i="8"/>
  <c r="D1126" i="8"/>
  <c r="C1127" i="8"/>
  <c r="D1127" i="8"/>
  <c r="C1128" i="8"/>
  <c r="D1128" i="8"/>
  <c r="C1129" i="8"/>
  <c r="D1129" i="8"/>
  <c r="C1130" i="8"/>
  <c r="D1130" i="8"/>
  <c r="C1131" i="8"/>
  <c r="D1131" i="8"/>
  <c r="C1132" i="8"/>
  <c r="D1132" i="8"/>
  <c r="C1133" i="8"/>
  <c r="D1133" i="8"/>
  <c r="C1134" i="8"/>
  <c r="D1134" i="8"/>
  <c r="C1135" i="8"/>
  <c r="D1135" i="8"/>
  <c r="C1136" i="8"/>
  <c r="D1136" i="8"/>
  <c r="C1137" i="8"/>
  <c r="D1137" i="8"/>
  <c r="C1138" i="8"/>
  <c r="D1138" i="8"/>
  <c r="C1139" i="8"/>
  <c r="D1139" i="8"/>
  <c r="C1140" i="8"/>
  <c r="D1140" i="8"/>
  <c r="C1141" i="8"/>
  <c r="D1141" i="8"/>
  <c r="C1142" i="8"/>
  <c r="D1142" i="8"/>
  <c r="C1143" i="8"/>
  <c r="D1143" i="8"/>
  <c r="C1144" i="8"/>
  <c r="D1144" i="8"/>
  <c r="C1145" i="8"/>
  <c r="D1145" i="8"/>
  <c r="C1146" i="8"/>
  <c r="D1146" i="8"/>
  <c r="C1147" i="8"/>
  <c r="D1147" i="8"/>
  <c r="C1148" i="8"/>
  <c r="D1148" i="8"/>
  <c r="C1149" i="8"/>
  <c r="D1149" i="8"/>
  <c r="C1150" i="8"/>
  <c r="D1150" i="8"/>
  <c r="C1151" i="8"/>
  <c r="D1151" i="8"/>
  <c r="C1152" i="8"/>
  <c r="D1152" i="8"/>
  <c r="C1153" i="8"/>
  <c r="D1153" i="8"/>
  <c r="C1154" i="8"/>
  <c r="D1154" i="8"/>
  <c r="C1155" i="8"/>
  <c r="D1155" i="8"/>
  <c r="I1272" i="8"/>
  <c r="G1272" i="8"/>
  <c r="F1272" i="8"/>
  <c r="E1272" i="8"/>
  <c r="G1250" i="8"/>
  <c r="F1250" i="8"/>
  <c r="E1250" i="8"/>
  <c r="G1226" i="8"/>
  <c r="F1226" i="8"/>
  <c r="E1226" i="8"/>
  <c r="G1202" i="8"/>
  <c r="F1202" i="8"/>
  <c r="E1202" i="8"/>
  <c r="G1178" i="8"/>
  <c r="F1178" i="8"/>
  <c r="E1178" i="8"/>
  <c r="G1154" i="8"/>
  <c r="F1154" i="8"/>
  <c r="E1154" i="8"/>
  <c r="G1130" i="8"/>
  <c r="F1130" i="8"/>
  <c r="E1130" i="8"/>
  <c r="C1117" i="8"/>
  <c r="C1116" i="8"/>
  <c r="E1115" i="8"/>
  <c r="C1115" i="8"/>
  <c r="C962" i="8"/>
  <c r="D962" i="8"/>
  <c r="C963" i="8"/>
  <c r="D963" i="8"/>
  <c r="C964" i="8"/>
  <c r="D964" i="8"/>
  <c r="C965" i="8"/>
  <c r="D965" i="8"/>
  <c r="C966" i="8"/>
  <c r="D966" i="8"/>
  <c r="C967" i="8"/>
  <c r="D967" i="8"/>
  <c r="C968" i="8"/>
  <c r="D968" i="8"/>
  <c r="C969" i="8"/>
  <c r="D969" i="8"/>
  <c r="C970" i="8"/>
  <c r="D970" i="8"/>
  <c r="C971" i="8"/>
  <c r="D971" i="8"/>
  <c r="C972" i="8"/>
  <c r="D972" i="8"/>
  <c r="C973" i="8"/>
  <c r="D973" i="8"/>
  <c r="C974" i="8"/>
  <c r="D974" i="8"/>
  <c r="C975" i="8"/>
  <c r="D975" i="8"/>
  <c r="C976" i="8"/>
  <c r="D976" i="8"/>
  <c r="C977" i="8"/>
  <c r="D977" i="8"/>
  <c r="C978" i="8"/>
  <c r="D978" i="8"/>
  <c r="C979" i="8"/>
  <c r="D979" i="8"/>
  <c r="C980" i="8"/>
  <c r="D980" i="8"/>
  <c r="C981" i="8"/>
  <c r="D981" i="8"/>
  <c r="C982" i="8"/>
  <c r="D982" i="8"/>
  <c r="C983" i="8"/>
  <c r="D983" i="8"/>
  <c r="C984" i="8"/>
  <c r="D984" i="8"/>
  <c r="C985" i="8"/>
  <c r="D985" i="8"/>
  <c r="C986" i="8"/>
  <c r="D986" i="8"/>
  <c r="C987" i="8"/>
  <c r="D987" i="8"/>
  <c r="C988" i="8"/>
  <c r="D988" i="8"/>
  <c r="C989" i="8"/>
  <c r="D989" i="8"/>
  <c r="C990" i="8"/>
  <c r="D990" i="8"/>
  <c r="C991" i="8"/>
  <c r="D991" i="8"/>
  <c r="C992" i="8"/>
  <c r="D992" i="8"/>
  <c r="C993" i="8"/>
  <c r="D993" i="8"/>
  <c r="C994" i="8"/>
  <c r="D994" i="8"/>
  <c r="C995" i="8"/>
  <c r="D995" i="8"/>
  <c r="C996" i="8"/>
  <c r="D996" i="8"/>
  <c r="C997" i="8"/>
  <c r="D997" i="8"/>
  <c r="C998" i="8"/>
  <c r="D998" i="8"/>
  <c r="C999" i="8"/>
  <c r="D999" i="8"/>
  <c r="C1000" i="8"/>
  <c r="D1000" i="8"/>
  <c r="C1001" i="8"/>
  <c r="D1001" i="8"/>
  <c r="C1002" i="8"/>
  <c r="D1002" i="8"/>
  <c r="C1003" i="8"/>
  <c r="D1003" i="8"/>
  <c r="C1004" i="8"/>
  <c r="D1004" i="8"/>
  <c r="C1005" i="8"/>
  <c r="D1005" i="8"/>
  <c r="C1006" i="8"/>
  <c r="D1006" i="8"/>
  <c r="C1007" i="8"/>
  <c r="D1007" i="8"/>
  <c r="C1008" i="8"/>
  <c r="D1008" i="8"/>
  <c r="C1009" i="8"/>
  <c r="D1009" i="8"/>
  <c r="C1010" i="8"/>
  <c r="D1010" i="8"/>
  <c r="C1011" i="8"/>
  <c r="D1011" i="8"/>
  <c r="C1012" i="8"/>
  <c r="D1012" i="8"/>
  <c r="C1013" i="8"/>
  <c r="D1013" i="8"/>
  <c r="C1014" i="8"/>
  <c r="D1014" i="8"/>
  <c r="C1015" i="8"/>
  <c r="D1015" i="8"/>
  <c r="C1016" i="8"/>
  <c r="D1016" i="8"/>
  <c r="C1017" i="8"/>
  <c r="D1017" i="8"/>
  <c r="C1018" i="8"/>
  <c r="D1018" i="8"/>
  <c r="C1019" i="8"/>
  <c r="D1019" i="8"/>
  <c r="C1020" i="8"/>
  <c r="D1020" i="8"/>
  <c r="C1021" i="8"/>
  <c r="D1021" i="8"/>
  <c r="C1022" i="8"/>
  <c r="D1022" i="8"/>
  <c r="C1023" i="8"/>
  <c r="D1023" i="8"/>
  <c r="C1024" i="8"/>
  <c r="D1024" i="8"/>
  <c r="C1025" i="8"/>
  <c r="D1025" i="8"/>
  <c r="C1026" i="8"/>
  <c r="D1026" i="8"/>
  <c r="C1027" i="8"/>
  <c r="D1027" i="8"/>
  <c r="C1028" i="8"/>
  <c r="D1028" i="8"/>
  <c r="C1029" i="8"/>
  <c r="D1029" i="8"/>
  <c r="C1030" i="8"/>
  <c r="D1030" i="8"/>
  <c r="C1031" i="8"/>
  <c r="D1031" i="8"/>
  <c r="C1032" i="8"/>
  <c r="D1032" i="8"/>
  <c r="C1033" i="8"/>
  <c r="D1033" i="8"/>
  <c r="C1034" i="8"/>
  <c r="D1034" i="8"/>
  <c r="C1035" i="8"/>
  <c r="D1035" i="8"/>
  <c r="C1036" i="8"/>
  <c r="D1036" i="8"/>
  <c r="C1037" i="8"/>
  <c r="D1037" i="8"/>
  <c r="C1038" i="8"/>
  <c r="D1038" i="8"/>
  <c r="C1039" i="8"/>
  <c r="D1039" i="8"/>
  <c r="C1040" i="8"/>
  <c r="D1040" i="8"/>
  <c r="C1041" i="8"/>
  <c r="D1041" i="8"/>
  <c r="C1042" i="8"/>
  <c r="D1042" i="8"/>
  <c r="C1043" i="8"/>
  <c r="D1043" i="8"/>
  <c r="C1044" i="8"/>
  <c r="D1044" i="8"/>
  <c r="C1045" i="8"/>
  <c r="D1045" i="8"/>
  <c r="C1046" i="8"/>
  <c r="D1046" i="8"/>
  <c r="C1047" i="8"/>
  <c r="D1047" i="8"/>
  <c r="C1048" i="8"/>
  <c r="D1048" i="8"/>
  <c r="C1049" i="8"/>
  <c r="D1049" i="8"/>
  <c r="C1050" i="8"/>
  <c r="D1050" i="8"/>
  <c r="C1051" i="8"/>
  <c r="D1051" i="8"/>
  <c r="C1052" i="8"/>
  <c r="D1052" i="8"/>
  <c r="C1053" i="8"/>
  <c r="D1053" i="8"/>
  <c r="C1054" i="8"/>
  <c r="D1054" i="8"/>
  <c r="C1055" i="8"/>
  <c r="D1055" i="8"/>
  <c r="C1056" i="8"/>
  <c r="D1056" i="8"/>
  <c r="C1057" i="8"/>
  <c r="D1057" i="8"/>
  <c r="C1058" i="8"/>
  <c r="D1058" i="8"/>
  <c r="C1059" i="8"/>
  <c r="D1059" i="8"/>
  <c r="C1060" i="8"/>
  <c r="D1060" i="8"/>
  <c r="C1061" i="8"/>
  <c r="D1061" i="8"/>
  <c r="C1062" i="8"/>
  <c r="D1062" i="8"/>
  <c r="C1063" i="8"/>
  <c r="D1063" i="8"/>
  <c r="C1064" i="8"/>
  <c r="D1064" i="8"/>
  <c r="C1065" i="8"/>
  <c r="D1065" i="8"/>
  <c r="C1066" i="8"/>
  <c r="D1066" i="8"/>
  <c r="C1067" i="8"/>
  <c r="D1067" i="8"/>
  <c r="C1068" i="8"/>
  <c r="D1068" i="8"/>
  <c r="C1069" i="8"/>
  <c r="D1069" i="8"/>
  <c r="C1070" i="8"/>
  <c r="D1070" i="8"/>
  <c r="C1071" i="8"/>
  <c r="D1071" i="8"/>
  <c r="C1072" i="8"/>
  <c r="D1072" i="8"/>
  <c r="C1073" i="8"/>
  <c r="D1073" i="8"/>
  <c r="C1074" i="8"/>
  <c r="D1074" i="8"/>
  <c r="C1075" i="8"/>
  <c r="D1075" i="8"/>
  <c r="C1076" i="8"/>
  <c r="D1076" i="8"/>
  <c r="C1077" i="8"/>
  <c r="D1077" i="8"/>
  <c r="C1078" i="8"/>
  <c r="D1078" i="8"/>
  <c r="C1079" i="8"/>
  <c r="D1079" i="8"/>
  <c r="C1080" i="8"/>
  <c r="D1080" i="8"/>
  <c r="C1081" i="8"/>
  <c r="D1081" i="8"/>
  <c r="C1082" i="8"/>
  <c r="D1082" i="8"/>
  <c r="C1083" i="8"/>
  <c r="D1083" i="8"/>
  <c r="C1084" i="8"/>
  <c r="D1084" i="8"/>
  <c r="C1085" i="8"/>
  <c r="D1085" i="8"/>
  <c r="C1086" i="8"/>
  <c r="D1086" i="8"/>
  <c r="C1087" i="8"/>
  <c r="D1087" i="8"/>
  <c r="C1088" i="8"/>
  <c r="D1088" i="8"/>
  <c r="C1089" i="8"/>
  <c r="D1089" i="8"/>
  <c r="C1090" i="8"/>
  <c r="D1090" i="8"/>
  <c r="C1091" i="8"/>
  <c r="D1091" i="8"/>
  <c r="C1092" i="8"/>
  <c r="D1092" i="8"/>
  <c r="C1093" i="8"/>
  <c r="D1093" i="8"/>
  <c r="C1094" i="8"/>
  <c r="D1094" i="8"/>
  <c r="C1095" i="8"/>
  <c r="D1095" i="8"/>
  <c r="C1096" i="8"/>
  <c r="D1096" i="8"/>
  <c r="C1097" i="8"/>
  <c r="D1097" i="8"/>
  <c r="C1098" i="8"/>
  <c r="D1098" i="8"/>
  <c r="C1099" i="8"/>
  <c r="D1099" i="8"/>
  <c r="C1100" i="8"/>
  <c r="D1100" i="8"/>
  <c r="C1101" i="8"/>
  <c r="D1101" i="8"/>
  <c r="C1102" i="8"/>
  <c r="D1102" i="8"/>
  <c r="C1103" i="8"/>
  <c r="D1103" i="8"/>
  <c r="C1104" i="8"/>
  <c r="D1104" i="8"/>
  <c r="C1105" i="8"/>
  <c r="D1105" i="8"/>
  <c r="C1106" i="8"/>
  <c r="D1106" i="8"/>
  <c r="C1107" i="8"/>
  <c r="D1107" i="8"/>
  <c r="C1108" i="8"/>
  <c r="D1108" i="8"/>
  <c r="C1109" i="8"/>
  <c r="D1109" i="8"/>
  <c r="C1110" i="8"/>
  <c r="D1110" i="8"/>
  <c r="C1111" i="8"/>
  <c r="D1111" i="8"/>
  <c r="C1112" i="8"/>
  <c r="D1112" i="8"/>
  <c r="C1113" i="8"/>
  <c r="D1113" i="8"/>
  <c r="C1114" i="8"/>
  <c r="D1114" i="8"/>
  <c r="I1114" i="8"/>
  <c r="G1114" i="8"/>
  <c r="F1114" i="8"/>
  <c r="E1114" i="8"/>
  <c r="G1095" i="8"/>
  <c r="F1095" i="8"/>
  <c r="E1095" i="8"/>
  <c r="G1071" i="8"/>
  <c r="F1071" i="8"/>
  <c r="E1071" i="8"/>
  <c r="G1047" i="8"/>
  <c r="F1047" i="8"/>
  <c r="E1047" i="8"/>
  <c r="G1023" i="8"/>
  <c r="F1023" i="8"/>
  <c r="E1023" i="8"/>
  <c r="G999" i="8"/>
  <c r="F999" i="8"/>
  <c r="E999" i="8"/>
  <c r="G975" i="8"/>
  <c r="F975" i="8"/>
  <c r="E975" i="8"/>
  <c r="C961" i="8"/>
  <c r="C960" i="8"/>
  <c r="E959" i="8"/>
  <c r="C959" i="8"/>
  <c r="C958" i="8"/>
  <c r="C957" i="8"/>
  <c r="C804" i="8"/>
  <c r="D804" i="8"/>
  <c r="C805" i="8"/>
  <c r="D805" i="8"/>
  <c r="C806" i="8"/>
  <c r="D806" i="8"/>
  <c r="C807" i="8"/>
  <c r="D807" i="8"/>
  <c r="C808" i="8"/>
  <c r="D808" i="8"/>
  <c r="C809" i="8"/>
  <c r="D809" i="8"/>
  <c r="C810" i="8"/>
  <c r="D810" i="8"/>
  <c r="C811" i="8"/>
  <c r="D811" i="8"/>
  <c r="C812" i="8"/>
  <c r="D812" i="8"/>
  <c r="C813" i="8"/>
  <c r="D813" i="8"/>
  <c r="C814" i="8"/>
  <c r="D814" i="8"/>
  <c r="C815" i="8"/>
  <c r="D815" i="8"/>
  <c r="C816" i="8"/>
  <c r="D816" i="8"/>
  <c r="C817" i="8"/>
  <c r="D817" i="8"/>
  <c r="C818" i="8"/>
  <c r="D818" i="8"/>
  <c r="C819" i="8"/>
  <c r="D819" i="8"/>
  <c r="C820" i="8"/>
  <c r="D820" i="8"/>
  <c r="C821" i="8"/>
  <c r="D821" i="8"/>
  <c r="C822" i="8"/>
  <c r="D822" i="8"/>
  <c r="C823" i="8"/>
  <c r="D823" i="8"/>
  <c r="C824" i="8"/>
  <c r="D824" i="8"/>
  <c r="C825" i="8"/>
  <c r="D825" i="8"/>
  <c r="C826" i="8"/>
  <c r="D826" i="8"/>
  <c r="C827" i="8"/>
  <c r="D827" i="8"/>
  <c r="C828" i="8"/>
  <c r="D828" i="8"/>
  <c r="C829" i="8"/>
  <c r="D829" i="8"/>
  <c r="C830" i="8"/>
  <c r="D830" i="8"/>
  <c r="C831" i="8"/>
  <c r="D831" i="8"/>
  <c r="C832" i="8"/>
  <c r="D832" i="8"/>
  <c r="C833" i="8"/>
  <c r="D833" i="8"/>
  <c r="C834" i="8"/>
  <c r="D834" i="8"/>
  <c r="C835" i="8"/>
  <c r="D835" i="8"/>
  <c r="C836" i="8"/>
  <c r="D836" i="8"/>
  <c r="C837" i="8"/>
  <c r="D837" i="8"/>
  <c r="C838" i="8"/>
  <c r="D838" i="8"/>
  <c r="C839" i="8"/>
  <c r="D839" i="8"/>
  <c r="C840" i="8"/>
  <c r="D840" i="8"/>
  <c r="C841" i="8"/>
  <c r="D841" i="8"/>
  <c r="C842" i="8"/>
  <c r="D842" i="8"/>
  <c r="C843" i="8"/>
  <c r="D843" i="8"/>
  <c r="C844" i="8"/>
  <c r="D844" i="8"/>
  <c r="C845" i="8"/>
  <c r="D845" i="8"/>
  <c r="C846" i="8"/>
  <c r="D846" i="8"/>
  <c r="C847" i="8"/>
  <c r="D847" i="8"/>
  <c r="C848" i="8"/>
  <c r="D848" i="8"/>
  <c r="C849" i="8"/>
  <c r="D849" i="8"/>
  <c r="C850" i="8"/>
  <c r="D850" i="8"/>
  <c r="C851" i="8"/>
  <c r="D851" i="8"/>
  <c r="C852" i="8"/>
  <c r="D852" i="8"/>
  <c r="C853" i="8"/>
  <c r="D853" i="8"/>
  <c r="C854" i="8"/>
  <c r="D854" i="8"/>
  <c r="C855" i="8"/>
  <c r="D855" i="8"/>
  <c r="C856" i="8"/>
  <c r="D856" i="8"/>
  <c r="C857" i="8"/>
  <c r="D857" i="8"/>
  <c r="C858" i="8"/>
  <c r="D858" i="8"/>
  <c r="C859" i="8"/>
  <c r="D859" i="8"/>
  <c r="C860" i="8"/>
  <c r="D860" i="8"/>
  <c r="C861" i="8"/>
  <c r="D861" i="8"/>
  <c r="C862" i="8"/>
  <c r="D862" i="8"/>
  <c r="C863" i="8"/>
  <c r="D863" i="8"/>
  <c r="C864" i="8"/>
  <c r="D864" i="8"/>
  <c r="C865" i="8"/>
  <c r="D865" i="8"/>
  <c r="C866" i="8"/>
  <c r="D866" i="8"/>
  <c r="C867" i="8"/>
  <c r="D867" i="8"/>
  <c r="C868" i="8"/>
  <c r="D868" i="8"/>
  <c r="C869" i="8"/>
  <c r="D869" i="8"/>
  <c r="C870" i="8"/>
  <c r="D870" i="8"/>
  <c r="C871" i="8"/>
  <c r="D871" i="8"/>
  <c r="C872" i="8"/>
  <c r="D872" i="8"/>
  <c r="C873" i="8"/>
  <c r="D873" i="8"/>
  <c r="C874" i="8"/>
  <c r="D874" i="8"/>
  <c r="C875" i="8"/>
  <c r="D875" i="8"/>
  <c r="C876" i="8"/>
  <c r="D876" i="8"/>
  <c r="C877" i="8"/>
  <c r="D877" i="8"/>
  <c r="C878" i="8"/>
  <c r="D878" i="8"/>
  <c r="C879" i="8"/>
  <c r="D879" i="8"/>
  <c r="C880" i="8"/>
  <c r="D880" i="8"/>
  <c r="C881" i="8"/>
  <c r="D881" i="8"/>
  <c r="C882" i="8"/>
  <c r="D882" i="8"/>
  <c r="C883" i="8"/>
  <c r="D883" i="8"/>
  <c r="C884" i="8"/>
  <c r="D884" i="8"/>
  <c r="C885" i="8"/>
  <c r="D885" i="8"/>
  <c r="C886" i="8"/>
  <c r="D886" i="8"/>
  <c r="C887" i="8"/>
  <c r="D887" i="8"/>
  <c r="C888" i="8"/>
  <c r="D888" i="8"/>
  <c r="C889" i="8"/>
  <c r="D889" i="8"/>
  <c r="C890" i="8"/>
  <c r="D890" i="8"/>
  <c r="C891" i="8"/>
  <c r="D891" i="8"/>
  <c r="C892" i="8"/>
  <c r="D892" i="8"/>
  <c r="C893" i="8"/>
  <c r="D893" i="8"/>
  <c r="C894" i="8"/>
  <c r="D894" i="8"/>
  <c r="C895" i="8"/>
  <c r="D895" i="8"/>
  <c r="C896" i="8"/>
  <c r="D896" i="8"/>
  <c r="C897" i="8"/>
  <c r="D897" i="8"/>
  <c r="C898" i="8"/>
  <c r="D898" i="8"/>
  <c r="C899" i="8"/>
  <c r="D899" i="8"/>
  <c r="C900" i="8"/>
  <c r="D900" i="8"/>
  <c r="C901" i="8"/>
  <c r="D901" i="8"/>
  <c r="C902" i="8"/>
  <c r="D902" i="8"/>
  <c r="C903" i="8"/>
  <c r="D903" i="8"/>
  <c r="C904" i="8"/>
  <c r="D904" i="8"/>
  <c r="C905" i="8"/>
  <c r="D905" i="8"/>
  <c r="C906" i="8"/>
  <c r="D906" i="8"/>
  <c r="C907" i="8"/>
  <c r="D907" i="8"/>
  <c r="C908" i="8"/>
  <c r="D908" i="8"/>
  <c r="C909" i="8"/>
  <c r="D909" i="8"/>
  <c r="C910" i="8"/>
  <c r="D910" i="8"/>
  <c r="C911" i="8"/>
  <c r="D911" i="8"/>
  <c r="C912" i="8"/>
  <c r="D912" i="8"/>
  <c r="C913" i="8"/>
  <c r="D913" i="8"/>
  <c r="C914" i="8"/>
  <c r="D914" i="8"/>
  <c r="C915" i="8"/>
  <c r="D915" i="8"/>
  <c r="C916" i="8"/>
  <c r="D916" i="8"/>
  <c r="C917" i="8"/>
  <c r="D917" i="8"/>
  <c r="C918" i="8"/>
  <c r="D918" i="8"/>
  <c r="C919" i="8"/>
  <c r="D919" i="8"/>
  <c r="C920" i="8"/>
  <c r="D920" i="8"/>
  <c r="C921" i="8"/>
  <c r="D921" i="8"/>
  <c r="C922" i="8"/>
  <c r="D922" i="8"/>
  <c r="C923" i="8"/>
  <c r="D923" i="8"/>
  <c r="C924" i="8"/>
  <c r="D924" i="8"/>
  <c r="C925" i="8"/>
  <c r="D925" i="8"/>
  <c r="C926" i="8"/>
  <c r="D926" i="8"/>
  <c r="C927" i="8"/>
  <c r="D927" i="8"/>
  <c r="C928" i="8"/>
  <c r="D928" i="8"/>
  <c r="C929" i="8"/>
  <c r="D929" i="8"/>
  <c r="C930" i="8"/>
  <c r="D930" i="8"/>
  <c r="C931" i="8"/>
  <c r="D931" i="8"/>
  <c r="C932" i="8"/>
  <c r="D932" i="8"/>
  <c r="C933" i="8"/>
  <c r="D933" i="8"/>
  <c r="C934" i="8"/>
  <c r="D934" i="8"/>
  <c r="C935" i="8"/>
  <c r="D935" i="8"/>
  <c r="C936" i="8"/>
  <c r="D936" i="8"/>
  <c r="C937" i="8"/>
  <c r="D937" i="8"/>
  <c r="C938" i="8"/>
  <c r="D938" i="8"/>
  <c r="C939" i="8"/>
  <c r="D939" i="8"/>
  <c r="C940" i="8"/>
  <c r="D940" i="8"/>
  <c r="C941" i="8"/>
  <c r="D941" i="8"/>
  <c r="C942" i="8"/>
  <c r="D942" i="8"/>
  <c r="C943" i="8"/>
  <c r="D943" i="8"/>
  <c r="C944" i="8"/>
  <c r="D944" i="8"/>
  <c r="C945" i="8"/>
  <c r="D945" i="8"/>
  <c r="C946" i="8"/>
  <c r="D946" i="8"/>
  <c r="C947" i="8"/>
  <c r="D947" i="8"/>
  <c r="C948" i="8"/>
  <c r="D948" i="8"/>
  <c r="C949" i="8"/>
  <c r="D949" i="8"/>
  <c r="C950" i="8"/>
  <c r="D950" i="8"/>
  <c r="C951" i="8"/>
  <c r="D951" i="8"/>
  <c r="C952" i="8"/>
  <c r="D952" i="8"/>
  <c r="C953" i="8"/>
  <c r="D953" i="8"/>
  <c r="C954" i="8"/>
  <c r="D954" i="8"/>
  <c r="C956" i="8"/>
  <c r="D956" i="8"/>
  <c r="I956" i="8"/>
  <c r="G956" i="8"/>
  <c r="F956" i="8"/>
  <c r="C955" i="8"/>
  <c r="E956" i="8"/>
  <c r="G937" i="8"/>
  <c r="F937" i="8"/>
  <c r="E937" i="8"/>
  <c r="G913" i="8"/>
  <c r="F913" i="8"/>
  <c r="E913" i="8"/>
  <c r="G889" i="8"/>
  <c r="F889" i="8"/>
  <c r="E889" i="8"/>
  <c r="G865" i="8"/>
  <c r="F865" i="8"/>
  <c r="E865" i="8"/>
  <c r="G841" i="8"/>
  <c r="F841" i="8"/>
  <c r="E841" i="8"/>
  <c r="G817" i="8"/>
  <c r="F817" i="8"/>
  <c r="E817" i="8"/>
  <c r="C803" i="8"/>
  <c r="C802" i="8"/>
  <c r="E801" i="8"/>
  <c r="C801" i="8"/>
  <c r="C649" i="8"/>
  <c r="D649" i="8"/>
  <c r="C650" i="8"/>
  <c r="D650" i="8"/>
  <c r="C651" i="8"/>
  <c r="D651" i="8"/>
  <c r="C652" i="8"/>
  <c r="D652" i="8"/>
  <c r="C653" i="8"/>
  <c r="D653" i="8"/>
  <c r="C654" i="8"/>
  <c r="D654" i="8"/>
  <c r="C655" i="8"/>
  <c r="D655" i="8"/>
  <c r="C656" i="8"/>
  <c r="D656" i="8"/>
  <c r="C657" i="8"/>
  <c r="D657" i="8"/>
  <c r="C658" i="8"/>
  <c r="D658" i="8"/>
  <c r="C659" i="8"/>
  <c r="D659" i="8"/>
  <c r="C660" i="8"/>
  <c r="D660" i="8"/>
  <c r="C661" i="8"/>
  <c r="D661" i="8"/>
  <c r="C662" i="8"/>
  <c r="D662" i="8"/>
  <c r="C663" i="8"/>
  <c r="D663" i="8"/>
  <c r="C664" i="8"/>
  <c r="D664" i="8"/>
  <c r="C665" i="8"/>
  <c r="D665" i="8"/>
  <c r="C666" i="8"/>
  <c r="D666" i="8"/>
  <c r="C667" i="8"/>
  <c r="D667" i="8"/>
  <c r="C668" i="8"/>
  <c r="D668" i="8"/>
  <c r="C669" i="8"/>
  <c r="D669" i="8"/>
  <c r="C670" i="8"/>
  <c r="D670" i="8"/>
  <c r="C671" i="8"/>
  <c r="D671" i="8"/>
  <c r="C672" i="8"/>
  <c r="D672" i="8"/>
  <c r="C673" i="8"/>
  <c r="D673" i="8"/>
  <c r="C674" i="8"/>
  <c r="D674" i="8"/>
  <c r="C675" i="8"/>
  <c r="D675" i="8"/>
  <c r="C676" i="8"/>
  <c r="D676" i="8"/>
  <c r="C677" i="8"/>
  <c r="D677" i="8"/>
  <c r="C678" i="8"/>
  <c r="D678" i="8"/>
  <c r="C679" i="8"/>
  <c r="D679" i="8"/>
  <c r="C680" i="8"/>
  <c r="D680" i="8"/>
  <c r="C681" i="8"/>
  <c r="D681" i="8"/>
  <c r="C682" i="8"/>
  <c r="D682" i="8"/>
  <c r="C683" i="8"/>
  <c r="D683" i="8"/>
  <c r="C684" i="8"/>
  <c r="D684" i="8"/>
  <c r="C685" i="8"/>
  <c r="D685" i="8"/>
  <c r="C686" i="8"/>
  <c r="D686" i="8"/>
  <c r="C687" i="8"/>
  <c r="D687" i="8"/>
  <c r="C688" i="8"/>
  <c r="D688" i="8"/>
  <c r="C689" i="8"/>
  <c r="D689" i="8"/>
  <c r="C690" i="8"/>
  <c r="D690" i="8"/>
  <c r="C691" i="8"/>
  <c r="D691" i="8"/>
  <c r="C692" i="8"/>
  <c r="D692" i="8"/>
  <c r="C693" i="8"/>
  <c r="D693" i="8"/>
  <c r="C694" i="8"/>
  <c r="D694" i="8"/>
  <c r="C695" i="8"/>
  <c r="D695" i="8"/>
  <c r="C696" i="8"/>
  <c r="D696" i="8"/>
  <c r="C697" i="8"/>
  <c r="D697" i="8"/>
  <c r="C698" i="8"/>
  <c r="D698" i="8"/>
  <c r="C699" i="8"/>
  <c r="D699" i="8"/>
  <c r="C700" i="8"/>
  <c r="D700" i="8"/>
  <c r="C701" i="8"/>
  <c r="D701" i="8"/>
  <c r="C702" i="8"/>
  <c r="D702" i="8"/>
  <c r="C703" i="8"/>
  <c r="D703" i="8"/>
  <c r="C704" i="8"/>
  <c r="D704" i="8"/>
  <c r="C705" i="8"/>
  <c r="D705" i="8"/>
  <c r="C706" i="8"/>
  <c r="D706" i="8"/>
  <c r="C707" i="8"/>
  <c r="D707" i="8"/>
  <c r="C708" i="8"/>
  <c r="D708" i="8"/>
  <c r="C709" i="8"/>
  <c r="D709" i="8"/>
  <c r="C710" i="8"/>
  <c r="D710" i="8"/>
  <c r="C711" i="8"/>
  <c r="D711" i="8"/>
  <c r="C712" i="8"/>
  <c r="D712" i="8"/>
  <c r="C713" i="8"/>
  <c r="D713" i="8"/>
  <c r="C714" i="8"/>
  <c r="D714" i="8"/>
  <c r="C715" i="8"/>
  <c r="D715" i="8"/>
  <c r="C716" i="8"/>
  <c r="D716" i="8"/>
  <c r="C717" i="8"/>
  <c r="D717" i="8"/>
  <c r="C718" i="8"/>
  <c r="D718" i="8"/>
  <c r="C719" i="8"/>
  <c r="D719" i="8"/>
  <c r="C720" i="8"/>
  <c r="D720" i="8"/>
  <c r="C721" i="8"/>
  <c r="D721" i="8"/>
  <c r="C722" i="8"/>
  <c r="D722" i="8"/>
  <c r="C723" i="8"/>
  <c r="D723" i="8"/>
  <c r="C724" i="8"/>
  <c r="D724" i="8"/>
  <c r="C725" i="8"/>
  <c r="D725" i="8"/>
  <c r="C726" i="8"/>
  <c r="D726" i="8"/>
  <c r="C727" i="8"/>
  <c r="D727" i="8"/>
  <c r="C728" i="8"/>
  <c r="D728" i="8"/>
  <c r="C729" i="8"/>
  <c r="D729" i="8"/>
  <c r="C730" i="8"/>
  <c r="D730" i="8"/>
  <c r="C731" i="8"/>
  <c r="D731" i="8"/>
  <c r="C732" i="8"/>
  <c r="D732" i="8"/>
  <c r="C733" i="8"/>
  <c r="D733" i="8"/>
  <c r="C734" i="8"/>
  <c r="D734" i="8"/>
  <c r="C735" i="8"/>
  <c r="D735" i="8"/>
  <c r="C736" i="8"/>
  <c r="D736" i="8"/>
  <c r="C737" i="8"/>
  <c r="D737" i="8"/>
  <c r="C738" i="8"/>
  <c r="D738" i="8"/>
  <c r="C739" i="8"/>
  <c r="D739" i="8"/>
  <c r="C740" i="8"/>
  <c r="D740" i="8"/>
  <c r="C741" i="8"/>
  <c r="D741" i="8"/>
  <c r="C742" i="8"/>
  <c r="D742" i="8"/>
  <c r="C743" i="8"/>
  <c r="D743" i="8"/>
  <c r="C744" i="8"/>
  <c r="D744" i="8"/>
  <c r="C745" i="8"/>
  <c r="D745" i="8"/>
  <c r="C746" i="8"/>
  <c r="D746" i="8"/>
  <c r="C747" i="8"/>
  <c r="D747" i="8"/>
  <c r="C748" i="8"/>
  <c r="D748" i="8"/>
  <c r="C749" i="8"/>
  <c r="D749" i="8"/>
  <c r="C750" i="8"/>
  <c r="D750" i="8"/>
  <c r="C751" i="8"/>
  <c r="D751" i="8"/>
  <c r="C752" i="8"/>
  <c r="D752" i="8"/>
  <c r="C753" i="8"/>
  <c r="D753" i="8"/>
  <c r="C754" i="8"/>
  <c r="D754" i="8"/>
  <c r="C755" i="8"/>
  <c r="D755" i="8"/>
  <c r="C756" i="8"/>
  <c r="D756" i="8"/>
  <c r="C757" i="8"/>
  <c r="D757" i="8"/>
  <c r="C758" i="8"/>
  <c r="D758" i="8"/>
  <c r="C759" i="8"/>
  <c r="D759" i="8"/>
  <c r="C760" i="8"/>
  <c r="D760" i="8"/>
  <c r="C761" i="8"/>
  <c r="D761" i="8"/>
  <c r="C762" i="8"/>
  <c r="D762" i="8"/>
  <c r="C763" i="8"/>
  <c r="D763" i="8"/>
  <c r="C764" i="8"/>
  <c r="D764" i="8"/>
  <c r="C765" i="8"/>
  <c r="D765" i="8"/>
  <c r="C766" i="8"/>
  <c r="D766" i="8"/>
  <c r="C767" i="8"/>
  <c r="D767" i="8"/>
  <c r="C768" i="8"/>
  <c r="D768" i="8"/>
  <c r="C769" i="8"/>
  <c r="D769" i="8"/>
  <c r="C770" i="8"/>
  <c r="D770" i="8"/>
  <c r="C771" i="8"/>
  <c r="D771" i="8"/>
  <c r="C772" i="8"/>
  <c r="D772" i="8"/>
  <c r="C773" i="8"/>
  <c r="D773" i="8"/>
  <c r="C774" i="8"/>
  <c r="D774" i="8"/>
  <c r="C775" i="8"/>
  <c r="D775" i="8"/>
  <c r="C776" i="8"/>
  <c r="D776" i="8"/>
  <c r="C777" i="8"/>
  <c r="D777" i="8"/>
  <c r="C778" i="8"/>
  <c r="D778" i="8"/>
  <c r="C779" i="8"/>
  <c r="D779" i="8"/>
  <c r="C780" i="8"/>
  <c r="D780" i="8"/>
  <c r="C781" i="8"/>
  <c r="D781" i="8"/>
  <c r="C782" i="8"/>
  <c r="D782" i="8"/>
  <c r="C783" i="8"/>
  <c r="D783" i="8"/>
  <c r="C784" i="8"/>
  <c r="D784" i="8"/>
  <c r="C785" i="8"/>
  <c r="D785" i="8"/>
  <c r="C786" i="8"/>
  <c r="D786" i="8"/>
  <c r="C787" i="8"/>
  <c r="D787" i="8"/>
  <c r="C788" i="8"/>
  <c r="D788" i="8"/>
  <c r="C789" i="8"/>
  <c r="D789" i="8"/>
  <c r="C790" i="8"/>
  <c r="D790" i="8"/>
  <c r="C791" i="8"/>
  <c r="D791" i="8"/>
  <c r="C792" i="8"/>
  <c r="D792" i="8"/>
  <c r="C793" i="8"/>
  <c r="D793" i="8"/>
  <c r="C794" i="8"/>
  <c r="D794" i="8"/>
  <c r="C795" i="8"/>
  <c r="D795" i="8"/>
  <c r="C796" i="8"/>
  <c r="D796" i="8"/>
  <c r="C797" i="8"/>
  <c r="D797" i="8"/>
  <c r="C798" i="8"/>
  <c r="D798" i="8"/>
  <c r="C799" i="8"/>
  <c r="D799" i="8"/>
  <c r="C800" i="8"/>
  <c r="D800" i="8"/>
  <c r="I800" i="8"/>
  <c r="G800" i="8"/>
  <c r="F800" i="8"/>
  <c r="E800" i="8"/>
  <c r="G782" i="8"/>
  <c r="F782" i="8"/>
  <c r="E782" i="8"/>
  <c r="G758" i="8"/>
  <c r="F758" i="8"/>
  <c r="E758" i="8"/>
  <c r="G734" i="8"/>
  <c r="F734" i="8"/>
  <c r="E734" i="8"/>
  <c r="G710" i="8"/>
  <c r="F710" i="8"/>
  <c r="E710" i="8"/>
  <c r="G686" i="8"/>
  <c r="F686" i="8"/>
  <c r="E686" i="8"/>
  <c r="F662" i="8"/>
  <c r="E662" i="8"/>
  <c r="C648" i="8"/>
  <c r="C647" i="8"/>
  <c r="E646" i="8"/>
  <c r="C646" i="8"/>
  <c r="C496" i="8"/>
  <c r="D496" i="8"/>
  <c r="C497" i="8"/>
  <c r="D497" i="8"/>
  <c r="C498" i="8"/>
  <c r="D498" i="8"/>
  <c r="C499" i="8"/>
  <c r="D499" i="8"/>
  <c r="C500" i="8"/>
  <c r="D500" i="8"/>
  <c r="C501" i="8"/>
  <c r="D501" i="8"/>
  <c r="C502" i="8"/>
  <c r="D502" i="8"/>
  <c r="C503" i="8"/>
  <c r="D503" i="8"/>
  <c r="C504" i="8"/>
  <c r="D504" i="8"/>
  <c r="C505" i="8"/>
  <c r="D505" i="8"/>
  <c r="C506" i="8"/>
  <c r="D506" i="8"/>
  <c r="C507" i="8"/>
  <c r="D507" i="8"/>
  <c r="C508" i="8"/>
  <c r="D508" i="8"/>
  <c r="C509" i="8"/>
  <c r="D509" i="8"/>
  <c r="C510" i="8"/>
  <c r="D510" i="8"/>
  <c r="C511" i="8"/>
  <c r="D511" i="8"/>
  <c r="C512" i="8"/>
  <c r="D512" i="8"/>
  <c r="C513" i="8"/>
  <c r="D513" i="8"/>
  <c r="C514" i="8"/>
  <c r="D514" i="8"/>
  <c r="C515" i="8"/>
  <c r="D515" i="8"/>
  <c r="C516" i="8"/>
  <c r="D516" i="8"/>
  <c r="C517" i="8"/>
  <c r="D517" i="8"/>
  <c r="C518" i="8"/>
  <c r="D518" i="8"/>
  <c r="C519" i="8"/>
  <c r="D519" i="8"/>
  <c r="C520" i="8"/>
  <c r="D520" i="8"/>
  <c r="C521" i="8"/>
  <c r="D521" i="8"/>
  <c r="C522" i="8"/>
  <c r="D522" i="8"/>
  <c r="C523" i="8"/>
  <c r="D523" i="8"/>
  <c r="C524" i="8"/>
  <c r="D524" i="8"/>
  <c r="C525" i="8"/>
  <c r="D525" i="8"/>
  <c r="C526" i="8"/>
  <c r="D526" i="8"/>
  <c r="C527" i="8"/>
  <c r="D527" i="8"/>
  <c r="C528" i="8"/>
  <c r="D528" i="8"/>
  <c r="C529" i="8"/>
  <c r="D529" i="8"/>
  <c r="C530" i="8"/>
  <c r="D530" i="8"/>
  <c r="C531" i="8"/>
  <c r="D531" i="8"/>
  <c r="C532" i="8"/>
  <c r="D532" i="8"/>
  <c r="C533" i="8"/>
  <c r="D533" i="8"/>
  <c r="C534" i="8"/>
  <c r="D534" i="8"/>
  <c r="C535" i="8"/>
  <c r="D535" i="8"/>
  <c r="C536" i="8"/>
  <c r="D536" i="8"/>
  <c r="C537" i="8"/>
  <c r="D537" i="8"/>
  <c r="C538" i="8"/>
  <c r="D538" i="8"/>
  <c r="C539" i="8"/>
  <c r="D539" i="8"/>
  <c r="C540" i="8"/>
  <c r="D540" i="8"/>
  <c r="C541" i="8"/>
  <c r="D541" i="8"/>
  <c r="C542" i="8"/>
  <c r="D542" i="8"/>
  <c r="C543" i="8"/>
  <c r="D543" i="8"/>
  <c r="C544" i="8"/>
  <c r="D544" i="8"/>
  <c r="C545" i="8"/>
  <c r="D545" i="8"/>
  <c r="C546" i="8"/>
  <c r="D546" i="8"/>
  <c r="C547" i="8"/>
  <c r="D547" i="8"/>
  <c r="C548" i="8"/>
  <c r="D548" i="8"/>
  <c r="C549" i="8"/>
  <c r="D549" i="8"/>
  <c r="C550" i="8"/>
  <c r="D550" i="8"/>
  <c r="C551" i="8"/>
  <c r="D551" i="8"/>
  <c r="C552" i="8"/>
  <c r="D552" i="8"/>
  <c r="C553" i="8"/>
  <c r="D553" i="8"/>
  <c r="C554" i="8"/>
  <c r="D554" i="8"/>
  <c r="C555" i="8"/>
  <c r="D555" i="8"/>
  <c r="C556" i="8"/>
  <c r="D556" i="8"/>
  <c r="C557" i="8"/>
  <c r="D557" i="8"/>
  <c r="C558" i="8"/>
  <c r="D558" i="8"/>
  <c r="C559" i="8"/>
  <c r="D559" i="8"/>
  <c r="C560" i="8"/>
  <c r="D560" i="8"/>
  <c r="C561" i="8"/>
  <c r="D561" i="8"/>
  <c r="C562" i="8"/>
  <c r="D562" i="8"/>
  <c r="C563" i="8"/>
  <c r="D563" i="8"/>
  <c r="C564" i="8"/>
  <c r="D564" i="8"/>
  <c r="C565" i="8"/>
  <c r="D565" i="8"/>
  <c r="C566" i="8"/>
  <c r="D566" i="8"/>
  <c r="C567" i="8"/>
  <c r="D567" i="8"/>
  <c r="C568" i="8"/>
  <c r="D568" i="8"/>
  <c r="C569" i="8"/>
  <c r="D569" i="8"/>
  <c r="C570" i="8"/>
  <c r="D570" i="8"/>
  <c r="C571" i="8"/>
  <c r="D571" i="8"/>
  <c r="C572" i="8"/>
  <c r="D572" i="8"/>
  <c r="C573" i="8"/>
  <c r="D573" i="8"/>
  <c r="C574" i="8"/>
  <c r="D574" i="8"/>
  <c r="C575" i="8"/>
  <c r="D575" i="8"/>
  <c r="C576" i="8"/>
  <c r="D576" i="8"/>
  <c r="C577" i="8"/>
  <c r="D577" i="8"/>
  <c r="C578" i="8"/>
  <c r="D578" i="8"/>
  <c r="C579" i="8"/>
  <c r="D579" i="8"/>
  <c r="C580" i="8"/>
  <c r="D580" i="8"/>
  <c r="C581" i="8"/>
  <c r="D581" i="8"/>
  <c r="C582" i="8"/>
  <c r="D582" i="8"/>
  <c r="C583" i="8"/>
  <c r="D583" i="8"/>
  <c r="C584" i="8"/>
  <c r="D584" i="8"/>
  <c r="C585" i="8"/>
  <c r="D585" i="8"/>
  <c r="C586" i="8"/>
  <c r="D586" i="8"/>
  <c r="C587" i="8"/>
  <c r="D587" i="8"/>
  <c r="C588" i="8"/>
  <c r="D588" i="8"/>
  <c r="C589" i="8"/>
  <c r="D589" i="8"/>
  <c r="C590" i="8"/>
  <c r="D590" i="8"/>
  <c r="C591" i="8"/>
  <c r="D591" i="8"/>
  <c r="C592" i="8"/>
  <c r="D592" i="8"/>
  <c r="C593" i="8"/>
  <c r="D593" i="8"/>
  <c r="C594" i="8"/>
  <c r="D594" i="8"/>
  <c r="C595" i="8"/>
  <c r="D595" i="8"/>
  <c r="C596" i="8"/>
  <c r="D596" i="8"/>
  <c r="C597" i="8"/>
  <c r="D597" i="8"/>
  <c r="C598" i="8"/>
  <c r="D598" i="8"/>
  <c r="C599" i="8"/>
  <c r="D599" i="8"/>
  <c r="C600" i="8"/>
  <c r="D600" i="8"/>
  <c r="C601" i="8"/>
  <c r="D601" i="8"/>
  <c r="C602" i="8"/>
  <c r="D602" i="8"/>
  <c r="C603" i="8"/>
  <c r="D603" i="8"/>
  <c r="C604" i="8"/>
  <c r="D604" i="8"/>
  <c r="C605" i="8"/>
  <c r="D605" i="8"/>
  <c r="C606" i="8"/>
  <c r="D606" i="8"/>
  <c r="C607" i="8"/>
  <c r="D607" i="8"/>
  <c r="C608" i="8"/>
  <c r="D608" i="8"/>
  <c r="C609" i="8"/>
  <c r="D609" i="8"/>
  <c r="C610" i="8"/>
  <c r="D610" i="8"/>
  <c r="C611" i="8"/>
  <c r="D611" i="8"/>
  <c r="C612" i="8"/>
  <c r="D612" i="8"/>
  <c r="C613" i="8"/>
  <c r="D613" i="8"/>
  <c r="C614" i="8"/>
  <c r="D614" i="8"/>
  <c r="C615" i="8"/>
  <c r="D615" i="8"/>
  <c r="C616" i="8"/>
  <c r="D616" i="8"/>
  <c r="C617" i="8"/>
  <c r="D617" i="8"/>
  <c r="C618" i="8"/>
  <c r="D618" i="8"/>
  <c r="C619" i="8"/>
  <c r="D619" i="8"/>
  <c r="C620" i="8"/>
  <c r="D620" i="8"/>
  <c r="C621" i="8"/>
  <c r="D621" i="8"/>
  <c r="C622" i="8"/>
  <c r="D622" i="8"/>
  <c r="C623" i="8"/>
  <c r="D623" i="8"/>
  <c r="C624" i="8"/>
  <c r="D624" i="8"/>
  <c r="C625" i="8"/>
  <c r="D625" i="8"/>
  <c r="C626" i="8"/>
  <c r="D626" i="8"/>
  <c r="C627" i="8"/>
  <c r="D627" i="8"/>
  <c r="C628" i="8"/>
  <c r="D628" i="8"/>
  <c r="C629" i="8"/>
  <c r="D629" i="8"/>
  <c r="C630" i="8"/>
  <c r="D630" i="8"/>
  <c r="C631" i="8"/>
  <c r="D631" i="8"/>
  <c r="C632" i="8"/>
  <c r="D632" i="8"/>
  <c r="C633" i="8"/>
  <c r="D633" i="8"/>
  <c r="C634" i="8"/>
  <c r="D634" i="8"/>
  <c r="C635" i="8"/>
  <c r="D635" i="8"/>
  <c r="C636" i="8"/>
  <c r="D636" i="8"/>
  <c r="C637" i="8"/>
  <c r="D637" i="8"/>
  <c r="C638" i="8"/>
  <c r="D638" i="8"/>
  <c r="C639" i="8"/>
  <c r="D639" i="8"/>
  <c r="C640" i="8"/>
  <c r="D640" i="8"/>
  <c r="C641" i="8"/>
  <c r="D641" i="8"/>
  <c r="C642" i="8"/>
  <c r="D642" i="8"/>
  <c r="C643" i="8"/>
  <c r="D643" i="8"/>
  <c r="C644" i="8"/>
  <c r="D644" i="8"/>
  <c r="C645" i="8"/>
  <c r="D645" i="8"/>
  <c r="I645" i="8"/>
  <c r="G645" i="8"/>
  <c r="F645" i="8"/>
  <c r="E645" i="8"/>
  <c r="G627" i="8"/>
  <c r="F627" i="8"/>
  <c r="E627" i="8"/>
  <c r="G603" i="8"/>
  <c r="F603" i="8"/>
  <c r="E603" i="8"/>
  <c r="G579" i="8"/>
  <c r="F579" i="8"/>
  <c r="E579" i="8"/>
  <c r="G555" i="8"/>
  <c r="F555" i="8"/>
  <c r="E555" i="8"/>
  <c r="G531" i="8"/>
  <c r="F531" i="8"/>
  <c r="E531" i="8"/>
  <c r="G507" i="8"/>
  <c r="F507" i="8"/>
  <c r="E507" i="8"/>
  <c r="C495" i="8"/>
  <c r="E493" i="8"/>
  <c r="C493" i="8"/>
  <c r="C330" i="8"/>
  <c r="D330" i="8"/>
  <c r="C331" i="8"/>
  <c r="D331" i="8"/>
  <c r="C332" i="8"/>
  <c r="D332" i="8"/>
  <c r="C333" i="8"/>
  <c r="D333" i="8"/>
  <c r="C334" i="8"/>
  <c r="D334" i="8"/>
  <c r="C335" i="8"/>
  <c r="D335" i="8"/>
  <c r="C336" i="8"/>
  <c r="D336" i="8"/>
  <c r="C337" i="8"/>
  <c r="D337" i="8"/>
  <c r="C338" i="8"/>
  <c r="D338" i="8"/>
  <c r="C339" i="8"/>
  <c r="D339" i="8"/>
  <c r="C340" i="8"/>
  <c r="D340" i="8"/>
  <c r="C341" i="8"/>
  <c r="D341" i="8"/>
  <c r="C342" i="8"/>
  <c r="D342" i="8"/>
  <c r="C343" i="8"/>
  <c r="D343" i="8"/>
  <c r="C344" i="8"/>
  <c r="D344" i="8"/>
  <c r="C345" i="8"/>
  <c r="D345" i="8"/>
  <c r="C346" i="8"/>
  <c r="D346" i="8"/>
  <c r="C347" i="8"/>
  <c r="D347" i="8"/>
  <c r="C348" i="8"/>
  <c r="D348" i="8"/>
  <c r="C349" i="8"/>
  <c r="D349" i="8"/>
  <c r="C350" i="8"/>
  <c r="D350" i="8"/>
  <c r="C351" i="8"/>
  <c r="D351" i="8"/>
  <c r="C352" i="8"/>
  <c r="D352" i="8"/>
  <c r="C353" i="8"/>
  <c r="D353" i="8"/>
  <c r="C354" i="8"/>
  <c r="D354" i="8"/>
  <c r="C355" i="8"/>
  <c r="D355" i="8"/>
  <c r="C356" i="8"/>
  <c r="D356" i="8"/>
  <c r="C357" i="8"/>
  <c r="D357" i="8"/>
  <c r="C358" i="8"/>
  <c r="D358" i="8"/>
  <c r="C359" i="8"/>
  <c r="D359" i="8"/>
  <c r="C360" i="8"/>
  <c r="D360" i="8"/>
  <c r="C361" i="8"/>
  <c r="D361" i="8"/>
  <c r="C362" i="8"/>
  <c r="D362" i="8"/>
  <c r="C363" i="8"/>
  <c r="D363" i="8"/>
  <c r="C364" i="8"/>
  <c r="D364" i="8"/>
  <c r="C365" i="8"/>
  <c r="D365" i="8"/>
  <c r="C366" i="8"/>
  <c r="D366" i="8"/>
  <c r="C367" i="8"/>
  <c r="D367" i="8"/>
  <c r="C368" i="8"/>
  <c r="D368" i="8"/>
  <c r="C369" i="8"/>
  <c r="D369" i="8"/>
  <c r="C370" i="8"/>
  <c r="D370" i="8"/>
  <c r="C371" i="8"/>
  <c r="D371" i="8"/>
  <c r="C372" i="8"/>
  <c r="D372" i="8"/>
  <c r="C373" i="8"/>
  <c r="D373" i="8"/>
  <c r="C374" i="8"/>
  <c r="D374" i="8"/>
  <c r="C375" i="8"/>
  <c r="D375" i="8"/>
  <c r="C376" i="8"/>
  <c r="D376" i="8"/>
  <c r="C377" i="8"/>
  <c r="D377" i="8"/>
  <c r="C378" i="8"/>
  <c r="D378" i="8"/>
  <c r="C379" i="8"/>
  <c r="D379" i="8"/>
  <c r="C380" i="8"/>
  <c r="D380" i="8"/>
  <c r="C381" i="8"/>
  <c r="D381" i="8"/>
  <c r="C382" i="8"/>
  <c r="D382" i="8"/>
  <c r="C383" i="8"/>
  <c r="D383" i="8"/>
  <c r="C384" i="8"/>
  <c r="D384" i="8"/>
  <c r="C385" i="8"/>
  <c r="D385" i="8"/>
  <c r="C386" i="8"/>
  <c r="D386" i="8"/>
  <c r="C387" i="8"/>
  <c r="D387" i="8"/>
  <c r="C388" i="8"/>
  <c r="D388" i="8"/>
  <c r="C389" i="8"/>
  <c r="D389" i="8"/>
  <c r="C390" i="8"/>
  <c r="D390" i="8"/>
  <c r="C391" i="8"/>
  <c r="D391" i="8"/>
  <c r="C392" i="8"/>
  <c r="D392" i="8"/>
  <c r="C393" i="8"/>
  <c r="D393" i="8"/>
  <c r="C394" i="8"/>
  <c r="D394" i="8"/>
  <c r="C395" i="8"/>
  <c r="D395" i="8"/>
  <c r="C396" i="8"/>
  <c r="D396" i="8"/>
  <c r="C397" i="8"/>
  <c r="D397" i="8"/>
  <c r="C398" i="8"/>
  <c r="D398" i="8"/>
  <c r="C399" i="8"/>
  <c r="D399" i="8"/>
  <c r="C400" i="8"/>
  <c r="D400" i="8"/>
  <c r="C401" i="8"/>
  <c r="D401" i="8"/>
  <c r="C402" i="8"/>
  <c r="D402" i="8"/>
  <c r="C403" i="8"/>
  <c r="D403" i="8"/>
  <c r="C404" i="8"/>
  <c r="D404" i="8"/>
  <c r="C405" i="8"/>
  <c r="D405" i="8"/>
  <c r="C406" i="8"/>
  <c r="D406" i="8"/>
  <c r="C407" i="8"/>
  <c r="D407" i="8"/>
  <c r="C408" i="8"/>
  <c r="D408" i="8"/>
  <c r="C409" i="8"/>
  <c r="D409" i="8"/>
  <c r="C410" i="8"/>
  <c r="D410" i="8"/>
  <c r="C411" i="8"/>
  <c r="D411" i="8"/>
  <c r="C412" i="8"/>
  <c r="D412" i="8"/>
  <c r="C413" i="8"/>
  <c r="D413" i="8"/>
  <c r="C414" i="8"/>
  <c r="D414" i="8"/>
  <c r="C415" i="8"/>
  <c r="D415" i="8"/>
  <c r="C416" i="8"/>
  <c r="D416" i="8"/>
  <c r="C417" i="8"/>
  <c r="D417" i="8"/>
  <c r="C418" i="8"/>
  <c r="D418" i="8"/>
  <c r="C419" i="8"/>
  <c r="D419" i="8"/>
  <c r="C420" i="8"/>
  <c r="D420" i="8"/>
  <c r="C421" i="8"/>
  <c r="D421" i="8"/>
  <c r="C422" i="8"/>
  <c r="D422" i="8"/>
  <c r="C423" i="8"/>
  <c r="D423" i="8"/>
  <c r="C424" i="8"/>
  <c r="D424" i="8"/>
  <c r="C425" i="8"/>
  <c r="D425" i="8"/>
  <c r="C426" i="8"/>
  <c r="D426" i="8"/>
  <c r="C427" i="8"/>
  <c r="D427" i="8"/>
  <c r="C428" i="8"/>
  <c r="D428" i="8"/>
  <c r="C429" i="8"/>
  <c r="D429" i="8"/>
  <c r="C430" i="8"/>
  <c r="D430" i="8"/>
  <c r="C431" i="8"/>
  <c r="D431" i="8"/>
  <c r="C432" i="8"/>
  <c r="D432" i="8"/>
  <c r="C433" i="8"/>
  <c r="D433" i="8"/>
  <c r="C434" i="8"/>
  <c r="D434" i="8"/>
  <c r="C435" i="8"/>
  <c r="D435" i="8"/>
  <c r="C436" i="8"/>
  <c r="D436" i="8"/>
  <c r="C437" i="8"/>
  <c r="D437" i="8"/>
  <c r="C438" i="8"/>
  <c r="D438" i="8"/>
  <c r="C439" i="8"/>
  <c r="D439" i="8"/>
  <c r="C440" i="8"/>
  <c r="D440" i="8"/>
  <c r="C441" i="8"/>
  <c r="D441" i="8"/>
  <c r="C442" i="8"/>
  <c r="D442" i="8"/>
  <c r="C443" i="8"/>
  <c r="D443" i="8"/>
  <c r="C444" i="8"/>
  <c r="D444" i="8"/>
  <c r="C445" i="8"/>
  <c r="D445" i="8"/>
  <c r="C446" i="8"/>
  <c r="D446" i="8"/>
  <c r="C447" i="8"/>
  <c r="D447" i="8"/>
  <c r="C448" i="8"/>
  <c r="D448" i="8"/>
  <c r="C449" i="8"/>
  <c r="D449" i="8"/>
  <c r="C450" i="8"/>
  <c r="D450" i="8"/>
  <c r="C451" i="8"/>
  <c r="D451" i="8"/>
  <c r="C452" i="8"/>
  <c r="D452" i="8"/>
  <c r="C453" i="8"/>
  <c r="D453" i="8"/>
  <c r="C454" i="8"/>
  <c r="D454" i="8"/>
  <c r="C455" i="8"/>
  <c r="D455" i="8"/>
  <c r="C456" i="8"/>
  <c r="D456" i="8"/>
  <c r="C457" i="8"/>
  <c r="D457" i="8"/>
  <c r="C458" i="8"/>
  <c r="D458" i="8"/>
  <c r="C459" i="8"/>
  <c r="D459" i="8"/>
  <c r="C460" i="8"/>
  <c r="D460" i="8"/>
  <c r="C461" i="8"/>
  <c r="D461" i="8"/>
  <c r="C462" i="8"/>
  <c r="D462" i="8"/>
  <c r="C463" i="8"/>
  <c r="D463" i="8"/>
  <c r="C464" i="8"/>
  <c r="D464" i="8"/>
  <c r="C465" i="8"/>
  <c r="D465" i="8"/>
  <c r="C466" i="8"/>
  <c r="D466" i="8"/>
  <c r="C467" i="8"/>
  <c r="D467" i="8"/>
  <c r="C468" i="8"/>
  <c r="D468" i="8"/>
  <c r="C469" i="8"/>
  <c r="D469" i="8"/>
  <c r="C470" i="8"/>
  <c r="D470" i="8"/>
  <c r="C471" i="8"/>
  <c r="D471" i="8"/>
  <c r="C472" i="8"/>
  <c r="D472" i="8"/>
  <c r="C473" i="8"/>
  <c r="D473" i="8"/>
  <c r="C474" i="8"/>
  <c r="D474" i="8"/>
  <c r="C475" i="8"/>
  <c r="D475" i="8"/>
  <c r="C476" i="8"/>
  <c r="D476" i="8"/>
  <c r="C477" i="8"/>
  <c r="D477" i="8"/>
  <c r="C478" i="8"/>
  <c r="D478" i="8"/>
  <c r="C479" i="8"/>
  <c r="D479" i="8"/>
  <c r="C480" i="8"/>
  <c r="D480" i="8"/>
  <c r="C481" i="8"/>
  <c r="D481" i="8"/>
  <c r="C482" i="8"/>
  <c r="D482" i="8"/>
  <c r="C483" i="8"/>
  <c r="D483" i="8"/>
  <c r="C484" i="8"/>
  <c r="D484" i="8"/>
  <c r="C485" i="8"/>
  <c r="D485" i="8"/>
  <c r="C486" i="8"/>
  <c r="D486" i="8"/>
  <c r="C487" i="8"/>
  <c r="D487" i="8"/>
  <c r="C488" i="8"/>
  <c r="D488" i="8"/>
  <c r="C489" i="8"/>
  <c r="D489" i="8"/>
  <c r="C490" i="8"/>
  <c r="D490" i="8"/>
  <c r="C491" i="8"/>
  <c r="D491" i="8"/>
  <c r="C492" i="8"/>
  <c r="D492" i="8"/>
  <c r="I492" i="8"/>
  <c r="G492" i="8"/>
  <c r="F492" i="8"/>
  <c r="E492" i="8"/>
  <c r="G473" i="8"/>
  <c r="F473" i="8"/>
  <c r="E473" i="8"/>
  <c r="G449" i="8"/>
  <c r="F449" i="8"/>
  <c r="E449" i="8"/>
  <c r="G425" i="8"/>
  <c r="F425" i="8"/>
  <c r="E425" i="8"/>
  <c r="G401" i="8"/>
  <c r="F401" i="8"/>
  <c r="E401" i="8"/>
  <c r="G377" i="8"/>
  <c r="F377" i="8"/>
  <c r="E377" i="8"/>
  <c r="G353" i="8"/>
  <c r="F353" i="8"/>
  <c r="E353" i="8"/>
  <c r="C162" i="8"/>
  <c r="D162" i="8"/>
  <c r="C163" i="8"/>
  <c r="D163" i="8"/>
  <c r="C164" i="8"/>
  <c r="D164" i="8"/>
  <c r="C165" i="8"/>
  <c r="D165" i="8"/>
  <c r="C166" i="8"/>
  <c r="D166" i="8"/>
  <c r="C167" i="8"/>
  <c r="D167" i="8"/>
  <c r="C168" i="8"/>
  <c r="D168" i="8"/>
  <c r="C169" i="8"/>
  <c r="D169" i="8"/>
  <c r="C170" i="8"/>
  <c r="D170" i="8"/>
  <c r="C171" i="8"/>
  <c r="D171" i="8"/>
  <c r="C172" i="8"/>
  <c r="D172" i="8"/>
  <c r="C173" i="8"/>
  <c r="D173" i="8"/>
  <c r="C174" i="8"/>
  <c r="D174" i="8"/>
  <c r="C175" i="8"/>
  <c r="D175" i="8"/>
  <c r="C176" i="8"/>
  <c r="D176" i="8"/>
  <c r="C177" i="8"/>
  <c r="D177" i="8"/>
  <c r="C178" i="8"/>
  <c r="D178" i="8"/>
  <c r="C179" i="8"/>
  <c r="D179" i="8"/>
  <c r="C180" i="8"/>
  <c r="D180" i="8"/>
  <c r="C181" i="8"/>
  <c r="D181" i="8"/>
  <c r="C182" i="8"/>
  <c r="D182" i="8"/>
  <c r="C183" i="8"/>
  <c r="D183" i="8"/>
  <c r="C184" i="8"/>
  <c r="D184" i="8"/>
  <c r="C185" i="8"/>
  <c r="D185" i="8"/>
  <c r="C186" i="8"/>
  <c r="D186" i="8"/>
  <c r="C187" i="8"/>
  <c r="D187" i="8"/>
  <c r="C188" i="8"/>
  <c r="D188" i="8"/>
  <c r="C189" i="8"/>
  <c r="D189" i="8"/>
  <c r="C190" i="8"/>
  <c r="D190" i="8"/>
  <c r="C191" i="8"/>
  <c r="D191" i="8"/>
  <c r="C192" i="8"/>
  <c r="D192" i="8"/>
  <c r="C193" i="8"/>
  <c r="D193" i="8"/>
  <c r="C194" i="8"/>
  <c r="D194" i="8"/>
  <c r="C195" i="8"/>
  <c r="D195" i="8"/>
  <c r="C196" i="8"/>
  <c r="D196" i="8"/>
  <c r="C197" i="8"/>
  <c r="D197" i="8"/>
  <c r="C198" i="8"/>
  <c r="D198" i="8"/>
  <c r="C199" i="8"/>
  <c r="D199" i="8"/>
  <c r="C200" i="8"/>
  <c r="D200" i="8"/>
  <c r="C201" i="8"/>
  <c r="D201" i="8"/>
  <c r="C202" i="8"/>
  <c r="D202" i="8"/>
  <c r="C203" i="8"/>
  <c r="D203" i="8"/>
  <c r="C204" i="8"/>
  <c r="D204" i="8"/>
  <c r="C205" i="8"/>
  <c r="D205" i="8"/>
  <c r="C206" i="8"/>
  <c r="D206" i="8"/>
  <c r="C207" i="8"/>
  <c r="D207" i="8"/>
  <c r="C208" i="8"/>
  <c r="D208" i="8"/>
  <c r="C209" i="8"/>
  <c r="D209" i="8"/>
  <c r="C210" i="8"/>
  <c r="D210" i="8"/>
  <c r="C211" i="8"/>
  <c r="D211" i="8"/>
  <c r="C212" i="8"/>
  <c r="D212" i="8"/>
  <c r="C213" i="8"/>
  <c r="D213" i="8"/>
  <c r="C214" i="8"/>
  <c r="D214" i="8"/>
  <c r="C215" i="8"/>
  <c r="D215" i="8"/>
  <c r="C216" i="8"/>
  <c r="D216" i="8"/>
  <c r="C217" i="8"/>
  <c r="D217" i="8"/>
  <c r="C218" i="8"/>
  <c r="D218" i="8"/>
  <c r="C219" i="8"/>
  <c r="D219" i="8"/>
  <c r="C220" i="8"/>
  <c r="D220" i="8"/>
  <c r="C221" i="8"/>
  <c r="D221" i="8"/>
  <c r="C222" i="8"/>
  <c r="D222" i="8"/>
  <c r="C223" i="8"/>
  <c r="D223" i="8"/>
  <c r="C224" i="8"/>
  <c r="D224" i="8"/>
  <c r="C225" i="8"/>
  <c r="D225" i="8"/>
  <c r="C226" i="8"/>
  <c r="D226" i="8"/>
  <c r="C227" i="8"/>
  <c r="D227" i="8"/>
  <c r="C228" i="8"/>
  <c r="D228" i="8"/>
  <c r="C229" i="8"/>
  <c r="D229" i="8"/>
  <c r="C230" i="8"/>
  <c r="D230" i="8"/>
  <c r="C231" i="8"/>
  <c r="D231" i="8"/>
  <c r="C232" i="8"/>
  <c r="D232" i="8"/>
  <c r="C233" i="8"/>
  <c r="D233" i="8"/>
  <c r="C234" i="8"/>
  <c r="D234" i="8"/>
  <c r="C235" i="8"/>
  <c r="D235" i="8"/>
  <c r="C236" i="8"/>
  <c r="D236" i="8"/>
  <c r="C237" i="8"/>
  <c r="D237" i="8"/>
  <c r="C238" i="8"/>
  <c r="D238" i="8"/>
  <c r="C239" i="8"/>
  <c r="D239" i="8"/>
  <c r="C240" i="8"/>
  <c r="D240" i="8"/>
  <c r="C241" i="8"/>
  <c r="D241" i="8"/>
  <c r="C242" i="8"/>
  <c r="D242" i="8"/>
  <c r="C243" i="8"/>
  <c r="D243" i="8"/>
  <c r="C244" i="8"/>
  <c r="D244" i="8"/>
  <c r="C245" i="8"/>
  <c r="D245" i="8"/>
  <c r="C246" i="8"/>
  <c r="D246" i="8"/>
  <c r="C247" i="8"/>
  <c r="D247" i="8"/>
  <c r="C248" i="8"/>
  <c r="D248" i="8"/>
  <c r="C249" i="8"/>
  <c r="D249" i="8"/>
  <c r="C250" i="8"/>
  <c r="D250" i="8"/>
  <c r="C251" i="8"/>
  <c r="D251" i="8"/>
  <c r="C252" i="8"/>
  <c r="D252" i="8"/>
  <c r="C253" i="8"/>
  <c r="D253" i="8"/>
  <c r="C254" i="8"/>
  <c r="D254" i="8"/>
  <c r="C255" i="8"/>
  <c r="D255" i="8"/>
  <c r="C256" i="8"/>
  <c r="D256" i="8"/>
  <c r="C257" i="8"/>
  <c r="D257" i="8"/>
  <c r="C258" i="8"/>
  <c r="D258" i="8"/>
  <c r="C259" i="8"/>
  <c r="D259" i="8"/>
  <c r="C260" i="8"/>
  <c r="D260" i="8"/>
  <c r="C261" i="8"/>
  <c r="D261" i="8"/>
  <c r="C262" i="8"/>
  <c r="D262" i="8"/>
  <c r="C263" i="8"/>
  <c r="D263" i="8"/>
  <c r="C264" i="8"/>
  <c r="D264" i="8"/>
  <c r="C265" i="8"/>
  <c r="D265" i="8"/>
  <c r="C266" i="8"/>
  <c r="D266" i="8"/>
  <c r="C267" i="8"/>
  <c r="D267" i="8"/>
  <c r="C268" i="8"/>
  <c r="D268" i="8"/>
  <c r="C269" i="8"/>
  <c r="D269" i="8"/>
  <c r="C270" i="8"/>
  <c r="D270" i="8"/>
  <c r="C271" i="8"/>
  <c r="D271" i="8"/>
  <c r="C272" i="8"/>
  <c r="D272" i="8"/>
  <c r="C273" i="8"/>
  <c r="D273" i="8"/>
  <c r="C274" i="8"/>
  <c r="D274" i="8"/>
  <c r="C275" i="8"/>
  <c r="D275" i="8"/>
  <c r="C276" i="8"/>
  <c r="D276" i="8"/>
  <c r="C277" i="8"/>
  <c r="D277" i="8"/>
  <c r="C278" i="8"/>
  <c r="D278" i="8"/>
  <c r="C279" i="8"/>
  <c r="D279" i="8"/>
  <c r="C280" i="8"/>
  <c r="D280" i="8"/>
  <c r="C281" i="8"/>
  <c r="D281" i="8"/>
  <c r="C282" i="8"/>
  <c r="D282" i="8"/>
  <c r="C283" i="8"/>
  <c r="D283" i="8"/>
  <c r="C284" i="8"/>
  <c r="D284" i="8"/>
  <c r="C285" i="8"/>
  <c r="D285" i="8"/>
  <c r="C286" i="8"/>
  <c r="D286" i="8"/>
  <c r="C287" i="8"/>
  <c r="D287" i="8"/>
  <c r="C288" i="8"/>
  <c r="D288" i="8"/>
  <c r="C289" i="8"/>
  <c r="D289" i="8"/>
  <c r="C290" i="8"/>
  <c r="D290" i="8"/>
  <c r="C291" i="8"/>
  <c r="D291" i="8"/>
  <c r="C292" i="8"/>
  <c r="D292" i="8"/>
  <c r="C293" i="8"/>
  <c r="D293" i="8"/>
  <c r="C294" i="8"/>
  <c r="D294" i="8"/>
  <c r="C295" i="8"/>
  <c r="D295" i="8"/>
  <c r="C296" i="8"/>
  <c r="D296" i="8"/>
  <c r="C297" i="8"/>
  <c r="D297" i="8"/>
  <c r="C298" i="8"/>
  <c r="D298" i="8"/>
  <c r="C299" i="8"/>
  <c r="D299" i="8"/>
  <c r="C300" i="8"/>
  <c r="D300" i="8"/>
  <c r="C301" i="8"/>
  <c r="D301" i="8"/>
  <c r="C302" i="8"/>
  <c r="D302" i="8"/>
  <c r="C303" i="8"/>
  <c r="D303" i="8"/>
  <c r="C304" i="8"/>
  <c r="D304" i="8"/>
  <c r="C305" i="8"/>
  <c r="D305" i="8"/>
  <c r="C306" i="8"/>
  <c r="D306" i="8"/>
  <c r="C307" i="8"/>
  <c r="D307" i="8"/>
  <c r="C308" i="8"/>
  <c r="D308" i="8"/>
  <c r="C309" i="8"/>
  <c r="D309" i="8"/>
  <c r="C310" i="8"/>
  <c r="D310" i="8"/>
  <c r="C311" i="8"/>
  <c r="D311" i="8"/>
  <c r="C312" i="8"/>
  <c r="D312" i="8"/>
  <c r="C313" i="8"/>
  <c r="D313" i="8"/>
  <c r="C314" i="8"/>
  <c r="D314" i="8"/>
  <c r="C315" i="8"/>
  <c r="D315" i="8"/>
  <c r="C316" i="8"/>
  <c r="D316" i="8"/>
  <c r="C317" i="8"/>
  <c r="D317" i="8"/>
  <c r="C318" i="8"/>
  <c r="D318" i="8"/>
  <c r="C319" i="8"/>
  <c r="D319" i="8"/>
  <c r="C320" i="8"/>
  <c r="D320" i="8"/>
  <c r="C321" i="8"/>
  <c r="D321" i="8"/>
  <c r="C322" i="8"/>
  <c r="D322" i="8"/>
  <c r="C323" i="8"/>
  <c r="D323" i="8"/>
  <c r="C324" i="8"/>
  <c r="D324" i="8"/>
  <c r="C325" i="8"/>
  <c r="D325" i="8"/>
  <c r="C326" i="8"/>
  <c r="D326" i="8"/>
  <c r="C327" i="8"/>
  <c r="D327" i="8"/>
  <c r="C328" i="8"/>
  <c r="D328" i="8"/>
  <c r="C329" i="8"/>
  <c r="D329" i="8"/>
  <c r="I329" i="8"/>
  <c r="G329" i="8"/>
  <c r="F329" i="8"/>
  <c r="E329" i="8"/>
  <c r="G305" i="8"/>
  <c r="F305" i="8"/>
  <c r="E305" i="8"/>
  <c r="G281" i="8"/>
  <c r="F281" i="8"/>
  <c r="E281" i="8"/>
  <c r="G257" i="8"/>
  <c r="F257" i="8"/>
  <c r="E257" i="8"/>
  <c r="G233" i="8"/>
  <c r="F233" i="8"/>
  <c r="E233" i="8"/>
  <c r="G209" i="8"/>
  <c r="F209" i="8"/>
  <c r="E209" i="8"/>
  <c r="G185" i="8"/>
  <c r="F185" i="8"/>
  <c r="E185" i="8"/>
  <c r="C10" i="8"/>
  <c r="D10" i="8"/>
  <c r="C11" i="8"/>
  <c r="D11" i="8"/>
  <c r="C12" i="8"/>
  <c r="D12" i="8"/>
  <c r="C13" i="8"/>
  <c r="D13" i="8"/>
  <c r="C14" i="8"/>
  <c r="D14" i="8"/>
  <c r="C15" i="8"/>
  <c r="D15" i="8"/>
  <c r="C16" i="8"/>
  <c r="D16" i="8"/>
  <c r="C17" i="8"/>
  <c r="D17" i="8"/>
  <c r="C18" i="8"/>
  <c r="D18" i="8"/>
  <c r="C19" i="8"/>
  <c r="D19" i="8"/>
  <c r="C20" i="8"/>
  <c r="D20" i="8"/>
  <c r="C21" i="8"/>
  <c r="D21" i="8"/>
  <c r="C22" i="8"/>
  <c r="D22" i="8"/>
  <c r="C23" i="8"/>
  <c r="D23" i="8"/>
  <c r="C24" i="8"/>
  <c r="D24" i="8"/>
  <c r="C25" i="8"/>
  <c r="D25" i="8"/>
  <c r="C26" i="8"/>
  <c r="D26" i="8"/>
  <c r="C27" i="8"/>
  <c r="D27" i="8"/>
  <c r="C28" i="8"/>
  <c r="D28" i="8"/>
  <c r="C29" i="8"/>
  <c r="D29" i="8"/>
  <c r="C30" i="8"/>
  <c r="D30" i="8"/>
  <c r="C31" i="8"/>
  <c r="D31" i="8"/>
  <c r="C32" i="8"/>
  <c r="D32" i="8"/>
  <c r="C33" i="8"/>
  <c r="D33" i="8"/>
  <c r="C34" i="8"/>
  <c r="D34" i="8"/>
  <c r="C35" i="8"/>
  <c r="D35" i="8"/>
  <c r="C36" i="8"/>
  <c r="D36" i="8"/>
  <c r="C37" i="8"/>
  <c r="D37" i="8"/>
  <c r="C38" i="8"/>
  <c r="D38" i="8"/>
  <c r="C39" i="8"/>
  <c r="D39" i="8"/>
  <c r="C40" i="8"/>
  <c r="D40" i="8"/>
  <c r="C41" i="8"/>
  <c r="D41" i="8"/>
  <c r="C42" i="8"/>
  <c r="D42" i="8"/>
  <c r="C43" i="8"/>
  <c r="D43" i="8"/>
  <c r="C44" i="8"/>
  <c r="D44" i="8"/>
  <c r="C45" i="8"/>
  <c r="D45" i="8"/>
  <c r="C46" i="8"/>
  <c r="D46" i="8"/>
  <c r="C47" i="8"/>
  <c r="D47" i="8"/>
  <c r="C48" i="8"/>
  <c r="D48" i="8"/>
  <c r="C49" i="8"/>
  <c r="D49" i="8"/>
  <c r="C50" i="8"/>
  <c r="D50" i="8"/>
  <c r="C51" i="8"/>
  <c r="D51" i="8"/>
  <c r="C52" i="8"/>
  <c r="D52" i="8"/>
  <c r="C53" i="8"/>
  <c r="D53" i="8"/>
  <c r="C54" i="8"/>
  <c r="D54" i="8"/>
  <c r="C55" i="8"/>
  <c r="D55" i="8"/>
  <c r="C56" i="8"/>
  <c r="D56" i="8"/>
  <c r="C57" i="8"/>
  <c r="D57" i="8"/>
  <c r="C58" i="8"/>
  <c r="D58" i="8"/>
  <c r="C59" i="8"/>
  <c r="D59" i="8"/>
  <c r="C60" i="8"/>
  <c r="D60" i="8"/>
  <c r="C61" i="8"/>
  <c r="D61" i="8"/>
  <c r="C62" i="8"/>
  <c r="D62" i="8"/>
  <c r="C63" i="8"/>
  <c r="D63" i="8"/>
  <c r="C64" i="8"/>
  <c r="D64" i="8"/>
  <c r="C65" i="8"/>
  <c r="D65" i="8"/>
  <c r="C66" i="8"/>
  <c r="D66" i="8"/>
  <c r="C67" i="8"/>
  <c r="D67" i="8"/>
  <c r="C68" i="8"/>
  <c r="D68" i="8"/>
  <c r="C69" i="8"/>
  <c r="D69" i="8"/>
  <c r="C70" i="8"/>
  <c r="D70" i="8"/>
  <c r="C71" i="8"/>
  <c r="D71" i="8"/>
  <c r="C72" i="8"/>
  <c r="D72" i="8"/>
  <c r="C73" i="8"/>
  <c r="D73" i="8"/>
  <c r="C74" i="8"/>
  <c r="D74" i="8"/>
  <c r="C75" i="8"/>
  <c r="D75" i="8"/>
  <c r="C76" i="8"/>
  <c r="D76" i="8"/>
  <c r="C77" i="8"/>
  <c r="D77" i="8"/>
  <c r="C78" i="8"/>
  <c r="D78" i="8"/>
  <c r="C79" i="8"/>
  <c r="D79" i="8"/>
  <c r="C80" i="8"/>
  <c r="D80" i="8"/>
  <c r="C81" i="8"/>
  <c r="D81" i="8"/>
  <c r="C82" i="8"/>
  <c r="D82" i="8"/>
  <c r="C83" i="8"/>
  <c r="D83" i="8"/>
  <c r="C84" i="8"/>
  <c r="D84" i="8"/>
  <c r="C85" i="8"/>
  <c r="D85" i="8"/>
  <c r="C86" i="8"/>
  <c r="D86" i="8"/>
  <c r="C87" i="8"/>
  <c r="D87" i="8"/>
  <c r="C88" i="8"/>
  <c r="D88" i="8"/>
  <c r="C89" i="8"/>
  <c r="D89" i="8"/>
  <c r="C90" i="8"/>
  <c r="D90" i="8"/>
  <c r="C91" i="8"/>
  <c r="D91" i="8"/>
  <c r="C92" i="8"/>
  <c r="D92" i="8"/>
  <c r="C93" i="8"/>
  <c r="D93" i="8"/>
  <c r="C94" i="8"/>
  <c r="D94" i="8"/>
  <c r="C95" i="8"/>
  <c r="D95" i="8"/>
  <c r="C96" i="8"/>
  <c r="D96" i="8"/>
  <c r="C97" i="8"/>
  <c r="D97" i="8"/>
  <c r="C98" i="8"/>
  <c r="D98" i="8"/>
  <c r="C99" i="8"/>
  <c r="D99" i="8"/>
  <c r="C100" i="8"/>
  <c r="D100" i="8"/>
  <c r="C101" i="8"/>
  <c r="D101" i="8"/>
  <c r="C102" i="8"/>
  <c r="D102" i="8"/>
  <c r="C103" i="8"/>
  <c r="D103" i="8"/>
  <c r="C104" i="8"/>
  <c r="D104" i="8"/>
  <c r="C105" i="8"/>
  <c r="D105" i="8"/>
  <c r="C106" i="8"/>
  <c r="D106" i="8"/>
  <c r="C107" i="8"/>
  <c r="D107" i="8"/>
  <c r="C108" i="8"/>
  <c r="D108" i="8"/>
  <c r="C109" i="8"/>
  <c r="D109" i="8"/>
  <c r="C110" i="8"/>
  <c r="D110" i="8"/>
  <c r="C111" i="8"/>
  <c r="D111" i="8"/>
  <c r="C112" i="8"/>
  <c r="D112" i="8"/>
  <c r="C113" i="8"/>
  <c r="D113" i="8"/>
  <c r="C114" i="8"/>
  <c r="D114" i="8"/>
  <c r="C115" i="8"/>
  <c r="D115" i="8"/>
  <c r="C116" i="8"/>
  <c r="D116" i="8"/>
  <c r="C117" i="8"/>
  <c r="D117" i="8"/>
  <c r="C118" i="8"/>
  <c r="D118" i="8"/>
  <c r="C119" i="8"/>
  <c r="D119" i="8"/>
  <c r="C120" i="8"/>
  <c r="D120" i="8"/>
  <c r="C121" i="8"/>
  <c r="D121" i="8"/>
  <c r="C122" i="8"/>
  <c r="D122" i="8"/>
  <c r="C123" i="8"/>
  <c r="D123" i="8"/>
  <c r="C124" i="8"/>
  <c r="D124" i="8"/>
  <c r="C125" i="8"/>
  <c r="D125" i="8"/>
  <c r="C126" i="8"/>
  <c r="D126" i="8"/>
  <c r="C127" i="8"/>
  <c r="D127" i="8"/>
  <c r="C128" i="8"/>
  <c r="D128" i="8"/>
  <c r="C129" i="8"/>
  <c r="D129" i="8"/>
  <c r="C130" i="8"/>
  <c r="D130" i="8"/>
  <c r="C131" i="8"/>
  <c r="D131" i="8"/>
  <c r="C132" i="8"/>
  <c r="D132" i="8"/>
  <c r="C133" i="8"/>
  <c r="D133" i="8"/>
  <c r="C134" i="8"/>
  <c r="D134" i="8"/>
  <c r="C135" i="8"/>
  <c r="D135" i="8"/>
  <c r="C136" i="8"/>
  <c r="D136" i="8"/>
  <c r="C137" i="8"/>
  <c r="D137" i="8"/>
  <c r="C138" i="8"/>
  <c r="D138" i="8"/>
  <c r="C139" i="8"/>
  <c r="D139" i="8"/>
  <c r="C140" i="8"/>
  <c r="D140" i="8"/>
  <c r="C141" i="8"/>
  <c r="D141" i="8"/>
  <c r="C142" i="8"/>
  <c r="D142" i="8"/>
  <c r="C143" i="8"/>
  <c r="D143" i="8"/>
  <c r="C144" i="8"/>
  <c r="D144" i="8"/>
  <c r="C145" i="8"/>
  <c r="D145" i="8"/>
  <c r="C146" i="8"/>
  <c r="D146" i="8"/>
  <c r="C147" i="8"/>
  <c r="D147" i="8"/>
  <c r="C148" i="8"/>
  <c r="D148" i="8"/>
  <c r="C149" i="8"/>
  <c r="D149" i="8"/>
  <c r="C150" i="8"/>
  <c r="D150" i="8"/>
  <c r="C151" i="8"/>
  <c r="D151" i="8"/>
  <c r="C152" i="8"/>
  <c r="D152" i="8"/>
  <c r="C153" i="8"/>
  <c r="D153" i="8"/>
  <c r="C154" i="8"/>
  <c r="D154" i="8"/>
  <c r="C155" i="8"/>
  <c r="D155" i="8"/>
  <c r="C156" i="8"/>
  <c r="D156" i="8"/>
  <c r="C157" i="8"/>
  <c r="D157" i="8"/>
  <c r="C158" i="8"/>
  <c r="D158" i="8"/>
  <c r="C159" i="8"/>
  <c r="D159" i="8"/>
  <c r="C160" i="8"/>
  <c r="D160" i="8"/>
  <c r="C161" i="8"/>
  <c r="D161" i="8"/>
  <c r="I161" i="8"/>
  <c r="G161" i="8"/>
  <c r="F161" i="8"/>
  <c r="E161" i="8"/>
  <c r="G137" i="8"/>
  <c r="F137" i="8"/>
  <c r="E137" i="8"/>
  <c r="G113" i="8"/>
  <c r="F113" i="8"/>
  <c r="E113" i="8"/>
  <c r="G89" i="8"/>
  <c r="F89" i="8"/>
  <c r="E89" i="8"/>
  <c r="G65" i="8"/>
  <c r="F65" i="8"/>
  <c r="E65" i="8"/>
  <c r="G41" i="8"/>
  <c r="F41" i="8"/>
  <c r="E41" i="8"/>
  <c r="G17" i="8"/>
  <c r="F17" i="8"/>
  <c r="E17" i="8"/>
  <c r="C8" i="8"/>
  <c r="D8" i="8"/>
  <c r="C7" i="8"/>
  <c r="C6" i="8"/>
  <c r="C5" i="8"/>
  <c r="C4" i="8"/>
  <c r="C25" i="2"/>
  <c r="C26" i="2"/>
  <c r="C22" i="2"/>
  <c r="C23" i="2"/>
  <c r="C24" i="2"/>
  <c r="C10" i="2"/>
  <c r="C11" i="2"/>
  <c r="C12" i="2"/>
  <c r="C13" i="2"/>
  <c r="C14" i="2"/>
  <c r="C15" i="2"/>
  <c r="C16" i="2"/>
  <c r="C17" i="2"/>
  <c r="C18" i="2"/>
  <c r="C19" i="2"/>
  <c r="C20" i="2"/>
  <c r="C21" i="2"/>
  <c r="C9" i="2"/>
  <c r="C8" i="2"/>
  <c r="BA24" i="7"/>
  <c r="BA72" i="7"/>
  <c r="BA73" i="7"/>
  <c r="BA74" i="7"/>
  <c r="BA75" i="7"/>
  <c r="BA76" i="7"/>
  <c r="BA77" i="7"/>
  <c r="BA78" i="7"/>
  <c r="BA79" i="7"/>
  <c r="BA80" i="7"/>
  <c r="BA81" i="7"/>
  <c r="BA82" i="7"/>
  <c r="BA83" i="7"/>
  <c r="BA92" i="7"/>
  <c r="BA93" i="7"/>
  <c r="BA94" i="7"/>
  <c r="BA95" i="7"/>
  <c r="BA96" i="7"/>
  <c r="BA97" i="7"/>
  <c r="BA98" i="7"/>
  <c r="BA99" i="7"/>
  <c r="BA100" i="7"/>
  <c r="BA101" i="7"/>
  <c r="BA102" i="7"/>
  <c r="BA103" i="7"/>
  <c r="BA104" i="7"/>
  <c r="BA105" i="7"/>
  <c r="BA106" i="7"/>
  <c r="BA107" i="7"/>
  <c r="BA108" i="7"/>
  <c r="BA109" i="7"/>
  <c r="BA110" i="7"/>
  <c r="BA111" i="7"/>
  <c r="BA112" i="7"/>
  <c r="BA113" i="7"/>
  <c r="BA114" i="7"/>
  <c r="BA115" i="7"/>
  <c r="BA116" i="7"/>
  <c r="BA117" i="7"/>
  <c r="BA118" i="7"/>
  <c r="BA119" i="7"/>
  <c r="BA120" i="7"/>
  <c r="BA121" i="7"/>
  <c r="BA122" i="7"/>
  <c r="BA123" i="7"/>
  <c r="BA124" i="7"/>
  <c r="BA125" i="7"/>
  <c r="BA126" i="7"/>
  <c r="BA127" i="7"/>
  <c r="BA128" i="7"/>
  <c r="BA129" i="7"/>
  <c r="BA130" i="7"/>
  <c r="BA131" i="7"/>
  <c r="BA132" i="7"/>
  <c r="BA133" i="7"/>
  <c r="BA134" i="7"/>
  <c r="BA135" i="7"/>
  <c r="BA136" i="7"/>
  <c r="BA137" i="7"/>
  <c r="BA138" i="7"/>
  <c r="BA139" i="7"/>
  <c r="BA140" i="7"/>
  <c r="BA141" i="7"/>
  <c r="BA142" i="7"/>
  <c r="BA143" i="7"/>
  <c r="BA144" i="7"/>
  <c r="BA145" i="7"/>
  <c r="BA146" i="7"/>
  <c r="BA147" i="7"/>
  <c r="BA148" i="7"/>
  <c r="BA149" i="7"/>
  <c r="BA150" i="7"/>
  <c r="AX24" i="7"/>
  <c r="E25"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E3" i="7"/>
  <c r="G3" i="7"/>
  <c r="G4" i="7"/>
  <c r="G5" i="7"/>
  <c r="G6" i="7"/>
  <c r="G7" i="7"/>
  <c r="G8" i="7"/>
  <c r="G9" i="7"/>
  <c r="G10" i="7"/>
  <c r="G11" i="7"/>
  <c r="G12" i="7"/>
  <c r="G13" i="7"/>
  <c r="G14" i="7"/>
  <c r="G15" i="7"/>
  <c r="G16" i="7"/>
  <c r="G17" i="7"/>
  <c r="G18" i="7"/>
  <c r="G19" i="7"/>
  <c r="G20" i="7"/>
  <c r="G21" i="7"/>
  <c r="G22" i="7"/>
  <c r="G23" i="7"/>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57" i="5"/>
  <c r="E57" i="5"/>
  <c r="D58" i="5"/>
  <c r="E58" i="5"/>
  <c r="D59" i="5"/>
  <c r="E59" i="5"/>
  <c r="D60" i="5"/>
  <c r="E60"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1" i="5"/>
  <c r="E81" i="5"/>
  <c r="D82" i="5"/>
  <c r="E82" i="5"/>
  <c r="D83" i="5"/>
  <c r="E83" i="5"/>
  <c r="D84" i="5"/>
  <c r="E84" i="5"/>
  <c r="D85" i="5"/>
  <c r="E85" i="5"/>
  <c r="D86" i="5"/>
  <c r="E86" i="5"/>
  <c r="D87" i="5"/>
  <c r="E87" i="5"/>
  <c r="D88" i="5"/>
  <c r="E88" i="5"/>
  <c r="D89" i="5"/>
  <c r="E89" i="5"/>
  <c r="D15" i="5"/>
  <c r="D16" i="5"/>
  <c r="D17" i="5"/>
  <c r="D18" i="5"/>
  <c r="D19" i="5"/>
  <c r="D20" i="5"/>
  <c r="D21" i="5"/>
  <c r="D22" i="5"/>
  <c r="D23" i="5"/>
  <c r="D9" i="5"/>
  <c r="D10" i="5"/>
  <c r="D11" i="5"/>
  <c r="D12" i="5"/>
  <c r="D13" i="5"/>
  <c r="D14" i="5"/>
  <c r="E23" i="5"/>
  <c r="E22" i="5"/>
  <c r="E21" i="5"/>
  <c r="E20" i="5"/>
  <c r="E19" i="5"/>
  <c r="E18" i="5"/>
  <c r="E17" i="5"/>
  <c r="E16" i="5"/>
  <c r="E15" i="5"/>
  <c r="E14" i="5"/>
  <c r="E13" i="5"/>
  <c r="E12" i="5"/>
  <c r="E11" i="5"/>
  <c r="E10" i="5"/>
  <c r="E9" i="5"/>
  <c r="D8" i="5"/>
  <c r="E8" i="5"/>
  <c r="D7" i="5"/>
  <c r="D6" i="5"/>
  <c r="E7" i="5"/>
  <c r="E6" i="5"/>
  <c r="E5" i="5"/>
  <c r="G143" i="7"/>
  <c r="G144" i="7"/>
  <c r="G145" i="7"/>
  <c r="G146" i="7"/>
  <c r="G147" i="7"/>
  <c r="G148" i="7"/>
  <c r="G149" i="7"/>
  <c r="G150" i="7"/>
  <c r="E143" i="7"/>
  <c r="AX142" i="7"/>
  <c r="G134" i="7"/>
  <c r="G135" i="7"/>
  <c r="G136" i="7"/>
  <c r="G137" i="7"/>
  <c r="G138" i="7"/>
  <c r="G139" i="7"/>
  <c r="G140" i="7"/>
  <c r="G141" i="7"/>
  <c r="E134" i="7"/>
  <c r="AZ133" i="7"/>
  <c r="G120" i="7"/>
  <c r="G121" i="7"/>
  <c r="G122" i="7"/>
  <c r="G123" i="7"/>
  <c r="G124" i="7"/>
  <c r="G125" i="7"/>
  <c r="G126" i="7"/>
  <c r="G127" i="7"/>
  <c r="G128" i="7"/>
  <c r="G129" i="7"/>
  <c r="G130" i="7"/>
  <c r="G131" i="7"/>
  <c r="G132" i="7"/>
  <c r="E120" i="7"/>
  <c r="G111" i="7"/>
  <c r="G112" i="7"/>
  <c r="G113" i="7"/>
  <c r="G114" i="7"/>
  <c r="G115" i="7"/>
  <c r="G116" i="7"/>
  <c r="G117" i="7"/>
  <c r="G118" i="7"/>
  <c r="E111" i="7"/>
  <c r="G102" i="7"/>
  <c r="G103" i="7"/>
  <c r="G104" i="7"/>
  <c r="G105" i="7"/>
  <c r="G106" i="7"/>
  <c r="G107" i="7"/>
  <c r="G108" i="7"/>
  <c r="G109" i="7"/>
  <c r="E102" i="7"/>
  <c r="AX101" i="7"/>
  <c r="AX100" i="7"/>
  <c r="G92" i="7"/>
  <c r="G93" i="7"/>
  <c r="G94" i="7"/>
  <c r="G95" i="7"/>
  <c r="G96" i="7"/>
  <c r="G97" i="7"/>
  <c r="G98" i="7"/>
  <c r="G99" i="7"/>
  <c r="E92" i="7"/>
  <c r="G84" i="7"/>
  <c r="G85" i="7"/>
  <c r="G86" i="7"/>
  <c r="G87" i="7"/>
  <c r="G88" i="7"/>
  <c r="G89" i="7"/>
  <c r="G90" i="7"/>
  <c r="G91" i="7"/>
  <c r="E84" i="7"/>
  <c r="G77" i="7"/>
  <c r="G78" i="7"/>
  <c r="G79" i="7"/>
  <c r="G80" i="7"/>
  <c r="G81" i="7"/>
  <c r="G82" i="7"/>
  <c r="E77" i="7"/>
  <c r="G72" i="7"/>
  <c r="G73" i="7"/>
  <c r="G74" i="7"/>
  <c r="G75" i="7"/>
  <c r="G76" i="7"/>
  <c r="E72" i="7"/>
  <c r="G66" i="7"/>
  <c r="G67" i="7"/>
  <c r="G68" i="7"/>
  <c r="G69" i="7"/>
  <c r="G70" i="7"/>
  <c r="G71" i="7"/>
  <c r="E66" i="7"/>
  <c r="G61" i="7"/>
  <c r="G62" i="7"/>
  <c r="G63" i="7"/>
  <c r="G64" i="7"/>
  <c r="G65" i="7"/>
  <c r="E61" i="7"/>
  <c r="G57" i="7"/>
  <c r="G58" i="7"/>
  <c r="G59" i="7"/>
  <c r="G60" i="7"/>
  <c r="E57" i="7"/>
  <c r="G53" i="7"/>
  <c r="G54" i="7"/>
  <c r="G55" i="7"/>
  <c r="G56" i="7"/>
  <c r="E53" i="7"/>
  <c r="C62" i="6"/>
  <c r="D62"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E62" i="6"/>
  <c r="C61" i="6"/>
  <c r="D61" i="6"/>
  <c r="E61" i="6"/>
  <c r="C60" i="6"/>
  <c r="D60" i="6"/>
  <c r="E60" i="6"/>
  <c r="C59" i="6"/>
  <c r="D59" i="6"/>
  <c r="E59" i="6"/>
  <c r="C58" i="6"/>
  <c r="D58" i="6"/>
  <c r="E58" i="6"/>
  <c r="C57" i="6"/>
  <c r="D57" i="6"/>
  <c r="E57" i="6"/>
  <c r="C56" i="6"/>
  <c r="D56" i="6"/>
  <c r="E56" i="6"/>
  <c r="C55" i="6"/>
  <c r="D55" i="6"/>
  <c r="E55" i="6"/>
  <c r="C54" i="6"/>
  <c r="D54" i="6"/>
  <c r="E54" i="6"/>
  <c r="C53" i="6"/>
  <c r="D53" i="6"/>
  <c r="E53" i="6"/>
  <c r="C52" i="6"/>
  <c r="D52" i="6"/>
  <c r="E52" i="6"/>
  <c r="C51" i="6"/>
  <c r="D51" i="6"/>
  <c r="E51" i="6"/>
  <c r="C50" i="6"/>
  <c r="D50" i="6"/>
  <c r="E50" i="6"/>
  <c r="C49" i="6"/>
  <c r="D49" i="6"/>
  <c r="E49" i="6"/>
  <c r="C48" i="6"/>
  <c r="D48" i="6"/>
  <c r="E48" i="6"/>
  <c r="C47" i="6"/>
  <c r="D47" i="6"/>
  <c r="E47" i="6"/>
  <c r="C46" i="6"/>
  <c r="D46" i="6"/>
  <c r="E46" i="6"/>
  <c r="C45" i="6"/>
  <c r="D45" i="6"/>
  <c r="E45" i="6"/>
  <c r="C44" i="6"/>
  <c r="D44" i="6"/>
  <c r="E44" i="6"/>
  <c r="C43" i="6"/>
  <c r="D43" i="6"/>
  <c r="E43" i="6"/>
  <c r="C42" i="6"/>
  <c r="D42" i="6"/>
  <c r="E42" i="6"/>
  <c r="C41" i="6"/>
  <c r="D41" i="6"/>
  <c r="E41" i="6"/>
  <c r="C40" i="6"/>
  <c r="D40" i="6"/>
  <c r="E40" i="6"/>
  <c r="C39" i="6"/>
  <c r="D39" i="6"/>
  <c r="E39" i="6"/>
  <c r="C38" i="6"/>
  <c r="D38" i="6"/>
  <c r="E38" i="6"/>
  <c r="C37" i="6"/>
  <c r="D37" i="6"/>
  <c r="E37" i="6"/>
  <c r="C36" i="6"/>
  <c r="D36" i="6"/>
  <c r="E36" i="6"/>
  <c r="C35" i="6"/>
  <c r="D35" i="6"/>
  <c r="E35" i="6"/>
  <c r="C34" i="6"/>
  <c r="D34" i="6"/>
  <c r="E34" i="6"/>
  <c r="C33" i="6"/>
  <c r="D33" i="6"/>
  <c r="E33" i="6"/>
  <c r="C32" i="6"/>
  <c r="D32" i="6"/>
  <c r="E32" i="6"/>
  <c r="C31" i="6"/>
  <c r="D31" i="6"/>
  <c r="E31" i="6"/>
  <c r="C30" i="6"/>
  <c r="D30" i="6"/>
  <c r="E30" i="6"/>
  <c r="C29" i="6"/>
  <c r="D29" i="6"/>
  <c r="E29" i="6"/>
  <c r="C28" i="6"/>
  <c r="D28" i="6"/>
  <c r="E28" i="6"/>
  <c r="C27" i="6"/>
  <c r="D27" i="6"/>
  <c r="E27" i="6"/>
  <c r="C26" i="6"/>
  <c r="D26" i="6"/>
  <c r="E26" i="6"/>
  <c r="C25" i="6"/>
  <c r="D25" i="6"/>
  <c r="E25" i="6"/>
  <c r="C24" i="6"/>
  <c r="D24" i="6"/>
  <c r="E24" i="6"/>
  <c r="C23" i="6"/>
  <c r="D23" i="6"/>
  <c r="E23" i="6"/>
  <c r="C22" i="6"/>
  <c r="D22" i="6"/>
  <c r="E22" i="6"/>
  <c r="C21" i="6"/>
  <c r="D21" i="6"/>
  <c r="E21" i="6"/>
  <c r="C20" i="6"/>
  <c r="D20" i="6"/>
  <c r="E20" i="6"/>
  <c r="C19" i="6"/>
  <c r="D19" i="6"/>
  <c r="E19" i="6"/>
  <c r="C18" i="6"/>
  <c r="D18" i="6"/>
  <c r="E18" i="6"/>
  <c r="C17" i="6"/>
  <c r="D17" i="6"/>
  <c r="E17" i="6"/>
  <c r="C16" i="6"/>
  <c r="D16" i="6"/>
  <c r="E16" i="6"/>
  <c r="C15" i="6"/>
  <c r="D15" i="6"/>
  <c r="E15" i="6"/>
  <c r="C14" i="6"/>
  <c r="D14" i="6"/>
  <c r="E14" i="6"/>
  <c r="C13" i="6"/>
  <c r="D13" i="6"/>
  <c r="E13" i="6"/>
  <c r="C12" i="6"/>
  <c r="D12" i="6"/>
  <c r="E12" i="6"/>
  <c r="C11" i="6"/>
  <c r="D11" i="6"/>
  <c r="E11" i="6"/>
  <c r="C10" i="6"/>
  <c r="D10" i="6"/>
  <c r="E10" i="6"/>
  <c r="C9" i="6"/>
  <c r="D9" i="6"/>
  <c r="E9" i="6"/>
  <c r="C8" i="6"/>
  <c r="D8" i="6"/>
  <c r="E8" i="6"/>
  <c r="C7" i="6"/>
  <c r="D7" i="6"/>
  <c r="A6" i="6"/>
  <c r="E7" i="6"/>
  <c r="C6" i="6"/>
  <c r="D6" i="6"/>
  <c r="A5" i="6"/>
  <c r="E6" i="6"/>
  <c r="B89" i="5"/>
  <c r="F89" i="5"/>
  <c r="B88" i="5"/>
  <c r="F88" i="5"/>
  <c r="B87" i="5"/>
  <c r="F87" i="5"/>
  <c r="B86" i="5"/>
  <c r="F86" i="5"/>
  <c r="B85" i="5"/>
  <c r="F85" i="5"/>
  <c r="B84" i="5"/>
  <c r="F84" i="5"/>
  <c r="B83" i="5"/>
  <c r="F83" i="5"/>
  <c r="B82" i="5"/>
  <c r="F82" i="5"/>
  <c r="B81" i="5"/>
  <c r="F81" i="5"/>
  <c r="B80" i="5"/>
  <c r="F80" i="5"/>
  <c r="B79" i="5"/>
  <c r="F79" i="5"/>
  <c r="B78" i="5"/>
  <c r="F78" i="5"/>
  <c r="B77" i="5"/>
  <c r="F77" i="5"/>
  <c r="B76" i="5"/>
  <c r="F76" i="5"/>
  <c r="B75" i="5"/>
  <c r="F75" i="5"/>
  <c r="B74" i="5"/>
  <c r="F74" i="5"/>
  <c r="B73" i="5"/>
  <c r="F73" i="5"/>
  <c r="B72" i="5"/>
  <c r="F72" i="5"/>
  <c r="B71" i="5"/>
  <c r="F71" i="5"/>
  <c r="B70" i="5"/>
  <c r="F70" i="5"/>
  <c r="B69" i="5"/>
  <c r="F69" i="5"/>
  <c r="B68" i="5"/>
  <c r="F68" i="5"/>
  <c r="B67" i="5"/>
  <c r="F67" i="5"/>
  <c r="B66" i="5"/>
  <c r="F66" i="5"/>
  <c r="B65" i="5"/>
  <c r="F65" i="5"/>
  <c r="B64" i="5"/>
  <c r="F64" i="5"/>
  <c r="B63" i="5"/>
  <c r="F63" i="5"/>
  <c r="B62" i="5"/>
  <c r="F62" i="5"/>
  <c r="B61" i="5"/>
  <c r="F61" i="5"/>
  <c r="B60" i="5"/>
  <c r="F60" i="5"/>
  <c r="B59" i="5"/>
  <c r="F59" i="5"/>
  <c r="B58" i="5"/>
  <c r="F58" i="5"/>
  <c r="B57" i="5"/>
  <c r="F57" i="5"/>
  <c r="B56" i="5"/>
  <c r="F56" i="5"/>
  <c r="B55" i="5"/>
  <c r="F55" i="5"/>
  <c r="B54" i="5"/>
  <c r="F54" i="5"/>
  <c r="B53" i="5"/>
  <c r="F53" i="5"/>
  <c r="B52" i="5"/>
  <c r="F52" i="5"/>
  <c r="B51" i="5"/>
  <c r="F51" i="5"/>
  <c r="B50" i="5"/>
  <c r="F50" i="5"/>
  <c r="B49" i="5"/>
  <c r="F49" i="5"/>
  <c r="B48" i="5"/>
  <c r="F48" i="5"/>
  <c r="B47" i="5"/>
  <c r="F47" i="5"/>
  <c r="B46" i="5"/>
  <c r="F46" i="5"/>
  <c r="B45" i="5"/>
  <c r="F45" i="5"/>
  <c r="B44" i="5"/>
  <c r="F44" i="5"/>
  <c r="B43"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F12" i="5"/>
  <c r="F11" i="5"/>
  <c r="F10" i="5"/>
  <c r="F9" i="5"/>
  <c r="F8" i="5"/>
  <c r="F7" i="5"/>
  <c r="F6" i="5"/>
  <c r="F5" i="5"/>
  <c r="N25" i="2"/>
  <c r="M25" i="2"/>
  <c r="L25" i="2"/>
  <c r="N24" i="2"/>
  <c r="M24" i="2"/>
  <c r="L24" i="2"/>
  <c r="L23" i="2"/>
  <c r="K23" i="2"/>
  <c r="J23" i="2"/>
  <c r="N22" i="2"/>
  <c r="M22" i="2"/>
  <c r="L22" i="2"/>
  <c r="N21" i="2"/>
  <c r="M21" i="2"/>
  <c r="L21" i="2"/>
  <c r="N20" i="2"/>
  <c r="M20" i="2"/>
  <c r="L20" i="2"/>
  <c r="N19" i="2"/>
  <c r="M19" i="2"/>
  <c r="L19" i="2"/>
  <c r="N18" i="2"/>
  <c r="M18" i="2"/>
  <c r="L18" i="2"/>
  <c r="J18" i="2"/>
  <c r="N17" i="2"/>
  <c r="M17" i="2"/>
  <c r="L17" i="2"/>
  <c r="N16" i="2"/>
  <c r="M16" i="2"/>
  <c r="L16" i="2"/>
  <c r="N15" i="2"/>
  <c r="M15" i="2"/>
  <c r="L15" i="2"/>
  <c r="N14" i="2"/>
  <c r="M14" i="2"/>
  <c r="L14" i="2"/>
  <c r="K14" i="2"/>
  <c r="N13" i="2"/>
  <c r="M13" i="2"/>
  <c r="L13" i="2"/>
  <c r="K13" i="2"/>
  <c r="N12" i="2"/>
  <c r="M12" i="2"/>
  <c r="L12" i="2"/>
  <c r="K12" i="2"/>
  <c r="N11" i="2"/>
  <c r="M11" i="2"/>
  <c r="L11" i="2"/>
  <c r="N10" i="2"/>
  <c r="M10" i="2"/>
  <c r="L10" i="2"/>
  <c r="N9" i="2"/>
  <c r="M9" i="2"/>
  <c r="L9" i="2"/>
  <c r="I9" i="2"/>
  <c r="N8" i="2"/>
  <c r="M8" i="2"/>
  <c r="L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Mike DeSantis</author>
  </authors>
  <commentList>
    <comment ref="H88" authorId="0" shapeId="0" xr:uid="{00000000-0006-0000-0200-000001000000}">
      <text>
        <r>
          <rPr>
            <b/>
            <sz val="9"/>
            <color indexed="81"/>
            <rFont val="Calibri"/>
            <family val="2"/>
          </rPr>
          <t>Mike DeSantis:</t>
        </r>
        <r>
          <rPr>
            <sz val="9"/>
            <color indexed="81"/>
            <rFont val="Calibri"/>
            <family val="2"/>
          </rPr>
          <t xml:space="preserve">
Noticed that upstairs toilet tank valve had not shut, so tank was left trying to fill over night from 12/11 to 12/12. An indeterminant (but significant) amount of water was wasted. </t>
        </r>
      </text>
    </comment>
    <comment ref="H92" authorId="0" shapeId="0" xr:uid="{00000000-0006-0000-0200-000002000000}">
      <text>
        <r>
          <rPr>
            <b/>
            <sz val="9"/>
            <color indexed="81"/>
            <rFont val="Calibri"/>
            <family val="2"/>
          </rPr>
          <t>Mike DeSantis:</t>
        </r>
        <r>
          <rPr>
            <sz val="9"/>
            <color indexed="81"/>
            <rFont val="Calibri"/>
            <family val="2"/>
          </rPr>
          <t xml:space="preserve">
Sampled from hot water line for 1.5 liters (noticed warm water while filling 2nd liter). Closed hot water valve and dumped bottles out, then collected 8 liters from cold wter line. Did not submit for metals analysis, since some water had to have moved in cold water piping to water heater. Did field analyze free chlorine in the liter samples using a Hach portable colorimeter kit.
</t>
        </r>
      </text>
    </comment>
    <comment ref="H93" authorId="0" shapeId="0" xr:uid="{00000000-0006-0000-0200-000003000000}">
      <text>
        <r>
          <rPr>
            <b/>
            <sz val="9"/>
            <color indexed="81"/>
            <rFont val="Calibri"/>
            <family val="2"/>
          </rPr>
          <t>Mike DeSantis:</t>
        </r>
        <r>
          <rPr>
            <sz val="9"/>
            <color indexed="81"/>
            <rFont val="Calibri"/>
            <family val="2"/>
          </rPr>
          <t xml:space="preserve">
Checking in on house after floor people had been working (12/17 and 12/18?). Found that upstairs toilet was left running. Moved handle to seat valve properly, then took reading after tank filled.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Mike DeSantis</author>
  </authors>
  <commentList>
    <comment ref="L10000" authorId="0" shapeId="0" xr:uid="{00000000-0006-0000-0300-000001000000}">
      <text>
        <r>
          <rPr>
            <b/>
            <sz val="9"/>
            <color indexed="81"/>
            <rFont val="Calibri"/>
            <family val="2"/>
          </rPr>
          <t>Mike DeSantis:</t>
        </r>
        <r>
          <rPr>
            <sz val="9"/>
            <color indexed="81"/>
            <rFont val="Calibri"/>
            <family val="2"/>
          </rPr>
          <t xml:space="preserve">
</t>
        </r>
      </text>
    </comment>
  </commentList>
</comments>
</file>

<file path=xl/sharedStrings.xml><?xml version="1.0" encoding="utf-8"?>
<sst xmlns="http://schemas.openxmlformats.org/spreadsheetml/2006/main" count="5329" uniqueCount="447">
  <si>
    <t>L3</t>
  </si>
  <si>
    <t>L4</t>
  </si>
  <si>
    <t>Sample Date</t>
  </si>
  <si>
    <t>Cumulative Gallons Flushed</t>
  </si>
  <si>
    <t>Stagnation (hrs)</t>
  </si>
  <si>
    <t>Water Temperature (°C)</t>
  </si>
  <si>
    <t>Pb (μg/L)</t>
  </si>
  <si>
    <t>Free Chlorine (mg/L)</t>
  </si>
  <si>
    <t>Flush</t>
  </si>
  <si>
    <t>Flushing System Started</t>
  </si>
  <si>
    <t>Lead Service Line Removed</t>
  </si>
  <si>
    <t>pH</t>
  </si>
  <si>
    <t>--</t>
  </si>
  <si>
    <t>Notes: Flush = fully flushed sample, L3 = sequential liter 3, L4 = sequential liter 4 , -- = not measured</t>
  </si>
  <si>
    <r>
      <t>Meter Reading (ft</t>
    </r>
    <r>
      <rPr>
        <b/>
        <vertAlign val="superscript"/>
        <sz val="10"/>
        <color theme="1"/>
        <rFont val="Calibri"/>
        <scheme val="minor"/>
      </rPr>
      <t>3</t>
    </r>
    <r>
      <rPr>
        <b/>
        <sz val="10"/>
        <color theme="1"/>
        <rFont val="Calibri"/>
        <scheme val="minor"/>
      </rPr>
      <t>)</t>
    </r>
  </si>
  <si>
    <t>gallons</t>
  </si>
  <si>
    <t>Notes</t>
  </si>
  <si>
    <t>Water usage</t>
  </si>
  <si>
    <t>Days of Service</t>
  </si>
  <si>
    <r>
      <t>Meter Reading (ft</t>
    </r>
    <r>
      <rPr>
        <b/>
        <vertAlign val="superscript"/>
        <sz val="11"/>
        <color theme="1"/>
        <rFont val="Calibri"/>
        <scheme val="minor"/>
      </rPr>
      <t>3</t>
    </r>
    <r>
      <rPr>
        <b/>
        <sz val="11"/>
        <color theme="1"/>
        <rFont val="Calibri"/>
        <scheme val="minor"/>
      </rPr>
      <t>)</t>
    </r>
  </si>
  <si>
    <t>Sampling event S9: 12/22/2015</t>
  </si>
  <si>
    <t>Work on house, June - August 2013</t>
  </si>
  <si>
    <t>Systematic flushing start: 05/29/2017</t>
  </si>
  <si>
    <t>Sampling event S8: 8/17/2015</t>
  </si>
  <si>
    <t>Sampling event S5: 3/23/2011</t>
  </si>
  <si>
    <t>Water Usage History From Greater Cincinnati Water Works Billing Records</t>
  </si>
  <si>
    <t>New meter reading after transferring account</t>
  </si>
  <si>
    <t>Work on house May-July 2015; Sampling event S7: 5/11/2015</t>
  </si>
  <si>
    <t>Sampling event S12: 10/27/2020</t>
  </si>
  <si>
    <t>Sampling event S13: 03/29/2021; Lead service line replaced: 3/31/2021</t>
  </si>
  <si>
    <t>Toilet and other valves shut to reduce water leakage on 2/3/2013. Sampling event S6: 2/4/2013.</t>
  </si>
  <si>
    <t>Sampling event S3: 12/30/2010; Sampling event S4: 1/4/2011</t>
  </si>
  <si>
    <t>Sampling event S11: 05/30/2018</t>
  </si>
  <si>
    <t>Sampling event S10: 03/13/2017</t>
  </si>
  <si>
    <t>gallons / day</t>
  </si>
  <si>
    <t>AL_AES</t>
  </si>
  <si>
    <t>AS_AES</t>
  </si>
  <si>
    <t>AS_MS</t>
  </si>
  <si>
    <t>BA_AES</t>
  </si>
  <si>
    <t>BE_AES</t>
  </si>
  <si>
    <t>BI_MS</t>
  </si>
  <si>
    <t>CA_AES</t>
  </si>
  <si>
    <t>CD_AES</t>
  </si>
  <si>
    <t>Cl-_GCWW</t>
  </si>
  <si>
    <t>CL-</t>
  </si>
  <si>
    <t>CL-_IC</t>
  </si>
  <si>
    <t>CR_AES</t>
  </si>
  <si>
    <t>CU_AES</t>
  </si>
  <si>
    <t>CU_MS</t>
  </si>
  <si>
    <t>Cu_MS_GCWW</t>
  </si>
  <si>
    <t>F-_GCWW</t>
  </si>
  <si>
    <t>F-_IC</t>
  </si>
  <si>
    <t>FE_AES</t>
  </si>
  <si>
    <t>K_AES</t>
  </si>
  <si>
    <t>LI_AES</t>
  </si>
  <si>
    <t>MG_AES</t>
  </si>
  <si>
    <t>MN_AES</t>
  </si>
  <si>
    <t>NA_AES</t>
  </si>
  <si>
    <t>NI_AES</t>
  </si>
  <si>
    <t>NO2N</t>
  </si>
  <si>
    <t>NO2_IC</t>
  </si>
  <si>
    <t>NO3ICasN</t>
  </si>
  <si>
    <t>NO3N</t>
  </si>
  <si>
    <t>PB_AES</t>
  </si>
  <si>
    <t>PB_MS</t>
  </si>
  <si>
    <t>Pb_MS_GCWW</t>
  </si>
  <si>
    <t>P_AES</t>
  </si>
  <si>
    <t>PO4</t>
  </si>
  <si>
    <t>PO4ICasP</t>
  </si>
  <si>
    <t>SB_AES</t>
  </si>
  <si>
    <t>SE_MS</t>
  </si>
  <si>
    <t>SI_AES</t>
  </si>
  <si>
    <t>SN_AES</t>
  </si>
  <si>
    <t>SR_AES</t>
  </si>
  <si>
    <t>S_AES</t>
  </si>
  <si>
    <t>TALK</t>
  </si>
  <si>
    <t>TIC</t>
  </si>
  <si>
    <t>U_MS</t>
  </si>
  <si>
    <t>V_AES</t>
  </si>
  <si>
    <t>ZN_AES</t>
  </si>
  <si>
    <t>ND (&lt;5)</t>
  </si>
  <si>
    <t>Sample ID</t>
  </si>
  <si>
    <r>
      <t>ft</t>
    </r>
    <r>
      <rPr>
        <b/>
        <vertAlign val="superscript"/>
        <sz val="11"/>
        <color theme="1"/>
        <rFont val="Calibri"/>
        <scheme val="minor"/>
      </rPr>
      <t>3</t>
    </r>
  </si>
  <si>
    <t>Stagnation time (hours)</t>
  </si>
  <si>
    <t>Temperature (°C)</t>
  </si>
  <si>
    <t>Sample volume (mL)</t>
  </si>
  <si>
    <t>Sequential volume (mL)</t>
  </si>
  <si>
    <t>CI-1 S1_01</t>
  </si>
  <si>
    <t>CI-1 S1_02</t>
  </si>
  <si>
    <t>CI-1 S1_03</t>
  </si>
  <si>
    <t>CI-1 S1_04</t>
  </si>
  <si>
    <t>CI-1 S2_01</t>
  </si>
  <si>
    <t>CI-1 S2_02</t>
  </si>
  <si>
    <t>CI-1 S2_03</t>
  </si>
  <si>
    <t>CI-1 S2_04</t>
  </si>
  <si>
    <t>CI-1 S3_01</t>
  </si>
  <si>
    <t>CI-1 S3_02</t>
  </si>
  <si>
    <t>CI-1 S3_03</t>
  </si>
  <si>
    <t>CI-1 S3_04</t>
  </si>
  <si>
    <t>CI-1 S3_05</t>
  </si>
  <si>
    <t>CI-1 S4_01</t>
  </si>
  <si>
    <t>CI-1 S4_02</t>
  </si>
  <si>
    <t>CI-1 S4_03</t>
  </si>
  <si>
    <t>CI-1 S4_04</t>
  </si>
  <si>
    <t>CI-1 S4_05</t>
  </si>
  <si>
    <t>CI-1 S4_06</t>
  </si>
  <si>
    <t>CI-1 S5_01</t>
  </si>
  <si>
    <t>CI-1 S5_02</t>
  </si>
  <si>
    <t>CI-1 S5_03</t>
  </si>
  <si>
    <t>CI-1 S5_04</t>
  </si>
  <si>
    <t>CI-1 S5_05</t>
  </si>
  <si>
    <t>CI-1 S6_01</t>
  </si>
  <si>
    <t>CI-1 S6_02</t>
  </si>
  <si>
    <t>CI-1 S6_03</t>
  </si>
  <si>
    <t>CI-1 S6_04</t>
  </si>
  <si>
    <t>CI-1 S6_05</t>
  </si>
  <si>
    <t>CI-1 S6_06</t>
  </si>
  <si>
    <t>CI-1 S6_B1</t>
  </si>
  <si>
    <t>CI-1 S7_01</t>
  </si>
  <si>
    <t>CI-1 S7_02</t>
  </si>
  <si>
    <t>CI-1 S7_03</t>
  </si>
  <si>
    <t>CI-1 S7_04</t>
  </si>
  <si>
    <t>CI-1 S7_05</t>
  </si>
  <si>
    <t>CI-1 S7_06</t>
  </si>
  <si>
    <t>CI-1 S7_07</t>
  </si>
  <si>
    <t>CI-1 S7_08</t>
  </si>
  <si>
    <t>CI-1 S8_01</t>
  </si>
  <si>
    <t>CI-1 S8_02</t>
  </si>
  <si>
    <t>CI-1 S8_03</t>
  </si>
  <si>
    <t>CI-1 S8_04</t>
  </si>
  <si>
    <t>CI-1 S8_05</t>
  </si>
  <si>
    <t>CI-1 S8_06</t>
  </si>
  <si>
    <t>CI-1 S8_07</t>
  </si>
  <si>
    <t>CI-1 S8_08</t>
  </si>
  <si>
    <t>CI-1 S8_B1</t>
  </si>
  <si>
    <t>CI-1 S9_01</t>
  </si>
  <si>
    <t>CI-1 S9_02</t>
  </si>
  <si>
    <t>CI-1 S9_03</t>
  </si>
  <si>
    <t>CI-1 S9_04</t>
  </si>
  <si>
    <t>CI-1 S9_05</t>
  </si>
  <si>
    <t>CI-1 S9_06</t>
  </si>
  <si>
    <t>CI-1 S9_07</t>
  </si>
  <si>
    <t>CI-1 S9_08</t>
  </si>
  <si>
    <t>CI-1 S9_B1</t>
  </si>
  <si>
    <t>CI-1 S10_01</t>
  </si>
  <si>
    <t>CI-1 S10_02</t>
  </si>
  <si>
    <t>CI-1 S10_03</t>
  </si>
  <si>
    <t>CI-1 S10_04</t>
  </si>
  <si>
    <t>CI-1 S10_05</t>
  </si>
  <si>
    <t>CI-1 S10_06</t>
  </si>
  <si>
    <t>CI-1 S10_07</t>
  </si>
  <si>
    <t>CI-1 S10_08</t>
  </si>
  <si>
    <t>CI-1 S10_B1</t>
  </si>
  <si>
    <t>CI-1 S11_01</t>
  </si>
  <si>
    <t>CI-1 S11_02</t>
  </si>
  <si>
    <t>CI-1 S11_03</t>
  </si>
  <si>
    <t>CI-1 S11_04</t>
  </si>
  <si>
    <t>CI-1 S11_05</t>
  </si>
  <si>
    <t>CI-1 S11_06</t>
  </si>
  <si>
    <t>CI-1 S11_07</t>
  </si>
  <si>
    <t>CI-1 S11_08</t>
  </si>
  <si>
    <t>CI-1 S11_09</t>
  </si>
  <si>
    <t>CI-1 S11_10</t>
  </si>
  <si>
    <t>CI-1 S11_11</t>
  </si>
  <si>
    <t>CI-1 S11_12</t>
  </si>
  <si>
    <t>CI-1 S11_13</t>
  </si>
  <si>
    <t>CI-1 S11_B1</t>
  </si>
  <si>
    <t>CI-1 S12_01</t>
  </si>
  <si>
    <t>CI-1 S12_02</t>
  </si>
  <si>
    <t>CI-1 S12_03</t>
  </si>
  <si>
    <t>CI-1 S12_04</t>
  </si>
  <si>
    <t>CI-1 S12_05</t>
  </si>
  <si>
    <t>CI-1 S12_06</t>
  </si>
  <si>
    <t>CI-1 S12_07</t>
  </si>
  <si>
    <t>CI-1 S12_08</t>
  </si>
  <si>
    <t>CI-1 S12_B1</t>
  </si>
  <si>
    <t>CI1 S13_01</t>
  </si>
  <si>
    <t>CI1 S13_02</t>
  </si>
  <si>
    <t>CI1 S13_03</t>
  </si>
  <si>
    <t>CI1 S13_04</t>
  </si>
  <si>
    <t>CI1 S13_05</t>
  </si>
  <si>
    <t>CI1 S13_06</t>
  </si>
  <si>
    <t>CI1 S13_07</t>
  </si>
  <si>
    <t>CI1 S13_08</t>
  </si>
  <si>
    <t>CI1 S13_B1</t>
  </si>
  <si>
    <t>Stagnation end date/time</t>
  </si>
  <si>
    <t>Stagnation start date/time</t>
  </si>
  <si>
    <t>Sample collection date</t>
  </si>
  <si>
    <t>Analyte</t>
  </si>
  <si>
    <t>S7</t>
  </si>
  <si>
    <t>S8</t>
  </si>
  <si>
    <t>S9</t>
  </si>
  <si>
    <t>S10</t>
  </si>
  <si>
    <t>S11</t>
  </si>
  <si>
    <t>S12</t>
  </si>
  <si>
    <t>S13</t>
  </si>
  <si>
    <t>CI-1 DS2_01</t>
  </si>
  <si>
    <t>CI-1 DS2_02</t>
  </si>
  <si>
    <t>CI-1 DS2_03</t>
  </si>
  <si>
    <t>CI-1 DS2_04</t>
  </si>
  <si>
    <t>CI-1 DS2_05</t>
  </si>
  <si>
    <t>CI-1 DS2_06</t>
  </si>
  <si>
    <t>CI-1 DS2_07</t>
  </si>
  <si>
    <t>CI-1 DS2_08</t>
  </si>
  <si>
    <t>CI-1 DS2_09</t>
  </si>
  <si>
    <t>CI-1 DS2_10</t>
  </si>
  <si>
    <t>CI-1 DS2_11</t>
  </si>
  <si>
    <t>CI-1 DS2_12</t>
  </si>
  <si>
    <t>CI-1 DS2_13</t>
  </si>
  <si>
    <t>CI-1 DS2_14</t>
  </si>
  <si>
    <t>CI-1 DS2_15</t>
  </si>
  <si>
    <t>CI-1 DS2_16</t>
  </si>
  <si>
    <t>CI-1 DS2_17</t>
  </si>
  <si>
    <t>CI-1 DS2_18</t>
  </si>
  <si>
    <t>CI-1 DS2_19</t>
  </si>
  <si>
    <t>CI-1 DS2_20</t>
  </si>
  <si>
    <t>CI-1 DS2_21</t>
  </si>
  <si>
    <t>CI-1 DS2_22</t>
  </si>
  <si>
    <t>CI-1 DS2_23</t>
  </si>
  <si>
    <t>CI-1 DS2_24</t>
  </si>
  <si>
    <t>CI-1 DS2_25</t>
  </si>
  <si>
    <t>CI-1 DS2_26</t>
  </si>
  <si>
    <t>CI-1 DS2_27</t>
  </si>
  <si>
    <t>CI-1 DS2_28</t>
  </si>
  <si>
    <t>CI-1 DS1_01</t>
  </si>
  <si>
    <t>CI-1 DS1_02</t>
  </si>
  <si>
    <t>CI-1 DS1_03</t>
  </si>
  <si>
    <t>CI-1 DS1_04</t>
  </si>
  <si>
    <t>CI-1 DS1_05</t>
  </si>
  <si>
    <t>CI-1 DS1_06</t>
  </si>
  <si>
    <t>CI-1 DS1_07</t>
  </si>
  <si>
    <t>CI-1 DS1_08</t>
  </si>
  <si>
    <t>CI-1 DS1_09</t>
  </si>
  <si>
    <t>CI-1 DS1_10</t>
  </si>
  <si>
    <t>CI-1 DS1_11</t>
  </si>
  <si>
    <t>CI-1 DS1_12</t>
  </si>
  <si>
    <t>CI-1 DS1_13</t>
  </si>
  <si>
    <t>CI-1 DS1_14</t>
  </si>
  <si>
    <t>CI-1 DS1_15</t>
  </si>
  <si>
    <t>CI-1 DS1_16</t>
  </si>
  <si>
    <t>CI-1 DS1_17</t>
  </si>
  <si>
    <t>CI-1 DS1_18</t>
  </si>
  <si>
    <t>CI-1 DS1_19</t>
  </si>
  <si>
    <t>CI-1 DS1_20</t>
  </si>
  <si>
    <t>CI-1 DS1_21</t>
  </si>
  <si>
    <t>CI-1 DS1_B1</t>
  </si>
  <si>
    <t>ND</t>
  </si>
  <si>
    <t>mg/L</t>
  </si>
  <si>
    <t>μg/l</t>
  </si>
  <si>
    <t>Free Chlorine</t>
  </si>
  <si>
    <t>mg/L as CaCO3</t>
  </si>
  <si>
    <t>Sequential Sampling Event</t>
  </si>
  <si>
    <t>Field Screening</t>
  </si>
  <si>
    <t>Site: CI-1</t>
  </si>
  <si>
    <t>Weekly Water Usage Detail: 12/2015 - 12/2016</t>
  </si>
  <si>
    <t>ND = Below Method Detection Limit</t>
  </si>
  <si>
    <t>-- = Not analyzed</t>
  </si>
  <si>
    <t>Stuck toilet flapper valve: 12/11/2015 - 12/12/2015</t>
  </si>
  <si>
    <t>Stuck toilet flapper valve: 12/17/2015 -12/19/2015</t>
  </si>
  <si>
    <t>Date/Time</t>
  </si>
  <si>
    <r>
      <t>Meter reading (ft</t>
    </r>
    <r>
      <rPr>
        <b/>
        <vertAlign val="superscript"/>
        <sz val="11"/>
        <color theme="1"/>
        <rFont val="Calibri"/>
        <scheme val="minor"/>
      </rPr>
      <t>3</t>
    </r>
    <r>
      <rPr>
        <b/>
        <sz val="11"/>
        <color theme="1"/>
        <rFont val="Calibri"/>
        <scheme val="minor"/>
      </rPr>
      <t>)</t>
    </r>
  </si>
  <si>
    <r>
      <t>Water used (ft</t>
    </r>
    <r>
      <rPr>
        <b/>
        <vertAlign val="superscript"/>
        <sz val="11"/>
        <color theme="1"/>
        <rFont val="Calibri"/>
        <scheme val="minor"/>
      </rPr>
      <t>3</t>
    </r>
    <r>
      <rPr>
        <b/>
        <sz val="11"/>
        <color theme="1"/>
        <rFont val="Calibri"/>
        <scheme val="minor"/>
      </rPr>
      <t>)</t>
    </r>
  </si>
  <si>
    <t>Daily Water Usage (gallons/day)</t>
  </si>
  <si>
    <r>
      <t>Daily Average Flow Rate (ft</t>
    </r>
    <r>
      <rPr>
        <b/>
        <vertAlign val="superscript"/>
        <sz val="11"/>
        <color theme="1"/>
        <rFont val="Calibri"/>
        <scheme val="minor"/>
      </rPr>
      <t>3</t>
    </r>
    <r>
      <rPr>
        <b/>
        <sz val="11"/>
        <color theme="1"/>
        <rFont val="Calibri"/>
        <scheme val="minor"/>
      </rPr>
      <t>/min)</t>
    </r>
  </si>
  <si>
    <r>
      <t>Weekly Average Flow Rate (ft</t>
    </r>
    <r>
      <rPr>
        <b/>
        <vertAlign val="superscript"/>
        <sz val="11"/>
        <color theme="1"/>
        <rFont val="Calibri"/>
        <scheme val="minor"/>
      </rPr>
      <t>3</t>
    </r>
    <r>
      <rPr>
        <b/>
        <sz val="11"/>
        <color theme="1"/>
        <rFont val="Calibri"/>
        <scheme val="minor"/>
      </rPr>
      <t>/min)</t>
    </r>
  </si>
  <si>
    <t>Camera Intervalometer Photo #</t>
  </si>
  <si>
    <t>Start timer flow verification</t>
  </si>
  <si>
    <t>Zone 1 (1 minute)</t>
  </si>
  <si>
    <t>Zone 2 (1 minute)</t>
  </si>
  <si>
    <t>˙</t>
  </si>
  <si>
    <t>Zone 3 (1 minute)</t>
  </si>
  <si>
    <t>Zone 4 (1 minute)</t>
  </si>
  <si>
    <t>run water 5 minutes (15:36 - 15:41)</t>
  </si>
  <si>
    <t>Start system</t>
  </si>
  <si>
    <t>iphone camera photo (16:02)</t>
  </si>
  <si>
    <t>iphone camera photo (18:11)</t>
  </si>
  <si>
    <t>iphone camera photo (19:02)</t>
  </si>
  <si>
    <t>iphone camera photo (20:14)</t>
  </si>
  <si>
    <t>iphone camera photo (10:05)</t>
  </si>
  <si>
    <t>iphone camera photo (23:24)</t>
  </si>
  <si>
    <t xml:space="preserve"> </t>
  </si>
  <si>
    <t>iphone camera photo (16:47)</t>
  </si>
  <si>
    <t>Reset camera/intervalometer; iphone camera photo (17:05)</t>
  </si>
  <si>
    <t>iphone camera photo (15:58, 34191.67)</t>
  </si>
  <si>
    <t>iphone camera photo (16:02, 34191.976); Reset camera/intervalometer</t>
  </si>
  <si>
    <t>iphone camera photo (20:50, 34200.399)</t>
  </si>
  <si>
    <t>Reset camera/intervalometer; iphone camera photo (21:05, 34200.682)</t>
  </si>
  <si>
    <t>iphone camera photo (12:58, 34226.756)</t>
  </si>
  <si>
    <t>iphone camera photo (13:02, 34227.058); Reset camera/intervalometer</t>
  </si>
  <si>
    <t>iphone camera photo (14:34, 34256.058)</t>
  </si>
  <si>
    <t>Reset camera/intervalometer; iphone camera photo (15:05)</t>
  </si>
  <si>
    <r>
      <t xml:space="preserve">iphone camera photo (18:21, </t>
    </r>
    <r>
      <rPr>
        <sz val="11"/>
        <rFont val="Calibri"/>
        <scheme val="minor"/>
      </rPr>
      <t>34378.819</t>
    </r>
    <r>
      <rPr>
        <sz val="12"/>
        <color theme="1"/>
        <rFont val="Calibri"/>
        <family val="2"/>
        <scheme val="minor"/>
      </rPr>
      <t>), interrupted system for 1 hour stagnation test</t>
    </r>
  </si>
  <si>
    <t>= total gallons since start</t>
  </si>
  <si>
    <t>19:02 - 19:07, sampled 4 liters + 5-min flush, begin 16 hour stagnation test</t>
  </si>
  <si>
    <t>11:14 - 11:19, sampled 4 liters + 5-min flush, restarted system 11:20</t>
  </si>
  <si>
    <t>Reset camera/intervalometer; iphone camera photo (12:24, 34280.469)</t>
  </si>
  <si>
    <t>iphone camera photo (13:02, 34280.762)</t>
  </si>
  <si>
    <t>iphone camera photo (13:35)</t>
  </si>
  <si>
    <t>Reset camera/intervalometer; iphone camera photo (14:04)</t>
  </si>
  <si>
    <t>17:06 - 17:11, flushed line, collect 5-min flush sample, interrupted system for 16 hour stagnation test</t>
  </si>
  <si>
    <t>09:11 - 09:16, sampled 4 liters + 5-min flush, restarted system 09:18</t>
  </si>
  <si>
    <t>iphone camera photo (10:06); Reset camera/intervalometer</t>
  </si>
  <si>
    <t>Reset camera/intervalometer; iphone camera image at 20:08 also 34343.311</t>
  </si>
  <si>
    <t>17:09 - 17:14, flushed line, collect 5-min flush sample, interrupted system for 16 hour stagnation test</t>
  </si>
  <si>
    <t>09:15 - 09:20, sampled 4 liters, ran water 5 min total, restarted system 09:20</t>
  </si>
  <si>
    <t>Reset camera/intervalometer; iphone camera photo (10:06)</t>
  </si>
  <si>
    <t>Reset camera/intervalometer; iphone camera photo (10:03)</t>
  </si>
  <si>
    <t>flushed toilet, washing hands</t>
  </si>
  <si>
    <t>17:02 - 17:07, flushed line</t>
  </si>
  <si>
    <t>flushed toilet, washed hands</t>
  </si>
  <si>
    <t>17:19 - 17:23, flushed line, collect 5-min flush sample, interrupted system for 16 hour stagnation test</t>
  </si>
  <si>
    <t>09:45, sampled 4 liters, restarted system 09:47</t>
  </si>
  <si>
    <t>Reset camera/intervalometer, iphone camera photo (10:40)</t>
  </si>
  <si>
    <t>Reset camera/intervalometer</t>
  </si>
  <si>
    <t>18:28 - 18:13, flushed line, collect 5-min flush sample, interrupted system for 16 hour stagnation test</t>
  </si>
  <si>
    <t>10:54 - 10:55, sampled 4 liters, restarted system 10:56</t>
  </si>
  <si>
    <t>21:15 - 21:20, flushed line, collect 5-min flush sample, interrupted system for 16 hour stagnation test</t>
  </si>
  <si>
    <t>13:40 - 13:45, sampled 4 liters + 5-min flush, start 1 hour stagnation to evaluate free chlorine</t>
  </si>
  <si>
    <t>14:45, sampled 8 liters, restarted system 14:52</t>
  </si>
  <si>
    <t>Didn't reset camera/intervalometer, so no readings between 8/5/17 12:29 and 8/6/17 20:50</t>
  </si>
  <si>
    <t>20:52 - 20:57, flushed line, collect 5-min flush sample, interrupted system for 16 hour stagnation test</t>
  </si>
  <si>
    <t>13:23 - 13:28, sampled 4 liters + 5-min flush, start 1 hour stagnation to evaluate free chlorine</t>
  </si>
  <si>
    <t>14:28 - 14:33, sampled 4 liters + 5-min flush, start 15 minute stagnation to evaluate free chlorine</t>
  </si>
  <si>
    <t>14:48 - 14:53, sampled 4 liters + 5-min flush, start 30 minute stagnation to evaluate free chlorine</t>
  </si>
  <si>
    <t>15:25 - 15:30, sampled 4 liters + 5-min flush, start 45 minute stagnation to evaluate free chlorine</t>
  </si>
  <si>
    <t>16:15, sampled 4 liters, restarted system 16:20</t>
  </si>
  <si>
    <t>Reset camera/intervalometer. One week gap in readings due to being out of town</t>
  </si>
  <si>
    <t>Flushed toilet. Reset camera/intervalometer</t>
  </si>
  <si>
    <t>Dark photo, then no additional images -- camera glitch. Lost power? Stove clock reads 1:03 at 18:20.</t>
  </si>
  <si>
    <t>Sampled 8 liters + 5-min flush 09:02 - 09:07, to evaluate free chlorine residual after 1 hour stagnation</t>
  </si>
  <si>
    <t>17:41 - 17:46, flushed line, collect 5-min flush sample, interrupted system for 16 hour stagnation test</t>
  </si>
  <si>
    <t>09:53 - 09:58, sampled 4 liters+flushed toilet, restarted system 09:58</t>
  </si>
  <si>
    <t>20:24 - 20:29, flushed line, collect 5-min flush sample, interrupted system for 16 hour stagnation test</t>
  </si>
  <si>
    <t>13:00 - 13:02, sampled 4 liters, restarted system 13:05</t>
  </si>
  <si>
    <t>daylight savings time ends</t>
  </si>
  <si>
    <t>Reset camera/intervalometer, adjusted time on camera and irrigation timer from (10:46) EDT to (09:46) EST</t>
  </si>
  <si>
    <t>Reset camera/intervalometer, note 3 hours no data</t>
  </si>
  <si>
    <t>20:00 - 20:05, flushed line, collect 5-min flush sample, interrupted system for 16 hour stagnation test</t>
  </si>
  <si>
    <t>12:40 - 12:41, sampled 4 liters, restarted system 13:06</t>
  </si>
  <si>
    <t>16:11 - 16:16, flushed line, collect 5-min flush sample, interrupted system for 16 hour stagnation test</t>
  </si>
  <si>
    <t>08:59 - 09:00, sampled 4 liters, restarted system 09:04</t>
  </si>
  <si>
    <t>09:27-09:32 flush utility sink</t>
  </si>
  <si>
    <t>09:32-09:37 flush kitchen sink</t>
  </si>
  <si>
    <t>09:37-09:42 flush 1st floor bathroom sink</t>
  </si>
  <si>
    <t xml:space="preserve">          -09:45 flush 1st floor bathroom toilet (3x)</t>
  </si>
  <si>
    <t>09:45-09:50 2nd floor bathroom sink</t>
  </si>
  <si>
    <t>09:51-09:54 2nd floor bathroom shower</t>
  </si>
  <si>
    <t>= gallons to flush premise plumbing</t>
  </si>
  <si>
    <t xml:space="preserve">          -09:58 flush 2nd floor bathroom toilet (1x)</t>
  </si>
  <si>
    <t>17:03 - 17:09, flushed line, collect 5-min flush sample, interrupted system for 16 hour stagnation test</t>
  </si>
  <si>
    <t>09:46, sampled 4 liters, restarted system 09:48</t>
  </si>
  <si>
    <t>Image dark, out of focus</t>
  </si>
  <si>
    <t>Image dark, couldn't read</t>
  </si>
  <si>
    <t>Noticed that light was burnt out, replaced bulb</t>
  </si>
  <si>
    <t>21:59 - 22:04, flushed line, collect 5-min flush sample, interrupted system for 16 hour stagnation test</t>
  </si>
  <si>
    <t>14:22, sampled 4 liters, restarted system 14:26</t>
  </si>
  <si>
    <t>DST begins</t>
  </si>
  <si>
    <t>Set camera clock forward from 7:52 to 8:52 for EDT</t>
  </si>
  <si>
    <t>Reset camera/intervalometer. Reset clock on irrigation timer from 8:05 to 9:05 for EDT. Next trip, need to replace batteries (2*AA).</t>
  </si>
  <si>
    <t>16:54 - 16:59, flushed line, collect 5-min flush sample, interrupted system for 16 hour stagnation test. Replaced batteries in irrigation timer</t>
  </si>
  <si>
    <t>09:07, sampled 4 liters</t>
  </si>
  <si>
    <t>ran utility sink hot water for ~30 seconds, then collected 1L + 500mL samples, restarted system 09:21</t>
  </si>
  <si>
    <t xml:space="preserve">  </t>
  </si>
  <si>
    <t>17:01 - 17:06, flushed line, collect 5-min flush sample, interrupted system for 16 hour stagnation test</t>
  </si>
  <si>
    <t>09:15 - 09:16, sampled 4 liters</t>
  </si>
  <si>
    <t>Timer glitch, stopped cycling?</t>
  </si>
  <si>
    <t>22 hour gap</t>
  </si>
  <si>
    <t xml:space="preserve">08:31 - 08:33 ran manually 2 minutes. Also noticed irrigation timer time was time was incorrect: 12:40pm Sunday, when it should be Friday 08:37am. Appears like it lost power, but battery level reads 100%. Reset clock to correct time. </t>
  </si>
  <si>
    <t>Timer glitch, stopped cycling</t>
  </si>
  <si>
    <t xml:space="preserve">31 hour gap </t>
  </si>
  <si>
    <t>16:22 - irrigation timer screen blank. Removed from bracket and unplugged from solenoid set. Display came back on, but battery level indicator jumped from 20% to 60% to 80%, finally to 100%. Reset timer at 16:24. Utility sink is dry, so will have to examine camera images to check how much it has worked over the past day.</t>
  </si>
  <si>
    <t>Extra amount of water, volume suggests that timer ran for ~10 minutes rather than 2. Timer glitch?</t>
  </si>
  <si>
    <t>timer glitch, stopped cycling</t>
  </si>
  <si>
    <t>18 hour gap</t>
  </si>
  <si>
    <t>13:10 - clock on timer reads 8:04. 13:40 - installed new batteries, reset clock on timer. Reset camera/intervalometer</t>
  </si>
  <si>
    <t>17:55 - 18:00, flushed line, collect 5-min flush sample, interrupted system for 16 hour stagnation test</t>
  </si>
  <si>
    <t>10:52 - 10:55, sequential sampled 10 * 500mL + 3 * 1000mL; 10:56:30, collected 1000 mL flushed sample to evaluate Cl and ORP</t>
  </si>
  <si>
    <t>Flushed 1st floor toilet</t>
  </si>
  <si>
    <t>Ran kitchen faucet, full open, cold ~1 minute</t>
  </si>
  <si>
    <t>Sample 1 liter from kitchen faucet</t>
  </si>
  <si>
    <t>Reset camera/intervalometer, note 14 hour time gap for meter readings 6/3/18 22:00 - 6/4/18 11:00</t>
  </si>
  <si>
    <t>Manually took photo</t>
  </si>
  <si>
    <t>Power outage affected camera</t>
  </si>
  <si>
    <t>Intervalometer stopped?</t>
  </si>
  <si>
    <t>Reset camera/intervalometer, intervalometer didn't work</t>
  </si>
  <si>
    <t>Took photo just as water was starting to cycle, needle may have advanced .001 cf or so</t>
  </si>
  <si>
    <t>Changed camera and irrlgation timer clocks from EDT to EST</t>
  </si>
  <si>
    <t>After flushing toilet</t>
  </si>
  <si>
    <t>Flushing water heater</t>
  </si>
  <si>
    <t>Continued to flush water heater, drained completely</t>
  </si>
  <si>
    <t>Refilled water heater, disinfect with 3% hydrogen peroxide</t>
  </si>
  <si>
    <t>Flushed hot water lines with disinfected water</t>
  </si>
  <si>
    <t>Rinsed paintbrushes, flushed toilet</t>
  </si>
  <si>
    <t>Intervalometer had bee accidentally changed to 96 shots instead of 100</t>
  </si>
  <si>
    <t>Reset camera/intervalometer. Cycle started at ~9:01 (iphone and computer clock) timer clock has drifted a little. Irrigation timer battery indicator reads 20%. Bring new batteries next time</t>
  </si>
  <si>
    <t>Replaced irrigation timer batteries. Re-synced timer and camera clocks. Reset camera/intervalometer.</t>
  </si>
  <si>
    <t>Reset irrigation timer and camera clocks to EDT. Reset camera/intervalometer</t>
  </si>
  <si>
    <t>Photo didn't record</t>
  </si>
  <si>
    <t>Light bulb burnt out, photos too dark/out of focus</t>
  </si>
  <si>
    <t>Reset camera/intervalometer. Replaced light bulb.</t>
  </si>
  <si>
    <t xml:space="preserve">Reset camera/intervalometer, camera only took 15 photos after last reset on 10/1/2019. Found dead squirrel in basement. </t>
  </si>
  <si>
    <t>Reset camera/intervalometer. Dead squirrel in basement</t>
  </si>
  <si>
    <t>Reset camera/intervalometer. Changed time on camera and irrigation timer from EDT to EST.</t>
  </si>
  <si>
    <t>Reset camera/intervalometer. Timer at 20%, replaced batteries, but need fresh ones - at 40% now.</t>
  </si>
  <si>
    <t>batteries on irrigation timer ran out</t>
  </si>
  <si>
    <t>Reset camera/intervalometer, replaced batteries in irrigation timer.</t>
  </si>
  <si>
    <t>flushed toilet</t>
  </si>
  <si>
    <t>Reset camera/intervalometer, forgot to set intervalometer</t>
  </si>
  <si>
    <t>set clocks to EDT</t>
  </si>
  <si>
    <t>Liam opened sink faucet for a moment</t>
  </si>
  <si>
    <t>16:00 cycle plus bathroom</t>
  </si>
  <si>
    <t>`</t>
  </si>
  <si>
    <t>Reading not photographed</t>
  </si>
  <si>
    <t>photo didn't record</t>
  </si>
  <si>
    <t>Reset camera/intervalometer. Water temperature: 18.4C, basement air temp: 15.8C</t>
  </si>
  <si>
    <t>Reset camera/intervalometer. Water temp:18.4C, basement air temp: 18.6C</t>
  </si>
  <si>
    <t>16:25 - 16:32, flushed line, collect 5-min flush sample, interrupted system for 16 hour stagnation test</t>
  </si>
  <si>
    <t>09:00 - 09:02, sampled 8 liters, restarted system 09:09</t>
  </si>
  <si>
    <t>v</t>
  </si>
  <si>
    <t>Reset irrigation timer and camera clocks from EDT to EST</t>
  </si>
  <si>
    <t xml:space="preserve">Reset camera/intervalometer. </t>
  </si>
  <si>
    <t>light burnt out, dark</t>
  </si>
  <si>
    <t>Reset camera/intervalometer, replaced batteries in irrigation timer</t>
  </si>
  <si>
    <t xml:space="preserve">flushed toilet (3x), ran water in sink </t>
  </si>
  <si>
    <t>reset  camera</t>
  </si>
  <si>
    <t>solenoid valve 2 didn't operate</t>
  </si>
  <si>
    <t>flushed toilet 1x</t>
  </si>
  <si>
    <t>ran sink</t>
  </si>
  <si>
    <t>flush toilet</t>
  </si>
  <si>
    <t>Reset camera/intervalometer and timer clocks to EDT</t>
  </si>
  <si>
    <t xml:space="preserve">solenoid valve 4 stuck open? </t>
  </si>
  <si>
    <t>16:56 - 17:01, flushed line, collect 5-min flush sample, interrupted system for 16 hour stagnation test</t>
  </si>
  <si>
    <t>09:00 - 09:02, sampled 8 liters, restarted system 09:08</t>
  </si>
  <si>
    <t>Filled 2 buckets with water from outside hose bib, flushed kitchen sink faucet, then collected 4* 1 liter sample.</t>
  </si>
  <si>
    <t>Shut off irrigation timer.</t>
  </si>
  <si>
    <t>LSL private side replaced 8:30-12:30. New meter installed, does not have readable dial.</t>
  </si>
  <si>
    <t>End of study</t>
  </si>
  <si>
    <r>
      <t>Flow Rate (ft</t>
    </r>
    <r>
      <rPr>
        <b/>
        <vertAlign val="superscript"/>
        <sz val="11"/>
        <rFont val="Calibri"/>
        <scheme val="minor"/>
      </rPr>
      <t>3</t>
    </r>
    <r>
      <rPr>
        <b/>
        <sz val="11"/>
        <rFont val="Calibri"/>
        <scheme val="minor"/>
      </rPr>
      <t>/min)</t>
    </r>
  </si>
  <si>
    <t>Irrigation Timer Zone/Solenoid</t>
  </si>
  <si>
    <t>Decrease in water use (single occupant)</t>
  </si>
  <si>
    <t>Two occupants</t>
  </si>
  <si>
    <t>Decrease in water use (vacant)</t>
  </si>
  <si>
    <t>Utility Meter Read Date</t>
  </si>
  <si>
    <t>Property Owner Meter Read Date</t>
  </si>
  <si>
    <t>Sampling Even DS1: 12/17/2009</t>
  </si>
  <si>
    <t>Sampling event S1: 3/22/2010; Sampling event S2: 3/28/2010; Sampling event DS2: 4/6/2010</t>
  </si>
  <si>
    <t>Detection Limit (mg/L)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</si>
</sst>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mm/dd/yy;@"/>
    <numFmt numFmtId="165" formatCode="0.0"/>
    <numFmt numFmtId="166" formatCode="0.000"/>
    <numFmt numFmtId="167" formatCode="0.00000"/>
    <numFmt numFmtId="168" formatCode="[$-409]d\-mmm\-yy;@"/>
    <numFmt numFmtId="169" formatCode="m/d/yy\ h:mm;@"/>
    <numFmt numFmtId="170" formatCode="0.0000"/>
  </numFmts>
  <fonts count="28" x14ac:knownFonts="1">
    <font>
      <sz val="12"/>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0"/>
      <color theme="1"/>
      <name val="Calibri"/>
      <scheme val="minor"/>
    </font>
    <font>
      <sz val="10"/>
      <color theme="1"/>
      <name val="Calibri"/>
      <scheme val="minor"/>
    </font>
    <font>
      <b/>
      <i/>
      <sz val="10"/>
      <color theme="1"/>
      <name val="Calibri"/>
      <scheme val="minor"/>
    </font>
    <font>
      <sz val="10"/>
      <name val="Arial"/>
    </font>
    <font>
      <u/>
      <sz val="12"/>
      <color theme="10"/>
      <name val="Calibri"/>
      <family val="2"/>
      <scheme val="minor"/>
    </font>
    <font>
      <u/>
      <sz val="12"/>
      <color theme="11"/>
      <name val="Calibri"/>
      <family val="2"/>
      <scheme val="minor"/>
    </font>
    <font>
      <b/>
      <vertAlign val="superscript"/>
      <sz val="10"/>
      <color theme="1"/>
      <name val="Calibri"/>
      <scheme val="minor"/>
    </font>
    <font>
      <sz val="11"/>
      <color theme="1"/>
      <name val="Calibri"/>
      <family val="2"/>
      <scheme val="minor"/>
    </font>
    <font>
      <sz val="11"/>
      <color rgb="FFFF0000"/>
      <name val="Calibri"/>
      <scheme val="minor"/>
    </font>
    <font>
      <i/>
      <sz val="11"/>
      <color rgb="FFFF0000"/>
      <name val="Calibri"/>
      <family val="2"/>
      <scheme val="minor"/>
    </font>
    <font>
      <b/>
      <sz val="9"/>
      <color indexed="81"/>
      <name val="Calibri"/>
      <family val="2"/>
    </font>
    <font>
      <sz val="9"/>
      <color indexed="81"/>
      <name val="Calibri"/>
      <family val="2"/>
    </font>
    <font>
      <b/>
      <sz val="11"/>
      <color theme="1"/>
      <name val="Calibri"/>
      <scheme val="minor"/>
    </font>
    <font>
      <b/>
      <vertAlign val="superscript"/>
      <sz val="11"/>
      <color theme="1"/>
      <name val="Calibri"/>
      <scheme val="minor"/>
    </font>
    <font>
      <sz val="10"/>
      <color theme="1"/>
      <name val="Arial"/>
      <family val="2"/>
    </font>
    <font>
      <sz val="10"/>
      <color indexed="64"/>
      <name val="Arial"/>
    </font>
    <font>
      <sz val="10"/>
      <color rgb="FF000000"/>
      <name val="Arial"/>
      <family val="2"/>
    </font>
    <font>
      <sz val="11"/>
      <color rgb="FF0000FF"/>
      <name val="Calibri"/>
      <scheme val="minor"/>
    </font>
    <font>
      <sz val="11"/>
      <color rgb="FF008000"/>
      <name val="Calibri"/>
      <scheme val="minor"/>
    </font>
    <font>
      <sz val="11"/>
      <color rgb="FF000000"/>
      <name val="Calibri"/>
      <family val="2"/>
      <scheme val="minor"/>
    </font>
    <font>
      <sz val="11"/>
      <name val="Calibri"/>
      <scheme val="minor"/>
    </font>
    <font>
      <b/>
      <sz val="11"/>
      <name val="Calibri"/>
      <scheme val="minor"/>
    </font>
    <font>
      <b/>
      <vertAlign val="superscript"/>
      <sz val="11"/>
      <name val="Calibri"/>
      <scheme val="minor"/>
    </font>
    <font>
      <sz val="10"/>
      <name val="Arial"/>
      <family val="2"/>
    </font>
  </fonts>
  <fills count="8">
    <fill>
      <patternFill patternType="none"/>
    </fill>
    <fill>
      <patternFill patternType="gray125"/>
    </fill>
    <fill>
      <patternFill patternType="solid">
        <fgColor theme="3" tint="0.79998168889431442"/>
        <bgColor indexed="64"/>
      </patternFill>
    </fill>
    <fill>
      <patternFill patternType="solid">
        <fgColor rgb="FFCCFFCC"/>
        <bgColor indexed="64"/>
      </patternFill>
    </fill>
    <fill>
      <patternFill patternType="solid">
        <fgColor theme="9" tint="0.59999389629810485"/>
        <bgColor indexed="64"/>
      </patternFill>
    </fill>
    <fill>
      <patternFill patternType="solid">
        <fgColor theme="9" tint="0.59999389629810485"/>
        <bgColor rgb="FF000000"/>
      </patternFill>
    </fill>
    <fill>
      <patternFill patternType="solid">
        <fgColor rgb="FFCCFFCC"/>
        <bgColor rgb="FF000000"/>
      </patternFill>
    </fill>
    <fill>
      <patternFill patternType="solid">
        <fgColor rgb="FFFFFF00"/>
        <bgColor indexed="64"/>
      </patternFill>
    </fill>
  </fills>
  <borders count="24">
    <border>
      <left/>
      <right/>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thin">
        <color auto="1"/>
      </left>
      <right style="thin">
        <color auto="1"/>
      </right>
      <top style="thin">
        <color auto="1"/>
      </top>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diagonal/>
    </border>
    <border>
      <left/>
      <right/>
      <top style="medium">
        <color rgb="FFFF0000"/>
      </top>
      <bottom/>
      <diagonal/>
    </border>
    <border>
      <left/>
      <right/>
      <top/>
      <bottom style="medium">
        <color rgb="FFFF0000"/>
      </bottom>
      <diagonal/>
    </border>
    <border>
      <left/>
      <right/>
      <top style="medium">
        <color rgb="FFFF0000"/>
      </top>
      <bottom style="thin">
        <color auto="1"/>
      </bottom>
      <diagonal/>
    </border>
    <border>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bottom style="medium">
        <color rgb="FFFF0000"/>
      </bottom>
      <diagonal/>
    </border>
    <border>
      <left style="thin">
        <color auto="1"/>
      </left>
      <right/>
      <top/>
      <bottom style="medium">
        <color auto="1"/>
      </bottom>
      <diagonal/>
    </border>
    <border>
      <left style="thin">
        <color auto="1"/>
      </left>
      <right/>
      <top/>
      <bottom style="medium">
        <color rgb="FFFF0000"/>
      </bottom>
      <diagonal/>
    </border>
    <border>
      <left style="thin">
        <color auto="1"/>
      </left>
      <right/>
      <top style="thin">
        <color auto="1"/>
      </top>
      <bottom/>
      <diagonal/>
    </border>
  </borders>
  <cellStyleXfs count="629">
    <xf numFmtId="0" fontId="0" fillId="0" borderId="0"/>
    <xf numFmtId="0" fontId="7"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1"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cellStyleXfs>
  <cellXfs count="489">
    <xf numFmtId="0" fontId="0" fillId="0" borderId="0" xfId="0"/>
    <xf numFmtId="0" fontId="0" fillId="0" borderId="0" xfId="0" applyAlignment="1">
      <alignment horizontal="center"/>
    </xf>
    <xf numFmtId="0" fontId="4" fillId="0" borderId="4" xfId="0" applyFont="1" applyBorder="1" applyAlignment="1">
      <alignment horizontal="centerContinuous"/>
    </xf>
    <xf numFmtId="0" fontId="4" fillId="0" borderId="11" xfId="0" applyFont="1" applyBorder="1" applyAlignment="1">
      <alignment horizontal="centerContinuous"/>
    </xf>
    <xf numFmtId="0" fontId="4" fillId="0" borderId="5" xfId="0" applyFont="1" applyBorder="1" applyAlignment="1">
      <alignment horizontal="centerContinuous"/>
    </xf>
    <xf numFmtId="0" fontId="4" fillId="0" borderId="2" xfId="0" applyFont="1" applyBorder="1" applyAlignment="1">
      <alignment horizontal="center"/>
    </xf>
    <xf numFmtId="2" fontId="4" fillId="0" borderId="9" xfId="0" applyNumberFormat="1" applyFont="1" applyBorder="1" applyAlignment="1">
      <alignment horizontal="center"/>
    </xf>
    <xf numFmtId="2" fontId="4" fillId="0" borderId="3" xfId="0" applyNumberFormat="1" applyFont="1" applyBorder="1" applyAlignment="1">
      <alignment horizontal="center"/>
    </xf>
    <xf numFmtId="0" fontId="4" fillId="0" borderId="9" xfId="0" applyFont="1" applyBorder="1" applyAlignment="1">
      <alignment horizontal="center"/>
    </xf>
    <xf numFmtId="0" fontId="4" fillId="0" borderId="3" xfId="0" applyFont="1" applyBorder="1" applyAlignment="1">
      <alignment horizontal="center"/>
    </xf>
    <xf numFmtId="2" fontId="5" fillId="0" borderId="8" xfId="0" applyNumberFormat="1" applyFont="1" applyBorder="1" applyAlignment="1">
      <alignment horizontal="right"/>
    </xf>
    <xf numFmtId="2" fontId="5" fillId="0" borderId="0" xfId="0" applyNumberFormat="1" applyFont="1" applyAlignment="1">
      <alignment horizontal="center"/>
    </xf>
    <xf numFmtId="0" fontId="5" fillId="0" borderId="12" xfId="0" applyFont="1" applyBorder="1" applyAlignment="1">
      <alignment horizontal="center"/>
    </xf>
    <xf numFmtId="165" fontId="5" fillId="0" borderId="0" xfId="0" applyNumberFormat="1" applyFont="1" applyBorder="1" applyAlignment="1">
      <alignment horizontal="center"/>
    </xf>
    <xf numFmtId="165" fontId="5" fillId="0" borderId="7" xfId="0" applyNumberFormat="1" applyFont="1" applyBorder="1" applyAlignment="1">
      <alignment horizontal="center"/>
    </xf>
    <xf numFmtId="0" fontId="5" fillId="0" borderId="0" xfId="0" applyFont="1" applyBorder="1" applyAlignment="1">
      <alignment horizontal="center"/>
    </xf>
    <xf numFmtId="0" fontId="5" fillId="0" borderId="7" xfId="0" applyFont="1" applyBorder="1" applyAlignment="1">
      <alignment horizontal="center"/>
    </xf>
    <xf numFmtId="2" fontId="5" fillId="0" borderId="13" xfId="0" applyNumberFormat="1" applyFont="1" applyBorder="1" applyAlignment="1">
      <alignment horizontal="right"/>
    </xf>
    <xf numFmtId="165" fontId="5" fillId="0" borderId="12" xfId="0" applyNumberFormat="1" applyFont="1" applyBorder="1" applyAlignment="1">
      <alignment horizontal="center"/>
    </xf>
    <xf numFmtId="2" fontId="5" fillId="2" borderId="8" xfId="0" applyNumberFormat="1" applyFont="1" applyFill="1" applyBorder="1"/>
    <xf numFmtId="2" fontId="6" fillId="2" borderId="10" xfId="0" applyNumberFormat="1" applyFont="1" applyFill="1" applyBorder="1" applyAlignment="1"/>
    <xf numFmtId="1" fontId="5" fillId="0" borderId="0" xfId="0" applyNumberFormat="1" applyFont="1" applyBorder="1" applyAlignment="1">
      <alignment horizontal="center"/>
    </xf>
    <xf numFmtId="1" fontId="5" fillId="0" borderId="7" xfId="0" applyNumberFormat="1" applyFont="1" applyBorder="1" applyAlignment="1">
      <alignment horizontal="center"/>
    </xf>
    <xf numFmtId="1" fontId="5" fillId="0" borderId="12" xfId="0" applyNumberFormat="1" applyFont="1" applyBorder="1" applyAlignment="1">
      <alignment horizontal="center"/>
    </xf>
    <xf numFmtId="0" fontId="5" fillId="0" borderId="0" xfId="0" quotePrefix="1" applyFont="1" applyBorder="1" applyAlignment="1">
      <alignment horizontal="center"/>
    </xf>
    <xf numFmtId="0" fontId="5" fillId="0" borderId="7" xfId="0" quotePrefix="1" applyFont="1" applyBorder="1" applyAlignment="1">
      <alignment horizontal="center"/>
    </xf>
    <xf numFmtId="2" fontId="5" fillId="0" borderId="12" xfId="0" applyNumberFormat="1" applyFont="1" applyBorder="1" applyAlignment="1">
      <alignment horizontal="center"/>
    </xf>
    <xf numFmtId="2" fontId="5" fillId="0" borderId="0" xfId="0" applyNumberFormat="1" applyFont="1" applyBorder="1" applyAlignment="1">
      <alignment horizontal="center"/>
    </xf>
    <xf numFmtId="2" fontId="5" fillId="0" borderId="7" xfId="0" applyNumberFormat="1" applyFont="1" applyBorder="1" applyAlignment="1">
      <alignment horizontal="center"/>
    </xf>
    <xf numFmtId="2" fontId="5" fillId="0" borderId="6" xfId="0" applyNumberFormat="1" applyFont="1" applyBorder="1" applyAlignment="1">
      <alignment horizontal="right"/>
    </xf>
    <xf numFmtId="2" fontId="5" fillId="0" borderId="9" xfId="0" applyNumberFormat="1" applyFont="1" applyBorder="1" applyAlignment="1">
      <alignment horizontal="center"/>
    </xf>
    <xf numFmtId="0" fontId="5" fillId="0" borderId="2" xfId="0" applyFont="1" applyBorder="1" applyAlignment="1">
      <alignment horizontal="center"/>
    </xf>
    <xf numFmtId="0" fontId="5" fillId="0" borderId="9" xfId="0" applyFont="1" applyBorder="1" applyAlignment="1">
      <alignment horizontal="center"/>
    </xf>
    <xf numFmtId="0" fontId="5" fillId="0" borderId="3" xfId="0" applyFont="1" applyBorder="1" applyAlignment="1">
      <alignment horizontal="center"/>
    </xf>
    <xf numFmtId="0" fontId="5" fillId="0" borderId="12" xfId="0" applyFont="1" applyBorder="1" applyAlignment="1">
      <alignment horizontal="center" vertical="center"/>
    </xf>
    <xf numFmtId="2" fontId="5" fillId="0" borderId="0" xfId="0" applyNumberFormat="1" applyFont="1" applyAlignment="1">
      <alignment horizontal="center" vertical="center"/>
    </xf>
    <xf numFmtId="0" fontId="5" fillId="0" borderId="0" xfId="0" applyFont="1" applyAlignment="1">
      <alignment horizontal="center"/>
    </xf>
    <xf numFmtId="0" fontId="5" fillId="0" borderId="0" xfId="0" applyFont="1" applyBorder="1" applyAlignment="1">
      <alignment horizontal="center" vertical="center"/>
    </xf>
    <xf numFmtId="0" fontId="5" fillId="0" borderId="7" xfId="0" applyFont="1" applyBorder="1" applyAlignment="1">
      <alignment horizontal="center" vertical="center"/>
    </xf>
    <xf numFmtId="2" fontId="5" fillId="2" borderId="6" xfId="0" applyNumberFormat="1" applyFont="1" applyFill="1" applyBorder="1" applyAlignment="1">
      <alignment horizontal="right"/>
    </xf>
    <xf numFmtId="0" fontId="5" fillId="0" borderId="12" xfId="0" quotePrefix="1" applyFont="1" applyBorder="1" applyAlignment="1">
      <alignment horizontal="center"/>
    </xf>
    <xf numFmtId="165" fontId="5" fillId="0" borderId="0" xfId="0" quotePrefix="1" applyNumberFormat="1" applyFont="1" applyBorder="1" applyAlignment="1">
      <alignment horizontal="center"/>
    </xf>
    <xf numFmtId="165" fontId="5" fillId="0" borderId="7" xfId="0" quotePrefix="1" applyNumberFormat="1" applyFont="1" applyBorder="1" applyAlignment="1">
      <alignment horizontal="center"/>
    </xf>
    <xf numFmtId="2" fontId="5" fillId="0" borderId="0" xfId="0" quotePrefix="1" applyNumberFormat="1" applyFont="1" applyAlignment="1">
      <alignment horizontal="center"/>
    </xf>
    <xf numFmtId="165" fontId="5" fillId="0" borderId="12" xfId="0" quotePrefix="1" applyNumberFormat="1" applyFont="1" applyBorder="1" applyAlignment="1">
      <alignment horizontal="center"/>
    </xf>
    <xf numFmtId="164" fontId="5" fillId="0" borderId="1" xfId="0" applyNumberFormat="1" applyFont="1" applyBorder="1"/>
    <xf numFmtId="164" fontId="5" fillId="0" borderId="7" xfId="0" applyNumberFormat="1" applyFont="1" applyBorder="1"/>
    <xf numFmtId="14" fontId="5" fillId="0" borderId="1" xfId="0" applyNumberFormat="1" applyFont="1" applyBorder="1"/>
    <xf numFmtId="164" fontId="5" fillId="0" borderId="3" xfId="0" applyNumberFormat="1" applyFont="1" applyBorder="1"/>
    <xf numFmtId="166" fontId="5" fillId="0" borderId="0" xfId="0" applyNumberFormat="1" applyFont="1"/>
    <xf numFmtId="166" fontId="5" fillId="0" borderId="9" xfId="0" applyNumberFormat="1" applyFont="1" applyBorder="1"/>
    <xf numFmtId="166" fontId="5" fillId="0" borderId="6" xfId="0" applyNumberFormat="1" applyFont="1" applyBorder="1"/>
    <xf numFmtId="166" fontId="5" fillId="2" borderId="0" xfId="0" applyNumberFormat="1" applyFont="1" applyFill="1"/>
    <xf numFmtId="166" fontId="5" fillId="2" borderId="9" xfId="0" applyNumberFormat="1" applyFont="1" applyFill="1" applyBorder="1"/>
    <xf numFmtId="0" fontId="11" fillId="0" borderId="0" xfId="16"/>
    <xf numFmtId="14" fontId="11" fillId="0" borderId="0" xfId="16" applyNumberFormat="1"/>
    <xf numFmtId="2" fontId="11" fillId="0" borderId="0" xfId="16" applyNumberFormat="1"/>
    <xf numFmtId="0" fontId="11" fillId="0" borderId="0" xfId="16" applyAlignment="1">
      <alignment horizontal="center"/>
    </xf>
    <xf numFmtId="1" fontId="11" fillId="0" borderId="0" xfId="16" applyNumberFormat="1" applyFill="1"/>
    <xf numFmtId="165" fontId="11" fillId="0" borderId="0" xfId="16" applyNumberFormat="1" applyFill="1"/>
    <xf numFmtId="2" fontId="11" fillId="0" borderId="0" xfId="16" applyNumberFormat="1" applyFill="1" applyBorder="1"/>
    <xf numFmtId="1" fontId="11" fillId="0" borderId="0" xfId="16" applyNumberFormat="1" applyFill="1" applyAlignment="1">
      <alignment horizontal="right"/>
    </xf>
    <xf numFmtId="0" fontId="11" fillId="0" borderId="0" xfId="16" applyFill="1" applyBorder="1"/>
    <xf numFmtId="15" fontId="11" fillId="0" borderId="0" xfId="16" applyNumberFormat="1"/>
    <xf numFmtId="1" fontId="11" fillId="0" borderId="0" xfId="16" applyNumberFormat="1"/>
    <xf numFmtId="165" fontId="11" fillId="0" borderId="0" xfId="16" applyNumberFormat="1"/>
    <xf numFmtId="0" fontId="11" fillId="0" borderId="0" xfId="16" applyBorder="1"/>
    <xf numFmtId="15" fontId="11" fillId="0" borderId="0" xfId="16" applyNumberFormat="1" applyBorder="1"/>
    <xf numFmtId="2" fontId="11" fillId="0" borderId="0" xfId="16" applyNumberFormat="1" applyBorder="1"/>
    <xf numFmtId="0" fontId="11" fillId="0" borderId="15" xfId="16" applyBorder="1"/>
    <xf numFmtId="1" fontId="11" fillId="0" borderId="15" xfId="16" applyNumberFormat="1" applyBorder="1"/>
    <xf numFmtId="0" fontId="11" fillId="0" borderId="0" xfId="16" applyBorder="1" applyAlignment="1">
      <alignment horizontal="center"/>
    </xf>
    <xf numFmtId="0" fontId="16" fillId="0" borderId="17" xfId="16" applyFont="1" applyBorder="1" applyAlignment="1">
      <alignment horizontal="center"/>
    </xf>
    <xf numFmtId="168" fontId="11" fillId="0" borderId="0" xfId="16" applyNumberFormat="1"/>
    <xf numFmtId="0" fontId="11" fillId="0" borderId="17" xfId="16" applyBorder="1"/>
    <xf numFmtId="2" fontId="11" fillId="0" borderId="0" xfId="16" applyNumberFormat="1" applyBorder="1" applyAlignment="1">
      <alignment horizontal="center"/>
    </xf>
    <xf numFmtId="2" fontId="11" fillId="0" borderId="0" xfId="16" applyNumberFormat="1" applyBorder="1" applyAlignment="1">
      <alignment horizontal="right"/>
    </xf>
    <xf numFmtId="0" fontId="12" fillId="0" borderId="0" xfId="16" applyFont="1" applyBorder="1" applyAlignment="1">
      <alignment horizontal="center"/>
    </xf>
    <xf numFmtId="2" fontId="11" fillId="0" borderId="0" xfId="16" applyNumberFormat="1" applyFill="1" applyBorder="1" applyAlignment="1">
      <alignment horizontal="center"/>
    </xf>
    <xf numFmtId="0" fontId="11" fillId="0" borderId="0" xfId="16" applyFill="1" applyBorder="1" applyAlignment="1">
      <alignment horizontal="center"/>
    </xf>
    <xf numFmtId="0" fontId="12" fillId="0" borderId="0" xfId="16" applyFont="1" applyFill="1" applyBorder="1" applyAlignment="1">
      <alignment horizontal="center"/>
    </xf>
    <xf numFmtId="0" fontId="11" fillId="0" borderId="0" xfId="16" applyAlignment="1">
      <alignment horizontal="left" vertical="center"/>
    </xf>
    <xf numFmtId="0" fontId="11" fillId="0" borderId="0" xfId="16" applyAlignment="1">
      <alignment horizontal="center" vertical="center"/>
    </xf>
    <xf numFmtId="0" fontId="11" fillId="0" borderId="0" xfId="16" applyBorder="1" applyAlignment="1">
      <alignment horizontal="center" vertical="center"/>
    </xf>
    <xf numFmtId="0" fontId="11" fillId="0" borderId="0" xfId="16" applyFill="1" applyBorder="1" applyAlignment="1">
      <alignment horizontal="center" vertical="center"/>
    </xf>
    <xf numFmtId="22" fontId="11" fillId="0" borderId="0" xfId="16" applyNumberFormat="1" applyBorder="1" applyAlignment="1">
      <alignment horizontal="center" vertical="center"/>
    </xf>
    <xf numFmtId="2" fontId="11" fillId="0" borderId="0" xfId="16" applyNumberFormat="1" applyBorder="1" applyAlignment="1">
      <alignment horizontal="center" vertical="center"/>
    </xf>
    <xf numFmtId="22" fontId="11" fillId="0" borderId="0" xfId="16" applyNumberFormat="1" applyFill="1" applyBorder="1" applyAlignment="1">
      <alignment horizontal="center" vertical="center"/>
    </xf>
    <xf numFmtId="167" fontId="11" fillId="0" borderId="0" xfId="16" applyNumberFormat="1" applyBorder="1" applyAlignment="1">
      <alignment horizontal="center" vertical="center"/>
    </xf>
    <xf numFmtId="167" fontId="11" fillId="0" borderId="0" xfId="16" applyNumberFormat="1" applyAlignment="1">
      <alignment horizontal="center" vertical="center"/>
    </xf>
    <xf numFmtId="15" fontId="11" fillId="0" borderId="0" xfId="16" applyNumberFormat="1" applyAlignment="1">
      <alignment horizontal="center" vertical="center"/>
    </xf>
    <xf numFmtId="0" fontId="11" fillId="0" borderId="0" xfId="16" applyNumberFormat="1" applyAlignment="1">
      <alignment horizontal="center" vertical="center"/>
    </xf>
    <xf numFmtId="14" fontId="11" fillId="0" borderId="0" xfId="16" applyNumberFormat="1" applyAlignment="1">
      <alignment horizontal="center" vertical="center"/>
    </xf>
    <xf numFmtId="0" fontId="3" fillId="0" borderId="0" xfId="16" applyFont="1" applyAlignment="1">
      <alignment horizontal="left" vertical="center"/>
    </xf>
    <xf numFmtId="0" fontId="11" fillId="0" borderId="13" xfId="16" applyBorder="1" applyAlignment="1">
      <alignment horizontal="center" vertical="center"/>
    </xf>
    <xf numFmtId="0" fontId="11" fillId="0" borderId="6" xfId="16" applyBorder="1" applyAlignment="1">
      <alignment horizontal="center" vertical="center"/>
    </xf>
    <xf numFmtId="0" fontId="11" fillId="0" borderId="13" xfId="16" applyFill="1" applyBorder="1" applyAlignment="1">
      <alignment horizontal="center" vertical="center"/>
    </xf>
    <xf numFmtId="0" fontId="11" fillId="0" borderId="6" xfId="16" applyFill="1" applyBorder="1" applyAlignment="1">
      <alignment horizontal="center" vertical="center"/>
    </xf>
    <xf numFmtId="0" fontId="11" fillId="0" borderId="19" xfId="16" applyFill="1" applyBorder="1" applyAlignment="1">
      <alignment horizontal="center" vertical="center"/>
    </xf>
    <xf numFmtId="0" fontId="11" fillId="0" borderId="13" xfId="16" applyBorder="1"/>
    <xf numFmtId="0" fontId="11" fillId="0" borderId="6" xfId="16" applyBorder="1"/>
    <xf numFmtId="0" fontId="11" fillId="0" borderId="20" xfId="16" applyBorder="1"/>
    <xf numFmtId="0" fontId="11" fillId="0" borderId="13" xfId="16" applyFill="1" applyBorder="1"/>
    <xf numFmtId="1" fontId="11" fillId="0" borderId="13" xfId="16" applyNumberFormat="1" applyFill="1" applyBorder="1"/>
    <xf numFmtId="1" fontId="11" fillId="0" borderId="6" xfId="16" applyNumberFormat="1" applyFill="1" applyBorder="1" applyAlignment="1">
      <alignment horizontal="right"/>
    </xf>
    <xf numFmtId="1" fontId="11" fillId="0" borderId="13" xfId="16" applyNumberFormat="1" applyFill="1" applyBorder="1" applyAlignment="1">
      <alignment horizontal="right"/>
    </xf>
    <xf numFmtId="1" fontId="11" fillId="0" borderId="20" xfId="16" applyNumberFormat="1" applyFill="1" applyBorder="1" applyAlignment="1">
      <alignment horizontal="right"/>
    </xf>
    <xf numFmtId="1" fontId="11" fillId="0" borderId="19" xfId="16" applyNumberFormat="1" applyFill="1" applyBorder="1" applyAlignment="1">
      <alignment horizontal="right"/>
    </xf>
    <xf numFmtId="1" fontId="11" fillId="0" borderId="9" xfId="16" applyNumberFormat="1" applyBorder="1"/>
    <xf numFmtId="1" fontId="11" fillId="0" borderId="16" xfId="16" applyNumberFormat="1" applyBorder="1"/>
    <xf numFmtId="1" fontId="11" fillId="0" borderId="0" xfId="16" applyNumberFormat="1" applyAlignment="1">
      <alignment horizontal="center"/>
    </xf>
    <xf numFmtId="1" fontId="11" fillId="0" borderId="9" xfId="16" applyNumberFormat="1" applyBorder="1" applyAlignment="1">
      <alignment horizontal="center"/>
    </xf>
    <xf numFmtId="1" fontId="11" fillId="0" borderId="15" xfId="16" applyNumberFormat="1" applyBorder="1" applyAlignment="1">
      <alignment horizontal="center"/>
    </xf>
    <xf numFmtId="1" fontId="11" fillId="0" borderId="16" xfId="16" applyNumberFormat="1" applyBorder="1" applyAlignment="1">
      <alignment horizontal="center"/>
    </xf>
    <xf numFmtId="1" fontId="11" fillId="0" borderId="14" xfId="16" applyNumberFormat="1" applyBorder="1" applyAlignment="1">
      <alignment horizontal="center"/>
    </xf>
    <xf numFmtId="1" fontId="11" fillId="0" borderId="0" xfId="16" applyNumberFormat="1" applyFill="1" applyAlignment="1">
      <alignment horizontal="center"/>
    </xf>
    <xf numFmtId="1" fontId="11" fillId="0" borderId="9" xfId="16" applyNumberFormat="1" applyFill="1" applyBorder="1" applyAlignment="1">
      <alignment horizontal="center"/>
    </xf>
    <xf numFmtId="1" fontId="11" fillId="0" borderId="15" xfId="16" applyNumberFormat="1" applyFill="1" applyBorder="1" applyAlignment="1">
      <alignment horizontal="center"/>
    </xf>
    <xf numFmtId="1" fontId="11" fillId="0" borderId="17" xfId="16" applyNumberFormat="1" applyFill="1" applyBorder="1" applyAlignment="1">
      <alignment horizontal="center"/>
    </xf>
    <xf numFmtId="1" fontId="7" fillId="0" borderId="0" xfId="1" applyNumberFormat="1"/>
    <xf numFmtId="0" fontId="7" fillId="0" borderId="0" xfId="1"/>
    <xf numFmtId="167" fontId="7" fillId="0" borderId="0" xfId="1" applyNumberFormat="1"/>
    <xf numFmtId="1" fontId="7" fillId="0" borderId="9" xfId="1" applyNumberFormat="1" applyBorder="1"/>
    <xf numFmtId="14" fontId="7" fillId="0" borderId="9" xfId="1" applyNumberFormat="1" applyBorder="1"/>
    <xf numFmtId="167" fontId="7" fillId="0" borderId="9" xfId="1" applyNumberFormat="1" applyBorder="1"/>
    <xf numFmtId="14" fontId="7" fillId="0" borderId="0" xfId="1" applyNumberFormat="1"/>
    <xf numFmtId="2" fontId="7" fillId="0" borderId="0" xfId="1" applyNumberFormat="1"/>
    <xf numFmtId="2" fontId="7" fillId="0" borderId="9" xfId="1" applyNumberFormat="1" applyBorder="1"/>
    <xf numFmtId="0" fontId="7" fillId="0" borderId="9" xfId="1" applyBorder="1"/>
    <xf numFmtId="1" fontId="7" fillId="0" borderId="0" xfId="1" applyNumberFormat="1" applyBorder="1"/>
    <xf numFmtId="14" fontId="7" fillId="0" borderId="0" xfId="1" applyNumberFormat="1" applyBorder="1"/>
    <xf numFmtId="0" fontId="7" fillId="0" borderId="0" xfId="1" applyBorder="1"/>
    <xf numFmtId="167" fontId="7" fillId="0" borderId="0" xfId="1" applyNumberFormat="1" applyBorder="1"/>
    <xf numFmtId="165" fontId="7" fillId="0" borderId="0" xfId="1" applyNumberFormat="1"/>
    <xf numFmtId="165" fontId="7" fillId="0" borderId="9" xfId="1" applyNumberFormat="1" applyBorder="1"/>
    <xf numFmtId="1" fontId="7" fillId="0" borderId="0" xfId="1" applyNumberFormat="1" applyFill="1"/>
    <xf numFmtId="14" fontId="7" fillId="0" borderId="0" xfId="1" applyNumberFormat="1" applyFill="1"/>
    <xf numFmtId="165" fontId="7" fillId="0" borderId="0" xfId="1" applyNumberFormat="1" applyFill="1"/>
    <xf numFmtId="2" fontId="19" fillId="0" borderId="0" xfId="1" applyNumberFormat="1" applyFont="1" applyFill="1" applyBorder="1" applyAlignment="1" applyProtection="1">
      <alignment horizontal="right" vertical="center"/>
    </xf>
    <xf numFmtId="0" fontId="7" fillId="0" borderId="0" xfId="1" applyFill="1"/>
    <xf numFmtId="1" fontId="11" fillId="0" borderId="21" xfId="16" applyNumberFormat="1" applyBorder="1"/>
    <xf numFmtId="1" fontId="11" fillId="0" borderId="17" xfId="16" applyNumberFormat="1" applyBorder="1"/>
    <xf numFmtId="1" fontId="11" fillId="0" borderId="2" xfId="16" applyNumberFormat="1" applyBorder="1"/>
    <xf numFmtId="1" fontId="11" fillId="0" borderId="22" xfId="16" applyNumberFormat="1" applyBorder="1"/>
    <xf numFmtId="164" fontId="11" fillId="0" borderId="7" xfId="16" applyNumberFormat="1" applyBorder="1" applyAlignment="1">
      <alignment horizontal="center" vertical="center"/>
    </xf>
    <xf numFmtId="164" fontId="11" fillId="0" borderId="3" xfId="16" applyNumberFormat="1" applyBorder="1" applyAlignment="1">
      <alignment horizontal="center" vertical="center"/>
    </xf>
    <xf numFmtId="164" fontId="11" fillId="0" borderId="3" xfId="16" applyNumberFormat="1" applyFill="1" applyBorder="1" applyAlignment="1">
      <alignment horizontal="center" vertical="center"/>
    </xf>
    <xf numFmtId="164" fontId="11" fillId="0" borderId="18" xfId="16" applyNumberFormat="1" applyBorder="1" applyAlignment="1">
      <alignment horizontal="center" vertical="center"/>
    </xf>
    <xf numFmtId="1" fontId="7" fillId="0" borderId="9" xfId="1" applyNumberFormat="1" applyFill="1" applyBorder="1"/>
    <xf numFmtId="14" fontId="7" fillId="0" borderId="9" xfId="1" applyNumberFormat="1" applyFill="1" applyBorder="1"/>
    <xf numFmtId="0" fontId="7" fillId="0" borderId="9" xfId="1" applyFill="1" applyBorder="1"/>
    <xf numFmtId="2" fontId="19" fillId="0" borderId="9" xfId="1" applyNumberFormat="1" applyFont="1" applyFill="1" applyBorder="1" applyAlignment="1" applyProtection="1">
      <alignment horizontal="right" vertical="center"/>
    </xf>
    <xf numFmtId="0" fontId="7" fillId="0" borderId="9" xfId="1" applyFont="1" applyBorder="1" applyAlignment="1">
      <alignment horizontal="center" vertical="center" wrapText="1"/>
    </xf>
    <xf numFmtId="1" fontId="7" fillId="0" borderId="0" xfId="1" applyNumberFormat="1" applyAlignment="1">
      <alignment horizontal="center"/>
    </xf>
    <xf numFmtId="0" fontId="7" fillId="0" borderId="0" xfId="1" applyAlignment="1">
      <alignment horizontal="center"/>
    </xf>
    <xf numFmtId="1" fontId="7" fillId="0" borderId="0" xfId="1" applyNumberFormat="1" applyFont="1" applyBorder="1"/>
    <xf numFmtId="0" fontId="7" fillId="0" borderId="0" xfId="1" applyFont="1"/>
    <xf numFmtId="14" fontId="18" fillId="0" borderId="0" xfId="0" applyNumberFormat="1" applyFont="1"/>
    <xf numFmtId="14" fontId="18" fillId="0" borderId="9" xfId="0" applyNumberFormat="1" applyFont="1" applyBorder="1"/>
    <xf numFmtId="14" fontId="18" fillId="0" borderId="0" xfId="0" applyNumberFormat="1" applyFont="1" applyBorder="1"/>
    <xf numFmtId="1" fontId="18" fillId="0" borderId="0" xfId="0" applyNumberFormat="1" applyFont="1"/>
    <xf numFmtId="1" fontId="18" fillId="0" borderId="0" xfId="0" applyNumberFormat="1" applyFont="1" applyBorder="1"/>
    <xf numFmtId="1" fontId="18" fillId="0" borderId="9" xfId="0" applyNumberFormat="1" applyFont="1" applyBorder="1"/>
    <xf numFmtId="0" fontId="18" fillId="0" borderId="0" xfId="0" applyFont="1"/>
    <xf numFmtId="167" fontId="18" fillId="0" borderId="0" xfId="0" applyNumberFormat="1" applyFont="1"/>
    <xf numFmtId="167" fontId="18" fillId="0" borderId="9" xfId="0" applyNumberFormat="1" applyFont="1" applyBorder="1"/>
    <xf numFmtId="167" fontId="18" fillId="0" borderId="0" xfId="0" applyNumberFormat="1" applyFont="1" applyBorder="1"/>
    <xf numFmtId="2" fontId="18" fillId="0" borderId="0" xfId="0" applyNumberFormat="1" applyFont="1" applyBorder="1"/>
    <xf numFmtId="165" fontId="18" fillId="0" borderId="0" xfId="0" applyNumberFormat="1" applyFont="1" applyBorder="1"/>
    <xf numFmtId="2" fontId="18" fillId="0" borderId="9" xfId="0" applyNumberFormat="1" applyFont="1" applyBorder="1"/>
    <xf numFmtId="165" fontId="18" fillId="0" borderId="9" xfId="0" applyNumberFormat="1" applyFont="1" applyBorder="1"/>
    <xf numFmtId="0" fontId="7" fillId="0" borderId="9" xfId="1" applyFont="1" applyBorder="1" applyAlignment="1">
      <alignment horizontal="center" wrapText="1"/>
    </xf>
    <xf numFmtId="1" fontId="7" fillId="0" borderId="9" xfId="1" applyNumberFormat="1" applyFont="1" applyBorder="1"/>
    <xf numFmtId="0" fontId="7" fillId="0" borderId="0" xfId="1" applyFont="1" applyBorder="1" applyAlignment="1">
      <alignment horizontal="right" vertical="center" wrapText="1"/>
    </xf>
    <xf numFmtId="1" fontId="7" fillId="0" borderId="0" xfId="1" applyNumberFormat="1" applyFont="1" applyBorder="1" applyAlignment="1">
      <alignment horizontal="right" wrapText="1"/>
    </xf>
    <xf numFmtId="1" fontId="7" fillId="0" borderId="0" xfId="1" applyNumberFormat="1" applyFont="1" applyBorder="1" applyAlignment="1">
      <alignment horizontal="right" vertical="center" wrapText="1"/>
    </xf>
    <xf numFmtId="0" fontId="7" fillId="0" borderId="9" xfId="1" applyFont="1" applyBorder="1" applyAlignment="1">
      <alignment horizontal="right" wrapText="1"/>
    </xf>
    <xf numFmtId="167" fontId="18" fillId="0" borderId="0" xfId="0" quotePrefix="1" applyNumberFormat="1" applyFont="1" applyAlignment="1">
      <alignment horizontal="right"/>
    </xf>
    <xf numFmtId="0" fontId="18" fillId="0" borderId="9" xfId="0" applyFont="1" applyBorder="1"/>
    <xf numFmtId="0" fontId="7" fillId="0" borderId="9" xfId="1" applyFont="1" applyBorder="1" applyAlignment="1">
      <alignment horizontal="right" vertical="center" wrapText="1"/>
    </xf>
    <xf numFmtId="167" fontId="7" fillId="0" borderId="0" xfId="1" applyNumberFormat="1" applyAlignment="1">
      <alignment horizontal="right"/>
    </xf>
    <xf numFmtId="167" fontId="7" fillId="0" borderId="9" xfId="1" applyNumberFormat="1" applyBorder="1" applyAlignment="1">
      <alignment horizontal="right"/>
    </xf>
    <xf numFmtId="2" fontId="7" fillId="0" borderId="9" xfId="1" applyNumberFormat="1" applyBorder="1" applyAlignment="1">
      <alignment horizontal="right"/>
    </xf>
    <xf numFmtId="1" fontId="7" fillId="0" borderId="9" xfId="1" applyNumberFormat="1" applyBorder="1" applyAlignment="1">
      <alignment horizontal="right"/>
    </xf>
    <xf numFmtId="167" fontId="7" fillId="0" borderId="0" xfId="1" applyNumberFormat="1" applyAlignment="1">
      <alignment horizontal="right" vertical="center"/>
    </xf>
    <xf numFmtId="2" fontId="7" fillId="0" borderId="0" xfId="1" applyNumberFormat="1" applyAlignment="1">
      <alignment horizontal="right" vertical="center"/>
    </xf>
    <xf numFmtId="167" fontId="7" fillId="0" borderId="9" xfId="1" applyNumberFormat="1" applyBorder="1" applyAlignment="1">
      <alignment horizontal="right" vertical="center"/>
    </xf>
    <xf numFmtId="2" fontId="7" fillId="0" borderId="9" xfId="1" applyNumberFormat="1" applyBorder="1" applyAlignment="1">
      <alignment horizontal="right" vertical="center"/>
    </xf>
    <xf numFmtId="167" fontId="7" fillId="0" borderId="0" xfId="1" quotePrefix="1" applyNumberFormat="1" applyAlignment="1">
      <alignment horizontal="right" vertical="center"/>
    </xf>
    <xf numFmtId="167" fontId="7" fillId="0" borderId="0" xfId="1" applyNumberFormat="1" applyBorder="1" applyAlignment="1">
      <alignment horizontal="right" vertical="center"/>
    </xf>
    <xf numFmtId="167" fontId="7" fillId="0" borderId="0" xfId="1" quotePrefix="1" applyNumberFormat="1" applyBorder="1" applyAlignment="1">
      <alignment horizontal="right" vertical="center"/>
    </xf>
    <xf numFmtId="167" fontId="7" fillId="0" borderId="9" xfId="1" quotePrefix="1" applyNumberFormat="1" applyBorder="1" applyAlignment="1">
      <alignment horizontal="right" vertical="center"/>
    </xf>
    <xf numFmtId="167" fontId="7" fillId="0" borderId="9" xfId="1" quotePrefix="1" applyNumberFormat="1" applyFill="1" applyBorder="1" applyAlignment="1">
      <alignment horizontal="right" vertical="center"/>
    </xf>
    <xf numFmtId="166" fontId="7" fillId="0" borderId="9" xfId="1" applyNumberFormat="1" applyFill="1" applyBorder="1" applyAlignment="1">
      <alignment horizontal="right" vertical="center"/>
    </xf>
    <xf numFmtId="2" fontId="7" fillId="0" borderId="9" xfId="1" applyNumberFormat="1" applyFill="1" applyBorder="1" applyAlignment="1">
      <alignment horizontal="right" vertical="center"/>
    </xf>
    <xf numFmtId="167" fontId="7" fillId="0" borderId="0" xfId="1" applyNumberFormat="1" applyFill="1" applyAlignment="1">
      <alignment horizontal="right" vertical="center"/>
    </xf>
    <xf numFmtId="167" fontId="7" fillId="0" borderId="0" xfId="1" quotePrefix="1" applyNumberFormat="1" applyFill="1" applyAlignment="1">
      <alignment horizontal="right" vertical="center"/>
    </xf>
    <xf numFmtId="2" fontId="7" fillId="0" borderId="0" xfId="1" applyNumberFormat="1" applyFill="1" applyAlignment="1">
      <alignment horizontal="right" vertical="center"/>
    </xf>
    <xf numFmtId="1" fontId="7" fillId="0" borderId="0" xfId="1" applyNumberFormat="1" applyFill="1" applyAlignment="1">
      <alignment horizontal="right" vertical="center"/>
    </xf>
    <xf numFmtId="166" fontId="7" fillId="0" borderId="0" xfId="1" applyNumberFormat="1" applyFont="1" applyFill="1" applyAlignment="1">
      <alignment horizontal="right" vertical="center"/>
    </xf>
    <xf numFmtId="2" fontId="7" fillId="0" borderId="0" xfId="1" applyNumberFormat="1" applyFont="1" applyFill="1" applyAlignment="1">
      <alignment horizontal="right" vertical="center"/>
    </xf>
    <xf numFmtId="165" fontId="7" fillId="0" borderId="0" xfId="1" applyNumberFormat="1" applyFill="1" applyAlignment="1">
      <alignment horizontal="right" vertical="center"/>
    </xf>
    <xf numFmtId="165" fontId="7" fillId="0" borderId="0" xfId="1" applyNumberFormat="1" applyFont="1" applyFill="1" applyAlignment="1">
      <alignment horizontal="right" vertical="center"/>
    </xf>
    <xf numFmtId="2" fontId="7" fillId="0" borderId="0" xfId="1" applyNumberFormat="1" applyFont="1" applyAlignment="1">
      <alignment horizontal="right" vertical="center"/>
    </xf>
    <xf numFmtId="165" fontId="7" fillId="0" borderId="0" xfId="1" applyNumberFormat="1" applyFont="1" applyAlignment="1">
      <alignment horizontal="right" vertical="center"/>
    </xf>
    <xf numFmtId="0" fontId="7" fillId="0" borderId="7" xfId="1" applyFont="1" applyBorder="1" applyAlignment="1">
      <alignment horizontal="center" vertical="center" wrapText="1"/>
    </xf>
    <xf numFmtId="0" fontId="7" fillId="0" borderId="3" xfId="1" applyFont="1" applyBorder="1" applyAlignment="1">
      <alignment horizontal="center" vertical="center" wrapText="1"/>
    </xf>
    <xf numFmtId="1" fontId="7" fillId="0" borderId="7" xfId="1" applyNumberFormat="1" applyBorder="1" applyAlignment="1">
      <alignment horizontal="center"/>
    </xf>
    <xf numFmtId="1" fontId="7" fillId="0" borderId="3" xfId="1" applyNumberFormat="1" applyBorder="1" applyAlignment="1">
      <alignment horizontal="center"/>
    </xf>
    <xf numFmtId="0" fontId="7" fillId="0" borderId="3" xfId="1" applyBorder="1" applyAlignment="1">
      <alignment horizontal="center"/>
    </xf>
    <xf numFmtId="0" fontId="7" fillId="0" borderId="7" xfId="1" applyBorder="1" applyAlignment="1">
      <alignment horizontal="center"/>
    </xf>
    <xf numFmtId="0" fontId="7" fillId="0" borderId="3" xfId="1" applyFill="1" applyBorder="1" applyAlignment="1">
      <alignment horizontal="center"/>
    </xf>
    <xf numFmtId="165" fontId="7" fillId="0" borderId="7" xfId="1" applyNumberFormat="1" applyFill="1" applyBorder="1" applyAlignment="1">
      <alignment horizontal="center"/>
    </xf>
    <xf numFmtId="165" fontId="7" fillId="0" borderId="7" xfId="1" applyNumberFormat="1" applyBorder="1" applyAlignment="1">
      <alignment horizontal="center"/>
    </xf>
    <xf numFmtId="165" fontId="7" fillId="0" borderId="3" xfId="1" applyNumberFormat="1" applyBorder="1" applyAlignment="1">
      <alignment horizontal="center"/>
    </xf>
    <xf numFmtId="0" fontId="7" fillId="0" borderId="7" xfId="1" applyFill="1" applyBorder="1" applyAlignment="1">
      <alignment horizontal="center"/>
    </xf>
    <xf numFmtId="167" fontId="7" fillId="0" borderId="9" xfId="1" quotePrefix="1" applyNumberFormat="1" applyFont="1" applyBorder="1" applyAlignment="1">
      <alignment horizontal="right"/>
    </xf>
    <xf numFmtId="1" fontId="7" fillId="0" borderId="9" xfId="1" applyNumberFormat="1" applyFill="1" applyBorder="1" applyAlignment="1">
      <alignment horizontal="right" vertical="center"/>
    </xf>
    <xf numFmtId="167" fontId="18" fillId="0" borderId="0" xfId="0" applyNumberFormat="1" applyFont="1" applyAlignment="1">
      <alignment horizontal="right"/>
    </xf>
    <xf numFmtId="167" fontId="18" fillId="0" borderId="9" xfId="0" applyNumberFormat="1" applyFont="1" applyBorder="1" applyAlignment="1">
      <alignment horizontal="right"/>
    </xf>
    <xf numFmtId="167" fontId="7" fillId="0" borderId="0" xfId="0" applyNumberFormat="1" applyFont="1" applyAlignment="1">
      <alignment horizontal="right" vertical="center"/>
    </xf>
    <xf numFmtId="166" fontId="7" fillId="0" borderId="9" xfId="1" applyNumberFormat="1" applyBorder="1"/>
    <xf numFmtId="170" fontId="7" fillId="0" borderId="9" xfId="1" applyNumberFormat="1" applyBorder="1"/>
    <xf numFmtId="166" fontId="18" fillId="0" borderId="0" xfId="0" applyNumberFormat="1" applyFont="1"/>
    <xf numFmtId="166" fontId="18" fillId="0" borderId="0" xfId="0" applyNumberFormat="1" applyFont="1" applyBorder="1"/>
    <xf numFmtId="166" fontId="18" fillId="0" borderId="9" xfId="0" applyNumberFormat="1" applyFont="1" applyBorder="1"/>
    <xf numFmtId="166" fontId="7" fillId="0" borderId="0" xfId="1" applyNumberFormat="1"/>
    <xf numFmtId="166" fontId="7" fillId="0" borderId="0" xfId="1" applyNumberFormat="1" applyAlignment="1">
      <alignment horizontal="right" vertical="center"/>
    </xf>
    <xf numFmtId="166" fontId="7" fillId="0" borderId="9" xfId="1" applyNumberFormat="1" applyBorder="1" applyAlignment="1">
      <alignment horizontal="right" vertical="center"/>
    </xf>
    <xf numFmtId="166" fontId="7" fillId="0" borderId="0" xfId="1" applyNumberFormat="1" applyBorder="1" applyAlignment="1">
      <alignment horizontal="right" vertical="center"/>
    </xf>
    <xf numFmtId="166" fontId="7" fillId="0" borderId="0" xfId="1" applyNumberFormat="1" applyFill="1" applyAlignment="1">
      <alignment horizontal="right" vertical="center"/>
    </xf>
    <xf numFmtId="166" fontId="18" fillId="0" borderId="0" xfId="0" applyNumberFormat="1" applyFont="1" applyAlignment="1">
      <alignment horizontal="right"/>
    </xf>
    <xf numFmtId="166" fontId="18" fillId="0" borderId="9" xfId="0" applyNumberFormat="1" applyFont="1" applyBorder="1" applyAlignment="1">
      <alignment horizontal="right"/>
    </xf>
    <xf numFmtId="166" fontId="7" fillId="0" borderId="0" xfId="1" applyNumberFormat="1" applyAlignment="1">
      <alignment horizontal="right"/>
    </xf>
    <xf numFmtId="166" fontId="7" fillId="0" borderId="9" xfId="1" applyNumberFormat="1" applyBorder="1" applyAlignment="1">
      <alignment horizontal="right"/>
    </xf>
    <xf numFmtId="2" fontId="18" fillId="0" borderId="0" xfId="0" applyNumberFormat="1" applyFont="1"/>
    <xf numFmtId="2" fontId="7" fillId="0" borderId="0" xfId="1" applyNumberFormat="1" applyBorder="1" applyAlignment="1">
      <alignment horizontal="right" vertical="center"/>
    </xf>
    <xf numFmtId="166" fontId="20" fillId="0" borderId="0" xfId="0" applyNumberFormat="1" applyFont="1" applyAlignment="1">
      <alignment horizontal="right"/>
    </xf>
    <xf numFmtId="166" fontId="18" fillId="0" borderId="0" xfId="0" quotePrefix="1" applyNumberFormat="1" applyFont="1" applyAlignment="1">
      <alignment horizontal="right"/>
    </xf>
    <xf numFmtId="166" fontId="20" fillId="0" borderId="9" xfId="0" applyNumberFormat="1" applyFont="1" applyBorder="1" applyAlignment="1">
      <alignment horizontal="right"/>
    </xf>
    <xf numFmtId="166" fontId="7" fillId="0" borderId="0" xfId="1" quotePrefix="1" applyNumberFormat="1" applyAlignment="1">
      <alignment horizontal="right" vertical="center"/>
    </xf>
    <xf numFmtId="166" fontId="7" fillId="0" borderId="0" xfId="1" quotePrefix="1" applyNumberFormat="1" applyBorder="1" applyAlignment="1">
      <alignment horizontal="right" vertical="center"/>
    </xf>
    <xf numFmtId="166" fontId="7" fillId="0" borderId="9" xfId="1" quotePrefix="1" applyNumberFormat="1" applyBorder="1" applyAlignment="1">
      <alignment horizontal="right" vertical="center"/>
    </xf>
    <xf numFmtId="166" fontId="7" fillId="0" borderId="9" xfId="1" quotePrefix="1" applyNumberFormat="1" applyFill="1" applyBorder="1" applyAlignment="1">
      <alignment horizontal="right" vertical="center"/>
    </xf>
    <xf numFmtId="166" fontId="7" fillId="0" borderId="0" xfId="1" quotePrefix="1" applyNumberFormat="1" applyFill="1" applyAlignment="1">
      <alignment horizontal="right" vertical="center"/>
    </xf>
    <xf numFmtId="166" fontId="7" fillId="0" borderId="0" xfId="0" applyNumberFormat="1" applyFont="1" applyAlignment="1">
      <alignment horizontal="right" vertical="center"/>
    </xf>
    <xf numFmtId="170" fontId="7" fillId="0" borderId="0" xfId="1" applyNumberFormat="1"/>
    <xf numFmtId="170" fontId="18" fillId="0" borderId="0" xfId="0" applyNumberFormat="1" applyFont="1"/>
    <xf numFmtId="170" fontId="18" fillId="0" borderId="0" xfId="0" applyNumberFormat="1" applyFont="1" applyBorder="1"/>
    <xf numFmtId="170" fontId="18" fillId="0" borderId="9" xfId="0" applyNumberFormat="1" applyFont="1" applyBorder="1"/>
    <xf numFmtId="170" fontId="7" fillId="0" borderId="0" xfId="1" applyNumberFormat="1" applyAlignment="1">
      <alignment horizontal="right" vertical="center"/>
    </xf>
    <xf numFmtId="170" fontId="7" fillId="0" borderId="9" xfId="1" applyNumberFormat="1" applyBorder="1" applyAlignment="1">
      <alignment horizontal="right" vertical="center"/>
    </xf>
    <xf numFmtId="170" fontId="7" fillId="0" borderId="0" xfId="1" applyNumberFormat="1" applyBorder="1" applyAlignment="1">
      <alignment horizontal="right" vertical="center"/>
    </xf>
    <xf numFmtId="170" fontId="7" fillId="0" borderId="9" xfId="1" applyNumberFormat="1" applyFill="1" applyBorder="1" applyAlignment="1">
      <alignment horizontal="right" vertical="center"/>
    </xf>
    <xf numFmtId="170" fontId="7" fillId="0" borderId="0" xfId="1" applyNumberFormat="1" applyFill="1" applyAlignment="1">
      <alignment horizontal="right" vertical="center"/>
    </xf>
    <xf numFmtId="166" fontId="7" fillId="0" borderId="9" xfId="1" quotePrefix="1" applyNumberFormat="1" applyFont="1" applyBorder="1" applyAlignment="1">
      <alignment horizontal="right"/>
    </xf>
    <xf numFmtId="2" fontId="7" fillId="0" borderId="0" xfId="1" quotePrefix="1" applyNumberFormat="1" applyAlignment="1">
      <alignment horizontal="right" vertical="center"/>
    </xf>
    <xf numFmtId="2" fontId="18" fillId="0" borderId="9" xfId="0" applyNumberFormat="1" applyFont="1" applyBorder="1" applyAlignment="1">
      <alignment horizontal="right"/>
    </xf>
    <xf numFmtId="2" fontId="7" fillId="0" borderId="9" xfId="1" quotePrefix="1" applyNumberFormat="1" applyBorder="1" applyAlignment="1">
      <alignment horizontal="right" vertical="center"/>
    </xf>
    <xf numFmtId="2" fontId="18" fillId="0" borderId="0" xfId="0" quotePrefix="1" applyNumberFormat="1" applyFont="1" applyAlignment="1">
      <alignment horizontal="right"/>
    </xf>
    <xf numFmtId="2" fontId="7" fillId="0" borderId="9" xfId="1" quotePrefix="1" applyNumberFormat="1" applyFont="1" applyBorder="1" applyAlignment="1">
      <alignment horizontal="right"/>
    </xf>
    <xf numFmtId="2" fontId="7" fillId="0" borderId="9" xfId="1" quotePrefix="1" applyNumberFormat="1" applyFill="1" applyBorder="1" applyAlignment="1">
      <alignment horizontal="right" vertical="center"/>
    </xf>
    <xf numFmtId="2" fontId="7" fillId="0" borderId="0" xfId="1" quotePrefix="1" applyNumberFormat="1" applyFill="1" applyAlignment="1">
      <alignment horizontal="right" vertical="center"/>
    </xf>
    <xf numFmtId="165" fontId="18" fillId="0" borderId="0" xfId="0" applyNumberFormat="1" applyFont="1"/>
    <xf numFmtId="165" fontId="7" fillId="0" borderId="0" xfId="1" applyNumberFormat="1" applyAlignment="1">
      <alignment horizontal="right" vertical="center"/>
    </xf>
    <xf numFmtId="165" fontId="7" fillId="0" borderId="9" xfId="1" applyNumberFormat="1" applyBorder="1" applyAlignment="1">
      <alignment horizontal="right" vertical="center"/>
    </xf>
    <xf numFmtId="165" fontId="7" fillId="0" borderId="0" xfId="1" applyNumberFormat="1" applyBorder="1" applyAlignment="1">
      <alignment horizontal="right" vertical="center"/>
    </xf>
    <xf numFmtId="165" fontId="7" fillId="0" borderId="9" xfId="1" applyNumberFormat="1" applyFill="1" applyBorder="1" applyAlignment="1">
      <alignment horizontal="right" vertical="center"/>
    </xf>
    <xf numFmtId="166" fontId="18" fillId="0" borderId="0" xfId="0" applyNumberFormat="1" applyFont="1" applyFill="1"/>
    <xf numFmtId="1" fontId="7" fillId="0" borderId="0" xfId="1" quotePrefix="1" applyNumberFormat="1" applyAlignment="1">
      <alignment horizontal="right" vertical="center"/>
    </xf>
    <xf numFmtId="1" fontId="7" fillId="0" borderId="9" xfId="1" quotePrefix="1" applyNumberFormat="1" applyBorder="1" applyAlignment="1">
      <alignment horizontal="right" vertical="center"/>
    </xf>
    <xf numFmtId="1" fontId="7" fillId="0" borderId="0" xfId="1" quotePrefix="1" applyNumberFormat="1" applyFill="1" applyAlignment="1">
      <alignment horizontal="right" vertical="center"/>
    </xf>
    <xf numFmtId="1" fontId="7" fillId="0" borderId="9" xfId="1" quotePrefix="1" applyNumberFormat="1" applyFill="1" applyBorder="1" applyAlignment="1">
      <alignment horizontal="right" vertical="center"/>
    </xf>
    <xf numFmtId="170" fontId="18" fillId="0" borderId="0" xfId="0" applyNumberFormat="1" applyFont="1" applyAlignment="1">
      <alignment horizontal="right"/>
    </xf>
    <xf numFmtId="170" fontId="18" fillId="0" borderId="9" xfId="0" applyNumberFormat="1" applyFont="1" applyBorder="1" applyAlignment="1">
      <alignment horizontal="right"/>
    </xf>
    <xf numFmtId="170" fontId="7" fillId="0" borderId="0" xfId="1" applyNumberFormat="1" applyAlignment="1">
      <alignment horizontal="right"/>
    </xf>
    <xf numFmtId="170" fontId="7" fillId="0" borderId="9" xfId="1" applyNumberFormat="1" applyBorder="1" applyAlignment="1">
      <alignment horizontal="right"/>
    </xf>
    <xf numFmtId="166" fontId="18" fillId="0" borderId="0" xfId="0" applyNumberFormat="1" applyFont="1" applyBorder="1" applyAlignment="1">
      <alignment horizontal="right"/>
    </xf>
    <xf numFmtId="1" fontId="7" fillId="0" borderId="0" xfId="1" quotePrefix="1" applyNumberFormat="1" applyFont="1" applyBorder="1" applyAlignment="1">
      <alignment horizontal="right"/>
    </xf>
    <xf numFmtId="1" fontId="18" fillId="0" borderId="0" xfId="0" quotePrefix="1" applyNumberFormat="1" applyFont="1" applyAlignment="1">
      <alignment horizontal="right"/>
    </xf>
    <xf numFmtId="1" fontId="7" fillId="0" borderId="9" xfId="1" quotePrefix="1" applyNumberFormat="1" applyFont="1" applyBorder="1" applyAlignment="1">
      <alignment horizontal="right"/>
    </xf>
    <xf numFmtId="1" fontId="7" fillId="0" borderId="0" xfId="1" quotePrefix="1" applyNumberFormat="1" applyBorder="1" applyAlignment="1">
      <alignment horizontal="right" vertical="center"/>
    </xf>
    <xf numFmtId="1" fontId="7" fillId="0" borderId="0" xfId="0" applyNumberFormat="1" applyFont="1" applyAlignment="1">
      <alignment horizontal="right" vertical="center"/>
    </xf>
    <xf numFmtId="2" fontId="7" fillId="0" borderId="0" xfId="1" quotePrefix="1" applyNumberFormat="1" applyFont="1" applyBorder="1" applyAlignment="1">
      <alignment horizontal="right"/>
    </xf>
    <xf numFmtId="2" fontId="7" fillId="0" borderId="0" xfId="1" quotePrefix="1" applyNumberFormat="1" applyBorder="1" applyAlignment="1">
      <alignment horizontal="right" vertical="center"/>
    </xf>
    <xf numFmtId="2" fontId="7" fillId="0" borderId="0" xfId="0" applyNumberFormat="1" applyFont="1" applyAlignment="1">
      <alignment horizontal="right" vertical="center"/>
    </xf>
    <xf numFmtId="0" fontId="7" fillId="0" borderId="0" xfId="1" applyAlignment="1">
      <alignment horizontal="right" wrapText="1"/>
    </xf>
    <xf numFmtId="165" fontId="7" fillId="0" borderId="3" xfId="1" applyNumberFormat="1" applyFill="1" applyBorder="1" applyAlignment="1">
      <alignment horizontal="center"/>
    </xf>
    <xf numFmtId="165" fontId="7" fillId="0" borderId="9" xfId="1" applyNumberFormat="1" applyFill="1" applyBorder="1"/>
    <xf numFmtId="166" fontId="5" fillId="0" borderId="0" xfId="0" applyNumberFormat="1" applyFont="1" applyBorder="1"/>
    <xf numFmtId="2" fontId="5" fillId="0" borderId="8" xfId="0" applyNumberFormat="1" applyFont="1" applyBorder="1" applyAlignment="1">
      <alignment horizontal="center"/>
    </xf>
    <xf numFmtId="2" fontId="5" fillId="0" borderId="13" xfId="0" applyNumberFormat="1" applyFont="1" applyBorder="1" applyAlignment="1">
      <alignment horizontal="center"/>
    </xf>
    <xf numFmtId="14" fontId="11" fillId="0" borderId="0" xfId="16" applyNumberFormat="1" applyBorder="1"/>
    <xf numFmtId="22" fontId="11" fillId="0" borderId="0" xfId="16" applyNumberFormat="1" applyBorder="1"/>
    <xf numFmtId="0" fontId="5" fillId="0" borderId="0" xfId="16" applyFont="1" applyBorder="1"/>
    <xf numFmtId="22" fontId="11" fillId="0" borderId="0" xfId="16" applyNumberFormat="1" applyFill="1" applyBorder="1"/>
    <xf numFmtId="165" fontId="11" fillId="0" borderId="0" xfId="16" applyNumberFormat="1" applyFill="1" applyBorder="1"/>
    <xf numFmtId="1" fontId="11" fillId="0" borderId="0" xfId="16" applyNumberFormat="1" applyFill="1" applyBorder="1"/>
    <xf numFmtId="0" fontId="11" fillId="0" borderId="0" xfId="16" applyNumberFormat="1" applyBorder="1"/>
    <xf numFmtId="0" fontId="3" fillId="0" borderId="0" xfId="16" applyFont="1"/>
    <xf numFmtId="0" fontId="16" fillId="0" borderId="0" xfId="16" applyFont="1" applyBorder="1" applyAlignment="1">
      <alignment horizontal="centerContinuous"/>
    </xf>
    <xf numFmtId="2" fontId="11" fillId="0" borderId="17" xfId="16" applyNumberFormat="1" applyBorder="1"/>
    <xf numFmtId="165" fontId="11" fillId="0" borderId="17" xfId="16" applyNumberFormat="1" applyBorder="1"/>
    <xf numFmtId="15" fontId="11" fillId="0" borderId="7" xfId="16" applyNumberFormat="1" applyBorder="1"/>
    <xf numFmtId="15" fontId="11" fillId="0" borderId="7" xfId="16" applyNumberFormat="1" applyFill="1" applyBorder="1"/>
    <xf numFmtId="15" fontId="11" fillId="0" borderId="18" xfId="16" applyNumberFormat="1" applyBorder="1"/>
    <xf numFmtId="2" fontId="11" fillId="0" borderId="13" xfId="16" applyNumberFormat="1" applyBorder="1"/>
    <xf numFmtId="2" fontId="11" fillId="0" borderId="13" xfId="16" applyNumberFormat="1" applyBorder="1" applyAlignment="1">
      <alignment horizontal="right"/>
    </xf>
    <xf numFmtId="2" fontId="11" fillId="0" borderId="13" xfId="16" applyNumberFormat="1" applyFill="1" applyBorder="1" applyAlignment="1">
      <alignment horizontal="right"/>
    </xf>
    <xf numFmtId="2" fontId="11" fillId="0" borderId="19" xfId="16" applyNumberFormat="1" applyFill="1" applyBorder="1" applyAlignment="1">
      <alignment horizontal="right"/>
    </xf>
    <xf numFmtId="166" fontId="7" fillId="0" borderId="0" xfId="1" applyNumberFormat="1" applyFont="1" applyAlignment="1">
      <alignment horizontal="right" vertical="center"/>
    </xf>
    <xf numFmtId="166" fontId="7" fillId="0" borderId="9" xfId="1" applyNumberFormat="1" applyFont="1" applyBorder="1" applyAlignment="1">
      <alignment horizontal="right" vertical="center"/>
    </xf>
    <xf numFmtId="1" fontId="7" fillId="0" borderId="0" xfId="1" quotePrefix="1" applyNumberFormat="1"/>
    <xf numFmtId="166" fontId="7" fillId="0" borderId="0" xfId="0" applyNumberFormat="1" applyFont="1"/>
    <xf numFmtId="1" fontId="7" fillId="0" borderId="0" xfId="1" applyNumberFormat="1" applyFont="1" applyFill="1" applyAlignment="1">
      <alignment horizontal="right" vertical="center"/>
    </xf>
    <xf numFmtId="0" fontId="16" fillId="0" borderId="0" xfId="16" applyFont="1" applyBorder="1"/>
    <xf numFmtId="0" fontId="16" fillId="0" borderId="9" xfId="16" applyFont="1" applyBorder="1"/>
    <xf numFmtId="169" fontId="11" fillId="0" borderId="0" xfId="16" applyNumberFormat="1"/>
    <xf numFmtId="166" fontId="11" fillId="0" borderId="0" xfId="16" applyNumberFormat="1"/>
    <xf numFmtId="0" fontId="21" fillId="0" borderId="0" xfId="16" applyFont="1" applyAlignment="1">
      <alignment horizontal="center" vertical="center"/>
    </xf>
    <xf numFmtId="0" fontId="22" fillId="0" borderId="0" xfId="16" applyFont="1" applyAlignment="1">
      <alignment horizontal="center" vertical="center"/>
    </xf>
    <xf numFmtId="0" fontId="12" fillId="0" borderId="0" xfId="16" applyFont="1" applyAlignment="1">
      <alignment horizontal="center" vertical="center"/>
    </xf>
    <xf numFmtId="169" fontId="11" fillId="0" borderId="9" xfId="16" applyNumberFormat="1" applyBorder="1"/>
    <xf numFmtId="166" fontId="11" fillId="0" borderId="9" xfId="16" applyNumberFormat="1" applyBorder="1"/>
    <xf numFmtId="0" fontId="11" fillId="0" borderId="9" xfId="16" applyBorder="1"/>
    <xf numFmtId="0" fontId="11" fillId="0" borderId="9" xfId="16" applyBorder="1" applyAlignment="1">
      <alignment horizontal="center" vertical="center"/>
    </xf>
    <xf numFmtId="169" fontId="16" fillId="0" borderId="0" xfId="16" applyNumberFormat="1" applyFont="1"/>
    <xf numFmtId="166" fontId="16" fillId="0" borderId="0" xfId="16" applyNumberFormat="1" applyFont="1"/>
    <xf numFmtId="0" fontId="16" fillId="0" borderId="0" xfId="16" applyFont="1"/>
    <xf numFmtId="0" fontId="11" fillId="0" borderId="0" xfId="16" applyFont="1" applyAlignment="1">
      <alignment horizontal="center" vertical="center"/>
    </xf>
    <xf numFmtId="0" fontId="16" fillId="0" borderId="0" xfId="16" applyFont="1" applyAlignment="1">
      <alignment horizontal="center" vertical="center"/>
    </xf>
    <xf numFmtId="0" fontId="16" fillId="0" borderId="0" xfId="16" applyFont="1" applyFill="1" applyBorder="1"/>
    <xf numFmtId="0" fontId="11" fillId="2" borderId="0" xfId="16" applyFill="1"/>
    <xf numFmtId="0" fontId="11" fillId="0" borderId="0" xfId="16" applyFill="1"/>
    <xf numFmtId="0" fontId="21" fillId="2" borderId="0" xfId="16" applyFont="1" applyFill="1"/>
    <xf numFmtId="0" fontId="12" fillId="2" borderId="0" xfId="16" applyFont="1" applyFill="1"/>
    <xf numFmtId="2" fontId="11" fillId="0" borderId="9" xfId="16" applyNumberFormat="1" applyBorder="1"/>
    <xf numFmtId="0" fontId="11" fillId="2" borderId="0" xfId="16" applyFill="1" applyBorder="1"/>
    <xf numFmtId="169" fontId="11" fillId="0" borderId="0" xfId="16" applyNumberFormat="1" applyBorder="1"/>
    <xf numFmtId="166" fontId="11" fillId="0" borderId="0" xfId="16" applyNumberFormat="1" applyBorder="1"/>
    <xf numFmtId="0" fontId="12" fillId="2" borderId="0" xfId="16" applyFont="1" applyFill="1" applyBorder="1"/>
    <xf numFmtId="169" fontId="23" fillId="0" borderId="0" xfId="16" applyNumberFormat="1" applyFont="1"/>
    <xf numFmtId="0" fontId="11" fillId="0" borderId="0" xfId="16" applyNumberFormat="1"/>
    <xf numFmtId="0" fontId="11" fillId="2" borderId="9" xfId="16" applyFill="1" applyBorder="1"/>
    <xf numFmtId="166" fontId="11" fillId="2" borderId="9" xfId="16" applyNumberFormat="1" applyFill="1" applyBorder="1"/>
    <xf numFmtId="0" fontId="23" fillId="0" borderId="0" xfId="16" applyFont="1"/>
    <xf numFmtId="0" fontId="22" fillId="0" borderId="9" xfId="16" applyFont="1" applyBorder="1" applyAlignment="1">
      <alignment horizontal="center" vertical="center"/>
    </xf>
    <xf numFmtId="169" fontId="11" fillId="3" borderId="0" xfId="16" applyNumberFormat="1" applyFill="1"/>
    <xf numFmtId="166" fontId="11" fillId="3" borderId="0" xfId="16" applyNumberFormat="1" applyFill="1"/>
    <xf numFmtId="2" fontId="11" fillId="3" borderId="0" xfId="16" applyNumberFormat="1" applyFill="1"/>
    <xf numFmtId="0" fontId="11" fillId="3" borderId="0" xfId="16" quotePrefix="1" applyFill="1" applyAlignment="1">
      <alignment horizontal="left" vertical="center"/>
    </xf>
    <xf numFmtId="0" fontId="11" fillId="3" borderId="0" xfId="16" applyFill="1"/>
    <xf numFmtId="0" fontId="12" fillId="3" borderId="0" xfId="16" applyFont="1" applyFill="1" applyAlignment="1">
      <alignment horizontal="center" vertical="center"/>
    </xf>
    <xf numFmtId="0" fontId="11" fillId="3" borderId="0" xfId="16" applyFill="1" applyAlignment="1">
      <alignment horizontal="center" vertical="center"/>
    </xf>
    <xf numFmtId="0" fontId="21" fillId="3" borderId="0" xfId="16" applyFont="1" applyFill="1" applyAlignment="1">
      <alignment horizontal="center" vertical="center"/>
    </xf>
    <xf numFmtId="166" fontId="11" fillId="0" borderId="0" xfId="16" applyNumberFormat="1" applyFill="1"/>
    <xf numFmtId="166" fontId="11" fillId="0" borderId="9" xfId="16" applyNumberFormat="1" applyFill="1" applyBorder="1"/>
    <xf numFmtId="0" fontId="22" fillId="3" borderId="0" xfId="16" applyFont="1" applyFill="1" applyAlignment="1">
      <alignment horizontal="center" vertical="center"/>
    </xf>
    <xf numFmtId="0" fontId="11" fillId="0" borderId="0" xfId="16" applyFill="1" applyAlignment="1">
      <alignment horizontal="center" vertical="center"/>
    </xf>
    <xf numFmtId="166" fontId="11" fillId="0" borderId="0" xfId="16" applyNumberFormat="1" applyFill="1" applyBorder="1"/>
    <xf numFmtId="169" fontId="11" fillId="0" borderId="9" xfId="16" applyNumberFormat="1" applyFill="1" applyBorder="1"/>
    <xf numFmtId="0" fontId="12" fillId="2" borderId="9" xfId="16" applyFont="1" applyFill="1" applyBorder="1"/>
    <xf numFmtId="0" fontId="11" fillId="0" borderId="9" xfId="16" applyFill="1" applyBorder="1" applyAlignment="1">
      <alignment horizontal="center" vertical="center"/>
    </xf>
    <xf numFmtId="0" fontId="21" fillId="2" borderId="0" xfId="16" applyFont="1" applyFill="1" applyBorder="1"/>
    <xf numFmtId="166" fontId="11" fillId="3" borderId="0" xfId="16" applyNumberFormat="1" applyFill="1" applyBorder="1"/>
    <xf numFmtId="0" fontId="11" fillId="3" borderId="0" xfId="16" applyFill="1" applyBorder="1"/>
    <xf numFmtId="169" fontId="11" fillId="0" borderId="0" xfId="16" applyNumberFormat="1" applyFill="1"/>
    <xf numFmtId="2" fontId="11" fillId="0" borderId="0" xfId="16" applyNumberFormat="1" applyFill="1"/>
    <xf numFmtId="0" fontId="21" fillId="0" borderId="0" xfId="16" applyFont="1" applyFill="1" applyAlignment="1">
      <alignment horizontal="center" vertical="center"/>
    </xf>
    <xf numFmtId="169" fontId="23" fillId="0" borderId="9" xfId="16" applyNumberFormat="1" applyFont="1" applyBorder="1"/>
    <xf numFmtId="169" fontId="11" fillId="0" borderId="0" xfId="16" applyNumberFormat="1" applyFill="1" applyBorder="1"/>
    <xf numFmtId="0" fontId="11" fillId="0" borderId="9" xfId="16" applyFill="1" applyBorder="1"/>
    <xf numFmtId="169" fontId="23" fillId="3" borderId="0" xfId="16" applyNumberFormat="1" applyFont="1" applyFill="1"/>
    <xf numFmtId="169" fontId="23" fillId="4" borderId="0" xfId="16" applyNumberFormat="1" applyFont="1" applyFill="1"/>
    <xf numFmtId="166" fontId="11" fillId="4" borderId="23" xfId="16" applyNumberFormat="1" applyFill="1" applyBorder="1"/>
    <xf numFmtId="166" fontId="11" fillId="4" borderId="10" xfId="16" applyNumberFormat="1" applyFill="1" applyBorder="1"/>
    <xf numFmtId="0" fontId="11" fillId="4" borderId="10" xfId="16" applyFill="1" applyBorder="1"/>
    <xf numFmtId="0" fontId="11" fillId="4" borderId="10" xfId="16" applyFill="1" applyBorder="1" applyAlignment="1">
      <alignment horizontal="center" vertical="center"/>
    </xf>
    <xf numFmtId="0" fontId="11" fillId="4" borderId="1" xfId="16" applyFill="1" applyBorder="1" applyAlignment="1">
      <alignment horizontal="center" vertical="center"/>
    </xf>
    <xf numFmtId="0" fontId="11" fillId="4" borderId="0" xfId="16" applyFill="1"/>
    <xf numFmtId="166" fontId="11" fillId="4" borderId="12" xfId="16" applyNumberFormat="1" applyFill="1" applyBorder="1"/>
    <xf numFmtId="166" fontId="11" fillId="4" borderId="0" xfId="16" applyNumberFormat="1" applyFill="1" applyBorder="1"/>
    <xf numFmtId="0" fontId="11" fillId="4" borderId="0" xfId="16" applyFill="1" applyBorder="1"/>
    <xf numFmtId="0" fontId="11" fillId="4" borderId="0" xfId="16" applyFill="1" applyBorder="1" applyAlignment="1">
      <alignment horizontal="center" vertical="center"/>
    </xf>
    <xf numFmtId="0" fontId="11" fillId="4" borderId="7" xfId="16" applyFill="1" applyBorder="1" applyAlignment="1">
      <alignment horizontal="center" vertical="center"/>
    </xf>
    <xf numFmtId="166" fontId="11" fillId="4" borderId="2" xfId="16" applyNumberFormat="1" applyFill="1" applyBorder="1"/>
    <xf numFmtId="166" fontId="11" fillId="4" borderId="9" xfId="16" applyNumberFormat="1" applyFill="1" applyBorder="1"/>
    <xf numFmtId="2" fontId="11" fillId="4" borderId="9" xfId="16" applyNumberFormat="1" applyFill="1" applyBorder="1"/>
    <xf numFmtId="0" fontId="11" fillId="4" borderId="9" xfId="16" applyFill="1" applyBorder="1"/>
    <xf numFmtId="0" fontId="23" fillId="5" borderId="9" xfId="16" quotePrefix="1" applyFont="1" applyFill="1" applyBorder="1" applyAlignment="1">
      <alignment horizontal="left" vertical="center"/>
    </xf>
    <xf numFmtId="0" fontId="11" fillId="4" borderId="3" xfId="16" applyFill="1" applyBorder="1" applyAlignment="1">
      <alignment horizontal="center" vertical="center"/>
    </xf>
    <xf numFmtId="0" fontId="23" fillId="0" borderId="0" xfId="16" applyFont="1" applyAlignment="1">
      <alignment horizontal="center" vertical="center"/>
    </xf>
    <xf numFmtId="2" fontId="12" fillId="0" borderId="9" xfId="16" applyNumberFormat="1" applyFont="1" applyBorder="1"/>
    <xf numFmtId="0" fontId="23" fillId="6" borderId="0" xfId="16" quotePrefix="1" applyFont="1" applyFill="1" applyAlignment="1">
      <alignment horizontal="left" vertical="center"/>
    </xf>
    <xf numFmtId="166" fontId="11" fillId="4" borderId="0" xfId="16" applyNumberFormat="1" applyFill="1"/>
    <xf numFmtId="0" fontId="11" fillId="4" borderId="0" xfId="16" applyFill="1" applyAlignment="1">
      <alignment horizontal="center" vertical="center"/>
    </xf>
    <xf numFmtId="0" fontId="12" fillId="4" borderId="0" xfId="16" applyFont="1" applyFill="1" applyAlignment="1">
      <alignment horizontal="center" vertical="center"/>
    </xf>
    <xf numFmtId="0" fontId="23" fillId="4" borderId="0" xfId="16" applyFont="1" applyFill="1" applyAlignment="1">
      <alignment horizontal="center" vertical="center"/>
    </xf>
    <xf numFmtId="0" fontId="21" fillId="4" borderId="0" xfId="16" applyFont="1" applyFill="1" applyAlignment="1">
      <alignment horizontal="center" vertical="center"/>
    </xf>
    <xf numFmtId="0" fontId="22" fillId="4" borderId="0" xfId="16" applyFont="1" applyFill="1" applyAlignment="1">
      <alignment horizontal="center" vertical="center"/>
    </xf>
    <xf numFmtId="2" fontId="12" fillId="4" borderId="9" xfId="16" applyNumberFormat="1" applyFont="1" applyFill="1" applyBorder="1"/>
    <xf numFmtId="169" fontId="23" fillId="0" borderId="0" xfId="16" applyNumberFormat="1" applyFont="1" applyBorder="1"/>
    <xf numFmtId="0" fontId="11" fillId="2" borderId="0" xfId="16" applyFill="1" applyBorder="1" applyAlignment="1">
      <alignment horizontal="right"/>
    </xf>
    <xf numFmtId="0" fontId="11" fillId="2" borderId="0" xfId="16" applyFill="1" applyAlignment="1">
      <alignment horizontal="right"/>
    </xf>
    <xf numFmtId="0" fontId="11" fillId="2" borderId="9" xfId="16" applyFill="1" applyBorder="1" applyAlignment="1">
      <alignment horizontal="right"/>
    </xf>
    <xf numFmtId="166" fontId="11" fillId="2" borderId="0" xfId="16" applyNumberFormat="1" applyFill="1" applyBorder="1"/>
    <xf numFmtId="166" fontId="11" fillId="2" borderId="0" xfId="16" applyNumberFormat="1" applyFill="1"/>
    <xf numFmtId="169" fontId="23" fillId="0" borderId="0" xfId="16" applyNumberFormat="1" applyFont="1" applyFill="1"/>
    <xf numFmtId="166" fontId="23" fillId="0" borderId="0" xfId="16" applyNumberFormat="1" applyFont="1"/>
    <xf numFmtId="166" fontId="2" fillId="0" borderId="0" xfId="16" applyNumberFormat="1" applyFont="1" applyFill="1"/>
    <xf numFmtId="166" fontId="11" fillId="7" borderId="0" xfId="16" applyNumberFormat="1" applyFill="1"/>
    <xf numFmtId="0" fontId="24" fillId="0" borderId="0" xfId="16" applyFont="1"/>
    <xf numFmtId="0" fontId="24" fillId="0" borderId="9" xfId="16" applyFont="1" applyBorder="1"/>
    <xf numFmtId="166" fontId="25" fillId="0" borderId="0" xfId="16" applyNumberFormat="1" applyFont="1"/>
    <xf numFmtId="166" fontId="24" fillId="0" borderId="0" xfId="16" applyNumberFormat="1" applyFont="1"/>
    <xf numFmtId="166" fontId="24" fillId="0" borderId="9" xfId="16" applyNumberFormat="1" applyFont="1" applyBorder="1"/>
    <xf numFmtId="166" fontId="24" fillId="0" borderId="0" xfId="16" applyNumberFormat="1" applyFont="1" applyBorder="1"/>
    <xf numFmtId="166" fontId="24" fillId="3" borderId="0" xfId="16" applyNumberFormat="1" applyFont="1" applyFill="1"/>
    <xf numFmtId="166" fontId="24" fillId="0" borderId="9" xfId="16" applyNumberFormat="1" applyFont="1" applyFill="1" applyBorder="1"/>
    <xf numFmtId="166" fontId="24" fillId="0" borderId="0" xfId="16" applyNumberFormat="1" applyFont="1" applyFill="1"/>
    <xf numFmtId="166" fontId="24" fillId="0" borderId="0" xfId="16" applyNumberFormat="1" applyFont="1" applyFill="1" applyBorder="1"/>
    <xf numFmtId="166" fontId="24" fillId="3" borderId="0" xfId="16" applyNumberFormat="1" applyFont="1" applyFill="1" applyBorder="1"/>
    <xf numFmtId="166" fontId="24" fillId="4" borderId="10" xfId="16" applyNumberFormat="1" applyFont="1" applyFill="1" applyBorder="1"/>
    <xf numFmtId="166" fontId="24" fillId="4" borderId="0" xfId="16" applyNumberFormat="1" applyFont="1" applyFill="1" applyBorder="1"/>
    <xf numFmtId="166" fontId="24" fillId="4" borderId="9" xfId="16" applyNumberFormat="1" applyFont="1" applyFill="1" applyBorder="1"/>
    <xf numFmtId="166" fontId="24" fillId="4" borderId="0" xfId="16" applyNumberFormat="1" applyFont="1" applyFill="1"/>
    <xf numFmtId="0" fontId="24" fillId="3" borderId="0" xfId="16" applyFont="1" applyFill="1"/>
    <xf numFmtId="0" fontId="13" fillId="0" borderId="0" xfId="16" applyFont="1"/>
    <xf numFmtId="0" fontId="1" fillId="0" borderId="0" xfId="16" applyFont="1"/>
    <xf numFmtId="1" fontId="27" fillId="0" borderId="9" xfId="1" applyNumberFormat="1" applyFont="1" applyBorder="1" applyAlignment="1">
      <alignment horizontal="right"/>
    </xf>
    <xf numFmtId="167" fontId="27" fillId="0" borderId="9" xfId="1" applyNumberFormat="1" applyFont="1" applyBorder="1" applyAlignment="1">
      <alignment horizontal="right"/>
    </xf>
    <xf numFmtId="0" fontId="13" fillId="0" borderId="0" xfId="16" applyFont="1" applyBorder="1" applyAlignment="1">
      <alignment vertical="center"/>
    </xf>
    <xf numFmtId="0" fontId="11" fillId="0" borderId="0" xfId="16" applyAlignment="1">
      <alignment vertical="center"/>
    </xf>
    <xf numFmtId="0" fontId="11" fillId="0" borderId="0" xfId="16" applyAlignment="1">
      <alignment horizontal="left" vertical="center" wrapText="1"/>
    </xf>
    <xf numFmtId="0" fontId="16" fillId="0" borderId="13" xfId="16" applyFont="1" applyBorder="1" applyAlignment="1">
      <alignment horizontal="center" vertical="center" wrapText="1"/>
    </xf>
    <xf numFmtId="0" fontId="16" fillId="0" borderId="19" xfId="16" applyFont="1" applyBorder="1" applyAlignment="1">
      <alignment horizontal="center" vertical="center" wrapText="1"/>
    </xf>
    <xf numFmtId="0" fontId="16" fillId="0" borderId="7" xfId="16" applyFont="1" applyBorder="1" applyAlignment="1">
      <alignment horizontal="center" vertical="center" wrapText="1"/>
    </xf>
    <xf numFmtId="0" fontId="16" fillId="0" borderId="18" xfId="16" applyFont="1" applyBorder="1" applyAlignment="1">
      <alignment horizontal="center" vertical="center" wrapText="1"/>
    </xf>
    <xf numFmtId="0" fontId="16" fillId="0" borderId="13" xfId="16" applyFont="1" applyFill="1" applyBorder="1" applyAlignment="1">
      <alignment horizontal="center" wrapText="1"/>
    </xf>
    <xf numFmtId="0" fontId="16" fillId="0" borderId="19" xfId="16" applyFont="1" applyFill="1" applyBorder="1" applyAlignment="1">
      <alignment horizontal="center" wrapText="1"/>
    </xf>
    <xf numFmtId="0" fontId="16" fillId="0" borderId="0" xfId="16" applyFont="1" applyBorder="1" applyAlignment="1">
      <alignment horizontal="center"/>
    </xf>
    <xf numFmtId="0" fontId="16" fillId="0" borderId="7" xfId="16" applyFont="1" applyBorder="1" applyAlignment="1">
      <alignment horizontal="center" wrapText="1"/>
    </xf>
    <xf numFmtId="0" fontId="16" fillId="0" borderId="18" xfId="16" applyFont="1" applyBorder="1" applyAlignment="1">
      <alignment horizontal="center" wrapText="1"/>
    </xf>
    <xf numFmtId="0" fontId="16" fillId="0" borderId="0" xfId="16" applyFont="1" applyBorder="1" applyAlignment="1">
      <alignment horizontal="center" wrapText="1"/>
    </xf>
    <xf numFmtId="0" fontId="16" fillId="0" borderId="9" xfId="16" applyFont="1" applyBorder="1" applyAlignment="1">
      <alignment horizontal="center" wrapText="1"/>
    </xf>
    <xf numFmtId="0" fontId="16" fillId="0" borderId="0" xfId="16" applyFont="1" applyBorder="1" applyAlignment="1">
      <alignment horizontal="center" vertical="center" wrapText="1"/>
    </xf>
    <xf numFmtId="0" fontId="16" fillId="0" borderId="9" xfId="16" applyFont="1" applyBorder="1" applyAlignment="1">
      <alignment horizontal="center" vertical="center" wrapText="1"/>
    </xf>
    <xf numFmtId="0" fontId="16" fillId="0" borderId="0" xfId="16" applyFont="1" applyBorder="1" applyAlignment="1">
      <alignment horizontal="left" vertical="center"/>
    </xf>
    <xf numFmtId="0" fontId="16" fillId="0" borderId="9" xfId="16" applyFont="1" applyBorder="1" applyAlignment="1">
      <alignment horizontal="left" vertical="center"/>
    </xf>
    <xf numFmtId="169" fontId="16" fillId="0" borderId="0" xfId="16" applyNumberFormat="1" applyFont="1" applyBorder="1" applyAlignment="1">
      <alignment horizontal="center" vertical="center" wrapText="1"/>
    </xf>
    <xf numFmtId="169" fontId="16" fillId="0" borderId="9" xfId="16" applyNumberFormat="1" applyFont="1" applyBorder="1" applyAlignment="1">
      <alignment horizontal="center" vertical="center" wrapText="1"/>
    </xf>
    <xf numFmtId="166" fontId="16" fillId="0" borderId="0" xfId="16" applyNumberFormat="1" applyFont="1" applyBorder="1" applyAlignment="1">
      <alignment horizontal="center" vertical="center" wrapText="1"/>
    </xf>
    <xf numFmtId="166" fontId="16" fillId="0" borderId="9" xfId="16" applyNumberFormat="1" applyFont="1" applyBorder="1" applyAlignment="1">
      <alignment horizontal="center" vertical="center" wrapText="1"/>
    </xf>
    <xf numFmtId="0" fontId="25" fillId="0" borderId="0" xfId="16" applyFont="1" applyBorder="1" applyAlignment="1">
      <alignment horizontal="center" vertical="center" wrapText="1"/>
    </xf>
    <xf numFmtId="0" fontId="25" fillId="0" borderId="9" xfId="16" applyFont="1" applyBorder="1" applyAlignment="1">
      <alignment horizontal="center" vertical="center" wrapText="1"/>
    </xf>
    <xf numFmtId="22" fontId="7" fillId="0" borderId="0" xfId="1" applyNumberFormat="1" applyFill="1" applyAlignment="1">
      <alignment horizontal="right" vertical="top"/>
    </xf>
    <xf numFmtId="22" fontId="7" fillId="0" borderId="9" xfId="1" applyNumberFormat="1" applyFill="1" applyBorder="1" applyAlignment="1">
      <alignment horizontal="right" vertical="top"/>
    </xf>
    <xf numFmtId="2" fontId="7" fillId="0" borderId="0" xfId="1" applyNumberFormat="1" applyFill="1" applyAlignment="1">
      <alignment horizontal="right" vertical="top"/>
    </xf>
    <xf numFmtId="2" fontId="7" fillId="0" borderId="9" xfId="1" applyNumberFormat="1" applyFill="1" applyBorder="1" applyAlignment="1">
      <alignment horizontal="right" vertical="top"/>
    </xf>
    <xf numFmtId="169" fontId="7" fillId="0" borderId="10" xfId="1" applyNumberFormat="1" applyBorder="1" applyAlignment="1">
      <alignment horizontal="right" vertical="top"/>
    </xf>
    <xf numFmtId="169" fontId="7" fillId="0" borderId="0" xfId="1" applyNumberFormat="1" applyAlignment="1">
      <alignment horizontal="right" vertical="top"/>
    </xf>
    <xf numFmtId="169" fontId="7" fillId="0" borderId="9" xfId="1" applyNumberFormat="1" applyBorder="1" applyAlignment="1">
      <alignment horizontal="right" vertical="top"/>
    </xf>
    <xf numFmtId="2" fontId="7" fillId="0" borderId="10" xfId="1" applyNumberFormat="1" applyBorder="1" applyAlignment="1">
      <alignment horizontal="right" vertical="top"/>
    </xf>
    <xf numFmtId="2" fontId="7" fillId="0" borderId="0" xfId="1" applyNumberFormat="1" applyAlignment="1">
      <alignment horizontal="right" vertical="top"/>
    </xf>
    <xf numFmtId="2" fontId="7" fillId="0" borderId="9" xfId="1" applyNumberFormat="1" applyBorder="1" applyAlignment="1">
      <alignment horizontal="right" vertical="top"/>
    </xf>
    <xf numFmtId="169" fontId="7" fillId="0" borderId="10" xfId="1" applyNumberFormat="1" applyFont="1" applyBorder="1" applyAlignment="1">
      <alignment horizontal="right" vertical="top"/>
    </xf>
    <xf numFmtId="169" fontId="7" fillId="0" borderId="0" xfId="1" applyNumberFormat="1" applyFont="1" applyAlignment="1">
      <alignment horizontal="right" vertical="top"/>
    </xf>
    <xf numFmtId="169" fontId="7" fillId="0" borderId="9" xfId="1" applyNumberFormat="1" applyFont="1" applyBorder="1" applyAlignment="1">
      <alignment horizontal="right" vertical="top"/>
    </xf>
    <xf numFmtId="22" fontId="7" fillId="0" borderId="10" xfId="1" applyNumberFormat="1" applyBorder="1" applyAlignment="1">
      <alignment horizontal="right" vertical="top"/>
    </xf>
    <xf numFmtId="22" fontId="7" fillId="0" borderId="0" xfId="1" applyNumberFormat="1" applyAlignment="1">
      <alignment horizontal="right" vertical="top"/>
    </xf>
    <xf numFmtId="22" fontId="7" fillId="0" borderId="9" xfId="1" applyNumberFormat="1" applyBorder="1" applyAlignment="1">
      <alignment horizontal="right" vertical="top"/>
    </xf>
    <xf numFmtId="0" fontId="7" fillId="0" borderId="0" xfId="1" applyAlignment="1">
      <alignment horizontal="center" vertical="center" wrapText="1"/>
    </xf>
    <xf numFmtId="0" fontId="7" fillId="0" borderId="9" xfId="1" applyBorder="1" applyAlignment="1">
      <alignment horizontal="center" vertical="center" wrapText="1"/>
    </xf>
    <xf numFmtId="1" fontId="7" fillId="0" borderId="0" xfId="1" applyNumberFormat="1" applyAlignment="1">
      <alignment horizontal="center" vertical="center" wrapText="1"/>
    </xf>
    <xf numFmtId="1" fontId="7" fillId="0" borderId="9" xfId="1" applyNumberFormat="1" applyBorder="1" applyAlignment="1">
      <alignment horizontal="center" vertical="center" wrapText="1"/>
    </xf>
    <xf numFmtId="0" fontId="7" fillId="0" borderId="0" xfId="1" applyFont="1" applyAlignment="1">
      <alignment horizontal="center" vertical="center" wrapText="1"/>
    </xf>
    <xf numFmtId="0" fontId="7" fillId="0" borderId="9" xfId="1" applyFont="1" applyBorder="1" applyAlignment="1">
      <alignment horizontal="center" vertical="center" wrapText="1"/>
    </xf>
    <xf numFmtId="0" fontId="7" fillId="0" borderId="7" xfId="1" applyBorder="1" applyAlignment="1">
      <alignment horizontal="center" vertical="center" wrapText="1"/>
    </xf>
    <xf numFmtId="0" fontId="7" fillId="0" borderId="3" xfId="1" applyBorder="1" applyAlignment="1">
      <alignment horizontal="center" vertical="center" wrapText="1"/>
    </xf>
    <xf numFmtId="0" fontId="7" fillId="0" borderId="0" xfId="1" applyAlignment="1">
      <alignment horizontal="center" wrapText="1"/>
    </xf>
    <xf numFmtId="0" fontId="7" fillId="0" borderId="9" xfId="1" applyBorder="1" applyAlignment="1">
      <alignment horizont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wrapText="1"/>
    </xf>
    <xf numFmtId="2" fontId="6" fillId="2" borderId="10" xfId="0" applyNumberFormat="1" applyFont="1" applyFill="1" applyBorder="1" applyAlignment="1">
      <alignment horizontal="center"/>
    </xf>
    <xf numFmtId="0" fontId="6" fillId="2" borderId="9" xfId="0" applyFont="1" applyFill="1" applyBorder="1" applyAlignment="1">
      <alignment horizontal="center"/>
    </xf>
    <xf numFmtId="2" fontId="5" fillId="0" borderId="13" xfId="0" applyNumberFormat="1" applyFont="1" applyBorder="1" applyAlignment="1">
      <alignment horizontal="center" vertical="center" textRotation="90"/>
    </xf>
    <xf numFmtId="2" fontId="5" fillId="0" borderId="6" xfId="0" applyNumberFormat="1" applyFont="1" applyBorder="1" applyAlignment="1">
      <alignment horizontal="center" vertical="center" textRotation="90"/>
    </xf>
  </cellXfs>
  <cellStyles count="629">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Normal" xfId="0" builtinId="0"/>
    <cellStyle name="Normal 2" xfId="1" xr:uid="{00000000-0005-0000-0000-000073020000}"/>
    <cellStyle name="Normal 3" xfId="16" xr:uid="{00000000-0005-0000-0000-00007402000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18"/>
  <sheetViews>
    <sheetView topLeftCell="A65" workbookViewId="0">
      <selection activeCell="A30" sqref="A30"/>
    </sheetView>
  </sheetViews>
  <sheetFormatPr defaultColWidth="8.796875" defaultRowHeight="14.4" x14ac:dyDescent="0.3"/>
  <cols>
    <col min="1" max="1" width="14.296875" style="82" customWidth="1"/>
    <col min="2" max="2" width="10.69921875" style="82" customWidth="1"/>
    <col min="3" max="3" width="14.19921875" style="54" customWidth="1"/>
    <col min="4" max="5" width="8.296875" style="54" customWidth="1"/>
    <col min="6" max="6" width="10.796875" style="57" customWidth="1"/>
    <col min="7" max="7" width="30.8984375" style="54" customWidth="1"/>
    <col min="8" max="8" width="50.69921875" style="54" customWidth="1"/>
    <col min="9" max="9" width="8.796875" style="54"/>
    <col min="10" max="10" width="9.296875" style="54" bestFit="1" customWidth="1"/>
    <col min="11" max="11" width="9.19921875" style="54" bestFit="1" customWidth="1"/>
    <col min="12" max="16384" width="8.796875" style="54"/>
  </cols>
  <sheetData>
    <row r="1" spans="1:10" ht="19.95" customHeight="1" x14ac:dyDescent="0.3">
      <c r="A1" s="93" t="s">
        <v>25</v>
      </c>
    </row>
    <row r="2" spans="1:10" ht="19.95" customHeight="1" x14ac:dyDescent="0.3">
      <c r="A2" s="93" t="s">
        <v>253</v>
      </c>
    </row>
    <row r="3" spans="1:10" ht="15" customHeight="1" x14ac:dyDescent="0.3">
      <c r="A3" s="436" t="s">
        <v>442</v>
      </c>
      <c r="B3" s="434" t="s">
        <v>18</v>
      </c>
      <c r="C3" s="438" t="s">
        <v>19</v>
      </c>
      <c r="D3" s="440" t="s">
        <v>17</v>
      </c>
      <c r="E3" s="440"/>
      <c r="F3" s="440"/>
      <c r="G3" s="66"/>
    </row>
    <row r="4" spans="1:10" ht="16.8" thickBot="1" x14ac:dyDescent="0.35">
      <c r="A4" s="437"/>
      <c r="B4" s="435"/>
      <c r="C4" s="439"/>
      <c r="D4" s="72" t="s">
        <v>82</v>
      </c>
      <c r="E4" s="72" t="s">
        <v>15</v>
      </c>
      <c r="F4" s="72" t="s">
        <v>34</v>
      </c>
      <c r="G4" s="72" t="s">
        <v>16</v>
      </c>
      <c r="H4" s="74"/>
    </row>
    <row r="5" spans="1:10" x14ac:dyDescent="0.3">
      <c r="A5" s="144">
        <v>39101</v>
      </c>
      <c r="B5" s="94">
        <v>94</v>
      </c>
      <c r="C5" s="99">
        <v>5570</v>
      </c>
      <c r="D5" s="64">
        <v>1600</v>
      </c>
      <c r="E5" s="64">
        <f t="shared" ref="E5:E23" si="0">D5*7.48</f>
        <v>11968</v>
      </c>
      <c r="F5" s="110">
        <f t="shared" ref="F5:F36" si="1">E5/B5</f>
        <v>127.31914893617021</v>
      </c>
      <c r="G5" s="427" t="s">
        <v>440</v>
      </c>
      <c r="J5" s="73"/>
    </row>
    <row r="6" spans="1:10" x14ac:dyDescent="0.3">
      <c r="A6" s="144">
        <v>39191</v>
      </c>
      <c r="B6" s="94">
        <v>90</v>
      </c>
      <c r="C6" s="99">
        <v>7070</v>
      </c>
      <c r="D6" s="64">
        <f>C6-C5</f>
        <v>1500</v>
      </c>
      <c r="E6" s="64">
        <f t="shared" si="0"/>
        <v>11220</v>
      </c>
      <c r="F6" s="110">
        <f t="shared" si="1"/>
        <v>124.66666666666667</v>
      </c>
      <c r="J6" s="73"/>
    </row>
    <row r="7" spans="1:10" x14ac:dyDescent="0.3">
      <c r="A7" s="144">
        <v>39282</v>
      </c>
      <c r="B7" s="94">
        <v>91</v>
      </c>
      <c r="C7" s="99">
        <v>8445</v>
      </c>
      <c r="D7" s="64">
        <f>C7-C6</f>
        <v>1375</v>
      </c>
      <c r="E7" s="64">
        <f t="shared" si="0"/>
        <v>10285</v>
      </c>
      <c r="F7" s="110">
        <f t="shared" si="1"/>
        <v>113.02197802197803</v>
      </c>
      <c r="J7" s="73"/>
    </row>
    <row r="8" spans="1:10" x14ac:dyDescent="0.3">
      <c r="A8" s="145">
        <v>39379</v>
      </c>
      <c r="B8" s="95">
        <v>97</v>
      </c>
      <c r="C8" s="100">
        <v>11030</v>
      </c>
      <c r="D8" s="142">
        <f>C8-C7</f>
        <v>2585</v>
      </c>
      <c r="E8" s="108">
        <f t="shared" si="0"/>
        <v>19335.800000000003</v>
      </c>
      <c r="F8" s="111">
        <f t="shared" si="1"/>
        <v>199.33814432989695</v>
      </c>
      <c r="J8" s="73"/>
    </row>
    <row r="9" spans="1:10" x14ac:dyDescent="0.3">
      <c r="A9" s="144">
        <v>39475</v>
      </c>
      <c r="B9" s="94">
        <v>96</v>
      </c>
      <c r="C9" s="99">
        <v>12270</v>
      </c>
      <c r="D9" s="64">
        <f t="shared" ref="D9:D72" si="2">C9-C8</f>
        <v>1240</v>
      </c>
      <c r="E9" s="64">
        <f t="shared" si="0"/>
        <v>9275.2000000000007</v>
      </c>
      <c r="F9" s="110">
        <f t="shared" si="1"/>
        <v>96.616666666666674</v>
      </c>
      <c r="J9" s="73"/>
    </row>
    <row r="10" spans="1:10" x14ac:dyDescent="0.3">
      <c r="A10" s="144">
        <v>39562</v>
      </c>
      <c r="B10" s="94">
        <v>87</v>
      </c>
      <c r="C10" s="99">
        <v>13480</v>
      </c>
      <c r="D10" s="64">
        <f t="shared" si="2"/>
        <v>1210</v>
      </c>
      <c r="E10" s="64">
        <f t="shared" si="0"/>
        <v>9050.8000000000011</v>
      </c>
      <c r="F10" s="110">
        <f t="shared" si="1"/>
        <v>104.03218390804599</v>
      </c>
      <c r="J10" s="73"/>
    </row>
    <row r="11" spans="1:10" x14ac:dyDescent="0.3">
      <c r="A11" s="144">
        <v>39653</v>
      </c>
      <c r="B11" s="94">
        <v>91</v>
      </c>
      <c r="C11" s="99">
        <v>16100</v>
      </c>
      <c r="D11" s="64">
        <f t="shared" si="2"/>
        <v>2620</v>
      </c>
      <c r="E11" s="64">
        <f t="shared" si="0"/>
        <v>19597.600000000002</v>
      </c>
      <c r="F11" s="110">
        <f t="shared" si="1"/>
        <v>215.35824175824177</v>
      </c>
      <c r="J11" s="73"/>
    </row>
    <row r="12" spans="1:10" x14ac:dyDescent="0.3">
      <c r="A12" s="145">
        <v>39743</v>
      </c>
      <c r="B12" s="95">
        <v>90</v>
      </c>
      <c r="C12" s="100">
        <v>20250</v>
      </c>
      <c r="D12" s="142">
        <f t="shared" si="2"/>
        <v>4150</v>
      </c>
      <c r="E12" s="108">
        <f t="shared" si="0"/>
        <v>31042</v>
      </c>
      <c r="F12" s="111">
        <f t="shared" si="1"/>
        <v>344.9111111111111</v>
      </c>
      <c r="J12" s="73"/>
    </row>
    <row r="13" spans="1:10" x14ac:dyDescent="0.3">
      <c r="A13" s="144">
        <v>39841</v>
      </c>
      <c r="B13" s="94">
        <v>98</v>
      </c>
      <c r="C13" s="99">
        <v>22205</v>
      </c>
      <c r="D13" s="64">
        <f t="shared" si="2"/>
        <v>1955</v>
      </c>
      <c r="E13" s="64">
        <f t="shared" si="0"/>
        <v>14623.400000000001</v>
      </c>
      <c r="F13" s="110">
        <f t="shared" si="1"/>
        <v>149.21836734693878</v>
      </c>
      <c r="J13" s="73"/>
    </row>
    <row r="14" spans="1:10" x14ac:dyDescent="0.3">
      <c r="A14" s="144">
        <v>39931</v>
      </c>
      <c r="B14" s="94">
        <v>90</v>
      </c>
      <c r="C14" s="99">
        <v>23965</v>
      </c>
      <c r="D14" s="64">
        <f t="shared" si="2"/>
        <v>1760</v>
      </c>
      <c r="E14" s="64">
        <f t="shared" si="0"/>
        <v>13164.800000000001</v>
      </c>
      <c r="F14" s="110">
        <f t="shared" si="1"/>
        <v>146.27555555555557</v>
      </c>
      <c r="J14" s="73"/>
    </row>
    <row r="15" spans="1:10" ht="15" thickBot="1" x14ac:dyDescent="0.35">
      <c r="A15" s="144">
        <v>40022</v>
      </c>
      <c r="B15" s="94">
        <v>91</v>
      </c>
      <c r="C15" s="101">
        <v>25350</v>
      </c>
      <c r="D15" s="143">
        <f t="shared" si="2"/>
        <v>1385</v>
      </c>
      <c r="E15" s="70">
        <f t="shared" si="0"/>
        <v>10359.800000000001</v>
      </c>
      <c r="F15" s="112">
        <f t="shared" si="1"/>
        <v>113.84395604395606</v>
      </c>
      <c r="G15" s="431" t="s">
        <v>439</v>
      </c>
      <c r="J15" s="73"/>
    </row>
    <row r="16" spans="1:10" x14ac:dyDescent="0.3">
      <c r="A16" s="145">
        <v>40112</v>
      </c>
      <c r="B16" s="95">
        <v>90</v>
      </c>
      <c r="C16" s="100">
        <v>25895</v>
      </c>
      <c r="D16" s="142">
        <f t="shared" si="2"/>
        <v>545</v>
      </c>
      <c r="E16" s="109">
        <f t="shared" si="0"/>
        <v>4076.6000000000004</v>
      </c>
      <c r="F16" s="113">
        <f t="shared" si="1"/>
        <v>45.295555555555559</v>
      </c>
      <c r="G16" s="432"/>
      <c r="J16" s="73"/>
    </row>
    <row r="17" spans="1:13" x14ac:dyDescent="0.3">
      <c r="A17" s="144">
        <v>40205</v>
      </c>
      <c r="B17" s="94">
        <v>93</v>
      </c>
      <c r="C17" s="99">
        <v>26405</v>
      </c>
      <c r="D17" s="64">
        <f t="shared" si="2"/>
        <v>510</v>
      </c>
      <c r="E17" s="64">
        <f t="shared" si="0"/>
        <v>3814.8</v>
      </c>
      <c r="F17" s="110">
        <f t="shared" si="1"/>
        <v>41.019354838709681</v>
      </c>
      <c r="G17" s="428" t="s">
        <v>444</v>
      </c>
      <c r="J17" s="73"/>
    </row>
    <row r="18" spans="1:13" x14ac:dyDescent="0.3">
      <c r="A18" s="144">
        <v>40296</v>
      </c>
      <c r="B18" s="94">
        <v>91</v>
      </c>
      <c r="C18" s="99">
        <v>26885</v>
      </c>
      <c r="D18" s="64">
        <f t="shared" si="2"/>
        <v>480</v>
      </c>
      <c r="E18" s="64">
        <f t="shared" si="0"/>
        <v>3590.4</v>
      </c>
      <c r="F18" s="110">
        <f t="shared" si="1"/>
        <v>39.454945054945057</v>
      </c>
      <c r="G18" s="428" t="s">
        <v>445</v>
      </c>
      <c r="J18" s="73"/>
    </row>
    <row r="19" spans="1:13" x14ac:dyDescent="0.3">
      <c r="A19" s="144">
        <v>40387</v>
      </c>
      <c r="B19" s="94">
        <v>91</v>
      </c>
      <c r="C19" s="99">
        <v>27490</v>
      </c>
      <c r="D19" s="64">
        <f t="shared" si="2"/>
        <v>605</v>
      </c>
      <c r="E19" s="64">
        <f t="shared" si="0"/>
        <v>4525.4000000000005</v>
      </c>
      <c r="F19" s="110">
        <f t="shared" si="1"/>
        <v>49.729670329670334</v>
      </c>
      <c r="J19" s="73"/>
    </row>
    <row r="20" spans="1:13" x14ac:dyDescent="0.3">
      <c r="A20" s="145">
        <v>40476</v>
      </c>
      <c r="B20" s="95">
        <v>89</v>
      </c>
      <c r="C20" s="100">
        <v>28030</v>
      </c>
      <c r="D20" s="142">
        <f t="shared" si="2"/>
        <v>540</v>
      </c>
      <c r="E20" s="108">
        <f t="shared" si="0"/>
        <v>4039.2000000000003</v>
      </c>
      <c r="F20" s="111">
        <f t="shared" si="1"/>
        <v>45.384269662921355</v>
      </c>
      <c r="J20" s="73"/>
      <c r="L20" s="55"/>
    </row>
    <row r="21" spans="1:13" x14ac:dyDescent="0.3">
      <c r="A21" s="144">
        <v>40569</v>
      </c>
      <c r="B21" s="94">
        <v>93</v>
      </c>
      <c r="C21" s="99">
        <v>28565</v>
      </c>
      <c r="D21" s="64">
        <f t="shared" si="2"/>
        <v>535</v>
      </c>
      <c r="E21" s="64">
        <f t="shared" si="0"/>
        <v>4001.8</v>
      </c>
      <c r="F21" s="110">
        <f t="shared" si="1"/>
        <v>43.030107526881721</v>
      </c>
      <c r="G21" s="54" t="s">
        <v>31</v>
      </c>
      <c r="J21" s="73"/>
      <c r="L21" s="63"/>
    </row>
    <row r="22" spans="1:13" x14ac:dyDescent="0.3">
      <c r="A22" s="144">
        <v>40660</v>
      </c>
      <c r="B22" s="94">
        <v>91</v>
      </c>
      <c r="C22" s="99">
        <v>29050</v>
      </c>
      <c r="D22" s="64">
        <f t="shared" si="2"/>
        <v>485</v>
      </c>
      <c r="E22" s="64">
        <f t="shared" si="0"/>
        <v>3627.8</v>
      </c>
      <c r="F22" s="110">
        <f t="shared" si="1"/>
        <v>39.86593406593407</v>
      </c>
      <c r="G22" s="54" t="s">
        <v>24</v>
      </c>
      <c r="J22" s="73"/>
      <c r="L22" s="63"/>
    </row>
    <row r="23" spans="1:13" x14ac:dyDescent="0.3">
      <c r="A23" s="144">
        <v>40751</v>
      </c>
      <c r="B23" s="94">
        <v>91</v>
      </c>
      <c r="C23" s="99">
        <v>29560</v>
      </c>
      <c r="D23" s="64">
        <f t="shared" si="2"/>
        <v>510</v>
      </c>
      <c r="E23" s="64">
        <f t="shared" si="0"/>
        <v>3814.8</v>
      </c>
      <c r="F23" s="110">
        <f t="shared" si="1"/>
        <v>41.920879120879121</v>
      </c>
      <c r="J23" s="73"/>
    </row>
    <row r="24" spans="1:13" x14ac:dyDescent="0.3">
      <c r="A24" s="145">
        <v>40840</v>
      </c>
      <c r="B24" s="95">
        <v>89</v>
      </c>
      <c r="C24" s="100">
        <v>30130</v>
      </c>
      <c r="D24" s="142">
        <f t="shared" si="2"/>
        <v>570</v>
      </c>
      <c r="E24" s="108">
        <f t="shared" ref="E24:E87" si="3">D24*7.48</f>
        <v>4263.6000000000004</v>
      </c>
      <c r="F24" s="111">
        <f t="shared" si="1"/>
        <v>47.905617977528095</v>
      </c>
      <c r="J24" s="73"/>
    </row>
    <row r="25" spans="1:13" x14ac:dyDescent="0.3">
      <c r="A25" s="144">
        <v>40938</v>
      </c>
      <c r="B25" s="94">
        <v>98</v>
      </c>
      <c r="C25" s="99">
        <v>30820</v>
      </c>
      <c r="D25" s="64">
        <f t="shared" si="2"/>
        <v>690</v>
      </c>
      <c r="E25" s="64">
        <f t="shared" si="3"/>
        <v>5161.2000000000007</v>
      </c>
      <c r="F25" s="110">
        <f t="shared" si="1"/>
        <v>52.665306122448989</v>
      </c>
      <c r="J25" s="73"/>
    </row>
    <row r="26" spans="1:13" ht="15" thickBot="1" x14ac:dyDescent="0.35">
      <c r="A26" s="144">
        <v>41025</v>
      </c>
      <c r="B26" s="94">
        <v>87</v>
      </c>
      <c r="C26" s="101">
        <v>31430</v>
      </c>
      <c r="D26" s="143">
        <f t="shared" si="2"/>
        <v>610</v>
      </c>
      <c r="E26" s="70">
        <f t="shared" si="3"/>
        <v>4562.8</v>
      </c>
      <c r="F26" s="112">
        <f t="shared" si="1"/>
        <v>52.445977011494257</v>
      </c>
      <c r="G26" s="431" t="s">
        <v>441</v>
      </c>
      <c r="J26" s="73"/>
    </row>
    <row r="27" spans="1:13" x14ac:dyDescent="0.3">
      <c r="A27" s="144">
        <v>41115</v>
      </c>
      <c r="B27" s="94">
        <v>90</v>
      </c>
      <c r="C27" s="99">
        <v>31610</v>
      </c>
      <c r="D27" s="64">
        <f t="shared" si="2"/>
        <v>180</v>
      </c>
      <c r="E27" s="64">
        <f t="shared" si="3"/>
        <v>1346.4</v>
      </c>
      <c r="F27" s="114">
        <f t="shared" si="1"/>
        <v>14.96</v>
      </c>
      <c r="G27" s="432"/>
      <c r="J27" s="73"/>
    </row>
    <row r="28" spans="1:13" x14ac:dyDescent="0.3">
      <c r="A28" s="145">
        <v>41206</v>
      </c>
      <c r="B28" s="95">
        <v>91</v>
      </c>
      <c r="C28" s="100">
        <v>31775</v>
      </c>
      <c r="D28" s="142">
        <f t="shared" si="2"/>
        <v>165</v>
      </c>
      <c r="E28" s="108">
        <f t="shared" si="3"/>
        <v>1234.2</v>
      </c>
      <c r="F28" s="111">
        <f t="shared" si="1"/>
        <v>13.562637362637362</v>
      </c>
      <c r="J28" s="73"/>
    </row>
    <row r="29" spans="1:13" x14ac:dyDescent="0.3">
      <c r="A29" s="144">
        <v>41303</v>
      </c>
      <c r="B29" s="94">
        <v>97</v>
      </c>
      <c r="C29" s="99">
        <v>31910</v>
      </c>
      <c r="D29" s="64">
        <f t="shared" si="2"/>
        <v>135</v>
      </c>
      <c r="E29" s="64">
        <f t="shared" si="3"/>
        <v>1009.8000000000001</v>
      </c>
      <c r="F29" s="110">
        <f t="shared" si="1"/>
        <v>10.410309278350516</v>
      </c>
      <c r="J29" s="73"/>
    </row>
    <row r="30" spans="1:13" x14ac:dyDescent="0.3">
      <c r="A30" s="144">
        <v>41393</v>
      </c>
      <c r="B30" s="94">
        <v>90</v>
      </c>
      <c r="C30" s="99">
        <v>31955</v>
      </c>
      <c r="D30" s="64">
        <f t="shared" si="2"/>
        <v>45</v>
      </c>
      <c r="E30" s="64">
        <f t="shared" si="3"/>
        <v>336.6</v>
      </c>
      <c r="F30" s="110">
        <f t="shared" si="1"/>
        <v>3.74</v>
      </c>
      <c r="G30" s="54" t="s">
        <v>30</v>
      </c>
      <c r="J30" s="73"/>
      <c r="M30" s="63"/>
    </row>
    <row r="31" spans="1:13" x14ac:dyDescent="0.3">
      <c r="A31" s="144">
        <v>41484</v>
      </c>
      <c r="B31" s="94">
        <v>91</v>
      </c>
      <c r="C31" s="99">
        <v>32195</v>
      </c>
      <c r="D31" s="64">
        <f t="shared" si="2"/>
        <v>240</v>
      </c>
      <c r="E31" s="64">
        <f t="shared" si="3"/>
        <v>1795.2</v>
      </c>
      <c r="F31" s="110">
        <f t="shared" si="1"/>
        <v>19.727472527472528</v>
      </c>
      <c r="G31" s="433" t="s">
        <v>21</v>
      </c>
      <c r="J31" s="73"/>
      <c r="M31" s="55"/>
    </row>
    <row r="32" spans="1:13" x14ac:dyDescent="0.3">
      <c r="A32" s="144">
        <v>41557</v>
      </c>
      <c r="B32" s="94">
        <v>73</v>
      </c>
      <c r="C32" s="99">
        <v>32355</v>
      </c>
      <c r="D32" s="64">
        <f t="shared" si="2"/>
        <v>160</v>
      </c>
      <c r="E32" s="64">
        <f t="shared" si="3"/>
        <v>1196.8000000000002</v>
      </c>
      <c r="F32" s="110">
        <f t="shared" si="1"/>
        <v>16.394520547945209</v>
      </c>
      <c r="G32" s="433"/>
    </row>
    <row r="33" spans="1:11" x14ac:dyDescent="0.3">
      <c r="A33" s="145">
        <v>41569</v>
      </c>
      <c r="B33" s="95">
        <v>12</v>
      </c>
      <c r="C33" s="100">
        <v>32375</v>
      </c>
      <c r="D33" s="142">
        <f t="shared" si="2"/>
        <v>20</v>
      </c>
      <c r="E33" s="108">
        <f t="shared" si="3"/>
        <v>149.60000000000002</v>
      </c>
      <c r="F33" s="111">
        <f t="shared" si="1"/>
        <v>12.466666666666669</v>
      </c>
      <c r="G33" s="81" t="s">
        <v>26</v>
      </c>
    </row>
    <row r="34" spans="1:11" x14ac:dyDescent="0.3">
      <c r="A34" s="144">
        <v>41668</v>
      </c>
      <c r="B34" s="96">
        <v>99</v>
      </c>
      <c r="C34" s="99">
        <v>32430</v>
      </c>
      <c r="D34" s="64">
        <f t="shared" si="2"/>
        <v>55</v>
      </c>
      <c r="E34" s="64">
        <f t="shared" si="3"/>
        <v>411.40000000000003</v>
      </c>
      <c r="F34" s="110">
        <f t="shared" si="1"/>
        <v>4.1555555555555559</v>
      </c>
    </row>
    <row r="35" spans="1:11" x14ac:dyDescent="0.3">
      <c r="A35" s="144">
        <v>41759</v>
      </c>
      <c r="B35" s="96">
        <v>91</v>
      </c>
      <c r="C35" s="102">
        <v>32450</v>
      </c>
      <c r="D35" s="64">
        <f t="shared" si="2"/>
        <v>20</v>
      </c>
      <c r="E35" s="64">
        <f t="shared" si="3"/>
        <v>149.60000000000002</v>
      </c>
      <c r="F35" s="110">
        <f t="shared" si="1"/>
        <v>1.6439560439560441</v>
      </c>
    </row>
    <row r="36" spans="1:11" x14ac:dyDescent="0.3">
      <c r="A36" s="144">
        <v>41848</v>
      </c>
      <c r="B36" s="96">
        <v>89</v>
      </c>
      <c r="C36" s="102">
        <v>32495</v>
      </c>
      <c r="D36" s="64">
        <f t="shared" si="2"/>
        <v>45</v>
      </c>
      <c r="E36" s="64">
        <f t="shared" si="3"/>
        <v>336.6</v>
      </c>
      <c r="F36" s="110">
        <f t="shared" si="1"/>
        <v>3.7820224719101128</v>
      </c>
    </row>
    <row r="37" spans="1:11" x14ac:dyDescent="0.3">
      <c r="A37" s="145">
        <v>41934</v>
      </c>
      <c r="B37" s="97">
        <v>86</v>
      </c>
      <c r="C37" s="100">
        <v>32555</v>
      </c>
      <c r="D37" s="142">
        <f t="shared" si="2"/>
        <v>60</v>
      </c>
      <c r="E37" s="108">
        <f t="shared" si="3"/>
        <v>448.8</v>
      </c>
      <c r="F37" s="111">
        <f t="shared" ref="F37:F68" si="4">E37/B37</f>
        <v>5.2186046511627913</v>
      </c>
    </row>
    <row r="38" spans="1:11" x14ac:dyDescent="0.3">
      <c r="A38" s="144">
        <v>42032</v>
      </c>
      <c r="B38" s="96">
        <v>98</v>
      </c>
      <c r="C38" s="102">
        <v>32610</v>
      </c>
      <c r="D38" s="64">
        <f t="shared" si="2"/>
        <v>55</v>
      </c>
      <c r="E38" s="64">
        <f t="shared" si="3"/>
        <v>411.40000000000003</v>
      </c>
      <c r="F38" s="110">
        <f t="shared" si="4"/>
        <v>4.1979591836734693</v>
      </c>
    </row>
    <row r="39" spans="1:11" x14ac:dyDescent="0.3">
      <c r="A39" s="144">
        <v>42121</v>
      </c>
      <c r="B39" s="96">
        <v>89</v>
      </c>
      <c r="C39" s="102">
        <v>32660</v>
      </c>
      <c r="D39" s="64">
        <f t="shared" si="2"/>
        <v>50</v>
      </c>
      <c r="E39" s="64">
        <f t="shared" si="3"/>
        <v>374</v>
      </c>
      <c r="F39" s="110">
        <f t="shared" si="4"/>
        <v>4.202247191011236</v>
      </c>
      <c r="K39" s="63"/>
    </row>
    <row r="40" spans="1:11" x14ac:dyDescent="0.3">
      <c r="A40" s="144">
        <v>42213</v>
      </c>
      <c r="B40" s="96">
        <v>92</v>
      </c>
      <c r="C40" s="102">
        <v>33040</v>
      </c>
      <c r="D40" s="64">
        <f t="shared" si="2"/>
        <v>380</v>
      </c>
      <c r="E40" s="64">
        <f t="shared" si="3"/>
        <v>2842.4</v>
      </c>
      <c r="F40" s="110">
        <f t="shared" si="4"/>
        <v>30.895652173913046</v>
      </c>
      <c r="G40" s="54" t="s">
        <v>27</v>
      </c>
      <c r="K40" s="63"/>
    </row>
    <row r="41" spans="1:11" x14ac:dyDescent="0.3">
      <c r="A41" s="145">
        <v>42299</v>
      </c>
      <c r="B41" s="97">
        <v>86</v>
      </c>
      <c r="C41" s="100">
        <v>33105</v>
      </c>
      <c r="D41" s="142">
        <f t="shared" si="2"/>
        <v>65</v>
      </c>
      <c r="E41" s="108">
        <f t="shared" si="3"/>
        <v>486.20000000000005</v>
      </c>
      <c r="F41" s="111">
        <f t="shared" si="4"/>
        <v>5.6534883720930234</v>
      </c>
      <c r="G41" s="54" t="s">
        <v>23</v>
      </c>
    </row>
    <row r="42" spans="1:11" x14ac:dyDescent="0.3">
      <c r="A42" s="144">
        <v>42396</v>
      </c>
      <c r="B42" s="96">
        <v>97</v>
      </c>
      <c r="C42" s="103">
        <v>33910</v>
      </c>
      <c r="D42" s="64">
        <f t="shared" si="2"/>
        <v>805</v>
      </c>
      <c r="E42" s="64">
        <f t="shared" si="3"/>
        <v>6021.4000000000005</v>
      </c>
      <c r="F42" s="115">
        <f t="shared" si="4"/>
        <v>62.076288659793818</v>
      </c>
      <c r="G42" s="54" t="s">
        <v>20</v>
      </c>
    </row>
    <row r="43" spans="1:11" x14ac:dyDescent="0.3">
      <c r="A43" s="144">
        <v>42487</v>
      </c>
      <c r="B43" s="96">
        <f t="shared" ref="B43:B89" si="5">A43-A42</f>
        <v>91</v>
      </c>
      <c r="C43" s="103">
        <v>33965</v>
      </c>
      <c r="D43" s="64">
        <f t="shared" si="2"/>
        <v>55</v>
      </c>
      <c r="E43" s="64">
        <f t="shared" si="3"/>
        <v>411.40000000000003</v>
      </c>
      <c r="F43" s="115">
        <f t="shared" si="4"/>
        <v>4.5208791208791217</v>
      </c>
    </row>
    <row r="44" spans="1:11" x14ac:dyDescent="0.3">
      <c r="A44" s="144">
        <v>42573</v>
      </c>
      <c r="B44" s="96">
        <f t="shared" si="5"/>
        <v>86</v>
      </c>
      <c r="C44" s="103">
        <v>33985</v>
      </c>
      <c r="D44" s="64">
        <f t="shared" si="2"/>
        <v>20</v>
      </c>
      <c r="E44" s="64">
        <f t="shared" si="3"/>
        <v>149.60000000000002</v>
      </c>
      <c r="F44" s="115">
        <f t="shared" si="4"/>
        <v>1.7395348837209306</v>
      </c>
    </row>
    <row r="45" spans="1:11" x14ac:dyDescent="0.3">
      <c r="A45" s="146">
        <v>42668</v>
      </c>
      <c r="B45" s="97">
        <f t="shared" si="5"/>
        <v>95</v>
      </c>
      <c r="C45" s="104">
        <v>34065</v>
      </c>
      <c r="D45" s="142">
        <f t="shared" si="2"/>
        <v>80</v>
      </c>
      <c r="E45" s="108">
        <f t="shared" si="3"/>
        <v>598.40000000000009</v>
      </c>
      <c r="F45" s="116">
        <f t="shared" si="4"/>
        <v>6.2989473684210537</v>
      </c>
    </row>
    <row r="46" spans="1:11" x14ac:dyDescent="0.3">
      <c r="A46" s="144">
        <v>42762</v>
      </c>
      <c r="B46" s="96">
        <f t="shared" si="5"/>
        <v>94</v>
      </c>
      <c r="C46" s="105">
        <v>34110</v>
      </c>
      <c r="D46" s="64">
        <f t="shared" si="2"/>
        <v>45</v>
      </c>
      <c r="E46" s="64">
        <f t="shared" si="3"/>
        <v>336.6</v>
      </c>
      <c r="F46" s="115">
        <f t="shared" si="4"/>
        <v>3.5808510638297877</v>
      </c>
    </row>
    <row r="47" spans="1:11" ht="15" thickBot="1" x14ac:dyDescent="0.35">
      <c r="A47" s="144">
        <v>42852</v>
      </c>
      <c r="B47" s="96">
        <f t="shared" si="5"/>
        <v>90</v>
      </c>
      <c r="C47" s="106">
        <v>34130</v>
      </c>
      <c r="D47" s="143">
        <f t="shared" si="2"/>
        <v>20</v>
      </c>
      <c r="E47" s="70">
        <f t="shared" si="3"/>
        <v>149.60000000000002</v>
      </c>
      <c r="F47" s="117">
        <f t="shared" si="4"/>
        <v>1.6622222222222225</v>
      </c>
      <c r="G47" s="69" t="s">
        <v>33</v>
      </c>
      <c r="H47" s="431" t="s">
        <v>22</v>
      </c>
    </row>
    <row r="48" spans="1:11" x14ac:dyDescent="0.3">
      <c r="A48" s="144">
        <v>42943</v>
      </c>
      <c r="B48" s="96">
        <f t="shared" si="5"/>
        <v>91</v>
      </c>
      <c r="C48" s="105">
        <v>34530</v>
      </c>
      <c r="D48" s="64">
        <f t="shared" si="2"/>
        <v>400</v>
      </c>
      <c r="E48" s="64">
        <f t="shared" si="3"/>
        <v>2992</v>
      </c>
      <c r="F48" s="115">
        <f t="shared" si="4"/>
        <v>32.879120879120876</v>
      </c>
      <c r="G48" s="58"/>
      <c r="H48" s="432"/>
    </row>
    <row r="49" spans="1:7" x14ac:dyDescent="0.3">
      <c r="A49" s="145">
        <v>43032</v>
      </c>
      <c r="B49" s="97">
        <f t="shared" si="5"/>
        <v>89</v>
      </c>
      <c r="C49" s="104">
        <v>35150</v>
      </c>
      <c r="D49" s="142">
        <f t="shared" si="2"/>
        <v>620</v>
      </c>
      <c r="E49" s="108">
        <f t="shared" si="3"/>
        <v>4637.6000000000004</v>
      </c>
      <c r="F49" s="116">
        <f t="shared" si="4"/>
        <v>52.107865168539327</v>
      </c>
    </row>
    <row r="50" spans="1:7" x14ac:dyDescent="0.3">
      <c r="A50" s="144">
        <v>43109</v>
      </c>
      <c r="B50" s="96">
        <f t="shared" si="5"/>
        <v>77</v>
      </c>
      <c r="C50" s="105">
        <v>35675</v>
      </c>
      <c r="D50" s="64">
        <f t="shared" si="2"/>
        <v>525</v>
      </c>
      <c r="E50" s="64">
        <f t="shared" si="3"/>
        <v>3927</v>
      </c>
      <c r="F50" s="115">
        <f t="shared" si="4"/>
        <v>51</v>
      </c>
    </row>
    <row r="51" spans="1:7" x14ac:dyDescent="0.3">
      <c r="A51" s="144">
        <v>43138</v>
      </c>
      <c r="B51" s="96">
        <f t="shared" si="5"/>
        <v>29</v>
      </c>
      <c r="C51" s="105">
        <v>35870</v>
      </c>
      <c r="D51" s="64">
        <f t="shared" si="2"/>
        <v>195</v>
      </c>
      <c r="E51" s="64">
        <f t="shared" si="3"/>
        <v>1458.6000000000001</v>
      </c>
      <c r="F51" s="115">
        <f t="shared" si="4"/>
        <v>50.296551724137935</v>
      </c>
    </row>
    <row r="52" spans="1:7" x14ac:dyDescent="0.3">
      <c r="A52" s="144">
        <v>43168</v>
      </c>
      <c r="B52" s="96">
        <f t="shared" si="5"/>
        <v>30</v>
      </c>
      <c r="C52" s="105">
        <v>36080</v>
      </c>
      <c r="D52" s="64">
        <f t="shared" si="2"/>
        <v>210</v>
      </c>
      <c r="E52" s="64">
        <f t="shared" si="3"/>
        <v>1570.8000000000002</v>
      </c>
      <c r="F52" s="115">
        <f t="shared" si="4"/>
        <v>52.360000000000007</v>
      </c>
    </row>
    <row r="53" spans="1:7" x14ac:dyDescent="0.3">
      <c r="A53" s="144">
        <v>43199</v>
      </c>
      <c r="B53" s="96">
        <f t="shared" si="5"/>
        <v>31</v>
      </c>
      <c r="C53" s="105">
        <v>36290</v>
      </c>
      <c r="D53" s="64">
        <f t="shared" si="2"/>
        <v>210</v>
      </c>
      <c r="E53" s="64">
        <f t="shared" si="3"/>
        <v>1570.8000000000002</v>
      </c>
      <c r="F53" s="115">
        <f t="shared" si="4"/>
        <v>50.670967741935492</v>
      </c>
    </row>
    <row r="54" spans="1:7" x14ac:dyDescent="0.3">
      <c r="A54" s="144">
        <v>43229</v>
      </c>
      <c r="B54" s="96">
        <f t="shared" si="5"/>
        <v>30</v>
      </c>
      <c r="C54" s="105">
        <v>36500</v>
      </c>
      <c r="D54" s="64">
        <f t="shared" si="2"/>
        <v>210</v>
      </c>
      <c r="E54" s="64">
        <f t="shared" si="3"/>
        <v>1570.8000000000002</v>
      </c>
      <c r="F54" s="115">
        <f t="shared" si="4"/>
        <v>52.360000000000007</v>
      </c>
    </row>
    <row r="55" spans="1:7" x14ac:dyDescent="0.3">
      <c r="A55" s="144">
        <v>43259</v>
      </c>
      <c r="B55" s="96">
        <f t="shared" si="5"/>
        <v>30</v>
      </c>
      <c r="C55" s="105">
        <v>36695</v>
      </c>
      <c r="D55" s="64">
        <f t="shared" si="2"/>
        <v>195</v>
      </c>
      <c r="E55" s="64">
        <f t="shared" si="3"/>
        <v>1458.6000000000001</v>
      </c>
      <c r="F55" s="115">
        <f t="shared" si="4"/>
        <v>48.620000000000005</v>
      </c>
      <c r="G55" s="54" t="s">
        <v>32</v>
      </c>
    </row>
    <row r="56" spans="1:7" x14ac:dyDescent="0.3">
      <c r="A56" s="144">
        <v>43291</v>
      </c>
      <c r="B56" s="96">
        <f t="shared" si="5"/>
        <v>32</v>
      </c>
      <c r="C56" s="105">
        <v>36930</v>
      </c>
      <c r="D56" s="64">
        <f t="shared" si="2"/>
        <v>235</v>
      </c>
      <c r="E56" s="64">
        <f t="shared" si="3"/>
        <v>1757.8000000000002</v>
      </c>
      <c r="F56" s="115">
        <f t="shared" si="4"/>
        <v>54.931250000000006</v>
      </c>
    </row>
    <row r="57" spans="1:7" x14ac:dyDescent="0.3">
      <c r="A57" s="144">
        <v>43320</v>
      </c>
      <c r="B57" s="96">
        <f t="shared" si="5"/>
        <v>29</v>
      </c>
      <c r="C57" s="105">
        <v>37140</v>
      </c>
      <c r="D57" s="64">
        <f t="shared" si="2"/>
        <v>210</v>
      </c>
      <c r="E57" s="64">
        <f t="shared" si="3"/>
        <v>1570.8000000000002</v>
      </c>
      <c r="F57" s="115">
        <f t="shared" si="4"/>
        <v>54.16551724137932</v>
      </c>
    </row>
    <row r="58" spans="1:7" x14ac:dyDescent="0.3">
      <c r="A58" s="144">
        <v>43353</v>
      </c>
      <c r="B58" s="96">
        <f t="shared" si="5"/>
        <v>33</v>
      </c>
      <c r="C58" s="105">
        <v>37380</v>
      </c>
      <c r="D58" s="64">
        <f t="shared" si="2"/>
        <v>240</v>
      </c>
      <c r="E58" s="64">
        <f t="shared" si="3"/>
        <v>1795.2</v>
      </c>
      <c r="F58" s="115">
        <f t="shared" si="4"/>
        <v>54.4</v>
      </c>
    </row>
    <row r="59" spans="1:7" x14ac:dyDescent="0.3">
      <c r="A59" s="144">
        <v>43381</v>
      </c>
      <c r="B59" s="96">
        <f t="shared" si="5"/>
        <v>28</v>
      </c>
      <c r="C59" s="105">
        <v>37570</v>
      </c>
      <c r="D59" s="64">
        <f t="shared" si="2"/>
        <v>190</v>
      </c>
      <c r="E59" s="64">
        <f t="shared" si="3"/>
        <v>1421.2</v>
      </c>
      <c r="F59" s="115">
        <f t="shared" si="4"/>
        <v>50.75714285714286</v>
      </c>
    </row>
    <row r="60" spans="1:7" x14ac:dyDescent="0.3">
      <c r="A60" s="144">
        <v>43410</v>
      </c>
      <c r="B60" s="96">
        <f t="shared" si="5"/>
        <v>29</v>
      </c>
      <c r="C60" s="105">
        <v>37765</v>
      </c>
      <c r="D60" s="64">
        <f t="shared" si="2"/>
        <v>195</v>
      </c>
      <c r="E60" s="64">
        <f t="shared" si="3"/>
        <v>1458.6000000000001</v>
      </c>
      <c r="F60" s="115">
        <f t="shared" si="4"/>
        <v>50.296551724137935</v>
      </c>
    </row>
    <row r="61" spans="1:7" x14ac:dyDescent="0.3">
      <c r="A61" s="145">
        <v>43441</v>
      </c>
      <c r="B61" s="97">
        <f t="shared" si="5"/>
        <v>31</v>
      </c>
      <c r="C61" s="104">
        <v>37965</v>
      </c>
      <c r="D61" s="142">
        <f t="shared" si="2"/>
        <v>200</v>
      </c>
      <c r="E61" s="108">
        <f t="shared" si="3"/>
        <v>1496</v>
      </c>
      <c r="F61" s="116">
        <f t="shared" si="4"/>
        <v>48.258064516129032</v>
      </c>
    </row>
    <row r="62" spans="1:7" x14ac:dyDescent="0.3">
      <c r="A62" s="144">
        <v>43474</v>
      </c>
      <c r="B62" s="96">
        <f t="shared" si="5"/>
        <v>33</v>
      </c>
      <c r="C62" s="105">
        <v>38180</v>
      </c>
      <c r="D62" s="64">
        <f t="shared" si="2"/>
        <v>215</v>
      </c>
      <c r="E62" s="64">
        <f t="shared" si="3"/>
        <v>1608.2</v>
      </c>
      <c r="F62" s="115">
        <f t="shared" si="4"/>
        <v>48.733333333333334</v>
      </c>
    </row>
    <row r="63" spans="1:7" x14ac:dyDescent="0.3">
      <c r="A63" s="144">
        <v>43503</v>
      </c>
      <c r="B63" s="96">
        <f t="shared" si="5"/>
        <v>29</v>
      </c>
      <c r="C63" s="105">
        <v>38390</v>
      </c>
      <c r="D63" s="64">
        <f t="shared" si="2"/>
        <v>210</v>
      </c>
      <c r="E63" s="64">
        <f t="shared" si="3"/>
        <v>1570.8000000000002</v>
      </c>
      <c r="F63" s="115">
        <f t="shared" si="4"/>
        <v>54.16551724137932</v>
      </c>
    </row>
    <row r="64" spans="1:7" x14ac:dyDescent="0.3">
      <c r="A64" s="144">
        <v>43532</v>
      </c>
      <c r="B64" s="96">
        <f t="shared" si="5"/>
        <v>29</v>
      </c>
      <c r="C64" s="105">
        <v>38575</v>
      </c>
      <c r="D64" s="64">
        <f t="shared" si="2"/>
        <v>185</v>
      </c>
      <c r="E64" s="64">
        <f t="shared" si="3"/>
        <v>1383.8000000000002</v>
      </c>
      <c r="F64" s="115">
        <f t="shared" si="4"/>
        <v>47.717241379310352</v>
      </c>
    </row>
    <row r="65" spans="1:6" x14ac:dyDescent="0.3">
      <c r="A65" s="144">
        <v>43563</v>
      </c>
      <c r="B65" s="96">
        <f t="shared" si="5"/>
        <v>31</v>
      </c>
      <c r="C65" s="105">
        <v>38775</v>
      </c>
      <c r="D65" s="64">
        <f t="shared" si="2"/>
        <v>200</v>
      </c>
      <c r="E65" s="64">
        <f t="shared" si="3"/>
        <v>1496</v>
      </c>
      <c r="F65" s="115">
        <f t="shared" si="4"/>
        <v>48.258064516129032</v>
      </c>
    </row>
    <row r="66" spans="1:6" x14ac:dyDescent="0.3">
      <c r="A66" s="144">
        <v>43593</v>
      </c>
      <c r="B66" s="96">
        <f t="shared" si="5"/>
        <v>30</v>
      </c>
      <c r="C66" s="105">
        <v>38970</v>
      </c>
      <c r="D66" s="64">
        <f t="shared" si="2"/>
        <v>195</v>
      </c>
      <c r="E66" s="64">
        <f t="shared" si="3"/>
        <v>1458.6000000000001</v>
      </c>
      <c r="F66" s="115">
        <f t="shared" si="4"/>
        <v>48.620000000000005</v>
      </c>
    </row>
    <row r="67" spans="1:6" x14ac:dyDescent="0.3">
      <c r="A67" s="144">
        <v>43623</v>
      </c>
      <c r="B67" s="96">
        <f t="shared" si="5"/>
        <v>30</v>
      </c>
      <c r="C67" s="105">
        <v>39170</v>
      </c>
      <c r="D67" s="64">
        <f t="shared" si="2"/>
        <v>200</v>
      </c>
      <c r="E67" s="64">
        <f t="shared" si="3"/>
        <v>1496</v>
      </c>
      <c r="F67" s="115">
        <f t="shared" si="4"/>
        <v>49.866666666666667</v>
      </c>
    </row>
    <row r="68" spans="1:6" x14ac:dyDescent="0.3">
      <c r="A68" s="144">
        <v>43655</v>
      </c>
      <c r="B68" s="96">
        <f t="shared" si="5"/>
        <v>32</v>
      </c>
      <c r="C68" s="105">
        <v>39385</v>
      </c>
      <c r="D68" s="64">
        <f t="shared" si="2"/>
        <v>215</v>
      </c>
      <c r="E68" s="64">
        <f t="shared" si="3"/>
        <v>1608.2</v>
      </c>
      <c r="F68" s="115">
        <f t="shared" si="4"/>
        <v>50.256250000000001</v>
      </c>
    </row>
    <row r="69" spans="1:6" x14ac:dyDescent="0.3">
      <c r="A69" s="144">
        <v>43684</v>
      </c>
      <c r="B69" s="96">
        <f t="shared" si="5"/>
        <v>29</v>
      </c>
      <c r="C69" s="105">
        <v>39580</v>
      </c>
      <c r="D69" s="64">
        <f t="shared" si="2"/>
        <v>195</v>
      </c>
      <c r="E69" s="64">
        <f t="shared" si="3"/>
        <v>1458.6000000000001</v>
      </c>
      <c r="F69" s="115">
        <f t="shared" ref="F69:F89" si="6">E69/B69</f>
        <v>50.296551724137935</v>
      </c>
    </row>
    <row r="70" spans="1:6" x14ac:dyDescent="0.3">
      <c r="A70" s="144">
        <v>43717</v>
      </c>
      <c r="B70" s="96">
        <f t="shared" si="5"/>
        <v>33</v>
      </c>
      <c r="C70" s="105">
        <v>39800</v>
      </c>
      <c r="D70" s="64">
        <f t="shared" si="2"/>
        <v>220</v>
      </c>
      <c r="E70" s="64">
        <f t="shared" si="3"/>
        <v>1645.6000000000001</v>
      </c>
      <c r="F70" s="115">
        <f t="shared" si="6"/>
        <v>49.866666666666674</v>
      </c>
    </row>
    <row r="71" spans="1:6" x14ac:dyDescent="0.3">
      <c r="A71" s="144">
        <v>43745</v>
      </c>
      <c r="B71" s="96">
        <f t="shared" si="5"/>
        <v>28</v>
      </c>
      <c r="C71" s="105">
        <v>39980</v>
      </c>
      <c r="D71" s="64">
        <f t="shared" si="2"/>
        <v>180</v>
      </c>
      <c r="E71" s="64">
        <f t="shared" si="3"/>
        <v>1346.4</v>
      </c>
      <c r="F71" s="115">
        <f t="shared" si="6"/>
        <v>48.085714285714289</v>
      </c>
    </row>
    <row r="72" spans="1:6" x14ac:dyDescent="0.3">
      <c r="A72" s="144">
        <v>43774</v>
      </c>
      <c r="B72" s="96">
        <f t="shared" si="5"/>
        <v>29</v>
      </c>
      <c r="C72" s="105">
        <v>40160</v>
      </c>
      <c r="D72" s="64">
        <f t="shared" si="2"/>
        <v>180</v>
      </c>
      <c r="E72" s="64">
        <f t="shared" si="3"/>
        <v>1346.4</v>
      </c>
      <c r="F72" s="115">
        <f t="shared" si="6"/>
        <v>46.427586206896557</v>
      </c>
    </row>
    <row r="73" spans="1:6" x14ac:dyDescent="0.3">
      <c r="A73" s="145">
        <v>43805</v>
      </c>
      <c r="B73" s="97">
        <f t="shared" si="5"/>
        <v>31</v>
      </c>
      <c r="C73" s="104">
        <v>40345</v>
      </c>
      <c r="D73" s="142">
        <f t="shared" ref="D73:D89" si="7">C73-C72</f>
        <v>185</v>
      </c>
      <c r="E73" s="108">
        <f t="shared" si="3"/>
        <v>1383.8000000000002</v>
      </c>
      <c r="F73" s="116">
        <f t="shared" si="6"/>
        <v>44.638709677419364</v>
      </c>
    </row>
    <row r="74" spans="1:6" x14ac:dyDescent="0.3">
      <c r="A74" s="144">
        <v>43839</v>
      </c>
      <c r="B74" s="96">
        <f t="shared" si="5"/>
        <v>34</v>
      </c>
      <c r="C74" s="105">
        <v>40545</v>
      </c>
      <c r="D74" s="64">
        <f t="shared" si="7"/>
        <v>200</v>
      </c>
      <c r="E74" s="64">
        <f t="shared" si="3"/>
        <v>1496</v>
      </c>
      <c r="F74" s="115">
        <f t="shared" si="6"/>
        <v>44</v>
      </c>
    </row>
    <row r="75" spans="1:6" x14ac:dyDescent="0.3">
      <c r="A75" s="144">
        <v>43871</v>
      </c>
      <c r="B75" s="96">
        <f t="shared" si="5"/>
        <v>32</v>
      </c>
      <c r="C75" s="105">
        <v>40720</v>
      </c>
      <c r="D75" s="64">
        <f t="shared" si="7"/>
        <v>175</v>
      </c>
      <c r="E75" s="64">
        <f t="shared" si="3"/>
        <v>1309</v>
      </c>
      <c r="F75" s="115">
        <f t="shared" si="6"/>
        <v>40.90625</v>
      </c>
    </row>
    <row r="76" spans="1:6" x14ac:dyDescent="0.3">
      <c r="A76" s="144">
        <v>43900</v>
      </c>
      <c r="B76" s="96">
        <f t="shared" si="5"/>
        <v>29</v>
      </c>
      <c r="C76" s="105">
        <v>40890</v>
      </c>
      <c r="D76" s="64">
        <f t="shared" si="7"/>
        <v>170</v>
      </c>
      <c r="E76" s="64">
        <f t="shared" si="3"/>
        <v>1271.6000000000001</v>
      </c>
      <c r="F76" s="115">
        <f t="shared" si="6"/>
        <v>43.848275862068974</v>
      </c>
    </row>
    <row r="77" spans="1:6" x14ac:dyDescent="0.3">
      <c r="A77" s="144">
        <v>43930</v>
      </c>
      <c r="B77" s="96">
        <f t="shared" si="5"/>
        <v>30</v>
      </c>
      <c r="C77" s="105">
        <v>41065</v>
      </c>
      <c r="D77" s="64">
        <f t="shared" si="7"/>
        <v>175</v>
      </c>
      <c r="E77" s="64">
        <f t="shared" si="3"/>
        <v>1309</v>
      </c>
      <c r="F77" s="115">
        <f t="shared" si="6"/>
        <v>43.633333333333333</v>
      </c>
    </row>
    <row r="78" spans="1:6" x14ac:dyDescent="0.3">
      <c r="A78" s="144">
        <v>43959</v>
      </c>
      <c r="B78" s="96">
        <f t="shared" si="5"/>
        <v>29</v>
      </c>
      <c r="C78" s="105">
        <v>41235</v>
      </c>
      <c r="D78" s="64">
        <f t="shared" si="7"/>
        <v>170</v>
      </c>
      <c r="E78" s="64">
        <f t="shared" si="3"/>
        <v>1271.6000000000001</v>
      </c>
      <c r="F78" s="115">
        <f t="shared" si="6"/>
        <v>43.848275862068974</v>
      </c>
    </row>
    <row r="79" spans="1:6" x14ac:dyDescent="0.3">
      <c r="A79" s="144">
        <v>43990</v>
      </c>
      <c r="B79" s="96">
        <f t="shared" si="5"/>
        <v>31</v>
      </c>
      <c r="C79" s="105">
        <v>41420</v>
      </c>
      <c r="D79" s="64">
        <f t="shared" si="7"/>
        <v>185</v>
      </c>
      <c r="E79" s="64">
        <f t="shared" si="3"/>
        <v>1383.8000000000002</v>
      </c>
      <c r="F79" s="115">
        <f t="shared" si="6"/>
        <v>44.638709677419364</v>
      </c>
    </row>
    <row r="80" spans="1:6" x14ac:dyDescent="0.3">
      <c r="A80" s="144">
        <v>44021</v>
      </c>
      <c r="B80" s="96">
        <f t="shared" si="5"/>
        <v>31</v>
      </c>
      <c r="C80" s="105">
        <v>41600</v>
      </c>
      <c r="D80" s="64">
        <f t="shared" si="7"/>
        <v>180</v>
      </c>
      <c r="E80" s="64">
        <f t="shared" si="3"/>
        <v>1346.4</v>
      </c>
      <c r="F80" s="115">
        <f t="shared" si="6"/>
        <v>43.432258064516134</v>
      </c>
    </row>
    <row r="81" spans="1:8" x14ac:dyDescent="0.3">
      <c r="A81" s="144">
        <v>44053</v>
      </c>
      <c r="B81" s="96">
        <f t="shared" si="5"/>
        <v>32</v>
      </c>
      <c r="C81" s="105">
        <v>41790</v>
      </c>
      <c r="D81" s="64">
        <f t="shared" si="7"/>
        <v>190</v>
      </c>
      <c r="E81" s="64">
        <f t="shared" si="3"/>
        <v>1421.2</v>
      </c>
      <c r="F81" s="115">
        <f t="shared" si="6"/>
        <v>44.412500000000001</v>
      </c>
    </row>
    <row r="82" spans="1:8" x14ac:dyDescent="0.3">
      <c r="A82" s="144">
        <v>44083</v>
      </c>
      <c r="B82" s="96">
        <f t="shared" si="5"/>
        <v>30</v>
      </c>
      <c r="C82" s="105">
        <v>41965</v>
      </c>
      <c r="D82" s="64">
        <f t="shared" si="7"/>
        <v>175</v>
      </c>
      <c r="E82" s="64">
        <f t="shared" si="3"/>
        <v>1309</v>
      </c>
      <c r="F82" s="115">
        <f t="shared" si="6"/>
        <v>43.633333333333333</v>
      </c>
    </row>
    <row r="83" spans="1:8" x14ac:dyDescent="0.3">
      <c r="A83" s="144">
        <v>44112</v>
      </c>
      <c r="B83" s="96">
        <f t="shared" si="5"/>
        <v>29</v>
      </c>
      <c r="C83" s="105">
        <v>42135</v>
      </c>
      <c r="D83" s="64">
        <f t="shared" si="7"/>
        <v>170</v>
      </c>
      <c r="E83" s="64">
        <f t="shared" si="3"/>
        <v>1271.6000000000001</v>
      </c>
      <c r="F83" s="115">
        <f t="shared" si="6"/>
        <v>43.848275862068974</v>
      </c>
    </row>
    <row r="84" spans="1:8" x14ac:dyDescent="0.3">
      <c r="A84" s="144">
        <v>44141</v>
      </c>
      <c r="B84" s="96">
        <f t="shared" si="5"/>
        <v>29</v>
      </c>
      <c r="C84" s="105">
        <v>42295</v>
      </c>
      <c r="D84" s="64">
        <f t="shared" si="7"/>
        <v>160</v>
      </c>
      <c r="E84" s="64">
        <f t="shared" si="3"/>
        <v>1196.8000000000002</v>
      </c>
      <c r="F84" s="115">
        <f t="shared" si="6"/>
        <v>41.268965517241384</v>
      </c>
      <c r="G84" s="54" t="s">
        <v>28</v>
      </c>
    </row>
    <row r="85" spans="1:8" x14ac:dyDescent="0.3">
      <c r="A85" s="145">
        <v>44174</v>
      </c>
      <c r="B85" s="97">
        <f t="shared" si="5"/>
        <v>33</v>
      </c>
      <c r="C85" s="104">
        <v>42480</v>
      </c>
      <c r="D85" s="142">
        <f t="shared" si="7"/>
        <v>185</v>
      </c>
      <c r="E85" s="108">
        <f t="shared" si="3"/>
        <v>1383.8000000000002</v>
      </c>
      <c r="F85" s="116">
        <f t="shared" si="6"/>
        <v>41.933333333333337</v>
      </c>
    </row>
    <row r="86" spans="1:8" x14ac:dyDescent="0.3">
      <c r="A86" s="144">
        <v>44207</v>
      </c>
      <c r="B86" s="96">
        <f t="shared" si="5"/>
        <v>33</v>
      </c>
      <c r="C86" s="105">
        <v>42660</v>
      </c>
      <c r="D86" s="64">
        <f t="shared" si="7"/>
        <v>180</v>
      </c>
      <c r="E86" s="64">
        <f t="shared" si="3"/>
        <v>1346.4</v>
      </c>
      <c r="F86" s="115">
        <f t="shared" si="6"/>
        <v>40.800000000000004</v>
      </c>
    </row>
    <row r="87" spans="1:8" x14ac:dyDescent="0.3">
      <c r="A87" s="144">
        <v>44236</v>
      </c>
      <c r="B87" s="96">
        <f t="shared" si="5"/>
        <v>29</v>
      </c>
      <c r="C87" s="105">
        <v>42815</v>
      </c>
      <c r="D87" s="64">
        <f t="shared" si="7"/>
        <v>155</v>
      </c>
      <c r="E87" s="64">
        <f t="shared" si="3"/>
        <v>1159.4000000000001</v>
      </c>
      <c r="F87" s="115">
        <f t="shared" si="6"/>
        <v>39.979310344827589</v>
      </c>
    </row>
    <row r="88" spans="1:8" x14ac:dyDescent="0.3">
      <c r="A88" s="144">
        <v>44265</v>
      </c>
      <c r="B88" s="96">
        <f t="shared" si="5"/>
        <v>29</v>
      </c>
      <c r="C88" s="105">
        <v>42950</v>
      </c>
      <c r="D88" s="64">
        <f t="shared" si="7"/>
        <v>135</v>
      </c>
      <c r="E88" s="64">
        <f t="shared" ref="E88:E89" si="8">D88*7.48</f>
        <v>1009.8000000000001</v>
      </c>
      <c r="F88" s="115">
        <f t="shared" si="6"/>
        <v>34.820689655172416</v>
      </c>
    </row>
    <row r="89" spans="1:8" ht="15" thickBot="1" x14ac:dyDescent="0.35">
      <c r="A89" s="147">
        <v>44287</v>
      </c>
      <c r="B89" s="98">
        <f t="shared" si="5"/>
        <v>22</v>
      </c>
      <c r="C89" s="107">
        <v>43071</v>
      </c>
      <c r="D89" s="140">
        <f t="shared" si="7"/>
        <v>121</v>
      </c>
      <c r="E89" s="141">
        <f t="shared" si="8"/>
        <v>905.08</v>
      </c>
      <c r="F89" s="118">
        <f t="shared" si="6"/>
        <v>41.14</v>
      </c>
      <c r="G89" s="74" t="s">
        <v>29</v>
      </c>
      <c r="H89" s="74"/>
    </row>
    <row r="90" spans="1:8" x14ac:dyDescent="0.3">
      <c r="A90" s="90"/>
      <c r="B90" s="84"/>
      <c r="C90" s="61"/>
      <c r="D90" s="60"/>
      <c r="E90" s="59"/>
      <c r="F90" s="115"/>
    </row>
    <row r="91" spans="1:8" x14ac:dyDescent="0.3">
      <c r="A91" s="83"/>
      <c r="B91" s="83"/>
      <c r="C91" s="71"/>
      <c r="D91" s="71"/>
      <c r="E91" s="66"/>
      <c r="F91" s="71"/>
      <c r="G91" s="66"/>
    </row>
    <row r="92" spans="1:8" x14ac:dyDescent="0.3">
      <c r="A92" s="85"/>
      <c r="B92" s="85"/>
      <c r="C92" s="75"/>
      <c r="D92" s="71"/>
      <c r="E92" s="66"/>
      <c r="F92" s="71"/>
      <c r="G92" s="66"/>
    </row>
    <row r="93" spans="1:8" x14ac:dyDescent="0.3">
      <c r="A93" s="85"/>
      <c r="B93" s="85"/>
      <c r="C93" s="75"/>
      <c r="D93" s="71"/>
      <c r="E93" s="66"/>
      <c r="F93" s="75"/>
      <c r="G93" s="76"/>
    </row>
    <row r="94" spans="1:8" x14ac:dyDescent="0.3">
      <c r="A94" s="85"/>
      <c r="B94" s="85"/>
      <c r="C94" s="75"/>
      <c r="D94" s="71"/>
      <c r="E94" s="66"/>
      <c r="F94" s="75"/>
      <c r="G94" s="76"/>
    </row>
    <row r="95" spans="1:8" x14ac:dyDescent="0.3">
      <c r="A95" s="85"/>
      <c r="B95" s="85"/>
      <c r="C95" s="75"/>
      <c r="D95" s="71"/>
      <c r="E95" s="66"/>
      <c r="F95" s="75"/>
      <c r="G95" s="76"/>
    </row>
    <row r="96" spans="1:8" x14ac:dyDescent="0.3">
      <c r="A96" s="85"/>
      <c r="B96" s="85"/>
      <c r="C96" s="75"/>
      <c r="D96" s="71"/>
      <c r="E96" s="66"/>
      <c r="F96" s="75"/>
      <c r="G96" s="76"/>
    </row>
    <row r="97" spans="1:7" x14ac:dyDescent="0.3">
      <c r="A97" s="85"/>
      <c r="B97" s="85"/>
      <c r="C97" s="75"/>
      <c r="D97" s="71"/>
      <c r="E97" s="66"/>
      <c r="F97" s="75"/>
      <c r="G97" s="76"/>
    </row>
    <row r="98" spans="1:7" x14ac:dyDescent="0.3">
      <c r="A98" s="85"/>
      <c r="B98" s="85"/>
      <c r="C98" s="75"/>
      <c r="D98" s="71"/>
      <c r="E98" s="66"/>
      <c r="F98" s="75"/>
      <c r="G98" s="76"/>
    </row>
    <row r="99" spans="1:7" x14ac:dyDescent="0.3">
      <c r="A99" s="85"/>
      <c r="B99" s="85"/>
      <c r="C99" s="75"/>
      <c r="D99" s="71"/>
      <c r="E99" s="66"/>
      <c r="F99" s="75"/>
      <c r="G99" s="76"/>
    </row>
    <row r="100" spans="1:7" x14ac:dyDescent="0.3">
      <c r="A100" s="85"/>
      <c r="B100" s="85"/>
      <c r="C100" s="75"/>
      <c r="D100" s="71"/>
      <c r="E100" s="66"/>
      <c r="F100" s="75"/>
      <c r="G100" s="76"/>
    </row>
    <row r="101" spans="1:7" x14ac:dyDescent="0.3">
      <c r="A101" s="85"/>
      <c r="B101" s="86"/>
      <c r="C101" s="75"/>
      <c r="D101" s="71"/>
      <c r="E101" s="66"/>
      <c r="F101" s="75"/>
      <c r="G101" s="76"/>
    </row>
    <row r="102" spans="1:7" x14ac:dyDescent="0.3">
      <c r="A102" s="85"/>
      <c r="B102" s="86"/>
      <c r="C102" s="75"/>
      <c r="D102" s="71"/>
      <c r="E102" s="66"/>
      <c r="F102" s="75"/>
      <c r="G102" s="76"/>
    </row>
    <row r="103" spans="1:7" x14ac:dyDescent="0.3">
      <c r="A103" s="85"/>
      <c r="B103" s="85"/>
      <c r="C103" s="75"/>
      <c r="D103" s="71"/>
      <c r="E103" s="66"/>
      <c r="F103" s="75"/>
      <c r="G103" s="76"/>
    </row>
    <row r="104" spans="1:7" x14ac:dyDescent="0.3">
      <c r="A104" s="85"/>
      <c r="B104" s="86"/>
      <c r="C104" s="75"/>
      <c r="D104" s="75"/>
      <c r="E104" s="66"/>
      <c r="F104" s="75"/>
      <c r="G104" s="76"/>
    </row>
    <row r="105" spans="1:7" x14ac:dyDescent="0.3">
      <c r="A105" s="85"/>
      <c r="B105" s="86"/>
      <c r="C105" s="75"/>
      <c r="D105" s="71"/>
      <c r="E105" s="66"/>
      <c r="F105" s="75"/>
      <c r="G105" s="76"/>
    </row>
    <row r="106" spans="1:7" x14ac:dyDescent="0.3">
      <c r="A106" s="85"/>
      <c r="B106" s="85"/>
      <c r="C106" s="75"/>
      <c r="D106" s="71"/>
      <c r="E106" s="66"/>
      <c r="F106" s="75"/>
      <c r="G106" s="76"/>
    </row>
    <row r="107" spans="1:7" x14ac:dyDescent="0.3">
      <c r="A107" s="85"/>
      <c r="B107" s="85"/>
      <c r="C107" s="75"/>
      <c r="D107" s="71"/>
      <c r="E107" s="66"/>
      <c r="F107" s="75"/>
      <c r="G107" s="76"/>
    </row>
    <row r="108" spans="1:7" x14ac:dyDescent="0.3">
      <c r="A108" s="85"/>
      <c r="B108" s="85"/>
      <c r="C108" s="75"/>
      <c r="D108" s="71"/>
      <c r="E108" s="66"/>
      <c r="F108" s="75"/>
      <c r="G108" s="76"/>
    </row>
    <row r="109" spans="1:7" x14ac:dyDescent="0.3">
      <c r="A109" s="85"/>
      <c r="B109" s="85"/>
      <c r="C109" s="75"/>
      <c r="D109" s="71"/>
      <c r="E109" s="66"/>
      <c r="F109" s="75"/>
      <c r="G109" s="76"/>
    </row>
    <row r="110" spans="1:7" x14ac:dyDescent="0.3">
      <c r="A110" s="85"/>
      <c r="B110" s="85"/>
      <c r="C110" s="75"/>
      <c r="D110" s="71"/>
      <c r="E110" s="66"/>
      <c r="F110" s="75"/>
      <c r="G110" s="76"/>
    </row>
    <row r="111" spans="1:7" x14ac:dyDescent="0.3">
      <c r="A111" s="85"/>
      <c r="B111" s="85"/>
      <c r="C111" s="75"/>
      <c r="D111" s="71"/>
      <c r="E111" s="66"/>
      <c r="F111" s="75"/>
      <c r="G111" s="76"/>
    </row>
    <row r="112" spans="1:7" x14ac:dyDescent="0.3">
      <c r="A112" s="85"/>
      <c r="B112" s="85"/>
      <c r="C112" s="75"/>
      <c r="D112" s="71"/>
      <c r="E112" s="66"/>
      <c r="F112" s="75"/>
      <c r="G112" s="76"/>
    </row>
    <row r="113" spans="1:7" x14ac:dyDescent="0.3">
      <c r="A113" s="85"/>
      <c r="B113" s="85"/>
      <c r="C113" s="75"/>
      <c r="D113" s="71"/>
      <c r="E113" s="66"/>
      <c r="F113" s="75"/>
      <c r="G113" s="76"/>
    </row>
    <row r="114" spans="1:7" x14ac:dyDescent="0.3">
      <c r="A114" s="85"/>
      <c r="B114" s="85"/>
      <c r="C114" s="75"/>
      <c r="D114" s="71"/>
      <c r="E114" s="66"/>
      <c r="F114" s="75"/>
      <c r="G114" s="76"/>
    </row>
    <row r="115" spans="1:7" x14ac:dyDescent="0.3">
      <c r="A115" s="85"/>
      <c r="B115" s="85"/>
      <c r="C115" s="75"/>
      <c r="D115" s="71"/>
      <c r="E115" s="66"/>
      <c r="F115" s="75"/>
      <c r="G115" s="76"/>
    </row>
    <row r="116" spans="1:7" x14ac:dyDescent="0.3">
      <c r="A116" s="85"/>
      <c r="B116" s="85"/>
      <c r="C116" s="75"/>
      <c r="D116" s="71"/>
      <c r="E116" s="66"/>
      <c r="F116" s="75"/>
      <c r="G116" s="76"/>
    </row>
    <row r="117" spans="1:7" x14ac:dyDescent="0.3">
      <c r="A117" s="85"/>
      <c r="B117" s="85"/>
      <c r="C117" s="75"/>
      <c r="D117" s="71"/>
      <c r="E117" s="66"/>
      <c r="F117" s="75"/>
      <c r="G117" s="76"/>
    </row>
    <row r="118" spans="1:7" x14ac:dyDescent="0.3">
      <c r="A118" s="85"/>
      <c r="B118" s="85"/>
      <c r="C118" s="75"/>
      <c r="D118" s="71"/>
      <c r="E118" s="66"/>
      <c r="F118" s="75"/>
      <c r="G118" s="76"/>
    </row>
    <row r="119" spans="1:7" x14ac:dyDescent="0.3">
      <c r="A119" s="85"/>
      <c r="B119" s="85"/>
      <c r="C119" s="75"/>
      <c r="D119" s="71"/>
      <c r="E119" s="66"/>
      <c r="F119" s="75"/>
      <c r="G119" s="76"/>
    </row>
    <row r="120" spans="1:7" x14ac:dyDescent="0.3">
      <c r="A120" s="85"/>
      <c r="B120" s="85"/>
      <c r="C120" s="75"/>
      <c r="D120" s="71"/>
      <c r="E120" s="66"/>
      <c r="F120" s="75"/>
      <c r="G120" s="76"/>
    </row>
    <row r="121" spans="1:7" x14ac:dyDescent="0.3">
      <c r="A121" s="85"/>
      <c r="B121" s="85"/>
      <c r="C121" s="75"/>
      <c r="D121" s="71"/>
      <c r="E121" s="66"/>
      <c r="F121" s="75"/>
      <c r="G121" s="76"/>
    </row>
    <row r="122" spans="1:7" x14ac:dyDescent="0.3">
      <c r="A122" s="85"/>
      <c r="B122" s="85"/>
      <c r="C122" s="75"/>
      <c r="D122" s="71"/>
      <c r="E122" s="66"/>
      <c r="F122" s="75"/>
      <c r="G122" s="76"/>
    </row>
    <row r="123" spans="1:7" x14ac:dyDescent="0.3">
      <c r="A123" s="85"/>
      <c r="B123" s="85"/>
      <c r="C123" s="75"/>
      <c r="D123" s="71"/>
      <c r="E123" s="66"/>
      <c r="F123" s="75"/>
      <c r="G123" s="76"/>
    </row>
    <row r="124" spans="1:7" x14ac:dyDescent="0.3">
      <c r="A124" s="85"/>
      <c r="B124" s="85"/>
      <c r="C124" s="75"/>
      <c r="D124" s="71"/>
      <c r="E124" s="66"/>
      <c r="F124" s="75"/>
      <c r="G124" s="76"/>
    </row>
    <row r="125" spans="1:7" x14ac:dyDescent="0.3">
      <c r="A125" s="85"/>
      <c r="B125" s="85"/>
      <c r="C125" s="75"/>
      <c r="D125" s="71"/>
      <c r="E125" s="66"/>
      <c r="F125" s="75"/>
      <c r="G125" s="76"/>
    </row>
    <row r="126" spans="1:7" x14ac:dyDescent="0.3">
      <c r="A126" s="85"/>
      <c r="B126" s="85"/>
      <c r="C126" s="75"/>
      <c r="D126" s="71"/>
      <c r="E126" s="66"/>
      <c r="F126" s="75"/>
      <c r="G126" s="76"/>
    </row>
    <row r="127" spans="1:7" x14ac:dyDescent="0.3">
      <c r="A127" s="85"/>
      <c r="B127" s="85"/>
      <c r="C127" s="75"/>
      <c r="D127" s="71"/>
      <c r="E127" s="66"/>
      <c r="F127" s="75"/>
      <c r="G127" s="76"/>
    </row>
    <row r="128" spans="1:7" x14ac:dyDescent="0.3">
      <c r="A128" s="85"/>
      <c r="B128" s="85"/>
      <c r="C128" s="75"/>
      <c r="D128" s="71"/>
      <c r="E128" s="66"/>
      <c r="F128" s="75"/>
      <c r="G128" s="76"/>
    </row>
    <row r="129" spans="1:7" x14ac:dyDescent="0.3">
      <c r="A129" s="85"/>
      <c r="B129" s="85"/>
      <c r="C129" s="75"/>
      <c r="D129" s="71"/>
      <c r="E129" s="66"/>
      <c r="F129" s="75"/>
      <c r="G129" s="76"/>
    </row>
    <row r="130" spans="1:7" x14ac:dyDescent="0.3">
      <c r="A130" s="85"/>
      <c r="B130" s="85"/>
      <c r="C130" s="75"/>
      <c r="D130" s="71"/>
      <c r="E130" s="66"/>
      <c r="F130" s="75"/>
      <c r="G130" s="76"/>
    </row>
    <row r="131" spans="1:7" x14ac:dyDescent="0.3">
      <c r="A131" s="85"/>
      <c r="B131" s="85"/>
      <c r="C131" s="75"/>
      <c r="D131" s="71"/>
      <c r="E131" s="66"/>
      <c r="F131" s="75"/>
      <c r="G131" s="76"/>
    </row>
    <row r="132" spans="1:7" x14ac:dyDescent="0.3">
      <c r="A132" s="85"/>
      <c r="B132" s="85"/>
      <c r="C132" s="75"/>
      <c r="D132" s="71"/>
      <c r="E132" s="66"/>
      <c r="F132" s="75"/>
      <c r="G132" s="76"/>
    </row>
    <row r="133" spans="1:7" x14ac:dyDescent="0.3">
      <c r="A133" s="85"/>
      <c r="B133" s="85"/>
      <c r="C133" s="75"/>
      <c r="D133" s="71"/>
      <c r="E133" s="66"/>
      <c r="F133" s="75"/>
      <c r="G133" s="76"/>
    </row>
    <row r="134" spans="1:7" x14ac:dyDescent="0.3">
      <c r="A134" s="85"/>
      <c r="B134" s="85"/>
      <c r="C134" s="75"/>
      <c r="D134" s="71"/>
      <c r="E134" s="66"/>
      <c r="F134" s="75"/>
      <c r="G134" s="76"/>
    </row>
    <row r="135" spans="1:7" x14ac:dyDescent="0.3">
      <c r="A135" s="85"/>
      <c r="B135" s="85"/>
      <c r="C135" s="75"/>
      <c r="D135" s="77"/>
      <c r="E135" s="66"/>
      <c r="F135" s="75"/>
      <c r="G135" s="76"/>
    </row>
    <row r="136" spans="1:7" x14ac:dyDescent="0.3">
      <c r="A136" s="85"/>
      <c r="B136" s="85"/>
      <c r="C136" s="75"/>
      <c r="D136" s="77"/>
      <c r="E136" s="66"/>
      <c r="F136" s="75"/>
      <c r="G136" s="76"/>
    </row>
    <row r="137" spans="1:7" x14ac:dyDescent="0.3">
      <c r="A137" s="85"/>
      <c r="B137" s="85"/>
      <c r="C137" s="75"/>
      <c r="D137" s="71"/>
      <c r="E137" s="66"/>
      <c r="F137" s="75"/>
      <c r="G137" s="76"/>
    </row>
    <row r="138" spans="1:7" x14ac:dyDescent="0.3">
      <c r="A138" s="85"/>
      <c r="B138" s="85"/>
      <c r="C138" s="75"/>
      <c r="D138" s="71"/>
      <c r="E138" s="66"/>
      <c r="F138" s="75"/>
      <c r="G138" s="76"/>
    </row>
    <row r="139" spans="1:7" x14ac:dyDescent="0.3">
      <c r="A139" s="85"/>
      <c r="B139" s="85"/>
      <c r="C139" s="75"/>
      <c r="D139" s="71"/>
      <c r="E139" s="66"/>
      <c r="F139" s="75"/>
      <c r="G139" s="76"/>
    </row>
    <row r="140" spans="1:7" x14ac:dyDescent="0.3">
      <c r="A140" s="85"/>
      <c r="B140" s="85"/>
      <c r="C140" s="75"/>
      <c r="D140" s="71"/>
      <c r="E140" s="66"/>
      <c r="F140" s="75"/>
      <c r="G140" s="76"/>
    </row>
    <row r="141" spans="1:7" x14ac:dyDescent="0.3">
      <c r="A141" s="85"/>
      <c r="B141" s="85"/>
      <c r="C141" s="75"/>
      <c r="D141" s="71"/>
      <c r="E141" s="66"/>
      <c r="F141" s="75"/>
      <c r="G141" s="76"/>
    </row>
    <row r="142" spans="1:7" x14ac:dyDescent="0.3">
      <c r="A142" s="85"/>
      <c r="B142" s="85"/>
      <c r="C142" s="75"/>
      <c r="D142" s="77"/>
      <c r="E142" s="66"/>
      <c r="F142" s="75"/>
      <c r="G142" s="76"/>
    </row>
    <row r="143" spans="1:7" x14ac:dyDescent="0.3">
      <c r="A143" s="85"/>
      <c r="B143" s="85"/>
      <c r="C143" s="75"/>
      <c r="D143" s="71"/>
      <c r="E143" s="66"/>
      <c r="F143" s="75"/>
      <c r="G143" s="76"/>
    </row>
    <row r="144" spans="1:7" x14ac:dyDescent="0.3">
      <c r="A144" s="85"/>
      <c r="B144" s="85"/>
      <c r="C144" s="75"/>
      <c r="D144" s="71"/>
      <c r="E144" s="66"/>
      <c r="F144" s="75"/>
      <c r="G144" s="76"/>
    </row>
    <row r="145" spans="1:7" x14ac:dyDescent="0.3">
      <c r="A145" s="85"/>
      <c r="B145" s="85"/>
      <c r="C145" s="75"/>
      <c r="D145" s="71"/>
      <c r="E145" s="66"/>
      <c r="F145" s="75"/>
      <c r="G145" s="76"/>
    </row>
    <row r="146" spans="1:7" x14ac:dyDescent="0.3">
      <c r="A146" s="85"/>
      <c r="B146" s="85"/>
      <c r="C146" s="75"/>
      <c r="D146" s="71"/>
      <c r="E146" s="66"/>
      <c r="F146" s="75"/>
      <c r="G146" s="76"/>
    </row>
    <row r="147" spans="1:7" x14ac:dyDescent="0.3">
      <c r="A147" s="85"/>
      <c r="B147" s="85"/>
      <c r="C147" s="75"/>
      <c r="D147" s="71"/>
      <c r="E147" s="66"/>
      <c r="F147" s="75"/>
      <c r="G147" s="76"/>
    </row>
    <row r="148" spans="1:7" x14ac:dyDescent="0.3">
      <c r="A148" s="85"/>
      <c r="B148" s="85"/>
      <c r="C148" s="75"/>
      <c r="D148" s="71"/>
      <c r="E148" s="66"/>
      <c r="F148" s="75"/>
      <c r="G148" s="76"/>
    </row>
    <row r="149" spans="1:7" x14ac:dyDescent="0.3">
      <c r="A149" s="85"/>
      <c r="B149" s="85"/>
      <c r="C149" s="75"/>
      <c r="D149" s="71"/>
      <c r="E149" s="66"/>
      <c r="F149" s="75"/>
      <c r="G149" s="76"/>
    </row>
    <row r="150" spans="1:7" x14ac:dyDescent="0.3">
      <c r="A150" s="85"/>
      <c r="B150" s="85"/>
      <c r="C150" s="75"/>
      <c r="D150" s="71"/>
      <c r="E150" s="66"/>
      <c r="F150" s="75"/>
      <c r="G150" s="76"/>
    </row>
    <row r="151" spans="1:7" x14ac:dyDescent="0.3">
      <c r="A151" s="85"/>
      <c r="B151" s="85"/>
      <c r="C151" s="75"/>
      <c r="D151" s="77"/>
      <c r="E151" s="66"/>
      <c r="F151" s="75"/>
      <c r="G151" s="76"/>
    </row>
    <row r="152" spans="1:7" x14ac:dyDescent="0.3">
      <c r="A152" s="85"/>
      <c r="B152" s="85"/>
      <c r="C152" s="75"/>
      <c r="D152" s="71"/>
      <c r="E152" s="66"/>
      <c r="F152" s="75"/>
      <c r="G152" s="76"/>
    </row>
    <row r="153" spans="1:7" x14ac:dyDescent="0.3">
      <c r="A153" s="85"/>
      <c r="B153" s="85"/>
      <c r="C153" s="75"/>
      <c r="D153" s="71"/>
      <c r="E153" s="66"/>
      <c r="F153" s="75"/>
      <c r="G153" s="76"/>
    </row>
    <row r="154" spans="1:7" x14ac:dyDescent="0.3">
      <c r="A154" s="85"/>
      <c r="B154" s="85"/>
      <c r="C154" s="75"/>
      <c r="D154" s="71"/>
      <c r="E154" s="66"/>
      <c r="F154" s="75"/>
      <c r="G154" s="76"/>
    </row>
    <row r="155" spans="1:7" x14ac:dyDescent="0.3">
      <c r="A155" s="85"/>
      <c r="B155" s="85"/>
      <c r="C155" s="75"/>
      <c r="D155" s="71"/>
      <c r="E155" s="66"/>
      <c r="F155" s="75"/>
      <c r="G155" s="76"/>
    </row>
    <row r="156" spans="1:7" x14ac:dyDescent="0.3">
      <c r="A156" s="85"/>
      <c r="B156" s="85"/>
      <c r="C156" s="75"/>
      <c r="D156" s="71"/>
      <c r="E156" s="66"/>
      <c r="F156" s="75"/>
      <c r="G156" s="76"/>
    </row>
    <row r="157" spans="1:7" x14ac:dyDescent="0.3">
      <c r="A157" s="85"/>
      <c r="B157" s="85"/>
      <c r="C157" s="75"/>
      <c r="D157" s="71"/>
      <c r="E157" s="66"/>
      <c r="F157" s="75"/>
      <c r="G157" s="76"/>
    </row>
    <row r="158" spans="1:7" x14ac:dyDescent="0.3">
      <c r="A158" s="85"/>
      <c r="B158" s="85"/>
      <c r="C158" s="75"/>
      <c r="D158" s="71"/>
      <c r="E158" s="66"/>
      <c r="F158" s="75"/>
      <c r="G158" s="76"/>
    </row>
    <row r="159" spans="1:7" x14ac:dyDescent="0.3">
      <c r="A159" s="85"/>
      <c r="B159" s="85"/>
      <c r="C159" s="75"/>
      <c r="D159" s="71"/>
      <c r="E159" s="66"/>
      <c r="F159" s="75"/>
      <c r="G159" s="76"/>
    </row>
    <row r="160" spans="1:7" x14ac:dyDescent="0.3">
      <c r="A160" s="85"/>
      <c r="B160" s="85"/>
      <c r="C160" s="75"/>
      <c r="D160" s="71"/>
      <c r="E160" s="66"/>
      <c r="F160" s="75"/>
      <c r="G160" s="76"/>
    </row>
    <row r="161" spans="1:7" x14ac:dyDescent="0.3">
      <c r="A161" s="85"/>
      <c r="B161" s="85"/>
      <c r="C161" s="75"/>
      <c r="D161" s="71"/>
      <c r="E161" s="66"/>
      <c r="F161" s="75"/>
      <c r="G161" s="76"/>
    </row>
    <row r="162" spans="1:7" x14ac:dyDescent="0.3">
      <c r="A162" s="85"/>
      <c r="B162" s="85"/>
      <c r="C162" s="75"/>
      <c r="D162" s="71"/>
      <c r="E162" s="66"/>
      <c r="F162" s="75"/>
      <c r="G162" s="76"/>
    </row>
    <row r="163" spans="1:7" x14ac:dyDescent="0.3">
      <c r="A163" s="85"/>
      <c r="B163" s="85"/>
      <c r="C163" s="75"/>
      <c r="D163" s="71"/>
      <c r="E163" s="66"/>
      <c r="F163" s="75"/>
      <c r="G163" s="76"/>
    </row>
    <row r="164" spans="1:7" x14ac:dyDescent="0.3">
      <c r="A164" s="85"/>
      <c r="B164" s="85"/>
      <c r="C164" s="75"/>
      <c r="D164" s="71"/>
      <c r="E164" s="66"/>
      <c r="F164" s="75"/>
      <c r="G164" s="76"/>
    </row>
    <row r="165" spans="1:7" x14ac:dyDescent="0.3">
      <c r="A165" s="85"/>
      <c r="B165" s="85"/>
      <c r="C165" s="75"/>
      <c r="D165" s="77"/>
      <c r="E165" s="66"/>
      <c r="F165" s="75"/>
      <c r="G165" s="76"/>
    </row>
    <row r="166" spans="1:7" x14ac:dyDescent="0.3">
      <c r="A166" s="85"/>
      <c r="B166" s="85"/>
      <c r="C166" s="75"/>
      <c r="D166" s="71"/>
      <c r="E166" s="66"/>
      <c r="F166" s="75"/>
      <c r="G166" s="76"/>
    </row>
    <row r="167" spans="1:7" x14ac:dyDescent="0.3">
      <c r="A167" s="85"/>
      <c r="B167" s="85"/>
      <c r="C167" s="75"/>
      <c r="D167" s="71"/>
      <c r="E167" s="66"/>
      <c r="F167" s="75"/>
      <c r="G167" s="76"/>
    </row>
    <row r="168" spans="1:7" x14ac:dyDescent="0.3">
      <c r="A168" s="85"/>
      <c r="B168" s="85"/>
      <c r="C168" s="75"/>
      <c r="D168" s="71"/>
      <c r="E168" s="66"/>
      <c r="F168" s="75"/>
      <c r="G168" s="76"/>
    </row>
    <row r="169" spans="1:7" x14ac:dyDescent="0.3">
      <c r="A169" s="85"/>
      <c r="B169" s="85"/>
      <c r="C169" s="75"/>
      <c r="D169" s="71"/>
      <c r="E169" s="66"/>
      <c r="F169" s="75"/>
      <c r="G169" s="76"/>
    </row>
    <row r="170" spans="1:7" x14ac:dyDescent="0.3">
      <c r="A170" s="85"/>
      <c r="B170" s="85"/>
      <c r="C170" s="75"/>
      <c r="D170" s="77"/>
      <c r="E170" s="66"/>
      <c r="F170" s="75"/>
      <c r="G170" s="76"/>
    </row>
    <row r="171" spans="1:7" x14ac:dyDescent="0.3">
      <c r="A171" s="85"/>
      <c r="B171" s="85"/>
      <c r="C171" s="75"/>
      <c r="D171" s="71"/>
      <c r="E171" s="66"/>
      <c r="F171" s="75"/>
      <c r="G171" s="76"/>
    </row>
    <row r="172" spans="1:7" x14ac:dyDescent="0.3">
      <c r="A172" s="85"/>
      <c r="B172" s="85"/>
      <c r="C172" s="75"/>
      <c r="D172" s="77"/>
      <c r="E172" s="66"/>
      <c r="F172" s="75"/>
      <c r="G172" s="76"/>
    </row>
    <row r="173" spans="1:7" x14ac:dyDescent="0.3">
      <c r="A173" s="85"/>
      <c r="B173" s="85"/>
      <c r="C173" s="75"/>
      <c r="D173" s="71"/>
      <c r="E173" s="66"/>
      <c r="F173" s="75"/>
      <c r="G173" s="76"/>
    </row>
    <row r="174" spans="1:7" x14ac:dyDescent="0.3">
      <c r="A174" s="85"/>
      <c r="B174" s="85"/>
      <c r="C174" s="75"/>
      <c r="D174" s="71"/>
      <c r="E174" s="66"/>
      <c r="F174" s="75"/>
      <c r="G174" s="76"/>
    </row>
    <row r="175" spans="1:7" x14ac:dyDescent="0.3">
      <c r="A175" s="85"/>
      <c r="B175" s="85"/>
      <c r="C175" s="75"/>
      <c r="D175" s="71"/>
      <c r="E175" s="66"/>
      <c r="F175" s="75"/>
      <c r="G175" s="76"/>
    </row>
    <row r="176" spans="1:7" x14ac:dyDescent="0.3">
      <c r="A176" s="85"/>
      <c r="B176" s="85"/>
      <c r="C176" s="75"/>
      <c r="D176" s="71"/>
      <c r="E176" s="66"/>
      <c r="F176" s="75"/>
      <c r="G176" s="76"/>
    </row>
    <row r="177" spans="1:7" x14ac:dyDescent="0.3">
      <c r="A177" s="85"/>
      <c r="B177" s="85"/>
      <c r="C177" s="75"/>
      <c r="D177" s="71"/>
      <c r="E177" s="66"/>
      <c r="F177" s="75"/>
      <c r="G177" s="76"/>
    </row>
    <row r="178" spans="1:7" x14ac:dyDescent="0.3">
      <c r="A178" s="85"/>
      <c r="B178" s="85"/>
      <c r="C178" s="75"/>
      <c r="D178" s="77"/>
      <c r="E178" s="66"/>
      <c r="F178" s="75"/>
      <c r="G178" s="76"/>
    </row>
    <row r="179" spans="1:7" x14ac:dyDescent="0.3">
      <c r="A179" s="85"/>
      <c r="B179" s="85"/>
      <c r="C179" s="75"/>
      <c r="D179" s="71"/>
      <c r="E179" s="66"/>
      <c r="F179" s="75"/>
      <c r="G179" s="76"/>
    </row>
    <row r="180" spans="1:7" x14ac:dyDescent="0.3">
      <c r="A180" s="85"/>
      <c r="B180" s="85"/>
      <c r="C180" s="75"/>
      <c r="D180" s="71"/>
      <c r="E180" s="66"/>
      <c r="F180" s="75"/>
      <c r="G180" s="76"/>
    </row>
    <row r="181" spans="1:7" x14ac:dyDescent="0.3">
      <c r="A181" s="85"/>
      <c r="B181" s="85"/>
      <c r="C181" s="75"/>
      <c r="D181" s="71"/>
      <c r="E181" s="66"/>
      <c r="F181" s="75"/>
      <c r="G181" s="76"/>
    </row>
    <row r="182" spans="1:7" x14ac:dyDescent="0.3">
      <c r="A182" s="85"/>
      <c r="B182" s="85"/>
      <c r="C182" s="75"/>
      <c r="D182" s="71"/>
      <c r="E182" s="66"/>
      <c r="F182" s="75"/>
      <c r="G182" s="76"/>
    </row>
    <row r="183" spans="1:7" x14ac:dyDescent="0.3">
      <c r="A183" s="85"/>
      <c r="B183" s="85"/>
      <c r="C183" s="75"/>
      <c r="D183" s="77"/>
      <c r="E183" s="66"/>
      <c r="F183" s="75"/>
      <c r="G183" s="76"/>
    </row>
    <row r="184" spans="1:7" x14ac:dyDescent="0.3">
      <c r="A184" s="85"/>
      <c r="B184" s="85"/>
      <c r="C184" s="75"/>
      <c r="D184" s="71"/>
      <c r="E184" s="66"/>
      <c r="F184" s="75"/>
      <c r="G184" s="76"/>
    </row>
    <row r="185" spans="1:7" x14ac:dyDescent="0.3">
      <c r="A185" s="87"/>
      <c r="B185" s="87"/>
      <c r="C185" s="78"/>
      <c r="D185" s="79"/>
      <c r="E185" s="66"/>
      <c r="F185" s="75"/>
      <c r="G185" s="76"/>
    </row>
    <row r="186" spans="1:7" x14ac:dyDescent="0.3">
      <c r="A186" s="87"/>
      <c r="B186" s="87"/>
      <c r="C186" s="78"/>
      <c r="D186" s="79"/>
      <c r="E186" s="66"/>
      <c r="F186" s="75"/>
      <c r="G186" s="76"/>
    </row>
    <row r="187" spans="1:7" x14ac:dyDescent="0.3">
      <c r="A187" s="87"/>
      <c r="B187" s="87"/>
      <c r="C187" s="78"/>
      <c r="D187" s="79"/>
      <c r="E187" s="66"/>
      <c r="F187" s="75"/>
      <c r="G187" s="76"/>
    </row>
    <row r="188" spans="1:7" x14ac:dyDescent="0.3">
      <c r="A188" s="87"/>
      <c r="B188" s="87"/>
      <c r="C188" s="78"/>
      <c r="D188" s="79"/>
      <c r="E188" s="66"/>
      <c r="F188" s="75"/>
      <c r="G188" s="76"/>
    </row>
    <row r="189" spans="1:7" x14ac:dyDescent="0.3">
      <c r="A189" s="87"/>
      <c r="B189" s="87"/>
      <c r="C189" s="78"/>
      <c r="D189" s="79"/>
      <c r="E189" s="66"/>
      <c r="F189" s="75"/>
      <c r="G189" s="76"/>
    </row>
    <row r="190" spans="1:7" x14ac:dyDescent="0.3">
      <c r="A190" s="87"/>
      <c r="B190" s="87"/>
      <c r="C190" s="78"/>
      <c r="D190" s="79"/>
      <c r="E190" s="66"/>
      <c r="F190" s="75"/>
      <c r="G190" s="76"/>
    </row>
    <row r="191" spans="1:7" x14ac:dyDescent="0.3">
      <c r="A191" s="87"/>
      <c r="B191" s="87"/>
      <c r="C191" s="78"/>
      <c r="D191" s="80"/>
      <c r="E191" s="66"/>
      <c r="F191" s="75"/>
      <c r="G191" s="76"/>
    </row>
    <row r="192" spans="1:7" x14ac:dyDescent="0.3">
      <c r="A192" s="87"/>
      <c r="B192" s="87"/>
      <c r="C192" s="78"/>
      <c r="D192" s="79"/>
      <c r="E192" s="66"/>
      <c r="F192" s="75"/>
      <c r="G192" s="76"/>
    </row>
    <row r="193" spans="1:7" x14ac:dyDescent="0.3">
      <c r="A193" s="87"/>
      <c r="B193" s="87"/>
      <c r="C193" s="78"/>
      <c r="D193" s="79"/>
      <c r="E193" s="66"/>
      <c r="F193" s="75"/>
      <c r="G193" s="76"/>
    </row>
    <row r="194" spans="1:7" x14ac:dyDescent="0.3">
      <c r="A194" s="87"/>
      <c r="B194" s="87"/>
      <c r="C194" s="78"/>
      <c r="D194" s="79"/>
      <c r="E194" s="66"/>
      <c r="F194" s="75"/>
      <c r="G194" s="76"/>
    </row>
    <row r="195" spans="1:7" x14ac:dyDescent="0.3">
      <c r="A195" s="87"/>
      <c r="B195" s="87"/>
      <c r="C195" s="78"/>
      <c r="D195" s="79"/>
      <c r="E195" s="66"/>
      <c r="F195" s="75"/>
      <c r="G195" s="76"/>
    </row>
    <row r="196" spans="1:7" x14ac:dyDescent="0.3">
      <c r="A196" s="87"/>
      <c r="B196" s="87"/>
      <c r="C196" s="78"/>
      <c r="D196" s="80"/>
      <c r="E196" s="66"/>
      <c r="F196" s="75"/>
      <c r="G196" s="76"/>
    </row>
    <row r="197" spans="1:7" x14ac:dyDescent="0.3">
      <c r="A197" s="87"/>
      <c r="B197" s="87"/>
      <c r="C197" s="78"/>
      <c r="D197" s="79"/>
      <c r="E197" s="66"/>
      <c r="F197" s="75"/>
      <c r="G197" s="76"/>
    </row>
    <row r="198" spans="1:7" x14ac:dyDescent="0.3">
      <c r="A198" s="87"/>
      <c r="B198" s="87"/>
      <c r="C198" s="78"/>
      <c r="D198" s="80"/>
      <c r="E198" s="66"/>
      <c r="F198" s="75"/>
      <c r="G198" s="76"/>
    </row>
    <row r="199" spans="1:7" x14ac:dyDescent="0.3">
      <c r="A199" s="87"/>
      <c r="B199" s="87"/>
      <c r="C199" s="78"/>
      <c r="D199" s="79"/>
      <c r="E199" s="66"/>
      <c r="F199" s="75"/>
      <c r="G199" s="76"/>
    </row>
    <row r="200" spans="1:7" x14ac:dyDescent="0.3">
      <c r="A200" s="87"/>
      <c r="B200" s="87"/>
      <c r="C200" s="78"/>
      <c r="D200" s="80"/>
      <c r="E200" s="66"/>
      <c r="F200" s="75"/>
      <c r="G200" s="76"/>
    </row>
    <row r="201" spans="1:7" x14ac:dyDescent="0.3">
      <c r="A201" s="87"/>
      <c r="B201" s="85"/>
      <c r="C201" s="75"/>
      <c r="D201" s="71"/>
      <c r="E201" s="66"/>
      <c r="F201" s="75"/>
      <c r="G201" s="76"/>
    </row>
    <row r="202" spans="1:7" x14ac:dyDescent="0.3">
      <c r="A202" s="83"/>
      <c r="B202" s="83"/>
      <c r="C202" s="66"/>
      <c r="D202" s="66"/>
      <c r="E202" s="66"/>
      <c r="F202" s="71"/>
      <c r="G202" s="66"/>
    </row>
    <row r="203" spans="1:7" x14ac:dyDescent="0.3">
      <c r="A203" s="83"/>
      <c r="B203" s="83"/>
      <c r="C203" s="66"/>
      <c r="D203" s="66"/>
      <c r="E203" s="66"/>
      <c r="F203" s="71"/>
      <c r="G203" s="66"/>
    </row>
    <row r="205" spans="1:7" x14ac:dyDescent="0.3">
      <c r="A205" s="91"/>
    </row>
    <row r="206" spans="1:7" x14ac:dyDescent="0.3">
      <c r="A206" s="91"/>
    </row>
    <row r="208" spans="1:7" x14ac:dyDescent="0.3">
      <c r="A208" s="92"/>
      <c r="B208" s="88"/>
    </row>
    <row r="209" spans="1:2" x14ac:dyDescent="0.3">
      <c r="A209" s="92"/>
      <c r="B209" s="88"/>
    </row>
    <row r="210" spans="1:2" x14ac:dyDescent="0.3">
      <c r="A210" s="92"/>
      <c r="B210" s="88"/>
    </row>
    <row r="211" spans="1:2" x14ac:dyDescent="0.3">
      <c r="A211" s="92"/>
      <c r="B211" s="89"/>
    </row>
    <row r="212" spans="1:2" x14ac:dyDescent="0.3">
      <c r="A212" s="92"/>
      <c r="B212" s="89"/>
    </row>
    <row r="213" spans="1:2" x14ac:dyDescent="0.3">
      <c r="A213" s="92"/>
      <c r="B213" s="89"/>
    </row>
    <row r="214" spans="1:2" x14ac:dyDescent="0.3">
      <c r="A214" s="92"/>
      <c r="B214" s="89"/>
    </row>
    <row r="215" spans="1:2" x14ac:dyDescent="0.3">
      <c r="A215" s="92"/>
      <c r="B215" s="89"/>
    </row>
    <row r="216" spans="1:2" x14ac:dyDescent="0.3">
      <c r="A216" s="92"/>
      <c r="B216" s="89"/>
    </row>
    <row r="217" spans="1:2" x14ac:dyDescent="0.3">
      <c r="A217" s="92"/>
      <c r="B217" s="89"/>
    </row>
    <row r="218" spans="1:2" x14ac:dyDescent="0.3">
      <c r="A218" s="92"/>
      <c r="B218" s="89"/>
    </row>
  </sheetData>
  <mergeCells count="8">
    <mergeCell ref="H47:H48"/>
    <mergeCell ref="G31:G32"/>
    <mergeCell ref="B3:B4"/>
    <mergeCell ref="A3:A4"/>
    <mergeCell ref="C3:C4"/>
    <mergeCell ref="D3:F3"/>
    <mergeCell ref="G26:G27"/>
    <mergeCell ref="G15:G16"/>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203"/>
  <sheetViews>
    <sheetView tabSelected="1" workbookViewId="0">
      <selection activeCell="B28" sqref="B28"/>
    </sheetView>
  </sheetViews>
  <sheetFormatPr defaultColWidth="8.796875" defaultRowHeight="14.4" x14ac:dyDescent="0.3"/>
  <cols>
    <col min="1" max="1" width="15.296875" style="54" customWidth="1"/>
    <col min="2" max="2" width="12.19921875" style="54" customWidth="1"/>
    <col min="3" max="4" width="8.796875" style="54"/>
    <col min="5" max="5" width="10.796875" style="54" customWidth="1"/>
    <col min="6" max="6" width="31" style="54" customWidth="1"/>
    <col min="7" max="7" width="17.19921875" style="54" customWidth="1"/>
    <col min="8" max="8" width="63" style="54" customWidth="1"/>
    <col min="9" max="9" width="9.5" style="54" customWidth="1"/>
    <col min="10" max="10" width="8.796875" style="54"/>
    <col min="11" max="11" width="9.296875" style="54" bestFit="1" customWidth="1"/>
    <col min="12" max="12" width="9.19921875" style="54" bestFit="1" customWidth="1"/>
    <col min="13" max="16384" width="8.796875" style="54"/>
  </cols>
  <sheetData>
    <row r="1" spans="1:6" ht="15.6" x14ac:dyDescent="0.3">
      <c r="A1" s="299" t="s">
        <v>254</v>
      </c>
    </row>
    <row r="2" spans="1:6" ht="15.6" x14ac:dyDescent="0.3">
      <c r="A2" s="299" t="s">
        <v>253</v>
      </c>
    </row>
    <row r="3" spans="1:6" ht="16.05" customHeight="1" x14ac:dyDescent="0.3">
      <c r="A3" s="441" t="s">
        <v>443</v>
      </c>
      <c r="B3" s="438" t="s">
        <v>19</v>
      </c>
      <c r="C3" s="300" t="s">
        <v>17</v>
      </c>
      <c r="D3" s="300"/>
      <c r="E3" s="300"/>
      <c r="F3" s="66"/>
    </row>
    <row r="4" spans="1:6" ht="13.95" customHeight="1" thickBot="1" x14ac:dyDescent="0.35">
      <c r="A4" s="442"/>
      <c r="B4" s="439"/>
      <c r="C4" s="72" t="s">
        <v>82</v>
      </c>
      <c r="D4" s="72" t="s">
        <v>15</v>
      </c>
      <c r="E4" s="72" t="s">
        <v>34</v>
      </c>
      <c r="F4" s="72" t="s">
        <v>16</v>
      </c>
    </row>
    <row r="5" spans="1:6" x14ac:dyDescent="0.3">
      <c r="A5" s="303">
        <f t="shared" ref="A5" si="0">A6-7</f>
        <v>42337</v>
      </c>
      <c r="B5" s="306">
        <v>33105</v>
      </c>
      <c r="C5" s="56"/>
      <c r="E5" s="64"/>
    </row>
    <row r="6" spans="1:6" x14ac:dyDescent="0.3">
      <c r="A6" s="303">
        <f>A7-7</f>
        <v>42344</v>
      </c>
      <c r="B6" s="306">
        <v>33105</v>
      </c>
      <c r="C6" s="56">
        <f t="shared" ref="C6:C62" si="1">B6-B5</f>
        <v>0</v>
      </c>
      <c r="D6" s="54">
        <f t="shared" ref="D6:D62" si="2">C6*7.48</f>
        <v>0</v>
      </c>
      <c r="E6" s="64">
        <f t="shared" ref="E6:E37" si="3">(D6/(A6-A5))</f>
        <v>0</v>
      </c>
    </row>
    <row r="7" spans="1:6" x14ac:dyDescent="0.3">
      <c r="A7" s="304">
        <v>42351</v>
      </c>
      <c r="B7" s="307">
        <v>33426.639999999999</v>
      </c>
      <c r="C7" s="56">
        <f t="shared" si="1"/>
        <v>321.63999999999942</v>
      </c>
      <c r="D7" s="65">
        <f t="shared" si="2"/>
        <v>2405.8671999999956</v>
      </c>
      <c r="E7" s="64">
        <f t="shared" si="3"/>
        <v>343.69531428571366</v>
      </c>
      <c r="F7" s="54" t="s">
        <v>257</v>
      </c>
    </row>
    <row r="8" spans="1:6" x14ac:dyDescent="0.3">
      <c r="A8" s="304">
        <f t="shared" ref="A8:A62" si="4">A7+7</f>
        <v>42358</v>
      </c>
      <c r="B8" s="307">
        <v>33899.9</v>
      </c>
      <c r="C8" s="56">
        <f t="shared" si="1"/>
        <v>473.26000000000204</v>
      </c>
      <c r="D8" s="65">
        <f t="shared" si="2"/>
        <v>3539.9848000000156</v>
      </c>
      <c r="E8" s="64">
        <f t="shared" si="3"/>
        <v>505.7121142857165</v>
      </c>
      <c r="F8" s="54" t="s">
        <v>258</v>
      </c>
    </row>
    <row r="9" spans="1:6" x14ac:dyDescent="0.3">
      <c r="A9" s="304">
        <f t="shared" si="4"/>
        <v>42365</v>
      </c>
      <c r="B9" s="307">
        <v>33903.01</v>
      </c>
      <c r="C9" s="56">
        <f t="shared" si="1"/>
        <v>3.1100000000005821</v>
      </c>
      <c r="D9" s="65">
        <f t="shared" si="2"/>
        <v>23.262800000004354</v>
      </c>
      <c r="E9" s="64">
        <f t="shared" si="3"/>
        <v>3.3232571428577651</v>
      </c>
      <c r="F9" s="54" t="s">
        <v>20</v>
      </c>
    </row>
    <row r="10" spans="1:6" x14ac:dyDescent="0.3">
      <c r="A10" s="304">
        <f t="shared" si="4"/>
        <v>42372</v>
      </c>
      <c r="B10" s="307">
        <v>33905.75</v>
      </c>
      <c r="C10" s="56">
        <f t="shared" si="1"/>
        <v>2.7399999999979627</v>
      </c>
      <c r="D10" s="65">
        <f t="shared" si="2"/>
        <v>20.495199999984763</v>
      </c>
      <c r="E10" s="64">
        <f t="shared" si="3"/>
        <v>2.9278857142835375</v>
      </c>
    </row>
    <row r="11" spans="1:6" x14ac:dyDescent="0.3">
      <c r="A11" s="304">
        <f t="shared" si="4"/>
        <v>42379</v>
      </c>
      <c r="B11" s="307">
        <v>33907.449999999997</v>
      </c>
      <c r="C11" s="56">
        <f t="shared" si="1"/>
        <v>1.6999999999970896</v>
      </c>
      <c r="D11" s="65">
        <f t="shared" si="2"/>
        <v>12.715999999978232</v>
      </c>
      <c r="E11" s="64">
        <f t="shared" si="3"/>
        <v>1.8165714285683188</v>
      </c>
    </row>
    <row r="12" spans="1:6" x14ac:dyDescent="0.3">
      <c r="A12" s="304">
        <f t="shared" si="4"/>
        <v>42386</v>
      </c>
      <c r="B12" s="307">
        <v>33907.64</v>
      </c>
      <c r="C12" s="56">
        <f t="shared" si="1"/>
        <v>0.19000000000232831</v>
      </c>
      <c r="D12" s="65">
        <f t="shared" si="2"/>
        <v>1.4212000000174159</v>
      </c>
      <c r="E12" s="64">
        <f t="shared" si="3"/>
        <v>0.2030285714310594</v>
      </c>
    </row>
    <row r="13" spans="1:6" x14ac:dyDescent="0.3">
      <c r="A13" s="304">
        <f t="shared" si="4"/>
        <v>42393</v>
      </c>
      <c r="B13" s="307">
        <v>33909.879999999997</v>
      </c>
      <c r="C13" s="56">
        <f t="shared" si="1"/>
        <v>2.2399999999979627</v>
      </c>
      <c r="D13" s="65">
        <f t="shared" si="2"/>
        <v>16.755199999984761</v>
      </c>
      <c r="E13" s="64">
        <f t="shared" si="3"/>
        <v>2.3935999999978228</v>
      </c>
    </row>
    <row r="14" spans="1:6" x14ac:dyDescent="0.3">
      <c r="A14" s="304">
        <f t="shared" si="4"/>
        <v>42400</v>
      </c>
      <c r="B14" s="307">
        <v>33910.15</v>
      </c>
      <c r="C14" s="56">
        <f t="shared" si="1"/>
        <v>0.27000000000407454</v>
      </c>
      <c r="D14" s="65">
        <f t="shared" si="2"/>
        <v>2.0196000000304775</v>
      </c>
      <c r="E14" s="64">
        <f t="shared" si="3"/>
        <v>0.28851428571863963</v>
      </c>
    </row>
    <row r="15" spans="1:6" x14ac:dyDescent="0.3">
      <c r="A15" s="304">
        <f t="shared" si="4"/>
        <v>42407</v>
      </c>
      <c r="B15" s="307">
        <v>33910.160000000003</v>
      </c>
      <c r="C15" s="56">
        <f t="shared" si="1"/>
        <v>1.0000000002037268E-2</v>
      </c>
      <c r="D15" s="65">
        <f t="shared" si="2"/>
        <v>7.4800000015238774E-2</v>
      </c>
      <c r="E15" s="64">
        <f t="shared" si="3"/>
        <v>1.0685714287891253E-2</v>
      </c>
    </row>
    <row r="16" spans="1:6" x14ac:dyDescent="0.3">
      <c r="A16" s="304">
        <f t="shared" si="4"/>
        <v>42414</v>
      </c>
      <c r="B16" s="307">
        <v>33910.160000000003</v>
      </c>
      <c r="C16" s="56">
        <f t="shared" si="1"/>
        <v>0</v>
      </c>
      <c r="D16" s="54">
        <f t="shared" si="2"/>
        <v>0</v>
      </c>
      <c r="E16" s="64">
        <f t="shared" si="3"/>
        <v>0</v>
      </c>
    </row>
    <row r="17" spans="1:5" x14ac:dyDescent="0.3">
      <c r="A17" s="304">
        <f t="shared" si="4"/>
        <v>42421</v>
      </c>
      <c r="B17" s="307">
        <v>33910.17</v>
      </c>
      <c r="C17" s="56">
        <f t="shared" si="1"/>
        <v>9.9999999947613105E-3</v>
      </c>
      <c r="D17" s="65">
        <f t="shared" si="2"/>
        <v>7.47999999608146E-2</v>
      </c>
      <c r="E17" s="64">
        <f t="shared" si="3"/>
        <v>1.0685714280116372E-2</v>
      </c>
    </row>
    <row r="18" spans="1:5" x14ac:dyDescent="0.3">
      <c r="A18" s="304">
        <f t="shared" si="4"/>
        <v>42428</v>
      </c>
      <c r="B18" s="307">
        <v>33910.17</v>
      </c>
      <c r="C18" s="56">
        <f t="shared" si="1"/>
        <v>0</v>
      </c>
      <c r="D18" s="54">
        <f t="shared" si="2"/>
        <v>0</v>
      </c>
      <c r="E18" s="64">
        <f t="shared" si="3"/>
        <v>0</v>
      </c>
    </row>
    <row r="19" spans="1:5" x14ac:dyDescent="0.3">
      <c r="A19" s="304">
        <f t="shared" si="4"/>
        <v>42435</v>
      </c>
      <c r="B19" s="307">
        <v>33910.14</v>
      </c>
      <c r="C19" s="56">
        <f t="shared" si="1"/>
        <v>-2.9999999998835847E-2</v>
      </c>
      <c r="D19" s="65">
        <f t="shared" si="2"/>
        <v>-0.22439999999129215</v>
      </c>
      <c r="E19" s="64">
        <f t="shared" si="3"/>
        <v>-3.2057142855898876E-2</v>
      </c>
    </row>
    <row r="20" spans="1:5" x14ac:dyDescent="0.3">
      <c r="A20" s="304">
        <f t="shared" si="4"/>
        <v>42442</v>
      </c>
      <c r="B20" s="307">
        <v>33910.120000000003</v>
      </c>
      <c r="C20" s="56">
        <f t="shared" si="1"/>
        <v>-1.9999999996798579E-2</v>
      </c>
      <c r="D20" s="65">
        <f t="shared" si="2"/>
        <v>-0.14959999997605339</v>
      </c>
      <c r="E20" s="64">
        <f t="shared" si="3"/>
        <v>-2.1371428568007628E-2</v>
      </c>
    </row>
    <row r="21" spans="1:5" x14ac:dyDescent="0.3">
      <c r="A21" s="304">
        <f t="shared" si="4"/>
        <v>42449</v>
      </c>
      <c r="B21" s="307">
        <v>33910.17</v>
      </c>
      <c r="C21" s="56">
        <f t="shared" si="1"/>
        <v>4.9999999995634425E-2</v>
      </c>
      <c r="D21" s="65">
        <f t="shared" si="2"/>
        <v>0.37399999996734551</v>
      </c>
      <c r="E21" s="64">
        <f t="shared" si="3"/>
        <v>5.3428571423906501E-2</v>
      </c>
    </row>
    <row r="22" spans="1:5" x14ac:dyDescent="0.3">
      <c r="A22" s="304">
        <f t="shared" si="4"/>
        <v>42456</v>
      </c>
      <c r="B22" s="307">
        <v>33910.769999999997</v>
      </c>
      <c r="C22" s="56">
        <f t="shared" si="1"/>
        <v>0.59999999999854481</v>
      </c>
      <c r="D22" s="65">
        <f t="shared" si="2"/>
        <v>4.4879999999891158</v>
      </c>
      <c r="E22" s="64">
        <f t="shared" si="3"/>
        <v>0.64114285714130226</v>
      </c>
    </row>
    <row r="23" spans="1:5" x14ac:dyDescent="0.3">
      <c r="A23" s="304">
        <f t="shared" si="4"/>
        <v>42463</v>
      </c>
      <c r="B23" s="307">
        <v>33966.04</v>
      </c>
      <c r="C23" s="56">
        <f t="shared" si="1"/>
        <v>55.270000000004075</v>
      </c>
      <c r="D23" s="65">
        <f t="shared" si="2"/>
        <v>413.41960000003053</v>
      </c>
      <c r="E23" s="64">
        <f t="shared" si="3"/>
        <v>59.05994285714722</v>
      </c>
    </row>
    <row r="24" spans="1:5" x14ac:dyDescent="0.3">
      <c r="A24" s="304">
        <f t="shared" si="4"/>
        <v>42470</v>
      </c>
      <c r="B24" s="307">
        <v>33966.04</v>
      </c>
      <c r="C24" s="56">
        <f t="shared" si="1"/>
        <v>0</v>
      </c>
      <c r="D24" s="65">
        <f t="shared" si="2"/>
        <v>0</v>
      </c>
      <c r="E24" s="64">
        <f t="shared" si="3"/>
        <v>0</v>
      </c>
    </row>
    <row r="25" spans="1:5" x14ac:dyDescent="0.3">
      <c r="A25" s="304">
        <f t="shared" si="4"/>
        <v>42477</v>
      </c>
      <c r="B25" s="307">
        <v>33966.04</v>
      </c>
      <c r="C25" s="56">
        <f t="shared" si="1"/>
        <v>0</v>
      </c>
      <c r="D25" s="65">
        <f t="shared" si="2"/>
        <v>0</v>
      </c>
      <c r="E25" s="64">
        <f t="shared" si="3"/>
        <v>0</v>
      </c>
    </row>
    <row r="26" spans="1:5" x14ac:dyDescent="0.3">
      <c r="A26" s="304">
        <f t="shared" si="4"/>
        <v>42484</v>
      </c>
      <c r="B26" s="307">
        <v>33966.06</v>
      </c>
      <c r="C26" s="56">
        <f t="shared" si="1"/>
        <v>1.9999999996798579E-2</v>
      </c>
      <c r="D26" s="65">
        <f t="shared" si="2"/>
        <v>0.14959999997605339</v>
      </c>
      <c r="E26" s="64">
        <f t="shared" si="3"/>
        <v>2.1371428568007628E-2</v>
      </c>
    </row>
    <row r="27" spans="1:5" x14ac:dyDescent="0.3">
      <c r="A27" s="304">
        <f>A26+7</f>
        <v>42491</v>
      </c>
      <c r="B27" s="307">
        <v>33966.199999999997</v>
      </c>
      <c r="C27" s="56">
        <f t="shared" si="1"/>
        <v>0.13999999999941792</v>
      </c>
      <c r="D27" s="65">
        <f t="shared" si="2"/>
        <v>1.0471999999956461</v>
      </c>
      <c r="E27" s="64">
        <f t="shared" si="3"/>
        <v>0.14959999999937801</v>
      </c>
    </row>
    <row r="28" spans="1:5" x14ac:dyDescent="0.3">
      <c r="A28" s="304">
        <f t="shared" si="4"/>
        <v>42498</v>
      </c>
      <c r="B28" s="307">
        <v>33975.35</v>
      </c>
      <c r="C28" s="56">
        <f t="shared" si="1"/>
        <v>9.1500000000014552</v>
      </c>
      <c r="D28" s="65">
        <f t="shared" si="2"/>
        <v>68.442000000010893</v>
      </c>
      <c r="E28" s="64">
        <f t="shared" si="3"/>
        <v>9.7774285714301268</v>
      </c>
    </row>
    <row r="29" spans="1:5" x14ac:dyDescent="0.3">
      <c r="A29" s="304">
        <f t="shared" si="4"/>
        <v>42505</v>
      </c>
      <c r="B29" s="307">
        <v>33980.06</v>
      </c>
      <c r="C29" s="56">
        <f t="shared" si="1"/>
        <v>4.7099999999991269</v>
      </c>
      <c r="D29" s="65">
        <f t="shared" si="2"/>
        <v>35.230799999993472</v>
      </c>
      <c r="E29" s="64">
        <f t="shared" si="3"/>
        <v>5.0329714285704963</v>
      </c>
    </row>
    <row r="30" spans="1:5" x14ac:dyDescent="0.3">
      <c r="A30" s="304">
        <f t="shared" si="4"/>
        <v>42512</v>
      </c>
      <c r="B30" s="307">
        <v>33980.75</v>
      </c>
      <c r="C30" s="56">
        <f t="shared" si="1"/>
        <v>0.69000000000232831</v>
      </c>
      <c r="D30" s="65">
        <f t="shared" si="2"/>
        <v>5.1612000000174163</v>
      </c>
      <c r="E30" s="64">
        <f t="shared" si="3"/>
        <v>0.73731428571677371</v>
      </c>
    </row>
    <row r="31" spans="1:5" x14ac:dyDescent="0.3">
      <c r="A31" s="304">
        <f t="shared" si="4"/>
        <v>42519</v>
      </c>
      <c r="B31" s="307">
        <v>33984.19</v>
      </c>
      <c r="C31" s="56">
        <f t="shared" si="1"/>
        <v>3.4400000000023283</v>
      </c>
      <c r="D31" s="65">
        <f t="shared" si="2"/>
        <v>25.731200000017417</v>
      </c>
      <c r="E31" s="64">
        <f t="shared" si="3"/>
        <v>3.6758857142882024</v>
      </c>
    </row>
    <row r="32" spans="1:5" x14ac:dyDescent="0.3">
      <c r="A32" s="304">
        <f t="shared" si="4"/>
        <v>42526</v>
      </c>
      <c r="B32" s="307">
        <v>33984.400000000001</v>
      </c>
      <c r="C32" s="56">
        <f t="shared" si="1"/>
        <v>0.20999999999912689</v>
      </c>
      <c r="D32" s="65">
        <f t="shared" si="2"/>
        <v>1.5707999999934692</v>
      </c>
      <c r="E32" s="64">
        <f t="shared" si="3"/>
        <v>0.22439999999906704</v>
      </c>
    </row>
    <row r="33" spans="1:5" x14ac:dyDescent="0.3">
      <c r="A33" s="304">
        <f t="shared" si="4"/>
        <v>42533</v>
      </c>
      <c r="B33" s="307">
        <v>33984.379999999997</v>
      </c>
      <c r="C33" s="56">
        <f t="shared" si="1"/>
        <v>-2.0000000004074536E-2</v>
      </c>
      <c r="D33" s="65">
        <f t="shared" si="2"/>
        <v>-0.14960000003047755</v>
      </c>
      <c r="E33" s="64">
        <f t="shared" si="3"/>
        <v>-2.1371428575782506E-2</v>
      </c>
    </row>
    <row r="34" spans="1:5" x14ac:dyDescent="0.3">
      <c r="A34" s="304">
        <f>A33+7</f>
        <v>42540</v>
      </c>
      <c r="B34" s="307">
        <v>33984.379999999997</v>
      </c>
      <c r="C34" s="56">
        <f t="shared" si="1"/>
        <v>0</v>
      </c>
      <c r="D34" s="54">
        <f t="shared" si="2"/>
        <v>0</v>
      </c>
      <c r="E34" s="64">
        <f t="shared" si="3"/>
        <v>0</v>
      </c>
    </row>
    <row r="35" spans="1:5" x14ac:dyDescent="0.3">
      <c r="A35" s="304">
        <f t="shared" si="4"/>
        <v>42547</v>
      </c>
      <c r="B35" s="307">
        <v>33984.379999999997</v>
      </c>
      <c r="C35" s="56">
        <f t="shared" si="1"/>
        <v>0</v>
      </c>
      <c r="D35" s="54">
        <f t="shared" si="2"/>
        <v>0</v>
      </c>
      <c r="E35" s="64">
        <f t="shared" si="3"/>
        <v>0</v>
      </c>
    </row>
    <row r="36" spans="1:5" x14ac:dyDescent="0.3">
      <c r="A36" s="304">
        <f t="shared" si="4"/>
        <v>42554</v>
      </c>
      <c r="B36" s="308">
        <v>33984.589999999997</v>
      </c>
      <c r="C36" s="56">
        <f t="shared" si="1"/>
        <v>0.20999999999912689</v>
      </c>
      <c r="D36" s="65">
        <f t="shared" si="2"/>
        <v>1.5707999999934692</v>
      </c>
      <c r="E36" s="64">
        <f t="shared" si="3"/>
        <v>0.22439999999906704</v>
      </c>
    </row>
    <row r="37" spans="1:5" x14ac:dyDescent="0.3">
      <c r="A37" s="304">
        <f t="shared" si="4"/>
        <v>42561</v>
      </c>
      <c r="B37" s="308">
        <v>33985.14</v>
      </c>
      <c r="C37" s="56">
        <f t="shared" si="1"/>
        <v>0.55000000000291038</v>
      </c>
      <c r="D37" s="65">
        <f t="shared" si="2"/>
        <v>4.11400000002177</v>
      </c>
      <c r="E37" s="64">
        <f t="shared" si="3"/>
        <v>0.5877142857173957</v>
      </c>
    </row>
    <row r="38" spans="1:5" x14ac:dyDescent="0.3">
      <c r="A38" s="304">
        <f t="shared" si="4"/>
        <v>42568</v>
      </c>
      <c r="B38" s="308">
        <v>33985.17</v>
      </c>
      <c r="C38" s="56">
        <f t="shared" si="1"/>
        <v>2.9999999998835847E-2</v>
      </c>
      <c r="D38" s="65">
        <f t="shared" si="2"/>
        <v>0.22439999999129215</v>
      </c>
      <c r="E38" s="64">
        <f t="shared" ref="E38:E62" si="5">(D38/(A38-A37))</f>
        <v>3.2057142855898876E-2</v>
      </c>
    </row>
    <row r="39" spans="1:5" x14ac:dyDescent="0.3">
      <c r="A39" s="304">
        <f t="shared" si="4"/>
        <v>42575</v>
      </c>
      <c r="B39" s="308">
        <v>33985.17</v>
      </c>
      <c r="C39" s="56">
        <f t="shared" si="1"/>
        <v>0</v>
      </c>
      <c r="D39" s="54">
        <f t="shared" si="2"/>
        <v>0</v>
      </c>
      <c r="E39" s="64">
        <f t="shared" si="5"/>
        <v>0</v>
      </c>
    </row>
    <row r="40" spans="1:5" x14ac:dyDescent="0.3">
      <c r="A40" s="304">
        <f>A39+7</f>
        <v>42582</v>
      </c>
      <c r="B40" s="308">
        <v>33985.18</v>
      </c>
      <c r="C40" s="56">
        <f t="shared" si="1"/>
        <v>1.0000000002037268E-2</v>
      </c>
      <c r="D40" s="65">
        <f t="shared" si="2"/>
        <v>7.4800000015238774E-2</v>
      </c>
      <c r="E40" s="64">
        <f t="shared" si="5"/>
        <v>1.0685714287891253E-2</v>
      </c>
    </row>
    <row r="41" spans="1:5" x14ac:dyDescent="0.3">
      <c r="A41" s="304">
        <f t="shared" si="4"/>
        <v>42589</v>
      </c>
      <c r="B41" s="308">
        <v>33996.080000000002</v>
      </c>
      <c r="C41" s="56">
        <f t="shared" si="1"/>
        <v>10.900000000001455</v>
      </c>
      <c r="D41" s="65">
        <f t="shared" si="2"/>
        <v>81.532000000010896</v>
      </c>
      <c r="E41" s="64">
        <f t="shared" si="5"/>
        <v>11.647428571430128</v>
      </c>
    </row>
    <row r="42" spans="1:5" x14ac:dyDescent="0.3">
      <c r="A42" s="304">
        <f t="shared" si="4"/>
        <v>42596</v>
      </c>
      <c r="B42" s="308">
        <v>33996.080000000002</v>
      </c>
      <c r="C42" s="56">
        <f t="shared" si="1"/>
        <v>0</v>
      </c>
      <c r="D42" s="54">
        <f t="shared" si="2"/>
        <v>0</v>
      </c>
      <c r="E42" s="64">
        <f t="shared" si="5"/>
        <v>0</v>
      </c>
    </row>
    <row r="43" spans="1:5" x14ac:dyDescent="0.3">
      <c r="A43" s="304">
        <f t="shared" si="4"/>
        <v>42603</v>
      </c>
      <c r="B43" s="308">
        <v>34000.36</v>
      </c>
      <c r="C43" s="56">
        <f t="shared" si="1"/>
        <v>4.2799999999988358</v>
      </c>
      <c r="D43" s="65">
        <f t="shared" si="2"/>
        <v>32.014399999991291</v>
      </c>
      <c r="E43" s="64">
        <f t="shared" si="5"/>
        <v>4.5734857142844705</v>
      </c>
    </row>
    <row r="44" spans="1:5" x14ac:dyDescent="0.3">
      <c r="A44" s="304">
        <f t="shared" si="4"/>
        <v>42610</v>
      </c>
      <c r="B44" s="308">
        <v>34000.36</v>
      </c>
      <c r="C44" s="56">
        <f t="shared" si="1"/>
        <v>0</v>
      </c>
      <c r="D44" s="54">
        <f t="shared" si="2"/>
        <v>0</v>
      </c>
      <c r="E44" s="64">
        <f t="shared" si="5"/>
        <v>0</v>
      </c>
    </row>
    <row r="45" spans="1:5" x14ac:dyDescent="0.3">
      <c r="A45" s="304">
        <f t="shared" si="4"/>
        <v>42617</v>
      </c>
      <c r="B45" s="308">
        <v>34008.160000000003</v>
      </c>
      <c r="C45" s="56">
        <f t="shared" si="1"/>
        <v>7.8000000000029104</v>
      </c>
      <c r="D45" s="65">
        <f t="shared" si="2"/>
        <v>58.344000000021772</v>
      </c>
      <c r="E45" s="64">
        <f t="shared" si="5"/>
        <v>8.3348571428602529</v>
      </c>
    </row>
    <row r="46" spans="1:5" x14ac:dyDescent="0.3">
      <c r="A46" s="304">
        <f t="shared" si="4"/>
        <v>42624</v>
      </c>
      <c r="B46" s="308">
        <v>34014.43</v>
      </c>
      <c r="C46" s="56">
        <f t="shared" si="1"/>
        <v>6.2699999999967986</v>
      </c>
      <c r="D46" s="65">
        <f t="shared" si="2"/>
        <v>46.899599999976054</v>
      </c>
      <c r="E46" s="64">
        <f t="shared" si="5"/>
        <v>6.6999428571394359</v>
      </c>
    </row>
    <row r="47" spans="1:5" x14ac:dyDescent="0.3">
      <c r="A47" s="304">
        <f>A46+7</f>
        <v>42631</v>
      </c>
      <c r="B47" s="308">
        <v>34023.83</v>
      </c>
      <c r="C47" s="56">
        <f t="shared" si="1"/>
        <v>9.4000000000014552</v>
      </c>
      <c r="D47" s="65">
        <f t="shared" si="2"/>
        <v>70.312000000010883</v>
      </c>
      <c r="E47" s="64">
        <f t="shared" si="5"/>
        <v>10.044571428572983</v>
      </c>
    </row>
    <row r="48" spans="1:5" x14ac:dyDescent="0.3">
      <c r="A48" s="304">
        <f t="shared" si="4"/>
        <v>42638</v>
      </c>
      <c r="B48" s="308">
        <v>34023.82</v>
      </c>
      <c r="C48" s="56">
        <f t="shared" si="1"/>
        <v>-1.0000000002037268E-2</v>
      </c>
      <c r="D48" s="65">
        <f t="shared" si="2"/>
        <v>-7.4800000015238774E-2</v>
      </c>
      <c r="E48" s="64">
        <f t="shared" si="5"/>
        <v>-1.0685714287891253E-2</v>
      </c>
    </row>
    <row r="49" spans="1:6" x14ac:dyDescent="0.3">
      <c r="A49" s="304">
        <f t="shared" si="4"/>
        <v>42645</v>
      </c>
      <c r="B49" s="308">
        <v>34045.08</v>
      </c>
      <c r="C49" s="56">
        <f t="shared" si="1"/>
        <v>21.260000000002037</v>
      </c>
      <c r="D49" s="65">
        <f t="shared" si="2"/>
        <v>159.02480000001526</v>
      </c>
      <c r="E49" s="64">
        <f t="shared" si="5"/>
        <v>22.717828571430751</v>
      </c>
    </row>
    <row r="50" spans="1:6" x14ac:dyDescent="0.3">
      <c r="A50" s="304">
        <f t="shared" si="4"/>
        <v>42652</v>
      </c>
      <c r="B50" s="308">
        <v>34054.07</v>
      </c>
      <c r="C50" s="56">
        <f t="shared" si="1"/>
        <v>8.9899999999979627</v>
      </c>
      <c r="D50" s="65">
        <f t="shared" si="2"/>
        <v>67.245199999984763</v>
      </c>
      <c r="E50" s="64">
        <f t="shared" si="5"/>
        <v>9.6064571428549659</v>
      </c>
    </row>
    <row r="51" spans="1:6" x14ac:dyDescent="0.3">
      <c r="A51" s="304">
        <f t="shared" si="4"/>
        <v>42659</v>
      </c>
      <c r="B51" s="308">
        <v>34061.160000000003</v>
      </c>
      <c r="C51" s="56">
        <f t="shared" si="1"/>
        <v>7.0900000000037835</v>
      </c>
      <c r="D51" s="65">
        <f t="shared" si="2"/>
        <v>53.033200000028302</v>
      </c>
      <c r="E51" s="64">
        <f t="shared" si="5"/>
        <v>7.5761714285754715</v>
      </c>
    </row>
    <row r="52" spans="1:6" x14ac:dyDescent="0.3">
      <c r="A52" s="304">
        <f t="shared" si="4"/>
        <v>42666</v>
      </c>
      <c r="B52" s="308">
        <v>34061.24</v>
      </c>
      <c r="C52" s="56">
        <f t="shared" si="1"/>
        <v>7.9999999994470272E-2</v>
      </c>
      <c r="D52" s="65">
        <f t="shared" si="2"/>
        <v>0.59839999995863769</v>
      </c>
      <c r="E52" s="64">
        <f t="shared" si="5"/>
        <v>8.5485714279805378E-2</v>
      </c>
    </row>
    <row r="53" spans="1:6" x14ac:dyDescent="0.3">
      <c r="A53" s="304">
        <f t="shared" si="4"/>
        <v>42673</v>
      </c>
      <c r="B53" s="308">
        <v>34073.199999999997</v>
      </c>
      <c r="C53" s="56">
        <f t="shared" si="1"/>
        <v>11.959999999999127</v>
      </c>
      <c r="D53" s="65">
        <f t="shared" si="2"/>
        <v>89.460799999993469</v>
      </c>
      <c r="E53" s="64">
        <f t="shared" si="5"/>
        <v>12.780114285713353</v>
      </c>
    </row>
    <row r="54" spans="1:6" x14ac:dyDescent="0.3">
      <c r="A54" s="304">
        <f>A53+7</f>
        <v>42680</v>
      </c>
      <c r="B54" s="308">
        <v>34080.26</v>
      </c>
      <c r="C54" s="56">
        <f t="shared" si="1"/>
        <v>7.0600000000049477</v>
      </c>
      <c r="D54" s="65">
        <f t="shared" si="2"/>
        <v>52.80880000003701</v>
      </c>
      <c r="E54" s="64">
        <f t="shared" si="5"/>
        <v>7.5441142857195729</v>
      </c>
    </row>
    <row r="55" spans="1:6" x14ac:dyDescent="0.3">
      <c r="A55" s="304">
        <f t="shared" si="4"/>
        <v>42687</v>
      </c>
      <c r="B55" s="308">
        <v>34092.74</v>
      </c>
      <c r="C55" s="56">
        <f t="shared" si="1"/>
        <v>12.479999999995925</v>
      </c>
      <c r="D55" s="65">
        <f t="shared" si="2"/>
        <v>93.350399999969525</v>
      </c>
      <c r="E55" s="64">
        <f t="shared" si="5"/>
        <v>13.335771428567075</v>
      </c>
    </row>
    <row r="56" spans="1:6" x14ac:dyDescent="0.3">
      <c r="A56" s="304">
        <f t="shared" si="4"/>
        <v>42694</v>
      </c>
      <c r="B56" s="308">
        <v>34092.46</v>
      </c>
      <c r="C56" s="56">
        <f t="shared" si="1"/>
        <v>-0.27999999999883585</v>
      </c>
      <c r="D56" s="65">
        <f t="shared" si="2"/>
        <v>-2.0943999999912921</v>
      </c>
      <c r="E56" s="64">
        <f t="shared" si="5"/>
        <v>-0.29919999999875602</v>
      </c>
    </row>
    <row r="57" spans="1:6" x14ac:dyDescent="0.3">
      <c r="A57" s="304">
        <f t="shared" si="4"/>
        <v>42701</v>
      </c>
      <c r="B57" s="308">
        <v>34092.46</v>
      </c>
      <c r="C57" s="56">
        <f t="shared" si="1"/>
        <v>0</v>
      </c>
      <c r="D57" s="65">
        <f t="shared" si="2"/>
        <v>0</v>
      </c>
      <c r="E57" s="64">
        <f t="shared" si="5"/>
        <v>0</v>
      </c>
    </row>
    <row r="58" spans="1:6" x14ac:dyDescent="0.3">
      <c r="A58" s="304">
        <f t="shared" si="4"/>
        <v>42708</v>
      </c>
      <c r="B58" s="308">
        <v>34092.46</v>
      </c>
      <c r="C58" s="56">
        <f t="shared" si="1"/>
        <v>0</v>
      </c>
      <c r="D58" s="65">
        <f t="shared" si="2"/>
        <v>0</v>
      </c>
      <c r="E58" s="64">
        <f t="shared" si="5"/>
        <v>0</v>
      </c>
    </row>
    <row r="59" spans="1:6" x14ac:dyDescent="0.3">
      <c r="A59" s="304">
        <f t="shared" si="4"/>
        <v>42715</v>
      </c>
      <c r="B59" s="308">
        <v>34092.46</v>
      </c>
      <c r="C59" s="56">
        <f t="shared" si="1"/>
        <v>0</v>
      </c>
      <c r="D59" s="65">
        <f t="shared" si="2"/>
        <v>0</v>
      </c>
      <c r="E59" s="64">
        <f t="shared" si="5"/>
        <v>0</v>
      </c>
    </row>
    <row r="60" spans="1:6" x14ac:dyDescent="0.3">
      <c r="A60" s="304">
        <f t="shared" si="4"/>
        <v>42722</v>
      </c>
      <c r="B60" s="308">
        <v>34092.46</v>
      </c>
      <c r="C60" s="56">
        <f t="shared" si="1"/>
        <v>0</v>
      </c>
      <c r="D60" s="65">
        <f t="shared" si="2"/>
        <v>0</v>
      </c>
      <c r="E60" s="64">
        <f t="shared" si="5"/>
        <v>0</v>
      </c>
    </row>
    <row r="61" spans="1:6" x14ac:dyDescent="0.3">
      <c r="A61" s="304">
        <f t="shared" si="4"/>
        <v>42729</v>
      </c>
      <c r="B61" s="308">
        <v>34096.839999999997</v>
      </c>
      <c r="C61" s="56">
        <f t="shared" si="1"/>
        <v>4.3799999999973807</v>
      </c>
      <c r="D61" s="65">
        <f t="shared" si="2"/>
        <v>32.76239999998041</v>
      </c>
      <c r="E61" s="64">
        <f t="shared" si="5"/>
        <v>4.6803428571400589</v>
      </c>
    </row>
    <row r="62" spans="1:6" ht="15" thickBot="1" x14ac:dyDescent="0.35">
      <c r="A62" s="305">
        <f t="shared" si="4"/>
        <v>42736</v>
      </c>
      <c r="B62" s="309">
        <v>34096.839999999997</v>
      </c>
      <c r="C62" s="301">
        <f t="shared" si="1"/>
        <v>0</v>
      </c>
      <c r="D62" s="302">
        <f t="shared" si="2"/>
        <v>0</v>
      </c>
      <c r="E62" s="141">
        <f t="shared" si="5"/>
        <v>0</v>
      </c>
      <c r="F62" s="74"/>
    </row>
    <row r="63" spans="1:6" s="66" customFormat="1" x14ac:dyDescent="0.3">
      <c r="A63" s="292"/>
    </row>
    <row r="64" spans="1:6" s="66" customFormat="1" x14ac:dyDescent="0.3">
      <c r="B64" s="71"/>
      <c r="C64" s="71"/>
    </row>
    <row r="65" spans="1:8" s="66" customFormat="1" x14ac:dyDescent="0.3">
      <c r="A65" s="67"/>
      <c r="C65" s="71"/>
      <c r="H65" s="294"/>
    </row>
    <row r="66" spans="1:8" s="66" customFormat="1" x14ac:dyDescent="0.3">
      <c r="A66" s="293"/>
      <c r="B66" s="75"/>
      <c r="C66" s="71"/>
    </row>
    <row r="67" spans="1:8" s="66" customFormat="1" x14ac:dyDescent="0.3">
      <c r="A67" s="293"/>
      <c r="B67" s="75"/>
      <c r="C67" s="71"/>
      <c r="E67" s="76"/>
      <c r="F67" s="68"/>
      <c r="G67" s="76"/>
    </row>
    <row r="68" spans="1:8" s="66" customFormat="1" x14ac:dyDescent="0.3">
      <c r="A68" s="293"/>
      <c r="B68" s="75"/>
      <c r="C68" s="71"/>
      <c r="E68" s="76"/>
      <c r="F68" s="68"/>
      <c r="G68" s="76"/>
      <c r="H68" s="294"/>
    </row>
    <row r="69" spans="1:8" s="66" customFormat="1" x14ac:dyDescent="0.3">
      <c r="A69" s="293"/>
      <c r="B69" s="75"/>
      <c r="C69" s="71"/>
      <c r="E69" s="76"/>
      <c r="F69" s="68"/>
      <c r="G69" s="76"/>
      <c r="H69" s="294"/>
    </row>
    <row r="70" spans="1:8" s="66" customFormat="1" x14ac:dyDescent="0.3">
      <c r="A70" s="293"/>
      <c r="B70" s="75"/>
      <c r="C70" s="71"/>
      <c r="E70" s="76"/>
      <c r="F70" s="68"/>
      <c r="G70" s="76"/>
      <c r="H70" s="294"/>
    </row>
    <row r="71" spans="1:8" s="66" customFormat="1" x14ac:dyDescent="0.3">
      <c r="A71" s="293"/>
      <c r="B71" s="75"/>
      <c r="C71" s="71"/>
      <c r="E71" s="76"/>
      <c r="F71" s="68"/>
      <c r="G71" s="76"/>
      <c r="H71" s="294"/>
    </row>
    <row r="72" spans="1:8" s="66" customFormat="1" x14ac:dyDescent="0.3">
      <c r="A72" s="293"/>
      <c r="B72" s="75"/>
      <c r="C72" s="71"/>
      <c r="E72" s="76"/>
      <c r="F72" s="68"/>
      <c r="G72" s="76"/>
      <c r="H72" s="294"/>
    </row>
    <row r="73" spans="1:8" s="66" customFormat="1" x14ac:dyDescent="0.3">
      <c r="A73" s="67"/>
      <c r="C73" s="71"/>
      <c r="E73" s="76"/>
      <c r="F73" s="68"/>
      <c r="G73" s="76"/>
      <c r="H73" s="294"/>
    </row>
    <row r="74" spans="1:8" s="66" customFormat="1" x14ac:dyDescent="0.3">
      <c r="A74" s="67"/>
      <c r="C74" s="71"/>
      <c r="E74" s="76"/>
      <c r="F74" s="68"/>
      <c r="G74" s="76"/>
      <c r="H74" s="294"/>
    </row>
    <row r="75" spans="1:8" s="66" customFormat="1" x14ac:dyDescent="0.3">
      <c r="A75" s="67"/>
      <c r="C75" s="71"/>
      <c r="E75" s="76"/>
      <c r="F75" s="68"/>
      <c r="G75" s="76"/>
      <c r="H75" s="294"/>
    </row>
    <row r="76" spans="1:8" s="66" customFormat="1" x14ac:dyDescent="0.3">
      <c r="A76" s="67"/>
      <c r="C76" s="71"/>
      <c r="E76" s="76"/>
      <c r="F76" s="68"/>
      <c r="G76" s="76"/>
      <c r="H76" s="294"/>
    </row>
    <row r="77" spans="1:8" s="66" customFormat="1" x14ac:dyDescent="0.3">
      <c r="A77" s="67"/>
      <c r="C77" s="71"/>
      <c r="E77" s="76"/>
      <c r="F77" s="68"/>
      <c r="G77" s="76"/>
      <c r="H77" s="294"/>
    </row>
    <row r="78" spans="1:8" s="66" customFormat="1" x14ac:dyDescent="0.3">
      <c r="A78" s="67"/>
      <c r="B78" s="62"/>
      <c r="C78" s="71"/>
      <c r="E78" s="76"/>
      <c r="F78" s="68"/>
      <c r="G78" s="76"/>
      <c r="H78" s="294"/>
    </row>
    <row r="79" spans="1:8" s="66" customFormat="1" x14ac:dyDescent="0.3">
      <c r="A79" s="67"/>
      <c r="B79" s="62"/>
      <c r="C79" s="71"/>
      <c r="E79" s="76"/>
      <c r="F79" s="68"/>
      <c r="G79" s="76"/>
      <c r="H79" s="294"/>
    </row>
    <row r="80" spans="1:8" s="66" customFormat="1" x14ac:dyDescent="0.3">
      <c r="A80" s="67"/>
      <c r="C80" s="71"/>
      <c r="E80" s="76"/>
      <c r="F80" s="68"/>
      <c r="G80" s="76"/>
      <c r="H80" s="294"/>
    </row>
    <row r="81" spans="1:8" s="66" customFormat="1" x14ac:dyDescent="0.3">
      <c r="A81" s="67"/>
      <c r="B81" s="62"/>
      <c r="C81" s="71"/>
      <c r="E81" s="76"/>
      <c r="F81" s="68"/>
      <c r="G81" s="76"/>
      <c r="H81" s="294"/>
    </row>
    <row r="82" spans="1:8" s="66" customFormat="1" x14ac:dyDescent="0.3">
      <c r="A82" s="67"/>
      <c r="B82" s="62"/>
      <c r="C82" s="71"/>
      <c r="E82" s="76"/>
      <c r="F82" s="68"/>
      <c r="G82" s="76"/>
      <c r="H82" s="294"/>
    </row>
    <row r="83" spans="1:8" s="66" customFormat="1" x14ac:dyDescent="0.3">
      <c r="A83" s="67"/>
      <c r="B83" s="75"/>
      <c r="C83" s="71"/>
      <c r="E83" s="76"/>
      <c r="F83" s="68"/>
      <c r="G83" s="76"/>
      <c r="H83" s="294"/>
    </row>
    <row r="84" spans="1:8" s="66" customFormat="1" x14ac:dyDescent="0.3">
      <c r="A84" s="293"/>
      <c r="B84" s="75"/>
      <c r="C84" s="71"/>
      <c r="E84" s="76"/>
      <c r="F84" s="68"/>
      <c r="G84" s="76"/>
      <c r="H84" s="294"/>
    </row>
    <row r="85" spans="1:8" s="66" customFormat="1" x14ac:dyDescent="0.3">
      <c r="A85" s="293"/>
      <c r="B85" s="75"/>
      <c r="C85" s="71"/>
      <c r="E85" s="76"/>
      <c r="F85" s="68"/>
      <c r="G85" s="76"/>
      <c r="H85" s="294"/>
    </row>
    <row r="86" spans="1:8" s="66" customFormat="1" x14ac:dyDescent="0.3">
      <c r="A86" s="293"/>
      <c r="B86" s="75"/>
      <c r="C86" s="71"/>
      <c r="E86" s="76"/>
      <c r="F86" s="68"/>
      <c r="G86" s="76"/>
      <c r="H86" s="294"/>
    </row>
    <row r="87" spans="1:8" s="66" customFormat="1" x14ac:dyDescent="0.3">
      <c r="A87" s="293"/>
      <c r="B87" s="75"/>
      <c r="C87" s="71"/>
      <c r="E87" s="76"/>
      <c r="F87" s="68"/>
      <c r="G87" s="76"/>
      <c r="H87" s="294"/>
    </row>
    <row r="88" spans="1:8" s="66" customFormat="1" x14ac:dyDescent="0.3">
      <c r="A88" s="293"/>
      <c r="B88" s="75"/>
      <c r="C88" s="71"/>
      <c r="E88" s="76"/>
      <c r="F88" s="68"/>
      <c r="G88" s="76"/>
      <c r="H88" s="294"/>
    </row>
    <row r="89" spans="1:8" s="66" customFormat="1" x14ac:dyDescent="0.3">
      <c r="A89" s="293"/>
      <c r="B89" s="75"/>
      <c r="C89" s="75"/>
      <c r="E89" s="76"/>
      <c r="F89" s="68"/>
      <c r="G89" s="76"/>
      <c r="H89" s="294"/>
    </row>
    <row r="90" spans="1:8" s="66" customFormat="1" x14ac:dyDescent="0.3">
      <c r="A90" s="293"/>
      <c r="B90" s="75"/>
      <c r="C90" s="71"/>
      <c r="E90" s="76"/>
      <c r="F90" s="68"/>
      <c r="G90" s="76"/>
      <c r="H90" s="294"/>
    </row>
    <row r="91" spans="1:8" s="66" customFormat="1" x14ac:dyDescent="0.3">
      <c r="A91" s="293"/>
      <c r="B91" s="75"/>
      <c r="C91" s="71"/>
      <c r="E91" s="76"/>
      <c r="F91" s="68"/>
      <c r="G91" s="76"/>
      <c r="H91" s="294"/>
    </row>
    <row r="92" spans="1:8" s="66" customFormat="1" x14ac:dyDescent="0.3">
      <c r="A92" s="293"/>
      <c r="B92" s="75"/>
      <c r="C92" s="71"/>
      <c r="E92" s="76"/>
      <c r="F92" s="68"/>
      <c r="G92" s="76"/>
      <c r="H92" s="294"/>
    </row>
    <row r="93" spans="1:8" s="66" customFormat="1" x14ac:dyDescent="0.3">
      <c r="A93" s="293"/>
      <c r="B93" s="75"/>
      <c r="C93" s="71"/>
      <c r="E93" s="76"/>
      <c r="F93" s="68"/>
      <c r="G93" s="76"/>
      <c r="H93" s="294"/>
    </row>
    <row r="94" spans="1:8" s="66" customFormat="1" x14ac:dyDescent="0.3">
      <c r="A94" s="293"/>
      <c r="B94" s="75"/>
      <c r="C94" s="71"/>
      <c r="E94" s="76"/>
      <c r="F94" s="68"/>
      <c r="G94" s="76"/>
      <c r="H94" s="294"/>
    </row>
    <row r="95" spans="1:8" s="66" customFormat="1" x14ac:dyDescent="0.3">
      <c r="A95" s="293"/>
      <c r="B95" s="75"/>
      <c r="C95" s="71"/>
      <c r="E95" s="76"/>
      <c r="F95" s="68"/>
      <c r="G95" s="76"/>
      <c r="H95" s="294"/>
    </row>
    <row r="96" spans="1:8" s="66" customFormat="1" x14ac:dyDescent="0.3">
      <c r="A96" s="293"/>
      <c r="B96" s="75"/>
      <c r="C96" s="71"/>
      <c r="E96" s="76"/>
      <c r="F96" s="68"/>
      <c r="G96" s="76"/>
      <c r="H96" s="294"/>
    </row>
    <row r="97" spans="1:8" s="66" customFormat="1" x14ac:dyDescent="0.3">
      <c r="A97" s="293"/>
      <c r="B97" s="75"/>
      <c r="C97" s="71"/>
      <c r="E97" s="76"/>
      <c r="F97" s="68"/>
      <c r="G97" s="76"/>
      <c r="H97" s="294"/>
    </row>
    <row r="98" spans="1:8" s="66" customFormat="1" x14ac:dyDescent="0.3">
      <c r="A98" s="293"/>
      <c r="B98" s="75"/>
      <c r="C98" s="71"/>
      <c r="E98" s="76"/>
      <c r="F98" s="68"/>
      <c r="G98" s="76"/>
      <c r="H98" s="294"/>
    </row>
    <row r="99" spans="1:8" s="66" customFormat="1" x14ac:dyDescent="0.3">
      <c r="A99" s="293"/>
      <c r="B99" s="75"/>
      <c r="C99" s="71"/>
      <c r="E99" s="76"/>
      <c r="F99" s="68"/>
      <c r="G99" s="76"/>
      <c r="H99" s="294"/>
    </row>
    <row r="100" spans="1:8" s="66" customFormat="1" x14ac:dyDescent="0.3">
      <c r="A100" s="293"/>
      <c r="B100" s="75"/>
      <c r="C100" s="71"/>
      <c r="E100" s="76"/>
      <c r="F100" s="68"/>
      <c r="G100" s="76"/>
      <c r="H100" s="294"/>
    </row>
    <row r="101" spans="1:8" s="66" customFormat="1" x14ac:dyDescent="0.3">
      <c r="A101" s="293"/>
      <c r="B101" s="75"/>
      <c r="C101" s="71"/>
      <c r="E101" s="76"/>
      <c r="F101" s="68"/>
      <c r="G101" s="76"/>
      <c r="H101" s="294"/>
    </row>
    <row r="102" spans="1:8" s="66" customFormat="1" x14ac:dyDescent="0.3">
      <c r="A102" s="293"/>
      <c r="B102" s="75"/>
      <c r="C102" s="71"/>
      <c r="E102" s="76"/>
      <c r="F102" s="68"/>
      <c r="G102" s="76"/>
      <c r="H102" s="294"/>
    </row>
    <row r="103" spans="1:8" s="66" customFormat="1" x14ac:dyDescent="0.3">
      <c r="A103" s="293"/>
      <c r="B103" s="75"/>
      <c r="C103" s="71"/>
      <c r="E103" s="76"/>
      <c r="F103" s="68"/>
      <c r="G103" s="76"/>
      <c r="H103" s="294"/>
    </row>
    <row r="104" spans="1:8" s="66" customFormat="1" x14ac:dyDescent="0.3">
      <c r="A104" s="293"/>
      <c r="B104" s="75"/>
      <c r="C104" s="71"/>
      <c r="E104" s="76"/>
      <c r="F104" s="68"/>
      <c r="G104" s="76"/>
      <c r="H104" s="294"/>
    </row>
    <row r="105" spans="1:8" s="66" customFormat="1" x14ac:dyDescent="0.3">
      <c r="A105" s="293"/>
      <c r="B105" s="75"/>
      <c r="C105" s="71"/>
      <c r="E105" s="76"/>
      <c r="F105" s="68"/>
      <c r="G105" s="76"/>
      <c r="H105" s="294"/>
    </row>
    <row r="106" spans="1:8" s="66" customFormat="1" x14ac:dyDescent="0.3">
      <c r="A106" s="293"/>
      <c r="B106" s="75"/>
      <c r="C106" s="71"/>
      <c r="E106" s="76"/>
      <c r="F106" s="68"/>
      <c r="G106" s="76"/>
      <c r="H106" s="294"/>
    </row>
    <row r="107" spans="1:8" s="66" customFormat="1" x14ac:dyDescent="0.3">
      <c r="A107" s="293"/>
      <c r="B107" s="75"/>
      <c r="C107" s="71"/>
      <c r="E107" s="76"/>
      <c r="F107" s="68"/>
      <c r="G107" s="76"/>
      <c r="H107" s="294"/>
    </row>
    <row r="108" spans="1:8" s="66" customFormat="1" x14ac:dyDescent="0.3">
      <c r="A108" s="293"/>
      <c r="B108" s="75"/>
      <c r="C108" s="71"/>
      <c r="E108" s="76"/>
      <c r="F108" s="68"/>
      <c r="G108" s="76"/>
      <c r="H108" s="294"/>
    </row>
    <row r="109" spans="1:8" s="66" customFormat="1" x14ac:dyDescent="0.3">
      <c r="A109" s="293"/>
      <c r="B109" s="75"/>
      <c r="C109" s="71"/>
      <c r="E109" s="76"/>
      <c r="F109" s="68"/>
      <c r="G109" s="76"/>
      <c r="H109" s="294"/>
    </row>
    <row r="110" spans="1:8" s="66" customFormat="1" x14ac:dyDescent="0.3">
      <c r="A110" s="293"/>
      <c r="B110" s="75"/>
      <c r="C110" s="71"/>
      <c r="E110" s="76"/>
      <c r="F110" s="68"/>
      <c r="G110" s="76"/>
      <c r="H110" s="294"/>
    </row>
    <row r="111" spans="1:8" s="66" customFormat="1" x14ac:dyDescent="0.3">
      <c r="A111" s="293"/>
      <c r="B111" s="75"/>
      <c r="C111" s="71"/>
      <c r="E111" s="76"/>
      <c r="F111" s="68"/>
      <c r="G111" s="76"/>
      <c r="H111" s="294"/>
    </row>
    <row r="112" spans="1:8" s="66" customFormat="1" x14ac:dyDescent="0.3">
      <c r="A112" s="293"/>
      <c r="B112" s="75"/>
      <c r="C112" s="71"/>
      <c r="E112" s="76"/>
      <c r="F112" s="68"/>
      <c r="G112" s="76"/>
      <c r="H112" s="294"/>
    </row>
    <row r="113" spans="1:8" s="66" customFormat="1" x14ac:dyDescent="0.3">
      <c r="A113" s="293"/>
      <c r="B113" s="75"/>
      <c r="C113" s="71"/>
      <c r="E113" s="76"/>
      <c r="F113" s="68"/>
      <c r="G113" s="76"/>
      <c r="H113" s="294"/>
    </row>
    <row r="114" spans="1:8" s="66" customFormat="1" x14ac:dyDescent="0.3">
      <c r="A114" s="293"/>
      <c r="B114" s="75"/>
      <c r="C114" s="71"/>
      <c r="E114" s="76"/>
      <c r="F114" s="68"/>
      <c r="G114" s="76"/>
      <c r="H114" s="294"/>
    </row>
    <row r="115" spans="1:8" s="66" customFormat="1" x14ac:dyDescent="0.3">
      <c r="A115" s="293"/>
      <c r="B115" s="75"/>
      <c r="C115" s="71"/>
      <c r="E115" s="76"/>
      <c r="F115" s="68"/>
      <c r="G115" s="76"/>
      <c r="H115" s="294"/>
    </row>
    <row r="116" spans="1:8" s="66" customFormat="1" x14ac:dyDescent="0.3">
      <c r="A116" s="293"/>
      <c r="B116" s="75"/>
      <c r="C116" s="71"/>
      <c r="E116" s="76"/>
      <c r="F116" s="68"/>
      <c r="G116" s="76"/>
      <c r="H116" s="294"/>
    </row>
    <row r="117" spans="1:8" s="66" customFormat="1" x14ac:dyDescent="0.3">
      <c r="A117" s="293"/>
      <c r="B117" s="75"/>
      <c r="C117" s="71"/>
      <c r="E117" s="76"/>
      <c r="F117" s="68"/>
      <c r="G117" s="76"/>
      <c r="H117" s="294"/>
    </row>
    <row r="118" spans="1:8" s="66" customFormat="1" x14ac:dyDescent="0.3">
      <c r="A118" s="293"/>
      <c r="B118" s="75"/>
      <c r="C118" s="71"/>
      <c r="E118" s="76"/>
      <c r="F118" s="68"/>
      <c r="G118" s="76"/>
      <c r="H118" s="294"/>
    </row>
    <row r="119" spans="1:8" s="66" customFormat="1" x14ac:dyDescent="0.3">
      <c r="A119" s="293"/>
      <c r="B119" s="75"/>
      <c r="C119" s="71"/>
      <c r="E119" s="76"/>
      <c r="F119" s="68"/>
      <c r="G119" s="76"/>
      <c r="H119" s="294"/>
    </row>
    <row r="120" spans="1:8" s="66" customFormat="1" x14ac:dyDescent="0.3">
      <c r="A120" s="293"/>
      <c r="B120" s="75"/>
      <c r="C120" s="77"/>
      <c r="E120" s="76"/>
      <c r="F120" s="68"/>
      <c r="G120" s="76"/>
      <c r="H120" s="294"/>
    </row>
    <row r="121" spans="1:8" s="66" customFormat="1" x14ac:dyDescent="0.3">
      <c r="A121" s="293"/>
      <c r="B121" s="75"/>
      <c r="C121" s="77"/>
      <c r="E121" s="76"/>
      <c r="F121" s="68"/>
      <c r="G121" s="76"/>
      <c r="H121" s="294"/>
    </row>
    <row r="122" spans="1:8" s="66" customFormat="1" x14ac:dyDescent="0.3">
      <c r="A122" s="293"/>
      <c r="B122" s="75"/>
      <c r="C122" s="71"/>
      <c r="E122" s="76"/>
      <c r="F122" s="68"/>
      <c r="G122" s="76"/>
      <c r="H122" s="294"/>
    </row>
    <row r="123" spans="1:8" s="66" customFormat="1" x14ac:dyDescent="0.3">
      <c r="A123" s="293"/>
      <c r="B123" s="75"/>
      <c r="C123" s="71"/>
      <c r="E123" s="76"/>
      <c r="F123" s="68"/>
      <c r="G123" s="76"/>
      <c r="H123" s="294"/>
    </row>
    <row r="124" spans="1:8" s="66" customFormat="1" x14ac:dyDescent="0.3">
      <c r="A124" s="293"/>
      <c r="B124" s="75"/>
      <c r="C124" s="71"/>
      <c r="E124" s="76"/>
      <c r="F124" s="68"/>
      <c r="G124" s="76"/>
      <c r="H124" s="294"/>
    </row>
    <row r="125" spans="1:8" s="66" customFormat="1" x14ac:dyDescent="0.3">
      <c r="A125" s="293"/>
      <c r="B125" s="75"/>
      <c r="C125" s="71"/>
      <c r="E125" s="76"/>
      <c r="F125" s="68"/>
      <c r="G125" s="76"/>
      <c r="H125" s="294"/>
    </row>
    <row r="126" spans="1:8" s="66" customFormat="1" x14ac:dyDescent="0.3">
      <c r="A126" s="293"/>
      <c r="B126" s="75"/>
      <c r="C126" s="71"/>
      <c r="E126" s="76"/>
      <c r="F126" s="68"/>
      <c r="G126" s="76"/>
      <c r="H126" s="294"/>
    </row>
    <row r="127" spans="1:8" s="66" customFormat="1" x14ac:dyDescent="0.3">
      <c r="A127" s="293"/>
      <c r="B127" s="75"/>
      <c r="C127" s="77"/>
      <c r="E127" s="76"/>
      <c r="F127" s="68"/>
      <c r="G127" s="76"/>
      <c r="H127" s="294"/>
    </row>
    <row r="128" spans="1:8" s="66" customFormat="1" x14ac:dyDescent="0.3">
      <c r="A128" s="293"/>
      <c r="B128" s="75"/>
      <c r="C128" s="71"/>
      <c r="E128" s="76"/>
      <c r="F128" s="68"/>
      <c r="G128" s="76"/>
      <c r="H128" s="294"/>
    </row>
    <row r="129" spans="1:8" s="66" customFormat="1" x14ac:dyDescent="0.3">
      <c r="A129" s="293"/>
      <c r="B129" s="75"/>
      <c r="C129" s="71"/>
      <c r="E129" s="76"/>
      <c r="F129" s="68"/>
      <c r="G129" s="76"/>
      <c r="H129" s="294"/>
    </row>
    <row r="130" spans="1:8" s="66" customFormat="1" x14ac:dyDescent="0.3">
      <c r="A130" s="293"/>
      <c r="B130" s="75"/>
      <c r="C130" s="71"/>
      <c r="E130" s="76"/>
      <c r="F130" s="68"/>
      <c r="G130" s="76"/>
      <c r="H130" s="294"/>
    </row>
    <row r="131" spans="1:8" s="66" customFormat="1" x14ac:dyDescent="0.3">
      <c r="A131" s="293"/>
      <c r="B131" s="75"/>
      <c r="C131" s="71"/>
      <c r="E131" s="76"/>
      <c r="F131" s="68"/>
      <c r="G131" s="76"/>
      <c r="H131" s="294"/>
    </row>
    <row r="132" spans="1:8" s="66" customFormat="1" x14ac:dyDescent="0.3">
      <c r="A132" s="293"/>
      <c r="B132" s="75"/>
      <c r="C132" s="71"/>
      <c r="E132" s="76"/>
      <c r="F132" s="68"/>
      <c r="G132" s="76"/>
      <c r="H132" s="294"/>
    </row>
    <row r="133" spans="1:8" s="66" customFormat="1" x14ac:dyDescent="0.3">
      <c r="A133" s="293"/>
      <c r="B133" s="75"/>
      <c r="C133" s="71"/>
      <c r="E133" s="76"/>
      <c r="F133" s="68"/>
      <c r="G133" s="76"/>
      <c r="H133" s="294"/>
    </row>
    <row r="134" spans="1:8" s="66" customFormat="1" x14ac:dyDescent="0.3">
      <c r="A134" s="293"/>
      <c r="B134" s="75"/>
      <c r="C134" s="71"/>
      <c r="E134" s="76"/>
      <c r="F134" s="68"/>
      <c r="G134" s="76"/>
      <c r="H134" s="294"/>
    </row>
    <row r="135" spans="1:8" s="66" customFormat="1" x14ac:dyDescent="0.3">
      <c r="A135" s="293"/>
      <c r="B135" s="75"/>
      <c r="C135" s="71"/>
      <c r="E135" s="76"/>
      <c r="F135" s="68"/>
      <c r="G135" s="76"/>
      <c r="H135" s="294"/>
    </row>
    <row r="136" spans="1:8" s="66" customFormat="1" x14ac:dyDescent="0.3">
      <c r="A136" s="293"/>
      <c r="B136" s="75"/>
      <c r="C136" s="77"/>
      <c r="E136" s="76"/>
      <c r="F136" s="68"/>
      <c r="G136" s="76"/>
      <c r="H136" s="294"/>
    </row>
    <row r="137" spans="1:8" s="66" customFormat="1" x14ac:dyDescent="0.3">
      <c r="A137" s="293"/>
      <c r="B137" s="75"/>
      <c r="C137" s="71"/>
      <c r="E137" s="76"/>
      <c r="F137" s="68"/>
      <c r="G137" s="76"/>
      <c r="H137" s="294"/>
    </row>
    <row r="138" spans="1:8" s="66" customFormat="1" x14ac:dyDescent="0.3">
      <c r="A138" s="295"/>
      <c r="B138" s="78"/>
      <c r="C138" s="79"/>
      <c r="E138" s="76"/>
      <c r="F138" s="68"/>
      <c r="G138" s="76"/>
      <c r="H138" s="294"/>
    </row>
    <row r="139" spans="1:8" s="66" customFormat="1" x14ac:dyDescent="0.3">
      <c r="A139" s="295"/>
      <c r="B139" s="78"/>
      <c r="C139" s="79"/>
      <c r="E139" s="76"/>
      <c r="F139" s="68"/>
      <c r="G139" s="76"/>
      <c r="H139" s="294"/>
    </row>
    <row r="140" spans="1:8" s="66" customFormat="1" x14ac:dyDescent="0.3">
      <c r="A140" s="295"/>
      <c r="B140" s="78"/>
      <c r="C140" s="79"/>
      <c r="E140" s="76"/>
      <c r="F140" s="68"/>
      <c r="G140" s="76"/>
      <c r="H140" s="294"/>
    </row>
    <row r="141" spans="1:8" s="66" customFormat="1" x14ac:dyDescent="0.3">
      <c r="A141" s="295"/>
      <c r="B141" s="78"/>
      <c r="C141" s="79"/>
      <c r="E141" s="76"/>
      <c r="F141" s="68"/>
      <c r="G141" s="76"/>
      <c r="H141" s="294"/>
    </row>
    <row r="142" spans="1:8" s="66" customFormat="1" x14ac:dyDescent="0.3">
      <c r="A142" s="295"/>
      <c r="B142" s="78"/>
      <c r="C142" s="79"/>
      <c r="E142" s="76"/>
      <c r="F142" s="68"/>
      <c r="G142" s="76"/>
      <c r="H142" s="294"/>
    </row>
    <row r="143" spans="1:8" s="66" customFormat="1" x14ac:dyDescent="0.3">
      <c r="A143" s="295"/>
      <c r="B143" s="78"/>
      <c r="C143" s="79"/>
      <c r="E143" s="76"/>
      <c r="F143" s="68"/>
      <c r="G143" s="76"/>
      <c r="H143" s="294"/>
    </row>
    <row r="144" spans="1:8" s="66" customFormat="1" x14ac:dyDescent="0.3">
      <c r="A144" s="295"/>
      <c r="B144" s="78"/>
      <c r="C144" s="79"/>
      <c r="E144" s="76"/>
      <c r="F144" s="68"/>
      <c r="G144" s="76"/>
      <c r="H144" s="294"/>
    </row>
    <row r="145" spans="1:8" s="66" customFormat="1" x14ac:dyDescent="0.3">
      <c r="A145" s="295"/>
      <c r="B145" s="78"/>
      <c r="C145" s="79"/>
      <c r="E145" s="76"/>
      <c r="F145" s="68"/>
      <c r="G145" s="76"/>
      <c r="H145" s="294"/>
    </row>
    <row r="146" spans="1:8" s="66" customFormat="1" x14ac:dyDescent="0.3">
      <c r="A146" s="295"/>
      <c r="B146" s="78"/>
      <c r="C146" s="79"/>
      <c r="E146" s="76"/>
      <c r="F146" s="68"/>
      <c r="G146" s="76"/>
      <c r="H146" s="294"/>
    </row>
    <row r="147" spans="1:8" s="66" customFormat="1" x14ac:dyDescent="0.3">
      <c r="A147" s="295"/>
      <c r="B147" s="78"/>
      <c r="C147" s="79"/>
      <c r="E147" s="76"/>
      <c r="F147" s="68"/>
      <c r="G147" s="76"/>
      <c r="H147" s="294"/>
    </row>
    <row r="148" spans="1:8" s="66" customFormat="1" x14ac:dyDescent="0.3">
      <c r="A148" s="295"/>
      <c r="B148" s="78"/>
      <c r="C148" s="79"/>
      <c r="E148" s="76"/>
      <c r="F148" s="68"/>
      <c r="G148" s="76"/>
      <c r="H148" s="294"/>
    </row>
    <row r="149" spans="1:8" s="66" customFormat="1" x14ac:dyDescent="0.3">
      <c r="A149" s="295"/>
      <c r="B149" s="78"/>
      <c r="C149" s="79"/>
      <c r="E149" s="76"/>
      <c r="F149" s="68"/>
      <c r="G149" s="76"/>
      <c r="H149" s="294"/>
    </row>
    <row r="150" spans="1:8" s="66" customFormat="1" x14ac:dyDescent="0.3">
      <c r="A150" s="295"/>
      <c r="B150" s="78"/>
      <c r="C150" s="80"/>
      <c r="E150" s="76"/>
      <c r="F150" s="68"/>
      <c r="G150" s="76"/>
      <c r="H150" s="294"/>
    </row>
    <row r="151" spans="1:8" s="66" customFormat="1" x14ac:dyDescent="0.3">
      <c r="A151" s="295"/>
      <c r="B151" s="78"/>
      <c r="C151" s="79"/>
      <c r="E151" s="76"/>
      <c r="F151" s="68"/>
      <c r="G151" s="76"/>
      <c r="H151" s="294"/>
    </row>
    <row r="152" spans="1:8" s="66" customFormat="1" x14ac:dyDescent="0.3">
      <c r="A152" s="295"/>
      <c r="B152" s="78"/>
      <c r="C152" s="79"/>
      <c r="E152" s="76"/>
      <c r="F152" s="68"/>
      <c r="G152" s="76"/>
      <c r="H152" s="294"/>
    </row>
    <row r="153" spans="1:8" s="66" customFormat="1" x14ac:dyDescent="0.3">
      <c r="A153" s="295"/>
      <c r="B153" s="78"/>
      <c r="C153" s="79"/>
      <c r="E153" s="76"/>
      <c r="F153" s="68"/>
      <c r="G153" s="76"/>
      <c r="H153" s="294"/>
    </row>
    <row r="154" spans="1:8" s="66" customFormat="1" x14ac:dyDescent="0.3">
      <c r="A154" s="295"/>
      <c r="B154" s="78"/>
      <c r="C154" s="79"/>
      <c r="E154" s="76"/>
      <c r="F154" s="68"/>
      <c r="G154" s="76"/>
      <c r="H154" s="294"/>
    </row>
    <row r="155" spans="1:8" s="66" customFormat="1" x14ac:dyDescent="0.3">
      <c r="A155" s="295"/>
      <c r="B155" s="78"/>
      <c r="C155" s="80"/>
      <c r="E155" s="76"/>
      <c r="F155" s="68"/>
      <c r="G155" s="76"/>
      <c r="H155" s="294"/>
    </row>
    <row r="156" spans="1:8" s="66" customFormat="1" x14ac:dyDescent="0.3">
      <c r="A156" s="295"/>
      <c r="B156" s="78"/>
      <c r="C156" s="79"/>
      <c r="E156" s="76"/>
      <c r="F156" s="68"/>
      <c r="G156" s="76"/>
      <c r="H156" s="294"/>
    </row>
    <row r="157" spans="1:8" s="66" customFormat="1" x14ac:dyDescent="0.3">
      <c r="A157" s="295"/>
      <c r="B157" s="78"/>
      <c r="C157" s="80"/>
      <c r="E157" s="76"/>
      <c r="F157" s="68"/>
      <c r="G157" s="76"/>
      <c r="H157" s="294"/>
    </row>
    <row r="158" spans="1:8" s="66" customFormat="1" x14ac:dyDescent="0.3">
      <c r="A158" s="295"/>
      <c r="B158" s="78"/>
      <c r="C158" s="79"/>
      <c r="E158" s="76"/>
      <c r="F158" s="68"/>
      <c r="G158" s="76"/>
      <c r="H158" s="294"/>
    </row>
    <row r="159" spans="1:8" s="66" customFormat="1" x14ac:dyDescent="0.3">
      <c r="A159" s="295"/>
      <c r="B159" s="78"/>
      <c r="C159" s="79"/>
      <c r="E159" s="76"/>
      <c r="F159" s="68"/>
      <c r="G159" s="76"/>
      <c r="H159" s="294"/>
    </row>
    <row r="160" spans="1:8" s="66" customFormat="1" x14ac:dyDescent="0.3">
      <c r="A160" s="295"/>
      <c r="B160" s="78"/>
      <c r="C160" s="79"/>
      <c r="E160" s="76"/>
      <c r="F160" s="68"/>
      <c r="G160" s="76"/>
      <c r="H160" s="294"/>
    </row>
    <row r="161" spans="1:8" s="66" customFormat="1" x14ac:dyDescent="0.3">
      <c r="A161" s="295"/>
      <c r="B161" s="78"/>
      <c r="C161" s="79"/>
      <c r="E161" s="76"/>
      <c r="F161" s="68"/>
      <c r="G161" s="76"/>
      <c r="H161" s="294"/>
    </row>
    <row r="162" spans="1:8" s="66" customFormat="1" x14ac:dyDescent="0.3">
      <c r="A162" s="295"/>
      <c r="B162" s="78"/>
      <c r="C162" s="79"/>
      <c r="E162" s="76"/>
      <c r="F162" s="68"/>
      <c r="G162" s="76"/>
      <c r="H162" s="294"/>
    </row>
    <row r="163" spans="1:8" s="66" customFormat="1" x14ac:dyDescent="0.3">
      <c r="A163" s="295"/>
      <c r="B163" s="78"/>
      <c r="C163" s="80"/>
      <c r="E163" s="76"/>
      <c r="F163" s="68"/>
      <c r="G163" s="76"/>
      <c r="H163" s="294"/>
    </row>
    <row r="164" spans="1:8" s="66" customFormat="1" x14ac:dyDescent="0.3">
      <c r="A164" s="295"/>
      <c r="B164" s="78"/>
      <c r="C164" s="79"/>
      <c r="E164" s="76"/>
      <c r="F164" s="68"/>
      <c r="G164" s="76"/>
      <c r="H164" s="294"/>
    </row>
    <row r="165" spans="1:8" s="66" customFormat="1" x14ac:dyDescent="0.3">
      <c r="A165" s="295"/>
      <c r="B165" s="78"/>
      <c r="C165" s="79"/>
      <c r="E165" s="76"/>
      <c r="F165" s="68"/>
      <c r="G165" s="76"/>
      <c r="H165" s="294"/>
    </row>
    <row r="166" spans="1:8" s="66" customFormat="1" x14ac:dyDescent="0.3">
      <c r="A166" s="295"/>
      <c r="B166" s="78"/>
      <c r="C166" s="79"/>
      <c r="E166" s="76"/>
      <c r="F166" s="68"/>
      <c r="G166" s="76"/>
      <c r="H166" s="294"/>
    </row>
    <row r="167" spans="1:8" s="66" customFormat="1" x14ac:dyDescent="0.3">
      <c r="A167" s="295"/>
      <c r="B167" s="78"/>
      <c r="C167" s="79"/>
      <c r="E167" s="76"/>
      <c r="F167" s="68"/>
      <c r="G167" s="76"/>
      <c r="H167" s="294"/>
    </row>
    <row r="168" spans="1:8" s="66" customFormat="1" x14ac:dyDescent="0.3">
      <c r="A168" s="295"/>
      <c r="B168" s="78"/>
      <c r="C168" s="80"/>
      <c r="E168" s="76"/>
      <c r="F168" s="68"/>
      <c r="G168" s="76"/>
      <c r="H168" s="294"/>
    </row>
    <row r="169" spans="1:8" s="66" customFormat="1" x14ac:dyDescent="0.3">
      <c r="A169" s="295"/>
      <c r="B169" s="78"/>
      <c r="C169" s="80"/>
      <c r="E169" s="76"/>
      <c r="F169" s="68"/>
      <c r="G169" s="76"/>
      <c r="H169" s="294"/>
    </row>
    <row r="170" spans="1:8" s="66" customFormat="1" x14ac:dyDescent="0.3">
      <c r="A170" s="295"/>
      <c r="B170" s="78"/>
      <c r="C170" s="79"/>
      <c r="E170" s="76"/>
      <c r="F170" s="68"/>
      <c r="G170" s="76"/>
      <c r="H170" s="294"/>
    </row>
    <row r="171" spans="1:8" s="66" customFormat="1" x14ac:dyDescent="0.3">
      <c r="A171" s="295"/>
      <c r="B171" s="78"/>
      <c r="C171" s="79"/>
      <c r="E171" s="76"/>
      <c r="F171" s="68"/>
      <c r="G171" s="76"/>
      <c r="H171" s="294"/>
    </row>
    <row r="172" spans="1:8" s="66" customFormat="1" x14ac:dyDescent="0.3">
      <c r="A172" s="295"/>
      <c r="B172" s="78"/>
      <c r="C172" s="79"/>
      <c r="E172" s="76"/>
      <c r="F172" s="68"/>
      <c r="G172" s="76"/>
      <c r="H172" s="294"/>
    </row>
    <row r="173" spans="1:8" s="66" customFormat="1" x14ac:dyDescent="0.3">
      <c r="A173" s="295"/>
      <c r="B173" s="78"/>
      <c r="C173" s="79"/>
      <c r="E173" s="76"/>
      <c r="F173" s="68"/>
      <c r="G173" s="76"/>
      <c r="H173" s="294"/>
    </row>
    <row r="174" spans="1:8" s="66" customFormat="1" x14ac:dyDescent="0.3">
      <c r="A174" s="295"/>
      <c r="B174" s="78"/>
      <c r="C174" s="79"/>
      <c r="E174" s="76"/>
      <c r="F174" s="68"/>
      <c r="G174" s="76"/>
      <c r="H174" s="294"/>
    </row>
    <row r="175" spans="1:8" s="66" customFormat="1" x14ac:dyDescent="0.3">
      <c r="A175" s="295"/>
      <c r="B175" s="78"/>
      <c r="C175" s="79"/>
      <c r="E175" s="76"/>
      <c r="F175" s="68"/>
      <c r="G175" s="76"/>
      <c r="H175" s="294"/>
    </row>
    <row r="176" spans="1:8" s="66" customFormat="1" x14ac:dyDescent="0.3">
      <c r="A176" s="295"/>
      <c r="B176" s="78"/>
      <c r="C176" s="80"/>
      <c r="E176" s="76"/>
      <c r="F176" s="68"/>
      <c r="G176" s="76"/>
      <c r="H176" s="294"/>
    </row>
    <row r="177" spans="1:8" s="66" customFormat="1" x14ac:dyDescent="0.3">
      <c r="A177" s="295"/>
      <c r="B177" s="78"/>
      <c r="C177" s="79"/>
      <c r="E177" s="76"/>
      <c r="F177" s="68"/>
      <c r="G177" s="76"/>
      <c r="H177" s="294"/>
    </row>
    <row r="178" spans="1:8" s="66" customFormat="1" x14ac:dyDescent="0.3">
      <c r="A178" s="295"/>
      <c r="B178" s="78"/>
      <c r="C178" s="79"/>
      <c r="E178" s="76"/>
      <c r="F178" s="68"/>
      <c r="G178" s="76"/>
      <c r="H178" s="294"/>
    </row>
    <row r="179" spans="1:8" s="66" customFormat="1" x14ac:dyDescent="0.3">
      <c r="A179" s="295"/>
      <c r="B179" s="78"/>
      <c r="C179" s="79"/>
      <c r="E179" s="76"/>
      <c r="F179" s="68"/>
      <c r="G179" s="76"/>
      <c r="H179" s="294"/>
    </row>
    <row r="180" spans="1:8" s="66" customFormat="1" x14ac:dyDescent="0.3">
      <c r="A180" s="295"/>
      <c r="B180" s="78"/>
      <c r="C180" s="79"/>
      <c r="E180" s="76"/>
      <c r="F180" s="68"/>
      <c r="G180" s="76"/>
      <c r="H180" s="294"/>
    </row>
    <row r="181" spans="1:8" s="66" customFormat="1" x14ac:dyDescent="0.3">
      <c r="A181" s="295"/>
      <c r="B181" s="78"/>
      <c r="C181" s="80"/>
      <c r="E181" s="76"/>
      <c r="F181" s="68"/>
      <c r="G181" s="76"/>
      <c r="H181" s="294"/>
    </row>
    <row r="182" spans="1:8" s="66" customFormat="1" x14ac:dyDescent="0.3">
      <c r="A182" s="295"/>
      <c r="B182" s="78"/>
      <c r="C182" s="79"/>
      <c r="E182" s="76"/>
      <c r="F182" s="68"/>
      <c r="G182" s="76"/>
      <c r="H182" s="294"/>
    </row>
    <row r="183" spans="1:8" s="66" customFormat="1" x14ac:dyDescent="0.3">
      <c r="A183" s="295"/>
      <c r="B183" s="78"/>
      <c r="C183" s="80"/>
      <c r="E183" s="76"/>
      <c r="F183" s="68"/>
      <c r="G183" s="76"/>
      <c r="H183" s="294"/>
    </row>
    <row r="184" spans="1:8" s="66" customFormat="1" x14ac:dyDescent="0.3">
      <c r="A184" s="295"/>
      <c r="B184" s="78"/>
      <c r="C184" s="79"/>
      <c r="E184" s="76"/>
      <c r="F184" s="68"/>
      <c r="G184" s="76"/>
      <c r="H184" s="294"/>
    </row>
    <row r="185" spans="1:8" s="66" customFormat="1" x14ac:dyDescent="0.3">
      <c r="A185" s="295"/>
      <c r="B185" s="78"/>
      <c r="C185" s="80"/>
      <c r="E185" s="76"/>
      <c r="F185" s="68"/>
      <c r="G185" s="76"/>
      <c r="H185" s="294"/>
    </row>
    <row r="186" spans="1:8" s="66" customFormat="1" x14ac:dyDescent="0.3">
      <c r="A186" s="295"/>
      <c r="B186" s="78"/>
      <c r="C186" s="79"/>
      <c r="D186" s="296"/>
      <c r="E186" s="297"/>
      <c r="F186" s="297"/>
      <c r="G186" s="76"/>
      <c r="H186" s="294"/>
    </row>
    <row r="187" spans="1:8" s="66" customFormat="1" x14ac:dyDescent="0.3"/>
    <row r="188" spans="1:8" s="66" customFormat="1" x14ac:dyDescent="0.3"/>
    <row r="189" spans="1:8" s="66" customFormat="1" x14ac:dyDescent="0.3"/>
    <row r="190" spans="1:8" s="66" customFormat="1" x14ac:dyDescent="0.3">
      <c r="A190" s="298"/>
    </row>
    <row r="191" spans="1:8" s="66" customFormat="1" x14ac:dyDescent="0.3">
      <c r="A191" s="298"/>
    </row>
    <row r="192" spans="1:8" s="66" customFormat="1" x14ac:dyDescent="0.3"/>
    <row r="193" spans="1:1" s="66" customFormat="1" x14ac:dyDescent="0.3">
      <c r="A193" s="292"/>
    </row>
    <row r="194" spans="1:1" s="66" customFormat="1" x14ac:dyDescent="0.3">
      <c r="A194" s="292"/>
    </row>
    <row r="195" spans="1:1" s="66" customFormat="1" x14ac:dyDescent="0.3">
      <c r="A195" s="292"/>
    </row>
    <row r="196" spans="1:1" s="66" customFormat="1" x14ac:dyDescent="0.3">
      <c r="A196" s="292"/>
    </row>
    <row r="197" spans="1:1" s="66" customFormat="1" x14ac:dyDescent="0.3">
      <c r="A197" s="292"/>
    </row>
    <row r="198" spans="1:1" s="66" customFormat="1" x14ac:dyDescent="0.3">
      <c r="A198" s="292"/>
    </row>
    <row r="199" spans="1:1" s="66" customFormat="1" x14ac:dyDescent="0.3">
      <c r="A199" s="292"/>
    </row>
    <row r="200" spans="1:1" s="66" customFormat="1" x14ac:dyDescent="0.3">
      <c r="A200" s="292"/>
    </row>
    <row r="201" spans="1:1" s="66" customFormat="1" x14ac:dyDescent="0.3">
      <c r="A201" s="292"/>
    </row>
    <row r="202" spans="1:1" s="66" customFormat="1" x14ac:dyDescent="0.3"/>
    <row r="203" spans="1:1" s="66" customFormat="1" x14ac:dyDescent="0.3"/>
  </sheetData>
  <mergeCells count="2">
    <mergeCell ref="B3:B4"/>
    <mergeCell ref="A3:A4"/>
  </mergeCell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I29968"/>
  <sheetViews>
    <sheetView workbookViewId="0">
      <selection activeCell="L12" sqref="L12"/>
    </sheetView>
  </sheetViews>
  <sheetFormatPr defaultColWidth="10.796875" defaultRowHeight="14.4" x14ac:dyDescent="0.3"/>
  <cols>
    <col min="1" max="1" width="16.19921875" style="317" customWidth="1"/>
    <col min="2" max="2" width="12.296875" style="318" customWidth="1"/>
    <col min="3" max="3" width="10.5" style="54" customWidth="1"/>
    <col min="4" max="4" width="8.5" style="411" customWidth="1"/>
    <col min="5" max="5" width="11.69921875" style="54" customWidth="1"/>
    <col min="6" max="6" width="8.5" style="54" customWidth="1"/>
    <col min="7" max="7" width="7.296875" style="54" hidden="1" customWidth="1"/>
    <col min="8" max="8" width="1.19921875" style="54" customWidth="1"/>
    <col min="9" max="9" width="8" style="54" customWidth="1"/>
    <col min="10" max="10" width="13.5" style="82" customWidth="1"/>
    <col min="11" max="11" width="12.09765625" style="82" customWidth="1"/>
    <col min="12" max="12" width="76.69921875" style="54" customWidth="1"/>
    <col min="13" max="16384" width="10.796875" style="54"/>
  </cols>
  <sheetData>
    <row r="1" spans="1:61" ht="31.05" customHeight="1" x14ac:dyDescent="0.3">
      <c r="A1" s="449" t="s">
        <v>259</v>
      </c>
      <c r="B1" s="451" t="s">
        <v>260</v>
      </c>
      <c r="C1" s="445" t="s">
        <v>261</v>
      </c>
      <c r="D1" s="453" t="s">
        <v>437</v>
      </c>
      <c r="E1" s="445" t="s">
        <v>262</v>
      </c>
      <c r="F1" s="443" t="s">
        <v>263</v>
      </c>
      <c r="G1" s="315"/>
      <c r="H1" s="443" t="s">
        <v>264</v>
      </c>
      <c r="I1" s="443"/>
      <c r="J1" s="445" t="s">
        <v>265</v>
      </c>
      <c r="K1" s="445" t="s">
        <v>438</v>
      </c>
      <c r="L1" s="447" t="s">
        <v>16</v>
      </c>
    </row>
    <row r="2" spans="1:61" ht="31.05" customHeight="1" x14ac:dyDescent="0.3">
      <c r="A2" s="450"/>
      <c r="B2" s="452"/>
      <c r="C2" s="446"/>
      <c r="D2" s="454"/>
      <c r="E2" s="446"/>
      <c r="F2" s="444"/>
      <c r="G2" s="316"/>
      <c r="H2" s="444"/>
      <c r="I2" s="444"/>
      <c r="J2" s="446"/>
      <c r="K2" s="446"/>
      <c r="L2" s="448"/>
    </row>
    <row r="3" spans="1:61" x14ac:dyDescent="0.3">
      <c r="A3" s="317">
        <v>42884.628472222219</v>
      </c>
      <c r="B3" s="318">
        <v>34132.565000000002</v>
      </c>
      <c r="E3" s="82"/>
      <c r="L3" s="54" t="s">
        <v>266</v>
      </c>
    </row>
    <row r="4" spans="1:61" x14ac:dyDescent="0.3">
      <c r="A4" s="317">
        <v>42884.629166666666</v>
      </c>
      <c r="B4" s="318">
        <v>34132.720000000001</v>
      </c>
      <c r="C4" s="54">
        <f>B4-B3</f>
        <v>0.15499999999883585</v>
      </c>
      <c r="K4" s="82">
        <v>1</v>
      </c>
      <c r="L4" s="54" t="s">
        <v>267</v>
      </c>
    </row>
    <row r="5" spans="1:61" x14ac:dyDescent="0.3">
      <c r="A5" s="317">
        <v>42884.630555555559</v>
      </c>
      <c r="B5" s="318">
        <v>34132.870000000003</v>
      </c>
      <c r="C5" s="54">
        <f t="shared" ref="C5:C260" si="0">B5-B4</f>
        <v>0.15000000000145519</v>
      </c>
      <c r="K5" s="319">
        <v>2</v>
      </c>
      <c r="L5" s="54" t="s">
        <v>268</v>
      </c>
      <c r="BI5" s="54" t="s">
        <v>269</v>
      </c>
    </row>
    <row r="6" spans="1:61" x14ac:dyDescent="0.3">
      <c r="A6" s="317">
        <v>42884.631249999999</v>
      </c>
      <c r="B6" s="318">
        <v>34133.03</v>
      </c>
      <c r="C6" s="54">
        <f t="shared" si="0"/>
        <v>0.1599999999962165</v>
      </c>
      <c r="K6" s="320">
        <v>3</v>
      </c>
      <c r="L6" s="54" t="s">
        <v>270</v>
      </c>
    </row>
    <row r="7" spans="1:61" x14ac:dyDescent="0.3">
      <c r="A7" s="317">
        <v>42884.632638888892</v>
      </c>
      <c r="B7" s="318">
        <v>34133.19</v>
      </c>
      <c r="C7" s="54">
        <f t="shared" si="0"/>
        <v>0.16000000000349246</v>
      </c>
      <c r="K7" s="321">
        <v>4</v>
      </c>
      <c r="L7" s="54" t="s">
        <v>271</v>
      </c>
    </row>
    <row r="8" spans="1:61" x14ac:dyDescent="0.3">
      <c r="A8" s="322">
        <v>42884.65347222222</v>
      </c>
      <c r="B8" s="323">
        <v>34133.96</v>
      </c>
      <c r="C8" s="324">
        <f t="shared" si="0"/>
        <v>0.76999999999679858</v>
      </c>
      <c r="D8" s="412">
        <f>C8/5</f>
        <v>0.1539999999993597</v>
      </c>
      <c r="E8" s="324"/>
      <c r="F8" s="324"/>
      <c r="G8" s="324"/>
      <c r="H8" s="324"/>
      <c r="I8" s="324"/>
      <c r="J8" s="325"/>
      <c r="K8" s="325"/>
      <c r="L8" s="324" t="s">
        <v>272</v>
      </c>
    </row>
    <row r="9" spans="1:61" x14ac:dyDescent="0.3">
      <c r="A9" s="326">
        <v>42884.666666666664</v>
      </c>
      <c r="B9" s="327">
        <v>34133.96</v>
      </c>
      <c r="C9" s="327"/>
      <c r="D9" s="413"/>
      <c r="E9" s="328"/>
      <c r="F9" s="328"/>
      <c r="G9" s="328"/>
      <c r="H9" s="328"/>
      <c r="I9" s="328"/>
      <c r="J9" s="329"/>
      <c r="K9" s="330"/>
      <c r="L9" s="331" t="s">
        <v>273</v>
      </c>
    </row>
    <row r="10" spans="1:61" x14ac:dyDescent="0.3">
      <c r="A10" s="317">
        <v>42884.669444444444</v>
      </c>
      <c r="B10" s="318">
        <v>34134.271999999997</v>
      </c>
      <c r="C10" s="318">
        <f t="shared" si="0"/>
        <v>0.31199999999807915</v>
      </c>
      <c r="D10" s="414">
        <f t="shared" ref="D10:D73" si="1">C10/2</f>
        <v>0.15599999999903957</v>
      </c>
      <c r="H10" s="332"/>
      <c r="I10" s="333"/>
      <c r="J10" s="82">
        <v>1</v>
      </c>
      <c r="K10" s="82">
        <v>1</v>
      </c>
      <c r="L10" s="62" t="s">
        <v>274</v>
      </c>
    </row>
    <row r="11" spans="1:61" x14ac:dyDescent="0.3">
      <c r="A11" s="317">
        <v>42884.711111111108</v>
      </c>
      <c r="B11" s="318">
        <v>34134.58</v>
      </c>
      <c r="C11" s="318">
        <f t="shared" si="0"/>
        <v>0.3080000000045402</v>
      </c>
      <c r="D11" s="414">
        <f t="shared" si="1"/>
        <v>0.1540000000022701</v>
      </c>
      <c r="H11" s="332"/>
      <c r="I11" s="333"/>
      <c r="J11" s="82">
        <v>2</v>
      </c>
      <c r="K11" s="319">
        <v>2</v>
      </c>
      <c r="L11" s="62"/>
    </row>
    <row r="12" spans="1:61" x14ac:dyDescent="0.3">
      <c r="A12" s="317">
        <v>42884.75277777778</v>
      </c>
      <c r="B12" s="318">
        <v>34134.881000000001</v>
      </c>
      <c r="C12" s="318">
        <f t="shared" si="0"/>
        <v>0.30099999999947613</v>
      </c>
      <c r="D12" s="414">
        <f t="shared" si="1"/>
        <v>0.15049999999973807</v>
      </c>
      <c r="H12" s="332"/>
      <c r="I12" s="333"/>
      <c r="J12" s="82">
        <v>3</v>
      </c>
      <c r="K12" s="320">
        <v>3</v>
      </c>
      <c r="L12" s="62" t="s">
        <v>275</v>
      </c>
    </row>
    <row r="13" spans="1:61" x14ac:dyDescent="0.3">
      <c r="A13" s="317">
        <v>42884.794444444444</v>
      </c>
      <c r="B13" s="318">
        <v>34135.199999999997</v>
      </c>
      <c r="C13" s="318">
        <f t="shared" si="0"/>
        <v>0.31899999999586726</v>
      </c>
      <c r="D13" s="414">
        <f t="shared" si="1"/>
        <v>0.15949999999793363</v>
      </c>
      <c r="H13" s="334"/>
      <c r="I13" s="333"/>
      <c r="J13" s="82">
        <v>4</v>
      </c>
      <c r="K13" s="321">
        <v>4</v>
      </c>
      <c r="L13" s="62" t="s">
        <v>276</v>
      </c>
    </row>
    <row r="14" spans="1:61" x14ac:dyDescent="0.3">
      <c r="A14" s="317">
        <v>42884.836111111108</v>
      </c>
      <c r="B14" s="318">
        <v>34135.504999999997</v>
      </c>
      <c r="C14" s="318">
        <f t="shared" si="0"/>
        <v>0.30500000000029104</v>
      </c>
      <c r="D14" s="414">
        <f t="shared" si="1"/>
        <v>0.15250000000014552</v>
      </c>
      <c r="H14" s="332"/>
      <c r="I14" s="333"/>
      <c r="J14" s="82">
        <v>5</v>
      </c>
      <c r="K14" s="82">
        <v>1</v>
      </c>
      <c r="L14" s="62" t="s">
        <v>277</v>
      </c>
    </row>
    <row r="15" spans="1:61" x14ac:dyDescent="0.3">
      <c r="A15" s="317">
        <v>42884.877777604168</v>
      </c>
      <c r="B15" s="318">
        <v>34135.800000000003</v>
      </c>
      <c r="C15" s="318">
        <f t="shared" si="0"/>
        <v>0.29500000000552973</v>
      </c>
      <c r="D15" s="414">
        <f t="shared" si="1"/>
        <v>0.14750000000276486</v>
      </c>
      <c r="H15" s="335"/>
      <c r="I15" s="333"/>
      <c r="J15" s="82">
        <v>6</v>
      </c>
      <c r="K15" s="319">
        <v>2</v>
      </c>
    </row>
    <row r="16" spans="1:61" x14ac:dyDescent="0.3">
      <c r="A16" s="317">
        <v>42884.919444212966</v>
      </c>
      <c r="B16" s="318">
        <v>34136.114999999998</v>
      </c>
      <c r="C16" s="318">
        <f t="shared" si="0"/>
        <v>0.31499999999505235</v>
      </c>
      <c r="D16" s="414">
        <f t="shared" si="1"/>
        <v>0.15749999999752617</v>
      </c>
      <c r="H16" s="332"/>
      <c r="I16" s="333"/>
      <c r="J16" s="82">
        <v>7</v>
      </c>
      <c r="K16" s="320">
        <v>3</v>
      </c>
    </row>
    <row r="17" spans="1:12" x14ac:dyDescent="0.3">
      <c r="A17" s="322">
        <v>42884.961110821758</v>
      </c>
      <c r="B17" s="323">
        <v>34136.425000000003</v>
      </c>
      <c r="C17" s="323">
        <f t="shared" si="0"/>
        <v>0.31000000000494765</v>
      </c>
      <c r="D17" s="415">
        <f t="shared" si="1"/>
        <v>0.15500000000247383</v>
      </c>
      <c r="E17" s="336">
        <f>(SUM(C10:C17)*7.4805194805)*3</f>
        <v>55.318441558382403</v>
      </c>
      <c r="F17" s="324">
        <f>AVERAGE(D10:D17)</f>
        <v>0.15406250000023647</v>
      </c>
      <c r="G17" s="324">
        <f>_xlfn.STDEV.S(D10:D17)</f>
        <v>3.8585480231054414E-3</v>
      </c>
      <c r="H17" s="337"/>
      <c r="I17" s="62"/>
      <c r="J17" s="82">
        <v>8</v>
      </c>
      <c r="K17" s="321">
        <v>4</v>
      </c>
    </row>
    <row r="18" spans="1:12" x14ac:dyDescent="0.3">
      <c r="A18" s="317">
        <v>42885.002777430556</v>
      </c>
      <c r="B18" s="318">
        <v>34136.728000000003</v>
      </c>
      <c r="C18" s="318">
        <f t="shared" si="0"/>
        <v>0.30299999999988358</v>
      </c>
      <c r="D18" s="414">
        <f t="shared" si="1"/>
        <v>0.15149999999994179</v>
      </c>
      <c r="H18" s="332"/>
      <c r="I18" s="62"/>
      <c r="J18" s="82">
        <v>9</v>
      </c>
      <c r="K18" s="82">
        <v>1</v>
      </c>
    </row>
    <row r="19" spans="1:12" x14ac:dyDescent="0.3">
      <c r="A19" s="317">
        <v>42885.044444039355</v>
      </c>
      <c r="B19" s="318">
        <v>34137.044999999998</v>
      </c>
      <c r="C19" s="318">
        <f t="shared" si="0"/>
        <v>0.3169999999954598</v>
      </c>
      <c r="D19" s="414">
        <f t="shared" si="1"/>
        <v>0.1584999999977299</v>
      </c>
      <c r="H19" s="332"/>
      <c r="I19" s="333"/>
      <c r="J19" s="82">
        <v>10</v>
      </c>
      <c r="K19" s="319">
        <v>2</v>
      </c>
    </row>
    <row r="20" spans="1:12" x14ac:dyDescent="0.3">
      <c r="A20" s="317">
        <v>42885.086110648146</v>
      </c>
      <c r="B20" s="318">
        <v>34137.35</v>
      </c>
      <c r="C20" s="318">
        <f t="shared" si="0"/>
        <v>0.30500000000029104</v>
      </c>
      <c r="D20" s="414">
        <f t="shared" si="1"/>
        <v>0.15250000000014552</v>
      </c>
      <c r="H20" s="332"/>
      <c r="I20" s="333"/>
      <c r="J20" s="82">
        <v>11</v>
      </c>
      <c r="K20" s="320">
        <v>3</v>
      </c>
    </row>
    <row r="21" spans="1:12" x14ac:dyDescent="0.3">
      <c r="A21" s="317">
        <v>42885.127777256945</v>
      </c>
      <c r="B21" s="318">
        <v>34137.65</v>
      </c>
      <c r="C21" s="318">
        <f t="shared" si="0"/>
        <v>0.30000000000291038</v>
      </c>
      <c r="D21" s="414">
        <f t="shared" si="1"/>
        <v>0.15000000000145519</v>
      </c>
      <c r="H21" s="332"/>
      <c r="I21" s="333"/>
      <c r="J21" s="82">
        <v>12</v>
      </c>
      <c r="K21" s="321">
        <v>4</v>
      </c>
    </row>
    <row r="22" spans="1:12" x14ac:dyDescent="0.3">
      <c r="A22" s="317">
        <v>42885.169443865743</v>
      </c>
      <c r="B22" s="318">
        <v>34137.955000000002</v>
      </c>
      <c r="C22" s="318">
        <f t="shared" si="0"/>
        <v>0.30500000000029104</v>
      </c>
      <c r="D22" s="414">
        <f t="shared" si="1"/>
        <v>0.15250000000014552</v>
      </c>
      <c r="H22" s="332"/>
      <c r="I22" s="333"/>
      <c r="J22" s="82">
        <v>13</v>
      </c>
      <c r="K22" s="82">
        <v>1</v>
      </c>
    </row>
    <row r="23" spans="1:12" x14ac:dyDescent="0.3">
      <c r="A23" s="317">
        <v>42885.211110474535</v>
      </c>
      <c r="B23" s="318">
        <v>34138.271999999997</v>
      </c>
      <c r="C23" s="318">
        <f t="shared" si="0"/>
        <v>0.3169999999954598</v>
      </c>
      <c r="D23" s="414">
        <f t="shared" si="1"/>
        <v>0.1584999999977299</v>
      </c>
      <c r="H23" s="332"/>
      <c r="I23" s="333"/>
      <c r="J23" s="82">
        <v>14</v>
      </c>
      <c r="K23" s="319">
        <v>2</v>
      </c>
    </row>
    <row r="24" spans="1:12" x14ac:dyDescent="0.3">
      <c r="A24" s="317">
        <v>42885.252777083333</v>
      </c>
      <c r="B24" s="318">
        <v>34138.58</v>
      </c>
      <c r="C24" s="318">
        <f t="shared" si="0"/>
        <v>0.3080000000045402</v>
      </c>
      <c r="D24" s="414">
        <f t="shared" si="1"/>
        <v>0.1540000000022701</v>
      </c>
      <c r="H24" s="332"/>
      <c r="I24" s="333"/>
      <c r="J24" s="82">
        <v>15</v>
      </c>
      <c r="K24" s="320">
        <v>3</v>
      </c>
    </row>
    <row r="25" spans="1:12" x14ac:dyDescent="0.3">
      <c r="A25" s="317">
        <v>42885.294443692132</v>
      </c>
      <c r="B25" s="318">
        <v>34138.881000000001</v>
      </c>
      <c r="C25" s="318">
        <f t="shared" si="0"/>
        <v>0.30099999999947613</v>
      </c>
      <c r="D25" s="414">
        <f t="shared" si="1"/>
        <v>0.15049999999973807</v>
      </c>
      <c r="H25" s="332"/>
      <c r="I25" s="333"/>
      <c r="J25" s="82">
        <v>16</v>
      </c>
      <c r="K25" s="321">
        <v>4</v>
      </c>
    </row>
    <row r="26" spans="1:12" x14ac:dyDescent="0.3">
      <c r="A26" s="317">
        <v>42885.336110300923</v>
      </c>
      <c r="B26" s="318">
        <v>34139.199999999997</v>
      </c>
      <c r="C26" s="318">
        <f t="shared" si="0"/>
        <v>0.31899999999586726</v>
      </c>
      <c r="D26" s="414">
        <f t="shared" si="1"/>
        <v>0.15949999999793363</v>
      </c>
      <c r="H26" s="334"/>
      <c r="I26" s="333"/>
      <c r="J26" s="82">
        <v>17</v>
      </c>
      <c r="K26" s="82">
        <v>1</v>
      </c>
    </row>
    <row r="27" spans="1:12" x14ac:dyDescent="0.3">
      <c r="A27" s="317">
        <v>42885.377776909721</v>
      </c>
      <c r="B27" s="318">
        <v>34139.508999999998</v>
      </c>
      <c r="C27" s="318">
        <f t="shared" si="0"/>
        <v>0.30900000000110595</v>
      </c>
      <c r="D27" s="414">
        <f t="shared" si="1"/>
        <v>0.15450000000055297</v>
      </c>
      <c r="H27" s="332"/>
      <c r="I27" s="333"/>
      <c r="J27" s="82">
        <v>18</v>
      </c>
      <c r="K27" s="319">
        <v>2</v>
      </c>
    </row>
    <row r="28" spans="1:12" x14ac:dyDescent="0.3">
      <c r="A28" s="317">
        <v>42885.41944351852</v>
      </c>
      <c r="B28" s="318">
        <v>34139.81</v>
      </c>
      <c r="C28" s="318">
        <f t="shared" si="0"/>
        <v>0.30099999999947613</v>
      </c>
      <c r="D28" s="414">
        <f t="shared" si="1"/>
        <v>0.15049999999973807</v>
      </c>
      <c r="H28" s="332"/>
      <c r="I28" s="333"/>
      <c r="J28" s="82">
        <v>19</v>
      </c>
      <c r="K28" s="320">
        <v>3</v>
      </c>
      <c r="L28" s="62" t="s">
        <v>278</v>
      </c>
    </row>
    <row r="29" spans="1:12" x14ac:dyDescent="0.3">
      <c r="A29" s="317">
        <v>42885.461109722222</v>
      </c>
      <c r="B29" s="318">
        <v>34140.118999999999</v>
      </c>
      <c r="C29" s="318">
        <f t="shared" si="0"/>
        <v>0.30900000000110595</v>
      </c>
      <c r="D29" s="414">
        <f t="shared" si="1"/>
        <v>0.15450000000055297</v>
      </c>
      <c r="H29" s="332"/>
      <c r="I29" s="333"/>
      <c r="J29" s="82">
        <v>20</v>
      </c>
      <c r="K29" s="321">
        <v>4</v>
      </c>
    </row>
    <row r="30" spans="1:12" x14ac:dyDescent="0.3">
      <c r="A30" s="317">
        <v>42885.502776273148</v>
      </c>
      <c r="B30" s="318">
        <v>34140.421999999999</v>
      </c>
      <c r="C30" s="318">
        <f t="shared" si="0"/>
        <v>0.30299999999988358</v>
      </c>
      <c r="D30" s="414">
        <f t="shared" si="1"/>
        <v>0.15149999999994179</v>
      </c>
      <c r="H30" s="332"/>
      <c r="I30" s="333"/>
      <c r="J30" s="82">
        <v>21</v>
      </c>
      <c r="K30" s="82">
        <v>1</v>
      </c>
    </row>
    <row r="31" spans="1:12" x14ac:dyDescent="0.3">
      <c r="A31" s="317">
        <v>42885.544442824073</v>
      </c>
      <c r="B31" s="318">
        <v>34140.718000000001</v>
      </c>
      <c r="C31" s="318">
        <f t="shared" si="0"/>
        <v>0.29600000000209548</v>
      </c>
      <c r="D31" s="414">
        <f t="shared" si="1"/>
        <v>0.14800000000104774</v>
      </c>
      <c r="H31" s="332"/>
      <c r="I31" s="333"/>
      <c r="J31" s="82">
        <v>22</v>
      </c>
      <c r="K31" s="319">
        <v>2</v>
      </c>
    </row>
    <row r="32" spans="1:12" x14ac:dyDescent="0.3">
      <c r="A32" s="317">
        <v>42885.586109374999</v>
      </c>
      <c r="B32" s="318">
        <v>34141.025999999998</v>
      </c>
      <c r="C32" s="318">
        <f t="shared" si="0"/>
        <v>0.30799999999726424</v>
      </c>
      <c r="D32" s="414">
        <f t="shared" si="1"/>
        <v>0.15399999999863212</v>
      </c>
      <c r="H32" s="332"/>
      <c r="I32" s="333"/>
      <c r="J32" s="82">
        <v>23</v>
      </c>
      <c r="K32" s="320">
        <v>3</v>
      </c>
    </row>
    <row r="33" spans="1:50" x14ac:dyDescent="0.3">
      <c r="A33" s="338">
        <v>42885.627775925925</v>
      </c>
      <c r="B33" s="339">
        <v>34141.332000000002</v>
      </c>
      <c r="C33" s="339">
        <f t="shared" si="0"/>
        <v>0.30600000000413274</v>
      </c>
      <c r="D33" s="416">
        <f t="shared" si="1"/>
        <v>0.15300000000206637</v>
      </c>
      <c r="E33" s="68"/>
      <c r="F33" s="68"/>
      <c r="G33" s="68"/>
      <c r="H33" s="337"/>
      <c r="I33" s="62"/>
      <c r="J33" s="82">
        <v>24</v>
      </c>
      <c r="K33" s="321">
        <v>4</v>
      </c>
    </row>
    <row r="34" spans="1:50" x14ac:dyDescent="0.3">
      <c r="A34" s="338">
        <v>42885.66944247685</v>
      </c>
      <c r="B34" s="339">
        <v>34141.629999999997</v>
      </c>
      <c r="C34" s="339">
        <f t="shared" si="0"/>
        <v>0.29799999999522697</v>
      </c>
      <c r="D34" s="416">
        <f t="shared" si="1"/>
        <v>0.14899999999761349</v>
      </c>
      <c r="F34" s="66"/>
      <c r="G34" s="66"/>
      <c r="H34" s="337"/>
      <c r="I34" s="62"/>
      <c r="J34" s="82">
        <v>25</v>
      </c>
      <c r="K34" s="82">
        <v>1</v>
      </c>
    </row>
    <row r="35" spans="1:50" x14ac:dyDescent="0.3">
      <c r="A35" s="317">
        <v>42885.711109027776</v>
      </c>
      <c r="B35" s="318">
        <v>34141.928999999996</v>
      </c>
      <c r="C35" s="318">
        <f t="shared" si="0"/>
        <v>0.29899999999906868</v>
      </c>
      <c r="D35" s="414">
        <f t="shared" si="1"/>
        <v>0.14949999999953434</v>
      </c>
      <c r="H35" s="332"/>
      <c r="I35" s="333"/>
      <c r="J35" s="82">
        <v>26</v>
      </c>
      <c r="K35" s="319">
        <v>2</v>
      </c>
    </row>
    <row r="36" spans="1:50" x14ac:dyDescent="0.3">
      <c r="A36" s="317">
        <v>42885.752775578701</v>
      </c>
      <c r="B36" s="318">
        <v>34142.233999999997</v>
      </c>
      <c r="C36" s="318">
        <f t="shared" si="0"/>
        <v>0.30500000000029104</v>
      </c>
      <c r="D36" s="414">
        <f t="shared" si="1"/>
        <v>0.15250000000014552</v>
      </c>
      <c r="H36" s="332"/>
      <c r="I36" s="333"/>
      <c r="J36" s="82">
        <v>27</v>
      </c>
      <c r="K36" s="320">
        <v>3</v>
      </c>
    </row>
    <row r="37" spans="1:50" x14ac:dyDescent="0.3">
      <c r="A37" s="317">
        <v>42885.794442129627</v>
      </c>
      <c r="B37" s="318">
        <v>34142.531000000003</v>
      </c>
      <c r="C37" s="318">
        <f t="shared" si="0"/>
        <v>0.29700000000593718</v>
      </c>
      <c r="D37" s="414">
        <f t="shared" si="1"/>
        <v>0.14850000000296859</v>
      </c>
      <c r="H37" s="332"/>
      <c r="I37" s="333"/>
      <c r="J37" s="82">
        <v>28</v>
      </c>
      <c r="K37" s="321">
        <v>4</v>
      </c>
    </row>
    <row r="38" spans="1:50" x14ac:dyDescent="0.3">
      <c r="A38" s="317">
        <v>42885.836108680553</v>
      </c>
      <c r="B38" s="318">
        <v>34142.821000000004</v>
      </c>
      <c r="C38" s="318">
        <f t="shared" si="0"/>
        <v>0.29000000000087311</v>
      </c>
      <c r="D38" s="414">
        <f t="shared" si="1"/>
        <v>0.14500000000043656</v>
      </c>
      <c r="H38" s="332"/>
      <c r="I38" s="333"/>
      <c r="J38" s="82">
        <v>29</v>
      </c>
      <c r="K38" s="82">
        <v>1</v>
      </c>
    </row>
    <row r="39" spans="1:50" x14ac:dyDescent="0.3">
      <c r="A39" s="317">
        <v>42885.877775231478</v>
      </c>
      <c r="B39" s="318">
        <v>34143.125999999997</v>
      </c>
      <c r="C39" s="318">
        <f t="shared" si="0"/>
        <v>0.30499999999301508</v>
      </c>
      <c r="D39" s="414">
        <f t="shared" si="1"/>
        <v>0.15249999999650754</v>
      </c>
      <c r="H39" s="332"/>
      <c r="I39" s="333"/>
      <c r="J39" s="82">
        <v>30</v>
      </c>
      <c r="K39" s="319">
        <v>2</v>
      </c>
    </row>
    <row r="40" spans="1:50" x14ac:dyDescent="0.3">
      <c r="A40" s="317">
        <v>42885.919441782411</v>
      </c>
      <c r="B40" s="318">
        <v>34143.419000000002</v>
      </c>
      <c r="C40" s="318">
        <f t="shared" si="0"/>
        <v>0.29300000000512227</v>
      </c>
      <c r="D40" s="414">
        <f t="shared" si="1"/>
        <v>0.14650000000256114</v>
      </c>
      <c r="H40" s="332"/>
      <c r="I40" s="333"/>
      <c r="J40" s="82">
        <v>31</v>
      </c>
      <c r="K40" s="320">
        <v>3</v>
      </c>
    </row>
    <row r="41" spans="1:50" x14ac:dyDescent="0.3">
      <c r="A41" s="322">
        <v>42885.961108333337</v>
      </c>
      <c r="B41" s="323">
        <v>34143.703999999998</v>
      </c>
      <c r="C41" s="323">
        <f t="shared" si="0"/>
        <v>0.2849999999962165</v>
      </c>
      <c r="D41" s="415">
        <f t="shared" si="1"/>
        <v>0.14249999999810825</v>
      </c>
      <c r="E41" s="336">
        <f>SUM(C18:C41)*7.4805194805</f>
        <v>54.450701298522056</v>
      </c>
      <c r="F41" s="324">
        <f>AVERAGE(D18:D41)</f>
        <v>0.15164583333322904</v>
      </c>
      <c r="G41" s="324">
        <f>_xlfn.STDEV.S(D18:D41)</f>
        <v>4.0766545493384817E-3</v>
      </c>
      <c r="H41" s="340"/>
      <c r="I41" s="333"/>
      <c r="J41" s="82">
        <v>32</v>
      </c>
      <c r="K41" s="321">
        <v>4</v>
      </c>
    </row>
    <row r="42" spans="1:50" x14ac:dyDescent="0.3">
      <c r="A42" s="317">
        <v>42886.00277777778</v>
      </c>
      <c r="B42" s="318">
        <v>34144.002</v>
      </c>
      <c r="C42" s="318">
        <f t="shared" si="0"/>
        <v>0.29800000000250293</v>
      </c>
      <c r="D42" s="414">
        <f t="shared" si="1"/>
        <v>0.14900000000125146</v>
      </c>
      <c r="H42" s="332"/>
      <c r="I42" s="333"/>
      <c r="J42" s="82">
        <v>33</v>
      </c>
      <c r="K42" s="82">
        <v>1</v>
      </c>
      <c r="AX42" s="54" t="s">
        <v>269</v>
      </c>
    </row>
    <row r="43" spans="1:50" x14ac:dyDescent="0.3">
      <c r="A43" s="317">
        <v>42886.044444444444</v>
      </c>
      <c r="B43" s="318">
        <v>34144.307999999997</v>
      </c>
      <c r="C43" s="318">
        <f t="shared" si="0"/>
        <v>0.30599999999685679</v>
      </c>
      <c r="D43" s="414">
        <f t="shared" si="1"/>
        <v>0.15299999999842839</v>
      </c>
      <c r="H43" s="332"/>
      <c r="I43" s="333"/>
      <c r="J43" s="82">
        <v>34</v>
      </c>
      <c r="K43" s="319">
        <v>2</v>
      </c>
    </row>
    <row r="44" spans="1:50" x14ac:dyDescent="0.3">
      <c r="A44" s="317">
        <v>42886.086111111108</v>
      </c>
      <c r="B44" s="318">
        <v>34144.601999999999</v>
      </c>
      <c r="C44" s="318">
        <f t="shared" si="0"/>
        <v>0.29400000000168802</v>
      </c>
      <c r="D44" s="414">
        <f t="shared" si="1"/>
        <v>0.14700000000084401</v>
      </c>
      <c r="H44" s="332"/>
      <c r="I44" s="333"/>
      <c r="J44" s="82">
        <v>35</v>
      </c>
      <c r="K44" s="320">
        <v>3</v>
      </c>
    </row>
    <row r="45" spans="1:50" x14ac:dyDescent="0.3">
      <c r="A45" s="317">
        <v>42886.12777777778</v>
      </c>
      <c r="B45" s="318">
        <v>34144.9</v>
      </c>
      <c r="C45" s="318">
        <f t="shared" si="0"/>
        <v>0.29800000000250293</v>
      </c>
      <c r="D45" s="414">
        <f t="shared" si="1"/>
        <v>0.14900000000125146</v>
      </c>
      <c r="H45" s="332"/>
      <c r="I45" s="333"/>
      <c r="J45" s="82">
        <v>36</v>
      </c>
      <c r="K45" s="321">
        <v>4</v>
      </c>
    </row>
    <row r="46" spans="1:50" x14ac:dyDescent="0.3">
      <c r="A46" s="317">
        <v>42886.169444212966</v>
      </c>
      <c r="B46" s="318">
        <v>34145.207999999999</v>
      </c>
      <c r="C46" s="318">
        <f t="shared" si="0"/>
        <v>0.30799999999726424</v>
      </c>
      <c r="D46" s="414">
        <f t="shared" si="1"/>
        <v>0.15399999999863212</v>
      </c>
      <c r="H46" s="332"/>
      <c r="I46" s="333"/>
      <c r="J46" s="82">
        <v>37</v>
      </c>
      <c r="K46" s="82">
        <v>1</v>
      </c>
    </row>
    <row r="47" spans="1:50" x14ac:dyDescent="0.3">
      <c r="A47" s="317">
        <v>42886.211110821758</v>
      </c>
      <c r="B47" s="318">
        <v>34145.512000000002</v>
      </c>
      <c r="C47" s="318">
        <f t="shared" si="0"/>
        <v>0.30400000000372529</v>
      </c>
      <c r="D47" s="414">
        <f t="shared" si="1"/>
        <v>0.15200000000186265</v>
      </c>
      <c r="H47" s="332"/>
      <c r="I47" s="333"/>
      <c r="J47" s="82">
        <v>38</v>
      </c>
      <c r="K47" s="319">
        <v>2</v>
      </c>
    </row>
    <row r="48" spans="1:50" x14ac:dyDescent="0.3">
      <c r="A48" s="317">
        <v>42886.252777430556</v>
      </c>
      <c r="B48" s="318">
        <v>34145.811000000002</v>
      </c>
      <c r="C48" s="318">
        <f t="shared" si="0"/>
        <v>0.29899999999906868</v>
      </c>
      <c r="D48" s="414">
        <f t="shared" si="1"/>
        <v>0.14949999999953434</v>
      </c>
      <c r="H48" s="332"/>
      <c r="I48" s="333"/>
      <c r="J48" s="82">
        <v>39</v>
      </c>
      <c r="K48" s="320">
        <v>3</v>
      </c>
    </row>
    <row r="49" spans="1:49" x14ac:dyDescent="0.3">
      <c r="A49" s="317">
        <v>42886.294444039355</v>
      </c>
      <c r="B49" s="318">
        <v>34146.120999999999</v>
      </c>
      <c r="C49" s="318">
        <f t="shared" si="0"/>
        <v>0.30999999999767169</v>
      </c>
      <c r="D49" s="414">
        <f t="shared" si="1"/>
        <v>0.15499999999883585</v>
      </c>
      <c r="H49" s="334"/>
      <c r="I49" s="333"/>
      <c r="J49" s="82">
        <v>40</v>
      </c>
      <c r="K49" s="321">
        <v>4</v>
      </c>
    </row>
    <row r="50" spans="1:49" x14ac:dyDescent="0.3">
      <c r="A50" s="317">
        <v>42886.336110648146</v>
      </c>
      <c r="B50" s="318">
        <v>34146.42</v>
      </c>
      <c r="C50" s="318">
        <f t="shared" si="0"/>
        <v>0.29899999999906868</v>
      </c>
      <c r="D50" s="414">
        <f t="shared" si="1"/>
        <v>0.14949999999953434</v>
      </c>
      <c r="H50" s="332"/>
      <c r="I50" s="333"/>
      <c r="J50" s="82">
        <v>41</v>
      </c>
      <c r="K50" s="82">
        <v>1</v>
      </c>
    </row>
    <row r="51" spans="1:49" x14ac:dyDescent="0.3">
      <c r="A51" s="317">
        <v>42886.377777256945</v>
      </c>
      <c r="B51" s="318">
        <v>34146.71</v>
      </c>
      <c r="C51" s="318">
        <f t="shared" si="0"/>
        <v>0.29000000000087311</v>
      </c>
      <c r="D51" s="414">
        <f t="shared" si="1"/>
        <v>0.14500000000043656</v>
      </c>
      <c r="H51" s="332"/>
      <c r="I51" s="333"/>
      <c r="J51" s="82">
        <v>42</v>
      </c>
      <c r="K51" s="319">
        <v>2</v>
      </c>
    </row>
    <row r="52" spans="1:49" x14ac:dyDescent="0.3">
      <c r="A52" s="317">
        <v>42886.419443865743</v>
      </c>
      <c r="B52" s="318">
        <v>34147.016000000003</v>
      </c>
      <c r="C52" s="318">
        <f t="shared" si="0"/>
        <v>0.30600000000413274</v>
      </c>
      <c r="D52" s="414">
        <f t="shared" si="1"/>
        <v>0.15300000000206637</v>
      </c>
      <c r="H52" s="332"/>
      <c r="I52" s="333"/>
      <c r="J52" s="82">
        <v>43</v>
      </c>
      <c r="K52" s="320">
        <v>3</v>
      </c>
    </row>
    <row r="53" spans="1:49" x14ac:dyDescent="0.3">
      <c r="A53" s="317">
        <v>42886.461110474535</v>
      </c>
      <c r="B53" s="318">
        <v>34147.324000000001</v>
      </c>
      <c r="C53" s="318">
        <f t="shared" si="0"/>
        <v>0.30799999999726424</v>
      </c>
      <c r="D53" s="414">
        <f t="shared" si="1"/>
        <v>0.15399999999863212</v>
      </c>
      <c r="H53" s="332"/>
      <c r="I53" s="333"/>
      <c r="J53" s="82">
        <v>44</v>
      </c>
      <c r="K53" s="321">
        <v>4</v>
      </c>
    </row>
    <row r="54" spans="1:49" x14ac:dyDescent="0.3">
      <c r="A54" s="317">
        <v>42886.502777083333</v>
      </c>
      <c r="B54" s="318">
        <v>34147.620000000003</v>
      </c>
      <c r="C54" s="318">
        <f t="shared" si="0"/>
        <v>0.29600000000209548</v>
      </c>
      <c r="D54" s="414">
        <f t="shared" si="1"/>
        <v>0.14800000000104774</v>
      </c>
      <c r="H54" s="332"/>
      <c r="I54" s="333"/>
      <c r="J54" s="82">
        <v>45</v>
      </c>
      <c r="K54" s="82">
        <v>1</v>
      </c>
    </row>
    <row r="55" spans="1:49" x14ac:dyDescent="0.3">
      <c r="A55" s="317">
        <v>42886.544443692132</v>
      </c>
      <c r="B55" s="318">
        <v>34147.915000000001</v>
      </c>
      <c r="C55" s="318">
        <f t="shared" si="0"/>
        <v>0.29499999999825377</v>
      </c>
      <c r="D55" s="414">
        <f t="shared" si="1"/>
        <v>0.14749999999912689</v>
      </c>
      <c r="H55" s="332"/>
      <c r="I55" s="333"/>
      <c r="J55" s="82">
        <v>46</v>
      </c>
      <c r="K55" s="319">
        <v>2</v>
      </c>
    </row>
    <row r="56" spans="1:49" x14ac:dyDescent="0.3">
      <c r="A56" s="338">
        <v>42886.586110300923</v>
      </c>
      <c r="B56" s="339">
        <v>34148.216</v>
      </c>
      <c r="C56" s="339">
        <f t="shared" si="0"/>
        <v>0.30099999999947613</v>
      </c>
      <c r="D56" s="416">
        <f t="shared" si="1"/>
        <v>0.15049999999973807</v>
      </c>
      <c r="F56" s="66"/>
      <c r="G56" s="66"/>
      <c r="H56" s="337"/>
      <c r="I56" s="62"/>
      <c r="J56" s="82">
        <v>47</v>
      </c>
      <c r="K56" s="320">
        <v>3</v>
      </c>
    </row>
    <row r="57" spans="1:49" x14ac:dyDescent="0.3">
      <c r="A57" s="338">
        <v>42886.627776909721</v>
      </c>
      <c r="B57" s="339">
        <v>34148.512000000002</v>
      </c>
      <c r="C57" s="339">
        <f t="shared" si="0"/>
        <v>0.29600000000209548</v>
      </c>
      <c r="D57" s="416">
        <f t="shared" si="1"/>
        <v>0.14800000000104774</v>
      </c>
      <c r="E57" s="68"/>
      <c r="F57" s="68"/>
      <c r="G57" s="68"/>
      <c r="H57" s="337"/>
      <c r="I57" s="62"/>
      <c r="J57" s="82">
        <v>48</v>
      </c>
      <c r="K57" s="321">
        <v>4</v>
      </c>
    </row>
    <row r="58" spans="1:49" x14ac:dyDescent="0.3">
      <c r="A58" s="338">
        <v>42886.66944351852</v>
      </c>
      <c r="B58" s="339">
        <v>34148.800000000003</v>
      </c>
      <c r="C58" s="339">
        <f t="shared" si="0"/>
        <v>0.28800000000046566</v>
      </c>
      <c r="D58" s="416">
        <f t="shared" si="1"/>
        <v>0.14400000000023283</v>
      </c>
      <c r="F58" s="66"/>
      <c r="G58" s="66"/>
      <c r="H58" s="337"/>
      <c r="I58" s="62"/>
      <c r="J58" s="82">
        <v>49</v>
      </c>
      <c r="K58" s="82">
        <v>1</v>
      </c>
    </row>
    <row r="59" spans="1:49" x14ac:dyDescent="0.3">
      <c r="A59" s="338">
        <v>42886.711110127311</v>
      </c>
      <c r="B59" s="339">
        <v>34149.1</v>
      </c>
      <c r="C59" s="339">
        <f t="shared" si="0"/>
        <v>0.29999999999563443</v>
      </c>
      <c r="D59" s="416">
        <f t="shared" si="1"/>
        <v>0.14999999999781721</v>
      </c>
      <c r="F59" s="66"/>
      <c r="G59" s="66"/>
      <c r="H59" s="337"/>
      <c r="I59" s="62"/>
      <c r="J59" s="82">
        <v>50</v>
      </c>
      <c r="K59" s="319">
        <v>2</v>
      </c>
    </row>
    <row r="60" spans="1:49" x14ac:dyDescent="0.3">
      <c r="A60" s="317">
        <v>42886.75277673611</v>
      </c>
      <c r="B60" s="318">
        <v>34149.389000000003</v>
      </c>
      <c r="C60" s="318">
        <f t="shared" si="0"/>
        <v>0.28900000000430737</v>
      </c>
      <c r="D60" s="414">
        <f t="shared" si="1"/>
        <v>0.14450000000215368</v>
      </c>
      <c r="H60" s="332"/>
      <c r="I60" s="333"/>
      <c r="J60" s="82">
        <v>51</v>
      </c>
      <c r="K60" s="320">
        <v>3</v>
      </c>
    </row>
    <row r="61" spans="1:49" x14ac:dyDescent="0.3">
      <c r="A61" s="317">
        <v>42886.794443344908</v>
      </c>
      <c r="B61" s="318">
        <v>34149.665000000001</v>
      </c>
      <c r="C61" s="318">
        <f t="shared" si="0"/>
        <v>0.27599999999802094</v>
      </c>
      <c r="D61" s="414">
        <f t="shared" si="1"/>
        <v>0.13799999999901047</v>
      </c>
      <c r="H61" s="335"/>
      <c r="I61" s="333"/>
      <c r="J61" s="82">
        <v>52</v>
      </c>
      <c r="K61" s="321">
        <v>4</v>
      </c>
      <c r="AW61" s="342"/>
    </row>
    <row r="62" spans="1:49" x14ac:dyDescent="0.3">
      <c r="A62" s="317">
        <v>42886.836109953707</v>
      </c>
      <c r="B62" s="318">
        <v>34149.949999999997</v>
      </c>
      <c r="C62" s="318">
        <f t="shared" si="0"/>
        <v>0.2849999999962165</v>
      </c>
      <c r="D62" s="414">
        <f t="shared" si="1"/>
        <v>0.14249999999810825</v>
      </c>
      <c r="H62" s="332"/>
      <c r="I62" s="333"/>
      <c r="J62" s="82">
        <v>53</v>
      </c>
      <c r="K62" s="82">
        <v>1</v>
      </c>
      <c r="AV62" s="342"/>
      <c r="AW62" s="342"/>
    </row>
    <row r="63" spans="1:49" x14ac:dyDescent="0.3">
      <c r="A63" s="317">
        <v>42886.877776562498</v>
      </c>
      <c r="B63" s="318">
        <v>34150.243999999999</v>
      </c>
      <c r="C63" s="318">
        <f t="shared" si="0"/>
        <v>0.29400000000168802</v>
      </c>
      <c r="D63" s="414">
        <f t="shared" si="1"/>
        <v>0.14700000000084401</v>
      </c>
      <c r="H63" s="332"/>
      <c r="I63" s="333"/>
      <c r="J63" s="82">
        <v>54</v>
      </c>
      <c r="K63" s="319">
        <v>2</v>
      </c>
      <c r="AV63" s="342"/>
    </row>
    <row r="64" spans="1:49" x14ac:dyDescent="0.3">
      <c r="A64" s="317">
        <v>42886.919443171297</v>
      </c>
      <c r="B64" s="318">
        <v>34150.529000000002</v>
      </c>
      <c r="C64" s="318">
        <f t="shared" si="0"/>
        <v>0.28500000000349246</v>
      </c>
      <c r="D64" s="414">
        <f t="shared" si="1"/>
        <v>0.14250000000174623</v>
      </c>
      <c r="H64" s="332"/>
      <c r="I64" s="333"/>
      <c r="J64" s="82">
        <v>55</v>
      </c>
      <c r="K64" s="320">
        <v>3</v>
      </c>
    </row>
    <row r="65" spans="1:57" x14ac:dyDescent="0.3">
      <c r="A65" s="322">
        <v>42886.961109780095</v>
      </c>
      <c r="B65" s="323">
        <v>34150.809000000001</v>
      </c>
      <c r="C65" s="323">
        <f t="shared" si="0"/>
        <v>0.27999999999883585</v>
      </c>
      <c r="D65" s="415">
        <f t="shared" si="1"/>
        <v>0.13999999999941792</v>
      </c>
      <c r="E65" s="336">
        <f>SUM(C42:C65)*7.4805194805</f>
        <v>53.149090908976447</v>
      </c>
      <c r="F65" s="324">
        <f>AVERAGE(D42:D65)</f>
        <v>0.14802083333340002</v>
      </c>
      <c r="G65" s="324">
        <f>_xlfn.STDEV.S(D42:D65)</f>
        <v>4.5096012708384717E-3</v>
      </c>
      <c r="H65" s="337"/>
      <c r="I65" s="333"/>
      <c r="J65" s="82">
        <v>56</v>
      </c>
      <c r="K65" s="321">
        <v>4</v>
      </c>
      <c r="L65" s="62" t="s">
        <v>279</v>
      </c>
    </row>
    <row r="66" spans="1:57" x14ac:dyDescent="0.3">
      <c r="A66" s="317">
        <v>42887.002776388887</v>
      </c>
      <c r="B66" s="318">
        <v>34151.1</v>
      </c>
      <c r="C66" s="318">
        <f t="shared" si="0"/>
        <v>0.29099999999743886</v>
      </c>
      <c r="D66" s="414">
        <f t="shared" si="1"/>
        <v>0.14549999999871943</v>
      </c>
      <c r="H66" s="332"/>
      <c r="I66" s="333"/>
      <c r="J66" s="82">
        <v>57</v>
      </c>
      <c r="K66" s="82">
        <v>1</v>
      </c>
      <c r="BE66" s="342"/>
    </row>
    <row r="67" spans="1:57" x14ac:dyDescent="0.3">
      <c r="A67" s="317">
        <v>42887.044442997685</v>
      </c>
      <c r="B67" s="318">
        <v>34151.391000000003</v>
      </c>
      <c r="C67" s="318">
        <f t="shared" si="0"/>
        <v>0.29100000000471482</v>
      </c>
      <c r="D67" s="414">
        <f t="shared" si="1"/>
        <v>0.14550000000235741</v>
      </c>
      <c r="H67" s="332"/>
      <c r="I67" s="333"/>
      <c r="J67" s="82">
        <v>58</v>
      </c>
      <c r="K67" s="319">
        <v>2</v>
      </c>
      <c r="AW67" s="54" t="s">
        <v>280</v>
      </c>
      <c r="BE67" s="342"/>
    </row>
    <row r="68" spans="1:57" x14ac:dyDescent="0.3">
      <c r="A68" s="317">
        <v>42887.086109606484</v>
      </c>
      <c r="B68" s="318">
        <v>34151.678</v>
      </c>
      <c r="C68" s="318">
        <f t="shared" si="0"/>
        <v>0.28699999999662396</v>
      </c>
      <c r="D68" s="414">
        <f t="shared" si="1"/>
        <v>0.14349999999831198</v>
      </c>
      <c r="H68" s="332"/>
      <c r="I68" s="333"/>
      <c r="J68" s="82">
        <v>59</v>
      </c>
      <c r="K68" s="320">
        <v>3</v>
      </c>
    </row>
    <row r="69" spans="1:57" x14ac:dyDescent="0.3">
      <c r="A69" s="317">
        <v>42887.127776215275</v>
      </c>
      <c r="B69" s="318">
        <v>34151.978000000003</v>
      </c>
      <c r="C69" s="318">
        <f t="shared" si="0"/>
        <v>0.30000000000291038</v>
      </c>
      <c r="D69" s="414">
        <f t="shared" si="1"/>
        <v>0.15000000000145519</v>
      </c>
      <c r="H69" s="332"/>
      <c r="I69" s="333"/>
      <c r="J69" s="82">
        <v>60</v>
      </c>
      <c r="K69" s="321">
        <v>4</v>
      </c>
    </row>
    <row r="70" spans="1:57" x14ac:dyDescent="0.3">
      <c r="A70" s="317">
        <v>42887.169442824073</v>
      </c>
      <c r="B70" s="318">
        <v>34152.288999999997</v>
      </c>
      <c r="C70" s="318">
        <f t="shared" si="0"/>
        <v>0.31099999999423744</v>
      </c>
      <c r="D70" s="414">
        <f t="shared" si="1"/>
        <v>0.15549999999711872</v>
      </c>
      <c r="H70" s="332"/>
      <c r="I70" s="333"/>
      <c r="J70" s="82">
        <v>61</v>
      </c>
      <c r="K70" s="82">
        <v>1</v>
      </c>
    </row>
    <row r="71" spans="1:57" x14ac:dyDescent="0.3">
      <c r="A71" s="317">
        <v>42887.211109432872</v>
      </c>
      <c r="B71" s="318">
        <v>34152.584000000003</v>
      </c>
      <c r="C71" s="318">
        <f t="shared" si="0"/>
        <v>0.29500000000552973</v>
      </c>
      <c r="D71" s="414">
        <f t="shared" si="1"/>
        <v>0.14750000000276486</v>
      </c>
      <c r="H71" s="332"/>
      <c r="I71" s="333"/>
      <c r="J71" s="82">
        <v>62</v>
      </c>
      <c r="K71" s="319">
        <v>2</v>
      </c>
    </row>
    <row r="72" spans="1:57" x14ac:dyDescent="0.3">
      <c r="A72" s="317">
        <v>42887.252776041663</v>
      </c>
      <c r="B72" s="318">
        <v>34152.881999999998</v>
      </c>
      <c r="C72" s="318">
        <f t="shared" si="0"/>
        <v>0.29799999999522697</v>
      </c>
      <c r="D72" s="414">
        <f t="shared" si="1"/>
        <v>0.14899999999761349</v>
      </c>
      <c r="H72" s="332"/>
      <c r="I72" s="333"/>
      <c r="J72" s="82">
        <v>63</v>
      </c>
      <c r="K72" s="320">
        <v>3</v>
      </c>
    </row>
    <row r="73" spans="1:57" x14ac:dyDescent="0.3">
      <c r="A73" s="317">
        <v>42887.294442650462</v>
      </c>
      <c r="B73" s="318">
        <v>34153.199999999997</v>
      </c>
      <c r="C73" s="318">
        <f t="shared" si="0"/>
        <v>0.31799999999930151</v>
      </c>
      <c r="D73" s="414">
        <f t="shared" si="1"/>
        <v>0.15899999999965075</v>
      </c>
      <c r="H73" s="334"/>
      <c r="I73" s="333"/>
      <c r="J73" s="82">
        <v>64</v>
      </c>
      <c r="K73" s="321">
        <v>4</v>
      </c>
    </row>
    <row r="74" spans="1:57" x14ac:dyDescent="0.3">
      <c r="A74" s="317">
        <v>42887.33610925926</v>
      </c>
      <c r="B74" s="318">
        <v>34153.51</v>
      </c>
      <c r="C74" s="318">
        <f t="shared" si="0"/>
        <v>0.31000000000494765</v>
      </c>
      <c r="D74" s="414">
        <f t="shared" ref="D74:D137" si="2">C74/2</f>
        <v>0.15500000000247383</v>
      </c>
      <c r="H74" s="332"/>
      <c r="I74" s="333"/>
      <c r="J74" s="82">
        <v>65</v>
      </c>
      <c r="K74" s="82">
        <v>1</v>
      </c>
    </row>
    <row r="75" spans="1:57" x14ac:dyDescent="0.3">
      <c r="A75" s="317">
        <v>42887.377775868059</v>
      </c>
      <c r="B75" s="318">
        <v>34153.815000000002</v>
      </c>
      <c r="C75" s="318">
        <f t="shared" si="0"/>
        <v>0.30500000000029104</v>
      </c>
      <c r="D75" s="414">
        <f t="shared" si="2"/>
        <v>0.15250000000014552</v>
      </c>
      <c r="H75" s="332"/>
      <c r="I75" s="333"/>
      <c r="J75" s="82">
        <v>66</v>
      </c>
      <c r="K75" s="319">
        <v>2</v>
      </c>
    </row>
    <row r="76" spans="1:57" x14ac:dyDescent="0.3">
      <c r="A76" s="317">
        <v>42887.41944247685</v>
      </c>
      <c r="B76" s="318">
        <v>34154.131999999998</v>
      </c>
      <c r="C76" s="318">
        <f t="shared" si="0"/>
        <v>0.3169999999954598</v>
      </c>
      <c r="D76" s="414">
        <f t="shared" si="2"/>
        <v>0.1584999999977299</v>
      </c>
      <c r="H76" s="332"/>
      <c r="I76" s="333"/>
      <c r="J76" s="82">
        <v>67</v>
      </c>
      <c r="K76" s="320">
        <v>3</v>
      </c>
    </row>
    <row r="77" spans="1:57" x14ac:dyDescent="0.3">
      <c r="A77" s="317">
        <v>42887.461109085649</v>
      </c>
      <c r="B77" s="318">
        <v>34154.442000000003</v>
      </c>
      <c r="C77" s="318">
        <f t="shared" si="0"/>
        <v>0.31000000000494765</v>
      </c>
      <c r="D77" s="414">
        <f t="shared" si="2"/>
        <v>0.15500000000247383</v>
      </c>
      <c r="H77" s="332"/>
      <c r="I77" s="333"/>
      <c r="J77" s="82">
        <v>68</v>
      </c>
      <c r="K77" s="321">
        <v>4</v>
      </c>
    </row>
    <row r="78" spans="1:57" x14ac:dyDescent="0.3">
      <c r="A78" s="317">
        <v>42887.502775694447</v>
      </c>
      <c r="B78" s="318">
        <v>34154.74</v>
      </c>
      <c r="C78" s="318">
        <f t="shared" si="0"/>
        <v>0.29799999999522697</v>
      </c>
      <c r="D78" s="414">
        <f t="shared" si="2"/>
        <v>0.14899999999761349</v>
      </c>
      <c r="H78" s="332"/>
      <c r="I78" s="333"/>
      <c r="J78" s="82">
        <v>69</v>
      </c>
      <c r="K78" s="82">
        <v>1</v>
      </c>
    </row>
    <row r="79" spans="1:57" x14ac:dyDescent="0.3">
      <c r="A79" s="317">
        <v>42887.544442303239</v>
      </c>
      <c r="B79" s="318">
        <v>34155.053999999996</v>
      </c>
      <c r="C79" s="318">
        <f t="shared" si="0"/>
        <v>0.3139999999984866</v>
      </c>
      <c r="D79" s="414">
        <f t="shared" si="2"/>
        <v>0.1569999999992433</v>
      </c>
      <c r="H79" s="332"/>
      <c r="I79" s="333"/>
      <c r="J79" s="82">
        <v>70</v>
      </c>
      <c r="K79" s="319">
        <v>2</v>
      </c>
    </row>
    <row r="80" spans="1:57" x14ac:dyDescent="0.3">
      <c r="A80" s="338">
        <v>42887.586108912037</v>
      </c>
      <c r="B80" s="339">
        <v>34155.355000000003</v>
      </c>
      <c r="C80" s="339">
        <f t="shared" si="0"/>
        <v>0.30100000000675209</v>
      </c>
      <c r="D80" s="416">
        <f t="shared" si="2"/>
        <v>0.15050000000337604</v>
      </c>
      <c r="F80" s="66"/>
      <c r="G80" s="66"/>
      <c r="H80" s="337"/>
      <c r="I80" s="62"/>
      <c r="J80" s="82">
        <v>71</v>
      </c>
      <c r="K80" s="320">
        <v>3</v>
      </c>
    </row>
    <row r="81" spans="1:11" x14ac:dyDescent="0.3">
      <c r="A81" s="338">
        <v>42887.627775520836</v>
      </c>
      <c r="B81" s="339">
        <v>34155.65</v>
      </c>
      <c r="C81" s="339">
        <f t="shared" si="0"/>
        <v>0.29499999999825377</v>
      </c>
      <c r="D81" s="416">
        <f t="shared" si="2"/>
        <v>0.14749999999912689</v>
      </c>
      <c r="E81" s="68"/>
      <c r="F81" s="68"/>
      <c r="G81" s="68"/>
      <c r="H81" s="337"/>
      <c r="I81" s="62"/>
      <c r="J81" s="82">
        <v>72</v>
      </c>
      <c r="K81" s="321">
        <v>4</v>
      </c>
    </row>
    <row r="82" spans="1:11" x14ac:dyDescent="0.3">
      <c r="A82" s="338">
        <v>42887.669442129627</v>
      </c>
      <c r="B82" s="339">
        <v>34155.949999999997</v>
      </c>
      <c r="C82" s="339">
        <f t="shared" si="0"/>
        <v>0.29999999999563443</v>
      </c>
      <c r="D82" s="416">
        <f t="shared" si="2"/>
        <v>0.14999999999781721</v>
      </c>
      <c r="F82" s="66"/>
      <c r="G82" s="66"/>
      <c r="H82" s="337"/>
      <c r="I82" s="62"/>
      <c r="J82" s="82">
        <v>73</v>
      </c>
      <c r="K82" s="82">
        <v>1</v>
      </c>
    </row>
    <row r="83" spans="1:11" x14ac:dyDescent="0.3">
      <c r="A83" s="338">
        <v>42887.711108738426</v>
      </c>
      <c r="B83" s="339">
        <v>34156.262000000002</v>
      </c>
      <c r="C83" s="339">
        <f t="shared" si="0"/>
        <v>0.3120000000053551</v>
      </c>
      <c r="D83" s="416">
        <f t="shared" si="2"/>
        <v>0.15600000000267755</v>
      </c>
      <c r="F83" s="66"/>
      <c r="G83" s="66"/>
      <c r="H83" s="337"/>
      <c r="I83" s="62"/>
      <c r="J83" s="82">
        <v>74</v>
      </c>
      <c r="K83" s="319">
        <v>2</v>
      </c>
    </row>
    <row r="84" spans="1:11" x14ac:dyDescent="0.3">
      <c r="A84" s="317">
        <v>42887.752775347224</v>
      </c>
      <c r="B84" s="318">
        <v>34156.561999999998</v>
      </c>
      <c r="C84" s="318">
        <f t="shared" si="0"/>
        <v>0.29999999999563443</v>
      </c>
      <c r="D84" s="414">
        <f t="shared" si="2"/>
        <v>0.14999999999781721</v>
      </c>
      <c r="H84" s="332"/>
      <c r="I84" s="333"/>
      <c r="J84" s="82">
        <v>75</v>
      </c>
      <c r="K84" s="320">
        <v>3</v>
      </c>
    </row>
    <row r="85" spans="1:11" x14ac:dyDescent="0.3">
      <c r="A85" s="317">
        <v>42887.794441956015</v>
      </c>
      <c r="B85" s="318">
        <v>34156.853999999999</v>
      </c>
      <c r="C85" s="318">
        <f t="shared" si="0"/>
        <v>0.29200000000128057</v>
      </c>
      <c r="D85" s="414">
        <f t="shared" si="2"/>
        <v>0.14600000000064028</v>
      </c>
      <c r="H85" s="332"/>
      <c r="I85" s="333"/>
      <c r="J85" s="82">
        <v>76</v>
      </c>
      <c r="K85" s="321">
        <v>4</v>
      </c>
    </row>
    <row r="86" spans="1:11" x14ac:dyDescent="0.3">
      <c r="A86" s="317">
        <v>42887.836108564814</v>
      </c>
      <c r="B86" s="318">
        <v>34157.154000000002</v>
      </c>
      <c r="C86" s="318">
        <f t="shared" si="0"/>
        <v>0.30000000000291038</v>
      </c>
      <c r="D86" s="414">
        <f t="shared" si="2"/>
        <v>0.15000000000145519</v>
      </c>
      <c r="H86" s="332"/>
      <c r="I86" s="333"/>
      <c r="J86" s="82">
        <v>77</v>
      </c>
      <c r="K86" s="82">
        <v>1</v>
      </c>
    </row>
    <row r="87" spans="1:11" x14ac:dyDescent="0.3">
      <c r="A87" s="317">
        <v>42887.877775173612</v>
      </c>
      <c r="B87" s="318">
        <v>34157.446000000004</v>
      </c>
      <c r="C87" s="318">
        <f t="shared" si="0"/>
        <v>0.29200000000128057</v>
      </c>
      <c r="D87" s="414">
        <f t="shared" si="2"/>
        <v>0.14600000000064028</v>
      </c>
      <c r="H87" s="332"/>
      <c r="I87" s="333"/>
      <c r="J87" s="82">
        <v>78</v>
      </c>
      <c r="K87" s="319">
        <v>2</v>
      </c>
    </row>
    <row r="88" spans="1:11" x14ac:dyDescent="0.3">
      <c r="A88" s="317">
        <v>42887.919441782411</v>
      </c>
      <c r="B88" s="318">
        <v>34157.733</v>
      </c>
      <c r="C88" s="318">
        <f t="shared" si="0"/>
        <v>0.28699999999662396</v>
      </c>
      <c r="D88" s="414">
        <f t="shared" si="2"/>
        <v>0.14349999999831198</v>
      </c>
      <c r="H88" s="335"/>
      <c r="I88" s="333"/>
      <c r="J88" s="82">
        <v>79</v>
      </c>
      <c r="K88" s="320">
        <v>3</v>
      </c>
    </row>
    <row r="89" spans="1:11" x14ac:dyDescent="0.3">
      <c r="A89" s="322">
        <v>42887.961108391202</v>
      </c>
      <c r="B89" s="323">
        <v>34158.036</v>
      </c>
      <c r="C89" s="323">
        <f t="shared" si="0"/>
        <v>0.30299999999988358</v>
      </c>
      <c r="D89" s="415">
        <f t="shared" si="2"/>
        <v>0.15149999999994179</v>
      </c>
      <c r="E89" s="336">
        <f>SUM(C66:C89)*7.4805194805</f>
        <v>54.061714285565664</v>
      </c>
      <c r="F89" s="324">
        <f>AVERAGE(D66:D89)</f>
        <v>0.15056249999997817</v>
      </c>
      <c r="G89" s="324">
        <f>_xlfn.STDEV.S(D66:D89)</f>
        <v>4.6211058813034533E-3</v>
      </c>
      <c r="H89" s="337"/>
      <c r="I89" s="333"/>
      <c r="J89" s="82">
        <v>80</v>
      </c>
      <c r="K89" s="321">
        <v>4</v>
      </c>
    </row>
    <row r="90" spans="1:11" x14ac:dyDescent="0.3">
      <c r="A90" s="317">
        <v>42888.002775000001</v>
      </c>
      <c r="B90" s="318">
        <v>34158.343000000001</v>
      </c>
      <c r="C90" s="318">
        <f t="shared" si="0"/>
        <v>0.30700000000069849</v>
      </c>
      <c r="D90" s="414">
        <f t="shared" si="2"/>
        <v>0.15350000000034925</v>
      </c>
      <c r="H90" s="332"/>
      <c r="I90" s="333"/>
      <c r="J90" s="82">
        <v>81</v>
      </c>
      <c r="K90" s="82">
        <v>1</v>
      </c>
    </row>
    <row r="91" spans="1:11" x14ac:dyDescent="0.3">
      <c r="A91" s="317">
        <v>42888.044441608799</v>
      </c>
      <c r="B91" s="318">
        <v>34158.641000000003</v>
      </c>
      <c r="C91" s="318">
        <f t="shared" si="0"/>
        <v>0.29800000000250293</v>
      </c>
      <c r="D91" s="414">
        <f t="shared" si="2"/>
        <v>0.14900000000125146</v>
      </c>
      <c r="H91" s="332"/>
      <c r="I91" s="333"/>
      <c r="J91" s="82">
        <v>82</v>
      </c>
      <c r="K91" s="319">
        <v>2</v>
      </c>
    </row>
    <row r="92" spans="1:11" x14ac:dyDescent="0.3">
      <c r="A92" s="317">
        <v>42888.086108217591</v>
      </c>
      <c r="B92" s="318">
        <v>34158.945</v>
      </c>
      <c r="C92" s="318">
        <f t="shared" si="0"/>
        <v>0.30399999999644933</v>
      </c>
      <c r="D92" s="414">
        <f t="shared" si="2"/>
        <v>0.15199999999822467</v>
      </c>
      <c r="H92" s="332"/>
      <c r="I92" s="333"/>
      <c r="J92" s="82">
        <v>83</v>
      </c>
      <c r="K92" s="320">
        <v>3</v>
      </c>
    </row>
    <row r="93" spans="1:11" x14ac:dyDescent="0.3">
      <c r="A93" s="317">
        <v>42888.127774826389</v>
      </c>
      <c r="B93" s="318">
        <v>34159.254999999997</v>
      </c>
      <c r="C93" s="318">
        <f t="shared" si="0"/>
        <v>0.30999999999767169</v>
      </c>
      <c r="D93" s="414">
        <f t="shared" si="2"/>
        <v>0.15499999999883585</v>
      </c>
      <c r="H93" s="334"/>
      <c r="I93" s="333"/>
      <c r="J93" s="82">
        <v>84</v>
      </c>
      <c r="K93" s="321">
        <v>4</v>
      </c>
    </row>
    <row r="94" spans="1:11" x14ac:dyDescent="0.3">
      <c r="A94" s="317">
        <v>42888.169441435188</v>
      </c>
      <c r="B94" s="318">
        <v>34159.557000000001</v>
      </c>
      <c r="C94" s="318">
        <f t="shared" si="0"/>
        <v>0.30200000000331784</v>
      </c>
      <c r="D94" s="414">
        <f t="shared" si="2"/>
        <v>0.15100000000165892</v>
      </c>
      <c r="H94" s="332"/>
      <c r="I94" s="333"/>
      <c r="J94" s="82">
        <v>85</v>
      </c>
      <c r="K94" s="82">
        <v>1</v>
      </c>
    </row>
    <row r="95" spans="1:11" x14ac:dyDescent="0.3">
      <c r="A95" s="317">
        <v>42888.211108043979</v>
      </c>
      <c r="B95" s="318">
        <v>34159.862000000001</v>
      </c>
      <c r="C95" s="318">
        <f t="shared" si="0"/>
        <v>0.30500000000029104</v>
      </c>
      <c r="D95" s="414">
        <f t="shared" si="2"/>
        <v>0.15250000000014552</v>
      </c>
      <c r="H95" s="332"/>
      <c r="I95" s="333"/>
      <c r="J95" s="82">
        <v>86</v>
      </c>
      <c r="K95" s="319">
        <v>2</v>
      </c>
    </row>
    <row r="96" spans="1:11" x14ac:dyDescent="0.3">
      <c r="A96" s="317">
        <v>42888.252774652778</v>
      </c>
      <c r="B96" s="318">
        <v>34160.17</v>
      </c>
      <c r="C96" s="318">
        <f t="shared" si="0"/>
        <v>0.30799999999726424</v>
      </c>
      <c r="D96" s="414">
        <f t="shared" si="2"/>
        <v>0.15399999999863212</v>
      </c>
      <c r="H96" s="332"/>
      <c r="I96" s="333"/>
      <c r="J96" s="82">
        <v>87</v>
      </c>
      <c r="K96" s="320">
        <v>3</v>
      </c>
    </row>
    <row r="97" spans="1:12" x14ac:dyDescent="0.3">
      <c r="A97" s="317">
        <v>42888.294441261576</v>
      </c>
      <c r="B97" s="318">
        <v>34160.472000000002</v>
      </c>
      <c r="C97" s="318">
        <f t="shared" si="0"/>
        <v>0.30200000000331784</v>
      </c>
      <c r="D97" s="414">
        <f t="shared" si="2"/>
        <v>0.15100000000165892</v>
      </c>
      <c r="H97" s="332"/>
      <c r="I97" s="333"/>
      <c r="J97" s="82">
        <v>88</v>
      </c>
      <c r="K97" s="321">
        <v>4</v>
      </c>
    </row>
    <row r="98" spans="1:12" x14ac:dyDescent="0.3">
      <c r="A98" s="317">
        <v>42888.336107870367</v>
      </c>
      <c r="B98" s="318">
        <v>34160.754999999997</v>
      </c>
      <c r="C98" s="318">
        <f t="shared" si="0"/>
        <v>0.28299999999580905</v>
      </c>
      <c r="D98" s="414">
        <f t="shared" si="2"/>
        <v>0.14149999999790452</v>
      </c>
      <c r="H98" s="335"/>
      <c r="I98" s="333"/>
      <c r="J98" s="82">
        <v>89</v>
      </c>
      <c r="K98" s="82">
        <v>1</v>
      </c>
    </row>
    <row r="99" spans="1:12" x14ac:dyDescent="0.3">
      <c r="A99" s="317">
        <v>42888.377774479166</v>
      </c>
      <c r="B99" s="318">
        <v>34161.065000000002</v>
      </c>
      <c r="C99" s="318">
        <f t="shared" si="0"/>
        <v>0.31000000000494765</v>
      </c>
      <c r="D99" s="414">
        <f t="shared" si="2"/>
        <v>0.15500000000247383</v>
      </c>
      <c r="H99" s="334"/>
      <c r="I99" s="333"/>
      <c r="J99" s="82">
        <v>90</v>
      </c>
      <c r="K99" s="319">
        <v>2</v>
      </c>
    </row>
    <row r="100" spans="1:12" x14ac:dyDescent="0.3">
      <c r="A100" s="317">
        <v>42888.419441087965</v>
      </c>
      <c r="B100" s="318">
        <v>34161.372000000003</v>
      </c>
      <c r="C100" s="318">
        <f t="shared" si="0"/>
        <v>0.30700000000069849</v>
      </c>
      <c r="D100" s="414">
        <f t="shared" si="2"/>
        <v>0.15350000000034925</v>
      </c>
      <c r="H100" s="332"/>
      <c r="I100" s="333"/>
      <c r="J100" s="82">
        <v>91</v>
      </c>
      <c r="K100" s="320">
        <v>3</v>
      </c>
    </row>
    <row r="101" spans="1:12" x14ac:dyDescent="0.3">
      <c r="A101" s="317">
        <v>42888.461107696756</v>
      </c>
      <c r="B101" s="318">
        <v>34161.658000000003</v>
      </c>
      <c r="C101" s="318">
        <f t="shared" si="0"/>
        <v>0.28600000000005821</v>
      </c>
      <c r="D101" s="414">
        <f t="shared" si="2"/>
        <v>0.1430000000000291</v>
      </c>
      <c r="H101" s="332"/>
      <c r="I101" s="333"/>
      <c r="J101" s="82">
        <v>92</v>
      </c>
      <c r="K101" s="321">
        <v>4</v>
      </c>
    </row>
    <row r="102" spans="1:12" x14ac:dyDescent="0.3">
      <c r="A102" s="317">
        <v>42888.502774305554</v>
      </c>
      <c r="B102" s="318">
        <v>34161.959000000003</v>
      </c>
      <c r="C102" s="318">
        <f t="shared" si="0"/>
        <v>0.30099999999947613</v>
      </c>
      <c r="D102" s="414">
        <f t="shared" si="2"/>
        <v>0.15049999999973807</v>
      </c>
      <c r="H102" s="332"/>
      <c r="I102" s="333"/>
      <c r="J102" s="82">
        <v>93</v>
      </c>
      <c r="K102" s="82">
        <v>1</v>
      </c>
    </row>
    <row r="103" spans="1:12" x14ac:dyDescent="0.3">
      <c r="A103" s="317">
        <v>42888.544444444444</v>
      </c>
      <c r="B103" s="318">
        <v>34162.269</v>
      </c>
      <c r="C103" s="318">
        <f t="shared" si="0"/>
        <v>0.30999999999767169</v>
      </c>
      <c r="D103" s="414">
        <f t="shared" si="2"/>
        <v>0.15499999999883585</v>
      </c>
      <c r="H103" s="334"/>
      <c r="I103" s="333"/>
      <c r="J103" s="82">
        <v>94</v>
      </c>
      <c r="K103" s="319">
        <v>2</v>
      </c>
    </row>
    <row r="104" spans="1:12" x14ac:dyDescent="0.3">
      <c r="A104" s="338">
        <v>42888.586111111108</v>
      </c>
      <c r="B104" s="339">
        <v>34162.57</v>
      </c>
      <c r="C104" s="339">
        <f t="shared" si="0"/>
        <v>0.30099999999947613</v>
      </c>
      <c r="D104" s="416">
        <f t="shared" si="2"/>
        <v>0.15049999999973807</v>
      </c>
      <c r="F104" s="66"/>
      <c r="G104" s="66"/>
      <c r="H104" s="337"/>
      <c r="I104" s="62"/>
      <c r="J104" s="82">
        <v>95</v>
      </c>
      <c r="K104" s="320">
        <v>3</v>
      </c>
    </row>
    <row r="105" spans="1:12" x14ac:dyDescent="0.3">
      <c r="A105" s="338">
        <v>42888.62777777778</v>
      </c>
      <c r="B105" s="339">
        <v>34162.864999999998</v>
      </c>
      <c r="C105" s="339">
        <f t="shared" si="0"/>
        <v>0.29499999999825377</v>
      </c>
      <c r="D105" s="416">
        <f t="shared" si="2"/>
        <v>0.14749999999912689</v>
      </c>
      <c r="E105" s="68"/>
      <c r="F105" s="68"/>
      <c r="G105" s="68"/>
      <c r="H105" s="337"/>
      <c r="I105" s="62"/>
      <c r="J105" s="82">
        <v>96</v>
      </c>
      <c r="K105" s="321">
        <v>4</v>
      </c>
    </row>
    <row r="106" spans="1:12" x14ac:dyDescent="0.3">
      <c r="A106" s="338">
        <v>42888.669444444444</v>
      </c>
      <c r="B106" s="339">
        <v>34163.171999999999</v>
      </c>
      <c r="C106" s="339">
        <f t="shared" si="0"/>
        <v>0.30700000000069849</v>
      </c>
      <c r="D106" s="416">
        <f t="shared" si="2"/>
        <v>0.15350000000034925</v>
      </c>
      <c r="F106" s="66"/>
      <c r="G106" s="66"/>
      <c r="H106" s="337"/>
      <c r="I106" s="62"/>
      <c r="J106" s="82">
        <v>97</v>
      </c>
      <c r="K106" s="82">
        <v>1</v>
      </c>
      <c r="L106" s="62" t="s">
        <v>281</v>
      </c>
    </row>
    <row r="107" spans="1:12" x14ac:dyDescent="0.3">
      <c r="A107" s="338">
        <v>42888.711111111108</v>
      </c>
      <c r="B107" s="339">
        <v>34163.466</v>
      </c>
      <c r="C107" s="339">
        <f t="shared" si="0"/>
        <v>0.29400000000168802</v>
      </c>
      <c r="D107" s="416">
        <f t="shared" si="2"/>
        <v>0.14700000000084401</v>
      </c>
      <c r="F107" s="66"/>
      <c r="G107" s="66"/>
      <c r="H107" s="337"/>
      <c r="I107" s="62"/>
      <c r="J107" s="82">
        <v>1</v>
      </c>
      <c r="K107" s="319">
        <v>2</v>
      </c>
      <c r="L107" s="62" t="s">
        <v>282</v>
      </c>
    </row>
    <row r="108" spans="1:12" x14ac:dyDescent="0.3">
      <c r="A108" s="317">
        <v>42888.75277777778</v>
      </c>
      <c r="B108" s="318">
        <v>34163.75</v>
      </c>
      <c r="C108" s="318">
        <f t="shared" si="0"/>
        <v>0.28399999999965075</v>
      </c>
      <c r="D108" s="414">
        <f t="shared" si="2"/>
        <v>0.14199999999982538</v>
      </c>
      <c r="H108" s="332"/>
      <c r="I108" s="333"/>
      <c r="J108" s="82">
        <v>2</v>
      </c>
      <c r="K108" s="320">
        <v>3</v>
      </c>
    </row>
    <row r="109" spans="1:12" x14ac:dyDescent="0.3">
      <c r="A109" s="317">
        <v>42888.794444444444</v>
      </c>
      <c r="B109" s="318">
        <v>34164.050000000003</v>
      </c>
      <c r="C109" s="318">
        <f t="shared" si="0"/>
        <v>0.30000000000291038</v>
      </c>
      <c r="D109" s="414">
        <f t="shared" si="2"/>
        <v>0.15000000000145519</v>
      </c>
      <c r="H109" s="332"/>
      <c r="I109" s="333"/>
      <c r="J109" s="82">
        <v>3</v>
      </c>
      <c r="K109" s="321">
        <v>4</v>
      </c>
    </row>
    <row r="110" spans="1:12" x14ac:dyDescent="0.3">
      <c r="A110" s="317">
        <v>42888.836111053242</v>
      </c>
      <c r="B110" s="318">
        <v>34164.343999999997</v>
      </c>
      <c r="C110" s="318">
        <f t="shared" si="0"/>
        <v>0.29399999999441206</v>
      </c>
      <c r="D110" s="414">
        <f t="shared" si="2"/>
        <v>0.14699999999720603</v>
      </c>
      <c r="H110" s="332"/>
      <c r="I110" s="333"/>
      <c r="J110" s="82">
        <v>4</v>
      </c>
      <c r="K110" s="82">
        <v>1</v>
      </c>
    </row>
    <row r="111" spans="1:12" x14ac:dyDescent="0.3">
      <c r="A111" s="317">
        <v>42888.877777719907</v>
      </c>
      <c r="B111" s="318">
        <v>34164.635000000002</v>
      </c>
      <c r="C111" s="318">
        <f t="shared" si="0"/>
        <v>0.29100000000471482</v>
      </c>
      <c r="D111" s="414">
        <f t="shared" si="2"/>
        <v>0.14550000000235741</v>
      </c>
      <c r="H111" s="332"/>
      <c r="I111" s="333"/>
      <c r="J111" s="82">
        <v>5</v>
      </c>
      <c r="K111" s="319">
        <v>2</v>
      </c>
    </row>
    <row r="112" spans="1:12" x14ac:dyDescent="0.3">
      <c r="A112" s="317">
        <v>42888.919444386571</v>
      </c>
      <c r="B112" s="318">
        <v>34164.93</v>
      </c>
      <c r="C112" s="318">
        <f t="shared" si="0"/>
        <v>0.29499999999825377</v>
      </c>
      <c r="D112" s="414">
        <f t="shared" si="2"/>
        <v>0.14749999999912689</v>
      </c>
      <c r="H112" s="332"/>
      <c r="I112" s="333"/>
      <c r="J112" s="82">
        <v>6</v>
      </c>
      <c r="K112" s="320">
        <v>3</v>
      </c>
    </row>
    <row r="113" spans="1:11" x14ac:dyDescent="0.3">
      <c r="A113" s="322">
        <v>42888.961111053242</v>
      </c>
      <c r="B113" s="323">
        <v>34165.231</v>
      </c>
      <c r="C113" s="323">
        <f t="shared" si="0"/>
        <v>0.30099999999947613</v>
      </c>
      <c r="D113" s="415">
        <f t="shared" si="2"/>
        <v>0.15049999999973807</v>
      </c>
      <c r="E113" s="336">
        <f>SUM(C90:C113)*7.4805194805</f>
        <v>53.822337662195324</v>
      </c>
      <c r="F113" s="324">
        <f>AVERAGE(D90:D113)</f>
        <v>0.14989583333332726</v>
      </c>
      <c r="G113" s="324">
        <f>_xlfn.STDEV.S(D90:D113)</f>
        <v>4.051245559220277E-3</v>
      </c>
      <c r="H113" s="337"/>
      <c r="I113" s="333"/>
      <c r="J113" s="82">
        <v>7</v>
      </c>
      <c r="K113" s="321">
        <v>4</v>
      </c>
    </row>
    <row r="114" spans="1:11" x14ac:dyDescent="0.3">
      <c r="A114" s="317">
        <v>42889.002777719907</v>
      </c>
      <c r="B114" s="318">
        <v>34165.525999999998</v>
      </c>
      <c r="C114" s="318">
        <f t="shared" si="0"/>
        <v>0.29499999999825377</v>
      </c>
      <c r="D114" s="414">
        <f t="shared" si="2"/>
        <v>0.14749999999912689</v>
      </c>
      <c r="H114" s="332"/>
      <c r="I114" s="333"/>
      <c r="J114" s="82">
        <v>8</v>
      </c>
      <c r="K114" s="82">
        <v>1</v>
      </c>
    </row>
    <row r="115" spans="1:11" x14ac:dyDescent="0.3">
      <c r="A115" s="317">
        <v>42889.044444386571</v>
      </c>
      <c r="B115" s="318">
        <v>34165.82</v>
      </c>
      <c r="C115" s="318">
        <f t="shared" si="0"/>
        <v>0.29400000000168802</v>
      </c>
      <c r="D115" s="414">
        <f t="shared" si="2"/>
        <v>0.14700000000084401</v>
      </c>
      <c r="H115" s="332"/>
      <c r="I115" s="333"/>
      <c r="J115" s="82">
        <v>9</v>
      </c>
      <c r="K115" s="319">
        <v>2</v>
      </c>
    </row>
    <row r="116" spans="1:11" x14ac:dyDescent="0.3">
      <c r="A116" s="317">
        <v>42889.086111053242</v>
      </c>
      <c r="B116" s="318">
        <v>34166.127999999997</v>
      </c>
      <c r="C116" s="318">
        <f t="shared" si="0"/>
        <v>0.30799999999726424</v>
      </c>
      <c r="D116" s="414">
        <f t="shared" si="2"/>
        <v>0.15399999999863212</v>
      </c>
      <c r="H116" s="332"/>
      <c r="I116" s="333"/>
      <c r="J116" s="82">
        <v>10</v>
      </c>
      <c r="K116" s="320">
        <v>3</v>
      </c>
    </row>
    <row r="117" spans="1:11" x14ac:dyDescent="0.3">
      <c r="A117" s="317">
        <v>42889.127777719907</v>
      </c>
      <c r="B117" s="318">
        <v>34166.43</v>
      </c>
      <c r="C117" s="318">
        <f t="shared" si="0"/>
        <v>0.30200000000331784</v>
      </c>
      <c r="D117" s="414">
        <f t="shared" si="2"/>
        <v>0.15100000000165892</v>
      </c>
      <c r="H117" s="332"/>
      <c r="I117" s="333"/>
      <c r="J117" s="82">
        <v>11</v>
      </c>
      <c r="K117" s="321">
        <v>4</v>
      </c>
    </row>
    <row r="118" spans="1:11" x14ac:dyDescent="0.3">
      <c r="A118" s="317">
        <v>42889.169444386571</v>
      </c>
      <c r="B118" s="318">
        <v>34166.722000000002</v>
      </c>
      <c r="C118" s="318">
        <f t="shared" si="0"/>
        <v>0.29200000000128057</v>
      </c>
      <c r="D118" s="414">
        <f t="shared" si="2"/>
        <v>0.14600000000064028</v>
      </c>
      <c r="H118" s="332"/>
      <c r="I118" s="333"/>
      <c r="J118" s="82">
        <v>12</v>
      </c>
      <c r="K118" s="82">
        <v>1</v>
      </c>
    </row>
    <row r="119" spans="1:11" x14ac:dyDescent="0.3">
      <c r="A119" s="317">
        <v>42889.211111053242</v>
      </c>
      <c r="B119" s="318">
        <v>34167.03</v>
      </c>
      <c r="C119" s="318">
        <f t="shared" si="0"/>
        <v>0.30799999999726424</v>
      </c>
      <c r="D119" s="414">
        <f t="shared" si="2"/>
        <v>0.15399999999863212</v>
      </c>
      <c r="H119" s="332"/>
      <c r="I119" s="333"/>
      <c r="J119" s="82">
        <v>13</v>
      </c>
      <c r="K119" s="319">
        <v>2</v>
      </c>
    </row>
    <row r="120" spans="1:11" x14ac:dyDescent="0.3">
      <c r="A120" s="317">
        <v>42889.252777719907</v>
      </c>
      <c r="B120" s="318">
        <v>34167.341999999997</v>
      </c>
      <c r="C120" s="318">
        <f t="shared" si="0"/>
        <v>0.31199999999807915</v>
      </c>
      <c r="D120" s="414">
        <f t="shared" si="2"/>
        <v>0.15599999999903957</v>
      </c>
      <c r="H120" s="334"/>
      <c r="I120" s="333"/>
      <c r="J120" s="82">
        <v>14</v>
      </c>
      <c r="K120" s="320">
        <v>3</v>
      </c>
    </row>
    <row r="121" spans="1:11" x14ac:dyDescent="0.3">
      <c r="A121" s="317">
        <v>42889.294444386571</v>
      </c>
      <c r="B121" s="318">
        <v>34167.64</v>
      </c>
      <c r="C121" s="318">
        <f t="shared" si="0"/>
        <v>0.29800000000250293</v>
      </c>
      <c r="D121" s="414">
        <f t="shared" si="2"/>
        <v>0.14900000000125146</v>
      </c>
      <c r="H121" s="332"/>
      <c r="I121" s="333"/>
      <c r="J121" s="82">
        <v>15</v>
      </c>
      <c r="K121" s="321">
        <v>4</v>
      </c>
    </row>
    <row r="122" spans="1:11" x14ac:dyDescent="0.3">
      <c r="A122" s="317">
        <v>42889.336111053242</v>
      </c>
      <c r="B122" s="318">
        <v>34167.944000000003</v>
      </c>
      <c r="C122" s="318">
        <f t="shared" si="0"/>
        <v>0.30400000000372529</v>
      </c>
      <c r="D122" s="414">
        <f t="shared" si="2"/>
        <v>0.15200000000186265</v>
      </c>
      <c r="H122" s="332"/>
      <c r="I122" s="333"/>
      <c r="J122" s="82">
        <v>16</v>
      </c>
      <c r="K122" s="82">
        <v>1</v>
      </c>
    </row>
    <row r="123" spans="1:11" x14ac:dyDescent="0.3">
      <c r="A123" s="317">
        <v>42889.377777719907</v>
      </c>
      <c r="B123" s="318">
        <v>34168.252</v>
      </c>
      <c r="C123" s="318">
        <f t="shared" si="0"/>
        <v>0.30799999999726424</v>
      </c>
      <c r="D123" s="414">
        <f t="shared" si="2"/>
        <v>0.15399999999863212</v>
      </c>
      <c r="H123" s="332"/>
      <c r="I123" s="333"/>
      <c r="J123" s="82">
        <v>17</v>
      </c>
      <c r="K123" s="319">
        <v>2</v>
      </c>
    </row>
    <row r="124" spans="1:11" x14ac:dyDescent="0.3">
      <c r="A124" s="317">
        <v>42889.419444386571</v>
      </c>
      <c r="B124" s="318">
        <v>34168.552000000003</v>
      </c>
      <c r="C124" s="318">
        <f t="shared" si="0"/>
        <v>0.30000000000291038</v>
      </c>
      <c r="D124" s="414">
        <f t="shared" si="2"/>
        <v>0.15000000000145519</v>
      </c>
      <c r="H124" s="332"/>
      <c r="I124" s="333"/>
      <c r="J124" s="82">
        <v>18</v>
      </c>
      <c r="K124" s="320">
        <v>3</v>
      </c>
    </row>
    <row r="125" spans="1:11" x14ac:dyDescent="0.3">
      <c r="A125" s="317">
        <v>42889.461111053242</v>
      </c>
      <c r="B125" s="318">
        <v>34168.85</v>
      </c>
      <c r="C125" s="318">
        <f t="shared" si="0"/>
        <v>0.29799999999522697</v>
      </c>
      <c r="D125" s="414">
        <f t="shared" si="2"/>
        <v>0.14899999999761349</v>
      </c>
      <c r="H125" s="332"/>
      <c r="I125" s="333"/>
      <c r="J125" s="82">
        <v>19</v>
      </c>
      <c r="K125" s="321">
        <v>4</v>
      </c>
    </row>
    <row r="126" spans="1:11" x14ac:dyDescent="0.3">
      <c r="A126" s="317">
        <v>42889.502777719907</v>
      </c>
      <c r="B126" s="318">
        <v>34169.154999999999</v>
      </c>
      <c r="C126" s="318">
        <f t="shared" si="0"/>
        <v>0.30500000000029104</v>
      </c>
      <c r="D126" s="414">
        <f t="shared" si="2"/>
        <v>0.15250000000014552</v>
      </c>
      <c r="H126" s="332"/>
      <c r="I126" s="333"/>
      <c r="J126" s="82">
        <v>20</v>
      </c>
      <c r="K126" s="82">
        <v>1</v>
      </c>
    </row>
    <row r="127" spans="1:11" x14ac:dyDescent="0.3">
      <c r="A127" s="317">
        <v>42889.544444386571</v>
      </c>
      <c r="B127" s="318">
        <v>34169.453999999998</v>
      </c>
      <c r="C127" s="318">
        <f t="shared" si="0"/>
        <v>0.29899999999906868</v>
      </c>
      <c r="D127" s="414">
        <f t="shared" si="2"/>
        <v>0.14949999999953434</v>
      </c>
      <c r="H127" s="332"/>
      <c r="I127" s="333"/>
      <c r="J127" s="82">
        <v>21</v>
      </c>
      <c r="K127" s="319">
        <v>2</v>
      </c>
    </row>
    <row r="128" spans="1:11" x14ac:dyDescent="0.3">
      <c r="A128" s="317">
        <v>42889.586111053242</v>
      </c>
      <c r="B128" s="318">
        <v>34169.749000000003</v>
      </c>
      <c r="C128" s="318">
        <f t="shared" si="0"/>
        <v>0.29500000000552973</v>
      </c>
      <c r="D128" s="414">
        <f t="shared" si="2"/>
        <v>0.14750000000276486</v>
      </c>
      <c r="H128" s="332"/>
      <c r="I128" s="333"/>
      <c r="J128" s="82">
        <v>22</v>
      </c>
      <c r="K128" s="320">
        <v>3</v>
      </c>
    </row>
    <row r="129" spans="1:11" x14ac:dyDescent="0.3">
      <c r="A129" s="317">
        <v>42889.627777719907</v>
      </c>
      <c r="B129" s="318">
        <v>34170.040999999997</v>
      </c>
      <c r="C129" s="318">
        <f t="shared" si="0"/>
        <v>0.29199999999400461</v>
      </c>
      <c r="D129" s="414">
        <f t="shared" si="2"/>
        <v>0.14599999999700231</v>
      </c>
      <c r="H129" s="332"/>
      <c r="I129" s="333"/>
      <c r="J129" s="82">
        <v>23</v>
      </c>
      <c r="K129" s="321">
        <v>4</v>
      </c>
    </row>
    <row r="130" spans="1:11" x14ac:dyDescent="0.3">
      <c r="A130" s="317">
        <v>42889.669444386571</v>
      </c>
      <c r="B130" s="318">
        <v>34170.341</v>
      </c>
      <c r="C130" s="318">
        <f t="shared" si="0"/>
        <v>0.30000000000291038</v>
      </c>
      <c r="D130" s="414">
        <f t="shared" si="2"/>
        <v>0.15000000000145519</v>
      </c>
      <c r="H130" s="332"/>
      <c r="I130" s="333"/>
      <c r="J130" s="82">
        <v>24</v>
      </c>
      <c r="K130" s="82">
        <v>1</v>
      </c>
    </row>
    <row r="131" spans="1:11" x14ac:dyDescent="0.3">
      <c r="A131" s="317">
        <v>42889.711111053242</v>
      </c>
      <c r="B131" s="318">
        <v>34170.633999999998</v>
      </c>
      <c r="C131" s="318">
        <f t="shared" si="0"/>
        <v>0.29299999999784632</v>
      </c>
      <c r="D131" s="414">
        <f t="shared" si="2"/>
        <v>0.14649999999892316</v>
      </c>
      <c r="H131" s="332"/>
      <c r="I131" s="333"/>
      <c r="J131" s="82">
        <v>25</v>
      </c>
      <c r="K131" s="319">
        <v>2</v>
      </c>
    </row>
    <row r="132" spans="1:11" x14ac:dyDescent="0.3">
      <c r="A132" s="317">
        <v>42889.752777719907</v>
      </c>
      <c r="B132" s="318">
        <v>34170.930999999997</v>
      </c>
      <c r="C132" s="318">
        <f t="shared" si="0"/>
        <v>0.29699999999866122</v>
      </c>
      <c r="D132" s="414">
        <f t="shared" si="2"/>
        <v>0.14849999999933061</v>
      </c>
      <c r="H132" s="332"/>
      <c r="I132" s="333"/>
      <c r="J132" s="82">
        <v>26</v>
      </c>
      <c r="K132" s="320">
        <v>3</v>
      </c>
    </row>
    <row r="133" spans="1:11" x14ac:dyDescent="0.3">
      <c r="A133" s="317">
        <v>42889.794444386571</v>
      </c>
      <c r="B133" s="318">
        <v>34171.232000000004</v>
      </c>
      <c r="C133" s="318">
        <f t="shared" si="0"/>
        <v>0.30100000000675209</v>
      </c>
      <c r="D133" s="414">
        <f t="shared" si="2"/>
        <v>0.15050000000337604</v>
      </c>
      <c r="H133" s="332"/>
      <c r="I133" s="333"/>
      <c r="J133" s="82">
        <v>27</v>
      </c>
      <c r="K133" s="321">
        <v>4</v>
      </c>
    </row>
    <row r="134" spans="1:11" x14ac:dyDescent="0.3">
      <c r="A134" s="317">
        <v>42889.836111053242</v>
      </c>
      <c r="B134" s="318">
        <v>34171.523999999998</v>
      </c>
      <c r="C134" s="318">
        <f t="shared" si="0"/>
        <v>0.29199999999400461</v>
      </c>
      <c r="D134" s="414">
        <f t="shared" si="2"/>
        <v>0.14599999999700231</v>
      </c>
      <c r="H134" s="332"/>
      <c r="I134" s="333"/>
      <c r="J134" s="82">
        <v>28</v>
      </c>
      <c r="K134" s="82">
        <v>1</v>
      </c>
    </row>
    <row r="135" spans="1:11" x14ac:dyDescent="0.3">
      <c r="A135" s="317">
        <v>42889.877777719907</v>
      </c>
      <c r="B135" s="318">
        <v>34171.815000000002</v>
      </c>
      <c r="C135" s="318">
        <f t="shared" si="0"/>
        <v>0.29100000000471482</v>
      </c>
      <c r="D135" s="414">
        <f t="shared" si="2"/>
        <v>0.14550000000235741</v>
      </c>
      <c r="H135" s="335"/>
      <c r="I135" s="333"/>
      <c r="J135" s="82">
        <v>29</v>
      </c>
      <c r="K135" s="319">
        <v>2</v>
      </c>
    </row>
    <row r="136" spans="1:11" x14ac:dyDescent="0.3">
      <c r="A136" s="317">
        <v>42889.919444386571</v>
      </c>
      <c r="B136" s="318">
        <v>34172.116000000002</v>
      </c>
      <c r="C136" s="318">
        <f t="shared" si="0"/>
        <v>0.30099999999947613</v>
      </c>
      <c r="D136" s="414">
        <f t="shared" si="2"/>
        <v>0.15049999999973807</v>
      </c>
      <c r="H136" s="332"/>
      <c r="I136" s="333"/>
      <c r="J136" s="82">
        <v>30</v>
      </c>
      <c r="K136" s="320">
        <v>3</v>
      </c>
    </row>
    <row r="137" spans="1:11" x14ac:dyDescent="0.3">
      <c r="A137" s="322">
        <v>42889.961111053242</v>
      </c>
      <c r="B137" s="323">
        <v>34172.411</v>
      </c>
      <c r="C137" s="323">
        <f t="shared" si="0"/>
        <v>0.29499999999825377</v>
      </c>
      <c r="D137" s="415">
        <f t="shared" si="2"/>
        <v>0.14749999999912689</v>
      </c>
      <c r="E137" s="336">
        <f>SUM(C114:C137)*7.4805194805</f>
        <v>53.71012986999218</v>
      </c>
      <c r="F137" s="324">
        <f>AVERAGE(D114:D137)</f>
        <v>0.1495833333333394</v>
      </c>
      <c r="G137" s="324">
        <f>_xlfn.STDEV.S(D114:D137)</f>
        <v>2.9806136902925037E-3</v>
      </c>
      <c r="H137" s="337"/>
      <c r="I137" s="333"/>
      <c r="J137" s="82">
        <v>31</v>
      </c>
      <c r="K137" s="321">
        <v>4</v>
      </c>
    </row>
    <row r="138" spans="1:11" x14ac:dyDescent="0.3">
      <c r="A138" s="317">
        <v>42890.002777719907</v>
      </c>
      <c r="B138" s="318">
        <v>34172.695</v>
      </c>
      <c r="C138" s="318">
        <f t="shared" si="0"/>
        <v>0.28399999999965075</v>
      </c>
      <c r="D138" s="414">
        <f t="shared" ref="D138:D262" si="3">C138/2</f>
        <v>0.14199999999982538</v>
      </c>
      <c r="H138" s="332"/>
      <c r="I138" s="333"/>
      <c r="J138" s="82">
        <v>32</v>
      </c>
      <c r="K138" s="82">
        <v>1</v>
      </c>
    </row>
    <row r="139" spans="1:11" x14ac:dyDescent="0.3">
      <c r="A139" s="317">
        <v>42890.044444386571</v>
      </c>
      <c r="B139" s="318">
        <v>34172.993999999999</v>
      </c>
      <c r="C139" s="318">
        <f t="shared" si="0"/>
        <v>0.29899999999906868</v>
      </c>
      <c r="D139" s="414">
        <f t="shared" si="3"/>
        <v>0.14949999999953434</v>
      </c>
      <c r="H139" s="332"/>
      <c r="I139" s="333"/>
      <c r="J139" s="82">
        <v>33</v>
      </c>
      <c r="K139" s="319">
        <v>2</v>
      </c>
    </row>
    <row r="140" spans="1:11" x14ac:dyDescent="0.3">
      <c r="A140" s="317">
        <v>42890.086111053242</v>
      </c>
      <c r="B140" s="318">
        <v>34173.298999999999</v>
      </c>
      <c r="C140" s="318">
        <f t="shared" si="0"/>
        <v>0.30500000000029104</v>
      </c>
      <c r="D140" s="414">
        <f t="shared" si="3"/>
        <v>0.15250000000014552</v>
      </c>
      <c r="H140" s="332"/>
      <c r="I140" s="333"/>
      <c r="J140" s="82">
        <v>34</v>
      </c>
      <c r="K140" s="320">
        <v>3</v>
      </c>
    </row>
    <row r="141" spans="1:11" x14ac:dyDescent="0.3">
      <c r="A141" s="317">
        <v>42890.127777719907</v>
      </c>
      <c r="B141" s="318">
        <v>34173.591999999997</v>
      </c>
      <c r="C141" s="318">
        <f t="shared" si="0"/>
        <v>0.29299999999784632</v>
      </c>
      <c r="D141" s="414">
        <f t="shared" si="3"/>
        <v>0.14649999999892316</v>
      </c>
      <c r="H141" s="332"/>
      <c r="I141" s="333"/>
      <c r="J141" s="82">
        <v>35</v>
      </c>
      <c r="K141" s="321">
        <v>4</v>
      </c>
    </row>
    <row r="142" spans="1:11" x14ac:dyDescent="0.3">
      <c r="A142" s="317">
        <v>42890.169444386571</v>
      </c>
      <c r="B142" s="318">
        <v>34173.889000000003</v>
      </c>
      <c r="C142" s="318">
        <f t="shared" si="0"/>
        <v>0.29700000000593718</v>
      </c>
      <c r="D142" s="414">
        <f t="shared" si="3"/>
        <v>0.14850000000296859</v>
      </c>
      <c r="H142" s="332"/>
      <c r="I142" s="333"/>
      <c r="J142" s="82">
        <v>36</v>
      </c>
      <c r="K142" s="82">
        <v>1</v>
      </c>
    </row>
    <row r="143" spans="1:11" x14ac:dyDescent="0.3">
      <c r="A143" s="317">
        <v>42890.211111053242</v>
      </c>
      <c r="B143" s="318">
        <v>34174.199999999997</v>
      </c>
      <c r="C143" s="318">
        <f t="shared" si="0"/>
        <v>0.31099999999423744</v>
      </c>
      <c r="D143" s="414">
        <f t="shared" si="3"/>
        <v>0.15549999999711872</v>
      </c>
      <c r="H143" s="332"/>
      <c r="I143" s="333"/>
      <c r="J143" s="82">
        <v>37</v>
      </c>
      <c r="K143" s="319">
        <v>2</v>
      </c>
    </row>
    <row r="144" spans="1:11" x14ac:dyDescent="0.3">
      <c r="A144" s="317">
        <v>42890.252777719907</v>
      </c>
      <c r="B144" s="318">
        <v>34174.504999999997</v>
      </c>
      <c r="C144" s="318">
        <f t="shared" si="0"/>
        <v>0.30500000000029104</v>
      </c>
      <c r="D144" s="414">
        <f t="shared" si="3"/>
        <v>0.15250000000014552</v>
      </c>
      <c r="H144" s="332"/>
      <c r="I144" s="333"/>
      <c r="J144" s="82">
        <v>38</v>
      </c>
      <c r="K144" s="320">
        <v>3</v>
      </c>
    </row>
    <row r="145" spans="1:11" x14ac:dyDescent="0.3">
      <c r="A145" s="317">
        <v>42890.294444386571</v>
      </c>
      <c r="B145" s="318">
        <v>34174.802000000003</v>
      </c>
      <c r="C145" s="318">
        <f t="shared" si="0"/>
        <v>0.29700000000593718</v>
      </c>
      <c r="D145" s="414">
        <f t="shared" si="3"/>
        <v>0.14850000000296859</v>
      </c>
      <c r="H145" s="332"/>
      <c r="I145" s="333"/>
      <c r="J145" s="82">
        <v>39</v>
      </c>
      <c r="K145" s="321">
        <v>4</v>
      </c>
    </row>
    <row r="146" spans="1:11" x14ac:dyDescent="0.3">
      <c r="A146" s="317">
        <v>42890.336111053242</v>
      </c>
      <c r="B146" s="318">
        <v>34175.105000000003</v>
      </c>
      <c r="C146" s="318">
        <f t="shared" si="0"/>
        <v>0.30299999999988358</v>
      </c>
      <c r="D146" s="414">
        <f t="shared" si="3"/>
        <v>0.15149999999994179</v>
      </c>
      <c r="H146" s="332"/>
      <c r="I146" s="333"/>
      <c r="J146" s="82">
        <v>40</v>
      </c>
      <c r="K146" s="82">
        <v>1</v>
      </c>
    </row>
    <row r="147" spans="1:11" x14ac:dyDescent="0.3">
      <c r="A147" s="317">
        <v>42890.377777719907</v>
      </c>
      <c r="B147" s="318">
        <v>34175.42</v>
      </c>
      <c r="C147" s="318">
        <f t="shared" si="0"/>
        <v>0.31499999999505235</v>
      </c>
      <c r="D147" s="414">
        <f t="shared" si="3"/>
        <v>0.15749999999752617</v>
      </c>
      <c r="H147" s="334"/>
      <c r="I147" s="333"/>
      <c r="J147" s="82">
        <v>41</v>
      </c>
      <c r="K147" s="319">
        <v>2</v>
      </c>
    </row>
    <row r="148" spans="1:11" x14ac:dyDescent="0.3">
      <c r="A148" s="317">
        <v>42890.419444386571</v>
      </c>
      <c r="B148" s="318">
        <v>34175.72</v>
      </c>
      <c r="C148" s="318">
        <f t="shared" si="0"/>
        <v>0.30000000000291038</v>
      </c>
      <c r="D148" s="414">
        <f t="shared" si="3"/>
        <v>0.15000000000145519</v>
      </c>
      <c r="H148" s="332"/>
      <c r="I148" s="333"/>
      <c r="J148" s="82">
        <v>42</v>
      </c>
      <c r="K148" s="320">
        <v>3</v>
      </c>
    </row>
    <row r="149" spans="1:11" x14ac:dyDescent="0.3">
      <c r="A149" s="317">
        <v>42890.461111053242</v>
      </c>
      <c r="B149" s="318">
        <v>34176.01</v>
      </c>
      <c r="C149" s="318">
        <f t="shared" si="0"/>
        <v>0.29000000000087311</v>
      </c>
      <c r="D149" s="414">
        <f t="shared" si="3"/>
        <v>0.14500000000043656</v>
      </c>
      <c r="H149" s="332"/>
      <c r="I149" s="333"/>
      <c r="J149" s="82">
        <v>43</v>
      </c>
      <c r="K149" s="321">
        <v>4</v>
      </c>
    </row>
    <row r="150" spans="1:11" x14ac:dyDescent="0.3">
      <c r="A150" s="317">
        <v>42890.502777719907</v>
      </c>
      <c r="B150" s="318">
        <v>34176.313999999998</v>
      </c>
      <c r="C150" s="318">
        <f t="shared" si="0"/>
        <v>0.30399999999644933</v>
      </c>
      <c r="D150" s="414">
        <f t="shared" si="3"/>
        <v>0.15199999999822467</v>
      </c>
      <c r="H150" s="332"/>
      <c r="I150" s="333"/>
      <c r="J150" s="82">
        <v>44</v>
      </c>
      <c r="K150" s="82">
        <v>1</v>
      </c>
    </row>
    <row r="151" spans="1:11" x14ac:dyDescent="0.3">
      <c r="A151" s="317">
        <v>42890.544444386571</v>
      </c>
      <c r="B151" s="318">
        <v>34176.608</v>
      </c>
      <c r="C151" s="318">
        <f t="shared" si="0"/>
        <v>0.29400000000168802</v>
      </c>
      <c r="D151" s="414">
        <f t="shared" si="3"/>
        <v>0.14700000000084401</v>
      </c>
      <c r="H151" s="332"/>
      <c r="I151" s="333"/>
      <c r="J151" s="82">
        <v>45</v>
      </c>
      <c r="K151" s="319">
        <v>2</v>
      </c>
    </row>
    <row r="152" spans="1:11" x14ac:dyDescent="0.3">
      <c r="A152" s="317">
        <v>42890.586111053242</v>
      </c>
      <c r="B152" s="318">
        <v>34176.902000000002</v>
      </c>
      <c r="C152" s="318">
        <f t="shared" si="0"/>
        <v>0.29400000000168802</v>
      </c>
      <c r="D152" s="414">
        <f t="shared" si="3"/>
        <v>0.14700000000084401</v>
      </c>
      <c r="H152" s="332"/>
      <c r="I152" s="333"/>
      <c r="J152" s="82">
        <v>46</v>
      </c>
      <c r="K152" s="320">
        <v>3</v>
      </c>
    </row>
    <row r="153" spans="1:11" x14ac:dyDescent="0.3">
      <c r="A153" s="317">
        <v>42890.627777719907</v>
      </c>
      <c r="B153" s="318">
        <v>34177.201000000001</v>
      </c>
      <c r="C153" s="318">
        <f t="shared" si="0"/>
        <v>0.29899999999906868</v>
      </c>
      <c r="D153" s="414">
        <f t="shared" si="3"/>
        <v>0.14949999999953434</v>
      </c>
      <c r="H153" s="332"/>
      <c r="I153" s="333"/>
      <c r="J153" s="82">
        <v>47</v>
      </c>
      <c r="K153" s="321">
        <v>4</v>
      </c>
    </row>
    <row r="154" spans="1:11" x14ac:dyDescent="0.3">
      <c r="A154" s="317">
        <v>42890.669444386571</v>
      </c>
      <c r="B154" s="318">
        <v>34177.495000000003</v>
      </c>
      <c r="C154" s="318">
        <f t="shared" si="0"/>
        <v>0.29400000000168802</v>
      </c>
      <c r="D154" s="414">
        <f t="shared" si="3"/>
        <v>0.14700000000084401</v>
      </c>
      <c r="H154" s="332"/>
      <c r="I154" s="333"/>
      <c r="J154" s="82">
        <v>48</v>
      </c>
      <c r="K154" s="82">
        <v>1</v>
      </c>
    </row>
    <row r="155" spans="1:11" x14ac:dyDescent="0.3">
      <c r="A155" s="317">
        <v>42890.711111053242</v>
      </c>
      <c r="B155" s="318">
        <v>34177.784</v>
      </c>
      <c r="C155" s="318">
        <f t="shared" si="0"/>
        <v>0.28899999999703141</v>
      </c>
      <c r="D155" s="414">
        <f t="shared" si="3"/>
        <v>0.1444999999985157</v>
      </c>
      <c r="H155" s="332"/>
      <c r="I155" s="333"/>
      <c r="J155" s="82">
        <v>49</v>
      </c>
      <c r="K155" s="319">
        <v>2</v>
      </c>
    </row>
    <row r="156" spans="1:11" x14ac:dyDescent="0.3">
      <c r="A156" s="317">
        <v>42890.752777719907</v>
      </c>
      <c r="B156" s="318">
        <v>34178.088000000003</v>
      </c>
      <c r="C156" s="318">
        <f t="shared" si="0"/>
        <v>0.30400000000372529</v>
      </c>
      <c r="D156" s="414">
        <f t="shared" si="3"/>
        <v>0.15200000000186265</v>
      </c>
      <c r="H156" s="332"/>
      <c r="I156" s="333"/>
      <c r="J156" s="82">
        <v>50</v>
      </c>
      <c r="K156" s="320">
        <v>3</v>
      </c>
    </row>
    <row r="157" spans="1:11" x14ac:dyDescent="0.3">
      <c r="A157" s="317">
        <v>42890.794444386571</v>
      </c>
      <c r="B157" s="318">
        <v>34178.385000000002</v>
      </c>
      <c r="C157" s="318">
        <f t="shared" si="0"/>
        <v>0.29699999999866122</v>
      </c>
      <c r="D157" s="414">
        <f t="shared" si="3"/>
        <v>0.14849999999933061</v>
      </c>
      <c r="H157" s="332"/>
      <c r="I157" s="333"/>
      <c r="J157" s="82">
        <v>51</v>
      </c>
      <c r="K157" s="321">
        <v>4</v>
      </c>
    </row>
    <row r="158" spans="1:11" x14ac:dyDescent="0.3">
      <c r="A158" s="317">
        <v>42890.836111053242</v>
      </c>
      <c r="B158" s="318">
        <v>34178.671999999999</v>
      </c>
      <c r="C158" s="318">
        <f t="shared" si="0"/>
        <v>0.28699999999662396</v>
      </c>
      <c r="D158" s="414">
        <f t="shared" si="3"/>
        <v>0.14349999999831198</v>
      </c>
      <c r="H158" s="335"/>
      <c r="I158" s="333"/>
      <c r="J158" s="82">
        <v>52</v>
      </c>
      <c r="K158" s="82">
        <v>1</v>
      </c>
    </row>
    <row r="159" spans="1:11" x14ac:dyDescent="0.3">
      <c r="A159" s="317">
        <v>42890.877777719907</v>
      </c>
      <c r="B159" s="318">
        <v>34178.968000000001</v>
      </c>
      <c r="C159" s="318">
        <f t="shared" si="0"/>
        <v>0.29600000000209548</v>
      </c>
      <c r="D159" s="414">
        <f t="shared" si="3"/>
        <v>0.14800000000104774</v>
      </c>
      <c r="H159" s="332"/>
      <c r="I159" s="333"/>
      <c r="J159" s="82">
        <v>53</v>
      </c>
      <c r="K159" s="319">
        <v>2</v>
      </c>
    </row>
    <row r="160" spans="1:11" x14ac:dyDescent="0.3">
      <c r="A160" s="317">
        <v>42890.919444386571</v>
      </c>
      <c r="B160" s="318">
        <v>34179.269999999997</v>
      </c>
      <c r="C160" s="318">
        <f t="shared" si="0"/>
        <v>0.30199999999604188</v>
      </c>
      <c r="D160" s="414">
        <f t="shared" si="3"/>
        <v>0.15099999999802094</v>
      </c>
      <c r="H160" s="332"/>
      <c r="I160" s="333"/>
      <c r="J160" s="82">
        <v>54</v>
      </c>
      <c r="K160" s="320">
        <v>3</v>
      </c>
    </row>
    <row r="161" spans="1:11" x14ac:dyDescent="0.3">
      <c r="A161" s="322">
        <v>42890.961111053242</v>
      </c>
      <c r="B161" s="323">
        <v>34179.56</v>
      </c>
      <c r="C161" s="323">
        <f t="shared" si="0"/>
        <v>0.29000000000087311</v>
      </c>
      <c r="D161" s="415">
        <f t="shared" si="3"/>
        <v>0.14500000000043656</v>
      </c>
      <c r="E161" s="336">
        <f>SUM(C138:C161)*7.4805194805</f>
        <v>53.478233766076649</v>
      </c>
      <c r="F161" s="324">
        <f>AVERAGE(D138:D161)</f>
        <v>0.14893749999995029</v>
      </c>
      <c r="G161" s="324">
        <f>_xlfn.STDEV.S(D138:D161)</f>
        <v>3.7309297706554483E-3</v>
      </c>
      <c r="H161" s="343"/>
      <c r="I161" s="344">
        <f>AVERAGE(D10:D161)</f>
        <v>0.14999999999999522</v>
      </c>
      <c r="J161" s="82">
        <v>55</v>
      </c>
      <c r="K161" s="321">
        <v>4</v>
      </c>
    </row>
    <row r="162" spans="1:11" x14ac:dyDescent="0.3">
      <c r="A162" s="317">
        <v>42891.002777719907</v>
      </c>
      <c r="B162" s="318">
        <v>34179.851000000002</v>
      </c>
      <c r="C162" s="318">
        <f t="shared" si="0"/>
        <v>0.29100000000471482</v>
      </c>
      <c r="D162" s="414">
        <f t="shared" si="3"/>
        <v>0.14550000000235741</v>
      </c>
      <c r="H162" s="332"/>
      <c r="I162" s="333"/>
      <c r="J162" s="82">
        <v>56</v>
      </c>
      <c r="K162" s="82">
        <v>1</v>
      </c>
    </row>
    <row r="163" spans="1:11" x14ac:dyDescent="0.3">
      <c r="A163" s="317">
        <v>42891.044444386571</v>
      </c>
      <c r="B163" s="318">
        <v>34180.154999999999</v>
      </c>
      <c r="C163" s="318">
        <f t="shared" si="0"/>
        <v>0.30399999999644933</v>
      </c>
      <c r="D163" s="414">
        <f t="shared" si="3"/>
        <v>0.15199999999822467</v>
      </c>
      <c r="H163" s="332"/>
      <c r="I163" s="333"/>
      <c r="J163" s="82">
        <v>57</v>
      </c>
      <c r="K163" s="319">
        <v>2</v>
      </c>
    </row>
    <row r="164" spans="1:11" x14ac:dyDescent="0.3">
      <c r="A164" s="317">
        <v>42891.086111053242</v>
      </c>
      <c r="B164" s="318">
        <v>34180.453999999998</v>
      </c>
      <c r="C164" s="318">
        <f t="shared" si="0"/>
        <v>0.29899999999906868</v>
      </c>
      <c r="D164" s="414">
        <f t="shared" si="3"/>
        <v>0.14949999999953434</v>
      </c>
      <c r="H164" s="332"/>
      <c r="I164" s="333"/>
      <c r="J164" s="82">
        <v>58</v>
      </c>
      <c r="K164" s="320">
        <v>3</v>
      </c>
    </row>
    <row r="165" spans="1:11" x14ac:dyDescent="0.3">
      <c r="A165" s="317">
        <v>42891.127777719907</v>
      </c>
      <c r="B165" s="318">
        <v>34180.745999999999</v>
      </c>
      <c r="C165" s="318">
        <f t="shared" si="0"/>
        <v>0.29200000000128057</v>
      </c>
      <c r="D165" s="414">
        <f t="shared" si="3"/>
        <v>0.14600000000064028</v>
      </c>
      <c r="H165" s="332"/>
      <c r="I165" s="333"/>
      <c r="J165" s="82">
        <v>59</v>
      </c>
      <c r="K165" s="321">
        <v>4</v>
      </c>
    </row>
    <row r="166" spans="1:11" x14ac:dyDescent="0.3">
      <c r="A166" s="317">
        <v>42891.169444386571</v>
      </c>
      <c r="B166" s="318">
        <v>34181.053999999996</v>
      </c>
      <c r="C166" s="318">
        <f t="shared" si="0"/>
        <v>0.30799999999726424</v>
      </c>
      <c r="D166" s="414">
        <f t="shared" si="3"/>
        <v>0.15399999999863212</v>
      </c>
      <c r="H166" s="332"/>
      <c r="I166" s="333"/>
      <c r="J166" s="82">
        <v>60</v>
      </c>
      <c r="K166" s="82">
        <v>1</v>
      </c>
    </row>
    <row r="167" spans="1:11" x14ac:dyDescent="0.3">
      <c r="A167" s="317">
        <v>42891.211111053242</v>
      </c>
      <c r="B167" s="318">
        <v>34181.364000000001</v>
      </c>
      <c r="C167" s="318">
        <f t="shared" si="0"/>
        <v>0.31000000000494765</v>
      </c>
      <c r="D167" s="414">
        <f t="shared" si="3"/>
        <v>0.15500000000247383</v>
      </c>
      <c r="H167" s="332"/>
      <c r="I167" s="333"/>
      <c r="J167" s="82">
        <v>61</v>
      </c>
      <c r="K167" s="319">
        <v>2</v>
      </c>
    </row>
    <row r="168" spans="1:11" x14ac:dyDescent="0.3">
      <c r="A168" s="317">
        <v>42891.252777719907</v>
      </c>
      <c r="B168" s="318">
        <v>34181.663</v>
      </c>
      <c r="C168" s="318">
        <f t="shared" si="0"/>
        <v>0.29899999999906868</v>
      </c>
      <c r="D168" s="414">
        <f t="shared" si="3"/>
        <v>0.14949999999953434</v>
      </c>
      <c r="H168" s="332"/>
      <c r="I168" s="333"/>
      <c r="J168" s="82">
        <v>62</v>
      </c>
      <c r="K168" s="320">
        <v>3</v>
      </c>
    </row>
    <row r="169" spans="1:11" x14ac:dyDescent="0.3">
      <c r="A169" s="317">
        <v>42891.294444386571</v>
      </c>
      <c r="B169" s="318">
        <v>34181.968000000001</v>
      </c>
      <c r="C169" s="318">
        <f t="shared" si="0"/>
        <v>0.30500000000029104</v>
      </c>
      <c r="D169" s="414">
        <f t="shared" si="3"/>
        <v>0.15250000000014552</v>
      </c>
      <c r="H169" s="332"/>
      <c r="I169" s="333"/>
      <c r="J169" s="82">
        <v>63</v>
      </c>
      <c r="K169" s="321">
        <v>4</v>
      </c>
    </row>
    <row r="170" spans="1:11" x14ac:dyDescent="0.3">
      <c r="A170" s="317">
        <v>42891.336111053242</v>
      </c>
      <c r="B170" s="318">
        <v>34182.279000000002</v>
      </c>
      <c r="C170" s="318">
        <f t="shared" si="0"/>
        <v>0.3110000000015134</v>
      </c>
      <c r="D170" s="414">
        <f t="shared" si="3"/>
        <v>0.1555000000007567</v>
      </c>
      <c r="H170" s="332"/>
      <c r="I170" s="333"/>
      <c r="J170" s="82">
        <v>64</v>
      </c>
      <c r="K170" s="82">
        <v>1</v>
      </c>
    </row>
    <row r="171" spans="1:11" x14ac:dyDescent="0.3">
      <c r="A171" s="317">
        <v>42891.377777719907</v>
      </c>
      <c r="B171" s="318">
        <v>34182.580999999998</v>
      </c>
      <c r="C171" s="318">
        <f t="shared" si="0"/>
        <v>0.30199999999604188</v>
      </c>
      <c r="D171" s="414">
        <f t="shared" si="3"/>
        <v>0.15099999999802094</v>
      </c>
      <c r="H171" s="332"/>
      <c r="I171" s="333"/>
      <c r="J171" s="82">
        <v>65</v>
      </c>
      <c r="K171" s="319">
        <v>2</v>
      </c>
    </row>
    <row r="172" spans="1:11" x14ac:dyDescent="0.3">
      <c r="A172" s="317">
        <v>42891.419444386571</v>
      </c>
      <c r="B172" s="318">
        <v>34182.881999999998</v>
      </c>
      <c r="C172" s="318">
        <f t="shared" si="0"/>
        <v>0.30099999999947613</v>
      </c>
      <c r="D172" s="414">
        <f t="shared" si="3"/>
        <v>0.15049999999973807</v>
      </c>
      <c r="H172" s="332"/>
      <c r="I172" s="333"/>
      <c r="J172" s="82">
        <v>66</v>
      </c>
      <c r="K172" s="320">
        <v>3</v>
      </c>
    </row>
    <row r="173" spans="1:11" x14ac:dyDescent="0.3">
      <c r="A173" s="317">
        <v>42891.461111053242</v>
      </c>
      <c r="B173" s="318">
        <v>34183.194000000003</v>
      </c>
      <c r="C173" s="318">
        <f t="shared" si="0"/>
        <v>0.3120000000053551</v>
      </c>
      <c r="D173" s="414">
        <f t="shared" si="3"/>
        <v>0.15600000000267755</v>
      </c>
      <c r="H173" s="332"/>
      <c r="I173" s="333"/>
      <c r="J173" s="82">
        <v>67</v>
      </c>
      <c r="K173" s="321">
        <v>4</v>
      </c>
    </row>
    <row r="174" spans="1:11" x14ac:dyDescent="0.3">
      <c r="A174" s="317">
        <v>42891.502777719907</v>
      </c>
      <c r="B174" s="318">
        <v>34183.495000000003</v>
      </c>
      <c r="C174" s="318">
        <f t="shared" si="0"/>
        <v>0.30099999999947613</v>
      </c>
      <c r="D174" s="414">
        <f t="shared" si="3"/>
        <v>0.15049999999973807</v>
      </c>
      <c r="H174" s="332"/>
      <c r="I174" s="333"/>
      <c r="J174" s="82">
        <v>68</v>
      </c>
      <c r="K174" s="82">
        <v>1</v>
      </c>
    </row>
    <row r="175" spans="1:11" x14ac:dyDescent="0.3">
      <c r="A175" s="317">
        <v>42891.544444386571</v>
      </c>
      <c r="B175" s="318">
        <v>34183.788999999997</v>
      </c>
      <c r="C175" s="318">
        <f t="shared" si="0"/>
        <v>0.29399999999441206</v>
      </c>
      <c r="D175" s="414">
        <f t="shared" si="3"/>
        <v>0.14699999999720603</v>
      </c>
      <c r="H175" s="332"/>
      <c r="I175" s="333"/>
      <c r="J175" s="82">
        <v>69</v>
      </c>
      <c r="K175" s="319">
        <v>2</v>
      </c>
    </row>
    <row r="176" spans="1:11" x14ac:dyDescent="0.3">
      <c r="A176" s="317">
        <v>42891.586111053242</v>
      </c>
      <c r="B176" s="318">
        <v>34184.097999999998</v>
      </c>
      <c r="C176" s="318">
        <f t="shared" si="0"/>
        <v>0.30900000000110595</v>
      </c>
      <c r="D176" s="414">
        <f t="shared" si="3"/>
        <v>0.15450000000055297</v>
      </c>
      <c r="H176" s="332"/>
      <c r="I176" s="333"/>
      <c r="J176" s="82">
        <v>70</v>
      </c>
      <c r="K176" s="320">
        <v>3</v>
      </c>
    </row>
    <row r="177" spans="1:11" x14ac:dyDescent="0.3">
      <c r="A177" s="317">
        <v>42891.627777719907</v>
      </c>
      <c r="B177" s="318">
        <v>34184.400000000001</v>
      </c>
      <c r="C177" s="318">
        <f t="shared" si="0"/>
        <v>0.30200000000331784</v>
      </c>
      <c r="D177" s="414">
        <f t="shared" si="3"/>
        <v>0.15100000000165892</v>
      </c>
      <c r="H177" s="332"/>
      <c r="I177" s="333"/>
      <c r="J177" s="82">
        <v>71</v>
      </c>
      <c r="K177" s="321">
        <v>4</v>
      </c>
    </row>
    <row r="178" spans="1:11" x14ac:dyDescent="0.3">
      <c r="A178" s="317">
        <v>42891.669444386571</v>
      </c>
      <c r="B178" s="318">
        <v>34184.69</v>
      </c>
      <c r="C178" s="318">
        <f t="shared" si="0"/>
        <v>0.29000000000087311</v>
      </c>
      <c r="D178" s="414">
        <f t="shared" si="3"/>
        <v>0.14500000000043656</v>
      </c>
      <c r="H178" s="332"/>
      <c r="I178" s="333"/>
      <c r="J178" s="82">
        <v>72</v>
      </c>
      <c r="K178" s="82">
        <v>1</v>
      </c>
    </row>
    <row r="179" spans="1:11" x14ac:dyDescent="0.3">
      <c r="A179" s="317">
        <v>42891.711111053242</v>
      </c>
      <c r="B179" s="318">
        <v>34184.989000000001</v>
      </c>
      <c r="C179" s="318">
        <f t="shared" si="0"/>
        <v>0.29899999999906868</v>
      </c>
      <c r="D179" s="414">
        <f t="shared" si="3"/>
        <v>0.14949999999953434</v>
      </c>
      <c r="H179" s="332"/>
      <c r="I179" s="333"/>
      <c r="J179" s="82">
        <v>73</v>
      </c>
      <c r="K179" s="319">
        <v>2</v>
      </c>
    </row>
    <row r="180" spans="1:11" x14ac:dyDescent="0.3">
      <c r="A180" s="317">
        <v>42891.752777719907</v>
      </c>
      <c r="B180" s="318">
        <v>34185.300999999999</v>
      </c>
      <c r="C180" s="318">
        <f t="shared" si="0"/>
        <v>0.31199999999807915</v>
      </c>
      <c r="D180" s="414">
        <f t="shared" si="3"/>
        <v>0.15599999999903957</v>
      </c>
      <c r="H180" s="332"/>
      <c r="I180" s="333"/>
      <c r="J180" s="82">
        <v>74</v>
      </c>
      <c r="K180" s="320">
        <v>3</v>
      </c>
    </row>
    <row r="181" spans="1:11" x14ac:dyDescent="0.3">
      <c r="A181" s="317">
        <v>42891.794444386571</v>
      </c>
      <c r="B181" s="318">
        <v>34185.599999999999</v>
      </c>
      <c r="C181" s="318">
        <f t="shared" si="0"/>
        <v>0.29899999999906868</v>
      </c>
      <c r="D181" s="414">
        <f t="shared" si="3"/>
        <v>0.14949999999953434</v>
      </c>
      <c r="H181" s="332"/>
      <c r="I181" s="333"/>
      <c r="J181" s="82">
        <v>75</v>
      </c>
      <c r="K181" s="321">
        <v>4</v>
      </c>
    </row>
    <row r="182" spans="1:11" x14ac:dyDescent="0.3">
      <c r="A182" s="317">
        <v>42891.836111053242</v>
      </c>
      <c r="B182" s="318">
        <v>34185.902000000002</v>
      </c>
      <c r="C182" s="318">
        <f t="shared" si="0"/>
        <v>0.30200000000331784</v>
      </c>
      <c r="D182" s="414">
        <f t="shared" si="3"/>
        <v>0.15100000000165892</v>
      </c>
      <c r="H182" s="332"/>
      <c r="I182" s="333"/>
      <c r="J182" s="82">
        <v>76</v>
      </c>
      <c r="K182" s="82">
        <v>1</v>
      </c>
    </row>
    <row r="183" spans="1:11" x14ac:dyDescent="0.3">
      <c r="A183" s="317">
        <v>42891.877777719907</v>
      </c>
      <c r="B183" s="318">
        <v>34186.216</v>
      </c>
      <c r="C183" s="318">
        <f t="shared" si="0"/>
        <v>0.3139999999984866</v>
      </c>
      <c r="D183" s="414">
        <f t="shared" si="3"/>
        <v>0.1569999999992433</v>
      </c>
      <c r="H183" s="332"/>
      <c r="I183" s="333"/>
      <c r="J183" s="82">
        <v>77</v>
      </c>
      <c r="K183" s="319">
        <v>2</v>
      </c>
    </row>
    <row r="184" spans="1:11" x14ac:dyDescent="0.3">
      <c r="A184" s="317">
        <v>42891.919444386571</v>
      </c>
      <c r="B184" s="318">
        <v>34186.517999999996</v>
      </c>
      <c r="C184" s="318">
        <f t="shared" si="0"/>
        <v>0.30199999999604188</v>
      </c>
      <c r="D184" s="414">
        <f t="shared" si="3"/>
        <v>0.15099999999802094</v>
      </c>
      <c r="H184" s="332"/>
      <c r="I184" s="333"/>
      <c r="J184" s="82">
        <v>78</v>
      </c>
      <c r="K184" s="320">
        <v>3</v>
      </c>
    </row>
    <row r="185" spans="1:11" x14ac:dyDescent="0.3">
      <c r="A185" s="322">
        <v>42891.961111053242</v>
      </c>
      <c r="B185" s="323">
        <v>34186.815999999999</v>
      </c>
      <c r="C185" s="323">
        <f t="shared" si="0"/>
        <v>0.29800000000250293</v>
      </c>
      <c r="D185" s="415">
        <f t="shared" si="3"/>
        <v>0.14900000000125146</v>
      </c>
      <c r="E185" s="336">
        <f>SUM(C162:C185)*7.4805194805</f>
        <v>54.278649350517142</v>
      </c>
      <c r="F185" s="324">
        <f>AVERAGE(D162:D185)</f>
        <v>0.15116666666669212</v>
      </c>
      <c r="G185" s="324">
        <f>_xlfn.STDEV.S(D162:D185)</f>
        <v>3.4060900275718125E-3</v>
      </c>
      <c r="H185" s="337"/>
      <c r="I185" s="333"/>
      <c r="J185" s="82">
        <v>79</v>
      </c>
      <c r="K185" s="321">
        <v>4</v>
      </c>
    </row>
    <row r="186" spans="1:11" x14ac:dyDescent="0.3">
      <c r="A186" s="317">
        <v>42892.002777719907</v>
      </c>
      <c r="B186" s="318">
        <v>34187.127999999997</v>
      </c>
      <c r="C186" s="318">
        <f t="shared" si="0"/>
        <v>0.31199999999807915</v>
      </c>
      <c r="D186" s="414">
        <f t="shared" si="3"/>
        <v>0.15599999999903957</v>
      </c>
      <c r="H186" s="332"/>
      <c r="I186" s="333"/>
      <c r="J186" s="82">
        <v>80</v>
      </c>
      <c r="K186" s="82">
        <v>1</v>
      </c>
    </row>
    <row r="187" spans="1:11" x14ac:dyDescent="0.3">
      <c r="A187" s="317">
        <v>42892.044444386571</v>
      </c>
      <c r="B187" s="318">
        <v>34187.434000000001</v>
      </c>
      <c r="C187" s="318">
        <f t="shared" si="0"/>
        <v>0.30600000000413274</v>
      </c>
      <c r="D187" s="414">
        <f t="shared" si="3"/>
        <v>0.15300000000206637</v>
      </c>
      <c r="H187" s="332"/>
      <c r="I187" s="333"/>
      <c r="J187" s="82">
        <v>81</v>
      </c>
      <c r="K187" s="319">
        <v>2</v>
      </c>
    </row>
    <row r="188" spans="1:11" x14ac:dyDescent="0.3">
      <c r="A188" s="317">
        <v>42892.086111053242</v>
      </c>
      <c r="B188" s="318">
        <v>34187.732000000004</v>
      </c>
      <c r="C188" s="318">
        <f t="shared" si="0"/>
        <v>0.29800000000250293</v>
      </c>
      <c r="D188" s="414">
        <f t="shared" si="3"/>
        <v>0.14900000000125146</v>
      </c>
      <c r="H188" s="332"/>
      <c r="I188" s="333"/>
      <c r="J188" s="82">
        <v>82</v>
      </c>
      <c r="K188" s="320">
        <v>3</v>
      </c>
    </row>
    <row r="189" spans="1:11" x14ac:dyDescent="0.3">
      <c r="A189" s="317">
        <v>42892.127777719907</v>
      </c>
      <c r="B189" s="318">
        <v>34188.042000000001</v>
      </c>
      <c r="C189" s="318">
        <f t="shared" si="0"/>
        <v>0.30999999999767169</v>
      </c>
      <c r="D189" s="414">
        <f t="shared" si="3"/>
        <v>0.15499999999883585</v>
      </c>
      <c r="H189" s="332"/>
      <c r="I189" s="333"/>
      <c r="J189" s="82">
        <v>83</v>
      </c>
      <c r="K189" s="321">
        <v>4</v>
      </c>
    </row>
    <row r="190" spans="1:11" x14ac:dyDescent="0.3">
      <c r="A190" s="317">
        <v>42892.169444386571</v>
      </c>
      <c r="B190" s="318">
        <v>34188.353999999999</v>
      </c>
      <c r="C190" s="318">
        <f t="shared" si="0"/>
        <v>0.31199999999807915</v>
      </c>
      <c r="D190" s="414">
        <f t="shared" si="3"/>
        <v>0.15599999999903957</v>
      </c>
      <c r="H190" s="332"/>
      <c r="I190" s="333"/>
      <c r="J190" s="82">
        <v>84</v>
      </c>
      <c r="K190" s="82">
        <v>1</v>
      </c>
    </row>
    <row r="191" spans="1:11" x14ac:dyDescent="0.3">
      <c r="A191" s="317">
        <v>42892.211111053242</v>
      </c>
      <c r="B191" s="318">
        <v>34188.661999999997</v>
      </c>
      <c r="C191" s="318">
        <f t="shared" si="0"/>
        <v>0.30799999999726424</v>
      </c>
      <c r="D191" s="414">
        <f t="shared" si="3"/>
        <v>0.15399999999863212</v>
      </c>
      <c r="H191" s="332"/>
      <c r="I191" s="333"/>
      <c r="J191" s="82">
        <v>85</v>
      </c>
      <c r="K191" s="319">
        <v>2</v>
      </c>
    </row>
    <row r="192" spans="1:11" x14ac:dyDescent="0.3">
      <c r="A192" s="317">
        <v>42892.252777719907</v>
      </c>
      <c r="B192" s="318">
        <v>34188.978000000003</v>
      </c>
      <c r="C192" s="318">
        <f t="shared" si="0"/>
        <v>0.31600000000617001</v>
      </c>
      <c r="D192" s="414">
        <f t="shared" si="3"/>
        <v>0.15800000000308501</v>
      </c>
      <c r="H192" s="332"/>
      <c r="I192" s="333"/>
      <c r="J192" s="82">
        <v>86</v>
      </c>
      <c r="K192" s="320">
        <v>3</v>
      </c>
    </row>
    <row r="193" spans="1:12" x14ac:dyDescent="0.3">
      <c r="A193" s="317">
        <v>42892.294444386571</v>
      </c>
      <c r="B193" s="318">
        <v>34189.285000000003</v>
      </c>
      <c r="C193" s="318">
        <f t="shared" si="0"/>
        <v>0.30700000000069849</v>
      </c>
      <c r="D193" s="414">
        <f t="shared" si="3"/>
        <v>0.15350000000034925</v>
      </c>
      <c r="H193" s="332"/>
      <c r="I193" s="333"/>
      <c r="J193" s="82">
        <v>87</v>
      </c>
      <c r="K193" s="321">
        <v>4</v>
      </c>
    </row>
    <row r="194" spans="1:12" x14ac:dyDescent="0.3">
      <c r="A194" s="317">
        <v>42892.336111053242</v>
      </c>
      <c r="B194" s="318">
        <v>34189.58</v>
      </c>
      <c r="C194" s="318">
        <f t="shared" si="0"/>
        <v>0.29499999999825377</v>
      </c>
      <c r="D194" s="414">
        <f t="shared" si="3"/>
        <v>0.14749999999912689</v>
      </c>
      <c r="H194" s="332"/>
      <c r="I194" s="333"/>
      <c r="J194" s="82">
        <v>88</v>
      </c>
      <c r="K194" s="82">
        <v>1</v>
      </c>
    </row>
    <row r="195" spans="1:12" x14ac:dyDescent="0.3">
      <c r="A195" s="317">
        <v>42892.377777719907</v>
      </c>
      <c r="B195" s="318">
        <v>34189.879000000001</v>
      </c>
      <c r="C195" s="318">
        <f t="shared" si="0"/>
        <v>0.29899999999906868</v>
      </c>
      <c r="D195" s="414">
        <f t="shared" si="3"/>
        <v>0.14949999999953434</v>
      </c>
      <c r="H195" s="332"/>
      <c r="I195" s="333"/>
      <c r="J195" s="82">
        <v>89</v>
      </c>
      <c r="K195" s="319">
        <v>2</v>
      </c>
    </row>
    <row r="196" spans="1:12" x14ac:dyDescent="0.3">
      <c r="A196" s="317">
        <v>42892.419444386571</v>
      </c>
      <c r="B196" s="318">
        <v>34190.184000000001</v>
      </c>
      <c r="C196" s="318">
        <f t="shared" si="0"/>
        <v>0.30500000000029104</v>
      </c>
      <c r="D196" s="414">
        <f t="shared" si="3"/>
        <v>0.15250000000014552</v>
      </c>
      <c r="H196" s="332"/>
      <c r="I196" s="333"/>
      <c r="J196" s="82">
        <v>90</v>
      </c>
      <c r="K196" s="320">
        <v>3</v>
      </c>
    </row>
    <row r="197" spans="1:12" x14ac:dyDescent="0.3">
      <c r="A197" s="317">
        <v>42892.461111053242</v>
      </c>
      <c r="B197" s="318">
        <v>34190.485000000001</v>
      </c>
      <c r="C197" s="318">
        <f t="shared" si="0"/>
        <v>0.30099999999947613</v>
      </c>
      <c r="D197" s="414">
        <f t="shared" si="3"/>
        <v>0.15049999999973807</v>
      </c>
      <c r="H197" s="332"/>
      <c r="I197" s="333"/>
      <c r="J197" s="82">
        <v>91</v>
      </c>
      <c r="K197" s="321">
        <v>4</v>
      </c>
    </row>
    <row r="198" spans="1:12" x14ac:dyDescent="0.3">
      <c r="A198" s="317">
        <v>42892.502777719907</v>
      </c>
      <c r="B198" s="318">
        <v>34190.773999999998</v>
      </c>
      <c r="C198" s="318">
        <f t="shared" si="0"/>
        <v>0.28899999999703141</v>
      </c>
      <c r="D198" s="414">
        <f t="shared" si="3"/>
        <v>0.1444999999985157</v>
      </c>
      <c r="H198" s="332"/>
      <c r="I198" s="333"/>
      <c r="J198" s="82">
        <v>92</v>
      </c>
      <c r="K198" s="82">
        <v>1</v>
      </c>
    </row>
    <row r="199" spans="1:12" x14ac:dyDescent="0.3">
      <c r="A199" s="317">
        <v>42892.544444386571</v>
      </c>
      <c r="B199" s="318">
        <v>34191.08</v>
      </c>
      <c r="C199" s="318">
        <f t="shared" si="0"/>
        <v>0.30600000000413274</v>
      </c>
      <c r="D199" s="414">
        <f t="shared" si="3"/>
        <v>0.15300000000206637</v>
      </c>
      <c r="H199" s="332"/>
      <c r="I199" s="333"/>
      <c r="J199" s="82">
        <v>93</v>
      </c>
      <c r="K199" s="319">
        <v>2</v>
      </c>
    </row>
    <row r="200" spans="1:12" x14ac:dyDescent="0.3">
      <c r="A200" s="317">
        <v>42892.586111053242</v>
      </c>
      <c r="B200" s="318">
        <v>34191.379999999997</v>
      </c>
      <c r="C200" s="318">
        <f t="shared" si="0"/>
        <v>0.29999999999563443</v>
      </c>
      <c r="D200" s="414">
        <f t="shared" si="3"/>
        <v>0.14999999999781721</v>
      </c>
      <c r="H200" s="332"/>
      <c r="I200" s="333"/>
      <c r="J200" s="82">
        <v>94</v>
      </c>
      <c r="K200" s="320">
        <v>3</v>
      </c>
    </row>
    <row r="201" spans="1:12" x14ac:dyDescent="0.3">
      <c r="A201" s="317">
        <v>42892.627777719907</v>
      </c>
      <c r="B201" s="318">
        <v>34191.67</v>
      </c>
      <c r="C201" s="318">
        <f t="shared" si="0"/>
        <v>0.29000000000087311</v>
      </c>
      <c r="D201" s="414">
        <f t="shared" si="3"/>
        <v>0.14500000000043656</v>
      </c>
      <c r="H201" s="332"/>
      <c r="I201" s="333"/>
      <c r="J201" s="82">
        <v>95</v>
      </c>
      <c r="K201" s="321">
        <v>4</v>
      </c>
      <c r="L201" s="345" t="s">
        <v>283</v>
      </c>
    </row>
    <row r="202" spans="1:12" x14ac:dyDescent="0.3">
      <c r="A202" s="317">
        <v>42892.674305555556</v>
      </c>
      <c r="B202" s="318">
        <v>34191.976000000002</v>
      </c>
      <c r="C202" s="318">
        <f t="shared" si="0"/>
        <v>0.30600000000413274</v>
      </c>
      <c r="D202" s="414">
        <f t="shared" si="3"/>
        <v>0.15300000000206637</v>
      </c>
      <c r="H202" s="332"/>
      <c r="I202" s="333"/>
      <c r="J202" s="82">
        <v>1</v>
      </c>
      <c r="K202" s="82">
        <v>1</v>
      </c>
      <c r="L202" s="345" t="s">
        <v>284</v>
      </c>
    </row>
    <row r="203" spans="1:12" x14ac:dyDescent="0.3">
      <c r="A203" s="317">
        <v>42892.71597222222</v>
      </c>
      <c r="B203" s="318">
        <v>34192.285000000003</v>
      </c>
      <c r="C203" s="318">
        <f t="shared" si="0"/>
        <v>0.30900000000110595</v>
      </c>
      <c r="D203" s="414">
        <f t="shared" si="3"/>
        <v>0.15450000000055297</v>
      </c>
      <c r="H203" s="332"/>
      <c r="I203" s="333"/>
      <c r="J203" s="82">
        <v>2</v>
      </c>
      <c r="K203" s="319">
        <v>2</v>
      </c>
    </row>
    <row r="204" spans="1:12" x14ac:dyDescent="0.3">
      <c r="A204" s="317">
        <v>42892.757638888892</v>
      </c>
      <c r="B204" s="318">
        <v>34192.58</v>
      </c>
      <c r="C204" s="318">
        <f t="shared" si="0"/>
        <v>0.29499999999825377</v>
      </c>
      <c r="D204" s="414">
        <f t="shared" si="3"/>
        <v>0.14749999999912689</v>
      </c>
      <c r="H204" s="332"/>
      <c r="I204" s="333"/>
      <c r="J204" s="82">
        <v>3</v>
      </c>
      <c r="K204" s="320">
        <v>3</v>
      </c>
    </row>
    <row r="205" spans="1:12" x14ac:dyDescent="0.3">
      <c r="A205" s="317">
        <v>42892.799305555556</v>
      </c>
      <c r="B205" s="318">
        <v>34192.870999999999</v>
      </c>
      <c r="C205" s="318">
        <f t="shared" si="0"/>
        <v>0.29099999999743886</v>
      </c>
      <c r="D205" s="414">
        <f t="shared" si="3"/>
        <v>0.14549999999871943</v>
      </c>
      <c r="H205" s="332"/>
      <c r="I205" s="333"/>
      <c r="J205" s="82">
        <v>4</v>
      </c>
      <c r="K205" s="321">
        <v>4</v>
      </c>
    </row>
    <row r="206" spans="1:12" x14ac:dyDescent="0.3">
      <c r="A206" s="317">
        <v>42892.84097222222</v>
      </c>
      <c r="B206" s="318">
        <v>34193.173000000003</v>
      </c>
      <c r="C206" s="318">
        <f t="shared" si="0"/>
        <v>0.30200000000331784</v>
      </c>
      <c r="D206" s="414">
        <f t="shared" si="3"/>
        <v>0.15100000000165892</v>
      </c>
      <c r="H206" s="332"/>
      <c r="I206" s="333"/>
      <c r="J206" s="82">
        <v>5</v>
      </c>
      <c r="K206" s="82">
        <v>1</v>
      </c>
    </row>
    <row r="207" spans="1:12" x14ac:dyDescent="0.3">
      <c r="A207" s="317">
        <v>42892.882638888892</v>
      </c>
      <c r="B207" s="318">
        <v>34193.472000000002</v>
      </c>
      <c r="C207" s="318">
        <f t="shared" si="0"/>
        <v>0.29899999999906868</v>
      </c>
      <c r="D207" s="414">
        <f t="shared" si="3"/>
        <v>0.14949999999953434</v>
      </c>
      <c r="H207" s="332"/>
      <c r="I207" s="333"/>
      <c r="J207" s="82">
        <v>6</v>
      </c>
      <c r="K207" s="319">
        <v>2</v>
      </c>
    </row>
    <row r="208" spans="1:12" x14ac:dyDescent="0.3">
      <c r="A208" s="317">
        <v>42892.924305555556</v>
      </c>
      <c r="B208" s="318">
        <v>34193.760000000002</v>
      </c>
      <c r="C208" s="318">
        <f t="shared" si="0"/>
        <v>0.28800000000046566</v>
      </c>
      <c r="D208" s="414">
        <f t="shared" si="3"/>
        <v>0.14400000000023283</v>
      </c>
      <c r="H208" s="332"/>
      <c r="I208" s="333"/>
      <c r="J208" s="82">
        <v>7</v>
      </c>
      <c r="K208" s="320">
        <v>3</v>
      </c>
    </row>
    <row r="209" spans="1:11" x14ac:dyDescent="0.3">
      <c r="A209" s="322">
        <v>42892.96597222222</v>
      </c>
      <c r="B209" s="323">
        <v>34194.050999999999</v>
      </c>
      <c r="C209" s="323">
        <f t="shared" si="0"/>
        <v>0.29099999999743886</v>
      </c>
      <c r="D209" s="415">
        <f t="shared" si="3"/>
        <v>0.14549999999871943</v>
      </c>
      <c r="E209" s="336">
        <f>SUM(C186:C209)*7.4805194805</f>
        <v>54.121558441421854</v>
      </c>
      <c r="F209" s="324">
        <f>AVERAGE(D186:D209)</f>
        <v>0.15072916666667879</v>
      </c>
      <c r="G209" s="324">
        <f>_xlfn.STDEV.S(D186:D209)</f>
        <v>4.0485616523940051E-3</v>
      </c>
      <c r="H209" s="337"/>
      <c r="I209" s="333"/>
      <c r="J209" s="82">
        <v>8</v>
      </c>
      <c r="K209" s="321">
        <v>4</v>
      </c>
    </row>
    <row r="210" spans="1:11" x14ac:dyDescent="0.3">
      <c r="A210" s="317">
        <v>42893.007638888892</v>
      </c>
      <c r="B210" s="318">
        <v>34194.339999999997</v>
      </c>
      <c r="C210" s="318">
        <f t="shared" si="0"/>
        <v>0.28899999999703141</v>
      </c>
      <c r="D210" s="414">
        <f t="shared" si="3"/>
        <v>0.1444999999985157</v>
      </c>
      <c r="H210" s="332"/>
      <c r="I210" s="333"/>
      <c r="J210" s="82">
        <v>9</v>
      </c>
      <c r="K210" s="82">
        <v>1</v>
      </c>
    </row>
    <row r="211" spans="1:11" x14ac:dyDescent="0.3">
      <c r="A211" s="317">
        <v>42893.049305555556</v>
      </c>
      <c r="B211" s="318">
        <v>34194.624000000003</v>
      </c>
      <c r="C211" s="318">
        <f t="shared" si="0"/>
        <v>0.28400000000692671</v>
      </c>
      <c r="D211" s="414">
        <f t="shared" si="3"/>
        <v>0.14200000000346336</v>
      </c>
      <c r="H211" s="332"/>
      <c r="I211" s="333"/>
      <c r="J211" s="82">
        <v>10</v>
      </c>
      <c r="K211" s="319">
        <v>2</v>
      </c>
    </row>
    <row r="212" spans="1:11" x14ac:dyDescent="0.3">
      <c r="A212" s="317">
        <v>42893.09097222222</v>
      </c>
      <c r="B212" s="318">
        <v>34194.917999999998</v>
      </c>
      <c r="C212" s="318">
        <f t="shared" si="0"/>
        <v>0.29399999999441206</v>
      </c>
      <c r="D212" s="414">
        <f t="shared" si="3"/>
        <v>0.14699999999720603</v>
      </c>
      <c r="H212" s="332"/>
      <c r="I212" s="333"/>
      <c r="J212" s="82">
        <v>11</v>
      </c>
      <c r="K212" s="320">
        <v>3</v>
      </c>
    </row>
    <row r="213" spans="1:11" x14ac:dyDescent="0.3">
      <c r="A213" s="317">
        <v>42893.132638888892</v>
      </c>
      <c r="B213" s="318">
        <v>34195.22</v>
      </c>
      <c r="C213" s="318">
        <f t="shared" si="0"/>
        <v>0.30200000000331784</v>
      </c>
      <c r="D213" s="414">
        <f t="shared" si="3"/>
        <v>0.15100000000165892</v>
      </c>
      <c r="H213" s="332"/>
      <c r="I213" s="333"/>
      <c r="J213" s="82">
        <v>12</v>
      </c>
      <c r="K213" s="321">
        <v>4</v>
      </c>
    </row>
    <row r="214" spans="1:11" x14ac:dyDescent="0.3">
      <c r="A214" s="317">
        <v>42893.174305555556</v>
      </c>
      <c r="B214" s="318">
        <v>34195.510999999999</v>
      </c>
      <c r="C214" s="318">
        <f t="shared" si="0"/>
        <v>0.29099999999743886</v>
      </c>
      <c r="D214" s="414">
        <f t="shared" si="3"/>
        <v>0.14549999999871943</v>
      </c>
      <c r="H214" s="332"/>
      <c r="I214" s="333"/>
      <c r="J214" s="82">
        <v>13</v>
      </c>
      <c r="K214" s="82">
        <v>1</v>
      </c>
    </row>
    <row r="215" spans="1:11" x14ac:dyDescent="0.3">
      <c r="A215" s="317">
        <v>42893.21597222222</v>
      </c>
      <c r="B215" s="318">
        <v>34195.81</v>
      </c>
      <c r="C215" s="318">
        <f t="shared" si="0"/>
        <v>0.29899999999906868</v>
      </c>
      <c r="D215" s="414">
        <f t="shared" si="3"/>
        <v>0.14949999999953434</v>
      </c>
      <c r="H215" s="332"/>
      <c r="I215" s="333"/>
      <c r="J215" s="82">
        <v>14</v>
      </c>
      <c r="K215" s="319">
        <v>2</v>
      </c>
    </row>
    <row r="216" spans="1:11" x14ac:dyDescent="0.3">
      <c r="A216" s="317">
        <v>42893.257638888892</v>
      </c>
      <c r="B216" s="318">
        <v>34196.127999999997</v>
      </c>
      <c r="C216" s="318">
        <f t="shared" si="0"/>
        <v>0.31799999999930151</v>
      </c>
      <c r="D216" s="414">
        <f t="shared" si="3"/>
        <v>0.15899999999965075</v>
      </c>
      <c r="H216" s="332"/>
      <c r="I216" s="333"/>
      <c r="J216" s="82">
        <v>15</v>
      </c>
      <c r="K216" s="320">
        <v>3</v>
      </c>
    </row>
    <row r="217" spans="1:11" x14ac:dyDescent="0.3">
      <c r="A217" s="317">
        <v>42893.299305555556</v>
      </c>
      <c r="B217" s="318">
        <v>34196.438000000002</v>
      </c>
      <c r="C217" s="318">
        <f t="shared" si="0"/>
        <v>0.31000000000494765</v>
      </c>
      <c r="D217" s="414">
        <f t="shared" si="3"/>
        <v>0.15500000000247383</v>
      </c>
      <c r="H217" s="332"/>
      <c r="I217" s="333"/>
      <c r="J217" s="82">
        <v>16</v>
      </c>
      <c r="K217" s="321">
        <v>4</v>
      </c>
    </row>
    <row r="218" spans="1:11" x14ac:dyDescent="0.3">
      <c r="A218" s="317">
        <v>42893.34097222222</v>
      </c>
      <c r="B218" s="318">
        <v>34196.74</v>
      </c>
      <c r="C218" s="318">
        <f t="shared" si="0"/>
        <v>0.30199999999604188</v>
      </c>
      <c r="D218" s="414">
        <f t="shared" si="3"/>
        <v>0.15099999999802094</v>
      </c>
      <c r="H218" s="332"/>
      <c r="I218" s="333"/>
      <c r="J218" s="82">
        <v>17</v>
      </c>
      <c r="K218" s="82">
        <v>1</v>
      </c>
    </row>
    <row r="219" spans="1:11" x14ac:dyDescent="0.3">
      <c r="A219" s="317">
        <v>42893.382638888892</v>
      </c>
      <c r="B219" s="318">
        <v>34197.053999999996</v>
      </c>
      <c r="C219" s="318">
        <f t="shared" si="0"/>
        <v>0.3139999999984866</v>
      </c>
      <c r="D219" s="414">
        <f t="shared" si="3"/>
        <v>0.1569999999992433</v>
      </c>
      <c r="H219" s="332"/>
      <c r="I219" s="333"/>
      <c r="J219" s="82">
        <v>18</v>
      </c>
      <c r="K219" s="319">
        <v>2</v>
      </c>
    </row>
    <row r="220" spans="1:11" x14ac:dyDescent="0.3">
      <c r="A220" s="317">
        <v>42893.424305555556</v>
      </c>
      <c r="B220" s="318">
        <v>34197.364999999998</v>
      </c>
      <c r="C220" s="318">
        <f t="shared" si="0"/>
        <v>0.3110000000015134</v>
      </c>
      <c r="D220" s="414">
        <f t="shared" si="3"/>
        <v>0.1555000000007567</v>
      </c>
      <c r="H220" s="332"/>
      <c r="I220" s="333"/>
      <c r="J220" s="82">
        <v>19</v>
      </c>
      <c r="K220" s="320">
        <v>3</v>
      </c>
    </row>
    <row r="221" spans="1:11" x14ac:dyDescent="0.3">
      <c r="A221" s="317">
        <v>42893.46597222222</v>
      </c>
      <c r="B221" s="318">
        <v>34197.665000000001</v>
      </c>
      <c r="C221" s="318">
        <f t="shared" si="0"/>
        <v>0.30000000000291038</v>
      </c>
      <c r="D221" s="414">
        <f t="shared" si="3"/>
        <v>0.15000000000145519</v>
      </c>
      <c r="H221" s="332"/>
      <c r="I221" s="333"/>
      <c r="J221" s="82">
        <v>20</v>
      </c>
      <c r="K221" s="321">
        <v>4</v>
      </c>
    </row>
    <row r="222" spans="1:11" x14ac:dyDescent="0.3">
      <c r="A222" s="317">
        <v>42893.507638888892</v>
      </c>
      <c r="B222" s="318">
        <v>34197.972999999998</v>
      </c>
      <c r="C222" s="318">
        <f t="shared" si="0"/>
        <v>0.30799999999726424</v>
      </c>
      <c r="D222" s="414">
        <f t="shared" si="3"/>
        <v>0.15399999999863212</v>
      </c>
      <c r="H222" s="332"/>
      <c r="I222" s="333"/>
      <c r="J222" s="82">
        <v>21</v>
      </c>
      <c r="K222" s="82">
        <v>1</v>
      </c>
    </row>
    <row r="223" spans="1:11" x14ac:dyDescent="0.3">
      <c r="A223" s="317">
        <v>42893.549305555556</v>
      </c>
      <c r="B223" s="318">
        <v>34198.288999999997</v>
      </c>
      <c r="C223" s="318">
        <f t="shared" si="0"/>
        <v>0.31599999999889405</v>
      </c>
      <c r="D223" s="414">
        <f t="shared" si="3"/>
        <v>0.15799999999944703</v>
      </c>
      <c r="H223" s="332"/>
      <c r="I223" s="333"/>
      <c r="J223" s="82">
        <v>22</v>
      </c>
      <c r="K223" s="319">
        <v>2</v>
      </c>
    </row>
    <row r="224" spans="1:11" x14ac:dyDescent="0.3">
      <c r="A224" s="317">
        <v>42893.59097222222</v>
      </c>
      <c r="B224" s="318">
        <v>34198.591999999997</v>
      </c>
      <c r="C224" s="318">
        <f t="shared" si="0"/>
        <v>0.30299999999988358</v>
      </c>
      <c r="D224" s="414">
        <f t="shared" si="3"/>
        <v>0.15149999999994179</v>
      </c>
      <c r="H224" s="332"/>
      <c r="I224" s="333"/>
      <c r="J224" s="82">
        <v>23</v>
      </c>
      <c r="K224" s="320">
        <v>3</v>
      </c>
    </row>
    <row r="225" spans="1:12" x14ac:dyDescent="0.3">
      <c r="A225" s="317">
        <v>42893.632638888892</v>
      </c>
      <c r="B225" s="318">
        <v>34198.894999999997</v>
      </c>
      <c r="C225" s="318">
        <f t="shared" si="0"/>
        <v>0.30299999999988358</v>
      </c>
      <c r="D225" s="414">
        <f t="shared" si="3"/>
        <v>0.15149999999994179</v>
      </c>
      <c r="H225" s="332"/>
      <c r="I225" s="333"/>
      <c r="J225" s="82">
        <v>24</v>
      </c>
      <c r="K225" s="321">
        <v>4</v>
      </c>
    </row>
    <row r="226" spans="1:12" x14ac:dyDescent="0.3">
      <c r="A226" s="317">
        <v>42893.674305555556</v>
      </c>
      <c r="B226" s="318">
        <v>34199.205000000002</v>
      </c>
      <c r="C226" s="318">
        <f t="shared" si="0"/>
        <v>0.31000000000494765</v>
      </c>
      <c r="D226" s="414">
        <f t="shared" si="3"/>
        <v>0.15500000000247383</v>
      </c>
      <c r="H226" s="332"/>
      <c r="I226" s="333"/>
      <c r="J226" s="82">
        <v>25</v>
      </c>
      <c r="K226" s="82">
        <v>1</v>
      </c>
    </row>
    <row r="227" spans="1:12" x14ac:dyDescent="0.3">
      <c r="A227" s="317">
        <v>42893.71597222222</v>
      </c>
      <c r="B227" s="318">
        <v>34199.508000000002</v>
      </c>
      <c r="C227" s="318">
        <f t="shared" si="0"/>
        <v>0.30299999999988358</v>
      </c>
      <c r="D227" s="414">
        <f t="shared" si="3"/>
        <v>0.15149999999994179</v>
      </c>
      <c r="H227" s="332"/>
      <c r="I227" s="333"/>
      <c r="J227" s="82">
        <v>26</v>
      </c>
      <c r="K227" s="319">
        <v>2</v>
      </c>
    </row>
    <row r="228" spans="1:12" x14ac:dyDescent="0.3">
      <c r="A228" s="317">
        <v>42893.757638888892</v>
      </c>
      <c r="B228" s="318">
        <v>34199.802000000003</v>
      </c>
      <c r="C228" s="318">
        <f t="shared" si="0"/>
        <v>0.29400000000168802</v>
      </c>
      <c r="D228" s="414">
        <f t="shared" si="3"/>
        <v>0.14700000000084401</v>
      </c>
      <c r="H228" s="332"/>
      <c r="I228" s="333"/>
      <c r="J228" s="82">
        <v>27</v>
      </c>
      <c r="K228" s="320">
        <v>3</v>
      </c>
    </row>
    <row r="229" spans="1:12" x14ac:dyDescent="0.3">
      <c r="A229" s="317">
        <v>42893.799305555556</v>
      </c>
      <c r="B229" s="318">
        <v>34200.101999999999</v>
      </c>
      <c r="C229" s="318">
        <f t="shared" si="0"/>
        <v>0.29999999999563443</v>
      </c>
      <c r="D229" s="414">
        <f t="shared" si="3"/>
        <v>0.14999999999781721</v>
      </c>
      <c r="H229" s="332"/>
      <c r="I229" s="333"/>
      <c r="J229" s="82">
        <v>28</v>
      </c>
      <c r="K229" s="321">
        <v>4</v>
      </c>
    </row>
    <row r="230" spans="1:12" x14ac:dyDescent="0.3">
      <c r="A230" s="317">
        <v>42893.836112962963</v>
      </c>
      <c r="B230" s="318">
        <v>34200.398000000001</v>
      </c>
      <c r="C230" s="318">
        <f t="shared" si="0"/>
        <v>0.29600000000209548</v>
      </c>
      <c r="D230" s="414">
        <f t="shared" si="3"/>
        <v>0.14800000000104774</v>
      </c>
      <c r="H230" s="332"/>
      <c r="I230" s="333"/>
      <c r="J230" s="82">
        <v>29</v>
      </c>
      <c r="K230" s="82">
        <v>1</v>
      </c>
      <c r="L230" s="345" t="s">
        <v>285</v>
      </c>
    </row>
    <row r="231" spans="1:12" x14ac:dyDescent="0.3">
      <c r="A231" s="317">
        <v>42893.8777796875</v>
      </c>
      <c r="B231" s="318">
        <v>34200.682000000001</v>
      </c>
      <c r="C231" s="318">
        <f t="shared" si="0"/>
        <v>0.28399999999965075</v>
      </c>
      <c r="D231" s="414">
        <f t="shared" si="3"/>
        <v>0.14199999999982538</v>
      </c>
      <c r="H231" s="332"/>
      <c r="I231" s="333"/>
      <c r="J231" s="82">
        <v>1</v>
      </c>
      <c r="K231" s="319">
        <v>2</v>
      </c>
      <c r="L231" s="345" t="s">
        <v>286</v>
      </c>
    </row>
    <row r="232" spans="1:12" x14ac:dyDescent="0.3">
      <c r="A232" s="317">
        <v>42893.919446412037</v>
      </c>
      <c r="B232" s="318">
        <v>34200.978000000003</v>
      </c>
      <c r="C232" s="318">
        <f t="shared" si="0"/>
        <v>0.29600000000209548</v>
      </c>
      <c r="D232" s="414">
        <f t="shared" si="3"/>
        <v>0.14800000000104774</v>
      </c>
      <c r="H232" s="332"/>
      <c r="I232" s="333"/>
      <c r="J232" s="82">
        <v>2</v>
      </c>
      <c r="K232" s="320">
        <v>3</v>
      </c>
    </row>
    <row r="233" spans="1:12" x14ac:dyDescent="0.3">
      <c r="A233" s="322">
        <v>42893.961113136575</v>
      </c>
      <c r="B233" s="323">
        <v>34201.279999999999</v>
      </c>
      <c r="C233" s="323">
        <f t="shared" si="0"/>
        <v>0.30199999999604188</v>
      </c>
      <c r="D233" s="415">
        <f t="shared" si="3"/>
        <v>0.15099999999802094</v>
      </c>
      <c r="E233" s="336">
        <f>SUM(C210:C233)*7.4805194805</f>
        <v>54.07667532452971</v>
      </c>
      <c r="F233" s="324">
        <f>AVERAGE(D210:D233)</f>
        <v>0.15060416666665333</v>
      </c>
      <c r="G233" s="324">
        <f>_xlfn.STDEV.S(D210:D233)</f>
        <v>4.6437877312118887E-3</v>
      </c>
      <c r="H233" s="337"/>
      <c r="I233" s="333"/>
      <c r="J233" s="82">
        <v>3</v>
      </c>
      <c r="K233" s="321">
        <v>4</v>
      </c>
    </row>
    <row r="234" spans="1:12" x14ac:dyDescent="0.3">
      <c r="A234" s="317">
        <v>42894.002779861112</v>
      </c>
      <c r="B234" s="318">
        <v>34201.57</v>
      </c>
      <c r="C234" s="318">
        <f t="shared" si="0"/>
        <v>0.29000000000087311</v>
      </c>
      <c r="D234" s="414">
        <f t="shared" si="3"/>
        <v>0.14500000000043656</v>
      </c>
      <c r="H234" s="332"/>
      <c r="I234" s="333"/>
      <c r="J234" s="82">
        <v>4</v>
      </c>
      <c r="K234" s="82">
        <v>1</v>
      </c>
    </row>
    <row r="235" spans="1:12" x14ac:dyDescent="0.3">
      <c r="A235" s="317">
        <v>42894.044446585649</v>
      </c>
      <c r="B235" s="318">
        <v>34201.862000000001</v>
      </c>
      <c r="C235" s="318">
        <f t="shared" si="0"/>
        <v>0.29200000000128057</v>
      </c>
      <c r="D235" s="414">
        <f t="shared" si="3"/>
        <v>0.14600000000064028</v>
      </c>
      <c r="H235" s="332"/>
      <c r="I235" s="333"/>
      <c r="J235" s="82">
        <v>5</v>
      </c>
      <c r="K235" s="319">
        <v>2</v>
      </c>
    </row>
    <row r="236" spans="1:12" x14ac:dyDescent="0.3">
      <c r="A236" s="317">
        <v>42894.086113310186</v>
      </c>
      <c r="B236" s="318">
        <v>34202.17</v>
      </c>
      <c r="C236" s="318">
        <f t="shared" si="0"/>
        <v>0.30799999999726424</v>
      </c>
      <c r="D236" s="414">
        <f t="shared" si="3"/>
        <v>0.15399999999863212</v>
      </c>
      <c r="H236" s="332"/>
      <c r="I236" s="333"/>
      <c r="J236" s="82">
        <v>6</v>
      </c>
      <c r="K236" s="320">
        <v>3</v>
      </c>
    </row>
    <row r="237" spans="1:12" x14ac:dyDescent="0.3">
      <c r="A237" s="317">
        <v>42894.127780034723</v>
      </c>
      <c r="B237" s="318">
        <v>34202.472999999998</v>
      </c>
      <c r="C237" s="318">
        <f t="shared" si="0"/>
        <v>0.30299999999988358</v>
      </c>
      <c r="D237" s="414">
        <f t="shared" si="3"/>
        <v>0.15149999999994179</v>
      </c>
      <c r="H237" s="332"/>
      <c r="I237" s="333"/>
      <c r="J237" s="82">
        <v>7</v>
      </c>
      <c r="K237" s="321">
        <v>4</v>
      </c>
    </row>
    <row r="238" spans="1:12" x14ac:dyDescent="0.3">
      <c r="A238" s="317">
        <v>42894.169446759261</v>
      </c>
      <c r="B238" s="318">
        <v>34202.767999999996</v>
      </c>
      <c r="C238" s="318">
        <f t="shared" si="0"/>
        <v>0.29499999999825377</v>
      </c>
      <c r="D238" s="414">
        <f t="shared" si="3"/>
        <v>0.14749999999912689</v>
      </c>
      <c r="H238" s="332"/>
      <c r="I238" s="333"/>
      <c r="J238" s="82">
        <v>8</v>
      </c>
      <c r="K238" s="82">
        <v>1</v>
      </c>
    </row>
    <row r="239" spans="1:12" x14ac:dyDescent="0.3">
      <c r="A239" s="317">
        <v>42894.211113483798</v>
      </c>
      <c r="B239" s="318">
        <v>34203.08</v>
      </c>
      <c r="C239" s="318">
        <f t="shared" si="0"/>
        <v>0.3120000000053551</v>
      </c>
      <c r="D239" s="414">
        <f t="shared" si="3"/>
        <v>0.15600000000267755</v>
      </c>
      <c r="H239" s="332"/>
      <c r="I239" s="333"/>
      <c r="J239" s="82">
        <v>9</v>
      </c>
      <c r="K239" s="319">
        <v>2</v>
      </c>
    </row>
    <row r="240" spans="1:12" x14ac:dyDescent="0.3">
      <c r="A240" s="317">
        <v>42894.252780208335</v>
      </c>
      <c r="B240" s="318">
        <v>34203.387999999999</v>
      </c>
      <c r="C240" s="318">
        <f t="shared" si="0"/>
        <v>0.30799999999726424</v>
      </c>
      <c r="D240" s="414">
        <f t="shared" si="3"/>
        <v>0.15399999999863212</v>
      </c>
      <c r="H240" s="332"/>
      <c r="I240" s="333"/>
      <c r="J240" s="82">
        <v>10</v>
      </c>
      <c r="K240" s="320">
        <v>3</v>
      </c>
    </row>
    <row r="241" spans="1:11" x14ac:dyDescent="0.3">
      <c r="A241" s="317">
        <v>42894.294446932872</v>
      </c>
      <c r="B241" s="318">
        <v>34203.682000000001</v>
      </c>
      <c r="C241" s="318">
        <f t="shared" si="0"/>
        <v>0.29400000000168802</v>
      </c>
      <c r="D241" s="414">
        <f t="shared" si="3"/>
        <v>0.14700000000084401</v>
      </c>
      <c r="H241" s="332"/>
      <c r="I241" s="333"/>
      <c r="J241" s="82">
        <v>11</v>
      </c>
      <c r="K241" s="321">
        <v>4</v>
      </c>
    </row>
    <row r="242" spans="1:11" x14ac:dyDescent="0.3">
      <c r="A242" s="317">
        <v>42894.336113657409</v>
      </c>
      <c r="B242" s="318">
        <v>34203.987999999998</v>
      </c>
      <c r="C242" s="318">
        <f t="shared" si="0"/>
        <v>0.30599999999685679</v>
      </c>
      <c r="D242" s="414">
        <f t="shared" si="3"/>
        <v>0.15299999999842839</v>
      </c>
      <c r="H242" s="332"/>
      <c r="I242" s="333"/>
      <c r="J242" s="82">
        <v>12</v>
      </c>
      <c r="K242" s="82">
        <v>1</v>
      </c>
    </row>
    <row r="243" spans="1:11" x14ac:dyDescent="0.3">
      <c r="A243" s="317">
        <v>42894.377780381947</v>
      </c>
      <c r="B243" s="318">
        <v>34204.300000000003</v>
      </c>
      <c r="C243" s="318">
        <f t="shared" si="0"/>
        <v>0.3120000000053551</v>
      </c>
      <c r="D243" s="414">
        <f t="shared" si="3"/>
        <v>0.15600000000267755</v>
      </c>
      <c r="H243" s="332"/>
      <c r="I243" s="333"/>
      <c r="J243" s="82">
        <v>13</v>
      </c>
      <c r="K243" s="319">
        <v>2</v>
      </c>
    </row>
    <row r="244" spans="1:11" x14ac:dyDescent="0.3">
      <c r="A244" s="317">
        <v>42894.419447106484</v>
      </c>
      <c r="B244" s="318">
        <v>34204.595999999998</v>
      </c>
      <c r="C244" s="318">
        <f t="shared" si="0"/>
        <v>0.29599999999481952</v>
      </c>
      <c r="D244" s="414">
        <f t="shared" si="3"/>
        <v>0.14799999999740976</v>
      </c>
      <c r="H244" s="332"/>
      <c r="I244" s="333"/>
      <c r="J244" s="82">
        <v>14</v>
      </c>
      <c r="K244" s="320">
        <v>3</v>
      </c>
    </row>
    <row r="245" spans="1:11" x14ac:dyDescent="0.3">
      <c r="A245" s="317">
        <v>42894.461113831021</v>
      </c>
      <c r="B245" s="318">
        <v>34204.894</v>
      </c>
      <c r="C245" s="318">
        <f t="shared" si="0"/>
        <v>0.29800000000250293</v>
      </c>
      <c r="D245" s="414">
        <f t="shared" si="3"/>
        <v>0.14900000000125146</v>
      </c>
      <c r="H245" s="332"/>
      <c r="I245" s="333"/>
      <c r="J245" s="82">
        <v>15</v>
      </c>
      <c r="K245" s="321">
        <v>4</v>
      </c>
    </row>
    <row r="246" spans="1:11" x14ac:dyDescent="0.3">
      <c r="A246" s="317">
        <v>42894.502780555558</v>
      </c>
      <c r="B246" s="318">
        <v>34205.201000000001</v>
      </c>
      <c r="C246" s="318">
        <f t="shared" si="0"/>
        <v>0.30700000000069849</v>
      </c>
      <c r="D246" s="414">
        <f t="shared" si="3"/>
        <v>0.15350000000034925</v>
      </c>
      <c r="H246" s="332"/>
      <c r="I246" s="333"/>
      <c r="J246" s="82">
        <v>16</v>
      </c>
      <c r="K246" s="82">
        <v>1</v>
      </c>
    </row>
    <row r="247" spans="1:11" x14ac:dyDescent="0.3">
      <c r="A247" s="317">
        <v>42894.544447280095</v>
      </c>
      <c r="B247" s="318">
        <v>34205.502</v>
      </c>
      <c r="C247" s="318">
        <f t="shared" si="0"/>
        <v>0.30099999999947613</v>
      </c>
      <c r="D247" s="414">
        <f t="shared" si="3"/>
        <v>0.15049999999973807</v>
      </c>
      <c r="H247" s="332"/>
      <c r="I247" s="333"/>
      <c r="J247" s="82">
        <v>17</v>
      </c>
      <c r="K247" s="319">
        <v>2</v>
      </c>
    </row>
    <row r="248" spans="1:11" x14ac:dyDescent="0.3">
      <c r="A248" s="317">
        <v>42894.586114004633</v>
      </c>
      <c r="B248" s="318">
        <v>34205.794999999998</v>
      </c>
      <c r="C248" s="318">
        <f t="shared" si="0"/>
        <v>0.29299999999784632</v>
      </c>
      <c r="D248" s="414">
        <f t="shared" si="3"/>
        <v>0.14649999999892316</v>
      </c>
      <c r="H248" s="332"/>
      <c r="I248" s="333"/>
      <c r="J248" s="82">
        <v>18</v>
      </c>
      <c r="K248" s="320">
        <v>3</v>
      </c>
    </row>
    <row r="249" spans="1:11" x14ac:dyDescent="0.3">
      <c r="A249" s="317">
        <v>42894.62778072917</v>
      </c>
      <c r="B249" s="318">
        <v>34206.1</v>
      </c>
      <c r="C249" s="318">
        <f t="shared" si="0"/>
        <v>0.30500000000029104</v>
      </c>
      <c r="D249" s="414">
        <f t="shared" si="3"/>
        <v>0.15250000000014552</v>
      </c>
      <c r="H249" s="332"/>
      <c r="I249" s="333"/>
      <c r="J249" s="82">
        <v>19</v>
      </c>
      <c r="K249" s="321">
        <v>4</v>
      </c>
    </row>
    <row r="250" spans="1:11" x14ac:dyDescent="0.3">
      <c r="A250" s="317">
        <v>42894.669447453707</v>
      </c>
      <c r="B250" s="318">
        <v>34206.396000000001</v>
      </c>
      <c r="C250" s="318">
        <f t="shared" si="0"/>
        <v>0.29600000000209548</v>
      </c>
      <c r="D250" s="414">
        <f t="shared" si="3"/>
        <v>0.14800000000104774</v>
      </c>
      <c r="H250" s="332"/>
      <c r="I250" s="333"/>
      <c r="J250" s="82">
        <v>20</v>
      </c>
      <c r="K250" s="82">
        <v>1</v>
      </c>
    </row>
    <row r="251" spans="1:11" x14ac:dyDescent="0.3">
      <c r="A251" s="317">
        <v>42894.711114178244</v>
      </c>
      <c r="B251" s="318">
        <v>34206.682000000001</v>
      </c>
      <c r="C251" s="318">
        <f t="shared" si="0"/>
        <v>0.28600000000005821</v>
      </c>
      <c r="D251" s="414">
        <f t="shared" si="3"/>
        <v>0.1430000000000291</v>
      </c>
      <c r="H251" s="332"/>
      <c r="I251" s="333"/>
      <c r="J251" s="82">
        <v>21</v>
      </c>
      <c r="K251" s="319">
        <v>2</v>
      </c>
    </row>
    <row r="252" spans="1:11" x14ac:dyDescent="0.3">
      <c r="A252" s="317">
        <v>42894.752780902774</v>
      </c>
      <c r="B252" s="318">
        <v>34206.978000000003</v>
      </c>
      <c r="C252" s="318">
        <f t="shared" si="0"/>
        <v>0.29600000000209548</v>
      </c>
      <c r="D252" s="414">
        <f t="shared" si="3"/>
        <v>0.14800000000104774</v>
      </c>
      <c r="H252" s="332"/>
      <c r="I252" s="333"/>
      <c r="J252" s="82">
        <v>22</v>
      </c>
      <c r="K252" s="320">
        <v>3</v>
      </c>
    </row>
    <row r="253" spans="1:11" x14ac:dyDescent="0.3">
      <c r="A253" s="317">
        <v>42894.794447627311</v>
      </c>
      <c r="B253" s="318">
        <v>34207.279000000002</v>
      </c>
      <c r="C253" s="318">
        <f t="shared" si="0"/>
        <v>0.30099999999947613</v>
      </c>
      <c r="D253" s="414">
        <f t="shared" si="3"/>
        <v>0.15049999999973807</v>
      </c>
      <c r="H253" s="332"/>
      <c r="I253" s="333"/>
      <c r="J253" s="82">
        <v>23</v>
      </c>
      <c r="K253" s="321">
        <v>4</v>
      </c>
    </row>
    <row r="254" spans="1:11" x14ac:dyDescent="0.3">
      <c r="A254" s="317">
        <v>42894.836114351849</v>
      </c>
      <c r="B254" s="318">
        <v>34207.565999999999</v>
      </c>
      <c r="C254" s="318">
        <f t="shared" si="0"/>
        <v>0.28699999999662396</v>
      </c>
      <c r="D254" s="414">
        <f t="shared" si="3"/>
        <v>0.14349999999831198</v>
      </c>
      <c r="H254" s="332"/>
      <c r="I254" s="333"/>
      <c r="J254" s="82">
        <v>24</v>
      </c>
      <c r="K254" s="82">
        <v>1</v>
      </c>
    </row>
    <row r="255" spans="1:11" x14ac:dyDescent="0.3">
      <c r="A255" s="317">
        <v>42894.877781076386</v>
      </c>
      <c r="B255" s="318">
        <v>34207.855000000003</v>
      </c>
      <c r="C255" s="318">
        <f t="shared" si="0"/>
        <v>0.28900000000430737</v>
      </c>
      <c r="D255" s="414">
        <f t="shared" si="3"/>
        <v>0.14450000000215368</v>
      </c>
      <c r="H255" s="332"/>
      <c r="I255" s="333"/>
      <c r="J255" s="82">
        <v>25</v>
      </c>
      <c r="K255" s="319">
        <v>2</v>
      </c>
    </row>
    <row r="256" spans="1:11" x14ac:dyDescent="0.3">
      <c r="A256" s="317">
        <v>42894.919447800923</v>
      </c>
      <c r="B256" s="318">
        <v>34208.15</v>
      </c>
      <c r="C256" s="318">
        <f t="shared" si="0"/>
        <v>0.29499999999825377</v>
      </c>
      <c r="D256" s="414">
        <f t="shared" si="3"/>
        <v>0.14749999999912689</v>
      </c>
      <c r="H256" s="332"/>
      <c r="I256" s="333"/>
      <c r="J256" s="82">
        <v>26</v>
      </c>
      <c r="K256" s="320">
        <v>3</v>
      </c>
    </row>
    <row r="257" spans="1:11" x14ac:dyDescent="0.3">
      <c r="A257" s="322">
        <v>42894.96111452546</v>
      </c>
      <c r="B257" s="323">
        <v>34208.438000000002</v>
      </c>
      <c r="C257" s="323">
        <f t="shared" si="0"/>
        <v>0.28800000000046566</v>
      </c>
      <c r="D257" s="415">
        <f t="shared" si="3"/>
        <v>0.14400000000023283</v>
      </c>
      <c r="E257" s="336">
        <f>SUM(C234:C257)*7.4805194805</f>
        <v>53.545558441442076</v>
      </c>
      <c r="F257" s="324">
        <f>AVERAGE(D234:D257)</f>
        <v>0.14912500000006426</v>
      </c>
      <c r="G257" s="324">
        <f>_xlfn.STDEV.S(D234:D257)</f>
        <v>3.9624597105858174E-3</v>
      </c>
      <c r="H257" s="337"/>
      <c r="I257" s="333"/>
      <c r="J257" s="82">
        <v>27</v>
      </c>
      <c r="K257" s="321">
        <v>4</v>
      </c>
    </row>
    <row r="258" spans="1:11" x14ac:dyDescent="0.3">
      <c r="A258" s="317">
        <v>42895.002781249997</v>
      </c>
      <c r="B258" s="318">
        <v>34208.730000000003</v>
      </c>
      <c r="C258" s="318">
        <f t="shared" si="0"/>
        <v>0.29200000000128057</v>
      </c>
      <c r="D258" s="414">
        <f t="shared" si="3"/>
        <v>0.14600000000064028</v>
      </c>
      <c r="H258" s="332"/>
      <c r="I258" s="333"/>
      <c r="J258" s="82">
        <v>28</v>
      </c>
      <c r="K258" s="82">
        <v>1</v>
      </c>
    </row>
    <row r="259" spans="1:11" x14ac:dyDescent="0.3">
      <c r="A259" s="317">
        <v>42895.044447974535</v>
      </c>
      <c r="B259" s="318">
        <v>34209.036</v>
      </c>
      <c r="C259" s="318">
        <f t="shared" si="0"/>
        <v>0.30599999999685679</v>
      </c>
      <c r="D259" s="414">
        <f t="shared" si="3"/>
        <v>0.15299999999842839</v>
      </c>
      <c r="H259" s="332"/>
      <c r="I259" s="333"/>
      <c r="J259" s="82">
        <v>29</v>
      </c>
      <c r="K259" s="319">
        <v>2</v>
      </c>
    </row>
    <row r="260" spans="1:11" x14ac:dyDescent="0.3">
      <c r="A260" s="317">
        <v>42895.086114699072</v>
      </c>
      <c r="B260" s="318">
        <v>34209.345000000001</v>
      </c>
      <c r="C260" s="318">
        <f t="shared" si="0"/>
        <v>0.30900000000110595</v>
      </c>
      <c r="D260" s="414">
        <f t="shared" si="3"/>
        <v>0.15450000000055297</v>
      </c>
      <c r="H260" s="332"/>
      <c r="I260" s="333"/>
      <c r="J260" s="82">
        <v>30</v>
      </c>
      <c r="K260" s="320">
        <v>3</v>
      </c>
    </row>
    <row r="261" spans="1:11" x14ac:dyDescent="0.3">
      <c r="A261" s="317">
        <v>42895.127781423609</v>
      </c>
      <c r="B261" s="318">
        <v>34209.64</v>
      </c>
      <c r="C261" s="318">
        <f t="shared" ref="C261:C343" si="4">B261-B260</f>
        <v>0.29499999999825377</v>
      </c>
      <c r="D261" s="414">
        <f t="shared" si="3"/>
        <v>0.14749999999912689</v>
      </c>
      <c r="H261" s="332"/>
      <c r="I261" s="333"/>
      <c r="J261" s="82">
        <v>31</v>
      </c>
      <c r="K261" s="321">
        <v>4</v>
      </c>
    </row>
    <row r="262" spans="1:11" x14ac:dyDescent="0.3">
      <c r="A262" s="317">
        <v>42895.169448148146</v>
      </c>
      <c r="B262" s="318">
        <v>34209.942000000003</v>
      </c>
      <c r="C262" s="318">
        <f t="shared" si="4"/>
        <v>0.30200000000331784</v>
      </c>
      <c r="D262" s="414">
        <f t="shared" si="3"/>
        <v>0.15100000000165892</v>
      </c>
      <c r="H262" s="332"/>
      <c r="I262" s="333"/>
      <c r="J262" s="82">
        <v>32</v>
      </c>
      <c r="K262" s="82">
        <v>1</v>
      </c>
    </row>
    <row r="263" spans="1:11" x14ac:dyDescent="0.3">
      <c r="A263" s="317">
        <v>42895.211114872684</v>
      </c>
      <c r="B263" s="318">
        <v>34210.260999999999</v>
      </c>
      <c r="C263" s="318">
        <f t="shared" si="4"/>
        <v>0.31899999999586726</v>
      </c>
      <c r="D263" s="414">
        <f t="shared" ref="D263:D375" si="5">C263/2</f>
        <v>0.15949999999793363</v>
      </c>
      <c r="H263" s="332"/>
      <c r="I263" s="333"/>
      <c r="J263" s="82">
        <v>33</v>
      </c>
      <c r="K263" s="319">
        <v>2</v>
      </c>
    </row>
    <row r="264" spans="1:11" x14ac:dyDescent="0.3">
      <c r="A264" s="317">
        <v>42895.252781597221</v>
      </c>
      <c r="B264" s="318">
        <v>34210.569000000003</v>
      </c>
      <c r="C264" s="318">
        <f t="shared" si="4"/>
        <v>0.3080000000045402</v>
      </c>
      <c r="D264" s="414">
        <f t="shared" si="5"/>
        <v>0.1540000000022701</v>
      </c>
      <c r="H264" s="332"/>
      <c r="I264" s="333"/>
      <c r="J264" s="82">
        <v>34</v>
      </c>
      <c r="K264" s="320">
        <v>3</v>
      </c>
    </row>
    <row r="265" spans="1:11" x14ac:dyDescent="0.3">
      <c r="A265" s="317">
        <v>42895.294448321758</v>
      </c>
      <c r="B265" s="318">
        <v>34210.874000000003</v>
      </c>
      <c r="C265" s="318">
        <f t="shared" si="4"/>
        <v>0.30500000000029104</v>
      </c>
      <c r="D265" s="414">
        <f t="shared" si="5"/>
        <v>0.15250000000014552</v>
      </c>
      <c r="H265" s="332"/>
      <c r="I265" s="333"/>
      <c r="J265" s="82">
        <v>35</v>
      </c>
      <c r="K265" s="321">
        <v>4</v>
      </c>
    </row>
    <row r="266" spans="1:11" x14ac:dyDescent="0.3">
      <c r="A266" s="317">
        <v>42895.336115046295</v>
      </c>
      <c r="B266" s="318">
        <v>34211.19</v>
      </c>
      <c r="C266" s="318">
        <f t="shared" si="4"/>
        <v>0.31599999999889405</v>
      </c>
      <c r="D266" s="414">
        <f t="shared" si="5"/>
        <v>0.15799999999944703</v>
      </c>
      <c r="H266" s="332"/>
      <c r="I266" s="333"/>
      <c r="J266" s="82">
        <v>36</v>
      </c>
      <c r="K266" s="82">
        <v>1</v>
      </c>
    </row>
    <row r="267" spans="1:11" x14ac:dyDescent="0.3">
      <c r="A267" s="317">
        <v>42895.377781770832</v>
      </c>
      <c r="B267" s="318">
        <v>34211.499000000003</v>
      </c>
      <c r="C267" s="318">
        <f t="shared" si="4"/>
        <v>0.30900000000110595</v>
      </c>
      <c r="D267" s="414">
        <f t="shared" si="5"/>
        <v>0.15450000000055297</v>
      </c>
      <c r="H267" s="332"/>
      <c r="I267" s="333"/>
      <c r="J267" s="82">
        <v>37</v>
      </c>
      <c r="K267" s="319">
        <v>2</v>
      </c>
    </row>
    <row r="268" spans="1:11" x14ac:dyDescent="0.3">
      <c r="A268" s="317">
        <v>42895.41944849537</v>
      </c>
      <c r="B268" s="318">
        <v>34211.800000000003</v>
      </c>
      <c r="C268" s="318">
        <f t="shared" si="4"/>
        <v>0.30099999999947613</v>
      </c>
      <c r="D268" s="414">
        <f t="shared" si="5"/>
        <v>0.15049999999973807</v>
      </c>
      <c r="H268" s="332"/>
      <c r="I268" s="333"/>
      <c r="J268" s="82">
        <v>38</v>
      </c>
      <c r="K268" s="320">
        <v>3</v>
      </c>
    </row>
    <row r="269" spans="1:11" x14ac:dyDescent="0.3">
      <c r="A269" s="317">
        <v>42895.461115219907</v>
      </c>
      <c r="B269" s="318">
        <v>34212.110999999997</v>
      </c>
      <c r="C269" s="318">
        <f t="shared" si="4"/>
        <v>0.31099999999423744</v>
      </c>
      <c r="D269" s="414">
        <f t="shared" si="5"/>
        <v>0.15549999999711872</v>
      </c>
      <c r="H269" s="332"/>
      <c r="I269" s="333"/>
      <c r="J269" s="82">
        <v>39</v>
      </c>
      <c r="K269" s="321">
        <v>4</v>
      </c>
    </row>
    <row r="270" spans="1:11" x14ac:dyDescent="0.3">
      <c r="A270" s="317">
        <v>42895.502781944444</v>
      </c>
      <c r="B270" s="318">
        <v>34212.417999999998</v>
      </c>
      <c r="C270" s="318">
        <f t="shared" si="4"/>
        <v>0.30700000000069849</v>
      </c>
      <c r="D270" s="414">
        <f t="shared" si="5"/>
        <v>0.15350000000034925</v>
      </c>
      <c r="H270" s="332"/>
      <c r="I270" s="333"/>
      <c r="J270" s="82">
        <v>40</v>
      </c>
      <c r="K270" s="82">
        <v>1</v>
      </c>
    </row>
    <row r="271" spans="1:11" x14ac:dyDescent="0.3">
      <c r="A271" s="317">
        <v>42895.544448668981</v>
      </c>
      <c r="B271" s="318">
        <v>34212.711000000003</v>
      </c>
      <c r="C271" s="318">
        <f t="shared" si="4"/>
        <v>0.29300000000512227</v>
      </c>
      <c r="D271" s="414">
        <f t="shared" si="5"/>
        <v>0.14650000000256114</v>
      </c>
      <c r="H271" s="332"/>
      <c r="I271" s="333"/>
      <c r="J271" s="82">
        <v>41</v>
      </c>
      <c r="K271" s="319">
        <v>2</v>
      </c>
    </row>
    <row r="272" spans="1:11" x14ac:dyDescent="0.3">
      <c r="A272" s="317">
        <v>42895.586115393518</v>
      </c>
      <c r="B272" s="318">
        <v>34213.019999999997</v>
      </c>
      <c r="C272" s="318">
        <f t="shared" si="4"/>
        <v>0.30899999999382999</v>
      </c>
      <c r="D272" s="414">
        <f t="shared" si="5"/>
        <v>0.15449999999691499</v>
      </c>
      <c r="H272" s="332"/>
      <c r="I272" s="333"/>
      <c r="J272" s="82">
        <v>42</v>
      </c>
      <c r="K272" s="320">
        <v>3</v>
      </c>
    </row>
    <row r="273" spans="1:11" x14ac:dyDescent="0.3">
      <c r="A273" s="317">
        <v>42895.627782118056</v>
      </c>
      <c r="B273" s="318">
        <v>34213.33</v>
      </c>
      <c r="C273" s="318">
        <f t="shared" si="4"/>
        <v>0.31000000000494765</v>
      </c>
      <c r="D273" s="414">
        <f t="shared" si="5"/>
        <v>0.15500000000247383</v>
      </c>
      <c r="H273" s="332"/>
      <c r="I273" s="333"/>
      <c r="J273" s="82">
        <v>43</v>
      </c>
      <c r="K273" s="321">
        <v>4</v>
      </c>
    </row>
    <row r="274" spans="1:11" x14ac:dyDescent="0.3">
      <c r="A274" s="317">
        <v>42895.669448842593</v>
      </c>
      <c r="B274" s="318">
        <v>34213.625</v>
      </c>
      <c r="C274" s="318">
        <f t="shared" si="4"/>
        <v>0.29499999999825377</v>
      </c>
      <c r="D274" s="414">
        <f t="shared" si="5"/>
        <v>0.14749999999912689</v>
      </c>
      <c r="H274" s="332"/>
      <c r="I274" s="333"/>
      <c r="J274" s="82">
        <v>44</v>
      </c>
      <c r="K274" s="82">
        <v>1</v>
      </c>
    </row>
    <row r="275" spans="1:11" x14ac:dyDescent="0.3">
      <c r="A275" s="317">
        <v>42895.71111556713</v>
      </c>
      <c r="B275" s="318">
        <v>34213.928</v>
      </c>
      <c r="C275" s="318">
        <f t="shared" si="4"/>
        <v>0.30299999999988358</v>
      </c>
      <c r="D275" s="414">
        <f t="shared" si="5"/>
        <v>0.15149999999994179</v>
      </c>
      <c r="H275" s="332"/>
      <c r="I275" s="333"/>
      <c r="J275" s="82">
        <v>45</v>
      </c>
      <c r="K275" s="319">
        <v>2</v>
      </c>
    </row>
    <row r="276" spans="1:11" x14ac:dyDescent="0.3">
      <c r="A276" s="317">
        <v>42895.752782291667</v>
      </c>
      <c r="B276" s="318">
        <v>34214.224999999999</v>
      </c>
      <c r="C276" s="318">
        <f t="shared" si="4"/>
        <v>0.29699999999866122</v>
      </c>
      <c r="D276" s="414">
        <f t="shared" si="5"/>
        <v>0.14849999999933061</v>
      </c>
      <c r="H276" s="332"/>
      <c r="I276" s="333"/>
      <c r="J276" s="82">
        <v>46</v>
      </c>
      <c r="K276" s="320">
        <v>3</v>
      </c>
    </row>
    <row r="277" spans="1:11" x14ac:dyDescent="0.3">
      <c r="A277" s="317">
        <v>42895.794449016204</v>
      </c>
      <c r="B277" s="318">
        <v>34214.514999999999</v>
      </c>
      <c r="C277" s="318">
        <f t="shared" si="4"/>
        <v>0.29000000000087311</v>
      </c>
      <c r="D277" s="414">
        <f t="shared" si="5"/>
        <v>0.14500000000043656</v>
      </c>
      <c r="H277" s="332"/>
      <c r="I277" s="333"/>
      <c r="J277" s="82">
        <v>47</v>
      </c>
      <c r="K277" s="321">
        <v>4</v>
      </c>
    </row>
    <row r="278" spans="1:11" x14ac:dyDescent="0.3">
      <c r="A278" s="317">
        <v>42895.836115740742</v>
      </c>
      <c r="B278" s="318">
        <v>34214.800999999999</v>
      </c>
      <c r="C278" s="318">
        <f t="shared" si="4"/>
        <v>0.28600000000005821</v>
      </c>
      <c r="D278" s="414">
        <f t="shared" si="5"/>
        <v>0.1430000000000291</v>
      </c>
      <c r="H278" s="332"/>
      <c r="I278" s="333"/>
      <c r="J278" s="82">
        <v>48</v>
      </c>
      <c r="K278" s="82">
        <v>1</v>
      </c>
    </row>
    <row r="279" spans="1:11" x14ac:dyDescent="0.3">
      <c r="A279" s="317">
        <v>42895.877782465279</v>
      </c>
      <c r="B279" s="318">
        <v>34215.105000000003</v>
      </c>
      <c r="C279" s="318">
        <f t="shared" si="4"/>
        <v>0.30400000000372529</v>
      </c>
      <c r="D279" s="414">
        <f t="shared" si="5"/>
        <v>0.15200000000186265</v>
      </c>
      <c r="H279" s="332"/>
      <c r="I279" s="333"/>
      <c r="J279" s="82">
        <v>49</v>
      </c>
      <c r="K279" s="319">
        <v>2</v>
      </c>
    </row>
    <row r="280" spans="1:11" x14ac:dyDescent="0.3">
      <c r="A280" s="317">
        <v>42895.919449189816</v>
      </c>
      <c r="B280" s="318">
        <v>34215.4</v>
      </c>
      <c r="C280" s="318">
        <f t="shared" si="4"/>
        <v>0.29499999999825377</v>
      </c>
      <c r="D280" s="414">
        <f t="shared" si="5"/>
        <v>0.14749999999912689</v>
      </c>
      <c r="H280" s="332"/>
      <c r="I280" s="333"/>
      <c r="J280" s="82">
        <v>50</v>
      </c>
      <c r="K280" s="320">
        <v>3</v>
      </c>
    </row>
    <row r="281" spans="1:11" x14ac:dyDescent="0.3">
      <c r="A281" s="322">
        <v>42895.961115914353</v>
      </c>
      <c r="B281" s="323">
        <v>34215.686000000002</v>
      </c>
      <c r="C281" s="323">
        <f t="shared" si="4"/>
        <v>0.28600000000005821</v>
      </c>
      <c r="D281" s="415">
        <f t="shared" si="5"/>
        <v>0.1430000000000291</v>
      </c>
      <c r="E281" s="336">
        <f>SUM(C258:C281)*7.4805194805</f>
        <v>54.218805194660952</v>
      </c>
      <c r="F281" s="324">
        <f>AVERAGE(D258:D281)</f>
        <v>0.1509999999999915</v>
      </c>
      <c r="G281" s="324">
        <f>_xlfn.STDEV.S(D258:D281)</f>
        <v>4.5180796225283738E-3</v>
      </c>
      <c r="H281" s="337"/>
      <c r="I281" s="333"/>
      <c r="J281" s="82">
        <v>51</v>
      </c>
      <c r="K281" s="321">
        <v>4</v>
      </c>
    </row>
    <row r="282" spans="1:11" x14ac:dyDescent="0.3">
      <c r="A282" s="317">
        <v>42896.002783159725</v>
      </c>
      <c r="B282" s="318">
        <v>34215.980000000003</v>
      </c>
      <c r="C282" s="318">
        <f t="shared" si="4"/>
        <v>0.29400000000168802</v>
      </c>
      <c r="D282" s="414">
        <f t="shared" si="5"/>
        <v>0.14700000000084401</v>
      </c>
      <c r="H282" s="332"/>
      <c r="I282" s="333"/>
      <c r="J282" s="82">
        <v>52</v>
      </c>
      <c r="K282" s="82">
        <v>1</v>
      </c>
    </row>
    <row r="283" spans="1:11" x14ac:dyDescent="0.3">
      <c r="A283" s="317">
        <v>42896.044449942128</v>
      </c>
      <c r="B283" s="318">
        <v>34216.288</v>
      </c>
      <c r="C283" s="318">
        <f t="shared" si="4"/>
        <v>0.30799999999726424</v>
      </c>
      <c r="D283" s="414">
        <f t="shared" si="5"/>
        <v>0.15399999999863212</v>
      </c>
      <c r="H283" s="332"/>
      <c r="I283" s="333"/>
      <c r="J283" s="82">
        <v>53</v>
      </c>
      <c r="K283" s="319">
        <v>2</v>
      </c>
    </row>
    <row r="284" spans="1:11" x14ac:dyDescent="0.3">
      <c r="A284" s="317">
        <v>42896.086116724538</v>
      </c>
      <c r="B284" s="318">
        <v>34216.582000000002</v>
      </c>
      <c r="C284" s="318">
        <f t="shared" si="4"/>
        <v>0.29400000000168802</v>
      </c>
      <c r="D284" s="414">
        <f t="shared" si="5"/>
        <v>0.14700000000084401</v>
      </c>
      <c r="H284" s="332"/>
      <c r="I284" s="333"/>
      <c r="J284" s="82">
        <v>54</v>
      </c>
      <c r="K284" s="320">
        <v>3</v>
      </c>
    </row>
    <row r="285" spans="1:11" x14ac:dyDescent="0.3">
      <c r="A285" s="317">
        <v>42896.127783506941</v>
      </c>
      <c r="B285" s="318">
        <v>34216.881999999998</v>
      </c>
      <c r="C285" s="318">
        <f t="shared" si="4"/>
        <v>0.29999999999563443</v>
      </c>
      <c r="D285" s="414">
        <f t="shared" si="5"/>
        <v>0.14999999999781721</v>
      </c>
      <c r="H285" s="332"/>
      <c r="I285" s="333"/>
      <c r="J285" s="82">
        <v>55</v>
      </c>
      <c r="K285" s="321">
        <v>4</v>
      </c>
    </row>
    <row r="286" spans="1:11" x14ac:dyDescent="0.3">
      <c r="A286" s="317">
        <v>42896.169444444444</v>
      </c>
      <c r="B286" s="318">
        <v>34217.19</v>
      </c>
      <c r="C286" s="318">
        <f t="shared" si="4"/>
        <v>0.3080000000045402</v>
      </c>
      <c r="D286" s="414">
        <f t="shared" si="5"/>
        <v>0.1540000000022701</v>
      </c>
      <c r="H286" s="332"/>
      <c r="I286" s="333"/>
      <c r="J286" s="82">
        <v>56</v>
      </c>
      <c r="K286" s="82">
        <v>1</v>
      </c>
    </row>
    <row r="287" spans="1:11" x14ac:dyDescent="0.3">
      <c r="A287" s="317">
        <v>42896.211111111108</v>
      </c>
      <c r="B287" s="318">
        <v>34217.495000000003</v>
      </c>
      <c r="C287" s="318">
        <f t="shared" si="4"/>
        <v>0.30500000000029104</v>
      </c>
      <c r="D287" s="414">
        <f t="shared" si="5"/>
        <v>0.15250000000014552</v>
      </c>
      <c r="H287" s="332"/>
      <c r="I287" s="333"/>
      <c r="J287" s="82">
        <v>57</v>
      </c>
      <c r="K287" s="319">
        <v>2</v>
      </c>
    </row>
    <row r="288" spans="1:11" x14ac:dyDescent="0.3">
      <c r="A288" s="317">
        <v>42896.25277777778</v>
      </c>
      <c r="B288" s="318">
        <v>34217.798000000003</v>
      </c>
      <c r="C288" s="318">
        <f t="shared" si="4"/>
        <v>0.30299999999988358</v>
      </c>
      <c r="D288" s="414">
        <f t="shared" si="5"/>
        <v>0.15149999999994179</v>
      </c>
      <c r="H288" s="332"/>
      <c r="I288" s="333"/>
      <c r="J288" s="82">
        <v>58</v>
      </c>
      <c r="K288" s="320">
        <v>3</v>
      </c>
    </row>
    <row r="289" spans="1:11" x14ac:dyDescent="0.3">
      <c r="A289" s="317">
        <v>42896.294444444444</v>
      </c>
      <c r="B289" s="318">
        <v>34218.11</v>
      </c>
      <c r="C289" s="318">
        <f t="shared" si="4"/>
        <v>0.31199999999807915</v>
      </c>
      <c r="D289" s="414">
        <f t="shared" si="5"/>
        <v>0.15599999999903957</v>
      </c>
      <c r="H289" s="332"/>
      <c r="I289" s="333"/>
      <c r="J289" s="82">
        <v>59</v>
      </c>
      <c r="K289" s="321">
        <v>4</v>
      </c>
    </row>
    <row r="290" spans="1:11" x14ac:dyDescent="0.3">
      <c r="A290" s="317">
        <v>42896.336111111108</v>
      </c>
      <c r="B290" s="318">
        <v>34218.415999999997</v>
      </c>
      <c r="C290" s="318">
        <f t="shared" si="4"/>
        <v>0.30599999999685679</v>
      </c>
      <c r="D290" s="414">
        <f t="shared" si="5"/>
        <v>0.15299999999842839</v>
      </c>
      <c r="H290" s="332"/>
      <c r="I290" s="333"/>
      <c r="J290" s="82">
        <v>60</v>
      </c>
      <c r="K290" s="82">
        <v>1</v>
      </c>
    </row>
    <row r="291" spans="1:11" x14ac:dyDescent="0.3">
      <c r="A291" s="317">
        <v>42896.37777777778</v>
      </c>
      <c r="B291" s="318">
        <v>34218.713000000003</v>
      </c>
      <c r="C291" s="318">
        <f t="shared" si="4"/>
        <v>0.29700000000593718</v>
      </c>
      <c r="D291" s="414">
        <f t="shared" si="5"/>
        <v>0.14850000000296859</v>
      </c>
      <c r="H291" s="332"/>
      <c r="I291" s="333"/>
      <c r="J291" s="82">
        <v>61</v>
      </c>
      <c r="K291" s="319">
        <v>2</v>
      </c>
    </row>
    <row r="292" spans="1:11" x14ac:dyDescent="0.3">
      <c r="A292" s="317">
        <v>42896.419444444444</v>
      </c>
      <c r="B292" s="318">
        <v>34219.017999999996</v>
      </c>
      <c r="C292" s="318">
        <f t="shared" si="4"/>
        <v>0.30499999999301508</v>
      </c>
      <c r="D292" s="414">
        <f t="shared" si="5"/>
        <v>0.15249999999650754</v>
      </c>
      <c r="H292" s="332"/>
      <c r="I292" s="333"/>
      <c r="J292" s="82">
        <v>62</v>
      </c>
      <c r="K292" s="320">
        <v>3</v>
      </c>
    </row>
    <row r="293" spans="1:11" x14ac:dyDescent="0.3">
      <c r="A293" s="317">
        <v>42896.461122685185</v>
      </c>
      <c r="B293" s="318">
        <v>34219.322999999997</v>
      </c>
      <c r="C293" s="318">
        <f t="shared" si="4"/>
        <v>0.30500000000029104</v>
      </c>
      <c r="D293" s="414">
        <f t="shared" si="5"/>
        <v>0.15250000000014552</v>
      </c>
      <c r="H293" s="332"/>
      <c r="I293" s="333"/>
      <c r="J293" s="82">
        <v>63</v>
      </c>
      <c r="K293" s="321">
        <v>4</v>
      </c>
    </row>
    <row r="294" spans="1:11" x14ac:dyDescent="0.3">
      <c r="A294" s="317">
        <v>42896.50277777778</v>
      </c>
      <c r="B294" s="318">
        <v>34219.620000000003</v>
      </c>
      <c r="C294" s="318">
        <f t="shared" si="4"/>
        <v>0.29700000000593718</v>
      </c>
      <c r="D294" s="414">
        <f t="shared" si="5"/>
        <v>0.14850000000296859</v>
      </c>
      <c r="H294" s="332"/>
      <c r="I294" s="333"/>
      <c r="J294" s="82">
        <v>64</v>
      </c>
      <c r="K294" s="82">
        <v>1</v>
      </c>
    </row>
    <row r="295" spans="1:11" x14ac:dyDescent="0.3">
      <c r="A295" s="317">
        <v>42896.544444444444</v>
      </c>
      <c r="B295" s="318">
        <v>34219.919999999998</v>
      </c>
      <c r="C295" s="318">
        <f t="shared" si="4"/>
        <v>0.29999999999563443</v>
      </c>
      <c r="D295" s="414">
        <f t="shared" si="5"/>
        <v>0.14999999999781721</v>
      </c>
      <c r="H295" s="332"/>
      <c r="I295" s="333"/>
      <c r="J295" s="82">
        <v>65</v>
      </c>
      <c r="K295" s="319">
        <v>2</v>
      </c>
    </row>
    <row r="296" spans="1:11" x14ac:dyDescent="0.3">
      <c r="A296" s="317">
        <v>42896.586111111108</v>
      </c>
      <c r="B296" s="318">
        <v>34220.224000000002</v>
      </c>
      <c r="C296" s="318">
        <f t="shared" si="4"/>
        <v>0.30400000000372529</v>
      </c>
      <c r="D296" s="414">
        <f t="shared" si="5"/>
        <v>0.15200000000186265</v>
      </c>
      <c r="H296" s="332"/>
      <c r="I296" s="333"/>
      <c r="J296" s="82">
        <v>66</v>
      </c>
      <c r="K296" s="320">
        <v>3</v>
      </c>
    </row>
    <row r="297" spans="1:11" x14ac:dyDescent="0.3">
      <c r="A297" s="317">
        <v>42896.62777777778</v>
      </c>
      <c r="B297" s="318">
        <v>34220.519</v>
      </c>
      <c r="C297" s="318">
        <f t="shared" si="4"/>
        <v>0.29499999999825377</v>
      </c>
      <c r="D297" s="414">
        <f t="shared" si="5"/>
        <v>0.14749999999912689</v>
      </c>
      <c r="H297" s="332"/>
      <c r="I297" s="333"/>
      <c r="J297" s="82">
        <v>67</v>
      </c>
      <c r="K297" s="321">
        <v>4</v>
      </c>
    </row>
    <row r="298" spans="1:11" x14ac:dyDescent="0.3">
      <c r="A298" s="317">
        <v>42896.669444444444</v>
      </c>
      <c r="B298" s="318">
        <v>34220.811999999998</v>
      </c>
      <c r="C298" s="318">
        <f t="shared" si="4"/>
        <v>0.29299999999784632</v>
      </c>
      <c r="D298" s="414">
        <f t="shared" si="5"/>
        <v>0.14649999999892316</v>
      </c>
      <c r="H298" s="332"/>
      <c r="I298" s="333"/>
      <c r="J298" s="82">
        <v>68</v>
      </c>
      <c r="K298" s="82">
        <v>1</v>
      </c>
    </row>
    <row r="299" spans="1:11" x14ac:dyDescent="0.3">
      <c r="A299" s="317">
        <v>42896.711111111108</v>
      </c>
      <c r="B299" s="318">
        <v>34221.118000000002</v>
      </c>
      <c r="C299" s="318">
        <f t="shared" si="4"/>
        <v>0.30600000000413274</v>
      </c>
      <c r="D299" s="414">
        <f t="shared" si="5"/>
        <v>0.15300000000206637</v>
      </c>
      <c r="H299" s="332"/>
      <c r="I299" s="333"/>
      <c r="J299" s="82">
        <v>69</v>
      </c>
      <c r="K299" s="319">
        <v>2</v>
      </c>
    </row>
    <row r="300" spans="1:11" x14ac:dyDescent="0.3">
      <c r="A300" s="317">
        <v>42896.75277777778</v>
      </c>
      <c r="B300" s="318">
        <v>34221.417999999998</v>
      </c>
      <c r="C300" s="318">
        <f t="shared" si="4"/>
        <v>0.29999999999563443</v>
      </c>
      <c r="D300" s="414">
        <f t="shared" si="5"/>
        <v>0.14999999999781721</v>
      </c>
      <c r="H300" s="332"/>
      <c r="I300" s="333"/>
      <c r="J300" s="82">
        <v>70</v>
      </c>
      <c r="K300" s="320">
        <v>3</v>
      </c>
    </row>
    <row r="301" spans="1:11" x14ac:dyDescent="0.3">
      <c r="A301" s="317">
        <v>42896.794444444444</v>
      </c>
      <c r="B301" s="318">
        <v>34221.705000000002</v>
      </c>
      <c r="C301" s="318">
        <f t="shared" si="4"/>
        <v>0.28700000000389991</v>
      </c>
      <c r="D301" s="414">
        <f t="shared" si="5"/>
        <v>0.14350000000194996</v>
      </c>
      <c r="H301" s="332"/>
      <c r="I301" s="333"/>
      <c r="J301" s="82">
        <v>71</v>
      </c>
      <c r="K301" s="321">
        <v>4</v>
      </c>
    </row>
    <row r="302" spans="1:11" x14ac:dyDescent="0.3">
      <c r="A302" s="317">
        <v>42896.836111111108</v>
      </c>
      <c r="B302" s="318">
        <v>34222</v>
      </c>
      <c r="C302" s="318">
        <f t="shared" si="4"/>
        <v>0.29499999999825377</v>
      </c>
      <c r="D302" s="414">
        <f t="shared" si="5"/>
        <v>0.14749999999912689</v>
      </c>
      <c r="H302" s="332"/>
      <c r="I302" s="333"/>
      <c r="J302" s="82">
        <v>72</v>
      </c>
      <c r="K302" s="82">
        <v>1</v>
      </c>
    </row>
    <row r="303" spans="1:11" x14ac:dyDescent="0.3">
      <c r="A303" s="317">
        <v>42896.87777777778</v>
      </c>
      <c r="B303" s="318">
        <v>34222.300000000003</v>
      </c>
      <c r="C303" s="318">
        <f t="shared" si="4"/>
        <v>0.30000000000291038</v>
      </c>
      <c r="D303" s="414">
        <f t="shared" si="5"/>
        <v>0.15000000000145519</v>
      </c>
      <c r="H303" s="332"/>
      <c r="I303" s="333"/>
      <c r="J303" s="82">
        <v>73</v>
      </c>
      <c r="K303" s="319">
        <v>2</v>
      </c>
    </row>
    <row r="304" spans="1:11" x14ac:dyDescent="0.3">
      <c r="A304" s="317">
        <v>42896.919444444444</v>
      </c>
      <c r="B304" s="318">
        <v>34222.588000000003</v>
      </c>
      <c r="C304" s="318">
        <f t="shared" si="4"/>
        <v>0.28800000000046566</v>
      </c>
      <c r="D304" s="414">
        <f t="shared" si="5"/>
        <v>0.14400000000023283</v>
      </c>
      <c r="H304" s="332"/>
      <c r="I304" s="333"/>
      <c r="J304" s="82">
        <v>74</v>
      </c>
      <c r="K304" s="320">
        <v>3</v>
      </c>
    </row>
    <row r="305" spans="1:12" x14ac:dyDescent="0.3">
      <c r="A305" s="322">
        <v>42896.961111111108</v>
      </c>
      <c r="B305" s="323">
        <v>34222.877999999997</v>
      </c>
      <c r="C305" s="323">
        <f t="shared" si="4"/>
        <v>0.28999999999359716</v>
      </c>
      <c r="D305" s="415">
        <f t="shared" si="5"/>
        <v>0.14499999999679858</v>
      </c>
      <c r="E305" s="336">
        <f>SUM(C282:C305)*7.4805194805</f>
        <v>53.799896103722034</v>
      </c>
      <c r="F305" s="324">
        <f>AVERAGE(D282:D305)</f>
        <v>0.14983333333323876</v>
      </c>
      <c r="G305" s="324">
        <f>_xlfn.STDEV.S(D282:D305)</f>
        <v>3.3675777213503298E-3</v>
      </c>
      <c r="H305" s="337"/>
      <c r="I305" s="333"/>
      <c r="J305" s="82">
        <v>75</v>
      </c>
      <c r="K305" s="321">
        <v>4</v>
      </c>
    </row>
    <row r="306" spans="1:12" x14ac:dyDescent="0.3">
      <c r="A306" s="317">
        <v>42897.00277777778</v>
      </c>
      <c r="B306" s="318">
        <v>34223.175999999999</v>
      </c>
      <c r="C306" s="318">
        <f t="shared" si="4"/>
        <v>0.29800000000250293</v>
      </c>
      <c r="D306" s="414">
        <f t="shared" si="5"/>
        <v>0.14900000000125146</v>
      </c>
      <c r="H306" s="332"/>
      <c r="I306" s="333"/>
      <c r="J306" s="82">
        <v>76</v>
      </c>
      <c r="K306" s="82">
        <v>1</v>
      </c>
    </row>
    <row r="307" spans="1:12" x14ac:dyDescent="0.3">
      <c r="A307" s="317">
        <v>42897.044444444444</v>
      </c>
      <c r="B307" s="318">
        <v>34223.457000000002</v>
      </c>
      <c r="C307" s="318">
        <f t="shared" si="4"/>
        <v>0.28100000000267755</v>
      </c>
      <c r="D307" s="414">
        <f t="shared" si="5"/>
        <v>0.14050000000133878</v>
      </c>
      <c r="H307" s="332"/>
      <c r="I307" s="333"/>
      <c r="J307" s="82">
        <v>77</v>
      </c>
      <c r="K307" s="319">
        <v>2</v>
      </c>
    </row>
    <row r="308" spans="1:12" x14ac:dyDescent="0.3">
      <c r="A308" s="317">
        <v>42897.086111111108</v>
      </c>
      <c r="B308" s="318">
        <v>34223.756000000001</v>
      </c>
      <c r="C308" s="318">
        <f t="shared" si="4"/>
        <v>0.29899999999906868</v>
      </c>
      <c r="D308" s="414">
        <f t="shared" si="5"/>
        <v>0.14949999999953434</v>
      </c>
      <c r="H308" s="332"/>
      <c r="I308" s="333"/>
      <c r="J308" s="82">
        <v>78</v>
      </c>
      <c r="K308" s="320">
        <v>3</v>
      </c>
    </row>
    <row r="309" spans="1:12" x14ac:dyDescent="0.3">
      <c r="A309" s="317">
        <v>42897.12777777778</v>
      </c>
      <c r="B309" s="318">
        <v>34224.057999999997</v>
      </c>
      <c r="C309" s="318">
        <f t="shared" si="4"/>
        <v>0.30199999999604188</v>
      </c>
      <c r="D309" s="414">
        <f t="shared" si="5"/>
        <v>0.15099999999802094</v>
      </c>
      <c r="H309" s="332"/>
      <c r="I309" s="333"/>
      <c r="J309" s="82">
        <v>79</v>
      </c>
      <c r="K309" s="321">
        <v>4</v>
      </c>
    </row>
    <row r="310" spans="1:12" x14ac:dyDescent="0.3">
      <c r="A310" s="317">
        <v>42897.169444444444</v>
      </c>
      <c r="B310" s="318">
        <v>34224.36</v>
      </c>
      <c r="C310" s="318">
        <f t="shared" si="4"/>
        <v>0.30200000000331784</v>
      </c>
      <c r="D310" s="414">
        <f t="shared" si="5"/>
        <v>0.15100000000165892</v>
      </c>
      <c r="H310" s="332"/>
      <c r="I310" s="333"/>
      <c r="J310" s="82">
        <v>80</v>
      </c>
      <c r="K310" s="82">
        <v>1</v>
      </c>
    </row>
    <row r="311" spans="1:12" x14ac:dyDescent="0.3">
      <c r="A311" s="317">
        <v>42897.211111111108</v>
      </c>
      <c r="B311" s="318">
        <v>34224.652999999998</v>
      </c>
      <c r="C311" s="318">
        <f t="shared" si="4"/>
        <v>0.29299999999784632</v>
      </c>
      <c r="D311" s="414">
        <f t="shared" si="5"/>
        <v>0.14649999999892316</v>
      </c>
      <c r="H311" s="332"/>
      <c r="I311" s="333"/>
      <c r="J311" s="82">
        <v>81</v>
      </c>
      <c r="K311" s="319">
        <v>2</v>
      </c>
    </row>
    <row r="312" spans="1:12" x14ac:dyDescent="0.3">
      <c r="A312" s="317">
        <v>42897.25277777778</v>
      </c>
      <c r="B312" s="318">
        <v>34224.957000000002</v>
      </c>
      <c r="C312" s="318">
        <f t="shared" si="4"/>
        <v>0.30400000000372529</v>
      </c>
      <c r="D312" s="414">
        <f t="shared" si="5"/>
        <v>0.15200000000186265</v>
      </c>
      <c r="H312" s="332"/>
      <c r="I312" s="333"/>
      <c r="J312" s="82">
        <v>82</v>
      </c>
      <c r="K312" s="320">
        <v>3</v>
      </c>
    </row>
    <row r="313" spans="1:12" x14ac:dyDescent="0.3">
      <c r="A313" s="317">
        <v>42897.294444444444</v>
      </c>
      <c r="B313" s="318">
        <v>34225.262999999999</v>
      </c>
      <c r="C313" s="318">
        <f t="shared" si="4"/>
        <v>0.30599999999685679</v>
      </c>
      <c r="D313" s="414">
        <f t="shared" si="5"/>
        <v>0.15299999999842839</v>
      </c>
      <c r="H313" s="332"/>
      <c r="I313" s="333"/>
      <c r="J313" s="82">
        <v>83</v>
      </c>
      <c r="K313" s="321">
        <v>4</v>
      </c>
    </row>
    <row r="314" spans="1:12" x14ac:dyDescent="0.3">
      <c r="A314" s="317">
        <v>42897.336122685185</v>
      </c>
      <c r="B314" s="318">
        <v>34225.561999999998</v>
      </c>
      <c r="C314" s="318">
        <f t="shared" si="4"/>
        <v>0.29899999999906868</v>
      </c>
      <c r="D314" s="414">
        <f t="shared" si="5"/>
        <v>0.14949999999953434</v>
      </c>
      <c r="H314" s="332"/>
      <c r="I314" s="333"/>
      <c r="J314" s="82">
        <v>84</v>
      </c>
      <c r="K314" s="82">
        <v>1</v>
      </c>
    </row>
    <row r="315" spans="1:12" x14ac:dyDescent="0.3">
      <c r="A315" s="317">
        <v>42897.37777777778</v>
      </c>
      <c r="B315" s="318">
        <v>34225.860999999997</v>
      </c>
      <c r="C315" s="318">
        <f t="shared" si="4"/>
        <v>0.29899999999906868</v>
      </c>
      <c r="D315" s="414">
        <f t="shared" si="5"/>
        <v>0.14949999999953434</v>
      </c>
      <c r="H315" s="332"/>
      <c r="I315" s="333"/>
      <c r="J315" s="82">
        <v>85</v>
      </c>
      <c r="K315" s="319">
        <v>2</v>
      </c>
    </row>
    <row r="316" spans="1:12" x14ac:dyDescent="0.3">
      <c r="A316" s="317">
        <v>42897.419444444444</v>
      </c>
      <c r="B316" s="318">
        <v>34226.167000000001</v>
      </c>
      <c r="C316" s="318">
        <f t="shared" si="4"/>
        <v>0.30600000000413274</v>
      </c>
      <c r="D316" s="414">
        <f t="shared" si="5"/>
        <v>0.15300000000206637</v>
      </c>
      <c r="H316" s="332"/>
      <c r="I316" s="333"/>
      <c r="J316" s="82">
        <v>86</v>
      </c>
      <c r="K316" s="320">
        <v>3</v>
      </c>
    </row>
    <row r="317" spans="1:12" x14ac:dyDescent="0.3">
      <c r="A317" s="317">
        <v>42897.461111111108</v>
      </c>
      <c r="B317" s="318">
        <v>34226.464</v>
      </c>
      <c r="C317" s="318">
        <f t="shared" si="4"/>
        <v>0.29699999999866122</v>
      </c>
      <c r="D317" s="414">
        <f t="shared" si="5"/>
        <v>0.14849999999933061</v>
      </c>
      <c r="H317" s="332"/>
      <c r="I317" s="333"/>
      <c r="J317" s="82">
        <v>87</v>
      </c>
      <c r="K317" s="321">
        <v>4</v>
      </c>
    </row>
    <row r="318" spans="1:12" x14ac:dyDescent="0.3">
      <c r="A318" s="317">
        <v>42897.50277777778</v>
      </c>
      <c r="B318" s="318">
        <v>34226.752</v>
      </c>
      <c r="C318" s="318">
        <f t="shared" si="4"/>
        <v>0.28800000000046566</v>
      </c>
      <c r="D318" s="414">
        <f t="shared" si="5"/>
        <v>0.14400000000023283</v>
      </c>
      <c r="H318" s="332"/>
      <c r="I318" s="333"/>
      <c r="J318" s="82">
        <v>88</v>
      </c>
      <c r="K318" s="82">
        <v>1</v>
      </c>
      <c r="L318" s="62" t="s">
        <v>287</v>
      </c>
    </row>
    <row r="319" spans="1:12" x14ac:dyDescent="0.3">
      <c r="A319" s="317">
        <v>42897.548611111109</v>
      </c>
      <c r="B319" s="318">
        <v>34227.057999999997</v>
      </c>
      <c r="C319" s="318">
        <f t="shared" si="4"/>
        <v>0.30599999999685679</v>
      </c>
      <c r="D319" s="414">
        <f t="shared" si="5"/>
        <v>0.15299999999842839</v>
      </c>
      <c r="H319" s="332"/>
      <c r="I319" s="333"/>
      <c r="J319" s="82">
        <v>1</v>
      </c>
      <c r="K319" s="319">
        <v>2</v>
      </c>
      <c r="L319" s="62" t="s">
        <v>288</v>
      </c>
    </row>
    <row r="320" spans="1:12" x14ac:dyDescent="0.3">
      <c r="A320" s="317">
        <v>42897.590277777781</v>
      </c>
      <c r="B320" s="318">
        <v>34227.360000000001</v>
      </c>
      <c r="C320" s="318">
        <f t="shared" si="4"/>
        <v>0.30200000000331784</v>
      </c>
      <c r="D320" s="414">
        <f t="shared" si="5"/>
        <v>0.15100000000165892</v>
      </c>
      <c r="H320" s="332"/>
      <c r="I320" s="333"/>
      <c r="J320" s="82">
        <v>2</v>
      </c>
      <c r="K320" s="320">
        <v>3</v>
      </c>
    </row>
    <row r="321" spans="1:11" x14ac:dyDescent="0.3">
      <c r="A321" s="317">
        <v>42897.631944444445</v>
      </c>
      <c r="B321" s="318">
        <v>34227.65</v>
      </c>
      <c r="C321" s="318">
        <f t="shared" si="4"/>
        <v>0.29000000000087311</v>
      </c>
      <c r="D321" s="414">
        <f t="shared" si="5"/>
        <v>0.14500000000043656</v>
      </c>
      <c r="H321" s="332"/>
      <c r="I321" s="333"/>
      <c r="J321" s="82">
        <v>3</v>
      </c>
      <c r="K321" s="321">
        <v>4</v>
      </c>
    </row>
    <row r="322" spans="1:11" x14ac:dyDescent="0.3">
      <c r="A322" s="317">
        <v>42897.673611111109</v>
      </c>
      <c r="B322" s="318">
        <v>34227.945</v>
      </c>
      <c r="C322" s="318">
        <f t="shared" si="4"/>
        <v>0.29499999999825377</v>
      </c>
      <c r="D322" s="414">
        <f t="shared" si="5"/>
        <v>0.14749999999912689</v>
      </c>
      <c r="H322" s="332"/>
      <c r="I322" s="333"/>
      <c r="J322" s="82">
        <v>4</v>
      </c>
      <c r="K322" s="82">
        <v>1</v>
      </c>
    </row>
    <row r="323" spans="1:11" x14ac:dyDescent="0.3">
      <c r="A323" s="317">
        <v>42897.715277777781</v>
      </c>
      <c r="B323" s="318">
        <v>34228.245999999999</v>
      </c>
      <c r="C323" s="318">
        <f t="shared" si="4"/>
        <v>0.30099999999947613</v>
      </c>
      <c r="D323" s="414">
        <f t="shared" si="5"/>
        <v>0.15049999999973807</v>
      </c>
      <c r="H323" s="332"/>
      <c r="I323" s="333"/>
      <c r="J323" s="82">
        <v>5</v>
      </c>
      <c r="K323" s="319">
        <v>2</v>
      </c>
    </row>
    <row r="324" spans="1:11" x14ac:dyDescent="0.3">
      <c r="A324" s="317">
        <v>42897.756944444445</v>
      </c>
      <c r="B324" s="318">
        <v>34228.542000000001</v>
      </c>
      <c r="C324" s="318">
        <f t="shared" si="4"/>
        <v>0.29600000000209548</v>
      </c>
      <c r="D324" s="414">
        <f t="shared" si="5"/>
        <v>0.14800000000104774</v>
      </c>
      <c r="H324" s="332"/>
      <c r="I324" s="333"/>
      <c r="J324" s="82">
        <v>6</v>
      </c>
      <c r="K324" s="320">
        <v>3</v>
      </c>
    </row>
    <row r="325" spans="1:11" x14ac:dyDescent="0.3">
      <c r="A325" s="317">
        <v>42897.798622685186</v>
      </c>
      <c r="B325" s="318">
        <v>34228.828999999998</v>
      </c>
      <c r="C325" s="318">
        <f t="shared" si="4"/>
        <v>0.28699999999662396</v>
      </c>
      <c r="D325" s="414">
        <f t="shared" si="5"/>
        <v>0.14349999999831198</v>
      </c>
      <c r="H325" s="332"/>
      <c r="I325" s="333"/>
      <c r="J325" s="82">
        <v>7</v>
      </c>
      <c r="K325" s="321">
        <v>4</v>
      </c>
    </row>
    <row r="326" spans="1:11" x14ac:dyDescent="0.3">
      <c r="A326" s="317">
        <v>42897.840277777781</v>
      </c>
      <c r="B326" s="318">
        <v>34229.129000000001</v>
      </c>
      <c r="C326" s="318">
        <f t="shared" si="4"/>
        <v>0.30000000000291038</v>
      </c>
      <c r="D326" s="414">
        <f t="shared" si="5"/>
        <v>0.15000000000145519</v>
      </c>
      <c r="H326" s="332"/>
      <c r="I326" s="333"/>
      <c r="J326" s="82">
        <v>8</v>
      </c>
      <c r="K326" s="82">
        <v>1</v>
      </c>
    </row>
    <row r="327" spans="1:11" x14ac:dyDescent="0.3">
      <c r="A327" s="317">
        <v>42897.881944444445</v>
      </c>
      <c r="B327" s="318">
        <v>34229.42</v>
      </c>
      <c r="C327" s="318">
        <f t="shared" si="4"/>
        <v>0.29099999999743886</v>
      </c>
      <c r="D327" s="414">
        <f t="shared" si="5"/>
        <v>0.14549999999871943</v>
      </c>
      <c r="H327" s="332"/>
      <c r="I327" s="333"/>
      <c r="J327" s="82">
        <v>9</v>
      </c>
      <c r="K327" s="319">
        <v>2</v>
      </c>
    </row>
    <row r="328" spans="1:11" x14ac:dyDescent="0.3">
      <c r="A328" s="317">
        <v>42897.923611111109</v>
      </c>
      <c r="B328" s="318">
        <v>34229.703000000001</v>
      </c>
      <c r="C328" s="318">
        <f t="shared" si="4"/>
        <v>0.28300000000308501</v>
      </c>
      <c r="D328" s="414">
        <f t="shared" si="5"/>
        <v>0.1415000000015425</v>
      </c>
      <c r="H328" s="332"/>
      <c r="I328" s="333"/>
      <c r="J328" s="82">
        <v>10</v>
      </c>
      <c r="K328" s="320">
        <v>3</v>
      </c>
    </row>
    <row r="329" spans="1:11" x14ac:dyDescent="0.3">
      <c r="A329" s="322">
        <v>42897.965277777781</v>
      </c>
      <c r="B329" s="323">
        <v>34229.995999999999</v>
      </c>
      <c r="C329" s="323">
        <f t="shared" si="4"/>
        <v>0.29299999999784632</v>
      </c>
      <c r="D329" s="415">
        <f t="shared" si="5"/>
        <v>0.14649999999892316</v>
      </c>
      <c r="E329" s="336">
        <f>SUM(C306:C329)*7.4805194805</f>
        <v>53.246337662215545</v>
      </c>
      <c r="F329" s="324">
        <f>AVERAGE(D306:D329)</f>
        <v>0.14829166666671276</v>
      </c>
      <c r="G329" s="324">
        <f>_xlfn.STDEV.S(D306:D329)</f>
        <v>3.5444894973767275E-3</v>
      </c>
      <c r="H329" s="343"/>
      <c r="I329" s="344">
        <f>AVERAGE(D162:D329)</f>
        <v>0.15010714285714735</v>
      </c>
      <c r="J329" s="82">
        <v>11</v>
      </c>
      <c r="K329" s="321">
        <v>4</v>
      </c>
    </row>
    <row r="330" spans="1:11" x14ac:dyDescent="0.3">
      <c r="A330" s="317">
        <v>42898.006944444445</v>
      </c>
      <c r="B330" s="318">
        <v>34230.296000000002</v>
      </c>
      <c r="C330" s="318">
        <f t="shared" si="4"/>
        <v>0.30000000000291038</v>
      </c>
      <c r="D330" s="414">
        <f t="shared" si="5"/>
        <v>0.15000000000145519</v>
      </c>
      <c r="H330" s="332"/>
      <c r="I330" s="333"/>
      <c r="J330" s="82">
        <v>12</v>
      </c>
      <c r="K330" s="82">
        <v>1</v>
      </c>
    </row>
    <row r="331" spans="1:11" x14ac:dyDescent="0.3">
      <c r="A331" s="317">
        <v>42898.048611111109</v>
      </c>
      <c r="B331" s="318">
        <v>34230.589</v>
      </c>
      <c r="C331" s="318">
        <f t="shared" si="4"/>
        <v>0.29299999999784632</v>
      </c>
      <c r="D331" s="414">
        <f t="shared" si="5"/>
        <v>0.14649999999892316</v>
      </c>
      <c r="H331" s="332"/>
      <c r="I331" s="333"/>
      <c r="J331" s="82">
        <v>13</v>
      </c>
      <c r="K331" s="319">
        <v>2</v>
      </c>
    </row>
    <row r="332" spans="1:11" x14ac:dyDescent="0.3">
      <c r="A332" s="317">
        <v>42898.090277662035</v>
      </c>
      <c r="B332" s="318">
        <v>34230.881999999998</v>
      </c>
      <c r="C332" s="318">
        <f t="shared" si="4"/>
        <v>0.29299999999784632</v>
      </c>
      <c r="D332" s="414">
        <f t="shared" si="5"/>
        <v>0.14649999999892316</v>
      </c>
      <c r="H332" s="332"/>
      <c r="I332" s="333"/>
      <c r="J332" s="82">
        <v>14</v>
      </c>
      <c r="K332" s="320">
        <v>3</v>
      </c>
    </row>
    <row r="333" spans="1:11" x14ac:dyDescent="0.3">
      <c r="A333" s="317">
        <v>42898.131944270834</v>
      </c>
      <c r="B333" s="318">
        <v>34231.184999999998</v>
      </c>
      <c r="C333" s="318">
        <f t="shared" si="4"/>
        <v>0.30299999999988358</v>
      </c>
      <c r="D333" s="414">
        <f t="shared" si="5"/>
        <v>0.15149999999994179</v>
      </c>
      <c r="H333" s="332"/>
      <c r="I333" s="333"/>
      <c r="J333" s="82">
        <v>15</v>
      </c>
      <c r="K333" s="321">
        <v>4</v>
      </c>
    </row>
    <row r="334" spans="1:11" x14ac:dyDescent="0.3">
      <c r="A334" s="317">
        <v>42898.173610879632</v>
      </c>
      <c r="B334" s="318">
        <v>34231.482000000004</v>
      </c>
      <c r="C334" s="318">
        <f t="shared" si="4"/>
        <v>0.29700000000593718</v>
      </c>
      <c r="D334" s="414">
        <f t="shared" si="5"/>
        <v>0.14850000000296859</v>
      </c>
      <c r="H334" s="332"/>
      <c r="I334" s="333"/>
      <c r="J334" s="82">
        <v>16</v>
      </c>
      <c r="K334" s="82">
        <v>1</v>
      </c>
    </row>
    <row r="335" spans="1:11" x14ac:dyDescent="0.3">
      <c r="A335" s="317">
        <v>42898.215277488423</v>
      </c>
      <c r="B335" s="318">
        <v>34231.777999999998</v>
      </c>
      <c r="C335" s="318">
        <f t="shared" si="4"/>
        <v>0.29599999999481952</v>
      </c>
      <c r="D335" s="414">
        <f t="shared" si="5"/>
        <v>0.14799999999740976</v>
      </c>
      <c r="H335" s="332"/>
      <c r="I335" s="333"/>
      <c r="J335" s="82">
        <v>17</v>
      </c>
      <c r="K335" s="319">
        <v>2</v>
      </c>
    </row>
    <row r="336" spans="1:11" x14ac:dyDescent="0.3">
      <c r="A336" s="317">
        <v>42898.256944097222</v>
      </c>
      <c r="B336" s="318">
        <v>34232.089999999997</v>
      </c>
      <c r="C336" s="318">
        <f t="shared" si="4"/>
        <v>0.31199999999807915</v>
      </c>
      <c r="D336" s="414">
        <f t="shared" si="5"/>
        <v>0.15599999999903957</v>
      </c>
      <c r="H336" s="332"/>
      <c r="I336" s="333"/>
      <c r="J336" s="82">
        <v>18</v>
      </c>
      <c r="K336" s="320">
        <v>3</v>
      </c>
    </row>
    <row r="337" spans="1:11" x14ac:dyDescent="0.3">
      <c r="A337" s="317">
        <v>42898.298610706021</v>
      </c>
      <c r="B337" s="318">
        <v>34232.392999999996</v>
      </c>
      <c r="C337" s="318">
        <f t="shared" si="4"/>
        <v>0.30299999999988358</v>
      </c>
      <c r="D337" s="414">
        <f t="shared" si="5"/>
        <v>0.15149999999994179</v>
      </c>
      <c r="H337" s="332"/>
      <c r="I337" s="333"/>
      <c r="J337" s="82">
        <v>19</v>
      </c>
      <c r="K337" s="321">
        <v>4</v>
      </c>
    </row>
    <row r="338" spans="1:11" x14ac:dyDescent="0.3">
      <c r="A338" s="317">
        <v>42898.340277314812</v>
      </c>
      <c r="B338" s="318">
        <v>34232.686000000002</v>
      </c>
      <c r="C338" s="318">
        <f t="shared" si="4"/>
        <v>0.29300000000512227</v>
      </c>
      <c r="D338" s="414">
        <f t="shared" si="5"/>
        <v>0.14650000000256114</v>
      </c>
      <c r="H338" s="332"/>
      <c r="I338" s="333"/>
      <c r="J338" s="82">
        <v>20</v>
      </c>
      <c r="K338" s="82">
        <v>1</v>
      </c>
    </row>
    <row r="339" spans="1:11" x14ac:dyDescent="0.3">
      <c r="A339" s="317">
        <v>42898.38194392361</v>
      </c>
      <c r="B339" s="318">
        <v>34232.991999999998</v>
      </c>
      <c r="C339" s="318">
        <f t="shared" si="4"/>
        <v>0.30599999999685679</v>
      </c>
      <c r="D339" s="414">
        <f t="shared" si="5"/>
        <v>0.15299999999842839</v>
      </c>
      <c r="H339" s="332"/>
      <c r="I339" s="333"/>
      <c r="J339" s="82">
        <v>21</v>
      </c>
      <c r="K339" s="319">
        <v>2</v>
      </c>
    </row>
    <row r="340" spans="1:11" x14ac:dyDescent="0.3">
      <c r="A340" s="317">
        <v>42898.423610532409</v>
      </c>
      <c r="B340" s="318">
        <v>34233.303</v>
      </c>
      <c r="C340" s="318">
        <f t="shared" si="4"/>
        <v>0.3110000000015134</v>
      </c>
      <c r="D340" s="414">
        <f t="shared" si="5"/>
        <v>0.1555000000007567</v>
      </c>
      <c r="H340" s="332"/>
      <c r="I340" s="333"/>
      <c r="J340" s="82">
        <v>22</v>
      </c>
      <c r="K340" s="320">
        <v>3</v>
      </c>
    </row>
    <row r="341" spans="1:11" x14ac:dyDescent="0.3">
      <c r="A341" s="317">
        <v>42898.4652771412</v>
      </c>
      <c r="B341" s="318">
        <v>34233.599999999999</v>
      </c>
      <c r="C341" s="318">
        <f t="shared" si="4"/>
        <v>0.29699999999866122</v>
      </c>
      <c r="D341" s="414">
        <f t="shared" si="5"/>
        <v>0.14849999999933061</v>
      </c>
      <c r="H341" s="332"/>
      <c r="I341" s="333"/>
      <c r="J341" s="82">
        <v>23</v>
      </c>
      <c r="K341" s="321">
        <v>4</v>
      </c>
    </row>
    <row r="342" spans="1:11" x14ac:dyDescent="0.3">
      <c r="A342" s="317">
        <v>42898.506943749999</v>
      </c>
      <c r="B342" s="318">
        <v>34233.900999999998</v>
      </c>
      <c r="C342" s="318">
        <f t="shared" si="4"/>
        <v>0.30099999999947613</v>
      </c>
      <c r="D342" s="414">
        <f t="shared" si="5"/>
        <v>0.15049999999973807</v>
      </c>
      <c r="H342" s="332"/>
      <c r="I342" s="333"/>
      <c r="J342" s="82">
        <v>24</v>
      </c>
      <c r="K342" s="82">
        <v>1</v>
      </c>
    </row>
    <row r="343" spans="1:11" x14ac:dyDescent="0.3">
      <c r="A343" s="317">
        <v>42898.548610358797</v>
      </c>
      <c r="B343" s="318">
        <v>34234.205000000002</v>
      </c>
      <c r="C343" s="318">
        <f t="shared" si="4"/>
        <v>0.30400000000372529</v>
      </c>
      <c r="D343" s="414">
        <f t="shared" si="5"/>
        <v>0.15200000000186265</v>
      </c>
      <c r="H343" s="332"/>
      <c r="I343" s="333"/>
      <c r="J343" s="82">
        <v>25</v>
      </c>
      <c r="K343" s="319">
        <v>2</v>
      </c>
    </row>
    <row r="344" spans="1:11" x14ac:dyDescent="0.3">
      <c r="A344" s="317">
        <v>42898.590276967596</v>
      </c>
      <c r="B344" s="318">
        <v>34234.502</v>
      </c>
      <c r="C344" s="318">
        <f t="shared" ref="C344:C416" si="6">B344-B343</f>
        <v>0.29699999999866122</v>
      </c>
      <c r="D344" s="414">
        <f t="shared" si="5"/>
        <v>0.14849999999933061</v>
      </c>
      <c r="H344" s="332"/>
      <c r="I344" s="333"/>
      <c r="J344" s="82">
        <v>26</v>
      </c>
      <c r="K344" s="320">
        <v>3</v>
      </c>
    </row>
    <row r="345" spans="1:11" x14ac:dyDescent="0.3">
      <c r="A345" s="317">
        <v>42898.631943576387</v>
      </c>
      <c r="B345" s="318">
        <v>34234.792000000001</v>
      </c>
      <c r="C345" s="318">
        <f t="shared" si="6"/>
        <v>0.29000000000087311</v>
      </c>
      <c r="D345" s="414">
        <f t="shared" si="5"/>
        <v>0.14500000000043656</v>
      </c>
      <c r="H345" s="332"/>
      <c r="I345" s="333"/>
      <c r="J345" s="82">
        <v>27</v>
      </c>
      <c r="K345" s="321">
        <v>4</v>
      </c>
    </row>
    <row r="346" spans="1:11" x14ac:dyDescent="0.3">
      <c r="A346" s="317">
        <v>42898.673610185186</v>
      </c>
      <c r="B346" s="318">
        <v>34235.095999999998</v>
      </c>
      <c r="C346" s="318">
        <f t="shared" si="6"/>
        <v>0.30399999999644933</v>
      </c>
      <c r="D346" s="414">
        <f t="shared" si="5"/>
        <v>0.15199999999822467</v>
      </c>
      <c r="H346" s="332"/>
      <c r="I346" s="333"/>
      <c r="J346" s="82">
        <v>28</v>
      </c>
      <c r="K346" s="82">
        <v>1</v>
      </c>
    </row>
    <row r="347" spans="1:11" x14ac:dyDescent="0.3">
      <c r="A347" s="317">
        <v>42898.715276793984</v>
      </c>
      <c r="B347" s="318">
        <v>34235.394</v>
      </c>
      <c r="C347" s="318">
        <f t="shared" si="6"/>
        <v>0.29800000000250293</v>
      </c>
      <c r="D347" s="414">
        <f t="shared" si="5"/>
        <v>0.14900000000125146</v>
      </c>
      <c r="H347" s="332"/>
      <c r="I347" s="333"/>
      <c r="J347" s="82">
        <v>29</v>
      </c>
      <c r="K347" s="319">
        <v>2</v>
      </c>
    </row>
    <row r="348" spans="1:11" x14ac:dyDescent="0.3">
      <c r="A348" s="317">
        <v>42898.756943402776</v>
      </c>
      <c r="B348" s="318">
        <v>34235.68</v>
      </c>
      <c r="C348" s="318">
        <f t="shared" si="6"/>
        <v>0.28600000000005821</v>
      </c>
      <c r="D348" s="414">
        <f t="shared" si="5"/>
        <v>0.1430000000000291</v>
      </c>
      <c r="H348" s="332"/>
      <c r="I348" s="333"/>
      <c r="J348" s="82">
        <v>30</v>
      </c>
      <c r="K348" s="320">
        <v>3</v>
      </c>
    </row>
    <row r="349" spans="1:11" x14ac:dyDescent="0.3">
      <c r="A349" s="317">
        <v>42898.798610011574</v>
      </c>
      <c r="B349" s="318">
        <v>34235.97</v>
      </c>
      <c r="C349" s="318">
        <f t="shared" si="6"/>
        <v>0.29000000000087311</v>
      </c>
      <c r="D349" s="414">
        <f t="shared" si="5"/>
        <v>0.14500000000043656</v>
      </c>
      <c r="H349" s="332"/>
      <c r="I349" s="333"/>
      <c r="J349" s="82">
        <v>31</v>
      </c>
      <c r="K349" s="321">
        <v>4</v>
      </c>
    </row>
    <row r="350" spans="1:11" x14ac:dyDescent="0.3">
      <c r="A350" s="317">
        <v>42898.840276620373</v>
      </c>
      <c r="B350" s="318">
        <v>34236.266000000003</v>
      </c>
      <c r="C350" s="318">
        <f t="shared" si="6"/>
        <v>0.29600000000209548</v>
      </c>
      <c r="D350" s="414">
        <f t="shared" si="5"/>
        <v>0.14800000000104774</v>
      </c>
      <c r="H350" s="332"/>
      <c r="I350" s="333"/>
      <c r="J350" s="82">
        <v>32</v>
      </c>
      <c r="K350" s="82">
        <v>1</v>
      </c>
    </row>
    <row r="351" spans="1:11" x14ac:dyDescent="0.3">
      <c r="A351" s="317">
        <v>42898.881943229164</v>
      </c>
      <c r="B351" s="318">
        <v>34236.555999999997</v>
      </c>
      <c r="C351" s="318">
        <f t="shared" si="6"/>
        <v>0.28999999999359716</v>
      </c>
      <c r="D351" s="414">
        <f t="shared" si="5"/>
        <v>0.14499999999679858</v>
      </c>
      <c r="H351" s="332"/>
      <c r="I351" s="333"/>
      <c r="J351" s="82">
        <v>33</v>
      </c>
      <c r="K351" s="319">
        <v>2</v>
      </c>
    </row>
    <row r="352" spans="1:11" x14ac:dyDescent="0.3">
      <c r="A352" s="317">
        <v>42898.923609837962</v>
      </c>
      <c r="B352" s="318">
        <v>34236.845000000001</v>
      </c>
      <c r="C352" s="318">
        <f t="shared" si="6"/>
        <v>0.28900000000430737</v>
      </c>
      <c r="D352" s="414">
        <f t="shared" si="5"/>
        <v>0.14450000000215368</v>
      </c>
      <c r="H352" s="332"/>
      <c r="I352" s="333"/>
      <c r="J352" s="82">
        <v>34</v>
      </c>
      <c r="K352" s="320">
        <v>3</v>
      </c>
    </row>
    <row r="353" spans="1:11" x14ac:dyDescent="0.3">
      <c r="A353" s="322">
        <v>42898.965276446761</v>
      </c>
      <c r="B353" s="323">
        <v>34237.142999999996</v>
      </c>
      <c r="C353" s="323">
        <f t="shared" si="6"/>
        <v>0.29799999999522697</v>
      </c>
      <c r="D353" s="415">
        <f t="shared" si="5"/>
        <v>0.14899999999761349</v>
      </c>
      <c r="E353" s="336">
        <f>SUM(C330:C353)*7.4805194805</f>
        <v>53.463272727112596</v>
      </c>
      <c r="F353" s="324">
        <f>AVERAGE(D330:D353)</f>
        <v>0.14889583333327513</v>
      </c>
      <c r="G353" s="324">
        <f>_xlfn.STDEV.S(D330:D353)</f>
        <v>3.4038953600968188E-3</v>
      </c>
      <c r="H353" s="337"/>
      <c r="I353" s="333"/>
      <c r="J353" s="82">
        <v>35</v>
      </c>
      <c r="K353" s="321">
        <v>4</v>
      </c>
    </row>
    <row r="354" spans="1:11" x14ac:dyDescent="0.3">
      <c r="A354" s="317">
        <v>42899.006943055552</v>
      </c>
      <c r="B354" s="318">
        <v>34237.438000000002</v>
      </c>
      <c r="C354" s="318">
        <f t="shared" si="6"/>
        <v>0.29500000000552973</v>
      </c>
      <c r="D354" s="414">
        <f t="shared" si="5"/>
        <v>0.14750000000276486</v>
      </c>
      <c r="H354" s="332"/>
      <c r="I354" s="333"/>
      <c r="J354" s="82">
        <v>36</v>
      </c>
      <c r="K354" s="82">
        <v>1</v>
      </c>
    </row>
    <row r="355" spans="1:11" x14ac:dyDescent="0.3">
      <c r="A355" s="317">
        <v>42899.048609664351</v>
      </c>
      <c r="B355" s="318">
        <v>34237.726000000002</v>
      </c>
      <c r="C355" s="318">
        <f t="shared" si="6"/>
        <v>0.28800000000046566</v>
      </c>
      <c r="D355" s="414">
        <f t="shared" si="5"/>
        <v>0.14400000000023283</v>
      </c>
      <c r="H355" s="332"/>
      <c r="I355" s="333"/>
      <c r="J355" s="82">
        <v>37</v>
      </c>
      <c r="K355" s="319">
        <v>2</v>
      </c>
    </row>
    <row r="356" spans="1:11" x14ac:dyDescent="0.3">
      <c r="A356" s="317">
        <v>42899.090276273149</v>
      </c>
      <c r="B356" s="318">
        <v>34238.03</v>
      </c>
      <c r="C356" s="318">
        <f t="shared" si="6"/>
        <v>0.30399999999644933</v>
      </c>
      <c r="D356" s="414">
        <f t="shared" si="5"/>
        <v>0.15199999999822467</v>
      </c>
      <c r="H356" s="332"/>
      <c r="I356" s="333"/>
      <c r="J356" s="82">
        <v>38</v>
      </c>
      <c r="K356" s="320">
        <v>3</v>
      </c>
    </row>
    <row r="357" spans="1:11" x14ac:dyDescent="0.3">
      <c r="A357" s="317">
        <v>42899.131942881948</v>
      </c>
      <c r="B357" s="318">
        <v>34238.336000000003</v>
      </c>
      <c r="C357" s="318">
        <f t="shared" si="6"/>
        <v>0.30600000000413274</v>
      </c>
      <c r="D357" s="414">
        <f t="shared" si="5"/>
        <v>0.15300000000206637</v>
      </c>
      <c r="H357" s="332"/>
      <c r="I357" s="333"/>
      <c r="J357" s="82">
        <v>39</v>
      </c>
      <c r="K357" s="321">
        <v>4</v>
      </c>
    </row>
    <row r="358" spans="1:11" x14ac:dyDescent="0.3">
      <c r="A358" s="317">
        <v>42899.173609490739</v>
      </c>
      <c r="B358" s="318">
        <v>34238.635999999999</v>
      </c>
      <c r="C358" s="318">
        <f t="shared" si="6"/>
        <v>0.29999999999563443</v>
      </c>
      <c r="D358" s="414">
        <f t="shared" si="5"/>
        <v>0.14999999999781721</v>
      </c>
      <c r="H358" s="332"/>
      <c r="I358" s="333"/>
      <c r="J358" s="82">
        <v>40</v>
      </c>
      <c r="K358" s="82">
        <v>1</v>
      </c>
    </row>
    <row r="359" spans="1:11" x14ac:dyDescent="0.3">
      <c r="A359" s="317">
        <v>42899.215276099538</v>
      </c>
      <c r="B359" s="318">
        <v>34238.938999999998</v>
      </c>
      <c r="C359" s="318">
        <f t="shared" si="6"/>
        <v>0.30299999999988358</v>
      </c>
      <c r="D359" s="414">
        <f t="shared" si="5"/>
        <v>0.15149999999994179</v>
      </c>
      <c r="H359" s="332"/>
      <c r="I359" s="333"/>
      <c r="J359" s="82">
        <v>41</v>
      </c>
      <c r="K359" s="319">
        <v>2</v>
      </c>
    </row>
    <row r="360" spans="1:11" x14ac:dyDescent="0.3">
      <c r="A360" s="317">
        <v>42899.256942708336</v>
      </c>
      <c r="B360" s="318">
        <v>34239.25</v>
      </c>
      <c r="C360" s="318">
        <f t="shared" si="6"/>
        <v>0.3110000000015134</v>
      </c>
      <c r="D360" s="414">
        <f t="shared" si="5"/>
        <v>0.1555000000007567</v>
      </c>
      <c r="H360" s="332"/>
      <c r="I360" s="333"/>
      <c r="J360" s="82">
        <v>42</v>
      </c>
      <c r="K360" s="320">
        <v>3</v>
      </c>
    </row>
    <row r="361" spans="1:11" x14ac:dyDescent="0.3">
      <c r="A361" s="317">
        <v>42899.298609317128</v>
      </c>
      <c r="B361" s="318">
        <v>34239.550999999999</v>
      </c>
      <c r="C361" s="318">
        <f t="shared" si="6"/>
        <v>0.30099999999947613</v>
      </c>
      <c r="D361" s="414">
        <f t="shared" si="5"/>
        <v>0.15049999999973807</v>
      </c>
      <c r="H361" s="332"/>
      <c r="I361" s="333"/>
      <c r="J361" s="82">
        <v>43</v>
      </c>
      <c r="K361" s="321">
        <v>4</v>
      </c>
    </row>
    <row r="362" spans="1:11" x14ac:dyDescent="0.3">
      <c r="A362" s="317">
        <v>42899.340275925926</v>
      </c>
      <c r="B362" s="318">
        <v>34239.85</v>
      </c>
      <c r="C362" s="318">
        <f t="shared" si="6"/>
        <v>0.29899999999906868</v>
      </c>
      <c r="D362" s="414">
        <f t="shared" si="5"/>
        <v>0.14949999999953434</v>
      </c>
      <c r="H362" s="332"/>
      <c r="I362" s="333"/>
      <c r="J362" s="82">
        <v>44</v>
      </c>
      <c r="K362" s="82">
        <v>1</v>
      </c>
    </row>
    <row r="363" spans="1:11" x14ac:dyDescent="0.3">
      <c r="A363" s="317">
        <v>42899.381942534725</v>
      </c>
      <c r="B363" s="318">
        <v>34240.156000000003</v>
      </c>
      <c r="C363" s="318">
        <f t="shared" si="6"/>
        <v>0.30600000000413274</v>
      </c>
      <c r="D363" s="414">
        <f t="shared" si="5"/>
        <v>0.15300000000206637</v>
      </c>
      <c r="H363" s="332"/>
      <c r="I363" s="333"/>
      <c r="J363" s="82">
        <v>45</v>
      </c>
      <c r="K363" s="319">
        <v>2</v>
      </c>
    </row>
    <row r="364" spans="1:11" x14ac:dyDescent="0.3">
      <c r="A364" s="317">
        <v>42899.423609143516</v>
      </c>
      <c r="B364" s="318">
        <v>34240.459000000003</v>
      </c>
      <c r="C364" s="318">
        <f t="shared" si="6"/>
        <v>0.30299999999988358</v>
      </c>
      <c r="D364" s="414">
        <f t="shared" si="5"/>
        <v>0.15149999999994179</v>
      </c>
      <c r="H364" s="332"/>
      <c r="I364" s="333"/>
      <c r="J364" s="82">
        <v>46</v>
      </c>
      <c r="K364" s="320">
        <v>3</v>
      </c>
    </row>
    <row r="365" spans="1:11" x14ac:dyDescent="0.3">
      <c r="A365" s="317">
        <v>42899.465275752314</v>
      </c>
      <c r="B365" s="318">
        <v>34240.75</v>
      </c>
      <c r="C365" s="318">
        <f t="shared" si="6"/>
        <v>0.29099999999743886</v>
      </c>
      <c r="D365" s="414">
        <f t="shared" si="5"/>
        <v>0.14549999999871943</v>
      </c>
      <c r="H365" s="332"/>
      <c r="I365" s="333"/>
      <c r="J365" s="82">
        <v>47</v>
      </c>
      <c r="K365" s="321">
        <v>4</v>
      </c>
    </row>
    <row r="366" spans="1:11" x14ac:dyDescent="0.3">
      <c r="A366" s="317">
        <v>42899.506942361113</v>
      </c>
      <c r="B366" s="318">
        <v>34241.055999999997</v>
      </c>
      <c r="C366" s="318">
        <f t="shared" si="6"/>
        <v>0.30599999999685679</v>
      </c>
      <c r="D366" s="414">
        <f t="shared" si="5"/>
        <v>0.15299999999842839</v>
      </c>
      <c r="H366" s="332"/>
      <c r="I366" s="333"/>
      <c r="J366" s="82">
        <v>48</v>
      </c>
      <c r="K366" s="82">
        <v>1</v>
      </c>
    </row>
    <row r="367" spans="1:11" x14ac:dyDescent="0.3">
      <c r="A367" s="317">
        <v>42899.548608969904</v>
      </c>
      <c r="B367" s="318">
        <v>34241.362999999998</v>
      </c>
      <c r="C367" s="318">
        <f t="shared" si="6"/>
        <v>0.30700000000069849</v>
      </c>
      <c r="D367" s="414">
        <f t="shared" si="5"/>
        <v>0.15350000000034925</v>
      </c>
      <c r="H367" s="332"/>
      <c r="I367" s="333"/>
      <c r="J367" s="82">
        <v>49</v>
      </c>
      <c r="K367" s="319">
        <v>2</v>
      </c>
    </row>
    <row r="368" spans="1:11" x14ac:dyDescent="0.3">
      <c r="A368" s="317">
        <v>42899.590275578703</v>
      </c>
      <c r="B368" s="318">
        <v>34241.660000000003</v>
      </c>
      <c r="C368" s="318">
        <f t="shared" si="6"/>
        <v>0.29700000000593718</v>
      </c>
      <c r="D368" s="414">
        <f t="shared" si="5"/>
        <v>0.14850000000296859</v>
      </c>
      <c r="H368" s="332"/>
      <c r="I368" s="333"/>
      <c r="J368" s="82">
        <v>50</v>
      </c>
      <c r="K368" s="320">
        <v>3</v>
      </c>
    </row>
    <row r="369" spans="1:11" x14ac:dyDescent="0.3">
      <c r="A369" s="317">
        <v>42899.631942187501</v>
      </c>
      <c r="B369" s="318">
        <v>34241.96</v>
      </c>
      <c r="C369" s="318">
        <f t="shared" si="6"/>
        <v>0.29999999999563443</v>
      </c>
      <c r="D369" s="414">
        <f t="shared" si="5"/>
        <v>0.14999999999781721</v>
      </c>
      <c r="H369" s="332"/>
      <c r="I369" s="333"/>
      <c r="J369" s="82">
        <v>51</v>
      </c>
      <c r="K369" s="321">
        <v>4</v>
      </c>
    </row>
    <row r="370" spans="1:11" x14ac:dyDescent="0.3">
      <c r="A370" s="317">
        <v>42899.673608796293</v>
      </c>
      <c r="B370" s="318">
        <v>34242.264999999999</v>
      </c>
      <c r="C370" s="318">
        <f t="shared" si="6"/>
        <v>0.30500000000029104</v>
      </c>
      <c r="D370" s="414">
        <f t="shared" si="5"/>
        <v>0.15250000000014552</v>
      </c>
      <c r="H370" s="332"/>
      <c r="I370" s="333"/>
      <c r="J370" s="82">
        <v>52</v>
      </c>
      <c r="K370" s="82">
        <v>1</v>
      </c>
    </row>
    <row r="371" spans="1:11" x14ac:dyDescent="0.3">
      <c r="A371" s="317">
        <v>42899.715275405091</v>
      </c>
      <c r="B371" s="318">
        <v>34242.559000000001</v>
      </c>
      <c r="C371" s="318">
        <f t="shared" si="6"/>
        <v>0.29400000000168802</v>
      </c>
      <c r="D371" s="414">
        <f t="shared" si="5"/>
        <v>0.14700000000084401</v>
      </c>
      <c r="H371" s="332"/>
      <c r="I371" s="333"/>
      <c r="J371" s="82">
        <v>53</v>
      </c>
      <c r="K371" s="319">
        <v>2</v>
      </c>
    </row>
    <row r="372" spans="1:11" x14ac:dyDescent="0.3">
      <c r="A372" s="317">
        <v>42899.75694201389</v>
      </c>
      <c r="B372" s="318">
        <v>34242.85</v>
      </c>
      <c r="C372" s="318">
        <f t="shared" si="6"/>
        <v>0.29099999999743886</v>
      </c>
      <c r="D372" s="414">
        <f t="shared" si="5"/>
        <v>0.14549999999871943</v>
      </c>
      <c r="H372" s="332"/>
      <c r="I372" s="333"/>
      <c r="J372" s="82">
        <v>54</v>
      </c>
      <c r="K372" s="320">
        <v>3</v>
      </c>
    </row>
    <row r="373" spans="1:11" x14ac:dyDescent="0.3">
      <c r="A373" s="317">
        <v>42899.798608622688</v>
      </c>
      <c r="B373" s="318">
        <v>34243.150999999998</v>
      </c>
      <c r="C373" s="318">
        <f t="shared" si="6"/>
        <v>0.30099999999947613</v>
      </c>
      <c r="D373" s="414">
        <f t="shared" si="5"/>
        <v>0.15049999999973807</v>
      </c>
      <c r="H373" s="332"/>
      <c r="I373" s="333"/>
      <c r="J373" s="82">
        <v>55</v>
      </c>
      <c r="K373" s="321">
        <v>4</v>
      </c>
    </row>
    <row r="374" spans="1:11" x14ac:dyDescent="0.3">
      <c r="A374" s="317">
        <v>42899.84027523148</v>
      </c>
      <c r="B374" s="318">
        <v>34243.442000000003</v>
      </c>
      <c r="C374" s="318">
        <f t="shared" si="6"/>
        <v>0.29100000000471482</v>
      </c>
      <c r="D374" s="414">
        <f t="shared" si="5"/>
        <v>0.14550000000235741</v>
      </c>
      <c r="H374" s="332"/>
      <c r="I374" s="333"/>
      <c r="J374" s="82">
        <v>56</v>
      </c>
      <c r="K374" s="82">
        <v>1</v>
      </c>
    </row>
    <row r="375" spans="1:11" x14ac:dyDescent="0.3">
      <c r="A375" s="317">
        <v>42899.881941840278</v>
      </c>
      <c r="B375" s="318">
        <v>34243.728000000003</v>
      </c>
      <c r="C375" s="318">
        <f t="shared" si="6"/>
        <v>0.28600000000005821</v>
      </c>
      <c r="D375" s="414">
        <f t="shared" si="5"/>
        <v>0.1430000000000291</v>
      </c>
      <c r="H375" s="332"/>
      <c r="I375" s="333"/>
      <c r="J375" s="82">
        <v>57</v>
      </c>
      <c r="K375" s="319">
        <v>2</v>
      </c>
    </row>
    <row r="376" spans="1:11" x14ac:dyDescent="0.3">
      <c r="A376" s="317">
        <v>42899.923608449077</v>
      </c>
      <c r="B376" s="318">
        <v>34244.025999999998</v>
      </c>
      <c r="C376" s="318">
        <f t="shared" si="6"/>
        <v>0.29799999999522697</v>
      </c>
      <c r="D376" s="414">
        <f t="shared" ref="D376:D448" si="7">C376/2</f>
        <v>0.14899999999761349</v>
      </c>
      <c r="H376" s="332"/>
      <c r="I376" s="333"/>
      <c r="J376" s="82">
        <v>58</v>
      </c>
      <c r="K376" s="320">
        <v>3</v>
      </c>
    </row>
    <row r="377" spans="1:11" x14ac:dyDescent="0.3">
      <c r="A377" s="322">
        <v>42899.965275057868</v>
      </c>
      <c r="B377" s="323">
        <v>34244.324999999997</v>
      </c>
      <c r="C377" s="323">
        <f t="shared" si="6"/>
        <v>0.29899999999906868</v>
      </c>
      <c r="D377" s="415">
        <f t="shared" si="7"/>
        <v>0.14949999999953434</v>
      </c>
      <c r="E377" s="336">
        <f>SUM(C354:C377)*7.4805194805</f>
        <v>53.725090908956226</v>
      </c>
      <c r="F377" s="324">
        <f>AVERAGE(D354:D377)</f>
        <v>0.14962500000001455</v>
      </c>
      <c r="G377" s="324">
        <f>_xlfn.STDEV.S(D354:D377)</f>
        <v>3.2712515886636514E-3</v>
      </c>
      <c r="H377" s="337"/>
      <c r="I377" s="333"/>
      <c r="J377" s="82">
        <v>59</v>
      </c>
      <c r="K377" s="321">
        <v>4</v>
      </c>
    </row>
    <row r="378" spans="1:11" x14ac:dyDescent="0.3">
      <c r="A378" s="317">
        <v>42900.006941666667</v>
      </c>
      <c r="B378" s="318">
        <v>34244.616000000002</v>
      </c>
      <c r="C378" s="318">
        <f t="shared" si="6"/>
        <v>0.29100000000471482</v>
      </c>
      <c r="D378" s="414">
        <f t="shared" si="7"/>
        <v>0.14550000000235741</v>
      </c>
      <c r="H378" s="332"/>
      <c r="I378" s="333"/>
      <c r="J378" s="82">
        <v>60</v>
      </c>
      <c r="K378" s="82">
        <v>1</v>
      </c>
    </row>
    <row r="379" spans="1:11" x14ac:dyDescent="0.3">
      <c r="A379" s="317">
        <v>42900.048608275465</v>
      </c>
      <c r="B379" s="318">
        <v>34244.915999999997</v>
      </c>
      <c r="C379" s="318">
        <f t="shared" si="6"/>
        <v>0.29999999999563443</v>
      </c>
      <c r="D379" s="414">
        <f t="shared" si="7"/>
        <v>0.14999999999781721</v>
      </c>
      <c r="H379" s="332"/>
      <c r="I379" s="333"/>
      <c r="J379" s="82">
        <v>61</v>
      </c>
      <c r="K379" s="319">
        <v>2</v>
      </c>
    </row>
    <row r="380" spans="1:11" x14ac:dyDescent="0.3">
      <c r="A380" s="317">
        <v>42900.090274884256</v>
      </c>
      <c r="B380" s="318">
        <v>34245.220999999998</v>
      </c>
      <c r="C380" s="318">
        <f t="shared" si="6"/>
        <v>0.30500000000029104</v>
      </c>
      <c r="D380" s="414">
        <f t="shared" si="7"/>
        <v>0.15250000000014552</v>
      </c>
      <c r="H380" s="332"/>
      <c r="I380" s="333"/>
      <c r="J380" s="82">
        <v>62</v>
      </c>
      <c r="K380" s="320">
        <v>3</v>
      </c>
    </row>
    <row r="381" spans="1:11" x14ac:dyDescent="0.3">
      <c r="A381" s="317">
        <v>42900.131941493055</v>
      </c>
      <c r="B381" s="318">
        <v>34245.521000000001</v>
      </c>
      <c r="C381" s="318">
        <f t="shared" si="6"/>
        <v>0.30000000000291038</v>
      </c>
      <c r="D381" s="414">
        <f t="shared" si="7"/>
        <v>0.15000000000145519</v>
      </c>
      <c r="H381" s="332"/>
      <c r="I381" s="333"/>
      <c r="J381" s="82">
        <v>63</v>
      </c>
      <c r="K381" s="321">
        <v>4</v>
      </c>
    </row>
    <row r="382" spans="1:11" x14ac:dyDescent="0.3">
      <c r="A382" s="317">
        <v>42900.173608101853</v>
      </c>
      <c r="B382" s="318">
        <v>34245.819000000003</v>
      </c>
      <c r="C382" s="318">
        <f t="shared" si="6"/>
        <v>0.29800000000250293</v>
      </c>
      <c r="D382" s="414">
        <f t="shared" si="7"/>
        <v>0.14900000000125146</v>
      </c>
      <c r="H382" s="332"/>
      <c r="I382" s="333"/>
      <c r="J382" s="82">
        <v>64</v>
      </c>
      <c r="K382" s="82">
        <v>1</v>
      </c>
    </row>
    <row r="383" spans="1:11" x14ac:dyDescent="0.3">
      <c r="A383" s="317">
        <v>42900.215274710645</v>
      </c>
      <c r="B383" s="318">
        <v>34246.131999999998</v>
      </c>
      <c r="C383" s="318">
        <f t="shared" si="6"/>
        <v>0.3129999999946449</v>
      </c>
      <c r="D383" s="414">
        <f t="shared" si="7"/>
        <v>0.15649999999732245</v>
      </c>
      <c r="H383" s="332"/>
      <c r="I383" s="333"/>
      <c r="J383" s="82">
        <v>65</v>
      </c>
      <c r="K383" s="319">
        <v>2</v>
      </c>
    </row>
    <row r="384" spans="1:11" x14ac:dyDescent="0.3">
      <c r="A384" s="317">
        <v>42900.256941319443</v>
      </c>
      <c r="B384" s="318">
        <v>34246.438000000002</v>
      </c>
      <c r="C384" s="318">
        <f t="shared" si="6"/>
        <v>0.30600000000413274</v>
      </c>
      <c r="D384" s="414">
        <f t="shared" si="7"/>
        <v>0.15300000000206637</v>
      </c>
      <c r="H384" s="332"/>
      <c r="I384" s="333"/>
      <c r="J384" s="82">
        <v>66</v>
      </c>
      <c r="K384" s="320">
        <v>3</v>
      </c>
    </row>
    <row r="385" spans="1:11" x14ac:dyDescent="0.3">
      <c r="A385" s="317">
        <v>42900.298607928242</v>
      </c>
      <c r="B385" s="318">
        <v>34246.731</v>
      </c>
      <c r="C385" s="318">
        <f t="shared" si="6"/>
        <v>0.29299999999784632</v>
      </c>
      <c r="D385" s="414">
        <f t="shared" si="7"/>
        <v>0.14649999999892316</v>
      </c>
      <c r="H385" s="332"/>
      <c r="I385" s="333"/>
      <c r="J385" s="82">
        <v>67</v>
      </c>
      <c r="K385" s="321">
        <v>4</v>
      </c>
    </row>
    <row r="386" spans="1:11" x14ac:dyDescent="0.3">
      <c r="A386" s="317">
        <v>42900.34027453704</v>
      </c>
      <c r="B386" s="318">
        <v>34247.040000000001</v>
      </c>
      <c r="C386" s="318">
        <f t="shared" si="6"/>
        <v>0.30900000000110595</v>
      </c>
      <c r="D386" s="414">
        <f t="shared" si="7"/>
        <v>0.15450000000055297</v>
      </c>
      <c r="H386" s="332"/>
      <c r="I386" s="333"/>
      <c r="J386" s="82">
        <v>68</v>
      </c>
      <c r="K386" s="82">
        <v>1</v>
      </c>
    </row>
    <row r="387" spans="1:11" x14ac:dyDescent="0.3">
      <c r="A387" s="317">
        <v>42900.381941145832</v>
      </c>
      <c r="B387" s="318">
        <v>34247.35</v>
      </c>
      <c r="C387" s="318">
        <f t="shared" si="6"/>
        <v>0.30999999999767169</v>
      </c>
      <c r="D387" s="414">
        <f t="shared" si="7"/>
        <v>0.15499999999883585</v>
      </c>
      <c r="H387" s="332"/>
      <c r="I387" s="333"/>
      <c r="J387" s="82">
        <v>69</v>
      </c>
      <c r="K387" s="319">
        <v>2</v>
      </c>
    </row>
    <row r="388" spans="1:11" x14ac:dyDescent="0.3">
      <c r="A388" s="317">
        <v>42900.42360775463</v>
      </c>
      <c r="B388" s="318">
        <v>34247.648999999998</v>
      </c>
      <c r="C388" s="318">
        <f t="shared" si="6"/>
        <v>0.29899999999906868</v>
      </c>
      <c r="D388" s="414">
        <f t="shared" si="7"/>
        <v>0.14949999999953434</v>
      </c>
      <c r="H388" s="332"/>
      <c r="I388" s="333"/>
      <c r="J388" s="82">
        <v>70</v>
      </c>
      <c r="K388" s="320">
        <v>3</v>
      </c>
    </row>
    <row r="389" spans="1:11" x14ac:dyDescent="0.3">
      <c r="A389" s="317">
        <v>42900.465274363429</v>
      </c>
      <c r="B389" s="318">
        <v>34247.951999999997</v>
      </c>
      <c r="C389" s="318">
        <f t="shared" si="6"/>
        <v>0.30299999999988358</v>
      </c>
      <c r="D389" s="414">
        <f t="shared" si="7"/>
        <v>0.15149999999994179</v>
      </c>
      <c r="H389" s="332"/>
      <c r="I389" s="333"/>
      <c r="J389" s="82">
        <v>71</v>
      </c>
      <c r="K389" s="321">
        <v>4</v>
      </c>
    </row>
    <row r="390" spans="1:11" x14ac:dyDescent="0.3">
      <c r="A390" s="317">
        <v>42900.50694097222</v>
      </c>
      <c r="B390" s="318">
        <v>34248.258999999998</v>
      </c>
      <c r="C390" s="318">
        <f t="shared" si="6"/>
        <v>0.30700000000069849</v>
      </c>
      <c r="D390" s="414">
        <f t="shared" si="7"/>
        <v>0.15350000000034925</v>
      </c>
      <c r="H390" s="332"/>
      <c r="I390" s="333"/>
      <c r="J390" s="82">
        <v>72</v>
      </c>
      <c r="K390" s="82">
        <v>1</v>
      </c>
    </row>
    <row r="391" spans="1:11" x14ac:dyDescent="0.3">
      <c r="A391" s="317">
        <v>42900.548607581019</v>
      </c>
      <c r="B391" s="318">
        <v>34248.559999999998</v>
      </c>
      <c r="C391" s="318">
        <f t="shared" si="6"/>
        <v>0.30099999999947613</v>
      </c>
      <c r="D391" s="414">
        <f t="shared" si="7"/>
        <v>0.15049999999973807</v>
      </c>
      <c r="H391" s="332"/>
      <c r="I391" s="333"/>
      <c r="J391" s="82">
        <v>73</v>
      </c>
      <c r="K391" s="319">
        <v>2</v>
      </c>
    </row>
    <row r="392" spans="1:11" x14ac:dyDescent="0.3">
      <c r="A392" s="317">
        <v>42900.590274189817</v>
      </c>
      <c r="B392" s="318">
        <v>34248.858999999997</v>
      </c>
      <c r="C392" s="318">
        <f t="shared" si="6"/>
        <v>0.29899999999906868</v>
      </c>
      <c r="D392" s="414">
        <f t="shared" si="7"/>
        <v>0.14949999999953434</v>
      </c>
      <c r="H392" s="332"/>
      <c r="I392" s="333"/>
      <c r="J392" s="82">
        <v>74</v>
      </c>
      <c r="K392" s="320">
        <v>3</v>
      </c>
    </row>
    <row r="393" spans="1:11" x14ac:dyDescent="0.3">
      <c r="A393" s="317">
        <v>42900.631940798608</v>
      </c>
      <c r="B393" s="318">
        <v>34249.165999999997</v>
      </c>
      <c r="C393" s="318">
        <f t="shared" si="6"/>
        <v>0.30700000000069849</v>
      </c>
      <c r="D393" s="414">
        <f t="shared" si="7"/>
        <v>0.15350000000034925</v>
      </c>
      <c r="H393" s="332"/>
      <c r="I393" s="333"/>
      <c r="J393" s="82">
        <v>75</v>
      </c>
      <c r="K393" s="321">
        <v>4</v>
      </c>
    </row>
    <row r="394" spans="1:11" x14ac:dyDescent="0.3">
      <c r="A394" s="317">
        <v>42900.673607407407</v>
      </c>
      <c r="B394" s="318">
        <v>34249.464</v>
      </c>
      <c r="C394" s="318">
        <f t="shared" si="6"/>
        <v>0.29800000000250293</v>
      </c>
      <c r="D394" s="414">
        <f t="shared" si="7"/>
        <v>0.14900000000125146</v>
      </c>
      <c r="H394" s="332"/>
      <c r="I394" s="333"/>
      <c r="J394" s="82">
        <v>76</v>
      </c>
      <c r="K394" s="82">
        <v>1</v>
      </c>
    </row>
    <row r="395" spans="1:11" x14ac:dyDescent="0.3">
      <c r="A395" s="317">
        <v>42900.715274016206</v>
      </c>
      <c r="B395" s="318">
        <v>34249.752</v>
      </c>
      <c r="C395" s="318">
        <f t="shared" si="6"/>
        <v>0.28800000000046566</v>
      </c>
      <c r="D395" s="414">
        <f t="shared" si="7"/>
        <v>0.14400000000023283</v>
      </c>
      <c r="H395" s="332"/>
      <c r="I395" s="333"/>
      <c r="J395" s="82">
        <v>77</v>
      </c>
      <c r="K395" s="319">
        <v>2</v>
      </c>
    </row>
    <row r="396" spans="1:11" x14ac:dyDescent="0.3">
      <c r="A396" s="317">
        <v>42900.756940624997</v>
      </c>
      <c r="B396" s="318">
        <v>34250.052000000003</v>
      </c>
      <c r="C396" s="318">
        <f t="shared" si="6"/>
        <v>0.30000000000291038</v>
      </c>
      <c r="D396" s="414">
        <f t="shared" si="7"/>
        <v>0.15000000000145519</v>
      </c>
      <c r="H396" s="332"/>
      <c r="I396" s="333"/>
      <c r="J396" s="82">
        <v>78</v>
      </c>
      <c r="K396" s="320">
        <v>3</v>
      </c>
    </row>
    <row r="397" spans="1:11" x14ac:dyDescent="0.3">
      <c r="A397" s="317">
        <v>42900.798607233795</v>
      </c>
      <c r="B397" s="318">
        <v>34250.351000000002</v>
      </c>
      <c r="C397" s="318">
        <f t="shared" si="6"/>
        <v>0.29899999999906868</v>
      </c>
      <c r="D397" s="414">
        <f t="shared" si="7"/>
        <v>0.14949999999953434</v>
      </c>
      <c r="H397" s="332"/>
      <c r="I397" s="333"/>
      <c r="J397" s="82">
        <v>79</v>
      </c>
      <c r="K397" s="321">
        <v>4</v>
      </c>
    </row>
    <row r="398" spans="1:11" x14ac:dyDescent="0.3">
      <c r="A398" s="317">
        <v>42900.840273842594</v>
      </c>
      <c r="B398" s="318">
        <v>34250.639999999999</v>
      </c>
      <c r="C398" s="318">
        <f t="shared" si="6"/>
        <v>0.28899999999703141</v>
      </c>
      <c r="D398" s="414">
        <f t="shared" si="7"/>
        <v>0.1444999999985157</v>
      </c>
      <c r="H398" s="332"/>
      <c r="I398" s="333"/>
      <c r="J398" s="82">
        <v>80</v>
      </c>
      <c r="K398" s="82">
        <v>1</v>
      </c>
    </row>
    <row r="399" spans="1:11" x14ac:dyDescent="0.3">
      <c r="A399" s="317">
        <v>42900.881940451392</v>
      </c>
      <c r="B399" s="318">
        <v>34250.936000000002</v>
      </c>
      <c r="C399" s="318">
        <f t="shared" si="6"/>
        <v>0.29600000000209548</v>
      </c>
      <c r="D399" s="414">
        <f t="shared" si="7"/>
        <v>0.14800000000104774</v>
      </c>
      <c r="H399" s="332"/>
      <c r="I399" s="333"/>
      <c r="J399" s="82">
        <v>81</v>
      </c>
      <c r="K399" s="319">
        <v>2</v>
      </c>
    </row>
    <row r="400" spans="1:11" x14ac:dyDescent="0.3">
      <c r="A400" s="317">
        <v>42900.923607060184</v>
      </c>
      <c r="B400" s="318">
        <v>34251.235000000001</v>
      </c>
      <c r="C400" s="318">
        <f t="shared" si="6"/>
        <v>0.29899999999906868</v>
      </c>
      <c r="D400" s="414">
        <f t="shared" si="7"/>
        <v>0.14949999999953434</v>
      </c>
      <c r="H400" s="332"/>
      <c r="I400" s="333"/>
      <c r="J400" s="82">
        <v>82</v>
      </c>
      <c r="K400" s="320">
        <v>3</v>
      </c>
    </row>
    <row r="401" spans="1:12" x14ac:dyDescent="0.3">
      <c r="A401" s="322">
        <v>42900.965273668982</v>
      </c>
      <c r="B401" s="323">
        <v>34251.525999999998</v>
      </c>
      <c r="C401" s="323">
        <f t="shared" si="6"/>
        <v>0.29099999999743886</v>
      </c>
      <c r="D401" s="415">
        <f t="shared" si="7"/>
        <v>0.14549999999871943</v>
      </c>
      <c r="E401" s="336">
        <f>SUM(C378:C401)*7.4805194805</f>
        <v>53.867220779087468</v>
      </c>
      <c r="F401" s="324">
        <f>AVERAGE(D378:D401)</f>
        <v>0.15002083333335273</v>
      </c>
      <c r="G401" s="324">
        <f>_xlfn.STDEV.S(D378:D401)</f>
        <v>3.3345332983757627E-3</v>
      </c>
      <c r="H401" s="337"/>
      <c r="I401" s="333"/>
      <c r="J401" s="82">
        <v>83</v>
      </c>
      <c r="K401" s="321">
        <v>4</v>
      </c>
    </row>
    <row r="402" spans="1:12" x14ac:dyDescent="0.3">
      <c r="A402" s="317">
        <v>42901.006940277781</v>
      </c>
      <c r="B402" s="318">
        <v>34251.815999999999</v>
      </c>
      <c r="C402" s="318">
        <f t="shared" si="6"/>
        <v>0.29000000000087311</v>
      </c>
      <c r="D402" s="414">
        <f t="shared" si="7"/>
        <v>0.14500000000043656</v>
      </c>
      <c r="H402" s="332"/>
      <c r="I402" s="333"/>
      <c r="J402" s="82">
        <v>84</v>
      </c>
      <c r="K402" s="82">
        <v>1</v>
      </c>
    </row>
    <row r="403" spans="1:12" x14ac:dyDescent="0.3">
      <c r="A403" s="317">
        <v>42901.048606886572</v>
      </c>
      <c r="B403" s="318">
        <v>34252.112999999998</v>
      </c>
      <c r="C403" s="318">
        <f t="shared" si="6"/>
        <v>0.29699999999866122</v>
      </c>
      <c r="D403" s="414">
        <f t="shared" si="7"/>
        <v>0.14849999999933061</v>
      </c>
      <c r="H403" s="332"/>
      <c r="I403" s="333"/>
      <c r="J403" s="82">
        <v>85</v>
      </c>
      <c r="K403" s="319">
        <v>2</v>
      </c>
    </row>
    <row r="404" spans="1:12" x14ac:dyDescent="0.3">
      <c r="A404" s="317">
        <v>42901.090273495371</v>
      </c>
      <c r="B404" s="318">
        <v>34252.425000000003</v>
      </c>
      <c r="C404" s="318">
        <f t="shared" si="6"/>
        <v>0.3120000000053551</v>
      </c>
      <c r="D404" s="414">
        <f t="shared" si="7"/>
        <v>0.15600000000267755</v>
      </c>
      <c r="H404" s="332"/>
      <c r="I404" s="333"/>
      <c r="J404" s="82">
        <v>86</v>
      </c>
      <c r="K404" s="320">
        <v>3</v>
      </c>
    </row>
    <row r="405" spans="1:12" x14ac:dyDescent="0.3">
      <c r="A405" s="317">
        <v>42901.131940104169</v>
      </c>
      <c r="B405" s="318">
        <v>34252.714999999997</v>
      </c>
      <c r="C405" s="318">
        <f t="shared" si="6"/>
        <v>0.28999999999359716</v>
      </c>
      <c r="D405" s="414">
        <f t="shared" si="7"/>
        <v>0.14499999999679858</v>
      </c>
      <c r="H405" s="332"/>
      <c r="I405" s="333"/>
      <c r="J405" s="82">
        <v>87</v>
      </c>
      <c r="K405" s="321">
        <v>4</v>
      </c>
    </row>
    <row r="406" spans="1:12" x14ac:dyDescent="0.3">
      <c r="A406" s="317">
        <v>42901.17360671296</v>
      </c>
      <c r="B406" s="318">
        <v>34253.019999999997</v>
      </c>
      <c r="C406" s="318">
        <f t="shared" si="6"/>
        <v>0.30500000000029104</v>
      </c>
      <c r="D406" s="414">
        <f t="shared" si="7"/>
        <v>0.15250000000014552</v>
      </c>
      <c r="H406" s="332"/>
      <c r="I406" s="333"/>
      <c r="J406" s="82">
        <v>88</v>
      </c>
      <c r="K406" s="82">
        <v>1</v>
      </c>
    </row>
    <row r="407" spans="1:12" x14ac:dyDescent="0.3">
      <c r="A407" s="317">
        <v>42901.215273032409</v>
      </c>
      <c r="B407" s="318">
        <v>34253.322</v>
      </c>
      <c r="C407" s="318">
        <f t="shared" si="6"/>
        <v>0.30200000000331784</v>
      </c>
      <c r="D407" s="414">
        <f t="shared" si="7"/>
        <v>0.15100000000165892</v>
      </c>
      <c r="H407" s="332"/>
      <c r="I407" s="333"/>
      <c r="J407" s="82">
        <v>89</v>
      </c>
      <c r="K407" s="319">
        <v>2</v>
      </c>
    </row>
    <row r="408" spans="1:12" x14ac:dyDescent="0.3">
      <c r="A408" s="317">
        <v>42901.256939583334</v>
      </c>
      <c r="B408" s="318">
        <v>34253.631000000001</v>
      </c>
      <c r="C408" s="318">
        <f t="shared" si="6"/>
        <v>0.30900000000110595</v>
      </c>
      <c r="D408" s="414">
        <f t="shared" si="7"/>
        <v>0.15450000000055297</v>
      </c>
      <c r="H408" s="332"/>
      <c r="I408" s="333"/>
      <c r="J408" s="82">
        <v>90</v>
      </c>
      <c r="K408" s="320">
        <v>3</v>
      </c>
    </row>
    <row r="409" spans="1:12" x14ac:dyDescent="0.3">
      <c r="A409" s="317">
        <v>42901.29860613426</v>
      </c>
      <c r="B409" s="318">
        <v>34253.934999999998</v>
      </c>
      <c r="C409" s="318">
        <f t="shared" si="6"/>
        <v>0.30399999999644933</v>
      </c>
      <c r="D409" s="414">
        <f t="shared" si="7"/>
        <v>0.15199999999822467</v>
      </c>
      <c r="H409" s="332"/>
      <c r="I409" s="333"/>
      <c r="J409" s="82">
        <v>91</v>
      </c>
      <c r="K409" s="321">
        <v>4</v>
      </c>
    </row>
    <row r="410" spans="1:12" x14ac:dyDescent="0.3">
      <c r="A410" s="317">
        <v>42901.340272685185</v>
      </c>
      <c r="B410" s="318">
        <v>34254.243999999999</v>
      </c>
      <c r="C410" s="318">
        <f t="shared" si="6"/>
        <v>0.30900000000110595</v>
      </c>
      <c r="D410" s="414">
        <f t="shared" si="7"/>
        <v>0.15450000000055297</v>
      </c>
      <c r="H410" s="332"/>
      <c r="I410" s="333"/>
      <c r="J410" s="82">
        <v>92</v>
      </c>
      <c r="K410" s="82">
        <v>1</v>
      </c>
    </row>
    <row r="411" spans="1:12" x14ac:dyDescent="0.3">
      <c r="A411" s="317">
        <v>42901.381939236111</v>
      </c>
      <c r="B411" s="318">
        <v>34254.546000000002</v>
      </c>
      <c r="C411" s="318">
        <f t="shared" si="6"/>
        <v>0.30200000000331784</v>
      </c>
      <c r="D411" s="414">
        <f t="shared" si="7"/>
        <v>0.15100000000165892</v>
      </c>
      <c r="H411" s="332"/>
      <c r="I411" s="333"/>
      <c r="J411" s="82">
        <v>93</v>
      </c>
      <c r="K411" s="319">
        <v>2</v>
      </c>
    </row>
    <row r="412" spans="1:12" x14ac:dyDescent="0.3">
      <c r="A412" s="317">
        <v>42901.423605787037</v>
      </c>
      <c r="B412" s="318">
        <v>34254.843000000001</v>
      </c>
      <c r="C412" s="318">
        <f t="shared" si="6"/>
        <v>0.29699999999866122</v>
      </c>
      <c r="D412" s="414">
        <f t="shared" si="7"/>
        <v>0.14849999999933061</v>
      </c>
      <c r="H412" s="332"/>
      <c r="I412" s="333"/>
      <c r="J412" s="82">
        <v>94</v>
      </c>
      <c r="K412" s="320">
        <v>3</v>
      </c>
    </row>
    <row r="413" spans="1:12" x14ac:dyDescent="0.3">
      <c r="A413" s="317">
        <v>42901.465272337962</v>
      </c>
      <c r="B413" s="318">
        <v>34255.154000000002</v>
      </c>
      <c r="C413" s="318">
        <f t="shared" si="6"/>
        <v>0.3110000000015134</v>
      </c>
      <c r="D413" s="414">
        <f t="shared" si="7"/>
        <v>0.1555000000007567</v>
      </c>
      <c r="H413" s="332"/>
      <c r="I413" s="333"/>
      <c r="J413" s="82">
        <v>95</v>
      </c>
      <c r="K413" s="321">
        <v>4</v>
      </c>
    </row>
    <row r="414" spans="1:12" x14ac:dyDescent="0.3">
      <c r="A414" s="317">
        <v>42901.506938888888</v>
      </c>
      <c r="B414" s="318">
        <v>34255.457999999999</v>
      </c>
      <c r="C414" s="318">
        <f t="shared" si="6"/>
        <v>0.30399999999644933</v>
      </c>
      <c r="D414" s="414">
        <f t="shared" si="7"/>
        <v>0.15199999999822467</v>
      </c>
      <c r="H414" s="332"/>
      <c r="I414" s="333"/>
      <c r="J414" s="82">
        <v>96</v>
      </c>
      <c r="K414" s="82">
        <v>1</v>
      </c>
    </row>
    <row r="415" spans="1:12" x14ac:dyDescent="0.3">
      <c r="A415" s="317">
        <v>42901.548605439813</v>
      </c>
      <c r="B415" s="318">
        <v>34255.75</v>
      </c>
      <c r="C415" s="318">
        <f t="shared" si="6"/>
        <v>0.29200000000128057</v>
      </c>
      <c r="D415" s="414">
        <f t="shared" si="7"/>
        <v>0.14600000000064028</v>
      </c>
      <c r="H415" s="332"/>
      <c r="I415" s="333"/>
      <c r="J415" s="82">
        <v>97</v>
      </c>
      <c r="K415" s="319">
        <v>2</v>
      </c>
    </row>
    <row r="416" spans="1:12" x14ac:dyDescent="0.3">
      <c r="A416" s="317">
        <v>42901.590277777781</v>
      </c>
      <c r="B416" s="318">
        <v>34256.057999999997</v>
      </c>
      <c r="C416" s="318">
        <f t="shared" si="6"/>
        <v>0.30799999999726424</v>
      </c>
      <c r="D416" s="414">
        <f t="shared" si="7"/>
        <v>0.15399999999863212</v>
      </c>
      <c r="H416" s="332"/>
      <c r="I416" s="333"/>
      <c r="J416" s="82">
        <v>98</v>
      </c>
      <c r="K416" s="320">
        <v>3</v>
      </c>
      <c r="L416" s="62" t="s">
        <v>289</v>
      </c>
    </row>
    <row r="417" spans="1:12" x14ac:dyDescent="0.3">
      <c r="A417" s="317">
        <v>42901.62777777778</v>
      </c>
      <c r="B417" s="318">
        <v>34256.36</v>
      </c>
      <c r="C417" s="318">
        <f t="shared" ref="C417:C493" si="8">B417-B416</f>
        <v>0.30200000000331784</v>
      </c>
      <c r="D417" s="414">
        <f t="shared" si="7"/>
        <v>0.15100000000165892</v>
      </c>
      <c r="H417" s="332"/>
      <c r="I417" s="333"/>
      <c r="J417" s="82">
        <v>1</v>
      </c>
      <c r="K417" s="321">
        <v>4</v>
      </c>
      <c r="L417" s="62" t="s">
        <v>290</v>
      </c>
    </row>
    <row r="418" spans="1:12" x14ac:dyDescent="0.3">
      <c r="A418" s="317">
        <v>42901.669444444444</v>
      </c>
      <c r="B418" s="318">
        <v>34256.652999999998</v>
      </c>
      <c r="C418" s="318">
        <f t="shared" si="8"/>
        <v>0.29299999999784632</v>
      </c>
      <c r="D418" s="414">
        <f t="shared" si="7"/>
        <v>0.14649999999892316</v>
      </c>
      <c r="H418" s="332"/>
      <c r="I418" s="333"/>
      <c r="J418" s="82">
        <v>2</v>
      </c>
      <c r="K418" s="82">
        <v>1</v>
      </c>
    </row>
    <row r="419" spans="1:12" x14ac:dyDescent="0.3">
      <c r="A419" s="317">
        <v>42901.711111111108</v>
      </c>
      <c r="B419" s="318">
        <v>34256.953000000001</v>
      </c>
      <c r="C419" s="318">
        <f t="shared" si="8"/>
        <v>0.30000000000291038</v>
      </c>
      <c r="D419" s="414">
        <f t="shared" si="7"/>
        <v>0.15000000000145519</v>
      </c>
      <c r="H419" s="332"/>
      <c r="I419" s="333"/>
      <c r="J419" s="82">
        <v>3</v>
      </c>
      <c r="K419" s="319">
        <v>2</v>
      </c>
    </row>
    <row r="420" spans="1:12" x14ac:dyDescent="0.3">
      <c r="A420" s="317">
        <v>42901.752777604168</v>
      </c>
      <c r="B420" s="318">
        <v>34257.256000000001</v>
      </c>
      <c r="C420" s="318">
        <f t="shared" si="8"/>
        <v>0.30299999999988358</v>
      </c>
      <c r="D420" s="414">
        <f t="shared" si="7"/>
        <v>0.15149999999994179</v>
      </c>
      <c r="H420" s="332"/>
      <c r="I420" s="333"/>
      <c r="J420" s="82">
        <v>4</v>
      </c>
      <c r="K420" s="320">
        <v>3</v>
      </c>
    </row>
    <row r="421" spans="1:12" x14ac:dyDescent="0.3">
      <c r="A421" s="317">
        <v>42901.794444212966</v>
      </c>
      <c r="B421" s="318">
        <v>34257.546000000002</v>
      </c>
      <c r="C421" s="318">
        <f t="shared" si="8"/>
        <v>0.29000000000087311</v>
      </c>
      <c r="D421" s="414">
        <f t="shared" si="7"/>
        <v>0.14500000000043656</v>
      </c>
      <c r="H421" s="332"/>
      <c r="I421" s="333"/>
      <c r="J421" s="82">
        <v>5</v>
      </c>
      <c r="K421" s="321">
        <v>4</v>
      </c>
    </row>
    <row r="422" spans="1:12" x14ac:dyDescent="0.3">
      <c r="A422" s="317">
        <v>42901.836110821758</v>
      </c>
      <c r="B422" s="318">
        <v>34257.832999999999</v>
      </c>
      <c r="C422" s="318">
        <f t="shared" si="8"/>
        <v>0.28699999999662396</v>
      </c>
      <c r="D422" s="414">
        <f t="shared" si="7"/>
        <v>0.14349999999831198</v>
      </c>
      <c r="H422" s="332"/>
      <c r="I422" s="333"/>
      <c r="J422" s="82">
        <v>6</v>
      </c>
      <c r="K422" s="82">
        <v>1</v>
      </c>
    </row>
    <row r="423" spans="1:12" x14ac:dyDescent="0.3">
      <c r="A423" s="317">
        <v>42901.877777430556</v>
      </c>
      <c r="B423" s="318">
        <v>34258.137999999999</v>
      </c>
      <c r="C423" s="318">
        <f t="shared" si="8"/>
        <v>0.30500000000029104</v>
      </c>
      <c r="D423" s="414">
        <f t="shared" si="7"/>
        <v>0.15250000000014552</v>
      </c>
      <c r="H423" s="332"/>
      <c r="I423" s="333"/>
      <c r="J423" s="82">
        <v>7</v>
      </c>
      <c r="K423" s="319">
        <v>2</v>
      </c>
    </row>
    <row r="424" spans="1:12" x14ac:dyDescent="0.3">
      <c r="A424" s="317">
        <v>42901.919444039355</v>
      </c>
      <c r="B424" s="318">
        <v>34258.432000000001</v>
      </c>
      <c r="C424" s="318">
        <f t="shared" si="8"/>
        <v>0.29400000000168802</v>
      </c>
      <c r="D424" s="414">
        <f t="shared" si="7"/>
        <v>0.14700000000084401</v>
      </c>
      <c r="H424" s="332"/>
      <c r="I424" s="333"/>
      <c r="J424" s="82">
        <v>8</v>
      </c>
      <c r="K424" s="320">
        <v>3</v>
      </c>
    </row>
    <row r="425" spans="1:12" x14ac:dyDescent="0.3">
      <c r="A425" s="322">
        <v>42901.961110648146</v>
      </c>
      <c r="B425" s="323">
        <v>34258.720000000001</v>
      </c>
      <c r="C425" s="323">
        <f t="shared" si="8"/>
        <v>0.28800000000046566</v>
      </c>
      <c r="D425" s="415">
        <f t="shared" si="7"/>
        <v>0.14400000000023283</v>
      </c>
      <c r="E425" s="336">
        <f>SUM(C402:C425)*7.4805194805</f>
        <v>53.814857142740514</v>
      </c>
      <c r="F425" s="324">
        <f>AVERAGE(D402:D425)</f>
        <v>0.14987500000006548</v>
      </c>
      <c r="G425" s="324">
        <f>_xlfn.STDEV.S(D402:D425)</f>
        <v>3.8624445969331189E-3</v>
      </c>
      <c r="H425" s="337"/>
      <c r="I425" s="333"/>
      <c r="J425" s="82">
        <v>9</v>
      </c>
      <c r="K425" s="321">
        <v>4</v>
      </c>
    </row>
    <row r="426" spans="1:12" x14ac:dyDescent="0.3">
      <c r="A426" s="317">
        <v>42902.002777256945</v>
      </c>
      <c r="B426" s="318">
        <v>34259.016000000003</v>
      </c>
      <c r="C426" s="318">
        <f t="shared" si="8"/>
        <v>0.29600000000209548</v>
      </c>
      <c r="D426" s="414">
        <f t="shared" si="7"/>
        <v>0.14800000000104774</v>
      </c>
      <c r="H426" s="332"/>
      <c r="I426" s="333"/>
      <c r="J426" s="82">
        <v>10</v>
      </c>
      <c r="K426" s="82">
        <v>1</v>
      </c>
    </row>
    <row r="427" spans="1:12" x14ac:dyDescent="0.3">
      <c r="A427" s="317">
        <v>42902.044443865743</v>
      </c>
      <c r="B427" s="318">
        <v>34259.321000000004</v>
      </c>
      <c r="C427" s="318">
        <f t="shared" si="8"/>
        <v>0.30500000000029104</v>
      </c>
      <c r="D427" s="414">
        <f t="shared" si="7"/>
        <v>0.15250000000014552</v>
      </c>
      <c r="H427" s="332"/>
      <c r="I427" s="333"/>
      <c r="J427" s="82">
        <v>11</v>
      </c>
      <c r="K427" s="319">
        <v>2</v>
      </c>
    </row>
    <row r="428" spans="1:12" x14ac:dyDescent="0.3">
      <c r="A428" s="317">
        <v>42902.086110474535</v>
      </c>
      <c r="B428" s="318">
        <v>34259.618000000002</v>
      </c>
      <c r="C428" s="318">
        <f t="shared" si="8"/>
        <v>0.29699999999866122</v>
      </c>
      <c r="D428" s="414">
        <f t="shared" si="7"/>
        <v>0.14849999999933061</v>
      </c>
      <c r="H428" s="332"/>
      <c r="I428" s="333"/>
      <c r="J428" s="82">
        <v>12</v>
      </c>
      <c r="K428" s="320">
        <v>3</v>
      </c>
    </row>
    <row r="429" spans="1:12" x14ac:dyDescent="0.3">
      <c r="A429" s="317">
        <v>42902.127777083333</v>
      </c>
      <c r="B429" s="318">
        <v>34259.919000000002</v>
      </c>
      <c r="C429" s="318">
        <f t="shared" si="8"/>
        <v>0.30099999999947613</v>
      </c>
      <c r="D429" s="414">
        <f t="shared" si="7"/>
        <v>0.15049999999973807</v>
      </c>
      <c r="H429" s="332"/>
      <c r="I429" s="333"/>
      <c r="J429" s="82">
        <v>13</v>
      </c>
      <c r="K429" s="321">
        <v>4</v>
      </c>
    </row>
    <row r="430" spans="1:12" x14ac:dyDescent="0.3">
      <c r="A430" s="317">
        <v>42902.169443692132</v>
      </c>
      <c r="B430" s="318">
        <v>34260.224000000002</v>
      </c>
      <c r="C430" s="318">
        <f t="shared" si="8"/>
        <v>0.30500000000029104</v>
      </c>
      <c r="D430" s="414">
        <f t="shared" si="7"/>
        <v>0.15250000000014552</v>
      </c>
      <c r="H430" s="332"/>
      <c r="I430" s="333"/>
      <c r="J430" s="82">
        <v>14</v>
      </c>
      <c r="K430" s="82">
        <v>1</v>
      </c>
    </row>
    <row r="431" spans="1:12" x14ac:dyDescent="0.3">
      <c r="A431" s="317">
        <v>42902.211110300923</v>
      </c>
      <c r="B431" s="318">
        <v>34260.527000000002</v>
      </c>
      <c r="C431" s="318">
        <f t="shared" si="8"/>
        <v>0.30299999999988358</v>
      </c>
      <c r="D431" s="414">
        <f t="shared" si="7"/>
        <v>0.15149999999994179</v>
      </c>
      <c r="H431" s="332"/>
      <c r="I431" s="333"/>
      <c r="J431" s="82">
        <v>15</v>
      </c>
      <c r="K431" s="319">
        <v>2</v>
      </c>
    </row>
    <row r="432" spans="1:12" x14ac:dyDescent="0.3">
      <c r="A432" s="317">
        <v>42902.252776909721</v>
      </c>
      <c r="B432" s="318">
        <v>34260.824000000001</v>
      </c>
      <c r="C432" s="318">
        <f t="shared" si="8"/>
        <v>0.29699999999866122</v>
      </c>
      <c r="D432" s="414">
        <f t="shared" si="7"/>
        <v>0.14849999999933061</v>
      </c>
      <c r="H432" s="332"/>
      <c r="I432" s="333"/>
      <c r="J432" s="82">
        <v>16</v>
      </c>
      <c r="K432" s="320">
        <v>3</v>
      </c>
    </row>
    <row r="433" spans="1:11" x14ac:dyDescent="0.3">
      <c r="A433" s="317">
        <v>42902.29444351852</v>
      </c>
      <c r="B433" s="318">
        <v>34261.135999999999</v>
      </c>
      <c r="C433" s="318">
        <f t="shared" si="8"/>
        <v>0.31199999999807915</v>
      </c>
      <c r="D433" s="414">
        <f t="shared" si="7"/>
        <v>0.15599999999903957</v>
      </c>
      <c r="H433" s="332"/>
      <c r="I433" s="333"/>
      <c r="J433" s="82">
        <v>17</v>
      </c>
      <c r="K433" s="321">
        <v>4</v>
      </c>
    </row>
    <row r="434" spans="1:11" x14ac:dyDescent="0.3">
      <c r="A434" s="317">
        <v>42902.336110127311</v>
      </c>
      <c r="B434" s="318">
        <v>34261.442000000003</v>
      </c>
      <c r="C434" s="318">
        <f t="shared" si="8"/>
        <v>0.30600000000413274</v>
      </c>
      <c r="D434" s="414">
        <f t="shared" si="7"/>
        <v>0.15300000000206637</v>
      </c>
      <c r="H434" s="332"/>
      <c r="I434" s="333"/>
      <c r="J434" s="82">
        <v>18</v>
      </c>
      <c r="K434" s="82">
        <v>1</v>
      </c>
    </row>
    <row r="435" spans="1:11" x14ac:dyDescent="0.3">
      <c r="A435" s="317">
        <v>42902.37777673611</v>
      </c>
      <c r="B435" s="318">
        <v>34261.737000000001</v>
      </c>
      <c r="C435" s="318">
        <f t="shared" si="8"/>
        <v>0.29499999999825377</v>
      </c>
      <c r="D435" s="414">
        <f t="shared" si="7"/>
        <v>0.14749999999912689</v>
      </c>
      <c r="H435" s="332"/>
      <c r="I435" s="333"/>
      <c r="J435" s="82">
        <v>19</v>
      </c>
      <c r="K435" s="319">
        <v>2</v>
      </c>
    </row>
    <row r="436" spans="1:11" x14ac:dyDescent="0.3">
      <c r="A436" s="317">
        <v>42902.419443344908</v>
      </c>
      <c r="B436" s="318">
        <v>34262.042000000001</v>
      </c>
      <c r="C436" s="318">
        <f t="shared" si="8"/>
        <v>0.30500000000029104</v>
      </c>
      <c r="D436" s="414">
        <f t="shared" si="7"/>
        <v>0.15250000000014552</v>
      </c>
      <c r="H436" s="332"/>
      <c r="I436" s="333"/>
      <c r="J436" s="82">
        <v>20</v>
      </c>
      <c r="K436" s="320">
        <v>3</v>
      </c>
    </row>
    <row r="437" spans="1:11" x14ac:dyDescent="0.3">
      <c r="A437" s="317">
        <v>42902.461109953707</v>
      </c>
      <c r="B437" s="318">
        <v>34262.345000000001</v>
      </c>
      <c r="C437" s="318">
        <f t="shared" si="8"/>
        <v>0.30299999999988358</v>
      </c>
      <c r="D437" s="414">
        <f t="shared" si="7"/>
        <v>0.15149999999994179</v>
      </c>
      <c r="H437" s="332"/>
      <c r="I437" s="333"/>
      <c r="J437" s="82">
        <v>21</v>
      </c>
      <c r="K437" s="321">
        <v>4</v>
      </c>
    </row>
    <row r="438" spans="1:11" x14ac:dyDescent="0.3">
      <c r="A438" s="317">
        <v>42902.502776562498</v>
      </c>
      <c r="B438" s="318">
        <v>34262.639999999999</v>
      </c>
      <c r="C438" s="318">
        <f t="shared" si="8"/>
        <v>0.29499999999825377</v>
      </c>
      <c r="D438" s="414">
        <f t="shared" si="7"/>
        <v>0.14749999999912689</v>
      </c>
      <c r="H438" s="332"/>
      <c r="I438" s="333"/>
      <c r="J438" s="82">
        <v>22</v>
      </c>
      <c r="K438" s="82">
        <v>1</v>
      </c>
    </row>
    <row r="439" spans="1:11" x14ac:dyDescent="0.3">
      <c r="A439" s="317">
        <v>42902.544443171297</v>
      </c>
      <c r="B439" s="318">
        <v>34262.942000000003</v>
      </c>
      <c r="C439" s="318">
        <f t="shared" si="8"/>
        <v>0.30200000000331784</v>
      </c>
      <c r="D439" s="414">
        <f t="shared" si="7"/>
        <v>0.15100000000165892</v>
      </c>
      <c r="H439" s="332"/>
      <c r="I439" s="333"/>
      <c r="J439" s="82">
        <v>23</v>
      </c>
      <c r="K439" s="319">
        <v>2</v>
      </c>
    </row>
    <row r="440" spans="1:11" x14ac:dyDescent="0.3">
      <c r="A440" s="317">
        <v>42902.586109780095</v>
      </c>
      <c r="B440" s="318">
        <v>34263.25</v>
      </c>
      <c r="C440" s="318">
        <f t="shared" si="8"/>
        <v>0.30799999999726424</v>
      </c>
      <c r="D440" s="414">
        <f t="shared" si="7"/>
        <v>0.15399999999863212</v>
      </c>
      <c r="H440" s="332"/>
      <c r="I440" s="333"/>
      <c r="J440" s="82">
        <v>24</v>
      </c>
      <c r="K440" s="320">
        <v>3</v>
      </c>
    </row>
    <row r="441" spans="1:11" x14ac:dyDescent="0.3">
      <c r="A441" s="317">
        <v>42902.627776388887</v>
      </c>
      <c r="B441" s="318">
        <v>34263.540999999997</v>
      </c>
      <c r="C441" s="318">
        <f t="shared" si="8"/>
        <v>0.29099999999743886</v>
      </c>
      <c r="D441" s="414">
        <f t="shared" si="7"/>
        <v>0.14549999999871943</v>
      </c>
      <c r="H441" s="332"/>
      <c r="I441" s="333"/>
      <c r="J441" s="82">
        <v>25</v>
      </c>
      <c r="K441" s="321">
        <v>4</v>
      </c>
    </row>
    <row r="442" spans="1:11" x14ac:dyDescent="0.3">
      <c r="A442" s="317">
        <v>42902.669442997685</v>
      </c>
      <c r="B442" s="318">
        <v>34263.83</v>
      </c>
      <c r="C442" s="318">
        <f t="shared" si="8"/>
        <v>0.28900000000430737</v>
      </c>
      <c r="D442" s="414">
        <f t="shared" si="7"/>
        <v>0.14450000000215368</v>
      </c>
      <c r="H442" s="332"/>
      <c r="I442" s="333"/>
      <c r="J442" s="82">
        <v>26</v>
      </c>
      <c r="K442" s="82">
        <v>1</v>
      </c>
    </row>
    <row r="443" spans="1:11" x14ac:dyDescent="0.3">
      <c r="A443" s="317">
        <v>42902.711109606484</v>
      </c>
      <c r="B443" s="318">
        <v>34264.135000000002</v>
      </c>
      <c r="C443" s="318">
        <f t="shared" si="8"/>
        <v>0.30500000000029104</v>
      </c>
      <c r="D443" s="414">
        <f t="shared" si="7"/>
        <v>0.15250000000014552</v>
      </c>
      <c r="H443" s="332"/>
      <c r="I443" s="333"/>
      <c r="J443" s="82">
        <v>27</v>
      </c>
      <c r="K443" s="319">
        <v>2</v>
      </c>
    </row>
    <row r="444" spans="1:11" x14ac:dyDescent="0.3">
      <c r="A444" s="317">
        <v>42902.752776215275</v>
      </c>
      <c r="B444" s="318">
        <v>34264.434999999998</v>
      </c>
      <c r="C444" s="318">
        <f t="shared" si="8"/>
        <v>0.29999999999563443</v>
      </c>
      <c r="D444" s="414">
        <f t="shared" si="7"/>
        <v>0.14999999999781721</v>
      </c>
      <c r="H444" s="332"/>
      <c r="I444" s="333"/>
      <c r="J444" s="82">
        <v>28</v>
      </c>
      <c r="K444" s="320">
        <v>3</v>
      </c>
    </row>
    <row r="445" spans="1:11" x14ac:dyDescent="0.3">
      <c r="A445" s="317">
        <v>42902.794442824073</v>
      </c>
      <c r="B445" s="318">
        <v>34264.720000000001</v>
      </c>
      <c r="C445" s="318">
        <f t="shared" si="8"/>
        <v>0.28500000000349246</v>
      </c>
      <c r="D445" s="414">
        <f t="shared" si="7"/>
        <v>0.14250000000174623</v>
      </c>
      <c r="H445" s="332"/>
      <c r="I445" s="333"/>
      <c r="J445" s="82">
        <v>29</v>
      </c>
      <c r="K445" s="321">
        <v>4</v>
      </c>
    </row>
    <row r="446" spans="1:11" x14ac:dyDescent="0.3">
      <c r="A446" s="317">
        <v>42902.836109432872</v>
      </c>
      <c r="B446" s="318">
        <v>34265.012999999999</v>
      </c>
      <c r="C446" s="318">
        <f t="shared" si="8"/>
        <v>0.29299999999784632</v>
      </c>
      <c r="D446" s="414">
        <f t="shared" si="7"/>
        <v>0.14649999999892316</v>
      </c>
      <c r="H446" s="332"/>
      <c r="I446" s="333"/>
      <c r="J446" s="82">
        <v>30</v>
      </c>
      <c r="K446" s="82">
        <v>1</v>
      </c>
    </row>
    <row r="447" spans="1:11" x14ac:dyDescent="0.3">
      <c r="A447" s="317">
        <v>42902.877776041663</v>
      </c>
      <c r="B447" s="318">
        <v>34265.309000000001</v>
      </c>
      <c r="C447" s="318">
        <f t="shared" si="8"/>
        <v>0.29600000000209548</v>
      </c>
      <c r="D447" s="414">
        <f t="shared" si="7"/>
        <v>0.14800000000104774</v>
      </c>
      <c r="H447" s="332"/>
      <c r="I447" s="333"/>
      <c r="J447" s="82">
        <v>31</v>
      </c>
      <c r="K447" s="319">
        <v>2</v>
      </c>
    </row>
    <row r="448" spans="1:11" x14ac:dyDescent="0.3">
      <c r="A448" s="317">
        <v>42902.919442650462</v>
      </c>
      <c r="B448" s="318">
        <v>34265.599000000002</v>
      </c>
      <c r="C448" s="318">
        <f t="shared" si="8"/>
        <v>0.29000000000087311</v>
      </c>
      <c r="D448" s="414">
        <f t="shared" si="7"/>
        <v>0.14500000000043656</v>
      </c>
      <c r="H448" s="332"/>
      <c r="I448" s="333"/>
      <c r="J448" s="82">
        <v>32</v>
      </c>
      <c r="K448" s="320">
        <v>3</v>
      </c>
    </row>
    <row r="449" spans="1:11" x14ac:dyDescent="0.3">
      <c r="A449" s="322">
        <v>42902.96110925926</v>
      </c>
      <c r="B449" s="323">
        <v>34265.891000000003</v>
      </c>
      <c r="C449" s="323">
        <f t="shared" si="8"/>
        <v>0.29200000000128057</v>
      </c>
      <c r="D449" s="415">
        <f t="shared" ref="D449:D492" si="9">C449/2</f>
        <v>0.14600000000064028</v>
      </c>
      <c r="E449" s="336">
        <f>SUM(C426:C449)*7.4805194805</f>
        <v>53.642805194681173</v>
      </c>
      <c r="F449" s="324">
        <f>AVERAGE(D426:D449)</f>
        <v>0.149395833333377</v>
      </c>
      <c r="G449" s="324">
        <f>_xlfn.STDEV.S(D426:D449)</f>
        <v>3.4134617344847218E-3</v>
      </c>
      <c r="H449" s="337"/>
      <c r="I449" s="333"/>
      <c r="J449" s="82">
        <v>33</v>
      </c>
      <c r="K449" s="321">
        <v>4</v>
      </c>
    </row>
    <row r="450" spans="1:11" x14ac:dyDescent="0.3">
      <c r="A450" s="317">
        <v>42903.002775868059</v>
      </c>
      <c r="B450" s="318">
        <v>34266.192999999999</v>
      </c>
      <c r="C450" s="318">
        <f t="shared" si="8"/>
        <v>0.30199999999604188</v>
      </c>
      <c r="D450" s="414">
        <f t="shared" si="9"/>
        <v>0.15099999999802094</v>
      </c>
      <c r="H450" s="332"/>
      <c r="I450" s="333"/>
      <c r="J450" s="82">
        <v>34</v>
      </c>
      <c r="K450" s="82">
        <v>1</v>
      </c>
    </row>
    <row r="451" spans="1:11" x14ac:dyDescent="0.3">
      <c r="A451" s="317">
        <v>42903.04444247685</v>
      </c>
      <c r="B451" s="318">
        <v>34266.487999999998</v>
      </c>
      <c r="C451" s="318">
        <f t="shared" si="8"/>
        <v>0.29499999999825377</v>
      </c>
      <c r="D451" s="414">
        <f t="shared" si="9"/>
        <v>0.14749999999912689</v>
      </c>
      <c r="H451" s="332"/>
      <c r="I451" s="333"/>
      <c r="J451" s="82">
        <v>35</v>
      </c>
      <c r="K451" s="319">
        <v>2</v>
      </c>
    </row>
    <row r="452" spans="1:11" x14ac:dyDescent="0.3">
      <c r="A452" s="317">
        <v>42903.086109085649</v>
      </c>
      <c r="B452" s="318">
        <v>34266.788</v>
      </c>
      <c r="C452" s="318">
        <f t="shared" si="8"/>
        <v>0.30000000000291038</v>
      </c>
      <c r="D452" s="414">
        <f t="shared" si="9"/>
        <v>0.15000000000145519</v>
      </c>
      <c r="H452" s="332"/>
      <c r="I452" s="333"/>
      <c r="J452" s="82">
        <v>36</v>
      </c>
      <c r="K452" s="320">
        <v>3</v>
      </c>
    </row>
    <row r="453" spans="1:11" x14ac:dyDescent="0.3">
      <c r="A453" s="317">
        <v>42903.127775694447</v>
      </c>
      <c r="B453" s="318">
        <v>34267.084000000003</v>
      </c>
      <c r="C453" s="318">
        <f t="shared" si="8"/>
        <v>0.29600000000209548</v>
      </c>
      <c r="D453" s="414">
        <f t="shared" si="9"/>
        <v>0.14800000000104774</v>
      </c>
      <c r="H453" s="332"/>
      <c r="I453" s="333"/>
      <c r="J453" s="82">
        <v>37</v>
      </c>
      <c r="K453" s="321">
        <v>4</v>
      </c>
    </row>
    <row r="454" spans="1:11" x14ac:dyDescent="0.3">
      <c r="A454" s="317">
        <v>42903.169442303239</v>
      </c>
      <c r="B454" s="318">
        <v>34267.389000000003</v>
      </c>
      <c r="C454" s="318">
        <f t="shared" si="8"/>
        <v>0.30500000000029104</v>
      </c>
      <c r="D454" s="414">
        <f t="shared" si="9"/>
        <v>0.15250000000014552</v>
      </c>
      <c r="H454" s="332"/>
      <c r="I454" s="333"/>
      <c r="J454" s="82">
        <v>38</v>
      </c>
      <c r="K454" s="82">
        <v>1</v>
      </c>
    </row>
    <row r="455" spans="1:11" x14ac:dyDescent="0.3">
      <c r="A455" s="317">
        <v>42903.211108912037</v>
      </c>
      <c r="B455" s="318">
        <v>34267.684000000001</v>
      </c>
      <c r="C455" s="318">
        <f t="shared" si="8"/>
        <v>0.29499999999825377</v>
      </c>
      <c r="D455" s="414">
        <f t="shared" si="9"/>
        <v>0.14749999999912689</v>
      </c>
      <c r="H455" s="332"/>
      <c r="I455" s="333"/>
      <c r="J455" s="82">
        <v>39</v>
      </c>
      <c r="K455" s="319">
        <v>2</v>
      </c>
    </row>
    <row r="456" spans="1:11" x14ac:dyDescent="0.3">
      <c r="A456" s="317">
        <v>42903.252775520836</v>
      </c>
      <c r="B456" s="318">
        <v>34267.987999999998</v>
      </c>
      <c r="C456" s="318">
        <f t="shared" si="8"/>
        <v>0.30399999999644933</v>
      </c>
      <c r="D456" s="414">
        <f t="shared" si="9"/>
        <v>0.15199999999822467</v>
      </c>
      <c r="H456" s="332"/>
      <c r="I456" s="333"/>
      <c r="J456" s="82">
        <v>40</v>
      </c>
      <c r="K456" s="320">
        <v>3</v>
      </c>
    </row>
    <row r="457" spans="1:11" x14ac:dyDescent="0.3">
      <c r="A457" s="317">
        <v>42903.294442129627</v>
      </c>
      <c r="B457" s="318">
        <v>34268.296000000002</v>
      </c>
      <c r="C457" s="318">
        <f t="shared" si="8"/>
        <v>0.3080000000045402</v>
      </c>
      <c r="D457" s="414">
        <f t="shared" si="9"/>
        <v>0.1540000000022701</v>
      </c>
      <c r="H457" s="332"/>
      <c r="I457" s="333"/>
      <c r="J457" s="82">
        <v>41</v>
      </c>
      <c r="K457" s="321">
        <v>4</v>
      </c>
    </row>
    <row r="458" spans="1:11" x14ac:dyDescent="0.3">
      <c r="A458" s="317">
        <v>42903.336108738426</v>
      </c>
      <c r="B458" s="318">
        <v>34268.6</v>
      </c>
      <c r="C458" s="318">
        <f t="shared" si="8"/>
        <v>0.30399999999644933</v>
      </c>
      <c r="D458" s="414">
        <f t="shared" si="9"/>
        <v>0.15199999999822467</v>
      </c>
      <c r="H458" s="332"/>
      <c r="I458" s="333"/>
      <c r="J458" s="82">
        <v>42</v>
      </c>
      <c r="K458" s="82">
        <v>1</v>
      </c>
    </row>
    <row r="459" spans="1:11" x14ac:dyDescent="0.3">
      <c r="A459" s="317">
        <v>42903.377775347224</v>
      </c>
      <c r="B459" s="318">
        <v>34268.906000000003</v>
      </c>
      <c r="C459" s="318">
        <f t="shared" si="8"/>
        <v>0.30600000000413274</v>
      </c>
      <c r="D459" s="414">
        <f t="shared" si="9"/>
        <v>0.15300000000206637</v>
      </c>
      <c r="H459" s="332"/>
      <c r="I459" s="333"/>
      <c r="J459" s="82">
        <v>43</v>
      </c>
      <c r="K459" s="319">
        <v>2</v>
      </c>
    </row>
    <row r="460" spans="1:11" x14ac:dyDescent="0.3">
      <c r="A460" s="317">
        <v>42903.419441956015</v>
      </c>
      <c r="B460" s="318">
        <v>34269.216</v>
      </c>
      <c r="C460" s="318">
        <f t="shared" si="8"/>
        <v>0.30999999999767169</v>
      </c>
      <c r="D460" s="414">
        <f t="shared" si="9"/>
        <v>0.15499999999883585</v>
      </c>
      <c r="H460" s="332"/>
      <c r="I460" s="333"/>
      <c r="J460" s="82">
        <v>44</v>
      </c>
      <c r="K460" s="320">
        <v>3</v>
      </c>
    </row>
    <row r="461" spans="1:11" x14ac:dyDescent="0.3">
      <c r="A461" s="317">
        <v>42903.461108564814</v>
      </c>
      <c r="B461" s="318">
        <v>34269.517</v>
      </c>
      <c r="C461" s="318">
        <f t="shared" si="8"/>
        <v>0.30099999999947613</v>
      </c>
      <c r="D461" s="414">
        <f t="shared" si="9"/>
        <v>0.15049999999973807</v>
      </c>
      <c r="H461" s="332"/>
      <c r="I461" s="333"/>
      <c r="J461" s="82">
        <v>45</v>
      </c>
      <c r="K461" s="321">
        <v>4</v>
      </c>
    </row>
    <row r="462" spans="1:11" x14ac:dyDescent="0.3">
      <c r="A462" s="317">
        <v>42903.502775173612</v>
      </c>
      <c r="B462" s="318">
        <v>34269.807999999997</v>
      </c>
      <c r="C462" s="318">
        <f t="shared" si="8"/>
        <v>0.29099999999743886</v>
      </c>
      <c r="D462" s="414">
        <f t="shared" si="9"/>
        <v>0.14549999999871943</v>
      </c>
      <c r="H462" s="332"/>
      <c r="I462" s="333"/>
      <c r="J462" s="82">
        <v>46</v>
      </c>
      <c r="K462" s="82">
        <v>1</v>
      </c>
    </row>
    <row r="463" spans="1:11" x14ac:dyDescent="0.3">
      <c r="A463" s="317">
        <v>42903.544441782411</v>
      </c>
      <c r="B463" s="318">
        <v>34270.122000000003</v>
      </c>
      <c r="C463" s="318">
        <f t="shared" si="8"/>
        <v>0.31400000000576256</v>
      </c>
      <c r="D463" s="414">
        <f t="shared" si="9"/>
        <v>0.15700000000288128</v>
      </c>
      <c r="H463" s="332"/>
      <c r="I463" s="333"/>
      <c r="J463" s="82">
        <v>47</v>
      </c>
      <c r="K463" s="319">
        <v>2</v>
      </c>
    </row>
    <row r="464" spans="1:11" x14ac:dyDescent="0.3">
      <c r="A464" s="317">
        <v>42903.586108391202</v>
      </c>
      <c r="B464" s="318">
        <v>34270.415000000001</v>
      </c>
      <c r="C464" s="318">
        <f t="shared" si="8"/>
        <v>0.29299999999784632</v>
      </c>
      <c r="D464" s="414">
        <f t="shared" si="9"/>
        <v>0.14649999999892316</v>
      </c>
      <c r="H464" s="332"/>
      <c r="I464" s="333"/>
      <c r="J464" s="82">
        <v>48</v>
      </c>
      <c r="K464" s="320">
        <v>3</v>
      </c>
    </row>
    <row r="465" spans="1:11" x14ac:dyDescent="0.3">
      <c r="A465" s="317">
        <v>42903.627775000001</v>
      </c>
      <c r="B465" s="318">
        <v>34270.707000000002</v>
      </c>
      <c r="C465" s="318">
        <f t="shared" si="8"/>
        <v>0.29200000000128057</v>
      </c>
      <c r="D465" s="414">
        <f t="shared" si="9"/>
        <v>0.14600000000064028</v>
      </c>
      <c r="H465" s="332"/>
      <c r="I465" s="333"/>
      <c r="J465" s="82">
        <v>49</v>
      </c>
      <c r="K465" s="321">
        <v>4</v>
      </c>
    </row>
    <row r="466" spans="1:11" x14ac:dyDescent="0.3">
      <c r="A466" s="317">
        <v>42903.669441608799</v>
      </c>
      <c r="B466" s="318">
        <v>34271.012000000002</v>
      </c>
      <c r="C466" s="318">
        <f t="shared" si="8"/>
        <v>0.30500000000029104</v>
      </c>
      <c r="D466" s="414">
        <f t="shared" si="9"/>
        <v>0.15250000000014552</v>
      </c>
      <c r="H466" s="332"/>
      <c r="I466" s="333"/>
      <c r="J466" s="82">
        <v>50</v>
      </c>
      <c r="K466" s="82">
        <v>1</v>
      </c>
    </row>
    <row r="467" spans="1:11" x14ac:dyDescent="0.3">
      <c r="A467" s="317">
        <v>42903.711108217591</v>
      </c>
      <c r="B467" s="318">
        <v>34271.32</v>
      </c>
      <c r="C467" s="318">
        <f t="shared" si="8"/>
        <v>0.30799999999726424</v>
      </c>
      <c r="D467" s="414">
        <f t="shared" si="9"/>
        <v>0.15399999999863212</v>
      </c>
      <c r="H467" s="332"/>
      <c r="I467" s="333"/>
      <c r="J467" s="82">
        <v>51</v>
      </c>
      <c r="K467" s="319">
        <v>2</v>
      </c>
    </row>
    <row r="468" spans="1:11" x14ac:dyDescent="0.3">
      <c r="A468" s="317">
        <v>42903.752774826389</v>
      </c>
      <c r="B468" s="318">
        <v>34271.618000000002</v>
      </c>
      <c r="C468" s="318">
        <f t="shared" si="8"/>
        <v>0.29800000000250293</v>
      </c>
      <c r="D468" s="414">
        <f t="shared" si="9"/>
        <v>0.14900000000125146</v>
      </c>
      <c r="H468" s="332"/>
      <c r="I468" s="333"/>
      <c r="J468" s="82">
        <v>52</v>
      </c>
      <c r="K468" s="320">
        <v>3</v>
      </c>
    </row>
    <row r="469" spans="1:11" x14ac:dyDescent="0.3">
      <c r="A469" s="317">
        <v>42903.794441435188</v>
      </c>
      <c r="B469" s="318">
        <v>34271.921000000002</v>
      </c>
      <c r="C469" s="318">
        <f t="shared" si="8"/>
        <v>0.30299999999988358</v>
      </c>
      <c r="D469" s="414">
        <f t="shared" si="9"/>
        <v>0.15149999999994179</v>
      </c>
      <c r="H469" s="332"/>
      <c r="I469" s="333"/>
      <c r="J469" s="82">
        <v>53</v>
      </c>
      <c r="K469" s="321">
        <v>4</v>
      </c>
    </row>
    <row r="470" spans="1:11" x14ac:dyDescent="0.3">
      <c r="A470" s="317">
        <v>42903.836108043979</v>
      </c>
      <c r="B470" s="318">
        <v>34272.230000000003</v>
      </c>
      <c r="C470" s="318">
        <f t="shared" si="8"/>
        <v>0.30900000000110595</v>
      </c>
      <c r="D470" s="414">
        <f t="shared" si="9"/>
        <v>0.15450000000055297</v>
      </c>
      <c r="H470" s="332"/>
      <c r="I470" s="333"/>
      <c r="J470" s="82">
        <v>54</v>
      </c>
      <c r="K470" s="82">
        <v>1</v>
      </c>
    </row>
    <row r="471" spans="1:11" x14ac:dyDescent="0.3">
      <c r="A471" s="317">
        <v>42903.877774652778</v>
      </c>
      <c r="B471" s="318">
        <v>34272.53</v>
      </c>
      <c r="C471" s="318">
        <f t="shared" si="8"/>
        <v>0.29999999999563443</v>
      </c>
      <c r="D471" s="414">
        <f t="shared" si="9"/>
        <v>0.14999999999781721</v>
      </c>
      <c r="H471" s="332"/>
      <c r="I471" s="333"/>
      <c r="J471" s="82">
        <v>55</v>
      </c>
      <c r="K471" s="319">
        <v>2</v>
      </c>
    </row>
    <row r="472" spans="1:11" x14ac:dyDescent="0.3">
      <c r="A472" s="317">
        <v>42903.919441261576</v>
      </c>
      <c r="B472" s="318">
        <v>34272.822</v>
      </c>
      <c r="C472" s="318">
        <f t="shared" si="8"/>
        <v>0.29200000000128057</v>
      </c>
      <c r="D472" s="414">
        <f t="shared" si="9"/>
        <v>0.14600000000064028</v>
      </c>
      <c r="H472" s="332"/>
      <c r="I472" s="333"/>
      <c r="J472" s="82">
        <v>56</v>
      </c>
      <c r="K472" s="320">
        <v>3</v>
      </c>
    </row>
    <row r="473" spans="1:11" x14ac:dyDescent="0.3">
      <c r="A473" s="322">
        <v>42903.961107870367</v>
      </c>
      <c r="B473" s="323">
        <v>34273.129000000001</v>
      </c>
      <c r="C473" s="323">
        <f t="shared" si="8"/>
        <v>0.30700000000069849</v>
      </c>
      <c r="D473" s="415">
        <f t="shared" si="9"/>
        <v>0.15350000000034925</v>
      </c>
      <c r="E473" s="336">
        <f>SUM(C450:C473)*7.4805194805</f>
        <v>54.143999999840709</v>
      </c>
      <c r="F473" s="324">
        <f>AVERAGE(D450:D473)</f>
        <v>0.15079166666661573</v>
      </c>
      <c r="G473" s="324">
        <f>_xlfn.STDEV.S(D450:D473)</f>
        <v>3.2198996297124602E-3</v>
      </c>
      <c r="H473" s="337"/>
      <c r="I473" s="333"/>
      <c r="J473" s="82">
        <v>57</v>
      </c>
      <c r="K473" s="321">
        <v>4</v>
      </c>
    </row>
    <row r="474" spans="1:11" x14ac:dyDescent="0.3">
      <c r="A474" s="317">
        <v>42904.002774479166</v>
      </c>
      <c r="B474" s="318">
        <v>34273.432000000001</v>
      </c>
      <c r="C474" s="318">
        <f t="shared" si="8"/>
        <v>0.30299999999988358</v>
      </c>
      <c r="D474" s="414">
        <f t="shared" si="9"/>
        <v>0.15149999999994179</v>
      </c>
      <c r="H474" s="332"/>
      <c r="I474" s="333"/>
      <c r="J474" s="82">
        <v>58</v>
      </c>
      <c r="K474" s="82">
        <v>1</v>
      </c>
    </row>
    <row r="475" spans="1:11" x14ac:dyDescent="0.3">
      <c r="A475" s="317">
        <v>42904.044441087965</v>
      </c>
      <c r="B475" s="318">
        <v>34273.722000000002</v>
      </c>
      <c r="C475" s="318">
        <f t="shared" si="8"/>
        <v>0.29000000000087311</v>
      </c>
      <c r="D475" s="414">
        <f t="shared" si="9"/>
        <v>0.14500000000043656</v>
      </c>
      <c r="H475" s="332"/>
      <c r="I475" s="333"/>
      <c r="J475" s="82">
        <v>59</v>
      </c>
      <c r="K475" s="319">
        <v>2</v>
      </c>
    </row>
    <row r="476" spans="1:11" x14ac:dyDescent="0.3">
      <c r="A476" s="317">
        <v>42904.086107696756</v>
      </c>
      <c r="B476" s="318">
        <v>34274.025000000001</v>
      </c>
      <c r="C476" s="318">
        <f t="shared" si="8"/>
        <v>0.30299999999988358</v>
      </c>
      <c r="D476" s="414">
        <f t="shared" si="9"/>
        <v>0.15149999999994179</v>
      </c>
      <c r="H476" s="332"/>
      <c r="I476" s="333"/>
      <c r="J476" s="82">
        <v>60</v>
      </c>
      <c r="K476" s="320">
        <v>3</v>
      </c>
    </row>
    <row r="477" spans="1:11" x14ac:dyDescent="0.3">
      <c r="A477" s="317">
        <v>42904.127774305554</v>
      </c>
      <c r="B477" s="318">
        <v>34274.330999999998</v>
      </c>
      <c r="C477" s="318">
        <f t="shared" si="8"/>
        <v>0.30599999999685679</v>
      </c>
      <c r="D477" s="414">
        <f t="shared" si="9"/>
        <v>0.15299999999842839</v>
      </c>
      <c r="H477" s="332"/>
      <c r="I477" s="333"/>
      <c r="J477" s="82">
        <v>61</v>
      </c>
      <c r="K477" s="321">
        <v>4</v>
      </c>
    </row>
    <row r="478" spans="1:11" x14ac:dyDescent="0.3">
      <c r="A478" s="317">
        <v>42904.169440914353</v>
      </c>
      <c r="B478" s="318">
        <v>34274.622000000003</v>
      </c>
      <c r="C478" s="318">
        <f t="shared" si="8"/>
        <v>0.29100000000471482</v>
      </c>
      <c r="D478" s="414">
        <f t="shared" si="9"/>
        <v>0.14550000000235741</v>
      </c>
      <c r="H478" s="332"/>
      <c r="I478" s="333"/>
      <c r="J478" s="82">
        <v>62</v>
      </c>
      <c r="K478" s="82">
        <v>1</v>
      </c>
    </row>
    <row r="479" spans="1:11" x14ac:dyDescent="0.3">
      <c r="A479" s="317">
        <v>42904.211107523151</v>
      </c>
      <c r="B479" s="318">
        <v>34274.925000000003</v>
      </c>
      <c r="C479" s="318">
        <f t="shared" si="8"/>
        <v>0.30299999999988358</v>
      </c>
      <c r="D479" s="414">
        <f t="shared" si="9"/>
        <v>0.15149999999994179</v>
      </c>
      <c r="H479" s="332"/>
      <c r="I479" s="333"/>
      <c r="J479" s="82">
        <v>63</v>
      </c>
      <c r="K479" s="319">
        <v>2</v>
      </c>
    </row>
    <row r="480" spans="1:11" x14ac:dyDescent="0.3">
      <c r="A480" s="317">
        <v>42904.252774131943</v>
      </c>
      <c r="B480" s="318">
        <v>34275.239000000001</v>
      </c>
      <c r="C480" s="318">
        <f t="shared" si="8"/>
        <v>0.3139999999984866</v>
      </c>
      <c r="D480" s="414">
        <f t="shared" si="9"/>
        <v>0.1569999999992433</v>
      </c>
      <c r="H480" s="332"/>
      <c r="I480" s="333"/>
      <c r="J480" s="82">
        <v>64</v>
      </c>
      <c r="K480" s="320">
        <v>3</v>
      </c>
    </row>
    <row r="481" spans="1:12" x14ac:dyDescent="0.3">
      <c r="A481" s="317">
        <v>42904.294440740741</v>
      </c>
      <c r="B481" s="318">
        <v>34275.538999999997</v>
      </c>
      <c r="C481" s="318">
        <f t="shared" si="8"/>
        <v>0.29999999999563443</v>
      </c>
      <c r="D481" s="414">
        <f t="shared" si="9"/>
        <v>0.14999999999781721</v>
      </c>
      <c r="H481" s="332"/>
      <c r="I481" s="333"/>
      <c r="J481" s="82">
        <v>65</v>
      </c>
      <c r="K481" s="321">
        <v>4</v>
      </c>
    </row>
    <row r="482" spans="1:12" x14ac:dyDescent="0.3">
      <c r="A482" s="317">
        <v>42904.336107175928</v>
      </c>
      <c r="B482" s="318">
        <v>34275.834999999999</v>
      </c>
      <c r="C482" s="318">
        <f t="shared" si="8"/>
        <v>0.29600000000209548</v>
      </c>
      <c r="D482" s="414">
        <f t="shared" si="9"/>
        <v>0.14800000000104774</v>
      </c>
      <c r="H482" s="332"/>
      <c r="I482" s="333"/>
      <c r="J482" s="82">
        <v>66</v>
      </c>
      <c r="K482" s="82">
        <v>1</v>
      </c>
    </row>
    <row r="483" spans="1:12" x14ac:dyDescent="0.3">
      <c r="A483" s="317">
        <v>42904.377773726854</v>
      </c>
      <c r="B483" s="318">
        <v>34276.146000000001</v>
      </c>
      <c r="C483" s="318">
        <f t="shared" si="8"/>
        <v>0.3110000000015134</v>
      </c>
      <c r="D483" s="414">
        <f t="shared" si="9"/>
        <v>0.1555000000007567</v>
      </c>
      <c r="H483" s="332"/>
      <c r="I483" s="333"/>
      <c r="J483" s="82">
        <v>67</v>
      </c>
      <c r="K483" s="319">
        <v>2</v>
      </c>
    </row>
    <row r="484" spans="1:12" x14ac:dyDescent="0.3">
      <c r="A484" s="317">
        <v>42904.419440277779</v>
      </c>
      <c r="B484" s="318">
        <v>34276.451000000001</v>
      </c>
      <c r="C484" s="318">
        <f t="shared" si="8"/>
        <v>0.30500000000029104</v>
      </c>
      <c r="D484" s="414">
        <f t="shared" si="9"/>
        <v>0.15250000000014552</v>
      </c>
      <c r="H484" s="332"/>
      <c r="I484" s="333"/>
      <c r="J484" s="82">
        <v>68</v>
      </c>
      <c r="K484" s="320">
        <v>3</v>
      </c>
    </row>
    <row r="485" spans="1:12" x14ac:dyDescent="0.3">
      <c r="A485" s="317">
        <v>42904.461106828705</v>
      </c>
      <c r="B485" s="318">
        <v>34276.745000000003</v>
      </c>
      <c r="C485" s="318">
        <f t="shared" si="8"/>
        <v>0.29400000000168802</v>
      </c>
      <c r="D485" s="414">
        <f t="shared" si="9"/>
        <v>0.14700000000084401</v>
      </c>
      <c r="H485" s="332"/>
      <c r="I485" s="333"/>
      <c r="J485" s="82">
        <v>69</v>
      </c>
      <c r="K485" s="321">
        <v>4</v>
      </c>
    </row>
    <row r="486" spans="1:12" x14ac:dyDescent="0.3">
      <c r="A486" s="317">
        <v>42904.502773379631</v>
      </c>
      <c r="B486" s="318">
        <v>34277.048000000003</v>
      </c>
      <c r="C486" s="318">
        <f t="shared" si="8"/>
        <v>0.30299999999988358</v>
      </c>
      <c r="D486" s="414">
        <f t="shared" si="9"/>
        <v>0.15149999999994179</v>
      </c>
      <c r="H486" s="332"/>
      <c r="I486" s="333"/>
      <c r="J486" s="82">
        <v>70</v>
      </c>
      <c r="K486" s="82">
        <v>1</v>
      </c>
    </row>
    <row r="487" spans="1:12" x14ac:dyDescent="0.3">
      <c r="A487" s="317">
        <v>42904.544439930556</v>
      </c>
      <c r="B487" s="318">
        <v>34277.347999999998</v>
      </c>
      <c r="C487" s="318">
        <f t="shared" si="8"/>
        <v>0.29999999999563443</v>
      </c>
      <c r="D487" s="414">
        <f t="shared" si="9"/>
        <v>0.14999999999781721</v>
      </c>
      <c r="H487" s="332"/>
      <c r="I487" s="333"/>
      <c r="J487" s="82">
        <v>71</v>
      </c>
      <c r="K487" s="319">
        <v>2</v>
      </c>
    </row>
    <row r="488" spans="1:12" x14ac:dyDescent="0.3">
      <c r="A488" s="317">
        <v>42904.586106481482</v>
      </c>
      <c r="B488" s="318">
        <v>34277.637000000002</v>
      </c>
      <c r="C488" s="318">
        <f t="shared" si="8"/>
        <v>0.28900000000430737</v>
      </c>
      <c r="D488" s="414">
        <f t="shared" si="9"/>
        <v>0.14450000000215368</v>
      </c>
      <c r="H488" s="332"/>
      <c r="I488" s="333"/>
      <c r="J488" s="82">
        <v>72</v>
      </c>
      <c r="K488" s="320">
        <v>3</v>
      </c>
    </row>
    <row r="489" spans="1:12" x14ac:dyDescent="0.3">
      <c r="A489" s="317">
        <v>42904.627773032407</v>
      </c>
      <c r="B489" s="318">
        <v>34277.932000000001</v>
      </c>
      <c r="C489" s="318">
        <f t="shared" si="8"/>
        <v>0.29499999999825377</v>
      </c>
      <c r="D489" s="414">
        <f t="shared" si="9"/>
        <v>0.14749999999912689</v>
      </c>
      <c r="H489" s="332"/>
      <c r="I489" s="333"/>
      <c r="J489" s="82">
        <v>73</v>
      </c>
      <c r="K489" s="321">
        <v>4</v>
      </c>
    </row>
    <row r="490" spans="1:12" x14ac:dyDescent="0.3">
      <c r="A490" s="317">
        <v>42904.669439583333</v>
      </c>
      <c r="B490" s="318">
        <v>34278.235000000001</v>
      </c>
      <c r="C490" s="318">
        <f t="shared" si="8"/>
        <v>0.30299999999988358</v>
      </c>
      <c r="D490" s="414">
        <f t="shared" si="9"/>
        <v>0.15149999999994179</v>
      </c>
      <c r="H490" s="332"/>
      <c r="I490" s="333"/>
      <c r="J490" s="82">
        <v>74</v>
      </c>
      <c r="K490" s="82">
        <v>1</v>
      </c>
    </row>
    <row r="491" spans="1:12" x14ac:dyDescent="0.3">
      <c r="A491" s="317">
        <v>42904.711106134258</v>
      </c>
      <c r="B491" s="318">
        <v>34278.531000000003</v>
      </c>
      <c r="C491" s="318">
        <f t="shared" si="8"/>
        <v>0.29600000000209548</v>
      </c>
      <c r="D491" s="414">
        <f t="shared" si="9"/>
        <v>0.14800000000104774</v>
      </c>
      <c r="H491" s="332"/>
      <c r="I491" s="333"/>
      <c r="J491" s="82">
        <v>75</v>
      </c>
      <c r="K491" s="319">
        <v>2</v>
      </c>
    </row>
    <row r="492" spans="1:12" ht="15.6" x14ac:dyDescent="0.3">
      <c r="A492" s="322">
        <v>42904.752772685184</v>
      </c>
      <c r="B492" s="323">
        <v>34278.819000000003</v>
      </c>
      <c r="C492" s="323">
        <f t="shared" si="8"/>
        <v>0.28800000000046566</v>
      </c>
      <c r="D492" s="415">
        <f t="shared" si="9"/>
        <v>0.14400000000023283</v>
      </c>
      <c r="E492" s="336">
        <f>SUM(C474:C492)*7.4805194805*1.2631579</f>
        <v>53.765249711258612</v>
      </c>
      <c r="F492" s="324">
        <f>AVERAGE(D474:D492)</f>
        <v>0.14973684210532442</v>
      </c>
      <c r="G492" s="324">
        <f>_xlfn.STDEV.S(D474:D492)</f>
        <v>3.6452725127053723E-3</v>
      </c>
      <c r="H492" s="343"/>
      <c r="I492" s="344">
        <f>AVERAGE(D330:D492)</f>
        <v>0.14976380368099373</v>
      </c>
      <c r="J492" s="325">
        <v>76</v>
      </c>
      <c r="K492" s="346">
        <v>3</v>
      </c>
      <c r="L492" s="62" t="s">
        <v>291</v>
      </c>
    </row>
    <row r="493" spans="1:12" x14ac:dyDescent="0.3">
      <c r="A493" s="347">
        <v>42904.796527777777</v>
      </c>
      <c r="B493" s="348">
        <v>34279.538</v>
      </c>
      <c r="C493" s="348">
        <f t="shared" si="8"/>
        <v>0.71899999999732245</v>
      </c>
      <c r="D493" s="417"/>
      <c r="E493" s="349">
        <f>(B493-B9)*7.4805194805</f>
        <v>1088.999064932239</v>
      </c>
      <c r="F493" s="350" t="s">
        <v>292</v>
      </c>
      <c r="G493" s="351"/>
      <c r="H493" s="351"/>
      <c r="I493" s="351"/>
      <c r="J493" s="350"/>
      <c r="K493" s="352"/>
      <c r="L493" s="351" t="s">
        <v>293</v>
      </c>
    </row>
    <row r="494" spans="1:12" x14ac:dyDescent="0.3">
      <c r="A494" s="347">
        <v>42905.467361111114</v>
      </c>
      <c r="B494" s="348">
        <v>34279.538999999997</v>
      </c>
      <c r="C494" s="348"/>
      <c r="D494" s="417"/>
      <c r="E494" s="351"/>
      <c r="F494" s="351"/>
      <c r="G494" s="351"/>
      <c r="H494" s="351"/>
      <c r="I494" s="351"/>
      <c r="J494" s="353"/>
      <c r="K494" s="353"/>
      <c r="L494" s="351"/>
    </row>
    <row r="495" spans="1:12" x14ac:dyDescent="0.3">
      <c r="A495" s="347">
        <v>42905.47152777778</v>
      </c>
      <c r="B495" s="348">
        <v>34280.171999999999</v>
      </c>
      <c r="C495" s="348">
        <f t="shared" ref="C495:C592" si="10">B495-B494</f>
        <v>0.63300000000162981</v>
      </c>
      <c r="D495" s="417"/>
      <c r="E495" s="351"/>
      <c r="F495" s="351"/>
      <c r="G495" s="351"/>
      <c r="H495" s="351"/>
      <c r="I495" s="351"/>
      <c r="J495" s="353"/>
      <c r="K495" s="354"/>
      <c r="L495" s="351" t="s">
        <v>294</v>
      </c>
    </row>
    <row r="496" spans="1:12" x14ac:dyDescent="0.3">
      <c r="A496" s="317">
        <v>42905.503472222219</v>
      </c>
      <c r="B496" s="318">
        <v>34280.468999999997</v>
      </c>
      <c r="C496" s="318">
        <f t="shared" si="10"/>
        <v>0.29699999999866122</v>
      </c>
      <c r="D496" s="414">
        <f t="shared" ref="D496:D592" si="11">C496/2</f>
        <v>0.14849999999933061</v>
      </c>
      <c r="H496" s="332"/>
      <c r="I496" s="333"/>
      <c r="J496" s="82">
        <v>1</v>
      </c>
      <c r="K496" s="82">
        <v>1</v>
      </c>
      <c r="L496" s="54" t="s">
        <v>295</v>
      </c>
    </row>
    <row r="497" spans="1:12" x14ac:dyDescent="0.3">
      <c r="A497" s="317">
        <v>42905.545138888891</v>
      </c>
      <c r="B497" s="318">
        <v>34280.762000000002</v>
      </c>
      <c r="C497" s="318">
        <f t="shared" si="10"/>
        <v>0.29300000000512227</v>
      </c>
      <c r="D497" s="414">
        <f t="shared" si="11"/>
        <v>0.14650000000256114</v>
      </c>
      <c r="H497" s="332"/>
      <c r="I497" s="333"/>
      <c r="J497" s="82">
        <v>2</v>
      </c>
      <c r="K497" s="319">
        <v>2</v>
      </c>
      <c r="L497" s="54" t="s">
        <v>296</v>
      </c>
    </row>
    <row r="498" spans="1:12" x14ac:dyDescent="0.3">
      <c r="A498" s="317">
        <v>42905.586805613428</v>
      </c>
      <c r="B498" s="355">
        <v>34281.065000000002</v>
      </c>
      <c r="C498" s="355">
        <f t="shared" si="10"/>
        <v>0.30299999999988358</v>
      </c>
      <c r="D498" s="414">
        <f t="shared" si="11"/>
        <v>0.15149999999994179</v>
      </c>
      <c r="H498" s="332"/>
      <c r="I498" s="333"/>
      <c r="J498" s="82">
        <v>3</v>
      </c>
      <c r="K498" s="320">
        <v>3</v>
      </c>
    </row>
    <row r="499" spans="1:12" x14ac:dyDescent="0.3">
      <c r="A499" s="317">
        <v>42905.628472337965</v>
      </c>
      <c r="B499" s="355">
        <v>34281.364000000001</v>
      </c>
      <c r="C499" s="355">
        <f t="shared" si="10"/>
        <v>0.29899999999906868</v>
      </c>
      <c r="D499" s="414">
        <f t="shared" si="11"/>
        <v>0.14949999999953434</v>
      </c>
      <c r="H499" s="332"/>
      <c r="I499" s="333"/>
      <c r="J499" s="82">
        <v>4</v>
      </c>
      <c r="K499" s="321">
        <v>4</v>
      </c>
    </row>
    <row r="500" spans="1:12" x14ac:dyDescent="0.3">
      <c r="A500" s="317">
        <v>42905.670139062502</v>
      </c>
      <c r="B500" s="355">
        <v>34281.652999999998</v>
      </c>
      <c r="C500" s="355">
        <f t="shared" si="10"/>
        <v>0.28899999999703141</v>
      </c>
      <c r="D500" s="414">
        <f t="shared" si="11"/>
        <v>0.1444999999985157</v>
      </c>
      <c r="H500" s="332"/>
      <c r="I500" s="333"/>
      <c r="J500" s="82">
        <v>5</v>
      </c>
      <c r="K500" s="82">
        <v>1</v>
      </c>
    </row>
    <row r="501" spans="1:12" x14ac:dyDescent="0.3">
      <c r="A501" s="317">
        <v>42905.711805787039</v>
      </c>
      <c r="B501" s="355">
        <v>34281.947999999997</v>
      </c>
      <c r="C501" s="355">
        <f t="shared" si="10"/>
        <v>0.29499999999825377</v>
      </c>
      <c r="D501" s="414">
        <f t="shared" si="11"/>
        <v>0.14749999999912689</v>
      </c>
      <c r="H501" s="332"/>
      <c r="I501" s="333"/>
      <c r="J501" s="82">
        <v>6</v>
      </c>
      <c r="K501" s="319">
        <v>2</v>
      </c>
    </row>
    <row r="502" spans="1:12" x14ac:dyDescent="0.3">
      <c r="A502" s="317">
        <v>42905.753472511577</v>
      </c>
      <c r="B502" s="355">
        <v>34282.245000000003</v>
      </c>
      <c r="C502" s="355">
        <f t="shared" si="10"/>
        <v>0.29700000000593718</v>
      </c>
      <c r="D502" s="414">
        <f t="shared" si="11"/>
        <v>0.14850000000296859</v>
      </c>
      <c r="H502" s="332"/>
      <c r="I502" s="333"/>
      <c r="J502" s="82">
        <v>7</v>
      </c>
      <c r="K502" s="320">
        <v>3</v>
      </c>
    </row>
    <row r="503" spans="1:12" x14ac:dyDescent="0.3">
      <c r="A503" s="317">
        <v>42905.795139236114</v>
      </c>
      <c r="B503" s="355">
        <v>34282.535000000003</v>
      </c>
      <c r="C503" s="355">
        <f t="shared" si="10"/>
        <v>0.29000000000087311</v>
      </c>
      <c r="D503" s="414">
        <f t="shared" si="11"/>
        <v>0.14500000000043656</v>
      </c>
      <c r="H503" s="332"/>
      <c r="I503" s="333"/>
      <c r="J503" s="82">
        <v>8</v>
      </c>
      <c r="K503" s="321">
        <v>4</v>
      </c>
    </row>
    <row r="504" spans="1:12" x14ac:dyDescent="0.3">
      <c r="A504" s="317">
        <v>42905.836805960651</v>
      </c>
      <c r="B504" s="355">
        <v>34282.819000000003</v>
      </c>
      <c r="C504" s="355">
        <f t="shared" si="10"/>
        <v>0.28399999999965075</v>
      </c>
      <c r="D504" s="414">
        <f t="shared" si="11"/>
        <v>0.14199999999982538</v>
      </c>
      <c r="H504" s="332"/>
      <c r="I504" s="333"/>
      <c r="J504" s="82">
        <v>9</v>
      </c>
      <c r="K504" s="82">
        <v>1</v>
      </c>
    </row>
    <row r="505" spans="1:12" x14ac:dyDescent="0.3">
      <c r="A505" s="317">
        <v>42905.878472685188</v>
      </c>
      <c r="B505" s="355">
        <v>34283.116000000002</v>
      </c>
      <c r="C505" s="355">
        <f t="shared" si="10"/>
        <v>0.29699999999866122</v>
      </c>
      <c r="D505" s="414">
        <f t="shared" si="11"/>
        <v>0.14849999999933061</v>
      </c>
      <c r="H505" s="332"/>
      <c r="I505" s="333"/>
      <c r="J505" s="82">
        <v>10</v>
      </c>
      <c r="K505" s="319">
        <v>2</v>
      </c>
    </row>
    <row r="506" spans="1:12" x14ac:dyDescent="0.3">
      <c r="A506" s="317">
        <v>42905.920139409725</v>
      </c>
      <c r="B506" s="355">
        <v>34283.404999999999</v>
      </c>
      <c r="C506" s="355">
        <f t="shared" si="10"/>
        <v>0.28899999999703141</v>
      </c>
      <c r="D506" s="414">
        <f t="shared" si="11"/>
        <v>0.1444999999985157</v>
      </c>
      <c r="H506" s="332"/>
      <c r="I506" s="333"/>
      <c r="J506" s="82">
        <v>11</v>
      </c>
      <c r="K506" s="320">
        <v>3</v>
      </c>
    </row>
    <row r="507" spans="1:12" x14ac:dyDescent="0.3">
      <c r="A507" s="322">
        <v>42905.961806134263</v>
      </c>
      <c r="B507" s="356">
        <v>34283.684000000001</v>
      </c>
      <c r="C507" s="356">
        <f t="shared" si="10"/>
        <v>0.2790000000022701</v>
      </c>
      <c r="D507" s="415">
        <f t="shared" si="11"/>
        <v>0.13950000000113505</v>
      </c>
      <c r="E507" s="336">
        <f>SUM(C496:C507)*7.4805194805*2</f>
        <v>52.543168831068577</v>
      </c>
      <c r="F507" s="324">
        <f>AVERAGE(D496:D507)</f>
        <v>0.14633333333343521</v>
      </c>
      <c r="G507" s="324">
        <f>_xlfn.STDEV.S(D496:D507)</f>
        <v>3.3866941062811831E-3</v>
      </c>
      <c r="H507" s="337"/>
      <c r="I507" s="62"/>
      <c r="J507" s="82">
        <v>12</v>
      </c>
      <c r="K507" s="321">
        <v>4</v>
      </c>
    </row>
    <row r="508" spans="1:12" x14ac:dyDescent="0.3">
      <c r="A508" s="317">
        <v>42906.0034728588</v>
      </c>
      <c r="B508" s="355">
        <v>34283.976999999999</v>
      </c>
      <c r="C508" s="355">
        <f t="shared" si="10"/>
        <v>0.29299999999784632</v>
      </c>
      <c r="D508" s="414">
        <f t="shared" si="11"/>
        <v>0.14649999999892316</v>
      </c>
      <c r="H508" s="332"/>
      <c r="I508" s="62"/>
      <c r="J508" s="82">
        <v>13</v>
      </c>
      <c r="K508" s="82">
        <v>1</v>
      </c>
    </row>
    <row r="509" spans="1:12" x14ac:dyDescent="0.3">
      <c r="A509" s="317">
        <v>42906.04513958333</v>
      </c>
      <c r="B509" s="355">
        <v>34284.279000000002</v>
      </c>
      <c r="C509" s="355">
        <f t="shared" si="10"/>
        <v>0.30200000000331784</v>
      </c>
      <c r="D509" s="414">
        <f t="shared" si="11"/>
        <v>0.15100000000165892</v>
      </c>
      <c r="H509" s="332"/>
      <c r="I509" s="333"/>
      <c r="J509" s="82">
        <v>14</v>
      </c>
      <c r="K509" s="319">
        <v>2</v>
      </c>
    </row>
    <row r="510" spans="1:12" x14ac:dyDescent="0.3">
      <c r="A510" s="317">
        <v>42906.086806307867</v>
      </c>
      <c r="B510" s="355">
        <v>34284.571000000004</v>
      </c>
      <c r="C510" s="355">
        <f t="shared" si="10"/>
        <v>0.29200000000128057</v>
      </c>
      <c r="D510" s="414">
        <f t="shared" si="11"/>
        <v>0.14600000000064028</v>
      </c>
      <c r="H510" s="332"/>
      <c r="I510" s="333"/>
      <c r="J510" s="82">
        <v>15</v>
      </c>
      <c r="K510" s="320">
        <v>3</v>
      </c>
    </row>
    <row r="511" spans="1:12" x14ac:dyDescent="0.3">
      <c r="A511" s="317">
        <v>42906.128473032404</v>
      </c>
      <c r="B511" s="355">
        <v>34284.862000000001</v>
      </c>
      <c r="C511" s="355">
        <f t="shared" si="10"/>
        <v>0.29099999999743886</v>
      </c>
      <c r="D511" s="414">
        <f t="shared" si="11"/>
        <v>0.14549999999871943</v>
      </c>
      <c r="H511" s="332"/>
      <c r="I511" s="333"/>
      <c r="J511" s="82">
        <v>16</v>
      </c>
      <c r="K511" s="321">
        <v>4</v>
      </c>
    </row>
    <row r="512" spans="1:12" x14ac:dyDescent="0.3">
      <c r="A512" s="317">
        <v>42906.170139756941</v>
      </c>
      <c r="B512" s="355">
        <v>34285.165999999997</v>
      </c>
      <c r="C512" s="355">
        <f t="shared" si="10"/>
        <v>0.30399999999644933</v>
      </c>
      <c r="D512" s="414">
        <f t="shared" si="11"/>
        <v>0.15199999999822467</v>
      </c>
      <c r="H512" s="332"/>
      <c r="I512" s="333"/>
      <c r="J512" s="82">
        <v>17</v>
      </c>
      <c r="K512" s="82">
        <v>1</v>
      </c>
    </row>
    <row r="513" spans="1:11" x14ac:dyDescent="0.3">
      <c r="A513" s="317">
        <v>42906.211806481479</v>
      </c>
      <c r="B513" s="355">
        <v>34285.468000000001</v>
      </c>
      <c r="C513" s="355">
        <f t="shared" si="10"/>
        <v>0.30200000000331784</v>
      </c>
      <c r="D513" s="414">
        <f t="shared" si="11"/>
        <v>0.15100000000165892</v>
      </c>
      <c r="H513" s="332"/>
      <c r="I513" s="333"/>
      <c r="J513" s="82">
        <v>18</v>
      </c>
      <c r="K513" s="319">
        <v>2</v>
      </c>
    </row>
    <row r="514" spans="1:11" x14ac:dyDescent="0.3">
      <c r="A514" s="317">
        <v>42906.253473206016</v>
      </c>
      <c r="B514" s="355">
        <v>34285.764000000003</v>
      </c>
      <c r="C514" s="355">
        <f t="shared" si="10"/>
        <v>0.29600000000209548</v>
      </c>
      <c r="D514" s="414">
        <f t="shared" si="11"/>
        <v>0.14800000000104774</v>
      </c>
      <c r="H514" s="332"/>
      <c r="I514" s="333"/>
      <c r="J514" s="82">
        <v>19</v>
      </c>
      <c r="K514" s="320">
        <v>3</v>
      </c>
    </row>
    <row r="515" spans="1:11" x14ac:dyDescent="0.3">
      <c r="A515" s="317">
        <v>42906.295139930553</v>
      </c>
      <c r="B515" s="355">
        <v>34286.071000000004</v>
      </c>
      <c r="C515" s="355">
        <f t="shared" si="10"/>
        <v>0.30700000000069849</v>
      </c>
      <c r="D515" s="414">
        <f t="shared" si="11"/>
        <v>0.15350000000034925</v>
      </c>
      <c r="H515" s="332"/>
      <c r="I515" s="333"/>
      <c r="J515" s="82">
        <v>20</v>
      </c>
      <c r="K515" s="321">
        <v>4</v>
      </c>
    </row>
    <row r="516" spans="1:11" x14ac:dyDescent="0.3">
      <c r="A516" s="317">
        <v>42906.33680665509</v>
      </c>
      <c r="B516" s="355">
        <v>34286.374000000003</v>
      </c>
      <c r="C516" s="355">
        <f t="shared" si="10"/>
        <v>0.30299999999988358</v>
      </c>
      <c r="D516" s="414">
        <f t="shared" si="11"/>
        <v>0.15149999999994179</v>
      </c>
      <c r="H516" s="332"/>
      <c r="I516" s="333"/>
      <c r="J516" s="82">
        <v>21</v>
      </c>
      <c r="K516" s="82">
        <v>1</v>
      </c>
    </row>
    <row r="517" spans="1:11" x14ac:dyDescent="0.3">
      <c r="A517" s="317">
        <v>42906.378473379627</v>
      </c>
      <c r="B517" s="355">
        <v>34286.667999999998</v>
      </c>
      <c r="C517" s="355">
        <f t="shared" si="10"/>
        <v>0.29399999999441206</v>
      </c>
      <c r="D517" s="414">
        <f t="shared" si="11"/>
        <v>0.14699999999720603</v>
      </c>
      <c r="H517" s="332"/>
      <c r="I517" s="333"/>
      <c r="J517" s="82">
        <v>22</v>
      </c>
      <c r="K517" s="319">
        <v>2</v>
      </c>
    </row>
    <row r="518" spans="1:11" x14ac:dyDescent="0.3">
      <c r="A518" s="317">
        <v>42906.420140104165</v>
      </c>
      <c r="B518" s="355">
        <v>34286.970999999998</v>
      </c>
      <c r="C518" s="355">
        <f t="shared" si="10"/>
        <v>0.30299999999988358</v>
      </c>
      <c r="D518" s="414">
        <f t="shared" si="11"/>
        <v>0.15149999999994179</v>
      </c>
      <c r="H518" s="332"/>
      <c r="I518" s="333"/>
      <c r="J518" s="82">
        <v>23</v>
      </c>
      <c r="K518" s="320">
        <v>3</v>
      </c>
    </row>
    <row r="519" spans="1:11" x14ac:dyDescent="0.3">
      <c r="A519" s="317">
        <v>42906.461806828702</v>
      </c>
      <c r="B519" s="355">
        <v>34287.277999999998</v>
      </c>
      <c r="C519" s="355">
        <f t="shared" si="10"/>
        <v>0.30700000000069849</v>
      </c>
      <c r="D519" s="414">
        <f t="shared" si="11"/>
        <v>0.15350000000034925</v>
      </c>
      <c r="H519" s="332"/>
      <c r="I519" s="333"/>
      <c r="J519" s="82">
        <v>24</v>
      </c>
      <c r="K519" s="321">
        <v>4</v>
      </c>
    </row>
    <row r="520" spans="1:11" x14ac:dyDescent="0.3">
      <c r="A520" s="317">
        <v>42906.503473553239</v>
      </c>
      <c r="B520" s="355">
        <v>34287.574999999997</v>
      </c>
      <c r="C520" s="355">
        <f t="shared" si="10"/>
        <v>0.29699999999866122</v>
      </c>
      <c r="D520" s="414">
        <f t="shared" si="11"/>
        <v>0.14849999999933061</v>
      </c>
      <c r="H520" s="332"/>
      <c r="I520" s="333"/>
      <c r="J520" s="82">
        <v>25</v>
      </c>
      <c r="K520" s="82">
        <v>1</v>
      </c>
    </row>
    <row r="521" spans="1:11" x14ac:dyDescent="0.3">
      <c r="A521" s="317">
        <v>42906.545140277776</v>
      </c>
      <c r="B521" s="355">
        <v>34287.870999999999</v>
      </c>
      <c r="C521" s="355">
        <f t="shared" si="10"/>
        <v>0.29600000000209548</v>
      </c>
      <c r="D521" s="414">
        <f t="shared" si="11"/>
        <v>0.14800000000104774</v>
      </c>
      <c r="H521" s="332"/>
      <c r="I521" s="333"/>
      <c r="J521" s="82">
        <v>26</v>
      </c>
      <c r="K521" s="319">
        <v>2</v>
      </c>
    </row>
    <row r="522" spans="1:11" x14ac:dyDescent="0.3">
      <c r="A522" s="317">
        <v>42906.586807002313</v>
      </c>
      <c r="B522" s="355">
        <v>34288.177000000003</v>
      </c>
      <c r="C522" s="355">
        <f t="shared" si="10"/>
        <v>0.30600000000413274</v>
      </c>
      <c r="D522" s="414">
        <f t="shared" si="11"/>
        <v>0.15300000000206637</v>
      </c>
      <c r="H522" s="332"/>
      <c r="I522" s="333"/>
      <c r="J522" s="82">
        <v>27</v>
      </c>
      <c r="K522" s="320">
        <v>3</v>
      </c>
    </row>
    <row r="523" spans="1:11" x14ac:dyDescent="0.3">
      <c r="A523" s="317">
        <v>42906.628473726851</v>
      </c>
      <c r="B523" s="355">
        <v>34288.481</v>
      </c>
      <c r="C523" s="355">
        <f t="shared" si="10"/>
        <v>0.30399999999644933</v>
      </c>
      <c r="D523" s="414">
        <f t="shared" si="11"/>
        <v>0.15199999999822467</v>
      </c>
      <c r="H523" s="332"/>
      <c r="I523" s="333"/>
      <c r="J523" s="82">
        <v>28</v>
      </c>
      <c r="K523" s="321">
        <v>4</v>
      </c>
    </row>
    <row r="524" spans="1:11" x14ac:dyDescent="0.3">
      <c r="A524" s="317">
        <v>42906.670140451388</v>
      </c>
      <c r="B524" s="355">
        <v>34288.764000000003</v>
      </c>
      <c r="C524" s="355">
        <f t="shared" si="10"/>
        <v>0.28300000000308501</v>
      </c>
      <c r="D524" s="414">
        <f t="shared" si="11"/>
        <v>0.1415000000015425</v>
      </c>
      <c r="H524" s="332"/>
      <c r="I524" s="333"/>
      <c r="J524" s="82">
        <v>29</v>
      </c>
      <c r="K524" s="82">
        <v>1</v>
      </c>
    </row>
    <row r="525" spans="1:11" x14ac:dyDescent="0.3">
      <c r="A525" s="317">
        <v>42906.711807175925</v>
      </c>
      <c r="B525" s="355">
        <v>34289.065999999999</v>
      </c>
      <c r="C525" s="355">
        <f t="shared" si="10"/>
        <v>0.30199999999604188</v>
      </c>
      <c r="D525" s="414">
        <f t="shared" si="11"/>
        <v>0.15099999999802094</v>
      </c>
      <c r="H525" s="332"/>
      <c r="I525" s="333"/>
      <c r="J525" s="82">
        <v>30</v>
      </c>
      <c r="K525" s="319">
        <v>2</v>
      </c>
    </row>
    <row r="526" spans="1:11" x14ac:dyDescent="0.3">
      <c r="A526" s="317">
        <v>42906.753473900462</v>
      </c>
      <c r="B526" s="355">
        <v>34289.360999999997</v>
      </c>
      <c r="C526" s="355">
        <f t="shared" si="10"/>
        <v>0.29499999999825377</v>
      </c>
      <c r="D526" s="414">
        <f t="shared" si="11"/>
        <v>0.14749999999912689</v>
      </c>
      <c r="H526" s="332"/>
      <c r="I526" s="333"/>
      <c r="J526" s="82">
        <v>31</v>
      </c>
      <c r="K526" s="320">
        <v>3</v>
      </c>
    </row>
    <row r="527" spans="1:11" x14ac:dyDescent="0.3">
      <c r="A527" s="317">
        <v>42906.795140624999</v>
      </c>
      <c r="B527" s="355">
        <v>34289.642</v>
      </c>
      <c r="C527" s="355">
        <f t="shared" si="10"/>
        <v>0.28100000000267755</v>
      </c>
      <c r="D527" s="414">
        <f t="shared" si="11"/>
        <v>0.14050000000133878</v>
      </c>
      <c r="H527" s="332"/>
      <c r="I527" s="333"/>
      <c r="J527" s="82">
        <v>32</v>
      </c>
      <c r="K527" s="321">
        <v>4</v>
      </c>
    </row>
    <row r="528" spans="1:11" x14ac:dyDescent="0.3">
      <c r="A528" s="317">
        <v>42906.836807349537</v>
      </c>
      <c r="B528" s="355">
        <v>34289.93</v>
      </c>
      <c r="C528" s="355">
        <f t="shared" si="10"/>
        <v>0.28800000000046566</v>
      </c>
      <c r="D528" s="414">
        <f t="shared" si="11"/>
        <v>0.14400000000023283</v>
      </c>
      <c r="H528" s="332"/>
      <c r="I528" s="333"/>
      <c r="J528" s="82">
        <v>33</v>
      </c>
      <c r="K528" s="82">
        <v>1</v>
      </c>
    </row>
    <row r="529" spans="1:11" x14ac:dyDescent="0.3">
      <c r="A529" s="317">
        <v>42906.878474074074</v>
      </c>
      <c r="B529" s="355">
        <v>34290.224000000002</v>
      </c>
      <c r="C529" s="355">
        <f t="shared" si="10"/>
        <v>0.29400000000168802</v>
      </c>
      <c r="D529" s="414">
        <f t="shared" si="11"/>
        <v>0.14700000000084401</v>
      </c>
      <c r="H529" s="332"/>
      <c r="I529" s="333"/>
      <c r="J529" s="82">
        <v>34</v>
      </c>
      <c r="K529" s="319">
        <v>2</v>
      </c>
    </row>
    <row r="530" spans="1:11" x14ac:dyDescent="0.3">
      <c r="A530" s="317">
        <v>42906.920140798611</v>
      </c>
      <c r="B530" s="355">
        <v>34290.514000000003</v>
      </c>
      <c r="C530" s="355">
        <f t="shared" si="10"/>
        <v>0.29000000000087311</v>
      </c>
      <c r="D530" s="414">
        <f t="shared" si="11"/>
        <v>0.14500000000043656</v>
      </c>
      <c r="H530" s="332"/>
      <c r="I530" s="333"/>
      <c r="J530" s="82">
        <v>35</v>
      </c>
      <c r="K530" s="320">
        <v>3</v>
      </c>
    </row>
    <row r="531" spans="1:11" x14ac:dyDescent="0.3">
      <c r="A531" s="322">
        <v>42906.961807523148</v>
      </c>
      <c r="B531" s="356">
        <v>34290.798999999999</v>
      </c>
      <c r="C531" s="356">
        <f t="shared" si="10"/>
        <v>0.2849999999962165</v>
      </c>
      <c r="D531" s="415">
        <f t="shared" si="11"/>
        <v>0.14249999999810825</v>
      </c>
      <c r="E531" s="336">
        <f>SUM(C508:C531)*7.4805194805</f>
        <v>53.223896103742263</v>
      </c>
      <c r="F531" s="324">
        <f>AVERAGE(D508:D531)</f>
        <v>0.14822916666662422</v>
      </c>
      <c r="G531" s="324">
        <f>_xlfn.STDEV.S(D508:D531)</f>
        <v>3.8249159316042984E-3</v>
      </c>
      <c r="H531" s="337"/>
      <c r="I531" s="62"/>
      <c r="J531" s="82">
        <v>36</v>
      </c>
      <c r="K531" s="321">
        <v>4</v>
      </c>
    </row>
    <row r="532" spans="1:11" x14ac:dyDescent="0.3">
      <c r="A532" s="317">
        <v>42907.003474247686</v>
      </c>
      <c r="B532" s="355">
        <v>34291.093999999997</v>
      </c>
      <c r="C532" s="355">
        <f t="shared" si="10"/>
        <v>0.29499999999825377</v>
      </c>
      <c r="D532" s="414">
        <f t="shared" si="11"/>
        <v>0.14749999999912689</v>
      </c>
      <c r="H532" s="332"/>
      <c r="I532" s="62"/>
      <c r="J532" s="82">
        <v>37</v>
      </c>
      <c r="K532" s="82">
        <v>1</v>
      </c>
    </row>
    <row r="533" spans="1:11" x14ac:dyDescent="0.3">
      <c r="A533" s="317">
        <v>42907.045140972223</v>
      </c>
      <c r="B533" s="355">
        <v>34291.39</v>
      </c>
      <c r="C533" s="355">
        <f t="shared" si="10"/>
        <v>0.29600000000209548</v>
      </c>
      <c r="D533" s="414">
        <f t="shared" si="11"/>
        <v>0.14800000000104774</v>
      </c>
      <c r="H533" s="332"/>
      <c r="I533" s="333"/>
      <c r="J533" s="82">
        <v>38</v>
      </c>
      <c r="K533" s="319">
        <v>2</v>
      </c>
    </row>
    <row r="534" spans="1:11" x14ac:dyDescent="0.3">
      <c r="A534" s="317">
        <v>42907.08680769676</v>
      </c>
      <c r="B534" s="355">
        <v>34291.68</v>
      </c>
      <c r="C534" s="355">
        <f t="shared" si="10"/>
        <v>0.29000000000087311</v>
      </c>
      <c r="D534" s="414">
        <f t="shared" si="11"/>
        <v>0.14500000000043656</v>
      </c>
      <c r="H534" s="332"/>
      <c r="I534" s="333"/>
      <c r="J534" s="82">
        <v>39</v>
      </c>
      <c r="K534" s="320">
        <v>3</v>
      </c>
    </row>
    <row r="535" spans="1:11" x14ac:dyDescent="0.3">
      <c r="A535" s="317">
        <v>42907.128474421297</v>
      </c>
      <c r="B535" s="355">
        <v>34291.978999999999</v>
      </c>
      <c r="C535" s="355">
        <f t="shared" si="10"/>
        <v>0.29899999999906868</v>
      </c>
      <c r="D535" s="414">
        <f t="shared" si="11"/>
        <v>0.14949999999953434</v>
      </c>
      <c r="H535" s="332"/>
      <c r="I535" s="333"/>
      <c r="J535" s="82">
        <v>40</v>
      </c>
      <c r="K535" s="321">
        <v>4</v>
      </c>
    </row>
    <row r="536" spans="1:11" x14ac:dyDescent="0.3">
      <c r="A536" s="317">
        <v>42907.170141145834</v>
      </c>
      <c r="B536" s="355">
        <v>34292.284</v>
      </c>
      <c r="C536" s="355">
        <f t="shared" si="10"/>
        <v>0.30500000000029104</v>
      </c>
      <c r="D536" s="414">
        <f t="shared" si="11"/>
        <v>0.15250000000014552</v>
      </c>
      <c r="H536" s="332"/>
      <c r="I536" s="333"/>
      <c r="J536" s="82">
        <v>41</v>
      </c>
      <c r="K536" s="82">
        <v>1</v>
      </c>
    </row>
    <row r="537" spans="1:11" x14ac:dyDescent="0.3">
      <c r="A537" s="317">
        <v>42907.211807870372</v>
      </c>
      <c r="B537" s="355">
        <v>34292.578000000001</v>
      </c>
      <c r="C537" s="355">
        <f t="shared" si="10"/>
        <v>0.29400000000168802</v>
      </c>
      <c r="D537" s="414">
        <f t="shared" si="11"/>
        <v>0.14700000000084401</v>
      </c>
      <c r="H537" s="332"/>
      <c r="I537" s="333"/>
      <c r="J537" s="82">
        <v>42</v>
      </c>
      <c r="K537" s="319">
        <v>2</v>
      </c>
    </row>
    <row r="538" spans="1:11" x14ac:dyDescent="0.3">
      <c r="A538" s="317">
        <v>42907.253474594909</v>
      </c>
      <c r="B538" s="355">
        <v>34292.873</v>
      </c>
      <c r="C538" s="355">
        <f t="shared" si="10"/>
        <v>0.29499999999825377</v>
      </c>
      <c r="D538" s="414">
        <f t="shared" si="11"/>
        <v>0.14749999999912689</v>
      </c>
      <c r="H538" s="332"/>
      <c r="I538" s="333"/>
      <c r="J538" s="82">
        <v>43</v>
      </c>
      <c r="K538" s="320">
        <v>3</v>
      </c>
    </row>
    <row r="539" spans="1:11" x14ac:dyDescent="0.3">
      <c r="A539" s="317">
        <v>42907.295141319446</v>
      </c>
      <c r="B539" s="355">
        <v>34293.180999999997</v>
      </c>
      <c r="C539" s="355">
        <f t="shared" si="10"/>
        <v>0.30799999999726424</v>
      </c>
      <c r="D539" s="414">
        <f t="shared" si="11"/>
        <v>0.15399999999863212</v>
      </c>
      <c r="H539" s="332"/>
      <c r="I539" s="333"/>
      <c r="J539" s="82">
        <v>44</v>
      </c>
      <c r="K539" s="321">
        <v>4</v>
      </c>
    </row>
    <row r="540" spans="1:11" x14ac:dyDescent="0.3">
      <c r="A540" s="317">
        <v>42907.336808043983</v>
      </c>
      <c r="B540" s="355">
        <v>34293.481</v>
      </c>
      <c r="C540" s="355">
        <f t="shared" si="10"/>
        <v>0.30000000000291038</v>
      </c>
      <c r="D540" s="414">
        <f t="shared" si="11"/>
        <v>0.15000000000145519</v>
      </c>
      <c r="H540" s="332"/>
      <c r="I540" s="333"/>
      <c r="J540" s="82">
        <v>45</v>
      </c>
      <c r="K540" s="82">
        <v>1</v>
      </c>
    </row>
    <row r="541" spans="1:11" x14ac:dyDescent="0.3">
      <c r="A541" s="317">
        <v>42907.37847476852</v>
      </c>
      <c r="B541" s="355">
        <v>34293.775000000001</v>
      </c>
      <c r="C541" s="355">
        <f t="shared" si="10"/>
        <v>0.29400000000168802</v>
      </c>
      <c r="D541" s="414">
        <f t="shared" si="11"/>
        <v>0.14700000000084401</v>
      </c>
      <c r="H541" s="332"/>
      <c r="I541" s="333"/>
      <c r="J541" s="82">
        <v>46</v>
      </c>
      <c r="K541" s="319">
        <v>2</v>
      </c>
    </row>
    <row r="542" spans="1:11" x14ac:dyDescent="0.3">
      <c r="A542" s="317">
        <v>42907.420141493058</v>
      </c>
      <c r="B542" s="355">
        <v>34294.082000000002</v>
      </c>
      <c r="C542" s="355">
        <f t="shared" si="10"/>
        <v>0.30700000000069849</v>
      </c>
      <c r="D542" s="414">
        <f t="shared" si="11"/>
        <v>0.15350000000034925</v>
      </c>
      <c r="H542" s="332"/>
      <c r="I542" s="333"/>
      <c r="J542" s="82">
        <v>47</v>
      </c>
      <c r="K542" s="320">
        <v>3</v>
      </c>
    </row>
    <row r="543" spans="1:11" x14ac:dyDescent="0.3">
      <c r="A543" s="317">
        <v>42907.461808217595</v>
      </c>
      <c r="B543" s="355">
        <v>34294.383000000002</v>
      </c>
      <c r="C543" s="355">
        <f t="shared" si="10"/>
        <v>0.30099999999947613</v>
      </c>
      <c r="D543" s="414">
        <f t="shared" si="11"/>
        <v>0.15049999999973807</v>
      </c>
      <c r="H543" s="332"/>
      <c r="I543" s="333"/>
      <c r="J543" s="82">
        <v>48</v>
      </c>
      <c r="K543" s="321">
        <v>4</v>
      </c>
    </row>
    <row r="544" spans="1:11" x14ac:dyDescent="0.3">
      <c r="A544" s="317">
        <v>42907.503474942132</v>
      </c>
      <c r="B544" s="355">
        <v>34294.675999999999</v>
      </c>
      <c r="C544" s="355">
        <f t="shared" si="10"/>
        <v>0.29299999999784632</v>
      </c>
      <c r="D544" s="414">
        <f t="shared" si="11"/>
        <v>0.14649999999892316</v>
      </c>
      <c r="H544" s="332"/>
      <c r="I544" s="333"/>
      <c r="J544" s="82">
        <v>49</v>
      </c>
      <c r="K544" s="82">
        <v>1</v>
      </c>
    </row>
    <row r="545" spans="1:11" x14ac:dyDescent="0.3">
      <c r="A545" s="317">
        <v>42907.545141666669</v>
      </c>
      <c r="B545" s="355">
        <v>34294.980000000003</v>
      </c>
      <c r="C545" s="355">
        <f t="shared" si="10"/>
        <v>0.30400000000372529</v>
      </c>
      <c r="D545" s="414">
        <f t="shared" si="11"/>
        <v>0.15200000000186265</v>
      </c>
      <c r="H545" s="332"/>
      <c r="I545" s="333"/>
      <c r="J545" s="82">
        <v>50</v>
      </c>
      <c r="K545" s="319">
        <v>2</v>
      </c>
    </row>
    <row r="546" spans="1:11" x14ac:dyDescent="0.3">
      <c r="A546" s="317">
        <v>42907.586808391206</v>
      </c>
      <c r="B546" s="355">
        <v>34295.288</v>
      </c>
      <c r="C546" s="355">
        <f t="shared" si="10"/>
        <v>0.30799999999726424</v>
      </c>
      <c r="D546" s="414">
        <f t="shared" si="11"/>
        <v>0.15399999999863212</v>
      </c>
      <c r="H546" s="332"/>
      <c r="I546" s="333"/>
      <c r="J546" s="82">
        <v>51</v>
      </c>
      <c r="K546" s="320">
        <v>3</v>
      </c>
    </row>
    <row r="547" spans="1:11" x14ac:dyDescent="0.3">
      <c r="A547" s="317">
        <v>42907.628475115744</v>
      </c>
      <c r="B547" s="355">
        <v>34295.578000000001</v>
      </c>
      <c r="C547" s="355">
        <f t="shared" si="10"/>
        <v>0.29000000000087311</v>
      </c>
      <c r="D547" s="414">
        <f t="shared" si="11"/>
        <v>0.14500000000043656</v>
      </c>
      <c r="H547" s="332"/>
      <c r="I547" s="333"/>
      <c r="J547" s="82">
        <v>52</v>
      </c>
      <c r="K547" s="321">
        <v>4</v>
      </c>
    </row>
    <row r="548" spans="1:11" x14ac:dyDescent="0.3">
      <c r="A548" s="317">
        <v>42907.670141840281</v>
      </c>
      <c r="B548" s="355">
        <v>34295.866999999998</v>
      </c>
      <c r="C548" s="355">
        <f t="shared" si="10"/>
        <v>0.28899999999703141</v>
      </c>
      <c r="D548" s="414">
        <f t="shared" si="11"/>
        <v>0.1444999999985157</v>
      </c>
      <c r="H548" s="332"/>
      <c r="I548" s="333"/>
      <c r="J548" s="82">
        <v>53</v>
      </c>
      <c r="K548" s="82">
        <v>1</v>
      </c>
    </row>
    <row r="549" spans="1:11" x14ac:dyDescent="0.3">
      <c r="A549" s="317">
        <v>42907.711808564818</v>
      </c>
      <c r="B549" s="355">
        <v>34296.167999999998</v>
      </c>
      <c r="C549" s="355">
        <f t="shared" si="10"/>
        <v>0.30099999999947613</v>
      </c>
      <c r="D549" s="414">
        <f t="shared" si="11"/>
        <v>0.15049999999973807</v>
      </c>
      <c r="H549" s="332"/>
      <c r="I549" s="333"/>
      <c r="J549" s="82">
        <v>54</v>
      </c>
      <c r="K549" s="319">
        <v>2</v>
      </c>
    </row>
    <row r="550" spans="1:11" x14ac:dyDescent="0.3">
      <c r="A550" s="317">
        <v>42907.753475289355</v>
      </c>
      <c r="B550" s="355">
        <v>34296.46</v>
      </c>
      <c r="C550" s="355">
        <f t="shared" si="10"/>
        <v>0.29200000000128057</v>
      </c>
      <c r="D550" s="414">
        <f t="shared" si="11"/>
        <v>0.14600000000064028</v>
      </c>
      <c r="H550" s="332"/>
      <c r="I550" s="333"/>
      <c r="J550" s="82">
        <v>55</v>
      </c>
      <c r="K550" s="320">
        <v>3</v>
      </c>
    </row>
    <row r="551" spans="1:11" x14ac:dyDescent="0.3">
      <c r="A551" s="317">
        <v>42907.795142013892</v>
      </c>
      <c r="B551" s="355">
        <v>34296.74</v>
      </c>
      <c r="C551" s="355">
        <f t="shared" si="10"/>
        <v>0.27999999999883585</v>
      </c>
      <c r="D551" s="414">
        <f t="shared" si="11"/>
        <v>0.13999999999941792</v>
      </c>
      <c r="H551" s="332"/>
      <c r="I551" s="333"/>
      <c r="J551" s="82">
        <v>56</v>
      </c>
      <c r="K551" s="321">
        <v>4</v>
      </c>
    </row>
    <row r="552" spans="1:11" x14ac:dyDescent="0.3">
      <c r="A552" s="317">
        <v>42907.836808738422</v>
      </c>
      <c r="B552" s="355">
        <v>34297.031999999999</v>
      </c>
      <c r="C552" s="355">
        <f t="shared" si="10"/>
        <v>0.29200000000128057</v>
      </c>
      <c r="D552" s="414">
        <f t="shared" si="11"/>
        <v>0.14600000000064028</v>
      </c>
      <c r="H552" s="332"/>
      <c r="I552" s="333"/>
      <c r="J552" s="82">
        <v>57</v>
      </c>
      <c r="K552" s="82">
        <v>1</v>
      </c>
    </row>
    <row r="553" spans="1:11" x14ac:dyDescent="0.3">
      <c r="A553" s="317">
        <v>42907.87847546296</v>
      </c>
      <c r="B553" s="355">
        <v>34297.322999999997</v>
      </c>
      <c r="C553" s="355">
        <f t="shared" si="10"/>
        <v>0.29099999999743886</v>
      </c>
      <c r="D553" s="414">
        <f t="shared" si="11"/>
        <v>0.14549999999871943</v>
      </c>
      <c r="H553" s="332"/>
      <c r="I553" s="333"/>
      <c r="J553" s="82">
        <v>58</v>
      </c>
      <c r="K553" s="319">
        <v>2</v>
      </c>
    </row>
    <row r="554" spans="1:11" x14ac:dyDescent="0.3">
      <c r="A554" s="317">
        <v>42907.920142187497</v>
      </c>
      <c r="B554" s="355">
        <v>34297.608999999997</v>
      </c>
      <c r="C554" s="355">
        <f t="shared" si="10"/>
        <v>0.28600000000005821</v>
      </c>
      <c r="D554" s="414">
        <f t="shared" si="11"/>
        <v>0.1430000000000291</v>
      </c>
      <c r="H554" s="332"/>
      <c r="I554" s="333"/>
      <c r="J554" s="82">
        <v>59</v>
      </c>
      <c r="K554" s="320">
        <v>3</v>
      </c>
    </row>
    <row r="555" spans="1:11" x14ac:dyDescent="0.3">
      <c r="A555" s="322">
        <v>42907.961808912034</v>
      </c>
      <c r="B555" s="356">
        <v>34297.900999999998</v>
      </c>
      <c r="C555" s="356">
        <f t="shared" si="10"/>
        <v>0.29200000000128057</v>
      </c>
      <c r="D555" s="415">
        <f t="shared" si="11"/>
        <v>0.14600000000064028</v>
      </c>
      <c r="E555" s="336">
        <f>SUM(C532:C555)*7.4805194805</f>
        <v>53.126649350503165</v>
      </c>
      <c r="F555" s="324">
        <f>AVERAGE(D532:D555)</f>
        <v>0.14795833333331151</v>
      </c>
      <c r="G555" s="324">
        <f>_xlfn.STDEV.S(D532:D555)</f>
        <v>3.608313669345155E-3</v>
      </c>
      <c r="H555" s="337"/>
      <c r="I555" s="62"/>
      <c r="J555" s="82">
        <v>60</v>
      </c>
      <c r="K555" s="321">
        <v>4</v>
      </c>
    </row>
    <row r="556" spans="1:11" x14ac:dyDescent="0.3">
      <c r="A556" s="317">
        <v>42908.003475636571</v>
      </c>
      <c r="B556" s="355">
        <v>34298.201999999997</v>
      </c>
      <c r="C556" s="355">
        <f t="shared" si="10"/>
        <v>0.30099999999947613</v>
      </c>
      <c r="D556" s="414">
        <f t="shared" si="11"/>
        <v>0.15049999999973807</v>
      </c>
      <c r="H556" s="332"/>
      <c r="I556" s="62"/>
      <c r="J556" s="82">
        <v>61</v>
      </c>
      <c r="K556" s="82">
        <v>1</v>
      </c>
    </row>
    <row r="557" spans="1:11" x14ac:dyDescent="0.3">
      <c r="A557" s="317">
        <v>42908.045142361108</v>
      </c>
      <c r="B557" s="355">
        <v>34298.5</v>
      </c>
      <c r="C557" s="355">
        <f t="shared" si="10"/>
        <v>0.29800000000250293</v>
      </c>
      <c r="D557" s="414">
        <f t="shared" si="11"/>
        <v>0.14900000000125146</v>
      </c>
      <c r="H557" s="332"/>
      <c r="I557" s="333"/>
      <c r="J557" s="82">
        <v>62</v>
      </c>
      <c r="K557" s="319">
        <v>2</v>
      </c>
    </row>
    <row r="558" spans="1:11" x14ac:dyDescent="0.3">
      <c r="A558" s="317">
        <v>42908.086809085646</v>
      </c>
      <c r="B558" s="355">
        <v>34298.79</v>
      </c>
      <c r="C558" s="355">
        <f t="shared" si="10"/>
        <v>0.29000000000087311</v>
      </c>
      <c r="D558" s="414">
        <f t="shared" si="11"/>
        <v>0.14500000000043656</v>
      </c>
      <c r="H558" s="332"/>
      <c r="I558" s="333"/>
      <c r="J558" s="82">
        <v>63</v>
      </c>
      <c r="K558" s="320">
        <v>3</v>
      </c>
    </row>
    <row r="559" spans="1:11" x14ac:dyDescent="0.3">
      <c r="A559" s="317">
        <v>42908.128475810183</v>
      </c>
      <c r="B559" s="355">
        <v>34299.091999999997</v>
      </c>
      <c r="C559" s="355">
        <f t="shared" si="10"/>
        <v>0.30199999999604188</v>
      </c>
      <c r="D559" s="414">
        <f t="shared" si="11"/>
        <v>0.15099999999802094</v>
      </c>
      <c r="H559" s="332"/>
      <c r="I559" s="333"/>
      <c r="J559" s="82">
        <v>64</v>
      </c>
      <c r="K559" s="321">
        <v>4</v>
      </c>
    </row>
    <row r="560" spans="1:11" x14ac:dyDescent="0.3">
      <c r="A560" s="317">
        <v>42908.17014253472</v>
      </c>
      <c r="B560" s="355">
        <v>34299.394999999997</v>
      </c>
      <c r="C560" s="355">
        <f t="shared" si="10"/>
        <v>0.30299999999988358</v>
      </c>
      <c r="D560" s="414">
        <f t="shared" si="11"/>
        <v>0.15149999999994179</v>
      </c>
      <c r="H560" s="332"/>
      <c r="I560" s="333"/>
      <c r="J560" s="82">
        <v>65</v>
      </c>
      <c r="K560" s="82">
        <v>1</v>
      </c>
    </row>
    <row r="561" spans="1:11" x14ac:dyDescent="0.3">
      <c r="A561" s="317">
        <v>42908.211809259257</v>
      </c>
      <c r="B561" s="355">
        <v>34299.695</v>
      </c>
      <c r="C561" s="355">
        <f t="shared" si="10"/>
        <v>0.30000000000291038</v>
      </c>
      <c r="D561" s="414">
        <f t="shared" si="11"/>
        <v>0.15000000000145519</v>
      </c>
      <c r="H561" s="332"/>
      <c r="I561" s="333"/>
      <c r="J561" s="82">
        <v>66</v>
      </c>
      <c r="K561" s="319">
        <v>2</v>
      </c>
    </row>
    <row r="562" spans="1:11" x14ac:dyDescent="0.3">
      <c r="A562" s="317">
        <v>42908.253475983794</v>
      </c>
      <c r="B562" s="355">
        <v>34299.999000000003</v>
      </c>
      <c r="C562" s="355">
        <f t="shared" si="10"/>
        <v>0.30400000000372529</v>
      </c>
      <c r="D562" s="414">
        <f t="shared" si="11"/>
        <v>0.15200000000186265</v>
      </c>
      <c r="H562" s="332"/>
      <c r="I562" s="333"/>
      <c r="J562" s="82">
        <v>67</v>
      </c>
      <c r="K562" s="320">
        <v>3</v>
      </c>
    </row>
    <row r="563" spans="1:11" x14ac:dyDescent="0.3">
      <c r="A563" s="317">
        <v>42908.295142708332</v>
      </c>
      <c r="B563" s="355">
        <v>34300.303999999996</v>
      </c>
      <c r="C563" s="355">
        <f t="shared" si="10"/>
        <v>0.30499999999301508</v>
      </c>
      <c r="D563" s="414">
        <f t="shared" si="11"/>
        <v>0.15249999999650754</v>
      </c>
      <c r="H563" s="332"/>
      <c r="I563" s="333"/>
      <c r="J563" s="82">
        <v>68</v>
      </c>
      <c r="K563" s="321">
        <v>4</v>
      </c>
    </row>
    <row r="564" spans="1:11" x14ac:dyDescent="0.3">
      <c r="A564" s="317">
        <v>42908.336809432869</v>
      </c>
      <c r="B564" s="355">
        <v>34300.599000000002</v>
      </c>
      <c r="C564" s="355">
        <f t="shared" si="10"/>
        <v>0.29500000000552973</v>
      </c>
      <c r="D564" s="414">
        <f t="shared" si="11"/>
        <v>0.14750000000276486</v>
      </c>
      <c r="H564" s="332"/>
      <c r="I564" s="333"/>
      <c r="J564" s="82">
        <v>69</v>
      </c>
      <c r="K564" s="82">
        <v>1</v>
      </c>
    </row>
    <row r="565" spans="1:11" x14ac:dyDescent="0.3">
      <c r="A565" s="317">
        <v>42908.378476157406</v>
      </c>
      <c r="B565" s="355">
        <v>34300.898999999998</v>
      </c>
      <c r="C565" s="355">
        <f t="shared" si="10"/>
        <v>0.29999999999563443</v>
      </c>
      <c r="D565" s="414">
        <f t="shared" si="11"/>
        <v>0.14999999999781721</v>
      </c>
      <c r="H565" s="332"/>
      <c r="I565" s="333"/>
      <c r="J565" s="82">
        <v>70</v>
      </c>
      <c r="K565" s="319">
        <v>2</v>
      </c>
    </row>
    <row r="566" spans="1:11" x14ac:dyDescent="0.3">
      <c r="A566" s="317">
        <v>42908.420142881943</v>
      </c>
      <c r="B566" s="355">
        <v>34301.21</v>
      </c>
      <c r="C566" s="355">
        <f t="shared" si="10"/>
        <v>0.3110000000015134</v>
      </c>
      <c r="D566" s="414">
        <f t="shared" si="11"/>
        <v>0.1555000000007567</v>
      </c>
      <c r="H566" s="332"/>
      <c r="I566" s="333"/>
      <c r="J566" s="82">
        <v>71</v>
      </c>
      <c r="K566" s="320">
        <v>3</v>
      </c>
    </row>
    <row r="567" spans="1:11" x14ac:dyDescent="0.3">
      <c r="A567" s="317">
        <v>42908.461809606481</v>
      </c>
      <c r="B567" s="355">
        <v>34301.508000000002</v>
      </c>
      <c r="C567" s="355">
        <f t="shared" si="10"/>
        <v>0.29800000000250293</v>
      </c>
      <c r="D567" s="414">
        <f t="shared" si="11"/>
        <v>0.14900000000125146</v>
      </c>
      <c r="H567" s="332"/>
      <c r="I567" s="333"/>
      <c r="J567" s="82">
        <v>72</v>
      </c>
      <c r="K567" s="321">
        <v>4</v>
      </c>
    </row>
    <row r="568" spans="1:11" x14ac:dyDescent="0.3">
      <c r="A568" s="317">
        <v>42908.503476331018</v>
      </c>
      <c r="B568" s="355">
        <v>34301.798000000003</v>
      </c>
      <c r="C568" s="355">
        <f t="shared" si="10"/>
        <v>0.29000000000087311</v>
      </c>
      <c r="D568" s="414">
        <f t="shared" si="11"/>
        <v>0.14500000000043656</v>
      </c>
      <c r="H568" s="332"/>
      <c r="I568" s="333"/>
      <c r="J568" s="82">
        <v>73</v>
      </c>
      <c r="K568" s="82">
        <v>1</v>
      </c>
    </row>
    <row r="569" spans="1:11" x14ac:dyDescent="0.3">
      <c r="A569" s="317">
        <v>42908.545143055555</v>
      </c>
      <c r="B569" s="355">
        <v>34302.101000000002</v>
      </c>
      <c r="C569" s="355">
        <f t="shared" si="10"/>
        <v>0.30299999999988358</v>
      </c>
      <c r="D569" s="414">
        <f t="shared" si="11"/>
        <v>0.15149999999994179</v>
      </c>
      <c r="H569" s="332"/>
      <c r="I569" s="333"/>
      <c r="J569" s="82">
        <v>74</v>
      </c>
      <c r="K569" s="319">
        <v>2</v>
      </c>
    </row>
    <row r="570" spans="1:11" x14ac:dyDescent="0.3">
      <c r="A570" s="317">
        <v>42908.586809780092</v>
      </c>
      <c r="B570" s="355">
        <v>34302.402000000002</v>
      </c>
      <c r="C570" s="355">
        <f t="shared" si="10"/>
        <v>0.30099999999947613</v>
      </c>
      <c r="D570" s="414">
        <f t="shared" si="11"/>
        <v>0.15049999999973807</v>
      </c>
      <c r="H570" s="332"/>
      <c r="I570" s="333"/>
      <c r="J570" s="82">
        <v>75</v>
      </c>
      <c r="K570" s="320">
        <v>3</v>
      </c>
    </row>
    <row r="571" spans="1:11" x14ac:dyDescent="0.3">
      <c r="A571" s="317">
        <v>42908.628476504629</v>
      </c>
      <c r="B571" s="355">
        <v>34302.694000000003</v>
      </c>
      <c r="C571" s="355">
        <f t="shared" si="10"/>
        <v>0.29200000000128057</v>
      </c>
      <c r="D571" s="414">
        <f t="shared" si="11"/>
        <v>0.14600000000064028</v>
      </c>
      <c r="H571" s="332"/>
      <c r="I571" s="333"/>
      <c r="J571" s="82">
        <v>76</v>
      </c>
      <c r="K571" s="321">
        <v>4</v>
      </c>
    </row>
    <row r="572" spans="1:11" x14ac:dyDescent="0.3">
      <c r="A572" s="317">
        <v>42908.670143229167</v>
      </c>
      <c r="B572" s="355">
        <v>34302.993999999999</v>
      </c>
      <c r="C572" s="355">
        <f t="shared" si="10"/>
        <v>0.29999999999563443</v>
      </c>
      <c r="D572" s="414">
        <f t="shared" si="11"/>
        <v>0.14999999999781721</v>
      </c>
      <c r="H572" s="332"/>
      <c r="I572" s="333"/>
      <c r="J572" s="82">
        <v>77</v>
      </c>
      <c r="K572" s="82">
        <v>1</v>
      </c>
    </row>
    <row r="573" spans="1:11" x14ac:dyDescent="0.3">
      <c r="A573" s="317">
        <v>42908.711809953704</v>
      </c>
      <c r="B573" s="355">
        <v>34303.296000000002</v>
      </c>
      <c r="C573" s="355">
        <f t="shared" si="10"/>
        <v>0.30200000000331784</v>
      </c>
      <c r="D573" s="414">
        <f t="shared" si="11"/>
        <v>0.15100000000165892</v>
      </c>
      <c r="H573" s="332"/>
      <c r="I573" s="333"/>
      <c r="J573" s="82">
        <v>78</v>
      </c>
      <c r="K573" s="319">
        <v>2</v>
      </c>
    </row>
    <row r="574" spans="1:11" x14ac:dyDescent="0.3">
      <c r="A574" s="317">
        <v>42908.753476678241</v>
      </c>
      <c r="B574" s="355">
        <v>34303.586000000003</v>
      </c>
      <c r="C574" s="355">
        <f t="shared" si="10"/>
        <v>0.29000000000087311</v>
      </c>
      <c r="D574" s="414">
        <f t="shared" si="11"/>
        <v>0.14500000000043656</v>
      </c>
      <c r="H574" s="332"/>
      <c r="I574" s="333"/>
      <c r="J574" s="82">
        <v>79</v>
      </c>
      <c r="K574" s="320">
        <v>3</v>
      </c>
    </row>
    <row r="575" spans="1:11" x14ac:dyDescent="0.3">
      <c r="A575" s="317">
        <v>42908.795143402778</v>
      </c>
      <c r="B575" s="355">
        <v>34303.879000000001</v>
      </c>
      <c r="C575" s="355">
        <f t="shared" si="10"/>
        <v>0.29299999999784632</v>
      </c>
      <c r="D575" s="414">
        <f t="shared" si="11"/>
        <v>0.14649999999892316</v>
      </c>
      <c r="H575" s="332"/>
      <c r="I575" s="333"/>
      <c r="J575" s="82">
        <v>80</v>
      </c>
      <c r="K575" s="321">
        <v>4</v>
      </c>
    </row>
    <row r="576" spans="1:11" x14ac:dyDescent="0.3">
      <c r="A576" s="317">
        <v>42908.836810127315</v>
      </c>
      <c r="B576" s="355">
        <v>34304.18</v>
      </c>
      <c r="C576" s="355">
        <f t="shared" si="10"/>
        <v>0.30099999999947613</v>
      </c>
      <c r="D576" s="414">
        <f t="shared" si="11"/>
        <v>0.15049999999973807</v>
      </c>
      <c r="H576" s="332"/>
      <c r="I576" s="333"/>
      <c r="J576" s="82">
        <v>81</v>
      </c>
      <c r="K576" s="82">
        <v>1</v>
      </c>
    </row>
    <row r="577" spans="1:11" x14ac:dyDescent="0.3">
      <c r="A577" s="317">
        <v>42908.878476851853</v>
      </c>
      <c r="B577" s="355">
        <v>34304.472000000002</v>
      </c>
      <c r="C577" s="355">
        <f t="shared" si="10"/>
        <v>0.29200000000128057</v>
      </c>
      <c r="D577" s="414">
        <f t="shared" si="11"/>
        <v>0.14600000000064028</v>
      </c>
      <c r="H577" s="332"/>
      <c r="I577" s="333"/>
      <c r="J577" s="82">
        <v>82</v>
      </c>
      <c r="K577" s="319">
        <v>2</v>
      </c>
    </row>
    <row r="578" spans="1:11" x14ac:dyDescent="0.3">
      <c r="A578" s="317">
        <v>42908.92014357639</v>
      </c>
      <c r="B578" s="355">
        <v>34304.754000000001</v>
      </c>
      <c r="C578" s="355">
        <f t="shared" si="10"/>
        <v>0.2819999999992433</v>
      </c>
      <c r="D578" s="414">
        <f t="shared" si="11"/>
        <v>0.14099999999962165</v>
      </c>
      <c r="H578" s="332"/>
      <c r="I578" s="333"/>
      <c r="J578" s="82">
        <v>83</v>
      </c>
      <c r="K578" s="320">
        <v>3</v>
      </c>
    </row>
    <row r="579" spans="1:11" x14ac:dyDescent="0.3">
      <c r="A579" s="322">
        <v>42908.961810300927</v>
      </c>
      <c r="B579" s="356">
        <v>34305.046999999999</v>
      </c>
      <c r="C579" s="356">
        <f t="shared" si="10"/>
        <v>0.29299999999784632</v>
      </c>
      <c r="D579" s="415">
        <f t="shared" si="11"/>
        <v>0.14649999999892316</v>
      </c>
      <c r="E579" s="336">
        <f>SUM(C556:C579)*7.4805194805</f>
        <v>53.455792207657787</v>
      </c>
      <c r="F579" s="324">
        <f>AVERAGE(D556:D579)</f>
        <v>0.14887500000001333</v>
      </c>
      <c r="G579" s="324">
        <f>_xlfn.STDEV.S(D556:D579)</f>
        <v>3.2176483444534424E-3</v>
      </c>
      <c r="H579" s="337"/>
      <c r="I579" s="62"/>
      <c r="J579" s="82">
        <v>84</v>
      </c>
      <c r="K579" s="321">
        <v>4</v>
      </c>
    </row>
    <row r="580" spans="1:11" x14ac:dyDescent="0.3">
      <c r="A580" s="317">
        <v>42909.003477025464</v>
      </c>
      <c r="B580" s="355">
        <v>34305.339999999997</v>
      </c>
      <c r="C580" s="355">
        <f t="shared" si="10"/>
        <v>0.29299999999784632</v>
      </c>
      <c r="D580" s="414">
        <f t="shared" si="11"/>
        <v>0.14649999999892316</v>
      </c>
      <c r="H580" s="332"/>
      <c r="I580" s="333"/>
      <c r="J580" s="82">
        <v>85</v>
      </c>
      <c r="K580" s="82">
        <v>1</v>
      </c>
    </row>
    <row r="581" spans="1:11" x14ac:dyDescent="0.3">
      <c r="A581" s="317">
        <v>42909.045143750001</v>
      </c>
      <c r="B581" s="355">
        <v>34305.629999999997</v>
      </c>
      <c r="C581" s="355">
        <f t="shared" si="10"/>
        <v>0.29000000000087311</v>
      </c>
      <c r="D581" s="414">
        <f t="shared" si="11"/>
        <v>0.14500000000043656</v>
      </c>
      <c r="H581" s="332"/>
      <c r="I581" s="333"/>
      <c r="J581" s="82">
        <v>86</v>
      </c>
      <c r="K581" s="319">
        <v>2</v>
      </c>
    </row>
    <row r="582" spans="1:11" x14ac:dyDescent="0.3">
      <c r="A582" s="317">
        <v>42909.086810474539</v>
      </c>
      <c r="B582" s="355">
        <v>34305.925000000003</v>
      </c>
      <c r="C582" s="355">
        <f t="shared" si="10"/>
        <v>0.29500000000552973</v>
      </c>
      <c r="D582" s="414">
        <f t="shared" si="11"/>
        <v>0.14750000000276486</v>
      </c>
      <c r="H582" s="332"/>
      <c r="I582" s="333"/>
      <c r="J582" s="82">
        <v>87</v>
      </c>
      <c r="K582" s="320">
        <v>3</v>
      </c>
    </row>
    <row r="583" spans="1:11" x14ac:dyDescent="0.3">
      <c r="A583" s="317">
        <v>42909.128477199076</v>
      </c>
      <c r="B583" s="355">
        <v>34306.224999999999</v>
      </c>
      <c r="C583" s="355">
        <f t="shared" si="10"/>
        <v>0.29999999999563443</v>
      </c>
      <c r="D583" s="414">
        <f t="shared" si="11"/>
        <v>0.14999999999781721</v>
      </c>
      <c r="H583" s="332"/>
      <c r="I583" s="333"/>
      <c r="J583" s="82">
        <v>88</v>
      </c>
      <c r="K583" s="321">
        <v>4</v>
      </c>
    </row>
    <row r="584" spans="1:11" x14ac:dyDescent="0.3">
      <c r="A584" s="317">
        <v>42909.170143923613</v>
      </c>
      <c r="B584" s="355">
        <v>34306.506999999998</v>
      </c>
      <c r="C584" s="355">
        <f t="shared" si="10"/>
        <v>0.2819999999992433</v>
      </c>
      <c r="D584" s="414">
        <f t="shared" si="11"/>
        <v>0.14099999999962165</v>
      </c>
      <c r="H584" s="332"/>
      <c r="I584" s="333"/>
      <c r="J584" s="82">
        <v>89</v>
      </c>
      <c r="K584" s="82">
        <v>1</v>
      </c>
    </row>
    <row r="585" spans="1:11" x14ac:dyDescent="0.3">
      <c r="A585" s="317">
        <v>42909.21181064815</v>
      </c>
      <c r="B585" s="355">
        <v>34306.81</v>
      </c>
      <c r="C585" s="355">
        <f t="shared" si="10"/>
        <v>0.30299999999988358</v>
      </c>
      <c r="D585" s="414">
        <f t="shared" si="11"/>
        <v>0.15149999999994179</v>
      </c>
      <c r="H585" s="332"/>
      <c r="I585" s="333"/>
      <c r="J585" s="82">
        <v>90</v>
      </c>
      <c r="K585" s="319">
        <v>2</v>
      </c>
    </row>
    <row r="586" spans="1:11" x14ac:dyDescent="0.3">
      <c r="A586" s="317">
        <v>42909.253477372687</v>
      </c>
      <c r="B586" s="355">
        <v>34307.118999999999</v>
      </c>
      <c r="C586" s="355">
        <f t="shared" si="10"/>
        <v>0.30900000000110595</v>
      </c>
      <c r="D586" s="414">
        <f t="shared" si="11"/>
        <v>0.15450000000055297</v>
      </c>
      <c r="H586" s="332"/>
      <c r="I586" s="333"/>
      <c r="J586" s="82">
        <v>91</v>
      </c>
      <c r="K586" s="320">
        <v>3</v>
      </c>
    </row>
    <row r="587" spans="1:11" x14ac:dyDescent="0.3">
      <c r="A587" s="317">
        <v>42909.295144097225</v>
      </c>
      <c r="B587" s="355">
        <v>34307.421999999999</v>
      </c>
      <c r="C587" s="355">
        <f t="shared" si="10"/>
        <v>0.30299999999988358</v>
      </c>
      <c r="D587" s="414">
        <f t="shared" si="11"/>
        <v>0.15149999999994179</v>
      </c>
      <c r="H587" s="332"/>
      <c r="I587" s="333"/>
      <c r="J587" s="82">
        <v>92</v>
      </c>
      <c r="K587" s="321">
        <v>4</v>
      </c>
    </row>
    <row r="588" spans="1:11" x14ac:dyDescent="0.3">
      <c r="A588" s="317">
        <v>42909.336810821762</v>
      </c>
      <c r="B588" s="355">
        <v>34307.716999999997</v>
      </c>
      <c r="C588" s="355">
        <f t="shared" si="10"/>
        <v>0.29499999999825377</v>
      </c>
      <c r="D588" s="414">
        <f t="shared" si="11"/>
        <v>0.14749999999912689</v>
      </c>
      <c r="H588" s="332"/>
      <c r="I588" s="333"/>
      <c r="J588" s="82">
        <v>93</v>
      </c>
      <c r="K588" s="82">
        <v>1</v>
      </c>
    </row>
    <row r="589" spans="1:11" x14ac:dyDescent="0.3">
      <c r="A589" s="317">
        <v>42909.378477546299</v>
      </c>
      <c r="B589" s="355">
        <v>34308.019999999997</v>
      </c>
      <c r="C589" s="355">
        <f t="shared" si="10"/>
        <v>0.30299999999988358</v>
      </c>
      <c r="D589" s="414">
        <f t="shared" si="11"/>
        <v>0.15149999999994179</v>
      </c>
      <c r="H589" s="332"/>
      <c r="I589" s="333"/>
      <c r="J589" s="82">
        <v>94</v>
      </c>
      <c r="K589" s="319">
        <v>2</v>
      </c>
    </row>
    <row r="590" spans="1:11" x14ac:dyDescent="0.3">
      <c r="A590" s="317">
        <v>42909.420144270836</v>
      </c>
      <c r="B590" s="355">
        <v>34308.324999999997</v>
      </c>
      <c r="C590" s="355">
        <f t="shared" si="10"/>
        <v>0.30500000000029104</v>
      </c>
      <c r="D590" s="414">
        <f t="shared" si="11"/>
        <v>0.15250000000014552</v>
      </c>
      <c r="H590" s="332"/>
      <c r="I590" s="333"/>
      <c r="J590" s="82">
        <v>95</v>
      </c>
      <c r="K590" s="320">
        <v>3</v>
      </c>
    </row>
    <row r="591" spans="1:11" x14ac:dyDescent="0.3">
      <c r="A591" s="317">
        <v>42909.461810995374</v>
      </c>
      <c r="B591" s="355">
        <v>34308.623</v>
      </c>
      <c r="C591" s="355">
        <f t="shared" si="10"/>
        <v>0.29800000000250293</v>
      </c>
      <c r="D591" s="414">
        <f t="shared" si="11"/>
        <v>0.14900000000125146</v>
      </c>
      <c r="H591" s="332"/>
      <c r="I591" s="333"/>
      <c r="J591" s="82">
        <v>96</v>
      </c>
      <c r="K591" s="321">
        <v>4</v>
      </c>
    </row>
    <row r="592" spans="1:11" x14ac:dyDescent="0.3">
      <c r="A592" s="317">
        <v>42909.503477719911</v>
      </c>
      <c r="B592" s="355">
        <v>34308.923999999999</v>
      </c>
      <c r="C592" s="355">
        <f t="shared" si="10"/>
        <v>0.30099999999947613</v>
      </c>
      <c r="D592" s="414">
        <f t="shared" si="11"/>
        <v>0.15049999999973807</v>
      </c>
      <c r="H592" s="332"/>
      <c r="I592" s="333"/>
      <c r="J592" s="82">
        <v>97</v>
      </c>
      <c r="K592" s="82">
        <v>1</v>
      </c>
    </row>
    <row r="593" spans="1:12" x14ac:dyDescent="0.3">
      <c r="A593" s="317">
        <v>42909.545144444448</v>
      </c>
      <c r="B593" s="355">
        <v>34309.230000000003</v>
      </c>
      <c r="C593" s="355">
        <f t="shared" ref="C593:C656" si="12">B593-B592</f>
        <v>0.30600000000413274</v>
      </c>
      <c r="D593" s="414">
        <f t="shared" ref="D593:D645" si="13">C593/2</f>
        <v>0.15300000000206637</v>
      </c>
      <c r="H593" s="332"/>
      <c r="I593" s="333"/>
      <c r="J593" s="82">
        <v>98</v>
      </c>
      <c r="K593" s="319">
        <v>2</v>
      </c>
      <c r="L593" s="54" t="s">
        <v>297</v>
      </c>
    </row>
    <row r="594" spans="1:12" x14ac:dyDescent="0.3">
      <c r="A594" s="317">
        <v>42909.586111111108</v>
      </c>
      <c r="B594" s="355">
        <v>34309.523000000001</v>
      </c>
      <c r="C594" s="355">
        <f t="shared" si="12"/>
        <v>0.29299999999784632</v>
      </c>
      <c r="D594" s="414">
        <f t="shared" si="13"/>
        <v>0.14649999999892316</v>
      </c>
      <c r="H594" s="332"/>
      <c r="I594" s="333"/>
      <c r="J594" s="82">
        <v>1</v>
      </c>
      <c r="K594" s="320">
        <v>3</v>
      </c>
      <c r="L594" s="54" t="s">
        <v>298</v>
      </c>
    </row>
    <row r="595" spans="1:12" x14ac:dyDescent="0.3">
      <c r="A595" s="317">
        <v>42909.62777777778</v>
      </c>
      <c r="B595" s="355">
        <v>34309.811000000002</v>
      </c>
      <c r="C595" s="355">
        <f t="shared" si="12"/>
        <v>0.28800000000046566</v>
      </c>
      <c r="D595" s="414">
        <f t="shared" si="13"/>
        <v>0.14400000000023283</v>
      </c>
      <c r="H595" s="332"/>
      <c r="I595" s="333"/>
      <c r="J595" s="82">
        <v>2</v>
      </c>
      <c r="K595" s="321">
        <v>4</v>
      </c>
    </row>
    <row r="596" spans="1:12" x14ac:dyDescent="0.3">
      <c r="A596" s="317">
        <v>42909.669444444444</v>
      </c>
      <c r="B596" s="355">
        <v>34310.11</v>
      </c>
      <c r="C596" s="355">
        <f t="shared" si="12"/>
        <v>0.29899999999906868</v>
      </c>
      <c r="D596" s="414">
        <f t="shared" si="13"/>
        <v>0.14949999999953434</v>
      </c>
      <c r="H596" s="332"/>
      <c r="I596" s="333"/>
      <c r="J596" s="82">
        <v>3</v>
      </c>
      <c r="K596" s="82">
        <v>1</v>
      </c>
    </row>
    <row r="597" spans="1:12" x14ac:dyDescent="0.3">
      <c r="A597" s="317">
        <v>42909.711111226854</v>
      </c>
      <c r="B597" s="355">
        <v>34310.408000000003</v>
      </c>
      <c r="C597" s="355">
        <f t="shared" si="12"/>
        <v>0.29800000000250293</v>
      </c>
      <c r="D597" s="414">
        <f t="shared" si="13"/>
        <v>0.14900000000125146</v>
      </c>
      <c r="H597" s="332"/>
      <c r="I597" s="333"/>
      <c r="J597" s="82">
        <v>4</v>
      </c>
      <c r="K597" s="319">
        <v>2</v>
      </c>
    </row>
    <row r="598" spans="1:12" x14ac:dyDescent="0.3">
      <c r="A598" s="317">
        <v>42909.752777951391</v>
      </c>
      <c r="B598" s="355">
        <v>34310.695</v>
      </c>
      <c r="C598" s="355">
        <f t="shared" si="12"/>
        <v>0.28699999999662396</v>
      </c>
      <c r="D598" s="414">
        <f t="shared" si="13"/>
        <v>0.14349999999831198</v>
      </c>
      <c r="H598" s="332"/>
      <c r="I598" s="333"/>
      <c r="J598" s="82">
        <v>5</v>
      </c>
      <c r="K598" s="320">
        <v>3</v>
      </c>
    </row>
    <row r="599" spans="1:12" x14ac:dyDescent="0.3">
      <c r="A599" s="317">
        <v>42909.794444675928</v>
      </c>
      <c r="B599" s="355">
        <v>34310.987999999998</v>
      </c>
      <c r="C599" s="355">
        <f t="shared" si="12"/>
        <v>0.29299999999784632</v>
      </c>
      <c r="D599" s="414">
        <f t="shared" si="13"/>
        <v>0.14649999999892316</v>
      </c>
      <c r="H599" s="332"/>
      <c r="I599" s="333"/>
      <c r="J599" s="82">
        <v>6</v>
      </c>
      <c r="K599" s="321">
        <v>4</v>
      </c>
    </row>
    <row r="600" spans="1:12" x14ac:dyDescent="0.3">
      <c r="A600" s="317">
        <v>42909.836111400466</v>
      </c>
      <c r="B600" s="355">
        <v>34311.284</v>
      </c>
      <c r="C600" s="355">
        <f t="shared" si="12"/>
        <v>0.29600000000209548</v>
      </c>
      <c r="D600" s="414">
        <f t="shared" si="13"/>
        <v>0.14800000000104774</v>
      </c>
      <c r="H600" s="332"/>
      <c r="I600" s="333"/>
      <c r="J600" s="82">
        <v>7</v>
      </c>
      <c r="K600" s="82">
        <v>1</v>
      </c>
    </row>
    <row r="601" spans="1:12" x14ac:dyDescent="0.3">
      <c r="A601" s="317">
        <v>42909.877778125003</v>
      </c>
      <c r="B601" s="355">
        <v>34311.571000000004</v>
      </c>
      <c r="C601" s="355">
        <f t="shared" si="12"/>
        <v>0.28700000000389991</v>
      </c>
      <c r="D601" s="414">
        <f t="shared" si="13"/>
        <v>0.14350000000194996</v>
      </c>
      <c r="H601" s="332"/>
      <c r="I601" s="333"/>
      <c r="J601" s="82">
        <v>8</v>
      </c>
      <c r="K601" s="319">
        <v>2</v>
      </c>
    </row>
    <row r="602" spans="1:12" x14ac:dyDescent="0.3">
      <c r="A602" s="317">
        <v>42909.91944484954</v>
      </c>
      <c r="B602" s="355">
        <v>34311.860999999997</v>
      </c>
      <c r="C602" s="355">
        <f t="shared" si="12"/>
        <v>0.28999999999359716</v>
      </c>
      <c r="D602" s="414">
        <f t="shared" si="13"/>
        <v>0.14499999999679858</v>
      </c>
      <c r="H602" s="332"/>
      <c r="I602" s="333"/>
      <c r="J602" s="82">
        <v>9</v>
      </c>
      <c r="K602" s="320">
        <v>3</v>
      </c>
    </row>
    <row r="603" spans="1:12" x14ac:dyDescent="0.3">
      <c r="A603" s="322">
        <v>42909.961111574077</v>
      </c>
      <c r="B603" s="356">
        <v>34312.160000000003</v>
      </c>
      <c r="C603" s="356">
        <f t="shared" si="12"/>
        <v>0.29900000000634464</v>
      </c>
      <c r="D603" s="415">
        <f t="shared" si="13"/>
        <v>0.14950000000317232</v>
      </c>
      <c r="E603" s="336">
        <f>SUM(C580:C603)*7.4805194805</f>
        <v>53.208935064832637</v>
      </c>
      <c r="F603" s="324">
        <f>AVERAGE(D580:D603)</f>
        <v>0.14818750000010064</v>
      </c>
      <c r="G603" s="324">
        <f>_xlfn.STDEV.S(D580:D603)</f>
        <v>3.4319866857422947E-3</v>
      </c>
      <c r="H603" s="337"/>
      <c r="I603" s="62"/>
      <c r="J603" s="82">
        <v>10</v>
      </c>
      <c r="K603" s="321">
        <v>4</v>
      </c>
    </row>
    <row r="604" spans="1:12" x14ac:dyDescent="0.3">
      <c r="A604" s="317">
        <v>42910.002778298614</v>
      </c>
      <c r="B604" s="355">
        <v>34312.449999999997</v>
      </c>
      <c r="C604" s="355">
        <f t="shared" si="12"/>
        <v>0.28999999999359716</v>
      </c>
      <c r="D604" s="414">
        <f t="shared" si="13"/>
        <v>0.14499999999679858</v>
      </c>
      <c r="H604" s="332"/>
      <c r="I604" s="62"/>
      <c r="J604" s="82">
        <v>11</v>
      </c>
      <c r="K604" s="82">
        <v>1</v>
      </c>
    </row>
    <row r="605" spans="1:12" x14ac:dyDescent="0.3">
      <c r="A605" s="317">
        <v>42910.044445023152</v>
      </c>
      <c r="B605" s="355">
        <v>34312.735000000001</v>
      </c>
      <c r="C605" s="355">
        <f t="shared" si="12"/>
        <v>0.28500000000349246</v>
      </c>
      <c r="D605" s="414">
        <f t="shared" si="13"/>
        <v>0.14250000000174623</v>
      </c>
      <c r="H605" s="332"/>
      <c r="I605" s="333"/>
      <c r="J605" s="82">
        <v>12</v>
      </c>
      <c r="K605" s="319">
        <v>2</v>
      </c>
    </row>
    <row r="606" spans="1:12" x14ac:dyDescent="0.3">
      <c r="A606" s="317">
        <v>42910.086111747682</v>
      </c>
      <c r="B606" s="355">
        <v>34313.033000000003</v>
      </c>
      <c r="C606" s="355">
        <f t="shared" si="12"/>
        <v>0.29800000000250293</v>
      </c>
      <c r="D606" s="414">
        <f t="shared" si="13"/>
        <v>0.14900000000125146</v>
      </c>
      <c r="H606" s="332"/>
      <c r="I606" s="333"/>
      <c r="J606" s="82">
        <v>13</v>
      </c>
      <c r="K606" s="320">
        <v>3</v>
      </c>
    </row>
    <row r="607" spans="1:12" x14ac:dyDescent="0.3">
      <c r="A607" s="317">
        <v>42910.127778472219</v>
      </c>
      <c r="B607" s="355">
        <v>34313.334999999999</v>
      </c>
      <c r="C607" s="355">
        <f t="shared" si="12"/>
        <v>0.30199999999604188</v>
      </c>
      <c r="D607" s="414">
        <f t="shared" si="13"/>
        <v>0.15099999999802094</v>
      </c>
      <c r="H607" s="332"/>
      <c r="I607" s="333"/>
      <c r="J607" s="82">
        <v>14</v>
      </c>
      <c r="K607" s="321">
        <v>4</v>
      </c>
    </row>
    <row r="608" spans="1:12" x14ac:dyDescent="0.3">
      <c r="A608" s="317">
        <v>42910.169445196756</v>
      </c>
      <c r="B608" s="355">
        <v>34313.627999999997</v>
      </c>
      <c r="C608" s="355">
        <f t="shared" si="12"/>
        <v>0.29299999999784632</v>
      </c>
      <c r="D608" s="414">
        <f t="shared" si="13"/>
        <v>0.14649999999892316</v>
      </c>
      <c r="H608" s="332"/>
      <c r="I608" s="333"/>
      <c r="J608" s="82">
        <v>15</v>
      </c>
      <c r="K608" s="82">
        <v>1</v>
      </c>
    </row>
    <row r="609" spans="1:11" x14ac:dyDescent="0.3">
      <c r="A609" s="317">
        <v>42910.211111921293</v>
      </c>
      <c r="B609" s="355">
        <v>34313.93</v>
      </c>
      <c r="C609" s="355">
        <f t="shared" si="12"/>
        <v>0.30200000000331784</v>
      </c>
      <c r="D609" s="414">
        <f t="shared" si="13"/>
        <v>0.15100000000165892</v>
      </c>
      <c r="H609" s="332"/>
      <c r="I609" s="333"/>
      <c r="J609" s="82">
        <v>16</v>
      </c>
      <c r="K609" s="319">
        <v>2</v>
      </c>
    </row>
    <row r="610" spans="1:11" x14ac:dyDescent="0.3">
      <c r="A610" s="317">
        <v>42910.25277864583</v>
      </c>
      <c r="B610" s="355">
        <v>34314.237999999998</v>
      </c>
      <c r="C610" s="355">
        <f t="shared" si="12"/>
        <v>0.30799999999726424</v>
      </c>
      <c r="D610" s="414">
        <f t="shared" si="13"/>
        <v>0.15399999999863212</v>
      </c>
      <c r="H610" s="332"/>
      <c r="I610" s="333"/>
      <c r="J610" s="82">
        <v>17</v>
      </c>
      <c r="K610" s="320">
        <v>3</v>
      </c>
    </row>
    <row r="611" spans="1:11" x14ac:dyDescent="0.3">
      <c r="A611" s="317">
        <v>42910.294445370368</v>
      </c>
      <c r="B611" s="355">
        <v>34314.536</v>
      </c>
      <c r="C611" s="355">
        <f t="shared" si="12"/>
        <v>0.29800000000250293</v>
      </c>
      <c r="D611" s="414">
        <f t="shared" si="13"/>
        <v>0.14900000000125146</v>
      </c>
      <c r="H611" s="332"/>
      <c r="I611" s="333"/>
      <c r="J611" s="82">
        <v>18</v>
      </c>
      <c r="K611" s="321">
        <v>4</v>
      </c>
    </row>
    <row r="612" spans="1:11" x14ac:dyDescent="0.3">
      <c r="A612" s="317">
        <v>42910.336112094905</v>
      </c>
      <c r="B612" s="355">
        <v>34314.830999999998</v>
      </c>
      <c r="C612" s="355">
        <f t="shared" si="12"/>
        <v>0.29499999999825377</v>
      </c>
      <c r="D612" s="414">
        <f t="shared" si="13"/>
        <v>0.14749999999912689</v>
      </c>
      <c r="H612" s="332"/>
      <c r="I612" s="333"/>
      <c r="J612" s="82">
        <v>19</v>
      </c>
      <c r="K612" s="82">
        <v>1</v>
      </c>
    </row>
    <row r="613" spans="1:11" x14ac:dyDescent="0.3">
      <c r="A613" s="317">
        <v>42910.377778819442</v>
      </c>
      <c r="B613" s="355">
        <v>34315.14</v>
      </c>
      <c r="C613" s="355">
        <f t="shared" si="12"/>
        <v>0.30900000000110595</v>
      </c>
      <c r="D613" s="414">
        <f t="shared" si="13"/>
        <v>0.15450000000055297</v>
      </c>
      <c r="H613" s="332"/>
      <c r="I613" s="333"/>
      <c r="J613" s="82">
        <v>20</v>
      </c>
      <c r="K613" s="319">
        <v>2</v>
      </c>
    </row>
    <row r="614" spans="1:11" x14ac:dyDescent="0.3">
      <c r="A614" s="317">
        <v>42910.419445543979</v>
      </c>
      <c r="B614" s="355">
        <v>34315.440999999999</v>
      </c>
      <c r="C614" s="355">
        <f t="shared" si="12"/>
        <v>0.30099999999947613</v>
      </c>
      <c r="D614" s="414">
        <f t="shared" si="13"/>
        <v>0.15049999999973807</v>
      </c>
      <c r="H614" s="332"/>
      <c r="I614" s="333"/>
      <c r="J614" s="82">
        <v>21</v>
      </c>
      <c r="K614" s="320">
        <v>3</v>
      </c>
    </row>
    <row r="615" spans="1:11" x14ac:dyDescent="0.3">
      <c r="A615" s="317">
        <v>42910.461112268516</v>
      </c>
      <c r="B615" s="355">
        <v>34315.726000000002</v>
      </c>
      <c r="C615" s="355">
        <f t="shared" si="12"/>
        <v>0.28500000000349246</v>
      </c>
      <c r="D615" s="414">
        <f t="shared" si="13"/>
        <v>0.14250000000174623</v>
      </c>
      <c r="H615" s="332"/>
      <c r="I615" s="333"/>
      <c r="J615" s="82">
        <v>22</v>
      </c>
      <c r="K615" s="321">
        <v>4</v>
      </c>
    </row>
    <row r="616" spans="1:11" x14ac:dyDescent="0.3">
      <c r="A616" s="317">
        <v>42910.502778993054</v>
      </c>
      <c r="B616" s="355">
        <v>34316.021999999997</v>
      </c>
      <c r="C616" s="355">
        <f t="shared" si="12"/>
        <v>0.29599999999481952</v>
      </c>
      <c r="D616" s="414">
        <f t="shared" si="13"/>
        <v>0.14799999999740976</v>
      </c>
      <c r="H616" s="332"/>
      <c r="I616" s="333"/>
      <c r="J616" s="82">
        <v>23</v>
      </c>
      <c r="K616" s="82">
        <v>1</v>
      </c>
    </row>
    <row r="617" spans="1:11" x14ac:dyDescent="0.3">
      <c r="A617" s="317">
        <v>42910.544445717591</v>
      </c>
      <c r="B617" s="355">
        <v>34316.324999999997</v>
      </c>
      <c r="C617" s="355">
        <f t="shared" si="12"/>
        <v>0.30299999999988358</v>
      </c>
      <c r="D617" s="414">
        <f t="shared" si="13"/>
        <v>0.15149999999994179</v>
      </c>
      <c r="H617" s="332"/>
      <c r="I617" s="333"/>
      <c r="J617" s="82">
        <v>24</v>
      </c>
      <c r="K617" s="319">
        <v>2</v>
      </c>
    </row>
    <row r="618" spans="1:11" x14ac:dyDescent="0.3">
      <c r="A618" s="317">
        <v>42910.586112442128</v>
      </c>
      <c r="B618" s="355">
        <v>34316.618000000002</v>
      </c>
      <c r="C618" s="355">
        <f t="shared" si="12"/>
        <v>0.29300000000512227</v>
      </c>
      <c r="D618" s="414">
        <f t="shared" si="13"/>
        <v>0.14650000000256114</v>
      </c>
      <c r="H618" s="332"/>
      <c r="I618" s="333"/>
      <c r="J618" s="82">
        <v>25</v>
      </c>
      <c r="K618" s="320">
        <v>3</v>
      </c>
    </row>
    <row r="619" spans="1:11" x14ac:dyDescent="0.3">
      <c r="A619" s="317">
        <v>42910.627779166665</v>
      </c>
      <c r="B619" s="355">
        <v>34316.911999999997</v>
      </c>
      <c r="C619" s="355">
        <f t="shared" si="12"/>
        <v>0.29399999999441206</v>
      </c>
      <c r="D619" s="414">
        <f t="shared" si="13"/>
        <v>0.14699999999720603</v>
      </c>
      <c r="H619" s="332"/>
      <c r="I619" s="333"/>
      <c r="J619" s="82">
        <v>26</v>
      </c>
      <c r="K619" s="321">
        <v>4</v>
      </c>
    </row>
    <row r="620" spans="1:11" x14ac:dyDescent="0.3">
      <c r="A620" s="317">
        <v>42910.669445891202</v>
      </c>
      <c r="B620" s="355">
        <v>34317.214</v>
      </c>
      <c r="C620" s="355">
        <f t="shared" si="12"/>
        <v>0.30200000000331784</v>
      </c>
      <c r="D620" s="414">
        <f t="shared" si="13"/>
        <v>0.15100000000165892</v>
      </c>
      <c r="H620" s="332"/>
      <c r="I620" s="333"/>
      <c r="J620" s="82">
        <v>27</v>
      </c>
      <c r="K620" s="82">
        <v>1</v>
      </c>
    </row>
    <row r="621" spans="1:11" x14ac:dyDescent="0.3">
      <c r="A621" s="317">
        <v>42910.71111261574</v>
      </c>
      <c r="B621" s="355">
        <v>34317.508999999998</v>
      </c>
      <c r="C621" s="355">
        <f t="shared" si="12"/>
        <v>0.29499999999825377</v>
      </c>
      <c r="D621" s="414">
        <f t="shared" si="13"/>
        <v>0.14749999999912689</v>
      </c>
      <c r="H621" s="332"/>
      <c r="I621" s="333"/>
      <c r="J621" s="82">
        <v>28</v>
      </c>
      <c r="K621" s="319">
        <v>2</v>
      </c>
    </row>
    <row r="622" spans="1:11" x14ac:dyDescent="0.3">
      <c r="A622" s="317">
        <v>42910.752779340277</v>
      </c>
      <c r="B622" s="355">
        <v>34317.798999999999</v>
      </c>
      <c r="C622" s="355">
        <f t="shared" si="12"/>
        <v>0.29000000000087311</v>
      </c>
      <c r="D622" s="414">
        <f t="shared" si="13"/>
        <v>0.14500000000043656</v>
      </c>
      <c r="H622" s="332"/>
      <c r="I622" s="333"/>
      <c r="J622" s="82">
        <v>29</v>
      </c>
      <c r="K622" s="320">
        <v>3</v>
      </c>
    </row>
    <row r="623" spans="1:11" x14ac:dyDescent="0.3">
      <c r="A623" s="317">
        <v>42910.794446064814</v>
      </c>
      <c r="B623" s="355">
        <v>34318.099000000002</v>
      </c>
      <c r="C623" s="355">
        <f t="shared" si="12"/>
        <v>0.30000000000291038</v>
      </c>
      <c r="D623" s="414">
        <f t="shared" si="13"/>
        <v>0.15000000000145519</v>
      </c>
      <c r="H623" s="332"/>
      <c r="I623" s="333"/>
      <c r="J623" s="82">
        <v>30</v>
      </c>
      <c r="K623" s="321">
        <v>4</v>
      </c>
    </row>
    <row r="624" spans="1:11" x14ac:dyDescent="0.3">
      <c r="A624" s="317">
        <v>42910.836112789351</v>
      </c>
      <c r="B624" s="355">
        <v>34318.392</v>
      </c>
      <c r="C624" s="355">
        <f t="shared" si="12"/>
        <v>0.29299999999784632</v>
      </c>
      <c r="D624" s="414">
        <f t="shared" si="13"/>
        <v>0.14649999999892316</v>
      </c>
      <c r="H624" s="332"/>
      <c r="I624" s="333"/>
      <c r="J624" s="82">
        <v>31</v>
      </c>
      <c r="K624" s="82">
        <v>1</v>
      </c>
    </row>
    <row r="625" spans="1:11" x14ac:dyDescent="0.3">
      <c r="A625" s="317">
        <v>42910.877779513889</v>
      </c>
      <c r="B625" s="355">
        <v>34318.678</v>
      </c>
      <c r="C625" s="355">
        <f t="shared" si="12"/>
        <v>0.28600000000005821</v>
      </c>
      <c r="D625" s="414">
        <f t="shared" si="13"/>
        <v>0.1430000000000291</v>
      </c>
      <c r="H625" s="332"/>
      <c r="I625" s="333"/>
      <c r="J625" s="82">
        <v>32</v>
      </c>
      <c r="K625" s="319">
        <v>2</v>
      </c>
    </row>
    <row r="626" spans="1:11" x14ac:dyDescent="0.3">
      <c r="A626" s="317">
        <v>42910.919446238426</v>
      </c>
      <c r="B626" s="355">
        <v>34318.968000000001</v>
      </c>
      <c r="C626" s="355">
        <f t="shared" si="12"/>
        <v>0.29000000000087311</v>
      </c>
      <c r="D626" s="414">
        <f t="shared" si="13"/>
        <v>0.14500000000043656</v>
      </c>
      <c r="H626" s="332"/>
      <c r="I626" s="333"/>
      <c r="J626" s="82">
        <v>33</v>
      </c>
      <c r="K626" s="320">
        <v>3</v>
      </c>
    </row>
    <row r="627" spans="1:11" x14ac:dyDescent="0.3">
      <c r="A627" s="322">
        <v>42910.961112962963</v>
      </c>
      <c r="B627" s="356">
        <v>34319.266000000003</v>
      </c>
      <c r="C627" s="356">
        <f t="shared" si="12"/>
        <v>0.29800000000250293</v>
      </c>
      <c r="D627" s="415">
        <f t="shared" si="13"/>
        <v>0.14900000000125146</v>
      </c>
      <c r="E627" s="336">
        <f>SUM(C604:C627)*7.4805194805</f>
        <v>53.156571428431256</v>
      </c>
      <c r="F627" s="324">
        <f>AVERAGE(D604:D627)</f>
        <v>0.14804166666666183</v>
      </c>
      <c r="G627" s="324">
        <f>_xlfn.STDEV.S(D604:D627)</f>
        <v>3.3065043496321514E-3</v>
      </c>
      <c r="H627" s="337"/>
      <c r="I627" s="62"/>
      <c r="J627" s="82">
        <v>34</v>
      </c>
      <c r="K627" s="321">
        <v>4</v>
      </c>
    </row>
    <row r="628" spans="1:11" x14ac:dyDescent="0.3">
      <c r="A628" s="317">
        <v>42911.0027796875</v>
      </c>
      <c r="B628" s="355">
        <v>34319.557999999997</v>
      </c>
      <c r="C628" s="355">
        <f t="shared" si="12"/>
        <v>0.29199999999400461</v>
      </c>
      <c r="D628" s="414">
        <f t="shared" si="13"/>
        <v>0.14599999999700231</v>
      </c>
      <c r="H628" s="332"/>
      <c r="I628" s="62"/>
      <c r="J628" s="82">
        <v>35</v>
      </c>
      <c r="K628" s="82">
        <v>1</v>
      </c>
    </row>
    <row r="629" spans="1:11" x14ac:dyDescent="0.3">
      <c r="A629" s="317">
        <v>42911.044446412037</v>
      </c>
      <c r="B629" s="355">
        <v>34319.847999999998</v>
      </c>
      <c r="C629" s="355">
        <f t="shared" si="12"/>
        <v>0.29000000000087311</v>
      </c>
      <c r="D629" s="414">
        <f t="shared" si="13"/>
        <v>0.14500000000043656</v>
      </c>
      <c r="H629" s="332"/>
      <c r="I629" s="333"/>
      <c r="J629" s="82">
        <v>36</v>
      </c>
      <c r="K629" s="319">
        <v>2</v>
      </c>
    </row>
    <row r="630" spans="1:11" x14ac:dyDescent="0.3">
      <c r="A630" s="317">
        <v>42911.086113136575</v>
      </c>
      <c r="B630" s="355">
        <v>34320.144999999997</v>
      </c>
      <c r="C630" s="355">
        <f t="shared" si="12"/>
        <v>0.29699999999866122</v>
      </c>
      <c r="D630" s="414">
        <f t="shared" si="13"/>
        <v>0.14849999999933061</v>
      </c>
      <c r="H630" s="332"/>
      <c r="I630" s="333"/>
      <c r="J630" s="82">
        <v>37</v>
      </c>
      <c r="K630" s="320">
        <v>3</v>
      </c>
    </row>
    <row r="631" spans="1:11" x14ac:dyDescent="0.3">
      <c r="A631" s="317">
        <v>42911.127779861112</v>
      </c>
      <c r="B631" s="355">
        <v>34320.442000000003</v>
      </c>
      <c r="C631" s="355">
        <f t="shared" si="12"/>
        <v>0.29700000000593718</v>
      </c>
      <c r="D631" s="414">
        <f t="shared" si="13"/>
        <v>0.14850000000296859</v>
      </c>
      <c r="H631" s="332"/>
      <c r="I631" s="333"/>
      <c r="J631" s="82">
        <v>38</v>
      </c>
      <c r="K631" s="321">
        <v>4</v>
      </c>
    </row>
    <row r="632" spans="1:11" x14ac:dyDescent="0.3">
      <c r="A632" s="317">
        <v>42911.169446585649</v>
      </c>
      <c r="B632" s="355">
        <v>34320.732000000004</v>
      </c>
      <c r="C632" s="355">
        <f t="shared" si="12"/>
        <v>0.29000000000087311</v>
      </c>
      <c r="D632" s="414">
        <f t="shared" si="13"/>
        <v>0.14500000000043656</v>
      </c>
      <c r="H632" s="332"/>
      <c r="I632" s="333"/>
      <c r="J632" s="82">
        <v>39</v>
      </c>
      <c r="K632" s="82">
        <v>1</v>
      </c>
    </row>
    <row r="633" spans="1:11" x14ac:dyDescent="0.3">
      <c r="A633" s="317">
        <v>42911.211113310186</v>
      </c>
      <c r="B633" s="355">
        <v>34321.033000000003</v>
      </c>
      <c r="C633" s="355">
        <f t="shared" si="12"/>
        <v>0.30099999999947613</v>
      </c>
      <c r="D633" s="414">
        <f t="shared" si="13"/>
        <v>0.15049999999973807</v>
      </c>
      <c r="H633" s="332"/>
      <c r="I633" s="333"/>
      <c r="J633" s="82">
        <v>40</v>
      </c>
      <c r="K633" s="319">
        <v>2</v>
      </c>
    </row>
    <row r="634" spans="1:11" x14ac:dyDescent="0.3">
      <c r="A634" s="317">
        <v>42911.252780034723</v>
      </c>
      <c r="B634" s="355">
        <v>34321.336000000003</v>
      </c>
      <c r="C634" s="355">
        <f t="shared" si="12"/>
        <v>0.30299999999988358</v>
      </c>
      <c r="D634" s="414">
        <f t="shared" si="13"/>
        <v>0.15149999999994179</v>
      </c>
      <c r="H634" s="332"/>
      <c r="I634" s="333"/>
      <c r="J634" s="82">
        <v>41</v>
      </c>
      <c r="K634" s="320">
        <v>3</v>
      </c>
    </row>
    <row r="635" spans="1:11" x14ac:dyDescent="0.3">
      <c r="A635" s="317">
        <v>42911.294446759261</v>
      </c>
      <c r="B635" s="355">
        <v>34321.629000000001</v>
      </c>
      <c r="C635" s="355">
        <f t="shared" si="12"/>
        <v>0.29299999999784632</v>
      </c>
      <c r="D635" s="414">
        <f t="shared" si="13"/>
        <v>0.14649999999892316</v>
      </c>
      <c r="H635" s="332"/>
      <c r="I635" s="333"/>
      <c r="J635" s="82">
        <v>42</v>
      </c>
      <c r="K635" s="321">
        <v>4</v>
      </c>
    </row>
    <row r="636" spans="1:11" x14ac:dyDescent="0.3">
      <c r="A636" s="317">
        <v>42911.336113483798</v>
      </c>
      <c r="B636" s="355">
        <v>34321.928</v>
      </c>
      <c r="C636" s="355">
        <f t="shared" si="12"/>
        <v>0.29899999999906868</v>
      </c>
      <c r="D636" s="414">
        <f t="shared" si="13"/>
        <v>0.14949999999953434</v>
      </c>
      <c r="H636" s="332"/>
      <c r="I636" s="333"/>
      <c r="J636" s="82">
        <v>43</v>
      </c>
      <c r="K636" s="82">
        <v>1</v>
      </c>
    </row>
    <row r="637" spans="1:11" x14ac:dyDescent="0.3">
      <c r="A637" s="317">
        <v>42911.377780208335</v>
      </c>
      <c r="B637" s="355">
        <v>34322.232000000004</v>
      </c>
      <c r="C637" s="355">
        <f t="shared" si="12"/>
        <v>0.30400000000372529</v>
      </c>
      <c r="D637" s="414">
        <f t="shared" si="13"/>
        <v>0.15200000000186265</v>
      </c>
      <c r="H637" s="332"/>
      <c r="I637" s="333"/>
      <c r="J637" s="82">
        <v>44</v>
      </c>
      <c r="K637" s="319">
        <v>2</v>
      </c>
    </row>
    <row r="638" spans="1:11" x14ac:dyDescent="0.3">
      <c r="A638" s="317">
        <v>42911.419446932872</v>
      </c>
      <c r="B638" s="355">
        <v>34322.529000000002</v>
      </c>
      <c r="C638" s="355">
        <f t="shared" si="12"/>
        <v>0.29699999999866122</v>
      </c>
      <c r="D638" s="414">
        <f t="shared" si="13"/>
        <v>0.14849999999933061</v>
      </c>
      <c r="H638" s="332"/>
      <c r="I638" s="333"/>
      <c r="J638" s="82">
        <v>45</v>
      </c>
      <c r="K638" s="320">
        <v>3</v>
      </c>
    </row>
    <row r="639" spans="1:11" x14ac:dyDescent="0.3">
      <c r="A639" s="317">
        <v>42911.461113657409</v>
      </c>
      <c r="B639" s="355">
        <v>34322.819000000003</v>
      </c>
      <c r="C639" s="355">
        <f t="shared" si="12"/>
        <v>0.29000000000087311</v>
      </c>
      <c r="D639" s="414">
        <f t="shared" si="13"/>
        <v>0.14500000000043656</v>
      </c>
      <c r="H639" s="332"/>
      <c r="I639" s="333"/>
      <c r="J639" s="82">
        <v>46</v>
      </c>
      <c r="K639" s="321">
        <v>4</v>
      </c>
    </row>
    <row r="640" spans="1:11" x14ac:dyDescent="0.3">
      <c r="A640" s="317">
        <v>42911.502780381947</v>
      </c>
      <c r="B640" s="355">
        <v>34323.120999999999</v>
      </c>
      <c r="C640" s="355">
        <f t="shared" si="12"/>
        <v>0.30199999999604188</v>
      </c>
      <c r="D640" s="414">
        <f t="shared" si="13"/>
        <v>0.15099999999802094</v>
      </c>
      <c r="H640" s="332"/>
      <c r="I640" s="333"/>
      <c r="J640" s="82">
        <v>47</v>
      </c>
      <c r="K640" s="82">
        <v>1</v>
      </c>
    </row>
    <row r="641" spans="1:12" x14ac:dyDescent="0.3">
      <c r="A641" s="317">
        <v>42911.544447106484</v>
      </c>
      <c r="B641" s="355">
        <v>34323.417999999998</v>
      </c>
      <c r="C641" s="355">
        <f t="shared" si="12"/>
        <v>0.29699999999866122</v>
      </c>
      <c r="D641" s="414">
        <f t="shared" si="13"/>
        <v>0.14849999999933061</v>
      </c>
      <c r="H641" s="332"/>
      <c r="I641" s="333"/>
      <c r="J641" s="82">
        <v>48</v>
      </c>
      <c r="K641" s="319">
        <v>2</v>
      </c>
    </row>
    <row r="642" spans="1:12" x14ac:dyDescent="0.3">
      <c r="A642" s="317">
        <v>42911.586113831021</v>
      </c>
      <c r="B642" s="355">
        <v>34323.701999999997</v>
      </c>
      <c r="C642" s="355">
        <f t="shared" si="12"/>
        <v>0.28399999999965075</v>
      </c>
      <c r="D642" s="414">
        <f t="shared" si="13"/>
        <v>0.14199999999982538</v>
      </c>
      <c r="H642" s="332"/>
      <c r="I642" s="333"/>
      <c r="J642" s="82">
        <v>49</v>
      </c>
      <c r="K642" s="320">
        <v>3</v>
      </c>
    </row>
    <row r="643" spans="1:12" x14ac:dyDescent="0.3">
      <c r="A643" s="317">
        <v>42911.627780555558</v>
      </c>
      <c r="B643" s="355">
        <v>34323.998</v>
      </c>
      <c r="C643" s="355">
        <f t="shared" si="12"/>
        <v>0.29600000000209548</v>
      </c>
      <c r="D643" s="414">
        <f t="shared" si="13"/>
        <v>0.14800000000104774</v>
      </c>
      <c r="H643" s="332"/>
      <c r="I643" s="333"/>
      <c r="J643" s="82">
        <v>50</v>
      </c>
      <c r="K643" s="321">
        <v>4</v>
      </c>
    </row>
    <row r="644" spans="1:12" x14ac:dyDescent="0.3">
      <c r="A644" s="317">
        <v>42911.669447280095</v>
      </c>
      <c r="B644" s="355">
        <v>34324.298000000003</v>
      </c>
      <c r="C644" s="355">
        <f t="shared" si="12"/>
        <v>0.30000000000291038</v>
      </c>
      <c r="D644" s="414">
        <f t="shared" si="13"/>
        <v>0.15000000000145519</v>
      </c>
      <c r="H644" s="332"/>
      <c r="I644" s="333"/>
      <c r="J644" s="82">
        <v>51</v>
      </c>
      <c r="K644" s="82">
        <v>1</v>
      </c>
    </row>
    <row r="645" spans="1:12" x14ac:dyDescent="0.3">
      <c r="A645" s="322">
        <v>42911.711114004633</v>
      </c>
      <c r="B645" s="356">
        <v>34324.588000000003</v>
      </c>
      <c r="C645" s="356">
        <f t="shared" si="12"/>
        <v>0.29000000000087311</v>
      </c>
      <c r="D645" s="415">
        <f t="shared" si="13"/>
        <v>0.14500000000043656</v>
      </c>
      <c r="E645" s="336">
        <f>SUM(C628:C645)*7.4805194805*1.3333333</f>
        <v>53.081764906585008</v>
      </c>
      <c r="F645" s="324">
        <f>AVERAGE(D622:D645)</f>
        <v>0.1474791666667746</v>
      </c>
      <c r="G645" s="324">
        <f>_xlfn.STDEV.S(D628:D645)</f>
        <v>2.7493314696865824E-3</v>
      </c>
      <c r="H645" s="343"/>
      <c r="I645" s="344">
        <f>AVERAGE(D496:D645)</f>
        <v>0.14805333333334905</v>
      </c>
      <c r="J645" s="82">
        <v>52</v>
      </c>
      <c r="K645" s="319">
        <v>2</v>
      </c>
    </row>
    <row r="646" spans="1:12" x14ac:dyDescent="0.3">
      <c r="A646" s="347">
        <v>42911.716666666667</v>
      </c>
      <c r="B646" s="348">
        <v>34325.506999999998</v>
      </c>
      <c r="C646" s="348">
        <f t="shared" si="12"/>
        <v>0.91899999999441206</v>
      </c>
      <c r="D646" s="417"/>
      <c r="E646" s="349">
        <f>(B646-B9)*7.4805194805</f>
        <v>1432.8710649313234</v>
      </c>
      <c r="F646" s="350" t="s">
        <v>292</v>
      </c>
      <c r="G646" s="351"/>
      <c r="H646" s="351"/>
      <c r="I646" s="351"/>
      <c r="J646" s="350"/>
      <c r="K646" s="357"/>
      <c r="L646" s="351" t="s">
        <v>299</v>
      </c>
    </row>
    <row r="647" spans="1:12" x14ac:dyDescent="0.3">
      <c r="A647" s="347">
        <v>42912.381944444445</v>
      </c>
      <c r="B647" s="348">
        <v>34325.506999999998</v>
      </c>
      <c r="C647" s="348">
        <f t="shared" si="12"/>
        <v>0</v>
      </c>
      <c r="D647" s="417"/>
      <c r="E647" s="351"/>
      <c r="F647" s="351"/>
      <c r="G647" s="351"/>
      <c r="H647" s="351"/>
      <c r="I647" s="351"/>
      <c r="J647" s="353"/>
      <c r="K647" s="353"/>
      <c r="L647" s="351"/>
    </row>
    <row r="648" spans="1:12" x14ac:dyDescent="0.3">
      <c r="A648" s="347">
        <v>42912.386111111111</v>
      </c>
      <c r="B648" s="348">
        <v>34325.974000000002</v>
      </c>
      <c r="C648" s="348">
        <f t="shared" si="12"/>
        <v>0.46700000000419095</v>
      </c>
      <c r="D648" s="417"/>
      <c r="E648" s="351"/>
      <c r="F648" s="351"/>
      <c r="G648" s="351"/>
      <c r="H648" s="351"/>
      <c r="I648" s="351"/>
      <c r="J648" s="353"/>
      <c r="K648" s="353"/>
      <c r="L648" s="351" t="s">
        <v>300</v>
      </c>
    </row>
    <row r="649" spans="1:12" x14ac:dyDescent="0.3">
      <c r="A649" s="317">
        <v>42912.422222222223</v>
      </c>
      <c r="B649" s="355">
        <v>34326.281999999999</v>
      </c>
      <c r="C649" s="355">
        <f t="shared" si="12"/>
        <v>0.30799999999726424</v>
      </c>
      <c r="D649" s="414">
        <f t="shared" ref="D649:D712" si="14">C649/2</f>
        <v>0.15399999999863212</v>
      </c>
      <c r="H649" s="332"/>
      <c r="I649" s="333"/>
      <c r="J649" s="358">
        <v>1</v>
      </c>
      <c r="K649" s="82">
        <v>3</v>
      </c>
      <c r="L649" s="54" t="s">
        <v>301</v>
      </c>
    </row>
    <row r="650" spans="1:12" x14ac:dyDescent="0.3">
      <c r="A650" s="317">
        <v>42912.463888888888</v>
      </c>
      <c r="B650" s="355">
        <v>34326.572999999997</v>
      </c>
      <c r="C650" s="355">
        <f t="shared" si="12"/>
        <v>0.29099999999743886</v>
      </c>
      <c r="D650" s="414">
        <f t="shared" si="14"/>
        <v>0.14549999999871943</v>
      </c>
      <c r="H650" s="332"/>
      <c r="I650" s="333"/>
      <c r="J650" s="358">
        <v>2</v>
      </c>
      <c r="K650" s="321">
        <v>4</v>
      </c>
    </row>
    <row r="651" spans="1:12" x14ac:dyDescent="0.3">
      <c r="A651" s="317">
        <v>42912.505555555559</v>
      </c>
      <c r="B651" s="355">
        <v>34326.868000000002</v>
      </c>
      <c r="C651" s="355">
        <f t="shared" si="12"/>
        <v>0.29500000000552973</v>
      </c>
      <c r="D651" s="414">
        <f t="shared" si="14"/>
        <v>0.14750000000276486</v>
      </c>
      <c r="H651" s="332"/>
      <c r="I651" s="333"/>
      <c r="J651" s="358">
        <v>3</v>
      </c>
      <c r="K651" s="82">
        <v>1</v>
      </c>
    </row>
    <row r="652" spans="1:12" x14ac:dyDescent="0.3">
      <c r="A652" s="317">
        <v>42912.547222048612</v>
      </c>
      <c r="B652" s="355">
        <v>34327.173000000003</v>
      </c>
      <c r="C652" s="355">
        <f t="shared" si="12"/>
        <v>0.30500000000029104</v>
      </c>
      <c r="D652" s="414">
        <f t="shared" si="14"/>
        <v>0.15250000000014552</v>
      </c>
      <c r="H652" s="332"/>
      <c r="I652" s="333"/>
      <c r="J652" s="358">
        <v>4</v>
      </c>
      <c r="K652" s="319">
        <v>2</v>
      </c>
    </row>
    <row r="653" spans="1:12" x14ac:dyDescent="0.3">
      <c r="A653" s="317">
        <v>42912.58888865741</v>
      </c>
      <c r="B653" s="355">
        <v>34327.470999999998</v>
      </c>
      <c r="C653" s="355">
        <f t="shared" si="12"/>
        <v>0.29799999999522697</v>
      </c>
      <c r="D653" s="414">
        <f t="shared" si="14"/>
        <v>0.14899999999761349</v>
      </c>
      <c r="H653" s="332"/>
      <c r="I653" s="333"/>
      <c r="J653" s="358">
        <v>5</v>
      </c>
      <c r="K653" s="320">
        <v>3</v>
      </c>
    </row>
    <row r="654" spans="1:12" x14ac:dyDescent="0.3">
      <c r="A654" s="317">
        <v>42912.630555266202</v>
      </c>
      <c r="B654" s="355">
        <v>34327.758000000002</v>
      </c>
      <c r="C654" s="355">
        <f t="shared" si="12"/>
        <v>0.28700000000389991</v>
      </c>
      <c r="D654" s="414">
        <f t="shared" si="14"/>
        <v>0.14350000000194996</v>
      </c>
      <c r="H654" s="332"/>
      <c r="I654" s="333"/>
      <c r="J654" s="358">
        <v>6</v>
      </c>
      <c r="K654" s="321">
        <v>4</v>
      </c>
    </row>
    <row r="655" spans="1:12" x14ac:dyDescent="0.3">
      <c r="A655" s="317">
        <v>42912.672221875</v>
      </c>
      <c r="B655" s="355">
        <v>34328.052000000003</v>
      </c>
      <c r="C655" s="355">
        <f t="shared" si="12"/>
        <v>0.29400000000168802</v>
      </c>
      <c r="D655" s="414">
        <f t="shared" si="14"/>
        <v>0.14700000000084401</v>
      </c>
      <c r="H655" s="332"/>
      <c r="I655" s="333"/>
      <c r="J655" s="358">
        <v>7</v>
      </c>
      <c r="K655" s="82">
        <v>1</v>
      </c>
    </row>
    <row r="656" spans="1:12" x14ac:dyDescent="0.3">
      <c r="A656" s="317">
        <v>42912.713888483799</v>
      </c>
      <c r="B656" s="355">
        <v>34328.347999999998</v>
      </c>
      <c r="C656" s="355">
        <f t="shared" si="12"/>
        <v>0.29599999999481952</v>
      </c>
      <c r="D656" s="414">
        <f t="shared" si="14"/>
        <v>0.14799999999740976</v>
      </c>
      <c r="H656" s="332"/>
      <c r="I656" s="333"/>
      <c r="J656" s="358">
        <v>8</v>
      </c>
      <c r="K656" s="319">
        <v>2</v>
      </c>
    </row>
    <row r="657" spans="1:11" x14ac:dyDescent="0.3">
      <c r="A657" s="317">
        <v>42912.75555509259</v>
      </c>
      <c r="B657" s="355">
        <v>34328.637000000002</v>
      </c>
      <c r="C657" s="355">
        <f t="shared" ref="C657:C759" si="15">B657-B656</f>
        <v>0.28900000000430737</v>
      </c>
      <c r="D657" s="414">
        <f t="shared" si="14"/>
        <v>0.14450000000215368</v>
      </c>
      <c r="H657" s="332"/>
      <c r="I657" s="333"/>
      <c r="J657" s="358">
        <v>9</v>
      </c>
      <c r="K657" s="320">
        <v>3</v>
      </c>
    </row>
    <row r="658" spans="1:11" x14ac:dyDescent="0.3">
      <c r="A658" s="317">
        <v>42912.797221701388</v>
      </c>
      <c r="B658" s="355">
        <v>34328.928</v>
      </c>
      <c r="C658" s="355">
        <f t="shared" si="15"/>
        <v>0.29099999999743886</v>
      </c>
      <c r="D658" s="414">
        <f t="shared" si="14"/>
        <v>0.14549999999871943</v>
      </c>
      <c r="H658" s="332"/>
      <c r="I658" s="333"/>
      <c r="J658" s="358">
        <v>10</v>
      </c>
      <c r="K658" s="321">
        <v>4</v>
      </c>
    </row>
    <row r="659" spans="1:11" x14ac:dyDescent="0.3">
      <c r="A659" s="317">
        <v>42912.838888310187</v>
      </c>
      <c r="B659" s="355">
        <v>34329.220999999998</v>
      </c>
      <c r="C659" s="355">
        <f t="shared" si="15"/>
        <v>0.29299999999784632</v>
      </c>
      <c r="D659" s="414">
        <f t="shared" si="14"/>
        <v>0.14649999999892316</v>
      </c>
      <c r="H659" s="332"/>
      <c r="I659" s="333"/>
      <c r="J659" s="358">
        <v>11</v>
      </c>
      <c r="K659" s="82">
        <v>1</v>
      </c>
    </row>
    <row r="660" spans="1:11" x14ac:dyDescent="0.3">
      <c r="A660" s="317">
        <v>42912.880554918978</v>
      </c>
      <c r="B660" s="355">
        <v>34329.508000000002</v>
      </c>
      <c r="C660" s="355">
        <f t="shared" si="15"/>
        <v>0.28700000000389991</v>
      </c>
      <c r="D660" s="414">
        <f t="shared" si="14"/>
        <v>0.14350000000194996</v>
      </c>
      <c r="H660" s="332"/>
      <c r="I660" s="333"/>
      <c r="J660" s="358">
        <v>12</v>
      </c>
      <c r="K660" s="319">
        <v>2</v>
      </c>
    </row>
    <row r="661" spans="1:11" x14ac:dyDescent="0.3">
      <c r="A661" s="317">
        <v>42912.922221527777</v>
      </c>
      <c r="B661" s="355">
        <v>34329.788</v>
      </c>
      <c r="C661" s="355">
        <f t="shared" si="15"/>
        <v>0.27999999999883585</v>
      </c>
      <c r="D661" s="414">
        <f t="shared" si="14"/>
        <v>0.13999999999941792</v>
      </c>
      <c r="H661" s="332"/>
      <c r="I661" s="333"/>
      <c r="J661" s="358">
        <v>13</v>
      </c>
      <c r="K661" s="320">
        <v>3</v>
      </c>
    </row>
    <row r="662" spans="1:11" x14ac:dyDescent="0.3">
      <c r="A662" s="322">
        <v>42912.963888136575</v>
      </c>
      <c r="B662" s="356">
        <v>34330.080000000002</v>
      </c>
      <c r="C662" s="356">
        <f t="shared" si="15"/>
        <v>0.29200000000128057</v>
      </c>
      <c r="D662" s="415">
        <f t="shared" si="14"/>
        <v>0.14600000000064028</v>
      </c>
      <c r="E662" s="336">
        <f>SUM(C649:C662)*7.4805194805*1.714286</f>
        <v>52.654316753314433</v>
      </c>
      <c r="F662" s="324">
        <f>AVERAGE(D649:D662)</f>
        <v>0.14664285714284883</v>
      </c>
      <c r="G662" s="324"/>
      <c r="H662" s="337"/>
      <c r="I662" s="62"/>
      <c r="J662" s="358">
        <v>14</v>
      </c>
      <c r="K662" s="321">
        <v>4</v>
      </c>
    </row>
    <row r="663" spans="1:11" x14ac:dyDescent="0.3">
      <c r="A663" s="317">
        <v>42913.005554745374</v>
      </c>
      <c r="B663" s="355">
        <v>34330.373</v>
      </c>
      <c r="C663" s="355">
        <f t="shared" si="15"/>
        <v>0.29299999999784632</v>
      </c>
      <c r="D663" s="414">
        <f t="shared" si="14"/>
        <v>0.14649999999892316</v>
      </c>
      <c r="H663" s="332"/>
      <c r="I663" s="62"/>
      <c r="J663" s="358">
        <v>15</v>
      </c>
      <c r="K663" s="82">
        <v>1</v>
      </c>
    </row>
    <row r="664" spans="1:11" x14ac:dyDescent="0.3">
      <c r="A664" s="317">
        <v>42913.047221354165</v>
      </c>
      <c r="B664" s="355">
        <v>34330.661999999997</v>
      </c>
      <c r="C664" s="355">
        <f t="shared" si="15"/>
        <v>0.28899999999703141</v>
      </c>
      <c r="D664" s="414">
        <f t="shared" si="14"/>
        <v>0.1444999999985157</v>
      </c>
      <c r="H664" s="332"/>
      <c r="I664" s="333"/>
      <c r="J664" s="358">
        <v>16</v>
      </c>
      <c r="K664" s="319">
        <v>2</v>
      </c>
    </row>
    <row r="665" spans="1:11" x14ac:dyDescent="0.3">
      <c r="A665" s="317">
        <v>42913.088887962964</v>
      </c>
      <c r="B665" s="355">
        <v>34330.957999999999</v>
      </c>
      <c r="C665" s="355">
        <f t="shared" si="15"/>
        <v>0.29600000000209548</v>
      </c>
      <c r="D665" s="414">
        <f t="shared" si="14"/>
        <v>0.14800000000104774</v>
      </c>
      <c r="H665" s="332"/>
      <c r="I665" s="333"/>
      <c r="J665" s="358">
        <v>17</v>
      </c>
      <c r="K665" s="320">
        <v>3</v>
      </c>
    </row>
    <row r="666" spans="1:11" x14ac:dyDescent="0.3">
      <c r="A666" s="317">
        <v>42913.130554571762</v>
      </c>
      <c r="B666" s="355">
        <v>34331.258000000002</v>
      </c>
      <c r="C666" s="355">
        <f t="shared" si="15"/>
        <v>0.30000000000291038</v>
      </c>
      <c r="D666" s="414">
        <f t="shared" si="14"/>
        <v>0.15000000000145519</v>
      </c>
      <c r="H666" s="332"/>
      <c r="I666" s="333"/>
      <c r="J666" s="358">
        <v>18</v>
      </c>
      <c r="K666" s="321">
        <v>4</v>
      </c>
    </row>
    <row r="667" spans="1:11" x14ac:dyDescent="0.3">
      <c r="A667" s="317">
        <v>42913.172221180554</v>
      </c>
      <c r="B667" s="355">
        <v>34331.552000000003</v>
      </c>
      <c r="C667" s="355">
        <f t="shared" si="15"/>
        <v>0.29400000000168802</v>
      </c>
      <c r="D667" s="414">
        <f t="shared" si="14"/>
        <v>0.14700000000084401</v>
      </c>
      <c r="H667" s="332"/>
      <c r="I667" s="333"/>
      <c r="J667" s="358">
        <v>19</v>
      </c>
      <c r="K667" s="82">
        <v>1</v>
      </c>
    </row>
    <row r="668" spans="1:11" x14ac:dyDescent="0.3">
      <c r="A668" s="317">
        <v>42913.213887789352</v>
      </c>
      <c r="B668" s="355">
        <v>34331.849000000002</v>
      </c>
      <c r="C668" s="355">
        <f t="shared" si="15"/>
        <v>0.29699999999866122</v>
      </c>
      <c r="D668" s="414">
        <f t="shared" si="14"/>
        <v>0.14849999999933061</v>
      </c>
      <c r="H668" s="332"/>
      <c r="I668" s="333"/>
      <c r="J668" s="358">
        <v>20</v>
      </c>
      <c r="K668" s="319">
        <v>2</v>
      </c>
    </row>
    <row r="669" spans="1:11" x14ac:dyDescent="0.3">
      <c r="A669" s="317">
        <v>42913.255554398151</v>
      </c>
      <c r="B669" s="355">
        <v>34332.154999999999</v>
      </c>
      <c r="C669" s="355">
        <f t="shared" si="15"/>
        <v>0.30599999999685679</v>
      </c>
      <c r="D669" s="414">
        <f t="shared" si="14"/>
        <v>0.15299999999842839</v>
      </c>
      <c r="H669" s="332"/>
      <c r="I669" s="333"/>
      <c r="J669" s="358">
        <v>21</v>
      </c>
      <c r="K669" s="320">
        <v>3</v>
      </c>
    </row>
    <row r="670" spans="1:11" x14ac:dyDescent="0.3">
      <c r="A670" s="317">
        <v>42913.297221006942</v>
      </c>
      <c r="B670" s="355">
        <v>34332.451999999997</v>
      </c>
      <c r="C670" s="355">
        <f t="shared" si="15"/>
        <v>0.29699999999866122</v>
      </c>
      <c r="D670" s="414">
        <f t="shared" si="14"/>
        <v>0.14849999999933061</v>
      </c>
      <c r="H670" s="332"/>
      <c r="I670" s="333"/>
      <c r="J670" s="358">
        <v>22</v>
      </c>
      <c r="K670" s="321">
        <v>4</v>
      </c>
    </row>
    <row r="671" spans="1:11" x14ac:dyDescent="0.3">
      <c r="A671" s="317">
        <v>42913.338887615741</v>
      </c>
      <c r="B671" s="355">
        <v>34332.737999999998</v>
      </c>
      <c r="C671" s="355">
        <f t="shared" si="15"/>
        <v>0.28600000000005821</v>
      </c>
      <c r="D671" s="414">
        <f t="shared" si="14"/>
        <v>0.1430000000000291</v>
      </c>
      <c r="H671" s="332"/>
      <c r="I671" s="333"/>
      <c r="J671" s="358">
        <v>23</v>
      </c>
      <c r="K671" s="82">
        <v>1</v>
      </c>
    </row>
    <row r="672" spans="1:11" x14ac:dyDescent="0.3">
      <c r="A672" s="317">
        <v>42913.380554224539</v>
      </c>
      <c r="B672" s="355">
        <v>34333.040000000001</v>
      </c>
      <c r="C672" s="355">
        <f t="shared" si="15"/>
        <v>0.30200000000331784</v>
      </c>
      <c r="D672" s="414">
        <f t="shared" si="14"/>
        <v>0.15100000000165892</v>
      </c>
      <c r="H672" s="332"/>
      <c r="I672" s="333"/>
      <c r="J672" s="358">
        <v>24</v>
      </c>
      <c r="K672" s="319">
        <v>2</v>
      </c>
    </row>
    <row r="673" spans="1:11" x14ac:dyDescent="0.3">
      <c r="A673" s="317">
        <v>42913.42222083333</v>
      </c>
      <c r="B673" s="355">
        <v>34333.341</v>
      </c>
      <c r="C673" s="355">
        <f t="shared" si="15"/>
        <v>0.30099999999947613</v>
      </c>
      <c r="D673" s="414">
        <f t="shared" si="14"/>
        <v>0.15049999999973807</v>
      </c>
      <c r="H673" s="332"/>
      <c r="I673" s="333"/>
      <c r="J673" s="358">
        <v>25</v>
      </c>
      <c r="K673" s="320">
        <v>3</v>
      </c>
    </row>
    <row r="674" spans="1:11" x14ac:dyDescent="0.3">
      <c r="A674" s="317">
        <v>42913.463887442129</v>
      </c>
      <c r="B674" s="355">
        <v>34333.631999999998</v>
      </c>
      <c r="C674" s="355">
        <f t="shared" si="15"/>
        <v>0.29099999999743886</v>
      </c>
      <c r="D674" s="414">
        <f t="shared" si="14"/>
        <v>0.14549999999871943</v>
      </c>
      <c r="H674" s="332"/>
      <c r="I674" s="333"/>
      <c r="J674" s="358">
        <v>26</v>
      </c>
      <c r="K674" s="321">
        <v>4</v>
      </c>
    </row>
    <row r="675" spans="1:11" x14ac:dyDescent="0.3">
      <c r="A675" s="317">
        <v>42913.505554050927</v>
      </c>
      <c r="B675" s="355">
        <v>34333.927000000003</v>
      </c>
      <c r="C675" s="355">
        <f t="shared" si="15"/>
        <v>0.29500000000552973</v>
      </c>
      <c r="D675" s="414">
        <f t="shared" si="14"/>
        <v>0.14750000000276486</v>
      </c>
      <c r="H675" s="332"/>
      <c r="I675" s="333"/>
      <c r="J675" s="358">
        <v>27</v>
      </c>
      <c r="K675" s="82">
        <v>1</v>
      </c>
    </row>
    <row r="676" spans="1:11" x14ac:dyDescent="0.3">
      <c r="A676" s="317">
        <v>42913.547220659719</v>
      </c>
      <c r="B676" s="355">
        <v>34334.224999999999</v>
      </c>
      <c r="C676" s="355">
        <f t="shared" si="15"/>
        <v>0.29799999999522697</v>
      </c>
      <c r="D676" s="414">
        <f t="shared" si="14"/>
        <v>0.14899999999761349</v>
      </c>
      <c r="H676" s="332"/>
      <c r="I676" s="333"/>
      <c r="J676" s="358">
        <v>28</v>
      </c>
      <c r="K676" s="319">
        <v>2</v>
      </c>
    </row>
    <row r="677" spans="1:11" x14ac:dyDescent="0.3">
      <c r="A677" s="317">
        <v>42913.588887268517</v>
      </c>
      <c r="B677" s="355">
        <v>34334.516000000003</v>
      </c>
      <c r="C677" s="355">
        <f t="shared" si="15"/>
        <v>0.29100000000471482</v>
      </c>
      <c r="D677" s="414">
        <f t="shared" si="14"/>
        <v>0.14550000000235741</v>
      </c>
      <c r="H677" s="332"/>
      <c r="I677" s="333"/>
      <c r="J677" s="358">
        <v>29</v>
      </c>
      <c r="K677" s="320">
        <v>3</v>
      </c>
    </row>
    <row r="678" spans="1:11" x14ac:dyDescent="0.3">
      <c r="A678" s="317">
        <v>42913.630553877316</v>
      </c>
      <c r="B678" s="355">
        <v>34334.800999999999</v>
      </c>
      <c r="C678" s="355">
        <f t="shared" si="15"/>
        <v>0.2849999999962165</v>
      </c>
      <c r="D678" s="414">
        <f t="shared" si="14"/>
        <v>0.14249999999810825</v>
      </c>
      <c r="H678" s="332"/>
      <c r="I678" s="333"/>
      <c r="J678" s="358">
        <v>30</v>
      </c>
      <c r="K678" s="321">
        <v>4</v>
      </c>
    </row>
    <row r="679" spans="1:11" x14ac:dyDescent="0.3">
      <c r="A679" s="317">
        <v>42913.672220486114</v>
      </c>
      <c r="B679" s="355">
        <v>34335.101999999999</v>
      </c>
      <c r="C679" s="355">
        <f t="shared" si="15"/>
        <v>0.30099999999947613</v>
      </c>
      <c r="D679" s="414">
        <f t="shared" si="14"/>
        <v>0.15049999999973807</v>
      </c>
      <c r="H679" s="332"/>
      <c r="I679" s="333"/>
      <c r="J679" s="358">
        <v>31</v>
      </c>
      <c r="K679" s="82">
        <v>1</v>
      </c>
    </row>
    <row r="680" spans="1:11" x14ac:dyDescent="0.3">
      <c r="A680" s="317">
        <v>42913.713887094906</v>
      </c>
      <c r="B680" s="355">
        <v>34335.398999999998</v>
      </c>
      <c r="C680" s="355">
        <f t="shared" si="15"/>
        <v>0.29699999999866122</v>
      </c>
      <c r="D680" s="414">
        <f t="shared" si="14"/>
        <v>0.14849999999933061</v>
      </c>
      <c r="H680" s="332"/>
      <c r="I680" s="333"/>
      <c r="J680" s="358">
        <v>32</v>
      </c>
      <c r="K680" s="319">
        <v>2</v>
      </c>
    </row>
    <row r="681" spans="1:11" x14ac:dyDescent="0.3">
      <c r="A681" s="317">
        <v>42913.755553703704</v>
      </c>
      <c r="B681" s="355">
        <v>34335.680999999997</v>
      </c>
      <c r="C681" s="355">
        <f t="shared" si="15"/>
        <v>0.2819999999992433</v>
      </c>
      <c r="D681" s="414">
        <f t="shared" si="14"/>
        <v>0.14099999999962165</v>
      </c>
      <c r="H681" s="332"/>
      <c r="I681" s="333"/>
      <c r="J681" s="358">
        <v>33</v>
      </c>
      <c r="K681" s="320">
        <v>3</v>
      </c>
    </row>
    <row r="682" spans="1:11" x14ac:dyDescent="0.3">
      <c r="A682" s="317">
        <v>42913.797220312503</v>
      </c>
      <c r="B682" s="355">
        <v>34335.97</v>
      </c>
      <c r="C682" s="355">
        <f t="shared" si="15"/>
        <v>0.28900000000430737</v>
      </c>
      <c r="D682" s="414">
        <f t="shared" si="14"/>
        <v>0.14450000000215368</v>
      </c>
      <c r="H682" s="332"/>
      <c r="I682" s="333"/>
      <c r="J682" s="358">
        <v>34</v>
      </c>
      <c r="K682" s="321">
        <v>4</v>
      </c>
    </row>
    <row r="683" spans="1:11" x14ac:dyDescent="0.3">
      <c r="A683" s="317">
        <v>42913.838886921294</v>
      </c>
      <c r="B683" s="355">
        <v>34336.264999999999</v>
      </c>
      <c r="C683" s="355">
        <f t="shared" si="15"/>
        <v>0.29499999999825377</v>
      </c>
      <c r="D683" s="414">
        <f t="shared" si="14"/>
        <v>0.14749999999912689</v>
      </c>
      <c r="H683" s="332"/>
      <c r="I683" s="333"/>
      <c r="J683" s="358">
        <v>35</v>
      </c>
      <c r="K683" s="82">
        <v>1</v>
      </c>
    </row>
    <row r="684" spans="1:11" x14ac:dyDescent="0.3">
      <c r="A684" s="317">
        <v>42913.880553530093</v>
      </c>
      <c r="B684" s="355">
        <v>34336.553</v>
      </c>
      <c r="C684" s="355">
        <f t="shared" si="15"/>
        <v>0.28800000000046566</v>
      </c>
      <c r="D684" s="414">
        <f t="shared" si="14"/>
        <v>0.14400000000023283</v>
      </c>
      <c r="H684" s="332"/>
      <c r="I684" s="333"/>
      <c r="J684" s="358">
        <v>36</v>
      </c>
      <c r="K684" s="319">
        <v>2</v>
      </c>
    </row>
    <row r="685" spans="1:11" x14ac:dyDescent="0.3">
      <c r="A685" s="317">
        <v>42913.922220138891</v>
      </c>
      <c r="B685" s="355">
        <v>34336.836000000003</v>
      </c>
      <c r="C685" s="355">
        <f t="shared" si="15"/>
        <v>0.28300000000308501</v>
      </c>
      <c r="D685" s="414">
        <f t="shared" si="14"/>
        <v>0.1415000000015425</v>
      </c>
      <c r="H685" s="332"/>
      <c r="I685" s="333"/>
      <c r="J685" s="358">
        <v>37</v>
      </c>
      <c r="K685" s="320">
        <v>3</v>
      </c>
    </row>
    <row r="686" spans="1:11" x14ac:dyDescent="0.3">
      <c r="A686" s="322">
        <v>42913.963886747682</v>
      </c>
      <c r="B686" s="356">
        <v>34337.129000000001</v>
      </c>
      <c r="C686" s="356">
        <f t="shared" si="15"/>
        <v>0.29299999999784632</v>
      </c>
      <c r="D686" s="415">
        <f t="shared" si="14"/>
        <v>0.14649999999892316</v>
      </c>
      <c r="E686" s="336">
        <f>SUM(C663:C686)*7.4805194805</f>
        <v>52.730181818037529</v>
      </c>
      <c r="F686" s="324">
        <f>AVERAGE(D663:D686)</f>
        <v>0.14685416666664727</v>
      </c>
      <c r="G686" s="324">
        <f>_xlfn.STDEV.S(D663:D686)</f>
        <v>3.1363200765535441E-3</v>
      </c>
      <c r="H686" s="337"/>
      <c r="I686" s="62"/>
      <c r="J686" s="358">
        <v>38</v>
      </c>
      <c r="K686" s="321">
        <v>4</v>
      </c>
    </row>
    <row r="687" spans="1:11" x14ac:dyDescent="0.3">
      <c r="A687" s="317">
        <v>42914.005553356481</v>
      </c>
      <c r="B687" s="355">
        <v>34337.415999999997</v>
      </c>
      <c r="C687" s="355">
        <f t="shared" si="15"/>
        <v>0.28699999999662396</v>
      </c>
      <c r="D687" s="414">
        <f t="shared" si="14"/>
        <v>0.14349999999831198</v>
      </c>
      <c r="H687" s="332"/>
      <c r="I687" s="62"/>
      <c r="J687" s="358">
        <v>39</v>
      </c>
      <c r="K687" s="82">
        <v>1</v>
      </c>
    </row>
    <row r="688" spans="1:11" x14ac:dyDescent="0.3">
      <c r="A688" s="317">
        <v>42914.04721996528</v>
      </c>
      <c r="B688" s="355">
        <v>34337.701000000001</v>
      </c>
      <c r="C688" s="355">
        <f t="shared" si="15"/>
        <v>0.28500000000349246</v>
      </c>
      <c r="D688" s="414">
        <f t="shared" si="14"/>
        <v>0.14250000000174623</v>
      </c>
      <c r="H688" s="332"/>
      <c r="I688" s="333"/>
      <c r="J688" s="358">
        <v>40</v>
      </c>
      <c r="K688" s="319">
        <v>2</v>
      </c>
    </row>
    <row r="689" spans="1:11" x14ac:dyDescent="0.3">
      <c r="A689" s="317">
        <v>42914.088886574071</v>
      </c>
      <c r="B689" s="355">
        <v>34337.998</v>
      </c>
      <c r="C689" s="355">
        <f t="shared" si="15"/>
        <v>0.29699999999866122</v>
      </c>
      <c r="D689" s="414">
        <f t="shared" si="14"/>
        <v>0.14849999999933061</v>
      </c>
      <c r="H689" s="332"/>
      <c r="I689" s="333"/>
      <c r="J689" s="358">
        <v>41</v>
      </c>
      <c r="K689" s="320">
        <v>3</v>
      </c>
    </row>
    <row r="690" spans="1:11" x14ac:dyDescent="0.3">
      <c r="A690" s="317">
        <v>42914.130553182869</v>
      </c>
      <c r="B690" s="355">
        <v>34338.298000000003</v>
      </c>
      <c r="C690" s="355">
        <f t="shared" si="15"/>
        <v>0.30000000000291038</v>
      </c>
      <c r="D690" s="414">
        <f t="shared" si="14"/>
        <v>0.15000000000145519</v>
      </c>
      <c r="H690" s="332"/>
      <c r="I690" s="333"/>
      <c r="J690" s="358">
        <v>42</v>
      </c>
      <c r="K690" s="321">
        <v>4</v>
      </c>
    </row>
    <row r="691" spans="1:11" x14ac:dyDescent="0.3">
      <c r="A691" s="317">
        <v>42914.172219791668</v>
      </c>
      <c r="B691" s="355">
        <v>34338.587</v>
      </c>
      <c r="C691" s="355">
        <f t="shared" si="15"/>
        <v>0.28899999999703141</v>
      </c>
      <c r="D691" s="414">
        <f t="shared" si="14"/>
        <v>0.1444999999985157</v>
      </c>
      <c r="H691" s="332"/>
      <c r="I691" s="333"/>
      <c r="J691" s="358">
        <v>43</v>
      </c>
      <c r="K691" s="82">
        <v>1</v>
      </c>
    </row>
    <row r="692" spans="1:11" x14ac:dyDescent="0.3">
      <c r="A692" s="317">
        <v>42914.213886400466</v>
      </c>
      <c r="B692" s="355">
        <v>34338.881999999998</v>
      </c>
      <c r="C692" s="355">
        <f t="shared" si="15"/>
        <v>0.29499999999825377</v>
      </c>
      <c r="D692" s="414">
        <f t="shared" si="14"/>
        <v>0.14749999999912689</v>
      </c>
      <c r="H692" s="332"/>
      <c r="I692" s="333"/>
      <c r="J692" s="358">
        <v>44</v>
      </c>
      <c r="K692" s="319">
        <v>2</v>
      </c>
    </row>
    <row r="693" spans="1:11" x14ac:dyDescent="0.3">
      <c r="A693" s="317">
        <v>42914.255553009258</v>
      </c>
      <c r="B693" s="355">
        <v>34339.186000000002</v>
      </c>
      <c r="C693" s="355">
        <f t="shared" si="15"/>
        <v>0.30400000000372529</v>
      </c>
      <c r="D693" s="414">
        <f t="shared" si="14"/>
        <v>0.15200000000186265</v>
      </c>
      <c r="H693" s="332"/>
      <c r="I693" s="333"/>
      <c r="J693" s="358">
        <v>45</v>
      </c>
      <c r="K693" s="320">
        <v>3</v>
      </c>
    </row>
    <row r="694" spans="1:11" x14ac:dyDescent="0.3">
      <c r="A694" s="317">
        <v>42914.297219618056</v>
      </c>
      <c r="B694" s="355">
        <v>34339.483</v>
      </c>
      <c r="C694" s="355">
        <f t="shared" si="15"/>
        <v>0.29699999999866122</v>
      </c>
      <c r="D694" s="414">
        <f t="shared" si="14"/>
        <v>0.14849999999933061</v>
      </c>
      <c r="H694" s="332"/>
      <c r="I694" s="333"/>
      <c r="J694" s="358">
        <v>46</v>
      </c>
      <c r="K694" s="321">
        <v>4</v>
      </c>
    </row>
    <row r="695" spans="1:11" x14ac:dyDescent="0.3">
      <c r="A695" s="317">
        <v>42914.338886226855</v>
      </c>
      <c r="B695" s="355">
        <v>34339.773999999998</v>
      </c>
      <c r="C695" s="355">
        <f t="shared" si="15"/>
        <v>0.29099999999743886</v>
      </c>
      <c r="D695" s="414">
        <f t="shared" si="14"/>
        <v>0.14549999999871943</v>
      </c>
      <c r="H695" s="332"/>
      <c r="I695" s="333"/>
      <c r="J695" s="358">
        <v>47</v>
      </c>
      <c r="K695" s="82">
        <v>1</v>
      </c>
    </row>
    <row r="696" spans="1:11" x14ac:dyDescent="0.3">
      <c r="A696" s="317">
        <v>42914.380552835646</v>
      </c>
      <c r="B696" s="355">
        <v>34340.078000000001</v>
      </c>
      <c r="C696" s="355">
        <f t="shared" si="15"/>
        <v>0.30400000000372529</v>
      </c>
      <c r="D696" s="414">
        <f t="shared" si="14"/>
        <v>0.15200000000186265</v>
      </c>
      <c r="H696" s="332"/>
      <c r="I696" s="333"/>
      <c r="J696" s="358">
        <v>48</v>
      </c>
      <c r="K696" s="319">
        <v>2</v>
      </c>
    </row>
    <row r="697" spans="1:11" x14ac:dyDescent="0.3">
      <c r="A697" s="317">
        <v>42914.422219444445</v>
      </c>
      <c r="B697" s="355">
        <v>34340.379000000001</v>
      </c>
      <c r="C697" s="355">
        <f t="shared" si="15"/>
        <v>0.30099999999947613</v>
      </c>
      <c r="D697" s="414">
        <f t="shared" si="14"/>
        <v>0.15049999999973807</v>
      </c>
      <c r="H697" s="332"/>
      <c r="I697" s="333"/>
      <c r="J697" s="358">
        <v>49</v>
      </c>
      <c r="K697" s="320">
        <v>3</v>
      </c>
    </row>
    <row r="698" spans="1:11" x14ac:dyDescent="0.3">
      <c r="A698" s="317">
        <v>42914.463886053243</v>
      </c>
      <c r="B698" s="355">
        <v>34340.669000000002</v>
      </c>
      <c r="C698" s="355">
        <f t="shared" si="15"/>
        <v>0.29000000000087311</v>
      </c>
      <c r="D698" s="414">
        <f t="shared" si="14"/>
        <v>0.14500000000043656</v>
      </c>
      <c r="H698" s="332"/>
      <c r="I698" s="333"/>
      <c r="J698" s="358">
        <v>50</v>
      </c>
      <c r="K698" s="321">
        <v>4</v>
      </c>
    </row>
    <row r="699" spans="1:11" x14ac:dyDescent="0.3">
      <c r="A699" s="317">
        <v>42914.505552662034</v>
      </c>
      <c r="B699" s="355">
        <v>34340.968000000001</v>
      </c>
      <c r="C699" s="355">
        <f t="shared" si="15"/>
        <v>0.29899999999906868</v>
      </c>
      <c r="D699" s="414">
        <f t="shared" si="14"/>
        <v>0.14949999999953434</v>
      </c>
      <c r="H699" s="332"/>
      <c r="I699" s="333"/>
      <c r="J699" s="358">
        <v>51</v>
      </c>
      <c r="K699" s="82">
        <v>1</v>
      </c>
    </row>
    <row r="700" spans="1:11" x14ac:dyDescent="0.3">
      <c r="A700" s="317">
        <v>42914.547219270833</v>
      </c>
      <c r="B700" s="355">
        <v>34341.271999999997</v>
      </c>
      <c r="C700" s="355">
        <f t="shared" si="15"/>
        <v>0.30399999999644933</v>
      </c>
      <c r="D700" s="414">
        <f t="shared" si="14"/>
        <v>0.15199999999822467</v>
      </c>
      <c r="H700" s="332"/>
      <c r="I700" s="333"/>
      <c r="J700" s="358">
        <v>52</v>
      </c>
      <c r="K700" s="319">
        <v>2</v>
      </c>
    </row>
    <row r="701" spans="1:11" x14ac:dyDescent="0.3">
      <c r="A701" s="317">
        <v>42914.588885879632</v>
      </c>
      <c r="B701" s="355">
        <v>34341.563000000002</v>
      </c>
      <c r="C701" s="355">
        <f t="shared" si="15"/>
        <v>0.29100000000471482</v>
      </c>
      <c r="D701" s="414">
        <f t="shared" si="14"/>
        <v>0.14550000000235741</v>
      </c>
      <c r="H701" s="332"/>
      <c r="I701" s="333"/>
      <c r="J701" s="358">
        <v>53</v>
      </c>
      <c r="K701" s="320">
        <v>3</v>
      </c>
    </row>
    <row r="702" spans="1:11" x14ac:dyDescent="0.3">
      <c r="A702" s="317">
        <v>42914.630552488423</v>
      </c>
      <c r="B702" s="355">
        <v>34341.851999999999</v>
      </c>
      <c r="C702" s="355">
        <f t="shared" si="15"/>
        <v>0.28899999999703141</v>
      </c>
      <c r="D702" s="414">
        <f t="shared" si="14"/>
        <v>0.1444999999985157</v>
      </c>
      <c r="H702" s="332"/>
      <c r="I702" s="333"/>
      <c r="J702" s="358">
        <v>54</v>
      </c>
      <c r="K702" s="321">
        <v>4</v>
      </c>
    </row>
    <row r="703" spans="1:11" x14ac:dyDescent="0.3">
      <c r="A703" s="317">
        <v>42914.672219097221</v>
      </c>
      <c r="B703" s="355">
        <v>34342.15</v>
      </c>
      <c r="C703" s="355">
        <f t="shared" si="15"/>
        <v>0.29800000000250293</v>
      </c>
      <c r="D703" s="414">
        <f t="shared" si="14"/>
        <v>0.14900000000125146</v>
      </c>
      <c r="H703" s="332"/>
      <c r="I703" s="333"/>
      <c r="J703" s="358">
        <v>55</v>
      </c>
      <c r="K703" s="82">
        <v>1</v>
      </c>
    </row>
    <row r="704" spans="1:11" x14ac:dyDescent="0.3">
      <c r="A704" s="317">
        <v>42914.71388570602</v>
      </c>
      <c r="B704" s="355">
        <v>34342.444000000003</v>
      </c>
      <c r="C704" s="355">
        <f t="shared" si="15"/>
        <v>0.29400000000168802</v>
      </c>
      <c r="D704" s="414">
        <f t="shared" si="14"/>
        <v>0.14700000000084401</v>
      </c>
      <c r="H704" s="332"/>
      <c r="I704" s="333"/>
      <c r="J704" s="358">
        <v>56</v>
      </c>
      <c r="K704" s="319">
        <v>2</v>
      </c>
    </row>
    <row r="705" spans="1:12" x14ac:dyDescent="0.3">
      <c r="A705" s="317">
        <v>42914.755552314811</v>
      </c>
      <c r="B705" s="355">
        <v>34342.728999999999</v>
      </c>
      <c r="C705" s="355">
        <f t="shared" si="15"/>
        <v>0.2849999999962165</v>
      </c>
      <c r="D705" s="414">
        <f t="shared" si="14"/>
        <v>0.14249999999810825</v>
      </c>
      <c r="H705" s="332"/>
      <c r="I705" s="333"/>
      <c r="J705" s="358">
        <v>57</v>
      </c>
      <c r="K705" s="320">
        <v>3</v>
      </c>
    </row>
    <row r="706" spans="1:12" x14ac:dyDescent="0.3">
      <c r="A706" s="317">
        <v>42914.79721892361</v>
      </c>
      <c r="B706" s="355">
        <v>34343.019999999997</v>
      </c>
      <c r="C706" s="355">
        <f t="shared" si="15"/>
        <v>0.29099999999743886</v>
      </c>
      <c r="D706" s="414">
        <f t="shared" si="14"/>
        <v>0.14549999999871943</v>
      </c>
      <c r="H706" s="332"/>
      <c r="I706" s="333"/>
      <c r="J706" s="358">
        <v>58</v>
      </c>
      <c r="K706" s="321">
        <v>4</v>
      </c>
    </row>
    <row r="707" spans="1:12" x14ac:dyDescent="0.3">
      <c r="A707" s="317">
        <v>42914.845138888886</v>
      </c>
      <c r="B707" s="318">
        <v>34343.311000000002</v>
      </c>
      <c r="C707" s="355">
        <f t="shared" si="15"/>
        <v>0.29100000000471482</v>
      </c>
      <c r="D707" s="414">
        <f t="shared" si="14"/>
        <v>0.14550000000235741</v>
      </c>
      <c r="H707" s="332"/>
      <c r="I707" s="333"/>
      <c r="J707" s="358">
        <v>1</v>
      </c>
      <c r="K707" s="82">
        <v>1</v>
      </c>
      <c r="L707" s="54" t="s">
        <v>302</v>
      </c>
    </row>
    <row r="708" spans="1:12" x14ac:dyDescent="0.3">
      <c r="A708" s="317">
        <v>42914.886805555558</v>
      </c>
      <c r="B708" s="318">
        <v>34343.588000000003</v>
      </c>
      <c r="C708" s="355">
        <f t="shared" si="15"/>
        <v>0.27700000000186265</v>
      </c>
      <c r="D708" s="414">
        <f t="shared" si="14"/>
        <v>0.13850000000093132</v>
      </c>
      <c r="H708" s="332"/>
      <c r="I708" s="333"/>
      <c r="J708" s="358">
        <v>2</v>
      </c>
      <c r="K708" s="319">
        <v>2</v>
      </c>
    </row>
    <row r="709" spans="1:12" x14ac:dyDescent="0.3">
      <c r="A709" s="317">
        <v>42914.928472222222</v>
      </c>
      <c r="B709" s="318">
        <v>34343.870000000003</v>
      </c>
      <c r="C709" s="355">
        <f t="shared" si="15"/>
        <v>0.2819999999992433</v>
      </c>
      <c r="D709" s="414">
        <f t="shared" si="14"/>
        <v>0.14099999999962165</v>
      </c>
      <c r="H709" s="332"/>
      <c r="I709" s="333"/>
      <c r="J709" s="358">
        <v>3</v>
      </c>
      <c r="K709" s="320">
        <v>3</v>
      </c>
    </row>
    <row r="710" spans="1:12" x14ac:dyDescent="0.3">
      <c r="A710" s="322">
        <v>42914.970139004632</v>
      </c>
      <c r="B710" s="323">
        <v>34344.161</v>
      </c>
      <c r="C710" s="356">
        <f t="shared" si="15"/>
        <v>0.29099999999743886</v>
      </c>
      <c r="D710" s="415">
        <f t="shared" si="14"/>
        <v>0.14549999999871943</v>
      </c>
      <c r="E710" s="336">
        <f>SUM(C687:C710)*7.4805194805</f>
        <v>52.60301298687034</v>
      </c>
      <c r="F710" s="324">
        <f>AVERAGE(D687:D710)</f>
        <v>0.14649999999998423</v>
      </c>
      <c r="G710" s="324">
        <f>_xlfn.STDEV.S(D687:D710)</f>
        <v>3.5752774294063551E-3</v>
      </c>
      <c r="H710" s="337"/>
      <c r="I710" s="62"/>
      <c r="J710" s="358">
        <v>4</v>
      </c>
      <c r="K710" s="321">
        <v>4</v>
      </c>
    </row>
    <row r="711" spans="1:12" x14ac:dyDescent="0.3">
      <c r="A711" s="317">
        <v>42915.011805729169</v>
      </c>
      <c r="B711" s="318">
        <v>34344.449999999997</v>
      </c>
      <c r="C711" s="355">
        <f t="shared" si="15"/>
        <v>0.28899999999703141</v>
      </c>
      <c r="D711" s="414">
        <f t="shared" si="14"/>
        <v>0.1444999999985157</v>
      </c>
      <c r="H711" s="332"/>
      <c r="I711" s="333"/>
      <c r="J711" s="358">
        <v>5</v>
      </c>
      <c r="K711" s="82">
        <v>1</v>
      </c>
    </row>
    <row r="712" spans="1:12" x14ac:dyDescent="0.3">
      <c r="A712" s="317">
        <v>42915.053472453706</v>
      </c>
      <c r="B712" s="318">
        <v>34344.732000000004</v>
      </c>
      <c r="C712" s="355">
        <f t="shared" si="15"/>
        <v>0.28200000000651926</v>
      </c>
      <c r="D712" s="414">
        <f t="shared" si="14"/>
        <v>0.14100000000325963</v>
      </c>
      <c r="H712" s="332"/>
      <c r="I712" s="333"/>
      <c r="J712" s="358">
        <v>6</v>
      </c>
      <c r="K712" s="319">
        <v>2</v>
      </c>
    </row>
    <row r="713" spans="1:12" x14ac:dyDescent="0.3">
      <c r="A713" s="317">
        <v>42915.095139178244</v>
      </c>
      <c r="B713" s="318">
        <v>34345.025999999998</v>
      </c>
      <c r="C713" s="355">
        <f t="shared" si="15"/>
        <v>0.29399999999441206</v>
      </c>
      <c r="D713" s="414">
        <f t="shared" ref="D713:D811" si="16">C713/2</f>
        <v>0.14699999999720603</v>
      </c>
      <c r="H713" s="332"/>
      <c r="I713" s="333"/>
      <c r="J713" s="358">
        <v>7</v>
      </c>
      <c r="K713" s="320">
        <v>3</v>
      </c>
    </row>
    <row r="714" spans="1:12" x14ac:dyDescent="0.3">
      <c r="A714" s="317">
        <v>42915.136805902781</v>
      </c>
      <c r="B714" s="318">
        <v>34345.321000000004</v>
      </c>
      <c r="C714" s="355">
        <f t="shared" si="15"/>
        <v>0.29500000000552973</v>
      </c>
      <c r="D714" s="414">
        <f t="shared" si="16"/>
        <v>0.14750000000276486</v>
      </c>
      <c r="H714" s="332"/>
      <c r="I714" s="333"/>
      <c r="J714" s="358">
        <v>8</v>
      </c>
      <c r="K714" s="321">
        <v>4</v>
      </c>
    </row>
    <row r="715" spans="1:12" x14ac:dyDescent="0.3">
      <c r="A715" s="317">
        <v>42915.178472627318</v>
      </c>
      <c r="B715" s="318">
        <v>34345.608999999997</v>
      </c>
      <c r="C715" s="355">
        <f t="shared" si="15"/>
        <v>0.2879999999931897</v>
      </c>
      <c r="D715" s="414">
        <f t="shared" si="16"/>
        <v>0.14399999999659485</v>
      </c>
      <c r="H715" s="332"/>
      <c r="I715" s="333"/>
      <c r="J715" s="358">
        <v>9</v>
      </c>
      <c r="K715" s="82">
        <v>1</v>
      </c>
    </row>
    <row r="716" spans="1:12" x14ac:dyDescent="0.3">
      <c r="A716" s="317">
        <v>42915.220139351855</v>
      </c>
      <c r="B716" s="318">
        <v>34345.906000000003</v>
      </c>
      <c r="C716" s="355">
        <f t="shared" si="15"/>
        <v>0.29700000000593718</v>
      </c>
      <c r="D716" s="414">
        <f t="shared" si="16"/>
        <v>0.14850000000296859</v>
      </c>
      <c r="H716" s="332"/>
      <c r="I716" s="333"/>
      <c r="J716" s="358">
        <v>10</v>
      </c>
      <c r="K716" s="319">
        <v>2</v>
      </c>
    </row>
    <row r="717" spans="1:12" x14ac:dyDescent="0.3">
      <c r="A717" s="317">
        <v>42915.261806076385</v>
      </c>
      <c r="B717" s="318">
        <v>34346.212</v>
      </c>
      <c r="C717" s="355">
        <f t="shared" si="15"/>
        <v>0.30599999999685679</v>
      </c>
      <c r="D717" s="414">
        <f t="shared" si="16"/>
        <v>0.15299999999842839</v>
      </c>
      <c r="H717" s="332"/>
      <c r="I717" s="333"/>
      <c r="J717" s="358">
        <v>11</v>
      </c>
      <c r="K717" s="320">
        <v>3</v>
      </c>
    </row>
    <row r="718" spans="1:12" x14ac:dyDescent="0.3">
      <c r="A718" s="317">
        <v>42915.303472800922</v>
      </c>
      <c r="B718" s="318">
        <v>34346.504999999997</v>
      </c>
      <c r="C718" s="355">
        <f t="shared" si="15"/>
        <v>0.29299999999784632</v>
      </c>
      <c r="D718" s="414">
        <f t="shared" si="16"/>
        <v>0.14649999999892316</v>
      </c>
      <c r="H718" s="332"/>
      <c r="I718" s="333"/>
      <c r="J718" s="358">
        <v>12</v>
      </c>
      <c r="K718" s="321">
        <v>4</v>
      </c>
    </row>
    <row r="719" spans="1:12" x14ac:dyDescent="0.3">
      <c r="A719" s="317">
        <v>42915.34513952546</v>
      </c>
      <c r="B719" s="318">
        <v>34346.796000000002</v>
      </c>
      <c r="C719" s="355">
        <f t="shared" si="15"/>
        <v>0.29100000000471482</v>
      </c>
      <c r="D719" s="414">
        <f t="shared" si="16"/>
        <v>0.14550000000235741</v>
      </c>
      <c r="H719" s="332"/>
      <c r="I719" s="333"/>
      <c r="J719" s="358">
        <v>13</v>
      </c>
      <c r="K719" s="82">
        <v>1</v>
      </c>
    </row>
    <row r="720" spans="1:12" x14ac:dyDescent="0.3">
      <c r="A720" s="317">
        <v>42915.386806249997</v>
      </c>
      <c r="B720" s="318">
        <v>34347.101999999999</v>
      </c>
      <c r="C720" s="355">
        <f t="shared" si="15"/>
        <v>0.30599999999685679</v>
      </c>
      <c r="D720" s="414">
        <f t="shared" si="16"/>
        <v>0.15299999999842839</v>
      </c>
      <c r="H720" s="332"/>
      <c r="I720" s="333"/>
      <c r="J720" s="358">
        <v>14</v>
      </c>
      <c r="K720" s="319">
        <v>2</v>
      </c>
    </row>
    <row r="721" spans="1:11" x14ac:dyDescent="0.3">
      <c r="A721" s="317">
        <v>42915.428472974534</v>
      </c>
      <c r="B721" s="318">
        <v>34347.404000000002</v>
      </c>
      <c r="C721" s="355">
        <f t="shared" si="15"/>
        <v>0.30200000000331784</v>
      </c>
      <c r="D721" s="414">
        <f t="shared" si="16"/>
        <v>0.15100000000165892</v>
      </c>
      <c r="H721" s="332"/>
      <c r="I721" s="333"/>
      <c r="J721" s="358">
        <v>15</v>
      </c>
      <c r="K721" s="320">
        <v>3</v>
      </c>
    </row>
    <row r="722" spans="1:11" x14ac:dyDescent="0.3">
      <c r="A722" s="317">
        <v>42915.470139699071</v>
      </c>
      <c r="B722" s="318">
        <v>34347.692000000003</v>
      </c>
      <c r="C722" s="355">
        <f t="shared" si="15"/>
        <v>0.28800000000046566</v>
      </c>
      <c r="D722" s="414">
        <f t="shared" si="16"/>
        <v>0.14400000000023283</v>
      </c>
      <c r="H722" s="332"/>
      <c r="I722" s="333"/>
      <c r="J722" s="358">
        <v>16</v>
      </c>
      <c r="K722" s="321">
        <v>4</v>
      </c>
    </row>
    <row r="723" spans="1:11" x14ac:dyDescent="0.3">
      <c r="A723" s="317">
        <v>42915.511806423609</v>
      </c>
      <c r="B723" s="318">
        <v>34347.99</v>
      </c>
      <c r="C723" s="355">
        <f t="shared" si="15"/>
        <v>0.29799999999522697</v>
      </c>
      <c r="D723" s="414">
        <f t="shared" si="16"/>
        <v>0.14899999999761349</v>
      </c>
      <c r="H723" s="332"/>
      <c r="I723" s="333"/>
      <c r="J723" s="358">
        <v>17</v>
      </c>
      <c r="K723" s="82">
        <v>1</v>
      </c>
    </row>
    <row r="724" spans="1:11" x14ac:dyDescent="0.3">
      <c r="A724" s="317">
        <v>42915.553473148146</v>
      </c>
      <c r="B724" s="318">
        <v>34348.290999999997</v>
      </c>
      <c r="C724" s="355">
        <f t="shared" si="15"/>
        <v>0.30099999999947613</v>
      </c>
      <c r="D724" s="414">
        <f t="shared" si="16"/>
        <v>0.15049999999973807</v>
      </c>
      <c r="H724" s="332"/>
      <c r="I724" s="333"/>
      <c r="J724" s="358">
        <v>18</v>
      </c>
      <c r="K724" s="319">
        <v>2</v>
      </c>
    </row>
    <row r="725" spans="1:11" x14ac:dyDescent="0.3">
      <c r="A725" s="317">
        <v>42915.595139872683</v>
      </c>
      <c r="B725" s="318">
        <v>34348.582999999999</v>
      </c>
      <c r="C725" s="355">
        <f t="shared" si="15"/>
        <v>0.29200000000128057</v>
      </c>
      <c r="D725" s="414">
        <f t="shared" si="16"/>
        <v>0.14600000000064028</v>
      </c>
      <c r="H725" s="332"/>
      <c r="I725" s="333"/>
      <c r="J725" s="358">
        <v>19</v>
      </c>
      <c r="K725" s="320">
        <v>3</v>
      </c>
    </row>
    <row r="726" spans="1:11" x14ac:dyDescent="0.3">
      <c r="A726" s="317">
        <v>42915.63680659722</v>
      </c>
      <c r="B726" s="318">
        <v>34348.877999999997</v>
      </c>
      <c r="C726" s="355">
        <f t="shared" si="15"/>
        <v>0.29499999999825377</v>
      </c>
      <c r="D726" s="414">
        <f t="shared" si="16"/>
        <v>0.14749999999912689</v>
      </c>
      <c r="H726" s="332"/>
      <c r="I726" s="333"/>
      <c r="J726" s="358">
        <v>20</v>
      </c>
      <c r="K726" s="321">
        <v>4</v>
      </c>
    </row>
    <row r="727" spans="1:11" x14ac:dyDescent="0.3">
      <c r="A727" s="317">
        <v>42915.678473321757</v>
      </c>
      <c r="B727" s="318">
        <v>34349.178</v>
      </c>
      <c r="C727" s="355">
        <f t="shared" si="15"/>
        <v>0.30000000000291038</v>
      </c>
      <c r="D727" s="414">
        <f t="shared" si="16"/>
        <v>0.15000000000145519</v>
      </c>
      <c r="H727" s="332"/>
      <c r="I727" s="333"/>
      <c r="J727" s="358">
        <v>21</v>
      </c>
      <c r="K727" s="82">
        <v>1</v>
      </c>
    </row>
    <row r="728" spans="1:11" x14ac:dyDescent="0.3">
      <c r="A728" s="317">
        <v>42915.720140046295</v>
      </c>
      <c r="B728" s="318">
        <v>34349.470999999998</v>
      </c>
      <c r="C728" s="355">
        <f t="shared" si="15"/>
        <v>0.29299999999784632</v>
      </c>
      <c r="D728" s="414">
        <f t="shared" si="16"/>
        <v>0.14649999999892316</v>
      </c>
      <c r="H728" s="332"/>
      <c r="I728" s="333"/>
      <c r="J728" s="358">
        <v>22</v>
      </c>
      <c r="K728" s="319">
        <v>2</v>
      </c>
    </row>
    <row r="729" spans="1:11" x14ac:dyDescent="0.3">
      <c r="A729" s="317">
        <v>42915.761806770832</v>
      </c>
      <c r="B729" s="318">
        <v>34349.752</v>
      </c>
      <c r="C729" s="355">
        <f t="shared" si="15"/>
        <v>0.28100000000267755</v>
      </c>
      <c r="D729" s="414">
        <f t="shared" si="16"/>
        <v>0.14050000000133878</v>
      </c>
      <c r="H729" s="332"/>
      <c r="I729" s="333"/>
      <c r="J729" s="358">
        <v>23</v>
      </c>
      <c r="K729" s="320">
        <v>3</v>
      </c>
    </row>
    <row r="730" spans="1:11" x14ac:dyDescent="0.3">
      <c r="A730" s="317">
        <v>42915.803473495369</v>
      </c>
      <c r="B730" s="318">
        <v>34350.046999999999</v>
      </c>
      <c r="C730" s="355">
        <f t="shared" si="15"/>
        <v>0.29499999999825377</v>
      </c>
      <c r="D730" s="414">
        <f t="shared" si="16"/>
        <v>0.14749999999912689</v>
      </c>
      <c r="H730" s="332"/>
      <c r="I730" s="333"/>
      <c r="J730" s="358">
        <v>24</v>
      </c>
      <c r="K730" s="321">
        <v>4</v>
      </c>
    </row>
    <row r="731" spans="1:11" x14ac:dyDescent="0.3">
      <c r="A731" s="317">
        <v>42915.845140219906</v>
      </c>
      <c r="B731" s="318">
        <v>34350.339999999997</v>
      </c>
      <c r="C731" s="355">
        <f t="shared" si="15"/>
        <v>0.29299999999784632</v>
      </c>
      <c r="D731" s="414">
        <f t="shared" si="16"/>
        <v>0.14649999999892316</v>
      </c>
      <c r="H731" s="332"/>
      <c r="I731" s="333"/>
      <c r="J731" s="358">
        <v>25</v>
      </c>
      <c r="K731" s="82">
        <v>1</v>
      </c>
    </row>
    <row r="732" spans="1:11" x14ac:dyDescent="0.3">
      <c r="A732" s="317">
        <v>42915.886806944443</v>
      </c>
      <c r="B732" s="318">
        <v>34350.623</v>
      </c>
      <c r="C732" s="355">
        <f t="shared" si="15"/>
        <v>0.28300000000308501</v>
      </c>
      <c r="D732" s="414">
        <f t="shared" si="16"/>
        <v>0.1415000000015425</v>
      </c>
      <c r="H732" s="332"/>
      <c r="I732" s="333"/>
      <c r="J732" s="358">
        <v>26</v>
      </c>
      <c r="K732" s="319">
        <v>2</v>
      </c>
    </row>
    <row r="733" spans="1:11" x14ac:dyDescent="0.3">
      <c r="A733" s="317">
        <v>42915.928473668981</v>
      </c>
      <c r="B733" s="318">
        <v>34350.911999999997</v>
      </c>
      <c r="C733" s="355">
        <f t="shared" si="15"/>
        <v>0.28899999999703141</v>
      </c>
      <c r="D733" s="414">
        <f t="shared" si="16"/>
        <v>0.1444999999985157</v>
      </c>
      <c r="H733" s="332"/>
      <c r="I733" s="333"/>
      <c r="J733" s="358">
        <v>27</v>
      </c>
      <c r="K733" s="320">
        <v>3</v>
      </c>
    </row>
    <row r="734" spans="1:11" x14ac:dyDescent="0.3">
      <c r="A734" s="322">
        <v>42915.970140393518</v>
      </c>
      <c r="B734" s="323">
        <v>34351.207000000002</v>
      </c>
      <c r="C734" s="356">
        <f t="shared" si="15"/>
        <v>0.29500000000552973</v>
      </c>
      <c r="D734" s="415">
        <f t="shared" si="16"/>
        <v>0.14750000000276486</v>
      </c>
      <c r="E734" s="336">
        <f>SUM(C711:C734)*7.4805194805</f>
        <v>52.707740259618674</v>
      </c>
      <c r="F734" s="324">
        <f>AVERAGE(D711:D734)</f>
        <v>0.14679166666671031</v>
      </c>
      <c r="G734" s="324">
        <f>_xlfn.STDEV.S(D711:D734)</f>
        <v>3.3522110372152035E-3</v>
      </c>
      <c r="H734" s="337"/>
      <c r="I734" s="62"/>
      <c r="J734" s="358">
        <v>28</v>
      </c>
      <c r="K734" s="321">
        <v>4</v>
      </c>
    </row>
    <row r="735" spans="1:11" x14ac:dyDescent="0.3">
      <c r="A735" s="317">
        <v>42916.011807118055</v>
      </c>
      <c r="B735" s="318">
        <v>34351.495000000003</v>
      </c>
      <c r="C735" s="355">
        <f t="shared" si="15"/>
        <v>0.28800000000046566</v>
      </c>
      <c r="D735" s="414">
        <f t="shared" si="16"/>
        <v>0.14400000000023283</v>
      </c>
      <c r="H735" s="332"/>
      <c r="I735" s="333"/>
      <c r="J735" s="358">
        <v>29</v>
      </c>
      <c r="K735" s="82">
        <v>1</v>
      </c>
    </row>
    <row r="736" spans="1:11" x14ac:dyDescent="0.3">
      <c r="A736" s="317">
        <v>42916.053473842592</v>
      </c>
      <c r="B736" s="318">
        <v>34351.792999999998</v>
      </c>
      <c r="C736" s="355">
        <f t="shared" si="15"/>
        <v>0.29799999999522697</v>
      </c>
      <c r="D736" s="414">
        <f t="shared" si="16"/>
        <v>0.14899999999761349</v>
      </c>
      <c r="H736" s="332"/>
      <c r="I736" s="333"/>
      <c r="J736" s="358">
        <v>30</v>
      </c>
      <c r="K736" s="319">
        <v>2</v>
      </c>
    </row>
    <row r="737" spans="1:11" x14ac:dyDescent="0.3">
      <c r="A737" s="317">
        <v>42916.095140567129</v>
      </c>
      <c r="B737" s="318">
        <v>34352.086000000003</v>
      </c>
      <c r="C737" s="355">
        <f t="shared" si="15"/>
        <v>0.29300000000512227</v>
      </c>
      <c r="D737" s="414">
        <f t="shared" si="16"/>
        <v>0.14650000000256114</v>
      </c>
      <c r="H737" s="332"/>
      <c r="I737" s="333"/>
      <c r="J737" s="358">
        <v>31</v>
      </c>
      <c r="K737" s="320">
        <v>3</v>
      </c>
    </row>
    <row r="738" spans="1:11" x14ac:dyDescent="0.3">
      <c r="A738" s="317">
        <v>42916.136807291667</v>
      </c>
      <c r="B738" s="318">
        <v>34352.383999999998</v>
      </c>
      <c r="C738" s="355">
        <f t="shared" si="15"/>
        <v>0.29799999999522697</v>
      </c>
      <c r="D738" s="414">
        <f t="shared" si="16"/>
        <v>0.14899999999761349</v>
      </c>
      <c r="H738" s="332"/>
      <c r="I738" s="333"/>
      <c r="J738" s="358">
        <v>32</v>
      </c>
      <c r="K738" s="321">
        <v>4</v>
      </c>
    </row>
    <row r="739" spans="1:11" x14ac:dyDescent="0.3">
      <c r="A739" s="317">
        <v>42916.178474016204</v>
      </c>
      <c r="B739" s="318">
        <v>34352.671999999999</v>
      </c>
      <c r="C739" s="355">
        <f t="shared" si="15"/>
        <v>0.28800000000046566</v>
      </c>
      <c r="D739" s="414">
        <f t="shared" si="16"/>
        <v>0.14400000000023283</v>
      </c>
      <c r="H739" s="332"/>
      <c r="I739" s="333"/>
      <c r="J739" s="358">
        <v>33</v>
      </c>
      <c r="K739" s="82">
        <v>1</v>
      </c>
    </row>
    <row r="740" spans="1:11" x14ac:dyDescent="0.3">
      <c r="A740" s="317">
        <v>42916.220140740741</v>
      </c>
      <c r="B740" s="318">
        <v>34352.972999999998</v>
      </c>
      <c r="C740" s="355">
        <f t="shared" si="15"/>
        <v>0.30099999999947613</v>
      </c>
      <c r="D740" s="414">
        <f t="shared" si="16"/>
        <v>0.15049999999973807</v>
      </c>
      <c r="H740" s="332"/>
      <c r="I740" s="333"/>
      <c r="J740" s="358">
        <v>34</v>
      </c>
      <c r="K740" s="319">
        <v>2</v>
      </c>
    </row>
    <row r="741" spans="1:11" x14ac:dyDescent="0.3">
      <c r="A741" s="317">
        <v>42916.261807465278</v>
      </c>
      <c r="B741" s="318">
        <v>34353.277999999998</v>
      </c>
      <c r="C741" s="355">
        <f t="shared" si="15"/>
        <v>0.30500000000029104</v>
      </c>
      <c r="D741" s="414">
        <f t="shared" si="16"/>
        <v>0.15250000000014552</v>
      </c>
      <c r="H741" s="334"/>
      <c r="I741" s="333"/>
      <c r="J741" s="358">
        <v>35</v>
      </c>
      <c r="K741" s="320">
        <v>3</v>
      </c>
    </row>
    <row r="742" spans="1:11" x14ac:dyDescent="0.3">
      <c r="A742" s="317">
        <v>42916.303474189815</v>
      </c>
      <c r="B742" s="318">
        <v>34353.572999999997</v>
      </c>
      <c r="C742" s="355">
        <f t="shared" si="15"/>
        <v>0.29499999999825377</v>
      </c>
      <c r="D742" s="414">
        <f t="shared" si="16"/>
        <v>0.14749999999912689</v>
      </c>
      <c r="H742" s="332"/>
      <c r="I742" s="333"/>
      <c r="J742" s="358">
        <v>36</v>
      </c>
      <c r="K742" s="321">
        <v>4</v>
      </c>
    </row>
    <row r="743" spans="1:11" x14ac:dyDescent="0.3">
      <c r="A743" s="317">
        <v>42916.345140914353</v>
      </c>
      <c r="B743" s="318">
        <v>34353.868999999999</v>
      </c>
      <c r="C743" s="355">
        <f t="shared" si="15"/>
        <v>0.29600000000209548</v>
      </c>
      <c r="D743" s="414">
        <f t="shared" si="16"/>
        <v>0.14800000000104774</v>
      </c>
      <c r="H743" s="332"/>
      <c r="I743" s="333"/>
      <c r="J743" s="358">
        <v>37</v>
      </c>
      <c r="K743" s="82">
        <v>1</v>
      </c>
    </row>
    <row r="744" spans="1:11" x14ac:dyDescent="0.3">
      <c r="A744" s="317">
        <v>42916.38680763889</v>
      </c>
      <c r="B744" s="318">
        <v>34354.173000000003</v>
      </c>
      <c r="C744" s="355">
        <f t="shared" si="15"/>
        <v>0.30400000000372529</v>
      </c>
      <c r="D744" s="414">
        <f t="shared" si="16"/>
        <v>0.15200000000186265</v>
      </c>
      <c r="H744" s="332"/>
      <c r="I744" s="333"/>
      <c r="J744" s="358">
        <v>38</v>
      </c>
      <c r="K744" s="319">
        <v>2</v>
      </c>
    </row>
    <row r="745" spans="1:11" x14ac:dyDescent="0.3">
      <c r="A745" s="317">
        <v>42916.428474363427</v>
      </c>
      <c r="B745" s="318">
        <v>34354.472999999998</v>
      </c>
      <c r="C745" s="355">
        <f t="shared" si="15"/>
        <v>0.29999999999563443</v>
      </c>
      <c r="D745" s="414">
        <f t="shared" si="16"/>
        <v>0.14999999999781721</v>
      </c>
      <c r="H745" s="332"/>
      <c r="I745" s="333"/>
      <c r="J745" s="358">
        <v>39</v>
      </c>
      <c r="K745" s="320">
        <v>3</v>
      </c>
    </row>
    <row r="746" spans="1:11" x14ac:dyDescent="0.3">
      <c r="A746" s="317">
        <v>42916.470141087964</v>
      </c>
      <c r="B746" s="318">
        <v>34354.762999999999</v>
      </c>
      <c r="C746" s="355">
        <f t="shared" si="15"/>
        <v>0.29000000000087311</v>
      </c>
      <c r="D746" s="414">
        <f t="shared" si="16"/>
        <v>0.14500000000043656</v>
      </c>
      <c r="H746" s="332"/>
      <c r="I746" s="333"/>
      <c r="J746" s="358">
        <v>40</v>
      </c>
      <c r="K746" s="321">
        <v>4</v>
      </c>
    </row>
    <row r="747" spans="1:11" x14ac:dyDescent="0.3">
      <c r="A747" s="317">
        <v>42916.511807812502</v>
      </c>
      <c r="B747" s="318">
        <v>34355.065999999999</v>
      </c>
      <c r="C747" s="355">
        <f t="shared" si="15"/>
        <v>0.30299999999988358</v>
      </c>
      <c r="D747" s="414">
        <f t="shared" si="16"/>
        <v>0.15149999999994179</v>
      </c>
      <c r="H747" s="332"/>
      <c r="I747" s="333"/>
      <c r="J747" s="358">
        <v>41</v>
      </c>
      <c r="K747" s="82">
        <v>1</v>
      </c>
    </row>
    <row r="748" spans="1:11" x14ac:dyDescent="0.3">
      <c r="A748" s="317">
        <v>42916.553474537039</v>
      </c>
      <c r="B748" s="318">
        <v>34355.366999999998</v>
      </c>
      <c r="C748" s="355">
        <f t="shared" si="15"/>
        <v>0.30099999999947613</v>
      </c>
      <c r="D748" s="414">
        <f t="shared" si="16"/>
        <v>0.15049999999973807</v>
      </c>
      <c r="H748" s="332"/>
      <c r="I748" s="333"/>
      <c r="J748" s="358">
        <v>42</v>
      </c>
      <c r="K748" s="319">
        <v>2</v>
      </c>
    </row>
    <row r="749" spans="1:11" x14ac:dyDescent="0.3">
      <c r="A749" s="317">
        <v>42916.595141261576</v>
      </c>
      <c r="B749" s="318">
        <v>34355.654999999999</v>
      </c>
      <c r="C749" s="355">
        <f t="shared" si="15"/>
        <v>0.28800000000046566</v>
      </c>
      <c r="D749" s="414">
        <f t="shared" si="16"/>
        <v>0.14400000000023283</v>
      </c>
      <c r="H749" s="332"/>
      <c r="I749" s="333"/>
      <c r="J749" s="358">
        <v>43</v>
      </c>
      <c r="K749" s="320">
        <v>3</v>
      </c>
    </row>
    <row r="750" spans="1:11" x14ac:dyDescent="0.3">
      <c r="A750" s="317">
        <v>42916.636807986113</v>
      </c>
      <c r="B750" s="318">
        <v>34355.947999999997</v>
      </c>
      <c r="C750" s="355">
        <f t="shared" si="15"/>
        <v>0.29299999999784632</v>
      </c>
      <c r="D750" s="414">
        <f t="shared" si="16"/>
        <v>0.14649999999892316</v>
      </c>
      <c r="H750" s="332"/>
      <c r="I750" s="333"/>
      <c r="J750" s="358">
        <v>44</v>
      </c>
      <c r="K750" s="321">
        <v>4</v>
      </c>
    </row>
    <row r="751" spans="1:11" x14ac:dyDescent="0.3">
      <c r="A751" s="317">
        <v>42916.67847471065</v>
      </c>
      <c r="B751" s="318">
        <v>34356.248</v>
      </c>
      <c r="C751" s="355">
        <f t="shared" si="15"/>
        <v>0.30000000000291038</v>
      </c>
      <c r="D751" s="414">
        <f t="shared" si="16"/>
        <v>0.15000000000145519</v>
      </c>
      <c r="H751" s="332"/>
      <c r="I751" s="333"/>
      <c r="J751" s="358">
        <v>45</v>
      </c>
      <c r="K751" s="82">
        <v>1</v>
      </c>
    </row>
    <row r="752" spans="1:11" x14ac:dyDescent="0.3">
      <c r="A752" s="317">
        <v>42916.720141435188</v>
      </c>
      <c r="B752" s="318">
        <v>34356.540999999997</v>
      </c>
      <c r="C752" s="355">
        <f t="shared" si="15"/>
        <v>0.29299999999784632</v>
      </c>
      <c r="D752" s="414">
        <f t="shared" si="16"/>
        <v>0.14649999999892316</v>
      </c>
      <c r="H752" s="332"/>
      <c r="I752" s="333"/>
      <c r="J752" s="358">
        <v>46</v>
      </c>
      <c r="K752" s="319">
        <v>2</v>
      </c>
    </row>
    <row r="753" spans="1:11" x14ac:dyDescent="0.3">
      <c r="A753" s="317">
        <v>42916.761808159725</v>
      </c>
      <c r="B753" s="318">
        <v>34356.828000000001</v>
      </c>
      <c r="C753" s="355">
        <f t="shared" si="15"/>
        <v>0.28700000000389991</v>
      </c>
      <c r="D753" s="414">
        <f t="shared" si="16"/>
        <v>0.14350000000194996</v>
      </c>
      <c r="H753" s="332"/>
      <c r="I753" s="333"/>
      <c r="J753" s="358">
        <v>47</v>
      </c>
      <c r="K753" s="320">
        <v>3</v>
      </c>
    </row>
    <row r="754" spans="1:11" x14ac:dyDescent="0.3">
      <c r="A754" s="317">
        <v>42916.803474884262</v>
      </c>
      <c r="B754" s="318">
        <v>34357.122000000003</v>
      </c>
      <c r="C754" s="355">
        <f t="shared" si="15"/>
        <v>0.29400000000168802</v>
      </c>
      <c r="D754" s="414">
        <f t="shared" si="16"/>
        <v>0.14700000000084401</v>
      </c>
      <c r="H754" s="332"/>
      <c r="I754" s="333"/>
      <c r="J754" s="358">
        <v>48</v>
      </c>
      <c r="K754" s="321">
        <v>4</v>
      </c>
    </row>
    <row r="755" spans="1:11" x14ac:dyDescent="0.3">
      <c r="A755" s="317">
        <v>42916.845141608799</v>
      </c>
      <c r="B755" s="318">
        <v>34357.408000000003</v>
      </c>
      <c r="C755" s="355">
        <f t="shared" si="15"/>
        <v>0.28600000000005821</v>
      </c>
      <c r="D755" s="414">
        <f t="shared" si="16"/>
        <v>0.1430000000000291</v>
      </c>
      <c r="H755" s="332"/>
      <c r="I755" s="333"/>
      <c r="J755" s="358">
        <v>49</v>
      </c>
      <c r="K755" s="82">
        <v>1</v>
      </c>
    </row>
    <row r="756" spans="1:11" x14ac:dyDescent="0.3">
      <c r="A756" s="317">
        <v>42916.886808333336</v>
      </c>
      <c r="B756" s="318">
        <v>34357.688000000002</v>
      </c>
      <c r="C756" s="355">
        <f t="shared" si="15"/>
        <v>0.27999999999883585</v>
      </c>
      <c r="D756" s="414">
        <f t="shared" si="16"/>
        <v>0.13999999999941792</v>
      </c>
      <c r="H756" s="335"/>
      <c r="I756" s="333"/>
      <c r="J756" s="358">
        <v>50</v>
      </c>
      <c r="K756" s="319">
        <v>2</v>
      </c>
    </row>
    <row r="757" spans="1:11" x14ac:dyDescent="0.3">
      <c r="A757" s="317">
        <v>42916.928475057874</v>
      </c>
      <c r="B757" s="318">
        <v>34357.972000000002</v>
      </c>
      <c r="C757" s="355">
        <f t="shared" si="15"/>
        <v>0.28399999999965075</v>
      </c>
      <c r="D757" s="414">
        <f t="shared" si="16"/>
        <v>0.14199999999982538</v>
      </c>
      <c r="H757" s="332"/>
      <c r="I757" s="333"/>
      <c r="J757" s="358">
        <v>51</v>
      </c>
      <c r="K757" s="320">
        <v>3</v>
      </c>
    </row>
    <row r="758" spans="1:11" x14ac:dyDescent="0.3">
      <c r="A758" s="322">
        <v>42916.970141782411</v>
      </c>
      <c r="B758" s="323">
        <v>34358.267</v>
      </c>
      <c r="C758" s="356">
        <f t="shared" si="15"/>
        <v>0.29499999999825377</v>
      </c>
      <c r="D758" s="415">
        <f t="shared" si="16"/>
        <v>0.14749999999912689</v>
      </c>
      <c r="E758" s="336">
        <f>SUM(C735:C758)*7.4805194805</f>
        <v>52.812467532312581</v>
      </c>
      <c r="F758" s="324">
        <f>AVERAGE(D735:D758)</f>
        <v>0.14708333333328483</v>
      </c>
      <c r="G758" s="324">
        <f>_xlfn.STDEV.S(D735:D758)</f>
        <v>3.3708038862905461E-3</v>
      </c>
      <c r="H758" s="337"/>
      <c r="I758" s="62"/>
      <c r="J758" s="358">
        <v>52</v>
      </c>
      <c r="K758" s="321">
        <v>4</v>
      </c>
    </row>
    <row r="759" spans="1:11" x14ac:dyDescent="0.3">
      <c r="A759" s="317">
        <v>42917.011808506948</v>
      </c>
      <c r="B759" s="318">
        <v>34358.550000000003</v>
      </c>
      <c r="C759" s="355">
        <f t="shared" si="15"/>
        <v>0.28300000000308501</v>
      </c>
      <c r="D759" s="414">
        <f t="shared" si="16"/>
        <v>0.1415000000015425</v>
      </c>
      <c r="H759" s="332"/>
      <c r="I759" s="333"/>
      <c r="J759" s="358">
        <v>53</v>
      </c>
      <c r="K759" s="82">
        <v>1</v>
      </c>
    </row>
    <row r="760" spans="1:11" x14ac:dyDescent="0.3">
      <c r="A760" s="317">
        <v>42917.053475231478</v>
      </c>
      <c r="B760" s="318">
        <v>34358.832000000002</v>
      </c>
      <c r="C760" s="355">
        <f t="shared" ref="C760:C952" si="17">B760-B759</f>
        <v>0.2819999999992433</v>
      </c>
      <c r="D760" s="414">
        <f t="shared" si="16"/>
        <v>0.14099999999962165</v>
      </c>
      <c r="H760" s="332"/>
      <c r="I760" s="333"/>
      <c r="J760" s="358">
        <v>54</v>
      </c>
      <c r="K760" s="319">
        <v>2</v>
      </c>
    </row>
    <row r="761" spans="1:11" x14ac:dyDescent="0.3">
      <c r="A761" s="317">
        <v>42917.095141956015</v>
      </c>
      <c r="B761" s="318">
        <v>34359.129999999997</v>
      </c>
      <c r="C761" s="355">
        <f t="shared" si="17"/>
        <v>0.29799999999522697</v>
      </c>
      <c r="D761" s="414">
        <f t="shared" si="16"/>
        <v>0.14899999999761349</v>
      </c>
      <c r="H761" s="332"/>
      <c r="I761" s="333"/>
      <c r="J761" s="358">
        <v>55</v>
      </c>
      <c r="K761" s="320">
        <v>3</v>
      </c>
    </row>
    <row r="762" spans="1:11" x14ac:dyDescent="0.3">
      <c r="A762" s="317">
        <v>42917.136808680552</v>
      </c>
      <c r="B762" s="318">
        <v>34359.421999999999</v>
      </c>
      <c r="C762" s="355">
        <f t="shared" si="17"/>
        <v>0.29200000000128057</v>
      </c>
      <c r="D762" s="414">
        <f t="shared" si="16"/>
        <v>0.14600000000064028</v>
      </c>
      <c r="H762" s="332"/>
      <c r="I762" s="333"/>
      <c r="J762" s="358">
        <v>56</v>
      </c>
      <c r="K762" s="321">
        <v>4</v>
      </c>
    </row>
    <row r="763" spans="1:11" x14ac:dyDescent="0.3">
      <c r="A763" s="317">
        <v>42917.17847540509</v>
      </c>
      <c r="B763" s="318">
        <v>34359.713000000003</v>
      </c>
      <c r="C763" s="355">
        <f t="shared" si="17"/>
        <v>0.29100000000471482</v>
      </c>
      <c r="D763" s="414">
        <f t="shared" si="16"/>
        <v>0.14550000000235741</v>
      </c>
      <c r="H763" s="332"/>
      <c r="I763" s="333"/>
      <c r="J763" s="358">
        <v>57</v>
      </c>
      <c r="K763" s="82">
        <v>1</v>
      </c>
    </row>
    <row r="764" spans="1:11" x14ac:dyDescent="0.3">
      <c r="A764" s="317">
        <v>42917.220142129627</v>
      </c>
      <c r="B764" s="318">
        <v>34360.012999999999</v>
      </c>
      <c r="C764" s="355">
        <f t="shared" si="17"/>
        <v>0.29999999999563443</v>
      </c>
      <c r="D764" s="414">
        <f t="shared" si="16"/>
        <v>0.14999999999781721</v>
      </c>
      <c r="H764" s="332"/>
      <c r="I764" s="333"/>
      <c r="J764" s="358">
        <v>58</v>
      </c>
      <c r="K764" s="319">
        <v>2</v>
      </c>
    </row>
    <row r="765" spans="1:11" x14ac:dyDescent="0.3">
      <c r="A765" s="317">
        <v>42917.261808854164</v>
      </c>
      <c r="B765" s="318">
        <v>34360.319000000003</v>
      </c>
      <c r="C765" s="355">
        <f t="shared" si="17"/>
        <v>0.30600000000413274</v>
      </c>
      <c r="D765" s="414">
        <f t="shared" si="16"/>
        <v>0.15300000000206637</v>
      </c>
      <c r="H765" s="332"/>
      <c r="I765" s="333"/>
      <c r="J765" s="358">
        <v>59</v>
      </c>
      <c r="K765" s="320">
        <v>3</v>
      </c>
    </row>
    <row r="766" spans="1:11" x14ac:dyDescent="0.3">
      <c r="A766" s="317">
        <v>42917.303475578701</v>
      </c>
      <c r="B766" s="318">
        <v>34360.610999999997</v>
      </c>
      <c r="C766" s="355">
        <f t="shared" si="17"/>
        <v>0.29199999999400461</v>
      </c>
      <c r="D766" s="414">
        <f t="shared" si="16"/>
        <v>0.14599999999700231</v>
      </c>
      <c r="H766" s="332"/>
      <c r="I766" s="333"/>
      <c r="J766" s="358">
        <v>60</v>
      </c>
      <c r="K766" s="321">
        <v>4</v>
      </c>
    </row>
    <row r="767" spans="1:11" x14ac:dyDescent="0.3">
      <c r="A767" s="317">
        <v>42917.345142303238</v>
      </c>
      <c r="B767" s="318">
        <v>34360.913</v>
      </c>
      <c r="C767" s="355">
        <f t="shared" si="17"/>
        <v>0.30200000000331784</v>
      </c>
      <c r="D767" s="414">
        <f t="shared" si="16"/>
        <v>0.15100000000165892</v>
      </c>
      <c r="H767" s="332"/>
      <c r="I767" s="333"/>
      <c r="J767" s="358">
        <v>61</v>
      </c>
      <c r="K767" s="82">
        <v>1</v>
      </c>
    </row>
    <row r="768" spans="1:11" x14ac:dyDescent="0.3">
      <c r="A768" s="317">
        <v>42917.386809027776</v>
      </c>
      <c r="B768" s="318">
        <v>34361.220999999998</v>
      </c>
      <c r="C768" s="355">
        <f t="shared" si="17"/>
        <v>0.30799999999726424</v>
      </c>
      <c r="D768" s="414">
        <f t="shared" si="16"/>
        <v>0.15399999999863212</v>
      </c>
      <c r="H768" s="334"/>
      <c r="I768" s="333"/>
      <c r="J768" s="358">
        <v>62</v>
      </c>
      <c r="K768" s="319">
        <v>2</v>
      </c>
    </row>
    <row r="769" spans="1:11" x14ac:dyDescent="0.3">
      <c r="A769" s="317">
        <v>42917.428475752313</v>
      </c>
      <c r="B769" s="318">
        <v>34361.517999999996</v>
      </c>
      <c r="C769" s="355">
        <f t="shared" si="17"/>
        <v>0.29699999999866122</v>
      </c>
      <c r="D769" s="414">
        <f t="shared" si="16"/>
        <v>0.14849999999933061</v>
      </c>
      <c r="H769" s="332"/>
      <c r="I769" s="333"/>
      <c r="J769" s="358">
        <v>63</v>
      </c>
      <c r="K769" s="320">
        <v>3</v>
      </c>
    </row>
    <row r="770" spans="1:11" x14ac:dyDescent="0.3">
      <c r="A770" s="317">
        <v>42917.47014247685</v>
      </c>
      <c r="B770" s="318">
        <v>34361.802000000003</v>
      </c>
      <c r="C770" s="355">
        <f t="shared" si="17"/>
        <v>0.28400000000692671</v>
      </c>
      <c r="D770" s="414">
        <f t="shared" si="16"/>
        <v>0.14200000000346336</v>
      </c>
      <c r="H770" s="332"/>
      <c r="I770" s="333"/>
      <c r="J770" s="358">
        <v>64</v>
      </c>
      <c r="K770" s="321">
        <v>4</v>
      </c>
    </row>
    <row r="771" spans="1:11" x14ac:dyDescent="0.3">
      <c r="A771" s="317">
        <v>42917.511809201387</v>
      </c>
      <c r="B771" s="318">
        <v>34362.1</v>
      </c>
      <c r="C771" s="355">
        <f t="shared" si="17"/>
        <v>0.29799999999522697</v>
      </c>
      <c r="D771" s="414">
        <f t="shared" si="16"/>
        <v>0.14899999999761349</v>
      </c>
      <c r="H771" s="332"/>
      <c r="I771" s="333"/>
      <c r="J771" s="358">
        <v>65</v>
      </c>
      <c r="K771" s="82">
        <v>1</v>
      </c>
    </row>
    <row r="772" spans="1:11" x14ac:dyDescent="0.3">
      <c r="A772" s="317">
        <v>42917.553475925924</v>
      </c>
      <c r="B772" s="318">
        <v>34362.398000000001</v>
      </c>
      <c r="C772" s="355">
        <f t="shared" si="17"/>
        <v>0.29800000000250293</v>
      </c>
      <c r="D772" s="414">
        <f t="shared" si="16"/>
        <v>0.14900000000125146</v>
      </c>
      <c r="H772" s="332"/>
      <c r="I772" s="333"/>
      <c r="J772" s="358">
        <v>66</v>
      </c>
      <c r="K772" s="319">
        <v>2</v>
      </c>
    </row>
    <row r="773" spans="1:11" x14ac:dyDescent="0.3">
      <c r="A773" s="317">
        <v>42917.595142650462</v>
      </c>
      <c r="B773" s="318">
        <v>34362.684000000001</v>
      </c>
      <c r="C773" s="355">
        <f t="shared" si="17"/>
        <v>0.28600000000005821</v>
      </c>
      <c r="D773" s="414">
        <f t="shared" si="16"/>
        <v>0.1430000000000291</v>
      </c>
      <c r="H773" s="332"/>
      <c r="I773" s="333"/>
      <c r="J773" s="358">
        <v>67</v>
      </c>
      <c r="K773" s="320">
        <v>3</v>
      </c>
    </row>
    <row r="774" spans="1:11" x14ac:dyDescent="0.3">
      <c r="A774" s="317">
        <v>42917.636809374999</v>
      </c>
      <c r="B774" s="318">
        <v>34362.978000000003</v>
      </c>
      <c r="C774" s="355">
        <f t="shared" si="17"/>
        <v>0.29400000000168802</v>
      </c>
      <c r="D774" s="414">
        <f t="shared" si="16"/>
        <v>0.14700000000084401</v>
      </c>
      <c r="H774" s="332"/>
      <c r="I774" s="333"/>
      <c r="J774" s="358">
        <v>68</v>
      </c>
      <c r="K774" s="321">
        <v>4</v>
      </c>
    </row>
    <row r="775" spans="1:11" x14ac:dyDescent="0.3">
      <c r="A775" s="317">
        <v>42917.678476099536</v>
      </c>
      <c r="B775" s="318">
        <v>34363.275000000001</v>
      </c>
      <c r="C775" s="355">
        <f t="shared" si="17"/>
        <v>0.29699999999866122</v>
      </c>
      <c r="D775" s="414">
        <f t="shared" si="16"/>
        <v>0.14849999999933061</v>
      </c>
      <c r="H775" s="332"/>
      <c r="I775" s="333"/>
      <c r="J775" s="358">
        <v>69</v>
      </c>
      <c r="K775" s="82">
        <v>1</v>
      </c>
    </row>
    <row r="776" spans="1:11" x14ac:dyDescent="0.3">
      <c r="A776" s="317">
        <v>42917.720142824073</v>
      </c>
      <c r="B776" s="318">
        <v>34363.561999999998</v>
      </c>
      <c r="C776" s="355">
        <f t="shared" si="17"/>
        <v>0.28699999999662396</v>
      </c>
      <c r="D776" s="414">
        <f t="shared" si="16"/>
        <v>0.14349999999831198</v>
      </c>
      <c r="H776" s="332"/>
      <c r="I776" s="333"/>
      <c r="J776" s="358">
        <v>70</v>
      </c>
      <c r="K776" s="319">
        <v>2</v>
      </c>
    </row>
    <row r="777" spans="1:11" x14ac:dyDescent="0.3">
      <c r="A777" s="317">
        <v>42917.76180954861</v>
      </c>
      <c r="B777" s="318">
        <v>34363.85</v>
      </c>
      <c r="C777" s="355">
        <f t="shared" si="17"/>
        <v>0.28800000000046566</v>
      </c>
      <c r="D777" s="414">
        <f t="shared" si="16"/>
        <v>0.14400000000023283</v>
      </c>
      <c r="H777" s="332"/>
      <c r="I777" s="333"/>
      <c r="J777" s="358">
        <v>71</v>
      </c>
      <c r="K777" s="320">
        <v>3</v>
      </c>
    </row>
    <row r="778" spans="1:11" x14ac:dyDescent="0.3">
      <c r="A778" s="317">
        <v>42917.803476273148</v>
      </c>
      <c r="B778" s="318">
        <v>34364.146000000001</v>
      </c>
      <c r="C778" s="355">
        <f t="shared" si="17"/>
        <v>0.29600000000209548</v>
      </c>
      <c r="D778" s="414">
        <f t="shared" si="16"/>
        <v>0.14800000000104774</v>
      </c>
      <c r="H778" s="332"/>
      <c r="I778" s="333"/>
      <c r="J778" s="358">
        <v>72</v>
      </c>
      <c r="K778" s="321">
        <v>4</v>
      </c>
    </row>
    <row r="779" spans="1:11" x14ac:dyDescent="0.3">
      <c r="A779" s="317">
        <v>42917.845142997685</v>
      </c>
      <c r="B779" s="318">
        <v>34364.436999999998</v>
      </c>
      <c r="C779" s="355">
        <f t="shared" si="17"/>
        <v>0.29099999999743886</v>
      </c>
      <c r="D779" s="414">
        <f t="shared" si="16"/>
        <v>0.14549999999871943</v>
      </c>
      <c r="H779" s="332"/>
      <c r="I779" s="333"/>
      <c r="J779" s="358">
        <v>73</v>
      </c>
      <c r="K779" s="82">
        <v>1</v>
      </c>
    </row>
    <row r="780" spans="1:11" x14ac:dyDescent="0.3">
      <c r="A780" s="317">
        <v>42917.886809722222</v>
      </c>
      <c r="B780" s="318">
        <v>34364.718999999997</v>
      </c>
      <c r="C780" s="355">
        <f t="shared" si="17"/>
        <v>0.2819999999992433</v>
      </c>
      <c r="D780" s="414">
        <f t="shared" si="16"/>
        <v>0.14099999999962165</v>
      </c>
      <c r="H780" s="335"/>
      <c r="I780" s="333"/>
      <c r="J780" s="358">
        <v>74</v>
      </c>
      <c r="K780" s="319">
        <v>2</v>
      </c>
    </row>
    <row r="781" spans="1:11" x14ac:dyDescent="0.3">
      <c r="A781" s="317">
        <v>42917.928476446759</v>
      </c>
      <c r="B781" s="318">
        <v>34365.008999999998</v>
      </c>
      <c r="C781" s="355">
        <f t="shared" si="17"/>
        <v>0.29000000000087311</v>
      </c>
      <c r="D781" s="414">
        <f t="shared" si="16"/>
        <v>0.14500000000043656</v>
      </c>
      <c r="H781" s="332"/>
      <c r="I781" s="333"/>
      <c r="J781" s="358">
        <v>75</v>
      </c>
      <c r="K781" s="320">
        <v>3</v>
      </c>
    </row>
    <row r="782" spans="1:11" x14ac:dyDescent="0.3">
      <c r="A782" s="322">
        <v>42917.970143171297</v>
      </c>
      <c r="B782" s="323">
        <v>34365.300999999999</v>
      </c>
      <c r="C782" s="356">
        <f t="shared" si="17"/>
        <v>0.29200000000128057</v>
      </c>
      <c r="D782" s="415">
        <f t="shared" si="16"/>
        <v>0.14600000000064028</v>
      </c>
      <c r="E782" s="336">
        <f>SUM(C759:C782)*7.4805194805</f>
        <v>52.617974025834386</v>
      </c>
      <c r="F782" s="324">
        <f>AVERAGE(D759:D782)</f>
        <v>0.14654166666665938</v>
      </c>
      <c r="G782" s="324">
        <f>_xlfn.STDEV.S(D759:D782)</f>
        <v>3.6022838968409431E-3</v>
      </c>
      <c r="H782" s="337"/>
      <c r="I782" s="62"/>
      <c r="J782" s="358">
        <v>76</v>
      </c>
      <c r="K782" s="321">
        <v>4</v>
      </c>
    </row>
    <row r="783" spans="1:11" x14ac:dyDescent="0.3">
      <c r="A783" s="317">
        <v>42918.011809895834</v>
      </c>
      <c r="B783" s="318">
        <v>34365.586000000003</v>
      </c>
      <c r="C783" s="355">
        <f t="shared" si="17"/>
        <v>0.28500000000349246</v>
      </c>
      <c r="D783" s="414">
        <f t="shared" si="16"/>
        <v>0.14250000000174623</v>
      </c>
      <c r="H783" s="332"/>
      <c r="I783" s="333"/>
      <c r="J783" s="358">
        <v>77</v>
      </c>
      <c r="K783" s="82">
        <v>1</v>
      </c>
    </row>
    <row r="784" spans="1:11" x14ac:dyDescent="0.3">
      <c r="A784" s="317">
        <v>42918.053476620371</v>
      </c>
      <c r="B784" s="318">
        <v>34365.877</v>
      </c>
      <c r="C784" s="355">
        <f t="shared" si="17"/>
        <v>0.29099999999743886</v>
      </c>
      <c r="D784" s="414">
        <f t="shared" si="16"/>
        <v>0.14549999999871943</v>
      </c>
      <c r="H784" s="332"/>
      <c r="I784" s="333"/>
      <c r="J784" s="358">
        <v>78</v>
      </c>
      <c r="K784" s="319">
        <v>2</v>
      </c>
    </row>
    <row r="785" spans="1:11" x14ac:dyDescent="0.3">
      <c r="A785" s="317">
        <v>42918.095143344908</v>
      </c>
      <c r="B785" s="318">
        <v>34366.178</v>
      </c>
      <c r="C785" s="355">
        <f t="shared" si="17"/>
        <v>0.30099999999947613</v>
      </c>
      <c r="D785" s="414">
        <f t="shared" si="16"/>
        <v>0.15049999999973807</v>
      </c>
      <c r="H785" s="332"/>
      <c r="I785" s="333"/>
      <c r="J785" s="358">
        <v>79</v>
      </c>
      <c r="K785" s="320">
        <v>3</v>
      </c>
    </row>
    <row r="786" spans="1:11" x14ac:dyDescent="0.3">
      <c r="A786" s="317">
        <v>42918.136810069445</v>
      </c>
      <c r="B786" s="318">
        <v>34366.47</v>
      </c>
      <c r="C786" s="355">
        <f t="shared" si="17"/>
        <v>0.29200000000128057</v>
      </c>
      <c r="D786" s="414">
        <f t="shared" si="16"/>
        <v>0.14600000000064028</v>
      </c>
      <c r="H786" s="332"/>
      <c r="I786" s="333"/>
      <c r="J786" s="358">
        <v>80</v>
      </c>
      <c r="K786" s="321">
        <v>4</v>
      </c>
    </row>
    <row r="787" spans="1:11" x14ac:dyDescent="0.3">
      <c r="A787" s="317">
        <v>42918.178476793983</v>
      </c>
      <c r="B787" s="318">
        <v>34366.756999999998</v>
      </c>
      <c r="C787" s="355">
        <f t="shared" si="17"/>
        <v>0.28699999999662396</v>
      </c>
      <c r="D787" s="414">
        <f t="shared" si="16"/>
        <v>0.14349999999831198</v>
      </c>
      <c r="H787" s="332"/>
      <c r="I787" s="333"/>
      <c r="J787" s="358">
        <v>81</v>
      </c>
      <c r="K787" s="82">
        <v>1</v>
      </c>
    </row>
    <row r="788" spans="1:11" x14ac:dyDescent="0.3">
      <c r="A788" s="317">
        <v>42918.22014351852</v>
      </c>
      <c r="B788" s="318">
        <v>34367.063000000002</v>
      </c>
      <c r="C788" s="355">
        <f t="shared" si="17"/>
        <v>0.30600000000413274</v>
      </c>
      <c r="D788" s="414">
        <f t="shared" si="16"/>
        <v>0.15300000000206637</v>
      </c>
      <c r="H788" s="332"/>
      <c r="I788" s="333"/>
      <c r="J788" s="358">
        <v>82</v>
      </c>
      <c r="K788" s="319">
        <v>2</v>
      </c>
    </row>
    <row r="789" spans="1:11" x14ac:dyDescent="0.3">
      <c r="A789" s="317">
        <v>42918.261810243057</v>
      </c>
      <c r="B789" s="318">
        <v>34367.370000000003</v>
      </c>
      <c r="C789" s="355">
        <f t="shared" si="17"/>
        <v>0.30700000000069849</v>
      </c>
      <c r="D789" s="414">
        <f t="shared" si="16"/>
        <v>0.15350000000034925</v>
      </c>
      <c r="H789" s="334"/>
      <c r="I789" s="333"/>
      <c r="J789" s="358">
        <v>83</v>
      </c>
      <c r="K789" s="320">
        <v>3</v>
      </c>
    </row>
    <row r="790" spans="1:11" x14ac:dyDescent="0.3">
      <c r="A790" s="317">
        <v>42918.303476967594</v>
      </c>
      <c r="B790" s="318">
        <v>34367.661999999997</v>
      </c>
      <c r="C790" s="355">
        <f t="shared" si="17"/>
        <v>0.29199999999400461</v>
      </c>
      <c r="D790" s="414">
        <f t="shared" si="16"/>
        <v>0.14599999999700231</v>
      </c>
      <c r="H790" s="332"/>
      <c r="I790" s="333"/>
      <c r="J790" s="358">
        <v>84</v>
      </c>
      <c r="K790" s="321">
        <v>4</v>
      </c>
    </row>
    <row r="791" spans="1:11" x14ac:dyDescent="0.3">
      <c r="A791" s="317">
        <v>42918.345143692131</v>
      </c>
      <c r="B791" s="318">
        <v>34367.962</v>
      </c>
      <c r="C791" s="355">
        <f t="shared" si="17"/>
        <v>0.30000000000291038</v>
      </c>
      <c r="D791" s="414">
        <f t="shared" si="16"/>
        <v>0.15000000000145519</v>
      </c>
      <c r="H791" s="332"/>
      <c r="I791" s="333"/>
      <c r="J791" s="358">
        <v>85</v>
      </c>
      <c r="K791" s="82">
        <v>1</v>
      </c>
    </row>
    <row r="792" spans="1:11" x14ac:dyDescent="0.3">
      <c r="A792" s="317">
        <v>42918.386810416669</v>
      </c>
      <c r="B792" s="318">
        <v>34368.267</v>
      </c>
      <c r="C792" s="355">
        <f t="shared" si="17"/>
        <v>0.30500000000029104</v>
      </c>
      <c r="D792" s="414">
        <f t="shared" si="16"/>
        <v>0.15250000000014552</v>
      </c>
      <c r="H792" s="332"/>
      <c r="I792" s="333"/>
      <c r="J792" s="358">
        <v>86</v>
      </c>
      <c r="K792" s="319">
        <v>2</v>
      </c>
    </row>
    <row r="793" spans="1:11" x14ac:dyDescent="0.3">
      <c r="A793" s="317">
        <v>42918.428477141206</v>
      </c>
      <c r="B793" s="318">
        <v>34368.561000000002</v>
      </c>
      <c r="C793" s="355">
        <f t="shared" si="17"/>
        <v>0.29400000000168802</v>
      </c>
      <c r="D793" s="414">
        <f t="shared" si="16"/>
        <v>0.14700000000084401</v>
      </c>
      <c r="H793" s="332"/>
      <c r="I793" s="333"/>
      <c r="J793" s="358">
        <v>87</v>
      </c>
      <c r="K793" s="320">
        <v>3</v>
      </c>
    </row>
    <row r="794" spans="1:11" x14ac:dyDescent="0.3">
      <c r="A794" s="317">
        <v>42918.470143865743</v>
      </c>
      <c r="B794" s="318">
        <v>34368.85</v>
      </c>
      <c r="C794" s="355">
        <f t="shared" si="17"/>
        <v>0.28899999999703141</v>
      </c>
      <c r="D794" s="414">
        <f t="shared" si="16"/>
        <v>0.1444999999985157</v>
      </c>
      <c r="H794" s="332"/>
      <c r="I794" s="333"/>
      <c r="J794" s="358">
        <v>88</v>
      </c>
      <c r="K794" s="321">
        <v>4</v>
      </c>
    </row>
    <row r="795" spans="1:11" x14ac:dyDescent="0.3">
      <c r="A795" s="317">
        <v>42918.51181059028</v>
      </c>
      <c r="B795" s="318">
        <v>34369.148999999998</v>
      </c>
      <c r="C795" s="355">
        <f t="shared" si="17"/>
        <v>0.29899999999906868</v>
      </c>
      <c r="D795" s="414">
        <f t="shared" si="16"/>
        <v>0.14949999999953434</v>
      </c>
      <c r="H795" s="332"/>
      <c r="I795" s="333"/>
      <c r="J795" s="358">
        <v>89</v>
      </c>
      <c r="K795" s="82">
        <v>1</v>
      </c>
    </row>
    <row r="796" spans="1:11" x14ac:dyDescent="0.3">
      <c r="A796" s="317">
        <v>42918.553477314817</v>
      </c>
      <c r="B796" s="318">
        <v>34369.440999999999</v>
      </c>
      <c r="C796" s="355">
        <f t="shared" si="17"/>
        <v>0.29200000000128057</v>
      </c>
      <c r="D796" s="414">
        <f t="shared" si="16"/>
        <v>0.14600000000064028</v>
      </c>
      <c r="H796" s="332"/>
      <c r="I796" s="333"/>
      <c r="J796" s="358">
        <v>90</v>
      </c>
      <c r="K796" s="319">
        <v>2</v>
      </c>
    </row>
    <row r="797" spans="1:11" x14ac:dyDescent="0.3">
      <c r="A797" s="317">
        <v>42918.595144039355</v>
      </c>
      <c r="B797" s="318">
        <v>34369.722000000002</v>
      </c>
      <c r="C797" s="355">
        <f t="shared" si="17"/>
        <v>0.28100000000267755</v>
      </c>
      <c r="D797" s="414">
        <f t="shared" si="16"/>
        <v>0.14050000000133878</v>
      </c>
      <c r="H797" s="332"/>
      <c r="I797" s="333"/>
      <c r="J797" s="358">
        <v>91</v>
      </c>
      <c r="K797" s="320">
        <v>3</v>
      </c>
    </row>
    <row r="798" spans="1:11" x14ac:dyDescent="0.3">
      <c r="A798" s="317">
        <v>42918.636810763892</v>
      </c>
      <c r="B798" s="318">
        <v>34370.012000000002</v>
      </c>
      <c r="C798" s="355">
        <f t="shared" si="17"/>
        <v>0.29000000000087311</v>
      </c>
      <c r="D798" s="414">
        <f t="shared" si="16"/>
        <v>0.14500000000043656</v>
      </c>
      <c r="H798" s="332"/>
      <c r="I798" s="333"/>
      <c r="J798" s="358">
        <v>92</v>
      </c>
      <c r="K798" s="321">
        <v>4</v>
      </c>
    </row>
    <row r="799" spans="1:11" x14ac:dyDescent="0.3">
      <c r="A799" s="338">
        <v>42918.678477488429</v>
      </c>
      <c r="B799" s="339">
        <v>34370.309000000001</v>
      </c>
      <c r="C799" s="359">
        <f t="shared" si="17"/>
        <v>0.29699999999866122</v>
      </c>
      <c r="D799" s="416">
        <f t="shared" si="16"/>
        <v>0.14849999999933061</v>
      </c>
      <c r="H799" s="337"/>
      <c r="I799" s="333"/>
      <c r="J799" s="358">
        <v>93</v>
      </c>
      <c r="K799" s="82">
        <v>1</v>
      </c>
    </row>
    <row r="800" spans="1:11" x14ac:dyDescent="0.3">
      <c r="A800" s="360">
        <v>42918.714583333334</v>
      </c>
      <c r="B800" s="356">
        <v>34370.593999999997</v>
      </c>
      <c r="C800" s="356">
        <f t="shared" si="17"/>
        <v>0.2849999999962165</v>
      </c>
      <c r="D800" s="418">
        <f t="shared" si="16"/>
        <v>0.14249999999810825</v>
      </c>
      <c r="E800" s="336">
        <f>SUM(C783:C800)*7.4805194805*1.4117647</f>
        <v>55.897961569826492</v>
      </c>
      <c r="F800" s="324">
        <f>AVERAGE(D777:D800)</f>
        <v>0.14649999999998423</v>
      </c>
      <c r="G800" s="324">
        <f>_xlfn.STDEV.S(D783:D800)</f>
        <v>3.8251190766035782E-3</v>
      </c>
      <c r="H800" s="361"/>
      <c r="I800" s="344">
        <f>AVERAGE(D649:D800)</f>
        <v>0.14677631578945838</v>
      </c>
      <c r="J800" s="362">
        <v>93</v>
      </c>
      <c r="K800" s="362">
        <v>2</v>
      </c>
    </row>
    <row r="801" spans="1:12" x14ac:dyDescent="0.3">
      <c r="A801" s="347">
        <v>42918.740972222222</v>
      </c>
      <c r="B801" s="348">
        <v>34371.292000000001</v>
      </c>
      <c r="C801" s="348">
        <f t="shared" si="17"/>
        <v>0.69800000000395812</v>
      </c>
      <c r="D801" s="417"/>
      <c r="E801" s="349">
        <f>(B801-B9)*7.4805194805</f>
        <v>1775.3666493460421</v>
      </c>
      <c r="F801" s="350" t="s">
        <v>292</v>
      </c>
      <c r="G801" s="351"/>
      <c r="H801" s="351"/>
      <c r="I801" s="351"/>
      <c r="J801" s="350"/>
      <c r="K801" s="353"/>
      <c r="L801" s="351" t="s">
        <v>303</v>
      </c>
    </row>
    <row r="802" spans="1:12" x14ac:dyDescent="0.3">
      <c r="A802" s="347">
        <v>42919.385416666664</v>
      </c>
      <c r="B802" s="348">
        <v>34371.292000000001</v>
      </c>
      <c r="C802" s="348">
        <f t="shared" si="17"/>
        <v>0</v>
      </c>
      <c r="D802" s="417"/>
      <c r="E802" s="351"/>
      <c r="F802" s="351"/>
      <c r="G802" s="351"/>
      <c r="H802" s="351"/>
      <c r="I802" s="351"/>
      <c r="J802" s="353"/>
      <c r="K802" s="353"/>
      <c r="L802" s="351"/>
    </row>
    <row r="803" spans="1:12" x14ac:dyDescent="0.3">
      <c r="A803" s="347">
        <v>42919.38958333333</v>
      </c>
      <c r="B803" s="348">
        <v>34371.735999999997</v>
      </c>
      <c r="C803" s="348">
        <f t="shared" si="17"/>
        <v>0.44399999999586726</v>
      </c>
      <c r="D803" s="417"/>
      <c r="E803" s="351"/>
      <c r="F803" s="351"/>
      <c r="G803" s="351"/>
      <c r="H803" s="351"/>
      <c r="I803" s="351"/>
      <c r="J803" s="353"/>
      <c r="K803" s="353"/>
      <c r="L803" s="351" t="s">
        <v>304</v>
      </c>
    </row>
    <row r="804" spans="1:12" x14ac:dyDescent="0.3">
      <c r="A804" s="317">
        <v>42919.420138888891</v>
      </c>
      <c r="B804" s="318">
        <v>34372.04</v>
      </c>
      <c r="C804" s="355">
        <f t="shared" si="17"/>
        <v>0.30400000000372529</v>
      </c>
      <c r="D804" s="414">
        <f t="shared" si="16"/>
        <v>0.15200000000186265</v>
      </c>
      <c r="H804" s="334"/>
      <c r="I804" s="333"/>
      <c r="J804" s="82">
        <v>1</v>
      </c>
      <c r="K804" s="320">
        <v>3</v>
      </c>
      <c r="L804" s="54" t="s">
        <v>305</v>
      </c>
    </row>
    <row r="805" spans="1:12" x14ac:dyDescent="0.3">
      <c r="A805" s="317">
        <v>42919.461805555555</v>
      </c>
      <c r="B805" s="355">
        <v>34372.338000000003</v>
      </c>
      <c r="C805" s="355">
        <f t="shared" si="17"/>
        <v>0.29800000000250293</v>
      </c>
      <c r="D805" s="414">
        <f t="shared" si="16"/>
        <v>0.14900000000125146</v>
      </c>
      <c r="E805" s="333"/>
      <c r="F805" s="333"/>
      <c r="G805" s="333"/>
      <c r="H805" s="332"/>
      <c r="I805" s="333"/>
      <c r="J805" s="82">
        <v>2</v>
      </c>
      <c r="K805" s="321">
        <v>4</v>
      </c>
    </row>
    <row r="806" spans="1:12" x14ac:dyDescent="0.3">
      <c r="A806" s="317">
        <v>42919.503472222219</v>
      </c>
      <c r="B806" s="355">
        <v>34372.624000000003</v>
      </c>
      <c r="C806" s="355">
        <f t="shared" si="17"/>
        <v>0.28600000000005821</v>
      </c>
      <c r="D806" s="414">
        <f t="shared" si="16"/>
        <v>0.1430000000000291</v>
      </c>
      <c r="E806" s="333"/>
      <c r="F806" s="333"/>
      <c r="G806" s="333"/>
      <c r="H806" s="332"/>
      <c r="I806" s="333"/>
      <c r="J806" s="82">
        <v>3</v>
      </c>
      <c r="K806" s="82">
        <v>1</v>
      </c>
    </row>
    <row r="807" spans="1:12" x14ac:dyDescent="0.3">
      <c r="A807" s="317">
        <v>42919.545138715279</v>
      </c>
      <c r="B807" s="355">
        <v>34372.919000000002</v>
      </c>
      <c r="C807" s="355">
        <f t="shared" si="17"/>
        <v>0.29499999999825377</v>
      </c>
      <c r="D807" s="414">
        <f t="shared" si="16"/>
        <v>0.14749999999912689</v>
      </c>
      <c r="E807" s="333"/>
      <c r="F807" s="333"/>
      <c r="G807" s="333"/>
      <c r="H807" s="332"/>
      <c r="I807" s="333"/>
      <c r="J807" s="82">
        <v>4</v>
      </c>
      <c r="K807" s="319">
        <v>2</v>
      </c>
    </row>
    <row r="808" spans="1:12" x14ac:dyDescent="0.3">
      <c r="A808" s="317">
        <v>42919.586805324077</v>
      </c>
      <c r="B808" s="355">
        <v>34373.22</v>
      </c>
      <c r="C808" s="355">
        <f t="shared" si="17"/>
        <v>0.30099999999947613</v>
      </c>
      <c r="D808" s="419">
        <f t="shared" si="16"/>
        <v>0.15049999999973807</v>
      </c>
      <c r="E808" s="333"/>
      <c r="F808" s="333"/>
      <c r="G808" s="333"/>
      <c r="H808" s="332"/>
      <c r="I808" s="333"/>
      <c r="J808" s="82">
        <v>5</v>
      </c>
      <c r="K808" s="320">
        <v>3</v>
      </c>
    </row>
    <row r="809" spans="1:12" x14ac:dyDescent="0.3">
      <c r="A809" s="317">
        <v>42919.628471932869</v>
      </c>
      <c r="B809" s="355">
        <v>34373.512999999999</v>
      </c>
      <c r="C809" s="355">
        <f t="shared" si="17"/>
        <v>0.29299999999784632</v>
      </c>
      <c r="D809" s="419">
        <f t="shared" si="16"/>
        <v>0.14649999999892316</v>
      </c>
      <c r="E809" s="333"/>
      <c r="F809" s="333"/>
      <c r="G809" s="333"/>
      <c r="H809" s="332"/>
      <c r="I809" s="333"/>
      <c r="J809" s="82">
        <v>6</v>
      </c>
      <c r="K809" s="321">
        <v>4</v>
      </c>
    </row>
    <row r="810" spans="1:12" x14ac:dyDescent="0.3">
      <c r="A810" s="317">
        <v>42919.670138541667</v>
      </c>
      <c r="B810" s="355">
        <v>34373.800000000003</v>
      </c>
      <c r="C810" s="355">
        <f t="shared" si="17"/>
        <v>0.28700000000389991</v>
      </c>
      <c r="D810" s="419">
        <f t="shared" si="16"/>
        <v>0.14350000000194996</v>
      </c>
      <c r="E810" s="333"/>
      <c r="F810" s="333"/>
      <c r="G810" s="333"/>
      <c r="H810" s="332"/>
      <c r="I810" s="333"/>
      <c r="J810" s="82">
        <v>7</v>
      </c>
      <c r="K810" s="82">
        <v>1</v>
      </c>
    </row>
    <row r="811" spans="1:12" x14ac:dyDescent="0.3">
      <c r="A811" s="317">
        <v>42919.711805150466</v>
      </c>
      <c r="B811" s="355">
        <v>34374.097999999998</v>
      </c>
      <c r="C811" s="355">
        <f t="shared" si="17"/>
        <v>0.29799999999522697</v>
      </c>
      <c r="D811" s="419">
        <f t="shared" si="16"/>
        <v>0.14899999999761349</v>
      </c>
      <c r="E811" s="333"/>
      <c r="F811" s="333"/>
      <c r="G811" s="333"/>
      <c r="H811" s="332"/>
      <c r="I811" s="333"/>
      <c r="J811" s="82">
        <v>8</v>
      </c>
      <c r="K811" s="319">
        <v>2</v>
      </c>
    </row>
    <row r="812" spans="1:12" x14ac:dyDescent="0.3">
      <c r="A812" s="317">
        <v>42919.753471759257</v>
      </c>
      <c r="B812" s="355">
        <v>34374.391000000003</v>
      </c>
      <c r="C812" s="355">
        <f t="shared" si="17"/>
        <v>0.29300000000512227</v>
      </c>
      <c r="D812" s="419">
        <f t="shared" ref="D812:D905" si="18">C812/2</f>
        <v>0.14650000000256114</v>
      </c>
      <c r="E812" s="333"/>
      <c r="F812" s="333"/>
      <c r="G812" s="333"/>
      <c r="H812" s="332"/>
      <c r="I812" s="333"/>
      <c r="J812" s="82">
        <v>9</v>
      </c>
      <c r="K812" s="320">
        <v>3</v>
      </c>
    </row>
    <row r="813" spans="1:12" x14ac:dyDescent="0.3">
      <c r="A813" s="317">
        <v>42919.795138368056</v>
      </c>
      <c r="B813" s="355">
        <v>34374.675000000003</v>
      </c>
      <c r="C813" s="355">
        <f t="shared" si="17"/>
        <v>0.28399999999965075</v>
      </c>
      <c r="D813" s="419">
        <f t="shared" si="18"/>
        <v>0.14199999999982538</v>
      </c>
      <c r="E813" s="333"/>
      <c r="F813" s="333"/>
      <c r="G813" s="333"/>
      <c r="H813" s="335"/>
      <c r="I813" s="333"/>
      <c r="J813" s="82">
        <v>10</v>
      </c>
      <c r="K813" s="321">
        <v>4</v>
      </c>
    </row>
    <row r="814" spans="1:12" x14ac:dyDescent="0.3">
      <c r="A814" s="317">
        <v>42919.836804976854</v>
      </c>
      <c r="B814" s="355">
        <v>34374.966999999997</v>
      </c>
      <c r="C814" s="355">
        <f t="shared" si="17"/>
        <v>0.29199999999400461</v>
      </c>
      <c r="D814" s="419">
        <f t="shared" si="18"/>
        <v>0.14599999999700231</v>
      </c>
      <c r="E814" s="333"/>
      <c r="F814" s="333"/>
      <c r="G814" s="333"/>
      <c r="H814" s="332"/>
      <c r="I814" s="333"/>
      <c r="J814" s="82">
        <v>11</v>
      </c>
      <c r="K814" s="82">
        <v>1</v>
      </c>
    </row>
    <row r="815" spans="1:12" x14ac:dyDescent="0.3">
      <c r="A815" s="317">
        <v>42919.878471585645</v>
      </c>
      <c r="B815" s="355">
        <v>34375.264999999999</v>
      </c>
      <c r="C815" s="355">
        <f t="shared" si="17"/>
        <v>0.29800000000250293</v>
      </c>
      <c r="D815" s="419">
        <f t="shared" si="18"/>
        <v>0.14900000000125146</v>
      </c>
      <c r="E815" s="333"/>
      <c r="F815" s="333"/>
      <c r="G815" s="333"/>
      <c r="H815" s="332"/>
      <c r="I815" s="333"/>
      <c r="J815" s="82">
        <v>12</v>
      </c>
      <c r="K815" s="319">
        <v>2</v>
      </c>
    </row>
    <row r="816" spans="1:12" x14ac:dyDescent="0.3">
      <c r="A816" s="317">
        <v>42919.920138194444</v>
      </c>
      <c r="B816" s="355">
        <v>34375.550999999999</v>
      </c>
      <c r="C816" s="355">
        <f t="shared" si="17"/>
        <v>0.28600000000005821</v>
      </c>
      <c r="D816" s="419">
        <f t="shared" si="18"/>
        <v>0.1430000000000291</v>
      </c>
      <c r="E816" s="333"/>
      <c r="F816" s="333"/>
      <c r="G816" s="333"/>
      <c r="H816" s="332"/>
      <c r="I816" s="333"/>
      <c r="J816" s="82">
        <v>13</v>
      </c>
      <c r="K816" s="320">
        <v>3</v>
      </c>
    </row>
    <row r="817" spans="1:11" x14ac:dyDescent="0.3">
      <c r="A817" s="322">
        <v>42919.961804803243</v>
      </c>
      <c r="B817" s="356">
        <v>34375.834999999999</v>
      </c>
      <c r="C817" s="356">
        <f t="shared" si="17"/>
        <v>0.28399999999965075</v>
      </c>
      <c r="D817" s="418">
        <f t="shared" si="18"/>
        <v>0.14199999999982538</v>
      </c>
      <c r="E817" s="336">
        <f>SUM(C804:C817)*7.4805194805*1.7142857</f>
        <v>52.56454130582096</v>
      </c>
      <c r="F817" s="324">
        <f>AVERAGE(D804:D817)</f>
        <v>0.14639285714292782</v>
      </c>
      <c r="G817" s="324">
        <f>_xlfn.STDEV.S(D804:D817)</f>
        <v>3.2826968946251512E-3</v>
      </c>
      <c r="H817" s="337"/>
      <c r="I817" s="62"/>
      <c r="J817" s="82">
        <v>14</v>
      </c>
      <c r="K817" s="321">
        <v>4</v>
      </c>
    </row>
    <row r="818" spans="1:11" x14ac:dyDescent="0.3">
      <c r="A818" s="317">
        <v>42920.003471412034</v>
      </c>
      <c r="B818" s="359">
        <v>34376.131000000001</v>
      </c>
      <c r="C818" s="359">
        <f t="shared" si="17"/>
        <v>0.29600000000209548</v>
      </c>
      <c r="D818" s="420">
        <f t="shared" si="18"/>
        <v>0.14800000000104774</v>
      </c>
      <c r="H818" s="337"/>
      <c r="I818" s="62"/>
      <c r="J818" s="82">
        <v>15</v>
      </c>
      <c r="K818" s="82">
        <v>1</v>
      </c>
    </row>
    <row r="819" spans="1:11" x14ac:dyDescent="0.3">
      <c r="A819" s="317">
        <v>42920.045138020832</v>
      </c>
      <c r="B819" s="359">
        <v>34376.428999999996</v>
      </c>
      <c r="C819" s="359">
        <f t="shared" si="17"/>
        <v>0.29799999999522697</v>
      </c>
      <c r="D819" s="420">
        <f t="shared" si="18"/>
        <v>0.14899999999761349</v>
      </c>
      <c r="H819" s="337"/>
      <c r="I819" s="333"/>
      <c r="J819" s="82">
        <v>16</v>
      </c>
      <c r="K819" s="319">
        <v>2</v>
      </c>
    </row>
    <row r="820" spans="1:11" x14ac:dyDescent="0.3">
      <c r="A820" s="317">
        <v>42920.086804629631</v>
      </c>
      <c r="B820" s="359">
        <v>34376.716</v>
      </c>
      <c r="C820" s="359">
        <f t="shared" si="17"/>
        <v>0.28700000000389991</v>
      </c>
      <c r="D820" s="420">
        <f t="shared" si="18"/>
        <v>0.14350000000194996</v>
      </c>
      <c r="H820" s="337"/>
      <c r="I820" s="333"/>
      <c r="J820" s="82">
        <v>17</v>
      </c>
      <c r="K820" s="320">
        <v>3</v>
      </c>
    </row>
    <row r="821" spans="1:11" x14ac:dyDescent="0.3">
      <c r="A821" s="317">
        <v>42920.128471238429</v>
      </c>
      <c r="B821" s="359">
        <v>34377.012000000002</v>
      </c>
      <c r="C821" s="359">
        <f t="shared" si="17"/>
        <v>0.29600000000209548</v>
      </c>
      <c r="D821" s="420">
        <f t="shared" si="18"/>
        <v>0.14800000000104774</v>
      </c>
      <c r="H821" s="337"/>
      <c r="I821" s="333"/>
      <c r="J821" s="82">
        <v>18</v>
      </c>
      <c r="K821" s="321">
        <v>4</v>
      </c>
    </row>
    <row r="822" spans="1:11" x14ac:dyDescent="0.3">
      <c r="A822" s="317">
        <v>42920.170137847221</v>
      </c>
      <c r="B822" s="359">
        <v>34377.315999999999</v>
      </c>
      <c r="C822" s="359">
        <f t="shared" si="17"/>
        <v>0.30399999999644933</v>
      </c>
      <c r="D822" s="420">
        <f t="shared" si="18"/>
        <v>0.15199999999822467</v>
      </c>
      <c r="H822" s="337"/>
      <c r="I822" s="333"/>
      <c r="J822" s="82">
        <v>19</v>
      </c>
      <c r="K822" s="82">
        <v>1</v>
      </c>
    </row>
    <row r="823" spans="1:11" x14ac:dyDescent="0.3">
      <c r="A823" s="317">
        <v>42920.211804456019</v>
      </c>
      <c r="B823" s="359">
        <v>34377.612000000001</v>
      </c>
      <c r="C823" s="359">
        <f t="shared" si="17"/>
        <v>0.29600000000209548</v>
      </c>
      <c r="D823" s="420">
        <f t="shared" si="18"/>
        <v>0.14800000000104774</v>
      </c>
      <c r="H823" s="337"/>
      <c r="I823" s="333"/>
      <c r="J823" s="82">
        <v>20</v>
      </c>
      <c r="K823" s="319">
        <v>2</v>
      </c>
    </row>
    <row r="824" spans="1:11" x14ac:dyDescent="0.3">
      <c r="A824" s="317">
        <v>42920.253471064818</v>
      </c>
      <c r="B824" s="359">
        <v>34377.915000000001</v>
      </c>
      <c r="C824" s="359">
        <f t="shared" si="17"/>
        <v>0.30299999999988358</v>
      </c>
      <c r="D824" s="420">
        <f t="shared" si="18"/>
        <v>0.15149999999994179</v>
      </c>
      <c r="H824" s="337"/>
      <c r="I824" s="333"/>
      <c r="J824" s="82">
        <v>21</v>
      </c>
      <c r="K824" s="320">
        <v>3</v>
      </c>
    </row>
    <row r="825" spans="1:11" x14ac:dyDescent="0.3">
      <c r="A825" s="317">
        <v>42920.295137673609</v>
      </c>
      <c r="B825" s="359">
        <v>34378.222000000002</v>
      </c>
      <c r="C825" s="359">
        <f t="shared" si="17"/>
        <v>0.30700000000069849</v>
      </c>
      <c r="D825" s="420">
        <f t="shared" si="18"/>
        <v>0.15350000000034925</v>
      </c>
      <c r="H825" s="363"/>
      <c r="I825" s="333"/>
      <c r="J825" s="82">
        <v>22</v>
      </c>
      <c r="K825" s="321">
        <v>4</v>
      </c>
    </row>
    <row r="826" spans="1:11" x14ac:dyDescent="0.3">
      <c r="A826" s="317">
        <v>42920.336804282408</v>
      </c>
      <c r="B826" s="359">
        <v>34378.521999999997</v>
      </c>
      <c r="C826" s="359">
        <f t="shared" si="17"/>
        <v>0.29999999999563443</v>
      </c>
      <c r="D826" s="420">
        <f t="shared" si="18"/>
        <v>0.14999999999781721</v>
      </c>
      <c r="H826" s="337"/>
      <c r="I826" s="333"/>
      <c r="J826" s="82">
        <v>23</v>
      </c>
      <c r="K826" s="82">
        <v>1</v>
      </c>
    </row>
    <row r="827" spans="1:11" x14ac:dyDescent="0.3">
      <c r="A827" s="317">
        <v>42920.378470891206</v>
      </c>
      <c r="B827" s="359">
        <v>34378.815999999999</v>
      </c>
      <c r="C827" s="359">
        <f t="shared" si="17"/>
        <v>0.29400000000168802</v>
      </c>
      <c r="D827" s="420">
        <f t="shared" si="18"/>
        <v>0.14700000000084401</v>
      </c>
      <c r="H827" s="337"/>
      <c r="I827" s="333"/>
      <c r="J827" s="82">
        <v>24</v>
      </c>
      <c r="K827" s="319">
        <v>2</v>
      </c>
    </row>
    <row r="828" spans="1:11" x14ac:dyDescent="0.3">
      <c r="A828" s="317">
        <v>42920.420137499998</v>
      </c>
      <c r="B828" s="359">
        <v>34379.120000000003</v>
      </c>
      <c r="C828" s="359">
        <f t="shared" si="17"/>
        <v>0.30400000000372529</v>
      </c>
      <c r="D828" s="420">
        <f t="shared" si="18"/>
        <v>0.15200000000186265</v>
      </c>
      <c r="H828" s="337"/>
      <c r="I828" s="333"/>
      <c r="J828" s="82">
        <v>25</v>
      </c>
      <c r="K828" s="320">
        <v>3</v>
      </c>
    </row>
    <row r="829" spans="1:11" x14ac:dyDescent="0.3">
      <c r="A829" s="317">
        <v>42920.461804108796</v>
      </c>
      <c r="B829" s="359">
        <v>34379.413999999997</v>
      </c>
      <c r="C829" s="359">
        <f t="shared" si="17"/>
        <v>0.29399999999441206</v>
      </c>
      <c r="D829" s="420">
        <f t="shared" si="18"/>
        <v>0.14699999999720603</v>
      </c>
      <c r="H829" s="337"/>
      <c r="I829" s="333"/>
      <c r="J829" s="82">
        <v>26</v>
      </c>
      <c r="K829" s="321">
        <v>4</v>
      </c>
    </row>
    <row r="830" spans="1:11" x14ac:dyDescent="0.3">
      <c r="A830" s="317">
        <v>42920.503470717595</v>
      </c>
      <c r="B830" s="359">
        <v>34379.701000000001</v>
      </c>
      <c r="C830" s="359">
        <f t="shared" si="17"/>
        <v>0.28700000000389991</v>
      </c>
      <c r="D830" s="420">
        <f t="shared" si="18"/>
        <v>0.14350000000194996</v>
      </c>
      <c r="H830" s="337"/>
      <c r="I830" s="333"/>
      <c r="J830" s="82">
        <v>27</v>
      </c>
      <c r="K830" s="82">
        <v>1</v>
      </c>
    </row>
    <row r="831" spans="1:11" x14ac:dyDescent="0.3">
      <c r="A831" s="317">
        <v>42920.545137326386</v>
      </c>
      <c r="B831" s="359">
        <v>34379.993000000002</v>
      </c>
      <c r="C831" s="359">
        <f t="shared" si="17"/>
        <v>0.29200000000128057</v>
      </c>
      <c r="D831" s="420">
        <f t="shared" si="18"/>
        <v>0.14600000000064028</v>
      </c>
      <c r="H831" s="337"/>
      <c r="I831" s="333"/>
      <c r="J831" s="82">
        <v>28</v>
      </c>
      <c r="K831" s="319">
        <v>2</v>
      </c>
    </row>
    <row r="832" spans="1:11" x14ac:dyDescent="0.3">
      <c r="A832" s="317">
        <v>42920.586803935184</v>
      </c>
      <c r="B832" s="359">
        <v>34380.290999999997</v>
      </c>
      <c r="C832" s="359">
        <f t="shared" si="17"/>
        <v>0.29799999999522697</v>
      </c>
      <c r="D832" s="420">
        <f t="shared" si="18"/>
        <v>0.14899999999761349</v>
      </c>
      <c r="H832" s="337"/>
      <c r="I832" s="333"/>
      <c r="J832" s="82">
        <v>29</v>
      </c>
      <c r="K832" s="320">
        <v>3</v>
      </c>
    </row>
    <row r="833" spans="1:11" x14ac:dyDescent="0.3">
      <c r="A833" s="317">
        <v>42920.628470543983</v>
      </c>
      <c r="B833" s="359">
        <v>34380.572999999997</v>
      </c>
      <c r="C833" s="359">
        <f t="shared" si="17"/>
        <v>0.2819999999992433</v>
      </c>
      <c r="D833" s="420">
        <f t="shared" si="18"/>
        <v>0.14099999999962165</v>
      </c>
      <c r="H833" s="337"/>
      <c r="I833" s="333"/>
      <c r="J833" s="82">
        <v>30</v>
      </c>
      <c r="K833" s="321">
        <v>4</v>
      </c>
    </row>
    <row r="834" spans="1:11" x14ac:dyDescent="0.3">
      <c r="A834" s="317">
        <v>42920.670137152774</v>
      </c>
      <c r="B834" s="359">
        <v>34380.86</v>
      </c>
      <c r="C834" s="359">
        <f t="shared" si="17"/>
        <v>0.28700000000389991</v>
      </c>
      <c r="D834" s="420">
        <f t="shared" si="18"/>
        <v>0.14350000000194996</v>
      </c>
      <c r="H834" s="337"/>
      <c r="I834" s="333"/>
      <c r="J834" s="82">
        <v>31</v>
      </c>
      <c r="K834" s="82">
        <v>1</v>
      </c>
    </row>
    <row r="835" spans="1:11" x14ac:dyDescent="0.3">
      <c r="A835" s="317">
        <v>42920.711803761573</v>
      </c>
      <c r="B835" s="359">
        <v>34381.160000000003</v>
      </c>
      <c r="C835" s="359">
        <f t="shared" si="17"/>
        <v>0.30000000000291038</v>
      </c>
      <c r="D835" s="420">
        <f t="shared" si="18"/>
        <v>0.15000000000145519</v>
      </c>
      <c r="H835" s="337"/>
      <c r="I835" s="333"/>
      <c r="J835" s="82">
        <v>32</v>
      </c>
      <c r="K835" s="319">
        <v>2</v>
      </c>
    </row>
    <row r="836" spans="1:11" x14ac:dyDescent="0.3">
      <c r="A836" s="317">
        <v>42920.753470370371</v>
      </c>
      <c r="B836" s="359">
        <v>34381.451000000001</v>
      </c>
      <c r="C836" s="359">
        <f t="shared" si="17"/>
        <v>0.29099999999743886</v>
      </c>
      <c r="D836" s="420">
        <f t="shared" si="18"/>
        <v>0.14549999999871943</v>
      </c>
      <c r="H836" s="337"/>
      <c r="I836" s="333"/>
      <c r="J836" s="82">
        <v>33</v>
      </c>
      <c r="K836" s="320">
        <v>3</v>
      </c>
    </row>
    <row r="837" spans="1:11" x14ac:dyDescent="0.3">
      <c r="A837" s="317">
        <v>42920.79513697917</v>
      </c>
      <c r="B837" s="359">
        <v>34381.732000000004</v>
      </c>
      <c r="C837" s="359">
        <f t="shared" si="17"/>
        <v>0.28100000000267755</v>
      </c>
      <c r="D837" s="420">
        <f t="shared" si="18"/>
        <v>0.14050000000133878</v>
      </c>
      <c r="H837" s="340"/>
      <c r="I837" s="333"/>
      <c r="J837" s="82">
        <v>34</v>
      </c>
      <c r="K837" s="321">
        <v>4</v>
      </c>
    </row>
    <row r="838" spans="1:11" x14ac:dyDescent="0.3">
      <c r="A838" s="317">
        <v>42920.836803587961</v>
      </c>
      <c r="B838" s="359">
        <v>34382.021999999997</v>
      </c>
      <c r="C838" s="359">
        <f t="shared" si="17"/>
        <v>0.28999999999359716</v>
      </c>
      <c r="D838" s="420">
        <f t="shared" si="18"/>
        <v>0.14499999999679858</v>
      </c>
      <c r="H838" s="337"/>
      <c r="I838" s="333"/>
      <c r="J838" s="82">
        <v>35</v>
      </c>
      <c r="K838" s="82">
        <v>1</v>
      </c>
    </row>
    <row r="839" spans="1:11" x14ac:dyDescent="0.3">
      <c r="A839" s="317">
        <v>42920.87847019676</v>
      </c>
      <c r="B839" s="359">
        <v>34382.321000000004</v>
      </c>
      <c r="C839" s="359">
        <f t="shared" si="17"/>
        <v>0.29900000000634464</v>
      </c>
      <c r="D839" s="420">
        <f t="shared" si="18"/>
        <v>0.14950000000317232</v>
      </c>
      <c r="H839" s="337"/>
      <c r="I839" s="333"/>
      <c r="J839" s="82">
        <v>36</v>
      </c>
      <c r="K839" s="319">
        <v>2</v>
      </c>
    </row>
    <row r="840" spans="1:11" x14ac:dyDescent="0.3">
      <c r="A840" s="317">
        <v>42920.920136805558</v>
      </c>
      <c r="B840" s="359">
        <v>34382.608999999997</v>
      </c>
      <c r="C840" s="359">
        <f t="shared" si="17"/>
        <v>0.2879999999931897</v>
      </c>
      <c r="D840" s="420">
        <f t="shared" si="18"/>
        <v>0.14399999999659485</v>
      </c>
      <c r="H840" s="337"/>
      <c r="I840" s="62"/>
      <c r="J840" s="82">
        <v>37</v>
      </c>
      <c r="K840" s="320">
        <v>3</v>
      </c>
    </row>
    <row r="841" spans="1:11" x14ac:dyDescent="0.3">
      <c r="A841" s="322">
        <v>42920.96180341435</v>
      </c>
      <c r="B841" s="323">
        <v>34382.910000000003</v>
      </c>
      <c r="C841" s="323">
        <f t="shared" si="17"/>
        <v>0.30100000000675209</v>
      </c>
      <c r="D841" s="415">
        <f t="shared" si="18"/>
        <v>0.15050000000337604</v>
      </c>
      <c r="E841" s="336">
        <f>SUM(C818:C841)*7.4805194805</f>
        <v>52.92467532457016</v>
      </c>
      <c r="F841" s="324">
        <f>AVERAGE(D818:D841)</f>
        <v>0.14739583333342429</v>
      </c>
      <c r="G841" s="324">
        <f>_xlfn.STDEV.S(D818:D841)</f>
        <v>3.5354698558712114E-3</v>
      </c>
      <c r="H841" s="337"/>
      <c r="I841" s="62"/>
      <c r="J841" s="82">
        <v>38</v>
      </c>
      <c r="K841" s="321">
        <v>4</v>
      </c>
    </row>
    <row r="842" spans="1:11" x14ac:dyDescent="0.3">
      <c r="A842" s="317">
        <v>42921.003470023148</v>
      </c>
      <c r="B842" s="359">
        <v>34383.21</v>
      </c>
      <c r="C842" s="359">
        <f t="shared" si="17"/>
        <v>0.29999999999563443</v>
      </c>
      <c r="D842" s="420">
        <f t="shared" si="18"/>
        <v>0.14999999999781721</v>
      </c>
      <c r="H842" s="337"/>
      <c r="I842" s="62"/>
      <c r="J842" s="82">
        <v>39</v>
      </c>
      <c r="K842" s="82">
        <v>1</v>
      </c>
    </row>
    <row r="843" spans="1:11" x14ac:dyDescent="0.3">
      <c r="A843" s="317">
        <v>42921.045136631947</v>
      </c>
      <c r="B843" s="359">
        <v>34383.495000000003</v>
      </c>
      <c r="C843" s="359">
        <f t="shared" si="17"/>
        <v>0.28500000000349246</v>
      </c>
      <c r="D843" s="420">
        <f t="shared" si="18"/>
        <v>0.14250000000174623</v>
      </c>
      <c r="H843" s="337"/>
      <c r="I843" s="62"/>
      <c r="J843" s="82">
        <v>40</v>
      </c>
      <c r="K843" s="319">
        <v>2</v>
      </c>
    </row>
    <row r="844" spans="1:11" x14ac:dyDescent="0.3">
      <c r="A844" s="317">
        <v>42921.086803240738</v>
      </c>
      <c r="B844" s="359">
        <v>34383.783000000003</v>
      </c>
      <c r="C844" s="359">
        <f t="shared" si="17"/>
        <v>0.28800000000046566</v>
      </c>
      <c r="D844" s="420">
        <f t="shared" si="18"/>
        <v>0.14400000000023283</v>
      </c>
      <c r="H844" s="337"/>
      <c r="I844" s="62"/>
      <c r="J844" s="82">
        <v>41</v>
      </c>
      <c r="K844" s="320">
        <v>3</v>
      </c>
    </row>
    <row r="845" spans="1:11" x14ac:dyDescent="0.3">
      <c r="A845" s="317">
        <v>42921.128469849536</v>
      </c>
      <c r="B845" s="359">
        <v>34384.088000000003</v>
      </c>
      <c r="C845" s="359">
        <f t="shared" si="17"/>
        <v>0.30500000000029104</v>
      </c>
      <c r="D845" s="420">
        <f t="shared" si="18"/>
        <v>0.15250000000014552</v>
      </c>
      <c r="H845" s="337"/>
      <c r="I845" s="62"/>
      <c r="J845" s="82">
        <v>42</v>
      </c>
      <c r="K845" s="321">
        <v>4</v>
      </c>
    </row>
    <row r="846" spans="1:11" x14ac:dyDescent="0.3">
      <c r="A846" s="317">
        <v>42921.170136458335</v>
      </c>
      <c r="B846" s="359">
        <v>34384.389000000003</v>
      </c>
      <c r="C846" s="359">
        <f t="shared" si="17"/>
        <v>0.30099999999947613</v>
      </c>
      <c r="D846" s="420">
        <f t="shared" si="18"/>
        <v>0.15049999999973807</v>
      </c>
      <c r="H846" s="337"/>
      <c r="I846" s="62"/>
      <c r="J846" s="82">
        <v>43</v>
      </c>
      <c r="K846" s="82">
        <v>1</v>
      </c>
    </row>
    <row r="847" spans="1:11" x14ac:dyDescent="0.3">
      <c r="A847" s="317">
        <v>42921.211803067126</v>
      </c>
      <c r="B847" s="359">
        <v>34384.68</v>
      </c>
      <c r="C847" s="359">
        <f t="shared" si="17"/>
        <v>0.29099999999743886</v>
      </c>
      <c r="D847" s="420">
        <f t="shared" si="18"/>
        <v>0.14549999999871943</v>
      </c>
      <c r="H847" s="337"/>
      <c r="I847" s="62"/>
      <c r="J847" s="82">
        <v>44</v>
      </c>
      <c r="K847" s="319">
        <v>2</v>
      </c>
    </row>
    <row r="848" spans="1:11" x14ac:dyDescent="0.3">
      <c r="A848" s="317">
        <v>42921.253469675925</v>
      </c>
      <c r="B848" s="359">
        <v>34384.978999999999</v>
      </c>
      <c r="C848" s="359">
        <f t="shared" si="17"/>
        <v>0.29899999999906868</v>
      </c>
      <c r="D848" s="420">
        <f t="shared" si="18"/>
        <v>0.14949999999953434</v>
      </c>
      <c r="H848" s="337"/>
      <c r="I848" s="62"/>
      <c r="J848" s="82">
        <v>45</v>
      </c>
      <c r="K848" s="320">
        <v>3</v>
      </c>
    </row>
    <row r="849" spans="1:11" x14ac:dyDescent="0.3">
      <c r="A849" s="317">
        <v>42921.295136284723</v>
      </c>
      <c r="B849" s="359">
        <v>34385.283000000003</v>
      </c>
      <c r="C849" s="359">
        <f t="shared" si="17"/>
        <v>0.30400000000372529</v>
      </c>
      <c r="D849" s="420">
        <f t="shared" si="18"/>
        <v>0.15200000000186265</v>
      </c>
      <c r="H849" s="337"/>
      <c r="I849" s="62"/>
      <c r="J849" s="82">
        <v>46</v>
      </c>
      <c r="K849" s="321">
        <v>4</v>
      </c>
    </row>
    <row r="850" spans="1:11" x14ac:dyDescent="0.3">
      <c r="A850" s="317">
        <v>42921.336802893522</v>
      </c>
      <c r="B850" s="359">
        <v>34385.578000000001</v>
      </c>
      <c r="C850" s="359">
        <f t="shared" si="17"/>
        <v>0.29499999999825377</v>
      </c>
      <c r="D850" s="420">
        <f t="shared" si="18"/>
        <v>0.14749999999912689</v>
      </c>
      <c r="H850" s="337"/>
      <c r="I850" s="62"/>
      <c r="J850" s="82">
        <v>47</v>
      </c>
      <c r="K850" s="82">
        <v>1</v>
      </c>
    </row>
    <row r="851" spans="1:11" x14ac:dyDescent="0.3">
      <c r="A851" s="317">
        <v>42921.378469502313</v>
      </c>
      <c r="B851" s="359">
        <v>34385.875999999997</v>
      </c>
      <c r="C851" s="359">
        <f t="shared" si="17"/>
        <v>0.29799999999522697</v>
      </c>
      <c r="D851" s="420">
        <f t="shared" si="18"/>
        <v>0.14899999999761349</v>
      </c>
      <c r="H851" s="337"/>
      <c r="I851" s="62"/>
      <c r="J851" s="82">
        <v>48</v>
      </c>
      <c r="K851" s="319">
        <v>2</v>
      </c>
    </row>
    <row r="852" spans="1:11" x14ac:dyDescent="0.3">
      <c r="A852" s="317">
        <v>42921.420136111112</v>
      </c>
      <c r="B852" s="359">
        <v>34386.182000000001</v>
      </c>
      <c r="C852" s="359">
        <f t="shared" si="17"/>
        <v>0.30600000000413274</v>
      </c>
      <c r="D852" s="420">
        <f t="shared" si="18"/>
        <v>0.15300000000206637</v>
      </c>
      <c r="H852" s="363"/>
      <c r="I852" s="62"/>
      <c r="J852" s="82">
        <v>49</v>
      </c>
      <c r="K852" s="320">
        <v>3</v>
      </c>
    </row>
    <row r="853" spans="1:11" x14ac:dyDescent="0.3">
      <c r="A853" s="317">
        <v>42921.46180271991</v>
      </c>
      <c r="B853" s="359">
        <v>34386.478999999999</v>
      </c>
      <c r="C853" s="359">
        <f t="shared" si="17"/>
        <v>0.29699999999866122</v>
      </c>
      <c r="D853" s="420">
        <f t="shared" si="18"/>
        <v>0.14849999999933061</v>
      </c>
      <c r="H853" s="337"/>
      <c r="I853" s="62"/>
      <c r="J853" s="82">
        <v>50</v>
      </c>
      <c r="K853" s="321">
        <v>4</v>
      </c>
    </row>
    <row r="854" spans="1:11" x14ac:dyDescent="0.3">
      <c r="A854" s="317">
        <v>42921.503469328702</v>
      </c>
      <c r="B854" s="359">
        <v>34386.767999999996</v>
      </c>
      <c r="C854" s="359">
        <f t="shared" si="17"/>
        <v>0.28899999999703141</v>
      </c>
      <c r="D854" s="420">
        <f t="shared" si="18"/>
        <v>0.1444999999985157</v>
      </c>
      <c r="H854" s="337"/>
      <c r="I854" s="62"/>
      <c r="J854" s="82">
        <v>51</v>
      </c>
      <c r="K854" s="82">
        <v>1</v>
      </c>
    </row>
    <row r="855" spans="1:11" x14ac:dyDescent="0.3">
      <c r="A855" s="317">
        <v>42921.5451359375</v>
      </c>
      <c r="B855" s="359">
        <v>34387.072</v>
      </c>
      <c r="C855" s="359">
        <f t="shared" si="17"/>
        <v>0.30400000000372529</v>
      </c>
      <c r="D855" s="420">
        <f t="shared" si="18"/>
        <v>0.15200000000186265</v>
      </c>
      <c r="H855" s="337"/>
      <c r="I855" s="62"/>
      <c r="J855" s="82">
        <v>52</v>
      </c>
      <c r="K855" s="319">
        <v>2</v>
      </c>
    </row>
    <row r="856" spans="1:11" x14ac:dyDescent="0.3">
      <c r="A856" s="317">
        <v>42921.586802546299</v>
      </c>
      <c r="B856" s="359">
        <v>34387.373</v>
      </c>
      <c r="C856" s="359">
        <f t="shared" si="17"/>
        <v>0.30099999999947613</v>
      </c>
      <c r="D856" s="420">
        <f t="shared" si="18"/>
        <v>0.15049999999973807</v>
      </c>
      <c r="H856" s="337"/>
      <c r="I856" s="62"/>
      <c r="J856" s="82">
        <v>53</v>
      </c>
      <c r="K856" s="320">
        <v>3</v>
      </c>
    </row>
    <row r="857" spans="1:11" x14ac:dyDescent="0.3">
      <c r="A857" s="317">
        <v>42921.62846915509</v>
      </c>
      <c r="B857" s="359">
        <v>34387.661</v>
      </c>
      <c r="C857" s="359">
        <f t="shared" si="17"/>
        <v>0.28800000000046566</v>
      </c>
      <c r="D857" s="420">
        <f t="shared" si="18"/>
        <v>0.14400000000023283</v>
      </c>
      <c r="H857" s="337"/>
      <c r="I857" s="62"/>
      <c r="J857" s="82">
        <v>54</v>
      </c>
      <c r="K857" s="321">
        <v>4</v>
      </c>
    </row>
    <row r="858" spans="1:11" x14ac:dyDescent="0.3">
      <c r="A858" s="317">
        <v>42921.670135763889</v>
      </c>
      <c r="B858" s="359">
        <v>34387.951999999997</v>
      </c>
      <c r="C858" s="359">
        <f t="shared" si="17"/>
        <v>0.29099999999743886</v>
      </c>
      <c r="D858" s="420">
        <f t="shared" si="18"/>
        <v>0.14549999999871943</v>
      </c>
      <c r="H858" s="337"/>
      <c r="I858" s="62"/>
      <c r="J858" s="82">
        <v>55</v>
      </c>
      <c r="K858" s="82">
        <v>1</v>
      </c>
    </row>
    <row r="859" spans="1:11" x14ac:dyDescent="0.3">
      <c r="A859" s="317">
        <v>42921.711802372687</v>
      </c>
      <c r="B859" s="359">
        <v>34388.252</v>
      </c>
      <c r="C859" s="359">
        <f t="shared" si="17"/>
        <v>0.30000000000291038</v>
      </c>
      <c r="D859" s="420">
        <f t="shared" si="18"/>
        <v>0.15000000000145519</v>
      </c>
      <c r="H859" s="337"/>
      <c r="I859" s="62"/>
      <c r="J859" s="82">
        <v>56</v>
      </c>
      <c r="K859" s="319">
        <v>2</v>
      </c>
    </row>
    <row r="860" spans="1:11" x14ac:dyDescent="0.3">
      <c r="A860" s="317">
        <v>42921.753468981478</v>
      </c>
      <c r="B860" s="359">
        <v>34388.542000000001</v>
      </c>
      <c r="C860" s="359">
        <f t="shared" si="17"/>
        <v>0.29000000000087311</v>
      </c>
      <c r="D860" s="420">
        <f t="shared" si="18"/>
        <v>0.14500000000043656</v>
      </c>
      <c r="H860" s="337"/>
      <c r="I860" s="62"/>
      <c r="J860" s="82">
        <v>57</v>
      </c>
      <c r="K860" s="320">
        <v>3</v>
      </c>
    </row>
    <row r="861" spans="1:11" x14ac:dyDescent="0.3">
      <c r="A861" s="317">
        <v>42921.795135590277</v>
      </c>
      <c r="B861" s="359">
        <v>34388.826999999997</v>
      </c>
      <c r="C861" s="359">
        <f t="shared" si="17"/>
        <v>0.2849999999962165</v>
      </c>
      <c r="D861" s="420">
        <f t="shared" si="18"/>
        <v>0.14249999999810825</v>
      </c>
      <c r="H861" s="337"/>
      <c r="I861" s="62"/>
      <c r="J861" s="82">
        <v>58</v>
      </c>
      <c r="K861" s="321">
        <v>4</v>
      </c>
    </row>
    <row r="862" spans="1:11" x14ac:dyDescent="0.3">
      <c r="A862" s="317">
        <v>42921.836802199075</v>
      </c>
      <c r="B862" s="359">
        <v>34389.120000000003</v>
      </c>
      <c r="C862" s="359">
        <f t="shared" si="17"/>
        <v>0.29300000000512227</v>
      </c>
      <c r="D862" s="420">
        <f t="shared" si="18"/>
        <v>0.14650000000256114</v>
      </c>
      <c r="H862" s="337"/>
      <c r="I862" s="62"/>
      <c r="J862" s="82">
        <v>59</v>
      </c>
      <c r="K862" s="82">
        <v>1</v>
      </c>
    </row>
    <row r="863" spans="1:11" x14ac:dyDescent="0.3">
      <c r="A863" s="317">
        <v>42921.878468807867</v>
      </c>
      <c r="B863" s="359">
        <v>34389.404999999999</v>
      </c>
      <c r="C863" s="359">
        <f t="shared" si="17"/>
        <v>0.2849999999962165</v>
      </c>
      <c r="D863" s="420">
        <f t="shared" si="18"/>
        <v>0.14249999999810825</v>
      </c>
      <c r="H863" s="337"/>
      <c r="I863" s="62"/>
      <c r="J863" s="82">
        <v>60</v>
      </c>
      <c r="K863" s="319">
        <v>2</v>
      </c>
    </row>
    <row r="864" spans="1:11" x14ac:dyDescent="0.3">
      <c r="A864" s="317">
        <v>42921.920135416665</v>
      </c>
      <c r="B864" s="359">
        <v>34389.682000000001</v>
      </c>
      <c r="C864" s="359">
        <f t="shared" si="17"/>
        <v>0.27700000000186265</v>
      </c>
      <c r="D864" s="420">
        <f t="shared" si="18"/>
        <v>0.13850000000093132</v>
      </c>
      <c r="H864" s="340"/>
      <c r="I864" s="62"/>
      <c r="J864" s="82">
        <v>61</v>
      </c>
      <c r="K864" s="320">
        <v>3</v>
      </c>
    </row>
    <row r="865" spans="1:11" x14ac:dyDescent="0.3">
      <c r="A865" s="322">
        <v>42921.961802025464</v>
      </c>
      <c r="B865" s="323">
        <v>34389.968999999997</v>
      </c>
      <c r="C865" s="323">
        <f t="shared" si="17"/>
        <v>0.28699999999662396</v>
      </c>
      <c r="D865" s="415">
        <f t="shared" si="18"/>
        <v>0.14349999999831198</v>
      </c>
      <c r="E865" s="336">
        <f>SUM(C842:C865)*7.4805194805</f>
        <v>52.804987012803345</v>
      </c>
      <c r="F865" s="324">
        <f>AVERAGE(D842:D865)</f>
        <v>0.14706249999987145</v>
      </c>
      <c r="G865" s="324">
        <f>_xlfn.STDEV.S(D842:D865)</f>
        <v>3.8990313739360738E-3</v>
      </c>
      <c r="H865" s="337"/>
      <c r="I865" s="62"/>
      <c r="J865" s="82">
        <v>62</v>
      </c>
      <c r="K865" s="321">
        <v>4</v>
      </c>
    </row>
    <row r="866" spans="1:11" x14ac:dyDescent="0.3">
      <c r="A866" s="317">
        <v>42922.003468634262</v>
      </c>
      <c r="B866" s="359">
        <v>34390.264000000003</v>
      </c>
      <c r="C866" s="359">
        <f t="shared" si="17"/>
        <v>0.29500000000552973</v>
      </c>
      <c r="D866" s="420">
        <f t="shared" si="18"/>
        <v>0.14750000000276486</v>
      </c>
      <c r="H866" s="337"/>
      <c r="I866" s="62"/>
      <c r="J866" s="82">
        <v>63</v>
      </c>
      <c r="K866" s="82">
        <v>1</v>
      </c>
    </row>
    <row r="867" spans="1:11" x14ac:dyDescent="0.3">
      <c r="A867" s="317">
        <v>42922.045135243054</v>
      </c>
      <c r="B867" s="359">
        <v>34390.550999999999</v>
      </c>
      <c r="C867" s="359">
        <f t="shared" si="17"/>
        <v>0.28699999999662396</v>
      </c>
      <c r="D867" s="420">
        <f t="shared" si="18"/>
        <v>0.14349999999831198</v>
      </c>
      <c r="H867" s="337"/>
      <c r="I867" s="62"/>
      <c r="J867" s="82">
        <v>64</v>
      </c>
      <c r="K867" s="319">
        <v>2</v>
      </c>
    </row>
    <row r="868" spans="1:11" x14ac:dyDescent="0.3">
      <c r="A868" s="317">
        <v>42922.086801851852</v>
      </c>
      <c r="B868" s="359">
        <v>34390.839</v>
      </c>
      <c r="C868" s="359">
        <f t="shared" si="17"/>
        <v>0.28800000000046566</v>
      </c>
      <c r="D868" s="420">
        <f t="shared" si="18"/>
        <v>0.14400000000023283</v>
      </c>
      <c r="H868" s="337"/>
      <c r="I868" s="62"/>
      <c r="J868" s="82">
        <v>65</v>
      </c>
      <c r="K868" s="320">
        <v>3</v>
      </c>
    </row>
    <row r="869" spans="1:11" x14ac:dyDescent="0.3">
      <c r="A869" s="317">
        <v>42922.128468460651</v>
      </c>
      <c r="B869" s="359">
        <v>34391.137999999999</v>
      </c>
      <c r="C869" s="359">
        <f t="shared" si="17"/>
        <v>0.29899999999906868</v>
      </c>
      <c r="D869" s="420">
        <f t="shared" si="18"/>
        <v>0.14949999999953434</v>
      </c>
      <c r="H869" s="337"/>
      <c r="I869" s="62"/>
      <c r="J869" s="82">
        <v>66</v>
      </c>
      <c r="K869" s="321">
        <v>4</v>
      </c>
    </row>
    <row r="870" spans="1:11" x14ac:dyDescent="0.3">
      <c r="A870" s="317">
        <v>42922.170135069442</v>
      </c>
      <c r="B870" s="359">
        <v>34391.432000000001</v>
      </c>
      <c r="C870" s="359">
        <f t="shared" si="17"/>
        <v>0.29400000000168802</v>
      </c>
      <c r="D870" s="420">
        <f t="shared" si="18"/>
        <v>0.14700000000084401</v>
      </c>
      <c r="H870" s="337"/>
      <c r="I870" s="62"/>
      <c r="J870" s="82">
        <v>67</v>
      </c>
      <c r="K870" s="82">
        <v>1</v>
      </c>
    </row>
    <row r="871" spans="1:11" x14ac:dyDescent="0.3">
      <c r="A871" s="317">
        <v>42922.211801678241</v>
      </c>
      <c r="B871" s="359">
        <v>34391.726999999999</v>
      </c>
      <c r="C871" s="359">
        <f t="shared" si="17"/>
        <v>0.29499999999825377</v>
      </c>
      <c r="D871" s="420">
        <f t="shared" si="18"/>
        <v>0.14749999999912689</v>
      </c>
      <c r="H871" s="337"/>
      <c r="I871" s="62"/>
      <c r="J871" s="82">
        <v>68</v>
      </c>
      <c r="K871" s="319">
        <v>2</v>
      </c>
    </row>
    <row r="872" spans="1:11" x14ac:dyDescent="0.3">
      <c r="A872" s="317">
        <v>42922.253468287039</v>
      </c>
      <c r="B872" s="359">
        <v>34392.031999999999</v>
      </c>
      <c r="C872" s="359">
        <f t="shared" si="17"/>
        <v>0.30500000000029104</v>
      </c>
      <c r="D872" s="420">
        <f t="shared" si="18"/>
        <v>0.15250000000014552</v>
      </c>
      <c r="H872" s="363"/>
      <c r="I872" s="62"/>
      <c r="J872" s="82">
        <v>69</v>
      </c>
      <c r="K872" s="320">
        <v>3</v>
      </c>
    </row>
    <row r="873" spans="1:11" x14ac:dyDescent="0.3">
      <c r="A873" s="317">
        <v>42922.29513489583</v>
      </c>
      <c r="B873" s="359">
        <v>34392.334999999999</v>
      </c>
      <c r="C873" s="359">
        <f t="shared" si="17"/>
        <v>0.30299999999988358</v>
      </c>
      <c r="D873" s="420">
        <f t="shared" si="18"/>
        <v>0.15149999999994179</v>
      </c>
      <c r="H873" s="337"/>
      <c r="I873" s="62"/>
      <c r="J873" s="82">
        <v>70</v>
      </c>
      <c r="K873" s="321">
        <v>4</v>
      </c>
    </row>
    <row r="874" spans="1:11" x14ac:dyDescent="0.3">
      <c r="A874" s="317">
        <v>42922.336801504629</v>
      </c>
      <c r="B874" s="359">
        <v>34392.629000000001</v>
      </c>
      <c r="C874" s="359">
        <f t="shared" si="17"/>
        <v>0.29400000000168802</v>
      </c>
      <c r="D874" s="420">
        <f t="shared" si="18"/>
        <v>0.14700000000084401</v>
      </c>
      <c r="H874" s="337"/>
      <c r="I874" s="62"/>
      <c r="J874" s="82">
        <v>71</v>
      </c>
      <c r="K874" s="82">
        <v>1</v>
      </c>
    </row>
    <row r="875" spans="1:11" x14ac:dyDescent="0.3">
      <c r="A875" s="317">
        <v>42922.378468113428</v>
      </c>
      <c r="B875" s="359">
        <v>34392.93</v>
      </c>
      <c r="C875" s="359">
        <f t="shared" si="17"/>
        <v>0.30099999999947613</v>
      </c>
      <c r="D875" s="420">
        <f t="shared" si="18"/>
        <v>0.15049999999973807</v>
      </c>
      <c r="H875" s="337"/>
      <c r="I875" s="62"/>
      <c r="J875" s="82">
        <v>72</v>
      </c>
      <c r="K875" s="319">
        <v>2</v>
      </c>
    </row>
    <row r="876" spans="1:11" x14ac:dyDescent="0.3">
      <c r="A876" s="317">
        <v>42922.420134722219</v>
      </c>
      <c r="B876" s="359">
        <v>34393.237999999998</v>
      </c>
      <c r="C876" s="359">
        <f t="shared" si="17"/>
        <v>0.30799999999726424</v>
      </c>
      <c r="D876" s="420">
        <f t="shared" si="18"/>
        <v>0.15399999999863212</v>
      </c>
      <c r="H876" s="337"/>
      <c r="I876" s="62"/>
      <c r="J876" s="82">
        <v>73</v>
      </c>
      <c r="K876" s="320">
        <v>3</v>
      </c>
    </row>
    <row r="877" spans="1:11" x14ac:dyDescent="0.3">
      <c r="A877" s="317">
        <v>42922.461801331017</v>
      </c>
      <c r="B877" s="359">
        <v>34393.534</v>
      </c>
      <c r="C877" s="359">
        <f t="shared" si="17"/>
        <v>0.29600000000209548</v>
      </c>
      <c r="D877" s="420">
        <f t="shared" si="18"/>
        <v>0.14800000000104774</v>
      </c>
      <c r="H877" s="337"/>
      <c r="I877" s="62"/>
      <c r="J877" s="82">
        <v>74</v>
      </c>
      <c r="K877" s="321">
        <v>4</v>
      </c>
    </row>
    <row r="878" spans="1:11" x14ac:dyDescent="0.3">
      <c r="A878" s="317">
        <v>42922.503467939816</v>
      </c>
      <c r="B878" s="359">
        <v>34393.824999999997</v>
      </c>
      <c r="C878" s="359">
        <f t="shared" si="17"/>
        <v>0.29099999999743886</v>
      </c>
      <c r="D878" s="420">
        <f t="shared" si="18"/>
        <v>0.14549999999871943</v>
      </c>
      <c r="H878" s="337"/>
      <c r="I878" s="62"/>
      <c r="J878" s="82">
        <v>75</v>
      </c>
      <c r="K878" s="82">
        <v>1</v>
      </c>
    </row>
    <row r="879" spans="1:11" x14ac:dyDescent="0.3">
      <c r="A879" s="317">
        <v>42922.545134548614</v>
      </c>
      <c r="B879" s="359">
        <v>34394.129000000001</v>
      </c>
      <c r="C879" s="359">
        <f t="shared" si="17"/>
        <v>0.30400000000372529</v>
      </c>
      <c r="D879" s="420">
        <f t="shared" si="18"/>
        <v>0.15200000000186265</v>
      </c>
      <c r="H879" s="337"/>
      <c r="I879" s="62"/>
      <c r="J879" s="82">
        <v>76</v>
      </c>
      <c r="K879" s="319">
        <v>2</v>
      </c>
    </row>
    <row r="880" spans="1:11" x14ac:dyDescent="0.3">
      <c r="A880" s="317">
        <v>42922.586801157406</v>
      </c>
      <c r="B880" s="359">
        <v>34394.421999999999</v>
      </c>
      <c r="C880" s="359">
        <f t="shared" si="17"/>
        <v>0.29299999999784632</v>
      </c>
      <c r="D880" s="420">
        <f t="shared" si="18"/>
        <v>0.14649999999892316</v>
      </c>
      <c r="H880" s="337"/>
      <c r="I880" s="62"/>
      <c r="J880" s="82">
        <v>77</v>
      </c>
      <c r="K880" s="320">
        <v>3</v>
      </c>
    </row>
    <row r="881" spans="1:11" x14ac:dyDescent="0.3">
      <c r="A881" s="317">
        <v>42922.628467766204</v>
      </c>
      <c r="B881" s="359">
        <v>34394.71</v>
      </c>
      <c r="C881" s="359">
        <f t="shared" si="17"/>
        <v>0.28800000000046566</v>
      </c>
      <c r="D881" s="420">
        <f t="shared" si="18"/>
        <v>0.14400000000023283</v>
      </c>
      <c r="H881" s="337"/>
      <c r="I881" s="62"/>
      <c r="J881" s="82">
        <v>78</v>
      </c>
      <c r="K881" s="321">
        <v>4</v>
      </c>
    </row>
    <row r="882" spans="1:11" x14ac:dyDescent="0.3">
      <c r="A882" s="317">
        <v>42922.670134375003</v>
      </c>
      <c r="B882" s="359">
        <v>34395.008999999998</v>
      </c>
      <c r="C882" s="359">
        <f t="shared" si="17"/>
        <v>0.29899999999906868</v>
      </c>
      <c r="D882" s="420">
        <f t="shared" si="18"/>
        <v>0.14949999999953434</v>
      </c>
      <c r="H882" s="337"/>
      <c r="I882" s="62"/>
      <c r="J882" s="82">
        <v>79</v>
      </c>
      <c r="K882" s="82">
        <v>1</v>
      </c>
    </row>
    <row r="883" spans="1:11" x14ac:dyDescent="0.3">
      <c r="A883" s="317">
        <v>42922.711800983794</v>
      </c>
      <c r="B883" s="359">
        <v>34395.309000000001</v>
      </c>
      <c r="C883" s="359">
        <f t="shared" si="17"/>
        <v>0.30000000000291038</v>
      </c>
      <c r="D883" s="420">
        <f t="shared" si="18"/>
        <v>0.15000000000145519</v>
      </c>
      <c r="H883" s="337"/>
      <c r="I883" s="62"/>
      <c r="J883" s="82">
        <v>80</v>
      </c>
      <c r="K883" s="319">
        <v>2</v>
      </c>
    </row>
    <row r="884" spans="1:11" x14ac:dyDescent="0.3">
      <c r="A884" s="317">
        <v>42922.753467592593</v>
      </c>
      <c r="B884" s="359">
        <v>34395.595000000001</v>
      </c>
      <c r="C884" s="359">
        <f t="shared" si="17"/>
        <v>0.28600000000005821</v>
      </c>
      <c r="D884" s="420">
        <f t="shared" si="18"/>
        <v>0.1430000000000291</v>
      </c>
      <c r="H884" s="337"/>
      <c r="I884" s="62"/>
      <c r="J884" s="82">
        <v>81</v>
      </c>
      <c r="K884" s="320">
        <v>3</v>
      </c>
    </row>
    <row r="885" spans="1:11" x14ac:dyDescent="0.3">
      <c r="A885" s="317">
        <v>42922.795134201391</v>
      </c>
      <c r="B885" s="359">
        <v>34395.881000000001</v>
      </c>
      <c r="C885" s="359">
        <f t="shared" si="17"/>
        <v>0.28600000000005821</v>
      </c>
      <c r="D885" s="420">
        <f t="shared" si="18"/>
        <v>0.1430000000000291</v>
      </c>
      <c r="H885" s="337"/>
      <c r="I885" s="62"/>
      <c r="J885" s="82">
        <v>82</v>
      </c>
      <c r="K885" s="321">
        <v>4</v>
      </c>
    </row>
    <row r="886" spans="1:11" x14ac:dyDescent="0.3">
      <c r="A886" s="317">
        <v>42922.836800810182</v>
      </c>
      <c r="B886" s="359">
        <v>34396.175000000003</v>
      </c>
      <c r="C886" s="359">
        <f t="shared" si="17"/>
        <v>0.29400000000168802</v>
      </c>
      <c r="D886" s="420">
        <f t="shared" si="18"/>
        <v>0.14700000000084401</v>
      </c>
      <c r="H886" s="337"/>
      <c r="I886" s="62"/>
      <c r="J886" s="82">
        <v>83</v>
      </c>
      <c r="K886" s="82">
        <v>1</v>
      </c>
    </row>
    <row r="887" spans="1:11" x14ac:dyDescent="0.3">
      <c r="A887" s="317">
        <v>42922.878467418981</v>
      </c>
      <c r="B887" s="359">
        <v>34396.468999999997</v>
      </c>
      <c r="C887" s="359">
        <f t="shared" si="17"/>
        <v>0.29399999999441206</v>
      </c>
      <c r="D887" s="420">
        <f t="shared" si="18"/>
        <v>0.14699999999720603</v>
      </c>
      <c r="H887" s="337"/>
      <c r="I887" s="62"/>
      <c r="J887" s="82">
        <v>84</v>
      </c>
      <c r="K887" s="319">
        <v>2</v>
      </c>
    </row>
    <row r="888" spans="1:11" x14ac:dyDescent="0.3">
      <c r="A888" s="317">
        <v>42922.92013402778</v>
      </c>
      <c r="B888" s="359">
        <v>34396.750999999997</v>
      </c>
      <c r="C888" s="359">
        <f t="shared" si="17"/>
        <v>0.2819999999992433</v>
      </c>
      <c r="D888" s="420">
        <f t="shared" si="18"/>
        <v>0.14099999999962165</v>
      </c>
      <c r="H888" s="340"/>
      <c r="I888" s="62"/>
      <c r="J888" s="82">
        <v>85</v>
      </c>
      <c r="K888" s="320">
        <v>3</v>
      </c>
    </row>
    <row r="889" spans="1:11" x14ac:dyDescent="0.3">
      <c r="A889" s="322">
        <v>42922.961800636571</v>
      </c>
      <c r="B889" s="323">
        <v>34397.042999999998</v>
      </c>
      <c r="C889" s="323">
        <f t="shared" si="17"/>
        <v>0.29200000000128057</v>
      </c>
      <c r="D889" s="415">
        <f t="shared" si="18"/>
        <v>0.14600000000064028</v>
      </c>
      <c r="E889" s="336">
        <f>SUM(C866:C889)*7.4805194805</f>
        <v>52.917194805060916</v>
      </c>
      <c r="F889" s="324">
        <f>AVERAGE(D866:D889)</f>
        <v>0.14737500000001091</v>
      </c>
      <c r="G889" s="324">
        <f>_xlfn.STDEV.S(D866:D889)</f>
        <v>3.3500486694927898E-3</v>
      </c>
      <c r="H889" s="337"/>
      <c r="I889" s="62"/>
      <c r="J889" s="82">
        <v>86</v>
      </c>
      <c r="K889" s="321">
        <v>4</v>
      </c>
    </row>
    <row r="890" spans="1:11" x14ac:dyDescent="0.3">
      <c r="A890" s="317">
        <v>42923.003467245369</v>
      </c>
      <c r="B890" s="359">
        <v>34397.334000000003</v>
      </c>
      <c r="C890" s="359">
        <f t="shared" si="17"/>
        <v>0.29100000000471482</v>
      </c>
      <c r="D890" s="420">
        <f t="shared" si="18"/>
        <v>0.14550000000235741</v>
      </c>
      <c r="H890" s="337"/>
      <c r="I890" s="62"/>
      <c r="J890" s="82">
        <v>87</v>
      </c>
      <c r="K890" s="82">
        <v>1</v>
      </c>
    </row>
    <row r="891" spans="1:11" x14ac:dyDescent="0.3">
      <c r="A891" s="317">
        <v>42923.045133854168</v>
      </c>
      <c r="B891" s="359">
        <v>34397.620000000003</v>
      </c>
      <c r="C891" s="359">
        <f t="shared" si="17"/>
        <v>0.28600000000005821</v>
      </c>
      <c r="D891" s="420">
        <f t="shared" si="18"/>
        <v>0.1430000000000291</v>
      </c>
      <c r="H891" s="337"/>
      <c r="I891" s="62"/>
      <c r="J891" s="82">
        <v>88</v>
      </c>
      <c r="K891" s="319">
        <v>2</v>
      </c>
    </row>
    <row r="892" spans="1:11" x14ac:dyDescent="0.3">
      <c r="A892" s="317">
        <v>42923.086800462966</v>
      </c>
      <c r="B892" s="359">
        <v>34397.915000000001</v>
      </c>
      <c r="C892" s="359">
        <f t="shared" si="17"/>
        <v>0.29499999999825377</v>
      </c>
      <c r="D892" s="420">
        <f t="shared" si="18"/>
        <v>0.14749999999912689</v>
      </c>
      <c r="H892" s="337"/>
      <c r="I892" s="62"/>
      <c r="J892" s="82">
        <v>89</v>
      </c>
      <c r="K892" s="320">
        <v>3</v>
      </c>
    </row>
    <row r="893" spans="1:11" x14ac:dyDescent="0.3">
      <c r="A893" s="317">
        <v>42923.128467071758</v>
      </c>
      <c r="B893" s="359">
        <v>34398.216999999997</v>
      </c>
      <c r="C893" s="359">
        <f t="shared" si="17"/>
        <v>0.30199999999604188</v>
      </c>
      <c r="D893" s="420">
        <f t="shared" si="18"/>
        <v>0.15099999999802094</v>
      </c>
      <c r="H893" s="337"/>
      <c r="I893" s="62"/>
      <c r="J893" s="82">
        <v>90</v>
      </c>
      <c r="K893" s="321">
        <v>4</v>
      </c>
    </row>
    <row r="894" spans="1:11" x14ac:dyDescent="0.3">
      <c r="A894" s="317">
        <v>42923.170133680556</v>
      </c>
      <c r="B894" s="359">
        <v>34398.510999999999</v>
      </c>
      <c r="C894" s="359">
        <f t="shared" si="17"/>
        <v>0.29400000000168802</v>
      </c>
      <c r="D894" s="420">
        <f t="shared" si="18"/>
        <v>0.14700000000084401</v>
      </c>
      <c r="H894" s="337"/>
      <c r="I894" s="62"/>
      <c r="J894" s="82">
        <v>91</v>
      </c>
      <c r="K894" s="82">
        <v>1</v>
      </c>
    </row>
    <row r="895" spans="1:11" x14ac:dyDescent="0.3">
      <c r="A895" s="317">
        <v>42923.211800289355</v>
      </c>
      <c r="B895" s="359">
        <v>34398.805</v>
      </c>
      <c r="C895" s="359">
        <f t="shared" si="17"/>
        <v>0.29400000000168802</v>
      </c>
      <c r="D895" s="420">
        <f t="shared" si="18"/>
        <v>0.14700000000084401</v>
      </c>
      <c r="H895" s="337"/>
      <c r="I895" s="62"/>
      <c r="J895" s="82">
        <v>92</v>
      </c>
      <c r="K895" s="319">
        <v>2</v>
      </c>
    </row>
    <row r="896" spans="1:11" x14ac:dyDescent="0.3">
      <c r="A896" s="317">
        <v>42923.253466898146</v>
      </c>
      <c r="B896" s="359">
        <v>34399.110999999997</v>
      </c>
      <c r="C896" s="359">
        <f t="shared" si="17"/>
        <v>0.30599999999685679</v>
      </c>
      <c r="D896" s="420">
        <f t="shared" si="18"/>
        <v>0.15299999999842839</v>
      </c>
      <c r="H896" s="363"/>
      <c r="I896" s="62"/>
      <c r="J896" s="82">
        <v>93</v>
      </c>
      <c r="K896" s="320">
        <v>3</v>
      </c>
    </row>
    <row r="897" spans="1:12" x14ac:dyDescent="0.3">
      <c r="A897" s="317">
        <v>42923.295133506945</v>
      </c>
      <c r="B897" s="359">
        <v>34399.411</v>
      </c>
      <c r="C897" s="359">
        <f t="shared" si="17"/>
        <v>0.30000000000291038</v>
      </c>
      <c r="D897" s="420">
        <f t="shared" si="18"/>
        <v>0.15000000000145519</v>
      </c>
      <c r="H897" s="337"/>
      <c r="I897" s="62"/>
      <c r="J897" s="82">
        <v>94</v>
      </c>
      <c r="K897" s="321">
        <v>4</v>
      </c>
    </row>
    <row r="898" spans="1:12" x14ac:dyDescent="0.3">
      <c r="A898" s="317">
        <v>42923.336800115743</v>
      </c>
      <c r="B898" s="359">
        <v>34399.703000000001</v>
      </c>
      <c r="C898" s="359">
        <f t="shared" si="17"/>
        <v>0.29200000000128057</v>
      </c>
      <c r="D898" s="420">
        <f t="shared" si="18"/>
        <v>0.14600000000064028</v>
      </c>
      <c r="H898" s="337"/>
      <c r="I898" s="62"/>
      <c r="J898" s="82">
        <v>95</v>
      </c>
      <c r="K898" s="82">
        <v>1</v>
      </c>
    </row>
    <row r="899" spans="1:12" x14ac:dyDescent="0.3">
      <c r="A899" s="317">
        <v>42923.378466724535</v>
      </c>
      <c r="B899" s="359">
        <v>34400.002</v>
      </c>
      <c r="C899" s="359">
        <f t="shared" si="17"/>
        <v>0.29899999999906868</v>
      </c>
      <c r="D899" s="420">
        <f t="shared" si="18"/>
        <v>0.14949999999953434</v>
      </c>
      <c r="H899" s="337"/>
      <c r="I899" s="62"/>
      <c r="J899" s="82">
        <v>96</v>
      </c>
      <c r="K899" s="319">
        <v>2</v>
      </c>
    </row>
    <row r="900" spans="1:12" x14ac:dyDescent="0.3">
      <c r="A900" s="317">
        <v>42923.419444444444</v>
      </c>
      <c r="B900" s="318">
        <v>34400.305</v>
      </c>
      <c r="C900" s="359">
        <f t="shared" si="17"/>
        <v>0.30299999999988358</v>
      </c>
      <c r="D900" s="420">
        <f t="shared" si="18"/>
        <v>0.15149999999994179</v>
      </c>
      <c r="H900" s="337"/>
      <c r="I900" s="62"/>
      <c r="J900" s="82">
        <v>1</v>
      </c>
      <c r="K900" s="320">
        <v>3</v>
      </c>
      <c r="L900" s="54" t="s">
        <v>306</v>
      </c>
    </row>
    <row r="901" spans="1:12" x14ac:dyDescent="0.3">
      <c r="A901" s="317">
        <v>42923.461111111108</v>
      </c>
      <c r="B901" s="318">
        <v>34400.591999999997</v>
      </c>
      <c r="C901" s="359">
        <f t="shared" si="17"/>
        <v>0.28699999999662396</v>
      </c>
      <c r="D901" s="420">
        <f t="shared" si="18"/>
        <v>0.14349999999831198</v>
      </c>
      <c r="H901" s="337"/>
      <c r="I901" s="62"/>
      <c r="J901" s="82">
        <v>2</v>
      </c>
      <c r="K901" s="321">
        <v>4</v>
      </c>
    </row>
    <row r="902" spans="1:12" x14ac:dyDescent="0.3">
      <c r="A902" s="317">
        <v>42923.50277777778</v>
      </c>
      <c r="B902" s="318">
        <v>34400.887000000002</v>
      </c>
      <c r="C902" s="359">
        <f t="shared" si="17"/>
        <v>0.29500000000552973</v>
      </c>
      <c r="D902" s="420">
        <f t="shared" si="18"/>
        <v>0.14750000000276486</v>
      </c>
      <c r="H902" s="337"/>
      <c r="I902" s="62"/>
      <c r="J902" s="82">
        <v>3</v>
      </c>
      <c r="K902" s="82">
        <v>1</v>
      </c>
    </row>
    <row r="903" spans="1:12" x14ac:dyDescent="0.3">
      <c r="A903" s="317">
        <v>42923.544444444444</v>
      </c>
      <c r="B903" s="318">
        <v>34401.19</v>
      </c>
      <c r="C903" s="359">
        <f t="shared" si="17"/>
        <v>0.30299999999988358</v>
      </c>
      <c r="D903" s="420">
        <f t="shared" si="18"/>
        <v>0.15149999999994179</v>
      </c>
      <c r="H903" s="337"/>
      <c r="I903" s="62"/>
      <c r="J903" s="82">
        <v>4</v>
      </c>
      <c r="K903" s="319">
        <v>2</v>
      </c>
    </row>
    <row r="904" spans="1:12" x14ac:dyDescent="0.3">
      <c r="A904" s="317">
        <v>42923.586111053242</v>
      </c>
      <c r="B904" s="318">
        <v>34401.481</v>
      </c>
      <c r="C904" s="359">
        <f t="shared" si="17"/>
        <v>0.29099999999743886</v>
      </c>
      <c r="D904" s="420">
        <f t="shared" si="18"/>
        <v>0.14549999999871943</v>
      </c>
      <c r="H904" s="337"/>
      <c r="I904" s="62"/>
      <c r="J904" s="82">
        <v>5</v>
      </c>
      <c r="K904" s="320">
        <v>3</v>
      </c>
    </row>
    <row r="905" spans="1:12" x14ac:dyDescent="0.3">
      <c r="A905" s="317">
        <v>42923.627777719907</v>
      </c>
      <c r="B905" s="318">
        <v>34401.766000000003</v>
      </c>
      <c r="C905" s="359">
        <f t="shared" si="17"/>
        <v>0.28500000000349246</v>
      </c>
      <c r="D905" s="420">
        <f t="shared" si="18"/>
        <v>0.14250000000174623</v>
      </c>
      <c r="H905" s="337"/>
      <c r="I905" s="62"/>
      <c r="J905" s="82">
        <v>6</v>
      </c>
      <c r="K905" s="321">
        <v>4</v>
      </c>
    </row>
    <row r="906" spans="1:12" x14ac:dyDescent="0.3">
      <c r="A906" s="317">
        <v>42923.669444386571</v>
      </c>
      <c r="B906" s="318">
        <v>34402.059000000001</v>
      </c>
      <c r="C906" s="359">
        <f t="shared" si="17"/>
        <v>0.29299999999784632</v>
      </c>
      <c r="D906" s="420">
        <f t="shared" ref="D906:D970" si="19">C906/2</f>
        <v>0.14649999999892316</v>
      </c>
      <c r="H906" s="337"/>
      <c r="I906" s="62"/>
      <c r="J906" s="82">
        <v>7</v>
      </c>
      <c r="K906" s="82">
        <v>1</v>
      </c>
    </row>
    <row r="907" spans="1:12" x14ac:dyDescent="0.3">
      <c r="A907" s="317">
        <v>42923.711111053242</v>
      </c>
      <c r="B907" s="318">
        <v>34402.351000000002</v>
      </c>
      <c r="C907" s="359">
        <f t="shared" si="17"/>
        <v>0.29200000000128057</v>
      </c>
      <c r="D907" s="420">
        <f t="shared" si="19"/>
        <v>0.14600000000064028</v>
      </c>
      <c r="H907" s="337"/>
      <c r="I907" s="62"/>
      <c r="J907" s="82">
        <v>8</v>
      </c>
      <c r="K907" s="319">
        <v>2</v>
      </c>
    </row>
    <row r="908" spans="1:12" x14ac:dyDescent="0.3">
      <c r="A908" s="317">
        <v>42923.752777719907</v>
      </c>
      <c r="B908" s="318">
        <v>34402.633000000002</v>
      </c>
      <c r="C908" s="359">
        <f t="shared" si="17"/>
        <v>0.2819999999992433</v>
      </c>
      <c r="D908" s="420">
        <f t="shared" si="19"/>
        <v>0.14099999999962165</v>
      </c>
      <c r="H908" s="337"/>
      <c r="I908" s="62"/>
      <c r="J908" s="82">
        <v>9</v>
      </c>
      <c r="K908" s="320">
        <v>3</v>
      </c>
    </row>
    <row r="909" spans="1:12" x14ac:dyDescent="0.3">
      <c r="A909" s="317">
        <v>42923.794444386571</v>
      </c>
      <c r="B909" s="318">
        <v>34402.921999999999</v>
      </c>
      <c r="C909" s="359">
        <f t="shared" si="17"/>
        <v>0.28899999999703141</v>
      </c>
      <c r="D909" s="420">
        <f t="shared" si="19"/>
        <v>0.1444999999985157</v>
      </c>
      <c r="H909" s="337"/>
      <c r="I909" s="62"/>
      <c r="J909" s="82">
        <v>10</v>
      </c>
      <c r="K909" s="321">
        <v>4</v>
      </c>
    </row>
    <row r="910" spans="1:12" x14ac:dyDescent="0.3">
      <c r="A910" s="317">
        <v>42923.836111053242</v>
      </c>
      <c r="B910" s="318">
        <v>34403.214</v>
      </c>
      <c r="C910" s="359">
        <f t="shared" si="17"/>
        <v>0.29200000000128057</v>
      </c>
      <c r="D910" s="420">
        <f t="shared" si="19"/>
        <v>0.14600000000064028</v>
      </c>
      <c r="H910" s="337"/>
      <c r="I910" s="62"/>
      <c r="J910" s="82">
        <v>11</v>
      </c>
      <c r="K910" s="82">
        <v>1</v>
      </c>
    </row>
    <row r="911" spans="1:12" x14ac:dyDescent="0.3">
      <c r="A911" s="317">
        <v>42923.877777719907</v>
      </c>
      <c r="B911" s="318">
        <v>34403.502</v>
      </c>
      <c r="C911" s="359">
        <f t="shared" si="17"/>
        <v>0.28800000000046566</v>
      </c>
      <c r="D911" s="420">
        <f t="shared" si="19"/>
        <v>0.14400000000023283</v>
      </c>
      <c r="H911" s="337"/>
      <c r="I911" s="62"/>
      <c r="J911" s="82">
        <v>12</v>
      </c>
      <c r="K911" s="319">
        <v>2</v>
      </c>
    </row>
    <row r="912" spans="1:12" x14ac:dyDescent="0.3">
      <c r="A912" s="317">
        <v>42923.919444386571</v>
      </c>
      <c r="B912" s="318">
        <v>34403.781999999999</v>
      </c>
      <c r="C912" s="359">
        <f t="shared" si="17"/>
        <v>0.27999999999883585</v>
      </c>
      <c r="D912" s="420">
        <f t="shared" si="19"/>
        <v>0.13999999999941792</v>
      </c>
      <c r="H912" s="340"/>
      <c r="I912" s="62"/>
      <c r="J912" s="82">
        <v>13</v>
      </c>
      <c r="K912" s="320">
        <v>3</v>
      </c>
    </row>
    <row r="913" spans="1:11" x14ac:dyDescent="0.3">
      <c r="A913" s="322">
        <v>42923.961111053242</v>
      </c>
      <c r="B913" s="323">
        <v>34404.078000000001</v>
      </c>
      <c r="C913" s="323">
        <f t="shared" si="17"/>
        <v>0.29600000000209548</v>
      </c>
      <c r="D913" s="415">
        <f t="shared" si="19"/>
        <v>0.14800000000104774</v>
      </c>
      <c r="E913" s="336">
        <f>SUM(C890:C913)*7.4805194805</f>
        <v>52.625454545343622</v>
      </c>
      <c r="F913" s="324">
        <f>AVERAGE(D890:D913)</f>
        <v>0.14656250000007276</v>
      </c>
      <c r="G913" s="324">
        <f>_xlfn.STDEV.S(D890:D913)</f>
        <v>3.3696616394758333E-3</v>
      </c>
      <c r="H913" s="337"/>
      <c r="I913" s="62"/>
      <c r="J913" s="82">
        <v>14</v>
      </c>
      <c r="K913" s="321">
        <v>4</v>
      </c>
    </row>
    <row r="914" spans="1:11" x14ac:dyDescent="0.3">
      <c r="A914" s="317">
        <v>42924.002777719907</v>
      </c>
      <c r="B914" s="359">
        <v>34404.372000000003</v>
      </c>
      <c r="C914" s="359">
        <f t="shared" si="17"/>
        <v>0.29400000000168802</v>
      </c>
      <c r="D914" s="420">
        <f t="shared" si="19"/>
        <v>0.14700000000084401</v>
      </c>
      <c r="H914" s="337"/>
      <c r="I914" s="62"/>
      <c r="J914" s="82">
        <v>15</v>
      </c>
      <c r="K914" s="82">
        <v>1</v>
      </c>
    </row>
    <row r="915" spans="1:11" x14ac:dyDescent="0.3">
      <c r="A915" s="317">
        <v>42924.044444386571</v>
      </c>
      <c r="B915" s="359">
        <v>34404.660000000003</v>
      </c>
      <c r="C915" s="359">
        <f t="shared" si="17"/>
        <v>0.28800000000046566</v>
      </c>
      <c r="D915" s="420">
        <f t="shared" si="19"/>
        <v>0.14400000000023283</v>
      </c>
      <c r="H915" s="337"/>
      <c r="I915" s="62"/>
      <c r="J915" s="82">
        <v>16</v>
      </c>
      <c r="K915" s="319">
        <v>2</v>
      </c>
    </row>
    <row r="916" spans="1:11" x14ac:dyDescent="0.3">
      <c r="A916" s="317">
        <v>42924.086111053242</v>
      </c>
      <c r="B916" s="359">
        <v>34404.955000000002</v>
      </c>
      <c r="C916" s="359">
        <f t="shared" si="17"/>
        <v>0.29499999999825377</v>
      </c>
      <c r="D916" s="420">
        <f t="shared" si="19"/>
        <v>0.14749999999912689</v>
      </c>
      <c r="H916" s="337"/>
      <c r="I916" s="62"/>
      <c r="J916" s="82">
        <v>17</v>
      </c>
      <c r="K916" s="320">
        <v>3</v>
      </c>
    </row>
    <row r="917" spans="1:11" x14ac:dyDescent="0.3">
      <c r="A917" s="317">
        <v>42924.127777719907</v>
      </c>
      <c r="B917" s="359">
        <v>34405.258000000002</v>
      </c>
      <c r="C917" s="359">
        <f t="shared" si="17"/>
        <v>0.30299999999988358</v>
      </c>
      <c r="D917" s="420">
        <f t="shared" si="19"/>
        <v>0.15149999999994179</v>
      </c>
      <c r="H917" s="337"/>
      <c r="I917" s="62"/>
      <c r="J917" s="82">
        <v>18</v>
      </c>
      <c r="K917" s="321">
        <v>4</v>
      </c>
    </row>
    <row r="918" spans="1:11" x14ac:dyDescent="0.3">
      <c r="A918" s="317">
        <v>42924.169444386571</v>
      </c>
      <c r="B918" s="359">
        <v>34405.550999999999</v>
      </c>
      <c r="C918" s="359">
        <f t="shared" si="17"/>
        <v>0.29299999999784632</v>
      </c>
      <c r="D918" s="420">
        <f t="shared" si="19"/>
        <v>0.14649999999892316</v>
      </c>
      <c r="H918" s="337"/>
      <c r="I918" s="62"/>
      <c r="J918" s="82">
        <v>19</v>
      </c>
      <c r="K918" s="82">
        <v>1</v>
      </c>
    </row>
    <row r="919" spans="1:11" x14ac:dyDescent="0.3">
      <c r="A919" s="317">
        <v>42924.211111053242</v>
      </c>
      <c r="B919" s="359">
        <v>34405.847999999998</v>
      </c>
      <c r="C919" s="359">
        <f t="shared" si="17"/>
        <v>0.29699999999866122</v>
      </c>
      <c r="D919" s="420">
        <f t="shared" si="19"/>
        <v>0.14849999999933061</v>
      </c>
      <c r="H919" s="337"/>
      <c r="I919" s="62"/>
      <c r="J919" s="82">
        <v>20</v>
      </c>
      <c r="K919" s="319">
        <v>2</v>
      </c>
    </row>
    <row r="920" spans="1:11" x14ac:dyDescent="0.3">
      <c r="A920" s="317">
        <v>42924.252777719907</v>
      </c>
      <c r="B920" s="359">
        <v>34406.152999999998</v>
      </c>
      <c r="C920" s="359">
        <f t="shared" si="17"/>
        <v>0.30500000000029104</v>
      </c>
      <c r="D920" s="420">
        <f t="shared" si="19"/>
        <v>0.15250000000014552</v>
      </c>
      <c r="H920" s="363"/>
      <c r="I920" s="62"/>
      <c r="J920" s="82">
        <v>21</v>
      </c>
      <c r="K920" s="320">
        <v>3</v>
      </c>
    </row>
    <row r="921" spans="1:11" x14ac:dyDescent="0.3">
      <c r="A921" s="317">
        <v>42924.294444386571</v>
      </c>
      <c r="B921" s="359">
        <v>34406.451000000001</v>
      </c>
      <c r="C921" s="359">
        <f t="shared" si="17"/>
        <v>0.29800000000250293</v>
      </c>
      <c r="D921" s="420">
        <f t="shared" si="19"/>
        <v>0.14900000000125146</v>
      </c>
      <c r="H921" s="337"/>
      <c r="I921" s="62"/>
      <c r="J921" s="82">
        <v>22</v>
      </c>
      <c r="K921" s="321">
        <v>4</v>
      </c>
    </row>
    <row r="922" spans="1:11" x14ac:dyDescent="0.3">
      <c r="A922" s="317">
        <v>42924.336111053242</v>
      </c>
      <c r="B922" s="359">
        <v>34406.74</v>
      </c>
      <c r="C922" s="359">
        <f t="shared" si="17"/>
        <v>0.28899999999703141</v>
      </c>
      <c r="D922" s="420">
        <f t="shared" si="19"/>
        <v>0.1444999999985157</v>
      </c>
      <c r="H922" s="337"/>
      <c r="I922" s="62"/>
      <c r="J922" s="82">
        <v>23</v>
      </c>
      <c r="K922" s="82">
        <v>1</v>
      </c>
    </row>
    <row r="923" spans="1:11" x14ac:dyDescent="0.3">
      <c r="A923" s="317">
        <v>42924.377777719907</v>
      </c>
      <c r="B923" s="359">
        <v>34407.040999999997</v>
      </c>
      <c r="C923" s="359">
        <f t="shared" si="17"/>
        <v>0.30099999999947613</v>
      </c>
      <c r="D923" s="420">
        <f t="shared" si="19"/>
        <v>0.15049999999973807</v>
      </c>
      <c r="H923" s="337"/>
      <c r="I923" s="62"/>
      <c r="J923" s="82">
        <v>24</v>
      </c>
      <c r="K923" s="319">
        <v>2</v>
      </c>
    </row>
    <row r="924" spans="1:11" x14ac:dyDescent="0.3">
      <c r="A924" s="317">
        <v>42924.419444386571</v>
      </c>
      <c r="B924" s="359">
        <v>34407.341</v>
      </c>
      <c r="C924" s="359">
        <f t="shared" si="17"/>
        <v>0.30000000000291038</v>
      </c>
      <c r="D924" s="420">
        <f t="shared" si="19"/>
        <v>0.15000000000145519</v>
      </c>
      <c r="H924" s="337"/>
      <c r="I924" s="62"/>
      <c r="J924" s="82">
        <v>25</v>
      </c>
      <c r="K924" s="320">
        <v>3</v>
      </c>
    </row>
    <row r="925" spans="1:11" x14ac:dyDescent="0.3">
      <c r="A925" s="317">
        <v>42924.461111053242</v>
      </c>
      <c r="B925" s="359">
        <v>34407.629999999997</v>
      </c>
      <c r="C925" s="359">
        <f t="shared" si="17"/>
        <v>0.28899999999703141</v>
      </c>
      <c r="D925" s="420">
        <f t="shared" si="19"/>
        <v>0.1444999999985157</v>
      </c>
      <c r="H925" s="337"/>
      <c r="I925" s="62"/>
      <c r="J925" s="82">
        <v>26</v>
      </c>
      <c r="K925" s="321">
        <v>4</v>
      </c>
    </row>
    <row r="926" spans="1:11" x14ac:dyDescent="0.3">
      <c r="A926" s="317">
        <v>42924.502777719907</v>
      </c>
      <c r="B926" s="359">
        <v>34407.925999999999</v>
      </c>
      <c r="C926" s="359">
        <f t="shared" si="17"/>
        <v>0.29600000000209548</v>
      </c>
      <c r="D926" s="420">
        <f t="shared" si="19"/>
        <v>0.14800000000104774</v>
      </c>
      <c r="H926" s="337"/>
      <c r="I926" s="62"/>
      <c r="J926" s="82">
        <v>27</v>
      </c>
      <c r="K926" s="82">
        <v>1</v>
      </c>
    </row>
    <row r="927" spans="1:11" x14ac:dyDescent="0.3">
      <c r="A927" s="317">
        <v>42924.544444386571</v>
      </c>
      <c r="B927" s="359">
        <v>34408.226000000002</v>
      </c>
      <c r="C927" s="359">
        <f t="shared" si="17"/>
        <v>0.30000000000291038</v>
      </c>
      <c r="D927" s="420">
        <f t="shared" si="19"/>
        <v>0.15000000000145519</v>
      </c>
      <c r="H927" s="337"/>
      <c r="I927" s="62"/>
      <c r="J927" s="82">
        <v>28</v>
      </c>
      <c r="K927" s="319">
        <v>2</v>
      </c>
    </row>
    <row r="928" spans="1:11" x14ac:dyDescent="0.3">
      <c r="A928" s="317">
        <v>42924.586111053242</v>
      </c>
      <c r="B928" s="359">
        <v>34408.521999999997</v>
      </c>
      <c r="C928" s="359">
        <f t="shared" si="17"/>
        <v>0.29599999999481952</v>
      </c>
      <c r="D928" s="420">
        <f t="shared" si="19"/>
        <v>0.14799999999740976</v>
      </c>
      <c r="H928" s="337"/>
      <c r="I928" s="62"/>
      <c r="J928" s="82">
        <v>29</v>
      </c>
      <c r="K928" s="320">
        <v>3</v>
      </c>
    </row>
    <row r="929" spans="1:11" x14ac:dyDescent="0.3">
      <c r="A929" s="317">
        <v>42924.627777719907</v>
      </c>
      <c r="B929" s="359">
        <v>34408.811999999998</v>
      </c>
      <c r="C929" s="359">
        <f t="shared" si="17"/>
        <v>0.29000000000087311</v>
      </c>
      <c r="D929" s="420">
        <f t="shared" si="19"/>
        <v>0.14500000000043656</v>
      </c>
      <c r="H929" s="337"/>
      <c r="I929" s="62"/>
      <c r="J929" s="82">
        <v>30</v>
      </c>
      <c r="K929" s="321">
        <v>4</v>
      </c>
    </row>
    <row r="930" spans="1:11" x14ac:dyDescent="0.3">
      <c r="A930" s="317">
        <v>42924.669444386571</v>
      </c>
      <c r="B930" s="359">
        <v>34409.112000000001</v>
      </c>
      <c r="C930" s="359">
        <f t="shared" si="17"/>
        <v>0.30000000000291038</v>
      </c>
      <c r="D930" s="420">
        <f t="shared" si="19"/>
        <v>0.15000000000145519</v>
      </c>
      <c r="H930" s="337"/>
      <c r="I930" s="62"/>
      <c r="J930" s="82">
        <v>31</v>
      </c>
      <c r="K930" s="82">
        <v>1</v>
      </c>
    </row>
    <row r="931" spans="1:11" x14ac:dyDescent="0.3">
      <c r="A931" s="317">
        <v>42924.711111053242</v>
      </c>
      <c r="B931" s="359">
        <v>34409.408000000003</v>
      </c>
      <c r="C931" s="359">
        <f t="shared" si="17"/>
        <v>0.29600000000209548</v>
      </c>
      <c r="D931" s="420">
        <f t="shared" si="19"/>
        <v>0.14800000000104774</v>
      </c>
      <c r="H931" s="337"/>
      <c r="I931" s="62"/>
      <c r="J931" s="82">
        <v>32</v>
      </c>
      <c r="K931" s="319">
        <v>2</v>
      </c>
    </row>
    <row r="932" spans="1:11" x14ac:dyDescent="0.3">
      <c r="A932" s="317">
        <v>42924.752777719907</v>
      </c>
      <c r="B932" s="359">
        <v>34409.690999999999</v>
      </c>
      <c r="C932" s="359">
        <f t="shared" si="17"/>
        <v>0.28299999999580905</v>
      </c>
      <c r="D932" s="420">
        <f t="shared" si="19"/>
        <v>0.14149999999790452</v>
      </c>
      <c r="H932" s="337"/>
      <c r="I932" s="62"/>
      <c r="J932" s="82">
        <v>33</v>
      </c>
      <c r="K932" s="320">
        <v>3</v>
      </c>
    </row>
    <row r="933" spans="1:11" x14ac:dyDescent="0.3">
      <c r="A933" s="317">
        <v>42924.794444386571</v>
      </c>
      <c r="B933" s="359">
        <v>34409.978000000003</v>
      </c>
      <c r="C933" s="359">
        <f t="shared" si="17"/>
        <v>0.28700000000389991</v>
      </c>
      <c r="D933" s="420">
        <f t="shared" si="19"/>
        <v>0.14350000000194996</v>
      </c>
      <c r="H933" s="337"/>
      <c r="I933" s="62"/>
      <c r="J933" s="82">
        <v>34</v>
      </c>
      <c r="K933" s="321">
        <v>4</v>
      </c>
    </row>
    <row r="934" spans="1:11" x14ac:dyDescent="0.3">
      <c r="A934" s="317">
        <v>42924.836111053242</v>
      </c>
      <c r="B934" s="359">
        <v>34410.273000000001</v>
      </c>
      <c r="C934" s="359">
        <f t="shared" si="17"/>
        <v>0.29499999999825377</v>
      </c>
      <c r="D934" s="420">
        <f t="shared" si="19"/>
        <v>0.14749999999912689</v>
      </c>
      <c r="H934" s="337"/>
      <c r="I934" s="62"/>
      <c r="J934" s="82">
        <v>35</v>
      </c>
      <c r="K934" s="82">
        <v>1</v>
      </c>
    </row>
    <row r="935" spans="1:11" x14ac:dyDescent="0.3">
      <c r="A935" s="317">
        <v>42924.877777719907</v>
      </c>
      <c r="B935" s="359">
        <v>34410.555999999997</v>
      </c>
      <c r="C935" s="359">
        <f t="shared" si="17"/>
        <v>0.28299999999580905</v>
      </c>
      <c r="D935" s="420">
        <f t="shared" si="19"/>
        <v>0.14149999999790452</v>
      </c>
      <c r="H935" s="337"/>
      <c r="I935" s="62"/>
      <c r="J935" s="82">
        <v>36</v>
      </c>
      <c r="K935" s="319">
        <v>2</v>
      </c>
    </row>
    <row r="936" spans="1:11" x14ac:dyDescent="0.3">
      <c r="A936" s="317">
        <v>42924.919444386571</v>
      </c>
      <c r="B936" s="359">
        <v>34410.830999999998</v>
      </c>
      <c r="C936" s="359">
        <f t="shared" si="17"/>
        <v>0.27500000000145519</v>
      </c>
      <c r="D936" s="420">
        <f t="shared" si="19"/>
        <v>0.1375000000007276</v>
      </c>
      <c r="H936" s="340"/>
      <c r="I936" s="62"/>
      <c r="J936" s="82">
        <v>37</v>
      </c>
      <c r="K936" s="320">
        <v>3</v>
      </c>
    </row>
    <row r="937" spans="1:11" x14ac:dyDescent="0.3">
      <c r="A937" s="322">
        <v>42924.961111053242</v>
      </c>
      <c r="B937" s="323">
        <v>34411.120999999999</v>
      </c>
      <c r="C937" s="323">
        <f t="shared" si="17"/>
        <v>0.29000000000087311</v>
      </c>
      <c r="D937" s="415">
        <f t="shared" si="19"/>
        <v>0.14500000000043656</v>
      </c>
      <c r="E937" s="336">
        <f>SUM(C914:C937)*7.4805194805</f>
        <v>52.685298701145392</v>
      </c>
      <c r="F937" s="324">
        <f>AVERAGE(D914:D937)</f>
        <v>0.14672916666662181</v>
      </c>
      <c r="G937" s="324">
        <f>_xlfn.STDEV.S(D914:D937)</f>
        <v>3.5538685803556905E-3</v>
      </c>
      <c r="H937" s="337"/>
      <c r="I937" s="62"/>
      <c r="J937" s="82">
        <v>38</v>
      </c>
      <c r="K937" s="321">
        <v>4</v>
      </c>
    </row>
    <row r="938" spans="1:11" x14ac:dyDescent="0.3">
      <c r="A938" s="317">
        <v>42925.002777719907</v>
      </c>
      <c r="B938" s="359">
        <v>34411.408000000003</v>
      </c>
      <c r="C938" s="359">
        <f t="shared" si="17"/>
        <v>0.28700000000389991</v>
      </c>
      <c r="D938" s="420">
        <f t="shared" si="19"/>
        <v>0.14350000000194996</v>
      </c>
      <c r="H938" s="337"/>
      <c r="I938" s="62"/>
      <c r="J938" s="82">
        <v>39</v>
      </c>
      <c r="K938" s="82">
        <v>1</v>
      </c>
    </row>
    <row r="939" spans="1:11" x14ac:dyDescent="0.3">
      <c r="A939" s="317">
        <v>42925.044444386571</v>
      </c>
      <c r="B939" s="359">
        <v>34411.69</v>
      </c>
      <c r="C939" s="359">
        <f t="shared" si="17"/>
        <v>0.2819999999992433</v>
      </c>
      <c r="D939" s="420">
        <f t="shared" si="19"/>
        <v>0.14099999999962165</v>
      </c>
      <c r="H939" s="340"/>
      <c r="I939" s="62"/>
      <c r="J939" s="82">
        <v>40</v>
      </c>
      <c r="K939" s="319">
        <v>2</v>
      </c>
    </row>
    <row r="940" spans="1:11" x14ac:dyDescent="0.3">
      <c r="A940" s="317">
        <v>42925.086111053242</v>
      </c>
      <c r="B940" s="359">
        <v>34411.983</v>
      </c>
      <c r="C940" s="359">
        <f t="shared" si="17"/>
        <v>0.29299999999784632</v>
      </c>
      <c r="D940" s="420">
        <f t="shared" si="19"/>
        <v>0.14649999999892316</v>
      </c>
      <c r="H940" s="337"/>
      <c r="I940" s="62"/>
      <c r="J940" s="82">
        <v>41</v>
      </c>
      <c r="K940" s="320">
        <v>3</v>
      </c>
    </row>
    <row r="941" spans="1:11" x14ac:dyDescent="0.3">
      <c r="A941" s="317">
        <v>42925.127777719907</v>
      </c>
      <c r="B941" s="359">
        <v>34412.288</v>
      </c>
      <c r="C941" s="359">
        <f t="shared" si="17"/>
        <v>0.30500000000029104</v>
      </c>
      <c r="D941" s="420">
        <f t="shared" si="19"/>
        <v>0.15250000000014552</v>
      </c>
      <c r="H941" s="337"/>
      <c r="I941" s="62"/>
      <c r="J941" s="82">
        <v>42</v>
      </c>
      <c r="K941" s="321">
        <v>4</v>
      </c>
    </row>
    <row r="942" spans="1:11" x14ac:dyDescent="0.3">
      <c r="A942" s="317">
        <v>42925.169444386571</v>
      </c>
      <c r="B942" s="359">
        <v>34412.578999999998</v>
      </c>
      <c r="C942" s="359">
        <f t="shared" si="17"/>
        <v>0.29099999999743886</v>
      </c>
      <c r="D942" s="420">
        <f t="shared" si="19"/>
        <v>0.14549999999871943</v>
      </c>
      <c r="H942" s="337"/>
      <c r="I942" s="62"/>
      <c r="J942" s="82">
        <v>43</v>
      </c>
      <c r="K942" s="82">
        <v>1</v>
      </c>
    </row>
    <row r="943" spans="1:11" x14ac:dyDescent="0.3">
      <c r="A943" s="317">
        <v>42925.211111053242</v>
      </c>
      <c r="B943" s="359">
        <v>34412.877</v>
      </c>
      <c r="C943" s="359">
        <f t="shared" si="17"/>
        <v>0.29800000000250293</v>
      </c>
      <c r="D943" s="420">
        <f t="shared" si="19"/>
        <v>0.14900000000125146</v>
      </c>
      <c r="H943" s="337"/>
      <c r="I943" s="62"/>
      <c r="J943" s="82">
        <v>44</v>
      </c>
      <c r="K943" s="319">
        <v>2</v>
      </c>
    </row>
    <row r="944" spans="1:11" x14ac:dyDescent="0.3">
      <c r="A944" s="317">
        <v>42925.252777719907</v>
      </c>
      <c r="B944" s="359">
        <v>34413.184999999998</v>
      </c>
      <c r="C944" s="359">
        <f t="shared" si="17"/>
        <v>0.30799999999726424</v>
      </c>
      <c r="D944" s="420">
        <f t="shared" si="19"/>
        <v>0.15399999999863212</v>
      </c>
      <c r="H944" s="337"/>
      <c r="I944" s="62"/>
      <c r="J944" s="82">
        <v>45</v>
      </c>
      <c r="K944" s="320">
        <v>3</v>
      </c>
    </row>
    <row r="945" spans="1:12" x14ac:dyDescent="0.3">
      <c r="A945" s="317">
        <v>42925.294444386571</v>
      </c>
      <c r="B945" s="359">
        <v>34413.491000000002</v>
      </c>
      <c r="C945" s="359">
        <f t="shared" si="17"/>
        <v>0.30600000000413274</v>
      </c>
      <c r="D945" s="420">
        <f t="shared" si="19"/>
        <v>0.15300000000206637</v>
      </c>
      <c r="H945" s="337"/>
      <c r="I945" s="62"/>
      <c r="J945" s="82">
        <v>46</v>
      </c>
      <c r="K945" s="321">
        <v>4</v>
      </c>
    </row>
    <row r="946" spans="1:12" x14ac:dyDescent="0.3">
      <c r="A946" s="317">
        <v>42925.336110879631</v>
      </c>
      <c r="B946" s="359">
        <v>34413.788999999997</v>
      </c>
      <c r="C946" s="359">
        <f t="shared" si="17"/>
        <v>0.29799999999522697</v>
      </c>
      <c r="D946" s="420">
        <f t="shared" si="19"/>
        <v>0.14899999999761349</v>
      </c>
      <c r="H946" s="337"/>
      <c r="I946" s="62"/>
      <c r="J946" s="82">
        <v>47</v>
      </c>
      <c r="K946" s="82">
        <v>1</v>
      </c>
    </row>
    <row r="947" spans="1:12" x14ac:dyDescent="0.3">
      <c r="A947" s="317">
        <v>42925.377777488429</v>
      </c>
      <c r="B947" s="359">
        <v>34414.1</v>
      </c>
      <c r="C947" s="359">
        <f t="shared" si="17"/>
        <v>0.3110000000015134</v>
      </c>
      <c r="D947" s="420">
        <f t="shared" si="19"/>
        <v>0.1555000000007567</v>
      </c>
      <c r="H947" s="363"/>
      <c r="I947" s="62"/>
      <c r="J947" s="82">
        <v>48</v>
      </c>
      <c r="K947" s="319">
        <v>2</v>
      </c>
    </row>
    <row r="948" spans="1:12" x14ac:dyDescent="0.3">
      <c r="A948" s="317">
        <v>42925.419444097221</v>
      </c>
      <c r="B948" s="359">
        <v>34414.404000000002</v>
      </c>
      <c r="C948" s="359">
        <f t="shared" si="17"/>
        <v>0.30400000000372529</v>
      </c>
      <c r="D948" s="420">
        <f t="shared" si="19"/>
        <v>0.15200000000186265</v>
      </c>
      <c r="H948" s="337"/>
      <c r="I948" s="62"/>
      <c r="J948" s="82">
        <v>49</v>
      </c>
      <c r="K948" s="320">
        <v>3</v>
      </c>
    </row>
    <row r="949" spans="1:12" x14ac:dyDescent="0.3">
      <c r="A949" s="317">
        <v>42925.461110706019</v>
      </c>
      <c r="B949" s="359">
        <v>34414.699999999997</v>
      </c>
      <c r="C949" s="359">
        <f t="shared" si="17"/>
        <v>0.29599999999481952</v>
      </c>
      <c r="D949" s="420">
        <f t="shared" si="19"/>
        <v>0.14799999999740976</v>
      </c>
      <c r="H949" s="337"/>
      <c r="I949" s="62"/>
      <c r="J949" s="82">
        <v>50</v>
      </c>
      <c r="K949" s="321">
        <v>4</v>
      </c>
    </row>
    <row r="950" spans="1:12" x14ac:dyDescent="0.3">
      <c r="A950" s="317">
        <v>42925.502777314818</v>
      </c>
      <c r="B950" s="359">
        <v>34415.004999999997</v>
      </c>
      <c r="C950" s="359">
        <f t="shared" si="17"/>
        <v>0.30500000000029104</v>
      </c>
      <c r="D950" s="420">
        <f t="shared" si="19"/>
        <v>0.15250000000014552</v>
      </c>
      <c r="H950" s="337"/>
      <c r="I950" s="62"/>
      <c r="J950" s="82">
        <v>51</v>
      </c>
      <c r="K950" s="82">
        <v>1</v>
      </c>
    </row>
    <row r="951" spans="1:12" x14ac:dyDescent="0.3">
      <c r="A951" s="317">
        <v>42925.544443923609</v>
      </c>
      <c r="B951" s="359">
        <v>34415.311000000002</v>
      </c>
      <c r="C951" s="359">
        <f t="shared" si="17"/>
        <v>0.30600000000413274</v>
      </c>
      <c r="D951" s="420">
        <f t="shared" si="19"/>
        <v>0.15300000000206637</v>
      </c>
      <c r="H951" s="337"/>
      <c r="I951" s="62"/>
      <c r="J951" s="82">
        <v>52</v>
      </c>
      <c r="K951" s="319">
        <v>2</v>
      </c>
    </row>
    <row r="952" spans="1:12" x14ac:dyDescent="0.3">
      <c r="A952" s="317">
        <v>42925.586110532407</v>
      </c>
      <c r="B952" s="359">
        <v>34415.601999999999</v>
      </c>
      <c r="C952" s="359">
        <f t="shared" si="17"/>
        <v>0.29099999999743886</v>
      </c>
      <c r="D952" s="420">
        <f t="shared" si="19"/>
        <v>0.14549999999871943</v>
      </c>
      <c r="H952" s="337"/>
      <c r="I952" s="62"/>
      <c r="J952" s="82">
        <v>53</v>
      </c>
      <c r="K952" s="320">
        <v>3</v>
      </c>
    </row>
    <row r="953" spans="1:12" x14ac:dyDescent="0.3">
      <c r="A953" s="317">
        <v>42925.627777141206</v>
      </c>
      <c r="B953" s="359">
        <v>34415.898000000001</v>
      </c>
      <c r="C953" s="359">
        <f t="shared" ref="C953:C1173" si="20">B953-B952</f>
        <v>0.29600000000209548</v>
      </c>
      <c r="D953" s="420">
        <f t="shared" si="19"/>
        <v>0.14800000000104774</v>
      </c>
      <c r="H953" s="337"/>
      <c r="I953" s="62"/>
      <c r="J953" s="82">
        <v>54</v>
      </c>
      <c r="K953" s="321">
        <v>4</v>
      </c>
    </row>
    <row r="954" spans="1:12" x14ac:dyDescent="0.3">
      <c r="A954" s="317">
        <v>42925.669443749997</v>
      </c>
      <c r="B954" s="359">
        <v>34416.207999999999</v>
      </c>
      <c r="C954" s="359">
        <f t="shared" si="20"/>
        <v>0.30999999999767169</v>
      </c>
      <c r="D954" s="420">
        <f t="shared" si="19"/>
        <v>0.15499999999883585</v>
      </c>
      <c r="H954" s="337"/>
      <c r="I954" s="62"/>
      <c r="J954" s="82">
        <v>55</v>
      </c>
      <c r="K954" s="82">
        <v>1</v>
      </c>
    </row>
    <row r="955" spans="1:12" x14ac:dyDescent="0.3">
      <c r="A955" s="317">
        <v>42925.706944444442</v>
      </c>
      <c r="B955" s="359">
        <v>34416.425000000003</v>
      </c>
      <c r="C955" s="359">
        <f t="shared" si="20"/>
        <v>0.21700000000419095</v>
      </c>
      <c r="D955" s="420"/>
      <c r="H955" s="337"/>
      <c r="I955" s="333"/>
      <c r="K955" s="319"/>
      <c r="L955" s="54" t="s">
        <v>307</v>
      </c>
    </row>
    <row r="956" spans="1:12" x14ac:dyDescent="0.3">
      <c r="A956" s="322">
        <v>42925.709722222222</v>
      </c>
      <c r="B956" s="356">
        <v>34416.720999999998</v>
      </c>
      <c r="C956" s="356">
        <f t="shared" si="20"/>
        <v>0.29599999999481952</v>
      </c>
      <c r="D956" s="418">
        <f t="shared" si="19"/>
        <v>0.14799999999740976</v>
      </c>
      <c r="E956" s="336">
        <f>SUM(C938:C956)*7.4805194805*1.333333333</f>
        <v>55.854545440421845</v>
      </c>
      <c r="F956" s="324">
        <f>AVERAGE(D933:D956)</f>
        <v>0.1481086956520575</v>
      </c>
      <c r="G956" s="324">
        <f>_xlfn.STDEV.S(D938:D956)</f>
        <v>4.1425774241672037E-3</v>
      </c>
      <c r="H956" s="343"/>
      <c r="I956" s="344">
        <f>AVERAGE(D801:D956)</f>
        <v>0.14726315789472497</v>
      </c>
      <c r="J956" s="325"/>
      <c r="K956" s="319">
        <v>2</v>
      </c>
    </row>
    <row r="957" spans="1:12" x14ac:dyDescent="0.3">
      <c r="A957" s="317">
        <v>42925.713888888888</v>
      </c>
      <c r="B957" s="359">
        <v>34417.387999999999</v>
      </c>
      <c r="C957" s="359">
        <f t="shared" si="20"/>
        <v>0.66700000000128057</v>
      </c>
      <c r="D957" s="420"/>
      <c r="H957" s="62"/>
      <c r="L957" s="351" t="s">
        <v>308</v>
      </c>
    </row>
    <row r="958" spans="1:12" x14ac:dyDescent="0.3">
      <c r="A958" s="317">
        <v>42925.72152777778</v>
      </c>
      <c r="B958" s="359">
        <v>34417.682000000001</v>
      </c>
      <c r="C958" s="359">
        <f t="shared" si="20"/>
        <v>0.29400000000168802</v>
      </c>
      <c r="D958" s="420"/>
      <c r="H958" s="62"/>
      <c r="L958" s="54" t="s">
        <v>309</v>
      </c>
    </row>
    <row r="959" spans="1:12" x14ac:dyDescent="0.3">
      <c r="A959" s="347">
        <v>42925.724305555559</v>
      </c>
      <c r="B959" s="364">
        <v>34418.078999999998</v>
      </c>
      <c r="C959" s="364">
        <f t="shared" si="20"/>
        <v>0.39699999999720603</v>
      </c>
      <c r="D959" s="421"/>
      <c r="E959" s="349">
        <f>(B959-B9)*7.4805194805</f>
        <v>2125.3577142801705</v>
      </c>
      <c r="F959" s="350" t="s">
        <v>292</v>
      </c>
      <c r="G959" s="351"/>
      <c r="H959" s="365"/>
      <c r="I959" s="351"/>
      <c r="J959" s="350"/>
      <c r="K959" s="353"/>
      <c r="L959" s="351" t="s">
        <v>310</v>
      </c>
    </row>
    <row r="960" spans="1:12" x14ac:dyDescent="0.3">
      <c r="A960" s="347">
        <v>42926.404861111114</v>
      </c>
      <c r="B960" s="364">
        <v>34418.078999999998</v>
      </c>
      <c r="C960" s="364">
        <f t="shared" si="20"/>
        <v>0</v>
      </c>
      <c r="D960" s="421"/>
      <c r="E960" s="351"/>
      <c r="F960" s="351"/>
      <c r="G960" s="351"/>
      <c r="H960" s="365"/>
      <c r="I960" s="351"/>
      <c r="J960" s="353"/>
      <c r="K960" s="353"/>
      <c r="L960" s="351"/>
    </row>
    <row r="961" spans="1:12" x14ac:dyDescent="0.3">
      <c r="A961" s="347">
        <v>42926.40902777778</v>
      </c>
      <c r="B961" s="364">
        <v>34418.231</v>
      </c>
      <c r="C961" s="364">
        <f t="shared" si="20"/>
        <v>0.15200000000186265</v>
      </c>
      <c r="D961" s="417"/>
      <c r="E961" s="351"/>
      <c r="F961" s="351"/>
      <c r="G961" s="351"/>
      <c r="H961" s="351"/>
      <c r="I961" s="351"/>
      <c r="J961" s="353"/>
      <c r="K961" s="353"/>
      <c r="L961" s="351" t="s">
        <v>311</v>
      </c>
    </row>
    <row r="962" spans="1:12" x14ac:dyDescent="0.3">
      <c r="A962" s="317">
        <v>42926.419444444444</v>
      </c>
      <c r="B962" s="359">
        <v>34418.540999999997</v>
      </c>
      <c r="C962" s="359">
        <f t="shared" si="20"/>
        <v>0.30999999999767169</v>
      </c>
      <c r="D962" s="420">
        <f t="shared" si="19"/>
        <v>0.15499999999883585</v>
      </c>
      <c r="H962" s="337"/>
      <c r="I962" s="62"/>
      <c r="J962" s="82">
        <v>1</v>
      </c>
      <c r="K962" s="320">
        <v>3</v>
      </c>
      <c r="L962" s="54" t="s">
        <v>312</v>
      </c>
    </row>
    <row r="963" spans="1:12" x14ac:dyDescent="0.3">
      <c r="A963" s="317">
        <v>42926.461111111108</v>
      </c>
      <c r="B963" s="359">
        <v>34418.841</v>
      </c>
      <c r="C963" s="359">
        <f t="shared" si="20"/>
        <v>0.30000000000291038</v>
      </c>
      <c r="D963" s="420">
        <f t="shared" si="19"/>
        <v>0.15000000000145519</v>
      </c>
      <c r="E963" s="333"/>
      <c r="F963" s="333"/>
      <c r="G963" s="333"/>
      <c r="H963" s="337"/>
      <c r="I963" s="62"/>
      <c r="J963" s="82">
        <v>2</v>
      </c>
      <c r="K963" s="321">
        <v>4</v>
      </c>
    </row>
    <row r="964" spans="1:12" x14ac:dyDescent="0.3">
      <c r="A964" s="317">
        <v>42926.502777719907</v>
      </c>
      <c r="B964" s="359">
        <v>34419.15</v>
      </c>
      <c r="C964" s="359">
        <f t="shared" si="20"/>
        <v>0.30900000000110595</v>
      </c>
      <c r="D964" s="420">
        <f t="shared" si="19"/>
        <v>0.15450000000055297</v>
      </c>
      <c r="E964" s="333"/>
      <c r="F964" s="333"/>
      <c r="G964" s="333"/>
      <c r="H964" s="337"/>
      <c r="I964" s="62"/>
      <c r="J964" s="82">
        <v>3</v>
      </c>
      <c r="K964" s="82">
        <v>1</v>
      </c>
    </row>
    <row r="965" spans="1:12" x14ac:dyDescent="0.3">
      <c r="A965" s="317">
        <v>42926.544444386571</v>
      </c>
      <c r="B965" s="359">
        <v>34419.46</v>
      </c>
      <c r="C965" s="359">
        <f t="shared" si="20"/>
        <v>0.30999999999767169</v>
      </c>
      <c r="D965" s="420">
        <f t="shared" si="19"/>
        <v>0.15499999999883585</v>
      </c>
      <c r="E965" s="333"/>
      <c r="F965" s="333"/>
      <c r="G965" s="333"/>
      <c r="H965" s="337"/>
      <c r="I965" s="62"/>
      <c r="J965" s="82">
        <v>4</v>
      </c>
      <c r="K965" s="319">
        <v>2</v>
      </c>
    </row>
    <row r="966" spans="1:12" x14ac:dyDescent="0.3">
      <c r="A966" s="317">
        <v>42926.586111053242</v>
      </c>
      <c r="B966" s="359">
        <v>34419.762000000002</v>
      </c>
      <c r="C966" s="359">
        <f t="shared" si="20"/>
        <v>0.30200000000331784</v>
      </c>
      <c r="D966" s="420">
        <f t="shared" si="19"/>
        <v>0.15100000000165892</v>
      </c>
      <c r="E966" s="333"/>
      <c r="F966" s="333"/>
      <c r="G966" s="333"/>
      <c r="H966" s="337"/>
      <c r="I966" s="62"/>
      <c r="J966" s="82">
        <v>5</v>
      </c>
      <c r="K966" s="320">
        <v>3</v>
      </c>
    </row>
    <row r="967" spans="1:12" x14ac:dyDescent="0.3">
      <c r="A967" s="317">
        <v>42926.627777719907</v>
      </c>
      <c r="B967" s="359">
        <v>34420.071000000004</v>
      </c>
      <c r="C967" s="359">
        <f t="shared" si="20"/>
        <v>0.30900000000110595</v>
      </c>
      <c r="D967" s="420">
        <f t="shared" si="19"/>
        <v>0.15450000000055297</v>
      </c>
      <c r="H967" s="337"/>
      <c r="I967" s="62"/>
      <c r="J967" s="82">
        <v>6</v>
      </c>
      <c r="K967" s="321">
        <v>4</v>
      </c>
    </row>
    <row r="968" spans="1:12" x14ac:dyDescent="0.3">
      <c r="A968" s="317">
        <v>42926.669444386571</v>
      </c>
      <c r="B968" s="359">
        <v>34420.379000000001</v>
      </c>
      <c r="C968" s="359">
        <f t="shared" si="20"/>
        <v>0.30799999999726424</v>
      </c>
      <c r="D968" s="420">
        <f t="shared" si="19"/>
        <v>0.15399999999863212</v>
      </c>
      <c r="H968" s="337"/>
      <c r="I968" s="62"/>
      <c r="J968" s="82">
        <v>7</v>
      </c>
      <c r="K968" s="82">
        <v>1</v>
      </c>
    </row>
    <row r="969" spans="1:12" x14ac:dyDescent="0.3">
      <c r="A969" s="317">
        <v>42926.711111053242</v>
      </c>
      <c r="B969" s="359">
        <v>34420.678</v>
      </c>
      <c r="C969" s="359">
        <f t="shared" si="20"/>
        <v>0.29899999999906868</v>
      </c>
      <c r="D969" s="420">
        <f t="shared" si="19"/>
        <v>0.14949999999953434</v>
      </c>
      <c r="H969" s="337"/>
      <c r="I969" s="62"/>
      <c r="J969" s="82">
        <v>8</v>
      </c>
      <c r="K969" s="319">
        <v>2</v>
      </c>
    </row>
    <row r="970" spans="1:12" x14ac:dyDescent="0.3">
      <c r="A970" s="317">
        <v>42926.752777719907</v>
      </c>
      <c r="B970" s="359">
        <v>34420.985999999997</v>
      </c>
      <c r="C970" s="359">
        <f t="shared" si="20"/>
        <v>0.30799999999726424</v>
      </c>
      <c r="D970" s="420">
        <f t="shared" si="19"/>
        <v>0.15399999999863212</v>
      </c>
      <c r="H970" s="337"/>
      <c r="I970" s="62"/>
      <c r="J970" s="82">
        <v>9</v>
      </c>
      <c r="K970" s="320">
        <v>3</v>
      </c>
    </row>
    <row r="971" spans="1:12" x14ac:dyDescent="0.3">
      <c r="A971" s="317">
        <v>42926.794444386571</v>
      </c>
      <c r="B971" s="359">
        <v>34421.296000000002</v>
      </c>
      <c r="C971" s="359">
        <f t="shared" si="20"/>
        <v>0.31000000000494765</v>
      </c>
      <c r="D971" s="420">
        <f t="shared" ref="D971:D1114" si="21">C971/2</f>
        <v>0.15500000000247383</v>
      </c>
      <c r="H971" s="337"/>
      <c r="I971" s="62"/>
      <c r="J971" s="82">
        <v>10</v>
      </c>
      <c r="K971" s="321">
        <v>4</v>
      </c>
    </row>
    <row r="972" spans="1:12" x14ac:dyDescent="0.3">
      <c r="A972" s="317">
        <v>42926.836111053242</v>
      </c>
      <c r="B972" s="359">
        <v>34421.589</v>
      </c>
      <c r="C972" s="359">
        <f t="shared" si="20"/>
        <v>0.29299999999784632</v>
      </c>
      <c r="D972" s="420">
        <f t="shared" si="21"/>
        <v>0.14649999999892316</v>
      </c>
      <c r="H972" s="337"/>
      <c r="I972" s="62"/>
      <c r="J972" s="82">
        <v>11</v>
      </c>
      <c r="K972" s="82">
        <v>1</v>
      </c>
    </row>
    <row r="973" spans="1:12" x14ac:dyDescent="0.3">
      <c r="A973" s="317">
        <v>42926.877777719907</v>
      </c>
      <c r="B973" s="359">
        <v>34421.881999999998</v>
      </c>
      <c r="C973" s="359">
        <f t="shared" si="20"/>
        <v>0.29299999999784632</v>
      </c>
      <c r="D973" s="420">
        <f t="shared" si="21"/>
        <v>0.14649999999892316</v>
      </c>
      <c r="H973" s="337"/>
      <c r="I973" s="62"/>
      <c r="J973" s="82">
        <v>12</v>
      </c>
      <c r="K973" s="319">
        <v>2</v>
      </c>
    </row>
    <row r="974" spans="1:12" x14ac:dyDescent="0.3">
      <c r="A974" s="317">
        <v>42926.919444386571</v>
      </c>
      <c r="B974" s="359">
        <v>34422.188000000002</v>
      </c>
      <c r="C974" s="359">
        <f t="shared" si="20"/>
        <v>0.30600000000413274</v>
      </c>
      <c r="D974" s="420">
        <f t="shared" si="21"/>
        <v>0.15300000000206637</v>
      </c>
      <c r="H974" s="337"/>
      <c r="I974" s="62"/>
      <c r="J974" s="82">
        <v>13</v>
      </c>
      <c r="K974" s="320">
        <v>3</v>
      </c>
    </row>
    <row r="975" spans="1:12" x14ac:dyDescent="0.3">
      <c r="A975" s="322">
        <v>42926.961111053242</v>
      </c>
      <c r="B975" s="356">
        <v>34422.487000000001</v>
      </c>
      <c r="C975" s="356">
        <f t="shared" si="20"/>
        <v>0.29899999999906868</v>
      </c>
      <c r="D975" s="418">
        <f t="shared" si="21"/>
        <v>0.14949999999953434</v>
      </c>
      <c r="E975" s="336">
        <f>SUM(C962:C975)*7.4805194805*1.7142857</f>
        <v>54.577869674928088</v>
      </c>
      <c r="F975" s="324">
        <f>AVERAGE(D962:D975)</f>
        <v>0.15200000000004366</v>
      </c>
      <c r="G975" s="324">
        <f>_xlfn.STDEV.S(D962:D975)</f>
        <v>3.1194180919228293E-3</v>
      </c>
      <c r="H975" s="337"/>
      <c r="I975" s="62"/>
      <c r="J975" s="82">
        <v>14</v>
      </c>
      <c r="K975" s="321">
        <v>4</v>
      </c>
    </row>
    <row r="976" spans="1:12" x14ac:dyDescent="0.3">
      <c r="A976" s="317">
        <v>42927.002777719907</v>
      </c>
      <c r="B976" s="359">
        <v>34422.781999999999</v>
      </c>
      <c r="C976" s="359">
        <f t="shared" si="20"/>
        <v>0.29499999999825377</v>
      </c>
      <c r="D976" s="420">
        <f t="shared" si="21"/>
        <v>0.14749999999912689</v>
      </c>
      <c r="H976" s="337"/>
      <c r="I976" s="62"/>
      <c r="J976" s="82">
        <v>15</v>
      </c>
      <c r="K976" s="82">
        <v>1</v>
      </c>
    </row>
    <row r="977" spans="1:11" x14ac:dyDescent="0.3">
      <c r="A977" s="317">
        <v>42927.044444386571</v>
      </c>
      <c r="B977" s="359">
        <v>34423.091</v>
      </c>
      <c r="C977" s="359">
        <f t="shared" si="20"/>
        <v>0.30900000000110595</v>
      </c>
      <c r="D977" s="420">
        <f t="shared" si="21"/>
        <v>0.15450000000055297</v>
      </c>
      <c r="H977" s="337"/>
      <c r="I977" s="62"/>
      <c r="J977" s="82">
        <v>16</v>
      </c>
      <c r="K977" s="319">
        <v>2</v>
      </c>
    </row>
    <row r="978" spans="1:11" x14ac:dyDescent="0.3">
      <c r="A978" s="317">
        <v>42927.086111053242</v>
      </c>
      <c r="B978" s="359">
        <v>34423.398999999998</v>
      </c>
      <c r="C978" s="359">
        <f t="shared" si="20"/>
        <v>0.30799999999726424</v>
      </c>
      <c r="D978" s="420">
        <f t="shared" si="21"/>
        <v>0.15399999999863212</v>
      </c>
      <c r="H978" s="337"/>
      <c r="I978" s="62"/>
      <c r="J978" s="82">
        <v>17</v>
      </c>
      <c r="K978" s="320">
        <v>3</v>
      </c>
    </row>
    <row r="979" spans="1:11" x14ac:dyDescent="0.3">
      <c r="A979" s="317">
        <v>42927.127777719907</v>
      </c>
      <c r="B979" s="359">
        <v>34423.696000000004</v>
      </c>
      <c r="C979" s="359">
        <f t="shared" si="20"/>
        <v>0.29700000000593718</v>
      </c>
      <c r="D979" s="420">
        <f t="shared" si="21"/>
        <v>0.14850000000296859</v>
      </c>
      <c r="H979" s="337"/>
      <c r="I979" s="62"/>
      <c r="J979" s="82">
        <v>18</v>
      </c>
      <c r="K979" s="321">
        <v>4</v>
      </c>
    </row>
    <row r="980" spans="1:11" x14ac:dyDescent="0.3">
      <c r="A980" s="317">
        <v>42927.169444386571</v>
      </c>
      <c r="B980" s="359">
        <v>34424.008999999998</v>
      </c>
      <c r="C980" s="359">
        <f t="shared" si="20"/>
        <v>0.3129999999946449</v>
      </c>
      <c r="D980" s="420">
        <f t="shared" si="21"/>
        <v>0.15649999999732245</v>
      </c>
      <c r="H980" s="337"/>
      <c r="I980" s="62"/>
      <c r="J980" s="82">
        <v>19</v>
      </c>
      <c r="K980" s="82">
        <v>1</v>
      </c>
    </row>
    <row r="981" spans="1:11" x14ac:dyDescent="0.3">
      <c r="A981" s="317">
        <v>42927.211111053242</v>
      </c>
      <c r="B981" s="359">
        <v>34424.328999999998</v>
      </c>
      <c r="C981" s="359">
        <f t="shared" si="20"/>
        <v>0.31999999999970896</v>
      </c>
      <c r="D981" s="420">
        <f t="shared" si="21"/>
        <v>0.15999999999985448</v>
      </c>
      <c r="H981" s="337"/>
      <c r="I981" s="62"/>
      <c r="J981" s="82">
        <v>20</v>
      </c>
      <c r="K981" s="319">
        <v>2</v>
      </c>
    </row>
    <row r="982" spans="1:11" x14ac:dyDescent="0.3">
      <c r="A982" s="317">
        <v>42927.252777719907</v>
      </c>
      <c r="B982" s="359">
        <v>34424.633000000002</v>
      </c>
      <c r="C982" s="359">
        <f t="shared" si="20"/>
        <v>0.30400000000372529</v>
      </c>
      <c r="D982" s="420">
        <f t="shared" si="21"/>
        <v>0.15200000000186265</v>
      </c>
      <c r="H982" s="337"/>
      <c r="I982" s="62"/>
      <c r="J982" s="82">
        <v>21</v>
      </c>
      <c r="K982" s="320">
        <v>3</v>
      </c>
    </row>
    <row r="983" spans="1:11" x14ac:dyDescent="0.3">
      <c r="A983" s="317">
        <v>42927.294444386571</v>
      </c>
      <c r="B983" s="359">
        <v>34424.945</v>
      </c>
      <c r="C983" s="359">
        <f t="shared" si="20"/>
        <v>0.31199999999807915</v>
      </c>
      <c r="D983" s="420">
        <f t="shared" si="21"/>
        <v>0.15599999999903957</v>
      </c>
      <c r="H983" s="337"/>
      <c r="I983" s="62"/>
      <c r="J983" s="82">
        <v>22</v>
      </c>
      <c r="K983" s="321">
        <v>4</v>
      </c>
    </row>
    <row r="984" spans="1:11" x14ac:dyDescent="0.3">
      <c r="A984" s="317">
        <v>42927.336111053242</v>
      </c>
      <c r="B984" s="359">
        <v>34425.258999999998</v>
      </c>
      <c r="C984" s="359">
        <f t="shared" si="20"/>
        <v>0.3139999999984866</v>
      </c>
      <c r="D984" s="420">
        <f t="shared" si="21"/>
        <v>0.1569999999992433</v>
      </c>
      <c r="H984" s="337"/>
      <c r="I984" s="62"/>
      <c r="J984" s="82">
        <v>23</v>
      </c>
      <c r="K984" s="82">
        <v>1</v>
      </c>
    </row>
    <row r="985" spans="1:11" x14ac:dyDescent="0.3">
      <c r="A985" s="317">
        <v>42927.377777719907</v>
      </c>
      <c r="B985" s="359">
        <v>34425.565999999999</v>
      </c>
      <c r="C985" s="359">
        <f t="shared" si="20"/>
        <v>0.30700000000069849</v>
      </c>
      <c r="D985" s="420">
        <f t="shared" si="21"/>
        <v>0.15350000000034925</v>
      </c>
      <c r="H985" s="337"/>
      <c r="I985" s="62"/>
      <c r="J985" s="82">
        <v>24</v>
      </c>
      <c r="K985" s="319">
        <v>2</v>
      </c>
    </row>
    <row r="986" spans="1:11" x14ac:dyDescent="0.3">
      <c r="A986" s="317">
        <v>42927.419444386571</v>
      </c>
      <c r="B986" s="359">
        <v>34425.868000000002</v>
      </c>
      <c r="C986" s="359">
        <f t="shared" si="20"/>
        <v>0.30200000000331784</v>
      </c>
      <c r="D986" s="420">
        <f t="shared" si="21"/>
        <v>0.15100000000165892</v>
      </c>
      <c r="H986" s="337"/>
      <c r="I986" s="62"/>
      <c r="J986" s="82">
        <v>25</v>
      </c>
      <c r="K986" s="320">
        <v>3</v>
      </c>
    </row>
    <row r="987" spans="1:11" x14ac:dyDescent="0.3">
      <c r="A987" s="317">
        <v>42927.461111053242</v>
      </c>
      <c r="B987" s="359">
        <v>34426.178</v>
      </c>
      <c r="C987" s="359">
        <f t="shared" si="20"/>
        <v>0.30999999999767169</v>
      </c>
      <c r="D987" s="420">
        <f t="shared" si="21"/>
        <v>0.15499999999883585</v>
      </c>
      <c r="H987" s="337"/>
      <c r="I987" s="62"/>
      <c r="J987" s="82">
        <v>26</v>
      </c>
      <c r="K987" s="321">
        <v>4</v>
      </c>
    </row>
    <row r="988" spans="1:11" x14ac:dyDescent="0.3">
      <c r="A988" s="317">
        <v>42927.502777719907</v>
      </c>
      <c r="B988" s="359">
        <v>34426.478000000003</v>
      </c>
      <c r="C988" s="359">
        <f t="shared" si="20"/>
        <v>0.30000000000291038</v>
      </c>
      <c r="D988" s="420">
        <f t="shared" si="21"/>
        <v>0.15000000000145519</v>
      </c>
      <c r="H988" s="337"/>
      <c r="I988" s="62"/>
      <c r="J988" s="82">
        <v>27</v>
      </c>
      <c r="K988" s="82">
        <v>1</v>
      </c>
    </row>
    <row r="989" spans="1:11" x14ac:dyDescent="0.3">
      <c r="A989" s="317">
        <v>42927.544444386571</v>
      </c>
      <c r="B989" s="359">
        <v>34426.775999999998</v>
      </c>
      <c r="C989" s="359">
        <f t="shared" si="20"/>
        <v>0.29799999999522697</v>
      </c>
      <c r="D989" s="420">
        <f t="shared" si="21"/>
        <v>0.14899999999761349</v>
      </c>
      <c r="H989" s="337"/>
      <c r="I989" s="62"/>
      <c r="J989" s="82">
        <v>28</v>
      </c>
      <c r="K989" s="319">
        <v>2</v>
      </c>
    </row>
    <row r="990" spans="1:11" x14ac:dyDescent="0.3">
      <c r="A990" s="317">
        <v>42927.586111053242</v>
      </c>
      <c r="B990" s="359">
        <v>34427.088000000003</v>
      </c>
      <c r="C990" s="359">
        <f t="shared" si="20"/>
        <v>0.3120000000053551</v>
      </c>
      <c r="D990" s="420">
        <f t="shared" si="21"/>
        <v>0.15600000000267755</v>
      </c>
      <c r="H990" s="337"/>
      <c r="I990" s="62"/>
      <c r="J990" s="82">
        <v>29</v>
      </c>
      <c r="K990" s="320">
        <v>3</v>
      </c>
    </row>
    <row r="991" spans="1:11" x14ac:dyDescent="0.3">
      <c r="A991" s="317">
        <v>42927.627777719907</v>
      </c>
      <c r="B991" s="359">
        <v>34427.396000000001</v>
      </c>
      <c r="C991" s="359">
        <f t="shared" si="20"/>
        <v>0.30799999999726424</v>
      </c>
      <c r="D991" s="420">
        <f t="shared" si="21"/>
        <v>0.15399999999863212</v>
      </c>
      <c r="H991" s="337"/>
      <c r="I991" s="62"/>
      <c r="J991" s="82">
        <v>30</v>
      </c>
      <c r="K991" s="321">
        <v>4</v>
      </c>
    </row>
    <row r="992" spans="1:11" x14ac:dyDescent="0.3">
      <c r="A992" s="317">
        <v>42927.669444386571</v>
      </c>
      <c r="B992" s="359">
        <v>34427.692000000003</v>
      </c>
      <c r="C992" s="359">
        <f t="shared" si="20"/>
        <v>0.29600000000209548</v>
      </c>
      <c r="D992" s="420">
        <f t="shared" si="21"/>
        <v>0.14800000000104774</v>
      </c>
      <c r="H992" s="337"/>
      <c r="I992" s="62"/>
      <c r="J992" s="82">
        <v>31</v>
      </c>
      <c r="K992" s="82">
        <v>1</v>
      </c>
    </row>
    <row r="993" spans="1:11" x14ac:dyDescent="0.3">
      <c r="A993" s="317">
        <v>42927.711111053242</v>
      </c>
      <c r="B993" s="359">
        <v>34428.000999999997</v>
      </c>
      <c r="C993" s="359">
        <f t="shared" si="20"/>
        <v>0.30899999999382999</v>
      </c>
      <c r="D993" s="420">
        <f t="shared" si="21"/>
        <v>0.15449999999691499</v>
      </c>
      <c r="H993" s="337"/>
      <c r="I993" s="62"/>
      <c r="J993" s="82">
        <v>32</v>
      </c>
      <c r="K993" s="319">
        <v>2</v>
      </c>
    </row>
    <row r="994" spans="1:11" x14ac:dyDescent="0.3">
      <c r="A994" s="317">
        <v>42927.752777719907</v>
      </c>
      <c r="B994" s="359">
        <v>34428.309000000001</v>
      </c>
      <c r="C994" s="359">
        <f t="shared" si="20"/>
        <v>0.3080000000045402</v>
      </c>
      <c r="D994" s="420">
        <f t="shared" si="21"/>
        <v>0.1540000000022701</v>
      </c>
      <c r="H994" s="337"/>
      <c r="I994" s="62"/>
      <c r="J994" s="82">
        <v>33</v>
      </c>
      <c r="K994" s="320">
        <v>3</v>
      </c>
    </row>
    <row r="995" spans="1:11" x14ac:dyDescent="0.3">
      <c r="A995" s="317">
        <v>42927.794444386571</v>
      </c>
      <c r="B995" s="359">
        <v>34428.608</v>
      </c>
      <c r="C995" s="359">
        <f t="shared" si="20"/>
        <v>0.29899999999906868</v>
      </c>
      <c r="D995" s="420">
        <f t="shared" si="21"/>
        <v>0.14949999999953434</v>
      </c>
      <c r="H995" s="337"/>
      <c r="I995" s="62"/>
      <c r="J995" s="82">
        <v>34</v>
      </c>
      <c r="K995" s="321">
        <v>4</v>
      </c>
    </row>
    <row r="996" spans="1:11" x14ac:dyDescent="0.3">
      <c r="A996" s="317">
        <v>42927.836111053242</v>
      </c>
      <c r="B996" s="359">
        <v>34428.910000000003</v>
      </c>
      <c r="C996" s="359">
        <f t="shared" si="20"/>
        <v>0.30200000000331784</v>
      </c>
      <c r="D996" s="420">
        <f t="shared" si="21"/>
        <v>0.15100000000165892</v>
      </c>
      <c r="H996" s="337"/>
      <c r="I996" s="62"/>
      <c r="J996" s="82">
        <v>35</v>
      </c>
      <c r="K996" s="82">
        <v>1</v>
      </c>
    </row>
    <row r="997" spans="1:11" x14ac:dyDescent="0.3">
      <c r="A997" s="317">
        <v>42927.877777719907</v>
      </c>
      <c r="B997" s="359">
        <v>34429.218000000001</v>
      </c>
      <c r="C997" s="359">
        <f t="shared" si="20"/>
        <v>0.30799999999726424</v>
      </c>
      <c r="D997" s="420">
        <f t="shared" si="21"/>
        <v>0.15399999999863212</v>
      </c>
      <c r="H997" s="337"/>
      <c r="I997" s="62"/>
      <c r="J997" s="82">
        <v>36</v>
      </c>
      <c r="K997" s="319">
        <v>2</v>
      </c>
    </row>
    <row r="998" spans="1:11" x14ac:dyDescent="0.3">
      <c r="A998" s="317">
        <v>42927.919444386571</v>
      </c>
      <c r="B998" s="359">
        <v>34429.514999999999</v>
      </c>
      <c r="C998" s="359">
        <f t="shared" si="20"/>
        <v>0.29699999999866122</v>
      </c>
      <c r="D998" s="420">
        <f t="shared" si="21"/>
        <v>0.14849999999933061</v>
      </c>
      <c r="H998" s="337"/>
      <c r="I998" s="62"/>
      <c r="J998" s="82">
        <v>37</v>
      </c>
      <c r="K998" s="320">
        <v>3</v>
      </c>
    </row>
    <row r="999" spans="1:11" x14ac:dyDescent="0.3">
      <c r="A999" s="322">
        <v>42927.961111053242</v>
      </c>
      <c r="B999" s="356">
        <v>34429.807000000001</v>
      </c>
      <c r="C999" s="356">
        <f t="shared" si="20"/>
        <v>0.29200000000128057</v>
      </c>
      <c r="D999" s="418">
        <f t="shared" si="21"/>
        <v>0.14600000000064028</v>
      </c>
      <c r="E999" s="336">
        <f>SUM(C976:C999)*7.4805194805</f>
        <v>54.757402597257823</v>
      </c>
      <c r="F999" s="324">
        <f>AVERAGE(D976:D999)</f>
        <v>0.15249999999999395</v>
      </c>
      <c r="G999" s="324">
        <f>_xlfn.STDEV.S(D976:D999)</f>
        <v>3.5691918457693458E-3</v>
      </c>
      <c r="H999" s="337"/>
      <c r="I999" s="62"/>
      <c r="J999" s="82">
        <v>38</v>
      </c>
      <c r="K999" s="321">
        <v>4</v>
      </c>
    </row>
    <row r="1000" spans="1:11" x14ac:dyDescent="0.3">
      <c r="A1000" s="317">
        <v>42928.002777719907</v>
      </c>
      <c r="B1000" s="359">
        <v>34430.112999999998</v>
      </c>
      <c r="C1000" s="359">
        <f t="shared" si="20"/>
        <v>0.30599999999685679</v>
      </c>
      <c r="D1000" s="420">
        <f t="shared" si="21"/>
        <v>0.15299999999842839</v>
      </c>
      <c r="H1000" s="337"/>
      <c r="I1000" s="62"/>
      <c r="J1000" s="82">
        <v>39</v>
      </c>
      <c r="K1000" s="82">
        <v>1</v>
      </c>
    </row>
    <row r="1001" spans="1:11" x14ac:dyDescent="0.3">
      <c r="A1001" s="317">
        <v>42928.044444386571</v>
      </c>
      <c r="B1001" s="359">
        <v>34430.42</v>
      </c>
      <c r="C1001" s="359">
        <f t="shared" si="20"/>
        <v>0.30700000000069849</v>
      </c>
      <c r="D1001" s="420">
        <f t="shared" si="21"/>
        <v>0.15350000000034925</v>
      </c>
      <c r="H1001" s="337"/>
      <c r="I1001" s="62"/>
      <c r="J1001" s="82">
        <v>40</v>
      </c>
      <c r="K1001" s="319">
        <v>2</v>
      </c>
    </row>
    <row r="1002" spans="1:11" x14ac:dyDescent="0.3">
      <c r="A1002" s="317">
        <v>42928.086111053242</v>
      </c>
      <c r="B1002" s="359">
        <v>34430.716999999997</v>
      </c>
      <c r="C1002" s="359">
        <f t="shared" si="20"/>
        <v>0.29699999999866122</v>
      </c>
      <c r="D1002" s="420">
        <f t="shared" si="21"/>
        <v>0.14849999999933061</v>
      </c>
      <c r="H1002" s="337"/>
      <c r="I1002" s="62"/>
      <c r="J1002" s="82">
        <v>41</v>
      </c>
      <c r="K1002" s="320">
        <v>3</v>
      </c>
    </row>
    <row r="1003" spans="1:11" x14ac:dyDescent="0.3">
      <c r="A1003" s="317">
        <v>42928.127777719907</v>
      </c>
      <c r="B1003" s="359">
        <v>34431.027999999998</v>
      </c>
      <c r="C1003" s="359">
        <f t="shared" si="20"/>
        <v>0.3110000000015134</v>
      </c>
      <c r="D1003" s="420">
        <f t="shared" si="21"/>
        <v>0.1555000000007567</v>
      </c>
      <c r="H1003" s="337"/>
      <c r="I1003" s="62"/>
      <c r="J1003" s="82">
        <v>42</v>
      </c>
      <c r="K1003" s="321">
        <v>4</v>
      </c>
    </row>
    <row r="1004" spans="1:11" x14ac:dyDescent="0.3">
      <c r="A1004" s="317">
        <v>42928.169444386571</v>
      </c>
      <c r="B1004" s="359">
        <v>34431.341</v>
      </c>
      <c r="C1004" s="359">
        <f t="shared" si="20"/>
        <v>0.31300000000192085</v>
      </c>
      <c r="D1004" s="420">
        <f t="shared" si="21"/>
        <v>0.15650000000096043</v>
      </c>
      <c r="H1004" s="337"/>
      <c r="I1004" s="62"/>
      <c r="J1004" s="82">
        <v>43</v>
      </c>
      <c r="K1004" s="82">
        <v>1</v>
      </c>
    </row>
    <row r="1005" spans="1:11" x14ac:dyDescent="0.3">
      <c r="A1005" s="317">
        <v>42928.211111053242</v>
      </c>
      <c r="B1005" s="359">
        <v>34431.65</v>
      </c>
      <c r="C1005" s="359">
        <f t="shared" si="20"/>
        <v>0.30900000000110595</v>
      </c>
      <c r="D1005" s="420">
        <f t="shared" si="21"/>
        <v>0.15450000000055297</v>
      </c>
      <c r="H1005" s="337"/>
      <c r="I1005" s="62"/>
      <c r="J1005" s="82">
        <v>44</v>
      </c>
      <c r="K1005" s="319">
        <v>2</v>
      </c>
    </row>
    <row r="1006" spans="1:11" x14ac:dyDescent="0.3">
      <c r="A1006" s="317">
        <v>42928.252777719907</v>
      </c>
      <c r="B1006" s="359">
        <v>34431.968000000001</v>
      </c>
      <c r="C1006" s="359">
        <f t="shared" si="20"/>
        <v>0.31799999999930151</v>
      </c>
      <c r="D1006" s="420">
        <f t="shared" si="21"/>
        <v>0.15899999999965075</v>
      </c>
      <c r="H1006" s="337"/>
      <c r="I1006" s="62"/>
      <c r="J1006" s="82">
        <v>45</v>
      </c>
      <c r="K1006" s="320">
        <v>3</v>
      </c>
    </row>
    <row r="1007" spans="1:11" x14ac:dyDescent="0.3">
      <c r="A1007" s="317">
        <v>42928.294444386571</v>
      </c>
      <c r="B1007" s="359">
        <v>34432.286</v>
      </c>
      <c r="C1007" s="359">
        <f t="shared" si="20"/>
        <v>0.31799999999930151</v>
      </c>
      <c r="D1007" s="420">
        <f t="shared" si="21"/>
        <v>0.15899999999965075</v>
      </c>
      <c r="H1007" s="337"/>
      <c r="I1007" s="62"/>
      <c r="J1007" s="82">
        <v>46</v>
      </c>
      <c r="K1007" s="321">
        <v>4</v>
      </c>
    </row>
    <row r="1008" spans="1:11" x14ac:dyDescent="0.3">
      <c r="A1008" s="317">
        <v>42928.336111053242</v>
      </c>
      <c r="B1008" s="359">
        <v>34432.582999999999</v>
      </c>
      <c r="C1008" s="359">
        <f t="shared" si="20"/>
        <v>0.29699999999866122</v>
      </c>
      <c r="D1008" s="420">
        <f t="shared" si="21"/>
        <v>0.14849999999933061</v>
      </c>
      <c r="H1008" s="337"/>
      <c r="I1008" s="62"/>
      <c r="J1008" s="82">
        <v>47</v>
      </c>
      <c r="K1008" s="82">
        <v>1</v>
      </c>
    </row>
    <row r="1009" spans="1:11" x14ac:dyDescent="0.3">
      <c r="A1009" s="317">
        <v>42928.377777719907</v>
      </c>
      <c r="B1009" s="359">
        <v>34432.887000000002</v>
      </c>
      <c r="C1009" s="359">
        <f t="shared" si="20"/>
        <v>0.30400000000372529</v>
      </c>
      <c r="D1009" s="420">
        <f t="shared" si="21"/>
        <v>0.15200000000186265</v>
      </c>
      <c r="H1009" s="337"/>
      <c r="I1009" s="62"/>
      <c r="J1009" s="82">
        <v>48</v>
      </c>
      <c r="K1009" s="319">
        <v>2</v>
      </c>
    </row>
    <row r="1010" spans="1:11" x14ac:dyDescent="0.3">
      <c r="A1010" s="317">
        <v>42928.419444386571</v>
      </c>
      <c r="B1010" s="359">
        <v>34433.199000000001</v>
      </c>
      <c r="C1010" s="359">
        <f t="shared" si="20"/>
        <v>0.31199999999807915</v>
      </c>
      <c r="D1010" s="420">
        <f t="shared" si="21"/>
        <v>0.15599999999903957</v>
      </c>
      <c r="H1010" s="337"/>
      <c r="I1010" s="62"/>
      <c r="J1010" s="82">
        <v>49</v>
      </c>
      <c r="K1010" s="320">
        <v>3</v>
      </c>
    </row>
    <row r="1011" spans="1:11" x14ac:dyDescent="0.3">
      <c r="A1011" s="317">
        <v>42928.461111053242</v>
      </c>
      <c r="B1011" s="359">
        <v>34433.502</v>
      </c>
      <c r="C1011" s="359">
        <f t="shared" si="20"/>
        <v>0.30299999999988358</v>
      </c>
      <c r="D1011" s="420">
        <f t="shared" si="21"/>
        <v>0.15149999999994179</v>
      </c>
      <c r="H1011" s="337"/>
      <c r="I1011" s="62"/>
      <c r="J1011" s="82">
        <v>50</v>
      </c>
      <c r="K1011" s="321">
        <v>4</v>
      </c>
    </row>
    <row r="1012" spans="1:11" x14ac:dyDescent="0.3">
      <c r="A1012" s="317">
        <v>42928.502777719907</v>
      </c>
      <c r="B1012" s="359">
        <v>34433.798000000003</v>
      </c>
      <c r="C1012" s="359">
        <f t="shared" si="20"/>
        <v>0.29600000000209548</v>
      </c>
      <c r="D1012" s="420">
        <f t="shared" si="21"/>
        <v>0.14800000000104774</v>
      </c>
      <c r="H1012" s="337"/>
      <c r="I1012" s="62"/>
      <c r="J1012" s="82">
        <v>51</v>
      </c>
      <c r="K1012" s="82">
        <v>1</v>
      </c>
    </row>
    <row r="1013" spans="1:11" x14ac:dyDescent="0.3">
      <c r="A1013" s="317">
        <v>42928.544444386571</v>
      </c>
      <c r="B1013" s="359">
        <v>34434.108999999997</v>
      </c>
      <c r="C1013" s="359">
        <f t="shared" si="20"/>
        <v>0.31099999999423744</v>
      </c>
      <c r="D1013" s="420">
        <f t="shared" si="21"/>
        <v>0.15549999999711872</v>
      </c>
      <c r="H1013" s="337"/>
      <c r="I1013" s="62"/>
      <c r="J1013" s="82">
        <v>52</v>
      </c>
      <c r="K1013" s="319">
        <v>2</v>
      </c>
    </row>
    <row r="1014" spans="1:11" x14ac:dyDescent="0.3">
      <c r="A1014" s="317">
        <v>42928.586111053242</v>
      </c>
      <c r="B1014" s="359">
        <v>34434.411999999997</v>
      </c>
      <c r="C1014" s="359">
        <f t="shared" si="20"/>
        <v>0.30299999999988358</v>
      </c>
      <c r="D1014" s="420">
        <f t="shared" si="21"/>
        <v>0.15149999999994179</v>
      </c>
      <c r="H1014" s="337"/>
      <c r="I1014" s="62"/>
      <c r="J1014" s="82">
        <v>53</v>
      </c>
      <c r="K1014" s="320">
        <v>3</v>
      </c>
    </row>
    <row r="1015" spans="1:11" x14ac:dyDescent="0.3">
      <c r="A1015" s="317">
        <v>42928.627777719907</v>
      </c>
      <c r="B1015" s="359">
        <v>34434.703999999998</v>
      </c>
      <c r="C1015" s="359">
        <f t="shared" si="20"/>
        <v>0.29200000000128057</v>
      </c>
      <c r="D1015" s="420">
        <f t="shared" si="21"/>
        <v>0.14600000000064028</v>
      </c>
      <c r="H1015" s="337"/>
      <c r="I1015" s="62"/>
      <c r="J1015" s="82">
        <v>54</v>
      </c>
      <c r="K1015" s="321">
        <v>4</v>
      </c>
    </row>
    <row r="1016" spans="1:11" x14ac:dyDescent="0.3">
      <c r="A1016" s="317">
        <v>42928.669444386571</v>
      </c>
      <c r="B1016" s="359">
        <v>34435.008000000002</v>
      </c>
      <c r="C1016" s="359">
        <f t="shared" si="20"/>
        <v>0.30400000000372529</v>
      </c>
      <c r="D1016" s="420">
        <f t="shared" si="21"/>
        <v>0.15200000000186265</v>
      </c>
      <c r="H1016" s="337"/>
      <c r="I1016" s="62"/>
      <c r="J1016" s="82">
        <v>55</v>
      </c>
      <c r="K1016" s="82">
        <v>1</v>
      </c>
    </row>
    <row r="1017" spans="1:11" x14ac:dyDescent="0.3">
      <c r="A1017" s="317">
        <v>42928.711111053242</v>
      </c>
      <c r="B1017" s="359">
        <v>34435.311000000002</v>
      </c>
      <c r="C1017" s="359">
        <f t="shared" si="20"/>
        <v>0.30299999999988358</v>
      </c>
      <c r="D1017" s="420">
        <f t="shared" si="21"/>
        <v>0.15149999999994179</v>
      </c>
      <c r="H1017" s="337"/>
      <c r="I1017" s="62"/>
      <c r="J1017" s="82">
        <v>56</v>
      </c>
      <c r="K1017" s="319">
        <v>2</v>
      </c>
    </row>
    <row r="1018" spans="1:11" x14ac:dyDescent="0.3">
      <c r="A1018" s="317">
        <v>42928.752777719907</v>
      </c>
      <c r="B1018" s="359">
        <v>34435.599999999999</v>
      </c>
      <c r="C1018" s="359">
        <f t="shared" si="20"/>
        <v>0.28899999999703141</v>
      </c>
      <c r="D1018" s="420">
        <f t="shared" si="21"/>
        <v>0.1444999999985157</v>
      </c>
      <c r="H1018" s="337"/>
      <c r="I1018" s="62"/>
      <c r="J1018" s="82">
        <v>57</v>
      </c>
      <c r="K1018" s="320">
        <v>3</v>
      </c>
    </row>
    <row r="1019" spans="1:11" x14ac:dyDescent="0.3">
      <c r="A1019" s="317">
        <v>42928.794444386571</v>
      </c>
      <c r="B1019" s="359">
        <v>34435.891000000003</v>
      </c>
      <c r="C1019" s="359">
        <f t="shared" si="20"/>
        <v>0.29100000000471482</v>
      </c>
      <c r="D1019" s="420">
        <f t="shared" si="21"/>
        <v>0.14550000000235741</v>
      </c>
      <c r="H1019" s="337"/>
      <c r="I1019" s="62"/>
      <c r="J1019" s="82">
        <v>58</v>
      </c>
      <c r="K1019" s="321">
        <v>4</v>
      </c>
    </row>
    <row r="1020" spans="1:11" x14ac:dyDescent="0.3">
      <c r="A1020" s="317">
        <v>42928.836111053242</v>
      </c>
      <c r="B1020" s="359">
        <v>34436.19</v>
      </c>
      <c r="C1020" s="359">
        <f t="shared" si="20"/>
        <v>0.29899999999906868</v>
      </c>
      <c r="D1020" s="420">
        <f t="shared" si="21"/>
        <v>0.14949999999953434</v>
      </c>
      <c r="H1020" s="337"/>
      <c r="I1020" s="62"/>
      <c r="J1020" s="82">
        <v>59</v>
      </c>
      <c r="K1020" s="82">
        <v>1</v>
      </c>
    </row>
    <row r="1021" spans="1:11" x14ac:dyDescent="0.3">
      <c r="A1021" s="317">
        <v>42928.877777719907</v>
      </c>
      <c r="B1021" s="359">
        <v>34436.483999999997</v>
      </c>
      <c r="C1021" s="359">
        <f t="shared" si="20"/>
        <v>0.29399999999441206</v>
      </c>
      <c r="D1021" s="420">
        <f t="shared" si="21"/>
        <v>0.14699999999720603</v>
      </c>
      <c r="H1021" s="337"/>
      <c r="I1021" s="62"/>
      <c r="J1021" s="82">
        <v>60</v>
      </c>
      <c r="K1021" s="319">
        <v>2</v>
      </c>
    </row>
    <row r="1022" spans="1:11" x14ac:dyDescent="0.3">
      <c r="A1022" s="317">
        <v>42928.919444386571</v>
      </c>
      <c r="B1022" s="359">
        <v>34436.771000000001</v>
      </c>
      <c r="C1022" s="359">
        <f t="shared" si="20"/>
        <v>0.28700000000389991</v>
      </c>
      <c r="D1022" s="420">
        <f t="shared" si="21"/>
        <v>0.14350000000194996</v>
      </c>
      <c r="H1022" s="337"/>
      <c r="I1022" s="62"/>
      <c r="J1022" s="82">
        <v>61</v>
      </c>
      <c r="K1022" s="320">
        <v>3</v>
      </c>
    </row>
    <row r="1023" spans="1:11" x14ac:dyDescent="0.3">
      <c r="A1023" s="322">
        <v>42928.961111053242</v>
      </c>
      <c r="B1023" s="356">
        <v>34437.069000000003</v>
      </c>
      <c r="C1023" s="356">
        <f t="shared" si="20"/>
        <v>0.29800000000250293</v>
      </c>
      <c r="D1023" s="418">
        <f t="shared" si="21"/>
        <v>0.14900000000125146</v>
      </c>
      <c r="E1023" s="336">
        <f>SUM(C1000:C1023)*7.4805194805</f>
        <v>54.323532467409287</v>
      </c>
      <c r="F1023" s="324">
        <f>AVERAGE(D1000:D1023)</f>
        <v>0.15129166666671759</v>
      </c>
      <c r="G1023" s="324">
        <f>_xlfn.STDEV.S(D1000:D1023)</f>
        <v>4.395938507337608E-3</v>
      </c>
      <c r="H1023" s="337"/>
      <c r="I1023" s="62"/>
      <c r="J1023" s="82">
        <v>62</v>
      </c>
      <c r="K1023" s="321">
        <v>4</v>
      </c>
    </row>
    <row r="1024" spans="1:11" x14ac:dyDescent="0.3">
      <c r="A1024" s="317">
        <v>42929.002777719907</v>
      </c>
      <c r="B1024" s="359">
        <v>34437.362000000001</v>
      </c>
      <c r="C1024" s="359">
        <f t="shared" si="20"/>
        <v>0.29299999999784632</v>
      </c>
      <c r="D1024" s="420">
        <f t="shared" si="21"/>
        <v>0.14649999999892316</v>
      </c>
      <c r="H1024" s="337"/>
      <c r="I1024" s="62"/>
      <c r="J1024" s="82">
        <v>63</v>
      </c>
      <c r="K1024" s="82">
        <v>1</v>
      </c>
    </row>
    <row r="1025" spans="1:11" x14ac:dyDescent="0.3">
      <c r="A1025" s="317">
        <v>42929.044444386571</v>
      </c>
      <c r="B1025" s="359">
        <v>34437.652000000002</v>
      </c>
      <c r="C1025" s="359">
        <f t="shared" si="20"/>
        <v>0.29000000000087311</v>
      </c>
      <c r="D1025" s="420">
        <f t="shared" si="21"/>
        <v>0.14500000000043656</v>
      </c>
      <c r="H1025" s="337"/>
      <c r="I1025" s="62"/>
      <c r="J1025" s="82">
        <v>64</v>
      </c>
      <c r="K1025" s="319">
        <v>2</v>
      </c>
    </row>
    <row r="1026" spans="1:11" x14ac:dyDescent="0.3">
      <c r="A1026" s="317">
        <v>42929.086111053242</v>
      </c>
      <c r="B1026" s="359">
        <v>34437.951000000001</v>
      </c>
      <c r="C1026" s="359">
        <f t="shared" si="20"/>
        <v>0.29899999999906868</v>
      </c>
      <c r="D1026" s="420">
        <f t="shared" si="21"/>
        <v>0.14949999999953434</v>
      </c>
      <c r="H1026" s="337"/>
      <c r="I1026" s="62"/>
      <c r="J1026" s="82">
        <v>65</v>
      </c>
      <c r="K1026" s="320">
        <v>3</v>
      </c>
    </row>
    <row r="1027" spans="1:11" x14ac:dyDescent="0.3">
      <c r="A1027" s="317">
        <v>42929.127777719907</v>
      </c>
      <c r="B1027" s="359">
        <v>34438.258000000002</v>
      </c>
      <c r="C1027" s="359">
        <f t="shared" si="20"/>
        <v>0.30700000000069849</v>
      </c>
      <c r="D1027" s="420">
        <f t="shared" si="21"/>
        <v>0.15350000000034925</v>
      </c>
      <c r="H1027" s="337"/>
      <c r="I1027" s="62"/>
      <c r="J1027" s="82">
        <v>66</v>
      </c>
      <c r="K1027" s="321">
        <v>4</v>
      </c>
    </row>
    <row r="1028" spans="1:11" x14ac:dyDescent="0.3">
      <c r="A1028" s="317">
        <v>42929.169444386571</v>
      </c>
      <c r="B1028" s="359">
        <v>34438.557000000001</v>
      </c>
      <c r="C1028" s="359">
        <f t="shared" si="20"/>
        <v>0.29899999999906868</v>
      </c>
      <c r="D1028" s="420">
        <f t="shared" si="21"/>
        <v>0.14949999999953434</v>
      </c>
      <c r="H1028" s="337"/>
      <c r="I1028" s="62"/>
      <c r="J1028" s="82">
        <v>67</v>
      </c>
      <c r="K1028" s="82">
        <v>1</v>
      </c>
    </row>
    <row r="1029" spans="1:11" x14ac:dyDescent="0.3">
      <c r="A1029" s="317">
        <v>42929.211111053242</v>
      </c>
      <c r="B1029" s="359">
        <v>34438.856</v>
      </c>
      <c r="C1029" s="359">
        <f t="shared" si="20"/>
        <v>0.29899999999906868</v>
      </c>
      <c r="D1029" s="420">
        <f t="shared" si="21"/>
        <v>0.14949999999953434</v>
      </c>
      <c r="H1029" s="337"/>
      <c r="I1029" s="62"/>
      <c r="J1029" s="82">
        <v>68</v>
      </c>
      <c r="K1029" s="319">
        <v>2</v>
      </c>
    </row>
    <row r="1030" spans="1:11" x14ac:dyDescent="0.3">
      <c r="A1030" s="317">
        <v>42929.252777719907</v>
      </c>
      <c r="B1030" s="359">
        <v>34439.167000000001</v>
      </c>
      <c r="C1030" s="359">
        <f t="shared" si="20"/>
        <v>0.3110000000015134</v>
      </c>
      <c r="D1030" s="420">
        <f t="shared" si="21"/>
        <v>0.1555000000007567</v>
      </c>
      <c r="H1030" s="337"/>
      <c r="I1030" s="62"/>
      <c r="J1030" s="82">
        <v>69</v>
      </c>
      <c r="K1030" s="320">
        <v>3</v>
      </c>
    </row>
    <row r="1031" spans="1:11" x14ac:dyDescent="0.3">
      <c r="A1031" s="317">
        <v>42929.294444386571</v>
      </c>
      <c r="B1031" s="359">
        <v>34439.472000000002</v>
      </c>
      <c r="C1031" s="359">
        <f t="shared" si="20"/>
        <v>0.30500000000029104</v>
      </c>
      <c r="D1031" s="420">
        <f t="shared" si="21"/>
        <v>0.15250000000014552</v>
      </c>
      <c r="H1031" s="337"/>
      <c r="I1031" s="62"/>
      <c r="J1031" s="82">
        <v>70</v>
      </c>
      <c r="K1031" s="321">
        <v>4</v>
      </c>
    </row>
    <row r="1032" spans="1:11" x14ac:dyDescent="0.3">
      <c r="A1032" s="317">
        <v>42929.336111053242</v>
      </c>
      <c r="B1032" s="359">
        <v>34439.771999999997</v>
      </c>
      <c r="C1032" s="359">
        <f t="shared" si="20"/>
        <v>0.29999999999563443</v>
      </c>
      <c r="D1032" s="420">
        <f t="shared" si="21"/>
        <v>0.14999999999781721</v>
      </c>
      <c r="H1032" s="337"/>
      <c r="I1032" s="62"/>
      <c r="J1032" s="82">
        <v>71</v>
      </c>
      <c r="K1032" s="82">
        <v>1</v>
      </c>
    </row>
    <row r="1033" spans="1:11" x14ac:dyDescent="0.3">
      <c r="A1033" s="317">
        <v>42929.377777719907</v>
      </c>
      <c r="B1033" s="359">
        <v>34440.080000000002</v>
      </c>
      <c r="C1033" s="359">
        <f t="shared" si="20"/>
        <v>0.3080000000045402</v>
      </c>
      <c r="D1033" s="420">
        <f t="shared" si="21"/>
        <v>0.1540000000022701</v>
      </c>
      <c r="H1033" s="337"/>
      <c r="I1033" s="62"/>
      <c r="J1033" s="82">
        <v>72</v>
      </c>
      <c r="K1033" s="319">
        <v>2</v>
      </c>
    </row>
    <row r="1034" spans="1:11" x14ac:dyDescent="0.3">
      <c r="A1034" s="317">
        <v>42929.419444386571</v>
      </c>
      <c r="B1034" s="359">
        <v>34440.385999999999</v>
      </c>
      <c r="C1034" s="359">
        <f t="shared" si="20"/>
        <v>0.30599999999685679</v>
      </c>
      <c r="D1034" s="420">
        <f t="shared" si="21"/>
        <v>0.15299999999842839</v>
      </c>
      <c r="H1034" s="337"/>
      <c r="I1034" s="62"/>
      <c r="J1034" s="82">
        <v>73</v>
      </c>
      <c r="K1034" s="320">
        <v>3</v>
      </c>
    </row>
    <row r="1035" spans="1:11" x14ac:dyDescent="0.3">
      <c r="A1035" s="317">
        <v>42929.461111053242</v>
      </c>
      <c r="B1035" s="359">
        <v>34440.680999999997</v>
      </c>
      <c r="C1035" s="359">
        <f t="shared" si="20"/>
        <v>0.29499999999825377</v>
      </c>
      <c r="D1035" s="420">
        <f t="shared" si="21"/>
        <v>0.14749999999912689</v>
      </c>
      <c r="H1035" s="337"/>
      <c r="I1035" s="62"/>
      <c r="J1035" s="82">
        <v>74</v>
      </c>
      <c r="K1035" s="321">
        <v>4</v>
      </c>
    </row>
    <row r="1036" spans="1:11" x14ac:dyDescent="0.3">
      <c r="A1036" s="317">
        <v>42929.502777719907</v>
      </c>
      <c r="B1036" s="359">
        <v>34440.987999999998</v>
      </c>
      <c r="C1036" s="359">
        <f t="shared" si="20"/>
        <v>0.30700000000069849</v>
      </c>
      <c r="D1036" s="420">
        <f t="shared" si="21"/>
        <v>0.15350000000034925</v>
      </c>
      <c r="H1036" s="337"/>
      <c r="I1036" s="62"/>
      <c r="J1036" s="82">
        <v>75</v>
      </c>
      <c r="K1036" s="82">
        <v>1</v>
      </c>
    </row>
    <row r="1037" spans="1:11" x14ac:dyDescent="0.3">
      <c r="A1037" s="317">
        <v>42929.544444386571</v>
      </c>
      <c r="B1037" s="359">
        <v>34441.296999999999</v>
      </c>
      <c r="C1037" s="359">
        <f t="shared" si="20"/>
        <v>0.30900000000110595</v>
      </c>
      <c r="D1037" s="420">
        <f t="shared" si="21"/>
        <v>0.15450000000055297</v>
      </c>
      <c r="H1037" s="337"/>
      <c r="I1037" s="62"/>
      <c r="J1037" s="82">
        <v>76</v>
      </c>
      <c r="K1037" s="319">
        <v>2</v>
      </c>
    </row>
    <row r="1038" spans="1:11" x14ac:dyDescent="0.3">
      <c r="A1038" s="317">
        <v>42929.586111053242</v>
      </c>
      <c r="B1038" s="359">
        <v>34441.593000000001</v>
      </c>
      <c r="C1038" s="359">
        <f t="shared" si="20"/>
        <v>0.29600000000209548</v>
      </c>
      <c r="D1038" s="420">
        <f t="shared" si="21"/>
        <v>0.14800000000104774</v>
      </c>
      <c r="H1038" s="337"/>
      <c r="I1038" s="62"/>
      <c r="J1038" s="82">
        <v>77</v>
      </c>
      <c r="K1038" s="320">
        <v>3</v>
      </c>
    </row>
    <row r="1039" spans="1:11" x14ac:dyDescent="0.3">
      <c r="A1039" s="317">
        <v>42929.627777719907</v>
      </c>
      <c r="B1039" s="359">
        <v>34441.891000000003</v>
      </c>
      <c r="C1039" s="359">
        <f t="shared" si="20"/>
        <v>0.29800000000250293</v>
      </c>
      <c r="D1039" s="420">
        <f t="shared" si="21"/>
        <v>0.14900000000125146</v>
      </c>
      <c r="H1039" s="337"/>
      <c r="I1039" s="62"/>
      <c r="J1039" s="82">
        <v>78</v>
      </c>
      <c r="K1039" s="321">
        <v>4</v>
      </c>
    </row>
    <row r="1040" spans="1:11" x14ac:dyDescent="0.3">
      <c r="A1040" s="317">
        <v>42929.669444386571</v>
      </c>
      <c r="B1040" s="359">
        <v>34442.196000000004</v>
      </c>
      <c r="C1040" s="359">
        <f t="shared" si="20"/>
        <v>0.30500000000029104</v>
      </c>
      <c r="D1040" s="420">
        <f t="shared" si="21"/>
        <v>0.15250000000014552</v>
      </c>
      <c r="H1040" s="337"/>
      <c r="I1040" s="62"/>
      <c r="J1040" s="82">
        <v>79</v>
      </c>
      <c r="K1040" s="82">
        <v>1</v>
      </c>
    </row>
    <row r="1041" spans="1:11" x14ac:dyDescent="0.3">
      <c r="A1041" s="317">
        <v>42929.711111053242</v>
      </c>
      <c r="B1041" s="359">
        <v>34442.495000000003</v>
      </c>
      <c r="C1041" s="359">
        <f t="shared" si="20"/>
        <v>0.29899999999906868</v>
      </c>
      <c r="D1041" s="420">
        <f t="shared" si="21"/>
        <v>0.14949999999953434</v>
      </c>
      <c r="H1041" s="337"/>
      <c r="I1041" s="62"/>
      <c r="J1041" s="82">
        <v>80</v>
      </c>
      <c r="K1041" s="319">
        <v>2</v>
      </c>
    </row>
    <row r="1042" spans="1:11" x14ac:dyDescent="0.3">
      <c r="A1042" s="317">
        <v>42929.752777719907</v>
      </c>
      <c r="B1042" s="359">
        <v>34442.786</v>
      </c>
      <c r="C1042" s="359">
        <f t="shared" si="20"/>
        <v>0.29099999999743886</v>
      </c>
      <c r="D1042" s="420">
        <f t="shared" si="21"/>
        <v>0.14549999999871943</v>
      </c>
      <c r="H1042" s="337"/>
      <c r="I1042" s="62"/>
      <c r="J1042" s="82">
        <v>81</v>
      </c>
      <c r="K1042" s="320">
        <v>3</v>
      </c>
    </row>
    <row r="1043" spans="1:11" x14ac:dyDescent="0.3">
      <c r="A1043" s="317">
        <v>42929.794444386571</v>
      </c>
      <c r="B1043" s="359">
        <v>34443.082999999999</v>
      </c>
      <c r="C1043" s="359">
        <f t="shared" si="20"/>
        <v>0.29699999999866122</v>
      </c>
      <c r="D1043" s="420">
        <f t="shared" si="21"/>
        <v>0.14849999999933061</v>
      </c>
      <c r="H1043" s="337"/>
      <c r="I1043" s="62"/>
      <c r="J1043" s="82">
        <v>82</v>
      </c>
      <c r="K1043" s="321">
        <v>4</v>
      </c>
    </row>
    <row r="1044" spans="1:11" x14ac:dyDescent="0.3">
      <c r="A1044" s="317">
        <v>42929.836111053242</v>
      </c>
      <c r="B1044" s="359">
        <v>34443.377</v>
      </c>
      <c r="C1044" s="359">
        <f t="shared" si="20"/>
        <v>0.29400000000168802</v>
      </c>
      <c r="D1044" s="420">
        <f t="shared" si="21"/>
        <v>0.14700000000084401</v>
      </c>
      <c r="H1044" s="337"/>
      <c r="I1044" s="62"/>
      <c r="J1044" s="82">
        <v>83</v>
      </c>
      <c r="K1044" s="82">
        <v>1</v>
      </c>
    </row>
    <row r="1045" spans="1:11" x14ac:dyDescent="0.3">
      <c r="A1045" s="317">
        <v>42929.877777719907</v>
      </c>
      <c r="B1045" s="359">
        <v>34443.660000000003</v>
      </c>
      <c r="C1045" s="359">
        <f t="shared" si="20"/>
        <v>0.28300000000308501</v>
      </c>
      <c r="D1045" s="420">
        <f t="shared" si="21"/>
        <v>0.1415000000015425</v>
      </c>
      <c r="H1045" s="337"/>
      <c r="I1045" s="62"/>
      <c r="J1045" s="82">
        <v>84</v>
      </c>
      <c r="K1045" s="319">
        <v>2</v>
      </c>
    </row>
    <row r="1046" spans="1:11" x14ac:dyDescent="0.3">
      <c r="A1046" s="317">
        <v>42929.919444386571</v>
      </c>
      <c r="B1046" s="359">
        <v>34443.955000000002</v>
      </c>
      <c r="C1046" s="359">
        <f t="shared" si="20"/>
        <v>0.29499999999825377</v>
      </c>
      <c r="D1046" s="420">
        <f t="shared" si="21"/>
        <v>0.14749999999912689</v>
      </c>
      <c r="H1046" s="337"/>
      <c r="I1046" s="62"/>
      <c r="J1046" s="82">
        <v>85</v>
      </c>
      <c r="K1046" s="320">
        <v>3</v>
      </c>
    </row>
    <row r="1047" spans="1:11" x14ac:dyDescent="0.3">
      <c r="A1047" s="322">
        <v>42929.961111053242</v>
      </c>
      <c r="B1047" s="356">
        <v>34444.256999999998</v>
      </c>
      <c r="C1047" s="356">
        <f t="shared" si="20"/>
        <v>0.30199999999604188</v>
      </c>
      <c r="D1047" s="418">
        <f t="shared" si="21"/>
        <v>0.15099999999802094</v>
      </c>
      <c r="E1047" s="336">
        <f>SUM(C1024:C1047)*7.4805194805</f>
        <v>53.769974025793942</v>
      </c>
      <c r="F1047" s="324">
        <f>AVERAGE(D1024:D1047)</f>
        <v>0.14974999999988844</v>
      </c>
      <c r="G1047" s="324">
        <f>_xlfn.STDEV.S(D1024:D1047)</f>
        <v>3.4357455998117801E-3</v>
      </c>
      <c r="H1047" s="337"/>
      <c r="I1047" s="62"/>
      <c r="J1047" s="82">
        <v>86</v>
      </c>
      <c r="K1047" s="321">
        <v>4</v>
      </c>
    </row>
    <row r="1048" spans="1:11" x14ac:dyDescent="0.3">
      <c r="A1048" s="317">
        <v>42930.002777719907</v>
      </c>
      <c r="B1048" s="359">
        <v>34444.550999999999</v>
      </c>
      <c r="C1048" s="359">
        <f t="shared" si="20"/>
        <v>0.29400000000168802</v>
      </c>
      <c r="D1048" s="420">
        <f t="shared" si="21"/>
        <v>0.14700000000084401</v>
      </c>
      <c r="H1048" s="337"/>
      <c r="I1048" s="333"/>
      <c r="J1048" s="82">
        <v>87</v>
      </c>
      <c r="K1048" s="82">
        <v>1</v>
      </c>
    </row>
    <row r="1049" spans="1:11" x14ac:dyDescent="0.3">
      <c r="A1049" s="317">
        <v>42930.044444386571</v>
      </c>
      <c r="B1049" s="359">
        <v>34444.843000000001</v>
      </c>
      <c r="C1049" s="359">
        <f t="shared" si="20"/>
        <v>0.29200000000128057</v>
      </c>
      <c r="D1049" s="420">
        <f t="shared" si="21"/>
        <v>0.14600000000064028</v>
      </c>
      <c r="H1049" s="337"/>
      <c r="I1049" s="333"/>
      <c r="J1049" s="82">
        <v>88</v>
      </c>
      <c r="K1049" s="319">
        <v>2</v>
      </c>
    </row>
    <row r="1050" spans="1:11" x14ac:dyDescent="0.3">
      <c r="A1050" s="317">
        <v>42930.086111053242</v>
      </c>
      <c r="B1050" s="359">
        <v>34445.148999999998</v>
      </c>
      <c r="C1050" s="359">
        <f t="shared" si="20"/>
        <v>0.30599999999685679</v>
      </c>
      <c r="D1050" s="420">
        <f t="shared" si="21"/>
        <v>0.15299999999842839</v>
      </c>
      <c r="H1050" s="337"/>
      <c r="I1050" s="333"/>
      <c r="J1050" s="82">
        <v>89</v>
      </c>
      <c r="K1050" s="320">
        <v>3</v>
      </c>
    </row>
    <row r="1051" spans="1:11" x14ac:dyDescent="0.3">
      <c r="A1051" s="317">
        <v>42930.127777719907</v>
      </c>
      <c r="B1051" s="359">
        <v>34445.447999999997</v>
      </c>
      <c r="C1051" s="359">
        <f t="shared" si="20"/>
        <v>0.29899999999906868</v>
      </c>
      <c r="D1051" s="420">
        <f t="shared" si="21"/>
        <v>0.14949999999953434</v>
      </c>
      <c r="H1051" s="337"/>
      <c r="I1051" s="333"/>
      <c r="J1051" s="82">
        <v>90</v>
      </c>
      <c r="K1051" s="321">
        <v>4</v>
      </c>
    </row>
    <row r="1052" spans="1:11" x14ac:dyDescent="0.3">
      <c r="A1052" s="317">
        <v>42930.169444386571</v>
      </c>
      <c r="B1052" s="359">
        <v>34445.743000000002</v>
      </c>
      <c r="C1052" s="359">
        <f t="shared" si="20"/>
        <v>0.29500000000552973</v>
      </c>
      <c r="D1052" s="420">
        <f t="shared" si="21"/>
        <v>0.14750000000276486</v>
      </c>
      <c r="H1052" s="337"/>
      <c r="I1052" s="333"/>
      <c r="J1052" s="82">
        <v>91</v>
      </c>
      <c r="K1052" s="82">
        <v>1</v>
      </c>
    </row>
    <row r="1053" spans="1:11" x14ac:dyDescent="0.3">
      <c r="A1053" s="317">
        <v>42930.211111053242</v>
      </c>
      <c r="B1053" s="359">
        <v>34446.055999999997</v>
      </c>
      <c r="C1053" s="359">
        <f t="shared" si="20"/>
        <v>0.3129999999946449</v>
      </c>
      <c r="D1053" s="420">
        <f t="shared" si="21"/>
        <v>0.15649999999732245</v>
      </c>
      <c r="H1053" s="337"/>
      <c r="I1053" s="333"/>
      <c r="J1053" s="82">
        <v>92</v>
      </c>
      <c r="K1053" s="319">
        <v>2</v>
      </c>
    </row>
    <row r="1054" spans="1:11" x14ac:dyDescent="0.3">
      <c r="A1054" s="317">
        <v>42930.252777719907</v>
      </c>
      <c r="B1054" s="359">
        <v>34446.360999999997</v>
      </c>
      <c r="C1054" s="359">
        <f t="shared" si="20"/>
        <v>0.30500000000029104</v>
      </c>
      <c r="D1054" s="420">
        <f t="shared" si="21"/>
        <v>0.15250000000014552</v>
      </c>
      <c r="H1054" s="337"/>
      <c r="I1054" s="333"/>
      <c r="J1054" s="82">
        <v>93</v>
      </c>
      <c r="K1054" s="320">
        <v>3</v>
      </c>
    </row>
    <row r="1055" spans="1:11" x14ac:dyDescent="0.3">
      <c r="A1055" s="317">
        <v>42930.294444386571</v>
      </c>
      <c r="B1055" s="359">
        <v>34446.654999999999</v>
      </c>
      <c r="C1055" s="359">
        <f t="shared" si="20"/>
        <v>0.29400000000168802</v>
      </c>
      <c r="D1055" s="420">
        <f t="shared" si="21"/>
        <v>0.14700000000084401</v>
      </c>
      <c r="H1055" s="337"/>
      <c r="I1055" s="333"/>
      <c r="J1055" s="82">
        <v>94</v>
      </c>
      <c r="K1055" s="321">
        <v>4</v>
      </c>
    </row>
    <row r="1056" spans="1:11" x14ac:dyDescent="0.3">
      <c r="A1056" s="317">
        <v>42930.336111053242</v>
      </c>
      <c r="B1056" s="359">
        <v>34446.959000000003</v>
      </c>
      <c r="C1056" s="359">
        <f t="shared" si="20"/>
        <v>0.30400000000372529</v>
      </c>
      <c r="D1056" s="420">
        <f t="shared" si="21"/>
        <v>0.15200000000186265</v>
      </c>
      <c r="H1056" s="337"/>
      <c r="I1056" s="333"/>
      <c r="J1056" s="82">
        <v>95</v>
      </c>
      <c r="K1056" s="82">
        <v>1</v>
      </c>
    </row>
    <row r="1057" spans="1:12" x14ac:dyDescent="0.3">
      <c r="A1057" s="317">
        <v>42930.377777719907</v>
      </c>
      <c r="B1057" s="359">
        <v>34447.269999999997</v>
      </c>
      <c r="C1057" s="359">
        <f t="shared" si="20"/>
        <v>0.31099999999423744</v>
      </c>
      <c r="D1057" s="420">
        <f t="shared" si="21"/>
        <v>0.15549999999711872</v>
      </c>
      <c r="H1057" s="337"/>
      <c r="I1057" s="333"/>
      <c r="J1057" s="82">
        <v>96</v>
      </c>
      <c r="K1057" s="319">
        <v>2</v>
      </c>
    </row>
    <row r="1058" spans="1:12" x14ac:dyDescent="0.3">
      <c r="A1058" s="317">
        <v>42930.419444386571</v>
      </c>
      <c r="B1058" s="359">
        <v>34447.569000000003</v>
      </c>
      <c r="C1058" s="359">
        <f t="shared" si="20"/>
        <v>0.29900000000634464</v>
      </c>
      <c r="D1058" s="420">
        <f t="shared" si="21"/>
        <v>0.14950000000317232</v>
      </c>
      <c r="H1058" s="337"/>
      <c r="I1058" s="333"/>
      <c r="J1058" s="82">
        <v>1</v>
      </c>
      <c r="K1058" s="320">
        <v>3</v>
      </c>
      <c r="L1058" s="345" t="s">
        <v>313</v>
      </c>
    </row>
    <row r="1059" spans="1:12" x14ac:dyDescent="0.3">
      <c r="A1059" s="317">
        <v>42930.461111053242</v>
      </c>
      <c r="B1059" s="359">
        <v>34447.866999999998</v>
      </c>
      <c r="C1059" s="359">
        <f t="shared" si="20"/>
        <v>0.29799999999522697</v>
      </c>
      <c r="D1059" s="420">
        <f t="shared" si="21"/>
        <v>0.14899999999761349</v>
      </c>
      <c r="H1059" s="337"/>
      <c r="I1059" s="333"/>
      <c r="J1059" s="82">
        <v>2</v>
      </c>
      <c r="K1059" s="321">
        <v>4</v>
      </c>
    </row>
    <row r="1060" spans="1:12" x14ac:dyDescent="0.3">
      <c r="A1060" s="317">
        <v>42930.502777719907</v>
      </c>
      <c r="B1060" s="359">
        <v>34448.171000000002</v>
      </c>
      <c r="C1060" s="359">
        <f t="shared" si="20"/>
        <v>0.30400000000372529</v>
      </c>
      <c r="D1060" s="420">
        <f t="shared" si="21"/>
        <v>0.15200000000186265</v>
      </c>
      <c r="H1060" s="337"/>
      <c r="I1060" s="333"/>
      <c r="J1060" s="82">
        <v>3</v>
      </c>
      <c r="K1060" s="82">
        <v>1</v>
      </c>
    </row>
    <row r="1061" spans="1:12" x14ac:dyDescent="0.3">
      <c r="A1061" s="317">
        <v>42930.544444386571</v>
      </c>
      <c r="B1061" s="359">
        <v>34448.482000000004</v>
      </c>
      <c r="C1061" s="359">
        <f t="shared" si="20"/>
        <v>0.3110000000015134</v>
      </c>
      <c r="D1061" s="420">
        <f t="shared" si="21"/>
        <v>0.1555000000007567</v>
      </c>
      <c r="H1061" s="337"/>
      <c r="I1061" s="333"/>
      <c r="J1061" s="82">
        <v>4</v>
      </c>
      <c r="K1061" s="319">
        <v>2</v>
      </c>
    </row>
    <row r="1062" spans="1:12" x14ac:dyDescent="0.3">
      <c r="A1062" s="317">
        <v>42930.586111226854</v>
      </c>
      <c r="B1062" s="359">
        <v>34448.771000000001</v>
      </c>
      <c r="C1062" s="359">
        <f t="shared" si="20"/>
        <v>0.28899999999703141</v>
      </c>
      <c r="D1062" s="420">
        <f t="shared" si="21"/>
        <v>0.1444999999985157</v>
      </c>
      <c r="H1062" s="337"/>
      <c r="I1062" s="333"/>
      <c r="J1062" s="82">
        <v>5</v>
      </c>
      <c r="K1062" s="320">
        <v>3</v>
      </c>
    </row>
    <row r="1063" spans="1:12" x14ac:dyDescent="0.3">
      <c r="A1063" s="317">
        <v>42930.627777951391</v>
      </c>
      <c r="B1063" s="359">
        <v>34449.074999999997</v>
      </c>
      <c r="C1063" s="359">
        <f t="shared" si="20"/>
        <v>0.30399999999644933</v>
      </c>
      <c r="D1063" s="420">
        <f t="shared" si="21"/>
        <v>0.15199999999822467</v>
      </c>
      <c r="H1063" s="337"/>
      <c r="I1063" s="333"/>
      <c r="J1063" s="82">
        <v>6</v>
      </c>
      <c r="K1063" s="321">
        <v>4</v>
      </c>
    </row>
    <row r="1064" spans="1:12" x14ac:dyDescent="0.3">
      <c r="A1064" s="317">
        <v>42930.669444675928</v>
      </c>
      <c r="B1064" s="359">
        <v>34449.373</v>
      </c>
      <c r="C1064" s="359">
        <f t="shared" si="20"/>
        <v>0.29800000000250293</v>
      </c>
      <c r="D1064" s="420">
        <f t="shared" si="21"/>
        <v>0.14900000000125146</v>
      </c>
      <c r="H1064" s="337"/>
      <c r="I1064" s="333"/>
      <c r="J1064" s="82">
        <v>7</v>
      </c>
      <c r="K1064" s="82">
        <v>1</v>
      </c>
    </row>
    <row r="1065" spans="1:12" x14ac:dyDescent="0.3">
      <c r="A1065" s="317">
        <v>42930.711111400466</v>
      </c>
      <c r="B1065" s="359">
        <v>34449.663</v>
      </c>
      <c r="C1065" s="359">
        <f t="shared" si="20"/>
        <v>0.29000000000087311</v>
      </c>
      <c r="D1065" s="420">
        <f t="shared" si="21"/>
        <v>0.14500000000043656</v>
      </c>
      <c r="H1065" s="337"/>
      <c r="I1065" s="333"/>
      <c r="J1065" s="82">
        <v>8</v>
      </c>
      <c r="K1065" s="319">
        <v>2</v>
      </c>
    </row>
    <row r="1066" spans="1:12" x14ac:dyDescent="0.3">
      <c r="A1066" s="317">
        <v>42930.752778125003</v>
      </c>
      <c r="B1066" s="359">
        <v>34449.957999999999</v>
      </c>
      <c r="C1066" s="359">
        <f t="shared" si="20"/>
        <v>0.29499999999825377</v>
      </c>
      <c r="D1066" s="420">
        <f t="shared" si="21"/>
        <v>0.14749999999912689</v>
      </c>
      <c r="H1066" s="337"/>
      <c r="I1066" s="333"/>
      <c r="J1066" s="82">
        <v>9</v>
      </c>
      <c r="K1066" s="320">
        <v>3</v>
      </c>
    </row>
    <row r="1067" spans="1:12" x14ac:dyDescent="0.3">
      <c r="A1067" s="317">
        <v>42930.79444484954</v>
      </c>
      <c r="B1067" s="359">
        <v>34450.256999999998</v>
      </c>
      <c r="C1067" s="359">
        <f t="shared" si="20"/>
        <v>0.29899999999906868</v>
      </c>
      <c r="D1067" s="420">
        <f t="shared" si="21"/>
        <v>0.14949999999953434</v>
      </c>
      <c r="H1067" s="337"/>
      <c r="I1067" s="333"/>
      <c r="J1067" s="82">
        <v>10</v>
      </c>
      <c r="K1067" s="321">
        <v>4</v>
      </c>
    </row>
    <row r="1068" spans="1:12" x14ac:dyDescent="0.3">
      <c r="A1068" s="317">
        <v>42930.836111574077</v>
      </c>
      <c r="B1068" s="359">
        <v>34450.542999999998</v>
      </c>
      <c r="C1068" s="359">
        <f t="shared" si="20"/>
        <v>0.28600000000005821</v>
      </c>
      <c r="D1068" s="420">
        <f t="shared" si="21"/>
        <v>0.1430000000000291</v>
      </c>
      <c r="H1068" s="337"/>
      <c r="I1068" s="333"/>
      <c r="J1068" s="82">
        <v>11</v>
      </c>
      <c r="K1068" s="82">
        <v>1</v>
      </c>
    </row>
    <row r="1069" spans="1:12" x14ac:dyDescent="0.3">
      <c r="A1069" s="317">
        <v>42930.877778298614</v>
      </c>
      <c r="B1069" s="359">
        <v>34450.828000000001</v>
      </c>
      <c r="C1069" s="359">
        <f t="shared" si="20"/>
        <v>0.28500000000349246</v>
      </c>
      <c r="D1069" s="420">
        <f t="shared" si="21"/>
        <v>0.14250000000174623</v>
      </c>
      <c r="H1069" s="337"/>
      <c r="I1069" s="333"/>
      <c r="J1069" s="82">
        <v>12</v>
      </c>
      <c r="K1069" s="319">
        <v>2</v>
      </c>
    </row>
    <row r="1070" spans="1:12" x14ac:dyDescent="0.3">
      <c r="A1070" s="317">
        <v>42930.919445023152</v>
      </c>
      <c r="B1070" s="359">
        <v>34451.118999999999</v>
      </c>
      <c r="C1070" s="359">
        <f t="shared" si="20"/>
        <v>0.29099999999743886</v>
      </c>
      <c r="D1070" s="420">
        <f t="shared" si="21"/>
        <v>0.14549999999871943</v>
      </c>
      <c r="H1070" s="337"/>
      <c r="I1070" s="62"/>
      <c r="J1070" s="82">
        <v>13</v>
      </c>
      <c r="K1070" s="320">
        <v>3</v>
      </c>
    </row>
    <row r="1071" spans="1:12" x14ac:dyDescent="0.3">
      <c r="A1071" s="322">
        <v>42930.961111747682</v>
      </c>
      <c r="B1071" s="356">
        <v>34451.402000000002</v>
      </c>
      <c r="C1071" s="356">
        <f t="shared" si="20"/>
        <v>0.28300000000308501</v>
      </c>
      <c r="D1071" s="418">
        <f t="shared" si="21"/>
        <v>0.1415000000015425</v>
      </c>
      <c r="E1071" s="336">
        <f>SUM(C1048:C1071)*7.4805194805</f>
        <v>53.448311688202978</v>
      </c>
      <c r="F1071" s="324">
        <f>AVERAGE(D1048:D1071)</f>
        <v>0.14885416666675155</v>
      </c>
      <c r="G1071" s="324">
        <f>_xlfn.STDEV.S(D1048:D1071)</f>
        <v>4.1741418447644113E-3</v>
      </c>
      <c r="H1071" s="337"/>
      <c r="I1071" s="62"/>
      <c r="J1071" s="82">
        <v>14</v>
      </c>
      <c r="K1071" s="321">
        <v>4</v>
      </c>
    </row>
    <row r="1072" spans="1:12" x14ac:dyDescent="0.3">
      <c r="A1072" s="317">
        <v>42931.002778472219</v>
      </c>
      <c r="B1072" s="359">
        <v>34451.682999999997</v>
      </c>
      <c r="C1072" s="359">
        <f t="shared" si="20"/>
        <v>0.28099999999540159</v>
      </c>
      <c r="D1072" s="420">
        <f t="shared" si="21"/>
        <v>0.1404999999977008</v>
      </c>
      <c r="H1072" s="337"/>
      <c r="I1072" s="62"/>
      <c r="J1072" s="82">
        <v>15</v>
      </c>
      <c r="K1072" s="82">
        <v>1</v>
      </c>
    </row>
    <row r="1073" spans="1:11" x14ac:dyDescent="0.3">
      <c r="A1073" s="317">
        <v>42931.044445196756</v>
      </c>
      <c r="B1073" s="359">
        <v>34451.978000000003</v>
      </c>
      <c r="C1073" s="359">
        <f t="shared" si="20"/>
        <v>0.29500000000552973</v>
      </c>
      <c r="D1073" s="420">
        <f t="shared" si="21"/>
        <v>0.14750000000276486</v>
      </c>
      <c r="H1073" s="337"/>
      <c r="I1073" s="62"/>
      <c r="J1073" s="82">
        <v>16</v>
      </c>
      <c r="K1073" s="319">
        <v>2</v>
      </c>
    </row>
    <row r="1074" spans="1:11" x14ac:dyDescent="0.3">
      <c r="A1074" s="317">
        <v>42931.086111921293</v>
      </c>
      <c r="B1074" s="359">
        <v>34452.279000000002</v>
      </c>
      <c r="C1074" s="359">
        <f t="shared" si="20"/>
        <v>0.30099999999947613</v>
      </c>
      <c r="D1074" s="420">
        <f t="shared" si="21"/>
        <v>0.15049999999973807</v>
      </c>
      <c r="H1074" s="337"/>
      <c r="I1074" s="62"/>
      <c r="J1074" s="82">
        <v>17</v>
      </c>
      <c r="K1074" s="320">
        <v>3</v>
      </c>
    </row>
    <row r="1075" spans="1:11" x14ac:dyDescent="0.3">
      <c r="A1075" s="317">
        <v>42931.12777864583</v>
      </c>
      <c r="B1075" s="359">
        <v>34452.567000000003</v>
      </c>
      <c r="C1075" s="359">
        <f t="shared" si="20"/>
        <v>0.28800000000046566</v>
      </c>
      <c r="D1075" s="420">
        <f t="shared" si="21"/>
        <v>0.14400000000023283</v>
      </c>
      <c r="H1075" s="337"/>
      <c r="I1075" s="62"/>
      <c r="J1075" s="82">
        <v>18</v>
      </c>
      <c r="K1075" s="321">
        <v>4</v>
      </c>
    </row>
    <row r="1076" spans="1:11" x14ac:dyDescent="0.3">
      <c r="A1076" s="317">
        <v>42931.169445370368</v>
      </c>
      <c r="B1076" s="359">
        <v>34452.857000000004</v>
      </c>
      <c r="C1076" s="359">
        <f t="shared" si="20"/>
        <v>0.29000000000087311</v>
      </c>
      <c r="D1076" s="420">
        <f t="shared" si="21"/>
        <v>0.14500000000043656</v>
      </c>
      <c r="H1076" s="337"/>
      <c r="I1076" s="62"/>
      <c r="J1076" s="82">
        <v>19</v>
      </c>
      <c r="K1076" s="82">
        <v>1</v>
      </c>
    </row>
    <row r="1077" spans="1:11" x14ac:dyDescent="0.3">
      <c r="A1077" s="317">
        <v>42931.211112094905</v>
      </c>
      <c r="B1077" s="359">
        <v>34453.163</v>
      </c>
      <c r="C1077" s="359">
        <f t="shared" si="20"/>
        <v>0.30599999999685679</v>
      </c>
      <c r="D1077" s="420">
        <f t="shared" si="21"/>
        <v>0.15299999999842839</v>
      </c>
      <c r="H1077" s="337"/>
      <c r="I1077" s="62"/>
      <c r="J1077" s="82">
        <v>20</v>
      </c>
      <c r="K1077" s="319">
        <v>2</v>
      </c>
    </row>
    <row r="1078" spans="1:11" x14ac:dyDescent="0.3">
      <c r="A1078" s="317">
        <v>42931.252778819442</v>
      </c>
      <c r="B1078" s="359">
        <v>34453.468000000001</v>
      </c>
      <c r="C1078" s="359">
        <f t="shared" si="20"/>
        <v>0.30500000000029104</v>
      </c>
      <c r="D1078" s="420">
        <f t="shared" si="21"/>
        <v>0.15250000000014552</v>
      </c>
      <c r="H1078" s="337"/>
      <c r="I1078" s="62"/>
      <c r="J1078" s="82">
        <v>21</v>
      </c>
      <c r="K1078" s="320">
        <v>3</v>
      </c>
    </row>
    <row r="1079" spans="1:11" x14ac:dyDescent="0.3">
      <c r="A1079" s="317">
        <v>42931.294445543979</v>
      </c>
      <c r="B1079" s="359">
        <v>34453.762999999999</v>
      </c>
      <c r="C1079" s="359">
        <f t="shared" si="20"/>
        <v>0.29499999999825377</v>
      </c>
      <c r="D1079" s="420">
        <f t="shared" si="21"/>
        <v>0.14749999999912689</v>
      </c>
      <c r="H1079" s="337"/>
      <c r="I1079" s="62"/>
      <c r="J1079" s="82">
        <v>22</v>
      </c>
      <c r="K1079" s="321">
        <v>4</v>
      </c>
    </row>
    <row r="1080" spans="1:11" x14ac:dyDescent="0.3">
      <c r="A1080" s="317">
        <v>42931.336112268516</v>
      </c>
      <c r="B1080" s="359">
        <v>34454.074000000001</v>
      </c>
      <c r="C1080" s="359">
        <f t="shared" si="20"/>
        <v>0.3110000000015134</v>
      </c>
      <c r="D1080" s="420">
        <f t="shared" si="21"/>
        <v>0.1555000000007567</v>
      </c>
      <c r="H1080" s="337"/>
      <c r="I1080" s="62"/>
      <c r="J1080" s="82">
        <v>23</v>
      </c>
      <c r="K1080" s="82">
        <v>1</v>
      </c>
    </row>
    <row r="1081" spans="1:11" x14ac:dyDescent="0.3">
      <c r="A1081" s="317">
        <v>42931.377778993054</v>
      </c>
      <c r="B1081" s="359">
        <v>34454.381000000001</v>
      </c>
      <c r="C1081" s="359">
        <f t="shared" si="20"/>
        <v>0.30700000000069849</v>
      </c>
      <c r="D1081" s="420">
        <f t="shared" si="21"/>
        <v>0.15350000000034925</v>
      </c>
      <c r="H1081" s="337"/>
      <c r="I1081" s="62"/>
      <c r="J1081" s="82">
        <v>24</v>
      </c>
      <c r="K1081" s="319">
        <v>2</v>
      </c>
    </row>
    <row r="1082" spans="1:11" x14ac:dyDescent="0.3">
      <c r="A1082" s="317">
        <v>42931.419445717591</v>
      </c>
      <c r="B1082" s="359">
        <v>34454.678</v>
      </c>
      <c r="C1082" s="359">
        <f t="shared" si="20"/>
        <v>0.29699999999866122</v>
      </c>
      <c r="D1082" s="420">
        <f t="shared" si="21"/>
        <v>0.14849999999933061</v>
      </c>
      <c r="H1082" s="337"/>
      <c r="I1082" s="62"/>
      <c r="J1082" s="82">
        <v>25</v>
      </c>
      <c r="K1082" s="320">
        <v>3</v>
      </c>
    </row>
    <row r="1083" spans="1:11" x14ac:dyDescent="0.3">
      <c r="A1083" s="317">
        <v>42931.461112442128</v>
      </c>
      <c r="B1083" s="359">
        <v>34454.983</v>
      </c>
      <c r="C1083" s="359">
        <f t="shared" si="20"/>
        <v>0.30500000000029104</v>
      </c>
      <c r="D1083" s="420">
        <f t="shared" si="21"/>
        <v>0.15250000000014552</v>
      </c>
      <c r="H1083" s="337"/>
      <c r="I1083" s="62"/>
      <c r="J1083" s="82">
        <v>26</v>
      </c>
      <c r="K1083" s="321">
        <v>4</v>
      </c>
    </row>
    <row r="1084" spans="1:11" x14ac:dyDescent="0.3">
      <c r="A1084" s="317">
        <v>42931.502779166665</v>
      </c>
      <c r="B1084" s="359">
        <v>34455.288999999997</v>
      </c>
      <c r="C1084" s="359">
        <f t="shared" si="20"/>
        <v>0.30599999999685679</v>
      </c>
      <c r="D1084" s="420">
        <f t="shared" si="21"/>
        <v>0.15299999999842839</v>
      </c>
      <c r="H1084" s="337"/>
      <c r="I1084" s="62"/>
      <c r="J1084" s="82">
        <v>27</v>
      </c>
      <c r="K1084" s="82">
        <v>1</v>
      </c>
    </row>
    <row r="1085" spans="1:11" x14ac:dyDescent="0.3">
      <c r="A1085" s="317">
        <v>42931.544445891202</v>
      </c>
      <c r="B1085" s="359">
        <v>34455.580999999998</v>
      </c>
      <c r="C1085" s="359">
        <f t="shared" si="20"/>
        <v>0.29200000000128057</v>
      </c>
      <c r="D1085" s="420">
        <f t="shared" si="21"/>
        <v>0.14600000000064028</v>
      </c>
      <c r="H1085" s="337"/>
      <c r="I1085" s="62"/>
      <c r="J1085" s="82">
        <v>28</v>
      </c>
      <c r="K1085" s="319">
        <v>2</v>
      </c>
    </row>
    <row r="1086" spans="1:11" x14ac:dyDescent="0.3">
      <c r="A1086" s="317">
        <v>42931.58611261574</v>
      </c>
      <c r="B1086" s="359">
        <v>34455.873</v>
      </c>
      <c r="C1086" s="359">
        <f t="shared" si="20"/>
        <v>0.29200000000128057</v>
      </c>
      <c r="D1086" s="420">
        <f t="shared" si="21"/>
        <v>0.14600000000064028</v>
      </c>
      <c r="H1086" s="337"/>
      <c r="I1086" s="62"/>
      <c r="J1086" s="82">
        <v>29</v>
      </c>
      <c r="K1086" s="320">
        <v>3</v>
      </c>
    </row>
    <row r="1087" spans="1:11" x14ac:dyDescent="0.3">
      <c r="A1087" s="317">
        <v>42931.627779340277</v>
      </c>
      <c r="B1087" s="359">
        <v>34456.173000000003</v>
      </c>
      <c r="C1087" s="359">
        <f t="shared" si="20"/>
        <v>0.30000000000291038</v>
      </c>
      <c r="D1087" s="420">
        <f t="shared" si="21"/>
        <v>0.15000000000145519</v>
      </c>
      <c r="H1087" s="337"/>
      <c r="I1087" s="62"/>
      <c r="J1087" s="82">
        <v>30</v>
      </c>
      <c r="K1087" s="321">
        <v>4</v>
      </c>
    </row>
    <row r="1088" spans="1:11" x14ac:dyDescent="0.3">
      <c r="A1088" s="317">
        <v>42931.669446064814</v>
      </c>
      <c r="B1088" s="359">
        <v>34456.468999999997</v>
      </c>
      <c r="C1088" s="359">
        <f t="shared" si="20"/>
        <v>0.29599999999481952</v>
      </c>
      <c r="D1088" s="420">
        <f t="shared" si="21"/>
        <v>0.14799999999740976</v>
      </c>
      <c r="H1088" s="337"/>
      <c r="I1088" s="62"/>
      <c r="J1088" s="82">
        <v>31</v>
      </c>
      <c r="K1088" s="82">
        <v>1</v>
      </c>
    </row>
    <row r="1089" spans="1:11" x14ac:dyDescent="0.3">
      <c r="A1089" s="317">
        <v>42931.711112789351</v>
      </c>
      <c r="B1089" s="359">
        <v>34456.762000000002</v>
      </c>
      <c r="C1089" s="359">
        <f t="shared" si="20"/>
        <v>0.29300000000512227</v>
      </c>
      <c r="D1089" s="420">
        <f t="shared" si="21"/>
        <v>0.14650000000256114</v>
      </c>
      <c r="H1089" s="337"/>
      <c r="I1089" s="62"/>
      <c r="J1089" s="82">
        <v>32</v>
      </c>
      <c r="K1089" s="319">
        <v>2</v>
      </c>
    </row>
    <row r="1090" spans="1:11" x14ac:dyDescent="0.3">
      <c r="A1090" s="317">
        <v>42931.752779513889</v>
      </c>
      <c r="B1090" s="359">
        <v>34457.061999999998</v>
      </c>
      <c r="C1090" s="359">
        <f t="shared" si="20"/>
        <v>0.29999999999563443</v>
      </c>
      <c r="D1090" s="420">
        <f t="shared" si="21"/>
        <v>0.14999999999781721</v>
      </c>
      <c r="H1090" s="337"/>
      <c r="I1090" s="62"/>
      <c r="J1090" s="82">
        <v>33</v>
      </c>
      <c r="K1090" s="320">
        <v>3</v>
      </c>
    </row>
    <row r="1091" spans="1:11" x14ac:dyDescent="0.3">
      <c r="A1091" s="317">
        <v>42931.794446238426</v>
      </c>
      <c r="B1091" s="359">
        <v>34457.360000000001</v>
      </c>
      <c r="C1091" s="359">
        <f t="shared" si="20"/>
        <v>0.29800000000250293</v>
      </c>
      <c r="D1091" s="420">
        <f t="shared" si="21"/>
        <v>0.14900000000125146</v>
      </c>
      <c r="H1091" s="337"/>
      <c r="I1091" s="62"/>
      <c r="J1091" s="82">
        <v>34</v>
      </c>
      <c r="K1091" s="321">
        <v>4</v>
      </c>
    </row>
    <row r="1092" spans="1:11" x14ac:dyDescent="0.3">
      <c r="A1092" s="317">
        <v>42931.836112962963</v>
      </c>
      <c r="B1092" s="359">
        <v>34457.648999999998</v>
      </c>
      <c r="C1092" s="359">
        <f t="shared" si="20"/>
        <v>0.28899999999703141</v>
      </c>
      <c r="D1092" s="420">
        <f t="shared" si="21"/>
        <v>0.1444999999985157</v>
      </c>
      <c r="H1092" s="337"/>
      <c r="I1092" s="62"/>
      <c r="J1092" s="82">
        <v>35</v>
      </c>
      <c r="K1092" s="82">
        <v>1</v>
      </c>
    </row>
    <row r="1093" spans="1:11" x14ac:dyDescent="0.3">
      <c r="A1093" s="317">
        <v>42931.8777796875</v>
      </c>
      <c r="B1093" s="359">
        <v>34457.938000000002</v>
      </c>
      <c r="C1093" s="359">
        <f t="shared" si="20"/>
        <v>0.28900000000430737</v>
      </c>
      <c r="D1093" s="420">
        <f t="shared" si="21"/>
        <v>0.14450000000215368</v>
      </c>
      <c r="H1093" s="337"/>
      <c r="I1093" s="62"/>
      <c r="J1093" s="82">
        <v>36</v>
      </c>
      <c r="K1093" s="319">
        <v>2</v>
      </c>
    </row>
    <row r="1094" spans="1:11" x14ac:dyDescent="0.3">
      <c r="A1094" s="317">
        <v>42931.919446412037</v>
      </c>
      <c r="B1094" s="359">
        <v>34458.239000000001</v>
      </c>
      <c r="C1094" s="359">
        <f t="shared" si="20"/>
        <v>0.30099999999947613</v>
      </c>
      <c r="D1094" s="420">
        <f t="shared" si="21"/>
        <v>0.15049999999973807</v>
      </c>
      <c r="H1094" s="337"/>
      <c r="I1094" s="333"/>
      <c r="J1094" s="82">
        <v>37</v>
      </c>
      <c r="K1094" s="320">
        <v>3</v>
      </c>
    </row>
    <row r="1095" spans="1:11" x14ac:dyDescent="0.3">
      <c r="A1095" s="322">
        <v>42931.961113136575</v>
      </c>
      <c r="B1095" s="356">
        <v>34458.53</v>
      </c>
      <c r="C1095" s="356">
        <f t="shared" si="20"/>
        <v>0.29099999999743886</v>
      </c>
      <c r="D1095" s="418">
        <f t="shared" si="21"/>
        <v>0.14549999999871943</v>
      </c>
      <c r="E1095" s="336">
        <f>SUM(C1072:C1095)*7.4805194805</f>
        <v>53.321142856981361</v>
      </c>
      <c r="F1095" s="324">
        <f>AVERAGE(D1072:D1095)</f>
        <v>0.14849999999993693</v>
      </c>
      <c r="G1095" s="324">
        <f>_xlfn.STDEV.S(D1072:D1095)</f>
        <v>3.7036996779437953E-3</v>
      </c>
      <c r="H1095" s="337"/>
      <c r="I1095" s="333"/>
      <c r="J1095" s="82">
        <v>38</v>
      </c>
      <c r="K1095" s="321">
        <v>4</v>
      </c>
    </row>
    <row r="1096" spans="1:11" x14ac:dyDescent="0.3">
      <c r="A1096" s="317">
        <v>42932.002779861112</v>
      </c>
      <c r="B1096" s="359">
        <v>34458.819000000003</v>
      </c>
      <c r="C1096" s="359">
        <f t="shared" si="20"/>
        <v>0.28900000000430737</v>
      </c>
      <c r="D1096" s="420">
        <f t="shared" si="21"/>
        <v>0.14450000000215368</v>
      </c>
      <c r="H1096" s="337"/>
      <c r="I1096" s="333"/>
      <c r="J1096" s="82">
        <v>39</v>
      </c>
      <c r="K1096" s="82">
        <v>1</v>
      </c>
    </row>
    <row r="1097" spans="1:11" x14ac:dyDescent="0.3">
      <c r="A1097" s="317">
        <v>42932.044446585649</v>
      </c>
      <c r="B1097" s="359">
        <v>34459.122000000003</v>
      </c>
      <c r="C1097" s="359">
        <f t="shared" si="20"/>
        <v>0.30299999999988358</v>
      </c>
      <c r="D1097" s="420">
        <f t="shared" si="21"/>
        <v>0.15149999999994179</v>
      </c>
      <c r="H1097" s="337"/>
      <c r="I1097" s="333"/>
      <c r="J1097" s="82">
        <v>40</v>
      </c>
      <c r="K1097" s="319">
        <v>2</v>
      </c>
    </row>
    <row r="1098" spans="1:11" x14ac:dyDescent="0.3">
      <c r="A1098" s="317">
        <v>42932.086113310186</v>
      </c>
      <c r="B1098" s="359">
        <v>34459.423000000003</v>
      </c>
      <c r="C1098" s="359">
        <f t="shared" si="20"/>
        <v>0.30099999999947613</v>
      </c>
      <c r="D1098" s="420">
        <f t="shared" si="21"/>
        <v>0.15049999999973807</v>
      </c>
      <c r="H1098" s="337"/>
      <c r="I1098" s="333"/>
      <c r="J1098" s="82">
        <v>41</v>
      </c>
      <c r="K1098" s="320">
        <v>3</v>
      </c>
    </row>
    <row r="1099" spans="1:11" x14ac:dyDescent="0.3">
      <c r="A1099" s="317">
        <v>42932.127780034723</v>
      </c>
      <c r="B1099" s="359">
        <v>34459.716999999997</v>
      </c>
      <c r="C1099" s="359">
        <f t="shared" si="20"/>
        <v>0.29399999999441206</v>
      </c>
      <c r="D1099" s="420">
        <f t="shared" si="21"/>
        <v>0.14699999999720603</v>
      </c>
      <c r="H1099" s="337"/>
      <c r="I1099" s="333"/>
      <c r="J1099" s="82">
        <v>42</v>
      </c>
      <c r="K1099" s="321">
        <v>4</v>
      </c>
    </row>
    <row r="1100" spans="1:11" x14ac:dyDescent="0.3">
      <c r="A1100" s="317">
        <v>42932.169446759261</v>
      </c>
      <c r="B1100" s="359">
        <v>34460.016000000003</v>
      </c>
      <c r="C1100" s="359">
        <f t="shared" si="20"/>
        <v>0.29900000000634464</v>
      </c>
      <c r="D1100" s="420">
        <f t="shared" si="21"/>
        <v>0.14950000000317232</v>
      </c>
      <c r="H1100" s="337"/>
      <c r="I1100" s="333"/>
      <c r="J1100" s="82">
        <v>43</v>
      </c>
      <c r="K1100" s="82">
        <v>1</v>
      </c>
    </row>
    <row r="1101" spans="1:11" x14ac:dyDescent="0.3">
      <c r="A1101" s="317">
        <v>42932.211113483798</v>
      </c>
      <c r="B1101" s="359">
        <v>34460.324000000001</v>
      </c>
      <c r="C1101" s="359">
        <f t="shared" si="20"/>
        <v>0.30799999999726424</v>
      </c>
      <c r="D1101" s="420">
        <f t="shared" si="21"/>
        <v>0.15399999999863212</v>
      </c>
      <c r="H1101" s="337"/>
      <c r="I1101" s="333"/>
      <c r="J1101" s="82">
        <v>44</v>
      </c>
      <c r="K1101" s="319">
        <v>2</v>
      </c>
    </row>
    <row r="1102" spans="1:11" x14ac:dyDescent="0.3">
      <c r="A1102" s="317">
        <v>42932.252780208335</v>
      </c>
      <c r="B1102" s="359">
        <v>34460.622000000003</v>
      </c>
      <c r="C1102" s="359">
        <f t="shared" si="20"/>
        <v>0.29800000000250293</v>
      </c>
      <c r="D1102" s="420">
        <f t="shared" si="21"/>
        <v>0.14900000000125146</v>
      </c>
      <c r="H1102" s="337"/>
      <c r="I1102" s="333"/>
      <c r="J1102" s="82">
        <v>45</v>
      </c>
      <c r="K1102" s="320">
        <v>3</v>
      </c>
    </row>
    <row r="1103" spans="1:11" x14ac:dyDescent="0.3">
      <c r="A1103" s="317">
        <v>42932.294446932872</v>
      </c>
      <c r="B1103" s="359">
        <v>34460.928999999996</v>
      </c>
      <c r="C1103" s="359">
        <f t="shared" si="20"/>
        <v>0.30699999999342253</v>
      </c>
      <c r="D1103" s="420">
        <f t="shared" si="21"/>
        <v>0.15349999999671127</v>
      </c>
      <c r="H1103" s="337"/>
      <c r="I1103" s="333"/>
      <c r="J1103" s="82">
        <v>46</v>
      </c>
      <c r="K1103" s="321">
        <v>4</v>
      </c>
    </row>
    <row r="1104" spans="1:11" x14ac:dyDescent="0.3">
      <c r="A1104" s="317">
        <v>42932.336113657409</v>
      </c>
      <c r="B1104" s="359">
        <v>34461.24</v>
      </c>
      <c r="C1104" s="359">
        <f t="shared" si="20"/>
        <v>0.3110000000015134</v>
      </c>
      <c r="D1104" s="420">
        <f t="shared" si="21"/>
        <v>0.1555000000007567</v>
      </c>
      <c r="H1104" s="337"/>
      <c r="I1104" s="333"/>
      <c r="J1104" s="82">
        <v>47</v>
      </c>
      <c r="K1104" s="82">
        <v>1</v>
      </c>
    </row>
    <row r="1105" spans="1:12" x14ac:dyDescent="0.3">
      <c r="A1105" s="317">
        <v>42932.377780381947</v>
      </c>
      <c r="B1105" s="359">
        <v>34461.540999999997</v>
      </c>
      <c r="C1105" s="359">
        <f t="shared" si="20"/>
        <v>0.30099999999947613</v>
      </c>
      <c r="D1105" s="420">
        <f t="shared" si="21"/>
        <v>0.15049999999973807</v>
      </c>
      <c r="H1105" s="337"/>
      <c r="I1105" s="333"/>
      <c r="J1105" s="82">
        <v>48</v>
      </c>
      <c r="K1105" s="319">
        <v>2</v>
      </c>
    </row>
    <row r="1106" spans="1:12" x14ac:dyDescent="0.3">
      <c r="A1106" s="317">
        <v>42932.419447106484</v>
      </c>
      <c r="B1106" s="359">
        <v>34461.832000000002</v>
      </c>
      <c r="C1106" s="359">
        <f t="shared" si="20"/>
        <v>0.29100000000471482</v>
      </c>
      <c r="D1106" s="420">
        <f t="shared" si="21"/>
        <v>0.14550000000235741</v>
      </c>
      <c r="H1106" s="337"/>
      <c r="I1106" s="333"/>
      <c r="J1106" s="82">
        <v>49</v>
      </c>
      <c r="K1106" s="320">
        <v>3</v>
      </c>
    </row>
    <row r="1107" spans="1:12" x14ac:dyDescent="0.3">
      <c r="A1107" s="317">
        <v>42932.461113831021</v>
      </c>
      <c r="B1107" s="359">
        <v>34462.131999999998</v>
      </c>
      <c r="C1107" s="359">
        <f t="shared" si="20"/>
        <v>0.29999999999563443</v>
      </c>
      <c r="D1107" s="420">
        <f t="shared" si="21"/>
        <v>0.14999999999781721</v>
      </c>
      <c r="H1107" s="337"/>
      <c r="I1107" s="333"/>
      <c r="J1107" s="82">
        <v>50</v>
      </c>
      <c r="K1107" s="321">
        <v>4</v>
      </c>
    </row>
    <row r="1108" spans="1:12" x14ac:dyDescent="0.3">
      <c r="A1108" s="317">
        <v>42932.502780555558</v>
      </c>
      <c r="B1108" s="359">
        <v>34462.43</v>
      </c>
      <c r="C1108" s="359">
        <f t="shared" si="20"/>
        <v>0.29800000000250293</v>
      </c>
      <c r="D1108" s="420">
        <f t="shared" si="21"/>
        <v>0.14900000000125146</v>
      </c>
      <c r="H1108" s="337"/>
      <c r="I1108" s="333"/>
      <c r="J1108" s="82">
        <v>51</v>
      </c>
      <c r="K1108" s="82">
        <v>1</v>
      </c>
    </row>
    <row r="1109" spans="1:12" x14ac:dyDescent="0.3">
      <c r="A1109" s="317">
        <v>42932.544447280095</v>
      </c>
      <c r="B1109" s="359">
        <v>34462.722000000002</v>
      </c>
      <c r="C1109" s="359">
        <f t="shared" si="20"/>
        <v>0.29200000000128057</v>
      </c>
      <c r="D1109" s="420">
        <f t="shared" si="21"/>
        <v>0.14600000000064028</v>
      </c>
      <c r="H1109" s="337"/>
      <c r="I1109" s="333"/>
      <c r="J1109" s="82">
        <v>52</v>
      </c>
      <c r="K1109" s="319">
        <v>2</v>
      </c>
    </row>
    <row r="1110" spans="1:12" x14ac:dyDescent="0.3">
      <c r="A1110" s="317">
        <v>42932.586114004633</v>
      </c>
      <c r="B1110" s="359">
        <v>34463.021999999997</v>
      </c>
      <c r="C1110" s="359">
        <f t="shared" si="20"/>
        <v>0.29999999999563443</v>
      </c>
      <c r="D1110" s="420">
        <f t="shared" si="21"/>
        <v>0.14999999999781721</v>
      </c>
      <c r="H1110" s="337"/>
      <c r="I1110" s="333"/>
      <c r="J1110" s="82">
        <v>53</v>
      </c>
      <c r="K1110" s="320">
        <v>3</v>
      </c>
    </row>
    <row r="1111" spans="1:12" x14ac:dyDescent="0.3">
      <c r="A1111" s="317">
        <v>42932.62778072917</v>
      </c>
      <c r="B1111" s="359">
        <v>34463.322999999997</v>
      </c>
      <c r="C1111" s="359">
        <f t="shared" si="20"/>
        <v>0.30099999999947613</v>
      </c>
      <c r="D1111" s="420">
        <f t="shared" si="21"/>
        <v>0.15049999999973807</v>
      </c>
      <c r="H1111" s="337"/>
      <c r="I1111" s="333"/>
      <c r="J1111" s="82">
        <v>54</v>
      </c>
      <c r="K1111" s="321">
        <v>4</v>
      </c>
    </row>
    <row r="1112" spans="1:12" x14ac:dyDescent="0.3">
      <c r="A1112" s="317">
        <v>42932.669447453707</v>
      </c>
      <c r="B1112" s="359">
        <v>34463.608999999997</v>
      </c>
      <c r="C1112" s="359">
        <f t="shared" si="20"/>
        <v>0.28600000000005821</v>
      </c>
      <c r="D1112" s="420">
        <f t="shared" si="21"/>
        <v>0.1430000000000291</v>
      </c>
      <c r="H1112" s="337"/>
      <c r="I1112" s="333"/>
      <c r="J1112" s="82">
        <v>55</v>
      </c>
      <c r="K1112" s="82">
        <v>1</v>
      </c>
    </row>
    <row r="1113" spans="1:12" x14ac:dyDescent="0.3">
      <c r="A1113" s="317">
        <v>42932.711114178244</v>
      </c>
      <c r="B1113" s="359">
        <v>34463.900999999998</v>
      </c>
      <c r="C1113" s="359">
        <f t="shared" si="20"/>
        <v>0.29200000000128057</v>
      </c>
      <c r="D1113" s="420">
        <f t="shared" si="21"/>
        <v>0.14600000000064028</v>
      </c>
      <c r="H1113" s="337"/>
      <c r="I1113" s="333"/>
      <c r="J1113" s="82">
        <v>56</v>
      </c>
      <c r="K1113" s="319">
        <v>2</v>
      </c>
    </row>
    <row r="1114" spans="1:12" x14ac:dyDescent="0.3">
      <c r="A1114" s="322">
        <v>42932.752780902774</v>
      </c>
      <c r="B1114" s="356">
        <v>34464.201000000001</v>
      </c>
      <c r="C1114" s="356">
        <f t="shared" si="20"/>
        <v>0.30000000000291038</v>
      </c>
      <c r="D1114" s="418">
        <f t="shared" si="21"/>
        <v>0.15000000000145519</v>
      </c>
      <c r="E1114" s="336">
        <f>SUM(C1096:C1114)*7.4805194805*1.26315789</f>
        <v>53.585716818756104</v>
      </c>
      <c r="F1114" s="324">
        <f>AVERAGE(D1096:D1114)</f>
        <v>0.14923684210531829</v>
      </c>
      <c r="G1114" s="324">
        <f>_xlfn.STDEV.S(D1096:D1114)</f>
        <v>3.276042755574513E-3</v>
      </c>
      <c r="H1114" s="343"/>
      <c r="I1114" s="344">
        <f>AVERAGE(D962:D1114)</f>
        <v>0.15022875816993844</v>
      </c>
      <c r="J1114" s="82">
        <v>57</v>
      </c>
      <c r="K1114" s="320">
        <v>3</v>
      </c>
    </row>
    <row r="1115" spans="1:12" x14ac:dyDescent="0.3">
      <c r="A1115" s="347">
        <v>42932.773611111108</v>
      </c>
      <c r="B1115" s="364">
        <v>34464.951999999997</v>
      </c>
      <c r="C1115" s="364">
        <f t="shared" si="20"/>
        <v>0.75099999999656575</v>
      </c>
      <c r="D1115" s="421"/>
      <c r="E1115" s="349">
        <f>(B1115-B9)*7.4805194805</f>
        <v>2475.9921038896437</v>
      </c>
      <c r="F1115" s="350" t="s">
        <v>292</v>
      </c>
      <c r="G1115" s="351"/>
      <c r="H1115" s="365"/>
      <c r="I1115" s="351"/>
      <c r="J1115" s="350"/>
      <c r="K1115" s="352"/>
      <c r="L1115" s="351" t="s">
        <v>314</v>
      </c>
    </row>
    <row r="1116" spans="1:12" x14ac:dyDescent="0.3">
      <c r="A1116" s="347">
        <v>42933.453472222223</v>
      </c>
      <c r="B1116" s="364">
        <v>34464.951999999997</v>
      </c>
      <c r="C1116" s="364">
        <f t="shared" si="20"/>
        <v>0</v>
      </c>
      <c r="D1116" s="417"/>
      <c r="E1116" s="351"/>
      <c r="F1116" s="351"/>
      <c r="G1116" s="351"/>
      <c r="H1116" s="351"/>
      <c r="I1116" s="351"/>
      <c r="J1116" s="353"/>
      <c r="K1116" s="353"/>
      <c r="L1116" s="351"/>
    </row>
    <row r="1117" spans="1:12" x14ac:dyDescent="0.3">
      <c r="A1117" s="347">
        <v>42933.456944444442</v>
      </c>
      <c r="B1117" s="364">
        <v>34465.105000000003</v>
      </c>
      <c r="C1117" s="364">
        <f t="shared" si="20"/>
        <v>0.15300000000570435</v>
      </c>
      <c r="D1117" s="417"/>
      <c r="E1117" s="351"/>
      <c r="F1117" s="351"/>
      <c r="G1117" s="351"/>
      <c r="H1117" s="351"/>
      <c r="I1117" s="351"/>
      <c r="J1117" s="353"/>
      <c r="K1117" s="353"/>
      <c r="L1117" s="351" t="s">
        <v>315</v>
      </c>
    </row>
    <row r="1118" spans="1:12" x14ac:dyDescent="0.3">
      <c r="A1118" s="366">
        <v>42933.461111111108</v>
      </c>
      <c r="B1118" s="359">
        <v>34465.402999999998</v>
      </c>
      <c r="C1118" s="359">
        <f t="shared" si="20"/>
        <v>0.29799999999522697</v>
      </c>
      <c r="D1118" s="420">
        <f>C1118/2</f>
        <v>0.14899999999761349</v>
      </c>
      <c r="E1118" s="333"/>
      <c r="F1118" s="333"/>
      <c r="G1118" s="333"/>
      <c r="H1118" s="337"/>
      <c r="I1118" s="62"/>
      <c r="J1118" s="358">
        <v>1</v>
      </c>
      <c r="K1118" s="321">
        <v>4</v>
      </c>
      <c r="L1118" s="345" t="s">
        <v>313</v>
      </c>
    </row>
    <row r="1119" spans="1:12" x14ac:dyDescent="0.3">
      <c r="A1119" s="317">
        <v>42933.50277777778</v>
      </c>
      <c r="B1119" s="359">
        <v>34465.692000000003</v>
      </c>
      <c r="C1119" s="359">
        <f t="shared" si="20"/>
        <v>0.28900000000430737</v>
      </c>
      <c r="D1119" s="420">
        <f>C1119/2</f>
        <v>0.14450000000215368</v>
      </c>
      <c r="H1119" s="337"/>
      <c r="I1119" s="62"/>
      <c r="J1119" s="82">
        <v>2</v>
      </c>
      <c r="K1119" s="82">
        <v>1</v>
      </c>
    </row>
    <row r="1120" spans="1:12" x14ac:dyDescent="0.3">
      <c r="A1120" s="366">
        <v>42933.544444502317</v>
      </c>
      <c r="B1120" s="359">
        <v>34465.99</v>
      </c>
      <c r="C1120" s="359">
        <f t="shared" si="20"/>
        <v>0.29799999999522697</v>
      </c>
      <c r="D1120" s="420">
        <f>C1120/2</f>
        <v>0.14899999999761349</v>
      </c>
      <c r="H1120" s="337"/>
      <c r="I1120" s="62"/>
      <c r="J1120" s="82">
        <v>3</v>
      </c>
      <c r="K1120" s="319">
        <v>2</v>
      </c>
    </row>
    <row r="1121" spans="1:11" x14ac:dyDescent="0.3">
      <c r="A1121" s="317">
        <v>42933.586111226854</v>
      </c>
      <c r="B1121" s="359">
        <v>34466.290999999997</v>
      </c>
      <c r="C1121" s="359">
        <f t="shared" si="20"/>
        <v>0.30099999999947613</v>
      </c>
      <c r="D1121" s="420">
        <f t="shared" ref="D1121:D1272" si="22">C1121/2</f>
        <v>0.15049999999973807</v>
      </c>
      <c r="H1121" s="337"/>
      <c r="I1121" s="62"/>
      <c r="J1121" s="82">
        <v>4</v>
      </c>
      <c r="K1121" s="320">
        <v>3</v>
      </c>
    </row>
    <row r="1122" spans="1:11" x14ac:dyDescent="0.3">
      <c r="A1122" s="366">
        <v>42933.627777951391</v>
      </c>
      <c r="B1122" s="359">
        <v>34466.576000000001</v>
      </c>
      <c r="C1122" s="359">
        <f t="shared" si="20"/>
        <v>0.28500000000349246</v>
      </c>
      <c r="D1122" s="420">
        <f t="shared" si="22"/>
        <v>0.14250000000174623</v>
      </c>
      <c r="H1122" s="337"/>
      <c r="I1122" s="62"/>
      <c r="J1122" s="358">
        <v>5</v>
      </c>
      <c r="K1122" s="321">
        <v>4</v>
      </c>
    </row>
    <row r="1123" spans="1:11" x14ac:dyDescent="0.3">
      <c r="A1123" s="317">
        <v>42933.669444675928</v>
      </c>
      <c r="B1123" s="359">
        <v>34466.862000000001</v>
      </c>
      <c r="C1123" s="359">
        <f t="shared" si="20"/>
        <v>0.28600000000005821</v>
      </c>
      <c r="D1123" s="420">
        <f t="shared" si="22"/>
        <v>0.1430000000000291</v>
      </c>
      <c r="H1123" s="337"/>
      <c r="I1123" s="62"/>
      <c r="J1123" s="82">
        <v>6</v>
      </c>
      <c r="K1123" s="82">
        <v>1</v>
      </c>
    </row>
    <row r="1124" spans="1:11" x14ac:dyDescent="0.3">
      <c r="A1124" s="366">
        <v>42933.711111400466</v>
      </c>
      <c r="B1124" s="359">
        <v>34467.161</v>
      </c>
      <c r="C1124" s="359">
        <f t="shared" si="20"/>
        <v>0.29899999999906868</v>
      </c>
      <c r="D1124" s="420">
        <f t="shared" si="22"/>
        <v>0.14949999999953434</v>
      </c>
      <c r="H1124" s="337"/>
      <c r="I1124" s="62"/>
      <c r="J1124" s="82">
        <v>7</v>
      </c>
      <c r="K1124" s="319">
        <v>2</v>
      </c>
    </row>
    <row r="1125" spans="1:11" x14ac:dyDescent="0.3">
      <c r="A1125" s="317">
        <v>42933.752778125003</v>
      </c>
      <c r="B1125" s="359">
        <v>34467.449000000001</v>
      </c>
      <c r="C1125" s="359">
        <f t="shared" si="20"/>
        <v>0.28800000000046566</v>
      </c>
      <c r="D1125" s="420">
        <f t="shared" si="22"/>
        <v>0.14400000000023283</v>
      </c>
      <c r="H1125" s="337"/>
      <c r="I1125" s="62"/>
      <c r="J1125" s="82">
        <v>8</v>
      </c>
      <c r="K1125" s="320">
        <v>3</v>
      </c>
    </row>
    <row r="1126" spans="1:11" x14ac:dyDescent="0.3">
      <c r="A1126" s="366">
        <v>42933.79444484954</v>
      </c>
      <c r="B1126" s="359">
        <v>34467.728000000003</v>
      </c>
      <c r="C1126" s="359">
        <f t="shared" si="20"/>
        <v>0.2790000000022701</v>
      </c>
      <c r="D1126" s="420">
        <f t="shared" si="22"/>
        <v>0.13950000000113505</v>
      </c>
      <c r="H1126" s="337"/>
      <c r="I1126" s="62"/>
      <c r="J1126" s="358">
        <v>9</v>
      </c>
      <c r="K1126" s="321">
        <v>4</v>
      </c>
    </row>
    <row r="1127" spans="1:11" x14ac:dyDescent="0.3">
      <c r="A1127" s="317">
        <v>42933.836111574077</v>
      </c>
      <c r="B1127" s="359">
        <v>34468.012999999999</v>
      </c>
      <c r="C1127" s="359">
        <f t="shared" si="20"/>
        <v>0.2849999999962165</v>
      </c>
      <c r="D1127" s="420">
        <f t="shared" si="22"/>
        <v>0.14249999999810825</v>
      </c>
      <c r="H1127" s="337"/>
      <c r="I1127" s="62"/>
      <c r="J1127" s="82">
        <v>10</v>
      </c>
      <c r="K1127" s="82">
        <v>1</v>
      </c>
    </row>
    <row r="1128" spans="1:11" x14ac:dyDescent="0.3">
      <c r="A1128" s="366">
        <v>42933.877778298614</v>
      </c>
      <c r="B1128" s="359">
        <v>34468.305</v>
      </c>
      <c r="C1128" s="359">
        <f t="shared" si="20"/>
        <v>0.29200000000128057</v>
      </c>
      <c r="D1128" s="420">
        <f t="shared" si="22"/>
        <v>0.14600000000064028</v>
      </c>
      <c r="H1128" s="337"/>
      <c r="I1128" s="62"/>
      <c r="J1128" s="82">
        <v>11</v>
      </c>
      <c r="K1128" s="319">
        <v>2</v>
      </c>
    </row>
    <row r="1129" spans="1:11" x14ac:dyDescent="0.3">
      <c r="A1129" s="317">
        <v>42933.919445023152</v>
      </c>
      <c r="B1129" s="359">
        <v>34468.589</v>
      </c>
      <c r="C1129" s="359">
        <f t="shared" si="20"/>
        <v>0.28399999999965075</v>
      </c>
      <c r="D1129" s="420">
        <f t="shared" si="22"/>
        <v>0.14199999999982538</v>
      </c>
      <c r="H1129" s="337"/>
      <c r="I1129" s="62"/>
      <c r="J1129" s="82">
        <v>12</v>
      </c>
      <c r="K1129" s="320">
        <v>3</v>
      </c>
    </row>
    <row r="1130" spans="1:11" x14ac:dyDescent="0.3">
      <c r="A1130" s="360">
        <v>42933.961111747682</v>
      </c>
      <c r="B1130" s="356">
        <v>34468.875</v>
      </c>
      <c r="C1130" s="356">
        <f t="shared" si="20"/>
        <v>0.28600000000005821</v>
      </c>
      <c r="D1130" s="418">
        <f t="shared" si="22"/>
        <v>0.1430000000000291</v>
      </c>
      <c r="E1130" s="336">
        <f>SUM(C1118:C1130)*7.4805194805*1.8461538</f>
        <v>52.0644142826254</v>
      </c>
      <c r="F1130" s="324">
        <f>AVERAGE(D1118:D1130)</f>
        <v>0.14499999999987687</v>
      </c>
      <c r="G1130" s="324">
        <f>_xlfn.STDEV.S(D1118:D1130)</f>
        <v>3.4701104682519556E-3</v>
      </c>
      <c r="H1130" s="337"/>
      <c r="I1130" s="62"/>
      <c r="J1130" s="358">
        <v>13</v>
      </c>
      <c r="K1130" s="321">
        <v>4</v>
      </c>
    </row>
    <row r="1131" spans="1:11" x14ac:dyDescent="0.3">
      <c r="A1131" s="317">
        <v>42934.002778472219</v>
      </c>
      <c r="B1131" s="359">
        <v>34469.171000000002</v>
      </c>
      <c r="C1131" s="359">
        <f t="shared" si="20"/>
        <v>0.29600000000209548</v>
      </c>
      <c r="D1131" s="420">
        <f t="shared" si="22"/>
        <v>0.14800000000104774</v>
      </c>
      <c r="H1131" s="337"/>
      <c r="I1131" s="62"/>
      <c r="J1131" s="82">
        <v>14</v>
      </c>
      <c r="K1131" s="82">
        <v>1</v>
      </c>
    </row>
    <row r="1132" spans="1:11" x14ac:dyDescent="0.3">
      <c r="A1132" s="366">
        <v>42934.044445196756</v>
      </c>
      <c r="B1132" s="359">
        <v>34469.463000000003</v>
      </c>
      <c r="C1132" s="359">
        <f t="shared" si="20"/>
        <v>0.29200000000128057</v>
      </c>
      <c r="D1132" s="420">
        <f t="shared" si="22"/>
        <v>0.14600000000064028</v>
      </c>
      <c r="H1132" s="337"/>
      <c r="I1132" s="62"/>
      <c r="J1132" s="82">
        <v>15</v>
      </c>
      <c r="K1132" s="319">
        <v>2</v>
      </c>
    </row>
    <row r="1133" spans="1:11" x14ac:dyDescent="0.3">
      <c r="A1133" s="317">
        <v>42934.086111921293</v>
      </c>
      <c r="B1133" s="359">
        <v>34469.75</v>
      </c>
      <c r="C1133" s="359">
        <f t="shared" si="20"/>
        <v>0.28699999999662396</v>
      </c>
      <c r="D1133" s="420">
        <f t="shared" si="22"/>
        <v>0.14349999999831198</v>
      </c>
      <c r="H1133" s="337"/>
      <c r="I1133" s="62"/>
      <c r="J1133" s="82">
        <v>16</v>
      </c>
      <c r="K1133" s="320">
        <v>3</v>
      </c>
    </row>
    <row r="1134" spans="1:11" x14ac:dyDescent="0.3">
      <c r="A1134" s="366">
        <v>42934.12777864583</v>
      </c>
      <c r="B1134" s="359">
        <v>34470.044999999998</v>
      </c>
      <c r="C1134" s="359">
        <f t="shared" si="20"/>
        <v>0.29499999999825377</v>
      </c>
      <c r="D1134" s="420">
        <f t="shared" si="22"/>
        <v>0.14749999999912689</v>
      </c>
      <c r="H1134" s="337"/>
      <c r="I1134" s="62"/>
      <c r="J1134" s="358">
        <v>17</v>
      </c>
      <c r="K1134" s="321">
        <v>4</v>
      </c>
    </row>
    <row r="1135" spans="1:11" x14ac:dyDescent="0.3">
      <c r="A1135" s="317">
        <v>42934.169445370368</v>
      </c>
      <c r="B1135" s="359">
        <v>34470.349000000002</v>
      </c>
      <c r="C1135" s="359">
        <f t="shared" si="20"/>
        <v>0.30400000000372529</v>
      </c>
      <c r="D1135" s="420">
        <f t="shared" si="22"/>
        <v>0.15200000000186265</v>
      </c>
      <c r="H1135" s="337"/>
      <c r="I1135" s="62"/>
      <c r="J1135" s="82">
        <v>18</v>
      </c>
      <c r="K1135" s="82">
        <v>1</v>
      </c>
    </row>
    <row r="1136" spans="1:11" x14ac:dyDescent="0.3">
      <c r="A1136" s="366">
        <v>42934.211112094905</v>
      </c>
      <c r="B1136" s="359">
        <v>34470.644999999997</v>
      </c>
      <c r="C1136" s="359">
        <f t="shared" si="20"/>
        <v>0.29599999999481952</v>
      </c>
      <c r="D1136" s="420">
        <f t="shared" si="22"/>
        <v>0.14799999999740976</v>
      </c>
      <c r="H1136" s="337"/>
      <c r="I1136" s="62"/>
      <c r="J1136" s="82">
        <v>19</v>
      </c>
      <c r="K1136" s="319">
        <v>2</v>
      </c>
    </row>
    <row r="1137" spans="1:11" x14ac:dyDescent="0.3">
      <c r="A1137" s="317">
        <v>42934.252778819442</v>
      </c>
      <c r="B1137" s="359">
        <v>34470.942999999999</v>
      </c>
      <c r="C1137" s="359">
        <f t="shared" si="20"/>
        <v>0.29800000000250293</v>
      </c>
      <c r="D1137" s="420">
        <f t="shared" si="22"/>
        <v>0.14900000000125146</v>
      </c>
      <c r="H1137" s="337"/>
      <c r="I1137" s="62"/>
      <c r="J1137" s="82">
        <v>20</v>
      </c>
      <c r="K1137" s="320">
        <v>3</v>
      </c>
    </row>
    <row r="1138" spans="1:11" x14ac:dyDescent="0.3">
      <c r="A1138" s="366">
        <v>42934.294445543979</v>
      </c>
      <c r="B1138" s="359">
        <v>34471.245000000003</v>
      </c>
      <c r="C1138" s="359">
        <f t="shared" si="20"/>
        <v>0.30200000000331784</v>
      </c>
      <c r="D1138" s="420">
        <f t="shared" si="22"/>
        <v>0.15100000000165892</v>
      </c>
      <c r="H1138" s="337"/>
      <c r="I1138" s="62"/>
      <c r="J1138" s="358">
        <v>21</v>
      </c>
      <c r="K1138" s="321">
        <v>4</v>
      </c>
    </row>
    <row r="1139" spans="1:11" x14ac:dyDescent="0.3">
      <c r="A1139" s="317">
        <v>42934.336112268516</v>
      </c>
      <c r="B1139" s="359">
        <v>34471.538</v>
      </c>
      <c r="C1139" s="359">
        <f t="shared" si="20"/>
        <v>0.29299999999784632</v>
      </c>
      <c r="D1139" s="420">
        <f t="shared" si="22"/>
        <v>0.14649999999892316</v>
      </c>
      <c r="H1139" s="337"/>
      <c r="I1139" s="62"/>
      <c r="J1139" s="82">
        <v>22</v>
      </c>
      <c r="K1139" s="82">
        <v>1</v>
      </c>
    </row>
    <row r="1140" spans="1:11" x14ac:dyDescent="0.3">
      <c r="A1140" s="366">
        <v>42934.377778993054</v>
      </c>
      <c r="B1140" s="359">
        <v>34471.828999999998</v>
      </c>
      <c r="C1140" s="359">
        <f t="shared" si="20"/>
        <v>0.29099999999743886</v>
      </c>
      <c r="D1140" s="420">
        <f t="shared" si="22"/>
        <v>0.14549999999871943</v>
      </c>
      <c r="H1140" s="337"/>
      <c r="I1140" s="62"/>
      <c r="J1140" s="82">
        <v>23</v>
      </c>
      <c r="K1140" s="319">
        <v>2</v>
      </c>
    </row>
    <row r="1141" spans="1:11" x14ac:dyDescent="0.3">
      <c r="A1141" s="317">
        <v>42934.419445717591</v>
      </c>
      <c r="B1141" s="359">
        <v>34472.129999999997</v>
      </c>
      <c r="C1141" s="359">
        <f t="shared" si="20"/>
        <v>0.30099999999947613</v>
      </c>
      <c r="D1141" s="420">
        <f t="shared" si="22"/>
        <v>0.15049999999973807</v>
      </c>
      <c r="H1141" s="337"/>
      <c r="I1141" s="62"/>
      <c r="J1141" s="82">
        <v>24</v>
      </c>
      <c r="K1141" s="320">
        <v>3</v>
      </c>
    </row>
    <row r="1142" spans="1:11" x14ac:dyDescent="0.3">
      <c r="A1142" s="366">
        <v>42934.461112442128</v>
      </c>
      <c r="B1142" s="359">
        <v>34472.421999999999</v>
      </c>
      <c r="C1142" s="359">
        <f t="shared" si="20"/>
        <v>0.29200000000128057</v>
      </c>
      <c r="D1142" s="420">
        <f t="shared" si="22"/>
        <v>0.14600000000064028</v>
      </c>
      <c r="H1142" s="337"/>
      <c r="I1142" s="62"/>
      <c r="J1142" s="358">
        <v>25</v>
      </c>
      <c r="K1142" s="321">
        <v>4</v>
      </c>
    </row>
    <row r="1143" spans="1:11" x14ac:dyDescent="0.3">
      <c r="A1143" s="317">
        <v>42934.502779166665</v>
      </c>
      <c r="B1143" s="359">
        <v>34472.705000000002</v>
      </c>
      <c r="C1143" s="359">
        <f t="shared" si="20"/>
        <v>0.28300000000308501</v>
      </c>
      <c r="D1143" s="420">
        <f t="shared" si="22"/>
        <v>0.1415000000015425</v>
      </c>
      <c r="H1143" s="337"/>
      <c r="I1143" s="62"/>
      <c r="J1143" s="82">
        <v>26</v>
      </c>
      <c r="K1143" s="82">
        <v>1</v>
      </c>
    </row>
    <row r="1144" spans="1:11" x14ac:dyDescent="0.3">
      <c r="A1144" s="366">
        <v>42934.544445891202</v>
      </c>
      <c r="B1144" s="359">
        <v>34473</v>
      </c>
      <c r="C1144" s="359">
        <f t="shared" si="20"/>
        <v>0.29499999999825377</v>
      </c>
      <c r="D1144" s="420">
        <f t="shared" si="22"/>
        <v>0.14749999999912689</v>
      </c>
      <c r="H1144" s="337"/>
      <c r="I1144" s="62"/>
      <c r="J1144" s="82">
        <v>27</v>
      </c>
      <c r="K1144" s="319">
        <v>2</v>
      </c>
    </row>
    <row r="1145" spans="1:11" x14ac:dyDescent="0.3">
      <c r="A1145" s="317">
        <v>42934.58611261574</v>
      </c>
      <c r="B1145" s="359">
        <v>34473.298999999999</v>
      </c>
      <c r="C1145" s="359">
        <f t="shared" si="20"/>
        <v>0.29899999999906868</v>
      </c>
      <c r="D1145" s="420">
        <f t="shared" si="22"/>
        <v>0.14949999999953434</v>
      </c>
      <c r="H1145" s="337"/>
      <c r="I1145" s="62"/>
      <c r="J1145" s="82">
        <v>28</v>
      </c>
      <c r="K1145" s="320">
        <v>3</v>
      </c>
    </row>
    <row r="1146" spans="1:11" x14ac:dyDescent="0.3">
      <c r="A1146" s="366">
        <v>42934.627779340277</v>
      </c>
      <c r="B1146" s="359">
        <v>34473.584999999999</v>
      </c>
      <c r="C1146" s="359">
        <f t="shared" si="20"/>
        <v>0.28600000000005821</v>
      </c>
      <c r="D1146" s="420">
        <f t="shared" si="22"/>
        <v>0.1430000000000291</v>
      </c>
      <c r="H1146" s="337"/>
      <c r="I1146" s="62"/>
      <c r="J1146" s="358">
        <v>29</v>
      </c>
      <c r="K1146" s="321">
        <v>4</v>
      </c>
    </row>
    <row r="1147" spans="1:11" x14ac:dyDescent="0.3">
      <c r="A1147" s="317">
        <v>42934.669446064814</v>
      </c>
      <c r="B1147" s="359">
        <v>34473.870999999999</v>
      </c>
      <c r="C1147" s="359">
        <f t="shared" si="20"/>
        <v>0.28600000000005821</v>
      </c>
      <c r="D1147" s="420">
        <f t="shared" si="22"/>
        <v>0.1430000000000291</v>
      </c>
      <c r="H1147" s="337"/>
      <c r="I1147" s="62"/>
      <c r="J1147" s="82">
        <v>30</v>
      </c>
      <c r="K1147" s="82">
        <v>1</v>
      </c>
    </row>
    <row r="1148" spans="1:11" x14ac:dyDescent="0.3">
      <c r="A1148" s="366">
        <v>42934.711112789351</v>
      </c>
      <c r="B1148" s="359">
        <v>34474.165999999997</v>
      </c>
      <c r="C1148" s="359">
        <f t="shared" si="20"/>
        <v>0.29499999999825377</v>
      </c>
      <c r="D1148" s="420">
        <f t="shared" si="22"/>
        <v>0.14749999999912689</v>
      </c>
      <c r="H1148" s="337"/>
      <c r="I1148" s="62"/>
      <c r="J1148" s="82">
        <v>31</v>
      </c>
      <c r="K1148" s="319">
        <v>2</v>
      </c>
    </row>
    <row r="1149" spans="1:11" x14ac:dyDescent="0.3">
      <c r="A1149" s="317">
        <v>42934.752779513889</v>
      </c>
      <c r="B1149" s="359">
        <v>34474.449999999997</v>
      </c>
      <c r="C1149" s="359">
        <f t="shared" si="20"/>
        <v>0.28399999999965075</v>
      </c>
      <c r="D1149" s="420">
        <f t="shared" si="22"/>
        <v>0.14199999999982538</v>
      </c>
      <c r="H1149" s="337"/>
      <c r="I1149" s="62"/>
      <c r="J1149" s="82">
        <v>32</v>
      </c>
      <c r="K1149" s="320">
        <v>3</v>
      </c>
    </row>
    <row r="1150" spans="1:11" x14ac:dyDescent="0.3">
      <c r="A1150" s="366">
        <v>42934.794446238426</v>
      </c>
      <c r="B1150" s="359">
        <v>34474.728999999999</v>
      </c>
      <c r="C1150" s="359">
        <f t="shared" si="20"/>
        <v>0.2790000000022701</v>
      </c>
      <c r="D1150" s="420">
        <f t="shared" si="22"/>
        <v>0.13950000000113505</v>
      </c>
      <c r="H1150" s="337"/>
      <c r="I1150" s="62"/>
      <c r="J1150" s="358">
        <v>33</v>
      </c>
      <c r="K1150" s="321">
        <v>4</v>
      </c>
    </row>
    <row r="1151" spans="1:11" x14ac:dyDescent="0.3">
      <c r="A1151" s="317">
        <v>42934.836112962963</v>
      </c>
      <c r="B1151" s="359">
        <v>34475.017</v>
      </c>
      <c r="C1151" s="359">
        <f t="shared" si="20"/>
        <v>0.28800000000046566</v>
      </c>
      <c r="D1151" s="420">
        <f t="shared" si="22"/>
        <v>0.14400000000023283</v>
      </c>
      <c r="H1151" s="337"/>
      <c r="I1151" s="62"/>
      <c r="J1151" s="82">
        <v>34</v>
      </c>
      <c r="K1151" s="82">
        <v>1</v>
      </c>
    </row>
    <row r="1152" spans="1:11" x14ac:dyDescent="0.3">
      <c r="A1152" s="366">
        <v>42934.8777796875</v>
      </c>
      <c r="B1152" s="359">
        <v>34475.31</v>
      </c>
      <c r="C1152" s="359">
        <f t="shared" si="20"/>
        <v>0.29299999999784632</v>
      </c>
      <c r="D1152" s="420">
        <f t="shared" si="22"/>
        <v>0.14649999999892316</v>
      </c>
      <c r="H1152" s="337"/>
      <c r="I1152" s="62"/>
      <c r="J1152" s="82">
        <v>35</v>
      </c>
      <c r="K1152" s="319">
        <v>2</v>
      </c>
    </row>
    <row r="1153" spans="1:11" x14ac:dyDescent="0.3">
      <c r="A1153" s="317">
        <v>42934.919446412037</v>
      </c>
      <c r="B1153" s="359">
        <v>34475.591</v>
      </c>
      <c r="C1153" s="359">
        <f t="shared" si="20"/>
        <v>0.28100000000267755</v>
      </c>
      <c r="D1153" s="420">
        <f t="shared" si="22"/>
        <v>0.14050000000133878</v>
      </c>
      <c r="H1153" s="337"/>
      <c r="I1153" s="62"/>
      <c r="J1153" s="82">
        <v>36</v>
      </c>
      <c r="K1153" s="320">
        <v>3</v>
      </c>
    </row>
    <row r="1154" spans="1:11" x14ac:dyDescent="0.3">
      <c r="A1154" s="360">
        <v>42934.961113136575</v>
      </c>
      <c r="B1154" s="356">
        <v>34475.874000000003</v>
      </c>
      <c r="C1154" s="356">
        <f t="shared" si="20"/>
        <v>0.28300000000308501</v>
      </c>
      <c r="D1154" s="418">
        <f t="shared" si="22"/>
        <v>0.1415000000015425</v>
      </c>
      <c r="E1154" s="336">
        <f>SUM(C1131:C1154)*7.4805194805</f>
        <v>52.35615584404519</v>
      </c>
      <c r="F1154" s="324">
        <f>AVERAGE(D1131:D1154)</f>
        <v>0.14581250000007154</v>
      </c>
      <c r="G1154" s="324">
        <f>_xlfn.STDEV.S(D1131:D1154)</f>
        <v>3.4540854825521618E-3</v>
      </c>
      <c r="H1154" s="337"/>
      <c r="I1154" s="62"/>
      <c r="J1154" s="358">
        <v>37</v>
      </c>
      <c r="K1154" s="321">
        <v>4</v>
      </c>
    </row>
    <row r="1155" spans="1:11" x14ac:dyDescent="0.3">
      <c r="A1155" s="317">
        <v>42935.002779861112</v>
      </c>
      <c r="B1155" s="359">
        <v>34476.167999999998</v>
      </c>
      <c r="C1155" s="359">
        <f t="shared" si="20"/>
        <v>0.29399999999441206</v>
      </c>
      <c r="D1155" s="420">
        <f t="shared" si="22"/>
        <v>0.14699999999720603</v>
      </c>
      <c r="H1155" s="337"/>
      <c r="I1155" s="62"/>
      <c r="J1155" s="82">
        <v>38</v>
      </c>
      <c r="K1155" s="82">
        <v>1</v>
      </c>
    </row>
    <row r="1156" spans="1:11" x14ac:dyDescent="0.3">
      <c r="A1156" s="366">
        <v>42935.044446585649</v>
      </c>
      <c r="B1156" s="359">
        <v>34476.459000000003</v>
      </c>
      <c r="C1156" s="359">
        <f t="shared" si="20"/>
        <v>0.29100000000471482</v>
      </c>
      <c r="D1156" s="420">
        <f t="shared" si="22"/>
        <v>0.14550000000235741</v>
      </c>
      <c r="H1156" s="337"/>
      <c r="I1156" s="62"/>
      <c r="J1156" s="82">
        <v>39</v>
      </c>
      <c r="K1156" s="319">
        <v>2</v>
      </c>
    </row>
    <row r="1157" spans="1:11" x14ac:dyDescent="0.3">
      <c r="A1157" s="317">
        <v>42935.086113310186</v>
      </c>
      <c r="B1157" s="359">
        <v>34476.745000000003</v>
      </c>
      <c r="C1157" s="359">
        <f t="shared" si="20"/>
        <v>0.28600000000005821</v>
      </c>
      <c r="D1157" s="420">
        <f t="shared" si="22"/>
        <v>0.1430000000000291</v>
      </c>
      <c r="H1157" s="337"/>
      <c r="I1157" s="62"/>
      <c r="J1157" s="82">
        <v>40</v>
      </c>
      <c r="K1157" s="320">
        <v>3</v>
      </c>
    </row>
    <row r="1158" spans="1:11" x14ac:dyDescent="0.3">
      <c r="A1158" s="366">
        <v>42935.127780034723</v>
      </c>
      <c r="B1158" s="359">
        <v>34477.046999999999</v>
      </c>
      <c r="C1158" s="359">
        <f t="shared" si="20"/>
        <v>0.30199999999604188</v>
      </c>
      <c r="D1158" s="420">
        <f t="shared" si="22"/>
        <v>0.15099999999802094</v>
      </c>
      <c r="H1158" s="337"/>
      <c r="I1158" s="62"/>
      <c r="J1158" s="358">
        <v>41</v>
      </c>
      <c r="K1158" s="321">
        <v>4</v>
      </c>
    </row>
    <row r="1159" spans="1:11" x14ac:dyDescent="0.3">
      <c r="A1159" s="317">
        <v>42935.169446759261</v>
      </c>
      <c r="B1159" s="359">
        <v>34477.347999999998</v>
      </c>
      <c r="C1159" s="359">
        <f t="shared" si="20"/>
        <v>0.30099999999947613</v>
      </c>
      <c r="D1159" s="420">
        <f t="shared" si="22"/>
        <v>0.15049999999973807</v>
      </c>
      <c r="H1159" s="337"/>
      <c r="I1159" s="62"/>
      <c r="J1159" s="82">
        <v>42</v>
      </c>
      <c r="K1159" s="82">
        <v>1</v>
      </c>
    </row>
    <row r="1160" spans="1:11" x14ac:dyDescent="0.3">
      <c r="A1160" s="366">
        <v>42935.211113483798</v>
      </c>
      <c r="B1160" s="359">
        <v>34477.641000000003</v>
      </c>
      <c r="C1160" s="359">
        <f t="shared" si="20"/>
        <v>0.29300000000512227</v>
      </c>
      <c r="D1160" s="420">
        <f t="shared" si="22"/>
        <v>0.14650000000256114</v>
      </c>
      <c r="H1160" s="337"/>
      <c r="I1160" s="62"/>
      <c r="J1160" s="82">
        <v>43</v>
      </c>
      <c r="K1160" s="319">
        <v>2</v>
      </c>
    </row>
    <row r="1161" spans="1:11" x14ac:dyDescent="0.3">
      <c r="A1161" s="317">
        <v>42935.252780208335</v>
      </c>
      <c r="B1161" s="359">
        <v>34477.945</v>
      </c>
      <c r="C1161" s="359">
        <f t="shared" si="20"/>
        <v>0.30399999999644933</v>
      </c>
      <c r="D1161" s="420">
        <f t="shared" si="22"/>
        <v>0.15199999999822467</v>
      </c>
      <c r="H1161" s="337"/>
      <c r="I1161" s="62"/>
      <c r="J1161" s="82">
        <v>44</v>
      </c>
      <c r="K1161" s="320">
        <v>3</v>
      </c>
    </row>
    <row r="1162" spans="1:11" x14ac:dyDescent="0.3">
      <c r="A1162" s="366">
        <v>42935.294446932872</v>
      </c>
      <c r="B1162" s="359">
        <v>34478.252</v>
      </c>
      <c r="C1162" s="359">
        <f t="shared" si="20"/>
        <v>0.30700000000069849</v>
      </c>
      <c r="D1162" s="420">
        <f t="shared" si="22"/>
        <v>0.15350000000034925</v>
      </c>
      <c r="H1162" s="337"/>
      <c r="I1162" s="62"/>
      <c r="J1162" s="358">
        <v>45</v>
      </c>
      <c r="K1162" s="321">
        <v>4</v>
      </c>
    </row>
    <row r="1163" spans="1:11" x14ac:dyDescent="0.3">
      <c r="A1163" s="317">
        <v>42935.336113657409</v>
      </c>
      <c r="B1163" s="359">
        <v>34478.548999999999</v>
      </c>
      <c r="C1163" s="359">
        <f t="shared" si="20"/>
        <v>0.29699999999866122</v>
      </c>
      <c r="D1163" s="420">
        <f t="shared" si="22"/>
        <v>0.14849999999933061</v>
      </c>
      <c r="H1163" s="337"/>
      <c r="I1163" s="62"/>
      <c r="J1163" s="82">
        <v>46</v>
      </c>
      <c r="K1163" s="82">
        <v>1</v>
      </c>
    </row>
    <row r="1164" spans="1:11" x14ac:dyDescent="0.3">
      <c r="A1164" s="366">
        <v>42935.377780381947</v>
      </c>
      <c r="B1164" s="359">
        <v>34478.845999999998</v>
      </c>
      <c r="C1164" s="359">
        <f t="shared" si="20"/>
        <v>0.29699999999866122</v>
      </c>
      <c r="D1164" s="420">
        <f t="shared" si="22"/>
        <v>0.14849999999933061</v>
      </c>
      <c r="H1164" s="337"/>
      <c r="I1164" s="62"/>
      <c r="J1164" s="82">
        <v>47</v>
      </c>
      <c r="K1164" s="319">
        <v>2</v>
      </c>
    </row>
    <row r="1165" spans="1:11" x14ac:dyDescent="0.3">
      <c r="A1165" s="317">
        <v>42935.419447106484</v>
      </c>
      <c r="B1165" s="359">
        <v>34479.154999999999</v>
      </c>
      <c r="C1165" s="359">
        <f t="shared" si="20"/>
        <v>0.30900000000110595</v>
      </c>
      <c r="D1165" s="420">
        <f t="shared" si="22"/>
        <v>0.15450000000055297</v>
      </c>
      <c r="H1165" s="337"/>
      <c r="I1165" s="62"/>
      <c r="J1165" s="82">
        <v>48</v>
      </c>
      <c r="K1165" s="320">
        <v>3</v>
      </c>
    </row>
    <row r="1166" spans="1:11" x14ac:dyDescent="0.3">
      <c r="A1166" s="366">
        <v>42935.461113831021</v>
      </c>
      <c r="B1166" s="359">
        <v>34479.457999999999</v>
      </c>
      <c r="C1166" s="359">
        <f t="shared" si="20"/>
        <v>0.30299999999988358</v>
      </c>
      <c r="D1166" s="420">
        <f t="shared" si="22"/>
        <v>0.15149999999994179</v>
      </c>
      <c r="H1166" s="337"/>
      <c r="I1166" s="62"/>
      <c r="J1166" s="358">
        <v>49</v>
      </c>
      <c r="K1166" s="321">
        <v>4</v>
      </c>
    </row>
    <row r="1167" spans="1:11" x14ac:dyDescent="0.3">
      <c r="A1167" s="317">
        <v>42935.502780555558</v>
      </c>
      <c r="B1167" s="359">
        <v>34479.752</v>
      </c>
      <c r="C1167" s="359">
        <f t="shared" si="20"/>
        <v>0.29400000000168802</v>
      </c>
      <c r="D1167" s="420">
        <f t="shared" si="22"/>
        <v>0.14700000000084401</v>
      </c>
      <c r="H1167" s="337"/>
      <c r="I1167" s="62"/>
      <c r="J1167" s="82">
        <v>50</v>
      </c>
      <c r="K1167" s="82">
        <v>1</v>
      </c>
    </row>
    <row r="1168" spans="1:11" x14ac:dyDescent="0.3">
      <c r="A1168" s="366">
        <v>42935.544447280095</v>
      </c>
      <c r="B1168" s="359">
        <v>34480.053</v>
      </c>
      <c r="C1168" s="359">
        <f t="shared" si="20"/>
        <v>0.30099999999947613</v>
      </c>
      <c r="D1168" s="420">
        <f t="shared" si="22"/>
        <v>0.15049999999973807</v>
      </c>
      <c r="H1168" s="337"/>
      <c r="I1168" s="62"/>
      <c r="J1168" s="82">
        <v>51</v>
      </c>
      <c r="K1168" s="319">
        <v>2</v>
      </c>
    </row>
    <row r="1169" spans="1:11" x14ac:dyDescent="0.3">
      <c r="A1169" s="317">
        <v>42935.586114004633</v>
      </c>
      <c r="B1169" s="359">
        <v>34480.351000000002</v>
      </c>
      <c r="C1169" s="359">
        <f t="shared" si="20"/>
        <v>0.29800000000250293</v>
      </c>
      <c r="D1169" s="420">
        <f t="shared" si="22"/>
        <v>0.14900000000125146</v>
      </c>
      <c r="H1169" s="337"/>
      <c r="I1169" s="62"/>
      <c r="J1169" s="82">
        <v>52</v>
      </c>
      <c r="K1169" s="320">
        <v>3</v>
      </c>
    </row>
    <row r="1170" spans="1:11" x14ac:dyDescent="0.3">
      <c r="A1170" s="366">
        <v>42935.62778072917</v>
      </c>
      <c r="B1170" s="359">
        <v>34480.639999999999</v>
      </c>
      <c r="C1170" s="359">
        <f t="shared" si="20"/>
        <v>0.28899999999703141</v>
      </c>
      <c r="D1170" s="420">
        <f t="shared" si="22"/>
        <v>0.1444999999985157</v>
      </c>
      <c r="H1170" s="337"/>
      <c r="I1170" s="62"/>
      <c r="J1170" s="358">
        <v>53</v>
      </c>
      <c r="K1170" s="321">
        <v>4</v>
      </c>
    </row>
    <row r="1171" spans="1:11" x14ac:dyDescent="0.3">
      <c r="A1171" s="317">
        <v>42935.669447453707</v>
      </c>
      <c r="B1171" s="359">
        <v>34480.934999999998</v>
      </c>
      <c r="C1171" s="359">
        <f t="shared" si="20"/>
        <v>0.29499999999825377</v>
      </c>
      <c r="D1171" s="420">
        <f t="shared" si="22"/>
        <v>0.14749999999912689</v>
      </c>
      <c r="H1171" s="337"/>
      <c r="I1171" s="62"/>
      <c r="J1171" s="82">
        <v>54</v>
      </c>
      <c r="K1171" s="82">
        <v>1</v>
      </c>
    </row>
    <row r="1172" spans="1:11" x14ac:dyDescent="0.3">
      <c r="A1172" s="366">
        <v>42935.711114178244</v>
      </c>
      <c r="B1172" s="359">
        <v>34481.235999999997</v>
      </c>
      <c r="C1172" s="359">
        <f t="shared" si="20"/>
        <v>0.30099999999947613</v>
      </c>
      <c r="D1172" s="420">
        <f t="shared" si="22"/>
        <v>0.15049999999973807</v>
      </c>
      <c r="H1172" s="337"/>
      <c r="I1172" s="62"/>
      <c r="J1172" s="82">
        <v>55</v>
      </c>
      <c r="K1172" s="319">
        <v>2</v>
      </c>
    </row>
    <row r="1173" spans="1:11" x14ac:dyDescent="0.3">
      <c r="A1173" s="317">
        <v>42935.752780902774</v>
      </c>
      <c r="B1173" s="359">
        <v>34481.521000000001</v>
      </c>
      <c r="C1173" s="359">
        <f t="shared" si="20"/>
        <v>0.28500000000349246</v>
      </c>
      <c r="D1173" s="420">
        <f t="shared" si="22"/>
        <v>0.14250000000174623</v>
      </c>
      <c r="H1173" s="337"/>
      <c r="I1173" s="62"/>
      <c r="J1173" s="82">
        <v>56</v>
      </c>
      <c r="K1173" s="320">
        <v>3</v>
      </c>
    </row>
    <row r="1174" spans="1:11" x14ac:dyDescent="0.3">
      <c r="A1174" s="366">
        <v>42935.794447627311</v>
      </c>
      <c r="B1174" s="359">
        <v>34481.807000000001</v>
      </c>
      <c r="C1174" s="359">
        <f t="shared" ref="C1174:C1276" si="23">B1174-B1173</f>
        <v>0.28600000000005821</v>
      </c>
      <c r="D1174" s="420">
        <f t="shared" si="22"/>
        <v>0.1430000000000291</v>
      </c>
      <c r="H1174" s="337"/>
      <c r="I1174" s="62"/>
      <c r="J1174" s="358">
        <v>57</v>
      </c>
      <c r="K1174" s="321">
        <v>4</v>
      </c>
    </row>
    <row r="1175" spans="1:11" x14ac:dyDescent="0.3">
      <c r="A1175" s="317">
        <v>42935.836114351849</v>
      </c>
      <c r="B1175" s="359">
        <v>34482.097999999998</v>
      </c>
      <c r="C1175" s="359">
        <f t="shared" si="23"/>
        <v>0.29099999999743886</v>
      </c>
      <c r="D1175" s="420">
        <f t="shared" si="22"/>
        <v>0.14549999999871943</v>
      </c>
      <c r="H1175" s="337"/>
      <c r="I1175" s="62"/>
      <c r="J1175" s="82">
        <v>58</v>
      </c>
      <c r="K1175" s="82">
        <v>1</v>
      </c>
    </row>
    <row r="1176" spans="1:11" x14ac:dyDescent="0.3">
      <c r="A1176" s="366">
        <v>42935.877781076386</v>
      </c>
      <c r="B1176" s="359">
        <v>34482.391000000003</v>
      </c>
      <c r="C1176" s="359">
        <f t="shared" si="23"/>
        <v>0.29300000000512227</v>
      </c>
      <c r="D1176" s="420">
        <f t="shared" si="22"/>
        <v>0.14650000000256114</v>
      </c>
      <c r="H1176" s="337"/>
      <c r="I1176" s="62"/>
      <c r="J1176" s="82">
        <v>59</v>
      </c>
      <c r="K1176" s="319">
        <v>2</v>
      </c>
    </row>
    <row r="1177" spans="1:11" x14ac:dyDescent="0.3">
      <c r="A1177" s="317">
        <v>42935.919447800923</v>
      </c>
      <c r="B1177" s="359">
        <v>34482.678</v>
      </c>
      <c r="C1177" s="359">
        <f t="shared" si="23"/>
        <v>0.28699999999662396</v>
      </c>
      <c r="D1177" s="420">
        <f t="shared" si="22"/>
        <v>0.14349999999831198</v>
      </c>
      <c r="H1177" s="337"/>
      <c r="I1177" s="62"/>
      <c r="J1177" s="82">
        <v>60</v>
      </c>
      <c r="K1177" s="320">
        <v>3</v>
      </c>
    </row>
    <row r="1178" spans="1:11" x14ac:dyDescent="0.3">
      <c r="A1178" s="360">
        <v>42935.96111452546</v>
      </c>
      <c r="B1178" s="356">
        <v>34482.966999999997</v>
      </c>
      <c r="C1178" s="356">
        <f t="shared" si="23"/>
        <v>0.28899999999703141</v>
      </c>
      <c r="D1178" s="418">
        <f t="shared" si="22"/>
        <v>0.1444999999985157</v>
      </c>
      <c r="E1178" s="336">
        <f>SUM(C1155:C1178)*7.4805194805</f>
        <v>53.059324675137731</v>
      </c>
      <c r="F1178" s="324">
        <f>AVERAGE(D1155:D1178)</f>
        <v>0.14777083333319752</v>
      </c>
      <c r="G1178" s="324">
        <f>_xlfn.STDEV.S(D1155:D1178)</f>
        <v>3.4451578074149738E-3</v>
      </c>
      <c r="H1178" s="337"/>
      <c r="I1178" s="62"/>
      <c r="J1178" s="358">
        <v>61</v>
      </c>
      <c r="K1178" s="321">
        <v>4</v>
      </c>
    </row>
    <row r="1179" spans="1:11" x14ac:dyDescent="0.3">
      <c r="A1179" s="317">
        <v>42936.002781249997</v>
      </c>
      <c r="B1179" s="359">
        <v>34483.26</v>
      </c>
      <c r="C1179" s="359">
        <f t="shared" si="23"/>
        <v>0.29300000000512227</v>
      </c>
      <c r="D1179" s="420">
        <f t="shared" si="22"/>
        <v>0.14650000000256114</v>
      </c>
      <c r="H1179" s="337"/>
      <c r="I1179" s="62"/>
      <c r="J1179" s="82">
        <v>62</v>
      </c>
      <c r="K1179" s="82">
        <v>1</v>
      </c>
    </row>
    <row r="1180" spans="1:11" x14ac:dyDescent="0.3">
      <c r="A1180" s="366">
        <v>42936.044447974535</v>
      </c>
      <c r="B1180" s="359">
        <v>34483.552000000003</v>
      </c>
      <c r="C1180" s="359">
        <f t="shared" si="23"/>
        <v>0.29200000000128057</v>
      </c>
      <c r="D1180" s="420">
        <f t="shared" si="22"/>
        <v>0.14600000000064028</v>
      </c>
      <c r="H1180" s="337"/>
      <c r="I1180" s="62"/>
      <c r="J1180" s="82">
        <v>63</v>
      </c>
      <c r="K1180" s="319">
        <v>2</v>
      </c>
    </row>
    <row r="1181" spans="1:11" x14ac:dyDescent="0.3">
      <c r="A1181" s="317">
        <v>42936.086114699072</v>
      </c>
      <c r="B1181" s="359">
        <v>34483.849000000002</v>
      </c>
      <c r="C1181" s="359">
        <f t="shared" si="23"/>
        <v>0.29699999999866122</v>
      </c>
      <c r="D1181" s="420">
        <f t="shared" si="22"/>
        <v>0.14849999999933061</v>
      </c>
      <c r="H1181" s="337"/>
      <c r="I1181" s="62"/>
      <c r="J1181" s="82">
        <v>64</v>
      </c>
      <c r="K1181" s="320">
        <v>3</v>
      </c>
    </row>
    <row r="1182" spans="1:11" x14ac:dyDescent="0.3">
      <c r="A1182" s="366">
        <v>42936.127781423609</v>
      </c>
      <c r="B1182" s="359">
        <v>34484.158000000003</v>
      </c>
      <c r="C1182" s="359">
        <f t="shared" si="23"/>
        <v>0.30900000000110595</v>
      </c>
      <c r="D1182" s="420">
        <f t="shared" si="22"/>
        <v>0.15450000000055297</v>
      </c>
      <c r="H1182" s="337"/>
      <c r="I1182" s="62"/>
      <c r="J1182" s="358">
        <v>65</v>
      </c>
      <c r="K1182" s="321">
        <v>4</v>
      </c>
    </row>
    <row r="1183" spans="1:11" x14ac:dyDescent="0.3">
      <c r="A1183" s="317">
        <v>42936.169448148146</v>
      </c>
      <c r="B1183" s="359">
        <v>34484.455000000002</v>
      </c>
      <c r="C1183" s="359">
        <f t="shared" si="23"/>
        <v>0.29699999999866122</v>
      </c>
      <c r="D1183" s="420">
        <f t="shared" si="22"/>
        <v>0.14849999999933061</v>
      </c>
      <c r="H1183" s="337"/>
      <c r="I1183" s="62"/>
      <c r="J1183" s="82">
        <v>66</v>
      </c>
      <c r="K1183" s="82">
        <v>1</v>
      </c>
    </row>
    <row r="1184" spans="1:11" x14ac:dyDescent="0.3">
      <c r="A1184" s="366">
        <v>42936.211114872684</v>
      </c>
      <c r="B1184" s="359">
        <v>34484.747000000003</v>
      </c>
      <c r="C1184" s="359">
        <f t="shared" si="23"/>
        <v>0.29200000000128057</v>
      </c>
      <c r="D1184" s="420">
        <f t="shared" si="22"/>
        <v>0.14600000000064028</v>
      </c>
      <c r="H1184" s="337"/>
      <c r="I1184" s="62"/>
      <c r="J1184" s="82">
        <v>67</v>
      </c>
      <c r="K1184" s="319">
        <v>2</v>
      </c>
    </row>
    <row r="1185" spans="1:11" x14ac:dyDescent="0.3">
      <c r="A1185" s="317">
        <v>42936.252781597221</v>
      </c>
      <c r="B1185" s="359">
        <v>34485.050000000003</v>
      </c>
      <c r="C1185" s="359">
        <f t="shared" si="23"/>
        <v>0.30299999999988358</v>
      </c>
      <c r="D1185" s="420">
        <f t="shared" si="22"/>
        <v>0.15149999999994179</v>
      </c>
      <c r="H1185" s="337"/>
      <c r="I1185" s="62"/>
      <c r="J1185" s="82">
        <v>68</v>
      </c>
      <c r="K1185" s="320">
        <v>3</v>
      </c>
    </row>
    <row r="1186" spans="1:11" x14ac:dyDescent="0.3">
      <c r="A1186" s="366">
        <v>42936.294448321758</v>
      </c>
      <c r="B1186" s="359">
        <v>34485.349000000002</v>
      </c>
      <c r="C1186" s="359">
        <f t="shared" si="23"/>
        <v>0.29899999999906868</v>
      </c>
      <c r="D1186" s="420">
        <f t="shared" si="22"/>
        <v>0.14949999999953434</v>
      </c>
      <c r="H1186" s="337"/>
      <c r="I1186" s="62"/>
      <c r="J1186" s="358">
        <v>69</v>
      </c>
      <c r="K1186" s="321">
        <v>4</v>
      </c>
    </row>
    <row r="1187" spans="1:11" x14ac:dyDescent="0.3">
      <c r="A1187" s="317">
        <v>42936.336115046295</v>
      </c>
      <c r="B1187" s="359">
        <v>34485.642999999996</v>
      </c>
      <c r="C1187" s="359">
        <f t="shared" si="23"/>
        <v>0.29399999999441206</v>
      </c>
      <c r="D1187" s="420">
        <f t="shared" si="22"/>
        <v>0.14699999999720603</v>
      </c>
      <c r="H1187" s="337"/>
      <c r="I1187" s="62"/>
      <c r="J1187" s="82">
        <v>70</v>
      </c>
      <c r="K1187" s="82">
        <v>1</v>
      </c>
    </row>
    <row r="1188" spans="1:11" x14ac:dyDescent="0.3">
      <c r="A1188" s="366">
        <v>42936.377781770832</v>
      </c>
      <c r="B1188" s="359">
        <v>34485.944000000003</v>
      </c>
      <c r="C1188" s="359">
        <f t="shared" si="23"/>
        <v>0.30100000000675209</v>
      </c>
      <c r="D1188" s="420">
        <f t="shared" si="22"/>
        <v>0.15050000000337604</v>
      </c>
      <c r="H1188" s="337"/>
      <c r="I1188" s="62"/>
      <c r="J1188" s="82">
        <v>71</v>
      </c>
      <c r="K1188" s="319">
        <v>2</v>
      </c>
    </row>
    <row r="1189" spans="1:11" x14ac:dyDescent="0.3">
      <c r="A1189" s="317">
        <v>42936.41944849537</v>
      </c>
      <c r="B1189" s="359">
        <v>34486.249000000003</v>
      </c>
      <c r="C1189" s="359">
        <f t="shared" si="23"/>
        <v>0.30500000000029104</v>
      </c>
      <c r="D1189" s="420">
        <f t="shared" si="22"/>
        <v>0.15250000000014552</v>
      </c>
      <c r="H1189" s="337"/>
      <c r="I1189" s="62"/>
      <c r="J1189" s="82">
        <v>72</v>
      </c>
      <c r="K1189" s="320">
        <v>3</v>
      </c>
    </row>
    <row r="1190" spans="1:11" x14ac:dyDescent="0.3">
      <c r="A1190" s="366">
        <v>42936.461115219907</v>
      </c>
      <c r="B1190" s="359">
        <v>34486.538999999997</v>
      </c>
      <c r="C1190" s="359">
        <f t="shared" si="23"/>
        <v>0.28999999999359716</v>
      </c>
      <c r="D1190" s="420">
        <f t="shared" si="22"/>
        <v>0.14499999999679858</v>
      </c>
      <c r="H1190" s="337"/>
      <c r="I1190" s="62"/>
      <c r="J1190" s="358">
        <v>73</v>
      </c>
      <c r="K1190" s="321">
        <v>4</v>
      </c>
    </row>
    <row r="1191" spans="1:11" x14ac:dyDescent="0.3">
      <c r="A1191" s="317">
        <v>42936.502781944444</v>
      </c>
      <c r="B1191" s="359">
        <v>34486.828000000001</v>
      </c>
      <c r="C1191" s="359">
        <f t="shared" si="23"/>
        <v>0.28900000000430737</v>
      </c>
      <c r="D1191" s="420">
        <f t="shared" si="22"/>
        <v>0.14450000000215368</v>
      </c>
      <c r="H1191" s="337"/>
      <c r="I1191" s="62"/>
      <c r="J1191" s="82">
        <v>74</v>
      </c>
      <c r="K1191" s="82">
        <v>1</v>
      </c>
    </row>
    <row r="1192" spans="1:11" x14ac:dyDescent="0.3">
      <c r="A1192" s="366">
        <v>42936.544448668981</v>
      </c>
      <c r="B1192" s="359">
        <v>34487.131000000001</v>
      </c>
      <c r="C1192" s="359">
        <f t="shared" si="23"/>
        <v>0.30299999999988358</v>
      </c>
      <c r="D1192" s="420">
        <f t="shared" si="22"/>
        <v>0.15149999999994179</v>
      </c>
      <c r="H1192" s="337"/>
      <c r="I1192" s="62"/>
      <c r="J1192" s="82">
        <v>75</v>
      </c>
      <c r="K1192" s="319">
        <v>2</v>
      </c>
    </row>
    <row r="1193" spans="1:11" x14ac:dyDescent="0.3">
      <c r="A1193" s="317">
        <v>42936.586115393518</v>
      </c>
      <c r="B1193" s="359">
        <v>34487.43</v>
      </c>
      <c r="C1193" s="359">
        <f t="shared" si="23"/>
        <v>0.29899999999906868</v>
      </c>
      <c r="D1193" s="420">
        <f t="shared" si="22"/>
        <v>0.14949999999953434</v>
      </c>
      <c r="H1193" s="337"/>
      <c r="I1193" s="62"/>
      <c r="J1193" s="82">
        <v>76</v>
      </c>
      <c r="K1193" s="320">
        <v>3</v>
      </c>
    </row>
    <row r="1194" spans="1:11" x14ac:dyDescent="0.3">
      <c r="A1194" s="366">
        <v>42936.627782118056</v>
      </c>
      <c r="B1194" s="359">
        <v>34487.716</v>
      </c>
      <c r="C1194" s="359">
        <f t="shared" si="23"/>
        <v>0.28600000000005821</v>
      </c>
      <c r="D1194" s="420">
        <f t="shared" si="22"/>
        <v>0.1430000000000291</v>
      </c>
      <c r="H1194" s="337"/>
      <c r="I1194" s="62"/>
      <c r="J1194" s="358">
        <v>77</v>
      </c>
      <c r="K1194" s="321">
        <v>4</v>
      </c>
    </row>
    <row r="1195" spans="1:11" x14ac:dyDescent="0.3">
      <c r="A1195" s="317">
        <v>42936.669448842593</v>
      </c>
      <c r="B1195" s="359">
        <v>34488.008000000002</v>
      </c>
      <c r="C1195" s="359">
        <f t="shared" si="23"/>
        <v>0.29200000000128057</v>
      </c>
      <c r="D1195" s="420">
        <f t="shared" si="22"/>
        <v>0.14600000000064028</v>
      </c>
      <c r="H1195" s="337"/>
      <c r="I1195" s="62"/>
      <c r="J1195" s="82">
        <v>78</v>
      </c>
      <c r="K1195" s="82">
        <v>1</v>
      </c>
    </row>
    <row r="1196" spans="1:11" x14ac:dyDescent="0.3">
      <c r="A1196" s="366">
        <v>42936.71111556713</v>
      </c>
      <c r="B1196" s="359">
        <v>34488.300000000003</v>
      </c>
      <c r="C1196" s="359">
        <f t="shared" si="23"/>
        <v>0.29200000000128057</v>
      </c>
      <c r="D1196" s="420">
        <f t="shared" si="22"/>
        <v>0.14600000000064028</v>
      </c>
      <c r="H1196" s="337"/>
      <c r="I1196" s="62"/>
      <c r="J1196" s="82">
        <v>79</v>
      </c>
      <c r="K1196" s="319">
        <v>2</v>
      </c>
    </row>
    <row r="1197" spans="1:11" x14ac:dyDescent="0.3">
      <c r="A1197" s="317">
        <v>42936.752782291667</v>
      </c>
      <c r="B1197" s="359">
        <v>34488.582999999999</v>
      </c>
      <c r="C1197" s="359">
        <f t="shared" si="23"/>
        <v>0.28299999999580905</v>
      </c>
      <c r="D1197" s="420">
        <f t="shared" si="22"/>
        <v>0.14149999999790452</v>
      </c>
      <c r="H1197" s="337"/>
      <c r="I1197" s="62"/>
      <c r="J1197" s="82">
        <v>80</v>
      </c>
      <c r="K1197" s="320">
        <v>3</v>
      </c>
    </row>
    <row r="1198" spans="1:11" x14ac:dyDescent="0.3">
      <c r="A1198" s="366">
        <v>42936.794449016204</v>
      </c>
      <c r="B1198" s="359">
        <v>34488.870999999999</v>
      </c>
      <c r="C1198" s="359">
        <f t="shared" si="23"/>
        <v>0.28800000000046566</v>
      </c>
      <c r="D1198" s="420">
        <f t="shared" si="22"/>
        <v>0.14400000000023283</v>
      </c>
      <c r="H1198" s="337"/>
      <c r="I1198" s="62"/>
      <c r="J1198" s="358">
        <v>81</v>
      </c>
      <c r="K1198" s="321">
        <v>4</v>
      </c>
    </row>
    <row r="1199" spans="1:11" x14ac:dyDescent="0.3">
      <c r="A1199" s="317">
        <v>42936.836115740742</v>
      </c>
      <c r="B1199" s="359">
        <v>34489.163999999997</v>
      </c>
      <c r="C1199" s="359">
        <f t="shared" si="23"/>
        <v>0.29299999999784632</v>
      </c>
      <c r="D1199" s="420">
        <f t="shared" si="22"/>
        <v>0.14649999999892316</v>
      </c>
      <c r="H1199" s="337"/>
      <c r="I1199" s="62"/>
      <c r="J1199" s="82">
        <v>82</v>
      </c>
      <c r="K1199" s="82">
        <v>1</v>
      </c>
    </row>
    <row r="1200" spans="1:11" x14ac:dyDescent="0.3">
      <c r="A1200" s="366">
        <v>42936.877782465279</v>
      </c>
      <c r="B1200" s="359">
        <v>34489.451999999997</v>
      </c>
      <c r="C1200" s="359">
        <f t="shared" si="23"/>
        <v>0.28800000000046566</v>
      </c>
      <c r="D1200" s="420">
        <f t="shared" si="22"/>
        <v>0.14400000000023283</v>
      </c>
      <c r="H1200" s="337"/>
      <c r="I1200" s="62"/>
      <c r="J1200" s="82">
        <v>83</v>
      </c>
      <c r="K1200" s="319">
        <v>2</v>
      </c>
    </row>
    <row r="1201" spans="1:12" x14ac:dyDescent="0.3">
      <c r="A1201" s="317">
        <v>42936.919449189816</v>
      </c>
      <c r="B1201" s="359">
        <v>34489.735000000001</v>
      </c>
      <c r="C1201" s="359">
        <f t="shared" si="23"/>
        <v>0.28300000000308501</v>
      </c>
      <c r="D1201" s="420">
        <f t="shared" si="22"/>
        <v>0.1415000000015425</v>
      </c>
      <c r="H1201" s="337"/>
      <c r="I1201" s="62"/>
      <c r="J1201" s="82">
        <v>84</v>
      </c>
      <c r="K1201" s="320">
        <v>3</v>
      </c>
    </row>
    <row r="1202" spans="1:12" x14ac:dyDescent="0.3">
      <c r="A1202" s="360">
        <v>42936.961115914353</v>
      </c>
      <c r="B1202" s="356">
        <v>34490.023000000001</v>
      </c>
      <c r="C1202" s="356">
        <f t="shared" si="23"/>
        <v>0.28800000000046566</v>
      </c>
      <c r="D1202" s="418">
        <f t="shared" si="22"/>
        <v>0.14400000000023283</v>
      </c>
      <c r="E1202" s="336">
        <f>SUM(C1179:C1202)*7.4805194805</f>
        <v>52.782545454438917</v>
      </c>
      <c r="F1202" s="324">
        <f>AVERAGE(D1179:D1202)</f>
        <v>0.14700000000008609</v>
      </c>
      <c r="G1202" s="324">
        <f>_xlfn.STDEV.S(D1179:D1202)</f>
        <v>3.4546754709529805E-3</v>
      </c>
      <c r="H1202" s="337"/>
      <c r="I1202" s="62"/>
      <c r="J1202" s="358">
        <v>85</v>
      </c>
      <c r="K1202" s="321">
        <v>4</v>
      </c>
    </row>
    <row r="1203" spans="1:12" x14ac:dyDescent="0.3">
      <c r="A1203" s="317">
        <v>42937.00278263889</v>
      </c>
      <c r="B1203" s="359">
        <v>34490.319000000003</v>
      </c>
      <c r="C1203" s="359">
        <f t="shared" si="23"/>
        <v>0.29600000000209548</v>
      </c>
      <c r="D1203" s="420">
        <f t="shared" si="22"/>
        <v>0.14800000000104774</v>
      </c>
      <c r="H1203" s="337"/>
      <c r="I1203" s="62"/>
      <c r="J1203" s="82">
        <v>86</v>
      </c>
      <c r="K1203" s="82">
        <v>1</v>
      </c>
    </row>
    <row r="1204" spans="1:12" x14ac:dyDescent="0.3">
      <c r="A1204" s="366">
        <v>42937.044449363428</v>
      </c>
      <c r="B1204" s="359">
        <v>34490.606</v>
      </c>
      <c r="C1204" s="359">
        <f t="shared" si="23"/>
        <v>0.28699999999662396</v>
      </c>
      <c r="D1204" s="420">
        <f t="shared" si="22"/>
        <v>0.14349999999831198</v>
      </c>
      <c r="H1204" s="337"/>
      <c r="I1204" s="62"/>
      <c r="J1204" s="82">
        <v>87</v>
      </c>
      <c r="K1204" s="319">
        <v>2</v>
      </c>
    </row>
    <row r="1205" spans="1:12" x14ac:dyDescent="0.3">
      <c r="A1205" s="317">
        <v>42937.086116087965</v>
      </c>
      <c r="B1205" s="359">
        <v>34490.9</v>
      </c>
      <c r="C1205" s="359">
        <f t="shared" si="23"/>
        <v>0.29400000000168802</v>
      </c>
      <c r="D1205" s="420">
        <f t="shared" si="22"/>
        <v>0.14700000000084401</v>
      </c>
      <c r="H1205" s="337"/>
      <c r="I1205" s="62"/>
      <c r="J1205" s="82">
        <v>88</v>
      </c>
      <c r="K1205" s="320">
        <v>3</v>
      </c>
    </row>
    <row r="1206" spans="1:12" x14ac:dyDescent="0.3">
      <c r="A1206" s="366">
        <v>42937.127782812502</v>
      </c>
      <c r="B1206" s="359">
        <v>34491.199999999997</v>
      </c>
      <c r="C1206" s="359">
        <f t="shared" si="23"/>
        <v>0.29999999999563443</v>
      </c>
      <c r="D1206" s="420">
        <f t="shared" si="22"/>
        <v>0.14999999999781721</v>
      </c>
      <c r="H1206" s="337"/>
      <c r="I1206" s="62"/>
      <c r="J1206" s="358">
        <v>89</v>
      </c>
      <c r="K1206" s="321">
        <v>4</v>
      </c>
    </row>
    <row r="1207" spans="1:12" x14ac:dyDescent="0.3">
      <c r="A1207" s="317">
        <v>42937.169449537039</v>
      </c>
      <c r="B1207" s="359">
        <v>34491.491999999998</v>
      </c>
      <c r="C1207" s="359">
        <f t="shared" si="23"/>
        <v>0.29200000000128057</v>
      </c>
      <c r="D1207" s="420">
        <f t="shared" si="22"/>
        <v>0.14600000000064028</v>
      </c>
      <c r="H1207" s="337"/>
      <c r="I1207" s="62"/>
      <c r="J1207" s="82">
        <v>90</v>
      </c>
      <c r="K1207" s="82">
        <v>1</v>
      </c>
    </row>
    <row r="1208" spans="1:12" x14ac:dyDescent="0.3">
      <c r="A1208" s="366">
        <v>42937.211116261577</v>
      </c>
      <c r="B1208" s="359">
        <v>34491.784</v>
      </c>
      <c r="C1208" s="359">
        <f t="shared" si="23"/>
        <v>0.29200000000128057</v>
      </c>
      <c r="D1208" s="420">
        <f t="shared" si="22"/>
        <v>0.14600000000064028</v>
      </c>
      <c r="H1208" s="337"/>
      <c r="I1208" s="62"/>
      <c r="J1208" s="82">
        <v>91</v>
      </c>
      <c r="K1208" s="319">
        <v>2</v>
      </c>
    </row>
    <row r="1209" spans="1:12" x14ac:dyDescent="0.3">
      <c r="A1209" s="317">
        <v>42937.252782986114</v>
      </c>
      <c r="B1209" s="359">
        <v>34492.091</v>
      </c>
      <c r="C1209" s="359">
        <f t="shared" si="23"/>
        <v>0.30700000000069849</v>
      </c>
      <c r="D1209" s="420">
        <f t="shared" si="22"/>
        <v>0.15350000000034925</v>
      </c>
      <c r="H1209" s="337"/>
      <c r="I1209" s="62"/>
      <c r="J1209" s="82">
        <v>92</v>
      </c>
      <c r="K1209" s="320">
        <v>3</v>
      </c>
    </row>
    <row r="1210" spans="1:12" x14ac:dyDescent="0.3">
      <c r="A1210" s="366">
        <v>42937.294449710651</v>
      </c>
      <c r="B1210" s="359">
        <v>34492.391000000003</v>
      </c>
      <c r="C1210" s="359">
        <f t="shared" si="23"/>
        <v>0.30000000000291038</v>
      </c>
      <c r="D1210" s="420">
        <f t="shared" si="22"/>
        <v>0.15000000000145519</v>
      </c>
      <c r="H1210" s="337"/>
      <c r="I1210" s="62"/>
      <c r="J1210" s="358">
        <v>93</v>
      </c>
      <c r="K1210" s="321">
        <v>4</v>
      </c>
    </row>
    <row r="1211" spans="1:12" x14ac:dyDescent="0.3">
      <c r="A1211" s="317">
        <v>42937.336116435188</v>
      </c>
      <c r="B1211" s="359">
        <v>34492.682000000001</v>
      </c>
      <c r="C1211" s="359">
        <f t="shared" si="23"/>
        <v>0.29099999999743886</v>
      </c>
      <c r="D1211" s="420">
        <f t="shared" si="22"/>
        <v>0.14549999999871943</v>
      </c>
      <c r="H1211" s="337"/>
      <c r="I1211" s="62"/>
      <c r="J1211" s="82">
        <v>94</v>
      </c>
      <c r="K1211" s="82">
        <v>1</v>
      </c>
    </row>
    <row r="1212" spans="1:12" x14ac:dyDescent="0.3">
      <c r="A1212" s="366">
        <v>42937.377783159725</v>
      </c>
      <c r="B1212" s="359">
        <v>34492.982000000004</v>
      </c>
      <c r="C1212" s="359">
        <f t="shared" si="23"/>
        <v>0.30000000000291038</v>
      </c>
      <c r="D1212" s="420">
        <f t="shared" si="22"/>
        <v>0.15000000000145519</v>
      </c>
      <c r="H1212" s="337"/>
      <c r="I1212" s="62"/>
      <c r="J1212" s="82">
        <v>95</v>
      </c>
      <c r="K1212" s="319">
        <v>2</v>
      </c>
    </row>
    <row r="1213" spans="1:12" x14ac:dyDescent="0.3">
      <c r="A1213" s="317">
        <v>42937.4375</v>
      </c>
      <c r="B1213" s="359">
        <v>34493.288999999997</v>
      </c>
      <c r="C1213" s="359">
        <f t="shared" si="23"/>
        <v>0.30699999999342253</v>
      </c>
      <c r="D1213" s="420">
        <f t="shared" si="22"/>
        <v>0.15349999999671127</v>
      </c>
      <c r="H1213" s="337"/>
      <c r="I1213" s="62"/>
      <c r="J1213" s="82">
        <v>1</v>
      </c>
      <c r="K1213" s="320">
        <v>3</v>
      </c>
      <c r="L1213" s="345" t="s">
        <v>313</v>
      </c>
    </row>
    <row r="1214" spans="1:12" x14ac:dyDescent="0.3">
      <c r="A1214" s="366">
        <v>42937.479166666664</v>
      </c>
      <c r="B1214" s="359">
        <v>34493.587</v>
      </c>
      <c r="C1214" s="359">
        <f t="shared" si="23"/>
        <v>0.29800000000250293</v>
      </c>
      <c r="D1214" s="420">
        <f t="shared" si="22"/>
        <v>0.14900000000125146</v>
      </c>
      <c r="H1214" s="337"/>
      <c r="I1214" s="62"/>
      <c r="J1214" s="358">
        <v>2</v>
      </c>
      <c r="K1214" s="321">
        <v>4</v>
      </c>
    </row>
    <row r="1215" spans="1:12" x14ac:dyDescent="0.3">
      <c r="A1215" s="317">
        <v>42937.520833333336</v>
      </c>
      <c r="B1215" s="359">
        <v>34493.881000000001</v>
      </c>
      <c r="C1215" s="359">
        <f t="shared" si="23"/>
        <v>0.29400000000168802</v>
      </c>
      <c r="D1215" s="420">
        <f t="shared" si="22"/>
        <v>0.14700000000084401</v>
      </c>
      <c r="H1215" s="337"/>
      <c r="I1215" s="62"/>
      <c r="J1215" s="82">
        <v>3</v>
      </c>
      <c r="K1215" s="82">
        <v>1</v>
      </c>
    </row>
    <row r="1216" spans="1:12" x14ac:dyDescent="0.3">
      <c r="A1216" s="366">
        <v>42937.5625</v>
      </c>
      <c r="B1216" s="359">
        <v>34494.182000000001</v>
      </c>
      <c r="C1216" s="359">
        <f t="shared" si="23"/>
        <v>0.30099999999947613</v>
      </c>
      <c r="D1216" s="420">
        <f t="shared" si="22"/>
        <v>0.15049999999973807</v>
      </c>
      <c r="H1216" s="337"/>
      <c r="I1216" s="62"/>
      <c r="J1216" s="82">
        <v>4</v>
      </c>
      <c r="K1216" s="319">
        <v>2</v>
      </c>
    </row>
    <row r="1217" spans="1:11" x14ac:dyDescent="0.3">
      <c r="A1217" s="317">
        <v>42937.604166666664</v>
      </c>
      <c r="B1217" s="359">
        <v>34494.478999999999</v>
      </c>
      <c r="C1217" s="359">
        <f t="shared" si="23"/>
        <v>0.29699999999866122</v>
      </c>
      <c r="D1217" s="420">
        <f t="shared" si="22"/>
        <v>0.14849999999933061</v>
      </c>
      <c r="H1217" s="337"/>
      <c r="I1217" s="62"/>
      <c r="J1217" s="82">
        <v>5</v>
      </c>
      <c r="K1217" s="320">
        <v>3</v>
      </c>
    </row>
    <row r="1218" spans="1:11" x14ac:dyDescent="0.3">
      <c r="A1218" s="317">
        <v>42937.645833043978</v>
      </c>
      <c r="B1218" s="359">
        <v>34494.769999999997</v>
      </c>
      <c r="C1218" s="359">
        <f t="shared" si="23"/>
        <v>0.29099999999743886</v>
      </c>
      <c r="D1218" s="420">
        <f t="shared" si="22"/>
        <v>0.14549999999871943</v>
      </c>
      <c r="H1218" s="337"/>
      <c r="I1218" s="62"/>
      <c r="J1218" s="82">
        <v>6</v>
      </c>
      <c r="K1218" s="321">
        <v>4</v>
      </c>
    </row>
    <row r="1219" spans="1:11" x14ac:dyDescent="0.3">
      <c r="A1219" s="366">
        <v>42937.687499652777</v>
      </c>
      <c r="B1219" s="359">
        <v>34495.071000000004</v>
      </c>
      <c r="C1219" s="359">
        <f t="shared" si="23"/>
        <v>0.30100000000675209</v>
      </c>
      <c r="D1219" s="420">
        <f t="shared" si="22"/>
        <v>0.15050000000337604</v>
      </c>
      <c r="H1219" s="337"/>
      <c r="I1219" s="62"/>
      <c r="J1219" s="358">
        <v>7</v>
      </c>
      <c r="K1219" s="82">
        <v>1</v>
      </c>
    </row>
    <row r="1220" spans="1:11" x14ac:dyDescent="0.3">
      <c r="A1220" s="317">
        <v>42937.729166261575</v>
      </c>
      <c r="B1220" s="359">
        <v>34495.362000000001</v>
      </c>
      <c r="C1220" s="359">
        <f t="shared" si="23"/>
        <v>0.29099999999743886</v>
      </c>
      <c r="D1220" s="420">
        <f t="shared" si="22"/>
        <v>0.14549999999871943</v>
      </c>
      <c r="H1220" s="337"/>
      <c r="I1220" s="62"/>
      <c r="J1220" s="82">
        <v>8</v>
      </c>
      <c r="K1220" s="319">
        <v>2</v>
      </c>
    </row>
    <row r="1221" spans="1:11" x14ac:dyDescent="0.3">
      <c r="A1221" s="366">
        <v>42937.770832870374</v>
      </c>
      <c r="B1221" s="359">
        <v>34495.644999999997</v>
      </c>
      <c r="C1221" s="359">
        <f t="shared" si="23"/>
        <v>0.28299999999580905</v>
      </c>
      <c r="D1221" s="420">
        <f t="shared" si="22"/>
        <v>0.14149999999790452</v>
      </c>
      <c r="H1221" s="337"/>
      <c r="I1221" s="62"/>
      <c r="J1221" s="82">
        <v>9</v>
      </c>
      <c r="K1221" s="320">
        <v>3</v>
      </c>
    </row>
    <row r="1222" spans="1:11" x14ac:dyDescent="0.3">
      <c r="A1222" s="317">
        <v>42937.812499479165</v>
      </c>
      <c r="B1222" s="359">
        <v>34495.932999999997</v>
      </c>
      <c r="C1222" s="359">
        <f t="shared" si="23"/>
        <v>0.28800000000046566</v>
      </c>
      <c r="D1222" s="420">
        <f t="shared" si="22"/>
        <v>0.14400000000023283</v>
      </c>
      <c r="H1222" s="337"/>
      <c r="I1222" s="62"/>
      <c r="J1222" s="82">
        <v>10</v>
      </c>
      <c r="K1222" s="321">
        <v>4</v>
      </c>
    </row>
    <row r="1223" spans="1:11" x14ac:dyDescent="0.3">
      <c r="A1223" s="317">
        <v>42937.854166087964</v>
      </c>
      <c r="B1223" s="359">
        <v>34496.228999999999</v>
      </c>
      <c r="C1223" s="359">
        <f t="shared" si="23"/>
        <v>0.29600000000209548</v>
      </c>
      <c r="D1223" s="420">
        <f t="shared" si="22"/>
        <v>0.14800000000104774</v>
      </c>
      <c r="H1223" s="337"/>
      <c r="I1223" s="62"/>
      <c r="J1223" s="82">
        <v>11</v>
      </c>
      <c r="K1223" s="82">
        <v>1</v>
      </c>
    </row>
    <row r="1224" spans="1:11" x14ac:dyDescent="0.3">
      <c r="A1224" s="366">
        <v>42937.895832696762</v>
      </c>
      <c r="B1224" s="359">
        <v>34496.517999999996</v>
      </c>
      <c r="C1224" s="359">
        <f t="shared" si="23"/>
        <v>0.28899999999703141</v>
      </c>
      <c r="D1224" s="420">
        <f t="shared" si="22"/>
        <v>0.1444999999985157</v>
      </c>
      <c r="H1224" s="337"/>
      <c r="I1224" s="62"/>
      <c r="J1224" s="358">
        <v>12</v>
      </c>
      <c r="K1224" s="319">
        <v>2</v>
      </c>
    </row>
    <row r="1225" spans="1:11" x14ac:dyDescent="0.3">
      <c r="A1225" s="317">
        <v>42937.937499305554</v>
      </c>
      <c r="B1225" s="359">
        <v>34496.805</v>
      </c>
      <c r="C1225" s="359">
        <f t="shared" si="23"/>
        <v>0.28700000000389991</v>
      </c>
      <c r="D1225" s="420">
        <f t="shared" si="22"/>
        <v>0.14350000000194996</v>
      </c>
      <c r="H1225" s="337"/>
      <c r="I1225" s="62"/>
      <c r="J1225" s="82">
        <v>13</v>
      </c>
      <c r="K1225" s="320">
        <v>3</v>
      </c>
    </row>
    <row r="1226" spans="1:11" x14ac:dyDescent="0.3">
      <c r="A1226" s="360">
        <v>42937.979165914352</v>
      </c>
      <c r="B1226" s="356">
        <v>34497.099000000002</v>
      </c>
      <c r="C1226" s="356">
        <f t="shared" si="23"/>
        <v>0.29400000000168802</v>
      </c>
      <c r="D1226" s="418">
        <f t="shared" si="22"/>
        <v>0.14700000000084401</v>
      </c>
      <c r="E1226" s="336">
        <f>SUM(C1203:C1226)*7.4805194805</f>
        <v>52.932155844024969</v>
      </c>
      <c r="F1226" s="324">
        <f>AVERAGE(D1203:D1226)</f>
        <v>0.14741666666668607</v>
      </c>
      <c r="G1226" s="324">
        <f>_xlfn.STDEV.S(D1203:D1226)</f>
        <v>3.084557140817647E-3</v>
      </c>
      <c r="H1226" s="337"/>
      <c r="I1226" s="62"/>
      <c r="J1226" s="82">
        <v>14</v>
      </c>
      <c r="K1226" s="321">
        <v>4</v>
      </c>
    </row>
    <row r="1227" spans="1:11" x14ac:dyDescent="0.3">
      <c r="A1227" s="317">
        <v>42938.020832523151</v>
      </c>
      <c r="B1227" s="359">
        <v>34497.391000000003</v>
      </c>
      <c r="C1227" s="359">
        <f t="shared" si="23"/>
        <v>0.29200000000128057</v>
      </c>
      <c r="D1227" s="420">
        <f t="shared" si="22"/>
        <v>0.14600000000064028</v>
      </c>
      <c r="H1227" s="337"/>
      <c r="I1227" s="62"/>
      <c r="J1227" s="82">
        <v>15</v>
      </c>
      <c r="K1227" s="82">
        <v>1</v>
      </c>
    </row>
    <row r="1228" spans="1:11" x14ac:dyDescent="0.3">
      <c r="A1228" s="317">
        <v>42938.062499131942</v>
      </c>
      <c r="B1228" s="359">
        <v>34497.678</v>
      </c>
      <c r="C1228" s="359">
        <f t="shared" si="23"/>
        <v>0.28699999999662396</v>
      </c>
      <c r="D1228" s="420">
        <f t="shared" si="22"/>
        <v>0.14349999999831198</v>
      </c>
      <c r="H1228" s="337"/>
      <c r="I1228" s="62"/>
      <c r="J1228" s="82">
        <v>16</v>
      </c>
      <c r="K1228" s="319">
        <v>2</v>
      </c>
    </row>
    <row r="1229" spans="1:11" x14ac:dyDescent="0.3">
      <c r="A1229" s="366">
        <v>42938.10416574074</v>
      </c>
      <c r="B1229" s="359">
        <v>34497.976999999999</v>
      </c>
      <c r="C1229" s="359">
        <f t="shared" si="23"/>
        <v>0.29899999999906868</v>
      </c>
      <c r="D1229" s="420">
        <f t="shared" si="22"/>
        <v>0.14949999999953434</v>
      </c>
      <c r="H1229" s="337"/>
      <c r="I1229" s="62"/>
      <c r="J1229" s="358">
        <v>17</v>
      </c>
      <c r="K1229" s="320">
        <v>3</v>
      </c>
    </row>
    <row r="1230" spans="1:11" x14ac:dyDescent="0.3">
      <c r="A1230" s="317">
        <v>42938.145832349539</v>
      </c>
      <c r="B1230" s="359">
        <v>34498.281000000003</v>
      </c>
      <c r="C1230" s="359">
        <f t="shared" si="23"/>
        <v>0.30400000000372529</v>
      </c>
      <c r="D1230" s="420">
        <f t="shared" si="22"/>
        <v>0.15200000000186265</v>
      </c>
      <c r="H1230" s="337"/>
      <c r="I1230" s="62"/>
      <c r="J1230" s="82">
        <v>18</v>
      </c>
      <c r="K1230" s="321">
        <v>4</v>
      </c>
    </row>
    <row r="1231" spans="1:11" x14ac:dyDescent="0.3">
      <c r="A1231" s="366">
        <v>42938.18749895833</v>
      </c>
      <c r="B1231" s="359">
        <v>34498.576999999997</v>
      </c>
      <c r="C1231" s="359">
        <f t="shared" si="23"/>
        <v>0.29599999999481952</v>
      </c>
      <c r="D1231" s="420">
        <f t="shared" si="22"/>
        <v>0.14799999999740976</v>
      </c>
      <c r="H1231" s="337"/>
      <c r="I1231" s="62"/>
      <c r="J1231" s="82">
        <v>19</v>
      </c>
      <c r="K1231" s="82">
        <v>1</v>
      </c>
    </row>
    <row r="1232" spans="1:11" x14ac:dyDescent="0.3">
      <c r="A1232" s="317">
        <v>42938.229165567129</v>
      </c>
      <c r="B1232" s="359">
        <v>34498.875</v>
      </c>
      <c r="C1232" s="359">
        <f t="shared" si="23"/>
        <v>0.29800000000250293</v>
      </c>
      <c r="D1232" s="420">
        <f t="shared" si="22"/>
        <v>0.14900000000125146</v>
      </c>
      <c r="H1232" s="337"/>
      <c r="I1232" s="62"/>
      <c r="J1232" s="82">
        <v>20</v>
      </c>
      <c r="K1232" s="319">
        <v>2</v>
      </c>
    </row>
    <row r="1233" spans="1:11" x14ac:dyDescent="0.3">
      <c r="A1233" s="317">
        <v>42938.270832175927</v>
      </c>
      <c r="B1233" s="359">
        <v>34499.177000000003</v>
      </c>
      <c r="C1233" s="359">
        <f t="shared" si="23"/>
        <v>0.30200000000331784</v>
      </c>
      <c r="D1233" s="420">
        <f t="shared" si="22"/>
        <v>0.15100000000165892</v>
      </c>
      <c r="H1233" s="337"/>
      <c r="I1233" s="62"/>
      <c r="J1233" s="82">
        <v>21</v>
      </c>
      <c r="K1233" s="320">
        <v>3</v>
      </c>
    </row>
    <row r="1234" spans="1:11" x14ac:dyDescent="0.3">
      <c r="A1234" s="366">
        <v>42938.312498784719</v>
      </c>
      <c r="B1234" s="359">
        <v>34499.476000000002</v>
      </c>
      <c r="C1234" s="359">
        <f t="shared" si="23"/>
        <v>0.29899999999906868</v>
      </c>
      <c r="D1234" s="420">
        <f t="shared" si="22"/>
        <v>0.14949999999953434</v>
      </c>
      <c r="H1234" s="337"/>
      <c r="I1234" s="62"/>
      <c r="J1234" s="358">
        <v>22</v>
      </c>
      <c r="K1234" s="321">
        <v>4</v>
      </c>
    </row>
    <row r="1235" spans="1:11" x14ac:dyDescent="0.3">
      <c r="A1235" s="317">
        <v>42938.354165393517</v>
      </c>
      <c r="B1235" s="359">
        <v>34499.767999999996</v>
      </c>
      <c r="C1235" s="359">
        <f t="shared" si="23"/>
        <v>0.29199999999400461</v>
      </c>
      <c r="D1235" s="420">
        <f t="shared" si="22"/>
        <v>0.14599999999700231</v>
      </c>
      <c r="H1235" s="337"/>
      <c r="I1235" s="62"/>
      <c r="J1235" s="82">
        <v>23</v>
      </c>
      <c r="K1235" s="82">
        <v>1</v>
      </c>
    </row>
    <row r="1236" spans="1:11" x14ac:dyDescent="0.3">
      <c r="A1236" s="366">
        <v>42938.395832002316</v>
      </c>
      <c r="B1236" s="359">
        <v>34500.067999999999</v>
      </c>
      <c r="C1236" s="359">
        <f t="shared" si="23"/>
        <v>0.30000000000291038</v>
      </c>
      <c r="D1236" s="420">
        <f t="shared" si="22"/>
        <v>0.15000000000145519</v>
      </c>
      <c r="H1236" s="337"/>
      <c r="I1236" s="62"/>
      <c r="J1236" s="82">
        <v>24</v>
      </c>
      <c r="K1236" s="319">
        <v>2</v>
      </c>
    </row>
    <row r="1237" spans="1:11" x14ac:dyDescent="0.3">
      <c r="A1237" s="317">
        <v>42938.437498611114</v>
      </c>
      <c r="B1237" s="359">
        <v>34500.362999999998</v>
      </c>
      <c r="C1237" s="359">
        <f t="shared" si="23"/>
        <v>0.29499999999825377</v>
      </c>
      <c r="D1237" s="420">
        <f t="shared" si="22"/>
        <v>0.14749999999912689</v>
      </c>
      <c r="H1237" s="337"/>
      <c r="I1237" s="62"/>
      <c r="J1237" s="82">
        <v>25</v>
      </c>
      <c r="K1237" s="320">
        <v>3</v>
      </c>
    </row>
    <row r="1238" spans="1:11" x14ac:dyDescent="0.3">
      <c r="A1238" s="317">
        <v>42938.479165219906</v>
      </c>
      <c r="B1238" s="359">
        <v>34500.648999999998</v>
      </c>
      <c r="C1238" s="359">
        <f t="shared" si="23"/>
        <v>0.28600000000005821</v>
      </c>
      <c r="D1238" s="420">
        <f t="shared" si="22"/>
        <v>0.1430000000000291</v>
      </c>
      <c r="H1238" s="337"/>
      <c r="I1238" s="62"/>
      <c r="J1238" s="82">
        <v>26</v>
      </c>
      <c r="K1238" s="321">
        <v>4</v>
      </c>
    </row>
    <row r="1239" spans="1:11" x14ac:dyDescent="0.3">
      <c r="A1239" s="366">
        <v>42938.520831828704</v>
      </c>
      <c r="B1239" s="359">
        <v>34500.942999999999</v>
      </c>
      <c r="C1239" s="359">
        <f t="shared" si="23"/>
        <v>0.29400000000168802</v>
      </c>
      <c r="D1239" s="420">
        <f t="shared" si="22"/>
        <v>0.14700000000084401</v>
      </c>
      <c r="H1239" s="337"/>
      <c r="I1239" s="62"/>
      <c r="J1239" s="358">
        <v>27</v>
      </c>
      <c r="K1239" s="82">
        <v>1</v>
      </c>
    </row>
    <row r="1240" spans="1:11" x14ac:dyDescent="0.3">
      <c r="A1240" s="317">
        <v>42938.562498437503</v>
      </c>
      <c r="B1240" s="359">
        <v>34501.245999999999</v>
      </c>
      <c r="C1240" s="359">
        <f t="shared" si="23"/>
        <v>0.30299999999988358</v>
      </c>
      <c r="D1240" s="420">
        <f t="shared" si="22"/>
        <v>0.15149999999994179</v>
      </c>
      <c r="H1240" s="337"/>
      <c r="I1240" s="62"/>
      <c r="J1240" s="82">
        <v>28</v>
      </c>
      <c r="K1240" s="319">
        <v>2</v>
      </c>
    </row>
    <row r="1241" spans="1:11" x14ac:dyDescent="0.3">
      <c r="A1241" s="366">
        <v>42938.604165046294</v>
      </c>
      <c r="B1241" s="359">
        <v>34501.531999999999</v>
      </c>
      <c r="C1241" s="359">
        <f t="shared" si="23"/>
        <v>0.28600000000005821</v>
      </c>
      <c r="D1241" s="420">
        <f t="shared" si="22"/>
        <v>0.1430000000000291</v>
      </c>
      <c r="H1241" s="337"/>
      <c r="I1241" s="62"/>
      <c r="J1241" s="82">
        <v>29</v>
      </c>
      <c r="K1241" s="320">
        <v>3</v>
      </c>
    </row>
    <row r="1242" spans="1:11" x14ac:dyDescent="0.3">
      <c r="A1242" s="317">
        <v>42938.645831655092</v>
      </c>
      <c r="B1242" s="359">
        <v>34501.817000000003</v>
      </c>
      <c r="C1242" s="359">
        <f t="shared" si="23"/>
        <v>0.28500000000349246</v>
      </c>
      <c r="D1242" s="420">
        <f t="shared" si="22"/>
        <v>0.14250000000174623</v>
      </c>
      <c r="H1242" s="337"/>
      <c r="I1242" s="62"/>
      <c r="J1242" s="82">
        <v>30</v>
      </c>
      <c r="K1242" s="321">
        <v>4</v>
      </c>
    </row>
    <row r="1243" spans="1:11" x14ac:dyDescent="0.3">
      <c r="A1243" s="317">
        <v>42938.687498263891</v>
      </c>
      <c r="B1243" s="359">
        <v>34502.110999999997</v>
      </c>
      <c r="C1243" s="359">
        <f t="shared" si="23"/>
        <v>0.29399999999441206</v>
      </c>
      <c r="D1243" s="420">
        <f t="shared" si="22"/>
        <v>0.14699999999720603</v>
      </c>
      <c r="H1243" s="337"/>
      <c r="I1243" s="62"/>
      <c r="J1243" s="82">
        <v>31</v>
      </c>
      <c r="K1243" s="82">
        <v>1</v>
      </c>
    </row>
    <row r="1244" spans="1:11" x14ac:dyDescent="0.3">
      <c r="A1244" s="366">
        <v>42938.729164872682</v>
      </c>
      <c r="B1244" s="359">
        <v>34502.402999999998</v>
      </c>
      <c r="C1244" s="359">
        <f t="shared" si="23"/>
        <v>0.29200000000128057</v>
      </c>
      <c r="D1244" s="420">
        <f t="shared" si="22"/>
        <v>0.14600000000064028</v>
      </c>
      <c r="H1244" s="337"/>
      <c r="I1244" s="62"/>
      <c r="J1244" s="358">
        <v>32</v>
      </c>
      <c r="K1244" s="319">
        <v>2</v>
      </c>
    </row>
    <row r="1245" spans="1:11" x14ac:dyDescent="0.3">
      <c r="A1245" s="317">
        <v>42938.770831481481</v>
      </c>
      <c r="B1245" s="359">
        <v>34502.686999999998</v>
      </c>
      <c r="C1245" s="359">
        <f t="shared" si="23"/>
        <v>0.28399999999965075</v>
      </c>
      <c r="D1245" s="420">
        <f t="shared" si="22"/>
        <v>0.14199999999982538</v>
      </c>
      <c r="H1245" s="337"/>
      <c r="I1245" s="62"/>
      <c r="J1245" s="82">
        <v>33</v>
      </c>
      <c r="K1245" s="320">
        <v>3</v>
      </c>
    </row>
    <row r="1246" spans="1:11" x14ac:dyDescent="0.3">
      <c r="A1246" s="366">
        <v>42938.812498090279</v>
      </c>
      <c r="B1246" s="359">
        <v>34502.976999999999</v>
      </c>
      <c r="C1246" s="359">
        <f t="shared" si="23"/>
        <v>0.29000000000087311</v>
      </c>
      <c r="D1246" s="420">
        <f t="shared" si="22"/>
        <v>0.14500000000043656</v>
      </c>
      <c r="H1246" s="337"/>
      <c r="I1246" s="62"/>
      <c r="J1246" s="82">
        <v>34</v>
      </c>
      <c r="K1246" s="321">
        <v>4</v>
      </c>
    </row>
    <row r="1247" spans="1:11" x14ac:dyDescent="0.3">
      <c r="A1247" s="317">
        <v>42938.854164699071</v>
      </c>
      <c r="B1247" s="359">
        <v>34503.266000000003</v>
      </c>
      <c r="C1247" s="359">
        <f t="shared" si="23"/>
        <v>0.28900000000430737</v>
      </c>
      <c r="D1247" s="420">
        <f t="shared" si="22"/>
        <v>0.14450000000215368</v>
      </c>
      <c r="H1247" s="337"/>
      <c r="I1247" s="62"/>
      <c r="J1247" s="82">
        <v>35</v>
      </c>
      <c r="K1247" s="82">
        <v>1</v>
      </c>
    </row>
    <row r="1248" spans="1:11" x14ac:dyDescent="0.3">
      <c r="A1248" s="317">
        <v>42938.895831307869</v>
      </c>
      <c r="B1248" s="359">
        <v>34503.548000000003</v>
      </c>
      <c r="C1248" s="359">
        <f t="shared" si="23"/>
        <v>0.2819999999992433</v>
      </c>
      <c r="D1248" s="420">
        <f t="shared" si="22"/>
        <v>0.14099999999962165</v>
      </c>
      <c r="H1248" s="337"/>
      <c r="I1248" s="62"/>
      <c r="J1248" s="82">
        <v>36</v>
      </c>
      <c r="K1248" s="319">
        <v>2</v>
      </c>
    </row>
    <row r="1249" spans="1:11" x14ac:dyDescent="0.3">
      <c r="A1249" s="366">
        <v>42938.937497916668</v>
      </c>
      <c r="B1249" s="359">
        <v>34503.832000000002</v>
      </c>
      <c r="C1249" s="359">
        <f t="shared" si="23"/>
        <v>0.28399999999965075</v>
      </c>
      <c r="D1249" s="420">
        <f t="shared" si="22"/>
        <v>0.14199999999982538</v>
      </c>
      <c r="H1249" s="337"/>
      <c r="I1249" s="62"/>
      <c r="J1249" s="358">
        <v>37</v>
      </c>
      <c r="K1249" s="320">
        <v>3</v>
      </c>
    </row>
    <row r="1250" spans="1:11" x14ac:dyDescent="0.3">
      <c r="A1250" s="322">
        <v>42938.979164525466</v>
      </c>
      <c r="B1250" s="356">
        <v>34504.125999999997</v>
      </c>
      <c r="C1250" s="356">
        <f t="shared" si="23"/>
        <v>0.29399999999441206</v>
      </c>
      <c r="D1250" s="418">
        <f t="shared" si="22"/>
        <v>0.14699999999720603</v>
      </c>
      <c r="E1250" s="336">
        <f>SUM(C1227:C1250)*7.4805194805</f>
        <v>52.565610389433004</v>
      </c>
      <c r="F1250" s="324">
        <f>AVERAGE(D1227:D1250)</f>
        <v>0.14639583333322057</v>
      </c>
      <c r="G1250" s="324">
        <f>_xlfn.STDEV.S(D1227:D1250)</f>
        <v>3.2503483650020886E-3</v>
      </c>
      <c r="H1250" s="337"/>
      <c r="I1250" s="62"/>
      <c r="J1250" s="82">
        <v>38</v>
      </c>
      <c r="K1250" s="321">
        <v>4</v>
      </c>
    </row>
    <row r="1251" spans="1:11" x14ac:dyDescent="0.3">
      <c r="A1251" s="366">
        <v>42939.020831134258</v>
      </c>
      <c r="B1251" s="359">
        <v>34504.417999999998</v>
      </c>
      <c r="C1251" s="359">
        <f t="shared" si="23"/>
        <v>0.29200000000128057</v>
      </c>
      <c r="D1251" s="420">
        <f t="shared" si="22"/>
        <v>0.14600000000064028</v>
      </c>
      <c r="H1251" s="337"/>
      <c r="I1251" s="62"/>
      <c r="J1251" s="82">
        <v>39</v>
      </c>
      <c r="K1251" s="82">
        <v>1</v>
      </c>
    </row>
    <row r="1252" spans="1:11" x14ac:dyDescent="0.3">
      <c r="A1252" s="317">
        <v>42939.062497743056</v>
      </c>
      <c r="B1252" s="359">
        <v>34504.701999999997</v>
      </c>
      <c r="C1252" s="359">
        <f t="shared" si="23"/>
        <v>0.28399999999965075</v>
      </c>
      <c r="D1252" s="420">
        <f t="shared" si="22"/>
        <v>0.14199999999982538</v>
      </c>
      <c r="H1252" s="337"/>
      <c r="I1252" s="62"/>
      <c r="J1252" s="82">
        <v>40</v>
      </c>
      <c r="K1252" s="319">
        <v>2</v>
      </c>
    </row>
    <row r="1253" spans="1:11" x14ac:dyDescent="0.3">
      <c r="A1253" s="317">
        <v>42939.104164351855</v>
      </c>
      <c r="B1253" s="359">
        <v>34504.999000000003</v>
      </c>
      <c r="C1253" s="359">
        <f t="shared" si="23"/>
        <v>0.29700000000593718</v>
      </c>
      <c r="D1253" s="420">
        <f t="shared" si="22"/>
        <v>0.14850000000296859</v>
      </c>
      <c r="H1253" s="337"/>
      <c r="I1253" s="62"/>
      <c r="J1253" s="82">
        <v>41</v>
      </c>
      <c r="K1253" s="320">
        <v>3</v>
      </c>
    </row>
    <row r="1254" spans="1:11" x14ac:dyDescent="0.3">
      <c r="A1254" s="366">
        <v>42939.145830960646</v>
      </c>
      <c r="B1254" s="359">
        <v>34505.298999999999</v>
      </c>
      <c r="C1254" s="359">
        <f t="shared" si="23"/>
        <v>0.29999999999563443</v>
      </c>
      <c r="D1254" s="420">
        <f t="shared" si="22"/>
        <v>0.14999999999781721</v>
      </c>
      <c r="H1254" s="337"/>
      <c r="I1254" s="62"/>
      <c r="J1254" s="358">
        <v>42</v>
      </c>
      <c r="K1254" s="321">
        <v>4</v>
      </c>
    </row>
    <row r="1255" spans="1:11" x14ac:dyDescent="0.3">
      <c r="A1255" s="317">
        <v>42939.187497569445</v>
      </c>
      <c r="B1255" s="359">
        <v>34505.588000000003</v>
      </c>
      <c r="C1255" s="359">
        <f t="shared" si="23"/>
        <v>0.28900000000430737</v>
      </c>
      <c r="D1255" s="420">
        <f t="shared" si="22"/>
        <v>0.14450000000215368</v>
      </c>
      <c r="H1255" s="337"/>
      <c r="I1255" s="62"/>
      <c r="J1255" s="82">
        <v>43</v>
      </c>
      <c r="K1255" s="82">
        <v>1</v>
      </c>
    </row>
    <row r="1256" spans="1:11" x14ac:dyDescent="0.3">
      <c r="A1256" s="366">
        <v>42939.229164178243</v>
      </c>
      <c r="B1256" s="359">
        <v>34505.885000000002</v>
      </c>
      <c r="C1256" s="359">
        <f t="shared" si="23"/>
        <v>0.29699999999866122</v>
      </c>
      <c r="D1256" s="420">
        <f t="shared" si="22"/>
        <v>0.14849999999933061</v>
      </c>
      <c r="H1256" s="337"/>
      <c r="I1256" s="62"/>
      <c r="J1256" s="82">
        <v>44</v>
      </c>
      <c r="K1256" s="319">
        <v>2</v>
      </c>
    </row>
    <row r="1257" spans="1:11" x14ac:dyDescent="0.3">
      <c r="A1257" s="317">
        <v>42939.270830787034</v>
      </c>
      <c r="B1257" s="359">
        <v>34506.190999999999</v>
      </c>
      <c r="C1257" s="359">
        <f t="shared" si="23"/>
        <v>0.30599999999685679</v>
      </c>
      <c r="D1257" s="420">
        <f t="shared" si="22"/>
        <v>0.15299999999842839</v>
      </c>
      <c r="H1257" s="337"/>
      <c r="I1257" s="62"/>
      <c r="J1257" s="82">
        <v>45</v>
      </c>
      <c r="K1257" s="320">
        <v>3</v>
      </c>
    </row>
    <row r="1258" spans="1:11" x14ac:dyDescent="0.3">
      <c r="A1258" s="317">
        <v>42939.312497395833</v>
      </c>
      <c r="B1258" s="359">
        <v>34506.487999999998</v>
      </c>
      <c r="C1258" s="359">
        <f t="shared" si="23"/>
        <v>0.29699999999866122</v>
      </c>
      <c r="D1258" s="420">
        <f t="shared" si="22"/>
        <v>0.14849999999933061</v>
      </c>
      <c r="H1258" s="337"/>
      <c r="I1258" s="62"/>
      <c r="J1258" s="82">
        <v>46</v>
      </c>
      <c r="K1258" s="321">
        <v>4</v>
      </c>
    </row>
    <row r="1259" spans="1:11" x14ac:dyDescent="0.3">
      <c r="A1259" s="366">
        <v>42939.354164004631</v>
      </c>
      <c r="B1259" s="359">
        <v>34506.777999999998</v>
      </c>
      <c r="C1259" s="359">
        <f t="shared" si="23"/>
        <v>0.29000000000087311</v>
      </c>
      <c r="D1259" s="420">
        <f t="shared" si="22"/>
        <v>0.14500000000043656</v>
      </c>
      <c r="H1259" s="337"/>
      <c r="I1259" s="62"/>
      <c r="J1259" s="358">
        <v>47</v>
      </c>
      <c r="K1259" s="82">
        <v>1</v>
      </c>
    </row>
    <row r="1260" spans="1:11" x14ac:dyDescent="0.3">
      <c r="A1260" s="317">
        <v>42939.395830613423</v>
      </c>
      <c r="B1260" s="359">
        <v>34507.078999999998</v>
      </c>
      <c r="C1260" s="359">
        <f t="shared" si="23"/>
        <v>0.30099999999947613</v>
      </c>
      <c r="D1260" s="420">
        <f t="shared" si="22"/>
        <v>0.15049999999973807</v>
      </c>
      <c r="H1260" s="337"/>
      <c r="I1260" s="62"/>
      <c r="J1260" s="82">
        <v>48</v>
      </c>
      <c r="K1260" s="319">
        <v>2</v>
      </c>
    </row>
    <row r="1261" spans="1:11" x14ac:dyDescent="0.3">
      <c r="A1261" s="366">
        <v>42939.437497222221</v>
      </c>
      <c r="B1261" s="359">
        <v>34507.381999999998</v>
      </c>
      <c r="C1261" s="359">
        <f t="shared" si="23"/>
        <v>0.30299999999988358</v>
      </c>
      <c r="D1261" s="420">
        <f t="shared" si="22"/>
        <v>0.15149999999994179</v>
      </c>
      <c r="H1261" s="337"/>
      <c r="I1261" s="62"/>
      <c r="J1261" s="82">
        <v>49</v>
      </c>
      <c r="K1261" s="320">
        <v>3</v>
      </c>
    </row>
    <row r="1262" spans="1:11" x14ac:dyDescent="0.3">
      <c r="A1262" s="317">
        <v>42939.47916383102</v>
      </c>
      <c r="B1262" s="359">
        <v>34507.671000000002</v>
      </c>
      <c r="C1262" s="359">
        <f t="shared" si="23"/>
        <v>0.28900000000430737</v>
      </c>
      <c r="D1262" s="420">
        <f t="shared" si="22"/>
        <v>0.14450000000215368</v>
      </c>
      <c r="H1262" s="337"/>
      <c r="I1262" s="62"/>
      <c r="J1262" s="82">
        <v>50</v>
      </c>
      <c r="K1262" s="321">
        <v>4</v>
      </c>
    </row>
    <row r="1263" spans="1:11" x14ac:dyDescent="0.3">
      <c r="A1263" s="317">
        <v>42939.520830439818</v>
      </c>
      <c r="B1263" s="359">
        <v>34507.968000000001</v>
      </c>
      <c r="C1263" s="359">
        <f t="shared" si="23"/>
        <v>0.29699999999866122</v>
      </c>
      <c r="D1263" s="420">
        <f t="shared" si="22"/>
        <v>0.14849999999933061</v>
      </c>
      <c r="H1263" s="337"/>
      <c r="I1263" s="62"/>
      <c r="J1263" s="82">
        <v>51</v>
      </c>
      <c r="K1263" s="82">
        <v>1</v>
      </c>
    </row>
    <row r="1264" spans="1:11" x14ac:dyDescent="0.3">
      <c r="A1264" s="366">
        <v>42939.56249704861</v>
      </c>
      <c r="B1264" s="359">
        <v>34508.269</v>
      </c>
      <c r="C1264" s="359">
        <f t="shared" si="23"/>
        <v>0.30099999999947613</v>
      </c>
      <c r="D1264" s="420">
        <f t="shared" si="22"/>
        <v>0.15049999999973807</v>
      </c>
      <c r="H1264" s="337"/>
      <c r="I1264" s="62"/>
      <c r="J1264" s="358">
        <v>52</v>
      </c>
      <c r="K1264" s="319">
        <v>2</v>
      </c>
    </row>
    <row r="1265" spans="1:12" x14ac:dyDescent="0.3">
      <c r="A1265" s="317">
        <v>42939.604163657408</v>
      </c>
      <c r="B1265" s="359">
        <v>34508.561999999998</v>
      </c>
      <c r="C1265" s="359">
        <f t="shared" si="23"/>
        <v>0.29299999999784632</v>
      </c>
      <c r="D1265" s="420">
        <f t="shared" si="22"/>
        <v>0.14649999999892316</v>
      </c>
      <c r="H1265" s="337"/>
      <c r="I1265" s="62"/>
      <c r="J1265" s="82">
        <v>53</v>
      </c>
      <c r="K1265" s="320">
        <v>3</v>
      </c>
    </row>
    <row r="1266" spans="1:12" x14ac:dyDescent="0.3">
      <c r="A1266" s="366">
        <v>42939.645830266207</v>
      </c>
      <c r="B1266" s="359">
        <v>34508.851000000002</v>
      </c>
      <c r="C1266" s="359">
        <f t="shared" si="23"/>
        <v>0.28900000000430737</v>
      </c>
      <c r="D1266" s="420">
        <f t="shared" si="22"/>
        <v>0.14450000000215368</v>
      </c>
      <c r="H1266" s="337"/>
      <c r="I1266" s="62"/>
      <c r="J1266" s="82">
        <v>54</v>
      </c>
      <c r="K1266" s="321">
        <v>4</v>
      </c>
    </row>
    <row r="1267" spans="1:12" x14ac:dyDescent="0.3">
      <c r="A1267" s="317">
        <v>42939.687496874998</v>
      </c>
      <c r="B1267" s="359">
        <v>34509.15</v>
      </c>
      <c r="C1267" s="359">
        <f t="shared" si="23"/>
        <v>0.29899999999906868</v>
      </c>
      <c r="D1267" s="420">
        <f t="shared" si="22"/>
        <v>0.14949999999953434</v>
      </c>
      <c r="H1267" s="337"/>
      <c r="I1267" s="62"/>
      <c r="J1267" s="82">
        <v>55</v>
      </c>
      <c r="K1267" s="82">
        <v>1</v>
      </c>
    </row>
    <row r="1268" spans="1:12" x14ac:dyDescent="0.3">
      <c r="A1268" s="317">
        <v>42939.729163483797</v>
      </c>
      <c r="B1268" s="359">
        <v>34509.442000000003</v>
      </c>
      <c r="C1268" s="359">
        <f t="shared" si="23"/>
        <v>0.29200000000128057</v>
      </c>
      <c r="D1268" s="420">
        <f t="shared" si="22"/>
        <v>0.14600000000064028</v>
      </c>
      <c r="H1268" s="337"/>
      <c r="I1268" s="62"/>
      <c r="J1268" s="82">
        <v>56</v>
      </c>
      <c r="K1268" s="319">
        <v>2</v>
      </c>
    </row>
    <row r="1269" spans="1:12" x14ac:dyDescent="0.3">
      <c r="A1269" s="366">
        <v>42939.770830092595</v>
      </c>
      <c r="B1269" s="359">
        <v>34509.726000000002</v>
      </c>
      <c r="C1269" s="359">
        <f t="shared" si="23"/>
        <v>0.28399999999965075</v>
      </c>
      <c r="D1269" s="420">
        <f t="shared" si="22"/>
        <v>0.14199999999982538</v>
      </c>
      <c r="H1269" s="337"/>
      <c r="I1269" s="62"/>
      <c r="J1269" s="358">
        <v>57</v>
      </c>
      <c r="K1269" s="320">
        <v>3</v>
      </c>
    </row>
    <row r="1270" spans="1:12" x14ac:dyDescent="0.3">
      <c r="A1270" s="317">
        <v>42939.812496701386</v>
      </c>
      <c r="B1270" s="359">
        <v>34510.017999999996</v>
      </c>
      <c r="C1270" s="359">
        <f t="shared" si="23"/>
        <v>0.29199999999400461</v>
      </c>
      <c r="D1270" s="420">
        <f t="shared" si="22"/>
        <v>0.14599999999700231</v>
      </c>
      <c r="H1270" s="337"/>
      <c r="I1270" s="62"/>
      <c r="J1270" s="82">
        <v>58</v>
      </c>
      <c r="K1270" s="321">
        <v>4</v>
      </c>
    </row>
    <row r="1271" spans="1:12" x14ac:dyDescent="0.3">
      <c r="A1271" s="366">
        <v>42939.854163310185</v>
      </c>
      <c r="B1271" s="359">
        <v>34510.311999999998</v>
      </c>
      <c r="C1271" s="359">
        <f t="shared" si="23"/>
        <v>0.29400000000168802</v>
      </c>
      <c r="D1271" s="420">
        <f t="shared" si="22"/>
        <v>0.14700000000084401</v>
      </c>
      <c r="H1271" s="337"/>
      <c r="I1271" s="62"/>
      <c r="J1271" s="82">
        <v>59</v>
      </c>
      <c r="K1271" s="82">
        <v>1</v>
      </c>
    </row>
    <row r="1272" spans="1:12" x14ac:dyDescent="0.3">
      <c r="A1272" s="317">
        <v>42939.885416666664</v>
      </c>
      <c r="B1272" s="359">
        <v>34510.599000000002</v>
      </c>
      <c r="C1272" s="359">
        <f t="shared" si="23"/>
        <v>0.28700000000389991</v>
      </c>
      <c r="D1272" s="420">
        <f t="shared" si="22"/>
        <v>0.14350000000194996</v>
      </c>
      <c r="E1272" s="336">
        <f>SUM(C1251:C1272)*7.4805194805*1.09090909</f>
        <v>52.82334824396272</v>
      </c>
      <c r="F1272" s="324">
        <f>AVERAGE(D1251:D1272)</f>
        <v>0.1471136363637594</v>
      </c>
      <c r="G1272" s="324">
        <f>_xlfn.STDEV.S(D1251:D1272)</f>
        <v>3.0313120608472834E-3</v>
      </c>
      <c r="H1272" s="343"/>
      <c r="I1272" s="344">
        <f>AVERAGE(D1118:D1272)</f>
        <v>0.14675483870967349</v>
      </c>
      <c r="J1272" s="82">
        <v>60</v>
      </c>
      <c r="K1272" s="319">
        <v>2</v>
      </c>
    </row>
    <row r="1273" spans="1:12" x14ac:dyDescent="0.3">
      <c r="A1273" s="347">
        <v>42939.890277777777</v>
      </c>
      <c r="B1273" s="364">
        <v>34511.517</v>
      </c>
      <c r="C1273" s="364">
        <f t="shared" si="23"/>
        <v>0.91799999999784632</v>
      </c>
      <c r="D1273" s="421"/>
      <c r="E1273" s="349">
        <f>(B1273-B9)*7.4805194805</f>
        <v>2824.3224934991435</v>
      </c>
      <c r="F1273" s="350" t="s">
        <v>292</v>
      </c>
      <c r="G1273" s="351"/>
      <c r="H1273" s="365"/>
      <c r="I1273" s="351"/>
      <c r="J1273" s="350"/>
      <c r="K1273" s="357"/>
      <c r="L1273" s="351" t="s">
        <v>316</v>
      </c>
    </row>
    <row r="1274" spans="1:12" x14ac:dyDescent="0.3">
      <c r="A1274" s="347">
        <v>42940.568749999999</v>
      </c>
      <c r="B1274" s="348">
        <v>34511.517</v>
      </c>
      <c r="C1274" s="348">
        <f t="shared" si="23"/>
        <v>0</v>
      </c>
      <c r="D1274" s="417"/>
      <c r="E1274" s="351"/>
      <c r="F1274" s="351"/>
      <c r="G1274" s="351"/>
      <c r="H1274" s="351"/>
      <c r="I1274" s="351"/>
      <c r="J1274" s="353"/>
      <c r="K1274" s="352"/>
      <c r="L1274" s="351"/>
    </row>
    <row r="1275" spans="1:12" x14ac:dyDescent="0.3">
      <c r="A1275" s="347">
        <v>42940.573611111111</v>
      </c>
      <c r="B1275" s="348">
        <v>34512.082000000002</v>
      </c>
      <c r="C1275" s="348">
        <f t="shared" si="23"/>
        <v>0.56500000000232831</v>
      </c>
      <c r="D1275" s="417"/>
      <c r="E1275" s="351"/>
      <c r="F1275" s="351"/>
      <c r="G1275" s="351"/>
      <c r="H1275" s="351"/>
      <c r="I1275" s="351"/>
      <c r="J1275" s="353"/>
      <c r="K1275" s="353"/>
      <c r="L1275" s="351" t="s">
        <v>317</v>
      </c>
    </row>
    <row r="1276" spans="1:12" x14ac:dyDescent="0.3">
      <c r="A1276" s="347">
        <v>42940.614583333336</v>
      </c>
      <c r="B1276" s="348">
        <v>34512.082000000002</v>
      </c>
      <c r="C1276" s="348">
        <f t="shared" si="23"/>
        <v>0</v>
      </c>
      <c r="D1276" s="417"/>
      <c r="E1276" s="351"/>
      <c r="F1276" s="351"/>
      <c r="G1276" s="351"/>
      <c r="H1276" s="351"/>
      <c r="I1276" s="351"/>
      <c r="J1276" s="353"/>
      <c r="K1276" s="354"/>
      <c r="L1276" s="351"/>
    </row>
    <row r="1277" spans="1:12" x14ac:dyDescent="0.3">
      <c r="A1277" s="347">
        <v>42940.616666666669</v>
      </c>
      <c r="B1277" s="348">
        <v>34512.379000000001</v>
      </c>
      <c r="C1277" s="348">
        <f>B1277-B1276</f>
        <v>0.29699999999866122</v>
      </c>
      <c r="D1277" s="417"/>
      <c r="E1277" s="351"/>
      <c r="F1277" s="351"/>
      <c r="G1277" s="351"/>
      <c r="H1277" s="351"/>
      <c r="I1277" s="351"/>
      <c r="J1277" s="353"/>
      <c r="K1277" s="357"/>
      <c r="L1277" s="351" t="s">
        <v>318</v>
      </c>
    </row>
    <row r="1278" spans="1:12" x14ac:dyDescent="0.3">
      <c r="A1278" s="366">
        <v>42940.631249999999</v>
      </c>
      <c r="B1278" s="355">
        <v>34512.661</v>
      </c>
      <c r="C1278" s="355">
        <f>B1278-B1277</f>
        <v>0.2819999999992433</v>
      </c>
      <c r="D1278" s="420">
        <f>C1278/2</f>
        <v>0.14099999999962165</v>
      </c>
      <c r="H1278" s="337"/>
      <c r="I1278" s="333"/>
      <c r="J1278" s="82">
        <v>1</v>
      </c>
      <c r="K1278" s="321">
        <v>4</v>
      </c>
      <c r="L1278" s="345" t="s">
        <v>313</v>
      </c>
    </row>
    <row r="1279" spans="1:12" x14ac:dyDescent="0.3">
      <c r="A1279" s="366">
        <v>42940.67291666667</v>
      </c>
      <c r="B1279" s="355">
        <v>34512.949000000001</v>
      </c>
      <c r="C1279" s="355">
        <f>B1279-B1278</f>
        <v>0.28800000000046566</v>
      </c>
      <c r="D1279" s="420">
        <f>C1279/2</f>
        <v>0.14400000000023283</v>
      </c>
      <c r="H1279" s="337"/>
      <c r="I1279" s="333"/>
      <c r="J1279" s="358">
        <v>2</v>
      </c>
      <c r="K1279" s="82">
        <v>1</v>
      </c>
    </row>
    <row r="1280" spans="1:12" x14ac:dyDescent="0.3">
      <c r="A1280" s="366">
        <v>42940.714583333334</v>
      </c>
      <c r="B1280" s="355">
        <v>34513.245999999999</v>
      </c>
      <c r="C1280" s="355">
        <f>B1280-B1279</f>
        <v>0.29699999999866122</v>
      </c>
      <c r="D1280" s="420">
        <f>C1280/2</f>
        <v>0.14849999999933061</v>
      </c>
      <c r="H1280" s="337"/>
      <c r="I1280" s="62"/>
      <c r="J1280" s="82">
        <v>3</v>
      </c>
      <c r="K1280" s="319">
        <v>2</v>
      </c>
    </row>
    <row r="1281" spans="1:11" x14ac:dyDescent="0.3">
      <c r="A1281" s="366">
        <v>42940.756250115737</v>
      </c>
      <c r="B1281" s="355">
        <v>34513.531999999999</v>
      </c>
      <c r="C1281" s="355">
        <f t="shared" ref="C1281:C1535" si="24">B1281-B1280</f>
        <v>0.28600000000005821</v>
      </c>
      <c r="D1281" s="420">
        <f t="shared" ref="D1281:D1535" si="25">C1281/2</f>
        <v>0.1430000000000291</v>
      </c>
      <c r="H1281" s="337"/>
      <c r="I1281" s="62"/>
      <c r="J1281" s="82">
        <v>4</v>
      </c>
      <c r="K1281" s="320">
        <v>3</v>
      </c>
    </row>
    <row r="1282" spans="1:11" x14ac:dyDescent="0.3">
      <c r="A1282" s="366">
        <v>42940.797916840274</v>
      </c>
      <c r="B1282" s="355">
        <v>34513.813000000002</v>
      </c>
      <c r="C1282" s="355">
        <f t="shared" si="24"/>
        <v>0.28100000000267755</v>
      </c>
      <c r="D1282" s="420">
        <f t="shared" si="25"/>
        <v>0.14050000000133878</v>
      </c>
      <c r="H1282" s="337"/>
      <c r="I1282" s="62"/>
      <c r="J1282" s="82">
        <v>5</v>
      </c>
      <c r="K1282" s="321">
        <v>4</v>
      </c>
    </row>
    <row r="1283" spans="1:11" x14ac:dyDescent="0.3">
      <c r="A1283" s="366">
        <v>42940.839583564812</v>
      </c>
      <c r="B1283" s="355">
        <v>34514.105000000003</v>
      </c>
      <c r="C1283" s="355">
        <f t="shared" si="24"/>
        <v>0.29200000000128057</v>
      </c>
      <c r="D1283" s="420">
        <f t="shared" si="25"/>
        <v>0.14600000000064028</v>
      </c>
      <c r="H1283" s="337"/>
      <c r="I1283" s="62"/>
      <c r="J1283" s="82">
        <v>6</v>
      </c>
      <c r="K1283" s="82">
        <v>1</v>
      </c>
    </row>
    <row r="1284" spans="1:11" x14ac:dyDescent="0.3">
      <c r="A1284" s="366">
        <v>42940.881250289349</v>
      </c>
      <c r="B1284" s="355">
        <v>34514.398999999998</v>
      </c>
      <c r="C1284" s="355">
        <f t="shared" si="24"/>
        <v>0.29399999999441206</v>
      </c>
      <c r="D1284" s="420">
        <f t="shared" si="25"/>
        <v>0.14699999999720603</v>
      </c>
      <c r="H1284" s="337"/>
      <c r="I1284" s="62"/>
      <c r="J1284" s="358">
        <v>7</v>
      </c>
      <c r="K1284" s="319">
        <v>2</v>
      </c>
    </row>
    <row r="1285" spans="1:11" x14ac:dyDescent="0.3">
      <c r="A1285" s="366">
        <v>42940.922917013886</v>
      </c>
      <c r="B1285" s="355">
        <v>34514.682000000001</v>
      </c>
      <c r="C1285" s="355">
        <f t="shared" si="24"/>
        <v>0.28300000000308501</v>
      </c>
      <c r="D1285" s="420">
        <f t="shared" si="25"/>
        <v>0.1415000000015425</v>
      </c>
      <c r="H1285" s="337"/>
      <c r="I1285" s="62"/>
      <c r="J1285" s="82">
        <v>8</v>
      </c>
      <c r="K1285" s="320">
        <v>3</v>
      </c>
    </row>
    <row r="1286" spans="1:11" x14ac:dyDescent="0.3">
      <c r="A1286" s="360">
        <v>42940.964583738423</v>
      </c>
      <c r="B1286" s="356">
        <v>34514.974999999999</v>
      </c>
      <c r="C1286" s="356">
        <f t="shared" si="24"/>
        <v>0.29299999999784632</v>
      </c>
      <c r="D1286" s="418">
        <f t="shared" si="25"/>
        <v>0.14649999999892316</v>
      </c>
      <c r="E1286" s="336">
        <f>SUM(C1278:C1286)*7.4805194805*2.6666667</f>
        <v>51.785143504276995</v>
      </c>
      <c r="F1286" s="324">
        <f>AVERAGE(D1278:D1286)</f>
        <v>0.1442222222220961</v>
      </c>
      <c r="G1286" s="324">
        <f>_xlfn.STDEV.S(D1278:D1286)</f>
        <v>2.9059326281672591E-3</v>
      </c>
      <c r="H1286" s="337"/>
      <c r="I1286" s="62"/>
      <c r="J1286" s="82">
        <v>9</v>
      </c>
      <c r="K1286" s="321">
        <v>4</v>
      </c>
    </row>
    <row r="1287" spans="1:11" x14ac:dyDescent="0.3">
      <c r="A1287" s="366">
        <v>42941.00625046296</v>
      </c>
      <c r="B1287" s="355">
        <v>34515.271999999997</v>
      </c>
      <c r="C1287" s="355">
        <f t="shared" si="24"/>
        <v>0.29699999999866122</v>
      </c>
      <c r="D1287" s="420">
        <f t="shared" si="25"/>
        <v>0.14849999999933061</v>
      </c>
      <c r="H1287" s="337"/>
      <c r="I1287" s="62"/>
      <c r="J1287" s="82">
        <v>10</v>
      </c>
      <c r="K1287" s="82">
        <v>1</v>
      </c>
    </row>
    <row r="1288" spans="1:11" x14ac:dyDescent="0.3">
      <c r="A1288" s="366">
        <v>42941.047917187498</v>
      </c>
      <c r="B1288" s="355">
        <v>34515.559000000001</v>
      </c>
      <c r="C1288" s="355">
        <f t="shared" si="24"/>
        <v>0.28700000000389991</v>
      </c>
      <c r="D1288" s="420">
        <f t="shared" si="25"/>
        <v>0.14350000000194996</v>
      </c>
      <c r="H1288" s="337"/>
      <c r="I1288" s="62"/>
      <c r="J1288" s="82">
        <v>11</v>
      </c>
      <c r="K1288" s="319">
        <v>2</v>
      </c>
    </row>
    <row r="1289" spans="1:11" x14ac:dyDescent="0.3">
      <c r="A1289" s="366">
        <v>42941.089583912035</v>
      </c>
      <c r="B1289" s="355">
        <v>34515.847999999998</v>
      </c>
      <c r="C1289" s="355">
        <f t="shared" si="24"/>
        <v>0.28899999999703141</v>
      </c>
      <c r="D1289" s="420">
        <f t="shared" si="25"/>
        <v>0.1444999999985157</v>
      </c>
      <c r="H1289" s="337"/>
      <c r="I1289" s="62"/>
      <c r="J1289" s="358">
        <v>12</v>
      </c>
      <c r="K1289" s="320">
        <v>3</v>
      </c>
    </row>
    <row r="1290" spans="1:11" x14ac:dyDescent="0.3">
      <c r="A1290" s="366">
        <v>42941.131250636572</v>
      </c>
      <c r="B1290" s="355">
        <v>34516.150999999998</v>
      </c>
      <c r="C1290" s="355">
        <f t="shared" si="24"/>
        <v>0.30299999999988358</v>
      </c>
      <c r="D1290" s="420">
        <f t="shared" si="25"/>
        <v>0.15149999999994179</v>
      </c>
      <c r="H1290" s="337"/>
      <c r="I1290" s="62"/>
      <c r="J1290" s="82">
        <v>13</v>
      </c>
      <c r="K1290" s="321">
        <v>4</v>
      </c>
    </row>
    <row r="1291" spans="1:11" x14ac:dyDescent="0.3">
      <c r="A1291" s="366">
        <v>42941.172917361109</v>
      </c>
      <c r="B1291" s="355">
        <v>34516.449000000001</v>
      </c>
      <c r="C1291" s="355">
        <f t="shared" si="24"/>
        <v>0.29800000000250293</v>
      </c>
      <c r="D1291" s="420">
        <f t="shared" si="25"/>
        <v>0.14900000000125146</v>
      </c>
      <c r="H1291" s="337"/>
      <c r="I1291" s="62"/>
      <c r="J1291" s="82">
        <v>14</v>
      </c>
      <c r="K1291" s="82">
        <v>1</v>
      </c>
    </row>
    <row r="1292" spans="1:11" x14ac:dyDescent="0.3">
      <c r="A1292" s="366">
        <v>42941.214584085646</v>
      </c>
      <c r="B1292" s="355">
        <v>34516.743000000002</v>
      </c>
      <c r="C1292" s="355">
        <f t="shared" si="24"/>
        <v>0.29400000000168802</v>
      </c>
      <c r="D1292" s="420">
        <f t="shared" si="25"/>
        <v>0.14700000000084401</v>
      </c>
      <c r="H1292" s="337"/>
      <c r="I1292" s="62"/>
      <c r="J1292" s="82">
        <v>15</v>
      </c>
      <c r="K1292" s="319">
        <v>2</v>
      </c>
    </row>
    <row r="1293" spans="1:11" x14ac:dyDescent="0.3">
      <c r="A1293" s="366">
        <v>42941.256250810184</v>
      </c>
      <c r="B1293" s="355">
        <v>34517.050999999999</v>
      </c>
      <c r="C1293" s="355">
        <f t="shared" si="24"/>
        <v>0.30799999999726424</v>
      </c>
      <c r="D1293" s="420">
        <f t="shared" si="25"/>
        <v>0.15399999999863212</v>
      </c>
      <c r="H1293" s="337"/>
      <c r="I1293" s="62"/>
      <c r="J1293" s="82">
        <v>16</v>
      </c>
      <c r="K1293" s="320">
        <v>3</v>
      </c>
    </row>
    <row r="1294" spans="1:11" x14ac:dyDescent="0.3">
      <c r="A1294" s="366">
        <v>42941.297917534721</v>
      </c>
      <c r="B1294" s="355">
        <v>34517.351999999999</v>
      </c>
      <c r="C1294" s="355">
        <f t="shared" si="24"/>
        <v>0.30099999999947613</v>
      </c>
      <c r="D1294" s="420">
        <f t="shared" si="25"/>
        <v>0.15049999999973807</v>
      </c>
      <c r="H1294" s="337"/>
      <c r="I1294" s="62"/>
      <c r="J1294" s="358">
        <v>17</v>
      </c>
      <c r="K1294" s="321">
        <v>4</v>
      </c>
    </row>
    <row r="1295" spans="1:11" x14ac:dyDescent="0.3">
      <c r="A1295" s="366">
        <v>42941.339584259258</v>
      </c>
      <c r="B1295" s="355">
        <v>34517.648000000001</v>
      </c>
      <c r="C1295" s="355">
        <f t="shared" si="24"/>
        <v>0.29600000000209548</v>
      </c>
      <c r="D1295" s="420">
        <f t="shared" si="25"/>
        <v>0.14800000000104774</v>
      </c>
      <c r="H1295" s="337"/>
      <c r="I1295" s="62"/>
      <c r="J1295" s="82">
        <v>18</v>
      </c>
      <c r="K1295" s="82">
        <v>1</v>
      </c>
    </row>
    <row r="1296" spans="1:11" x14ac:dyDescent="0.3">
      <c r="A1296" s="366">
        <v>42941.381250983795</v>
      </c>
      <c r="B1296" s="355">
        <v>34517.951000000001</v>
      </c>
      <c r="C1296" s="355">
        <f t="shared" si="24"/>
        <v>0.30299999999988358</v>
      </c>
      <c r="D1296" s="420">
        <f t="shared" si="25"/>
        <v>0.15149999999994179</v>
      </c>
      <c r="H1296" s="337"/>
      <c r="I1296" s="62"/>
      <c r="J1296" s="82">
        <v>19</v>
      </c>
      <c r="K1296" s="319">
        <v>2</v>
      </c>
    </row>
    <row r="1297" spans="1:11" x14ac:dyDescent="0.3">
      <c r="A1297" s="366">
        <v>42941.422917708333</v>
      </c>
      <c r="B1297" s="355">
        <v>34518.250999999997</v>
      </c>
      <c r="C1297" s="355">
        <f t="shared" si="24"/>
        <v>0.29999999999563443</v>
      </c>
      <c r="D1297" s="420">
        <f t="shared" si="25"/>
        <v>0.14999999999781721</v>
      </c>
      <c r="H1297" s="337"/>
      <c r="I1297" s="62"/>
      <c r="J1297" s="82">
        <v>20</v>
      </c>
      <c r="K1297" s="320">
        <v>3</v>
      </c>
    </row>
    <row r="1298" spans="1:11" x14ac:dyDescent="0.3">
      <c r="A1298" s="366">
        <v>42941.46458443287</v>
      </c>
      <c r="B1298" s="355">
        <v>34518.546999999999</v>
      </c>
      <c r="C1298" s="355">
        <f t="shared" si="24"/>
        <v>0.29600000000209548</v>
      </c>
      <c r="D1298" s="420">
        <f t="shared" si="25"/>
        <v>0.14800000000104774</v>
      </c>
      <c r="H1298" s="337"/>
      <c r="I1298" s="62"/>
      <c r="J1298" s="82">
        <v>21</v>
      </c>
      <c r="K1298" s="321">
        <v>4</v>
      </c>
    </row>
    <row r="1299" spans="1:11" x14ac:dyDescent="0.3">
      <c r="A1299" s="366">
        <v>42941.506251157407</v>
      </c>
      <c r="B1299" s="355">
        <v>34518.838000000003</v>
      </c>
      <c r="C1299" s="355">
        <f t="shared" si="24"/>
        <v>0.29100000000471482</v>
      </c>
      <c r="D1299" s="420">
        <f t="shared" si="25"/>
        <v>0.14550000000235741</v>
      </c>
      <c r="H1299" s="337"/>
      <c r="I1299" s="62"/>
      <c r="J1299" s="358">
        <v>22</v>
      </c>
      <c r="K1299" s="82">
        <v>1</v>
      </c>
    </row>
    <row r="1300" spans="1:11" x14ac:dyDescent="0.3">
      <c r="A1300" s="366">
        <v>42941.547917881944</v>
      </c>
      <c r="B1300" s="355">
        <v>34519.139000000003</v>
      </c>
      <c r="C1300" s="355">
        <f t="shared" si="24"/>
        <v>0.30099999999947613</v>
      </c>
      <c r="D1300" s="420">
        <f t="shared" si="25"/>
        <v>0.15049999999973807</v>
      </c>
      <c r="H1300" s="337"/>
      <c r="I1300" s="62"/>
      <c r="J1300" s="82">
        <v>23</v>
      </c>
      <c r="K1300" s="319">
        <v>2</v>
      </c>
    </row>
    <row r="1301" spans="1:11" x14ac:dyDescent="0.3">
      <c r="A1301" s="366">
        <v>42941.589584606481</v>
      </c>
      <c r="B1301" s="355">
        <v>34519.438000000002</v>
      </c>
      <c r="C1301" s="355">
        <f t="shared" si="24"/>
        <v>0.29899999999906868</v>
      </c>
      <c r="D1301" s="420">
        <f t="shared" si="25"/>
        <v>0.14949999999953434</v>
      </c>
      <c r="H1301" s="337"/>
      <c r="I1301" s="62"/>
      <c r="J1301" s="82">
        <v>24</v>
      </c>
      <c r="K1301" s="320">
        <v>3</v>
      </c>
    </row>
    <row r="1302" spans="1:11" x14ac:dyDescent="0.3">
      <c r="A1302" s="366">
        <v>42941.631251331019</v>
      </c>
      <c r="B1302" s="355">
        <v>34519.724000000002</v>
      </c>
      <c r="C1302" s="355">
        <f t="shared" si="24"/>
        <v>0.28600000000005821</v>
      </c>
      <c r="D1302" s="420">
        <f t="shared" si="25"/>
        <v>0.1430000000000291</v>
      </c>
      <c r="H1302" s="337"/>
      <c r="I1302" s="62"/>
      <c r="J1302" s="82">
        <v>25</v>
      </c>
      <c r="K1302" s="321">
        <v>4</v>
      </c>
    </row>
    <row r="1303" spans="1:11" x14ac:dyDescent="0.3">
      <c r="A1303" s="366">
        <v>42941.672918055556</v>
      </c>
      <c r="B1303" s="355">
        <v>34520.017999999996</v>
      </c>
      <c r="C1303" s="355">
        <f t="shared" si="24"/>
        <v>0.29399999999441206</v>
      </c>
      <c r="D1303" s="420">
        <f t="shared" si="25"/>
        <v>0.14699999999720603</v>
      </c>
      <c r="H1303" s="337"/>
      <c r="I1303" s="62"/>
      <c r="J1303" s="82">
        <v>26</v>
      </c>
      <c r="K1303" s="82">
        <v>1</v>
      </c>
    </row>
    <row r="1304" spans="1:11" x14ac:dyDescent="0.3">
      <c r="A1304" s="366">
        <v>42941.714584780093</v>
      </c>
      <c r="B1304" s="355">
        <v>34520.313999999998</v>
      </c>
      <c r="C1304" s="355">
        <f t="shared" si="24"/>
        <v>0.29600000000209548</v>
      </c>
      <c r="D1304" s="420">
        <f t="shared" si="25"/>
        <v>0.14800000000104774</v>
      </c>
      <c r="H1304" s="337"/>
      <c r="I1304" s="62"/>
      <c r="J1304" s="358">
        <v>27</v>
      </c>
      <c r="K1304" s="319">
        <v>2</v>
      </c>
    </row>
    <row r="1305" spans="1:11" x14ac:dyDescent="0.3">
      <c r="A1305" s="366">
        <v>42941.75625150463</v>
      </c>
      <c r="B1305" s="355">
        <v>34520.597999999998</v>
      </c>
      <c r="C1305" s="355">
        <f t="shared" si="24"/>
        <v>0.28399999999965075</v>
      </c>
      <c r="D1305" s="420">
        <f t="shared" si="25"/>
        <v>0.14199999999982538</v>
      </c>
      <c r="H1305" s="337"/>
      <c r="I1305" s="62"/>
      <c r="J1305" s="82">
        <v>28</v>
      </c>
      <c r="K1305" s="320">
        <v>3</v>
      </c>
    </row>
    <row r="1306" spans="1:11" x14ac:dyDescent="0.3">
      <c r="A1306" s="366">
        <v>42941.797918229167</v>
      </c>
      <c r="B1306" s="355">
        <v>34520.889000000003</v>
      </c>
      <c r="C1306" s="355">
        <f t="shared" si="24"/>
        <v>0.29100000000471482</v>
      </c>
      <c r="D1306" s="420">
        <f t="shared" si="25"/>
        <v>0.14550000000235741</v>
      </c>
      <c r="H1306" s="337"/>
      <c r="I1306" s="62"/>
      <c r="J1306" s="82">
        <v>29</v>
      </c>
      <c r="K1306" s="321">
        <v>4</v>
      </c>
    </row>
    <row r="1307" spans="1:11" x14ac:dyDescent="0.3">
      <c r="A1307" s="366">
        <v>42941.839584953705</v>
      </c>
      <c r="B1307" s="355">
        <v>34521.186000000002</v>
      </c>
      <c r="C1307" s="355">
        <f t="shared" si="24"/>
        <v>0.29699999999866122</v>
      </c>
      <c r="D1307" s="420">
        <f t="shared" si="25"/>
        <v>0.14849999999933061</v>
      </c>
      <c r="H1307" s="337"/>
      <c r="I1307" s="62"/>
      <c r="J1307" s="82">
        <v>30</v>
      </c>
      <c r="K1307" s="82">
        <v>1</v>
      </c>
    </row>
    <row r="1308" spans="1:11" x14ac:dyDescent="0.3">
      <c r="A1308" s="366">
        <v>42941.881251678242</v>
      </c>
      <c r="B1308" s="355">
        <v>34521.476999999999</v>
      </c>
      <c r="C1308" s="355">
        <f t="shared" si="24"/>
        <v>0.29099999999743886</v>
      </c>
      <c r="D1308" s="420">
        <f t="shared" si="25"/>
        <v>0.14549999999871943</v>
      </c>
      <c r="H1308" s="337"/>
      <c r="I1308" s="62"/>
      <c r="J1308" s="82">
        <v>31</v>
      </c>
      <c r="K1308" s="319">
        <v>2</v>
      </c>
    </row>
    <row r="1309" spans="1:11" x14ac:dyDescent="0.3">
      <c r="A1309" s="366">
        <v>42941.922918402779</v>
      </c>
      <c r="B1309" s="355">
        <v>34521.760999999999</v>
      </c>
      <c r="C1309" s="355">
        <f t="shared" si="24"/>
        <v>0.28399999999965075</v>
      </c>
      <c r="D1309" s="420">
        <f t="shared" si="25"/>
        <v>0.14199999999982538</v>
      </c>
      <c r="H1309" s="337"/>
      <c r="I1309" s="62"/>
      <c r="J1309" s="358">
        <v>32</v>
      </c>
      <c r="K1309" s="320">
        <v>3</v>
      </c>
    </row>
    <row r="1310" spans="1:11" x14ac:dyDescent="0.3">
      <c r="A1310" s="360">
        <v>42941.964585127316</v>
      </c>
      <c r="B1310" s="356">
        <v>34522.055999999997</v>
      </c>
      <c r="C1310" s="356">
        <f t="shared" si="24"/>
        <v>0.29499999999825377</v>
      </c>
      <c r="D1310" s="418">
        <f t="shared" si="25"/>
        <v>0.14749999999912689</v>
      </c>
      <c r="E1310" s="336">
        <f>SUM(C1287:C1310)*7.4805194805</f>
        <v>52.96955844140787</v>
      </c>
      <c r="F1310" s="324">
        <f>AVERAGE(D1287:D1310)</f>
        <v>0.14752083333329816</v>
      </c>
      <c r="G1310" s="324">
        <f>_xlfn.STDEV.S(D1287:D1310)</f>
        <v>3.132852452763288E-3</v>
      </c>
      <c r="H1310" s="337"/>
      <c r="I1310" s="62"/>
      <c r="J1310" s="82">
        <v>33</v>
      </c>
      <c r="K1310" s="321">
        <v>4</v>
      </c>
    </row>
    <row r="1311" spans="1:11" x14ac:dyDescent="0.3">
      <c r="A1311" s="366">
        <v>42942.006251851853</v>
      </c>
      <c r="B1311" s="355">
        <v>34522.353000000003</v>
      </c>
      <c r="C1311" s="355">
        <f t="shared" si="24"/>
        <v>0.29700000000593718</v>
      </c>
      <c r="D1311" s="420">
        <f t="shared" si="25"/>
        <v>0.14850000000296859</v>
      </c>
      <c r="H1311" s="337"/>
      <c r="I1311" s="62"/>
      <c r="J1311" s="82">
        <v>34</v>
      </c>
      <c r="K1311" s="82">
        <v>1</v>
      </c>
    </row>
    <row r="1312" spans="1:11" x14ac:dyDescent="0.3">
      <c r="A1312" s="366">
        <v>42942.047918576391</v>
      </c>
      <c r="B1312" s="355">
        <v>34522.648000000001</v>
      </c>
      <c r="C1312" s="355">
        <f t="shared" si="24"/>
        <v>0.29499999999825377</v>
      </c>
      <c r="D1312" s="420">
        <f t="shared" si="25"/>
        <v>0.14749999999912689</v>
      </c>
      <c r="H1312" s="337"/>
      <c r="I1312" s="62"/>
      <c r="J1312" s="82">
        <v>35</v>
      </c>
      <c r="K1312" s="319">
        <v>2</v>
      </c>
    </row>
    <row r="1313" spans="1:11" x14ac:dyDescent="0.3">
      <c r="A1313" s="366">
        <v>42942.089585300928</v>
      </c>
      <c r="B1313" s="355">
        <v>34522.949000000001</v>
      </c>
      <c r="C1313" s="355">
        <f t="shared" si="24"/>
        <v>0.30099999999947613</v>
      </c>
      <c r="D1313" s="420">
        <f t="shared" si="25"/>
        <v>0.15049999999973807</v>
      </c>
      <c r="H1313" s="337"/>
      <c r="I1313" s="62"/>
      <c r="J1313" s="82">
        <v>36</v>
      </c>
      <c r="K1313" s="320">
        <v>3</v>
      </c>
    </row>
    <row r="1314" spans="1:11" x14ac:dyDescent="0.3">
      <c r="A1314" s="366">
        <v>42942.131252025465</v>
      </c>
      <c r="B1314" s="355">
        <v>34523.252999999997</v>
      </c>
      <c r="C1314" s="355">
        <f t="shared" si="24"/>
        <v>0.30399999999644933</v>
      </c>
      <c r="D1314" s="420">
        <f t="shared" si="25"/>
        <v>0.15199999999822467</v>
      </c>
      <c r="H1314" s="337"/>
      <c r="I1314" s="62"/>
      <c r="J1314" s="358">
        <v>37</v>
      </c>
      <c r="K1314" s="321">
        <v>4</v>
      </c>
    </row>
    <row r="1315" spans="1:11" x14ac:dyDescent="0.3">
      <c r="A1315" s="366">
        <v>42942.172918750002</v>
      </c>
      <c r="B1315" s="355">
        <v>34523.548999999999</v>
      </c>
      <c r="C1315" s="355">
        <f t="shared" si="24"/>
        <v>0.29600000000209548</v>
      </c>
      <c r="D1315" s="420">
        <f t="shared" si="25"/>
        <v>0.14800000000104774</v>
      </c>
      <c r="H1315" s="337"/>
      <c r="I1315" s="62"/>
      <c r="J1315" s="82">
        <v>38</v>
      </c>
      <c r="K1315" s="82">
        <v>1</v>
      </c>
    </row>
    <row r="1316" spans="1:11" x14ac:dyDescent="0.3">
      <c r="A1316" s="366">
        <v>42942.214585474539</v>
      </c>
      <c r="B1316" s="355">
        <v>34523.847999999998</v>
      </c>
      <c r="C1316" s="355">
        <f t="shared" si="24"/>
        <v>0.29899999999906868</v>
      </c>
      <c r="D1316" s="420">
        <f t="shared" si="25"/>
        <v>0.14949999999953434</v>
      </c>
      <c r="H1316" s="337"/>
      <c r="I1316" s="62"/>
      <c r="J1316" s="82">
        <v>39</v>
      </c>
      <c r="K1316" s="319">
        <v>2</v>
      </c>
    </row>
    <row r="1317" spans="1:11" x14ac:dyDescent="0.3">
      <c r="A1317" s="366">
        <v>42942.256252199077</v>
      </c>
      <c r="B1317" s="355">
        <v>34524.158000000003</v>
      </c>
      <c r="C1317" s="355">
        <f t="shared" si="24"/>
        <v>0.31000000000494765</v>
      </c>
      <c r="D1317" s="420">
        <f t="shared" si="25"/>
        <v>0.15500000000247383</v>
      </c>
      <c r="H1317" s="337"/>
      <c r="I1317" s="62"/>
      <c r="J1317" s="82">
        <v>40</v>
      </c>
      <c r="K1317" s="320">
        <v>3</v>
      </c>
    </row>
    <row r="1318" spans="1:11" x14ac:dyDescent="0.3">
      <c r="A1318" s="366">
        <v>42942.297918923614</v>
      </c>
      <c r="B1318" s="355">
        <v>34524.457999999999</v>
      </c>
      <c r="C1318" s="355">
        <f t="shared" si="24"/>
        <v>0.29999999999563443</v>
      </c>
      <c r="D1318" s="420">
        <f t="shared" si="25"/>
        <v>0.14999999999781721</v>
      </c>
      <c r="H1318" s="337"/>
      <c r="I1318" s="62"/>
      <c r="J1318" s="82">
        <v>41</v>
      </c>
      <c r="K1318" s="321">
        <v>4</v>
      </c>
    </row>
    <row r="1319" spans="1:11" x14ac:dyDescent="0.3">
      <c r="A1319" s="366">
        <v>42942.339585648151</v>
      </c>
      <c r="B1319" s="355">
        <v>34524.75</v>
      </c>
      <c r="C1319" s="355">
        <f t="shared" si="24"/>
        <v>0.29200000000128057</v>
      </c>
      <c r="D1319" s="420">
        <f t="shared" si="25"/>
        <v>0.14600000000064028</v>
      </c>
      <c r="H1319" s="337"/>
      <c r="I1319" s="62"/>
      <c r="J1319" s="358">
        <v>42</v>
      </c>
      <c r="K1319" s="82">
        <v>1</v>
      </c>
    </row>
    <row r="1320" spans="1:11" x14ac:dyDescent="0.3">
      <c r="A1320" s="366">
        <v>42942.381252372688</v>
      </c>
      <c r="B1320" s="355">
        <v>34525.055999999997</v>
      </c>
      <c r="C1320" s="355">
        <f t="shared" si="24"/>
        <v>0.30599999999685679</v>
      </c>
      <c r="D1320" s="420">
        <f t="shared" si="25"/>
        <v>0.15299999999842839</v>
      </c>
      <c r="H1320" s="337"/>
      <c r="I1320" s="62"/>
      <c r="J1320" s="82">
        <v>43</v>
      </c>
      <c r="K1320" s="319">
        <v>2</v>
      </c>
    </row>
    <row r="1321" spans="1:11" x14ac:dyDescent="0.3">
      <c r="A1321" s="366">
        <v>42942.422919097226</v>
      </c>
      <c r="B1321" s="355">
        <v>34525.358999999997</v>
      </c>
      <c r="C1321" s="355">
        <f t="shared" si="24"/>
        <v>0.30299999999988358</v>
      </c>
      <c r="D1321" s="420">
        <f t="shared" si="25"/>
        <v>0.15149999999994179</v>
      </c>
      <c r="H1321" s="337"/>
      <c r="I1321" s="62"/>
      <c r="J1321" s="82">
        <v>44</v>
      </c>
      <c r="K1321" s="320">
        <v>3</v>
      </c>
    </row>
    <row r="1322" spans="1:11" x14ac:dyDescent="0.3">
      <c r="A1322" s="366">
        <v>42942.464585821763</v>
      </c>
      <c r="B1322" s="355">
        <v>34525.652000000002</v>
      </c>
      <c r="C1322" s="355">
        <f t="shared" si="24"/>
        <v>0.29300000000512227</v>
      </c>
      <c r="D1322" s="420">
        <f t="shared" si="25"/>
        <v>0.14650000000256114</v>
      </c>
      <c r="H1322" s="337"/>
      <c r="I1322" s="62"/>
      <c r="J1322" s="82">
        <v>45</v>
      </c>
      <c r="K1322" s="321">
        <v>4</v>
      </c>
    </row>
    <row r="1323" spans="1:11" x14ac:dyDescent="0.3">
      <c r="A1323" s="366">
        <v>42942.506252546293</v>
      </c>
      <c r="B1323" s="355">
        <v>34525.951000000001</v>
      </c>
      <c r="C1323" s="355">
        <f t="shared" si="24"/>
        <v>0.29899999999906868</v>
      </c>
      <c r="D1323" s="420">
        <f t="shared" si="25"/>
        <v>0.14949999999953434</v>
      </c>
      <c r="H1323" s="337"/>
      <c r="I1323" s="62"/>
      <c r="J1323" s="82">
        <v>46</v>
      </c>
      <c r="K1323" s="82">
        <v>1</v>
      </c>
    </row>
    <row r="1324" spans="1:11" x14ac:dyDescent="0.3">
      <c r="A1324" s="366">
        <v>42942.54791927083</v>
      </c>
      <c r="B1324" s="355">
        <v>34526.256999999998</v>
      </c>
      <c r="C1324" s="355">
        <f t="shared" si="24"/>
        <v>0.30599999999685679</v>
      </c>
      <c r="D1324" s="420">
        <f t="shared" si="25"/>
        <v>0.15299999999842839</v>
      </c>
      <c r="H1324" s="337"/>
      <c r="I1324" s="62"/>
      <c r="J1324" s="358">
        <v>47</v>
      </c>
      <c r="K1324" s="319">
        <v>2</v>
      </c>
    </row>
    <row r="1325" spans="1:11" x14ac:dyDescent="0.3">
      <c r="A1325" s="366">
        <v>42942.589585995367</v>
      </c>
      <c r="B1325" s="355">
        <v>34526.548000000003</v>
      </c>
      <c r="C1325" s="355">
        <f t="shared" si="24"/>
        <v>0.29100000000471482</v>
      </c>
      <c r="D1325" s="420">
        <f t="shared" si="25"/>
        <v>0.14550000000235741</v>
      </c>
      <c r="H1325" s="337"/>
      <c r="I1325" s="62"/>
      <c r="J1325" s="82">
        <v>48</v>
      </c>
      <c r="K1325" s="320">
        <v>3</v>
      </c>
    </row>
    <row r="1326" spans="1:11" x14ac:dyDescent="0.3">
      <c r="A1326" s="366">
        <v>42942.631252719904</v>
      </c>
      <c r="B1326" s="355">
        <v>34526.834999999999</v>
      </c>
      <c r="C1326" s="355">
        <f t="shared" si="24"/>
        <v>0.28699999999662396</v>
      </c>
      <c r="D1326" s="420">
        <f t="shared" si="25"/>
        <v>0.14349999999831198</v>
      </c>
      <c r="H1326" s="337"/>
      <c r="I1326" s="62"/>
      <c r="J1326" s="82">
        <v>49</v>
      </c>
      <c r="K1326" s="321">
        <v>4</v>
      </c>
    </row>
    <row r="1327" spans="1:11" x14ac:dyDescent="0.3">
      <c r="A1327" s="366">
        <v>42942.672919444442</v>
      </c>
      <c r="B1327" s="355">
        <v>34527.137999999999</v>
      </c>
      <c r="C1327" s="355">
        <f t="shared" si="24"/>
        <v>0.30299999999988358</v>
      </c>
      <c r="D1327" s="420">
        <f t="shared" si="25"/>
        <v>0.15149999999994179</v>
      </c>
      <c r="H1327" s="337"/>
      <c r="I1327" s="62"/>
      <c r="J1327" s="82">
        <v>50</v>
      </c>
      <c r="K1327" s="82">
        <v>1</v>
      </c>
    </row>
    <row r="1328" spans="1:11" x14ac:dyDescent="0.3">
      <c r="A1328" s="366">
        <v>42942.714586168979</v>
      </c>
      <c r="B1328" s="355">
        <v>34527.432000000001</v>
      </c>
      <c r="C1328" s="355">
        <f t="shared" si="24"/>
        <v>0.29400000000168802</v>
      </c>
      <c r="D1328" s="420">
        <f t="shared" si="25"/>
        <v>0.14700000000084401</v>
      </c>
      <c r="H1328" s="337"/>
      <c r="I1328" s="62"/>
      <c r="J1328" s="82">
        <v>51</v>
      </c>
      <c r="K1328" s="319">
        <v>2</v>
      </c>
    </row>
    <row r="1329" spans="1:11" x14ac:dyDescent="0.3">
      <c r="A1329" s="366">
        <v>42942.756252893516</v>
      </c>
      <c r="B1329" s="355">
        <v>34527.718000000001</v>
      </c>
      <c r="C1329" s="355">
        <f t="shared" si="24"/>
        <v>0.28600000000005821</v>
      </c>
      <c r="D1329" s="420">
        <f t="shared" si="25"/>
        <v>0.1430000000000291</v>
      </c>
      <c r="H1329" s="337"/>
      <c r="I1329" s="62"/>
      <c r="J1329" s="358">
        <v>52</v>
      </c>
      <c r="K1329" s="320">
        <v>3</v>
      </c>
    </row>
    <row r="1330" spans="1:11" x14ac:dyDescent="0.3">
      <c r="A1330" s="366">
        <v>42942.797919618053</v>
      </c>
      <c r="B1330" s="355">
        <v>34528.008000000002</v>
      </c>
      <c r="C1330" s="355">
        <f t="shared" si="24"/>
        <v>0.29000000000087311</v>
      </c>
      <c r="D1330" s="420">
        <f t="shared" si="25"/>
        <v>0.14500000000043656</v>
      </c>
      <c r="H1330" s="337"/>
      <c r="I1330" s="62"/>
      <c r="J1330" s="82">
        <v>53</v>
      </c>
      <c r="K1330" s="321">
        <v>4</v>
      </c>
    </row>
    <row r="1331" spans="1:11" x14ac:dyDescent="0.3">
      <c r="A1331" s="366">
        <v>42942.83958634259</v>
      </c>
      <c r="B1331" s="355">
        <v>34528.300999999999</v>
      </c>
      <c r="C1331" s="355">
        <f t="shared" si="24"/>
        <v>0.29299999999784632</v>
      </c>
      <c r="D1331" s="420">
        <f t="shared" si="25"/>
        <v>0.14649999999892316</v>
      </c>
      <c r="H1331" s="337"/>
      <c r="I1331" s="62"/>
      <c r="J1331" s="82">
        <v>54</v>
      </c>
      <c r="K1331" s="82">
        <v>1</v>
      </c>
    </row>
    <row r="1332" spans="1:11" x14ac:dyDescent="0.3">
      <c r="A1332" s="366">
        <v>42942.881253067128</v>
      </c>
      <c r="B1332" s="355">
        <v>34528.591999999997</v>
      </c>
      <c r="C1332" s="355">
        <f t="shared" si="24"/>
        <v>0.29099999999743886</v>
      </c>
      <c r="D1332" s="420">
        <f t="shared" si="25"/>
        <v>0.14549999999871943</v>
      </c>
      <c r="H1332" s="337"/>
      <c r="I1332" s="62"/>
      <c r="J1332" s="82">
        <v>55</v>
      </c>
      <c r="K1332" s="319">
        <v>2</v>
      </c>
    </row>
    <row r="1333" spans="1:11" x14ac:dyDescent="0.3">
      <c r="A1333" s="366">
        <v>42942.922919791665</v>
      </c>
      <c r="B1333" s="355">
        <v>34528.881999999998</v>
      </c>
      <c r="C1333" s="355">
        <f t="shared" si="24"/>
        <v>0.29000000000087311</v>
      </c>
      <c r="D1333" s="420">
        <f t="shared" si="25"/>
        <v>0.14500000000043656</v>
      </c>
      <c r="H1333" s="337"/>
      <c r="I1333" s="62"/>
      <c r="J1333" s="82">
        <v>56</v>
      </c>
      <c r="K1333" s="320">
        <v>3</v>
      </c>
    </row>
    <row r="1334" spans="1:11" x14ac:dyDescent="0.3">
      <c r="A1334" s="360">
        <v>42942.964586516202</v>
      </c>
      <c r="B1334" s="356">
        <v>34529.178999999996</v>
      </c>
      <c r="C1334" s="356">
        <f t="shared" si="24"/>
        <v>0.29699999999866122</v>
      </c>
      <c r="D1334" s="418">
        <f t="shared" si="25"/>
        <v>0.14849999999933061</v>
      </c>
      <c r="E1334" s="336">
        <f>SUM(C1311:C1334)*7.4805194805</f>
        <v>53.283740259598453</v>
      </c>
      <c r="F1334" s="324">
        <f>AVERAGE(D1311:D1334)</f>
        <v>0.14839583333332484</v>
      </c>
      <c r="G1334" s="324">
        <f>_xlfn.STDEV.S(D1311:D1334)</f>
        <v>3.2065800778995476E-3</v>
      </c>
      <c r="H1334" s="337"/>
      <c r="I1334" s="62"/>
      <c r="J1334" s="358">
        <v>57</v>
      </c>
      <c r="K1334" s="321">
        <v>4</v>
      </c>
    </row>
    <row r="1335" spans="1:11" x14ac:dyDescent="0.3">
      <c r="A1335" s="366">
        <v>42943.006253240739</v>
      </c>
      <c r="B1335" s="355">
        <v>34529.47</v>
      </c>
      <c r="C1335" s="355">
        <f t="shared" si="24"/>
        <v>0.29100000000471482</v>
      </c>
      <c r="D1335" s="420">
        <f t="shared" si="25"/>
        <v>0.14550000000235741</v>
      </c>
      <c r="H1335" s="337"/>
      <c r="I1335" s="62"/>
      <c r="J1335" s="82">
        <v>58</v>
      </c>
      <c r="K1335" s="82">
        <v>1</v>
      </c>
    </row>
    <row r="1336" spans="1:11" x14ac:dyDescent="0.3">
      <c r="A1336" s="366">
        <v>42943.047919965276</v>
      </c>
      <c r="B1336" s="355">
        <v>34529.758000000002</v>
      </c>
      <c r="C1336" s="355">
        <f t="shared" si="24"/>
        <v>0.28800000000046566</v>
      </c>
      <c r="D1336" s="420">
        <f t="shared" si="25"/>
        <v>0.14400000000023283</v>
      </c>
      <c r="H1336" s="337"/>
      <c r="I1336" s="62"/>
      <c r="J1336" s="82">
        <v>59</v>
      </c>
      <c r="K1336" s="319">
        <v>2</v>
      </c>
    </row>
    <row r="1337" spans="1:11" x14ac:dyDescent="0.3">
      <c r="A1337" s="366">
        <v>42943.089586689814</v>
      </c>
      <c r="B1337" s="355">
        <v>34530.059000000001</v>
      </c>
      <c r="C1337" s="355">
        <f t="shared" si="24"/>
        <v>0.30099999999947613</v>
      </c>
      <c r="D1337" s="420">
        <f t="shared" si="25"/>
        <v>0.15049999999973807</v>
      </c>
      <c r="H1337" s="337"/>
      <c r="I1337" s="62"/>
      <c r="J1337" s="82">
        <v>60</v>
      </c>
      <c r="K1337" s="320">
        <v>3</v>
      </c>
    </row>
    <row r="1338" spans="1:11" x14ac:dyDescent="0.3">
      <c r="A1338" s="366">
        <v>42943.131253414351</v>
      </c>
      <c r="B1338" s="355">
        <v>34530.362000000001</v>
      </c>
      <c r="C1338" s="355">
        <f t="shared" si="24"/>
        <v>0.30299999999988358</v>
      </c>
      <c r="D1338" s="420">
        <f t="shared" si="25"/>
        <v>0.15149999999994179</v>
      </c>
      <c r="H1338" s="337"/>
      <c r="I1338" s="62"/>
      <c r="J1338" s="82">
        <v>61</v>
      </c>
      <c r="K1338" s="321">
        <v>4</v>
      </c>
    </row>
    <row r="1339" spans="1:11" x14ac:dyDescent="0.3">
      <c r="A1339" s="366">
        <v>42943.172920138888</v>
      </c>
      <c r="B1339" s="355">
        <v>34530.656999999999</v>
      </c>
      <c r="C1339" s="355">
        <f t="shared" si="24"/>
        <v>0.29499999999825377</v>
      </c>
      <c r="D1339" s="420">
        <f t="shared" si="25"/>
        <v>0.14749999999912689</v>
      </c>
      <c r="H1339" s="337"/>
      <c r="I1339" s="62"/>
      <c r="J1339" s="358">
        <v>62</v>
      </c>
      <c r="K1339" s="82">
        <v>1</v>
      </c>
    </row>
    <row r="1340" spans="1:11" x14ac:dyDescent="0.3">
      <c r="A1340" s="366">
        <v>42943.214586863425</v>
      </c>
      <c r="B1340" s="355">
        <v>34530.959999999999</v>
      </c>
      <c r="C1340" s="355">
        <f t="shared" si="24"/>
        <v>0.30299999999988358</v>
      </c>
      <c r="D1340" s="420">
        <f t="shared" si="25"/>
        <v>0.15149999999994179</v>
      </c>
      <c r="H1340" s="337"/>
      <c r="I1340" s="62"/>
      <c r="J1340" s="82">
        <v>63</v>
      </c>
      <c r="K1340" s="319">
        <v>2</v>
      </c>
    </row>
    <row r="1341" spans="1:11" x14ac:dyDescent="0.3">
      <c r="A1341" s="366">
        <v>42943.256253587962</v>
      </c>
      <c r="B1341" s="355">
        <v>34531.267999999996</v>
      </c>
      <c r="C1341" s="355">
        <f t="shared" si="24"/>
        <v>0.30799999999726424</v>
      </c>
      <c r="D1341" s="420">
        <f t="shared" si="25"/>
        <v>0.15399999999863212</v>
      </c>
      <c r="H1341" s="337"/>
      <c r="I1341" s="62"/>
      <c r="J1341" s="82">
        <v>64</v>
      </c>
      <c r="K1341" s="320">
        <v>3</v>
      </c>
    </row>
    <row r="1342" spans="1:11" x14ac:dyDescent="0.3">
      <c r="A1342" s="366">
        <v>42943.2979203125</v>
      </c>
      <c r="B1342" s="355">
        <v>34531.565000000002</v>
      </c>
      <c r="C1342" s="355">
        <f t="shared" si="24"/>
        <v>0.29700000000593718</v>
      </c>
      <c r="D1342" s="420">
        <f t="shared" si="25"/>
        <v>0.14850000000296859</v>
      </c>
      <c r="H1342" s="337"/>
      <c r="I1342" s="62"/>
      <c r="J1342" s="82">
        <v>65</v>
      </c>
      <c r="K1342" s="321">
        <v>4</v>
      </c>
    </row>
    <row r="1343" spans="1:11" x14ac:dyDescent="0.3">
      <c r="A1343" s="366">
        <v>42943.339587037037</v>
      </c>
      <c r="B1343" s="355">
        <v>34531.862000000001</v>
      </c>
      <c r="C1343" s="355">
        <f t="shared" si="24"/>
        <v>0.29699999999866122</v>
      </c>
      <c r="D1343" s="420">
        <f t="shared" si="25"/>
        <v>0.14849999999933061</v>
      </c>
      <c r="H1343" s="337"/>
      <c r="I1343" s="62"/>
      <c r="J1343" s="82">
        <v>66</v>
      </c>
      <c r="K1343" s="82">
        <v>1</v>
      </c>
    </row>
    <row r="1344" spans="1:11" x14ac:dyDescent="0.3">
      <c r="A1344" s="366">
        <v>42943.381253761574</v>
      </c>
      <c r="B1344" s="355">
        <v>34532.171999999999</v>
      </c>
      <c r="C1344" s="355">
        <f t="shared" si="24"/>
        <v>0.30999999999767169</v>
      </c>
      <c r="D1344" s="420">
        <f t="shared" si="25"/>
        <v>0.15499999999883585</v>
      </c>
      <c r="H1344" s="337"/>
      <c r="I1344" s="62"/>
      <c r="J1344" s="358">
        <v>67</v>
      </c>
      <c r="K1344" s="319">
        <v>2</v>
      </c>
    </row>
    <row r="1345" spans="1:11" x14ac:dyDescent="0.3">
      <c r="A1345" s="366">
        <v>42943.422920486111</v>
      </c>
      <c r="B1345" s="355">
        <v>34532.474999999999</v>
      </c>
      <c r="C1345" s="355">
        <f t="shared" si="24"/>
        <v>0.30299999999988358</v>
      </c>
      <c r="D1345" s="420">
        <f t="shared" si="25"/>
        <v>0.15149999999994179</v>
      </c>
      <c r="H1345" s="337"/>
      <c r="I1345" s="62"/>
      <c r="J1345" s="82">
        <v>68</v>
      </c>
      <c r="K1345" s="320">
        <v>3</v>
      </c>
    </row>
    <row r="1346" spans="1:11" x14ac:dyDescent="0.3">
      <c r="A1346" s="366">
        <v>42943.464587210648</v>
      </c>
      <c r="B1346" s="355">
        <v>34532.766000000003</v>
      </c>
      <c r="C1346" s="355">
        <f t="shared" si="24"/>
        <v>0.29100000000471482</v>
      </c>
      <c r="D1346" s="420">
        <f t="shared" si="25"/>
        <v>0.14550000000235741</v>
      </c>
      <c r="H1346" s="337"/>
      <c r="I1346" s="62"/>
      <c r="J1346" s="82">
        <v>69</v>
      </c>
      <c r="K1346" s="321">
        <v>4</v>
      </c>
    </row>
    <row r="1347" spans="1:11" x14ac:dyDescent="0.3">
      <c r="A1347" s="366">
        <v>42943.506253935186</v>
      </c>
      <c r="B1347" s="355">
        <v>34533.071000000004</v>
      </c>
      <c r="C1347" s="355">
        <f t="shared" si="24"/>
        <v>0.30500000000029104</v>
      </c>
      <c r="D1347" s="420">
        <f t="shared" si="25"/>
        <v>0.15250000000014552</v>
      </c>
      <c r="H1347" s="337"/>
      <c r="I1347" s="62"/>
      <c r="J1347" s="82">
        <v>70</v>
      </c>
      <c r="K1347" s="82">
        <v>1</v>
      </c>
    </row>
    <row r="1348" spans="1:11" x14ac:dyDescent="0.3">
      <c r="A1348" s="366">
        <v>42943.547920659723</v>
      </c>
      <c r="B1348" s="355">
        <v>34533.375999999997</v>
      </c>
      <c r="C1348" s="355">
        <f t="shared" si="24"/>
        <v>0.30499999999301508</v>
      </c>
      <c r="D1348" s="420">
        <f t="shared" si="25"/>
        <v>0.15249999999650754</v>
      </c>
      <c r="H1348" s="337"/>
      <c r="I1348" s="62"/>
      <c r="J1348" s="82">
        <v>71</v>
      </c>
      <c r="K1348" s="319">
        <v>2</v>
      </c>
    </row>
    <row r="1349" spans="1:11" x14ac:dyDescent="0.3">
      <c r="A1349" s="366">
        <v>42943.58958738426</v>
      </c>
      <c r="B1349" s="355">
        <v>34533.669000000002</v>
      </c>
      <c r="C1349" s="355">
        <f t="shared" si="24"/>
        <v>0.29300000000512227</v>
      </c>
      <c r="D1349" s="420">
        <f t="shared" si="25"/>
        <v>0.14650000000256114</v>
      </c>
      <c r="H1349" s="337"/>
      <c r="I1349" s="62"/>
      <c r="J1349" s="358">
        <v>72</v>
      </c>
      <c r="K1349" s="320">
        <v>3</v>
      </c>
    </row>
    <row r="1350" spans="1:11" x14ac:dyDescent="0.3">
      <c r="A1350" s="366">
        <v>42943.631254108797</v>
      </c>
      <c r="B1350" s="355">
        <v>34533.968000000001</v>
      </c>
      <c r="C1350" s="355">
        <f t="shared" si="24"/>
        <v>0.29899999999906868</v>
      </c>
      <c r="D1350" s="420">
        <f t="shared" si="25"/>
        <v>0.14949999999953434</v>
      </c>
      <c r="H1350" s="337"/>
      <c r="I1350" s="62"/>
      <c r="J1350" s="82">
        <v>73</v>
      </c>
      <c r="K1350" s="321">
        <v>4</v>
      </c>
    </row>
    <row r="1351" spans="1:11" x14ac:dyDescent="0.3">
      <c r="A1351" s="366">
        <v>42943.672920833335</v>
      </c>
      <c r="B1351" s="355">
        <v>34534.269</v>
      </c>
      <c r="C1351" s="355">
        <f t="shared" si="24"/>
        <v>0.30099999999947613</v>
      </c>
      <c r="D1351" s="420">
        <f t="shared" si="25"/>
        <v>0.15049999999973807</v>
      </c>
      <c r="H1351" s="337"/>
      <c r="I1351" s="62"/>
      <c r="J1351" s="82">
        <v>74</v>
      </c>
      <c r="K1351" s="82">
        <v>1</v>
      </c>
    </row>
    <row r="1352" spans="1:11" x14ac:dyDescent="0.3">
      <c r="A1352" s="366">
        <v>42943.714587557872</v>
      </c>
      <c r="B1352" s="355">
        <v>34534.559000000001</v>
      </c>
      <c r="C1352" s="355">
        <f t="shared" si="24"/>
        <v>0.29000000000087311</v>
      </c>
      <c r="D1352" s="420">
        <f t="shared" si="25"/>
        <v>0.14500000000043656</v>
      </c>
      <c r="H1352" s="337"/>
      <c r="I1352" s="62"/>
      <c r="J1352" s="82">
        <v>75</v>
      </c>
      <c r="K1352" s="319">
        <v>2</v>
      </c>
    </row>
    <row r="1353" spans="1:11" x14ac:dyDescent="0.3">
      <c r="A1353" s="366">
        <v>42943.756254282409</v>
      </c>
      <c r="B1353" s="355">
        <v>34534.85</v>
      </c>
      <c r="C1353" s="355">
        <f t="shared" si="24"/>
        <v>0.29099999999743886</v>
      </c>
      <c r="D1353" s="420">
        <f t="shared" si="25"/>
        <v>0.14549999999871943</v>
      </c>
      <c r="H1353" s="337"/>
      <c r="I1353" s="62"/>
      <c r="J1353" s="82">
        <v>76</v>
      </c>
      <c r="K1353" s="320">
        <v>3</v>
      </c>
    </row>
    <row r="1354" spans="1:11" x14ac:dyDescent="0.3">
      <c r="A1354" s="366">
        <v>42943.797921006946</v>
      </c>
      <c r="B1354" s="355">
        <v>34535.148999999998</v>
      </c>
      <c r="C1354" s="355">
        <f t="shared" si="24"/>
        <v>0.29899999999906868</v>
      </c>
      <c r="D1354" s="420">
        <f t="shared" si="25"/>
        <v>0.14949999999953434</v>
      </c>
      <c r="H1354" s="337"/>
      <c r="I1354" s="62"/>
      <c r="J1354" s="358">
        <v>77</v>
      </c>
      <c r="K1354" s="321">
        <v>4</v>
      </c>
    </row>
    <row r="1355" spans="1:11" x14ac:dyDescent="0.3">
      <c r="A1355" s="366">
        <v>42943.839587731483</v>
      </c>
      <c r="B1355" s="355">
        <v>34535.440999999999</v>
      </c>
      <c r="C1355" s="355">
        <f t="shared" si="24"/>
        <v>0.29200000000128057</v>
      </c>
      <c r="D1355" s="420">
        <f t="shared" si="25"/>
        <v>0.14600000000064028</v>
      </c>
      <c r="H1355" s="337"/>
      <c r="I1355" s="62"/>
      <c r="J1355" s="82">
        <v>78</v>
      </c>
      <c r="K1355" s="82">
        <v>1</v>
      </c>
    </row>
    <row r="1356" spans="1:11" x14ac:dyDescent="0.3">
      <c r="A1356" s="366">
        <v>42943.881254456021</v>
      </c>
      <c r="B1356" s="355">
        <v>34535.722999999998</v>
      </c>
      <c r="C1356" s="355">
        <f t="shared" si="24"/>
        <v>0.2819999999992433</v>
      </c>
      <c r="D1356" s="420">
        <f t="shared" si="25"/>
        <v>0.14099999999962165</v>
      </c>
      <c r="H1356" s="337"/>
      <c r="I1356" s="62"/>
      <c r="J1356" s="82">
        <v>79</v>
      </c>
      <c r="K1356" s="319">
        <v>2</v>
      </c>
    </row>
    <row r="1357" spans="1:11" x14ac:dyDescent="0.3">
      <c r="A1357" s="366">
        <v>42943.922921180558</v>
      </c>
      <c r="B1357" s="355">
        <v>34536.014999999999</v>
      </c>
      <c r="C1357" s="355">
        <f t="shared" si="24"/>
        <v>0.29200000000128057</v>
      </c>
      <c r="D1357" s="420">
        <f t="shared" si="25"/>
        <v>0.14600000000064028</v>
      </c>
      <c r="H1357" s="337"/>
      <c r="I1357" s="62"/>
      <c r="J1357" s="82">
        <v>80</v>
      </c>
      <c r="K1357" s="320">
        <v>3</v>
      </c>
    </row>
    <row r="1358" spans="1:11" x14ac:dyDescent="0.3">
      <c r="A1358" s="360">
        <v>42943.964587905095</v>
      </c>
      <c r="B1358" s="356">
        <v>34536.311999999998</v>
      </c>
      <c r="C1358" s="356">
        <f t="shared" si="24"/>
        <v>0.29699999999866122</v>
      </c>
      <c r="D1358" s="418">
        <f t="shared" si="25"/>
        <v>0.14849999999933061</v>
      </c>
      <c r="E1358" s="336">
        <f>SUM(C1335:C1358)*7.4805194805</f>
        <v>53.358545454418689</v>
      </c>
      <c r="F1358" s="324">
        <f>AVERAGE(D1335:D1358)</f>
        <v>0.14860416666670062</v>
      </c>
      <c r="G1358" s="324">
        <f>_xlfn.STDEV.S(D1335:D1358)</f>
        <v>3.4546099209494768E-3</v>
      </c>
      <c r="H1358" s="337"/>
      <c r="I1358" s="62"/>
      <c r="J1358" s="82">
        <v>81</v>
      </c>
      <c r="K1358" s="321">
        <v>4</v>
      </c>
    </row>
    <row r="1359" spans="1:11" x14ac:dyDescent="0.3">
      <c r="A1359" s="366">
        <v>42944.006254629632</v>
      </c>
      <c r="B1359" s="355">
        <v>34536.599000000002</v>
      </c>
      <c r="C1359" s="355">
        <f t="shared" si="24"/>
        <v>0.28700000000389991</v>
      </c>
      <c r="D1359" s="420">
        <f t="shared" si="25"/>
        <v>0.14350000000194996</v>
      </c>
      <c r="H1359" s="337"/>
      <c r="I1359" s="62"/>
      <c r="J1359" s="358">
        <v>82</v>
      </c>
      <c r="K1359" s="82">
        <v>1</v>
      </c>
    </row>
    <row r="1360" spans="1:11" x14ac:dyDescent="0.3">
      <c r="A1360" s="366">
        <v>42944.047921354169</v>
      </c>
      <c r="B1360" s="355">
        <v>34536.894</v>
      </c>
      <c r="C1360" s="355">
        <f t="shared" si="24"/>
        <v>0.29499999999825377</v>
      </c>
      <c r="D1360" s="420">
        <f t="shared" si="25"/>
        <v>0.14749999999912689</v>
      </c>
      <c r="H1360" s="337"/>
      <c r="I1360" s="62"/>
      <c r="J1360" s="82">
        <v>83</v>
      </c>
      <c r="K1360" s="319">
        <v>2</v>
      </c>
    </row>
    <row r="1361" spans="1:12" x14ac:dyDescent="0.3">
      <c r="A1361" s="366">
        <v>42944.089588078707</v>
      </c>
      <c r="B1361" s="355">
        <v>34537.197999999997</v>
      </c>
      <c r="C1361" s="355">
        <f t="shared" si="24"/>
        <v>0.30399999999644933</v>
      </c>
      <c r="D1361" s="420">
        <f t="shared" si="25"/>
        <v>0.15199999999822467</v>
      </c>
      <c r="H1361" s="337"/>
      <c r="I1361" s="62"/>
      <c r="J1361" s="82">
        <v>84</v>
      </c>
      <c r="K1361" s="320">
        <v>3</v>
      </c>
    </row>
    <row r="1362" spans="1:12" x14ac:dyDescent="0.3">
      <c r="A1362" s="366">
        <v>42944.131254803244</v>
      </c>
      <c r="B1362" s="355">
        <v>34537.49</v>
      </c>
      <c r="C1362" s="355">
        <f t="shared" si="24"/>
        <v>0.29200000000128057</v>
      </c>
      <c r="D1362" s="420">
        <f t="shared" si="25"/>
        <v>0.14600000000064028</v>
      </c>
      <c r="H1362" s="337"/>
      <c r="I1362" s="62"/>
      <c r="J1362" s="82">
        <v>85</v>
      </c>
      <c r="K1362" s="321">
        <v>4</v>
      </c>
    </row>
    <row r="1363" spans="1:12" x14ac:dyDescent="0.3">
      <c r="A1363" s="366">
        <v>42944.172921527781</v>
      </c>
      <c r="B1363" s="355">
        <v>34537.783000000003</v>
      </c>
      <c r="C1363" s="355">
        <f t="shared" si="24"/>
        <v>0.29300000000512227</v>
      </c>
      <c r="D1363" s="420">
        <f t="shared" si="25"/>
        <v>0.14650000000256114</v>
      </c>
      <c r="H1363" s="337"/>
      <c r="I1363" s="62"/>
      <c r="J1363" s="82">
        <v>86</v>
      </c>
      <c r="K1363" s="82">
        <v>1</v>
      </c>
    </row>
    <row r="1364" spans="1:12" x14ac:dyDescent="0.3">
      <c r="A1364" s="366">
        <v>42944.214588252318</v>
      </c>
      <c r="B1364" s="355">
        <v>34538.091</v>
      </c>
      <c r="C1364" s="355">
        <f t="shared" si="24"/>
        <v>0.30799999999726424</v>
      </c>
      <c r="D1364" s="420">
        <f t="shared" si="25"/>
        <v>0.15399999999863212</v>
      </c>
      <c r="H1364" s="337"/>
      <c r="I1364" s="62"/>
      <c r="J1364" s="358">
        <v>87</v>
      </c>
      <c r="K1364" s="319">
        <v>2</v>
      </c>
    </row>
    <row r="1365" spans="1:12" x14ac:dyDescent="0.3">
      <c r="A1365" s="366">
        <v>42944.256254976855</v>
      </c>
      <c r="B1365" s="355">
        <v>34538.398000000001</v>
      </c>
      <c r="C1365" s="355">
        <f t="shared" si="24"/>
        <v>0.30700000000069849</v>
      </c>
      <c r="D1365" s="420">
        <f t="shared" si="25"/>
        <v>0.15350000000034925</v>
      </c>
      <c r="H1365" s="337"/>
      <c r="I1365" s="62"/>
      <c r="J1365" s="82">
        <v>88</v>
      </c>
      <c r="K1365" s="320">
        <v>3</v>
      </c>
    </row>
    <row r="1366" spans="1:12" x14ac:dyDescent="0.3">
      <c r="A1366" s="366">
        <v>42944.297921701385</v>
      </c>
      <c r="B1366" s="355">
        <v>34538.692000000003</v>
      </c>
      <c r="C1366" s="355">
        <f t="shared" si="24"/>
        <v>0.29400000000168802</v>
      </c>
      <c r="D1366" s="420">
        <f t="shared" si="25"/>
        <v>0.14700000000084401</v>
      </c>
      <c r="H1366" s="337"/>
      <c r="I1366" s="62"/>
      <c r="J1366" s="82">
        <v>89</v>
      </c>
      <c r="K1366" s="321">
        <v>4</v>
      </c>
    </row>
    <row r="1367" spans="1:12" x14ac:dyDescent="0.3">
      <c r="A1367" s="366">
        <v>42944.339588425923</v>
      </c>
      <c r="B1367" s="355">
        <v>34538.991999999998</v>
      </c>
      <c r="C1367" s="355">
        <f t="shared" si="24"/>
        <v>0.29999999999563443</v>
      </c>
      <c r="D1367" s="420">
        <f t="shared" si="25"/>
        <v>0.14999999999781721</v>
      </c>
      <c r="H1367" s="337"/>
      <c r="I1367" s="62"/>
      <c r="J1367" s="82">
        <v>90</v>
      </c>
      <c r="K1367" s="82">
        <v>1</v>
      </c>
    </row>
    <row r="1368" spans="1:12" x14ac:dyDescent="0.3">
      <c r="A1368" s="366">
        <v>42944.38125515046</v>
      </c>
      <c r="B1368" s="355">
        <v>34539.292000000001</v>
      </c>
      <c r="C1368" s="355">
        <f t="shared" si="24"/>
        <v>0.30000000000291038</v>
      </c>
      <c r="D1368" s="420">
        <f t="shared" si="25"/>
        <v>0.15000000000145519</v>
      </c>
      <c r="H1368" s="337"/>
      <c r="I1368" s="62"/>
      <c r="J1368" s="82">
        <v>91</v>
      </c>
      <c r="K1368" s="319">
        <v>2</v>
      </c>
    </row>
    <row r="1369" spans="1:12" x14ac:dyDescent="0.3">
      <c r="A1369" s="366">
        <v>42944.421527777777</v>
      </c>
      <c r="B1369" s="355">
        <v>34539.589</v>
      </c>
      <c r="C1369" s="355">
        <f t="shared" si="24"/>
        <v>0.29699999999866122</v>
      </c>
      <c r="D1369" s="420">
        <f t="shared" si="25"/>
        <v>0.14849999999933061</v>
      </c>
      <c r="H1369" s="337"/>
      <c r="I1369" s="62"/>
      <c r="J1369" s="358">
        <v>1</v>
      </c>
      <c r="K1369" s="320">
        <v>3</v>
      </c>
      <c r="L1369" s="345" t="s">
        <v>313</v>
      </c>
    </row>
    <row r="1370" spans="1:12" x14ac:dyDescent="0.3">
      <c r="A1370" s="366">
        <v>42944.463194444441</v>
      </c>
      <c r="B1370" s="355">
        <v>34539.883000000002</v>
      </c>
      <c r="C1370" s="355">
        <f t="shared" si="24"/>
        <v>0.29400000000168802</v>
      </c>
      <c r="D1370" s="420">
        <f t="shared" si="25"/>
        <v>0.14700000000084401</v>
      </c>
      <c r="H1370" s="337"/>
      <c r="I1370" s="62"/>
      <c r="J1370" s="82">
        <v>2</v>
      </c>
      <c r="K1370" s="321">
        <v>4</v>
      </c>
    </row>
    <row r="1371" spans="1:12" x14ac:dyDescent="0.3">
      <c r="A1371" s="366">
        <v>42944.504861111112</v>
      </c>
      <c r="B1371" s="355">
        <v>34540.182000000001</v>
      </c>
      <c r="C1371" s="355">
        <f t="shared" si="24"/>
        <v>0.29899999999906868</v>
      </c>
      <c r="D1371" s="420">
        <f t="shared" si="25"/>
        <v>0.14949999999953434</v>
      </c>
      <c r="H1371" s="337"/>
      <c r="I1371" s="62"/>
      <c r="J1371" s="82">
        <v>3</v>
      </c>
      <c r="K1371" s="82">
        <v>1</v>
      </c>
    </row>
    <row r="1372" spans="1:12" x14ac:dyDescent="0.3">
      <c r="A1372" s="366">
        <v>42944.546527777777</v>
      </c>
      <c r="B1372" s="355">
        <v>34540.487999999998</v>
      </c>
      <c r="C1372" s="355">
        <f t="shared" si="24"/>
        <v>0.30599999999685679</v>
      </c>
      <c r="D1372" s="420">
        <f t="shared" si="25"/>
        <v>0.15299999999842839</v>
      </c>
      <c r="H1372" s="337"/>
      <c r="I1372" s="62"/>
      <c r="J1372" s="82">
        <v>4</v>
      </c>
      <c r="K1372" s="319">
        <v>2</v>
      </c>
    </row>
    <row r="1373" spans="1:12" x14ac:dyDescent="0.3">
      <c r="A1373" s="366">
        <v>42944.588194444441</v>
      </c>
      <c r="B1373" s="355">
        <v>34540.767999999996</v>
      </c>
      <c r="C1373" s="355">
        <f t="shared" si="24"/>
        <v>0.27999999999883585</v>
      </c>
      <c r="D1373" s="420">
        <f t="shared" si="25"/>
        <v>0.13999999999941792</v>
      </c>
      <c r="H1373" s="337"/>
      <c r="I1373" s="62"/>
      <c r="J1373" s="82">
        <v>5</v>
      </c>
      <c r="K1373" s="320">
        <v>3</v>
      </c>
    </row>
    <row r="1374" spans="1:12" x14ac:dyDescent="0.3">
      <c r="A1374" s="366">
        <v>42944.629861053239</v>
      </c>
      <c r="B1374" s="355">
        <v>34541.067999999999</v>
      </c>
      <c r="C1374" s="355">
        <f t="shared" si="24"/>
        <v>0.30000000000291038</v>
      </c>
      <c r="D1374" s="420">
        <f t="shared" si="25"/>
        <v>0.15000000000145519</v>
      </c>
      <c r="H1374" s="337"/>
      <c r="I1374" s="62"/>
      <c r="J1374" s="358">
        <v>6</v>
      </c>
      <c r="K1374" s="321">
        <v>4</v>
      </c>
    </row>
    <row r="1375" spans="1:12" x14ac:dyDescent="0.3">
      <c r="A1375" s="366">
        <v>42944.671527719911</v>
      </c>
      <c r="B1375" s="355">
        <v>34541.360000000001</v>
      </c>
      <c r="C1375" s="355">
        <f t="shared" si="24"/>
        <v>0.29200000000128057</v>
      </c>
      <c r="D1375" s="420">
        <f t="shared" si="25"/>
        <v>0.14600000000064028</v>
      </c>
      <c r="H1375" s="337"/>
      <c r="I1375" s="62"/>
      <c r="J1375" s="82">
        <v>7</v>
      </c>
      <c r="K1375" s="82">
        <v>1</v>
      </c>
    </row>
    <row r="1376" spans="1:12" x14ac:dyDescent="0.3">
      <c r="A1376" s="366">
        <v>42944.713194386575</v>
      </c>
      <c r="B1376" s="355">
        <v>34541.646999999997</v>
      </c>
      <c r="C1376" s="355">
        <f t="shared" si="24"/>
        <v>0.28699999999662396</v>
      </c>
      <c r="D1376" s="420">
        <f t="shared" si="25"/>
        <v>0.14349999999831198</v>
      </c>
      <c r="H1376" s="337"/>
      <c r="I1376" s="62"/>
      <c r="J1376" s="82">
        <v>8</v>
      </c>
      <c r="K1376" s="319">
        <v>2</v>
      </c>
    </row>
    <row r="1377" spans="1:11" x14ac:dyDescent="0.3">
      <c r="A1377" s="366">
        <v>42944.754861053239</v>
      </c>
      <c r="B1377" s="355">
        <v>34541.938000000002</v>
      </c>
      <c r="C1377" s="355">
        <f t="shared" si="24"/>
        <v>0.29100000000471482</v>
      </c>
      <c r="D1377" s="420">
        <f t="shared" si="25"/>
        <v>0.14550000000235741</v>
      </c>
      <c r="H1377" s="337"/>
      <c r="I1377" s="62"/>
      <c r="J1377" s="82">
        <v>9</v>
      </c>
      <c r="K1377" s="320">
        <v>3</v>
      </c>
    </row>
    <row r="1378" spans="1:11" x14ac:dyDescent="0.3">
      <c r="A1378" s="366">
        <v>42944.796527719911</v>
      </c>
      <c r="B1378" s="355">
        <v>34542.235000000001</v>
      </c>
      <c r="C1378" s="355">
        <f t="shared" si="24"/>
        <v>0.29699999999866122</v>
      </c>
      <c r="D1378" s="420">
        <f t="shared" si="25"/>
        <v>0.14849999999933061</v>
      </c>
      <c r="H1378" s="337"/>
      <c r="I1378" s="62"/>
      <c r="J1378" s="358">
        <v>10</v>
      </c>
      <c r="K1378" s="321">
        <v>4</v>
      </c>
    </row>
    <row r="1379" spans="1:11" x14ac:dyDescent="0.3">
      <c r="A1379" s="366">
        <v>42944.838194386575</v>
      </c>
      <c r="B1379" s="355">
        <v>34542.521999999997</v>
      </c>
      <c r="C1379" s="355">
        <f t="shared" si="24"/>
        <v>0.28699999999662396</v>
      </c>
      <c r="D1379" s="420">
        <f t="shared" si="25"/>
        <v>0.14349999999831198</v>
      </c>
      <c r="H1379" s="337"/>
      <c r="I1379" s="62"/>
      <c r="J1379" s="82">
        <v>11</v>
      </c>
      <c r="K1379" s="82">
        <v>1</v>
      </c>
    </row>
    <row r="1380" spans="1:11" x14ac:dyDescent="0.3">
      <c r="A1380" s="366">
        <v>42944.879861053239</v>
      </c>
      <c r="B1380" s="355">
        <v>34542.811999999998</v>
      </c>
      <c r="C1380" s="355">
        <f t="shared" si="24"/>
        <v>0.29000000000087311</v>
      </c>
      <c r="D1380" s="420">
        <f t="shared" si="25"/>
        <v>0.14500000000043656</v>
      </c>
      <c r="H1380" s="337"/>
      <c r="I1380" s="62"/>
      <c r="J1380" s="82">
        <v>12</v>
      </c>
      <c r="K1380" s="319">
        <v>2</v>
      </c>
    </row>
    <row r="1381" spans="1:11" x14ac:dyDescent="0.3">
      <c r="A1381" s="366">
        <v>42944.921527719911</v>
      </c>
      <c r="B1381" s="355">
        <v>34543.108999999997</v>
      </c>
      <c r="C1381" s="355">
        <f t="shared" si="24"/>
        <v>0.29699999999866122</v>
      </c>
      <c r="D1381" s="420">
        <f t="shared" si="25"/>
        <v>0.14849999999933061</v>
      </c>
      <c r="H1381" s="337"/>
      <c r="I1381" s="62"/>
      <c r="J1381" s="82">
        <v>13</v>
      </c>
      <c r="K1381" s="320">
        <v>3</v>
      </c>
    </row>
    <row r="1382" spans="1:11" x14ac:dyDescent="0.3">
      <c r="A1382" s="360">
        <v>42944.963194386575</v>
      </c>
      <c r="B1382" s="356">
        <v>34543.398000000001</v>
      </c>
      <c r="C1382" s="356">
        <f t="shared" si="24"/>
        <v>0.28900000000430737</v>
      </c>
      <c r="D1382" s="418">
        <f t="shared" si="25"/>
        <v>0.14450000000215368</v>
      </c>
      <c r="E1382" s="336">
        <f>SUM(C1359:C1382)*7.4805194805</f>
        <v>53.006961038845205</v>
      </c>
      <c r="F1382" s="324">
        <f>AVERAGE(D1359:D1382)</f>
        <v>0.14762500000006185</v>
      </c>
      <c r="G1382" s="324">
        <f>_xlfn.STDEV.S(D1359:D1382)</f>
        <v>3.5116266510444123E-3</v>
      </c>
      <c r="H1382" s="337"/>
      <c r="I1382" s="62"/>
      <c r="J1382" s="82">
        <v>14</v>
      </c>
      <c r="K1382" s="321">
        <v>4</v>
      </c>
    </row>
    <row r="1383" spans="1:11" x14ac:dyDescent="0.3">
      <c r="A1383" s="366">
        <v>42945.004861053239</v>
      </c>
      <c r="B1383" s="355">
        <v>34543.678999999996</v>
      </c>
      <c r="C1383" s="355">
        <f t="shared" si="24"/>
        <v>0.28099999999540159</v>
      </c>
      <c r="D1383" s="420">
        <f t="shared" si="25"/>
        <v>0.1404999999977008</v>
      </c>
      <c r="H1383" s="337"/>
      <c r="I1383" s="62"/>
      <c r="J1383" s="358">
        <v>15</v>
      </c>
      <c r="K1383" s="82">
        <v>1</v>
      </c>
    </row>
    <row r="1384" spans="1:11" x14ac:dyDescent="0.3">
      <c r="A1384" s="366">
        <v>42945.046527719911</v>
      </c>
      <c r="B1384" s="355">
        <v>34543.976999999999</v>
      </c>
      <c r="C1384" s="355">
        <f t="shared" si="24"/>
        <v>0.29800000000250293</v>
      </c>
      <c r="D1384" s="420">
        <f t="shared" si="25"/>
        <v>0.14900000000125146</v>
      </c>
      <c r="H1384" s="337"/>
      <c r="I1384" s="62"/>
      <c r="J1384" s="82">
        <v>16</v>
      </c>
      <c r="K1384" s="319">
        <v>2</v>
      </c>
    </row>
    <row r="1385" spans="1:11" x14ac:dyDescent="0.3">
      <c r="A1385" s="366">
        <v>42945.088194386575</v>
      </c>
      <c r="B1385" s="355">
        <v>34544.281000000003</v>
      </c>
      <c r="C1385" s="355">
        <f t="shared" si="24"/>
        <v>0.30400000000372529</v>
      </c>
      <c r="D1385" s="420">
        <f t="shared" si="25"/>
        <v>0.15200000000186265</v>
      </c>
      <c r="H1385" s="337"/>
      <c r="I1385" s="62"/>
      <c r="J1385" s="82">
        <v>17</v>
      </c>
      <c r="K1385" s="320">
        <v>3</v>
      </c>
    </row>
    <row r="1386" spans="1:11" x14ac:dyDescent="0.3">
      <c r="A1386" s="366">
        <v>42945.129861053239</v>
      </c>
      <c r="B1386" s="355">
        <v>34544.572</v>
      </c>
      <c r="C1386" s="355">
        <f t="shared" si="24"/>
        <v>0.29099999999743886</v>
      </c>
      <c r="D1386" s="420">
        <f t="shared" si="25"/>
        <v>0.14549999999871943</v>
      </c>
      <c r="H1386" s="337"/>
      <c r="I1386" s="62"/>
      <c r="J1386" s="82">
        <v>18</v>
      </c>
      <c r="K1386" s="321">
        <v>4</v>
      </c>
    </row>
    <row r="1387" spans="1:11" x14ac:dyDescent="0.3">
      <c r="A1387" s="366">
        <v>42945.171527719911</v>
      </c>
      <c r="B1387" s="355">
        <v>34544.866999999998</v>
      </c>
      <c r="C1387" s="355">
        <f t="shared" si="24"/>
        <v>0.29499999999825377</v>
      </c>
      <c r="D1387" s="420">
        <f t="shared" si="25"/>
        <v>0.14749999999912689</v>
      </c>
      <c r="H1387" s="337"/>
      <c r="I1387" s="62"/>
      <c r="J1387" s="358">
        <v>19</v>
      </c>
      <c r="K1387" s="82">
        <v>1</v>
      </c>
    </row>
    <row r="1388" spans="1:11" x14ac:dyDescent="0.3">
      <c r="A1388" s="366">
        <v>42945.213194386575</v>
      </c>
      <c r="B1388" s="355">
        <v>34545.171000000002</v>
      </c>
      <c r="C1388" s="355">
        <f t="shared" si="24"/>
        <v>0.30400000000372529</v>
      </c>
      <c r="D1388" s="420">
        <f t="shared" si="25"/>
        <v>0.15200000000186265</v>
      </c>
      <c r="H1388" s="337"/>
      <c r="I1388" s="62"/>
      <c r="J1388" s="82">
        <v>20</v>
      </c>
      <c r="K1388" s="319">
        <v>2</v>
      </c>
    </row>
    <row r="1389" spans="1:11" x14ac:dyDescent="0.3">
      <c r="A1389" s="366">
        <v>42945.254861053239</v>
      </c>
      <c r="B1389" s="355">
        <v>34545.472999999998</v>
      </c>
      <c r="C1389" s="355">
        <f t="shared" si="24"/>
        <v>0.30199999999604188</v>
      </c>
      <c r="D1389" s="420">
        <f t="shared" si="25"/>
        <v>0.15099999999802094</v>
      </c>
      <c r="H1389" s="337"/>
      <c r="I1389" s="62"/>
      <c r="J1389" s="82">
        <v>21</v>
      </c>
      <c r="K1389" s="320">
        <v>3</v>
      </c>
    </row>
    <row r="1390" spans="1:11" x14ac:dyDescent="0.3">
      <c r="A1390" s="366">
        <v>42945.296527719911</v>
      </c>
      <c r="B1390" s="355">
        <v>34545.769</v>
      </c>
      <c r="C1390" s="355">
        <f t="shared" si="24"/>
        <v>0.29600000000209548</v>
      </c>
      <c r="D1390" s="420">
        <f t="shared" si="25"/>
        <v>0.14800000000104774</v>
      </c>
      <c r="H1390" s="337"/>
      <c r="I1390" s="62"/>
      <c r="J1390" s="82">
        <v>22</v>
      </c>
      <c r="K1390" s="321">
        <v>4</v>
      </c>
    </row>
    <row r="1391" spans="1:11" x14ac:dyDescent="0.3">
      <c r="A1391" s="366">
        <v>42945.338194386575</v>
      </c>
      <c r="B1391" s="355">
        <v>34546.076000000001</v>
      </c>
      <c r="C1391" s="355">
        <f t="shared" si="24"/>
        <v>0.30700000000069849</v>
      </c>
      <c r="D1391" s="420">
        <f t="shared" si="25"/>
        <v>0.15350000000034925</v>
      </c>
      <c r="H1391" s="337"/>
      <c r="I1391" s="62"/>
      <c r="J1391" s="82">
        <v>23</v>
      </c>
      <c r="K1391" s="82">
        <v>1</v>
      </c>
    </row>
    <row r="1392" spans="1:11" x14ac:dyDescent="0.3">
      <c r="A1392" s="366">
        <v>42945.379861053239</v>
      </c>
      <c r="B1392" s="355">
        <v>34546.377999999997</v>
      </c>
      <c r="C1392" s="355">
        <f t="shared" si="24"/>
        <v>0.30199999999604188</v>
      </c>
      <c r="D1392" s="420">
        <f t="shared" si="25"/>
        <v>0.15099999999802094</v>
      </c>
      <c r="H1392" s="337"/>
      <c r="I1392" s="62"/>
      <c r="J1392" s="358">
        <v>24</v>
      </c>
      <c r="K1392" s="319">
        <v>2</v>
      </c>
    </row>
    <row r="1393" spans="1:11" x14ac:dyDescent="0.3">
      <c r="A1393" s="366">
        <v>42945.421527719911</v>
      </c>
      <c r="B1393" s="355">
        <v>34546.667999999998</v>
      </c>
      <c r="C1393" s="355">
        <f t="shared" si="24"/>
        <v>0.29000000000087311</v>
      </c>
      <c r="D1393" s="420">
        <f t="shared" si="25"/>
        <v>0.14500000000043656</v>
      </c>
      <c r="H1393" s="337"/>
      <c r="I1393" s="62"/>
      <c r="J1393" s="82">
        <v>25</v>
      </c>
      <c r="K1393" s="320">
        <v>3</v>
      </c>
    </row>
    <row r="1394" spans="1:11" x14ac:dyDescent="0.3">
      <c r="A1394" s="366">
        <v>42945.463194386575</v>
      </c>
      <c r="B1394" s="355">
        <v>34546.962</v>
      </c>
      <c r="C1394" s="355">
        <f t="shared" si="24"/>
        <v>0.29400000000168802</v>
      </c>
      <c r="D1394" s="420">
        <f t="shared" si="25"/>
        <v>0.14700000000084401</v>
      </c>
      <c r="H1394" s="337"/>
      <c r="I1394" s="62"/>
      <c r="J1394" s="82">
        <v>26</v>
      </c>
      <c r="K1394" s="321">
        <v>4</v>
      </c>
    </row>
    <row r="1395" spans="1:11" x14ac:dyDescent="0.3">
      <c r="A1395" s="366">
        <v>42945.504861053239</v>
      </c>
      <c r="B1395" s="355">
        <v>34547.266000000003</v>
      </c>
      <c r="C1395" s="355">
        <f t="shared" si="24"/>
        <v>0.30400000000372529</v>
      </c>
      <c r="D1395" s="420">
        <f t="shared" si="25"/>
        <v>0.15200000000186265</v>
      </c>
      <c r="H1395" s="337"/>
      <c r="I1395" s="62"/>
      <c r="J1395" s="82">
        <v>27</v>
      </c>
      <c r="K1395" s="82">
        <v>1</v>
      </c>
    </row>
    <row r="1396" spans="1:11" x14ac:dyDescent="0.3">
      <c r="A1396" s="366">
        <v>42945.546527719911</v>
      </c>
      <c r="B1396" s="355">
        <v>34547.557999999997</v>
      </c>
      <c r="C1396" s="355">
        <f t="shared" si="24"/>
        <v>0.29199999999400461</v>
      </c>
      <c r="D1396" s="420">
        <f t="shared" si="25"/>
        <v>0.14599999999700231</v>
      </c>
      <c r="H1396" s="337"/>
      <c r="I1396" s="62"/>
      <c r="J1396" s="358">
        <v>28</v>
      </c>
      <c r="K1396" s="319">
        <v>2</v>
      </c>
    </row>
    <row r="1397" spans="1:11" x14ac:dyDescent="0.3">
      <c r="A1397" s="366">
        <v>42945.588194386575</v>
      </c>
      <c r="B1397" s="355">
        <v>34547.845999999998</v>
      </c>
      <c r="C1397" s="355">
        <f t="shared" si="24"/>
        <v>0.28800000000046566</v>
      </c>
      <c r="D1397" s="420">
        <f t="shared" si="25"/>
        <v>0.14400000000023283</v>
      </c>
      <c r="H1397" s="337"/>
      <c r="I1397" s="62"/>
      <c r="J1397" s="82">
        <v>29</v>
      </c>
      <c r="K1397" s="320">
        <v>3</v>
      </c>
    </row>
    <row r="1398" spans="1:11" x14ac:dyDescent="0.3">
      <c r="A1398" s="366">
        <v>42945.629861053239</v>
      </c>
      <c r="B1398" s="355">
        <v>34548.142</v>
      </c>
      <c r="C1398" s="355">
        <f t="shared" si="24"/>
        <v>0.29600000000209548</v>
      </c>
      <c r="D1398" s="420">
        <f t="shared" si="25"/>
        <v>0.14800000000104774</v>
      </c>
      <c r="H1398" s="337"/>
      <c r="I1398" s="62"/>
      <c r="J1398" s="82">
        <v>30</v>
      </c>
      <c r="K1398" s="321">
        <v>4</v>
      </c>
    </row>
    <row r="1399" spans="1:11" x14ac:dyDescent="0.3">
      <c r="A1399" s="366">
        <v>42945.671527719911</v>
      </c>
      <c r="B1399" s="355">
        <v>34548.432999999997</v>
      </c>
      <c r="C1399" s="355">
        <f t="shared" si="24"/>
        <v>0.29099999999743886</v>
      </c>
      <c r="D1399" s="420">
        <f t="shared" si="25"/>
        <v>0.14549999999871943</v>
      </c>
      <c r="H1399" s="337"/>
      <c r="I1399" s="62"/>
      <c r="J1399" s="82">
        <v>31</v>
      </c>
      <c r="K1399" s="82">
        <v>1</v>
      </c>
    </row>
    <row r="1400" spans="1:11" x14ac:dyDescent="0.3">
      <c r="A1400" s="366">
        <v>42945.713194386575</v>
      </c>
      <c r="B1400" s="355">
        <v>34548.722000000002</v>
      </c>
      <c r="C1400" s="355">
        <f t="shared" si="24"/>
        <v>0.28900000000430737</v>
      </c>
      <c r="D1400" s="420">
        <f t="shared" si="25"/>
        <v>0.14450000000215368</v>
      </c>
      <c r="H1400" s="337"/>
      <c r="I1400" s="62"/>
      <c r="J1400" s="82">
        <v>32</v>
      </c>
      <c r="K1400" s="319">
        <v>2</v>
      </c>
    </row>
    <row r="1401" spans="1:11" x14ac:dyDescent="0.3">
      <c r="A1401" s="366">
        <v>42945.754861053239</v>
      </c>
      <c r="B1401" s="355">
        <v>34549.017</v>
      </c>
      <c r="C1401" s="355">
        <f t="shared" si="24"/>
        <v>0.29499999999825377</v>
      </c>
      <c r="D1401" s="420">
        <f t="shared" si="25"/>
        <v>0.14749999999912689</v>
      </c>
      <c r="H1401" s="337"/>
      <c r="I1401" s="62"/>
      <c r="J1401" s="358">
        <v>33</v>
      </c>
      <c r="K1401" s="320">
        <v>3</v>
      </c>
    </row>
    <row r="1402" spans="1:11" x14ac:dyDescent="0.3">
      <c r="A1402" s="366">
        <v>42945.796527719911</v>
      </c>
      <c r="B1402" s="355">
        <v>34549.311000000002</v>
      </c>
      <c r="C1402" s="355">
        <f t="shared" si="24"/>
        <v>0.29400000000168802</v>
      </c>
      <c r="D1402" s="420">
        <f t="shared" si="25"/>
        <v>0.14700000000084401</v>
      </c>
      <c r="H1402" s="337"/>
      <c r="I1402" s="62"/>
      <c r="J1402" s="82">
        <v>34</v>
      </c>
      <c r="K1402" s="321">
        <v>4</v>
      </c>
    </row>
    <row r="1403" spans="1:11" x14ac:dyDescent="0.3">
      <c r="A1403" s="366">
        <v>42945.838194386575</v>
      </c>
      <c r="B1403" s="355">
        <v>34549.591999999997</v>
      </c>
      <c r="C1403" s="355">
        <f t="shared" si="24"/>
        <v>0.28099999999540159</v>
      </c>
      <c r="D1403" s="420">
        <f t="shared" si="25"/>
        <v>0.1404999999977008</v>
      </c>
      <c r="H1403" s="337"/>
      <c r="I1403" s="62"/>
      <c r="J1403" s="82">
        <v>35</v>
      </c>
      <c r="K1403" s="82">
        <v>1</v>
      </c>
    </row>
    <row r="1404" spans="1:11" x14ac:dyDescent="0.3">
      <c r="A1404" s="366">
        <v>42945.879861053239</v>
      </c>
      <c r="B1404" s="355">
        <v>34549.881000000001</v>
      </c>
      <c r="C1404" s="355">
        <f t="shared" si="24"/>
        <v>0.28900000000430737</v>
      </c>
      <c r="D1404" s="420">
        <f t="shared" si="25"/>
        <v>0.14450000000215368</v>
      </c>
      <c r="H1404" s="337"/>
      <c r="I1404" s="62"/>
      <c r="J1404" s="82">
        <v>36</v>
      </c>
      <c r="K1404" s="319">
        <v>2</v>
      </c>
    </row>
    <row r="1405" spans="1:11" x14ac:dyDescent="0.3">
      <c r="A1405" s="366">
        <v>42945.921527719911</v>
      </c>
      <c r="B1405" s="355">
        <v>34550.173000000003</v>
      </c>
      <c r="C1405" s="355">
        <f t="shared" si="24"/>
        <v>0.29200000000128057</v>
      </c>
      <c r="D1405" s="420">
        <f t="shared" si="25"/>
        <v>0.14600000000064028</v>
      </c>
      <c r="H1405" s="337"/>
      <c r="I1405" s="62"/>
      <c r="J1405" s="358">
        <v>37</v>
      </c>
      <c r="K1405" s="320">
        <v>3</v>
      </c>
    </row>
    <row r="1406" spans="1:11" x14ac:dyDescent="0.3">
      <c r="A1406" s="360">
        <v>42945.963194386575</v>
      </c>
      <c r="B1406" s="356">
        <v>34550.466999999997</v>
      </c>
      <c r="C1406" s="356">
        <f t="shared" si="24"/>
        <v>0.29399999999441206</v>
      </c>
      <c r="D1406" s="418">
        <f t="shared" si="25"/>
        <v>0.14699999999720603</v>
      </c>
      <c r="E1406" s="336">
        <f>SUM(C1383:C1406)*7.4805194805</f>
        <v>52.879792207623588</v>
      </c>
      <c r="F1406" s="324">
        <f>AVERAGE(D1383:D1406)</f>
        <v>0.14727083333324723</v>
      </c>
      <c r="G1406" s="324">
        <f>_xlfn.STDEV.S(D1383:D1406)</f>
        <v>3.4293463911297408E-3</v>
      </c>
      <c r="H1406" s="337"/>
      <c r="I1406" s="62"/>
      <c r="J1406" s="82">
        <v>38</v>
      </c>
      <c r="K1406" s="321">
        <v>4</v>
      </c>
    </row>
    <row r="1407" spans="1:11" x14ac:dyDescent="0.3">
      <c r="A1407" s="366">
        <v>42946.004861053239</v>
      </c>
      <c r="B1407" s="355">
        <v>34550.75</v>
      </c>
      <c r="C1407" s="355">
        <f t="shared" si="24"/>
        <v>0.28300000000308501</v>
      </c>
      <c r="D1407" s="420">
        <f t="shared" si="25"/>
        <v>0.1415000000015425</v>
      </c>
      <c r="H1407" s="337"/>
      <c r="I1407" s="62"/>
      <c r="J1407" s="82">
        <v>39</v>
      </c>
      <c r="K1407" s="82">
        <v>1</v>
      </c>
    </row>
    <row r="1408" spans="1:11" x14ac:dyDescent="0.3">
      <c r="A1408" s="366">
        <v>42946.046527719911</v>
      </c>
      <c r="B1408" s="355">
        <v>34551.048000000003</v>
      </c>
      <c r="C1408" s="355">
        <f t="shared" si="24"/>
        <v>0.29800000000250293</v>
      </c>
      <c r="D1408" s="420">
        <f t="shared" si="25"/>
        <v>0.14900000000125146</v>
      </c>
      <c r="H1408" s="337"/>
      <c r="I1408" s="62"/>
      <c r="J1408" s="82">
        <v>40</v>
      </c>
      <c r="K1408" s="319">
        <v>2</v>
      </c>
    </row>
    <row r="1409" spans="1:11" x14ac:dyDescent="0.3">
      <c r="A1409" s="366">
        <v>42946.088194386575</v>
      </c>
      <c r="B1409" s="355">
        <v>34551.343999999997</v>
      </c>
      <c r="C1409" s="355">
        <f t="shared" si="24"/>
        <v>0.29599999999481952</v>
      </c>
      <c r="D1409" s="420">
        <f t="shared" si="25"/>
        <v>0.14799999999740976</v>
      </c>
      <c r="H1409" s="337"/>
      <c r="I1409" s="62"/>
      <c r="J1409" s="82">
        <v>41</v>
      </c>
      <c r="K1409" s="320">
        <v>3</v>
      </c>
    </row>
    <row r="1410" spans="1:11" x14ac:dyDescent="0.3">
      <c r="A1410" s="366">
        <v>42946.129861053239</v>
      </c>
      <c r="B1410" s="355">
        <v>34551.631000000001</v>
      </c>
      <c r="C1410" s="355">
        <f t="shared" si="24"/>
        <v>0.28700000000389991</v>
      </c>
      <c r="D1410" s="420">
        <f t="shared" si="25"/>
        <v>0.14350000000194996</v>
      </c>
      <c r="H1410" s="337"/>
      <c r="I1410" s="62"/>
      <c r="J1410" s="358">
        <v>42</v>
      </c>
      <c r="K1410" s="321">
        <v>4</v>
      </c>
    </row>
    <row r="1411" spans="1:11" x14ac:dyDescent="0.3">
      <c r="A1411" s="366">
        <v>42946.171527719911</v>
      </c>
      <c r="B1411" s="355">
        <v>34551.930999999997</v>
      </c>
      <c r="C1411" s="355">
        <f t="shared" si="24"/>
        <v>0.29999999999563443</v>
      </c>
      <c r="D1411" s="420">
        <f t="shared" si="25"/>
        <v>0.14999999999781721</v>
      </c>
      <c r="H1411" s="337"/>
      <c r="I1411" s="62"/>
      <c r="J1411" s="82">
        <v>43</v>
      </c>
      <c r="K1411" s="82">
        <v>1</v>
      </c>
    </row>
    <row r="1412" spans="1:11" x14ac:dyDescent="0.3">
      <c r="A1412" s="366">
        <v>42946.213194386575</v>
      </c>
      <c r="B1412" s="355">
        <v>34552.235000000001</v>
      </c>
      <c r="C1412" s="355">
        <f t="shared" si="24"/>
        <v>0.30400000000372529</v>
      </c>
      <c r="D1412" s="420">
        <f t="shared" si="25"/>
        <v>0.15200000000186265</v>
      </c>
      <c r="H1412" s="337"/>
      <c r="I1412" s="62"/>
      <c r="J1412" s="82">
        <v>44</v>
      </c>
      <c r="K1412" s="319">
        <v>2</v>
      </c>
    </row>
    <row r="1413" spans="1:11" x14ac:dyDescent="0.3">
      <c r="A1413" s="366">
        <v>42946.254861053239</v>
      </c>
      <c r="B1413" s="355">
        <v>34552.531000000003</v>
      </c>
      <c r="C1413" s="355">
        <f t="shared" si="24"/>
        <v>0.29600000000209548</v>
      </c>
      <c r="D1413" s="420">
        <f t="shared" si="25"/>
        <v>0.14800000000104774</v>
      </c>
      <c r="H1413" s="337"/>
      <c r="I1413" s="62"/>
      <c r="J1413" s="82">
        <v>45</v>
      </c>
      <c r="K1413" s="320">
        <v>3</v>
      </c>
    </row>
    <row r="1414" spans="1:11" x14ac:dyDescent="0.3">
      <c r="A1414" s="366">
        <v>42946.296527719911</v>
      </c>
      <c r="B1414" s="355">
        <v>34552.822999999997</v>
      </c>
      <c r="C1414" s="355">
        <f t="shared" si="24"/>
        <v>0.29199999999400461</v>
      </c>
      <c r="D1414" s="420">
        <f t="shared" si="25"/>
        <v>0.14599999999700231</v>
      </c>
      <c r="H1414" s="337"/>
      <c r="I1414" s="62"/>
      <c r="J1414" s="358">
        <v>46</v>
      </c>
      <c r="K1414" s="321">
        <v>4</v>
      </c>
    </row>
    <row r="1415" spans="1:11" x14ac:dyDescent="0.3">
      <c r="A1415" s="366">
        <v>42946.338194386575</v>
      </c>
      <c r="B1415" s="355">
        <v>34553.131000000001</v>
      </c>
      <c r="C1415" s="355">
        <f t="shared" si="24"/>
        <v>0.3080000000045402</v>
      </c>
      <c r="D1415" s="420">
        <f t="shared" si="25"/>
        <v>0.1540000000022701</v>
      </c>
      <c r="H1415" s="337"/>
      <c r="I1415" s="62"/>
      <c r="J1415" s="82">
        <v>47</v>
      </c>
      <c r="K1415" s="82">
        <v>1</v>
      </c>
    </row>
    <row r="1416" spans="1:11" x14ac:dyDescent="0.3">
      <c r="A1416" s="366">
        <v>42946.379861053239</v>
      </c>
      <c r="B1416" s="355">
        <v>34553.432999999997</v>
      </c>
      <c r="C1416" s="355">
        <f t="shared" si="24"/>
        <v>0.30199999999604188</v>
      </c>
      <c r="D1416" s="420">
        <f t="shared" si="25"/>
        <v>0.15099999999802094</v>
      </c>
      <c r="H1416" s="337"/>
      <c r="I1416" s="62"/>
      <c r="J1416" s="82">
        <v>48</v>
      </c>
      <c r="K1416" s="319">
        <v>2</v>
      </c>
    </row>
    <row r="1417" spans="1:11" x14ac:dyDescent="0.3">
      <c r="A1417" s="366">
        <v>42946.421527719911</v>
      </c>
      <c r="B1417" s="355">
        <v>34553.724999999999</v>
      </c>
      <c r="C1417" s="355">
        <f t="shared" si="24"/>
        <v>0.29200000000128057</v>
      </c>
      <c r="D1417" s="420">
        <f t="shared" si="25"/>
        <v>0.14600000000064028</v>
      </c>
      <c r="H1417" s="337"/>
      <c r="I1417" s="62"/>
      <c r="J1417" s="82">
        <v>49</v>
      </c>
      <c r="K1417" s="320">
        <v>3</v>
      </c>
    </row>
    <row r="1418" spans="1:11" x14ac:dyDescent="0.3">
      <c r="A1418" s="366">
        <v>42946.463194386575</v>
      </c>
      <c r="B1418" s="355">
        <v>34554.021999999997</v>
      </c>
      <c r="C1418" s="355">
        <f t="shared" si="24"/>
        <v>0.29699999999866122</v>
      </c>
      <c r="D1418" s="420">
        <f t="shared" si="25"/>
        <v>0.14849999999933061</v>
      </c>
      <c r="H1418" s="337"/>
      <c r="I1418" s="62"/>
      <c r="J1418" s="82">
        <v>50</v>
      </c>
      <c r="K1418" s="321">
        <v>4</v>
      </c>
    </row>
    <row r="1419" spans="1:11" x14ac:dyDescent="0.3">
      <c r="A1419" s="366">
        <v>42946.504861053239</v>
      </c>
      <c r="B1419" s="355">
        <v>34554.321000000004</v>
      </c>
      <c r="C1419" s="355">
        <f t="shared" si="24"/>
        <v>0.29900000000634464</v>
      </c>
      <c r="D1419" s="420">
        <f t="shared" si="25"/>
        <v>0.14950000000317232</v>
      </c>
      <c r="H1419" s="337"/>
      <c r="I1419" s="62"/>
      <c r="J1419" s="358">
        <v>51</v>
      </c>
      <c r="K1419" s="82">
        <v>1</v>
      </c>
    </row>
    <row r="1420" spans="1:11" x14ac:dyDescent="0.3">
      <c r="A1420" s="366">
        <v>42946.546527719911</v>
      </c>
      <c r="B1420" s="355">
        <v>34554.61</v>
      </c>
      <c r="C1420" s="355">
        <f t="shared" si="24"/>
        <v>0.28899999999703141</v>
      </c>
      <c r="D1420" s="420">
        <f t="shared" si="25"/>
        <v>0.1444999999985157</v>
      </c>
      <c r="H1420" s="337"/>
      <c r="I1420" s="62"/>
      <c r="J1420" s="82">
        <v>52</v>
      </c>
      <c r="K1420" s="319">
        <v>2</v>
      </c>
    </row>
    <row r="1421" spans="1:11" x14ac:dyDescent="0.3">
      <c r="A1421" s="366">
        <v>42946.588194386575</v>
      </c>
      <c r="B1421" s="355">
        <v>34554.904000000002</v>
      </c>
      <c r="C1421" s="355">
        <f t="shared" si="24"/>
        <v>0.29400000000168802</v>
      </c>
      <c r="D1421" s="420">
        <f t="shared" si="25"/>
        <v>0.14700000000084401</v>
      </c>
      <c r="H1421" s="337"/>
      <c r="I1421" s="62"/>
      <c r="J1421" s="82">
        <v>53</v>
      </c>
      <c r="K1421" s="320">
        <v>3</v>
      </c>
    </row>
    <row r="1422" spans="1:11" x14ac:dyDescent="0.3">
      <c r="A1422" s="366">
        <v>42946.629861053239</v>
      </c>
      <c r="B1422" s="355">
        <v>34555.203999999998</v>
      </c>
      <c r="C1422" s="355">
        <f t="shared" si="24"/>
        <v>0.29999999999563443</v>
      </c>
      <c r="D1422" s="420">
        <f t="shared" si="25"/>
        <v>0.14999999999781721</v>
      </c>
      <c r="H1422" s="337"/>
      <c r="I1422" s="62"/>
      <c r="J1422" s="82">
        <v>54</v>
      </c>
      <c r="K1422" s="321">
        <v>4</v>
      </c>
    </row>
    <row r="1423" spans="1:11" x14ac:dyDescent="0.3">
      <c r="A1423" s="366">
        <v>42946.671527719911</v>
      </c>
      <c r="B1423" s="355">
        <v>34555.493000000002</v>
      </c>
      <c r="C1423" s="355">
        <f t="shared" si="24"/>
        <v>0.28900000000430737</v>
      </c>
      <c r="D1423" s="420">
        <f t="shared" si="25"/>
        <v>0.14450000000215368</v>
      </c>
      <c r="H1423" s="337"/>
      <c r="I1423" s="333"/>
      <c r="J1423" s="358">
        <v>55</v>
      </c>
      <c r="K1423" s="82">
        <v>1</v>
      </c>
    </row>
    <row r="1424" spans="1:11" x14ac:dyDescent="0.3">
      <c r="A1424" s="366">
        <v>42946.713194386575</v>
      </c>
      <c r="B1424" s="355">
        <v>34555.777999999998</v>
      </c>
      <c r="C1424" s="355">
        <f t="shared" si="24"/>
        <v>0.2849999999962165</v>
      </c>
      <c r="D1424" s="420">
        <f t="shared" si="25"/>
        <v>0.14249999999810825</v>
      </c>
      <c r="H1424" s="337"/>
      <c r="I1424" s="333"/>
      <c r="J1424" s="82">
        <v>56</v>
      </c>
      <c r="K1424" s="319">
        <v>2</v>
      </c>
    </row>
    <row r="1425" spans="1:11" x14ac:dyDescent="0.3">
      <c r="A1425" s="366">
        <v>42946.754861053239</v>
      </c>
      <c r="B1425" s="355">
        <v>34556.072</v>
      </c>
      <c r="C1425" s="355">
        <f t="shared" si="24"/>
        <v>0.29400000000168802</v>
      </c>
      <c r="D1425" s="420">
        <f t="shared" si="25"/>
        <v>0.14700000000084401</v>
      </c>
      <c r="H1425" s="337"/>
      <c r="I1425" s="333"/>
      <c r="J1425" s="82">
        <v>57</v>
      </c>
      <c r="K1425" s="320">
        <v>3</v>
      </c>
    </row>
    <row r="1426" spans="1:11" x14ac:dyDescent="0.3">
      <c r="A1426" s="366">
        <v>42946.796527719911</v>
      </c>
      <c r="B1426" s="355">
        <v>34556.364000000001</v>
      </c>
      <c r="C1426" s="355">
        <f t="shared" si="24"/>
        <v>0.29200000000128057</v>
      </c>
      <c r="D1426" s="420">
        <f t="shared" si="25"/>
        <v>0.14600000000064028</v>
      </c>
      <c r="H1426" s="337"/>
      <c r="I1426" s="333"/>
      <c r="J1426" s="82">
        <v>58</v>
      </c>
      <c r="K1426" s="321">
        <v>4</v>
      </c>
    </row>
    <row r="1427" spans="1:11" x14ac:dyDescent="0.3">
      <c r="A1427" s="366">
        <v>42946.838194386575</v>
      </c>
      <c r="B1427" s="355">
        <v>34556.646000000001</v>
      </c>
      <c r="C1427" s="355">
        <f t="shared" si="24"/>
        <v>0.2819999999992433</v>
      </c>
      <c r="D1427" s="420">
        <f t="shared" si="25"/>
        <v>0.14099999999962165</v>
      </c>
      <c r="H1427" s="337"/>
      <c r="I1427" s="333"/>
      <c r="J1427" s="358">
        <v>59</v>
      </c>
      <c r="K1427" s="82">
        <v>1</v>
      </c>
    </row>
    <row r="1428" spans="1:11" x14ac:dyDescent="0.3">
      <c r="A1428" s="366">
        <v>42946.879861053239</v>
      </c>
      <c r="B1428" s="355">
        <v>34556.936000000002</v>
      </c>
      <c r="C1428" s="355">
        <f t="shared" si="24"/>
        <v>0.29000000000087311</v>
      </c>
      <c r="D1428" s="420">
        <f t="shared" si="25"/>
        <v>0.14500000000043656</v>
      </c>
      <c r="H1428" s="337"/>
      <c r="I1428" s="333"/>
      <c r="J1428" s="82">
        <v>60</v>
      </c>
      <c r="K1428" s="319">
        <v>2</v>
      </c>
    </row>
    <row r="1429" spans="1:11" x14ac:dyDescent="0.3">
      <c r="A1429" s="366">
        <v>42946.921527719911</v>
      </c>
      <c r="B1429" s="355">
        <v>34557.228999999999</v>
      </c>
      <c r="C1429" s="355">
        <f t="shared" si="24"/>
        <v>0.29299999999784632</v>
      </c>
      <c r="D1429" s="420">
        <f t="shared" si="25"/>
        <v>0.14649999999892316</v>
      </c>
      <c r="H1429" s="337"/>
      <c r="I1429" s="333"/>
      <c r="J1429" s="82">
        <v>61</v>
      </c>
      <c r="K1429" s="320">
        <v>3</v>
      </c>
    </row>
    <row r="1430" spans="1:11" x14ac:dyDescent="0.3">
      <c r="A1430" s="360">
        <v>42946.963194386575</v>
      </c>
      <c r="B1430" s="356">
        <v>34557.512000000002</v>
      </c>
      <c r="C1430" s="356">
        <f t="shared" si="24"/>
        <v>0.28300000000308501</v>
      </c>
      <c r="D1430" s="418">
        <f t="shared" si="25"/>
        <v>0.1415000000015425</v>
      </c>
      <c r="E1430" s="336">
        <f>SUM(C1407:C1430)*7.4805194805</f>
        <v>52.700259740163865</v>
      </c>
      <c r="F1430" s="324">
        <f>AVERAGE(D1407:D1430)</f>
        <v>0.14677083333344854</v>
      </c>
      <c r="G1430" s="324">
        <f>_xlfn.STDEV.S(D1407:D1430)</f>
        <v>3.4261753510555597E-3</v>
      </c>
      <c r="H1430" s="343"/>
      <c r="I1430" s="344">
        <f>AVERAGE(D1278:D1430)</f>
        <v>0.14749346405229291</v>
      </c>
      <c r="J1430" s="82">
        <v>62</v>
      </c>
      <c r="K1430" s="321">
        <v>4</v>
      </c>
    </row>
    <row r="1431" spans="1:11" x14ac:dyDescent="0.3">
      <c r="A1431" s="366">
        <v>42947.004861053239</v>
      </c>
      <c r="B1431" s="355">
        <v>34557.800000000003</v>
      </c>
      <c r="C1431" s="355">
        <f t="shared" si="24"/>
        <v>0.28800000000046566</v>
      </c>
      <c r="D1431" s="420">
        <f t="shared" si="25"/>
        <v>0.14400000000023283</v>
      </c>
      <c r="H1431" s="337"/>
      <c r="I1431" s="333"/>
      <c r="J1431" s="358">
        <v>63</v>
      </c>
      <c r="K1431" s="82">
        <v>1</v>
      </c>
    </row>
    <row r="1432" spans="1:11" x14ac:dyDescent="0.3">
      <c r="A1432" s="366">
        <v>42947.046527719911</v>
      </c>
      <c r="B1432" s="355">
        <v>34558.101000000002</v>
      </c>
      <c r="C1432" s="355">
        <f t="shared" si="24"/>
        <v>0.30099999999947613</v>
      </c>
      <c r="D1432" s="420">
        <f t="shared" si="25"/>
        <v>0.15049999999973807</v>
      </c>
      <c r="H1432" s="337"/>
      <c r="I1432" s="333"/>
      <c r="J1432" s="82">
        <v>64</v>
      </c>
      <c r="K1432" s="319">
        <v>2</v>
      </c>
    </row>
    <row r="1433" spans="1:11" x14ac:dyDescent="0.3">
      <c r="A1433" s="366">
        <v>42947.088194386575</v>
      </c>
      <c r="B1433" s="355">
        <v>34558.398999999998</v>
      </c>
      <c r="C1433" s="355">
        <f t="shared" si="24"/>
        <v>0.29799999999522697</v>
      </c>
      <c r="D1433" s="420">
        <f t="shared" si="25"/>
        <v>0.14899999999761349</v>
      </c>
      <c r="H1433" s="337"/>
      <c r="I1433" s="333"/>
      <c r="J1433" s="82">
        <v>65</v>
      </c>
      <c r="K1433" s="320">
        <v>3</v>
      </c>
    </row>
    <row r="1434" spans="1:11" x14ac:dyDescent="0.3">
      <c r="A1434" s="366">
        <v>42947.129861053239</v>
      </c>
      <c r="B1434" s="355">
        <v>34558.688999999998</v>
      </c>
      <c r="C1434" s="355">
        <f t="shared" si="24"/>
        <v>0.29000000000087311</v>
      </c>
      <c r="D1434" s="420">
        <f t="shared" si="25"/>
        <v>0.14500000000043656</v>
      </c>
      <c r="H1434" s="337"/>
      <c r="I1434" s="333"/>
      <c r="J1434" s="82">
        <v>66</v>
      </c>
      <c r="K1434" s="321">
        <v>4</v>
      </c>
    </row>
    <row r="1435" spans="1:11" x14ac:dyDescent="0.3">
      <c r="A1435" s="366">
        <v>42947.171527719911</v>
      </c>
      <c r="B1435" s="355">
        <v>34558.985999999997</v>
      </c>
      <c r="C1435" s="355">
        <f t="shared" si="24"/>
        <v>0.29699999999866122</v>
      </c>
      <c r="D1435" s="420">
        <f t="shared" si="25"/>
        <v>0.14849999999933061</v>
      </c>
      <c r="H1435" s="337"/>
      <c r="I1435" s="333"/>
      <c r="J1435" s="358">
        <v>67</v>
      </c>
      <c r="K1435" s="82">
        <v>1</v>
      </c>
    </row>
    <row r="1436" spans="1:11" x14ac:dyDescent="0.3">
      <c r="A1436" s="366">
        <v>42947.213194386575</v>
      </c>
      <c r="B1436" s="355">
        <v>34559.292000000001</v>
      </c>
      <c r="C1436" s="355">
        <f t="shared" si="24"/>
        <v>0.30600000000413274</v>
      </c>
      <c r="D1436" s="420">
        <f t="shared" si="25"/>
        <v>0.15300000000206637</v>
      </c>
      <c r="H1436" s="337"/>
      <c r="I1436" s="333"/>
      <c r="J1436" s="82">
        <v>68</v>
      </c>
      <c r="K1436" s="319">
        <v>2</v>
      </c>
    </row>
    <row r="1437" spans="1:11" x14ac:dyDescent="0.3">
      <c r="A1437" s="366">
        <v>42947.254861053239</v>
      </c>
      <c r="B1437" s="355">
        <v>34559.589</v>
      </c>
      <c r="C1437" s="355">
        <f t="shared" si="24"/>
        <v>0.29699999999866122</v>
      </c>
      <c r="D1437" s="420">
        <f t="shared" si="25"/>
        <v>0.14849999999933061</v>
      </c>
      <c r="H1437" s="337"/>
      <c r="I1437" s="333"/>
      <c r="J1437" s="82">
        <v>69</v>
      </c>
      <c r="K1437" s="320">
        <v>3</v>
      </c>
    </row>
    <row r="1438" spans="1:11" x14ac:dyDescent="0.3">
      <c r="A1438" s="366">
        <v>42947.296527719911</v>
      </c>
      <c r="B1438" s="355">
        <v>34559.879999999997</v>
      </c>
      <c r="C1438" s="355">
        <f t="shared" si="24"/>
        <v>0.29099999999743886</v>
      </c>
      <c r="D1438" s="420">
        <f t="shared" si="25"/>
        <v>0.14549999999871943</v>
      </c>
      <c r="H1438" s="337"/>
      <c r="I1438" s="333"/>
      <c r="J1438" s="82">
        <v>70</v>
      </c>
      <c r="K1438" s="321">
        <v>4</v>
      </c>
    </row>
    <row r="1439" spans="1:11" x14ac:dyDescent="0.3">
      <c r="A1439" s="366">
        <v>42947.338194386575</v>
      </c>
      <c r="B1439" s="355">
        <v>34560.190999999999</v>
      </c>
      <c r="C1439" s="355">
        <f t="shared" si="24"/>
        <v>0.3110000000015134</v>
      </c>
      <c r="D1439" s="420">
        <f t="shared" si="25"/>
        <v>0.1555000000007567</v>
      </c>
      <c r="H1439" s="337"/>
      <c r="I1439" s="333"/>
      <c r="J1439" s="358">
        <v>71</v>
      </c>
      <c r="K1439" s="82">
        <v>1</v>
      </c>
    </row>
    <row r="1440" spans="1:11" x14ac:dyDescent="0.3">
      <c r="A1440" s="366">
        <v>42947.379861053239</v>
      </c>
      <c r="B1440" s="355">
        <v>34560.489000000001</v>
      </c>
      <c r="C1440" s="355">
        <f t="shared" si="24"/>
        <v>0.29800000000250293</v>
      </c>
      <c r="D1440" s="420">
        <f t="shared" si="25"/>
        <v>0.14900000000125146</v>
      </c>
      <c r="H1440" s="337"/>
      <c r="I1440" s="62"/>
      <c r="J1440" s="82">
        <v>72</v>
      </c>
      <c r="K1440" s="319">
        <v>2</v>
      </c>
    </row>
    <row r="1441" spans="1:11" x14ac:dyDescent="0.3">
      <c r="A1441" s="366">
        <v>42947.421527719911</v>
      </c>
      <c r="B1441" s="355">
        <v>34560.781999999999</v>
      </c>
      <c r="C1441" s="355">
        <f t="shared" si="24"/>
        <v>0.29299999999784632</v>
      </c>
      <c r="D1441" s="420">
        <f t="shared" si="25"/>
        <v>0.14649999999892316</v>
      </c>
      <c r="H1441" s="337"/>
      <c r="I1441" s="62"/>
      <c r="J1441" s="82">
        <v>73</v>
      </c>
      <c r="K1441" s="320">
        <v>3</v>
      </c>
    </row>
    <row r="1442" spans="1:11" x14ac:dyDescent="0.3">
      <c r="A1442" s="366">
        <v>42947.463194386575</v>
      </c>
      <c r="B1442" s="355">
        <v>34561.089</v>
      </c>
      <c r="C1442" s="355">
        <f t="shared" si="24"/>
        <v>0.30700000000069849</v>
      </c>
      <c r="D1442" s="420">
        <f t="shared" si="25"/>
        <v>0.15350000000034925</v>
      </c>
      <c r="H1442" s="337"/>
      <c r="I1442" s="62"/>
      <c r="J1442" s="82">
        <v>74</v>
      </c>
      <c r="K1442" s="321">
        <v>4</v>
      </c>
    </row>
    <row r="1443" spans="1:11" x14ac:dyDescent="0.3">
      <c r="A1443" s="366">
        <v>42947.504861053239</v>
      </c>
      <c r="B1443" s="355">
        <v>34561.389000000003</v>
      </c>
      <c r="C1443" s="355">
        <f t="shared" si="24"/>
        <v>0.30000000000291038</v>
      </c>
      <c r="D1443" s="420">
        <f t="shared" si="25"/>
        <v>0.15000000000145519</v>
      </c>
      <c r="H1443" s="337"/>
      <c r="I1443" s="62"/>
      <c r="J1443" s="358">
        <v>75</v>
      </c>
      <c r="K1443" s="82">
        <v>1</v>
      </c>
    </row>
    <row r="1444" spans="1:11" x14ac:dyDescent="0.3">
      <c r="A1444" s="366">
        <v>42947.546527719911</v>
      </c>
      <c r="B1444" s="355">
        <v>34561.678999999996</v>
      </c>
      <c r="C1444" s="355">
        <f t="shared" si="24"/>
        <v>0.28999999999359716</v>
      </c>
      <c r="D1444" s="420">
        <f t="shared" si="25"/>
        <v>0.14499999999679858</v>
      </c>
      <c r="H1444" s="337"/>
      <c r="I1444" s="62"/>
      <c r="J1444" s="82">
        <v>76</v>
      </c>
      <c r="K1444" s="319">
        <v>2</v>
      </c>
    </row>
    <row r="1445" spans="1:11" x14ac:dyDescent="0.3">
      <c r="A1445" s="366">
        <v>42947.588194386575</v>
      </c>
      <c r="B1445" s="355">
        <v>34561.972999999998</v>
      </c>
      <c r="C1445" s="355">
        <f t="shared" si="24"/>
        <v>0.29400000000168802</v>
      </c>
      <c r="D1445" s="420">
        <f t="shared" si="25"/>
        <v>0.14700000000084401</v>
      </c>
      <c r="H1445" s="337"/>
      <c r="I1445" s="62"/>
      <c r="J1445" s="82">
        <v>77</v>
      </c>
      <c r="K1445" s="320">
        <v>3</v>
      </c>
    </row>
    <row r="1446" spans="1:11" x14ac:dyDescent="0.3">
      <c r="A1446" s="366">
        <v>42947.629861053239</v>
      </c>
      <c r="B1446" s="355">
        <v>34562.275000000001</v>
      </c>
      <c r="C1446" s="355">
        <f t="shared" si="24"/>
        <v>0.30200000000331784</v>
      </c>
      <c r="D1446" s="420">
        <f t="shared" si="25"/>
        <v>0.15100000000165892</v>
      </c>
      <c r="H1446" s="337"/>
      <c r="I1446" s="62"/>
      <c r="J1446" s="82">
        <v>78</v>
      </c>
      <c r="K1446" s="321">
        <v>4</v>
      </c>
    </row>
    <row r="1447" spans="1:11" x14ac:dyDescent="0.3">
      <c r="A1447" s="366">
        <v>42947.671527719911</v>
      </c>
      <c r="B1447" s="355">
        <v>34562.561999999998</v>
      </c>
      <c r="C1447" s="355">
        <f t="shared" si="24"/>
        <v>0.28699999999662396</v>
      </c>
      <c r="D1447" s="420">
        <f t="shared" si="25"/>
        <v>0.14349999999831198</v>
      </c>
      <c r="H1447" s="337"/>
      <c r="I1447" s="62"/>
      <c r="J1447" s="358">
        <v>79</v>
      </c>
      <c r="K1447" s="82">
        <v>1</v>
      </c>
    </row>
    <row r="1448" spans="1:11" x14ac:dyDescent="0.3">
      <c r="A1448" s="366">
        <v>42947.713194386575</v>
      </c>
      <c r="B1448" s="355">
        <v>34562.853000000003</v>
      </c>
      <c r="C1448" s="355">
        <f t="shared" si="24"/>
        <v>0.29100000000471482</v>
      </c>
      <c r="D1448" s="420">
        <f t="shared" si="25"/>
        <v>0.14550000000235741</v>
      </c>
      <c r="H1448" s="337"/>
      <c r="I1448" s="62"/>
      <c r="J1448" s="82">
        <v>80</v>
      </c>
      <c r="K1448" s="319">
        <v>2</v>
      </c>
    </row>
    <row r="1449" spans="1:11" x14ac:dyDescent="0.3">
      <c r="A1449" s="366">
        <v>42947.754861053239</v>
      </c>
      <c r="B1449" s="355">
        <v>34563.15</v>
      </c>
      <c r="C1449" s="355">
        <f t="shared" si="24"/>
        <v>0.29699999999866122</v>
      </c>
      <c r="D1449" s="420">
        <f t="shared" si="25"/>
        <v>0.14849999999933061</v>
      </c>
      <c r="H1449" s="337"/>
      <c r="I1449" s="62"/>
      <c r="J1449" s="82">
        <v>81</v>
      </c>
      <c r="K1449" s="320">
        <v>3</v>
      </c>
    </row>
    <row r="1450" spans="1:11" x14ac:dyDescent="0.3">
      <c r="A1450" s="366">
        <v>42947.796527719911</v>
      </c>
      <c r="B1450" s="355">
        <v>34563.438000000002</v>
      </c>
      <c r="C1450" s="355">
        <f t="shared" si="24"/>
        <v>0.28800000000046566</v>
      </c>
      <c r="D1450" s="420">
        <f t="shared" si="25"/>
        <v>0.14400000000023283</v>
      </c>
      <c r="H1450" s="337"/>
      <c r="I1450" s="62"/>
      <c r="J1450" s="82">
        <v>82</v>
      </c>
      <c r="K1450" s="321">
        <v>4</v>
      </c>
    </row>
    <row r="1451" spans="1:11" x14ac:dyDescent="0.3">
      <c r="A1451" s="366">
        <v>42947.838194386575</v>
      </c>
      <c r="B1451" s="355">
        <v>34563.714</v>
      </c>
      <c r="C1451" s="355">
        <f t="shared" si="24"/>
        <v>0.27599999999802094</v>
      </c>
      <c r="D1451" s="420">
        <f t="shared" si="25"/>
        <v>0.13799999999901047</v>
      </c>
      <c r="H1451" s="337"/>
      <c r="I1451" s="62"/>
      <c r="J1451" s="358">
        <v>83</v>
      </c>
      <c r="K1451" s="82">
        <v>1</v>
      </c>
    </row>
    <row r="1452" spans="1:11" x14ac:dyDescent="0.3">
      <c r="A1452" s="366">
        <v>42947.879861053239</v>
      </c>
      <c r="B1452" s="355">
        <v>34564.008000000002</v>
      </c>
      <c r="C1452" s="355">
        <f t="shared" si="24"/>
        <v>0.29400000000168802</v>
      </c>
      <c r="D1452" s="420">
        <f t="shared" si="25"/>
        <v>0.14700000000084401</v>
      </c>
      <c r="H1452" s="337"/>
      <c r="I1452" s="62"/>
      <c r="J1452" s="82">
        <v>84</v>
      </c>
      <c r="K1452" s="319">
        <v>2</v>
      </c>
    </row>
    <row r="1453" spans="1:11" x14ac:dyDescent="0.3">
      <c r="A1453" s="366">
        <v>42947.921527719911</v>
      </c>
      <c r="B1453" s="355">
        <v>34564.302000000003</v>
      </c>
      <c r="C1453" s="355">
        <f t="shared" si="24"/>
        <v>0.29400000000168802</v>
      </c>
      <c r="D1453" s="420">
        <f t="shared" si="25"/>
        <v>0.14700000000084401</v>
      </c>
      <c r="H1453" s="337"/>
      <c r="I1453" s="62"/>
      <c r="J1453" s="82">
        <v>85</v>
      </c>
      <c r="K1453" s="320">
        <v>3</v>
      </c>
    </row>
    <row r="1454" spans="1:11" x14ac:dyDescent="0.3">
      <c r="A1454" s="360">
        <v>42947.963194386575</v>
      </c>
      <c r="B1454" s="356">
        <v>34564.587</v>
      </c>
      <c r="C1454" s="356">
        <f t="shared" si="24"/>
        <v>0.2849999999962165</v>
      </c>
      <c r="D1454" s="418">
        <f t="shared" si="25"/>
        <v>0.14249999999810825</v>
      </c>
      <c r="E1454" s="336">
        <f>SUM(C1431:C1454)*7.4805194805</f>
        <v>52.924675324515725</v>
      </c>
      <c r="F1454" s="324">
        <f>AVERAGE(D1431:D1454)</f>
        <v>0.14739583333327269</v>
      </c>
      <c r="G1454" s="324">
        <f>_xlfn.STDEV.S(D1431:D1454)</f>
        <v>3.8616823515544049E-3</v>
      </c>
      <c r="H1454" s="337"/>
      <c r="I1454" s="62"/>
      <c r="J1454" s="82">
        <v>86</v>
      </c>
      <c r="K1454" s="321">
        <v>4</v>
      </c>
    </row>
    <row r="1455" spans="1:11" x14ac:dyDescent="0.3">
      <c r="A1455" s="366">
        <v>42948.004861053239</v>
      </c>
      <c r="B1455" s="355">
        <v>34564.874000000003</v>
      </c>
      <c r="C1455" s="355">
        <f t="shared" si="24"/>
        <v>0.28700000000389991</v>
      </c>
      <c r="D1455" s="420">
        <f t="shared" si="25"/>
        <v>0.14350000000194996</v>
      </c>
      <c r="H1455" s="337"/>
      <c r="I1455" s="62"/>
      <c r="J1455" s="358">
        <v>87</v>
      </c>
      <c r="K1455" s="82">
        <v>1</v>
      </c>
    </row>
    <row r="1456" spans="1:11" x14ac:dyDescent="0.3">
      <c r="A1456" s="366">
        <v>42948.046527719911</v>
      </c>
      <c r="B1456" s="355">
        <v>34565.171999999999</v>
      </c>
      <c r="C1456" s="355">
        <f t="shared" si="24"/>
        <v>0.29799999999522697</v>
      </c>
      <c r="D1456" s="420">
        <f t="shared" si="25"/>
        <v>0.14899999999761349</v>
      </c>
      <c r="H1456" s="337"/>
      <c r="I1456" s="62"/>
      <c r="J1456" s="82">
        <v>88</v>
      </c>
      <c r="K1456" s="319">
        <v>2</v>
      </c>
    </row>
    <row r="1457" spans="1:12" x14ac:dyDescent="0.3">
      <c r="A1457" s="366">
        <v>42948.088194386575</v>
      </c>
      <c r="B1457" s="355">
        <v>34565.47</v>
      </c>
      <c r="C1457" s="355">
        <f t="shared" si="24"/>
        <v>0.29800000000250293</v>
      </c>
      <c r="D1457" s="420">
        <f t="shared" si="25"/>
        <v>0.14900000000125146</v>
      </c>
      <c r="H1457" s="337"/>
      <c r="I1457" s="62"/>
      <c r="J1457" s="82">
        <v>89</v>
      </c>
      <c r="K1457" s="320">
        <v>3</v>
      </c>
    </row>
    <row r="1458" spans="1:12" x14ac:dyDescent="0.3">
      <c r="A1458" s="366">
        <v>42948.129861053239</v>
      </c>
      <c r="B1458" s="355">
        <v>34565.760999999999</v>
      </c>
      <c r="C1458" s="355">
        <f t="shared" si="24"/>
        <v>0.29099999999743886</v>
      </c>
      <c r="D1458" s="420">
        <f t="shared" si="25"/>
        <v>0.14549999999871943</v>
      </c>
      <c r="H1458" s="337"/>
      <c r="I1458" s="62"/>
      <c r="J1458" s="82">
        <v>90</v>
      </c>
      <c r="K1458" s="321">
        <v>4</v>
      </c>
    </row>
    <row r="1459" spans="1:12" x14ac:dyDescent="0.3">
      <c r="A1459" s="366">
        <v>42948.171527719911</v>
      </c>
      <c r="B1459" s="355">
        <v>34566.063999999998</v>
      </c>
      <c r="C1459" s="355">
        <f t="shared" si="24"/>
        <v>0.30299999999988358</v>
      </c>
      <c r="D1459" s="420">
        <f t="shared" si="25"/>
        <v>0.15149999999994179</v>
      </c>
      <c r="H1459" s="337"/>
      <c r="I1459" s="62"/>
      <c r="J1459" s="358">
        <v>91</v>
      </c>
      <c r="K1459" s="82">
        <v>1</v>
      </c>
    </row>
    <row r="1460" spans="1:12" x14ac:dyDescent="0.3">
      <c r="A1460" s="366">
        <v>42948.213194386575</v>
      </c>
      <c r="B1460" s="355">
        <v>34566.370000000003</v>
      </c>
      <c r="C1460" s="355">
        <f t="shared" si="24"/>
        <v>0.30600000000413274</v>
      </c>
      <c r="D1460" s="420">
        <f t="shared" si="25"/>
        <v>0.15300000000206637</v>
      </c>
      <c r="H1460" s="337"/>
      <c r="I1460" s="62"/>
      <c r="J1460" s="82">
        <v>92</v>
      </c>
      <c r="K1460" s="319">
        <v>2</v>
      </c>
    </row>
    <row r="1461" spans="1:12" x14ac:dyDescent="0.3">
      <c r="A1461" s="366">
        <v>42948.254861053239</v>
      </c>
      <c r="B1461" s="355">
        <v>34566.660000000003</v>
      </c>
      <c r="C1461" s="355">
        <f t="shared" si="24"/>
        <v>0.29000000000087311</v>
      </c>
      <c r="D1461" s="420">
        <f t="shared" si="25"/>
        <v>0.14500000000043656</v>
      </c>
      <c r="H1461" s="337"/>
      <c r="I1461" s="62"/>
      <c r="J1461" s="82">
        <v>93</v>
      </c>
      <c r="K1461" s="320">
        <v>3</v>
      </c>
    </row>
    <row r="1462" spans="1:12" x14ac:dyDescent="0.3">
      <c r="A1462" s="366">
        <v>42948.296527719911</v>
      </c>
      <c r="B1462" s="355">
        <v>34566.961000000003</v>
      </c>
      <c r="C1462" s="355">
        <f t="shared" si="24"/>
        <v>0.30099999999947613</v>
      </c>
      <c r="D1462" s="420">
        <f t="shared" si="25"/>
        <v>0.15049999999973807</v>
      </c>
      <c r="H1462" s="337"/>
      <c r="I1462" s="62"/>
      <c r="J1462" s="82">
        <v>94</v>
      </c>
      <c r="K1462" s="321">
        <v>4</v>
      </c>
    </row>
    <row r="1463" spans="1:12" x14ac:dyDescent="0.3">
      <c r="A1463" s="366">
        <v>42948.338194386575</v>
      </c>
      <c r="B1463" s="355">
        <v>34567.267</v>
      </c>
      <c r="C1463" s="355">
        <f t="shared" si="24"/>
        <v>0.30599999999685679</v>
      </c>
      <c r="D1463" s="420">
        <f t="shared" si="25"/>
        <v>0.15299999999842839</v>
      </c>
      <c r="H1463" s="337"/>
      <c r="I1463" s="62"/>
      <c r="J1463" s="358">
        <v>95</v>
      </c>
      <c r="K1463" s="82">
        <v>1</v>
      </c>
    </row>
    <row r="1464" spans="1:12" x14ac:dyDescent="0.3">
      <c r="A1464" s="366">
        <v>42948.395138888889</v>
      </c>
      <c r="B1464" s="355">
        <v>34567.56</v>
      </c>
      <c r="C1464" s="355">
        <f t="shared" si="24"/>
        <v>0.29299999999784632</v>
      </c>
      <c r="D1464" s="420">
        <f t="shared" si="25"/>
        <v>0.14649999999892316</v>
      </c>
      <c r="H1464" s="337"/>
      <c r="I1464" s="62"/>
      <c r="J1464" s="82">
        <v>1</v>
      </c>
      <c r="K1464" s="319">
        <v>2</v>
      </c>
      <c r="L1464" s="345" t="s">
        <v>313</v>
      </c>
    </row>
    <row r="1465" spans="1:12" x14ac:dyDescent="0.3">
      <c r="A1465" s="366">
        <v>42948.436805555553</v>
      </c>
      <c r="B1465" s="355">
        <v>34567.853000000003</v>
      </c>
      <c r="C1465" s="355">
        <f t="shared" si="24"/>
        <v>0.29300000000512227</v>
      </c>
      <c r="D1465" s="420">
        <f t="shared" si="25"/>
        <v>0.14650000000256114</v>
      </c>
      <c r="H1465" s="337"/>
      <c r="I1465" s="62"/>
      <c r="J1465" s="82">
        <v>2</v>
      </c>
      <c r="K1465" s="320">
        <v>3</v>
      </c>
    </row>
    <row r="1466" spans="1:12" x14ac:dyDescent="0.3">
      <c r="A1466" s="366">
        <v>42948.478472222225</v>
      </c>
      <c r="B1466" s="355">
        <v>34568.152999999998</v>
      </c>
      <c r="C1466" s="355">
        <f t="shared" si="24"/>
        <v>0.29999999999563443</v>
      </c>
      <c r="D1466" s="420">
        <f t="shared" si="25"/>
        <v>0.14999999999781721</v>
      </c>
      <c r="H1466" s="337"/>
      <c r="I1466" s="62"/>
      <c r="J1466" s="82">
        <v>3</v>
      </c>
      <c r="K1466" s="321">
        <v>4</v>
      </c>
    </row>
    <row r="1467" spans="1:12" x14ac:dyDescent="0.3">
      <c r="A1467" s="366">
        <v>42948.520138715277</v>
      </c>
      <c r="B1467" s="355">
        <v>34568.447999999997</v>
      </c>
      <c r="C1467" s="355">
        <f t="shared" si="24"/>
        <v>0.29499999999825377</v>
      </c>
      <c r="D1467" s="420">
        <f t="shared" si="25"/>
        <v>0.14749999999912689</v>
      </c>
      <c r="H1467" s="337"/>
      <c r="I1467" s="62"/>
      <c r="J1467" s="82">
        <v>4</v>
      </c>
      <c r="K1467" s="82">
        <v>1</v>
      </c>
    </row>
    <row r="1468" spans="1:12" x14ac:dyDescent="0.3">
      <c r="A1468" s="366">
        <v>42948.561805324076</v>
      </c>
      <c r="B1468" s="355">
        <v>34568.739000000001</v>
      </c>
      <c r="C1468" s="355">
        <f t="shared" si="24"/>
        <v>0.29100000000471482</v>
      </c>
      <c r="D1468" s="420">
        <f t="shared" si="25"/>
        <v>0.14550000000235741</v>
      </c>
      <c r="H1468" s="337"/>
      <c r="I1468" s="62"/>
      <c r="J1468" s="82">
        <v>5</v>
      </c>
      <c r="K1468" s="319">
        <v>2</v>
      </c>
    </row>
    <row r="1469" spans="1:12" x14ac:dyDescent="0.3">
      <c r="A1469" s="366">
        <v>42948.603471932867</v>
      </c>
      <c r="B1469" s="355">
        <v>34569.038</v>
      </c>
      <c r="C1469" s="355">
        <f t="shared" si="24"/>
        <v>0.29899999999906868</v>
      </c>
      <c r="D1469" s="420">
        <f t="shared" si="25"/>
        <v>0.14949999999953434</v>
      </c>
      <c r="H1469" s="337"/>
      <c r="I1469" s="62"/>
      <c r="J1469" s="82">
        <v>6</v>
      </c>
      <c r="K1469" s="320">
        <v>3</v>
      </c>
    </row>
    <row r="1470" spans="1:12" x14ac:dyDescent="0.3">
      <c r="A1470" s="366">
        <v>42948.645138541666</v>
      </c>
      <c r="B1470" s="355">
        <v>34569.332000000002</v>
      </c>
      <c r="C1470" s="355">
        <f t="shared" si="24"/>
        <v>0.29400000000168802</v>
      </c>
      <c r="D1470" s="420">
        <f t="shared" si="25"/>
        <v>0.14700000000084401</v>
      </c>
      <c r="H1470" s="337"/>
      <c r="I1470" s="62"/>
      <c r="J1470" s="82">
        <v>7</v>
      </c>
      <c r="K1470" s="321">
        <v>4</v>
      </c>
    </row>
    <row r="1471" spans="1:12" x14ac:dyDescent="0.3">
      <c r="A1471" s="366">
        <v>42948.686805150464</v>
      </c>
      <c r="B1471" s="355">
        <v>34569.612000000001</v>
      </c>
      <c r="C1471" s="355">
        <f t="shared" si="24"/>
        <v>0.27999999999883585</v>
      </c>
      <c r="D1471" s="420">
        <f t="shared" si="25"/>
        <v>0.13999999999941792</v>
      </c>
      <c r="H1471" s="337"/>
      <c r="I1471" s="62"/>
      <c r="J1471" s="82">
        <v>8</v>
      </c>
      <c r="K1471" s="82">
        <v>1</v>
      </c>
    </row>
    <row r="1472" spans="1:12" x14ac:dyDescent="0.3">
      <c r="A1472" s="366">
        <v>42948.728471759256</v>
      </c>
      <c r="B1472" s="355">
        <v>34569.902000000002</v>
      </c>
      <c r="C1472" s="355">
        <f t="shared" si="24"/>
        <v>0.29000000000087311</v>
      </c>
      <c r="D1472" s="420">
        <f t="shared" si="25"/>
        <v>0.14500000000043656</v>
      </c>
      <c r="H1472" s="337"/>
      <c r="I1472" s="62"/>
      <c r="J1472" s="82">
        <v>9</v>
      </c>
      <c r="K1472" s="319">
        <v>2</v>
      </c>
    </row>
    <row r="1473" spans="1:11" x14ac:dyDescent="0.3">
      <c r="A1473" s="366">
        <v>42948.770138368054</v>
      </c>
      <c r="B1473" s="355">
        <v>34570.194000000003</v>
      </c>
      <c r="C1473" s="355">
        <f t="shared" si="24"/>
        <v>0.29200000000128057</v>
      </c>
      <c r="D1473" s="420">
        <f t="shared" si="25"/>
        <v>0.14600000000064028</v>
      </c>
      <c r="H1473" s="337"/>
      <c r="I1473" s="62"/>
      <c r="J1473" s="82">
        <v>10</v>
      </c>
      <c r="K1473" s="320">
        <v>3</v>
      </c>
    </row>
    <row r="1474" spans="1:11" x14ac:dyDescent="0.3">
      <c r="A1474" s="366">
        <v>42948.811804976853</v>
      </c>
      <c r="B1474" s="355">
        <v>34570.481</v>
      </c>
      <c r="C1474" s="355">
        <f t="shared" si="24"/>
        <v>0.28699999999662396</v>
      </c>
      <c r="D1474" s="420">
        <f t="shared" si="25"/>
        <v>0.14349999999831198</v>
      </c>
      <c r="H1474" s="337"/>
      <c r="I1474" s="62"/>
      <c r="J1474" s="82">
        <v>11</v>
      </c>
      <c r="K1474" s="321">
        <v>4</v>
      </c>
    </row>
    <row r="1475" spans="1:11" x14ac:dyDescent="0.3">
      <c r="A1475" s="366">
        <v>42948.853471585651</v>
      </c>
      <c r="B1475" s="355">
        <v>34570.76</v>
      </c>
      <c r="C1475" s="355">
        <f t="shared" si="24"/>
        <v>0.2790000000022701</v>
      </c>
      <c r="D1475" s="420">
        <f t="shared" si="25"/>
        <v>0.13950000000113505</v>
      </c>
      <c r="H1475" s="337"/>
      <c r="I1475" s="62"/>
      <c r="J1475" s="82">
        <v>12</v>
      </c>
      <c r="K1475" s="82">
        <v>1</v>
      </c>
    </row>
    <row r="1476" spans="1:11" x14ac:dyDescent="0.3">
      <c r="A1476" s="366">
        <v>42948.895138194443</v>
      </c>
      <c r="B1476" s="355">
        <v>34571.048000000003</v>
      </c>
      <c r="C1476" s="355">
        <f t="shared" si="24"/>
        <v>0.28800000000046566</v>
      </c>
      <c r="D1476" s="420">
        <f t="shared" si="25"/>
        <v>0.14400000000023283</v>
      </c>
      <c r="H1476" s="337"/>
      <c r="I1476" s="62"/>
      <c r="J1476" s="82">
        <v>13</v>
      </c>
      <c r="K1476" s="319">
        <v>2</v>
      </c>
    </row>
    <row r="1477" spans="1:11" x14ac:dyDescent="0.3">
      <c r="A1477" s="366">
        <v>42948.936804803241</v>
      </c>
      <c r="B1477" s="355">
        <v>34571.332000000002</v>
      </c>
      <c r="C1477" s="355">
        <f t="shared" si="24"/>
        <v>0.28399999999965075</v>
      </c>
      <c r="D1477" s="420">
        <f t="shared" si="25"/>
        <v>0.14199999999982538</v>
      </c>
      <c r="H1477" s="337"/>
      <c r="I1477" s="62"/>
      <c r="J1477" s="82">
        <v>14</v>
      </c>
      <c r="K1477" s="320">
        <v>3</v>
      </c>
    </row>
    <row r="1478" spans="1:11" x14ac:dyDescent="0.3">
      <c r="A1478" s="360">
        <v>42948.97847141204</v>
      </c>
      <c r="B1478" s="356">
        <v>34571.612000000001</v>
      </c>
      <c r="C1478" s="356">
        <f t="shared" si="24"/>
        <v>0.27999999999883585</v>
      </c>
      <c r="D1478" s="418">
        <f t="shared" si="25"/>
        <v>0.13999999999941792</v>
      </c>
      <c r="E1478" s="336">
        <f>SUM(C1455:C1478)*7.4805194805</f>
        <v>52.550649350523386</v>
      </c>
      <c r="F1478" s="324">
        <f>AVERAGE(D1455:D1478)</f>
        <v>0.14635416666669698</v>
      </c>
      <c r="G1478" s="324">
        <f>_xlfn.STDEV.S(D1455:D1478)</f>
        <v>3.8715213463202925E-3</v>
      </c>
      <c r="H1478" s="337"/>
      <c r="I1478" s="62"/>
      <c r="J1478" s="82">
        <v>15</v>
      </c>
      <c r="K1478" s="321">
        <v>4</v>
      </c>
    </row>
    <row r="1479" spans="1:11" x14ac:dyDescent="0.3">
      <c r="A1479" s="366">
        <v>42949.020138020831</v>
      </c>
      <c r="B1479" s="355">
        <v>34571.900999999998</v>
      </c>
      <c r="C1479" s="355">
        <f t="shared" si="24"/>
        <v>0.28899999999703141</v>
      </c>
      <c r="D1479" s="420">
        <f t="shared" si="25"/>
        <v>0.1444999999985157</v>
      </c>
      <c r="H1479" s="337"/>
      <c r="I1479" s="62"/>
      <c r="J1479" s="82">
        <v>16</v>
      </c>
      <c r="K1479" s="82">
        <v>1</v>
      </c>
    </row>
    <row r="1480" spans="1:11" x14ac:dyDescent="0.3">
      <c r="A1480" s="366">
        <v>42949.061804629629</v>
      </c>
      <c r="B1480" s="355">
        <v>34572.201000000001</v>
      </c>
      <c r="C1480" s="355">
        <f t="shared" si="24"/>
        <v>0.30000000000291038</v>
      </c>
      <c r="D1480" s="420">
        <f t="shared" si="25"/>
        <v>0.15000000000145519</v>
      </c>
      <c r="H1480" s="337"/>
      <c r="I1480" s="62"/>
      <c r="J1480" s="82">
        <v>17</v>
      </c>
      <c r="K1480" s="319">
        <v>2</v>
      </c>
    </row>
    <row r="1481" spans="1:11" x14ac:dyDescent="0.3">
      <c r="A1481" s="366">
        <v>42949.103471238428</v>
      </c>
      <c r="B1481" s="355">
        <v>34572.491999999998</v>
      </c>
      <c r="C1481" s="355">
        <f t="shared" si="24"/>
        <v>0.29099999999743886</v>
      </c>
      <c r="D1481" s="420">
        <f t="shared" si="25"/>
        <v>0.14549999999871943</v>
      </c>
      <c r="H1481" s="337"/>
      <c r="I1481" s="62"/>
      <c r="J1481" s="82">
        <v>18</v>
      </c>
      <c r="K1481" s="320">
        <v>3</v>
      </c>
    </row>
    <row r="1482" spans="1:11" x14ac:dyDescent="0.3">
      <c r="A1482" s="366">
        <v>42949.145137847219</v>
      </c>
      <c r="B1482" s="355">
        <v>34572.78</v>
      </c>
      <c r="C1482" s="355">
        <f t="shared" si="24"/>
        <v>0.28800000000046566</v>
      </c>
      <c r="D1482" s="420">
        <f t="shared" si="25"/>
        <v>0.14400000000023283</v>
      </c>
      <c r="H1482" s="337"/>
      <c r="I1482" s="62"/>
      <c r="J1482" s="82">
        <v>19</v>
      </c>
      <c r="K1482" s="321">
        <v>4</v>
      </c>
    </row>
    <row r="1483" spans="1:11" x14ac:dyDescent="0.3">
      <c r="A1483" s="366">
        <v>42949.186804456018</v>
      </c>
      <c r="B1483" s="355">
        <v>34573.080999999998</v>
      </c>
      <c r="C1483" s="355">
        <f t="shared" si="24"/>
        <v>0.30099999999947613</v>
      </c>
      <c r="D1483" s="420">
        <f t="shared" si="25"/>
        <v>0.15049999999973807</v>
      </c>
      <c r="H1483" s="337"/>
      <c r="I1483" s="62"/>
      <c r="J1483" s="82">
        <v>20</v>
      </c>
      <c r="K1483" s="82">
        <v>1</v>
      </c>
    </row>
    <row r="1484" spans="1:11" x14ac:dyDescent="0.3">
      <c r="A1484" s="366">
        <v>42949.228471064816</v>
      </c>
      <c r="B1484" s="355">
        <v>34573.381999999998</v>
      </c>
      <c r="C1484" s="355">
        <f t="shared" si="24"/>
        <v>0.30099999999947613</v>
      </c>
      <c r="D1484" s="420">
        <f t="shared" si="25"/>
        <v>0.15049999999973807</v>
      </c>
      <c r="H1484" s="337"/>
      <c r="I1484" s="62"/>
      <c r="J1484" s="82">
        <v>21</v>
      </c>
      <c r="K1484" s="319">
        <v>2</v>
      </c>
    </row>
    <row r="1485" spans="1:11" x14ac:dyDescent="0.3">
      <c r="A1485" s="366">
        <v>42949.270137673608</v>
      </c>
      <c r="B1485" s="355">
        <v>34573.678</v>
      </c>
      <c r="C1485" s="355">
        <f t="shared" si="24"/>
        <v>0.29600000000209548</v>
      </c>
      <c r="D1485" s="420">
        <f t="shared" si="25"/>
        <v>0.14800000000104774</v>
      </c>
      <c r="H1485" s="337"/>
      <c r="I1485" s="62"/>
      <c r="J1485" s="82">
        <v>22</v>
      </c>
      <c r="K1485" s="320">
        <v>3</v>
      </c>
    </row>
    <row r="1486" spans="1:11" x14ac:dyDescent="0.3">
      <c r="A1486" s="366">
        <v>42949.311804282406</v>
      </c>
      <c r="B1486" s="355">
        <v>34573.978000000003</v>
      </c>
      <c r="C1486" s="355">
        <f t="shared" si="24"/>
        <v>0.30000000000291038</v>
      </c>
      <c r="D1486" s="420">
        <f t="shared" si="25"/>
        <v>0.15000000000145519</v>
      </c>
      <c r="H1486" s="337"/>
      <c r="I1486" s="62"/>
      <c r="J1486" s="82">
        <v>23</v>
      </c>
      <c r="K1486" s="321">
        <v>4</v>
      </c>
    </row>
    <row r="1487" spans="1:11" x14ac:dyDescent="0.3">
      <c r="A1487" s="366">
        <v>42949.353470891205</v>
      </c>
      <c r="B1487" s="355">
        <v>34574.28</v>
      </c>
      <c r="C1487" s="355">
        <f t="shared" si="24"/>
        <v>0.30199999999604188</v>
      </c>
      <c r="D1487" s="420">
        <f t="shared" si="25"/>
        <v>0.15099999999802094</v>
      </c>
      <c r="H1487" s="337"/>
      <c r="I1487" s="62"/>
      <c r="J1487" s="82">
        <v>24</v>
      </c>
      <c r="K1487" s="82">
        <v>1</v>
      </c>
    </row>
    <row r="1488" spans="1:11" x14ac:dyDescent="0.3">
      <c r="A1488" s="366">
        <v>42949.395137500003</v>
      </c>
      <c r="B1488" s="355">
        <v>34574.57</v>
      </c>
      <c r="C1488" s="355">
        <f t="shared" si="24"/>
        <v>0.29000000000087311</v>
      </c>
      <c r="D1488" s="420">
        <f t="shared" si="25"/>
        <v>0.14500000000043656</v>
      </c>
      <c r="H1488" s="337"/>
      <c r="I1488" s="62"/>
      <c r="J1488" s="82">
        <v>25</v>
      </c>
      <c r="K1488" s="319">
        <v>2</v>
      </c>
    </row>
    <row r="1489" spans="1:11" x14ac:dyDescent="0.3">
      <c r="A1489" s="366">
        <v>42949.436804108795</v>
      </c>
      <c r="B1489" s="355">
        <v>34574.866000000002</v>
      </c>
      <c r="C1489" s="355">
        <f t="shared" si="24"/>
        <v>0.29600000000209548</v>
      </c>
      <c r="D1489" s="420">
        <f t="shared" si="25"/>
        <v>0.14800000000104774</v>
      </c>
      <c r="H1489" s="337"/>
      <c r="I1489" s="62"/>
      <c r="J1489" s="82">
        <v>26</v>
      </c>
      <c r="K1489" s="320">
        <v>3</v>
      </c>
    </row>
    <row r="1490" spans="1:11" x14ac:dyDescent="0.3">
      <c r="A1490" s="366">
        <v>42949.478470717593</v>
      </c>
      <c r="B1490" s="355">
        <v>34575.17</v>
      </c>
      <c r="C1490" s="355">
        <f t="shared" si="24"/>
        <v>0.30399999999644933</v>
      </c>
      <c r="D1490" s="420">
        <f t="shared" si="25"/>
        <v>0.15199999999822467</v>
      </c>
      <c r="H1490" s="337"/>
      <c r="I1490" s="62"/>
      <c r="J1490" s="82">
        <v>27</v>
      </c>
      <c r="K1490" s="321">
        <v>4</v>
      </c>
    </row>
    <row r="1491" spans="1:11" x14ac:dyDescent="0.3">
      <c r="A1491" s="366">
        <v>42949.520137326392</v>
      </c>
      <c r="B1491" s="355">
        <v>34575.464</v>
      </c>
      <c r="C1491" s="355">
        <f t="shared" si="24"/>
        <v>0.29400000000168802</v>
      </c>
      <c r="D1491" s="420">
        <f t="shared" si="25"/>
        <v>0.14700000000084401</v>
      </c>
      <c r="H1491" s="337"/>
      <c r="I1491" s="62"/>
      <c r="J1491" s="82">
        <v>28</v>
      </c>
      <c r="K1491" s="82">
        <v>1</v>
      </c>
    </row>
    <row r="1492" spans="1:11" x14ac:dyDescent="0.3">
      <c r="A1492" s="366">
        <v>42949.561803935183</v>
      </c>
      <c r="B1492" s="355">
        <v>34575.747000000003</v>
      </c>
      <c r="C1492" s="355">
        <f t="shared" si="24"/>
        <v>0.28300000000308501</v>
      </c>
      <c r="D1492" s="420">
        <f t="shared" si="25"/>
        <v>0.1415000000015425</v>
      </c>
      <c r="H1492" s="337"/>
      <c r="I1492" s="62"/>
      <c r="J1492" s="82">
        <v>29</v>
      </c>
      <c r="K1492" s="319">
        <v>2</v>
      </c>
    </row>
    <row r="1493" spans="1:11" x14ac:dyDescent="0.3">
      <c r="A1493" s="366">
        <v>42949.603470543982</v>
      </c>
      <c r="B1493" s="355">
        <v>34576.044999999998</v>
      </c>
      <c r="C1493" s="355">
        <f t="shared" si="24"/>
        <v>0.29799999999522697</v>
      </c>
      <c r="D1493" s="420">
        <f t="shared" si="25"/>
        <v>0.14899999999761349</v>
      </c>
      <c r="H1493" s="337"/>
      <c r="I1493" s="62"/>
      <c r="J1493" s="82">
        <v>30</v>
      </c>
      <c r="K1493" s="320">
        <v>3</v>
      </c>
    </row>
    <row r="1494" spans="1:11" x14ac:dyDescent="0.3">
      <c r="A1494" s="366">
        <v>42949.64513715278</v>
      </c>
      <c r="B1494" s="355">
        <v>34576.337</v>
      </c>
      <c r="C1494" s="355">
        <f t="shared" si="24"/>
        <v>0.29200000000128057</v>
      </c>
      <c r="D1494" s="420">
        <f t="shared" si="25"/>
        <v>0.14600000000064028</v>
      </c>
      <c r="H1494" s="337"/>
      <c r="I1494" s="62"/>
      <c r="J1494" s="82">
        <v>31</v>
      </c>
      <c r="K1494" s="321">
        <v>4</v>
      </c>
    </row>
    <row r="1495" spans="1:11" x14ac:dyDescent="0.3">
      <c r="A1495" s="366">
        <v>42949.686803761571</v>
      </c>
      <c r="B1495" s="355">
        <v>34576.618000000002</v>
      </c>
      <c r="C1495" s="355">
        <f t="shared" si="24"/>
        <v>0.28100000000267755</v>
      </c>
      <c r="D1495" s="420">
        <f t="shared" si="25"/>
        <v>0.14050000000133878</v>
      </c>
      <c r="H1495" s="337"/>
      <c r="I1495" s="62"/>
      <c r="J1495" s="82">
        <v>32</v>
      </c>
      <c r="K1495" s="82">
        <v>1</v>
      </c>
    </row>
    <row r="1496" spans="1:11" x14ac:dyDescent="0.3">
      <c r="A1496" s="366">
        <v>42949.72847037037</v>
      </c>
      <c r="B1496" s="355">
        <v>34576.902000000002</v>
      </c>
      <c r="C1496" s="355">
        <f t="shared" si="24"/>
        <v>0.28399999999965075</v>
      </c>
      <c r="D1496" s="420">
        <f t="shared" si="25"/>
        <v>0.14199999999982538</v>
      </c>
      <c r="H1496" s="337"/>
      <c r="I1496" s="62"/>
      <c r="J1496" s="82">
        <v>33</v>
      </c>
      <c r="K1496" s="319">
        <v>2</v>
      </c>
    </row>
    <row r="1497" spans="1:11" x14ac:dyDescent="0.3">
      <c r="A1497" s="366">
        <v>42949.770136979168</v>
      </c>
      <c r="B1497" s="355">
        <v>34577.196000000004</v>
      </c>
      <c r="C1497" s="355">
        <f t="shared" si="24"/>
        <v>0.29400000000168802</v>
      </c>
      <c r="D1497" s="420">
        <f t="shared" si="25"/>
        <v>0.14700000000084401</v>
      </c>
      <c r="H1497" s="337"/>
      <c r="I1497" s="62"/>
      <c r="J1497" s="82">
        <v>34</v>
      </c>
      <c r="K1497" s="320">
        <v>3</v>
      </c>
    </row>
    <row r="1498" spans="1:11" x14ac:dyDescent="0.3">
      <c r="A1498" s="366">
        <v>42949.81180358796</v>
      </c>
      <c r="B1498" s="355">
        <v>34577.476999999999</v>
      </c>
      <c r="C1498" s="355">
        <f t="shared" si="24"/>
        <v>0.28099999999540159</v>
      </c>
      <c r="D1498" s="420">
        <f t="shared" si="25"/>
        <v>0.1404999999977008</v>
      </c>
      <c r="H1498" s="337"/>
      <c r="I1498" s="62"/>
      <c r="J1498" s="82">
        <v>35</v>
      </c>
      <c r="K1498" s="321">
        <v>4</v>
      </c>
    </row>
    <row r="1499" spans="1:11" x14ac:dyDescent="0.3">
      <c r="A1499" s="366">
        <v>42949.853470196758</v>
      </c>
      <c r="B1499" s="355">
        <v>34577.752</v>
      </c>
      <c r="C1499" s="355">
        <f t="shared" si="24"/>
        <v>0.27500000000145519</v>
      </c>
      <c r="D1499" s="420">
        <f t="shared" si="25"/>
        <v>0.1375000000007276</v>
      </c>
      <c r="H1499" s="337"/>
      <c r="I1499" s="62"/>
      <c r="J1499" s="82">
        <v>36</v>
      </c>
      <c r="K1499" s="82">
        <v>1</v>
      </c>
    </row>
    <row r="1500" spans="1:11" x14ac:dyDescent="0.3">
      <c r="A1500" s="366">
        <v>42949.895136805557</v>
      </c>
      <c r="B1500" s="355">
        <v>34578.040999999997</v>
      </c>
      <c r="C1500" s="355">
        <f t="shared" si="24"/>
        <v>0.28899999999703141</v>
      </c>
      <c r="D1500" s="420">
        <f t="shared" si="25"/>
        <v>0.1444999999985157</v>
      </c>
      <c r="H1500" s="337"/>
      <c r="I1500" s="62"/>
      <c r="J1500" s="82">
        <v>37</v>
      </c>
      <c r="K1500" s="319">
        <v>2</v>
      </c>
    </row>
    <row r="1501" spans="1:11" x14ac:dyDescent="0.3">
      <c r="A1501" s="366">
        <v>42949.936803414355</v>
      </c>
      <c r="B1501" s="355">
        <v>34578.328000000001</v>
      </c>
      <c r="C1501" s="355">
        <f t="shared" si="24"/>
        <v>0.28700000000389991</v>
      </c>
      <c r="D1501" s="420">
        <f t="shared" si="25"/>
        <v>0.14350000000194996</v>
      </c>
      <c r="H1501" s="337"/>
      <c r="I1501" s="62"/>
      <c r="J1501" s="82">
        <v>38</v>
      </c>
      <c r="K1501" s="320">
        <v>3</v>
      </c>
    </row>
    <row r="1502" spans="1:11" x14ac:dyDescent="0.3">
      <c r="A1502" s="360">
        <v>42949.978470023147</v>
      </c>
      <c r="B1502" s="356">
        <v>34578.603999999999</v>
      </c>
      <c r="C1502" s="356">
        <f t="shared" si="24"/>
        <v>0.27599999999802094</v>
      </c>
      <c r="D1502" s="418">
        <f t="shared" si="25"/>
        <v>0.13799999999901047</v>
      </c>
      <c r="E1502" s="336">
        <f>SUM(C1479:C1502)*7.4805194805</f>
        <v>52.303792207643809</v>
      </c>
      <c r="F1502" s="324">
        <f>AVERAGE(D1479:D1502)</f>
        <v>0.14566666666663272</v>
      </c>
      <c r="G1502" s="324">
        <f>_xlfn.STDEV.S(D1479:D1502)</f>
        <v>4.1642021695683963E-3</v>
      </c>
      <c r="H1502" s="337"/>
      <c r="I1502" s="62"/>
      <c r="J1502" s="82">
        <v>39</v>
      </c>
      <c r="K1502" s="321">
        <v>4</v>
      </c>
    </row>
    <row r="1503" spans="1:11" x14ac:dyDescent="0.3">
      <c r="A1503" s="366">
        <v>42950.020136631945</v>
      </c>
      <c r="B1503" s="355">
        <v>34578.891000000003</v>
      </c>
      <c r="C1503" s="355">
        <f t="shared" si="24"/>
        <v>0.28700000000389991</v>
      </c>
      <c r="D1503" s="420">
        <f t="shared" si="25"/>
        <v>0.14350000000194996</v>
      </c>
      <c r="H1503" s="337"/>
      <c r="I1503" s="62"/>
      <c r="J1503" s="82">
        <v>40</v>
      </c>
      <c r="K1503" s="82">
        <v>1</v>
      </c>
    </row>
    <row r="1504" spans="1:11" x14ac:dyDescent="0.3">
      <c r="A1504" s="366">
        <v>42950.061803240744</v>
      </c>
      <c r="B1504" s="355">
        <v>34579.186999999998</v>
      </c>
      <c r="C1504" s="355">
        <f t="shared" si="24"/>
        <v>0.29599999999481952</v>
      </c>
      <c r="D1504" s="420">
        <f t="shared" si="25"/>
        <v>0.14799999999740976</v>
      </c>
      <c r="H1504" s="337"/>
      <c r="I1504" s="62"/>
      <c r="J1504" s="82">
        <v>41</v>
      </c>
      <c r="K1504" s="319">
        <v>2</v>
      </c>
    </row>
    <row r="1505" spans="1:11" x14ac:dyDescent="0.3">
      <c r="A1505" s="366">
        <v>42950.103469849535</v>
      </c>
      <c r="B1505" s="355">
        <v>34579.478000000003</v>
      </c>
      <c r="C1505" s="355">
        <f t="shared" si="24"/>
        <v>0.29100000000471482</v>
      </c>
      <c r="D1505" s="420">
        <f t="shared" si="25"/>
        <v>0.14550000000235741</v>
      </c>
      <c r="H1505" s="337"/>
      <c r="I1505" s="62"/>
      <c r="J1505" s="82">
        <v>42</v>
      </c>
      <c r="K1505" s="320">
        <v>3</v>
      </c>
    </row>
    <row r="1506" spans="1:11" x14ac:dyDescent="0.3">
      <c r="A1506" s="366">
        <v>42950.145136458334</v>
      </c>
      <c r="B1506" s="355">
        <v>34579.762000000002</v>
      </c>
      <c r="C1506" s="355">
        <f t="shared" si="24"/>
        <v>0.28399999999965075</v>
      </c>
      <c r="D1506" s="420">
        <f t="shared" si="25"/>
        <v>0.14199999999982538</v>
      </c>
      <c r="H1506" s="337"/>
      <c r="I1506" s="62"/>
      <c r="J1506" s="82">
        <v>43</v>
      </c>
      <c r="K1506" s="321">
        <v>4</v>
      </c>
    </row>
    <row r="1507" spans="1:11" x14ac:dyDescent="0.3">
      <c r="A1507" s="366">
        <v>42950.186803067132</v>
      </c>
      <c r="B1507" s="355">
        <v>34580.052000000003</v>
      </c>
      <c r="C1507" s="355">
        <f t="shared" si="24"/>
        <v>0.29000000000087311</v>
      </c>
      <c r="D1507" s="420">
        <f t="shared" si="25"/>
        <v>0.14500000000043656</v>
      </c>
      <c r="H1507" s="337"/>
      <c r="I1507" s="62"/>
      <c r="J1507" s="82">
        <v>44</v>
      </c>
      <c r="K1507" s="82">
        <v>1</v>
      </c>
    </row>
    <row r="1508" spans="1:11" x14ac:dyDescent="0.3">
      <c r="A1508" s="366">
        <v>42950.228469675923</v>
      </c>
      <c r="B1508" s="355">
        <v>34580.347999999998</v>
      </c>
      <c r="C1508" s="355">
        <f t="shared" si="24"/>
        <v>0.29599999999481952</v>
      </c>
      <c r="D1508" s="420">
        <f t="shared" si="25"/>
        <v>0.14799999999740976</v>
      </c>
      <c r="H1508" s="337"/>
      <c r="I1508" s="62"/>
      <c r="J1508" s="82">
        <v>45</v>
      </c>
      <c r="K1508" s="319">
        <v>2</v>
      </c>
    </row>
    <row r="1509" spans="1:11" x14ac:dyDescent="0.3">
      <c r="A1509" s="366">
        <v>42950.270136284722</v>
      </c>
      <c r="B1509" s="355">
        <v>34580.631999999998</v>
      </c>
      <c r="C1509" s="355">
        <f t="shared" si="24"/>
        <v>0.28399999999965075</v>
      </c>
      <c r="D1509" s="420">
        <f t="shared" si="25"/>
        <v>0.14199999999982538</v>
      </c>
      <c r="H1509" s="337"/>
      <c r="I1509" s="62"/>
      <c r="J1509" s="82">
        <v>46</v>
      </c>
      <c r="K1509" s="320">
        <v>3</v>
      </c>
    </row>
    <row r="1510" spans="1:11" x14ac:dyDescent="0.3">
      <c r="A1510" s="366">
        <v>42950.311802893521</v>
      </c>
      <c r="B1510" s="355">
        <v>34580.927000000003</v>
      </c>
      <c r="C1510" s="355">
        <f t="shared" si="24"/>
        <v>0.29500000000552973</v>
      </c>
      <c r="D1510" s="420">
        <f t="shared" si="25"/>
        <v>0.14750000000276486</v>
      </c>
      <c r="H1510" s="337"/>
      <c r="I1510" s="62"/>
      <c r="J1510" s="82">
        <v>47</v>
      </c>
      <c r="K1510" s="321">
        <v>4</v>
      </c>
    </row>
    <row r="1511" spans="1:11" x14ac:dyDescent="0.3">
      <c r="A1511" s="366">
        <v>42950.353469502312</v>
      </c>
      <c r="B1511" s="355">
        <v>34581.224999999999</v>
      </c>
      <c r="C1511" s="355">
        <f t="shared" si="24"/>
        <v>0.29799999999522697</v>
      </c>
      <c r="D1511" s="420">
        <f t="shared" si="25"/>
        <v>0.14899999999761349</v>
      </c>
      <c r="H1511" s="337"/>
      <c r="I1511" s="62"/>
      <c r="J1511" s="82">
        <v>48</v>
      </c>
      <c r="K1511" s="82">
        <v>1</v>
      </c>
    </row>
    <row r="1512" spans="1:11" x14ac:dyDescent="0.3">
      <c r="A1512" s="366">
        <v>42950.39513611111</v>
      </c>
      <c r="B1512" s="355">
        <v>34581.514000000003</v>
      </c>
      <c r="C1512" s="355">
        <f t="shared" si="24"/>
        <v>0.28900000000430737</v>
      </c>
      <c r="D1512" s="420">
        <f t="shared" si="25"/>
        <v>0.14450000000215368</v>
      </c>
      <c r="H1512" s="337"/>
      <c r="I1512" s="62"/>
      <c r="J1512" s="82">
        <v>49</v>
      </c>
      <c r="K1512" s="319">
        <v>2</v>
      </c>
    </row>
    <row r="1513" spans="1:11" x14ac:dyDescent="0.3">
      <c r="A1513" s="366">
        <v>42950.436802719909</v>
      </c>
      <c r="B1513" s="355">
        <v>34581.798999999999</v>
      </c>
      <c r="C1513" s="355">
        <f t="shared" si="24"/>
        <v>0.2849999999962165</v>
      </c>
      <c r="D1513" s="420">
        <f t="shared" si="25"/>
        <v>0.14249999999810825</v>
      </c>
      <c r="H1513" s="337"/>
      <c r="I1513" s="62"/>
      <c r="J1513" s="82">
        <v>50</v>
      </c>
      <c r="K1513" s="320">
        <v>3</v>
      </c>
    </row>
    <row r="1514" spans="1:11" x14ac:dyDescent="0.3">
      <c r="A1514" s="366">
        <v>42950.4784693287</v>
      </c>
      <c r="B1514" s="355">
        <v>34582.091999999997</v>
      </c>
      <c r="C1514" s="355">
        <f t="shared" si="24"/>
        <v>0.29299999999784632</v>
      </c>
      <c r="D1514" s="420">
        <f t="shared" si="25"/>
        <v>0.14649999999892316</v>
      </c>
      <c r="H1514" s="337"/>
      <c r="I1514" s="62"/>
      <c r="J1514" s="82">
        <v>51</v>
      </c>
      <c r="K1514" s="321">
        <v>4</v>
      </c>
    </row>
    <row r="1515" spans="1:11" x14ac:dyDescent="0.3">
      <c r="A1515" s="366">
        <v>42950.520135937499</v>
      </c>
      <c r="B1515" s="355">
        <v>34582.389000000003</v>
      </c>
      <c r="C1515" s="355">
        <f t="shared" si="24"/>
        <v>0.29700000000593718</v>
      </c>
      <c r="D1515" s="420">
        <f t="shared" si="25"/>
        <v>0.14850000000296859</v>
      </c>
      <c r="H1515" s="337"/>
      <c r="I1515" s="62"/>
      <c r="J1515" s="82">
        <v>52</v>
      </c>
      <c r="K1515" s="82">
        <v>1</v>
      </c>
    </row>
    <row r="1516" spans="1:11" x14ac:dyDescent="0.3">
      <c r="A1516" s="366">
        <v>42950.561802546297</v>
      </c>
      <c r="B1516" s="355">
        <v>34582.671999999999</v>
      </c>
      <c r="C1516" s="355">
        <f t="shared" si="24"/>
        <v>0.28299999999580905</v>
      </c>
      <c r="D1516" s="420">
        <f t="shared" si="25"/>
        <v>0.14149999999790452</v>
      </c>
      <c r="H1516" s="337"/>
      <c r="I1516" s="62"/>
      <c r="J1516" s="82">
        <v>53</v>
      </c>
      <c r="K1516" s="319">
        <v>2</v>
      </c>
    </row>
    <row r="1517" spans="1:11" x14ac:dyDescent="0.3">
      <c r="A1517" s="366">
        <v>42950.603469155096</v>
      </c>
      <c r="B1517" s="355">
        <v>34582.962</v>
      </c>
      <c r="C1517" s="355">
        <f t="shared" si="24"/>
        <v>0.29000000000087311</v>
      </c>
      <c r="D1517" s="420">
        <f t="shared" si="25"/>
        <v>0.14500000000043656</v>
      </c>
      <c r="H1517" s="337"/>
      <c r="I1517" s="62"/>
      <c r="J1517" s="82">
        <v>54</v>
      </c>
      <c r="K1517" s="320">
        <v>3</v>
      </c>
    </row>
    <row r="1518" spans="1:11" x14ac:dyDescent="0.3">
      <c r="A1518" s="366">
        <v>42950.645135763887</v>
      </c>
      <c r="B1518" s="355">
        <v>34583.252999999997</v>
      </c>
      <c r="C1518" s="355">
        <f t="shared" si="24"/>
        <v>0.29099999999743886</v>
      </c>
      <c r="D1518" s="420">
        <f t="shared" si="25"/>
        <v>0.14549999999871943</v>
      </c>
      <c r="H1518" s="337"/>
      <c r="I1518" s="62"/>
      <c r="J1518" s="82">
        <v>55</v>
      </c>
      <c r="K1518" s="321">
        <v>4</v>
      </c>
    </row>
    <row r="1519" spans="1:11" x14ac:dyDescent="0.3">
      <c r="A1519" s="366">
        <v>42950.686802372686</v>
      </c>
      <c r="B1519" s="355">
        <v>34583.531999999999</v>
      </c>
      <c r="C1519" s="355">
        <f t="shared" si="24"/>
        <v>0.2790000000022701</v>
      </c>
      <c r="D1519" s="420">
        <f t="shared" si="25"/>
        <v>0.13950000000113505</v>
      </c>
      <c r="H1519" s="337"/>
      <c r="I1519" s="62"/>
      <c r="J1519" s="82">
        <v>56</v>
      </c>
      <c r="K1519" s="82">
        <v>1</v>
      </c>
    </row>
    <row r="1520" spans="1:11" x14ac:dyDescent="0.3">
      <c r="A1520" s="366">
        <v>42950.728468981484</v>
      </c>
      <c r="B1520" s="355">
        <v>34583.81</v>
      </c>
      <c r="C1520" s="355">
        <f t="shared" si="24"/>
        <v>0.27799999999842839</v>
      </c>
      <c r="D1520" s="420">
        <f t="shared" si="25"/>
        <v>0.1389999999992142</v>
      </c>
      <c r="H1520" s="337"/>
      <c r="I1520" s="62"/>
      <c r="J1520" s="82">
        <v>57</v>
      </c>
      <c r="K1520" s="319">
        <v>2</v>
      </c>
    </row>
    <row r="1521" spans="1:11" x14ac:dyDescent="0.3">
      <c r="A1521" s="366">
        <v>42950.770135590275</v>
      </c>
      <c r="B1521" s="355">
        <v>34584.097999999998</v>
      </c>
      <c r="C1521" s="355">
        <f t="shared" si="24"/>
        <v>0.28800000000046566</v>
      </c>
      <c r="D1521" s="420">
        <f t="shared" si="25"/>
        <v>0.14400000000023283</v>
      </c>
      <c r="H1521" s="337"/>
      <c r="I1521" s="62"/>
      <c r="J1521" s="82">
        <v>58</v>
      </c>
      <c r="K1521" s="320">
        <v>3</v>
      </c>
    </row>
    <row r="1522" spans="1:11" x14ac:dyDescent="0.3">
      <c r="A1522" s="366">
        <v>42950.811802199074</v>
      </c>
      <c r="B1522" s="355">
        <v>34584.377</v>
      </c>
      <c r="C1522" s="355">
        <f t="shared" si="24"/>
        <v>0.2790000000022701</v>
      </c>
      <c r="D1522" s="420">
        <f t="shared" si="25"/>
        <v>0.13950000000113505</v>
      </c>
      <c r="H1522" s="337"/>
      <c r="I1522" s="62"/>
      <c r="J1522" s="82">
        <v>59</v>
      </c>
      <c r="K1522" s="321">
        <v>4</v>
      </c>
    </row>
    <row r="1523" spans="1:11" x14ac:dyDescent="0.3">
      <c r="A1523" s="366">
        <v>42950.853468807873</v>
      </c>
      <c r="B1523" s="355">
        <v>34584.642</v>
      </c>
      <c r="C1523" s="355">
        <f t="shared" si="24"/>
        <v>0.26499999999941792</v>
      </c>
      <c r="D1523" s="420">
        <f t="shared" si="25"/>
        <v>0.13249999999970896</v>
      </c>
      <c r="H1523" s="337"/>
      <c r="I1523" s="62"/>
      <c r="J1523" s="82">
        <v>60</v>
      </c>
      <c r="K1523" s="82">
        <v>1</v>
      </c>
    </row>
    <row r="1524" spans="1:11" x14ac:dyDescent="0.3">
      <c r="A1524" s="366">
        <v>42950.895135416664</v>
      </c>
      <c r="B1524" s="355">
        <v>34584.921000000002</v>
      </c>
      <c r="C1524" s="355">
        <f t="shared" si="24"/>
        <v>0.2790000000022701</v>
      </c>
      <c r="D1524" s="420">
        <f t="shared" si="25"/>
        <v>0.13950000000113505</v>
      </c>
      <c r="H1524" s="337"/>
      <c r="I1524" s="62"/>
      <c r="J1524" s="82">
        <v>61</v>
      </c>
      <c r="K1524" s="319">
        <v>2</v>
      </c>
    </row>
    <row r="1525" spans="1:11" x14ac:dyDescent="0.3">
      <c r="A1525" s="366">
        <v>42950.936802025462</v>
      </c>
      <c r="B1525" s="355">
        <v>34585.207000000002</v>
      </c>
      <c r="C1525" s="355">
        <f t="shared" si="24"/>
        <v>0.28600000000005821</v>
      </c>
      <c r="D1525" s="420">
        <f t="shared" si="25"/>
        <v>0.1430000000000291</v>
      </c>
      <c r="H1525" s="337"/>
      <c r="I1525" s="62"/>
      <c r="J1525" s="82">
        <v>62</v>
      </c>
      <c r="K1525" s="320">
        <v>3</v>
      </c>
    </row>
    <row r="1526" spans="1:11" x14ac:dyDescent="0.3">
      <c r="A1526" s="360">
        <v>42950.978468634261</v>
      </c>
      <c r="B1526" s="356">
        <v>34585.487000000001</v>
      </c>
      <c r="C1526" s="356">
        <f t="shared" si="24"/>
        <v>0.27999999999883585</v>
      </c>
      <c r="D1526" s="418">
        <f t="shared" si="25"/>
        <v>0.13999999999941792</v>
      </c>
      <c r="E1526" s="336">
        <f>SUM(C1503:C1526)*7.4805194805</f>
        <v>51.488415584293691</v>
      </c>
      <c r="F1526" s="324">
        <f>AVERAGE(D1503:D1526)</f>
        <v>0.14339583333336728</v>
      </c>
      <c r="G1526" s="324">
        <f>_xlfn.STDEV.S(D1503:D1526)</f>
        <v>3.8757304126247993E-3</v>
      </c>
      <c r="H1526" s="337"/>
      <c r="I1526" s="62"/>
      <c r="J1526" s="82">
        <v>63</v>
      </c>
      <c r="K1526" s="321">
        <v>4</v>
      </c>
    </row>
    <row r="1527" spans="1:11" x14ac:dyDescent="0.3">
      <c r="A1527" s="366">
        <v>42951.020135243052</v>
      </c>
      <c r="B1527" s="355">
        <v>34585.762999999999</v>
      </c>
      <c r="C1527" s="355">
        <f t="shared" si="24"/>
        <v>0.27599999999802094</v>
      </c>
      <c r="D1527" s="420">
        <f t="shared" si="25"/>
        <v>0.13799999999901047</v>
      </c>
      <c r="H1527" s="337"/>
      <c r="I1527" s="62"/>
      <c r="J1527" s="82">
        <v>64</v>
      </c>
      <c r="K1527" s="82">
        <v>1</v>
      </c>
    </row>
    <row r="1528" spans="1:11" x14ac:dyDescent="0.3">
      <c r="A1528" s="366">
        <v>42951.061801851851</v>
      </c>
      <c r="B1528" s="355">
        <v>34586.052000000003</v>
      </c>
      <c r="C1528" s="355">
        <f t="shared" si="24"/>
        <v>0.28900000000430737</v>
      </c>
      <c r="D1528" s="420">
        <f t="shared" si="25"/>
        <v>0.14450000000215368</v>
      </c>
      <c r="H1528" s="337"/>
      <c r="I1528" s="62"/>
      <c r="J1528" s="82">
        <v>65</v>
      </c>
      <c r="K1528" s="319">
        <v>2</v>
      </c>
    </row>
    <row r="1529" spans="1:11" x14ac:dyDescent="0.3">
      <c r="A1529" s="366">
        <v>42951.103468460649</v>
      </c>
      <c r="B1529" s="355">
        <v>34586.341</v>
      </c>
      <c r="C1529" s="355">
        <f t="shared" si="24"/>
        <v>0.28899999999703141</v>
      </c>
      <c r="D1529" s="420">
        <f t="shared" si="25"/>
        <v>0.1444999999985157</v>
      </c>
      <c r="H1529" s="337"/>
      <c r="I1529" s="62"/>
      <c r="J1529" s="82">
        <v>66</v>
      </c>
      <c r="K1529" s="320">
        <v>3</v>
      </c>
    </row>
    <row r="1530" spans="1:11" x14ac:dyDescent="0.3">
      <c r="A1530" s="366">
        <v>42951.145135069448</v>
      </c>
      <c r="B1530" s="355">
        <v>34586.618999999999</v>
      </c>
      <c r="C1530" s="355">
        <f t="shared" si="24"/>
        <v>0.27799999999842839</v>
      </c>
      <c r="D1530" s="420">
        <f t="shared" si="25"/>
        <v>0.1389999999992142</v>
      </c>
      <c r="H1530" s="337"/>
      <c r="I1530" s="62"/>
      <c r="J1530" s="82">
        <v>67</v>
      </c>
      <c r="K1530" s="321">
        <v>4</v>
      </c>
    </row>
    <row r="1531" spans="1:11" x14ac:dyDescent="0.3">
      <c r="A1531" s="366">
        <v>42951.186801678239</v>
      </c>
      <c r="B1531" s="355">
        <v>34586.902999999998</v>
      </c>
      <c r="C1531" s="355">
        <f t="shared" si="24"/>
        <v>0.28399999999965075</v>
      </c>
      <c r="D1531" s="420">
        <f t="shared" si="25"/>
        <v>0.14199999999982538</v>
      </c>
      <c r="H1531" s="337"/>
      <c r="I1531" s="62"/>
      <c r="J1531" s="82">
        <v>68</v>
      </c>
      <c r="K1531" s="82">
        <v>1</v>
      </c>
    </row>
    <row r="1532" spans="1:11" x14ac:dyDescent="0.3">
      <c r="A1532" s="366">
        <v>42951.228468287038</v>
      </c>
      <c r="B1532" s="355">
        <v>34587.199000000001</v>
      </c>
      <c r="C1532" s="355">
        <f t="shared" si="24"/>
        <v>0.29600000000209548</v>
      </c>
      <c r="D1532" s="420">
        <f t="shared" si="25"/>
        <v>0.14800000000104774</v>
      </c>
      <c r="H1532" s="337"/>
      <c r="I1532" s="62"/>
      <c r="J1532" s="82">
        <v>69</v>
      </c>
      <c r="K1532" s="319">
        <v>2</v>
      </c>
    </row>
    <row r="1533" spans="1:11" x14ac:dyDescent="0.3">
      <c r="A1533" s="366">
        <v>42951.270134895836</v>
      </c>
      <c r="B1533" s="355">
        <v>34587.487000000001</v>
      </c>
      <c r="C1533" s="355">
        <f t="shared" si="24"/>
        <v>0.28800000000046566</v>
      </c>
      <c r="D1533" s="420">
        <f t="shared" si="25"/>
        <v>0.14400000000023283</v>
      </c>
      <c r="H1533" s="337"/>
      <c r="I1533" s="62"/>
      <c r="J1533" s="82">
        <v>70</v>
      </c>
      <c r="K1533" s="320">
        <v>3</v>
      </c>
    </row>
    <row r="1534" spans="1:11" x14ac:dyDescent="0.3">
      <c r="A1534" s="366">
        <v>42951.311801504628</v>
      </c>
      <c r="B1534" s="355">
        <v>34587.767</v>
      </c>
      <c r="C1534" s="355">
        <f t="shared" si="24"/>
        <v>0.27999999999883585</v>
      </c>
      <c r="D1534" s="420">
        <f t="shared" si="25"/>
        <v>0.13999999999941792</v>
      </c>
      <c r="H1534" s="337"/>
      <c r="I1534" s="62"/>
      <c r="J1534" s="82">
        <v>71</v>
      </c>
      <c r="K1534" s="321">
        <v>4</v>
      </c>
    </row>
    <row r="1535" spans="1:11" x14ac:dyDescent="0.3">
      <c r="A1535" s="366">
        <v>42951.353468113426</v>
      </c>
      <c r="B1535" s="355">
        <v>34588.057000000001</v>
      </c>
      <c r="C1535" s="355">
        <f t="shared" si="24"/>
        <v>0.29000000000087311</v>
      </c>
      <c r="D1535" s="420">
        <f t="shared" si="25"/>
        <v>0.14500000000043656</v>
      </c>
      <c r="H1535" s="337"/>
      <c r="I1535" s="62"/>
      <c r="J1535" s="82">
        <v>72</v>
      </c>
      <c r="K1535" s="82">
        <v>1</v>
      </c>
    </row>
    <row r="1536" spans="1:11" x14ac:dyDescent="0.3">
      <c r="A1536" s="366">
        <v>42951.395134722225</v>
      </c>
      <c r="B1536" s="355">
        <v>34588.347999999998</v>
      </c>
      <c r="C1536" s="355">
        <f t="shared" ref="C1536:C1599" si="26">B1536-B1535</f>
        <v>0.29099999999743886</v>
      </c>
      <c r="D1536" s="420">
        <f t="shared" ref="D1536:D1563" si="27">C1536/2</f>
        <v>0.14549999999871943</v>
      </c>
      <c r="H1536" s="337"/>
      <c r="I1536" s="62"/>
      <c r="J1536" s="82">
        <v>73</v>
      </c>
      <c r="K1536" s="319">
        <v>2</v>
      </c>
    </row>
    <row r="1537" spans="1:11" x14ac:dyDescent="0.3">
      <c r="A1537" s="366">
        <v>42951.436801331016</v>
      </c>
      <c r="B1537" s="355">
        <v>34588.637000000002</v>
      </c>
      <c r="C1537" s="355">
        <f t="shared" si="26"/>
        <v>0.28900000000430737</v>
      </c>
      <c r="D1537" s="420">
        <f t="shared" si="27"/>
        <v>0.14450000000215368</v>
      </c>
      <c r="H1537" s="337"/>
      <c r="I1537" s="62"/>
      <c r="J1537" s="82">
        <v>74</v>
      </c>
      <c r="K1537" s="320">
        <v>3</v>
      </c>
    </row>
    <row r="1538" spans="1:11" x14ac:dyDescent="0.3">
      <c r="A1538" s="366">
        <v>42951.478467939814</v>
      </c>
      <c r="B1538" s="355">
        <v>34588.928999999996</v>
      </c>
      <c r="C1538" s="355">
        <f t="shared" si="26"/>
        <v>0.29199999999400461</v>
      </c>
      <c r="D1538" s="420">
        <f t="shared" si="27"/>
        <v>0.14599999999700231</v>
      </c>
      <c r="H1538" s="337"/>
      <c r="I1538" s="62"/>
      <c r="J1538" s="82">
        <v>75</v>
      </c>
      <c r="K1538" s="321">
        <v>4</v>
      </c>
    </row>
    <row r="1539" spans="1:11" x14ac:dyDescent="0.3">
      <c r="A1539" s="366">
        <v>42951.520134548613</v>
      </c>
      <c r="B1539" s="355">
        <v>34589.224000000002</v>
      </c>
      <c r="C1539" s="355">
        <f t="shared" si="26"/>
        <v>0.29500000000552973</v>
      </c>
      <c r="D1539" s="420">
        <f t="shared" si="27"/>
        <v>0.14750000000276486</v>
      </c>
      <c r="H1539" s="337"/>
      <c r="I1539" s="62"/>
      <c r="J1539" s="82">
        <v>76</v>
      </c>
      <c r="K1539" s="82">
        <v>1</v>
      </c>
    </row>
    <row r="1540" spans="1:11" x14ac:dyDescent="0.3">
      <c r="A1540" s="366">
        <v>42951.561801157404</v>
      </c>
      <c r="B1540" s="355">
        <v>34589.508999999998</v>
      </c>
      <c r="C1540" s="355">
        <f t="shared" si="26"/>
        <v>0.2849999999962165</v>
      </c>
      <c r="D1540" s="420">
        <f t="shared" si="27"/>
        <v>0.14249999999810825</v>
      </c>
      <c r="H1540" s="337"/>
      <c r="I1540" s="62"/>
      <c r="J1540" s="82">
        <v>77</v>
      </c>
      <c r="K1540" s="319">
        <v>2</v>
      </c>
    </row>
    <row r="1541" spans="1:11" x14ac:dyDescent="0.3">
      <c r="A1541" s="366">
        <v>42951.603467766203</v>
      </c>
      <c r="B1541" s="355">
        <v>34589.79</v>
      </c>
      <c r="C1541" s="355">
        <f t="shared" si="26"/>
        <v>0.28100000000267755</v>
      </c>
      <c r="D1541" s="420">
        <f t="shared" si="27"/>
        <v>0.14050000000133878</v>
      </c>
      <c r="H1541" s="337"/>
      <c r="I1541" s="62"/>
      <c r="J1541" s="82">
        <v>78</v>
      </c>
      <c r="K1541" s="320">
        <v>3</v>
      </c>
    </row>
    <row r="1542" spans="1:11" x14ac:dyDescent="0.3">
      <c r="A1542" s="366">
        <v>42951.645134375001</v>
      </c>
      <c r="B1542" s="355">
        <v>34590.080000000002</v>
      </c>
      <c r="C1542" s="355">
        <f t="shared" si="26"/>
        <v>0.29000000000087311</v>
      </c>
      <c r="D1542" s="420">
        <f t="shared" si="27"/>
        <v>0.14500000000043656</v>
      </c>
      <c r="H1542" s="337"/>
      <c r="I1542" s="62"/>
      <c r="J1542" s="82">
        <v>79</v>
      </c>
      <c r="K1542" s="321">
        <v>4</v>
      </c>
    </row>
    <row r="1543" spans="1:11" x14ac:dyDescent="0.3">
      <c r="A1543" s="366">
        <v>42951.6868009838</v>
      </c>
      <c r="B1543" s="355">
        <v>34590.364999999998</v>
      </c>
      <c r="C1543" s="355">
        <f t="shared" si="26"/>
        <v>0.2849999999962165</v>
      </c>
      <c r="D1543" s="420">
        <f t="shared" si="27"/>
        <v>0.14249999999810825</v>
      </c>
      <c r="H1543" s="337"/>
      <c r="I1543" s="62"/>
      <c r="J1543" s="82">
        <v>80</v>
      </c>
      <c r="K1543" s="82">
        <v>1</v>
      </c>
    </row>
    <row r="1544" spans="1:11" x14ac:dyDescent="0.3">
      <c r="A1544" s="366">
        <v>42951.728467592591</v>
      </c>
      <c r="B1544" s="355">
        <v>34590.641000000003</v>
      </c>
      <c r="C1544" s="355">
        <f t="shared" si="26"/>
        <v>0.2760000000052969</v>
      </c>
      <c r="D1544" s="420">
        <f t="shared" si="27"/>
        <v>0.13800000000264845</v>
      </c>
      <c r="H1544" s="337"/>
      <c r="I1544" s="62"/>
      <c r="J1544" s="82">
        <v>81</v>
      </c>
      <c r="K1544" s="319">
        <v>2</v>
      </c>
    </row>
    <row r="1545" spans="1:11" x14ac:dyDescent="0.3">
      <c r="A1545" s="366">
        <v>42951.77013420139</v>
      </c>
      <c r="B1545" s="355">
        <v>34590.921000000002</v>
      </c>
      <c r="C1545" s="355">
        <f t="shared" si="26"/>
        <v>0.27999999999883585</v>
      </c>
      <c r="D1545" s="420">
        <f t="shared" si="27"/>
        <v>0.13999999999941792</v>
      </c>
      <c r="H1545" s="337"/>
      <c r="I1545" s="62"/>
      <c r="J1545" s="82">
        <v>82</v>
      </c>
      <c r="K1545" s="320">
        <v>3</v>
      </c>
    </row>
    <row r="1546" spans="1:11" x14ac:dyDescent="0.3">
      <c r="A1546" s="366">
        <v>42951.811800810188</v>
      </c>
      <c r="B1546" s="355">
        <v>34591.201999999997</v>
      </c>
      <c r="C1546" s="355">
        <f t="shared" si="26"/>
        <v>0.28099999999540159</v>
      </c>
      <c r="D1546" s="420">
        <f t="shared" si="27"/>
        <v>0.1404999999977008</v>
      </c>
      <c r="H1546" s="337"/>
      <c r="I1546" s="62"/>
      <c r="J1546" s="82">
        <v>83</v>
      </c>
      <c r="K1546" s="321">
        <v>4</v>
      </c>
    </row>
    <row r="1547" spans="1:11" x14ac:dyDescent="0.3">
      <c r="A1547" s="366">
        <v>42951.85346741898</v>
      </c>
      <c r="B1547" s="355">
        <v>34591.476999999999</v>
      </c>
      <c r="C1547" s="355">
        <f t="shared" si="26"/>
        <v>0.27500000000145519</v>
      </c>
      <c r="D1547" s="420">
        <f t="shared" si="27"/>
        <v>0.1375000000007276</v>
      </c>
      <c r="H1547" s="337"/>
      <c r="I1547" s="62"/>
      <c r="J1547" s="82">
        <v>84</v>
      </c>
      <c r="K1547" s="82">
        <v>1</v>
      </c>
    </row>
    <row r="1548" spans="1:11" x14ac:dyDescent="0.3">
      <c r="A1548" s="366">
        <v>42951.895134027778</v>
      </c>
      <c r="B1548" s="355">
        <v>34591.749000000003</v>
      </c>
      <c r="C1548" s="355">
        <f t="shared" si="26"/>
        <v>0.27200000000448199</v>
      </c>
      <c r="D1548" s="420">
        <f t="shared" si="27"/>
        <v>0.13600000000224099</v>
      </c>
      <c r="H1548" s="337"/>
      <c r="I1548" s="62"/>
      <c r="J1548" s="82">
        <v>85</v>
      </c>
      <c r="K1548" s="319">
        <v>2</v>
      </c>
    </row>
    <row r="1549" spans="1:11" x14ac:dyDescent="0.3">
      <c r="A1549" s="366">
        <v>42951.936800636577</v>
      </c>
      <c r="B1549" s="355">
        <v>34592.031000000003</v>
      </c>
      <c r="C1549" s="355">
        <f t="shared" si="26"/>
        <v>0.2819999999992433</v>
      </c>
      <c r="D1549" s="420">
        <f t="shared" si="27"/>
        <v>0.14099999999962165</v>
      </c>
      <c r="H1549" s="337"/>
      <c r="I1549" s="62"/>
      <c r="J1549" s="82">
        <v>86</v>
      </c>
      <c r="K1549" s="320">
        <v>3</v>
      </c>
    </row>
    <row r="1550" spans="1:11" x14ac:dyDescent="0.3">
      <c r="A1550" s="360">
        <v>42951.978467245368</v>
      </c>
      <c r="B1550" s="356">
        <v>34592.315999999999</v>
      </c>
      <c r="C1550" s="356">
        <f t="shared" si="26"/>
        <v>0.2849999999962165</v>
      </c>
      <c r="D1550" s="418">
        <f t="shared" si="27"/>
        <v>0.14249999999810825</v>
      </c>
      <c r="E1550" s="336">
        <f>SUM(C1527:C1550)*7.4805194805</f>
        <v>51.084467532318826</v>
      </c>
      <c r="F1550" s="324">
        <f>AVERAGE(D1527:D1550)</f>
        <v>0.14227083333328969</v>
      </c>
      <c r="G1550" s="324">
        <f>_xlfn.STDEV.S(D1527:D1550)</f>
        <v>3.2636974452488537E-3</v>
      </c>
      <c r="H1550" s="337"/>
      <c r="I1550" s="62"/>
      <c r="J1550" s="82">
        <v>87</v>
      </c>
      <c r="K1550" s="321">
        <v>4</v>
      </c>
    </row>
    <row r="1551" spans="1:11" x14ac:dyDescent="0.3">
      <c r="A1551" s="366">
        <v>42952.020133854166</v>
      </c>
      <c r="B1551" s="355">
        <v>34592.589</v>
      </c>
      <c r="C1551" s="355">
        <f t="shared" si="26"/>
        <v>0.27300000000104774</v>
      </c>
      <c r="D1551" s="420">
        <f t="shared" si="27"/>
        <v>0.13650000000052387</v>
      </c>
      <c r="H1551" s="337"/>
      <c r="I1551" s="62"/>
      <c r="J1551" s="82">
        <v>88</v>
      </c>
      <c r="K1551" s="82">
        <v>1</v>
      </c>
    </row>
    <row r="1552" spans="1:11" x14ac:dyDescent="0.3">
      <c r="A1552" s="366">
        <v>42952.061800462965</v>
      </c>
      <c r="B1552" s="355">
        <v>34592.868000000002</v>
      </c>
      <c r="C1552" s="355">
        <f t="shared" si="26"/>
        <v>0.2790000000022701</v>
      </c>
      <c r="D1552" s="420">
        <f t="shared" si="27"/>
        <v>0.13950000000113505</v>
      </c>
      <c r="H1552" s="337"/>
      <c r="I1552" s="62"/>
      <c r="J1552" s="82">
        <v>89</v>
      </c>
      <c r="K1552" s="319">
        <v>2</v>
      </c>
    </row>
    <row r="1553" spans="1:12" x14ac:dyDescent="0.3">
      <c r="A1553" s="366">
        <v>42952.103467071756</v>
      </c>
      <c r="B1553" s="355">
        <v>34593.159</v>
      </c>
      <c r="C1553" s="355">
        <f t="shared" si="26"/>
        <v>0.29099999999743886</v>
      </c>
      <c r="D1553" s="420">
        <f t="shared" si="27"/>
        <v>0.14549999999871943</v>
      </c>
      <c r="H1553" s="337"/>
      <c r="I1553" s="62"/>
      <c r="J1553" s="82">
        <v>90</v>
      </c>
      <c r="K1553" s="320">
        <v>3</v>
      </c>
    </row>
    <row r="1554" spans="1:12" x14ac:dyDescent="0.3">
      <c r="A1554" s="366">
        <v>42952.145133680555</v>
      </c>
      <c r="B1554" s="355">
        <v>34593.447</v>
      </c>
      <c r="C1554" s="355">
        <f t="shared" si="26"/>
        <v>0.28800000000046566</v>
      </c>
      <c r="D1554" s="420">
        <f t="shared" si="27"/>
        <v>0.14400000000023283</v>
      </c>
      <c r="H1554" s="337"/>
      <c r="I1554" s="62"/>
      <c r="J1554" s="82">
        <v>91</v>
      </c>
      <c r="K1554" s="321">
        <v>4</v>
      </c>
    </row>
    <row r="1555" spans="1:12" x14ac:dyDescent="0.3">
      <c r="A1555" s="366">
        <v>42952.186800289353</v>
      </c>
      <c r="B1555" s="355">
        <v>34593.726999999999</v>
      </c>
      <c r="C1555" s="355">
        <f t="shared" si="26"/>
        <v>0.27999999999883585</v>
      </c>
      <c r="D1555" s="420">
        <f t="shared" si="27"/>
        <v>0.13999999999941792</v>
      </c>
      <c r="H1555" s="337"/>
      <c r="I1555" s="62"/>
      <c r="J1555" s="82">
        <v>92</v>
      </c>
      <c r="K1555" s="82">
        <v>1</v>
      </c>
    </row>
    <row r="1556" spans="1:12" x14ac:dyDescent="0.3">
      <c r="A1556" s="366">
        <v>42952.228466898145</v>
      </c>
      <c r="B1556" s="355">
        <v>34594.014999999999</v>
      </c>
      <c r="C1556" s="355">
        <f t="shared" si="26"/>
        <v>0.28800000000046566</v>
      </c>
      <c r="D1556" s="420">
        <f t="shared" si="27"/>
        <v>0.14400000000023283</v>
      </c>
      <c r="H1556" s="337"/>
      <c r="I1556" s="62"/>
      <c r="J1556" s="82">
        <v>93</v>
      </c>
      <c r="K1556" s="319">
        <v>2</v>
      </c>
    </row>
    <row r="1557" spans="1:12" x14ac:dyDescent="0.3">
      <c r="A1557" s="366">
        <v>42952.270133506943</v>
      </c>
      <c r="B1557" s="355">
        <v>34594.309000000001</v>
      </c>
      <c r="C1557" s="355">
        <f t="shared" si="26"/>
        <v>0.29400000000168802</v>
      </c>
      <c r="D1557" s="420">
        <f t="shared" si="27"/>
        <v>0.14700000000084401</v>
      </c>
      <c r="H1557" s="337"/>
      <c r="I1557" s="62"/>
      <c r="J1557" s="82">
        <v>94</v>
      </c>
      <c r="K1557" s="320">
        <v>3</v>
      </c>
    </row>
    <row r="1558" spans="1:12" x14ac:dyDescent="0.3">
      <c r="A1558" s="366">
        <v>42952.311800115742</v>
      </c>
      <c r="B1558" s="355">
        <v>34594.589</v>
      </c>
      <c r="C1558" s="355">
        <f t="shared" si="26"/>
        <v>0.27999999999883585</v>
      </c>
      <c r="D1558" s="420">
        <f t="shared" si="27"/>
        <v>0.13999999999941792</v>
      </c>
      <c r="H1558" s="337"/>
      <c r="I1558" s="333"/>
      <c r="J1558" s="82">
        <v>95</v>
      </c>
      <c r="K1558" s="321">
        <v>4</v>
      </c>
    </row>
    <row r="1559" spans="1:12" x14ac:dyDescent="0.3">
      <c r="A1559" s="366">
        <v>42952.35346672454</v>
      </c>
      <c r="B1559" s="355">
        <v>34594.875</v>
      </c>
      <c r="C1559" s="355">
        <f t="shared" si="26"/>
        <v>0.28600000000005821</v>
      </c>
      <c r="D1559" s="420">
        <f t="shared" si="27"/>
        <v>0.1430000000000291</v>
      </c>
      <c r="H1559" s="337"/>
      <c r="I1559" s="333"/>
      <c r="J1559" s="82">
        <v>96</v>
      </c>
      <c r="K1559" s="82">
        <v>1</v>
      </c>
    </row>
    <row r="1560" spans="1:12" x14ac:dyDescent="0.3">
      <c r="A1560" s="366">
        <v>42952.395133333332</v>
      </c>
      <c r="B1560" s="355">
        <v>34595.167999999998</v>
      </c>
      <c r="C1560" s="355">
        <f t="shared" si="26"/>
        <v>0.29299999999784632</v>
      </c>
      <c r="D1560" s="420">
        <f t="shared" si="27"/>
        <v>0.14649999999892316</v>
      </c>
      <c r="H1560" s="337"/>
      <c r="I1560" s="333"/>
      <c r="J1560" s="82">
        <v>97</v>
      </c>
      <c r="K1560" s="319">
        <v>2</v>
      </c>
    </row>
    <row r="1561" spans="1:12" x14ac:dyDescent="0.3">
      <c r="A1561" s="366">
        <v>42952.43679994213</v>
      </c>
      <c r="B1561" s="355">
        <v>34595.449999999997</v>
      </c>
      <c r="C1561" s="355">
        <f t="shared" si="26"/>
        <v>0.2819999999992433</v>
      </c>
      <c r="D1561" s="420">
        <f t="shared" si="27"/>
        <v>0.14099999999962165</v>
      </c>
      <c r="H1561" s="337"/>
      <c r="I1561" s="333"/>
      <c r="J1561" s="82">
        <v>98</v>
      </c>
      <c r="K1561" s="320">
        <v>3</v>
      </c>
    </row>
    <row r="1562" spans="1:12" x14ac:dyDescent="0.3">
      <c r="A1562" s="366">
        <v>42952.478466550929</v>
      </c>
      <c r="B1562" s="355">
        <v>34595.720999999998</v>
      </c>
      <c r="C1562" s="355">
        <f t="shared" si="26"/>
        <v>0.27100000000064028</v>
      </c>
      <c r="D1562" s="420">
        <f t="shared" si="27"/>
        <v>0.13550000000032014</v>
      </c>
      <c r="H1562" s="337"/>
      <c r="I1562" s="333"/>
      <c r="J1562" s="82">
        <v>99</v>
      </c>
      <c r="K1562" s="321">
        <v>4</v>
      </c>
    </row>
    <row r="1563" spans="1:12" x14ac:dyDescent="0.3">
      <c r="A1563" s="366">
        <v>42952.52013315972</v>
      </c>
      <c r="B1563" s="355">
        <v>34596.002999999997</v>
      </c>
      <c r="C1563" s="355">
        <f t="shared" si="26"/>
        <v>0.2819999999992433</v>
      </c>
      <c r="D1563" s="420">
        <f t="shared" si="27"/>
        <v>0.14099999999962165</v>
      </c>
      <c r="E1563" s="324"/>
      <c r="F1563" s="324">
        <f>AVERAGE(D1551:D1563)</f>
        <v>0.14180769230761842</v>
      </c>
      <c r="G1563" s="324">
        <f>_xlfn.STDEV.S(D1551:D1563)</f>
        <v>3.5913000286704115E-3</v>
      </c>
      <c r="H1563" s="343"/>
      <c r="I1563" s="344">
        <f>AVERAGE(D1431:D1563)</f>
        <v>0.14470300751877643</v>
      </c>
      <c r="J1563" s="82">
        <v>100</v>
      </c>
      <c r="K1563" s="82">
        <v>1</v>
      </c>
    </row>
    <row r="1564" spans="1:12" x14ac:dyDescent="0.3">
      <c r="A1564" s="366">
        <v>42953.868055555555</v>
      </c>
      <c r="B1564" s="355">
        <v>34605.156999999999</v>
      </c>
      <c r="C1564" s="355">
        <f t="shared" si="26"/>
        <v>9.1540000000022701</v>
      </c>
      <c r="D1564" s="420"/>
      <c r="E1564" s="367"/>
      <c r="F1564" s="333"/>
      <c r="G1564" s="333"/>
      <c r="H1564" s="62"/>
      <c r="I1564" s="333"/>
      <c r="J1564" s="358"/>
      <c r="K1564" s="368"/>
      <c r="L1564" s="54" t="s">
        <v>319</v>
      </c>
    </row>
    <row r="1565" spans="1:12" x14ac:dyDescent="0.3">
      <c r="A1565" s="347">
        <v>42953.873611111114</v>
      </c>
      <c r="B1565" s="348">
        <v>34605.714</v>
      </c>
      <c r="C1565" s="348">
        <f t="shared" si="26"/>
        <v>0.55700000000069849</v>
      </c>
      <c r="D1565" s="417"/>
      <c r="E1565" s="349">
        <f>(B1565-B9)*7.4805194805</f>
        <v>3528.9649870038029</v>
      </c>
      <c r="F1565" s="350" t="s">
        <v>292</v>
      </c>
      <c r="G1565" s="351"/>
      <c r="H1565" s="351"/>
      <c r="I1565" s="351"/>
      <c r="J1565" s="350"/>
      <c r="K1565" s="357"/>
      <c r="L1565" s="351" t="s">
        <v>320</v>
      </c>
    </row>
    <row r="1566" spans="1:12" x14ac:dyDescent="0.3">
      <c r="A1566" s="347">
        <v>42954.556944444441</v>
      </c>
      <c r="B1566" s="348">
        <v>34605.714999999997</v>
      </c>
      <c r="C1566" s="348">
        <f t="shared" si="26"/>
        <v>9.9999999656574801E-4</v>
      </c>
      <c r="D1566" s="417"/>
      <c r="E1566" s="351"/>
      <c r="F1566" s="351"/>
      <c r="G1566" s="351"/>
      <c r="H1566" s="351"/>
      <c r="I1566" s="351"/>
      <c r="J1566" s="353"/>
      <c r="K1566" s="352"/>
      <c r="L1566" s="351"/>
    </row>
    <row r="1567" spans="1:12" x14ac:dyDescent="0.3">
      <c r="A1567" s="347">
        <v>42954.561805555553</v>
      </c>
      <c r="B1567" s="348">
        <v>34606.288</v>
      </c>
      <c r="C1567" s="348">
        <f t="shared" si="26"/>
        <v>0.57300000000395812</v>
      </c>
      <c r="D1567" s="417"/>
      <c r="E1567" s="351"/>
      <c r="F1567" s="351"/>
      <c r="G1567" s="351"/>
      <c r="H1567" s="351"/>
      <c r="I1567" s="351"/>
      <c r="J1567" s="353"/>
      <c r="K1567" s="353"/>
      <c r="L1567" s="351" t="s">
        <v>321</v>
      </c>
    </row>
    <row r="1568" spans="1:12" x14ac:dyDescent="0.3">
      <c r="A1568" s="347">
        <v>42954.602777777778</v>
      </c>
      <c r="B1568" s="348">
        <v>34606.288</v>
      </c>
      <c r="C1568" s="348">
        <f t="shared" si="26"/>
        <v>0</v>
      </c>
      <c r="D1568" s="417"/>
      <c r="E1568" s="351"/>
      <c r="F1568" s="351"/>
      <c r="G1568" s="351"/>
      <c r="H1568" s="351"/>
      <c r="I1568" s="351"/>
      <c r="J1568" s="353"/>
      <c r="K1568" s="353"/>
      <c r="L1568" s="351"/>
    </row>
    <row r="1569" spans="1:12" x14ac:dyDescent="0.3">
      <c r="A1569" s="347">
        <v>42954.606944444444</v>
      </c>
      <c r="B1569" s="348">
        <v>34606.788999999997</v>
      </c>
      <c r="C1569" s="348">
        <f t="shared" si="26"/>
        <v>0.50099999999656575</v>
      </c>
      <c r="D1569" s="417"/>
      <c r="E1569" s="351"/>
      <c r="F1569" s="351"/>
      <c r="G1569" s="351"/>
      <c r="H1569" s="351"/>
      <c r="I1569" s="351"/>
      <c r="J1569" s="353"/>
      <c r="K1569" s="353"/>
      <c r="L1569" s="351" t="s">
        <v>322</v>
      </c>
    </row>
    <row r="1570" spans="1:12" x14ac:dyDescent="0.3">
      <c r="A1570" s="347">
        <v>42954.620833333334</v>
      </c>
      <c r="B1570" s="348">
        <v>34607.262000000002</v>
      </c>
      <c r="C1570" s="348">
        <f t="shared" si="26"/>
        <v>0.47300000000541331</v>
      </c>
      <c r="D1570" s="417"/>
      <c r="E1570" s="351"/>
      <c r="F1570" s="351"/>
      <c r="G1570" s="351"/>
      <c r="H1570" s="351"/>
      <c r="I1570" s="351"/>
      <c r="J1570" s="353"/>
      <c r="K1570" s="353"/>
      <c r="L1570" s="351" t="s">
        <v>323</v>
      </c>
    </row>
    <row r="1571" spans="1:12" x14ac:dyDescent="0.3">
      <c r="A1571" s="347">
        <v>42954.646527777775</v>
      </c>
      <c r="B1571" s="348">
        <v>34607.65</v>
      </c>
      <c r="C1571" s="348">
        <f t="shared" si="26"/>
        <v>0.38799999999901047</v>
      </c>
      <c r="D1571" s="417"/>
      <c r="E1571" s="351"/>
      <c r="F1571" s="351"/>
      <c r="G1571" s="351"/>
      <c r="H1571" s="351"/>
      <c r="I1571" s="351"/>
      <c r="J1571" s="353"/>
      <c r="K1571" s="353"/>
      <c r="L1571" s="351" t="s">
        <v>324</v>
      </c>
    </row>
    <row r="1572" spans="1:12" x14ac:dyDescent="0.3">
      <c r="A1572" s="347">
        <v>42954.681250000001</v>
      </c>
      <c r="B1572" s="348">
        <v>34607.800000000003</v>
      </c>
      <c r="C1572" s="348">
        <f t="shared" si="26"/>
        <v>0.15000000000145519</v>
      </c>
      <c r="D1572" s="421"/>
      <c r="E1572" s="351"/>
      <c r="F1572" s="351"/>
      <c r="G1572" s="351"/>
      <c r="H1572" s="365"/>
      <c r="I1572" s="351"/>
      <c r="J1572" s="353"/>
      <c r="K1572" s="353"/>
      <c r="L1572" s="351" t="s">
        <v>325</v>
      </c>
    </row>
    <row r="1573" spans="1:12" x14ac:dyDescent="0.3">
      <c r="A1573" s="366">
        <v>42954.722916666666</v>
      </c>
      <c r="B1573" s="355">
        <v>34608.089999999997</v>
      </c>
      <c r="C1573" s="355">
        <f t="shared" si="26"/>
        <v>0.28999999999359716</v>
      </c>
      <c r="D1573" s="420">
        <f>C1573/2</f>
        <v>0.14499999999679858</v>
      </c>
      <c r="H1573" s="337"/>
      <c r="I1573" s="333"/>
      <c r="J1573" s="82">
        <v>1</v>
      </c>
      <c r="K1573" s="319">
        <v>2</v>
      </c>
      <c r="L1573" s="345" t="s">
        <v>313</v>
      </c>
    </row>
    <row r="1574" spans="1:12" x14ac:dyDescent="0.3">
      <c r="A1574" s="366">
        <v>42954.76458333333</v>
      </c>
      <c r="B1574" s="355">
        <v>34608.377999999997</v>
      </c>
      <c r="C1574" s="355">
        <f t="shared" si="26"/>
        <v>0.28800000000046566</v>
      </c>
      <c r="D1574" s="420">
        <f>C1574/2</f>
        <v>0.14400000000023283</v>
      </c>
      <c r="H1574" s="337"/>
      <c r="I1574" s="333"/>
      <c r="J1574" s="82">
        <v>2</v>
      </c>
      <c r="K1574" s="320">
        <v>3</v>
      </c>
    </row>
    <row r="1575" spans="1:12" x14ac:dyDescent="0.3">
      <c r="A1575" s="341">
        <v>42954.806250000001</v>
      </c>
      <c r="B1575" s="355">
        <v>34608.656999999999</v>
      </c>
      <c r="C1575" s="355">
        <f t="shared" si="26"/>
        <v>0.2790000000022701</v>
      </c>
      <c r="D1575" s="420">
        <f t="shared" ref="D1575:D1638" si="28">C1575/2</f>
        <v>0.13950000000113505</v>
      </c>
      <c r="H1575" s="337"/>
      <c r="I1575" s="333"/>
      <c r="J1575" s="82">
        <v>3</v>
      </c>
      <c r="K1575" s="321">
        <v>4</v>
      </c>
    </row>
    <row r="1576" spans="1:12" x14ac:dyDescent="0.3">
      <c r="A1576" s="341">
        <v>42954.847916666666</v>
      </c>
      <c r="B1576" s="355">
        <v>34608.938000000002</v>
      </c>
      <c r="C1576" s="355">
        <f t="shared" si="26"/>
        <v>0.28100000000267755</v>
      </c>
      <c r="D1576" s="420">
        <f t="shared" si="28"/>
        <v>0.14050000000133878</v>
      </c>
      <c r="H1576" s="337"/>
      <c r="I1576" s="333"/>
      <c r="J1576" s="82">
        <v>4</v>
      </c>
      <c r="K1576" s="82">
        <v>1</v>
      </c>
    </row>
    <row r="1577" spans="1:12" x14ac:dyDescent="0.3">
      <c r="A1577" s="366">
        <v>42954.889583449076</v>
      </c>
      <c r="B1577" s="355">
        <v>34609.222000000002</v>
      </c>
      <c r="C1577" s="355">
        <f t="shared" si="26"/>
        <v>0.28399999999965075</v>
      </c>
      <c r="D1577" s="420">
        <f t="shared" si="28"/>
        <v>0.14199999999982538</v>
      </c>
      <c r="H1577" s="337"/>
      <c r="I1577" s="333"/>
      <c r="J1577" s="82">
        <v>5</v>
      </c>
      <c r="K1577" s="319">
        <v>2</v>
      </c>
    </row>
    <row r="1578" spans="1:12" x14ac:dyDescent="0.3">
      <c r="A1578" s="341">
        <v>42954.931250173613</v>
      </c>
      <c r="B1578" s="355">
        <v>34609.500999999997</v>
      </c>
      <c r="C1578" s="355">
        <f t="shared" si="26"/>
        <v>0.27899999999499414</v>
      </c>
      <c r="D1578" s="420">
        <f t="shared" si="28"/>
        <v>0.13949999999749707</v>
      </c>
      <c r="H1578" s="337"/>
      <c r="I1578" s="62"/>
      <c r="J1578" s="82">
        <v>6</v>
      </c>
      <c r="K1578" s="320">
        <v>3</v>
      </c>
    </row>
    <row r="1579" spans="1:12" x14ac:dyDescent="0.3">
      <c r="A1579" s="369">
        <v>42954.97291689815</v>
      </c>
      <c r="B1579" s="356">
        <v>34609.773999999998</v>
      </c>
      <c r="C1579" s="356">
        <f t="shared" si="26"/>
        <v>0.27300000000104774</v>
      </c>
      <c r="D1579" s="418">
        <f t="shared" si="28"/>
        <v>0.13650000000052387</v>
      </c>
      <c r="E1579" s="336"/>
      <c r="F1579" s="324">
        <f>AVERAGE(D1556:D1579)</f>
        <v>0.14166666666642413</v>
      </c>
      <c r="G1579" s="324">
        <f>_xlfn.STDEV.S(D1556:D1579)</f>
        <v>3.325586235206286E-3</v>
      </c>
      <c r="H1579" s="337"/>
      <c r="I1579" s="62"/>
      <c r="J1579" s="82">
        <v>7</v>
      </c>
      <c r="K1579" s="321">
        <v>4</v>
      </c>
    </row>
    <row r="1580" spans="1:12" x14ac:dyDescent="0.3">
      <c r="A1580" s="366">
        <v>42955.014583622687</v>
      </c>
      <c r="B1580" s="355">
        <v>34610.059000000001</v>
      </c>
      <c r="C1580" s="355">
        <f t="shared" si="26"/>
        <v>0.28500000000349246</v>
      </c>
      <c r="D1580" s="420">
        <f t="shared" si="28"/>
        <v>0.14250000000174623</v>
      </c>
      <c r="H1580" s="337"/>
      <c r="I1580" s="62"/>
      <c r="J1580" s="82">
        <v>8</v>
      </c>
      <c r="K1580" s="82">
        <v>1</v>
      </c>
    </row>
    <row r="1581" spans="1:12" x14ac:dyDescent="0.3">
      <c r="A1581" s="341">
        <v>42955.056250347225</v>
      </c>
      <c r="B1581" s="355">
        <v>34610.349000000002</v>
      </c>
      <c r="C1581" s="355">
        <f t="shared" si="26"/>
        <v>0.29000000000087311</v>
      </c>
      <c r="D1581" s="420">
        <f t="shared" si="28"/>
        <v>0.14500000000043656</v>
      </c>
      <c r="H1581" s="337"/>
      <c r="I1581" s="62"/>
      <c r="J1581" s="82">
        <v>9</v>
      </c>
      <c r="K1581" s="319">
        <v>2</v>
      </c>
    </row>
    <row r="1582" spans="1:12" x14ac:dyDescent="0.3">
      <c r="A1582" s="341">
        <v>42955.097917071762</v>
      </c>
      <c r="B1582" s="355">
        <v>34610.629000000001</v>
      </c>
      <c r="C1582" s="355">
        <f t="shared" si="26"/>
        <v>0.27999999999883585</v>
      </c>
      <c r="D1582" s="420">
        <f t="shared" si="28"/>
        <v>0.13999999999941792</v>
      </c>
      <c r="H1582" s="337"/>
      <c r="I1582" s="62"/>
      <c r="J1582" s="82">
        <v>10</v>
      </c>
      <c r="K1582" s="320">
        <v>3</v>
      </c>
    </row>
    <row r="1583" spans="1:12" x14ac:dyDescent="0.3">
      <c r="A1583" s="366">
        <v>42955.139583796299</v>
      </c>
      <c r="B1583" s="355">
        <v>34610.917999999998</v>
      </c>
      <c r="C1583" s="355">
        <f t="shared" si="26"/>
        <v>0.28899999999703141</v>
      </c>
      <c r="D1583" s="420">
        <f t="shared" si="28"/>
        <v>0.1444999999985157</v>
      </c>
      <c r="H1583" s="337"/>
      <c r="I1583" s="62"/>
      <c r="J1583" s="82">
        <v>11</v>
      </c>
      <c r="K1583" s="321">
        <v>4</v>
      </c>
    </row>
    <row r="1584" spans="1:12" x14ac:dyDescent="0.3">
      <c r="A1584" s="341">
        <v>42955.181250520836</v>
      </c>
      <c r="B1584" s="355">
        <v>34611.209000000003</v>
      </c>
      <c r="C1584" s="355">
        <f t="shared" si="26"/>
        <v>0.29100000000471482</v>
      </c>
      <c r="D1584" s="420">
        <f t="shared" si="28"/>
        <v>0.14550000000235741</v>
      </c>
      <c r="H1584" s="337"/>
      <c r="I1584" s="62"/>
      <c r="J1584" s="82">
        <v>12</v>
      </c>
      <c r="K1584" s="82">
        <v>1</v>
      </c>
    </row>
    <row r="1585" spans="1:11" x14ac:dyDescent="0.3">
      <c r="A1585" s="341">
        <v>42955.222917245374</v>
      </c>
      <c r="B1585" s="355">
        <v>34611.495999999999</v>
      </c>
      <c r="C1585" s="355">
        <f t="shared" si="26"/>
        <v>0.28699999999662396</v>
      </c>
      <c r="D1585" s="420">
        <f t="shared" si="28"/>
        <v>0.14349999999831198</v>
      </c>
      <c r="H1585" s="337"/>
      <c r="I1585" s="62"/>
      <c r="J1585" s="82">
        <v>13</v>
      </c>
      <c r="K1585" s="319">
        <v>2</v>
      </c>
    </row>
    <row r="1586" spans="1:11" x14ac:dyDescent="0.3">
      <c r="A1586" s="366">
        <v>42955.264583969911</v>
      </c>
      <c r="B1586" s="355">
        <v>34611.78</v>
      </c>
      <c r="C1586" s="355">
        <f t="shared" si="26"/>
        <v>0.28399999999965075</v>
      </c>
      <c r="D1586" s="420">
        <f t="shared" si="28"/>
        <v>0.14199999999982538</v>
      </c>
      <c r="H1586" s="337"/>
      <c r="I1586" s="62"/>
      <c r="J1586" s="82">
        <v>14</v>
      </c>
      <c r="K1586" s="320">
        <v>3</v>
      </c>
    </row>
    <row r="1587" spans="1:11" x14ac:dyDescent="0.3">
      <c r="A1587" s="341">
        <v>42955.306250694448</v>
      </c>
      <c r="B1587" s="355">
        <v>34612.072999999997</v>
      </c>
      <c r="C1587" s="355">
        <f t="shared" si="26"/>
        <v>0.29299999999784632</v>
      </c>
      <c r="D1587" s="420">
        <f t="shared" si="28"/>
        <v>0.14649999999892316</v>
      </c>
      <c r="H1587" s="337"/>
      <c r="I1587" s="62"/>
      <c r="J1587" s="82">
        <v>15</v>
      </c>
      <c r="K1587" s="321">
        <v>4</v>
      </c>
    </row>
    <row r="1588" spans="1:11" x14ac:dyDescent="0.3">
      <c r="A1588" s="341">
        <v>42955.347917418978</v>
      </c>
      <c r="B1588" s="355">
        <v>34612.362999999998</v>
      </c>
      <c r="C1588" s="355">
        <f t="shared" si="26"/>
        <v>0.29000000000087311</v>
      </c>
      <c r="D1588" s="420">
        <f t="shared" si="28"/>
        <v>0.14500000000043656</v>
      </c>
      <c r="H1588" s="337"/>
      <c r="I1588" s="62"/>
      <c r="J1588" s="82">
        <v>16</v>
      </c>
      <c r="K1588" s="82">
        <v>1</v>
      </c>
    </row>
    <row r="1589" spans="1:11" x14ac:dyDescent="0.3">
      <c r="A1589" s="366">
        <v>42955.389584143515</v>
      </c>
      <c r="B1589" s="355">
        <v>34612.641000000003</v>
      </c>
      <c r="C1589" s="355">
        <f t="shared" si="26"/>
        <v>0.27800000000570435</v>
      </c>
      <c r="D1589" s="420">
        <f t="shared" si="28"/>
        <v>0.13900000000285218</v>
      </c>
      <c r="H1589" s="337"/>
      <c r="I1589" s="62"/>
      <c r="J1589" s="82">
        <v>17</v>
      </c>
      <c r="K1589" s="319">
        <v>2</v>
      </c>
    </row>
    <row r="1590" spans="1:11" x14ac:dyDescent="0.3">
      <c r="A1590" s="341">
        <v>42955.431250868052</v>
      </c>
      <c r="B1590" s="355">
        <v>34612.928</v>
      </c>
      <c r="C1590" s="355">
        <f t="shared" si="26"/>
        <v>0.28699999999662396</v>
      </c>
      <c r="D1590" s="420">
        <f t="shared" si="28"/>
        <v>0.14349999999831198</v>
      </c>
      <c r="H1590" s="337"/>
      <c r="I1590" s="62"/>
      <c r="J1590" s="82">
        <v>18</v>
      </c>
      <c r="K1590" s="320">
        <v>3</v>
      </c>
    </row>
    <row r="1591" spans="1:11" x14ac:dyDescent="0.3">
      <c r="A1591" s="341">
        <v>42955.47291759259</v>
      </c>
      <c r="B1591" s="355">
        <v>34613.218999999997</v>
      </c>
      <c r="C1591" s="355">
        <f t="shared" si="26"/>
        <v>0.29099999999743886</v>
      </c>
      <c r="D1591" s="420">
        <f t="shared" si="28"/>
        <v>0.14549999999871943</v>
      </c>
      <c r="H1591" s="337"/>
      <c r="I1591" s="62"/>
      <c r="J1591" s="82">
        <v>19</v>
      </c>
      <c r="K1591" s="321">
        <v>4</v>
      </c>
    </row>
    <row r="1592" spans="1:11" x14ac:dyDescent="0.3">
      <c r="A1592" s="366">
        <v>42955.514584317127</v>
      </c>
      <c r="B1592" s="355">
        <v>34613.504000000001</v>
      </c>
      <c r="C1592" s="355">
        <f t="shared" si="26"/>
        <v>0.28500000000349246</v>
      </c>
      <c r="D1592" s="420">
        <f t="shared" si="28"/>
        <v>0.14250000000174623</v>
      </c>
      <c r="H1592" s="337"/>
      <c r="I1592" s="62"/>
      <c r="J1592" s="82">
        <v>20</v>
      </c>
      <c r="K1592" s="82">
        <v>1</v>
      </c>
    </row>
    <row r="1593" spans="1:11" x14ac:dyDescent="0.3">
      <c r="A1593" s="341">
        <v>42955.556251041664</v>
      </c>
      <c r="B1593" s="355">
        <v>34613.783000000003</v>
      </c>
      <c r="C1593" s="355">
        <f t="shared" si="26"/>
        <v>0.2790000000022701</v>
      </c>
      <c r="D1593" s="420">
        <f t="shared" si="28"/>
        <v>0.13950000000113505</v>
      </c>
      <c r="H1593" s="337"/>
      <c r="I1593" s="62"/>
      <c r="J1593" s="82">
        <v>21</v>
      </c>
      <c r="K1593" s="319">
        <v>2</v>
      </c>
    </row>
    <row r="1594" spans="1:11" x14ac:dyDescent="0.3">
      <c r="A1594" s="341">
        <v>42955.597917766201</v>
      </c>
      <c r="B1594" s="355">
        <v>34614.074000000001</v>
      </c>
      <c r="C1594" s="355">
        <f t="shared" si="26"/>
        <v>0.29099999999743886</v>
      </c>
      <c r="D1594" s="420">
        <f t="shared" si="28"/>
        <v>0.14549999999871943</v>
      </c>
      <c r="H1594" s="337"/>
      <c r="I1594" s="62"/>
      <c r="J1594" s="82">
        <v>22</v>
      </c>
      <c r="K1594" s="320">
        <v>3</v>
      </c>
    </row>
    <row r="1595" spans="1:11" x14ac:dyDescent="0.3">
      <c r="A1595" s="366">
        <v>42955.639584490738</v>
      </c>
      <c r="B1595" s="355">
        <v>34614.358999999997</v>
      </c>
      <c r="C1595" s="355">
        <f t="shared" si="26"/>
        <v>0.2849999999962165</v>
      </c>
      <c r="D1595" s="420">
        <f t="shared" si="28"/>
        <v>0.14249999999810825</v>
      </c>
      <c r="H1595" s="337"/>
      <c r="I1595" s="62"/>
      <c r="J1595" s="82">
        <v>23</v>
      </c>
      <c r="K1595" s="321">
        <v>4</v>
      </c>
    </row>
    <row r="1596" spans="1:11" x14ac:dyDescent="0.3">
      <c r="A1596" s="341">
        <v>42955.681251215276</v>
      </c>
      <c r="B1596" s="355">
        <v>34614.631999999998</v>
      </c>
      <c r="C1596" s="355">
        <f t="shared" si="26"/>
        <v>0.27300000000104774</v>
      </c>
      <c r="D1596" s="420">
        <f t="shared" si="28"/>
        <v>0.13650000000052387</v>
      </c>
      <c r="H1596" s="337"/>
      <c r="I1596" s="62"/>
      <c r="J1596" s="82">
        <v>24</v>
      </c>
      <c r="K1596" s="82">
        <v>1</v>
      </c>
    </row>
    <row r="1597" spans="1:11" x14ac:dyDescent="0.3">
      <c r="A1597" s="341">
        <v>42955.722917939813</v>
      </c>
      <c r="B1597" s="355">
        <v>34614.917000000001</v>
      </c>
      <c r="C1597" s="355">
        <f t="shared" si="26"/>
        <v>0.28500000000349246</v>
      </c>
      <c r="D1597" s="420">
        <f t="shared" si="28"/>
        <v>0.14250000000174623</v>
      </c>
      <c r="H1597" s="337"/>
      <c r="I1597" s="62"/>
      <c r="J1597" s="82">
        <v>25</v>
      </c>
      <c r="K1597" s="319">
        <v>2</v>
      </c>
    </row>
    <row r="1598" spans="1:11" x14ac:dyDescent="0.3">
      <c r="A1598" s="366">
        <v>42955.76458466435</v>
      </c>
      <c r="B1598" s="355">
        <v>34615.201000000001</v>
      </c>
      <c r="C1598" s="355">
        <f t="shared" si="26"/>
        <v>0.28399999999965075</v>
      </c>
      <c r="D1598" s="420">
        <f t="shared" si="28"/>
        <v>0.14199999999982538</v>
      </c>
      <c r="H1598" s="337"/>
      <c r="I1598" s="62"/>
      <c r="J1598" s="82">
        <v>26</v>
      </c>
      <c r="K1598" s="320">
        <v>3</v>
      </c>
    </row>
    <row r="1599" spans="1:11" x14ac:dyDescent="0.3">
      <c r="A1599" s="341">
        <v>42955.806251388887</v>
      </c>
      <c r="B1599" s="355">
        <v>34615.476999999999</v>
      </c>
      <c r="C1599" s="355">
        <f t="shared" si="26"/>
        <v>0.27599999999802094</v>
      </c>
      <c r="D1599" s="420">
        <f t="shared" si="28"/>
        <v>0.13799999999901047</v>
      </c>
      <c r="H1599" s="337"/>
      <c r="I1599" s="62"/>
      <c r="J1599" s="82">
        <v>27</v>
      </c>
      <c r="K1599" s="321">
        <v>4</v>
      </c>
    </row>
    <row r="1600" spans="1:11" x14ac:dyDescent="0.3">
      <c r="A1600" s="341">
        <v>42955.847918113424</v>
      </c>
      <c r="B1600" s="355">
        <v>34615.741999999998</v>
      </c>
      <c r="C1600" s="355">
        <f t="shared" ref="C1600:C1663" si="29">B1600-B1599</f>
        <v>0.26499999999941792</v>
      </c>
      <c r="D1600" s="420">
        <f t="shared" si="28"/>
        <v>0.13249999999970896</v>
      </c>
      <c r="H1600" s="337"/>
      <c r="I1600" s="62"/>
      <c r="J1600" s="82">
        <v>28</v>
      </c>
      <c r="K1600" s="82">
        <v>1</v>
      </c>
    </row>
    <row r="1601" spans="1:12" x14ac:dyDescent="0.3">
      <c r="A1601" s="366">
        <v>42955.898611111108</v>
      </c>
      <c r="B1601" s="355">
        <v>34616.019999999997</v>
      </c>
      <c r="C1601" s="355">
        <f t="shared" si="29"/>
        <v>0.27799999999842839</v>
      </c>
      <c r="D1601" s="420">
        <f t="shared" si="28"/>
        <v>0.1389999999992142</v>
      </c>
      <c r="H1601" s="337"/>
      <c r="I1601" s="62"/>
      <c r="J1601" s="82">
        <v>1</v>
      </c>
      <c r="K1601" s="319">
        <v>2</v>
      </c>
      <c r="L1601" s="345" t="s">
        <v>313</v>
      </c>
    </row>
    <row r="1602" spans="1:12" x14ac:dyDescent="0.3">
      <c r="A1602" s="366">
        <v>42955.94027777778</v>
      </c>
      <c r="B1602" s="355">
        <v>34616.305999999997</v>
      </c>
      <c r="C1602" s="355">
        <f t="shared" si="29"/>
        <v>0.28600000000005821</v>
      </c>
      <c r="D1602" s="420">
        <f t="shared" si="28"/>
        <v>0.1430000000000291</v>
      </c>
      <c r="H1602" s="337"/>
      <c r="I1602" s="62"/>
      <c r="J1602" s="82">
        <v>2</v>
      </c>
      <c r="K1602" s="320">
        <v>3</v>
      </c>
    </row>
    <row r="1603" spans="1:12" x14ac:dyDescent="0.3">
      <c r="A1603" s="360">
        <v>42955.981944444444</v>
      </c>
      <c r="B1603" s="356">
        <v>34616.582000000002</v>
      </c>
      <c r="C1603" s="356">
        <f t="shared" si="29"/>
        <v>0.2760000000052969</v>
      </c>
      <c r="D1603" s="418">
        <f t="shared" si="28"/>
        <v>0.13800000000264845</v>
      </c>
      <c r="E1603" s="336">
        <f>SUM(C1580:C1603)*7.4805194805</f>
        <v>50.927376623277965</v>
      </c>
      <c r="F1603" s="324">
        <f>AVERAGE(D1580:D1603)</f>
        <v>0.14183333333342793</v>
      </c>
      <c r="G1603" s="324">
        <f>_xlfn.STDEV.S(D1580:D1603)</f>
        <v>3.4124664883515687E-3</v>
      </c>
      <c r="H1603" s="337"/>
      <c r="I1603" s="62"/>
      <c r="J1603" s="82">
        <v>3</v>
      </c>
      <c r="K1603" s="321">
        <v>4</v>
      </c>
    </row>
    <row r="1604" spans="1:12" x14ac:dyDescent="0.3">
      <c r="A1604" s="366">
        <v>42956.023611111108</v>
      </c>
      <c r="B1604" s="355">
        <v>34616.862000000001</v>
      </c>
      <c r="C1604" s="355">
        <f t="shared" si="29"/>
        <v>0.27999999999883585</v>
      </c>
      <c r="D1604" s="420">
        <f t="shared" si="28"/>
        <v>0.13999999999941792</v>
      </c>
      <c r="H1604" s="337"/>
      <c r="I1604" s="62"/>
      <c r="J1604" s="82">
        <v>4</v>
      </c>
      <c r="K1604" s="82">
        <v>1</v>
      </c>
    </row>
    <row r="1605" spans="1:12" x14ac:dyDescent="0.3">
      <c r="A1605" s="366">
        <v>42956.06527777778</v>
      </c>
      <c r="B1605" s="355">
        <v>34617.152000000002</v>
      </c>
      <c r="C1605" s="355">
        <f t="shared" si="29"/>
        <v>0.29000000000087311</v>
      </c>
      <c r="D1605" s="420">
        <f t="shared" si="28"/>
        <v>0.14500000000043656</v>
      </c>
      <c r="H1605" s="337"/>
      <c r="I1605" s="62"/>
      <c r="J1605" s="82">
        <v>5</v>
      </c>
      <c r="K1605" s="319">
        <v>2</v>
      </c>
    </row>
    <row r="1606" spans="1:12" x14ac:dyDescent="0.3">
      <c r="A1606" s="366">
        <v>42956.106944444444</v>
      </c>
      <c r="B1606" s="355">
        <v>34617.438000000002</v>
      </c>
      <c r="C1606" s="355">
        <f t="shared" si="29"/>
        <v>0.28600000000005821</v>
      </c>
      <c r="D1606" s="420">
        <f t="shared" si="28"/>
        <v>0.1430000000000291</v>
      </c>
      <c r="H1606" s="337"/>
      <c r="I1606" s="62"/>
      <c r="J1606" s="82">
        <v>6</v>
      </c>
      <c r="K1606" s="320">
        <v>3</v>
      </c>
    </row>
    <row r="1607" spans="1:12" x14ac:dyDescent="0.3">
      <c r="A1607" s="366">
        <v>42956.148611111108</v>
      </c>
      <c r="B1607" s="355">
        <v>34617.718000000001</v>
      </c>
      <c r="C1607" s="355">
        <f t="shared" si="29"/>
        <v>0.27999999999883585</v>
      </c>
      <c r="D1607" s="420">
        <f t="shared" si="28"/>
        <v>0.13999999999941792</v>
      </c>
      <c r="H1607" s="337"/>
      <c r="I1607" s="62"/>
      <c r="J1607" s="82">
        <v>7</v>
      </c>
      <c r="K1607" s="321">
        <v>4</v>
      </c>
    </row>
    <row r="1608" spans="1:12" x14ac:dyDescent="0.3">
      <c r="A1608" s="366">
        <v>42956.19027777778</v>
      </c>
      <c r="B1608" s="355">
        <v>34618.010999999999</v>
      </c>
      <c r="C1608" s="355">
        <f t="shared" si="29"/>
        <v>0.29299999999784632</v>
      </c>
      <c r="D1608" s="420">
        <f t="shared" si="28"/>
        <v>0.14649999999892316</v>
      </c>
      <c r="H1608" s="337"/>
      <c r="I1608" s="62"/>
      <c r="J1608" s="82">
        <v>8</v>
      </c>
      <c r="K1608" s="82">
        <v>1</v>
      </c>
    </row>
    <row r="1609" spans="1:12" x14ac:dyDescent="0.3">
      <c r="A1609" s="366">
        <v>42956.231944444444</v>
      </c>
      <c r="B1609" s="355">
        <v>34618.307999999997</v>
      </c>
      <c r="C1609" s="355">
        <f t="shared" si="29"/>
        <v>0.29699999999866122</v>
      </c>
      <c r="D1609" s="420">
        <f t="shared" si="28"/>
        <v>0.14849999999933061</v>
      </c>
      <c r="H1609" s="337"/>
      <c r="I1609" s="62"/>
      <c r="J1609" s="82">
        <v>9</v>
      </c>
      <c r="K1609" s="319">
        <v>2</v>
      </c>
    </row>
    <row r="1610" spans="1:12" x14ac:dyDescent="0.3">
      <c r="A1610" s="366">
        <v>42956.273611111108</v>
      </c>
      <c r="B1610" s="355">
        <v>34618.595000000001</v>
      </c>
      <c r="C1610" s="355">
        <f t="shared" si="29"/>
        <v>0.28700000000389991</v>
      </c>
      <c r="D1610" s="420">
        <f t="shared" si="28"/>
        <v>0.14350000000194996</v>
      </c>
      <c r="H1610" s="337"/>
      <c r="I1610" s="62"/>
      <c r="J1610" s="82">
        <v>10</v>
      </c>
      <c r="K1610" s="320">
        <v>3</v>
      </c>
    </row>
    <row r="1611" spans="1:12" x14ac:dyDescent="0.3">
      <c r="A1611" s="366">
        <v>42956.31527777778</v>
      </c>
      <c r="B1611" s="355">
        <v>34618.881999999998</v>
      </c>
      <c r="C1611" s="355">
        <f t="shared" si="29"/>
        <v>0.28699999999662396</v>
      </c>
      <c r="D1611" s="420">
        <f t="shared" si="28"/>
        <v>0.14349999999831198</v>
      </c>
      <c r="H1611" s="337"/>
      <c r="I1611" s="62"/>
      <c r="J1611" s="82">
        <v>11</v>
      </c>
      <c r="K1611" s="321">
        <v>4</v>
      </c>
    </row>
    <row r="1612" spans="1:12" x14ac:dyDescent="0.3">
      <c r="A1612" s="366">
        <v>42956.356944444444</v>
      </c>
      <c r="B1612" s="355">
        <v>34619.178</v>
      </c>
      <c r="C1612" s="355">
        <f t="shared" si="29"/>
        <v>0.29600000000209548</v>
      </c>
      <c r="D1612" s="420">
        <f t="shared" si="28"/>
        <v>0.14800000000104774</v>
      </c>
      <c r="H1612" s="337"/>
      <c r="I1612" s="62"/>
      <c r="J1612" s="82">
        <v>12</v>
      </c>
      <c r="K1612" s="82">
        <v>1</v>
      </c>
    </row>
    <row r="1613" spans="1:12" x14ac:dyDescent="0.3">
      <c r="A1613" s="366">
        <v>42956.398611111108</v>
      </c>
      <c r="B1613" s="355">
        <v>34619.468000000001</v>
      </c>
      <c r="C1613" s="355">
        <f t="shared" si="29"/>
        <v>0.29000000000087311</v>
      </c>
      <c r="D1613" s="420">
        <f t="shared" si="28"/>
        <v>0.14500000000043656</v>
      </c>
      <c r="H1613" s="337"/>
      <c r="I1613" s="62"/>
      <c r="J1613" s="82">
        <v>13</v>
      </c>
      <c r="K1613" s="319">
        <v>2</v>
      </c>
    </row>
    <row r="1614" spans="1:12" x14ac:dyDescent="0.3">
      <c r="A1614" s="366">
        <v>42956.44027777778</v>
      </c>
      <c r="B1614" s="355">
        <v>34619.748</v>
      </c>
      <c r="C1614" s="355">
        <f t="shared" si="29"/>
        <v>0.27999999999883585</v>
      </c>
      <c r="D1614" s="420">
        <f t="shared" si="28"/>
        <v>0.13999999999941792</v>
      </c>
      <c r="H1614" s="337"/>
      <c r="I1614" s="62"/>
      <c r="J1614" s="82">
        <v>14</v>
      </c>
      <c r="K1614" s="320">
        <v>3</v>
      </c>
    </row>
    <row r="1615" spans="1:12" x14ac:dyDescent="0.3">
      <c r="A1615" s="366">
        <v>42956.481944444444</v>
      </c>
      <c r="B1615" s="355">
        <v>34620.031999999999</v>
      </c>
      <c r="C1615" s="355">
        <f t="shared" si="29"/>
        <v>0.28399999999965075</v>
      </c>
      <c r="D1615" s="420">
        <f t="shared" si="28"/>
        <v>0.14199999999982538</v>
      </c>
      <c r="H1615" s="337"/>
      <c r="I1615" s="62"/>
      <c r="J1615" s="82">
        <v>15</v>
      </c>
      <c r="K1615" s="321">
        <v>4</v>
      </c>
    </row>
    <row r="1616" spans="1:12" x14ac:dyDescent="0.3">
      <c r="A1616" s="366">
        <v>42956.523611111108</v>
      </c>
      <c r="B1616" s="355">
        <v>34620.32</v>
      </c>
      <c r="C1616" s="355">
        <f t="shared" si="29"/>
        <v>0.28800000000046566</v>
      </c>
      <c r="D1616" s="420">
        <f t="shared" si="28"/>
        <v>0.14400000000023283</v>
      </c>
      <c r="H1616" s="337"/>
      <c r="I1616" s="62"/>
      <c r="J1616" s="82">
        <v>16</v>
      </c>
      <c r="K1616" s="82">
        <v>1</v>
      </c>
    </row>
    <row r="1617" spans="1:11" x14ac:dyDescent="0.3">
      <c r="A1617" s="366">
        <v>42956.56527777778</v>
      </c>
      <c r="B1617" s="355">
        <v>34620.597000000002</v>
      </c>
      <c r="C1617" s="355">
        <f t="shared" si="29"/>
        <v>0.27700000000186265</v>
      </c>
      <c r="D1617" s="420">
        <f t="shared" si="28"/>
        <v>0.13850000000093132</v>
      </c>
      <c r="H1617" s="337"/>
      <c r="I1617" s="62"/>
      <c r="J1617" s="82">
        <v>17</v>
      </c>
      <c r="K1617" s="319">
        <v>2</v>
      </c>
    </row>
    <row r="1618" spans="1:11" x14ac:dyDescent="0.3">
      <c r="A1618" s="366">
        <v>42956.606944444444</v>
      </c>
      <c r="B1618" s="355">
        <v>34620.881000000001</v>
      </c>
      <c r="C1618" s="355">
        <f t="shared" si="29"/>
        <v>0.28399999999965075</v>
      </c>
      <c r="D1618" s="420">
        <f t="shared" si="28"/>
        <v>0.14199999999982538</v>
      </c>
      <c r="H1618" s="337"/>
      <c r="I1618" s="62"/>
      <c r="J1618" s="82">
        <v>18</v>
      </c>
      <c r="K1618" s="320">
        <v>3</v>
      </c>
    </row>
    <row r="1619" spans="1:11" x14ac:dyDescent="0.3">
      <c r="A1619" s="366">
        <v>42956.648611111108</v>
      </c>
      <c r="B1619" s="355">
        <v>34621.17</v>
      </c>
      <c r="C1619" s="355">
        <f t="shared" si="29"/>
        <v>0.28899999999703141</v>
      </c>
      <c r="D1619" s="420">
        <f t="shared" si="28"/>
        <v>0.1444999999985157</v>
      </c>
      <c r="H1619" s="337"/>
      <c r="I1619" s="62"/>
      <c r="J1619" s="82">
        <v>19</v>
      </c>
      <c r="K1619" s="321">
        <v>4</v>
      </c>
    </row>
    <row r="1620" spans="1:11" x14ac:dyDescent="0.3">
      <c r="A1620" s="366">
        <v>42956.69027777778</v>
      </c>
      <c r="B1620" s="355">
        <v>34621.451999999997</v>
      </c>
      <c r="C1620" s="355">
        <f t="shared" si="29"/>
        <v>0.2819999999992433</v>
      </c>
      <c r="D1620" s="420">
        <f t="shared" si="28"/>
        <v>0.14099999999962165</v>
      </c>
      <c r="H1620" s="337"/>
      <c r="I1620" s="62"/>
      <c r="J1620" s="82">
        <v>20</v>
      </c>
      <c r="K1620" s="82">
        <v>1</v>
      </c>
    </row>
    <row r="1621" spans="1:11" x14ac:dyDescent="0.3">
      <c r="A1621" s="366">
        <v>42956.731944444444</v>
      </c>
      <c r="B1621" s="355">
        <v>34621.726000000002</v>
      </c>
      <c r="C1621" s="355">
        <f t="shared" si="29"/>
        <v>0.27400000000488944</v>
      </c>
      <c r="D1621" s="420">
        <f t="shared" si="28"/>
        <v>0.13700000000244472</v>
      </c>
      <c r="H1621" s="337"/>
      <c r="I1621" s="62"/>
      <c r="J1621" s="82">
        <v>21</v>
      </c>
      <c r="K1621" s="319">
        <v>2</v>
      </c>
    </row>
    <row r="1622" spans="1:11" x14ac:dyDescent="0.3">
      <c r="A1622" s="366">
        <v>42956.773611111108</v>
      </c>
      <c r="B1622" s="355">
        <v>34622.006000000001</v>
      </c>
      <c r="C1622" s="355">
        <f t="shared" si="29"/>
        <v>0.27999999999883585</v>
      </c>
      <c r="D1622" s="420">
        <f t="shared" si="28"/>
        <v>0.13999999999941792</v>
      </c>
      <c r="H1622" s="337"/>
      <c r="I1622" s="62"/>
      <c r="J1622" s="82">
        <v>22</v>
      </c>
      <c r="K1622" s="320">
        <v>3</v>
      </c>
    </row>
    <row r="1623" spans="1:11" x14ac:dyDescent="0.3">
      <c r="A1623" s="366">
        <v>42956.81527777778</v>
      </c>
      <c r="B1623" s="355">
        <v>34622.29</v>
      </c>
      <c r="C1623" s="355">
        <f t="shared" si="29"/>
        <v>0.28399999999965075</v>
      </c>
      <c r="D1623" s="420">
        <f t="shared" si="28"/>
        <v>0.14199999999982538</v>
      </c>
      <c r="H1623" s="337"/>
      <c r="I1623" s="62"/>
      <c r="J1623" s="82">
        <v>23</v>
      </c>
      <c r="K1623" s="321">
        <v>4</v>
      </c>
    </row>
    <row r="1624" spans="1:11" x14ac:dyDescent="0.3">
      <c r="A1624" s="366">
        <v>42956.856944444444</v>
      </c>
      <c r="B1624" s="355">
        <v>34622.561999999998</v>
      </c>
      <c r="C1624" s="355">
        <f t="shared" si="29"/>
        <v>0.27199999999720603</v>
      </c>
      <c r="D1624" s="420">
        <f t="shared" si="28"/>
        <v>0.13599999999860302</v>
      </c>
      <c r="H1624" s="337"/>
      <c r="I1624" s="62"/>
      <c r="J1624" s="82">
        <v>24</v>
      </c>
      <c r="K1624" s="82">
        <v>1</v>
      </c>
    </row>
    <row r="1625" spans="1:11" x14ac:dyDescent="0.3">
      <c r="A1625" s="366">
        <v>42956.898611111108</v>
      </c>
      <c r="B1625" s="355">
        <v>34622.839999999997</v>
      </c>
      <c r="C1625" s="355">
        <f t="shared" si="29"/>
        <v>0.27799999999842839</v>
      </c>
      <c r="D1625" s="420">
        <f t="shared" si="28"/>
        <v>0.1389999999992142</v>
      </c>
      <c r="H1625" s="337"/>
      <c r="I1625" s="62"/>
      <c r="J1625" s="82">
        <v>25</v>
      </c>
      <c r="K1625" s="319">
        <v>2</v>
      </c>
    </row>
    <row r="1626" spans="1:11" x14ac:dyDescent="0.3">
      <c r="A1626" s="366">
        <v>42956.94027777778</v>
      </c>
      <c r="B1626" s="355">
        <v>34623.127999999997</v>
      </c>
      <c r="C1626" s="355">
        <f t="shared" si="29"/>
        <v>0.28800000000046566</v>
      </c>
      <c r="D1626" s="420">
        <f t="shared" si="28"/>
        <v>0.14400000000023283</v>
      </c>
      <c r="H1626" s="337"/>
      <c r="I1626" s="62"/>
      <c r="J1626" s="82">
        <v>26</v>
      </c>
      <c r="K1626" s="320">
        <v>3</v>
      </c>
    </row>
    <row r="1627" spans="1:11" x14ac:dyDescent="0.3">
      <c r="A1627" s="360">
        <v>42956.981944444444</v>
      </c>
      <c r="B1627" s="356">
        <v>34623.409</v>
      </c>
      <c r="C1627" s="356">
        <f t="shared" si="29"/>
        <v>0.28100000000267755</v>
      </c>
      <c r="D1627" s="418">
        <f t="shared" si="28"/>
        <v>0.14050000000133878</v>
      </c>
      <c r="E1627" s="336">
        <f>SUM(C1604:C1627)*7.4805194805</f>
        <v>51.06950649335478</v>
      </c>
      <c r="F1627" s="324">
        <f>AVERAGE(D1604:D1627)</f>
        <v>0.14222916666661453</v>
      </c>
      <c r="G1627" s="324">
        <f>_xlfn.STDEV.S(D1604:D1627)</f>
        <v>3.2065800780187565E-3</v>
      </c>
      <c r="H1627" s="337"/>
      <c r="I1627" s="62"/>
      <c r="J1627" s="82">
        <v>27</v>
      </c>
      <c r="K1627" s="321">
        <v>4</v>
      </c>
    </row>
    <row r="1628" spans="1:11" x14ac:dyDescent="0.3">
      <c r="A1628" s="366">
        <v>42957.023611111108</v>
      </c>
      <c r="B1628" s="355">
        <v>34623.684999999998</v>
      </c>
      <c r="C1628" s="355">
        <f t="shared" si="29"/>
        <v>0.27599999999802094</v>
      </c>
      <c r="D1628" s="420">
        <f t="shared" si="28"/>
        <v>0.13799999999901047</v>
      </c>
      <c r="H1628" s="337"/>
      <c r="I1628" s="62"/>
      <c r="J1628" s="82">
        <v>28</v>
      </c>
      <c r="K1628" s="82">
        <v>1</v>
      </c>
    </row>
    <row r="1629" spans="1:11" x14ac:dyDescent="0.3">
      <c r="A1629" s="366">
        <v>42957.06527777778</v>
      </c>
      <c r="B1629" s="355">
        <v>34623.974999999999</v>
      </c>
      <c r="C1629" s="355">
        <f t="shared" si="29"/>
        <v>0.29000000000087311</v>
      </c>
      <c r="D1629" s="420">
        <f t="shared" si="28"/>
        <v>0.14500000000043656</v>
      </c>
      <c r="H1629" s="337"/>
      <c r="I1629" s="62"/>
      <c r="J1629" s="82">
        <v>29</v>
      </c>
      <c r="K1629" s="319">
        <v>2</v>
      </c>
    </row>
    <row r="1630" spans="1:11" x14ac:dyDescent="0.3">
      <c r="A1630" s="366">
        <v>42957.106944444444</v>
      </c>
      <c r="B1630" s="355">
        <v>34624.267999999996</v>
      </c>
      <c r="C1630" s="355">
        <f t="shared" si="29"/>
        <v>0.29299999999784632</v>
      </c>
      <c r="D1630" s="420">
        <f t="shared" si="28"/>
        <v>0.14649999999892316</v>
      </c>
      <c r="H1630" s="337"/>
      <c r="I1630" s="62"/>
      <c r="J1630" s="82">
        <v>30</v>
      </c>
      <c r="K1630" s="320">
        <v>3</v>
      </c>
    </row>
    <row r="1631" spans="1:11" x14ac:dyDescent="0.3">
      <c r="A1631" s="366">
        <v>42957.148611111108</v>
      </c>
      <c r="B1631" s="355">
        <v>34624.548000000003</v>
      </c>
      <c r="C1631" s="355">
        <f t="shared" si="29"/>
        <v>0.2800000000061118</v>
      </c>
      <c r="D1631" s="420">
        <f t="shared" si="28"/>
        <v>0.1400000000030559</v>
      </c>
      <c r="H1631" s="337"/>
      <c r="I1631" s="62"/>
      <c r="J1631" s="82">
        <v>31</v>
      </c>
      <c r="K1631" s="321">
        <v>4</v>
      </c>
    </row>
    <row r="1632" spans="1:11" x14ac:dyDescent="0.3">
      <c r="A1632" s="366">
        <v>42957.19027777778</v>
      </c>
      <c r="B1632" s="355">
        <v>34624.83</v>
      </c>
      <c r="C1632" s="355">
        <f t="shared" si="29"/>
        <v>0.2819999999992433</v>
      </c>
      <c r="D1632" s="420">
        <f t="shared" si="28"/>
        <v>0.14099999999962165</v>
      </c>
      <c r="H1632" s="337"/>
      <c r="I1632" s="62"/>
      <c r="J1632" s="82">
        <v>32</v>
      </c>
      <c r="K1632" s="82">
        <v>1</v>
      </c>
    </row>
    <row r="1633" spans="1:12" x14ac:dyDescent="0.3">
      <c r="A1633" s="366">
        <v>42957.231944444444</v>
      </c>
      <c r="B1633" s="355">
        <v>34625.125</v>
      </c>
      <c r="C1633" s="355">
        <f t="shared" si="29"/>
        <v>0.29499999999825377</v>
      </c>
      <c r="D1633" s="420">
        <f t="shared" si="28"/>
        <v>0.14749999999912689</v>
      </c>
      <c r="H1633" s="337"/>
      <c r="I1633" s="62"/>
      <c r="J1633" s="82">
        <v>33</v>
      </c>
      <c r="K1633" s="319">
        <v>2</v>
      </c>
    </row>
    <row r="1634" spans="1:12" x14ac:dyDescent="0.3">
      <c r="A1634" s="366">
        <v>42957.273611111108</v>
      </c>
      <c r="B1634" s="355">
        <v>34625.413</v>
      </c>
      <c r="C1634" s="355">
        <f t="shared" si="29"/>
        <v>0.28800000000046566</v>
      </c>
      <c r="D1634" s="420">
        <f t="shared" si="28"/>
        <v>0.14400000000023283</v>
      </c>
      <c r="H1634" s="337"/>
      <c r="I1634" s="62"/>
      <c r="J1634" s="82">
        <v>34</v>
      </c>
      <c r="K1634" s="320">
        <v>3</v>
      </c>
    </row>
    <row r="1635" spans="1:12" x14ac:dyDescent="0.3">
      <c r="A1635" s="366">
        <v>42957.31527777778</v>
      </c>
      <c r="B1635" s="355">
        <v>34625.692000000003</v>
      </c>
      <c r="C1635" s="355">
        <f t="shared" si="29"/>
        <v>0.2790000000022701</v>
      </c>
      <c r="D1635" s="420">
        <f t="shared" si="28"/>
        <v>0.13950000000113505</v>
      </c>
      <c r="H1635" s="337"/>
      <c r="I1635" s="62"/>
      <c r="J1635" s="82">
        <v>35</v>
      </c>
      <c r="K1635" s="321">
        <v>4</v>
      </c>
    </row>
    <row r="1636" spans="1:12" x14ac:dyDescent="0.3">
      <c r="A1636" s="366">
        <v>42957.356944444444</v>
      </c>
      <c r="B1636" s="355">
        <v>34625.983</v>
      </c>
      <c r="C1636" s="355">
        <f t="shared" si="29"/>
        <v>0.29099999999743886</v>
      </c>
      <c r="D1636" s="420">
        <f t="shared" si="28"/>
        <v>0.14549999999871943</v>
      </c>
      <c r="H1636" s="337"/>
      <c r="I1636" s="62"/>
      <c r="J1636" s="82">
        <v>36</v>
      </c>
      <c r="K1636" s="82">
        <v>1</v>
      </c>
    </row>
    <row r="1637" spans="1:12" x14ac:dyDescent="0.3">
      <c r="A1637" s="366">
        <v>42957.398611111108</v>
      </c>
      <c r="B1637" s="355">
        <v>34626.275000000001</v>
      </c>
      <c r="C1637" s="355">
        <f t="shared" si="29"/>
        <v>0.29200000000128057</v>
      </c>
      <c r="D1637" s="420">
        <f t="shared" si="28"/>
        <v>0.14600000000064028</v>
      </c>
      <c r="H1637" s="337"/>
      <c r="I1637" s="62"/>
      <c r="J1637" s="82">
        <v>37</v>
      </c>
      <c r="K1637" s="319">
        <v>2</v>
      </c>
    </row>
    <row r="1638" spans="1:12" x14ac:dyDescent="0.3">
      <c r="A1638" s="366">
        <v>42957.44027777778</v>
      </c>
      <c r="B1638" s="355">
        <v>34626.557000000001</v>
      </c>
      <c r="C1638" s="355">
        <f t="shared" si="29"/>
        <v>0.2819999999992433</v>
      </c>
      <c r="D1638" s="420">
        <f t="shared" si="28"/>
        <v>0.14099999999962165</v>
      </c>
      <c r="H1638" s="337"/>
      <c r="I1638" s="62"/>
      <c r="J1638" s="82">
        <v>38</v>
      </c>
      <c r="K1638" s="320">
        <v>3</v>
      </c>
    </row>
    <row r="1639" spans="1:12" x14ac:dyDescent="0.3">
      <c r="A1639" s="366">
        <v>42957.481944444444</v>
      </c>
      <c r="B1639" s="355">
        <v>34626.838000000003</v>
      </c>
      <c r="C1639" s="355">
        <f t="shared" si="29"/>
        <v>0.28100000000267755</v>
      </c>
      <c r="D1639" s="420">
        <f t="shared" ref="D1639:D1894" si="30">C1639/2</f>
        <v>0.14050000000133878</v>
      </c>
      <c r="H1639" s="337"/>
      <c r="I1639" s="62"/>
      <c r="J1639" s="82">
        <v>39</v>
      </c>
      <c r="K1639" s="321">
        <v>4</v>
      </c>
    </row>
    <row r="1640" spans="1:12" x14ac:dyDescent="0.3">
      <c r="A1640" s="366">
        <v>42957.523611111108</v>
      </c>
      <c r="B1640" s="355">
        <v>34627.129000000001</v>
      </c>
      <c r="C1640" s="355">
        <f t="shared" si="29"/>
        <v>0.29099999999743886</v>
      </c>
      <c r="D1640" s="420">
        <f t="shared" si="30"/>
        <v>0.14549999999871943</v>
      </c>
      <c r="H1640" s="337"/>
      <c r="I1640" s="62"/>
      <c r="J1640" s="82">
        <v>40</v>
      </c>
      <c r="K1640" s="82">
        <v>1</v>
      </c>
    </row>
    <row r="1641" spans="1:12" x14ac:dyDescent="0.3">
      <c r="A1641" s="366">
        <v>42957.56527777778</v>
      </c>
      <c r="B1641" s="355">
        <v>34627.415000000001</v>
      </c>
      <c r="C1641" s="355">
        <f t="shared" si="29"/>
        <v>0.28600000000005821</v>
      </c>
      <c r="D1641" s="420">
        <f t="shared" si="30"/>
        <v>0.1430000000000291</v>
      </c>
      <c r="H1641" s="337"/>
      <c r="I1641" s="62"/>
      <c r="J1641" s="82">
        <v>41</v>
      </c>
      <c r="K1641" s="319">
        <v>2</v>
      </c>
    </row>
    <row r="1642" spans="1:12" x14ac:dyDescent="0.3">
      <c r="A1642" s="366">
        <v>42957.606944444444</v>
      </c>
      <c r="B1642" s="355">
        <v>34627.692000000003</v>
      </c>
      <c r="C1642" s="355">
        <f t="shared" si="29"/>
        <v>0.27700000000186265</v>
      </c>
      <c r="D1642" s="420">
        <f t="shared" si="30"/>
        <v>0.13850000000093132</v>
      </c>
      <c r="H1642" s="337"/>
      <c r="I1642" s="62"/>
      <c r="J1642" s="82">
        <v>42</v>
      </c>
      <c r="K1642" s="320">
        <v>3</v>
      </c>
    </row>
    <row r="1643" spans="1:12" x14ac:dyDescent="0.3">
      <c r="A1643" s="366">
        <v>42957.648611111108</v>
      </c>
      <c r="B1643" s="355">
        <v>34627.972999999998</v>
      </c>
      <c r="C1643" s="355">
        <f t="shared" si="29"/>
        <v>0.28099999999540159</v>
      </c>
      <c r="D1643" s="420">
        <f t="shared" si="30"/>
        <v>0.1404999999977008</v>
      </c>
      <c r="H1643" s="337"/>
      <c r="I1643" s="62"/>
      <c r="J1643" s="82">
        <v>43</v>
      </c>
      <c r="K1643" s="321">
        <v>4</v>
      </c>
    </row>
    <row r="1644" spans="1:12" x14ac:dyDescent="0.3">
      <c r="A1644" s="366">
        <v>42957.69027777778</v>
      </c>
      <c r="B1644" s="355">
        <v>34628.26</v>
      </c>
      <c r="C1644" s="355">
        <f t="shared" si="29"/>
        <v>0.28700000000389991</v>
      </c>
      <c r="D1644" s="420">
        <f t="shared" si="30"/>
        <v>0.14350000000194996</v>
      </c>
      <c r="H1644" s="337"/>
      <c r="I1644" s="62"/>
      <c r="J1644" s="82">
        <v>44</v>
      </c>
      <c r="K1644" s="82">
        <v>1</v>
      </c>
    </row>
    <row r="1645" spans="1:12" x14ac:dyDescent="0.3">
      <c r="A1645" s="366">
        <v>42957.731944444444</v>
      </c>
      <c r="B1645" s="355">
        <v>34628.54</v>
      </c>
      <c r="C1645" s="355">
        <f t="shared" si="29"/>
        <v>0.27999999999883585</v>
      </c>
      <c r="D1645" s="420">
        <f t="shared" si="30"/>
        <v>0.13999999999941792</v>
      </c>
      <c r="H1645" s="337"/>
      <c r="I1645" s="62"/>
      <c r="J1645" s="82">
        <v>45</v>
      </c>
      <c r="K1645" s="319">
        <v>2</v>
      </c>
    </row>
    <row r="1646" spans="1:12" x14ac:dyDescent="0.3">
      <c r="A1646" s="366">
        <v>42957.761111111111</v>
      </c>
      <c r="B1646" s="355">
        <v>34628.819000000003</v>
      </c>
      <c r="C1646" s="355">
        <f t="shared" si="29"/>
        <v>0.2790000000022701</v>
      </c>
      <c r="D1646" s="420">
        <f t="shared" si="30"/>
        <v>0.13950000000113505</v>
      </c>
      <c r="H1646" s="337"/>
      <c r="I1646" s="62"/>
      <c r="J1646" s="82">
        <v>1</v>
      </c>
      <c r="K1646" s="320">
        <v>3</v>
      </c>
      <c r="L1646" s="345" t="s">
        <v>313</v>
      </c>
    </row>
    <row r="1647" spans="1:12" x14ac:dyDescent="0.3">
      <c r="A1647" s="366">
        <v>42957.802777777775</v>
      </c>
      <c r="B1647" s="355">
        <v>34629.103000000003</v>
      </c>
      <c r="C1647" s="355">
        <f t="shared" si="29"/>
        <v>0.28399999999965075</v>
      </c>
      <c r="D1647" s="420">
        <f t="shared" si="30"/>
        <v>0.14199999999982538</v>
      </c>
      <c r="H1647" s="337"/>
      <c r="I1647" s="62"/>
      <c r="J1647" s="82">
        <v>2</v>
      </c>
      <c r="K1647" s="321">
        <v>4</v>
      </c>
    </row>
    <row r="1648" spans="1:12" x14ac:dyDescent="0.3">
      <c r="A1648" s="366">
        <v>42957.844444444447</v>
      </c>
      <c r="B1648" s="355">
        <v>34629.381999999998</v>
      </c>
      <c r="C1648" s="355">
        <f t="shared" si="29"/>
        <v>0.27899999999499414</v>
      </c>
      <c r="D1648" s="420">
        <f t="shared" si="30"/>
        <v>0.13949999999749707</v>
      </c>
      <c r="H1648" s="337"/>
      <c r="I1648" s="62"/>
      <c r="J1648" s="82">
        <v>3</v>
      </c>
      <c r="K1648" s="82">
        <v>1</v>
      </c>
    </row>
    <row r="1649" spans="1:11" x14ac:dyDescent="0.3">
      <c r="A1649" s="366">
        <v>42957.886111111111</v>
      </c>
      <c r="B1649" s="355">
        <v>34629.650999999998</v>
      </c>
      <c r="C1649" s="355">
        <f t="shared" si="29"/>
        <v>0.26900000000023283</v>
      </c>
      <c r="D1649" s="420">
        <f t="shared" si="30"/>
        <v>0.13450000000011642</v>
      </c>
      <c r="H1649" s="337"/>
      <c r="I1649" s="62"/>
      <c r="J1649" s="82">
        <v>4</v>
      </c>
      <c r="K1649" s="319">
        <v>2</v>
      </c>
    </row>
    <row r="1650" spans="1:11" x14ac:dyDescent="0.3">
      <c r="A1650" s="366">
        <v>42957.927777777775</v>
      </c>
      <c r="B1650" s="355">
        <v>34629.932000000001</v>
      </c>
      <c r="C1650" s="355">
        <f t="shared" si="29"/>
        <v>0.28100000000267755</v>
      </c>
      <c r="D1650" s="420">
        <f t="shared" si="30"/>
        <v>0.14050000000133878</v>
      </c>
      <c r="H1650" s="337"/>
      <c r="I1650" s="62"/>
      <c r="J1650" s="82">
        <v>5</v>
      </c>
      <c r="K1650" s="320">
        <v>3</v>
      </c>
    </row>
    <row r="1651" spans="1:11" x14ac:dyDescent="0.3">
      <c r="A1651" s="360">
        <v>42957.969444444447</v>
      </c>
      <c r="B1651" s="356">
        <v>34630.218999999997</v>
      </c>
      <c r="C1651" s="356">
        <f t="shared" si="29"/>
        <v>0.28699999999662396</v>
      </c>
      <c r="D1651" s="418">
        <f t="shared" si="30"/>
        <v>0.14349999999831198</v>
      </c>
      <c r="E1651" s="336">
        <f>SUM(C1628:C1651)*7.4805194805</f>
        <v>50.942337662187583</v>
      </c>
      <c r="F1651" s="324">
        <f>AVERAGE(D1628:D1651)</f>
        <v>0.14187499999995148</v>
      </c>
      <c r="G1651" s="324">
        <f>_xlfn.STDEV.S(D1628:D1651)</f>
        <v>3.1562567259561572E-3</v>
      </c>
      <c r="H1651" s="337"/>
      <c r="I1651" s="62"/>
      <c r="J1651" s="82">
        <v>6</v>
      </c>
      <c r="K1651" s="321">
        <v>4</v>
      </c>
    </row>
    <row r="1652" spans="1:11" x14ac:dyDescent="0.3">
      <c r="A1652" s="366">
        <v>42958.011111111111</v>
      </c>
      <c r="B1652" s="355">
        <v>34630.502</v>
      </c>
      <c r="C1652" s="355">
        <f t="shared" si="29"/>
        <v>0.28300000000308501</v>
      </c>
      <c r="D1652" s="420">
        <f t="shared" si="30"/>
        <v>0.1415000000015425</v>
      </c>
      <c r="H1652" s="337"/>
      <c r="I1652" s="62"/>
      <c r="J1652" s="82">
        <v>7</v>
      </c>
      <c r="K1652" s="82">
        <v>1</v>
      </c>
    </row>
    <row r="1653" spans="1:11" x14ac:dyDescent="0.3">
      <c r="A1653" s="366">
        <v>42958.052777777775</v>
      </c>
      <c r="B1653" s="355">
        <v>34630.781999999999</v>
      </c>
      <c r="C1653" s="355">
        <f t="shared" si="29"/>
        <v>0.27999999999883585</v>
      </c>
      <c r="D1653" s="420">
        <f t="shared" si="30"/>
        <v>0.13999999999941792</v>
      </c>
      <c r="H1653" s="337"/>
      <c r="I1653" s="62"/>
      <c r="J1653" s="82">
        <v>8</v>
      </c>
      <c r="K1653" s="319">
        <v>2</v>
      </c>
    </row>
    <row r="1654" spans="1:11" x14ac:dyDescent="0.3">
      <c r="A1654" s="366">
        <v>42958.094444444447</v>
      </c>
      <c r="B1654" s="355">
        <v>34631.072999999997</v>
      </c>
      <c r="C1654" s="355">
        <f t="shared" si="29"/>
        <v>0.29099999999743886</v>
      </c>
      <c r="D1654" s="420">
        <f t="shared" si="30"/>
        <v>0.14549999999871943</v>
      </c>
      <c r="H1654" s="337"/>
      <c r="I1654" s="62"/>
      <c r="J1654" s="82">
        <v>9</v>
      </c>
      <c r="K1654" s="320">
        <v>3</v>
      </c>
    </row>
    <row r="1655" spans="1:11" x14ac:dyDescent="0.3">
      <c r="A1655" s="366">
        <v>42958.136111111111</v>
      </c>
      <c r="B1655" s="355">
        <v>34631.362000000001</v>
      </c>
      <c r="C1655" s="355">
        <f t="shared" si="29"/>
        <v>0.28900000000430737</v>
      </c>
      <c r="D1655" s="420">
        <f t="shared" si="30"/>
        <v>0.14450000000215368</v>
      </c>
      <c r="H1655" s="337"/>
      <c r="I1655" s="62"/>
      <c r="J1655" s="82">
        <v>10</v>
      </c>
      <c r="K1655" s="321">
        <v>4</v>
      </c>
    </row>
    <row r="1656" spans="1:11" x14ac:dyDescent="0.3">
      <c r="A1656" s="366">
        <v>42958.177083854163</v>
      </c>
      <c r="B1656" s="355">
        <v>34631.648000000001</v>
      </c>
      <c r="C1656" s="355">
        <f t="shared" si="29"/>
        <v>0.28600000000005821</v>
      </c>
      <c r="D1656" s="420">
        <f t="shared" si="30"/>
        <v>0.1430000000000291</v>
      </c>
      <c r="H1656" s="337"/>
      <c r="I1656" s="62"/>
      <c r="J1656" s="82">
        <v>11</v>
      </c>
      <c r="K1656" s="82">
        <v>1</v>
      </c>
    </row>
    <row r="1657" spans="1:11" x14ac:dyDescent="0.3">
      <c r="A1657" s="366">
        <v>42958.218750578701</v>
      </c>
      <c r="B1657" s="355">
        <v>34631.942000000003</v>
      </c>
      <c r="C1657" s="355">
        <f t="shared" si="29"/>
        <v>0.29400000000168802</v>
      </c>
      <c r="D1657" s="420">
        <f t="shared" si="30"/>
        <v>0.14700000000084401</v>
      </c>
      <c r="H1657" s="337"/>
      <c r="I1657" s="62"/>
      <c r="J1657" s="82">
        <v>12</v>
      </c>
      <c r="K1657" s="319">
        <v>2</v>
      </c>
    </row>
    <row r="1658" spans="1:11" x14ac:dyDescent="0.3">
      <c r="A1658" s="366">
        <v>42958.260417303238</v>
      </c>
      <c r="B1658" s="355">
        <v>34632.241999999998</v>
      </c>
      <c r="C1658" s="355">
        <f t="shared" si="29"/>
        <v>0.29999999999563443</v>
      </c>
      <c r="D1658" s="420">
        <f t="shared" si="30"/>
        <v>0.14999999999781721</v>
      </c>
      <c r="H1658" s="337"/>
      <c r="I1658" s="62"/>
      <c r="J1658" s="82">
        <v>13</v>
      </c>
      <c r="K1658" s="320">
        <v>3</v>
      </c>
    </row>
    <row r="1659" spans="1:11" x14ac:dyDescent="0.3">
      <c r="A1659" s="366">
        <v>42958.302084027775</v>
      </c>
      <c r="B1659" s="355">
        <v>34632.529000000002</v>
      </c>
      <c r="C1659" s="355">
        <f t="shared" si="29"/>
        <v>0.28700000000389991</v>
      </c>
      <c r="D1659" s="420">
        <f t="shared" si="30"/>
        <v>0.14350000000194996</v>
      </c>
      <c r="H1659" s="337"/>
      <c r="I1659" s="62"/>
      <c r="J1659" s="82">
        <v>14</v>
      </c>
      <c r="K1659" s="321">
        <v>4</v>
      </c>
    </row>
    <row r="1660" spans="1:11" x14ac:dyDescent="0.3">
      <c r="A1660" s="366">
        <v>42958.343750752312</v>
      </c>
      <c r="B1660" s="355">
        <v>34632.813000000002</v>
      </c>
      <c r="C1660" s="355">
        <f t="shared" si="29"/>
        <v>0.28399999999965075</v>
      </c>
      <c r="D1660" s="420">
        <f t="shared" si="30"/>
        <v>0.14199999999982538</v>
      </c>
      <c r="H1660" s="337"/>
      <c r="I1660" s="62"/>
      <c r="J1660" s="82">
        <v>15</v>
      </c>
      <c r="K1660" s="82">
        <v>1</v>
      </c>
    </row>
    <row r="1661" spans="1:11" x14ac:dyDescent="0.3">
      <c r="A1661" s="366">
        <v>42958.385417476849</v>
      </c>
      <c r="B1661" s="355">
        <v>34633.112000000001</v>
      </c>
      <c r="C1661" s="355">
        <f t="shared" si="29"/>
        <v>0.29899999999906868</v>
      </c>
      <c r="D1661" s="420">
        <f t="shared" si="30"/>
        <v>0.14949999999953434</v>
      </c>
      <c r="H1661" s="337"/>
      <c r="I1661" s="62"/>
      <c r="J1661" s="82">
        <v>16</v>
      </c>
      <c r="K1661" s="319">
        <v>2</v>
      </c>
    </row>
    <row r="1662" spans="1:11" x14ac:dyDescent="0.3">
      <c r="A1662" s="366">
        <v>42958.427084201387</v>
      </c>
      <c r="B1662" s="355">
        <v>34633.404999999999</v>
      </c>
      <c r="C1662" s="355">
        <f t="shared" si="29"/>
        <v>0.29299999999784632</v>
      </c>
      <c r="D1662" s="420">
        <f t="shared" si="30"/>
        <v>0.14649999999892316</v>
      </c>
      <c r="H1662" s="337"/>
      <c r="I1662" s="62"/>
      <c r="J1662" s="82">
        <v>17</v>
      </c>
      <c r="K1662" s="320">
        <v>3</v>
      </c>
    </row>
    <row r="1663" spans="1:11" x14ac:dyDescent="0.3">
      <c r="A1663" s="366">
        <v>42958.468750925924</v>
      </c>
      <c r="B1663" s="355">
        <v>34633.688000000002</v>
      </c>
      <c r="C1663" s="355">
        <f t="shared" si="29"/>
        <v>0.28300000000308501</v>
      </c>
      <c r="D1663" s="420">
        <f t="shared" si="30"/>
        <v>0.1415000000015425</v>
      </c>
      <c r="H1663" s="337"/>
      <c r="I1663" s="62"/>
      <c r="J1663" s="82">
        <v>18</v>
      </c>
      <c r="K1663" s="321">
        <v>4</v>
      </c>
    </row>
    <row r="1664" spans="1:11" x14ac:dyDescent="0.3">
      <c r="A1664" s="366">
        <v>42958.510417650461</v>
      </c>
      <c r="B1664" s="355">
        <v>34633.976999999999</v>
      </c>
      <c r="C1664" s="355">
        <f t="shared" ref="C1664:C1919" si="31">B1664-B1663</f>
        <v>0.28899999999703141</v>
      </c>
      <c r="D1664" s="420">
        <f t="shared" si="30"/>
        <v>0.1444999999985157</v>
      </c>
      <c r="H1664" s="337"/>
      <c r="I1664" s="62"/>
      <c r="J1664" s="82">
        <v>19</v>
      </c>
      <c r="K1664" s="82">
        <v>1</v>
      </c>
    </row>
    <row r="1665" spans="1:11" x14ac:dyDescent="0.3">
      <c r="A1665" s="366">
        <v>42958.552084374998</v>
      </c>
      <c r="B1665" s="355">
        <v>34634.269</v>
      </c>
      <c r="C1665" s="355">
        <f t="shared" si="31"/>
        <v>0.29200000000128057</v>
      </c>
      <c r="D1665" s="420">
        <f t="shared" si="30"/>
        <v>0.14600000000064028</v>
      </c>
      <c r="H1665" s="337"/>
      <c r="I1665" s="62"/>
      <c r="J1665" s="82">
        <v>20</v>
      </c>
      <c r="K1665" s="319">
        <v>2</v>
      </c>
    </row>
    <row r="1666" spans="1:11" x14ac:dyDescent="0.3">
      <c r="A1666" s="366">
        <v>42958.593751099535</v>
      </c>
      <c r="B1666" s="355">
        <v>34634.548000000003</v>
      </c>
      <c r="C1666" s="355">
        <f t="shared" si="31"/>
        <v>0.2790000000022701</v>
      </c>
      <c r="D1666" s="420">
        <f t="shared" si="30"/>
        <v>0.13950000000113505</v>
      </c>
      <c r="H1666" s="337"/>
      <c r="I1666" s="62"/>
      <c r="J1666" s="82">
        <v>21</v>
      </c>
      <c r="K1666" s="320">
        <v>3</v>
      </c>
    </row>
    <row r="1667" spans="1:11" x14ac:dyDescent="0.3">
      <c r="A1667" s="366">
        <v>42958.635417824073</v>
      </c>
      <c r="B1667" s="355">
        <v>34634.826999999997</v>
      </c>
      <c r="C1667" s="355">
        <f t="shared" si="31"/>
        <v>0.27899999999499414</v>
      </c>
      <c r="D1667" s="420">
        <f t="shared" si="30"/>
        <v>0.13949999999749707</v>
      </c>
      <c r="H1667" s="337"/>
      <c r="I1667" s="62"/>
      <c r="J1667" s="82">
        <v>22</v>
      </c>
      <c r="K1667" s="321">
        <v>4</v>
      </c>
    </row>
    <row r="1668" spans="1:11" x14ac:dyDescent="0.3">
      <c r="A1668" s="366">
        <v>42958.67708454861</v>
      </c>
      <c r="B1668" s="355">
        <v>34635.116999999998</v>
      </c>
      <c r="C1668" s="355">
        <f t="shared" si="31"/>
        <v>0.29000000000087311</v>
      </c>
      <c r="D1668" s="420">
        <f t="shared" si="30"/>
        <v>0.14500000000043656</v>
      </c>
      <c r="H1668" s="337"/>
      <c r="I1668" s="62"/>
      <c r="J1668" s="82">
        <v>23</v>
      </c>
      <c r="K1668" s="82">
        <v>1</v>
      </c>
    </row>
    <row r="1669" spans="1:11" x14ac:dyDescent="0.3">
      <c r="A1669" s="366">
        <v>42958.718751273147</v>
      </c>
      <c r="B1669" s="355">
        <v>34635.398999999998</v>
      </c>
      <c r="C1669" s="355">
        <f t="shared" si="31"/>
        <v>0.2819999999992433</v>
      </c>
      <c r="D1669" s="420">
        <f t="shared" si="30"/>
        <v>0.14099999999962165</v>
      </c>
      <c r="H1669" s="337"/>
      <c r="I1669" s="62"/>
      <c r="J1669" s="82">
        <v>24</v>
      </c>
      <c r="K1669" s="319">
        <v>2</v>
      </c>
    </row>
    <row r="1670" spans="1:11" x14ac:dyDescent="0.3">
      <c r="A1670" s="366">
        <v>42958.760417997684</v>
      </c>
      <c r="B1670" s="355">
        <v>34635.67</v>
      </c>
      <c r="C1670" s="355">
        <f t="shared" si="31"/>
        <v>0.27100000000064028</v>
      </c>
      <c r="D1670" s="420">
        <f t="shared" si="30"/>
        <v>0.13550000000032014</v>
      </c>
      <c r="H1670" s="337"/>
      <c r="I1670" s="62"/>
      <c r="J1670" s="82">
        <v>25</v>
      </c>
      <c r="K1670" s="320">
        <v>3</v>
      </c>
    </row>
    <row r="1671" spans="1:11" x14ac:dyDescent="0.3">
      <c r="A1671" s="366">
        <v>42958.802084722221</v>
      </c>
      <c r="B1671" s="355">
        <v>34635.947999999997</v>
      </c>
      <c r="C1671" s="355">
        <f t="shared" si="31"/>
        <v>0.27799999999842839</v>
      </c>
      <c r="D1671" s="420">
        <f t="shared" si="30"/>
        <v>0.1389999999992142</v>
      </c>
      <c r="H1671" s="337"/>
      <c r="I1671" s="62"/>
      <c r="J1671" s="82">
        <v>26</v>
      </c>
      <c r="K1671" s="321">
        <v>4</v>
      </c>
    </row>
    <row r="1672" spans="1:11" x14ac:dyDescent="0.3">
      <c r="A1672" s="366">
        <v>42958.843751446759</v>
      </c>
      <c r="B1672" s="355">
        <v>34636.230000000003</v>
      </c>
      <c r="C1672" s="355">
        <f t="shared" si="31"/>
        <v>0.28200000000651926</v>
      </c>
      <c r="D1672" s="420">
        <f t="shared" si="30"/>
        <v>0.14100000000325963</v>
      </c>
      <c r="H1672" s="337"/>
      <c r="I1672" s="62"/>
      <c r="J1672" s="82">
        <v>27</v>
      </c>
      <c r="K1672" s="82">
        <v>1</v>
      </c>
    </row>
    <row r="1673" spans="1:11" x14ac:dyDescent="0.3">
      <c r="A1673" s="366">
        <v>42958.885418171296</v>
      </c>
      <c r="B1673" s="355">
        <v>34636.512000000002</v>
      </c>
      <c r="C1673" s="355">
        <f t="shared" si="31"/>
        <v>0.2819999999992433</v>
      </c>
      <c r="D1673" s="420">
        <f t="shared" si="30"/>
        <v>0.14099999999962165</v>
      </c>
      <c r="H1673" s="337"/>
      <c r="I1673" s="62"/>
      <c r="J1673" s="82">
        <v>28</v>
      </c>
      <c r="K1673" s="319">
        <v>2</v>
      </c>
    </row>
    <row r="1674" spans="1:11" x14ac:dyDescent="0.3">
      <c r="A1674" s="366">
        <v>42958.927084895833</v>
      </c>
      <c r="B1674" s="355">
        <v>34636.792000000001</v>
      </c>
      <c r="C1674" s="355">
        <f t="shared" si="31"/>
        <v>0.27999999999883585</v>
      </c>
      <c r="D1674" s="420">
        <f t="shared" si="30"/>
        <v>0.13999999999941792</v>
      </c>
      <c r="H1674" s="337"/>
      <c r="I1674" s="62"/>
      <c r="J1674" s="82">
        <v>29</v>
      </c>
      <c r="K1674" s="320">
        <v>3</v>
      </c>
    </row>
    <row r="1675" spans="1:11" x14ac:dyDescent="0.3">
      <c r="A1675" s="360">
        <v>42958.96875162037</v>
      </c>
      <c r="B1675" s="356">
        <v>34637.08</v>
      </c>
      <c r="C1675" s="356">
        <f t="shared" si="31"/>
        <v>0.28800000000046566</v>
      </c>
      <c r="D1675" s="418">
        <f t="shared" si="30"/>
        <v>0.14400000000023283</v>
      </c>
      <c r="E1675" s="336">
        <f>SUM(C1652:C1675)*7.4805194805</f>
        <v>51.323844155743593</v>
      </c>
      <c r="F1675" s="324">
        <f>AVERAGE(D1652:D1675)</f>
        <v>0.14293750000009217</v>
      </c>
      <c r="G1675" s="324">
        <f>_xlfn.STDEV.S(D1652:D1675)</f>
        <v>3.4682174971014433E-3</v>
      </c>
      <c r="H1675" s="337"/>
      <c r="I1675" s="62"/>
      <c r="J1675" s="82">
        <v>30</v>
      </c>
      <c r="K1675" s="321">
        <v>4</v>
      </c>
    </row>
    <row r="1676" spans="1:11" x14ac:dyDescent="0.3">
      <c r="A1676" s="366">
        <v>42959.010418344908</v>
      </c>
      <c r="B1676" s="355">
        <v>34637.364999999998</v>
      </c>
      <c r="C1676" s="355">
        <f t="shared" si="31"/>
        <v>0.2849999999962165</v>
      </c>
      <c r="D1676" s="420">
        <f t="shared" si="30"/>
        <v>0.14249999999810825</v>
      </c>
      <c r="H1676" s="337"/>
      <c r="I1676" s="62"/>
      <c r="J1676" s="82">
        <v>31</v>
      </c>
      <c r="K1676" s="82">
        <v>1</v>
      </c>
    </row>
    <row r="1677" spans="1:11" x14ac:dyDescent="0.3">
      <c r="A1677" s="366">
        <v>42959.052085069445</v>
      </c>
      <c r="B1677" s="355">
        <v>34637.644999999997</v>
      </c>
      <c r="C1677" s="355">
        <f t="shared" si="31"/>
        <v>0.27999999999883585</v>
      </c>
      <c r="D1677" s="420">
        <f t="shared" si="30"/>
        <v>0.13999999999941792</v>
      </c>
      <c r="H1677" s="337"/>
      <c r="I1677" s="62"/>
      <c r="J1677" s="82">
        <v>32</v>
      </c>
      <c r="K1677" s="319">
        <v>2</v>
      </c>
    </row>
    <row r="1678" spans="1:11" x14ac:dyDescent="0.3">
      <c r="A1678" s="366">
        <v>42959.093751793982</v>
      </c>
      <c r="B1678" s="355">
        <v>34637.932000000001</v>
      </c>
      <c r="C1678" s="355">
        <f t="shared" si="31"/>
        <v>0.28700000000389991</v>
      </c>
      <c r="D1678" s="420">
        <f t="shared" si="30"/>
        <v>0.14350000000194996</v>
      </c>
      <c r="H1678" s="337"/>
      <c r="I1678" s="62"/>
      <c r="J1678" s="82">
        <v>33</v>
      </c>
      <c r="K1678" s="320">
        <v>3</v>
      </c>
    </row>
    <row r="1679" spans="1:11" x14ac:dyDescent="0.3">
      <c r="A1679" s="366">
        <v>42959.135418518519</v>
      </c>
      <c r="B1679" s="355">
        <v>34638.220999999998</v>
      </c>
      <c r="C1679" s="355">
        <f t="shared" si="31"/>
        <v>0.28899999999703141</v>
      </c>
      <c r="D1679" s="420">
        <f t="shared" si="30"/>
        <v>0.1444999999985157</v>
      </c>
      <c r="H1679" s="337"/>
      <c r="I1679" s="62"/>
      <c r="J1679" s="82">
        <v>34</v>
      </c>
      <c r="K1679" s="321">
        <v>4</v>
      </c>
    </row>
    <row r="1680" spans="1:11" x14ac:dyDescent="0.3">
      <c r="A1680" s="366">
        <v>42959.177085243056</v>
      </c>
      <c r="B1680" s="355">
        <v>34638.504000000001</v>
      </c>
      <c r="C1680" s="355">
        <f t="shared" si="31"/>
        <v>0.28300000000308501</v>
      </c>
      <c r="D1680" s="420">
        <f t="shared" si="30"/>
        <v>0.1415000000015425</v>
      </c>
      <c r="H1680" s="337"/>
      <c r="I1680" s="62"/>
      <c r="J1680" s="82">
        <v>35</v>
      </c>
      <c r="K1680" s="82">
        <v>1</v>
      </c>
    </row>
    <row r="1681" spans="1:11" x14ac:dyDescent="0.3">
      <c r="A1681" s="366">
        <v>42959.218751967594</v>
      </c>
      <c r="B1681" s="355">
        <v>34638.79</v>
      </c>
      <c r="C1681" s="355">
        <f t="shared" si="31"/>
        <v>0.28600000000005821</v>
      </c>
      <c r="D1681" s="420">
        <f t="shared" si="30"/>
        <v>0.1430000000000291</v>
      </c>
      <c r="H1681" s="337"/>
      <c r="I1681" s="62"/>
      <c r="J1681" s="82">
        <v>36</v>
      </c>
      <c r="K1681" s="319">
        <v>2</v>
      </c>
    </row>
    <row r="1682" spans="1:11" x14ac:dyDescent="0.3">
      <c r="A1682" s="366">
        <v>42959.260418692131</v>
      </c>
      <c r="B1682" s="355">
        <v>34639.088000000003</v>
      </c>
      <c r="C1682" s="355">
        <f t="shared" si="31"/>
        <v>0.29800000000250293</v>
      </c>
      <c r="D1682" s="420">
        <f t="shared" si="30"/>
        <v>0.14900000000125146</v>
      </c>
      <c r="H1682" s="337"/>
      <c r="I1682" s="62"/>
      <c r="J1682" s="82">
        <v>37</v>
      </c>
      <c r="K1682" s="320">
        <v>3</v>
      </c>
    </row>
    <row r="1683" spans="1:11" x14ac:dyDescent="0.3">
      <c r="A1683" s="366">
        <v>42959.302085416668</v>
      </c>
      <c r="B1683" s="355">
        <v>34639.381999999998</v>
      </c>
      <c r="C1683" s="355">
        <f t="shared" si="31"/>
        <v>0.29399999999441206</v>
      </c>
      <c r="D1683" s="420">
        <f t="shared" si="30"/>
        <v>0.14699999999720603</v>
      </c>
      <c r="H1683" s="337"/>
      <c r="I1683" s="62"/>
      <c r="J1683" s="82">
        <v>38</v>
      </c>
      <c r="K1683" s="321">
        <v>4</v>
      </c>
    </row>
    <row r="1684" spans="1:11" x14ac:dyDescent="0.3">
      <c r="A1684" s="366">
        <v>42959.343752141205</v>
      </c>
      <c r="B1684" s="355">
        <v>34639.671000000002</v>
      </c>
      <c r="C1684" s="355">
        <f t="shared" si="31"/>
        <v>0.28900000000430737</v>
      </c>
      <c r="D1684" s="420">
        <f t="shared" si="30"/>
        <v>0.14450000000215368</v>
      </c>
      <c r="H1684" s="337"/>
      <c r="I1684" s="62"/>
      <c r="J1684" s="82">
        <v>39</v>
      </c>
      <c r="K1684" s="82">
        <v>1</v>
      </c>
    </row>
    <row r="1685" spans="1:11" x14ac:dyDescent="0.3">
      <c r="A1685" s="366">
        <v>42959.385418865742</v>
      </c>
      <c r="B1685" s="355">
        <v>34639.957000000002</v>
      </c>
      <c r="C1685" s="355">
        <f t="shared" si="31"/>
        <v>0.28600000000005821</v>
      </c>
      <c r="D1685" s="420">
        <f t="shared" si="30"/>
        <v>0.1430000000000291</v>
      </c>
      <c r="H1685" s="337"/>
      <c r="I1685" s="62"/>
      <c r="J1685" s="82">
        <v>40</v>
      </c>
      <c r="K1685" s="319">
        <v>2</v>
      </c>
    </row>
    <row r="1686" spans="1:11" x14ac:dyDescent="0.3">
      <c r="A1686" s="366">
        <v>42959.42708559028</v>
      </c>
      <c r="B1686" s="355">
        <v>34640.25</v>
      </c>
      <c r="C1686" s="355">
        <f t="shared" si="31"/>
        <v>0.29299999999784632</v>
      </c>
      <c r="D1686" s="420">
        <f t="shared" si="30"/>
        <v>0.14649999999892316</v>
      </c>
      <c r="H1686" s="337"/>
      <c r="I1686" s="62"/>
      <c r="J1686" s="82">
        <v>41</v>
      </c>
      <c r="K1686" s="320">
        <v>3</v>
      </c>
    </row>
    <row r="1687" spans="1:11" x14ac:dyDescent="0.3">
      <c r="A1687" s="366">
        <v>42959.468752314817</v>
      </c>
      <c r="B1687" s="355">
        <v>34640.531000000003</v>
      </c>
      <c r="C1687" s="355">
        <f t="shared" si="31"/>
        <v>0.28100000000267755</v>
      </c>
      <c r="D1687" s="420">
        <f t="shared" si="30"/>
        <v>0.14050000000133878</v>
      </c>
      <c r="H1687" s="337"/>
      <c r="I1687" s="62"/>
      <c r="J1687" s="82">
        <v>42</v>
      </c>
      <c r="K1687" s="321">
        <v>4</v>
      </c>
    </row>
    <row r="1688" spans="1:11" x14ac:dyDescent="0.3">
      <c r="A1688" s="366">
        <v>42959.510419039354</v>
      </c>
      <c r="B1688" s="355">
        <v>34640.811999999998</v>
      </c>
      <c r="C1688" s="355">
        <f t="shared" si="31"/>
        <v>0.28099999999540159</v>
      </c>
      <c r="D1688" s="420">
        <f t="shared" si="30"/>
        <v>0.1404999999977008</v>
      </c>
      <c r="H1688" s="337"/>
      <c r="I1688" s="62"/>
      <c r="J1688" s="82">
        <v>43</v>
      </c>
      <c r="K1688" s="82">
        <v>1</v>
      </c>
    </row>
    <row r="1689" spans="1:11" x14ac:dyDescent="0.3">
      <c r="A1689" s="366">
        <v>42959.552085763891</v>
      </c>
      <c r="B1689" s="355">
        <v>34641.108999999997</v>
      </c>
      <c r="C1689" s="355">
        <f t="shared" si="31"/>
        <v>0.29699999999866122</v>
      </c>
      <c r="D1689" s="420">
        <f t="shared" si="30"/>
        <v>0.14849999999933061</v>
      </c>
      <c r="H1689" s="337"/>
      <c r="I1689" s="62"/>
      <c r="J1689" s="82">
        <v>44</v>
      </c>
      <c r="K1689" s="319">
        <v>2</v>
      </c>
    </row>
    <row r="1690" spans="1:11" x14ac:dyDescent="0.3">
      <c r="A1690" s="366">
        <v>42959.593752488428</v>
      </c>
      <c r="B1690" s="355">
        <v>34641.398000000001</v>
      </c>
      <c r="C1690" s="355">
        <f t="shared" si="31"/>
        <v>0.28900000000430737</v>
      </c>
      <c r="D1690" s="420">
        <f t="shared" si="30"/>
        <v>0.14450000000215368</v>
      </c>
      <c r="H1690" s="337"/>
      <c r="I1690" s="62"/>
      <c r="J1690" s="82">
        <v>45</v>
      </c>
      <c r="K1690" s="320">
        <v>3</v>
      </c>
    </row>
    <row r="1691" spans="1:11" x14ac:dyDescent="0.3">
      <c r="A1691" s="366">
        <v>42959.635419212966</v>
      </c>
      <c r="B1691" s="355">
        <v>34641.671999999999</v>
      </c>
      <c r="C1691" s="355">
        <f t="shared" si="31"/>
        <v>0.27399999999761349</v>
      </c>
      <c r="D1691" s="420">
        <f t="shared" si="30"/>
        <v>0.13699999999880674</v>
      </c>
      <c r="H1691" s="337"/>
      <c r="I1691" s="62"/>
      <c r="J1691" s="82">
        <v>46</v>
      </c>
      <c r="K1691" s="321">
        <v>4</v>
      </c>
    </row>
    <row r="1692" spans="1:11" x14ac:dyDescent="0.3">
      <c r="A1692" s="366">
        <v>42959.677085937503</v>
      </c>
      <c r="B1692" s="355">
        <v>34641.951999999997</v>
      </c>
      <c r="C1692" s="355">
        <f t="shared" si="31"/>
        <v>0.27999999999883585</v>
      </c>
      <c r="D1692" s="420">
        <f t="shared" si="30"/>
        <v>0.13999999999941792</v>
      </c>
      <c r="H1692" s="337"/>
      <c r="I1692" s="62"/>
      <c r="J1692" s="82">
        <v>47</v>
      </c>
      <c r="K1692" s="82">
        <v>1</v>
      </c>
    </row>
    <row r="1693" spans="1:11" x14ac:dyDescent="0.3">
      <c r="A1693" s="366">
        <v>42959.71875266204</v>
      </c>
      <c r="B1693" s="355">
        <v>34642.239000000001</v>
      </c>
      <c r="C1693" s="355">
        <f t="shared" si="31"/>
        <v>0.28700000000389991</v>
      </c>
      <c r="D1693" s="420">
        <f t="shared" si="30"/>
        <v>0.14350000000194996</v>
      </c>
      <c r="H1693" s="337"/>
      <c r="I1693" s="62"/>
      <c r="J1693" s="82">
        <v>48</v>
      </c>
      <c r="K1693" s="319">
        <v>2</v>
      </c>
    </row>
    <row r="1694" spans="1:11" x14ac:dyDescent="0.3">
      <c r="A1694" s="366">
        <v>42959.760419386577</v>
      </c>
      <c r="B1694" s="355">
        <v>34642.516000000003</v>
      </c>
      <c r="C1694" s="355">
        <f t="shared" si="31"/>
        <v>0.27700000000186265</v>
      </c>
      <c r="D1694" s="420">
        <f t="shared" si="30"/>
        <v>0.13850000000093132</v>
      </c>
      <c r="H1694" s="337"/>
      <c r="I1694" s="62"/>
      <c r="J1694" s="82">
        <v>49</v>
      </c>
      <c r="K1694" s="320">
        <v>3</v>
      </c>
    </row>
    <row r="1695" spans="1:11" x14ac:dyDescent="0.3">
      <c r="A1695" s="366">
        <v>42959.802086111114</v>
      </c>
      <c r="B1695" s="355">
        <v>34642.788999999997</v>
      </c>
      <c r="C1695" s="355">
        <f t="shared" si="31"/>
        <v>0.27299999999377178</v>
      </c>
      <c r="D1695" s="420">
        <f t="shared" si="30"/>
        <v>0.13649999999688589</v>
      </c>
      <c r="H1695" s="337"/>
      <c r="I1695" s="62"/>
      <c r="J1695" s="82">
        <v>50</v>
      </c>
      <c r="K1695" s="321">
        <v>4</v>
      </c>
    </row>
    <row r="1696" spans="1:11" x14ac:dyDescent="0.3">
      <c r="A1696" s="366">
        <v>42959.843752835652</v>
      </c>
      <c r="B1696" s="355">
        <v>34643.071000000004</v>
      </c>
      <c r="C1696" s="355">
        <f t="shared" si="31"/>
        <v>0.28200000000651926</v>
      </c>
      <c r="D1696" s="420">
        <f t="shared" si="30"/>
        <v>0.14100000000325963</v>
      </c>
      <c r="H1696" s="337"/>
      <c r="I1696" s="62"/>
      <c r="J1696" s="82">
        <v>51</v>
      </c>
      <c r="K1696" s="82">
        <v>1</v>
      </c>
    </row>
    <row r="1697" spans="1:11" x14ac:dyDescent="0.3">
      <c r="A1697" s="366">
        <v>42959.885419560182</v>
      </c>
      <c r="B1697" s="355">
        <v>34643.351999999999</v>
      </c>
      <c r="C1697" s="355">
        <f t="shared" si="31"/>
        <v>0.28099999999540159</v>
      </c>
      <c r="D1697" s="420">
        <f t="shared" si="30"/>
        <v>0.1404999999977008</v>
      </c>
      <c r="H1697" s="337"/>
      <c r="I1697" s="62"/>
      <c r="J1697" s="82">
        <v>52</v>
      </c>
      <c r="K1697" s="319">
        <v>2</v>
      </c>
    </row>
    <row r="1698" spans="1:11" x14ac:dyDescent="0.3">
      <c r="A1698" s="366">
        <v>42959.927086284719</v>
      </c>
      <c r="B1698" s="355">
        <v>34643.627</v>
      </c>
      <c r="C1698" s="355">
        <f t="shared" si="31"/>
        <v>0.27500000000145519</v>
      </c>
      <c r="D1698" s="420">
        <f t="shared" si="30"/>
        <v>0.1375000000007276</v>
      </c>
      <c r="H1698" s="337"/>
      <c r="I1698" s="62"/>
      <c r="J1698" s="82">
        <v>53</v>
      </c>
      <c r="K1698" s="320">
        <v>3</v>
      </c>
    </row>
    <row r="1699" spans="1:11" x14ac:dyDescent="0.3">
      <c r="A1699" s="360">
        <v>42959.968753009256</v>
      </c>
      <c r="B1699" s="356">
        <v>34643.910000000003</v>
      </c>
      <c r="C1699" s="356">
        <f t="shared" si="31"/>
        <v>0.28300000000308501</v>
      </c>
      <c r="D1699" s="418">
        <f t="shared" si="30"/>
        <v>0.1415000000015425</v>
      </c>
      <c r="E1699" s="336">
        <f>SUM(C1676:C1699)*7.4805194805</f>
        <v>51.091948051828062</v>
      </c>
      <c r="F1699" s="324">
        <f>AVERAGE(D1676:D1699)</f>
        <v>0.14229166666670304</v>
      </c>
      <c r="G1699" s="324">
        <f>_xlfn.STDEV.S(D1676:D1699)</f>
        <v>3.3876908472856128E-3</v>
      </c>
      <c r="H1699" s="337"/>
      <c r="I1699" s="62"/>
      <c r="J1699" s="82">
        <v>54</v>
      </c>
      <c r="K1699" s="321">
        <v>4</v>
      </c>
    </row>
    <row r="1700" spans="1:11" x14ac:dyDescent="0.3">
      <c r="A1700" s="366">
        <v>42960.010419733793</v>
      </c>
      <c r="B1700" s="355">
        <v>34644.199000000001</v>
      </c>
      <c r="C1700" s="355">
        <f t="shared" si="31"/>
        <v>0.28899999999703141</v>
      </c>
      <c r="D1700" s="420">
        <f t="shared" si="30"/>
        <v>0.1444999999985157</v>
      </c>
      <c r="H1700" s="337"/>
      <c r="I1700" s="62"/>
      <c r="J1700" s="82">
        <v>55</v>
      </c>
      <c r="K1700" s="82">
        <v>1</v>
      </c>
    </row>
    <row r="1701" spans="1:11" x14ac:dyDescent="0.3">
      <c r="A1701" s="366">
        <v>42960.05208645833</v>
      </c>
      <c r="B1701" s="355">
        <v>34644.482000000004</v>
      </c>
      <c r="C1701" s="355">
        <f t="shared" si="31"/>
        <v>0.28300000000308501</v>
      </c>
      <c r="D1701" s="420">
        <f t="shared" si="30"/>
        <v>0.1415000000015425</v>
      </c>
      <c r="H1701" s="337"/>
      <c r="I1701" s="62"/>
      <c r="J1701" s="82">
        <v>56</v>
      </c>
      <c r="K1701" s="319">
        <v>2</v>
      </c>
    </row>
    <row r="1702" spans="1:11" x14ac:dyDescent="0.3">
      <c r="A1702" s="366">
        <v>42960.093753182868</v>
      </c>
      <c r="B1702" s="355">
        <v>34644.760999999999</v>
      </c>
      <c r="C1702" s="355">
        <f t="shared" si="31"/>
        <v>0.27899999999499414</v>
      </c>
      <c r="D1702" s="420">
        <f t="shared" si="30"/>
        <v>0.13949999999749707</v>
      </c>
      <c r="H1702" s="337"/>
      <c r="I1702" s="62"/>
      <c r="J1702" s="82">
        <v>57</v>
      </c>
      <c r="K1702" s="320">
        <v>3</v>
      </c>
    </row>
    <row r="1703" spans="1:11" x14ac:dyDescent="0.3">
      <c r="A1703" s="366">
        <v>42960.135419907405</v>
      </c>
      <c r="B1703" s="355">
        <v>34645.048999999999</v>
      </c>
      <c r="C1703" s="355">
        <f t="shared" si="31"/>
        <v>0.28800000000046566</v>
      </c>
      <c r="D1703" s="420">
        <f t="shared" si="30"/>
        <v>0.14400000000023283</v>
      </c>
      <c r="H1703" s="337"/>
      <c r="I1703" s="62"/>
      <c r="J1703" s="82">
        <v>58</v>
      </c>
      <c r="K1703" s="321">
        <v>4</v>
      </c>
    </row>
    <row r="1704" spans="1:11" x14ac:dyDescent="0.3">
      <c r="A1704" s="366">
        <v>42960.177086631942</v>
      </c>
      <c r="B1704" s="355">
        <v>34645.339</v>
      </c>
      <c r="C1704" s="355">
        <f t="shared" si="31"/>
        <v>0.29000000000087311</v>
      </c>
      <c r="D1704" s="420">
        <f t="shared" si="30"/>
        <v>0.14500000000043656</v>
      </c>
      <c r="H1704" s="337"/>
      <c r="I1704" s="62"/>
      <c r="J1704" s="82">
        <v>59</v>
      </c>
      <c r="K1704" s="82">
        <v>1</v>
      </c>
    </row>
    <row r="1705" spans="1:11" x14ac:dyDescent="0.3">
      <c r="A1705" s="366">
        <v>42960.218753356479</v>
      </c>
      <c r="B1705" s="355">
        <v>34645.620999999999</v>
      </c>
      <c r="C1705" s="355">
        <f t="shared" si="31"/>
        <v>0.2819999999992433</v>
      </c>
      <c r="D1705" s="420">
        <f t="shared" si="30"/>
        <v>0.14099999999962165</v>
      </c>
      <c r="H1705" s="337"/>
      <c r="I1705" s="62"/>
      <c r="J1705" s="82">
        <v>60</v>
      </c>
      <c r="K1705" s="319">
        <v>2</v>
      </c>
    </row>
    <row r="1706" spans="1:11" x14ac:dyDescent="0.3">
      <c r="A1706" s="366">
        <v>42960.260420081016</v>
      </c>
      <c r="B1706" s="355">
        <v>34645.911999999997</v>
      </c>
      <c r="C1706" s="355">
        <f t="shared" si="31"/>
        <v>0.29099999999743886</v>
      </c>
      <c r="D1706" s="420">
        <f t="shared" si="30"/>
        <v>0.14549999999871943</v>
      </c>
      <c r="H1706" s="337"/>
      <c r="I1706" s="62"/>
      <c r="J1706" s="82">
        <v>61</v>
      </c>
      <c r="K1706" s="320">
        <v>3</v>
      </c>
    </row>
    <row r="1707" spans="1:11" x14ac:dyDescent="0.3">
      <c r="A1707" s="366">
        <v>42960.302086805554</v>
      </c>
      <c r="B1707" s="355">
        <v>34646.209000000003</v>
      </c>
      <c r="C1707" s="355">
        <f t="shared" si="31"/>
        <v>0.29700000000593718</v>
      </c>
      <c r="D1707" s="420">
        <f t="shared" si="30"/>
        <v>0.14850000000296859</v>
      </c>
      <c r="H1707" s="337"/>
      <c r="I1707" s="333"/>
      <c r="J1707" s="82">
        <v>62</v>
      </c>
      <c r="K1707" s="321">
        <v>4</v>
      </c>
    </row>
    <row r="1708" spans="1:11" x14ac:dyDescent="0.3">
      <c r="A1708" s="366">
        <v>42960.343753530091</v>
      </c>
      <c r="B1708" s="355">
        <v>34646.493999999999</v>
      </c>
      <c r="C1708" s="355">
        <f t="shared" si="31"/>
        <v>0.2849999999962165</v>
      </c>
      <c r="D1708" s="420">
        <f t="shared" si="30"/>
        <v>0.14249999999810825</v>
      </c>
      <c r="H1708" s="337"/>
      <c r="I1708" s="333"/>
      <c r="J1708" s="82">
        <v>63</v>
      </c>
      <c r="K1708" s="82">
        <v>1</v>
      </c>
    </row>
    <row r="1709" spans="1:11" x14ac:dyDescent="0.3">
      <c r="A1709" s="366">
        <v>42960.385420254628</v>
      </c>
      <c r="B1709" s="355">
        <v>34646.775000000001</v>
      </c>
      <c r="C1709" s="355">
        <f t="shared" si="31"/>
        <v>0.28100000000267755</v>
      </c>
      <c r="D1709" s="420">
        <f t="shared" si="30"/>
        <v>0.14050000000133878</v>
      </c>
      <c r="H1709" s="337"/>
      <c r="I1709" s="333"/>
      <c r="J1709" s="82">
        <v>64</v>
      </c>
      <c r="K1709" s="319">
        <v>2</v>
      </c>
    </row>
    <row r="1710" spans="1:11" x14ac:dyDescent="0.3">
      <c r="A1710" s="366">
        <v>42960.427086979165</v>
      </c>
      <c r="B1710" s="355">
        <v>34647.053999999996</v>
      </c>
      <c r="C1710" s="355">
        <f t="shared" si="31"/>
        <v>0.27899999999499414</v>
      </c>
      <c r="D1710" s="420">
        <f t="shared" si="30"/>
        <v>0.13949999999749707</v>
      </c>
      <c r="H1710" s="337"/>
      <c r="I1710" s="333"/>
      <c r="J1710" s="82">
        <v>65</v>
      </c>
      <c r="K1710" s="320">
        <v>3</v>
      </c>
    </row>
    <row r="1711" spans="1:11" x14ac:dyDescent="0.3">
      <c r="A1711" s="366">
        <v>42960.468753703703</v>
      </c>
      <c r="B1711" s="355">
        <v>34647.332999999999</v>
      </c>
      <c r="C1711" s="355">
        <f t="shared" si="31"/>
        <v>0.2790000000022701</v>
      </c>
      <c r="D1711" s="420">
        <f t="shared" si="30"/>
        <v>0.13950000000113505</v>
      </c>
      <c r="H1711" s="337"/>
      <c r="I1711" s="333"/>
      <c r="J1711" s="82">
        <v>66</v>
      </c>
      <c r="K1711" s="321">
        <v>4</v>
      </c>
    </row>
    <row r="1712" spans="1:11" x14ac:dyDescent="0.3">
      <c r="A1712" s="366">
        <v>42960.51042042824</v>
      </c>
      <c r="B1712" s="355">
        <v>34647.610999999997</v>
      </c>
      <c r="C1712" s="355">
        <f t="shared" si="31"/>
        <v>0.27799999999842839</v>
      </c>
      <c r="D1712" s="420">
        <f t="shared" si="30"/>
        <v>0.1389999999992142</v>
      </c>
      <c r="H1712" s="337"/>
      <c r="I1712" s="333"/>
      <c r="J1712" s="82">
        <v>67</v>
      </c>
      <c r="K1712" s="82">
        <v>1</v>
      </c>
    </row>
    <row r="1713" spans="1:11" x14ac:dyDescent="0.3">
      <c r="A1713" s="366">
        <v>42960.552087152777</v>
      </c>
      <c r="B1713" s="355">
        <v>34647.887999999999</v>
      </c>
      <c r="C1713" s="355">
        <f t="shared" si="31"/>
        <v>0.27700000000186265</v>
      </c>
      <c r="D1713" s="420">
        <f t="shared" si="30"/>
        <v>0.13850000000093132</v>
      </c>
      <c r="H1713" s="337"/>
      <c r="I1713" s="333"/>
      <c r="J1713" s="82">
        <v>68</v>
      </c>
      <c r="K1713" s="319">
        <v>2</v>
      </c>
    </row>
    <row r="1714" spans="1:11" x14ac:dyDescent="0.3">
      <c r="A1714" s="366">
        <v>42960.593753877314</v>
      </c>
      <c r="B1714" s="355">
        <v>34648.163</v>
      </c>
      <c r="C1714" s="355">
        <f t="shared" si="31"/>
        <v>0.27500000000145519</v>
      </c>
      <c r="D1714" s="420">
        <f t="shared" si="30"/>
        <v>0.1375000000007276</v>
      </c>
      <c r="H1714" s="337"/>
      <c r="I1714" s="333"/>
      <c r="J1714" s="82">
        <v>69</v>
      </c>
      <c r="K1714" s="320">
        <v>3</v>
      </c>
    </row>
    <row r="1715" spans="1:11" x14ac:dyDescent="0.3">
      <c r="A1715" s="366">
        <v>42960.635420601851</v>
      </c>
      <c r="B1715" s="355">
        <v>34648.438999999998</v>
      </c>
      <c r="C1715" s="355">
        <f t="shared" si="31"/>
        <v>0.27599999999802094</v>
      </c>
      <c r="D1715" s="420">
        <f t="shared" si="30"/>
        <v>0.13799999999901047</v>
      </c>
      <c r="H1715" s="337"/>
      <c r="I1715" s="333"/>
      <c r="J1715" s="82">
        <v>70</v>
      </c>
      <c r="K1715" s="321">
        <v>4</v>
      </c>
    </row>
    <row r="1716" spans="1:11" x14ac:dyDescent="0.3">
      <c r="A1716" s="366">
        <v>42960.677087326389</v>
      </c>
      <c r="B1716" s="355">
        <v>34648.707999999999</v>
      </c>
      <c r="C1716" s="355">
        <f t="shared" si="31"/>
        <v>0.26900000000023283</v>
      </c>
      <c r="D1716" s="420">
        <f t="shared" si="30"/>
        <v>0.13450000000011642</v>
      </c>
      <c r="H1716" s="337"/>
      <c r="I1716" s="333"/>
      <c r="J1716" s="82">
        <v>71</v>
      </c>
      <c r="K1716" s="82">
        <v>1</v>
      </c>
    </row>
    <row r="1717" spans="1:11" x14ac:dyDescent="0.3">
      <c r="A1717" s="366">
        <v>42960.718754050926</v>
      </c>
      <c r="B1717" s="355">
        <v>34648.993000000002</v>
      </c>
      <c r="C1717" s="355">
        <f t="shared" si="31"/>
        <v>0.28500000000349246</v>
      </c>
      <c r="D1717" s="420">
        <f t="shared" si="30"/>
        <v>0.14250000000174623</v>
      </c>
      <c r="H1717" s="337"/>
      <c r="I1717" s="333"/>
      <c r="J1717" s="82">
        <v>72</v>
      </c>
      <c r="K1717" s="319">
        <v>2</v>
      </c>
    </row>
    <row r="1718" spans="1:11" x14ac:dyDescent="0.3">
      <c r="A1718" s="366">
        <v>42960.760420775463</v>
      </c>
      <c r="B1718" s="355">
        <v>34649.281999999999</v>
      </c>
      <c r="C1718" s="355">
        <f t="shared" si="31"/>
        <v>0.28899999999703141</v>
      </c>
      <c r="D1718" s="420">
        <f t="shared" si="30"/>
        <v>0.1444999999985157</v>
      </c>
      <c r="H1718" s="337"/>
      <c r="I1718" s="333"/>
      <c r="J1718" s="82">
        <v>73</v>
      </c>
      <c r="K1718" s="320">
        <v>3</v>
      </c>
    </row>
    <row r="1719" spans="1:11" x14ac:dyDescent="0.3">
      <c r="A1719" s="366">
        <v>42960.8020875</v>
      </c>
      <c r="B1719" s="355">
        <v>34649.550999999999</v>
      </c>
      <c r="C1719" s="355">
        <f t="shared" si="31"/>
        <v>0.26900000000023283</v>
      </c>
      <c r="D1719" s="420">
        <f t="shared" si="30"/>
        <v>0.13450000000011642</v>
      </c>
      <c r="H1719" s="337"/>
      <c r="I1719" s="333"/>
      <c r="J1719" s="82">
        <v>74</v>
      </c>
      <c r="K1719" s="321">
        <v>4</v>
      </c>
    </row>
    <row r="1720" spans="1:11" x14ac:dyDescent="0.3">
      <c r="A1720" s="366">
        <v>42960.843754224537</v>
      </c>
      <c r="B1720" s="355">
        <v>34649.821000000004</v>
      </c>
      <c r="C1720" s="355">
        <f t="shared" si="31"/>
        <v>0.27000000000407454</v>
      </c>
      <c r="D1720" s="420">
        <f t="shared" si="30"/>
        <v>0.13500000000203727</v>
      </c>
      <c r="H1720" s="337"/>
      <c r="I1720" s="333"/>
      <c r="J1720" s="82">
        <v>75</v>
      </c>
      <c r="K1720" s="82">
        <v>1</v>
      </c>
    </row>
    <row r="1721" spans="1:11" x14ac:dyDescent="0.3">
      <c r="A1721" s="366">
        <v>42960.885420949075</v>
      </c>
      <c r="B1721" s="355">
        <v>34650.091999999997</v>
      </c>
      <c r="C1721" s="355">
        <f t="shared" si="31"/>
        <v>0.27099999999336433</v>
      </c>
      <c r="D1721" s="420">
        <f t="shared" si="30"/>
        <v>0.13549999999668216</v>
      </c>
      <c r="H1721" s="337"/>
      <c r="I1721" s="333"/>
      <c r="J1721" s="82">
        <v>76</v>
      </c>
      <c r="K1721" s="319">
        <v>2</v>
      </c>
    </row>
    <row r="1722" spans="1:11" x14ac:dyDescent="0.3">
      <c r="A1722" s="366">
        <v>42960.927087673612</v>
      </c>
      <c r="B1722" s="355">
        <v>34650.375</v>
      </c>
      <c r="C1722" s="355">
        <f t="shared" si="31"/>
        <v>0.28300000000308501</v>
      </c>
      <c r="D1722" s="420">
        <f t="shared" si="30"/>
        <v>0.1415000000015425</v>
      </c>
      <c r="H1722" s="337"/>
      <c r="I1722" s="333"/>
      <c r="J1722" s="82">
        <v>77</v>
      </c>
      <c r="K1722" s="320">
        <v>3</v>
      </c>
    </row>
    <row r="1723" spans="1:11" x14ac:dyDescent="0.3">
      <c r="A1723" s="360">
        <v>42960.968754398149</v>
      </c>
      <c r="B1723" s="356">
        <v>34650.648999999998</v>
      </c>
      <c r="C1723" s="356">
        <f t="shared" si="31"/>
        <v>0.27399999999761349</v>
      </c>
      <c r="D1723" s="418">
        <f t="shared" si="30"/>
        <v>0.13699999999880674</v>
      </c>
      <c r="E1723" s="336">
        <f>SUM(C1700:C1723)*7.4805194805</f>
        <v>50.411220779045522</v>
      </c>
      <c r="F1723" s="324">
        <f>AVERAGE(D1700:D1723)</f>
        <v>0.14039583333321085</v>
      </c>
      <c r="G1723" s="324">
        <f>_xlfn.STDEV.S(D1700:D1723)</f>
        <v>3.7734172229110232E-3</v>
      </c>
      <c r="H1723" s="343"/>
      <c r="I1723" s="344">
        <f>AVERAGE(D1573:D1723)</f>
        <v>0.14188410596024736</v>
      </c>
      <c r="J1723" s="82">
        <v>78</v>
      </c>
      <c r="K1723" s="321">
        <v>4</v>
      </c>
    </row>
    <row r="1724" spans="1:11" x14ac:dyDescent="0.3">
      <c r="A1724" s="366">
        <v>42961.010421122686</v>
      </c>
      <c r="B1724" s="355">
        <v>34650.927000000003</v>
      </c>
      <c r="C1724" s="355">
        <f t="shared" si="31"/>
        <v>0.27800000000570435</v>
      </c>
      <c r="D1724" s="420">
        <f t="shared" si="30"/>
        <v>0.13900000000285218</v>
      </c>
      <c r="H1724" s="62"/>
      <c r="J1724" s="82">
        <v>79</v>
      </c>
      <c r="K1724" s="82">
        <v>1</v>
      </c>
    </row>
    <row r="1725" spans="1:11" x14ac:dyDescent="0.3">
      <c r="A1725" s="366">
        <v>42961.052087847223</v>
      </c>
      <c r="B1725" s="355">
        <v>34651.212</v>
      </c>
      <c r="C1725" s="355">
        <f t="shared" si="31"/>
        <v>0.2849999999962165</v>
      </c>
      <c r="D1725" s="420">
        <f t="shared" si="30"/>
        <v>0.14249999999810825</v>
      </c>
      <c r="H1725" s="62"/>
      <c r="J1725" s="82">
        <v>80</v>
      </c>
      <c r="K1725" s="319">
        <v>2</v>
      </c>
    </row>
    <row r="1726" spans="1:11" x14ac:dyDescent="0.3">
      <c r="A1726" s="366">
        <v>42961.093754571761</v>
      </c>
      <c r="B1726" s="355">
        <v>34651.487999999998</v>
      </c>
      <c r="C1726" s="355">
        <f t="shared" si="31"/>
        <v>0.27599999999802094</v>
      </c>
      <c r="D1726" s="420">
        <f t="shared" si="30"/>
        <v>0.13799999999901047</v>
      </c>
      <c r="H1726" s="62"/>
      <c r="J1726" s="82">
        <v>81</v>
      </c>
      <c r="K1726" s="320">
        <v>3</v>
      </c>
    </row>
    <row r="1727" spans="1:11" x14ac:dyDescent="0.3">
      <c r="A1727" s="366">
        <v>42961.135421296298</v>
      </c>
      <c r="B1727" s="355">
        <v>34651.758000000002</v>
      </c>
      <c r="C1727" s="355">
        <f t="shared" si="31"/>
        <v>0.27000000000407454</v>
      </c>
      <c r="D1727" s="420">
        <f t="shared" si="30"/>
        <v>0.13500000000203727</v>
      </c>
      <c r="H1727" s="62"/>
      <c r="J1727" s="82">
        <v>82</v>
      </c>
      <c r="K1727" s="321">
        <v>4</v>
      </c>
    </row>
    <row r="1728" spans="1:11" x14ac:dyDescent="0.3">
      <c r="A1728" s="366">
        <v>42961.177088020835</v>
      </c>
      <c r="B1728" s="355">
        <v>34652.04</v>
      </c>
      <c r="C1728" s="355">
        <f t="shared" si="31"/>
        <v>0.2819999999992433</v>
      </c>
      <c r="D1728" s="420">
        <f t="shared" si="30"/>
        <v>0.14099999999962165</v>
      </c>
      <c r="H1728" s="62"/>
      <c r="J1728" s="82">
        <v>83</v>
      </c>
      <c r="K1728" s="82">
        <v>1</v>
      </c>
    </row>
    <row r="1729" spans="1:11" x14ac:dyDescent="0.3">
      <c r="A1729" s="366">
        <v>42961.218754745372</v>
      </c>
      <c r="B1729" s="355">
        <v>34652.324000000001</v>
      </c>
      <c r="C1729" s="355">
        <f t="shared" si="31"/>
        <v>0.28399999999965075</v>
      </c>
      <c r="D1729" s="420">
        <f t="shared" si="30"/>
        <v>0.14199999999982538</v>
      </c>
      <c r="H1729" s="62"/>
      <c r="J1729" s="82">
        <v>84</v>
      </c>
      <c r="K1729" s="319">
        <v>2</v>
      </c>
    </row>
    <row r="1730" spans="1:11" x14ac:dyDescent="0.3">
      <c r="A1730" s="366">
        <v>42961.260421469909</v>
      </c>
      <c r="B1730" s="355">
        <v>34652.595000000001</v>
      </c>
      <c r="C1730" s="355">
        <f t="shared" si="31"/>
        <v>0.27100000000064028</v>
      </c>
      <c r="D1730" s="420">
        <f t="shared" si="30"/>
        <v>0.13550000000032014</v>
      </c>
      <c r="H1730" s="62"/>
      <c r="J1730" s="82">
        <v>85</v>
      </c>
      <c r="K1730" s="320">
        <v>3</v>
      </c>
    </row>
    <row r="1731" spans="1:11" x14ac:dyDescent="0.3">
      <c r="A1731" s="366">
        <v>42961.302088194447</v>
      </c>
      <c r="B1731" s="355">
        <v>34652.881000000001</v>
      </c>
      <c r="C1731" s="355">
        <f t="shared" si="31"/>
        <v>0.28600000000005821</v>
      </c>
      <c r="D1731" s="420">
        <f t="shared" si="30"/>
        <v>0.1430000000000291</v>
      </c>
      <c r="H1731" s="62"/>
      <c r="J1731" s="82">
        <v>86</v>
      </c>
      <c r="K1731" s="321">
        <v>4</v>
      </c>
    </row>
    <row r="1732" spans="1:11" x14ac:dyDescent="0.3">
      <c r="A1732" s="366">
        <v>42961.343754918984</v>
      </c>
      <c r="B1732" s="355">
        <v>34653.177000000003</v>
      </c>
      <c r="C1732" s="355">
        <f t="shared" si="31"/>
        <v>0.29600000000209548</v>
      </c>
      <c r="D1732" s="420">
        <f t="shared" si="30"/>
        <v>0.14800000000104774</v>
      </c>
      <c r="H1732" s="62"/>
      <c r="J1732" s="82">
        <v>87</v>
      </c>
      <c r="K1732" s="82">
        <v>1</v>
      </c>
    </row>
    <row r="1733" spans="1:11" x14ac:dyDescent="0.3">
      <c r="A1733" s="366">
        <v>42961.385421643521</v>
      </c>
      <c r="B1733" s="355">
        <v>34653.47</v>
      </c>
      <c r="C1733" s="355">
        <f t="shared" si="31"/>
        <v>0.29299999999784632</v>
      </c>
      <c r="D1733" s="420">
        <f t="shared" si="30"/>
        <v>0.14649999999892316</v>
      </c>
      <c r="H1733" s="62"/>
      <c r="J1733" s="82">
        <v>88</v>
      </c>
      <c r="K1733" s="319">
        <v>2</v>
      </c>
    </row>
    <row r="1734" spans="1:11" x14ac:dyDescent="0.3">
      <c r="A1734" s="366">
        <v>42961.427088368058</v>
      </c>
      <c r="B1734" s="355">
        <v>34653.75</v>
      </c>
      <c r="C1734" s="355">
        <f t="shared" si="31"/>
        <v>0.27999999999883585</v>
      </c>
      <c r="D1734" s="420">
        <f t="shared" si="30"/>
        <v>0.13999999999941792</v>
      </c>
      <c r="H1734" s="62"/>
      <c r="J1734" s="82">
        <v>89</v>
      </c>
      <c r="K1734" s="320">
        <v>3</v>
      </c>
    </row>
    <row r="1735" spans="1:11" x14ac:dyDescent="0.3">
      <c r="A1735" s="366">
        <v>42961.468755092596</v>
      </c>
      <c r="B1735" s="355">
        <v>34654.042000000001</v>
      </c>
      <c r="C1735" s="355">
        <f t="shared" si="31"/>
        <v>0.29200000000128057</v>
      </c>
      <c r="D1735" s="420">
        <f t="shared" si="30"/>
        <v>0.14600000000064028</v>
      </c>
      <c r="H1735" s="62"/>
      <c r="J1735" s="82">
        <v>90</v>
      </c>
      <c r="K1735" s="321">
        <v>4</v>
      </c>
    </row>
    <row r="1736" spans="1:11" x14ac:dyDescent="0.3">
      <c r="A1736" s="366">
        <v>42961.510421817133</v>
      </c>
      <c r="B1736" s="355">
        <v>34654.33</v>
      </c>
      <c r="C1736" s="355">
        <f t="shared" si="31"/>
        <v>0.28800000000046566</v>
      </c>
      <c r="D1736" s="420">
        <f t="shared" si="30"/>
        <v>0.14400000000023283</v>
      </c>
      <c r="H1736" s="62"/>
      <c r="J1736" s="82">
        <v>91</v>
      </c>
      <c r="K1736" s="82">
        <v>1</v>
      </c>
    </row>
    <row r="1737" spans="1:11" x14ac:dyDescent="0.3">
      <c r="A1737" s="366">
        <v>42961.55208854167</v>
      </c>
      <c r="B1737" s="355">
        <v>34654.601000000002</v>
      </c>
      <c r="C1737" s="355">
        <f t="shared" si="31"/>
        <v>0.27100000000064028</v>
      </c>
      <c r="D1737" s="420">
        <f t="shared" si="30"/>
        <v>0.13550000000032014</v>
      </c>
      <c r="H1737" s="62"/>
      <c r="J1737" s="82">
        <v>92</v>
      </c>
      <c r="K1737" s="319">
        <v>2</v>
      </c>
    </row>
    <row r="1738" spans="1:11" x14ac:dyDescent="0.3">
      <c r="A1738" s="366">
        <v>42961.593755266207</v>
      </c>
      <c r="B1738" s="355">
        <v>34654.885999999999</v>
      </c>
      <c r="C1738" s="355">
        <f t="shared" si="31"/>
        <v>0.2849999999962165</v>
      </c>
      <c r="D1738" s="420">
        <f t="shared" si="30"/>
        <v>0.14249999999810825</v>
      </c>
      <c r="H1738" s="62"/>
      <c r="J1738" s="82">
        <v>93</v>
      </c>
      <c r="K1738" s="320">
        <v>3</v>
      </c>
    </row>
    <row r="1739" spans="1:11" x14ac:dyDescent="0.3">
      <c r="A1739" s="366">
        <v>42961.635421990744</v>
      </c>
      <c r="B1739" s="355">
        <v>34655.175000000003</v>
      </c>
      <c r="C1739" s="355">
        <f t="shared" si="31"/>
        <v>0.28900000000430737</v>
      </c>
      <c r="D1739" s="420">
        <f t="shared" si="30"/>
        <v>0.14450000000215368</v>
      </c>
      <c r="H1739" s="62"/>
      <c r="J1739" s="82">
        <v>94</v>
      </c>
      <c r="K1739" s="321">
        <v>4</v>
      </c>
    </row>
    <row r="1740" spans="1:11" x14ac:dyDescent="0.3">
      <c r="A1740" s="366">
        <v>42961.677088715274</v>
      </c>
      <c r="B1740" s="355">
        <v>34655.447999999997</v>
      </c>
      <c r="C1740" s="355">
        <f t="shared" si="31"/>
        <v>0.27299999999377178</v>
      </c>
      <c r="D1740" s="420">
        <f t="shared" si="30"/>
        <v>0.13649999999688589</v>
      </c>
      <c r="H1740" s="62"/>
      <c r="J1740" s="82">
        <v>95</v>
      </c>
      <c r="K1740" s="82">
        <v>1</v>
      </c>
    </row>
    <row r="1741" spans="1:11" x14ac:dyDescent="0.3">
      <c r="A1741" s="366">
        <v>42961.718755439812</v>
      </c>
      <c r="B1741" s="355">
        <v>34655.709000000003</v>
      </c>
      <c r="C1741" s="355">
        <f t="shared" si="31"/>
        <v>0.26100000000587897</v>
      </c>
      <c r="D1741" s="420">
        <f t="shared" si="30"/>
        <v>0.13050000000293949</v>
      </c>
      <c r="H1741" s="62"/>
      <c r="J1741" s="82">
        <v>96</v>
      </c>
      <c r="K1741" s="319">
        <v>2</v>
      </c>
    </row>
    <row r="1742" spans="1:11" x14ac:dyDescent="0.3">
      <c r="A1742" s="366">
        <v>42961.760422164349</v>
      </c>
      <c r="B1742" s="355">
        <v>34655.991000000002</v>
      </c>
      <c r="C1742" s="355">
        <f t="shared" si="31"/>
        <v>0.2819999999992433</v>
      </c>
      <c r="D1742" s="420">
        <f t="shared" si="30"/>
        <v>0.14099999999962165</v>
      </c>
      <c r="H1742" s="62"/>
      <c r="J1742" s="82">
        <v>97</v>
      </c>
      <c r="K1742" s="320">
        <v>3</v>
      </c>
    </row>
    <row r="1743" spans="1:11" x14ac:dyDescent="0.3">
      <c r="A1743" s="366">
        <v>42961.802088888886</v>
      </c>
      <c r="B1743" s="355">
        <v>34656.267</v>
      </c>
      <c r="C1743" s="355">
        <f t="shared" si="31"/>
        <v>0.27599999999802094</v>
      </c>
      <c r="D1743" s="420">
        <f t="shared" si="30"/>
        <v>0.13799999999901047</v>
      </c>
      <c r="H1743" s="62"/>
      <c r="J1743" s="82">
        <v>98</v>
      </c>
      <c r="K1743" s="321">
        <v>4</v>
      </c>
    </row>
    <row r="1744" spans="1:11" x14ac:dyDescent="0.3">
      <c r="A1744" s="370">
        <v>42961.843755613423</v>
      </c>
      <c r="B1744" s="359">
        <v>34656.531999999999</v>
      </c>
      <c r="C1744" s="359">
        <f t="shared" si="31"/>
        <v>0.26499999999941792</v>
      </c>
      <c r="D1744" s="420">
        <f t="shared" si="30"/>
        <v>0.13249999999970896</v>
      </c>
      <c r="E1744" s="66"/>
      <c r="F1744" s="66"/>
      <c r="G1744" s="66"/>
      <c r="H1744" s="62"/>
      <c r="I1744" s="66"/>
      <c r="J1744" s="82">
        <v>99</v>
      </c>
      <c r="K1744" s="82">
        <v>1</v>
      </c>
    </row>
    <row r="1745" spans="1:12" x14ac:dyDescent="0.3">
      <c r="A1745" s="360">
        <v>42961.88542233796</v>
      </c>
      <c r="B1745" s="356">
        <v>34656.807999999997</v>
      </c>
      <c r="C1745" s="356">
        <f t="shared" si="31"/>
        <v>0.27599999999802094</v>
      </c>
      <c r="D1745" s="418">
        <f t="shared" si="30"/>
        <v>0.13799999999901047</v>
      </c>
      <c r="E1745" s="336">
        <f>SUM(C1724:C1745)*7.4805194805*1.0909090909</f>
        <v>50.260930341832314</v>
      </c>
      <c r="F1745" s="324">
        <f>AVERAGE(D1724:D1745)</f>
        <v>0.13997727272726479</v>
      </c>
      <c r="G1745" s="324">
        <f>_xlfn.STDEV.S(D1724:D1745)</f>
        <v>4.5941921737938226E-3</v>
      </c>
      <c r="H1745" s="371"/>
      <c r="I1745" s="324"/>
      <c r="J1745" s="82">
        <v>100</v>
      </c>
      <c r="K1745" s="319">
        <v>2</v>
      </c>
    </row>
    <row r="1746" spans="1:12" x14ac:dyDescent="0.3">
      <c r="A1746" s="366">
        <v>42968.761805555558</v>
      </c>
      <c r="B1746" s="355">
        <v>34703.962</v>
      </c>
      <c r="C1746" s="355"/>
      <c r="D1746" s="420"/>
      <c r="H1746" s="337"/>
      <c r="I1746" s="62"/>
      <c r="J1746" s="82">
        <v>1</v>
      </c>
      <c r="K1746" s="320">
        <v>3</v>
      </c>
      <c r="L1746" s="54" t="s">
        <v>326</v>
      </c>
    </row>
    <row r="1747" spans="1:12" x14ac:dyDescent="0.3">
      <c r="A1747" s="366">
        <v>42968.803472222222</v>
      </c>
      <c r="B1747" s="355">
        <v>34704.250999999997</v>
      </c>
      <c r="C1747" s="355">
        <f t="shared" si="31"/>
        <v>0.28899999999703141</v>
      </c>
      <c r="D1747" s="420">
        <f t="shared" si="30"/>
        <v>0.1444999999985157</v>
      </c>
      <c r="H1747" s="337"/>
      <c r="I1747" s="62"/>
      <c r="J1747" s="82">
        <v>2</v>
      </c>
      <c r="K1747" s="321">
        <v>4</v>
      </c>
    </row>
    <row r="1748" spans="1:12" x14ac:dyDescent="0.3">
      <c r="A1748" s="366">
        <v>42968.845138888886</v>
      </c>
      <c r="B1748" s="355">
        <v>34704.527999999998</v>
      </c>
      <c r="C1748" s="355">
        <f t="shared" si="31"/>
        <v>0.27700000000186265</v>
      </c>
      <c r="D1748" s="420">
        <f t="shared" si="30"/>
        <v>0.13850000000093132</v>
      </c>
      <c r="H1748" s="337"/>
      <c r="I1748" s="62"/>
      <c r="J1748" s="82">
        <v>3</v>
      </c>
      <c r="K1748" s="82">
        <v>1</v>
      </c>
    </row>
    <row r="1749" spans="1:12" x14ac:dyDescent="0.3">
      <c r="A1749" s="366">
        <v>42968.886805381946</v>
      </c>
      <c r="B1749" s="355">
        <v>34704.802000000003</v>
      </c>
      <c r="C1749" s="355">
        <f t="shared" si="31"/>
        <v>0.27400000000488944</v>
      </c>
      <c r="D1749" s="420">
        <f t="shared" si="30"/>
        <v>0.13700000000244472</v>
      </c>
      <c r="H1749" s="337"/>
      <c r="I1749" s="62"/>
      <c r="J1749" s="82">
        <v>4</v>
      </c>
      <c r="K1749" s="319">
        <v>2</v>
      </c>
    </row>
    <row r="1750" spans="1:12" x14ac:dyDescent="0.3">
      <c r="A1750" s="366">
        <v>42968.928471990737</v>
      </c>
      <c r="B1750" s="355">
        <v>34705.089</v>
      </c>
      <c r="C1750" s="355">
        <f t="shared" si="31"/>
        <v>0.28699999999662396</v>
      </c>
      <c r="D1750" s="420">
        <f t="shared" si="30"/>
        <v>0.14349999999831198</v>
      </c>
      <c r="H1750" s="337"/>
      <c r="I1750" s="62"/>
      <c r="J1750" s="82">
        <v>5</v>
      </c>
      <c r="K1750" s="320">
        <v>3</v>
      </c>
    </row>
    <row r="1751" spans="1:12" x14ac:dyDescent="0.3">
      <c r="A1751" s="360">
        <v>42968.970138599536</v>
      </c>
      <c r="B1751" s="356">
        <v>34705.370999999999</v>
      </c>
      <c r="C1751" s="356">
        <f t="shared" si="31"/>
        <v>0.2819999999992433</v>
      </c>
      <c r="D1751" s="418">
        <f t="shared" si="30"/>
        <v>0.14099999999962165</v>
      </c>
      <c r="E1751" s="324"/>
      <c r="F1751" s="324">
        <f>AVERAGE(D1747:D1751)</f>
        <v>0.14089999999996508</v>
      </c>
      <c r="G1751" s="324">
        <f>_xlfn.STDEV.S(D1747:D1751)</f>
        <v>3.1898275798591569E-3</v>
      </c>
      <c r="H1751" s="337"/>
      <c r="I1751" s="62"/>
      <c r="J1751" s="82">
        <v>6</v>
      </c>
      <c r="K1751" s="321">
        <v>4</v>
      </c>
    </row>
    <row r="1752" spans="1:12" x14ac:dyDescent="0.3">
      <c r="A1752" s="366">
        <v>42969.011805208334</v>
      </c>
      <c r="B1752" s="355">
        <v>34705.646000000001</v>
      </c>
      <c r="C1752" s="355">
        <f t="shared" si="31"/>
        <v>0.27500000000145519</v>
      </c>
      <c r="D1752" s="420">
        <f t="shared" si="30"/>
        <v>0.1375000000007276</v>
      </c>
      <c r="H1752" s="337"/>
      <c r="I1752" s="62"/>
      <c r="J1752" s="82">
        <v>7</v>
      </c>
      <c r="K1752" s="82">
        <v>1</v>
      </c>
    </row>
    <row r="1753" spans="1:12" x14ac:dyDescent="0.3">
      <c r="A1753" s="366">
        <v>42969.053471817133</v>
      </c>
      <c r="B1753" s="355">
        <v>34705.932000000001</v>
      </c>
      <c r="C1753" s="355">
        <f t="shared" si="31"/>
        <v>0.28600000000005821</v>
      </c>
      <c r="D1753" s="420">
        <f t="shared" si="30"/>
        <v>0.1430000000000291</v>
      </c>
      <c r="H1753" s="337"/>
      <c r="I1753" s="62"/>
      <c r="J1753" s="82">
        <v>8</v>
      </c>
      <c r="K1753" s="319">
        <v>2</v>
      </c>
    </row>
    <row r="1754" spans="1:12" x14ac:dyDescent="0.3">
      <c r="A1754" s="366">
        <v>42969.095138425924</v>
      </c>
      <c r="B1754" s="355">
        <v>34706.222000000002</v>
      </c>
      <c r="C1754" s="355">
        <f t="shared" si="31"/>
        <v>0.29000000000087311</v>
      </c>
      <c r="D1754" s="420">
        <f t="shared" si="30"/>
        <v>0.14500000000043656</v>
      </c>
      <c r="H1754" s="337"/>
      <c r="I1754" s="62"/>
      <c r="J1754" s="82">
        <v>9</v>
      </c>
      <c r="K1754" s="320">
        <v>3</v>
      </c>
    </row>
    <row r="1755" spans="1:12" x14ac:dyDescent="0.3">
      <c r="A1755" s="366">
        <v>42969.136805034723</v>
      </c>
      <c r="B1755" s="355">
        <v>34706.502</v>
      </c>
      <c r="C1755" s="355">
        <f t="shared" si="31"/>
        <v>0.27999999999883585</v>
      </c>
      <c r="D1755" s="420">
        <f t="shared" si="30"/>
        <v>0.13999999999941792</v>
      </c>
      <c r="H1755" s="337"/>
      <c r="I1755" s="62"/>
      <c r="J1755" s="82">
        <v>10</v>
      </c>
      <c r="K1755" s="321">
        <v>4</v>
      </c>
    </row>
    <row r="1756" spans="1:12" x14ac:dyDescent="0.3">
      <c r="A1756" s="366">
        <v>42969.178471643521</v>
      </c>
      <c r="B1756" s="355">
        <v>34706.781999999999</v>
      </c>
      <c r="C1756" s="355">
        <f t="shared" si="31"/>
        <v>0.27999999999883585</v>
      </c>
      <c r="D1756" s="420">
        <f t="shared" si="30"/>
        <v>0.13999999999941792</v>
      </c>
      <c r="H1756" s="337"/>
      <c r="I1756" s="62"/>
      <c r="J1756" s="82">
        <v>11</v>
      </c>
      <c r="K1756" s="82">
        <v>1</v>
      </c>
    </row>
    <row r="1757" spans="1:12" x14ac:dyDescent="0.3">
      <c r="A1757" s="366">
        <v>42969.220138252313</v>
      </c>
      <c r="B1757" s="355">
        <v>34707.078999999998</v>
      </c>
      <c r="C1757" s="355">
        <f t="shared" si="31"/>
        <v>0.29699999999866122</v>
      </c>
      <c r="D1757" s="420">
        <f t="shared" si="30"/>
        <v>0.14849999999933061</v>
      </c>
      <c r="H1757" s="337"/>
      <c r="I1757" s="62"/>
      <c r="J1757" s="82">
        <v>12</v>
      </c>
      <c r="K1757" s="319">
        <v>2</v>
      </c>
    </row>
    <row r="1758" spans="1:12" x14ac:dyDescent="0.3">
      <c r="A1758" s="366">
        <v>42969.261804861111</v>
      </c>
      <c r="B1758" s="355">
        <v>34707.377</v>
      </c>
      <c r="C1758" s="355">
        <f t="shared" si="31"/>
        <v>0.29800000000250293</v>
      </c>
      <c r="D1758" s="420">
        <f t="shared" si="30"/>
        <v>0.14900000000125146</v>
      </c>
      <c r="H1758" s="337"/>
      <c r="I1758" s="62"/>
      <c r="J1758" s="82">
        <v>13</v>
      </c>
      <c r="K1758" s="320">
        <v>3</v>
      </c>
    </row>
    <row r="1759" spans="1:12" x14ac:dyDescent="0.3">
      <c r="A1759" s="366">
        <v>42969.30347146991</v>
      </c>
      <c r="B1759" s="355">
        <v>34707.661</v>
      </c>
      <c r="C1759" s="355">
        <f t="shared" si="31"/>
        <v>0.28399999999965075</v>
      </c>
      <c r="D1759" s="420">
        <f t="shared" si="30"/>
        <v>0.14199999999982538</v>
      </c>
      <c r="H1759" s="337"/>
      <c r="I1759" s="62"/>
      <c r="J1759" s="82">
        <v>14</v>
      </c>
      <c r="K1759" s="321">
        <v>4</v>
      </c>
    </row>
    <row r="1760" spans="1:12" x14ac:dyDescent="0.3">
      <c r="A1760" s="366">
        <v>42969.345138078701</v>
      </c>
      <c r="B1760" s="355">
        <v>34707.951000000001</v>
      </c>
      <c r="C1760" s="355">
        <f t="shared" si="31"/>
        <v>0.29000000000087311</v>
      </c>
      <c r="D1760" s="420">
        <f t="shared" si="30"/>
        <v>0.14500000000043656</v>
      </c>
      <c r="H1760" s="337"/>
      <c r="I1760" s="62"/>
      <c r="J1760" s="82">
        <v>15</v>
      </c>
      <c r="K1760" s="82">
        <v>1</v>
      </c>
    </row>
    <row r="1761" spans="1:11" x14ac:dyDescent="0.3">
      <c r="A1761" s="366">
        <v>42969.3868046875</v>
      </c>
      <c r="B1761" s="355">
        <v>34708.249000000003</v>
      </c>
      <c r="C1761" s="355">
        <f t="shared" si="31"/>
        <v>0.29800000000250293</v>
      </c>
      <c r="D1761" s="420">
        <f t="shared" si="30"/>
        <v>0.14900000000125146</v>
      </c>
      <c r="H1761" s="337"/>
      <c r="I1761" s="62"/>
      <c r="J1761" s="82">
        <v>16</v>
      </c>
      <c r="K1761" s="319">
        <v>2</v>
      </c>
    </row>
    <row r="1762" spans="1:11" x14ac:dyDescent="0.3">
      <c r="A1762" s="366">
        <v>42969.428471296298</v>
      </c>
      <c r="B1762" s="355">
        <v>34708.538999999997</v>
      </c>
      <c r="C1762" s="355">
        <f t="shared" si="31"/>
        <v>0.28999999999359716</v>
      </c>
      <c r="D1762" s="420">
        <f t="shared" si="30"/>
        <v>0.14499999999679858</v>
      </c>
      <c r="H1762" s="337"/>
      <c r="I1762" s="62"/>
      <c r="J1762" s="82">
        <v>17</v>
      </c>
      <c r="K1762" s="320">
        <v>3</v>
      </c>
    </row>
    <row r="1763" spans="1:11" x14ac:dyDescent="0.3">
      <c r="A1763" s="366">
        <v>42969.470137905089</v>
      </c>
      <c r="B1763" s="355">
        <v>34708.826999999997</v>
      </c>
      <c r="C1763" s="355">
        <f t="shared" si="31"/>
        <v>0.28800000000046566</v>
      </c>
      <c r="D1763" s="420">
        <f t="shared" si="30"/>
        <v>0.14400000000023283</v>
      </c>
      <c r="H1763" s="337"/>
      <c r="I1763" s="62"/>
      <c r="J1763" s="82">
        <v>18</v>
      </c>
      <c r="K1763" s="321">
        <v>4</v>
      </c>
    </row>
    <row r="1764" spans="1:11" x14ac:dyDescent="0.3">
      <c r="A1764" s="366">
        <v>42969.511804513888</v>
      </c>
      <c r="B1764" s="355">
        <v>34709.127</v>
      </c>
      <c r="C1764" s="355">
        <f t="shared" si="31"/>
        <v>0.30000000000291038</v>
      </c>
      <c r="D1764" s="420">
        <f t="shared" si="30"/>
        <v>0.15000000000145519</v>
      </c>
      <c r="H1764" s="337"/>
      <c r="I1764" s="62"/>
      <c r="J1764" s="82">
        <v>19</v>
      </c>
      <c r="K1764" s="82">
        <v>1</v>
      </c>
    </row>
    <row r="1765" spans="1:11" x14ac:dyDescent="0.3">
      <c r="A1765" s="366">
        <v>42969.553471122686</v>
      </c>
      <c r="B1765" s="355">
        <v>34709.415000000001</v>
      </c>
      <c r="C1765" s="355">
        <f t="shared" si="31"/>
        <v>0.28800000000046566</v>
      </c>
      <c r="D1765" s="420">
        <f t="shared" si="30"/>
        <v>0.14400000000023283</v>
      </c>
      <c r="H1765" s="337"/>
      <c r="I1765" s="62"/>
      <c r="J1765" s="82">
        <v>20</v>
      </c>
      <c r="K1765" s="319">
        <v>2</v>
      </c>
    </row>
    <row r="1766" spans="1:11" x14ac:dyDescent="0.3">
      <c r="A1766" s="366">
        <v>42969.595137731485</v>
      </c>
      <c r="B1766" s="355">
        <v>34709.692999999999</v>
      </c>
      <c r="C1766" s="355">
        <f t="shared" si="31"/>
        <v>0.27799999999842839</v>
      </c>
      <c r="D1766" s="420">
        <f t="shared" si="30"/>
        <v>0.1389999999992142</v>
      </c>
      <c r="H1766" s="337"/>
      <c r="I1766" s="62"/>
      <c r="J1766" s="82">
        <v>21</v>
      </c>
      <c r="K1766" s="320">
        <v>3</v>
      </c>
    </row>
    <row r="1767" spans="1:11" x14ac:dyDescent="0.3">
      <c r="A1767" s="366">
        <v>42969.636804340276</v>
      </c>
      <c r="B1767" s="355">
        <v>34709.978999999999</v>
      </c>
      <c r="C1767" s="355">
        <f t="shared" si="31"/>
        <v>0.28600000000005821</v>
      </c>
      <c r="D1767" s="420">
        <f t="shared" si="30"/>
        <v>0.1430000000000291</v>
      </c>
      <c r="H1767" s="337"/>
      <c r="I1767" s="62"/>
      <c r="J1767" s="82">
        <v>22</v>
      </c>
      <c r="K1767" s="321">
        <v>4</v>
      </c>
    </row>
    <row r="1768" spans="1:11" x14ac:dyDescent="0.3">
      <c r="A1768" s="366">
        <v>42969.678470949075</v>
      </c>
      <c r="B1768" s="355">
        <v>34710.273000000001</v>
      </c>
      <c r="C1768" s="355">
        <f t="shared" si="31"/>
        <v>0.29400000000168802</v>
      </c>
      <c r="D1768" s="420">
        <f t="shared" si="30"/>
        <v>0.14700000000084401</v>
      </c>
      <c r="H1768" s="337"/>
      <c r="I1768" s="62"/>
      <c r="J1768" s="82">
        <v>23</v>
      </c>
      <c r="K1768" s="82">
        <v>1</v>
      </c>
    </row>
    <row r="1769" spans="1:11" x14ac:dyDescent="0.3">
      <c r="A1769" s="366">
        <v>42969.720137557873</v>
      </c>
      <c r="B1769" s="355">
        <v>34710.553</v>
      </c>
      <c r="C1769" s="355">
        <f t="shared" si="31"/>
        <v>0.27999999999883585</v>
      </c>
      <c r="D1769" s="420">
        <f t="shared" si="30"/>
        <v>0.13999999999941792</v>
      </c>
      <c r="H1769" s="337"/>
      <c r="I1769" s="62"/>
      <c r="J1769" s="82">
        <v>24</v>
      </c>
      <c r="K1769" s="319">
        <v>2</v>
      </c>
    </row>
    <row r="1770" spans="1:11" x14ac:dyDescent="0.3">
      <c r="A1770" s="366">
        <v>42969.761804166665</v>
      </c>
      <c r="B1770" s="355">
        <v>34710.830999999998</v>
      </c>
      <c r="C1770" s="355">
        <f t="shared" si="31"/>
        <v>0.27799999999842839</v>
      </c>
      <c r="D1770" s="420">
        <f t="shared" si="30"/>
        <v>0.1389999999992142</v>
      </c>
      <c r="H1770" s="337"/>
      <c r="I1770" s="62"/>
      <c r="J1770" s="82">
        <v>25</v>
      </c>
      <c r="K1770" s="320">
        <v>3</v>
      </c>
    </row>
    <row r="1771" spans="1:11" x14ac:dyDescent="0.3">
      <c r="A1771" s="366">
        <v>42969.803470775463</v>
      </c>
      <c r="B1771" s="355">
        <v>34711.114000000001</v>
      </c>
      <c r="C1771" s="355">
        <f t="shared" si="31"/>
        <v>0.28300000000308501</v>
      </c>
      <c r="D1771" s="420">
        <f t="shared" si="30"/>
        <v>0.1415000000015425</v>
      </c>
      <c r="H1771" s="337"/>
      <c r="I1771" s="62"/>
      <c r="J1771" s="82">
        <v>26</v>
      </c>
      <c r="K1771" s="321">
        <v>4</v>
      </c>
    </row>
    <row r="1772" spans="1:11" x14ac:dyDescent="0.3">
      <c r="A1772" s="366">
        <v>42969.845137384262</v>
      </c>
      <c r="B1772" s="355">
        <v>34711.391000000003</v>
      </c>
      <c r="C1772" s="355">
        <f t="shared" si="31"/>
        <v>0.27700000000186265</v>
      </c>
      <c r="D1772" s="420">
        <f t="shared" si="30"/>
        <v>0.13850000000093132</v>
      </c>
      <c r="H1772" s="337"/>
      <c r="I1772" s="62"/>
      <c r="J1772" s="82">
        <v>27</v>
      </c>
      <c r="K1772" s="82">
        <v>1</v>
      </c>
    </row>
    <row r="1773" spans="1:11" x14ac:dyDescent="0.3">
      <c r="A1773" s="366">
        <v>42969.886803993053</v>
      </c>
      <c r="B1773" s="355">
        <v>34711.663999999997</v>
      </c>
      <c r="C1773" s="355">
        <f t="shared" si="31"/>
        <v>0.27299999999377178</v>
      </c>
      <c r="D1773" s="420">
        <f t="shared" si="30"/>
        <v>0.13649999999688589</v>
      </c>
      <c r="H1773" s="337"/>
      <c r="I1773" s="62"/>
      <c r="J1773" s="82">
        <v>28</v>
      </c>
      <c r="K1773" s="319">
        <v>2</v>
      </c>
    </row>
    <row r="1774" spans="1:11" x14ac:dyDescent="0.3">
      <c r="A1774" s="366">
        <v>42969.928470601852</v>
      </c>
      <c r="B1774" s="355">
        <v>34711.949000000001</v>
      </c>
      <c r="C1774" s="355">
        <f t="shared" si="31"/>
        <v>0.28500000000349246</v>
      </c>
      <c r="D1774" s="420">
        <f t="shared" si="30"/>
        <v>0.14250000000174623</v>
      </c>
      <c r="H1774" s="337"/>
      <c r="I1774" s="62"/>
      <c r="J1774" s="82">
        <v>29</v>
      </c>
      <c r="K1774" s="320">
        <v>3</v>
      </c>
    </row>
    <row r="1775" spans="1:11" x14ac:dyDescent="0.3">
      <c r="A1775" s="360">
        <v>42969.97013721065</v>
      </c>
      <c r="B1775" s="356">
        <v>34712.239000000001</v>
      </c>
      <c r="C1775" s="356">
        <f t="shared" si="31"/>
        <v>0.29000000000087311</v>
      </c>
      <c r="D1775" s="418">
        <f t="shared" si="30"/>
        <v>0.14500000000043656</v>
      </c>
      <c r="E1775" s="336">
        <f>SUM(C1752:C1775)*7.4805194805</f>
        <v>51.376207792090547</v>
      </c>
      <c r="F1775" s="324">
        <f>AVERAGE(D1752:D1775)</f>
        <v>0.14308333333337941</v>
      </c>
      <c r="G1775" s="324">
        <f>_xlfn.STDEV.S(D1752:D1775)</f>
        <v>3.8467000731707566E-3</v>
      </c>
      <c r="H1775" s="337"/>
      <c r="I1775" s="62"/>
      <c r="J1775" s="82">
        <v>30</v>
      </c>
      <c r="K1775" s="321">
        <v>4</v>
      </c>
    </row>
    <row r="1776" spans="1:11" x14ac:dyDescent="0.3">
      <c r="A1776" s="366">
        <v>42970.011803819441</v>
      </c>
      <c r="B1776" s="355">
        <v>34712.517999999996</v>
      </c>
      <c r="C1776" s="355">
        <f t="shared" si="31"/>
        <v>0.27899999999499414</v>
      </c>
      <c r="D1776" s="420">
        <f t="shared" si="30"/>
        <v>0.13949999999749707</v>
      </c>
      <c r="H1776" s="337"/>
      <c r="I1776" s="62"/>
      <c r="J1776" s="82">
        <v>31</v>
      </c>
      <c r="K1776" s="82">
        <v>1</v>
      </c>
    </row>
    <row r="1777" spans="1:11" x14ac:dyDescent="0.3">
      <c r="A1777" s="366">
        <v>42970.05347042824</v>
      </c>
      <c r="B1777" s="355">
        <v>34712.798000000003</v>
      </c>
      <c r="C1777" s="355">
        <f t="shared" si="31"/>
        <v>0.2800000000061118</v>
      </c>
      <c r="D1777" s="420">
        <f t="shared" si="30"/>
        <v>0.1400000000030559</v>
      </c>
      <c r="H1777" s="337"/>
      <c r="I1777" s="62"/>
      <c r="J1777" s="82">
        <v>32</v>
      </c>
      <c r="K1777" s="319">
        <v>2</v>
      </c>
    </row>
    <row r="1778" spans="1:11" x14ac:dyDescent="0.3">
      <c r="A1778" s="366">
        <v>42970.095137037039</v>
      </c>
      <c r="B1778" s="355">
        <v>34713.089999999997</v>
      </c>
      <c r="C1778" s="355">
        <f t="shared" si="31"/>
        <v>0.29199999999400461</v>
      </c>
      <c r="D1778" s="420">
        <f t="shared" si="30"/>
        <v>0.14599999999700231</v>
      </c>
      <c r="H1778" s="337"/>
      <c r="I1778" s="62"/>
      <c r="J1778" s="82">
        <v>33</v>
      </c>
      <c r="K1778" s="320">
        <v>3</v>
      </c>
    </row>
    <row r="1779" spans="1:11" x14ac:dyDescent="0.3">
      <c r="A1779" s="366">
        <v>42970.13680364583</v>
      </c>
      <c r="B1779" s="355">
        <v>34713.381000000001</v>
      </c>
      <c r="C1779" s="355">
        <f t="shared" si="31"/>
        <v>0.29100000000471482</v>
      </c>
      <c r="D1779" s="420">
        <f t="shared" si="30"/>
        <v>0.14550000000235741</v>
      </c>
      <c r="H1779" s="337"/>
      <c r="I1779" s="62"/>
      <c r="J1779" s="82">
        <v>34</v>
      </c>
      <c r="K1779" s="321">
        <v>4</v>
      </c>
    </row>
    <row r="1780" spans="1:11" x14ac:dyDescent="0.3">
      <c r="A1780" s="366">
        <v>42970.178470254628</v>
      </c>
      <c r="B1780" s="355">
        <v>34713.661999999997</v>
      </c>
      <c r="C1780" s="355">
        <f t="shared" si="31"/>
        <v>0.28099999999540159</v>
      </c>
      <c r="D1780" s="420">
        <f t="shared" si="30"/>
        <v>0.1404999999977008</v>
      </c>
      <c r="H1780" s="337"/>
      <c r="I1780" s="62"/>
      <c r="J1780" s="82">
        <v>35</v>
      </c>
      <c r="K1780" s="82">
        <v>1</v>
      </c>
    </row>
    <row r="1781" spans="1:11" x14ac:dyDescent="0.3">
      <c r="A1781" s="366">
        <v>42970.220136863427</v>
      </c>
      <c r="B1781" s="355">
        <v>34713.953000000001</v>
      </c>
      <c r="C1781" s="355">
        <f t="shared" si="31"/>
        <v>0.29100000000471482</v>
      </c>
      <c r="D1781" s="420">
        <f t="shared" si="30"/>
        <v>0.14550000000235741</v>
      </c>
      <c r="H1781" s="337"/>
      <c r="I1781" s="62"/>
      <c r="J1781" s="82">
        <v>36</v>
      </c>
      <c r="K1781" s="319">
        <v>2</v>
      </c>
    </row>
    <row r="1782" spans="1:11" x14ac:dyDescent="0.3">
      <c r="A1782" s="366">
        <v>42970.261803472225</v>
      </c>
      <c r="B1782" s="355">
        <v>34714.248</v>
      </c>
      <c r="C1782" s="355">
        <f t="shared" si="31"/>
        <v>0.29499999999825377</v>
      </c>
      <c r="D1782" s="420">
        <f t="shared" si="30"/>
        <v>0.14749999999912689</v>
      </c>
      <c r="H1782" s="337"/>
      <c r="I1782" s="62"/>
      <c r="J1782" s="82">
        <v>37</v>
      </c>
      <c r="K1782" s="320">
        <v>3</v>
      </c>
    </row>
    <row r="1783" spans="1:11" x14ac:dyDescent="0.3">
      <c r="A1783" s="366">
        <v>42970.303470081017</v>
      </c>
      <c r="B1783" s="355">
        <v>34714.531999999999</v>
      </c>
      <c r="C1783" s="355">
        <f t="shared" si="31"/>
        <v>0.28399999999965075</v>
      </c>
      <c r="D1783" s="420">
        <f t="shared" si="30"/>
        <v>0.14199999999982538</v>
      </c>
      <c r="H1783" s="337"/>
      <c r="I1783" s="62"/>
      <c r="J1783" s="82">
        <v>38</v>
      </c>
      <c r="K1783" s="321">
        <v>4</v>
      </c>
    </row>
    <row r="1784" spans="1:11" x14ac:dyDescent="0.3">
      <c r="A1784" s="366">
        <v>42970.345136689815</v>
      </c>
      <c r="B1784" s="355">
        <v>34714.819000000003</v>
      </c>
      <c r="C1784" s="355">
        <f t="shared" si="31"/>
        <v>0.28700000000389991</v>
      </c>
      <c r="D1784" s="420">
        <f t="shared" si="30"/>
        <v>0.14350000000194996</v>
      </c>
      <c r="H1784" s="337"/>
      <c r="I1784" s="62"/>
      <c r="J1784" s="82">
        <v>39</v>
      </c>
      <c r="K1784" s="82">
        <v>1</v>
      </c>
    </row>
    <row r="1785" spans="1:11" x14ac:dyDescent="0.3">
      <c r="A1785" s="366">
        <v>42970.386803298614</v>
      </c>
      <c r="B1785" s="355">
        <v>34715.118999999999</v>
      </c>
      <c r="C1785" s="355">
        <f t="shared" si="31"/>
        <v>0.29999999999563443</v>
      </c>
      <c r="D1785" s="420">
        <f t="shared" si="30"/>
        <v>0.14999999999781721</v>
      </c>
      <c r="H1785" s="337"/>
      <c r="I1785" s="62"/>
      <c r="J1785" s="82">
        <v>40</v>
      </c>
      <c r="K1785" s="319">
        <v>2</v>
      </c>
    </row>
    <row r="1786" spans="1:11" x14ac:dyDescent="0.3">
      <c r="A1786" s="366">
        <v>42970.428469907405</v>
      </c>
      <c r="B1786" s="355">
        <v>34715.410000000003</v>
      </c>
      <c r="C1786" s="355">
        <f t="shared" si="31"/>
        <v>0.29100000000471482</v>
      </c>
      <c r="D1786" s="420">
        <f t="shared" si="30"/>
        <v>0.14550000000235741</v>
      </c>
      <c r="H1786" s="337"/>
      <c r="I1786" s="62"/>
      <c r="J1786" s="82">
        <v>41</v>
      </c>
      <c r="K1786" s="320">
        <v>3</v>
      </c>
    </row>
    <row r="1787" spans="1:11" x14ac:dyDescent="0.3">
      <c r="A1787" s="366">
        <v>42970.470136516204</v>
      </c>
      <c r="B1787" s="355">
        <v>34715.69</v>
      </c>
      <c r="C1787" s="355">
        <f t="shared" si="31"/>
        <v>0.27999999999883585</v>
      </c>
      <c r="D1787" s="420">
        <f t="shared" si="30"/>
        <v>0.13999999999941792</v>
      </c>
      <c r="H1787" s="337"/>
      <c r="I1787" s="62"/>
      <c r="J1787" s="82">
        <v>42</v>
      </c>
      <c r="K1787" s="321">
        <v>4</v>
      </c>
    </row>
    <row r="1788" spans="1:11" x14ac:dyDescent="0.3">
      <c r="A1788" s="366">
        <v>42970.511803125002</v>
      </c>
      <c r="B1788" s="355">
        <v>34715.978999999999</v>
      </c>
      <c r="C1788" s="355">
        <f t="shared" si="31"/>
        <v>0.28899999999703141</v>
      </c>
      <c r="D1788" s="420">
        <f t="shared" si="30"/>
        <v>0.1444999999985157</v>
      </c>
      <c r="H1788" s="337"/>
      <c r="I1788" s="62"/>
      <c r="J1788" s="82">
        <v>43</v>
      </c>
      <c r="K1788" s="82">
        <v>1</v>
      </c>
    </row>
    <row r="1789" spans="1:11" x14ac:dyDescent="0.3">
      <c r="A1789" s="366">
        <v>42970.553469733793</v>
      </c>
      <c r="B1789" s="355">
        <v>34716.277999999998</v>
      </c>
      <c r="C1789" s="355">
        <f t="shared" si="31"/>
        <v>0.29899999999906868</v>
      </c>
      <c r="D1789" s="420">
        <f t="shared" si="30"/>
        <v>0.14949999999953434</v>
      </c>
      <c r="H1789" s="337"/>
      <c r="I1789" s="62"/>
      <c r="J1789" s="82">
        <v>44</v>
      </c>
      <c r="K1789" s="319">
        <v>2</v>
      </c>
    </row>
    <row r="1790" spans="1:11" x14ac:dyDescent="0.3">
      <c r="A1790" s="366">
        <v>42970.595136342592</v>
      </c>
      <c r="B1790" s="355">
        <v>34716.561999999998</v>
      </c>
      <c r="C1790" s="355">
        <f t="shared" si="31"/>
        <v>0.28399999999965075</v>
      </c>
      <c r="D1790" s="420">
        <f t="shared" si="30"/>
        <v>0.14199999999982538</v>
      </c>
      <c r="H1790" s="337"/>
      <c r="I1790" s="62"/>
      <c r="J1790" s="82">
        <v>45</v>
      </c>
      <c r="K1790" s="320">
        <v>3</v>
      </c>
    </row>
    <row r="1791" spans="1:11" x14ac:dyDescent="0.3">
      <c r="A1791" s="366">
        <v>42970.636802951391</v>
      </c>
      <c r="B1791" s="355">
        <v>34716.845000000001</v>
      </c>
      <c r="C1791" s="355">
        <f t="shared" si="31"/>
        <v>0.28300000000308501</v>
      </c>
      <c r="D1791" s="420">
        <f t="shared" si="30"/>
        <v>0.1415000000015425</v>
      </c>
      <c r="H1791" s="337"/>
      <c r="I1791" s="62"/>
      <c r="J1791" s="82">
        <v>46</v>
      </c>
      <c r="K1791" s="321">
        <v>4</v>
      </c>
    </row>
    <row r="1792" spans="1:11" x14ac:dyDescent="0.3">
      <c r="A1792" s="366">
        <v>42970.678469560182</v>
      </c>
      <c r="B1792" s="355">
        <v>34717.137999999999</v>
      </c>
      <c r="C1792" s="355">
        <f t="shared" si="31"/>
        <v>0.29299999999784632</v>
      </c>
      <c r="D1792" s="420">
        <f t="shared" si="30"/>
        <v>0.14649999999892316</v>
      </c>
      <c r="H1792" s="337"/>
      <c r="I1792" s="62"/>
      <c r="J1792" s="82">
        <v>47</v>
      </c>
      <c r="K1792" s="82">
        <v>1</v>
      </c>
    </row>
    <row r="1793" spans="1:11" x14ac:dyDescent="0.3">
      <c r="A1793" s="366">
        <v>42970.72013616898</v>
      </c>
      <c r="B1793" s="355">
        <v>34717.423000000003</v>
      </c>
      <c r="C1793" s="355">
        <f t="shared" si="31"/>
        <v>0.28500000000349246</v>
      </c>
      <c r="D1793" s="420">
        <f t="shared" si="30"/>
        <v>0.14250000000174623</v>
      </c>
      <c r="H1793" s="337"/>
      <c r="I1793" s="62"/>
      <c r="J1793" s="82">
        <v>48</v>
      </c>
      <c r="K1793" s="319">
        <v>2</v>
      </c>
    </row>
    <row r="1794" spans="1:11" x14ac:dyDescent="0.3">
      <c r="A1794" s="366">
        <v>42970.761802777779</v>
      </c>
      <c r="B1794" s="355">
        <v>34717.699999999997</v>
      </c>
      <c r="C1794" s="355">
        <f t="shared" si="31"/>
        <v>0.27699999999458669</v>
      </c>
      <c r="D1794" s="420">
        <f t="shared" si="30"/>
        <v>0.13849999999729334</v>
      </c>
      <c r="H1794" s="337"/>
      <c r="I1794" s="62"/>
      <c r="J1794" s="82">
        <v>49</v>
      </c>
      <c r="K1794" s="320">
        <v>3</v>
      </c>
    </row>
    <row r="1795" spans="1:11" x14ac:dyDescent="0.3">
      <c r="A1795" s="366">
        <v>42970.803469386577</v>
      </c>
      <c r="B1795" s="355">
        <v>34717.981</v>
      </c>
      <c r="C1795" s="355">
        <f t="shared" si="31"/>
        <v>0.28100000000267755</v>
      </c>
      <c r="D1795" s="420">
        <f t="shared" si="30"/>
        <v>0.14050000000133878</v>
      </c>
      <c r="H1795" s="337"/>
      <c r="I1795" s="62"/>
      <c r="J1795" s="82">
        <v>50</v>
      </c>
      <c r="K1795" s="321">
        <v>4</v>
      </c>
    </row>
    <row r="1796" spans="1:11" x14ac:dyDescent="0.3">
      <c r="A1796" s="366">
        <v>42970.845135995369</v>
      </c>
      <c r="B1796" s="355">
        <v>34718.266000000003</v>
      </c>
      <c r="C1796" s="355">
        <f t="shared" si="31"/>
        <v>0.28500000000349246</v>
      </c>
      <c r="D1796" s="420">
        <f t="shared" si="30"/>
        <v>0.14250000000174623</v>
      </c>
      <c r="H1796" s="337"/>
      <c r="I1796" s="62"/>
      <c r="J1796" s="82">
        <v>51</v>
      </c>
      <c r="K1796" s="82">
        <v>1</v>
      </c>
    </row>
    <row r="1797" spans="1:11" x14ac:dyDescent="0.3">
      <c r="A1797" s="366">
        <v>42970.886802604167</v>
      </c>
      <c r="B1797" s="355">
        <v>34718.540999999997</v>
      </c>
      <c r="C1797" s="355">
        <f t="shared" si="31"/>
        <v>0.27499999999417923</v>
      </c>
      <c r="D1797" s="420">
        <f t="shared" si="30"/>
        <v>0.13749999999708962</v>
      </c>
      <c r="H1797" s="337"/>
      <c r="I1797" s="62"/>
      <c r="J1797" s="82">
        <v>52</v>
      </c>
      <c r="K1797" s="319">
        <v>2</v>
      </c>
    </row>
    <row r="1798" spans="1:11" x14ac:dyDescent="0.3">
      <c r="A1798" s="366">
        <v>42970.928469212966</v>
      </c>
      <c r="B1798" s="355">
        <v>34718.817000000003</v>
      </c>
      <c r="C1798" s="355">
        <f t="shared" si="31"/>
        <v>0.2760000000052969</v>
      </c>
      <c r="D1798" s="420">
        <f t="shared" si="30"/>
        <v>0.13800000000264845</v>
      </c>
      <c r="H1798" s="337"/>
      <c r="I1798" s="62"/>
      <c r="J1798" s="82">
        <v>53</v>
      </c>
      <c r="K1798" s="320">
        <v>3</v>
      </c>
    </row>
    <row r="1799" spans="1:11" x14ac:dyDescent="0.3">
      <c r="A1799" s="360">
        <v>42970.970135821757</v>
      </c>
      <c r="B1799" s="356">
        <v>34719.099000000002</v>
      </c>
      <c r="C1799" s="356">
        <f t="shared" si="31"/>
        <v>0.2819999999992433</v>
      </c>
      <c r="D1799" s="418">
        <f t="shared" si="30"/>
        <v>0.14099999999962165</v>
      </c>
      <c r="E1799" s="336">
        <f>SUM(C1776:C1799)*7.4805194805</f>
        <v>51.316363636234357</v>
      </c>
      <c r="F1799" s="324">
        <f>AVERAGE(D1776:D1799)</f>
        <v>0.14291666666667879</v>
      </c>
      <c r="G1799" s="324">
        <f>_xlfn.STDEV.S(D1776:D1799)</f>
        <v>3.4943017796537825E-3</v>
      </c>
      <c r="H1799" s="337"/>
      <c r="I1799" s="62"/>
      <c r="J1799" s="82">
        <v>54</v>
      </c>
      <c r="K1799" s="321">
        <v>4</v>
      </c>
    </row>
    <row r="1800" spans="1:11" x14ac:dyDescent="0.3">
      <c r="A1800" s="366">
        <v>42971.011802430556</v>
      </c>
      <c r="B1800" s="355">
        <v>34719.383000000002</v>
      </c>
      <c r="C1800" s="355">
        <f t="shared" si="31"/>
        <v>0.28399999999965075</v>
      </c>
      <c r="D1800" s="420">
        <f t="shared" si="30"/>
        <v>0.14199999999982538</v>
      </c>
      <c r="H1800" s="337"/>
      <c r="I1800" s="62"/>
      <c r="J1800" s="82">
        <v>55</v>
      </c>
      <c r="K1800" s="82">
        <v>1</v>
      </c>
    </row>
    <row r="1801" spans="1:11" x14ac:dyDescent="0.3">
      <c r="A1801" s="366">
        <v>42971.053469039354</v>
      </c>
      <c r="B1801" s="355">
        <v>34719.663</v>
      </c>
      <c r="C1801" s="355">
        <f t="shared" si="31"/>
        <v>0.27999999999883585</v>
      </c>
      <c r="D1801" s="420">
        <f t="shared" si="30"/>
        <v>0.13999999999941792</v>
      </c>
      <c r="H1801" s="337"/>
      <c r="I1801" s="62"/>
      <c r="J1801" s="82">
        <v>56</v>
      </c>
      <c r="K1801" s="319">
        <v>2</v>
      </c>
    </row>
    <row r="1802" spans="1:11" x14ac:dyDescent="0.3">
      <c r="A1802" s="366">
        <v>42971.095135648146</v>
      </c>
      <c r="B1802" s="355">
        <v>34719.949000000001</v>
      </c>
      <c r="C1802" s="355">
        <f t="shared" si="31"/>
        <v>0.28600000000005821</v>
      </c>
      <c r="D1802" s="420">
        <f t="shared" si="30"/>
        <v>0.1430000000000291</v>
      </c>
      <c r="H1802" s="337"/>
      <c r="I1802" s="62"/>
      <c r="J1802" s="82">
        <v>57</v>
      </c>
      <c r="K1802" s="320">
        <v>3</v>
      </c>
    </row>
    <row r="1803" spans="1:11" x14ac:dyDescent="0.3">
      <c r="A1803" s="366">
        <v>42971.136802256944</v>
      </c>
      <c r="B1803" s="355">
        <v>34720.241999999998</v>
      </c>
      <c r="C1803" s="355">
        <f t="shared" si="31"/>
        <v>0.29299999999784632</v>
      </c>
      <c r="D1803" s="420">
        <f t="shared" si="30"/>
        <v>0.14649999999892316</v>
      </c>
      <c r="H1803" s="337"/>
      <c r="I1803" s="62"/>
      <c r="J1803" s="82">
        <v>58</v>
      </c>
      <c r="K1803" s="321">
        <v>4</v>
      </c>
    </row>
    <row r="1804" spans="1:11" x14ac:dyDescent="0.3">
      <c r="A1804" s="366">
        <v>42971.178468865743</v>
      </c>
      <c r="B1804" s="355">
        <v>34720.536999999997</v>
      </c>
      <c r="C1804" s="355">
        <f t="shared" si="31"/>
        <v>0.29499999999825377</v>
      </c>
      <c r="D1804" s="420">
        <f t="shared" si="30"/>
        <v>0.14749999999912689</v>
      </c>
      <c r="H1804" s="337"/>
      <c r="I1804" s="62"/>
      <c r="J1804" s="82">
        <v>59</v>
      </c>
      <c r="K1804" s="82">
        <v>1</v>
      </c>
    </row>
    <row r="1805" spans="1:11" x14ac:dyDescent="0.3">
      <c r="A1805" s="366">
        <v>42971.220135474534</v>
      </c>
      <c r="B1805" s="355">
        <v>34720.813999999998</v>
      </c>
      <c r="C1805" s="355">
        <f t="shared" si="31"/>
        <v>0.27700000000186265</v>
      </c>
      <c r="D1805" s="420">
        <f t="shared" si="30"/>
        <v>0.13850000000093132</v>
      </c>
      <c r="H1805" s="337"/>
      <c r="I1805" s="62"/>
      <c r="J1805" s="82">
        <v>60</v>
      </c>
      <c r="K1805" s="319">
        <v>2</v>
      </c>
    </row>
    <row r="1806" spans="1:11" x14ac:dyDescent="0.3">
      <c r="A1806" s="366">
        <v>42971.261802083332</v>
      </c>
      <c r="B1806" s="355">
        <v>34721.114999999998</v>
      </c>
      <c r="C1806" s="355">
        <f t="shared" si="31"/>
        <v>0.30099999999947613</v>
      </c>
      <c r="D1806" s="420">
        <f t="shared" si="30"/>
        <v>0.15049999999973807</v>
      </c>
      <c r="H1806" s="337"/>
      <c r="I1806" s="62"/>
      <c r="J1806" s="82">
        <v>61</v>
      </c>
      <c r="K1806" s="320">
        <v>3</v>
      </c>
    </row>
    <row r="1807" spans="1:11" x14ac:dyDescent="0.3">
      <c r="A1807" s="366">
        <v>42971.303468692131</v>
      </c>
      <c r="B1807" s="355">
        <v>34721.408000000003</v>
      </c>
      <c r="C1807" s="355">
        <f t="shared" si="31"/>
        <v>0.29300000000512227</v>
      </c>
      <c r="D1807" s="420">
        <f t="shared" si="30"/>
        <v>0.14650000000256114</v>
      </c>
      <c r="H1807" s="337"/>
      <c r="I1807" s="62"/>
      <c r="J1807" s="82">
        <v>62</v>
      </c>
      <c r="K1807" s="321">
        <v>4</v>
      </c>
    </row>
    <row r="1808" spans="1:11" x14ac:dyDescent="0.3">
      <c r="A1808" s="366">
        <v>42971.34513530093</v>
      </c>
      <c r="B1808" s="355">
        <v>34721.688000000002</v>
      </c>
      <c r="C1808" s="355">
        <f t="shared" si="31"/>
        <v>0.27999999999883585</v>
      </c>
      <c r="D1808" s="420">
        <f t="shared" si="30"/>
        <v>0.13999999999941792</v>
      </c>
      <c r="H1808" s="337"/>
      <c r="I1808" s="62"/>
      <c r="J1808" s="82">
        <v>63</v>
      </c>
      <c r="K1808" s="82">
        <v>1</v>
      </c>
    </row>
    <row r="1809" spans="1:12" x14ac:dyDescent="0.3">
      <c r="A1809" s="366">
        <v>42971.386801909721</v>
      </c>
      <c r="B1809" s="355">
        <v>34721.978000000003</v>
      </c>
      <c r="C1809" s="355">
        <f t="shared" si="31"/>
        <v>0.29000000000087311</v>
      </c>
      <c r="D1809" s="420">
        <f t="shared" si="30"/>
        <v>0.14500000000043656</v>
      </c>
      <c r="H1809" s="337"/>
      <c r="I1809" s="62"/>
      <c r="J1809" s="82">
        <v>64</v>
      </c>
      <c r="K1809" s="319">
        <v>2</v>
      </c>
    </row>
    <row r="1810" spans="1:12" x14ac:dyDescent="0.3">
      <c r="A1810" s="366">
        <v>42971.428468518519</v>
      </c>
      <c r="B1810" s="355">
        <v>34722.273000000001</v>
      </c>
      <c r="C1810" s="355">
        <f t="shared" si="31"/>
        <v>0.29499999999825377</v>
      </c>
      <c r="D1810" s="420">
        <f t="shared" si="30"/>
        <v>0.14749999999912689</v>
      </c>
      <c r="H1810" s="337"/>
      <c r="I1810" s="62"/>
      <c r="J1810" s="82">
        <v>65</v>
      </c>
      <c r="K1810" s="320">
        <v>3</v>
      </c>
    </row>
    <row r="1811" spans="1:12" x14ac:dyDescent="0.3">
      <c r="A1811" s="366">
        <v>42971.470135127318</v>
      </c>
      <c r="B1811" s="355">
        <v>34722.557000000001</v>
      </c>
      <c r="C1811" s="355">
        <f t="shared" si="31"/>
        <v>0.28399999999965075</v>
      </c>
      <c r="D1811" s="420">
        <f t="shared" si="30"/>
        <v>0.14199999999982538</v>
      </c>
      <c r="H1811" s="337"/>
      <c r="I1811" s="62"/>
      <c r="J1811" s="82">
        <v>66</v>
      </c>
      <c r="K1811" s="321">
        <v>4</v>
      </c>
    </row>
    <row r="1812" spans="1:12" x14ac:dyDescent="0.3">
      <c r="A1812" s="366">
        <v>42971.511801736109</v>
      </c>
      <c r="B1812" s="355">
        <v>34722.839</v>
      </c>
      <c r="C1812" s="355">
        <f t="shared" si="31"/>
        <v>0.2819999999992433</v>
      </c>
      <c r="D1812" s="420">
        <f t="shared" si="30"/>
        <v>0.14099999999962165</v>
      </c>
      <c r="H1812" s="337"/>
      <c r="I1812" s="62"/>
      <c r="J1812" s="82">
        <v>67</v>
      </c>
      <c r="K1812" s="82">
        <v>1</v>
      </c>
    </row>
    <row r="1813" spans="1:12" x14ac:dyDescent="0.3">
      <c r="A1813" s="366">
        <v>42971.553468344908</v>
      </c>
      <c r="B1813" s="355">
        <v>34723.131000000001</v>
      </c>
      <c r="C1813" s="355">
        <f t="shared" si="31"/>
        <v>0.29200000000128057</v>
      </c>
      <c r="D1813" s="420">
        <f t="shared" si="30"/>
        <v>0.14600000000064028</v>
      </c>
      <c r="H1813" s="337"/>
      <c r="I1813" s="62"/>
      <c r="J1813" s="82">
        <v>68</v>
      </c>
      <c r="K1813" s="319">
        <v>2</v>
      </c>
    </row>
    <row r="1814" spans="1:12" x14ac:dyDescent="0.3">
      <c r="A1814" s="366">
        <v>42971.595134953706</v>
      </c>
      <c r="B1814" s="355">
        <v>34723.417999999998</v>
      </c>
      <c r="C1814" s="355">
        <f t="shared" si="31"/>
        <v>0.28699999999662396</v>
      </c>
      <c r="D1814" s="420">
        <f t="shared" si="30"/>
        <v>0.14349999999831198</v>
      </c>
      <c r="H1814" s="337"/>
      <c r="I1814" s="62"/>
      <c r="J1814" s="82">
        <v>69</v>
      </c>
      <c r="K1814" s="320">
        <v>3</v>
      </c>
    </row>
    <row r="1815" spans="1:12" x14ac:dyDescent="0.3">
      <c r="A1815" s="366">
        <v>42971.636801562498</v>
      </c>
      <c r="B1815" s="355">
        <v>34723.692000000003</v>
      </c>
      <c r="C1815" s="355">
        <f t="shared" si="31"/>
        <v>0.27400000000488944</v>
      </c>
      <c r="D1815" s="420">
        <f t="shared" si="30"/>
        <v>0.13700000000244472</v>
      </c>
      <c r="H1815" s="337"/>
      <c r="I1815" s="62"/>
      <c r="J1815" s="82">
        <v>70</v>
      </c>
      <c r="K1815" s="321">
        <v>4</v>
      </c>
    </row>
    <row r="1816" spans="1:12" x14ac:dyDescent="0.3">
      <c r="A1816" s="366">
        <v>42971.678468171296</v>
      </c>
      <c r="B1816" s="355">
        <v>34723.978999999999</v>
      </c>
      <c r="C1816" s="355">
        <f t="shared" si="31"/>
        <v>0.28699999999662396</v>
      </c>
      <c r="D1816" s="420">
        <f t="shared" si="30"/>
        <v>0.14349999999831198</v>
      </c>
      <c r="H1816" s="337"/>
      <c r="I1816" s="62"/>
      <c r="J1816" s="82">
        <v>71</v>
      </c>
      <c r="K1816" s="82">
        <v>1</v>
      </c>
    </row>
    <row r="1817" spans="1:12" x14ac:dyDescent="0.3">
      <c r="A1817" s="366">
        <v>42971.720134780095</v>
      </c>
      <c r="B1817" s="355">
        <v>34724.271000000001</v>
      </c>
      <c r="C1817" s="355">
        <f t="shared" si="31"/>
        <v>0.29200000000128057</v>
      </c>
      <c r="D1817" s="420">
        <f t="shared" si="30"/>
        <v>0.14600000000064028</v>
      </c>
      <c r="H1817" s="337"/>
      <c r="I1817" s="62"/>
      <c r="J1817" s="82">
        <v>72</v>
      </c>
      <c r="K1817" s="319">
        <v>2</v>
      </c>
    </row>
    <row r="1818" spans="1:12" x14ac:dyDescent="0.3">
      <c r="A1818" s="366">
        <v>42971.761801388886</v>
      </c>
      <c r="B1818" s="355">
        <v>34724.552000000003</v>
      </c>
      <c r="C1818" s="355">
        <f t="shared" si="31"/>
        <v>0.28100000000267755</v>
      </c>
      <c r="D1818" s="420">
        <f t="shared" si="30"/>
        <v>0.14050000000133878</v>
      </c>
      <c r="H1818" s="337"/>
      <c r="I1818" s="62"/>
      <c r="J1818" s="82">
        <v>73</v>
      </c>
      <c r="K1818" s="320">
        <v>3</v>
      </c>
    </row>
    <row r="1819" spans="1:12" x14ac:dyDescent="0.3">
      <c r="A1819" s="366">
        <v>42971.803467997684</v>
      </c>
      <c r="B1819" s="355">
        <v>34724.832000000002</v>
      </c>
      <c r="C1819" s="355">
        <f t="shared" si="31"/>
        <v>0.27999999999883585</v>
      </c>
      <c r="D1819" s="420">
        <f t="shared" si="30"/>
        <v>0.13999999999941792</v>
      </c>
      <c r="H1819" s="337"/>
      <c r="I1819" s="62"/>
      <c r="J1819" s="82">
        <v>74</v>
      </c>
      <c r="K1819" s="321">
        <v>4</v>
      </c>
    </row>
    <row r="1820" spans="1:12" x14ac:dyDescent="0.3">
      <c r="A1820" s="366">
        <v>42971.845134606483</v>
      </c>
      <c r="B1820" s="355">
        <v>34725.123</v>
      </c>
      <c r="C1820" s="355">
        <f t="shared" si="31"/>
        <v>0.29099999999743886</v>
      </c>
      <c r="D1820" s="420">
        <f t="shared" si="30"/>
        <v>0.14549999999871943</v>
      </c>
      <c r="H1820" s="337"/>
      <c r="I1820" s="62"/>
      <c r="J1820" s="82">
        <v>75</v>
      </c>
      <c r="K1820" s="82">
        <v>1</v>
      </c>
    </row>
    <row r="1821" spans="1:12" x14ac:dyDescent="0.3">
      <c r="A1821" s="366">
        <v>42971.886801215274</v>
      </c>
      <c r="B1821" s="355">
        <v>34725.413</v>
      </c>
      <c r="C1821" s="355">
        <f t="shared" si="31"/>
        <v>0.29000000000087311</v>
      </c>
      <c r="D1821" s="420">
        <f t="shared" si="30"/>
        <v>0.14500000000043656</v>
      </c>
      <c r="H1821" s="337"/>
      <c r="I1821" s="62"/>
      <c r="J1821" s="82">
        <v>76</v>
      </c>
      <c r="K1821" s="319">
        <v>2</v>
      </c>
    </row>
    <row r="1822" spans="1:12" x14ac:dyDescent="0.3">
      <c r="A1822" s="366">
        <v>42971.921527777777</v>
      </c>
      <c r="B1822" s="355">
        <v>34725.697999999997</v>
      </c>
      <c r="C1822" s="355">
        <f t="shared" si="31"/>
        <v>0.2849999999962165</v>
      </c>
      <c r="D1822" s="420">
        <f t="shared" si="30"/>
        <v>0.14249999999810825</v>
      </c>
      <c r="H1822" s="337"/>
      <c r="I1822" s="62"/>
      <c r="J1822" s="82">
        <v>1</v>
      </c>
      <c r="K1822" s="320">
        <v>3</v>
      </c>
      <c r="L1822" s="345" t="s">
        <v>313</v>
      </c>
    </row>
    <row r="1823" spans="1:12" x14ac:dyDescent="0.3">
      <c r="A1823" s="360">
        <v>42971.963194444441</v>
      </c>
      <c r="B1823" s="356">
        <v>34725.987999999998</v>
      </c>
      <c r="C1823" s="356">
        <f t="shared" si="31"/>
        <v>0.29000000000087311</v>
      </c>
      <c r="D1823" s="418">
        <f t="shared" si="30"/>
        <v>0.14500000000043656</v>
      </c>
      <c r="E1823" s="336">
        <f>SUM(C1800:C1823)*7.4805194805</f>
        <v>51.533298701131407</v>
      </c>
      <c r="F1823" s="324">
        <f>AVERAGE(D1800:D1823)</f>
        <v>0.14352083333324117</v>
      </c>
      <c r="G1823" s="324">
        <f>_xlfn.STDEV.S(D1800:D1823)</f>
        <v>3.2786501948190057E-3</v>
      </c>
      <c r="H1823" s="337"/>
      <c r="I1823" s="62"/>
      <c r="J1823" s="82">
        <v>2</v>
      </c>
      <c r="K1823" s="321">
        <v>4</v>
      </c>
    </row>
    <row r="1824" spans="1:12" x14ac:dyDescent="0.3">
      <c r="A1824" s="366">
        <v>42972.004861111112</v>
      </c>
      <c r="B1824" s="355">
        <v>34726.283000000003</v>
      </c>
      <c r="C1824" s="355">
        <f t="shared" si="31"/>
        <v>0.29500000000552973</v>
      </c>
      <c r="D1824" s="420">
        <f t="shared" si="30"/>
        <v>0.14750000000276486</v>
      </c>
      <c r="H1824" s="337"/>
      <c r="I1824" s="62"/>
      <c r="J1824" s="82">
        <v>3</v>
      </c>
      <c r="K1824" s="82">
        <v>1</v>
      </c>
    </row>
    <row r="1825" spans="1:11" x14ac:dyDescent="0.3">
      <c r="A1825" s="366">
        <v>42972.046527777777</v>
      </c>
      <c r="B1825" s="355">
        <v>34726.571000000004</v>
      </c>
      <c r="C1825" s="355">
        <f t="shared" si="31"/>
        <v>0.28800000000046566</v>
      </c>
      <c r="D1825" s="420">
        <f t="shared" si="30"/>
        <v>0.14400000000023283</v>
      </c>
      <c r="H1825" s="337"/>
      <c r="I1825" s="62"/>
      <c r="J1825" s="82">
        <v>4</v>
      </c>
      <c r="K1825" s="319">
        <v>2</v>
      </c>
    </row>
    <row r="1826" spans="1:11" x14ac:dyDescent="0.3">
      <c r="A1826" s="366">
        <v>42972.088194444441</v>
      </c>
      <c r="B1826" s="355">
        <v>34726.860999999997</v>
      </c>
      <c r="C1826" s="355">
        <f t="shared" si="31"/>
        <v>0.28999999999359716</v>
      </c>
      <c r="D1826" s="420">
        <f t="shared" si="30"/>
        <v>0.14499999999679858</v>
      </c>
      <c r="H1826" s="337"/>
      <c r="I1826" s="62"/>
      <c r="J1826" s="82">
        <v>5</v>
      </c>
      <c r="K1826" s="320">
        <v>3</v>
      </c>
    </row>
    <row r="1827" spans="1:11" x14ac:dyDescent="0.3">
      <c r="A1827" s="366">
        <v>42972.129861111112</v>
      </c>
      <c r="B1827" s="355">
        <v>34727.163</v>
      </c>
      <c r="C1827" s="355">
        <f t="shared" si="31"/>
        <v>0.30200000000331784</v>
      </c>
      <c r="D1827" s="420">
        <f t="shared" si="30"/>
        <v>0.15100000000165892</v>
      </c>
      <c r="H1827" s="337"/>
      <c r="I1827" s="62"/>
      <c r="J1827" s="82">
        <v>6</v>
      </c>
      <c r="K1827" s="321">
        <v>4</v>
      </c>
    </row>
    <row r="1828" spans="1:11" x14ac:dyDescent="0.3">
      <c r="A1828" s="366">
        <v>42972.171527719911</v>
      </c>
      <c r="B1828" s="355">
        <v>34727.461000000003</v>
      </c>
      <c r="C1828" s="355">
        <f t="shared" si="31"/>
        <v>0.29800000000250293</v>
      </c>
      <c r="D1828" s="420">
        <f t="shared" si="30"/>
        <v>0.14900000000125146</v>
      </c>
      <c r="H1828" s="337"/>
      <c r="I1828" s="62"/>
      <c r="J1828" s="82">
        <v>7</v>
      </c>
      <c r="K1828" s="82">
        <v>1</v>
      </c>
    </row>
    <row r="1829" spans="1:11" x14ac:dyDescent="0.3">
      <c r="A1829" s="366">
        <v>42972.213194386575</v>
      </c>
      <c r="B1829" s="355">
        <v>34727.752999999997</v>
      </c>
      <c r="C1829" s="355">
        <f t="shared" si="31"/>
        <v>0.29199999999400461</v>
      </c>
      <c r="D1829" s="420">
        <f t="shared" si="30"/>
        <v>0.14599999999700231</v>
      </c>
      <c r="H1829" s="337"/>
      <c r="I1829" s="62"/>
      <c r="J1829" s="82">
        <v>8</v>
      </c>
      <c r="K1829" s="319">
        <v>2</v>
      </c>
    </row>
    <row r="1830" spans="1:11" x14ac:dyDescent="0.3">
      <c r="A1830" s="366">
        <v>42972.254861053239</v>
      </c>
      <c r="B1830" s="355">
        <v>34728.057000000001</v>
      </c>
      <c r="C1830" s="355">
        <f t="shared" si="31"/>
        <v>0.30400000000372529</v>
      </c>
      <c r="D1830" s="420">
        <f t="shared" si="30"/>
        <v>0.15200000000186265</v>
      </c>
      <c r="H1830" s="337"/>
      <c r="I1830" s="62"/>
      <c r="J1830" s="82">
        <v>9</v>
      </c>
      <c r="K1830" s="320">
        <v>3</v>
      </c>
    </row>
    <row r="1831" spans="1:11" x14ac:dyDescent="0.3">
      <c r="A1831" s="366">
        <v>42972.296527719911</v>
      </c>
      <c r="B1831" s="355">
        <v>34728.353999999999</v>
      </c>
      <c r="C1831" s="355">
        <f t="shared" si="31"/>
        <v>0.29699999999866122</v>
      </c>
      <c r="D1831" s="420">
        <f t="shared" si="30"/>
        <v>0.14849999999933061</v>
      </c>
      <c r="H1831" s="337"/>
      <c r="I1831" s="62"/>
      <c r="J1831" s="82">
        <v>10</v>
      </c>
      <c r="K1831" s="321">
        <v>4</v>
      </c>
    </row>
    <row r="1832" spans="1:11" x14ac:dyDescent="0.3">
      <c r="A1832" s="366">
        <v>42972.338194386575</v>
      </c>
      <c r="B1832" s="355">
        <v>34728.652000000002</v>
      </c>
      <c r="C1832" s="355">
        <f t="shared" si="31"/>
        <v>0.29800000000250293</v>
      </c>
      <c r="D1832" s="420">
        <f t="shared" si="30"/>
        <v>0.14900000000125146</v>
      </c>
      <c r="H1832" s="337"/>
      <c r="I1832" s="62"/>
      <c r="J1832" s="82">
        <v>11</v>
      </c>
      <c r="K1832" s="82">
        <v>1</v>
      </c>
    </row>
    <row r="1833" spans="1:11" x14ac:dyDescent="0.3">
      <c r="A1833" s="366">
        <v>42972.379861053239</v>
      </c>
      <c r="B1833" s="355">
        <v>34728.972999999998</v>
      </c>
      <c r="C1833" s="355">
        <f t="shared" si="31"/>
        <v>0.32099999999627471</v>
      </c>
      <c r="D1833" s="420">
        <f t="shared" si="30"/>
        <v>0.16049999999813735</v>
      </c>
      <c r="H1833" s="337"/>
      <c r="I1833" s="62"/>
      <c r="J1833" s="82">
        <v>12</v>
      </c>
      <c r="K1833" s="319">
        <v>2</v>
      </c>
    </row>
    <row r="1834" spans="1:11" x14ac:dyDescent="0.3">
      <c r="A1834" s="366">
        <v>42972.421527719911</v>
      </c>
      <c r="B1834" s="355">
        <v>34729.264999999999</v>
      </c>
      <c r="C1834" s="355">
        <f t="shared" si="31"/>
        <v>0.29200000000128057</v>
      </c>
      <c r="D1834" s="420">
        <f t="shared" si="30"/>
        <v>0.14600000000064028</v>
      </c>
      <c r="H1834" s="337"/>
      <c r="I1834" s="62"/>
      <c r="J1834" s="82">
        <v>13</v>
      </c>
      <c r="K1834" s="320">
        <v>3</v>
      </c>
    </row>
    <row r="1835" spans="1:11" x14ac:dyDescent="0.3">
      <c r="A1835" s="366">
        <v>42972.463194386575</v>
      </c>
      <c r="B1835" s="355">
        <v>34729.550999999999</v>
      </c>
      <c r="C1835" s="355">
        <f t="shared" si="31"/>
        <v>0.28600000000005821</v>
      </c>
      <c r="D1835" s="420">
        <f t="shared" si="30"/>
        <v>0.1430000000000291</v>
      </c>
      <c r="H1835" s="337"/>
      <c r="I1835" s="62"/>
      <c r="J1835" s="82">
        <v>14</v>
      </c>
      <c r="K1835" s="321">
        <v>4</v>
      </c>
    </row>
    <row r="1836" spans="1:11" x14ac:dyDescent="0.3">
      <c r="A1836" s="366">
        <v>42972.504861053239</v>
      </c>
      <c r="B1836" s="355">
        <v>34729.837</v>
      </c>
      <c r="C1836" s="355">
        <f t="shared" si="31"/>
        <v>0.28600000000005821</v>
      </c>
      <c r="D1836" s="420">
        <f t="shared" si="30"/>
        <v>0.1430000000000291</v>
      </c>
      <c r="H1836" s="337"/>
      <c r="I1836" s="62"/>
      <c r="J1836" s="82">
        <v>15</v>
      </c>
      <c r="K1836" s="82">
        <v>1</v>
      </c>
    </row>
    <row r="1837" spans="1:11" x14ac:dyDescent="0.3">
      <c r="A1837" s="366">
        <v>42972.546527719911</v>
      </c>
      <c r="B1837" s="355">
        <v>34730.131000000001</v>
      </c>
      <c r="C1837" s="355">
        <f t="shared" si="31"/>
        <v>0.29400000000168802</v>
      </c>
      <c r="D1837" s="420">
        <f t="shared" si="30"/>
        <v>0.14700000000084401</v>
      </c>
      <c r="H1837" s="337"/>
      <c r="I1837" s="62"/>
      <c r="J1837" s="82">
        <v>16</v>
      </c>
      <c r="K1837" s="319">
        <v>2</v>
      </c>
    </row>
    <row r="1838" spans="1:11" x14ac:dyDescent="0.3">
      <c r="A1838" s="366">
        <v>42972.588194386575</v>
      </c>
      <c r="B1838" s="355">
        <v>34730.423999999999</v>
      </c>
      <c r="C1838" s="355">
        <f t="shared" si="31"/>
        <v>0.29299999999784632</v>
      </c>
      <c r="D1838" s="420">
        <f t="shared" si="30"/>
        <v>0.14649999999892316</v>
      </c>
      <c r="H1838" s="337"/>
      <c r="I1838" s="62"/>
      <c r="J1838" s="82">
        <v>17</v>
      </c>
      <c r="K1838" s="320">
        <v>3</v>
      </c>
    </row>
    <row r="1839" spans="1:11" x14ac:dyDescent="0.3">
      <c r="A1839" s="366">
        <v>42972.629861053239</v>
      </c>
      <c r="B1839" s="355">
        <v>34730.705000000002</v>
      </c>
      <c r="C1839" s="355">
        <f t="shared" si="31"/>
        <v>0.28100000000267755</v>
      </c>
      <c r="D1839" s="420">
        <f t="shared" si="30"/>
        <v>0.14050000000133878</v>
      </c>
      <c r="H1839" s="337"/>
      <c r="I1839" s="62"/>
      <c r="J1839" s="82">
        <v>18</v>
      </c>
      <c r="K1839" s="321">
        <v>4</v>
      </c>
    </row>
    <row r="1840" spans="1:11" x14ac:dyDescent="0.3">
      <c r="A1840" s="366">
        <v>42972.671527719911</v>
      </c>
      <c r="B1840" s="355">
        <v>34730.993999999999</v>
      </c>
      <c r="C1840" s="355">
        <f t="shared" si="31"/>
        <v>0.28899999999703141</v>
      </c>
      <c r="D1840" s="420">
        <f t="shared" si="30"/>
        <v>0.1444999999985157</v>
      </c>
      <c r="H1840" s="337"/>
      <c r="I1840" s="62"/>
      <c r="J1840" s="82">
        <v>19</v>
      </c>
      <c r="K1840" s="82">
        <v>1</v>
      </c>
    </row>
    <row r="1841" spans="1:11" x14ac:dyDescent="0.3">
      <c r="A1841" s="366">
        <v>42972.713194386575</v>
      </c>
      <c r="B1841" s="355">
        <v>34731.286999999997</v>
      </c>
      <c r="C1841" s="355">
        <f t="shared" si="31"/>
        <v>0.29299999999784632</v>
      </c>
      <c r="D1841" s="420">
        <f t="shared" si="30"/>
        <v>0.14649999999892316</v>
      </c>
      <c r="H1841" s="337"/>
      <c r="I1841" s="62"/>
      <c r="J1841" s="82">
        <v>20</v>
      </c>
      <c r="K1841" s="319">
        <v>2</v>
      </c>
    </row>
    <row r="1842" spans="1:11" x14ac:dyDescent="0.3">
      <c r="A1842" s="366">
        <v>42972.754861053239</v>
      </c>
      <c r="B1842" s="355">
        <v>34731.567000000003</v>
      </c>
      <c r="C1842" s="355">
        <f t="shared" si="31"/>
        <v>0.2800000000061118</v>
      </c>
      <c r="D1842" s="420">
        <f t="shared" si="30"/>
        <v>0.1400000000030559</v>
      </c>
      <c r="H1842" s="337"/>
      <c r="I1842" s="62"/>
      <c r="J1842" s="82">
        <v>21</v>
      </c>
      <c r="K1842" s="320">
        <v>3</v>
      </c>
    </row>
    <row r="1843" spans="1:11" x14ac:dyDescent="0.3">
      <c r="A1843" s="366">
        <v>42972.796527719911</v>
      </c>
      <c r="B1843" s="355">
        <v>34731.847999999998</v>
      </c>
      <c r="C1843" s="355">
        <f t="shared" si="31"/>
        <v>0.28099999999540159</v>
      </c>
      <c r="D1843" s="420">
        <f t="shared" si="30"/>
        <v>0.1404999999977008</v>
      </c>
      <c r="H1843" s="337"/>
      <c r="I1843" s="62"/>
      <c r="J1843" s="82">
        <v>22</v>
      </c>
      <c r="K1843" s="321">
        <v>4</v>
      </c>
    </row>
    <row r="1844" spans="1:11" x14ac:dyDescent="0.3">
      <c r="A1844" s="366">
        <v>42972.838194386575</v>
      </c>
      <c r="B1844" s="355">
        <v>34732.135999999999</v>
      </c>
      <c r="C1844" s="355">
        <f t="shared" si="31"/>
        <v>0.28800000000046566</v>
      </c>
      <c r="D1844" s="420">
        <f t="shared" si="30"/>
        <v>0.14400000000023283</v>
      </c>
      <c r="H1844" s="337"/>
      <c r="I1844" s="62"/>
      <c r="J1844" s="82">
        <v>23</v>
      </c>
      <c r="K1844" s="82">
        <v>1</v>
      </c>
    </row>
    <row r="1845" spans="1:11" x14ac:dyDescent="0.3">
      <c r="A1845" s="366">
        <v>42972.879861053239</v>
      </c>
      <c r="B1845" s="355">
        <v>34732.417999999998</v>
      </c>
      <c r="C1845" s="355">
        <f t="shared" si="31"/>
        <v>0.2819999999992433</v>
      </c>
      <c r="D1845" s="420">
        <f t="shared" si="30"/>
        <v>0.14099999999962165</v>
      </c>
      <c r="H1845" s="337"/>
      <c r="I1845" s="62"/>
      <c r="J1845" s="82">
        <v>24</v>
      </c>
      <c r="K1845" s="319">
        <v>2</v>
      </c>
    </row>
    <row r="1846" spans="1:11" x14ac:dyDescent="0.3">
      <c r="A1846" s="366">
        <v>42972.921527719911</v>
      </c>
      <c r="B1846" s="355">
        <v>34732.692000000003</v>
      </c>
      <c r="C1846" s="355">
        <f t="shared" si="31"/>
        <v>0.27400000000488944</v>
      </c>
      <c r="D1846" s="420">
        <f t="shared" si="30"/>
        <v>0.13700000000244472</v>
      </c>
      <c r="H1846" s="337"/>
      <c r="I1846" s="62"/>
      <c r="J1846" s="82">
        <v>25</v>
      </c>
      <c r="K1846" s="320">
        <v>3</v>
      </c>
    </row>
    <row r="1847" spans="1:11" x14ac:dyDescent="0.3">
      <c r="A1847" s="360">
        <v>42972.963194386575</v>
      </c>
      <c r="B1847" s="356">
        <v>34732.978000000003</v>
      </c>
      <c r="C1847" s="356">
        <f t="shared" si="31"/>
        <v>0.28600000000005821</v>
      </c>
      <c r="D1847" s="418">
        <f t="shared" si="30"/>
        <v>0.1430000000000291</v>
      </c>
      <c r="E1847" s="336">
        <f>SUM(C1824:C1847)*7.4805194805</f>
        <v>52.288831168734191</v>
      </c>
      <c r="F1847" s="324">
        <f>AVERAGE(D1824:D1847)</f>
        <v>0.14562500000010914</v>
      </c>
      <c r="G1847" s="324">
        <f>_xlfn.STDEV.S(D1824:D1847)</f>
        <v>4.8302713937099437E-3</v>
      </c>
      <c r="H1847" s="337"/>
      <c r="I1847" s="62"/>
      <c r="J1847" s="82">
        <v>26</v>
      </c>
      <c r="K1847" s="321">
        <v>4</v>
      </c>
    </row>
    <row r="1848" spans="1:11" x14ac:dyDescent="0.3">
      <c r="A1848" s="366">
        <v>42973.004861111112</v>
      </c>
      <c r="B1848" s="355">
        <v>34733.269999999997</v>
      </c>
      <c r="C1848" s="355">
        <f t="shared" si="31"/>
        <v>0.29199999999400461</v>
      </c>
      <c r="D1848" s="420">
        <f t="shared" si="30"/>
        <v>0.14599999999700231</v>
      </c>
      <c r="H1848" s="337"/>
      <c r="I1848" s="62"/>
      <c r="J1848" s="82">
        <v>27</v>
      </c>
      <c r="K1848" s="82">
        <v>1</v>
      </c>
    </row>
    <row r="1849" spans="1:11" x14ac:dyDescent="0.3">
      <c r="A1849" s="366">
        <v>42973.046527777777</v>
      </c>
      <c r="B1849" s="355">
        <v>34733.552000000003</v>
      </c>
      <c r="C1849" s="355">
        <f t="shared" si="31"/>
        <v>0.28200000000651926</v>
      </c>
      <c r="D1849" s="420">
        <f t="shared" si="30"/>
        <v>0.14100000000325963</v>
      </c>
      <c r="H1849" s="337"/>
      <c r="I1849" s="62"/>
      <c r="J1849" s="82">
        <v>28</v>
      </c>
      <c r="K1849" s="319">
        <v>2</v>
      </c>
    </row>
    <row r="1850" spans="1:11" x14ac:dyDescent="0.3">
      <c r="A1850" s="366">
        <v>42973.088194444441</v>
      </c>
      <c r="B1850" s="355">
        <v>34733.839</v>
      </c>
      <c r="C1850" s="355">
        <f t="shared" si="31"/>
        <v>0.28699999999662396</v>
      </c>
      <c r="D1850" s="420">
        <f t="shared" si="30"/>
        <v>0.14349999999831198</v>
      </c>
      <c r="H1850" s="337"/>
      <c r="I1850" s="62"/>
      <c r="J1850" s="82">
        <v>29</v>
      </c>
      <c r="K1850" s="320">
        <v>3</v>
      </c>
    </row>
    <row r="1851" spans="1:11" x14ac:dyDescent="0.3">
      <c r="A1851" s="366">
        <v>42973.129861111112</v>
      </c>
      <c r="B1851" s="355">
        <v>34734.131999999998</v>
      </c>
      <c r="C1851" s="355">
        <f t="shared" si="31"/>
        <v>0.29299999999784632</v>
      </c>
      <c r="D1851" s="420">
        <f t="shared" si="30"/>
        <v>0.14649999999892316</v>
      </c>
      <c r="H1851" s="337"/>
      <c r="I1851" s="62"/>
      <c r="J1851" s="82">
        <v>30</v>
      </c>
      <c r="K1851" s="321">
        <v>4</v>
      </c>
    </row>
    <row r="1852" spans="1:11" x14ac:dyDescent="0.3">
      <c r="A1852" s="366">
        <v>42973.17083333333</v>
      </c>
      <c r="B1852" s="355">
        <v>34734.421999999999</v>
      </c>
      <c r="C1852" s="355">
        <f t="shared" si="31"/>
        <v>0.29000000000087311</v>
      </c>
      <c r="D1852" s="420">
        <f t="shared" si="30"/>
        <v>0.14500000000043656</v>
      </c>
      <c r="H1852" s="337"/>
      <c r="I1852" s="62"/>
      <c r="J1852" s="82">
        <v>31</v>
      </c>
      <c r="K1852" s="82">
        <v>1</v>
      </c>
    </row>
    <row r="1853" spans="1:11" x14ac:dyDescent="0.3">
      <c r="A1853" s="366">
        <v>42973.213194444441</v>
      </c>
      <c r="B1853" s="355">
        <v>34734.707999999999</v>
      </c>
      <c r="C1853" s="355">
        <f t="shared" si="31"/>
        <v>0.28600000000005821</v>
      </c>
      <c r="D1853" s="420">
        <f t="shared" si="30"/>
        <v>0.1430000000000291</v>
      </c>
      <c r="H1853" s="337"/>
      <c r="I1853" s="62"/>
      <c r="J1853" s="82">
        <v>32</v>
      </c>
      <c r="K1853" s="319">
        <v>2</v>
      </c>
    </row>
    <row r="1854" spans="1:11" x14ac:dyDescent="0.3">
      <c r="A1854" s="366">
        <v>42973.254861111112</v>
      </c>
      <c r="B1854" s="355">
        <v>34735.01</v>
      </c>
      <c r="C1854" s="355">
        <f t="shared" si="31"/>
        <v>0.30200000000331784</v>
      </c>
      <c r="D1854" s="420">
        <f t="shared" si="30"/>
        <v>0.15100000000165892</v>
      </c>
      <c r="H1854" s="337"/>
      <c r="I1854" s="62"/>
      <c r="J1854" s="82">
        <v>33</v>
      </c>
      <c r="K1854" s="320">
        <v>3</v>
      </c>
    </row>
    <row r="1855" spans="1:11" x14ac:dyDescent="0.3">
      <c r="A1855" s="366">
        <v>42973.296527777777</v>
      </c>
      <c r="B1855" s="355">
        <v>34735.313999999998</v>
      </c>
      <c r="C1855" s="355">
        <f t="shared" si="31"/>
        <v>0.30399999999644933</v>
      </c>
      <c r="D1855" s="420">
        <f t="shared" si="30"/>
        <v>0.15199999999822467</v>
      </c>
      <c r="H1855" s="337"/>
      <c r="I1855" s="62"/>
      <c r="J1855" s="82">
        <v>34</v>
      </c>
      <c r="K1855" s="321">
        <v>4</v>
      </c>
    </row>
    <row r="1856" spans="1:11" x14ac:dyDescent="0.3">
      <c r="A1856" s="366">
        <v>42973.338194444441</v>
      </c>
      <c r="B1856" s="355">
        <v>34735.601999999999</v>
      </c>
      <c r="C1856" s="355">
        <f t="shared" si="31"/>
        <v>0.28800000000046566</v>
      </c>
      <c r="D1856" s="420">
        <f t="shared" si="30"/>
        <v>0.14400000000023283</v>
      </c>
      <c r="H1856" s="337"/>
      <c r="I1856" s="62"/>
      <c r="J1856" s="82">
        <v>35</v>
      </c>
      <c r="K1856" s="82">
        <v>1</v>
      </c>
    </row>
    <row r="1857" spans="1:11" x14ac:dyDescent="0.3">
      <c r="A1857" s="366">
        <v>42973.379861111112</v>
      </c>
      <c r="B1857" s="355">
        <v>34735.898000000001</v>
      </c>
      <c r="C1857" s="355">
        <f t="shared" si="31"/>
        <v>0.29600000000209548</v>
      </c>
      <c r="D1857" s="420">
        <f t="shared" si="30"/>
        <v>0.14800000000104774</v>
      </c>
      <c r="H1857" s="337"/>
      <c r="I1857" s="62"/>
      <c r="J1857" s="82">
        <v>36</v>
      </c>
      <c r="K1857" s="319">
        <v>2</v>
      </c>
    </row>
    <row r="1858" spans="1:11" x14ac:dyDescent="0.3">
      <c r="A1858" s="366">
        <v>42973.421527777777</v>
      </c>
      <c r="B1858" s="355">
        <v>34736.201000000001</v>
      </c>
      <c r="C1858" s="355">
        <f t="shared" si="31"/>
        <v>0.30299999999988358</v>
      </c>
      <c r="D1858" s="420">
        <f t="shared" si="30"/>
        <v>0.15149999999994179</v>
      </c>
      <c r="H1858" s="337"/>
      <c r="I1858" s="62"/>
      <c r="J1858" s="82">
        <v>37</v>
      </c>
      <c r="K1858" s="320">
        <v>3</v>
      </c>
    </row>
    <row r="1859" spans="1:11" x14ac:dyDescent="0.3">
      <c r="A1859" s="366">
        <v>42973.463194444441</v>
      </c>
      <c r="B1859" s="355">
        <v>34736.493999999999</v>
      </c>
      <c r="C1859" s="355">
        <f t="shared" si="31"/>
        <v>0.29299999999784632</v>
      </c>
      <c r="D1859" s="420">
        <f t="shared" si="30"/>
        <v>0.14649999999892316</v>
      </c>
      <c r="H1859" s="337"/>
      <c r="I1859" s="62"/>
      <c r="J1859" s="82">
        <v>38</v>
      </c>
      <c r="K1859" s="321">
        <v>4</v>
      </c>
    </row>
    <row r="1860" spans="1:11" x14ac:dyDescent="0.3">
      <c r="A1860" s="366">
        <v>42973.504861111112</v>
      </c>
      <c r="B1860" s="355">
        <v>34736.781999999999</v>
      </c>
      <c r="C1860" s="355">
        <f t="shared" si="31"/>
        <v>0.28800000000046566</v>
      </c>
      <c r="D1860" s="420">
        <f t="shared" si="30"/>
        <v>0.14400000000023283</v>
      </c>
      <c r="H1860" s="337"/>
      <c r="I1860" s="62"/>
      <c r="J1860" s="82">
        <v>39</v>
      </c>
      <c r="K1860" s="82">
        <v>1</v>
      </c>
    </row>
    <row r="1861" spans="1:11" x14ac:dyDescent="0.3">
      <c r="A1861" s="366">
        <v>42973.546527777777</v>
      </c>
      <c r="B1861" s="355">
        <v>34737.08</v>
      </c>
      <c r="C1861" s="355">
        <f t="shared" si="31"/>
        <v>0.29800000000250293</v>
      </c>
      <c r="D1861" s="420">
        <f t="shared" si="30"/>
        <v>0.14900000000125146</v>
      </c>
      <c r="H1861" s="337"/>
      <c r="I1861" s="62"/>
      <c r="J1861" s="82">
        <v>40</v>
      </c>
      <c r="K1861" s="319">
        <v>2</v>
      </c>
    </row>
    <row r="1862" spans="1:11" x14ac:dyDescent="0.3">
      <c r="A1862" s="366">
        <v>42973.588194444441</v>
      </c>
      <c r="B1862" s="355">
        <v>34737.370999999999</v>
      </c>
      <c r="C1862" s="355">
        <f t="shared" si="31"/>
        <v>0.29099999999743886</v>
      </c>
      <c r="D1862" s="420">
        <f t="shared" si="30"/>
        <v>0.14549999999871943</v>
      </c>
      <c r="H1862" s="337"/>
      <c r="I1862" s="62"/>
      <c r="J1862" s="82">
        <v>41</v>
      </c>
      <c r="K1862" s="320">
        <v>3</v>
      </c>
    </row>
    <row r="1863" spans="1:11" x14ac:dyDescent="0.3">
      <c r="A1863" s="366">
        <v>42973.629861111112</v>
      </c>
      <c r="B1863" s="355">
        <v>34737.652999999998</v>
      </c>
      <c r="C1863" s="355">
        <f t="shared" si="31"/>
        <v>0.2819999999992433</v>
      </c>
      <c r="D1863" s="420">
        <f t="shared" si="30"/>
        <v>0.14099999999962165</v>
      </c>
      <c r="H1863" s="337"/>
      <c r="I1863" s="62"/>
      <c r="J1863" s="82">
        <v>42</v>
      </c>
      <c r="K1863" s="321">
        <v>4</v>
      </c>
    </row>
    <row r="1864" spans="1:11" x14ac:dyDescent="0.3">
      <c r="A1864" s="366">
        <v>42973.671527777777</v>
      </c>
      <c r="B1864" s="355">
        <v>34737.944000000003</v>
      </c>
      <c r="C1864" s="355">
        <f t="shared" si="31"/>
        <v>0.29100000000471482</v>
      </c>
      <c r="D1864" s="420">
        <f t="shared" si="30"/>
        <v>0.14550000000235741</v>
      </c>
      <c r="H1864" s="337"/>
      <c r="I1864" s="62"/>
      <c r="J1864" s="82">
        <v>43</v>
      </c>
      <c r="K1864" s="82">
        <v>1</v>
      </c>
    </row>
    <row r="1865" spans="1:11" x14ac:dyDescent="0.3">
      <c r="A1865" s="366">
        <v>42973.713194444441</v>
      </c>
      <c r="B1865" s="355">
        <v>34738.241000000002</v>
      </c>
      <c r="C1865" s="355">
        <f t="shared" si="31"/>
        <v>0.29699999999866122</v>
      </c>
      <c r="D1865" s="420">
        <f t="shared" si="30"/>
        <v>0.14849999999933061</v>
      </c>
      <c r="H1865" s="337"/>
      <c r="I1865" s="62"/>
      <c r="J1865" s="82">
        <v>44</v>
      </c>
      <c r="K1865" s="319">
        <v>2</v>
      </c>
    </row>
    <row r="1866" spans="1:11" x14ac:dyDescent="0.3">
      <c r="A1866" s="366">
        <v>42973.754861111112</v>
      </c>
      <c r="B1866" s="355">
        <v>34738.527999999998</v>
      </c>
      <c r="C1866" s="355">
        <f t="shared" si="31"/>
        <v>0.28699999999662396</v>
      </c>
      <c r="D1866" s="420">
        <f t="shared" si="30"/>
        <v>0.14349999999831198</v>
      </c>
      <c r="H1866" s="337"/>
      <c r="I1866" s="62"/>
      <c r="J1866" s="82">
        <v>45</v>
      </c>
      <c r="K1866" s="320">
        <v>3</v>
      </c>
    </row>
    <row r="1867" spans="1:11" x14ac:dyDescent="0.3">
      <c r="A1867" s="366">
        <v>42973.796527777777</v>
      </c>
      <c r="B1867" s="355">
        <v>34738.809000000001</v>
      </c>
      <c r="C1867" s="355">
        <f t="shared" si="31"/>
        <v>0.28100000000267755</v>
      </c>
      <c r="D1867" s="420">
        <f t="shared" si="30"/>
        <v>0.14050000000133878</v>
      </c>
      <c r="H1867" s="337"/>
      <c r="I1867" s="62"/>
      <c r="J1867" s="82">
        <v>46</v>
      </c>
      <c r="K1867" s="321">
        <v>4</v>
      </c>
    </row>
    <row r="1868" spans="1:11" x14ac:dyDescent="0.3">
      <c r="A1868" s="366">
        <v>42973.838194444441</v>
      </c>
      <c r="B1868" s="355">
        <v>34739.097999999998</v>
      </c>
      <c r="C1868" s="355">
        <f t="shared" si="31"/>
        <v>0.28899999999703141</v>
      </c>
      <c r="D1868" s="420">
        <f t="shared" si="30"/>
        <v>0.1444999999985157</v>
      </c>
      <c r="H1868" s="337"/>
      <c r="I1868" s="62"/>
      <c r="J1868" s="82">
        <v>47</v>
      </c>
      <c r="K1868" s="82">
        <v>1</v>
      </c>
    </row>
    <row r="1869" spans="1:11" x14ac:dyDescent="0.3">
      <c r="A1869" s="366">
        <v>42973.879861111112</v>
      </c>
      <c r="B1869" s="355">
        <v>34739.389000000003</v>
      </c>
      <c r="C1869" s="355">
        <f t="shared" si="31"/>
        <v>0.29100000000471482</v>
      </c>
      <c r="D1869" s="420">
        <f t="shared" si="30"/>
        <v>0.14550000000235741</v>
      </c>
      <c r="H1869" s="337"/>
      <c r="I1869" s="62"/>
      <c r="J1869" s="82">
        <v>48</v>
      </c>
      <c r="K1869" s="319">
        <v>2</v>
      </c>
    </row>
    <row r="1870" spans="1:11" x14ac:dyDescent="0.3">
      <c r="A1870" s="366">
        <v>42973.921527777777</v>
      </c>
      <c r="B1870" s="355">
        <v>34739.671000000002</v>
      </c>
      <c r="C1870" s="355">
        <f t="shared" si="31"/>
        <v>0.2819999999992433</v>
      </c>
      <c r="D1870" s="420">
        <f t="shared" si="30"/>
        <v>0.14099999999962165</v>
      </c>
      <c r="H1870" s="337"/>
      <c r="I1870" s="62"/>
      <c r="J1870" s="82">
        <v>49</v>
      </c>
      <c r="K1870" s="320">
        <v>3</v>
      </c>
    </row>
    <row r="1871" spans="1:11" x14ac:dyDescent="0.3">
      <c r="A1871" s="360">
        <v>42973.963194444441</v>
      </c>
      <c r="B1871" s="356">
        <v>34739.957999999999</v>
      </c>
      <c r="C1871" s="356">
        <f t="shared" si="31"/>
        <v>0.28699999999662396</v>
      </c>
      <c r="D1871" s="418">
        <f t="shared" si="30"/>
        <v>0.14349999999831198</v>
      </c>
      <c r="E1871" s="336">
        <f>SUM(C1848:C1871)*7.4805194805</f>
        <v>52.21402597385952</v>
      </c>
      <c r="F1871" s="324">
        <f>AVERAGE(D1848:D1871)</f>
        <v>0.14541666666658179</v>
      </c>
      <c r="G1871" s="324">
        <f>_xlfn.STDEV.S(D1848:D1871)</f>
        <v>3.2825847008209944E-3</v>
      </c>
      <c r="H1871" s="337"/>
      <c r="I1871" s="62"/>
      <c r="J1871" s="82">
        <v>50</v>
      </c>
      <c r="K1871" s="321">
        <v>4</v>
      </c>
    </row>
    <row r="1872" spans="1:11" x14ac:dyDescent="0.3">
      <c r="A1872" s="366">
        <v>42974.004861111112</v>
      </c>
      <c r="B1872" s="355">
        <v>34740.250999999997</v>
      </c>
      <c r="C1872" s="355">
        <f t="shared" si="31"/>
        <v>0.29299999999784632</v>
      </c>
      <c r="D1872" s="420">
        <f t="shared" si="30"/>
        <v>0.14649999999892316</v>
      </c>
      <c r="H1872" s="337"/>
      <c r="I1872" s="62"/>
      <c r="J1872" s="82">
        <v>51</v>
      </c>
      <c r="K1872" s="82">
        <v>1</v>
      </c>
    </row>
    <row r="1873" spans="1:11" x14ac:dyDescent="0.3">
      <c r="A1873" s="366">
        <v>42974.046527777777</v>
      </c>
      <c r="B1873" s="355">
        <v>34740.538</v>
      </c>
      <c r="C1873" s="355">
        <f t="shared" si="31"/>
        <v>0.28700000000389991</v>
      </c>
      <c r="D1873" s="420">
        <f t="shared" si="30"/>
        <v>0.14350000000194996</v>
      </c>
      <c r="H1873" s="337"/>
      <c r="I1873" s="62"/>
      <c r="J1873" s="82">
        <v>52</v>
      </c>
      <c r="K1873" s="319">
        <v>2</v>
      </c>
    </row>
    <row r="1874" spans="1:11" x14ac:dyDescent="0.3">
      <c r="A1874" s="366">
        <v>42974.088194444441</v>
      </c>
      <c r="B1874" s="355">
        <v>34740.824999999997</v>
      </c>
      <c r="C1874" s="355">
        <f t="shared" si="31"/>
        <v>0.28699999999662396</v>
      </c>
      <c r="D1874" s="420">
        <f t="shared" si="30"/>
        <v>0.14349999999831198</v>
      </c>
      <c r="H1874" s="337"/>
      <c r="I1874" s="62"/>
      <c r="J1874" s="82">
        <v>53</v>
      </c>
      <c r="K1874" s="320">
        <v>3</v>
      </c>
    </row>
    <row r="1875" spans="1:11" x14ac:dyDescent="0.3">
      <c r="A1875" s="366">
        <v>42974.129861111112</v>
      </c>
      <c r="B1875" s="355">
        <v>34741.124000000003</v>
      </c>
      <c r="C1875" s="355">
        <f t="shared" si="31"/>
        <v>0.29900000000634464</v>
      </c>
      <c r="D1875" s="420">
        <f t="shared" si="30"/>
        <v>0.14950000000317232</v>
      </c>
      <c r="H1875" s="337"/>
      <c r="I1875" s="62"/>
      <c r="J1875" s="82">
        <v>54</v>
      </c>
      <c r="K1875" s="321">
        <v>4</v>
      </c>
    </row>
    <row r="1876" spans="1:11" x14ac:dyDescent="0.3">
      <c r="A1876" s="366">
        <v>42974.171527777777</v>
      </c>
      <c r="B1876" s="355">
        <v>34741.421000000002</v>
      </c>
      <c r="C1876" s="355">
        <f t="shared" si="31"/>
        <v>0.29699999999866122</v>
      </c>
      <c r="D1876" s="420">
        <f t="shared" si="30"/>
        <v>0.14849999999933061</v>
      </c>
      <c r="H1876" s="337"/>
      <c r="I1876" s="62"/>
      <c r="J1876" s="82">
        <v>55</v>
      </c>
      <c r="K1876" s="82">
        <v>1</v>
      </c>
    </row>
    <row r="1877" spans="1:11" x14ac:dyDescent="0.3">
      <c r="A1877" s="366">
        <v>42974.213194444441</v>
      </c>
      <c r="B1877" s="355">
        <v>34741.709000000003</v>
      </c>
      <c r="C1877" s="355">
        <f t="shared" si="31"/>
        <v>0.28800000000046566</v>
      </c>
      <c r="D1877" s="420">
        <f t="shared" si="30"/>
        <v>0.14400000000023283</v>
      </c>
      <c r="H1877" s="337"/>
      <c r="I1877" s="62"/>
      <c r="J1877" s="82">
        <v>56</v>
      </c>
      <c r="K1877" s="319">
        <v>2</v>
      </c>
    </row>
    <row r="1878" spans="1:11" x14ac:dyDescent="0.3">
      <c r="A1878" s="366">
        <v>42974.254861111112</v>
      </c>
      <c r="B1878" s="355">
        <v>34742.016000000003</v>
      </c>
      <c r="C1878" s="355">
        <f t="shared" si="31"/>
        <v>0.30700000000069849</v>
      </c>
      <c r="D1878" s="420">
        <f t="shared" si="30"/>
        <v>0.15350000000034925</v>
      </c>
      <c r="H1878" s="337"/>
      <c r="I1878" s="62"/>
      <c r="J1878" s="82">
        <v>57</v>
      </c>
      <c r="K1878" s="320">
        <v>3</v>
      </c>
    </row>
    <row r="1879" spans="1:11" x14ac:dyDescent="0.3">
      <c r="A1879" s="366">
        <v>42974.296527777777</v>
      </c>
      <c r="B1879" s="355">
        <v>34742.326000000001</v>
      </c>
      <c r="C1879" s="355">
        <f t="shared" si="31"/>
        <v>0.30999999999767169</v>
      </c>
      <c r="D1879" s="420">
        <f t="shared" si="30"/>
        <v>0.15499999999883585</v>
      </c>
      <c r="H1879" s="337"/>
      <c r="I1879" s="62"/>
      <c r="J1879" s="82">
        <v>58</v>
      </c>
      <c r="K1879" s="321">
        <v>4</v>
      </c>
    </row>
    <row r="1880" spans="1:11" x14ac:dyDescent="0.3">
      <c r="A1880" s="366">
        <v>42974.338194444441</v>
      </c>
      <c r="B1880" s="355">
        <v>34742.622000000003</v>
      </c>
      <c r="C1880" s="355">
        <f t="shared" si="31"/>
        <v>0.29600000000209548</v>
      </c>
      <c r="D1880" s="420">
        <f t="shared" si="30"/>
        <v>0.14800000000104774</v>
      </c>
      <c r="H1880" s="337"/>
      <c r="I1880" s="62"/>
      <c r="J1880" s="82">
        <v>59</v>
      </c>
      <c r="K1880" s="82">
        <v>1</v>
      </c>
    </row>
    <row r="1881" spans="1:11" x14ac:dyDescent="0.3">
      <c r="A1881" s="366">
        <v>42974.379861111112</v>
      </c>
      <c r="B1881" s="355">
        <v>34742.928999999996</v>
      </c>
      <c r="C1881" s="355">
        <f t="shared" si="31"/>
        <v>0.30699999999342253</v>
      </c>
      <c r="D1881" s="420">
        <f t="shared" si="30"/>
        <v>0.15349999999671127</v>
      </c>
      <c r="H1881" s="337"/>
      <c r="I1881" s="62"/>
      <c r="J1881" s="82">
        <v>60</v>
      </c>
      <c r="K1881" s="319">
        <v>2</v>
      </c>
    </row>
    <row r="1882" spans="1:11" x14ac:dyDescent="0.3">
      <c r="A1882" s="366">
        <v>42974.421527777777</v>
      </c>
      <c r="B1882" s="355">
        <v>34743.231</v>
      </c>
      <c r="C1882" s="355">
        <f t="shared" si="31"/>
        <v>0.30200000000331784</v>
      </c>
      <c r="D1882" s="420">
        <f t="shared" si="30"/>
        <v>0.15100000000165892</v>
      </c>
      <c r="H1882" s="337"/>
      <c r="I1882" s="62"/>
      <c r="J1882" s="82">
        <v>61</v>
      </c>
      <c r="K1882" s="320">
        <v>3</v>
      </c>
    </row>
    <row r="1883" spans="1:11" x14ac:dyDescent="0.3">
      <c r="A1883" s="366">
        <v>42974.463194444441</v>
      </c>
      <c r="B1883" s="355">
        <v>34743.525999999998</v>
      </c>
      <c r="C1883" s="355">
        <f t="shared" si="31"/>
        <v>0.29499999999825377</v>
      </c>
      <c r="D1883" s="420">
        <f t="shared" si="30"/>
        <v>0.14749999999912689</v>
      </c>
      <c r="H1883" s="337"/>
      <c r="I1883" s="62"/>
      <c r="J1883" s="82">
        <v>62</v>
      </c>
      <c r="K1883" s="321">
        <v>4</v>
      </c>
    </row>
    <row r="1884" spans="1:11" x14ac:dyDescent="0.3">
      <c r="A1884" s="366">
        <v>42974.504861111112</v>
      </c>
      <c r="B1884" s="355">
        <v>34743.82</v>
      </c>
      <c r="C1884" s="355">
        <f t="shared" si="31"/>
        <v>0.29400000000168802</v>
      </c>
      <c r="D1884" s="420">
        <f t="shared" si="30"/>
        <v>0.14700000000084401</v>
      </c>
      <c r="H1884" s="337"/>
      <c r="I1884" s="62"/>
      <c r="J1884" s="82">
        <v>63</v>
      </c>
      <c r="K1884" s="82">
        <v>1</v>
      </c>
    </row>
    <row r="1885" spans="1:11" x14ac:dyDescent="0.3">
      <c r="A1885" s="366">
        <v>42974.546527777777</v>
      </c>
      <c r="B1885" s="355">
        <v>34744.127999999997</v>
      </c>
      <c r="C1885" s="355">
        <f t="shared" si="31"/>
        <v>0.30799999999726424</v>
      </c>
      <c r="D1885" s="420">
        <f t="shared" si="30"/>
        <v>0.15399999999863212</v>
      </c>
      <c r="H1885" s="337"/>
      <c r="I1885" s="62"/>
      <c r="J1885" s="82">
        <v>64</v>
      </c>
      <c r="K1885" s="319">
        <v>2</v>
      </c>
    </row>
    <row r="1886" spans="1:11" x14ac:dyDescent="0.3">
      <c r="A1886" s="366">
        <v>42974.588194444441</v>
      </c>
      <c r="B1886" s="355">
        <v>34744.428</v>
      </c>
      <c r="C1886" s="355">
        <f t="shared" si="31"/>
        <v>0.30000000000291038</v>
      </c>
      <c r="D1886" s="420">
        <f t="shared" si="30"/>
        <v>0.15000000000145519</v>
      </c>
      <c r="H1886" s="337"/>
      <c r="I1886" s="62"/>
      <c r="J1886" s="82">
        <v>65</v>
      </c>
      <c r="K1886" s="320">
        <v>3</v>
      </c>
    </row>
    <row r="1887" spans="1:11" x14ac:dyDescent="0.3">
      <c r="A1887" s="366">
        <v>42974.629861111112</v>
      </c>
      <c r="B1887" s="355">
        <v>34744.716999999997</v>
      </c>
      <c r="C1887" s="355">
        <f t="shared" si="31"/>
        <v>0.28899999999703141</v>
      </c>
      <c r="D1887" s="420">
        <f t="shared" si="30"/>
        <v>0.1444999999985157</v>
      </c>
      <c r="H1887" s="337"/>
      <c r="I1887" s="62"/>
      <c r="J1887" s="82">
        <v>66</v>
      </c>
      <c r="K1887" s="321">
        <v>4</v>
      </c>
    </row>
    <row r="1888" spans="1:11" x14ac:dyDescent="0.3">
      <c r="A1888" s="366">
        <v>42974.671527777777</v>
      </c>
      <c r="B1888" s="355">
        <v>34745.012000000002</v>
      </c>
      <c r="C1888" s="355">
        <f t="shared" si="31"/>
        <v>0.29500000000552973</v>
      </c>
      <c r="D1888" s="420">
        <f t="shared" si="30"/>
        <v>0.14750000000276486</v>
      </c>
      <c r="H1888" s="337"/>
      <c r="I1888" s="62"/>
      <c r="J1888" s="82">
        <v>67</v>
      </c>
      <c r="K1888" s="82">
        <v>1</v>
      </c>
    </row>
    <row r="1889" spans="1:11" x14ac:dyDescent="0.3">
      <c r="A1889" s="366">
        <v>42974.713194444441</v>
      </c>
      <c r="B1889" s="355">
        <v>34745.313000000002</v>
      </c>
      <c r="C1889" s="355">
        <f t="shared" si="31"/>
        <v>0.30099999999947613</v>
      </c>
      <c r="D1889" s="420">
        <f t="shared" si="30"/>
        <v>0.15049999999973807</v>
      </c>
      <c r="H1889" s="337"/>
      <c r="I1889" s="62"/>
      <c r="J1889" s="82">
        <v>68</v>
      </c>
      <c r="K1889" s="319">
        <v>2</v>
      </c>
    </row>
    <row r="1890" spans="1:11" x14ac:dyDescent="0.3">
      <c r="A1890" s="366">
        <v>42974.754861111112</v>
      </c>
      <c r="B1890" s="355">
        <v>34745.601999999999</v>
      </c>
      <c r="C1890" s="355">
        <f t="shared" si="31"/>
        <v>0.28899999999703141</v>
      </c>
      <c r="D1890" s="420">
        <f t="shared" si="30"/>
        <v>0.1444999999985157</v>
      </c>
      <c r="H1890" s="337"/>
      <c r="I1890" s="62"/>
      <c r="J1890" s="82">
        <v>69</v>
      </c>
      <c r="K1890" s="320">
        <v>3</v>
      </c>
    </row>
    <row r="1891" spans="1:11" x14ac:dyDescent="0.3">
      <c r="A1891" s="366">
        <v>42974.796527777777</v>
      </c>
      <c r="B1891" s="355">
        <v>34745.896000000001</v>
      </c>
      <c r="C1891" s="355">
        <f t="shared" si="31"/>
        <v>0.29400000000168802</v>
      </c>
      <c r="D1891" s="420">
        <f t="shared" si="30"/>
        <v>0.14700000000084401</v>
      </c>
      <c r="H1891" s="337"/>
      <c r="I1891" s="62"/>
      <c r="J1891" s="82">
        <v>70</v>
      </c>
      <c r="K1891" s="321">
        <v>4</v>
      </c>
    </row>
    <row r="1892" spans="1:11" x14ac:dyDescent="0.3">
      <c r="A1892" s="366">
        <v>42974.838194444441</v>
      </c>
      <c r="B1892" s="355">
        <v>34746.192999999999</v>
      </c>
      <c r="C1892" s="355">
        <f t="shared" si="31"/>
        <v>0.29699999999866122</v>
      </c>
      <c r="D1892" s="420">
        <f t="shared" si="30"/>
        <v>0.14849999999933061</v>
      </c>
      <c r="H1892" s="337"/>
      <c r="I1892" s="62"/>
      <c r="J1892" s="82">
        <v>71</v>
      </c>
      <c r="K1892" s="82">
        <v>1</v>
      </c>
    </row>
    <row r="1893" spans="1:11" x14ac:dyDescent="0.3">
      <c r="A1893" s="366">
        <v>42974.879861111112</v>
      </c>
      <c r="B1893" s="355">
        <v>34746.481</v>
      </c>
      <c r="C1893" s="355">
        <f t="shared" si="31"/>
        <v>0.28800000000046566</v>
      </c>
      <c r="D1893" s="420">
        <f t="shared" si="30"/>
        <v>0.14400000000023283</v>
      </c>
      <c r="H1893" s="337"/>
      <c r="I1893" s="62"/>
      <c r="J1893" s="82">
        <v>72</v>
      </c>
      <c r="K1893" s="319">
        <v>2</v>
      </c>
    </row>
    <row r="1894" spans="1:11" x14ac:dyDescent="0.3">
      <c r="A1894" s="366">
        <v>42974.921527777777</v>
      </c>
      <c r="B1894" s="355">
        <v>34746.767</v>
      </c>
      <c r="C1894" s="355">
        <f t="shared" si="31"/>
        <v>0.28600000000005821</v>
      </c>
      <c r="D1894" s="420">
        <f t="shared" si="30"/>
        <v>0.1430000000000291</v>
      </c>
      <c r="H1894" s="337"/>
      <c r="I1894" s="62"/>
      <c r="J1894" s="82">
        <v>73</v>
      </c>
      <c r="K1894" s="320">
        <v>3</v>
      </c>
    </row>
    <row r="1895" spans="1:11" x14ac:dyDescent="0.3">
      <c r="A1895" s="360">
        <v>42974.963194444441</v>
      </c>
      <c r="B1895" s="356">
        <v>34747.065999999999</v>
      </c>
      <c r="C1895" s="356">
        <f t="shared" si="31"/>
        <v>0.29899999999906868</v>
      </c>
      <c r="D1895" s="418">
        <f t="shared" ref="D1895:D2047" si="32">C1895/2</f>
        <v>0.14949999999953434</v>
      </c>
      <c r="E1895" s="336">
        <f>SUM(C1872:C1895)*7.4805194805</f>
        <v>53.171532467395309</v>
      </c>
      <c r="F1895" s="324">
        <f>AVERAGE(D1872:D1895)</f>
        <v>0.14808333333333698</v>
      </c>
      <c r="G1895" s="324">
        <f>_xlfn.STDEV.S(D1872:D1895)</f>
        <v>3.5894369989800967E-3</v>
      </c>
      <c r="H1895" s="343"/>
      <c r="I1895" s="344">
        <f>AVERAGE(D1746:D1895)</f>
        <v>0.14464429530201128</v>
      </c>
      <c r="J1895" s="82">
        <v>74</v>
      </c>
      <c r="K1895" s="321">
        <v>4</v>
      </c>
    </row>
    <row r="1896" spans="1:11" x14ac:dyDescent="0.3">
      <c r="A1896" s="366">
        <v>42975.004861111112</v>
      </c>
      <c r="B1896" s="355">
        <v>34747.364000000001</v>
      </c>
      <c r="C1896" s="355">
        <f t="shared" si="31"/>
        <v>0.29800000000250293</v>
      </c>
      <c r="D1896" s="420">
        <f t="shared" si="32"/>
        <v>0.14900000000125146</v>
      </c>
      <c r="H1896" s="337"/>
      <c r="I1896" s="62"/>
      <c r="J1896" s="82">
        <v>75</v>
      </c>
      <c r="K1896" s="82">
        <v>1</v>
      </c>
    </row>
    <row r="1897" spans="1:11" x14ac:dyDescent="0.3">
      <c r="A1897" s="366">
        <v>42975.046527777777</v>
      </c>
      <c r="B1897" s="355">
        <v>34747.658000000003</v>
      </c>
      <c r="C1897" s="355">
        <f t="shared" si="31"/>
        <v>0.29400000000168802</v>
      </c>
      <c r="D1897" s="420">
        <f t="shared" si="32"/>
        <v>0.14700000000084401</v>
      </c>
      <c r="H1897" s="337"/>
      <c r="I1897" s="62"/>
      <c r="J1897" s="82">
        <v>76</v>
      </c>
      <c r="K1897" s="319">
        <v>2</v>
      </c>
    </row>
    <row r="1898" spans="1:11" x14ac:dyDescent="0.3">
      <c r="A1898" s="366">
        <v>42975.088194444441</v>
      </c>
      <c r="B1898" s="355">
        <v>34747.959000000003</v>
      </c>
      <c r="C1898" s="355">
        <f t="shared" si="31"/>
        <v>0.30099999999947613</v>
      </c>
      <c r="D1898" s="420">
        <f t="shared" si="32"/>
        <v>0.15049999999973807</v>
      </c>
      <c r="H1898" s="337"/>
      <c r="I1898" s="62"/>
      <c r="J1898" s="82">
        <v>77</v>
      </c>
      <c r="K1898" s="320">
        <v>3</v>
      </c>
    </row>
    <row r="1899" spans="1:11" x14ac:dyDescent="0.3">
      <c r="A1899" s="366">
        <v>42975.129861111112</v>
      </c>
      <c r="B1899" s="355">
        <v>34748.262999999999</v>
      </c>
      <c r="C1899" s="355">
        <f t="shared" si="31"/>
        <v>0.30399999999644933</v>
      </c>
      <c r="D1899" s="420">
        <f t="shared" si="32"/>
        <v>0.15199999999822467</v>
      </c>
      <c r="H1899" s="337"/>
      <c r="I1899" s="62"/>
      <c r="J1899" s="82">
        <v>78</v>
      </c>
      <c r="K1899" s="321">
        <v>4</v>
      </c>
    </row>
    <row r="1900" spans="1:11" x14ac:dyDescent="0.3">
      <c r="A1900" s="366">
        <v>42975.171527777777</v>
      </c>
      <c r="B1900" s="355">
        <v>34748.561999999998</v>
      </c>
      <c r="C1900" s="355">
        <f t="shared" si="31"/>
        <v>0.29899999999906868</v>
      </c>
      <c r="D1900" s="420">
        <f t="shared" si="32"/>
        <v>0.14949999999953434</v>
      </c>
      <c r="H1900" s="337"/>
      <c r="I1900" s="62"/>
      <c r="J1900" s="82">
        <v>79</v>
      </c>
      <c r="K1900" s="82">
        <v>1</v>
      </c>
    </row>
    <row r="1901" spans="1:11" x14ac:dyDescent="0.3">
      <c r="A1901" s="366">
        <v>42975.213194444441</v>
      </c>
      <c r="B1901" s="355">
        <v>34748.868000000002</v>
      </c>
      <c r="C1901" s="355">
        <f t="shared" si="31"/>
        <v>0.30600000000413274</v>
      </c>
      <c r="D1901" s="420">
        <f t="shared" si="32"/>
        <v>0.15300000000206637</v>
      </c>
      <c r="H1901" s="337"/>
      <c r="I1901" s="62"/>
      <c r="J1901" s="82">
        <v>80</v>
      </c>
      <c r="K1901" s="319">
        <v>2</v>
      </c>
    </row>
    <row r="1902" spans="1:11" x14ac:dyDescent="0.3">
      <c r="A1902" s="366">
        <v>42975.254861111112</v>
      </c>
      <c r="B1902" s="355">
        <v>34749.178999999996</v>
      </c>
      <c r="C1902" s="355">
        <f t="shared" si="31"/>
        <v>0.31099999999423744</v>
      </c>
      <c r="D1902" s="420">
        <f t="shared" si="32"/>
        <v>0.15549999999711872</v>
      </c>
      <c r="H1902" s="337"/>
      <c r="I1902" s="62"/>
      <c r="J1902" s="82">
        <v>81</v>
      </c>
      <c r="K1902" s="320">
        <v>3</v>
      </c>
    </row>
    <row r="1903" spans="1:11" x14ac:dyDescent="0.3">
      <c r="A1903" s="366">
        <v>42975.296527777777</v>
      </c>
      <c r="B1903" s="355">
        <v>34749.481</v>
      </c>
      <c r="C1903" s="355">
        <f t="shared" si="31"/>
        <v>0.30200000000331784</v>
      </c>
      <c r="D1903" s="420">
        <f t="shared" si="32"/>
        <v>0.15100000000165892</v>
      </c>
      <c r="H1903" s="337"/>
      <c r="I1903" s="62"/>
      <c r="J1903" s="82">
        <v>82</v>
      </c>
      <c r="K1903" s="321">
        <v>4</v>
      </c>
    </row>
    <row r="1904" spans="1:11" x14ac:dyDescent="0.3">
      <c r="A1904" s="366">
        <v>42975.338194444441</v>
      </c>
      <c r="B1904" s="355">
        <v>34749.777000000002</v>
      </c>
      <c r="C1904" s="355">
        <f t="shared" si="31"/>
        <v>0.29600000000209548</v>
      </c>
      <c r="D1904" s="420">
        <f t="shared" si="32"/>
        <v>0.14800000000104774</v>
      </c>
      <c r="H1904" s="337"/>
      <c r="I1904" s="62"/>
      <c r="J1904" s="82">
        <v>83</v>
      </c>
      <c r="K1904" s="82">
        <v>1</v>
      </c>
    </row>
    <row r="1905" spans="1:12" x14ac:dyDescent="0.3">
      <c r="A1905" s="366">
        <v>42975.379861111112</v>
      </c>
      <c r="B1905" s="355">
        <v>34750.084999999999</v>
      </c>
      <c r="C1905" s="355">
        <f t="shared" si="31"/>
        <v>0.30799999999726424</v>
      </c>
      <c r="D1905" s="420">
        <f t="shared" si="32"/>
        <v>0.15399999999863212</v>
      </c>
      <c r="H1905" s="337"/>
      <c r="I1905" s="62"/>
      <c r="J1905" s="82">
        <v>84</v>
      </c>
      <c r="K1905" s="319">
        <v>2</v>
      </c>
    </row>
    <row r="1906" spans="1:12" x14ac:dyDescent="0.3">
      <c r="A1906" s="366">
        <v>42975.421527777777</v>
      </c>
      <c r="B1906" s="355">
        <v>34750.392999999996</v>
      </c>
      <c r="C1906" s="355">
        <f t="shared" si="31"/>
        <v>0.30799999999726424</v>
      </c>
      <c r="D1906" s="420">
        <f t="shared" si="32"/>
        <v>0.15399999999863212</v>
      </c>
      <c r="H1906" s="337"/>
      <c r="I1906" s="62"/>
      <c r="J1906" s="82">
        <v>85</v>
      </c>
      <c r="K1906" s="320">
        <v>3</v>
      </c>
    </row>
    <row r="1907" spans="1:12" x14ac:dyDescent="0.3">
      <c r="A1907" s="366">
        <v>42975.463194444441</v>
      </c>
      <c r="B1907" s="355">
        <v>34750.688999999998</v>
      </c>
      <c r="C1907" s="355">
        <f t="shared" si="31"/>
        <v>0.29600000000209548</v>
      </c>
      <c r="D1907" s="420">
        <f t="shared" si="32"/>
        <v>0.14800000000104774</v>
      </c>
      <c r="H1907" s="337"/>
      <c r="I1907" s="62"/>
      <c r="J1907" s="82">
        <v>86</v>
      </c>
      <c r="K1907" s="321">
        <v>4</v>
      </c>
    </row>
    <row r="1908" spans="1:12" x14ac:dyDescent="0.3">
      <c r="A1908" s="366">
        <v>42975.504861111112</v>
      </c>
      <c r="B1908" s="355">
        <v>34750.991999999998</v>
      </c>
      <c r="C1908" s="355">
        <f t="shared" si="31"/>
        <v>0.30299999999988358</v>
      </c>
      <c r="D1908" s="420">
        <f t="shared" si="32"/>
        <v>0.15149999999994179</v>
      </c>
      <c r="H1908" s="337"/>
      <c r="I1908" s="62"/>
      <c r="J1908" s="82">
        <v>87</v>
      </c>
      <c r="K1908" s="82">
        <v>1</v>
      </c>
    </row>
    <row r="1909" spans="1:12" x14ac:dyDescent="0.3">
      <c r="A1909" s="366">
        <v>42975.546527777777</v>
      </c>
      <c r="B1909" s="355">
        <v>34751.298999999999</v>
      </c>
      <c r="C1909" s="355">
        <f t="shared" si="31"/>
        <v>0.30700000000069849</v>
      </c>
      <c r="D1909" s="420">
        <f t="shared" si="32"/>
        <v>0.15350000000034925</v>
      </c>
      <c r="H1909" s="337"/>
      <c r="I1909" s="62"/>
      <c r="J1909" s="82">
        <v>88</v>
      </c>
      <c r="K1909" s="319">
        <v>2</v>
      </c>
    </row>
    <row r="1910" spans="1:12" x14ac:dyDescent="0.3">
      <c r="A1910" s="366">
        <v>42975.588194444441</v>
      </c>
      <c r="B1910" s="355">
        <v>34751.591999999997</v>
      </c>
      <c r="C1910" s="355">
        <f t="shared" si="31"/>
        <v>0.29299999999784632</v>
      </c>
      <c r="D1910" s="420">
        <f t="shared" si="32"/>
        <v>0.14649999999892316</v>
      </c>
      <c r="H1910" s="337"/>
      <c r="I1910" s="62"/>
      <c r="J1910" s="82">
        <v>89</v>
      </c>
      <c r="K1910" s="320">
        <v>3</v>
      </c>
    </row>
    <row r="1911" spans="1:12" x14ac:dyDescent="0.3">
      <c r="A1911" s="366">
        <v>42975.629861111112</v>
      </c>
      <c r="B1911" s="355">
        <v>34751.892999999996</v>
      </c>
      <c r="C1911" s="355">
        <f t="shared" si="31"/>
        <v>0.30099999999947613</v>
      </c>
      <c r="D1911" s="420">
        <f t="shared" si="32"/>
        <v>0.15049999999973807</v>
      </c>
      <c r="H1911" s="337"/>
      <c r="I1911" s="62"/>
      <c r="J1911" s="82">
        <v>90</v>
      </c>
      <c r="K1911" s="321">
        <v>4</v>
      </c>
    </row>
    <row r="1912" spans="1:12" x14ac:dyDescent="0.3">
      <c r="A1912" s="366">
        <v>42975.671527777777</v>
      </c>
      <c r="B1912" s="355">
        <v>34752.197999999997</v>
      </c>
      <c r="C1912" s="355">
        <f t="shared" si="31"/>
        <v>0.30500000000029104</v>
      </c>
      <c r="D1912" s="420">
        <f t="shared" si="32"/>
        <v>0.15250000000014552</v>
      </c>
      <c r="H1912" s="337"/>
      <c r="I1912" s="62"/>
      <c r="J1912" s="82">
        <v>91</v>
      </c>
      <c r="K1912" s="82">
        <v>1</v>
      </c>
    </row>
    <row r="1913" spans="1:12" x14ac:dyDescent="0.3">
      <c r="A1913" s="366">
        <v>42975.713194444441</v>
      </c>
      <c r="B1913" s="355">
        <v>34752.491000000002</v>
      </c>
      <c r="C1913" s="355">
        <f t="shared" si="31"/>
        <v>0.29300000000512227</v>
      </c>
      <c r="D1913" s="420">
        <f t="shared" si="32"/>
        <v>0.14650000000256114</v>
      </c>
      <c r="H1913" s="337"/>
      <c r="I1913" s="62"/>
      <c r="J1913" s="82">
        <v>92</v>
      </c>
      <c r="K1913" s="319">
        <v>2</v>
      </c>
    </row>
    <row r="1914" spans="1:12" x14ac:dyDescent="0.3">
      <c r="A1914" s="366">
        <v>42975.753472222219</v>
      </c>
      <c r="B1914" s="355">
        <v>34752.777999999998</v>
      </c>
      <c r="C1914" s="355">
        <f t="shared" si="31"/>
        <v>0.28699999999662396</v>
      </c>
      <c r="D1914" s="420">
        <f t="shared" si="32"/>
        <v>0.14349999999831198</v>
      </c>
      <c r="H1914" s="337"/>
      <c r="I1914" s="62"/>
      <c r="J1914" s="82">
        <v>1</v>
      </c>
      <c r="K1914" s="320">
        <v>3</v>
      </c>
      <c r="L1914" s="345" t="s">
        <v>313</v>
      </c>
    </row>
    <row r="1915" spans="1:12" x14ac:dyDescent="0.3">
      <c r="A1915" s="366">
        <v>42975.795138888891</v>
      </c>
      <c r="B1915" s="355">
        <v>34753.072</v>
      </c>
      <c r="C1915" s="355">
        <f t="shared" si="31"/>
        <v>0.29400000000168802</v>
      </c>
      <c r="D1915" s="420">
        <f t="shared" si="32"/>
        <v>0.14700000000084401</v>
      </c>
      <c r="H1915" s="337"/>
      <c r="I1915" s="62"/>
      <c r="J1915" s="82">
        <v>2</v>
      </c>
      <c r="K1915" s="321">
        <v>4</v>
      </c>
    </row>
    <row r="1916" spans="1:12" x14ac:dyDescent="0.3">
      <c r="A1916" s="366">
        <v>42975.836805555555</v>
      </c>
      <c r="B1916" s="355">
        <v>34753.366999999998</v>
      </c>
      <c r="C1916" s="355">
        <f t="shared" si="31"/>
        <v>0.29499999999825377</v>
      </c>
      <c r="D1916" s="420">
        <f t="shared" si="32"/>
        <v>0.14749999999912689</v>
      </c>
      <c r="H1916" s="337"/>
      <c r="I1916" s="62"/>
      <c r="J1916" s="82">
        <v>3</v>
      </c>
      <c r="K1916" s="82">
        <v>1</v>
      </c>
    </row>
    <row r="1917" spans="1:12" x14ac:dyDescent="0.3">
      <c r="A1917" s="366">
        <v>42975.878472222219</v>
      </c>
      <c r="B1917" s="355">
        <v>34753.652000000002</v>
      </c>
      <c r="C1917" s="355">
        <f t="shared" si="31"/>
        <v>0.28500000000349246</v>
      </c>
      <c r="D1917" s="420">
        <f t="shared" si="32"/>
        <v>0.14250000000174623</v>
      </c>
      <c r="H1917" s="337"/>
      <c r="I1917" s="62"/>
      <c r="J1917" s="82">
        <v>4</v>
      </c>
      <c r="K1917" s="319">
        <v>2</v>
      </c>
    </row>
    <row r="1918" spans="1:12" x14ac:dyDescent="0.3">
      <c r="A1918" s="366">
        <v>42975.920138888891</v>
      </c>
      <c r="B1918" s="355">
        <v>34753.942999999999</v>
      </c>
      <c r="C1918" s="355">
        <f t="shared" si="31"/>
        <v>0.29099999999743886</v>
      </c>
      <c r="D1918" s="420">
        <f t="shared" si="32"/>
        <v>0.14549999999871943</v>
      </c>
      <c r="H1918" s="337"/>
      <c r="I1918" s="62"/>
      <c r="J1918" s="82">
        <v>5</v>
      </c>
      <c r="K1918" s="320">
        <v>3</v>
      </c>
    </row>
    <row r="1919" spans="1:12" x14ac:dyDescent="0.3">
      <c r="A1919" s="360">
        <v>42975.961805555555</v>
      </c>
      <c r="B1919" s="356">
        <v>34754.239000000001</v>
      </c>
      <c r="C1919" s="356">
        <f t="shared" si="31"/>
        <v>0.29600000000209548</v>
      </c>
      <c r="D1919" s="418">
        <f t="shared" si="32"/>
        <v>0.14800000000104774</v>
      </c>
      <c r="E1919" s="336">
        <f>SUM(C1896:C1919)*7.4805194805</f>
        <v>53.657766233645219</v>
      </c>
      <c r="F1919" s="324">
        <f>AVERAGE(D1896:D1919)</f>
        <v>0.14943750000005215</v>
      </c>
      <c r="G1919" s="324">
        <f>_xlfn.STDEV.S(D1896:D1919)</f>
        <v>3.4304027519623478E-3</v>
      </c>
      <c r="H1919" s="337"/>
      <c r="I1919" s="62"/>
      <c r="J1919" s="82">
        <v>6</v>
      </c>
      <c r="K1919" s="321">
        <v>4</v>
      </c>
    </row>
    <row r="1920" spans="1:12" x14ac:dyDescent="0.3">
      <c r="A1920" s="366">
        <v>42976.003471932869</v>
      </c>
      <c r="B1920" s="355">
        <v>34754.527999999998</v>
      </c>
      <c r="C1920" s="355">
        <f t="shared" ref="C1920:C2072" si="33">B1920-B1919</f>
        <v>0.28899999999703141</v>
      </c>
      <c r="D1920" s="420">
        <f t="shared" si="32"/>
        <v>0.1444999999985157</v>
      </c>
      <c r="H1920" s="337"/>
      <c r="I1920" s="62"/>
      <c r="J1920" s="82">
        <v>7</v>
      </c>
      <c r="K1920" s="82">
        <v>1</v>
      </c>
    </row>
    <row r="1921" spans="1:11" x14ac:dyDescent="0.3">
      <c r="A1921" s="366">
        <v>42976.045138541667</v>
      </c>
      <c r="B1921" s="355">
        <v>34754.82</v>
      </c>
      <c r="C1921" s="355">
        <f t="shared" si="33"/>
        <v>0.29200000000128057</v>
      </c>
      <c r="D1921" s="420">
        <f t="shared" si="32"/>
        <v>0.14600000000064028</v>
      </c>
      <c r="H1921" s="337"/>
      <c r="I1921" s="62"/>
      <c r="J1921" s="82">
        <v>8</v>
      </c>
      <c r="K1921" s="319">
        <v>2</v>
      </c>
    </row>
    <row r="1922" spans="1:11" x14ac:dyDescent="0.3">
      <c r="A1922" s="366">
        <v>42976.086805150466</v>
      </c>
      <c r="B1922" s="355">
        <v>34755.127</v>
      </c>
      <c r="C1922" s="355">
        <f t="shared" si="33"/>
        <v>0.30700000000069849</v>
      </c>
      <c r="D1922" s="420">
        <f t="shared" si="32"/>
        <v>0.15350000000034925</v>
      </c>
      <c r="H1922" s="337"/>
      <c r="I1922" s="62"/>
      <c r="J1922" s="82">
        <v>9</v>
      </c>
      <c r="K1922" s="320">
        <v>3</v>
      </c>
    </row>
    <row r="1923" spans="1:11" x14ac:dyDescent="0.3">
      <c r="A1923" s="366">
        <v>42976.128471759257</v>
      </c>
      <c r="B1923" s="355">
        <v>34755.427000000003</v>
      </c>
      <c r="C1923" s="355">
        <f t="shared" si="33"/>
        <v>0.30000000000291038</v>
      </c>
      <c r="D1923" s="420">
        <f t="shared" si="32"/>
        <v>0.15000000000145519</v>
      </c>
      <c r="H1923" s="337"/>
      <c r="I1923" s="62"/>
      <c r="J1923" s="82">
        <v>10</v>
      </c>
      <c r="K1923" s="321">
        <v>4</v>
      </c>
    </row>
    <row r="1924" spans="1:11" x14ac:dyDescent="0.3">
      <c r="A1924" s="366">
        <v>42976.170138368056</v>
      </c>
      <c r="B1924" s="355">
        <v>34755.718000000001</v>
      </c>
      <c r="C1924" s="355">
        <f t="shared" si="33"/>
        <v>0.29099999999743886</v>
      </c>
      <c r="D1924" s="420">
        <f t="shared" si="32"/>
        <v>0.14549999999871943</v>
      </c>
      <c r="H1924" s="337"/>
      <c r="I1924" s="62"/>
      <c r="J1924" s="82">
        <v>11</v>
      </c>
      <c r="K1924" s="82">
        <v>1</v>
      </c>
    </row>
    <row r="1925" spans="1:11" x14ac:dyDescent="0.3">
      <c r="A1925" s="366">
        <v>42976.211804976854</v>
      </c>
      <c r="B1925" s="355">
        <v>34756.023000000001</v>
      </c>
      <c r="C1925" s="355">
        <f t="shared" si="33"/>
        <v>0.30500000000029104</v>
      </c>
      <c r="D1925" s="420">
        <f t="shared" si="32"/>
        <v>0.15250000000014552</v>
      </c>
      <c r="H1925" s="337"/>
      <c r="I1925" s="62"/>
      <c r="J1925" s="82">
        <v>12</v>
      </c>
      <c r="K1925" s="319">
        <v>2</v>
      </c>
    </row>
    <row r="1926" spans="1:11" x14ac:dyDescent="0.3">
      <c r="A1926" s="366">
        <v>42976.253471585645</v>
      </c>
      <c r="B1926" s="355">
        <v>34756.332000000002</v>
      </c>
      <c r="C1926" s="355">
        <f t="shared" si="33"/>
        <v>0.30900000000110595</v>
      </c>
      <c r="D1926" s="420">
        <f t="shared" si="32"/>
        <v>0.15450000000055297</v>
      </c>
      <c r="H1926" s="337"/>
      <c r="I1926" s="62"/>
      <c r="J1926" s="82">
        <v>13</v>
      </c>
      <c r="K1926" s="320">
        <v>3</v>
      </c>
    </row>
    <row r="1927" spans="1:11" x14ac:dyDescent="0.3">
      <c r="A1927" s="366">
        <v>42976.295138194444</v>
      </c>
      <c r="B1927" s="355">
        <v>34756.627999999997</v>
      </c>
      <c r="C1927" s="355">
        <f t="shared" si="33"/>
        <v>0.29599999999481952</v>
      </c>
      <c r="D1927" s="420">
        <f t="shared" si="32"/>
        <v>0.14799999999740976</v>
      </c>
      <c r="H1927" s="337"/>
      <c r="I1927" s="62"/>
      <c r="J1927" s="82">
        <v>14</v>
      </c>
      <c r="K1927" s="321">
        <v>4</v>
      </c>
    </row>
    <row r="1928" spans="1:11" x14ac:dyDescent="0.3">
      <c r="A1928" s="366">
        <v>42976.336804803243</v>
      </c>
      <c r="B1928" s="355">
        <v>34756.930999999997</v>
      </c>
      <c r="C1928" s="355">
        <f t="shared" si="33"/>
        <v>0.30299999999988358</v>
      </c>
      <c r="D1928" s="420">
        <f t="shared" si="32"/>
        <v>0.15149999999994179</v>
      </c>
      <c r="H1928" s="337"/>
      <c r="I1928" s="62"/>
      <c r="J1928" s="82">
        <v>15</v>
      </c>
      <c r="K1928" s="82">
        <v>1</v>
      </c>
    </row>
    <row r="1929" spans="1:11" x14ac:dyDescent="0.3">
      <c r="A1929" s="366">
        <v>42976.378471412034</v>
      </c>
      <c r="B1929" s="355">
        <v>34757.24</v>
      </c>
      <c r="C1929" s="355">
        <f t="shared" si="33"/>
        <v>0.30900000000110595</v>
      </c>
      <c r="D1929" s="420">
        <f t="shared" si="32"/>
        <v>0.15450000000055297</v>
      </c>
      <c r="H1929" s="337"/>
      <c r="I1929" s="62"/>
      <c r="J1929" s="82">
        <v>16</v>
      </c>
      <c r="K1929" s="319">
        <v>2</v>
      </c>
    </row>
    <row r="1930" spans="1:11" x14ac:dyDescent="0.3">
      <c r="A1930" s="366">
        <v>42976.420138020832</v>
      </c>
      <c r="B1930" s="355">
        <v>34757.538</v>
      </c>
      <c r="C1930" s="355">
        <f t="shared" si="33"/>
        <v>0.29800000000250293</v>
      </c>
      <c r="D1930" s="420">
        <f t="shared" si="32"/>
        <v>0.14900000000125146</v>
      </c>
      <c r="H1930" s="337"/>
      <c r="I1930" s="62"/>
      <c r="J1930" s="82">
        <v>17</v>
      </c>
      <c r="K1930" s="320">
        <v>3</v>
      </c>
    </row>
    <row r="1931" spans="1:11" x14ac:dyDescent="0.3">
      <c r="A1931" s="366">
        <v>42976.461804629631</v>
      </c>
      <c r="B1931" s="355">
        <v>34757.834999999999</v>
      </c>
      <c r="C1931" s="355">
        <f t="shared" si="33"/>
        <v>0.29699999999866122</v>
      </c>
      <c r="D1931" s="420">
        <f t="shared" si="32"/>
        <v>0.14849999999933061</v>
      </c>
      <c r="H1931" s="337"/>
      <c r="I1931" s="62"/>
      <c r="J1931" s="82">
        <v>18</v>
      </c>
      <c r="K1931" s="321">
        <v>4</v>
      </c>
    </row>
    <row r="1932" spans="1:11" x14ac:dyDescent="0.3">
      <c r="A1932" s="366">
        <v>42976.503471238429</v>
      </c>
      <c r="B1932" s="355">
        <v>34758.144</v>
      </c>
      <c r="C1932" s="355">
        <f t="shared" si="33"/>
        <v>0.30900000000110595</v>
      </c>
      <c r="D1932" s="420">
        <f t="shared" si="32"/>
        <v>0.15450000000055297</v>
      </c>
      <c r="H1932" s="337"/>
      <c r="I1932" s="62"/>
      <c r="J1932" s="82">
        <v>19</v>
      </c>
      <c r="K1932" s="82">
        <v>1</v>
      </c>
    </row>
    <row r="1933" spans="1:11" x14ac:dyDescent="0.3">
      <c r="A1933" s="366">
        <v>42976.545137847221</v>
      </c>
      <c r="B1933" s="355">
        <v>34758.449000000001</v>
      </c>
      <c r="C1933" s="355">
        <f t="shared" si="33"/>
        <v>0.30500000000029104</v>
      </c>
      <c r="D1933" s="420">
        <f t="shared" si="32"/>
        <v>0.15250000000014552</v>
      </c>
      <c r="H1933" s="337"/>
      <c r="I1933" s="62"/>
      <c r="J1933" s="82">
        <v>20</v>
      </c>
      <c r="K1933" s="319">
        <v>2</v>
      </c>
    </row>
    <row r="1934" spans="1:11" x14ac:dyDescent="0.3">
      <c r="A1934" s="366">
        <v>42976.586804456019</v>
      </c>
      <c r="B1934" s="355">
        <v>34758.745000000003</v>
      </c>
      <c r="C1934" s="355">
        <f t="shared" si="33"/>
        <v>0.29600000000209548</v>
      </c>
      <c r="D1934" s="420">
        <f t="shared" si="32"/>
        <v>0.14800000000104774</v>
      </c>
      <c r="H1934" s="337"/>
      <c r="I1934" s="62"/>
      <c r="J1934" s="82">
        <v>21</v>
      </c>
      <c r="K1934" s="320">
        <v>3</v>
      </c>
    </row>
    <row r="1935" spans="1:11" x14ac:dyDescent="0.3">
      <c r="A1935" s="366">
        <v>42976.628471064818</v>
      </c>
      <c r="B1935" s="355">
        <v>34759.048000000003</v>
      </c>
      <c r="C1935" s="355">
        <f t="shared" si="33"/>
        <v>0.30299999999988358</v>
      </c>
      <c r="D1935" s="420">
        <f t="shared" si="32"/>
        <v>0.15149999999994179</v>
      </c>
      <c r="H1935" s="337"/>
      <c r="I1935" s="62"/>
      <c r="J1935" s="82">
        <v>22</v>
      </c>
      <c r="K1935" s="321">
        <v>4</v>
      </c>
    </row>
    <row r="1936" spans="1:11" x14ac:dyDescent="0.3">
      <c r="A1936" s="366">
        <v>42976.670137673609</v>
      </c>
      <c r="B1936" s="355">
        <v>34759.35</v>
      </c>
      <c r="C1936" s="355">
        <f t="shared" si="33"/>
        <v>0.30199999999604188</v>
      </c>
      <c r="D1936" s="420">
        <f t="shared" si="32"/>
        <v>0.15099999999802094</v>
      </c>
      <c r="H1936" s="337"/>
      <c r="I1936" s="62"/>
      <c r="J1936" s="82">
        <v>23</v>
      </c>
      <c r="K1936" s="82">
        <v>1</v>
      </c>
    </row>
    <row r="1937" spans="1:11" x14ac:dyDescent="0.3">
      <c r="A1937" s="366">
        <v>42976.711804282408</v>
      </c>
      <c r="B1937" s="355">
        <v>34759.644999999997</v>
      </c>
      <c r="C1937" s="355">
        <f t="shared" si="33"/>
        <v>0.29499999999825377</v>
      </c>
      <c r="D1937" s="420">
        <f t="shared" si="32"/>
        <v>0.14749999999912689</v>
      </c>
      <c r="H1937" s="337"/>
      <c r="I1937" s="62"/>
      <c r="J1937" s="82">
        <v>24</v>
      </c>
      <c r="K1937" s="319">
        <v>2</v>
      </c>
    </row>
    <row r="1938" spans="1:11" x14ac:dyDescent="0.3">
      <c r="A1938" s="366">
        <v>42976.753470891206</v>
      </c>
      <c r="B1938" s="355">
        <v>34759.940999999999</v>
      </c>
      <c r="C1938" s="355">
        <f t="shared" si="33"/>
        <v>0.29600000000209548</v>
      </c>
      <c r="D1938" s="420">
        <f t="shared" si="32"/>
        <v>0.14800000000104774</v>
      </c>
      <c r="H1938" s="337"/>
      <c r="I1938" s="62"/>
      <c r="J1938" s="82">
        <v>25</v>
      </c>
      <c r="K1938" s="320">
        <v>3</v>
      </c>
    </row>
    <row r="1939" spans="1:11" x14ac:dyDescent="0.3">
      <c r="A1939" s="366">
        <v>42976.795137499998</v>
      </c>
      <c r="B1939" s="355">
        <v>34760.239999999998</v>
      </c>
      <c r="C1939" s="355">
        <f t="shared" si="33"/>
        <v>0.29899999999906868</v>
      </c>
      <c r="D1939" s="420">
        <f t="shared" si="32"/>
        <v>0.14949999999953434</v>
      </c>
      <c r="H1939" s="337"/>
      <c r="I1939" s="62"/>
      <c r="J1939" s="82">
        <v>26</v>
      </c>
      <c r="K1939" s="321">
        <v>4</v>
      </c>
    </row>
    <row r="1940" spans="1:11" x14ac:dyDescent="0.3">
      <c r="A1940" s="366">
        <v>42976.836804108796</v>
      </c>
      <c r="B1940" s="355">
        <v>34760.529000000002</v>
      </c>
      <c r="C1940" s="355">
        <f t="shared" si="33"/>
        <v>0.28900000000430737</v>
      </c>
      <c r="D1940" s="420">
        <f t="shared" si="32"/>
        <v>0.14450000000215368</v>
      </c>
      <c r="H1940" s="337"/>
      <c r="I1940" s="62"/>
      <c r="J1940" s="82">
        <v>27</v>
      </c>
      <c r="K1940" s="82">
        <v>1</v>
      </c>
    </row>
    <row r="1941" spans="1:11" x14ac:dyDescent="0.3">
      <c r="A1941" s="366">
        <v>42976.878470717595</v>
      </c>
      <c r="B1941" s="355">
        <v>34760.817000000003</v>
      </c>
      <c r="C1941" s="355">
        <f t="shared" si="33"/>
        <v>0.28800000000046566</v>
      </c>
      <c r="D1941" s="420">
        <f t="shared" si="32"/>
        <v>0.14400000000023283</v>
      </c>
      <c r="H1941" s="337"/>
      <c r="I1941" s="62"/>
      <c r="J1941" s="82">
        <v>28</v>
      </c>
      <c r="K1941" s="319">
        <v>2</v>
      </c>
    </row>
    <row r="1942" spans="1:11" x14ac:dyDescent="0.3">
      <c r="A1942" s="366">
        <v>42976.920137326386</v>
      </c>
      <c r="B1942" s="355">
        <v>34761.118999999999</v>
      </c>
      <c r="C1942" s="355">
        <f t="shared" si="33"/>
        <v>0.30199999999604188</v>
      </c>
      <c r="D1942" s="420">
        <f t="shared" si="32"/>
        <v>0.15099999999802094</v>
      </c>
      <c r="H1942" s="337"/>
      <c r="I1942" s="62"/>
      <c r="J1942" s="82">
        <v>29</v>
      </c>
      <c r="K1942" s="320">
        <v>3</v>
      </c>
    </row>
    <row r="1943" spans="1:11" x14ac:dyDescent="0.3">
      <c r="A1943" s="360">
        <v>42976.961803935184</v>
      </c>
      <c r="B1943" s="356">
        <v>34761.411999999997</v>
      </c>
      <c r="C1943" s="356">
        <f t="shared" si="33"/>
        <v>0.29299999999784632</v>
      </c>
      <c r="D1943" s="418">
        <f t="shared" si="32"/>
        <v>0.14649999999892316</v>
      </c>
      <c r="E1943" s="336">
        <f>SUM(C1920:C1943)*7.4805194805</f>
        <v>53.657766233590792</v>
      </c>
      <c r="F1943" s="324">
        <f>AVERAGE(D1920:D1943)</f>
        <v>0.14943749999990055</v>
      </c>
      <c r="G1943" s="324">
        <f>_xlfn.STDEV.S(D1920:D1943)</f>
        <v>3.3045176587973364E-3</v>
      </c>
      <c r="H1943" s="337"/>
      <c r="I1943" s="62"/>
      <c r="J1943" s="82">
        <v>30</v>
      </c>
      <c r="K1943" s="321">
        <v>4</v>
      </c>
    </row>
    <row r="1944" spans="1:11" x14ac:dyDescent="0.3">
      <c r="A1944" s="366">
        <v>42977.003470543983</v>
      </c>
      <c r="B1944" s="355">
        <v>34761.699000000001</v>
      </c>
      <c r="C1944" s="355">
        <f t="shared" si="33"/>
        <v>0.28700000000389991</v>
      </c>
      <c r="D1944" s="420">
        <f t="shared" si="32"/>
        <v>0.14350000000194996</v>
      </c>
      <c r="H1944" s="337"/>
      <c r="I1944" s="62"/>
      <c r="J1944" s="82">
        <v>31</v>
      </c>
      <c r="K1944" s="82">
        <v>1</v>
      </c>
    </row>
    <row r="1945" spans="1:11" x14ac:dyDescent="0.3">
      <c r="A1945" s="366">
        <v>42977.045137152774</v>
      </c>
      <c r="B1945" s="355">
        <v>34761.997000000003</v>
      </c>
      <c r="C1945" s="355">
        <f t="shared" si="33"/>
        <v>0.29800000000250293</v>
      </c>
      <c r="D1945" s="420">
        <f t="shared" si="32"/>
        <v>0.14900000000125146</v>
      </c>
      <c r="H1945" s="337"/>
      <c r="I1945" s="62"/>
      <c r="J1945" s="82">
        <v>32</v>
      </c>
      <c r="K1945" s="319">
        <v>2</v>
      </c>
    </row>
    <row r="1946" spans="1:11" x14ac:dyDescent="0.3">
      <c r="A1946" s="366">
        <v>42977.086803761573</v>
      </c>
      <c r="B1946" s="355">
        <v>34762.298999999999</v>
      </c>
      <c r="C1946" s="355">
        <f t="shared" si="33"/>
        <v>0.30199999999604188</v>
      </c>
      <c r="D1946" s="420">
        <f t="shared" si="32"/>
        <v>0.15099999999802094</v>
      </c>
      <c r="H1946" s="337"/>
      <c r="I1946" s="62"/>
      <c r="J1946" s="82">
        <v>33</v>
      </c>
      <c r="K1946" s="320">
        <v>3</v>
      </c>
    </row>
    <row r="1947" spans="1:11" x14ac:dyDescent="0.3">
      <c r="A1947" s="366">
        <v>42977.128470370371</v>
      </c>
      <c r="B1947" s="355">
        <v>34762.591999999997</v>
      </c>
      <c r="C1947" s="355">
        <f t="shared" si="33"/>
        <v>0.29299999999784632</v>
      </c>
      <c r="D1947" s="420">
        <f t="shared" si="32"/>
        <v>0.14649999999892316</v>
      </c>
      <c r="H1947" s="337"/>
      <c r="I1947" s="62"/>
      <c r="J1947" s="82">
        <v>34</v>
      </c>
      <c r="K1947" s="321">
        <v>4</v>
      </c>
    </row>
    <row r="1948" spans="1:11" x14ac:dyDescent="0.3">
      <c r="A1948" s="366">
        <v>42977.17013697917</v>
      </c>
      <c r="B1948" s="355">
        <v>34762.891000000003</v>
      </c>
      <c r="C1948" s="355">
        <f t="shared" si="33"/>
        <v>0.29900000000634464</v>
      </c>
      <c r="D1948" s="420">
        <f t="shared" si="32"/>
        <v>0.14950000000317232</v>
      </c>
      <c r="H1948" s="337"/>
      <c r="I1948" s="62"/>
      <c r="J1948" s="82">
        <v>35</v>
      </c>
      <c r="K1948" s="82">
        <v>1</v>
      </c>
    </row>
    <row r="1949" spans="1:11" x14ac:dyDescent="0.3">
      <c r="A1949" s="366">
        <v>42977.211803587961</v>
      </c>
      <c r="B1949" s="355">
        <v>34763.199999999997</v>
      </c>
      <c r="C1949" s="355">
        <f t="shared" si="33"/>
        <v>0.30899999999382999</v>
      </c>
      <c r="D1949" s="420">
        <f t="shared" si="32"/>
        <v>0.15449999999691499</v>
      </c>
      <c r="H1949" s="337"/>
      <c r="I1949" s="62"/>
      <c r="J1949" s="82">
        <v>36</v>
      </c>
      <c r="K1949" s="319">
        <v>2</v>
      </c>
    </row>
    <row r="1950" spans="1:11" x14ac:dyDescent="0.3">
      <c r="A1950" s="366">
        <v>42977.25347019676</v>
      </c>
      <c r="B1950" s="355">
        <v>34763.5</v>
      </c>
      <c r="C1950" s="355">
        <f t="shared" si="33"/>
        <v>0.30000000000291038</v>
      </c>
      <c r="D1950" s="420">
        <f t="shared" si="32"/>
        <v>0.15000000000145519</v>
      </c>
      <c r="H1950" s="337"/>
      <c r="I1950" s="62"/>
      <c r="J1950" s="82">
        <v>37</v>
      </c>
      <c r="K1950" s="320">
        <v>3</v>
      </c>
    </row>
    <row r="1951" spans="1:11" x14ac:dyDescent="0.3">
      <c r="A1951" s="366">
        <v>42977.295136805558</v>
      </c>
      <c r="B1951" s="355">
        <v>34763.796000000002</v>
      </c>
      <c r="C1951" s="355">
        <f t="shared" si="33"/>
        <v>0.29600000000209548</v>
      </c>
      <c r="D1951" s="420">
        <f t="shared" si="32"/>
        <v>0.14800000000104774</v>
      </c>
      <c r="H1951" s="337"/>
      <c r="I1951" s="62"/>
      <c r="J1951" s="82">
        <v>38</v>
      </c>
      <c r="K1951" s="321">
        <v>4</v>
      </c>
    </row>
    <row r="1952" spans="1:11" x14ac:dyDescent="0.3">
      <c r="A1952" s="366">
        <v>42977.33680341435</v>
      </c>
      <c r="B1952" s="355">
        <v>34764.107000000004</v>
      </c>
      <c r="C1952" s="355">
        <f t="shared" si="33"/>
        <v>0.3110000000015134</v>
      </c>
      <c r="D1952" s="420">
        <f t="shared" si="32"/>
        <v>0.1555000000007567</v>
      </c>
      <c r="H1952" s="337"/>
      <c r="I1952" s="62"/>
      <c r="J1952" s="82">
        <v>39</v>
      </c>
      <c r="K1952" s="82">
        <v>1</v>
      </c>
    </row>
    <row r="1953" spans="1:11" x14ac:dyDescent="0.3">
      <c r="A1953" s="366">
        <v>42977.378470023148</v>
      </c>
      <c r="B1953" s="355">
        <v>34764.411999999997</v>
      </c>
      <c r="C1953" s="355">
        <f t="shared" si="33"/>
        <v>0.30499999999301508</v>
      </c>
      <c r="D1953" s="420">
        <f t="shared" si="32"/>
        <v>0.15249999999650754</v>
      </c>
      <c r="H1953" s="337"/>
      <c r="I1953" s="62"/>
      <c r="J1953" s="82">
        <v>40</v>
      </c>
      <c r="K1953" s="319">
        <v>2</v>
      </c>
    </row>
    <row r="1954" spans="1:11" x14ac:dyDescent="0.3">
      <c r="A1954" s="366">
        <v>42977.420136631947</v>
      </c>
      <c r="B1954" s="355">
        <v>34764.705999999998</v>
      </c>
      <c r="C1954" s="355">
        <f t="shared" si="33"/>
        <v>0.29400000000168802</v>
      </c>
      <c r="D1954" s="420">
        <f t="shared" si="32"/>
        <v>0.14700000000084401</v>
      </c>
      <c r="H1954" s="337"/>
      <c r="I1954" s="62"/>
      <c r="J1954" s="82">
        <v>41</v>
      </c>
      <c r="K1954" s="320">
        <v>3</v>
      </c>
    </row>
    <row r="1955" spans="1:11" x14ac:dyDescent="0.3">
      <c r="A1955" s="366">
        <v>42977.461803240738</v>
      </c>
      <c r="B1955" s="355">
        <v>34765.008000000002</v>
      </c>
      <c r="C1955" s="355">
        <f t="shared" si="33"/>
        <v>0.30200000000331784</v>
      </c>
      <c r="D1955" s="420">
        <f t="shared" si="32"/>
        <v>0.15100000000165892</v>
      </c>
      <c r="H1955" s="337"/>
      <c r="I1955" s="62"/>
      <c r="J1955" s="82">
        <v>42</v>
      </c>
      <c r="K1955" s="321">
        <v>4</v>
      </c>
    </row>
    <row r="1956" spans="1:11" x14ac:dyDescent="0.3">
      <c r="A1956" s="366">
        <v>42977.503469849536</v>
      </c>
      <c r="B1956" s="355">
        <v>34765.311999999998</v>
      </c>
      <c r="C1956" s="355">
        <f t="shared" si="33"/>
        <v>0.30399999999644933</v>
      </c>
      <c r="D1956" s="420">
        <f t="shared" si="32"/>
        <v>0.15199999999822467</v>
      </c>
      <c r="H1956" s="337"/>
      <c r="I1956" s="62"/>
      <c r="J1956" s="82">
        <v>43</v>
      </c>
      <c r="K1956" s="82">
        <v>1</v>
      </c>
    </row>
    <row r="1957" spans="1:11" x14ac:dyDescent="0.3">
      <c r="A1957" s="366">
        <v>42977.545136458335</v>
      </c>
      <c r="B1957" s="355">
        <v>34765.608</v>
      </c>
      <c r="C1957" s="355">
        <f t="shared" si="33"/>
        <v>0.29600000000209548</v>
      </c>
      <c r="D1957" s="420">
        <f t="shared" si="32"/>
        <v>0.14800000000104774</v>
      </c>
      <c r="H1957" s="337"/>
      <c r="I1957" s="62"/>
      <c r="J1957" s="82">
        <v>44</v>
      </c>
      <c r="K1957" s="319">
        <v>2</v>
      </c>
    </row>
    <row r="1958" spans="1:11" x14ac:dyDescent="0.3">
      <c r="A1958" s="366">
        <v>42977.586803067126</v>
      </c>
      <c r="B1958" s="355">
        <v>34765.909</v>
      </c>
      <c r="C1958" s="355">
        <f t="shared" si="33"/>
        <v>0.30099999999947613</v>
      </c>
      <c r="D1958" s="420">
        <f t="shared" si="32"/>
        <v>0.15049999999973807</v>
      </c>
      <c r="H1958" s="337"/>
      <c r="I1958" s="62"/>
      <c r="J1958" s="82">
        <v>45</v>
      </c>
      <c r="K1958" s="320">
        <v>3</v>
      </c>
    </row>
    <row r="1959" spans="1:11" x14ac:dyDescent="0.3">
      <c r="A1959" s="366">
        <v>42977.628469675925</v>
      </c>
      <c r="B1959" s="355">
        <v>34766.212</v>
      </c>
      <c r="C1959" s="355">
        <f t="shared" si="33"/>
        <v>0.30299999999988358</v>
      </c>
      <c r="D1959" s="420">
        <f t="shared" si="32"/>
        <v>0.15149999999994179</v>
      </c>
      <c r="H1959" s="337"/>
      <c r="I1959" s="62"/>
      <c r="J1959" s="82">
        <v>46</v>
      </c>
      <c r="K1959" s="321">
        <v>4</v>
      </c>
    </row>
    <row r="1960" spans="1:11" x14ac:dyDescent="0.3">
      <c r="A1960" s="366">
        <v>42977.670136284723</v>
      </c>
      <c r="B1960" s="355">
        <v>34766.506999999998</v>
      </c>
      <c r="C1960" s="355">
        <f t="shared" si="33"/>
        <v>0.29499999999825377</v>
      </c>
      <c r="D1960" s="420">
        <f t="shared" si="32"/>
        <v>0.14749999999912689</v>
      </c>
      <c r="H1960" s="337"/>
      <c r="I1960" s="62"/>
      <c r="J1960" s="82">
        <v>47</v>
      </c>
      <c r="K1960" s="82">
        <v>1</v>
      </c>
    </row>
    <row r="1961" spans="1:11" x14ac:dyDescent="0.3">
      <c r="A1961" s="366">
        <v>42977.711802893522</v>
      </c>
      <c r="B1961" s="355">
        <v>34766.792999999998</v>
      </c>
      <c r="C1961" s="355">
        <f t="shared" si="33"/>
        <v>0.28600000000005821</v>
      </c>
      <c r="D1961" s="420">
        <f t="shared" si="32"/>
        <v>0.1430000000000291</v>
      </c>
      <c r="H1961" s="337"/>
      <c r="I1961" s="62"/>
      <c r="J1961" s="82">
        <v>48</v>
      </c>
      <c r="K1961" s="319">
        <v>2</v>
      </c>
    </row>
    <row r="1962" spans="1:11" x14ac:dyDescent="0.3">
      <c r="A1962" s="366">
        <v>42977.753469502313</v>
      </c>
      <c r="B1962" s="355">
        <v>34767.093999999997</v>
      </c>
      <c r="C1962" s="355">
        <f t="shared" si="33"/>
        <v>0.30099999999947613</v>
      </c>
      <c r="D1962" s="420">
        <f t="shared" si="32"/>
        <v>0.15049999999973807</v>
      </c>
      <c r="H1962" s="337"/>
      <c r="I1962" s="62"/>
      <c r="J1962" s="82">
        <v>49</v>
      </c>
      <c r="K1962" s="320">
        <v>3</v>
      </c>
    </row>
    <row r="1963" spans="1:11" x14ac:dyDescent="0.3">
      <c r="A1963" s="366">
        <v>42977.795136111112</v>
      </c>
      <c r="B1963" s="355">
        <v>34767.389000000003</v>
      </c>
      <c r="C1963" s="355">
        <f t="shared" si="33"/>
        <v>0.29500000000552973</v>
      </c>
      <c r="D1963" s="420">
        <f t="shared" si="32"/>
        <v>0.14750000000276486</v>
      </c>
      <c r="H1963" s="337"/>
      <c r="I1963" s="62"/>
      <c r="J1963" s="82">
        <v>50</v>
      </c>
      <c r="K1963" s="321">
        <v>4</v>
      </c>
    </row>
    <row r="1964" spans="1:11" x14ac:dyDescent="0.3">
      <c r="A1964" s="366">
        <v>42977.83680271991</v>
      </c>
      <c r="B1964" s="355">
        <v>34767.67</v>
      </c>
      <c r="C1964" s="355">
        <f t="shared" si="33"/>
        <v>0.28099999999540159</v>
      </c>
      <c r="D1964" s="420">
        <f t="shared" si="32"/>
        <v>0.1404999999977008</v>
      </c>
      <c r="H1964" s="337"/>
      <c r="I1964" s="62"/>
      <c r="J1964" s="82">
        <v>51</v>
      </c>
      <c r="K1964" s="82">
        <v>1</v>
      </c>
    </row>
    <row r="1965" spans="1:11" x14ac:dyDescent="0.3">
      <c r="A1965" s="366">
        <v>42977.878469328702</v>
      </c>
      <c r="B1965" s="355">
        <v>34767.959000000003</v>
      </c>
      <c r="C1965" s="355">
        <f t="shared" si="33"/>
        <v>0.28900000000430737</v>
      </c>
      <c r="D1965" s="420">
        <f t="shared" si="32"/>
        <v>0.14450000000215368</v>
      </c>
      <c r="H1965" s="337"/>
      <c r="I1965" s="62"/>
      <c r="J1965" s="82">
        <v>52</v>
      </c>
      <c r="K1965" s="319">
        <v>2</v>
      </c>
    </row>
    <row r="1966" spans="1:11" x14ac:dyDescent="0.3">
      <c r="A1966" s="366">
        <v>42977.9201359375</v>
      </c>
      <c r="B1966" s="355">
        <v>34768.254000000001</v>
      </c>
      <c r="C1966" s="355">
        <f t="shared" si="33"/>
        <v>0.29499999999825377</v>
      </c>
      <c r="D1966" s="420">
        <f t="shared" si="32"/>
        <v>0.14749999999912689</v>
      </c>
      <c r="H1966" s="337"/>
      <c r="I1966" s="62"/>
      <c r="J1966" s="82">
        <v>53</v>
      </c>
      <c r="K1966" s="320">
        <v>3</v>
      </c>
    </row>
    <row r="1967" spans="1:11" x14ac:dyDescent="0.3">
      <c r="A1967" s="360">
        <v>42977.961802546299</v>
      </c>
      <c r="B1967" s="356">
        <v>34768.542999999998</v>
      </c>
      <c r="C1967" s="356">
        <f t="shared" si="33"/>
        <v>0.28899999999703141</v>
      </c>
      <c r="D1967" s="418">
        <f t="shared" si="32"/>
        <v>0.1444999999985157</v>
      </c>
      <c r="E1967" s="336">
        <f>SUM(C1944:C1967)*7.4805194805</f>
        <v>53.343584415454643</v>
      </c>
      <c r="F1967" s="324">
        <f>AVERAGE(D1944:D1967)</f>
        <v>0.14856250000002547</v>
      </c>
      <c r="G1967" s="324">
        <f>_xlfn.STDEV.S(D1944:D1967)</f>
        <v>3.6543972913541554E-3</v>
      </c>
      <c r="H1967" s="337"/>
      <c r="I1967" s="62"/>
      <c r="J1967" s="82">
        <v>54</v>
      </c>
      <c r="K1967" s="321">
        <v>4</v>
      </c>
    </row>
    <row r="1968" spans="1:11" x14ac:dyDescent="0.3">
      <c r="A1968" s="366">
        <v>42978.00346915509</v>
      </c>
      <c r="B1968" s="355">
        <v>34768.832999999999</v>
      </c>
      <c r="C1968" s="355">
        <f t="shared" si="33"/>
        <v>0.29000000000087311</v>
      </c>
      <c r="D1968" s="420">
        <f t="shared" si="32"/>
        <v>0.14500000000043656</v>
      </c>
      <c r="H1968" s="337"/>
      <c r="I1968" s="62"/>
      <c r="J1968" s="82">
        <v>55</v>
      </c>
      <c r="K1968" s="82">
        <v>1</v>
      </c>
    </row>
    <row r="1969" spans="1:11" x14ac:dyDescent="0.3">
      <c r="A1969" s="366">
        <v>42978.045135763889</v>
      </c>
      <c r="B1969" s="355">
        <v>34769.137000000002</v>
      </c>
      <c r="C1969" s="355">
        <f t="shared" si="33"/>
        <v>0.30400000000372529</v>
      </c>
      <c r="D1969" s="420">
        <f t="shared" si="32"/>
        <v>0.15200000000186265</v>
      </c>
      <c r="H1969" s="337"/>
      <c r="I1969" s="62"/>
      <c r="J1969" s="82">
        <v>56</v>
      </c>
      <c r="K1969" s="319">
        <v>2</v>
      </c>
    </row>
    <row r="1970" spans="1:11" x14ac:dyDescent="0.3">
      <c r="A1970" s="366">
        <v>42978.086802372687</v>
      </c>
      <c r="B1970" s="355">
        <v>34769.432000000001</v>
      </c>
      <c r="C1970" s="355">
        <f t="shared" si="33"/>
        <v>0.29499999999825377</v>
      </c>
      <c r="D1970" s="420">
        <f t="shared" si="32"/>
        <v>0.14749999999912689</v>
      </c>
      <c r="H1970" s="337"/>
      <c r="I1970" s="62"/>
      <c r="J1970" s="82">
        <v>57</v>
      </c>
      <c r="K1970" s="320">
        <v>3</v>
      </c>
    </row>
    <row r="1971" spans="1:11" x14ac:dyDescent="0.3">
      <c r="A1971" s="366">
        <v>42978.128468981478</v>
      </c>
      <c r="B1971" s="355">
        <v>34769.72</v>
      </c>
      <c r="C1971" s="355">
        <f t="shared" si="33"/>
        <v>0.28800000000046566</v>
      </c>
      <c r="D1971" s="420">
        <f t="shared" si="32"/>
        <v>0.14400000000023283</v>
      </c>
      <c r="H1971" s="337"/>
      <c r="I1971" s="62"/>
      <c r="J1971" s="82">
        <v>58</v>
      </c>
      <c r="K1971" s="321">
        <v>4</v>
      </c>
    </row>
    <row r="1972" spans="1:11" x14ac:dyDescent="0.3">
      <c r="A1972" s="366">
        <v>42978.170135590277</v>
      </c>
      <c r="B1972" s="355">
        <v>34770.019</v>
      </c>
      <c r="C1972" s="355">
        <f t="shared" si="33"/>
        <v>0.29899999999906868</v>
      </c>
      <c r="D1972" s="420">
        <f t="shared" si="32"/>
        <v>0.14949999999953434</v>
      </c>
      <c r="H1972" s="337"/>
      <c r="I1972" s="62"/>
      <c r="J1972" s="82">
        <v>59</v>
      </c>
      <c r="K1972" s="82">
        <v>1</v>
      </c>
    </row>
    <row r="1973" spans="1:11" x14ac:dyDescent="0.3">
      <c r="A1973" s="366">
        <v>42978.211802199075</v>
      </c>
      <c r="B1973" s="355">
        <v>34770.328000000001</v>
      </c>
      <c r="C1973" s="355">
        <f t="shared" si="33"/>
        <v>0.30900000000110595</v>
      </c>
      <c r="D1973" s="420">
        <f t="shared" si="32"/>
        <v>0.15450000000055297</v>
      </c>
      <c r="H1973" s="337"/>
      <c r="I1973" s="62"/>
      <c r="J1973" s="82">
        <v>60</v>
      </c>
      <c r="K1973" s="319">
        <v>2</v>
      </c>
    </row>
    <row r="1974" spans="1:11" x14ac:dyDescent="0.3">
      <c r="A1974" s="366">
        <v>42978.253468807867</v>
      </c>
      <c r="B1974" s="355">
        <v>34770.620999999999</v>
      </c>
      <c r="C1974" s="355">
        <f t="shared" si="33"/>
        <v>0.29299999999784632</v>
      </c>
      <c r="D1974" s="420">
        <f t="shared" si="32"/>
        <v>0.14649999999892316</v>
      </c>
      <c r="H1974" s="337"/>
      <c r="I1974" s="62"/>
      <c r="J1974" s="82">
        <v>61</v>
      </c>
      <c r="K1974" s="320">
        <v>3</v>
      </c>
    </row>
    <row r="1975" spans="1:11" x14ac:dyDescent="0.3">
      <c r="A1975" s="366">
        <v>42978.295135416665</v>
      </c>
      <c r="B1975" s="355">
        <v>34770.921999999999</v>
      </c>
      <c r="C1975" s="355">
        <f t="shared" si="33"/>
        <v>0.30099999999947613</v>
      </c>
      <c r="D1975" s="420">
        <f t="shared" si="32"/>
        <v>0.15049999999973807</v>
      </c>
      <c r="H1975" s="337"/>
      <c r="I1975" s="62"/>
      <c r="J1975" s="82">
        <v>62</v>
      </c>
      <c r="K1975" s="321">
        <v>4</v>
      </c>
    </row>
    <row r="1976" spans="1:11" x14ac:dyDescent="0.3">
      <c r="A1976" s="366">
        <v>42978.336802025464</v>
      </c>
      <c r="B1976" s="355">
        <v>34771.228999999999</v>
      </c>
      <c r="C1976" s="355">
        <f t="shared" si="33"/>
        <v>0.30700000000069849</v>
      </c>
      <c r="D1976" s="420">
        <f t="shared" si="32"/>
        <v>0.15350000000034925</v>
      </c>
      <c r="H1976" s="337"/>
      <c r="I1976" s="62"/>
      <c r="J1976" s="82">
        <v>63</v>
      </c>
      <c r="K1976" s="82">
        <v>1</v>
      </c>
    </row>
    <row r="1977" spans="1:11" x14ac:dyDescent="0.3">
      <c r="A1977" s="366">
        <v>42978.378468634262</v>
      </c>
      <c r="B1977" s="355">
        <v>34771.53</v>
      </c>
      <c r="C1977" s="355">
        <f t="shared" si="33"/>
        <v>0.30099999999947613</v>
      </c>
      <c r="D1977" s="420">
        <f t="shared" si="32"/>
        <v>0.15049999999973807</v>
      </c>
      <c r="H1977" s="337"/>
      <c r="I1977" s="62"/>
      <c r="J1977" s="82">
        <v>64</v>
      </c>
      <c r="K1977" s="319">
        <v>2</v>
      </c>
    </row>
    <row r="1978" spans="1:11" x14ac:dyDescent="0.3">
      <c r="A1978" s="366">
        <v>42978.420135243054</v>
      </c>
      <c r="B1978" s="355">
        <v>34771.828999999998</v>
      </c>
      <c r="C1978" s="355">
        <f t="shared" si="33"/>
        <v>0.29899999999906868</v>
      </c>
      <c r="D1978" s="420">
        <f t="shared" si="32"/>
        <v>0.14949999999953434</v>
      </c>
      <c r="H1978" s="337"/>
      <c r="I1978" s="62"/>
      <c r="J1978" s="82">
        <v>65</v>
      </c>
      <c r="K1978" s="320">
        <v>3</v>
      </c>
    </row>
    <row r="1979" spans="1:11" x14ac:dyDescent="0.3">
      <c r="A1979" s="366">
        <v>42978.461801851852</v>
      </c>
      <c r="B1979" s="355">
        <v>34772.137999999999</v>
      </c>
      <c r="C1979" s="355">
        <f t="shared" si="33"/>
        <v>0.30900000000110595</v>
      </c>
      <c r="D1979" s="420">
        <f t="shared" si="32"/>
        <v>0.15450000000055297</v>
      </c>
      <c r="H1979" s="337"/>
      <c r="I1979" s="62"/>
      <c r="J1979" s="82">
        <v>66</v>
      </c>
      <c r="K1979" s="321">
        <v>4</v>
      </c>
    </row>
    <row r="1980" spans="1:11" x14ac:dyDescent="0.3">
      <c r="A1980" s="366">
        <v>42978.503468460651</v>
      </c>
      <c r="B1980" s="355">
        <v>34772.438000000002</v>
      </c>
      <c r="C1980" s="355">
        <f t="shared" si="33"/>
        <v>0.30000000000291038</v>
      </c>
      <c r="D1980" s="420">
        <f t="shared" si="32"/>
        <v>0.15000000000145519</v>
      </c>
      <c r="H1980" s="337"/>
      <c r="I1980" s="62"/>
      <c r="J1980" s="82">
        <v>67</v>
      </c>
      <c r="K1980" s="82">
        <v>1</v>
      </c>
    </row>
    <row r="1981" spans="1:11" x14ac:dyDescent="0.3">
      <c r="A1981" s="366">
        <v>42978.545135069442</v>
      </c>
      <c r="B1981" s="355">
        <v>34772.730000000003</v>
      </c>
      <c r="C1981" s="355">
        <f t="shared" si="33"/>
        <v>0.29200000000128057</v>
      </c>
      <c r="D1981" s="420">
        <f t="shared" si="32"/>
        <v>0.14600000000064028</v>
      </c>
      <c r="H1981" s="337"/>
      <c r="I1981" s="62"/>
      <c r="J1981" s="82">
        <v>68</v>
      </c>
      <c r="K1981" s="319">
        <v>2</v>
      </c>
    </row>
    <row r="1982" spans="1:11" x14ac:dyDescent="0.3">
      <c r="A1982" s="366">
        <v>42978.586801678241</v>
      </c>
      <c r="B1982" s="355">
        <v>34773.033000000003</v>
      </c>
      <c r="C1982" s="355">
        <f t="shared" si="33"/>
        <v>0.30299999999988358</v>
      </c>
      <c r="D1982" s="420">
        <f t="shared" si="32"/>
        <v>0.15149999999994179</v>
      </c>
      <c r="H1982" s="337"/>
      <c r="I1982" s="62"/>
      <c r="J1982" s="82">
        <v>69</v>
      </c>
      <c r="K1982" s="320">
        <v>3</v>
      </c>
    </row>
    <row r="1983" spans="1:11" x14ac:dyDescent="0.3">
      <c r="A1983" s="366">
        <v>42978.628468287039</v>
      </c>
      <c r="B1983" s="355">
        <v>34773.337</v>
      </c>
      <c r="C1983" s="355">
        <f t="shared" si="33"/>
        <v>0.30399999999644933</v>
      </c>
      <c r="D1983" s="420">
        <f t="shared" si="32"/>
        <v>0.15199999999822467</v>
      </c>
      <c r="H1983" s="337"/>
      <c r="I1983" s="62"/>
      <c r="J1983" s="82">
        <v>70</v>
      </c>
      <c r="K1983" s="321">
        <v>4</v>
      </c>
    </row>
    <row r="1984" spans="1:11" x14ac:dyDescent="0.3">
      <c r="A1984" s="366">
        <v>42978.67013489583</v>
      </c>
      <c r="B1984" s="355">
        <v>34773.627999999997</v>
      </c>
      <c r="C1984" s="355">
        <f t="shared" si="33"/>
        <v>0.29099999999743886</v>
      </c>
      <c r="D1984" s="420">
        <f t="shared" si="32"/>
        <v>0.14549999999871943</v>
      </c>
      <c r="H1984" s="337"/>
      <c r="I1984" s="62"/>
      <c r="J1984" s="82">
        <v>71</v>
      </c>
      <c r="K1984" s="82">
        <v>1</v>
      </c>
    </row>
    <row r="1985" spans="1:11" x14ac:dyDescent="0.3">
      <c r="A1985" s="366">
        <v>42978.711801504629</v>
      </c>
      <c r="B1985" s="355">
        <v>34773.923999999999</v>
      </c>
      <c r="C1985" s="355">
        <f t="shared" si="33"/>
        <v>0.29600000000209548</v>
      </c>
      <c r="D1985" s="420">
        <f t="shared" si="32"/>
        <v>0.14800000000104774</v>
      </c>
      <c r="H1985" s="337"/>
      <c r="I1985" s="62"/>
      <c r="J1985" s="82">
        <v>72</v>
      </c>
      <c r="K1985" s="319">
        <v>2</v>
      </c>
    </row>
    <row r="1986" spans="1:11" x14ac:dyDescent="0.3">
      <c r="A1986" s="366">
        <v>42978.753468113428</v>
      </c>
      <c r="B1986" s="355">
        <v>34774.222000000002</v>
      </c>
      <c r="C1986" s="355">
        <f t="shared" si="33"/>
        <v>0.29800000000250293</v>
      </c>
      <c r="D1986" s="420">
        <f t="shared" si="32"/>
        <v>0.14900000000125146</v>
      </c>
      <c r="H1986" s="337"/>
      <c r="I1986" s="62"/>
      <c r="J1986" s="82">
        <v>73</v>
      </c>
      <c r="K1986" s="320">
        <v>3</v>
      </c>
    </row>
    <row r="1987" spans="1:11" x14ac:dyDescent="0.3">
      <c r="A1987" s="366">
        <v>42978.795134722219</v>
      </c>
      <c r="B1987" s="355">
        <v>34774.512000000002</v>
      </c>
      <c r="C1987" s="355">
        <f t="shared" si="33"/>
        <v>0.29000000000087311</v>
      </c>
      <c r="D1987" s="420">
        <f t="shared" si="32"/>
        <v>0.14500000000043656</v>
      </c>
      <c r="H1987" s="337"/>
      <c r="I1987" s="62"/>
      <c r="J1987" s="82">
        <v>74</v>
      </c>
      <c r="K1987" s="321">
        <v>4</v>
      </c>
    </row>
    <row r="1988" spans="1:11" x14ac:dyDescent="0.3">
      <c r="A1988" s="366">
        <v>42978.836801331017</v>
      </c>
      <c r="B1988" s="355">
        <v>34774.796999999999</v>
      </c>
      <c r="C1988" s="355">
        <f t="shared" si="33"/>
        <v>0.2849999999962165</v>
      </c>
      <c r="D1988" s="420">
        <f t="shared" si="32"/>
        <v>0.14249999999810825</v>
      </c>
      <c r="H1988" s="337"/>
      <c r="I1988" s="62"/>
      <c r="J1988" s="82">
        <v>75</v>
      </c>
      <c r="K1988" s="82">
        <v>1</v>
      </c>
    </row>
    <row r="1989" spans="1:11" x14ac:dyDescent="0.3">
      <c r="A1989" s="366">
        <v>42978.878467939816</v>
      </c>
      <c r="B1989" s="355">
        <v>34775.095999999998</v>
      </c>
      <c r="C1989" s="355">
        <f t="shared" si="33"/>
        <v>0.29899999999906868</v>
      </c>
      <c r="D1989" s="420">
        <f t="shared" si="32"/>
        <v>0.14949999999953434</v>
      </c>
      <c r="H1989" s="337"/>
      <c r="I1989" s="62"/>
      <c r="J1989" s="82">
        <v>76</v>
      </c>
      <c r="K1989" s="319">
        <v>2</v>
      </c>
    </row>
    <row r="1990" spans="1:11" x14ac:dyDescent="0.3">
      <c r="A1990" s="366">
        <v>42978.920134548614</v>
      </c>
      <c r="B1990" s="355">
        <v>34775.391000000003</v>
      </c>
      <c r="C1990" s="355">
        <f t="shared" si="33"/>
        <v>0.29500000000552973</v>
      </c>
      <c r="D1990" s="420">
        <f t="shared" si="32"/>
        <v>0.14750000000276486</v>
      </c>
      <c r="H1990" s="337"/>
      <c r="I1990" s="62"/>
      <c r="J1990" s="82">
        <v>77</v>
      </c>
      <c r="K1990" s="320">
        <v>3</v>
      </c>
    </row>
    <row r="1991" spans="1:11" x14ac:dyDescent="0.3">
      <c r="A1991" s="360">
        <v>42978.961801157406</v>
      </c>
      <c r="B1991" s="356">
        <v>34775.678999999996</v>
      </c>
      <c r="C1991" s="356">
        <f t="shared" si="33"/>
        <v>0.2879999999931897</v>
      </c>
      <c r="D1991" s="418">
        <f t="shared" si="32"/>
        <v>0.14399999999659485</v>
      </c>
      <c r="E1991" s="336">
        <f>SUM(C1968:C1991)*7.4805194805</f>
        <v>53.380987012837551</v>
      </c>
      <c r="F1991" s="324">
        <f>AVERAGE(D1968:D1991)</f>
        <v>0.14866666666663755</v>
      </c>
      <c r="G1991" s="324">
        <f>_xlfn.STDEV.S(D1968:D1991)</f>
        <v>3.399701607113404E-3</v>
      </c>
      <c r="H1991" s="337"/>
      <c r="I1991" s="62"/>
      <c r="J1991" s="82">
        <v>78</v>
      </c>
      <c r="K1991" s="321">
        <v>4</v>
      </c>
    </row>
    <row r="1992" spans="1:11" x14ac:dyDescent="0.3">
      <c r="A1992" s="366">
        <v>42979.003467766204</v>
      </c>
      <c r="B1992" s="355">
        <v>34775.976000000002</v>
      </c>
      <c r="C1992" s="355">
        <f t="shared" si="33"/>
        <v>0.29700000000593718</v>
      </c>
      <c r="D1992" s="420">
        <f t="shared" si="32"/>
        <v>0.14850000000296859</v>
      </c>
      <c r="H1992" s="337"/>
      <c r="I1992" s="62"/>
      <c r="J1992" s="82">
        <v>79</v>
      </c>
      <c r="K1992" s="82">
        <v>1</v>
      </c>
    </row>
    <row r="1993" spans="1:11" x14ac:dyDescent="0.3">
      <c r="A1993" s="366">
        <v>42979.045134375003</v>
      </c>
      <c r="B1993" s="355">
        <v>34776.281999999999</v>
      </c>
      <c r="C1993" s="355">
        <f t="shared" si="33"/>
        <v>0.30599999999685679</v>
      </c>
      <c r="D1993" s="420">
        <f t="shared" si="32"/>
        <v>0.15299999999842839</v>
      </c>
      <c r="H1993" s="337"/>
      <c r="I1993" s="62"/>
      <c r="J1993" s="82">
        <v>80</v>
      </c>
      <c r="K1993" s="319">
        <v>2</v>
      </c>
    </row>
    <row r="1994" spans="1:11" x14ac:dyDescent="0.3">
      <c r="A1994" s="366">
        <v>42979.086800983794</v>
      </c>
      <c r="B1994" s="355">
        <v>34776.58</v>
      </c>
      <c r="C1994" s="355">
        <f t="shared" si="33"/>
        <v>0.29800000000250293</v>
      </c>
      <c r="D1994" s="420">
        <f t="shared" si="32"/>
        <v>0.14900000000125146</v>
      </c>
      <c r="H1994" s="337"/>
      <c r="I1994" s="62"/>
      <c r="J1994" s="82">
        <v>81</v>
      </c>
      <c r="K1994" s="320">
        <v>3</v>
      </c>
    </row>
    <row r="1995" spans="1:11" x14ac:dyDescent="0.3">
      <c r="A1995" s="366">
        <v>42979.128467592593</v>
      </c>
      <c r="B1995" s="355">
        <v>34776.879999999997</v>
      </c>
      <c r="C1995" s="355">
        <f t="shared" si="33"/>
        <v>0.29999999999563443</v>
      </c>
      <c r="D1995" s="420">
        <f t="shared" si="32"/>
        <v>0.14999999999781721</v>
      </c>
      <c r="H1995" s="337"/>
      <c r="I1995" s="62"/>
      <c r="J1995" s="82">
        <v>82</v>
      </c>
      <c r="K1995" s="321">
        <v>4</v>
      </c>
    </row>
    <row r="1996" spans="1:11" x14ac:dyDescent="0.3">
      <c r="A1996" s="366">
        <v>42979.170134201391</v>
      </c>
      <c r="B1996" s="355">
        <v>34777.188000000002</v>
      </c>
      <c r="C1996" s="355">
        <f t="shared" si="33"/>
        <v>0.3080000000045402</v>
      </c>
      <c r="D1996" s="420">
        <f t="shared" si="32"/>
        <v>0.1540000000022701</v>
      </c>
      <c r="H1996" s="337"/>
      <c r="I1996" s="62"/>
      <c r="J1996" s="82">
        <v>83</v>
      </c>
      <c r="K1996" s="82">
        <v>1</v>
      </c>
    </row>
    <row r="1997" spans="1:11" x14ac:dyDescent="0.3">
      <c r="A1997" s="366">
        <v>42979.211800810182</v>
      </c>
      <c r="B1997" s="355">
        <v>34777.487999999998</v>
      </c>
      <c r="C1997" s="355">
        <f t="shared" si="33"/>
        <v>0.29999999999563443</v>
      </c>
      <c r="D1997" s="420">
        <f t="shared" si="32"/>
        <v>0.14999999999781721</v>
      </c>
      <c r="H1997" s="337"/>
      <c r="I1997" s="62"/>
      <c r="J1997" s="82">
        <v>84</v>
      </c>
      <c r="K1997" s="319">
        <v>2</v>
      </c>
    </row>
    <row r="1998" spans="1:11" x14ac:dyDescent="0.3">
      <c r="A1998" s="366">
        <v>42979.253467418981</v>
      </c>
      <c r="B1998" s="355">
        <v>34777.785000000003</v>
      </c>
      <c r="C1998" s="355">
        <f t="shared" si="33"/>
        <v>0.29700000000593718</v>
      </c>
      <c r="D1998" s="420">
        <f t="shared" si="32"/>
        <v>0.14850000000296859</v>
      </c>
      <c r="H1998" s="337"/>
      <c r="I1998" s="62"/>
      <c r="J1998" s="82">
        <v>85</v>
      </c>
      <c r="K1998" s="320">
        <v>3</v>
      </c>
    </row>
    <row r="1999" spans="1:11" x14ac:dyDescent="0.3">
      <c r="A1999" s="366">
        <v>42979.29513402778</v>
      </c>
      <c r="B1999" s="355">
        <v>34778.093000000001</v>
      </c>
      <c r="C1999" s="355">
        <f t="shared" si="33"/>
        <v>0.30799999999726424</v>
      </c>
      <c r="D1999" s="420">
        <f t="shared" si="32"/>
        <v>0.15399999999863212</v>
      </c>
      <c r="H1999" s="337"/>
      <c r="I1999" s="62"/>
      <c r="J1999" s="82">
        <v>86</v>
      </c>
      <c r="K1999" s="321">
        <v>4</v>
      </c>
    </row>
    <row r="2000" spans="1:11" x14ac:dyDescent="0.3">
      <c r="A2000" s="366">
        <v>42979.336800636571</v>
      </c>
      <c r="B2000" s="355">
        <v>34778.400999999998</v>
      </c>
      <c r="C2000" s="355">
        <f t="shared" si="33"/>
        <v>0.30799999999726424</v>
      </c>
      <c r="D2000" s="420">
        <f t="shared" si="32"/>
        <v>0.15399999999863212</v>
      </c>
      <c r="H2000" s="337"/>
      <c r="I2000" s="62"/>
      <c r="J2000" s="82">
        <v>87</v>
      </c>
      <c r="K2000" s="82">
        <v>1</v>
      </c>
    </row>
    <row r="2001" spans="1:12" x14ac:dyDescent="0.3">
      <c r="A2001" s="366">
        <v>42979.378467245369</v>
      </c>
      <c r="B2001" s="355">
        <v>34778.699999999997</v>
      </c>
      <c r="C2001" s="355">
        <f t="shared" si="33"/>
        <v>0.29899999999906868</v>
      </c>
      <c r="D2001" s="420">
        <f t="shared" si="32"/>
        <v>0.14949999999953434</v>
      </c>
      <c r="H2001" s="337"/>
      <c r="I2001" s="62"/>
      <c r="J2001" s="82">
        <v>88</v>
      </c>
      <c r="K2001" s="319">
        <v>2</v>
      </c>
    </row>
    <row r="2002" spans="1:12" x14ac:dyDescent="0.3">
      <c r="A2002" s="366">
        <v>42979.420133854168</v>
      </c>
      <c r="B2002" s="355">
        <v>34779.006000000001</v>
      </c>
      <c r="C2002" s="355">
        <f t="shared" si="33"/>
        <v>0.30600000000413274</v>
      </c>
      <c r="D2002" s="420">
        <f t="shared" si="32"/>
        <v>0.15300000000206637</v>
      </c>
      <c r="H2002" s="337"/>
      <c r="I2002" s="62"/>
      <c r="J2002" s="82">
        <v>89</v>
      </c>
      <c r="K2002" s="320">
        <v>3</v>
      </c>
    </row>
    <row r="2003" spans="1:12" x14ac:dyDescent="0.3">
      <c r="A2003" s="366">
        <v>42979.461800462966</v>
      </c>
      <c r="B2003" s="355">
        <v>34779.315000000002</v>
      </c>
      <c r="C2003" s="355">
        <f t="shared" si="33"/>
        <v>0.30900000000110595</v>
      </c>
      <c r="D2003" s="420">
        <f t="shared" si="32"/>
        <v>0.15450000000055297</v>
      </c>
      <c r="H2003" s="337"/>
      <c r="I2003" s="62"/>
      <c r="J2003" s="82">
        <v>90</v>
      </c>
      <c r="K2003" s="321">
        <v>4</v>
      </c>
    </row>
    <row r="2004" spans="1:12" x14ac:dyDescent="0.3">
      <c r="A2004" s="366">
        <v>42979.503467071758</v>
      </c>
      <c r="B2004" s="355">
        <v>34779.612000000001</v>
      </c>
      <c r="C2004" s="355">
        <f t="shared" si="33"/>
        <v>0.29699999999866122</v>
      </c>
      <c r="D2004" s="420">
        <f t="shared" si="32"/>
        <v>0.14849999999933061</v>
      </c>
      <c r="H2004" s="337"/>
      <c r="I2004" s="62"/>
      <c r="J2004" s="82">
        <v>91</v>
      </c>
      <c r="K2004" s="82">
        <v>1</v>
      </c>
    </row>
    <row r="2005" spans="1:12" x14ac:dyDescent="0.3">
      <c r="A2005" s="366">
        <v>42979.545133680556</v>
      </c>
      <c r="B2005" s="355">
        <v>34779.919000000002</v>
      </c>
      <c r="C2005" s="355">
        <f t="shared" si="33"/>
        <v>0.30700000000069849</v>
      </c>
      <c r="D2005" s="420">
        <f t="shared" si="32"/>
        <v>0.15350000000034925</v>
      </c>
      <c r="H2005" s="337"/>
      <c r="I2005" s="62"/>
      <c r="J2005" s="82">
        <v>92</v>
      </c>
      <c r="K2005" s="319">
        <v>2</v>
      </c>
    </row>
    <row r="2006" spans="1:12" x14ac:dyDescent="0.3">
      <c r="A2006" s="366">
        <v>42979.586800289355</v>
      </c>
      <c r="B2006" s="355">
        <v>34780.222000000002</v>
      </c>
      <c r="C2006" s="355">
        <f t="shared" si="33"/>
        <v>0.30299999999988358</v>
      </c>
      <c r="D2006" s="420">
        <f t="shared" si="32"/>
        <v>0.15149999999994179</v>
      </c>
      <c r="H2006" s="337"/>
      <c r="I2006" s="62"/>
      <c r="J2006" s="82">
        <v>93</v>
      </c>
      <c r="K2006" s="320">
        <v>3</v>
      </c>
    </row>
    <row r="2007" spans="1:12" x14ac:dyDescent="0.3">
      <c r="A2007" s="366">
        <v>42979.628466898146</v>
      </c>
      <c r="B2007" s="355">
        <v>34780.519999999997</v>
      </c>
      <c r="C2007" s="355">
        <f t="shared" si="33"/>
        <v>0.29799999999522697</v>
      </c>
      <c r="D2007" s="420">
        <f t="shared" si="32"/>
        <v>0.14899999999761349</v>
      </c>
      <c r="H2007" s="337"/>
      <c r="I2007" s="62"/>
      <c r="J2007" s="82">
        <v>94</v>
      </c>
      <c r="K2007" s="321">
        <v>4</v>
      </c>
    </row>
    <row r="2008" spans="1:12" x14ac:dyDescent="0.3">
      <c r="A2008" s="366">
        <v>42979.670133506945</v>
      </c>
      <c r="B2008" s="355">
        <v>34780.815000000002</v>
      </c>
      <c r="C2008" s="355">
        <f t="shared" si="33"/>
        <v>0.29500000000552973</v>
      </c>
      <c r="D2008" s="420">
        <f t="shared" si="32"/>
        <v>0.14750000000276486</v>
      </c>
      <c r="H2008" s="337"/>
      <c r="I2008" s="62"/>
      <c r="J2008" s="82">
        <v>95</v>
      </c>
      <c r="K2008" s="82">
        <v>1</v>
      </c>
    </row>
    <row r="2009" spans="1:12" x14ac:dyDescent="0.3">
      <c r="A2009" s="366">
        <v>42979.711800115743</v>
      </c>
      <c r="B2009" s="355">
        <v>34781.125</v>
      </c>
      <c r="C2009" s="355">
        <f t="shared" si="33"/>
        <v>0.30999999999767169</v>
      </c>
      <c r="D2009" s="420">
        <f t="shared" si="32"/>
        <v>0.15499999999883585</v>
      </c>
      <c r="H2009" s="337"/>
      <c r="I2009" s="62"/>
      <c r="J2009" s="82">
        <v>96</v>
      </c>
      <c r="K2009" s="319">
        <v>2</v>
      </c>
    </row>
    <row r="2010" spans="1:12" x14ac:dyDescent="0.3">
      <c r="A2010" s="366">
        <v>42979.754166666666</v>
      </c>
      <c r="B2010" s="318">
        <v>34781.427000000003</v>
      </c>
      <c r="C2010" s="355">
        <f t="shared" si="33"/>
        <v>0.30200000000331784</v>
      </c>
      <c r="D2010" s="420">
        <f t="shared" si="32"/>
        <v>0.15100000000165892</v>
      </c>
      <c r="H2010" s="337"/>
      <c r="I2010" s="62"/>
      <c r="J2010" s="82">
        <v>1</v>
      </c>
      <c r="K2010" s="320">
        <v>3</v>
      </c>
      <c r="L2010" s="345" t="s">
        <v>313</v>
      </c>
    </row>
    <row r="2011" spans="1:12" x14ac:dyDescent="0.3">
      <c r="A2011" s="366">
        <v>42979.79583333333</v>
      </c>
      <c r="B2011" s="318">
        <v>34781.716999999997</v>
      </c>
      <c r="C2011" s="355">
        <f t="shared" si="33"/>
        <v>0.28999999999359716</v>
      </c>
      <c r="D2011" s="420">
        <f t="shared" si="32"/>
        <v>0.14499999999679858</v>
      </c>
      <c r="H2011" s="337"/>
      <c r="I2011" s="62"/>
      <c r="J2011" s="82">
        <v>2</v>
      </c>
      <c r="K2011" s="321">
        <v>4</v>
      </c>
    </row>
    <row r="2012" spans="1:12" x14ac:dyDescent="0.3">
      <c r="A2012" s="366">
        <v>42979.837500000001</v>
      </c>
      <c r="B2012" s="318">
        <v>34782.014000000003</v>
      </c>
      <c r="C2012" s="355">
        <f t="shared" si="33"/>
        <v>0.29700000000593718</v>
      </c>
      <c r="D2012" s="420">
        <f t="shared" si="32"/>
        <v>0.14850000000296859</v>
      </c>
      <c r="H2012" s="337"/>
      <c r="I2012" s="62"/>
      <c r="J2012" s="82">
        <v>3</v>
      </c>
      <c r="K2012" s="82">
        <v>1</v>
      </c>
    </row>
    <row r="2013" spans="1:12" x14ac:dyDescent="0.3">
      <c r="A2013" s="366">
        <v>42979.879166666666</v>
      </c>
      <c r="B2013" s="318">
        <v>34782.319000000003</v>
      </c>
      <c r="C2013" s="355">
        <f t="shared" si="33"/>
        <v>0.30500000000029104</v>
      </c>
      <c r="D2013" s="420">
        <f t="shared" si="32"/>
        <v>0.15250000000014552</v>
      </c>
      <c r="H2013" s="337"/>
      <c r="I2013" s="62"/>
      <c r="J2013" s="82">
        <v>4</v>
      </c>
      <c r="K2013" s="319">
        <v>2</v>
      </c>
    </row>
    <row r="2014" spans="1:12" x14ac:dyDescent="0.3">
      <c r="A2014" s="366">
        <v>42979.92083333333</v>
      </c>
      <c r="B2014" s="318">
        <v>34782.610999999997</v>
      </c>
      <c r="C2014" s="355">
        <f t="shared" si="33"/>
        <v>0.29199999999400461</v>
      </c>
      <c r="D2014" s="420">
        <f t="shared" si="32"/>
        <v>0.14599999999700231</v>
      </c>
      <c r="H2014" s="337"/>
      <c r="I2014" s="62"/>
      <c r="J2014" s="82">
        <v>5</v>
      </c>
      <c r="K2014" s="320">
        <v>3</v>
      </c>
    </row>
    <row r="2015" spans="1:12" x14ac:dyDescent="0.3">
      <c r="A2015" s="360">
        <v>42979.962500173613</v>
      </c>
      <c r="B2015" s="323">
        <v>34782.906000000003</v>
      </c>
      <c r="C2015" s="356">
        <f t="shared" si="33"/>
        <v>0.29500000000552973</v>
      </c>
      <c r="D2015" s="418">
        <f t="shared" si="32"/>
        <v>0.14750000000276486</v>
      </c>
      <c r="E2015" s="336">
        <f>SUM(C1992:C2015)*7.4805194805</f>
        <v>54.061714285620091</v>
      </c>
      <c r="F2015" s="324">
        <f>AVERAGE(D1992:D2015)</f>
        <v>0.15056250000012975</v>
      </c>
      <c r="G2015" s="324">
        <f>_xlfn.STDEV.S(D1992:D2015)</f>
        <v>2.8753544205114916E-3</v>
      </c>
      <c r="H2015" s="337"/>
      <c r="I2015" s="62"/>
      <c r="J2015" s="82">
        <v>6</v>
      </c>
      <c r="K2015" s="321">
        <v>4</v>
      </c>
    </row>
    <row r="2016" spans="1:12" x14ac:dyDescent="0.3">
      <c r="A2016" s="366">
        <v>42980.00416689815</v>
      </c>
      <c r="B2016" s="318">
        <v>34783.211000000003</v>
      </c>
      <c r="C2016" s="355">
        <f t="shared" si="33"/>
        <v>0.30500000000029104</v>
      </c>
      <c r="D2016" s="420">
        <f t="shared" si="32"/>
        <v>0.15250000000014552</v>
      </c>
      <c r="H2016" s="337"/>
      <c r="I2016" s="62"/>
      <c r="J2016" s="82">
        <v>7</v>
      </c>
      <c r="K2016" s="82">
        <v>1</v>
      </c>
    </row>
    <row r="2017" spans="1:11" x14ac:dyDescent="0.3">
      <c r="A2017" s="366">
        <v>42980.045833622687</v>
      </c>
      <c r="B2017" s="318">
        <v>34783.510999999999</v>
      </c>
      <c r="C2017" s="355">
        <f t="shared" si="33"/>
        <v>0.29999999999563443</v>
      </c>
      <c r="D2017" s="420">
        <f t="shared" si="32"/>
        <v>0.14999999999781721</v>
      </c>
      <c r="H2017" s="337"/>
      <c r="I2017" s="62"/>
      <c r="J2017" s="82">
        <v>8</v>
      </c>
      <c r="K2017" s="319">
        <v>2</v>
      </c>
    </row>
    <row r="2018" spans="1:11" x14ac:dyDescent="0.3">
      <c r="A2018" s="366">
        <v>42980.087500347225</v>
      </c>
      <c r="B2018" s="318">
        <v>34783.807999999997</v>
      </c>
      <c r="C2018" s="355">
        <f t="shared" si="33"/>
        <v>0.29699999999866122</v>
      </c>
      <c r="D2018" s="420">
        <f t="shared" si="32"/>
        <v>0.14849999999933061</v>
      </c>
      <c r="H2018" s="337"/>
      <c r="I2018" s="62"/>
      <c r="J2018" s="82">
        <v>9</v>
      </c>
      <c r="K2018" s="320">
        <v>3</v>
      </c>
    </row>
    <row r="2019" spans="1:11" x14ac:dyDescent="0.3">
      <c r="A2019" s="366">
        <v>42980.129167071762</v>
      </c>
      <c r="B2019" s="318">
        <v>34784.118999999999</v>
      </c>
      <c r="C2019" s="355">
        <f t="shared" si="33"/>
        <v>0.3110000000015134</v>
      </c>
      <c r="D2019" s="420">
        <f t="shared" si="32"/>
        <v>0.1555000000007567</v>
      </c>
      <c r="H2019" s="337"/>
      <c r="I2019" s="62"/>
      <c r="J2019" s="82">
        <v>10</v>
      </c>
      <c r="K2019" s="321">
        <v>4</v>
      </c>
    </row>
    <row r="2020" spans="1:11" x14ac:dyDescent="0.3">
      <c r="A2020" s="366">
        <v>42980.170833796299</v>
      </c>
      <c r="B2020" s="318">
        <v>34784.428</v>
      </c>
      <c r="C2020" s="355">
        <f t="shared" si="33"/>
        <v>0.30900000000110595</v>
      </c>
      <c r="D2020" s="420">
        <f t="shared" si="32"/>
        <v>0.15450000000055297</v>
      </c>
      <c r="H2020" s="337"/>
      <c r="I2020" s="62"/>
      <c r="J2020" s="82">
        <v>11</v>
      </c>
      <c r="K2020" s="82">
        <v>1</v>
      </c>
    </row>
    <row r="2021" spans="1:11" x14ac:dyDescent="0.3">
      <c r="A2021" s="366">
        <v>42980.212500520836</v>
      </c>
      <c r="B2021" s="318">
        <v>34784.726000000002</v>
      </c>
      <c r="C2021" s="355">
        <f t="shared" si="33"/>
        <v>0.29800000000250293</v>
      </c>
      <c r="D2021" s="420">
        <f t="shared" si="32"/>
        <v>0.14900000000125146</v>
      </c>
      <c r="H2021" s="337"/>
      <c r="I2021" s="62"/>
      <c r="J2021" s="82">
        <v>12</v>
      </c>
      <c r="K2021" s="319">
        <v>2</v>
      </c>
    </row>
    <row r="2022" spans="1:11" x14ac:dyDescent="0.3">
      <c r="A2022" s="366">
        <v>42980.254167245374</v>
      </c>
      <c r="B2022" s="318">
        <v>34785.033000000003</v>
      </c>
      <c r="C2022" s="355">
        <f t="shared" si="33"/>
        <v>0.30700000000069849</v>
      </c>
      <c r="D2022" s="420">
        <f t="shared" si="32"/>
        <v>0.15350000000034925</v>
      </c>
      <c r="H2022" s="337"/>
      <c r="I2022" s="62"/>
      <c r="J2022" s="82">
        <v>13</v>
      </c>
      <c r="K2022" s="320">
        <v>3</v>
      </c>
    </row>
    <row r="2023" spans="1:11" x14ac:dyDescent="0.3">
      <c r="A2023" s="366">
        <v>42980.295833969911</v>
      </c>
      <c r="B2023" s="318">
        <v>34785.341</v>
      </c>
      <c r="C2023" s="355">
        <f t="shared" si="33"/>
        <v>0.30799999999726424</v>
      </c>
      <c r="D2023" s="420">
        <f t="shared" si="32"/>
        <v>0.15399999999863212</v>
      </c>
      <c r="H2023" s="337"/>
      <c r="I2023" s="62"/>
      <c r="J2023" s="82">
        <v>14</v>
      </c>
      <c r="K2023" s="321">
        <v>4</v>
      </c>
    </row>
    <row r="2024" spans="1:11" x14ac:dyDescent="0.3">
      <c r="A2024" s="366">
        <v>42980.337500694448</v>
      </c>
      <c r="B2024" s="318">
        <v>34785.64</v>
      </c>
      <c r="C2024" s="355">
        <f t="shared" si="33"/>
        <v>0.29899999999906868</v>
      </c>
      <c r="D2024" s="420">
        <f t="shared" si="32"/>
        <v>0.14949999999953434</v>
      </c>
      <c r="H2024" s="337"/>
      <c r="I2024" s="62"/>
      <c r="J2024" s="82">
        <v>15</v>
      </c>
      <c r="K2024" s="82">
        <v>1</v>
      </c>
    </row>
    <row r="2025" spans="1:11" x14ac:dyDescent="0.3">
      <c r="A2025" s="366">
        <v>42980.379167418978</v>
      </c>
      <c r="B2025" s="318">
        <v>34785.944000000003</v>
      </c>
      <c r="C2025" s="355">
        <f t="shared" si="33"/>
        <v>0.30400000000372529</v>
      </c>
      <c r="D2025" s="420">
        <f t="shared" si="32"/>
        <v>0.15200000000186265</v>
      </c>
      <c r="H2025" s="337"/>
      <c r="I2025" s="62"/>
      <c r="J2025" s="82">
        <v>16</v>
      </c>
      <c r="K2025" s="319">
        <v>2</v>
      </c>
    </row>
    <row r="2026" spans="1:11" x14ac:dyDescent="0.3">
      <c r="A2026" s="366">
        <v>42980.420834143515</v>
      </c>
      <c r="B2026" s="318">
        <v>34786.252</v>
      </c>
      <c r="C2026" s="355">
        <f t="shared" si="33"/>
        <v>0.30799999999726424</v>
      </c>
      <c r="D2026" s="420">
        <f t="shared" si="32"/>
        <v>0.15399999999863212</v>
      </c>
      <c r="H2026" s="337"/>
      <c r="I2026" s="62"/>
      <c r="J2026" s="82">
        <v>17</v>
      </c>
      <c r="K2026" s="320">
        <v>3</v>
      </c>
    </row>
    <row r="2027" spans="1:11" x14ac:dyDescent="0.3">
      <c r="A2027" s="366">
        <v>42980.462500868052</v>
      </c>
      <c r="B2027" s="318">
        <v>34786.546999999999</v>
      </c>
      <c r="C2027" s="355">
        <f t="shared" si="33"/>
        <v>0.29499999999825377</v>
      </c>
      <c r="D2027" s="420">
        <f t="shared" si="32"/>
        <v>0.14749999999912689</v>
      </c>
      <c r="H2027" s="337"/>
      <c r="I2027" s="62"/>
      <c r="J2027" s="82">
        <v>18</v>
      </c>
      <c r="K2027" s="321">
        <v>4</v>
      </c>
    </row>
    <row r="2028" spans="1:11" x14ac:dyDescent="0.3">
      <c r="A2028" s="366">
        <v>42980.50416759259</v>
      </c>
      <c r="B2028" s="318">
        <v>34786.839</v>
      </c>
      <c r="C2028" s="355">
        <f t="shared" si="33"/>
        <v>0.29200000000128057</v>
      </c>
      <c r="D2028" s="420">
        <f t="shared" si="32"/>
        <v>0.14600000000064028</v>
      </c>
      <c r="H2028" s="337"/>
      <c r="I2028" s="62"/>
      <c r="J2028" s="82">
        <v>19</v>
      </c>
      <c r="K2028" s="82">
        <v>1</v>
      </c>
    </row>
    <row r="2029" spans="1:11" x14ac:dyDescent="0.3">
      <c r="A2029" s="366">
        <v>42980.545834317127</v>
      </c>
      <c r="B2029" s="318">
        <v>34787.139000000003</v>
      </c>
      <c r="C2029" s="355">
        <f t="shared" si="33"/>
        <v>0.30000000000291038</v>
      </c>
      <c r="D2029" s="420">
        <f t="shared" si="32"/>
        <v>0.15000000000145519</v>
      </c>
      <c r="H2029" s="337"/>
      <c r="I2029" s="62"/>
      <c r="J2029" s="82">
        <v>20</v>
      </c>
      <c r="K2029" s="319">
        <v>2</v>
      </c>
    </row>
    <row r="2030" spans="1:11" x14ac:dyDescent="0.3">
      <c r="A2030" s="366">
        <v>42980.587501041664</v>
      </c>
      <c r="B2030" s="318">
        <v>34787.438999999998</v>
      </c>
      <c r="C2030" s="355">
        <f t="shared" si="33"/>
        <v>0.29999999999563443</v>
      </c>
      <c r="D2030" s="420">
        <f t="shared" si="32"/>
        <v>0.14999999999781721</v>
      </c>
      <c r="H2030" s="337"/>
      <c r="I2030" s="62"/>
      <c r="J2030" s="82">
        <v>21</v>
      </c>
      <c r="K2030" s="320">
        <v>3</v>
      </c>
    </row>
    <row r="2031" spans="1:11" x14ac:dyDescent="0.3">
      <c r="A2031" s="366">
        <v>42980.629167766201</v>
      </c>
      <c r="B2031" s="318">
        <v>34787.728999999999</v>
      </c>
      <c r="C2031" s="355">
        <f t="shared" si="33"/>
        <v>0.29000000000087311</v>
      </c>
      <c r="D2031" s="420">
        <f t="shared" si="32"/>
        <v>0.14500000000043656</v>
      </c>
      <c r="H2031" s="337"/>
      <c r="I2031" s="62"/>
      <c r="J2031" s="82">
        <v>22</v>
      </c>
      <c r="K2031" s="321">
        <v>4</v>
      </c>
    </row>
    <row r="2032" spans="1:11" x14ac:dyDescent="0.3">
      <c r="A2032" s="366">
        <v>42980.670834490738</v>
      </c>
      <c r="B2032" s="318">
        <v>34788.027999999998</v>
      </c>
      <c r="C2032" s="355">
        <f t="shared" si="33"/>
        <v>0.29899999999906868</v>
      </c>
      <c r="D2032" s="420">
        <f t="shared" si="32"/>
        <v>0.14949999999953434</v>
      </c>
      <c r="H2032" s="337"/>
      <c r="I2032" s="62"/>
      <c r="J2032" s="82">
        <v>23</v>
      </c>
      <c r="K2032" s="82">
        <v>1</v>
      </c>
    </row>
    <row r="2033" spans="1:11" x14ac:dyDescent="0.3">
      <c r="A2033" s="366">
        <v>42980.712501215276</v>
      </c>
      <c r="B2033" s="318">
        <v>34788.328999999998</v>
      </c>
      <c r="C2033" s="355">
        <f t="shared" si="33"/>
        <v>0.30099999999947613</v>
      </c>
      <c r="D2033" s="420">
        <f t="shared" si="32"/>
        <v>0.15049999999973807</v>
      </c>
      <c r="H2033" s="337"/>
      <c r="I2033" s="62"/>
      <c r="J2033" s="82">
        <v>24</v>
      </c>
      <c r="K2033" s="319">
        <v>2</v>
      </c>
    </row>
    <row r="2034" spans="1:11" x14ac:dyDescent="0.3">
      <c r="A2034" s="366">
        <v>42980.754167939813</v>
      </c>
      <c r="B2034" s="318">
        <v>34788.622000000003</v>
      </c>
      <c r="C2034" s="355">
        <f t="shared" si="33"/>
        <v>0.29300000000512227</v>
      </c>
      <c r="D2034" s="420">
        <f t="shared" si="32"/>
        <v>0.14650000000256114</v>
      </c>
      <c r="H2034" s="337"/>
      <c r="I2034" s="62"/>
      <c r="J2034" s="82">
        <v>25</v>
      </c>
      <c r="K2034" s="320">
        <v>3</v>
      </c>
    </row>
    <row r="2035" spans="1:11" x14ac:dyDescent="0.3">
      <c r="A2035" s="366">
        <v>42980.79583466435</v>
      </c>
      <c r="B2035" s="318">
        <v>34788.919000000002</v>
      </c>
      <c r="C2035" s="355">
        <f t="shared" si="33"/>
        <v>0.29699999999866122</v>
      </c>
      <c r="D2035" s="420">
        <f t="shared" si="32"/>
        <v>0.14849999999933061</v>
      </c>
      <c r="H2035" s="337"/>
      <c r="I2035" s="62"/>
      <c r="J2035" s="82">
        <v>26</v>
      </c>
      <c r="K2035" s="321">
        <v>4</v>
      </c>
    </row>
    <row r="2036" spans="1:11" x14ac:dyDescent="0.3">
      <c r="A2036" s="366">
        <v>42980.837501388887</v>
      </c>
      <c r="B2036" s="318">
        <v>34789.216999999997</v>
      </c>
      <c r="C2036" s="355">
        <f t="shared" si="33"/>
        <v>0.29799999999522697</v>
      </c>
      <c r="D2036" s="420">
        <f t="shared" si="32"/>
        <v>0.14899999999761349</v>
      </c>
      <c r="H2036" s="337"/>
      <c r="I2036" s="62"/>
      <c r="J2036" s="82">
        <v>27</v>
      </c>
      <c r="K2036" s="82">
        <v>1</v>
      </c>
    </row>
    <row r="2037" spans="1:11" x14ac:dyDescent="0.3">
      <c r="A2037" s="366">
        <v>42980.879168113424</v>
      </c>
      <c r="B2037" s="318">
        <v>34789.502999999997</v>
      </c>
      <c r="C2037" s="355">
        <f t="shared" si="33"/>
        <v>0.28600000000005821</v>
      </c>
      <c r="D2037" s="420">
        <f t="shared" si="32"/>
        <v>0.1430000000000291</v>
      </c>
      <c r="H2037" s="337"/>
      <c r="I2037" s="62"/>
      <c r="J2037" s="82">
        <v>28</v>
      </c>
      <c r="K2037" s="319">
        <v>2</v>
      </c>
    </row>
    <row r="2038" spans="1:11" x14ac:dyDescent="0.3">
      <c r="A2038" s="366">
        <v>42980.920834837962</v>
      </c>
      <c r="B2038" s="318">
        <v>34789.786999999997</v>
      </c>
      <c r="C2038" s="355">
        <f t="shared" si="33"/>
        <v>0.28399999999965075</v>
      </c>
      <c r="D2038" s="420">
        <f t="shared" si="32"/>
        <v>0.14199999999982538</v>
      </c>
      <c r="H2038" s="337"/>
      <c r="I2038" s="62"/>
      <c r="J2038" s="82">
        <v>29</v>
      </c>
      <c r="K2038" s="320">
        <v>3</v>
      </c>
    </row>
    <row r="2039" spans="1:11" x14ac:dyDescent="0.3">
      <c r="A2039" s="360">
        <v>42980.962501562499</v>
      </c>
      <c r="B2039" s="323">
        <v>34790.080000000002</v>
      </c>
      <c r="C2039" s="356">
        <f t="shared" si="33"/>
        <v>0.29300000000512227</v>
      </c>
      <c r="D2039" s="418">
        <f t="shared" si="32"/>
        <v>0.14650000000256114</v>
      </c>
      <c r="E2039" s="336">
        <f>SUM(C2016:C2039)*7.4805194805</f>
        <v>53.665246753100035</v>
      </c>
      <c r="F2039" s="324">
        <f>AVERAGE(D2016:D2039)</f>
        <v>0.14945833333331393</v>
      </c>
      <c r="G2039" s="324">
        <f>_xlfn.STDEV.S(D2016:D2039)</f>
        <v>3.550617419078291E-3</v>
      </c>
      <c r="H2039" s="337"/>
      <c r="I2039" s="62"/>
      <c r="J2039" s="82">
        <v>30</v>
      </c>
      <c r="K2039" s="321">
        <v>4</v>
      </c>
    </row>
    <row r="2040" spans="1:11" x14ac:dyDescent="0.3">
      <c r="A2040" s="366">
        <v>42981.004168287036</v>
      </c>
      <c r="B2040" s="318">
        <v>34790.377999999997</v>
      </c>
      <c r="C2040" s="355">
        <f t="shared" si="33"/>
        <v>0.29799999999522697</v>
      </c>
      <c r="D2040" s="420">
        <f t="shared" si="32"/>
        <v>0.14899999999761349</v>
      </c>
      <c r="H2040" s="337"/>
      <c r="I2040" s="62"/>
      <c r="J2040" s="82">
        <v>31</v>
      </c>
      <c r="K2040" s="82">
        <v>1</v>
      </c>
    </row>
    <row r="2041" spans="1:11" x14ac:dyDescent="0.3">
      <c r="A2041" s="366">
        <v>42981.045835011573</v>
      </c>
      <c r="B2041" s="318">
        <v>34790.667999999998</v>
      </c>
      <c r="C2041" s="355">
        <f t="shared" si="33"/>
        <v>0.29000000000087311</v>
      </c>
      <c r="D2041" s="420">
        <f t="shared" si="32"/>
        <v>0.14500000000043656</v>
      </c>
      <c r="H2041" s="337"/>
      <c r="I2041" s="62"/>
      <c r="J2041" s="82">
        <v>32</v>
      </c>
      <c r="K2041" s="319">
        <v>2</v>
      </c>
    </row>
    <row r="2042" spans="1:11" x14ac:dyDescent="0.3">
      <c r="A2042" s="366">
        <v>42981.08750173611</v>
      </c>
      <c r="B2042" s="318">
        <v>34790.964</v>
      </c>
      <c r="C2042" s="355">
        <f t="shared" si="33"/>
        <v>0.29600000000209548</v>
      </c>
      <c r="D2042" s="420">
        <f t="shared" si="32"/>
        <v>0.14800000000104774</v>
      </c>
      <c r="H2042" s="337"/>
      <c r="I2042" s="62"/>
      <c r="J2042" s="82">
        <v>33</v>
      </c>
      <c r="K2042" s="320">
        <v>3</v>
      </c>
    </row>
    <row r="2043" spans="1:11" x14ac:dyDescent="0.3">
      <c r="A2043" s="366">
        <v>42981.129168460648</v>
      </c>
      <c r="B2043" s="318">
        <v>34791.267999999996</v>
      </c>
      <c r="C2043" s="355">
        <f t="shared" si="33"/>
        <v>0.30399999999644933</v>
      </c>
      <c r="D2043" s="420">
        <f t="shared" si="32"/>
        <v>0.15199999999822467</v>
      </c>
      <c r="H2043" s="337"/>
      <c r="I2043" s="62"/>
      <c r="J2043" s="82">
        <v>34</v>
      </c>
      <c r="K2043" s="321">
        <v>4</v>
      </c>
    </row>
    <row r="2044" spans="1:11" x14ac:dyDescent="0.3">
      <c r="A2044" s="366">
        <v>42981.170835185185</v>
      </c>
      <c r="B2044" s="318">
        <v>34791.561999999998</v>
      </c>
      <c r="C2044" s="355">
        <f t="shared" si="33"/>
        <v>0.29400000000168802</v>
      </c>
      <c r="D2044" s="420">
        <f t="shared" si="32"/>
        <v>0.14700000000084401</v>
      </c>
      <c r="H2044" s="337"/>
      <c r="I2044" s="62"/>
      <c r="J2044" s="82">
        <v>35</v>
      </c>
      <c r="K2044" s="82">
        <v>1</v>
      </c>
    </row>
    <row r="2045" spans="1:11" x14ac:dyDescent="0.3">
      <c r="A2045" s="366">
        <v>42981.212501909722</v>
      </c>
      <c r="B2045" s="318">
        <v>34791.862000000001</v>
      </c>
      <c r="C2045" s="355">
        <f t="shared" si="33"/>
        <v>0.30000000000291038</v>
      </c>
      <c r="D2045" s="420">
        <f t="shared" si="32"/>
        <v>0.15000000000145519</v>
      </c>
      <c r="H2045" s="337"/>
      <c r="I2045" s="62"/>
      <c r="J2045" s="82">
        <v>36</v>
      </c>
      <c r="K2045" s="319">
        <v>2</v>
      </c>
    </row>
    <row r="2046" spans="1:11" x14ac:dyDescent="0.3">
      <c r="A2046" s="366">
        <v>42981.254168634259</v>
      </c>
      <c r="B2046" s="318">
        <v>34792.178</v>
      </c>
      <c r="C2046" s="355">
        <f t="shared" si="33"/>
        <v>0.31599999999889405</v>
      </c>
      <c r="D2046" s="420">
        <f t="shared" si="32"/>
        <v>0.15799999999944703</v>
      </c>
      <c r="H2046" s="337"/>
      <c r="I2046" s="62"/>
      <c r="J2046" s="82">
        <v>37</v>
      </c>
      <c r="K2046" s="320">
        <v>3</v>
      </c>
    </row>
    <row r="2047" spans="1:11" x14ac:dyDescent="0.3">
      <c r="A2047" s="366">
        <v>42981.295835358796</v>
      </c>
      <c r="B2047" s="318">
        <v>34792.482000000004</v>
      </c>
      <c r="C2047" s="355">
        <f t="shared" si="33"/>
        <v>0.30400000000372529</v>
      </c>
      <c r="D2047" s="420">
        <f t="shared" si="32"/>
        <v>0.15200000000186265</v>
      </c>
      <c r="H2047" s="337"/>
      <c r="I2047" s="62"/>
      <c r="J2047" s="82">
        <v>38</v>
      </c>
      <c r="K2047" s="321">
        <v>4</v>
      </c>
    </row>
    <row r="2048" spans="1:11" x14ac:dyDescent="0.3">
      <c r="A2048" s="366">
        <v>42981.337502083334</v>
      </c>
      <c r="B2048" s="318">
        <v>34792.78</v>
      </c>
      <c r="C2048" s="355">
        <f t="shared" si="33"/>
        <v>0.29799999999522697</v>
      </c>
      <c r="D2048" s="420">
        <f t="shared" ref="D2048:D2114" si="34">C2048/2</f>
        <v>0.14899999999761349</v>
      </c>
      <c r="H2048" s="337"/>
      <c r="I2048" s="62"/>
      <c r="J2048" s="82">
        <v>39</v>
      </c>
      <c r="K2048" s="82">
        <v>1</v>
      </c>
    </row>
    <row r="2049" spans="1:11" x14ac:dyDescent="0.3">
      <c r="A2049" s="366">
        <v>42981.379168807871</v>
      </c>
      <c r="B2049" s="318">
        <v>34793.091</v>
      </c>
      <c r="C2049" s="355">
        <f t="shared" si="33"/>
        <v>0.3110000000015134</v>
      </c>
      <c r="D2049" s="420">
        <f t="shared" si="34"/>
        <v>0.1555000000007567</v>
      </c>
      <c r="H2049" s="337"/>
      <c r="I2049" s="62"/>
      <c r="J2049" s="82">
        <v>40</v>
      </c>
      <c r="K2049" s="319">
        <v>2</v>
      </c>
    </row>
    <row r="2050" spans="1:11" x14ac:dyDescent="0.3">
      <c r="A2050" s="366">
        <v>42981.420835532408</v>
      </c>
      <c r="B2050" s="318">
        <v>34793.398999999998</v>
      </c>
      <c r="C2050" s="355">
        <f t="shared" si="33"/>
        <v>0.30799999999726424</v>
      </c>
      <c r="D2050" s="420">
        <f t="shared" si="34"/>
        <v>0.15399999999863212</v>
      </c>
      <c r="H2050" s="337"/>
      <c r="I2050" s="62"/>
      <c r="J2050" s="82">
        <v>41</v>
      </c>
      <c r="K2050" s="320">
        <v>3</v>
      </c>
    </row>
    <row r="2051" spans="1:11" x14ac:dyDescent="0.3">
      <c r="A2051" s="366">
        <v>42981.462502256945</v>
      </c>
      <c r="B2051" s="318">
        <v>34793.694000000003</v>
      </c>
      <c r="C2051" s="355">
        <f t="shared" si="33"/>
        <v>0.29500000000552973</v>
      </c>
      <c r="D2051" s="420">
        <f t="shared" si="34"/>
        <v>0.14750000000276486</v>
      </c>
      <c r="H2051" s="337"/>
      <c r="I2051" s="62"/>
      <c r="J2051" s="82">
        <v>42</v>
      </c>
      <c r="K2051" s="321">
        <v>4</v>
      </c>
    </row>
    <row r="2052" spans="1:11" x14ac:dyDescent="0.3">
      <c r="A2052" s="366">
        <v>42981.504168981483</v>
      </c>
      <c r="B2052" s="318">
        <v>34793.998</v>
      </c>
      <c r="C2052" s="355">
        <f t="shared" si="33"/>
        <v>0.30399999999644933</v>
      </c>
      <c r="D2052" s="420">
        <f t="shared" si="34"/>
        <v>0.15199999999822467</v>
      </c>
      <c r="H2052" s="337"/>
      <c r="I2052" s="62"/>
      <c r="J2052" s="82">
        <v>43</v>
      </c>
      <c r="K2052" s="82">
        <v>1</v>
      </c>
    </row>
    <row r="2053" spans="1:11" x14ac:dyDescent="0.3">
      <c r="A2053" s="366">
        <v>42981.54583570602</v>
      </c>
      <c r="B2053" s="318">
        <v>34794.303</v>
      </c>
      <c r="C2053" s="355">
        <f t="shared" si="33"/>
        <v>0.30500000000029104</v>
      </c>
      <c r="D2053" s="420">
        <f t="shared" si="34"/>
        <v>0.15250000000014552</v>
      </c>
      <c r="H2053" s="337"/>
      <c r="I2053" s="62"/>
      <c r="J2053" s="82">
        <v>44</v>
      </c>
      <c r="K2053" s="319">
        <v>2</v>
      </c>
    </row>
    <row r="2054" spans="1:11" x14ac:dyDescent="0.3">
      <c r="A2054" s="366">
        <v>42981.587502430557</v>
      </c>
      <c r="B2054" s="318">
        <v>34794.597999999998</v>
      </c>
      <c r="C2054" s="355">
        <f t="shared" si="33"/>
        <v>0.29499999999825377</v>
      </c>
      <c r="D2054" s="420">
        <f t="shared" si="34"/>
        <v>0.14749999999912689</v>
      </c>
      <c r="H2054" s="337"/>
      <c r="I2054" s="62"/>
      <c r="J2054" s="82">
        <v>45</v>
      </c>
      <c r="K2054" s="320">
        <v>3</v>
      </c>
    </row>
    <row r="2055" spans="1:11" x14ac:dyDescent="0.3">
      <c r="A2055" s="366">
        <v>42981.629169155094</v>
      </c>
      <c r="B2055" s="318">
        <v>34794.896999999997</v>
      </c>
      <c r="C2055" s="355">
        <f t="shared" si="33"/>
        <v>0.29899999999906868</v>
      </c>
      <c r="D2055" s="420">
        <f t="shared" si="34"/>
        <v>0.14949999999953434</v>
      </c>
      <c r="H2055" s="337"/>
      <c r="I2055" s="62"/>
      <c r="J2055" s="82">
        <v>46</v>
      </c>
      <c r="K2055" s="321">
        <v>4</v>
      </c>
    </row>
    <row r="2056" spans="1:11" x14ac:dyDescent="0.3">
      <c r="A2056" s="366">
        <v>42981.670835879631</v>
      </c>
      <c r="B2056" s="318">
        <v>34795.199999999997</v>
      </c>
      <c r="C2056" s="355">
        <f t="shared" si="33"/>
        <v>0.30299999999988358</v>
      </c>
      <c r="D2056" s="420">
        <f t="shared" si="34"/>
        <v>0.15149999999994179</v>
      </c>
      <c r="H2056" s="337"/>
      <c r="I2056" s="62"/>
      <c r="J2056" s="82">
        <v>47</v>
      </c>
      <c r="K2056" s="82">
        <v>1</v>
      </c>
    </row>
    <row r="2057" spans="1:11" x14ac:dyDescent="0.3">
      <c r="A2057" s="366">
        <v>42981.712502604169</v>
      </c>
      <c r="B2057" s="318">
        <v>34795.495000000003</v>
      </c>
      <c r="C2057" s="355">
        <f t="shared" si="33"/>
        <v>0.29500000000552973</v>
      </c>
      <c r="D2057" s="420">
        <f t="shared" si="34"/>
        <v>0.14750000000276486</v>
      </c>
      <c r="H2057" s="337"/>
      <c r="I2057" s="62"/>
      <c r="J2057" s="82">
        <v>48</v>
      </c>
      <c r="K2057" s="319">
        <v>2</v>
      </c>
    </row>
    <row r="2058" spans="1:11" x14ac:dyDescent="0.3">
      <c r="A2058" s="366">
        <v>42981.754169328706</v>
      </c>
      <c r="B2058" s="318">
        <v>34795.781999999999</v>
      </c>
      <c r="C2058" s="355">
        <f t="shared" si="33"/>
        <v>0.28699999999662396</v>
      </c>
      <c r="D2058" s="420">
        <f t="shared" si="34"/>
        <v>0.14349999999831198</v>
      </c>
      <c r="H2058" s="337"/>
      <c r="I2058" s="62"/>
      <c r="J2058" s="82">
        <v>49</v>
      </c>
      <c r="K2058" s="320">
        <v>3</v>
      </c>
    </row>
    <row r="2059" spans="1:11" x14ac:dyDescent="0.3">
      <c r="A2059" s="366">
        <v>42981.795836053243</v>
      </c>
      <c r="B2059" s="318">
        <v>34796.080999999998</v>
      </c>
      <c r="C2059" s="355">
        <f t="shared" si="33"/>
        <v>0.29899999999906868</v>
      </c>
      <c r="D2059" s="420">
        <f t="shared" si="34"/>
        <v>0.14949999999953434</v>
      </c>
      <c r="H2059" s="337"/>
      <c r="I2059" s="62"/>
      <c r="J2059" s="82">
        <v>50</v>
      </c>
      <c r="K2059" s="321">
        <v>4</v>
      </c>
    </row>
    <row r="2060" spans="1:11" x14ac:dyDescent="0.3">
      <c r="A2060" s="366">
        <v>42981.83750277778</v>
      </c>
      <c r="B2060" s="318">
        <v>34796.377</v>
      </c>
      <c r="C2060" s="355">
        <f t="shared" si="33"/>
        <v>0.29600000000209548</v>
      </c>
      <c r="D2060" s="420">
        <f t="shared" si="34"/>
        <v>0.14800000000104774</v>
      </c>
      <c r="H2060" s="337"/>
      <c r="I2060" s="62"/>
      <c r="J2060" s="82">
        <v>51</v>
      </c>
      <c r="K2060" s="82">
        <v>1</v>
      </c>
    </row>
    <row r="2061" spans="1:11" x14ac:dyDescent="0.3">
      <c r="A2061" s="366">
        <v>42981.879169502317</v>
      </c>
      <c r="B2061" s="318">
        <v>34796.661999999997</v>
      </c>
      <c r="C2061" s="355">
        <f t="shared" si="33"/>
        <v>0.2849999999962165</v>
      </c>
      <c r="D2061" s="420">
        <f t="shared" si="34"/>
        <v>0.14249999999810825</v>
      </c>
      <c r="H2061" s="337"/>
      <c r="I2061" s="62"/>
      <c r="J2061" s="82">
        <v>52</v>
      </c>
      <c r="K2061" s="319">
        <v>2</v>
      </c>
    </row>
    <row r="2062" spans="1:11" x14ac:dyDescent="0.3">
      <c r="A2062" s="366">
        <v>42981.920836226855</v>
      </c>
      <c r="B2062" s="318">
        <v>34796.951000000001</v>
      </c>
      <c r="C2062" s="355">
        <f t="shared" si="33"/>
        <v>0.28900000000430737</v>
      </c>
      <c r="D2062" s="420">
        <f t="shared" si="34"/>
        <v>0.14450000000215368</v>
      </c>
      <c r="H2062" s="337"/>
      <c r="I2062" s="62"/>
      <c r="J2062" s="82">
        <v>53</v>
      </c>
      <c r="K2062" s="320">
        <v>3</v>
      </c>
    </row>
    <row r="2063" spans="1:11" x14ac:dyDescent="0.3">
      <c r="A2063" s="360">
        <v>42981.962502951392</v>
      </c>
      <c r="B2063" s="323">
        <v>34797.247000000003</v>
      </c>
      <c r="C2063" s="356">
        <f t="shared" si="33"/>
        <v>0.29600000000209548</v>
      </c>
      <c r="D2063" s="418">
        <f t="shared" si="34"/>
        <v>0.14800000000104774</v>
      </c>
      <c r="E2063" s="336">
        <f>SUM(C2040:C2063)*7.4805194805</f>
        <v>53.612883116753082</v>
      </c>
      <c r="F2063" s="324">
        <f>AVERAGE(D2040:D2063)</f>
        <v>0.14931250000002669</v>
      </c>
      <c r="G2063" s="324">
        <f>_xlfn.STDEV.S(D2040:D2063)</f>
        <v>3.7031493645687478E-3</v>
      </c>
      <c r="H2063" s="343"/>
      <c r="I2063" s="344">
        <f>AVERAGE(D1896:D2063)</f>
        <v>0.14934821428572659</v>
      </c>
      <c r="J2063" s="82">
        <v>54</v>
      </c>
      <c r="K2063" s="321">
        <v>4</v>
      </c>
    </row>
    <row r="2064" spans="1:11" x14ac:dyDescent="0.3">
      <c r="A2064" s="366">
        <v>42982.004169675929</v>
      </c>
      <c r="B2064" s="318">
        <v>34797.531999999999</v>
      </c>
      <c r="C2064" s="355">
        <f t="shared" si="33"/>
        <v>0.2849999999962165</v>
      </c>
      <c r="D2064" s="420">
        <f t="shared" si="34"/>
        <v>0.14249999999810825</v>
      </c>
      <c r="H2064" s="337"/>
      <c r="I2064" s="333"/>
      <c r="J2064" s="82">
        <v>55</v>
      </c>
      <c r="K2064" s="82">
        <v>1</v>
      </c>
    </row>
    <row r="2065" spans="1:12" x14ac:dyDescent="0.3">
      <c r="A2065" s="366">
        <v>42982.045836400466</v>
      </c>
      <c r="B2065" s="318">
        <v>34797.822</v>
      </c>
      <c r="C2065" s="355">
        <f t="shared" si="33"/>
        <v>0.29000000000087311</v>
      </c>
      <c r="D2065" s="420">
        <f t="shared" si="34"/>
        <v>0.14500000000043656</v>
      </c>
      <c r="H2065" s="337"/>
      <c r="I2065" s="333"/>
      <c r="J2065" s="82">
        <v>56</v>
      </c>
      <c r="K2065" s="319">
        <v>2</v>
      </c>
    </row>
    <row r="2066" spans="1:12" x14ac:dyDescent="0.3">
      <c r="A2066" s="366">
        <v>42982.087503125003</v>
      </c>
      <c r="B2066" s="318">
        <v>34798.127999999997</v>
      </c>
      <c r="C2066" s="355">
        <f t="shared" si="33"/>
        <v>0.30599999999685679</v>
      </c>
      <c r="D2066" s="420">
        <f t="shared" si="34"/>
        <v>0.15299999999842839</v>
      </c>
      <c r="H2066" s="337"/>
      <c r="I2066" s="333"/>
      <c r="J2066" s="82">
        <v>57</v>
      </c>
      <c r="K2066" s="320">
        <v>3</v>
      </c>
    </row>
    <row r="2067" spans="1:12" x14ac:dyDescent="0.3">
      <c r="A2067" s="366">
        <v>42982.129169849541</v>
      </c>
      <c r="B2067" s="318">
        <v>34798.423999999999</v>
      </c>
      <c r="C2067" s="355">
        <f t="shared" si="33"/>
        <v>0.29600000000209548</v>
      </c>
      <c r="D2067" s="420">
        <f t="shared" si="34"/>
        <v>0.14800000000104774</v>
      </c>
      <c r="H2067" s="337"/>
      <c r="I2067" s="333"/>
      <c r="J2067" s="82">
        <v>58</v>
      </c>
      <c r="K2067" s="321">
        <v>4</v>
      </c>
    </row>
    <row r="2068" spans="1:12" x14ac:dyDescent="0.3">
      <c r="A2068" s="366">
        <v>42982.170836574071</v>
      </c>
      <c r="B2068" s="318">
        <v>34798.718000000001</v>
      </c>
      <c r="C2068" s="355">
        <f t="shared" si="33"/>
        <v>0.29400000000168802</v>
      </c>
      <c r="D2068" s="420">
        <f t="shared" si="34"/>
        <v>0.14700000000084401</v>
      </c>
      <c r="H2068" s="337"/>
      <c r="I2068" s="333"/>
      <c r="J2068" s="82">
        <v>59</v>
      </c>
      <c r="K2068" s="82">
        <v>1</v>
      </c>
    </row>
    <row r="2069" spans="1:12" x14ac:dyDescent="0.3">
      <c r="A2069" s="366">
        <v>42982.212503298608</v>
      </c>
      <c r="B2069" s="318">
        <v>34799.021999999997</v>
      </c>
      <c r="C2069" s="355">
        <f t="shared" si="33"/>
        <v>0.30399999999644933</v>
      </c>
      <c r="D2069" s="420">
        <f t="shared" si="34"/>
        <v>0.15199999999822467</v>
      </c>
      <c r="H2069" s="337"/>
      <c r="I2069" s="333"/>
      <c r="J2069" s="82">
        <v>60</v>
      </c>
      <c r="K2069" s="319">
        <v>2</v>
      </c>
    </row>
    <row r="2070" spans="1:12" x14ac:dyDescent="0.3">
      <c r="A2070" s="366">
        <v>42982.254170023145</v>
      </c>
      <c r="B2070" s="318">
        <v>34799.332999999999</v>
      </c>
      <c r="C2070" s="355">
        <f t="shared" si="33"/>
        <v>0.3110000000015134</v>
      </c>
      <c r="D2070" s="420">
        <f t="shared" si="34"/>
        <v>0.1555000000007567</v>
      </c>
      <c r="H2070" s="337"/>
      <c r="I2070" s="333"/>
      <c r="J2070" s="82">
        <v>61</v>
      </c>
      <c r="K2070" s="320">
        <v>3</v>
      </c>
    </row>
    <row r="2071" spans="1:12" x14ac:dyDescent="0.3">
      <c r="A2071" s="366">
        <v>42982.295836747682</v>
      </c>
      <c r="B2071" s="318">
        <v>34799.637000000002</v>
      </c>
      <c r="C2071" s="355">
        <f t="shared" si="33"/>
        <v>0.30400000000372529</v>
      </c>
      <c r="D2071" s="420">
        <f t="shared" si="34"/>
        <v>0.15200000000186265</v>
      </c>
      <c r="H2071" s="337"/>
      <c r="I2071" s="333"/>
      <c r="J2071" s="82">
        <v>62</v>
      </c>
      <c r="K2071" s="321">
        <v>4</v>
      </c>
    </row>
    <row r="2072" spans="1:12" x14ac:dyDescent="0.3">
      <c r="A2072" s="366">
        <v>42982.337503472219</v>
      </c>
      <c r="B2072" s="318">
        <v>34799.94</v>
      </c>
      <c r="C2072" s="355">
        <f t="shared" si="33"/>
        <v>0.30299999999988358</v>
      </c>
      <c r="D2072" s="420">
        <f t="shared" si="34"/>
        <v>0.15149999999994179</v>
      </c>
      <c r="H2072" s="337"/>
      <c r="I2072" s="333"/>
      <c r="J2072" s="82">
        <v>63</v>
      </c>
      <c r="K2072" s="82">
        <v>1</v>
      </c>
    </row>
    <row r="2073" spans="1:12" x14ac:dyDescent="0.3">
      <c r="A2073" s="366">
        <v>42982.379170196757</v>
      </c>
      <c r="B2073" s="318">
        <v>34800.252</v>
      </c>
      <c r="C2073" s="355">
        <f t="shared" ref="C2073:C2139" si="35">B2073-B2072</f>
        <v>0.31199999999807915</v>
      </c>
      <c r="D2073" s="420">
        <f t="shared" si="34"/>
        <v>0.15599999999903957</v>
      </c>
      <c r="H2073" s="337"/>
      <c r="I2073" s="333"/>
      <c r="J2073" s="82">
        <v>64</v>
      </c>
      <c r="K2073" s="319">
        <v>2</v>
      </c>
    </row>
    <row r="2074" spans="1:12" x14ac:dyDescent="0.3">
      <c r="A2074" s="366">
        <v>42982.420836921294</v>
      </c>
      <c r="B2074" s="318">
        <v>34800.559999999998</v>
      </c>
      <c r="C2074" s="355">
        <f t="shared" si="35"/>
        <v>0.30799999999726424</v>
      </c>
      <c r="D2074" s="420">
        <f t="shared" si="34"/>
        <v>0.15399999999863212</v>
      </c>
      <c r="H2074" s="337"/>
      <c r="I2074" s="333"/>
      <c r="J2074" s="82">
        <v>65</v>
      </c>
      <c r="K2074" s="320">
        <v>3</v>
      </c>
    </row>
    <row r="2075" spans="1:12" x14ac:dyDescent="0.3">
      <c r="A2075" s="366">
        <v>42982.462503645831</v>
      </c>
      <c r="B2075" s="318">
        <v>34800.845999999998</v>
      </c>
      <c r="C2075" s="355">
        <f t="shared" si="35"/>
        <v>0.28600000000005821</v>
      </c>
      <c r="D2075" s="420">
        <f t="shared" si="34"/>
        <v>0.1430000000000291</v>
      </c>
      <c r="H2075" s="337"/>
      <c r="I2075" s="333"/>
      <c r="J2075" s="82">
        <v>66</v>
      </c>
      <c r="K2075" s="321">
        <v>4</v>
      </c>
    </row>
    <row r="2076" spans="1:12" x14ac:dyDescent="0.3">
      <c r="A2076" s="366">
        <v>42982.504170370368</v>
      </c>
      <c r="B2076" s="318">
        <v>34801.154999999999</v>
      </c>
      <c r="C2076" s="355">
        <f t="shared" si="35"/>
        <v>0.30900000000110595</v>
      </c>
      <c r="D2076" s="420">
        <f t="shared" si="34"/>
        <v>0.15450000000055297</v>
      </c>
      <c r="H2076" s="337"/>
      <c r="I2076" s="333"/>
      <c r="J2076" s="82">
        <v>67</v>
      </c>
      <c r="K2076" s="82">
        <v>1</v>
      </c>
    </row>
    <row r="2077" spans="1:12" x14ac:dyDescent="0.3">
      <c r="A2077" s="366">
        <v>42982.547222222223</v>
      </c>
      <c r="B2077" s="318">
        <v>34801.457000000002</v>
      </c>
      <c r="C2077" s="355">
        <f t="shared" si="35"/>
        <v>0.30200000000331784</v>
      </c>
      <c r="D2077" s="420">
        <f t="shared" si="34"/>
        <v>0.15100000000165892</v>
      </c>
      <c r="H2077" s="337"/>
      <c r="I2077" s="333"/>
      <c r="J2077" s="82">
        <v>1</v>
      </c>
      <c r="K2077" s="319">
        <v>2</v>
      </c>
      <c r="L2077" s="345" t="s">
        <v>313</v>
      </c>
    </row>
    <row r="2078" spans="1:12" x14ac:dyDescent="0.3">
      <c r="A2078" s="366">
        <v>42982.588888888888</v>
      </c>
      <c r="B2078" s="318">
        <v>34801.748</v>
      </c>
      <c r="C2078" s="355">
        <f t="shared" si="35"/>
        <v>0.29099999999743886</v>
      </c>
      <c r="D2078" s="420">
        <f t="shared" si="34"/>
        <v>0.14549999999871943</v>
      </c>
      <c r="H2078" s="337"/>
      <c r="I2078" s="333"/>
      <c r="J2078" s="82">
        <v>2</v>
      </c>
      <c r="K2078" s="320">
        <v>3</v>
      </c>
    </row>
    <row r="2079" spans="1:12" x14ac:dyDescent="0.3">
      <c r="A2079" s="366">
        <v>42982.630555555559</v>
      </c>
      <c r="B2079" s="318">
        <v>34802.048999999999</v>
      </c>
      <c r="C2079" s="355">
        <f t="shared" si="35"/>
        <v>0.30099999999947613</v>
      </c>
      <c r="D2079" s="420">
        <f t="shared" si="34"/>
        <v>0.15049999999973807</v>
      </c>
      <c r="H2079" s="337"/>
      <c r="I2079" s="333"/>
      <c r="J2079" s="82">
        <v>3</v>
      </c>
      <c r="K2079" s="321">
        <v>4</v>
      </c>
    </row>
    <row r="2080" spans="1:12" x14ac:dyDescent="0.3">
      <c r="A2080" s="366">
        <v>42982.672222222223</v>
      </c>
      <c r="B2080" s="318">
        <v>34802.351000000002</v>
      </c>
      <c r="C2080" s="355">
        <f t="shared" si="35"/>
        <v>0.30200000000331784</v>
      </c>
      <c r="D2080" s="420">
        <f t="shared" si="34"/>
        <v>0.15100000000165892</v>
      </c>
      <c r="H2080" s="337"/>
      <c r="I2080" s="333"/>
      <c r="J2080" s="82">
        <v>4</v>
      </c>
      <c r="K2080" s="82">
        <v>1</v>
      </c>
    </row>
    <row r="2081" spans="1:11" x14ac:dyDescent="0.3">
      <c r="A2081" s="366">
        <v>42982.713888888888</v>
      </c>
      <c r="B2081" s="318">
        <v>34802.642999999996</v>
      </c>
      <c r="C2081" s="355">
        <f t="shared" si="35"/>
        <v>0.29199999999400461</v>
      </c>
      <c r="D2081" s="420">
        <f t="shared" si="34"/>
        <v>0.14599999999700231</v>
      </c>
      <c r="H2081" s="337"/>
      <c r="I2081" s="333"/>
      <c r="J2081" s="82">
        <v>5</v>
      </c>
      <c r="K2081" s="319">
        <v>2</v>
      </c>
    </row>
    <row r="2082" spans="1:11" x14ac:dyDescent="0.3">
      <c r="A2082" s="366">
        <v>42982.755555266202</v>
      </c>
      <c r="B2082" s="318">
        <v>34802.942000000003</v>
      </c>
      <c r="C2082" s="355">
        <f t="shared" si="35"/>
        <v>0.29900000000634464</v>
      </c>
      <c r="D2082" s="420">
        <f t="shared" si="34"/>
        <v>0.14950000000317232</v>
      </c>
      <c r="H2082" s="337"/>
      <c r="I2082" s="333"/>
      <c r="J2082" s="82">
        <v>6</v>
      </c>
      <c r="K2082" s="320">
        <v>3</v>
      </c>
    </row>
    <row r="2083" spans="1:11" x14ac:dyDescent="0.3">
      <c r="A2083" s="366">
        <v>42982.797221875</v>
      </c>
      <c r="B2083" s="318">
        <v>34803.243000000002</v>
      </c>
      <c r="C2083" s="355">
        <f t="shared" si="35"/>
        <v>0.30099999999947613</v>
      </c>
      <c r="D2083" s="420">
        <f t="shared" si="34"/>
        <v>0.15049999999973807</v>
      </c>
      <c r="H2083" s="337"/>
      <c r="I2083" s="333"/>
      <c r="J2083" s="82">
        <v>7</v>
      </c>
      <c r="K2083" s="321">
        <v>4</v>
      </c>
    </row>
    <row r="2084" spans="1:11" x14ac:dyDescent="0.3">
      <c r="A2084" s="366">
        <v>42982.838888483799</v>
      </c>
      <c r="B2084" s="318">
        <v>34803.531000000003</v>
      </c>
      <c r="C2084" s="355">
        <f t="shared" si="35"/>
        <v>0.28800000000046566</v>
      </c>
      <c r="D2084" s="420">
        <f t="shared" si="34"/>
        <v>0.14400000000023283</v>
      </c>
      <c r="H2084" s="337"/>
      <c r="I2084" s="333"/>
      <c r="J2084" s="82">
        <v>8</v>
      </c>
      <c r="K2084" s="82">
        <v>1</v>
      </c>
    </row>
    <row r="2085" spans="1:11" x14ac:dyDescent="0.3">
      <c r="A2085" s="366">
        <v>42982.88055509259</v>
      </c>
      <c r="B2085" s="318">
        <v>34803.817999999999</v>
      </c>
      <c r="C2085" s="355">
        <f t="shared" si="35"/>
        <v>0.28699999999662396</v>
      </c>
      <c r="D2085" s="420">
        <f t="shared" si="34"/>
        <v>0.14349999999831198</v>
      </c>
      <c r="H2085" s="337"/>
      <c r="I2085" s="333"/>
      <c r="J2085" s="82">
        <v>9</v>
      </c>
      <c r="K2085" s="319">
        <v>2</v>
      </c>
    </row>
    <row r="2086" spans="1:11" x14ac:dyDescent="0.3">
      <c r="A2086" s="366">
        <v>42982.922221701388</v>
      </c>
      <c r="B2086" s="318">
        <v>34804.118999999999</v>
      </c>
      <c r="C2086" s="355">
        <f t="shared" si="35"/>
        <v>0.30099999999947613</v>
      </c>
      <c r="D2086" s="420">
        <f t="shared" si="34"/>
        <v>0.15049999999973807</v>
      </c>
      <c r="H2086" s="337"/>
      <c r="I2086" s="333"/>
      <c r="J2086" s="82">
        <v>10</v>
      </c>
      <c r="K2086" s="320">
        <v>3</v>
      </c>
    </row>
    <row r="2087" spans="1:11" x14ac:dyDescent="0.3">
      <c r="A2087" s="360">
        <v>42982.963888310187</v>
      </c>
      <c r="B2087" s="323">
        <v>34804.413</v>
      </c>
      <c r="C2087" s="356">
        <f t="shared" si="35"/>
        <v>0.29400000000168802</v>
      </c>
      <c r="D2087" s="418">
        <f t="shared" si="34"/>
        <v>0.14700000000084401</v>
      </c>
      <c r="E2087" s="336">
        <f>SUM(C2064:C2087)*7.4805194805</f>
        <v>53.605402597243838</v>
      </c>
      <c r="F2087" s="324">
        <f>AVERAGE(D2064:D2087)</f>
        <v>0.14929166666661331</v>
      </c>
      <c r="G2087" s="324">
        <f>_xlfn.STDEV.S(D2064:D2087)</f>
        <v>4.0617962046136319E-3</v>
      </c>
      <c r="H2087" s="337"/>
      <c r="I2087" s="62"/>
      <c r="J2087" s="82">
        <v>11</v>
      </c>
      <c r="K2087" s="321">
        <v>4</v>
      </c>
    </row>
    <row r="2088" spans="1:11" x14ac:dyDescent="0.3">
      <c r="A2088" s="366">
        <v>42983.005554918978</v>
      </c>
      <c r="B2088" s="318">
        <v>34804.701999999997</v>
      </c>
      <c r="C2088" s="355">
        <f t="shared" si="35"/>
        <v>0.28899999999703141</v>
      </c>
      <c r="D2088" s="420">
        <f t="shared" si="34"/>
        <v>0.1444999999985157</v>
      </c>
      <c r="H2088" s="337"/>
      <c r="I2088" s="333"/>
      <c r="J2088" s="82">
        <v>12</v>
      </c>
      <c r="K2088" s="82">
        <v>1</v>
      </c>
    </row>
    <row r="2089" spans="1:11" x14ac:dyDescent="0.3">
      <c r="A2089" s="366">
        <v>42983.047221527777</v>
      </c>
      <c r="B2089" s="318">
        <v>34805.000999999997</v>
      </c>
      <c r="C2089" s="355">
        <f t="shared" si="35"/>
        <v>0.29899999999906868</v>
      </c>
      <c r="D2089" s="420">
        <f t="shared" si="34"/>
        <v>0.14949999999953434</v>
      </c>
      <c r="H2089" s="337"/>
      <c r="I2089" s="333"/>
      <c r="J2089" s="82">
        <v>13</v>
      </c>
      <c r="K2089" s="319">
        <v>2</v>
      </c>
    </row>
    <row r="2090" spans="1:11" x14ac:dyDescent="0.3">
      <c r="A2090" s="366">
        <v>42983.088888136575</v>
      </c>
      <c r="B2090" s="318">
        <v>34805.307000000001</v>
      </c>
      <c r="C2090" s="355">
        <f t="shared" si="35"/>
        <v>0.30600000000413274</v>
      </c>
      <c r="D2090" s="420">
        <f t="shared" si="34"/>
        <v>0.15300000000206637</v>
      </c>
      <c r="H2090" s="337"/>
      <c r="I2090" s="333"/>
      <c r="J2090" s="82">
        <v>14</v>
      </c>
      <c r="K2090" s="320">
        <v>3</v>
      </c>
    </row>
    <row r="2091" spans="1:11" x14ac:dyDescent="0.3">
      <c r="A2091" s="366">
        <v>42983.130554745374</v>
      </c>
      <c r="B2091" s="318">
        <v>34805.601999999999</v>
      </c>
      <c r="C2091" s="355">
        <f t="shared" si="35"/>
        <v>0.29499999999825377</v>
      </c>
      <c r="D2091" s="420">
        <f t="shared" si="34"/>
        <v>0.14749999999912689</v>
      </c>
      <c r="H2091" s="337"/>
      <c r="I2091" s="333"/>
      <c r="J2091" s="82">
        <v>15</v>
      </c>
      <c r="K2091" s="321">
        <v>4</v>
      </c>
    </row>
    <row r="2092" spans="1:11" x14ac:dyDescent="0.3">
      <c r="A2092" s="366">
        <v>42983.172221354165</v>
      </c>
      <c r="B2092" s="318">
        <v>34805.906999999999</v>
      </c>
      <c r="C2092" s="355">
        <f t="shared" si="35"/>
        <v>0.30500000000029104</v>
      </c>
      <c r="D2092" s="420">
        <f t="shared" si="34"/>
        <v>0.15250000000014552</v>
      </c>
      <c r="H2092" s="337"/>
      <c r="I2092" s="333"/>
      <c r="J2092" s="82">
        <v>16</v>
      </c>
      <c r="K2092" s="82">
        <v>1</v>
      </c>
    </row>
    <row r="2093" spans="1:11" x14ac:dyDescent="0.3">
      <c r="A2093" s="366">
        <v>42983.213887962964</v>
      </c>
      <c r="B2093" s="318">
        <v>34806.220999999998</v>
      </c>
      <c r="C2093" s="355">
        <f t="shared" si="35"/>
        <v>0.3139999999984866</v>
      </c>
      <c r="D2093" s="420">
        <f t="shared" si="34"/>
        <v>0.1569999999992433</v>
      </c>
      <c r="H2093" s="337"/>
      <c r="I2093" s="333"/>
      <c r="J2093" s="82">
        <v>17</v>
      </c>
      <c r="K2093" s="319">
        <v>2</v>
      </c>
    </row>
    <row r="2094" spans="1:11" x14ac:dyDescent="0.3">
      <c r="A2094" s="366">
        <v>42983.255554571762</v>
      </c>
      <c r="B2094" s="318">
        <v>34806.523000000001</v>
      </c>
      <c r="C2094" s="355">
        <f t="shared" si="35"/>
        <v>0.30200000000331784</v>
      </c>
      <c r="D2094" s="420">
        <f t="shared" si="34"/>
        <v>0.15100000000165892</v>
      </c>
      <c r="H2094" s="337"/>
      <c r="I2094" s="333"/>
      <c r="J2094" s="82">
        <v>18</v>
      </c>
      <c r="K2094" s="320">
        <v>3</v>
      </c>
    </row>
    <row r="2095" spans="1:11" x14ac:dyDescent="0.3">
      <c r="A2095" s="366">
        <v>42983.297221180554</v>
      </c>
      <c r="B2095" s="318">
        <v>34806.82</v>
      </c>
      <c r="C2095" s="355">
        <f t="shared" si="35"/>
        <v>0.29699999999866122</v>
      </c>
      <c r="D2095" s="420">
        <f t="shared" si="34"/>
        <v>0.14849999999933061</v>
      </c>
      <c r="H2095" s="337"/>
      <c r="I2095" s="333"/>
      <c r="J2095" s="82">
        <v>19</v>
      </c>
      <c r="K2095" s="321">
        <v>4</v>
      </c>
    </row>
    <row r="2096" spans="1:11" x14ac:dyDescent="0.3">
      <c r="A2096" s="366">
        <v>42983.338887789352</v>
      </c>
      <c r="B2096" s="318">
        <v>34807.129999999997</v>
      </c>
      <c r="C2096" s="355">
        <f t="shared" si="35"/>
        <v>0.30999999999767169</v>
      </c>
      <c r="D2096" s="420">
        <f t="shared" si="34"/>
        <v>0.15499999999883585</v>
      </c>
      <c r="H2096" s="337"/>
      <c r="I2096" s="333"/>
      <c r="J2096" s="82">
        <v>20</v>
      </c>
      <c r="K2096" s="82">
        <v>1</v>
      </c>
    </row>
    <row r="2097" spans="1:11" x14ac:dyDescent="0.3">
      <c r="A2097" s="366">
        <v>42983.380554398151</v>
      </c>
      <c r="B2097" s="318">
        <v>34807.436999999998</v>
      </c>
      <c r="C2097" s="355">
        <f t="shared" si="35"/>
        <v>0.30700000000069849</v>
      </c>
      <c r="D2097" s="420">
        <f t="shared" si="34"/>
        <v>0.15350000000034925</v>
      </c>
      <c r="H2097" s="337"/>
      <c r="I2097" s="333"/>
      <c r="J2097" s="82">
        <v>21</v>
      </c>
      <c r="K2097" s="319">
        <v>2</v>
      </c>
    </row>
    <row r="2098" spans="1:11" x14ac:dyDescent="0.3">
      <c r="A2098" s="366">
        <v>42983.422221006942</v>
      </c>
      <c r="B2098" s="318">
        <v>34807.732000000004</v>
      </c>
      <c r="C2098" s="355">
        <f t="shared" si="35"/>
        <v>0.29500000000552973</v>
      </c>
      <c r="D2098" s="420">
        <f t="shared" si="34"/>
        <v>0.14750000000276486</v>
      </c>
      <c r="H2098" s="337"/>
      <c r="I2098" s="333"/>
      <c r="J2098" s="82">
        <v>22</v>
      </c>
      <c r="K2098" s="320">
        <v>3</v>
      </c>
    </row>
    <row r="2099" spans="1:11" x14ac:dyDescent="0.3">
      <c r="A2099" s="366">
        <v>42983.463887615741</v>
      </c>
      <c r="B2099" s="318">
        <v>34808.036</v>
      </c>
      <c r="C2099" s="355">
        <f t="shared" si="35"/>
        <v>0.30399999999644933</v>
      </c>
      <c r="D2099" s="420">
        <f t="shared" si="34"/>
        <v>0.15199999999822467</v>
      </c>
      <c r="H2099" s="337"/>
      <c r="I2099" s="333"/>
      <c r="J2099" s="82">
        <v>23</v>
      </c>
      <c r="K2099" s="321">
        <v>4</v>
      </c>
    </row>
    <row r="2100" spans="1:11" x14ac:dyDescent="0.3">
      <c r="A2100" s="366">
        <v>42983.505554224539</v>
      </c>
      <c r="B2100" s="318">
        <v>34808.338000000003</v>
      </c>
      <c r="C2100" s="355">
        <f t="shared" si="35"/>
        <v>0.30200000000331784</v>
      </c>
      <c r="D2100" s="420">
        <f t="shared" si="34"/>
        <v>0.15100000000165892</v>
      </c>
      <c r="H2100" s="337"/>
      <c r="I2100" s="333"/>
      <c r="J2100" s="82">
        <v>24</v>
      </c>
      <c r="K2100" s="82">
        <v>1</v>
      </c>
    </row>
    <row r="2101" spans="1:11" x14ac:dyDescent="0.3">
      <c r="A2101" s="366">
        <v>42983.54722083333</v>
      </c>
      <c r="B2101" s="318">
        <v>34808.637999999999</v>
      </c>
      <c r="C2101" s="355">
        <f t="shared" si="35"/>
        <v>0.29999999999563443</v>
      </c>
      <c r="D2101" s="420">
        <f t="shared" si="34"/>
        <v>0.14999999999781721</v>
      </c>
      <c r="H2101" s="337"/>
      <c r="I2101" s="333"/>
      <c r="J2101" s="82">
        <v>25</v>
      </c>
      <c r="K2101" s="319">
        <v>2</v>
      </c>
    </row>
    <row r="2102" spans="1:11" x14ac:dyDescent="0.3">
      <c r="A2102" s="366">
        <v>42983.588887442129</v>
      </c>
      <c r="B2102" s="318">
        <v>34808.938000000002</v>
      </c>
      <c r="C2102" s="355">
        <f t="shared" si="35"/>
        <v>0.30000000000291038</v>
      </c>
      <c r="D2102" s="420">
        <f t="shared" si="34"/>
        <v>0.15000000000145519</v>
      </c>
      <c r="H2102" s="337"/>
      <c r="I2102" s="333"/>
      <c r="J2102" s="82">
        <v>26</v>
      </c>
      <c r="K2102" s="320">
        <v>3</v>
      </c>
    </row>
    <row r="2103" spans="1:11" x14ac:dyDescent="0.3">
      <c r="A2103" s="366">
        <v>42983.630554050927</v>
      </c>
      <c r="B2103" s="318">
        <v>34809.241999999998</v>
      </c>
      <c r="C2103" s="355">
        <f t="shared" si="35"/>
        <v>0.30399999999644933</v>
      </c>
      <c r="D2103" s="420">
        <f t="shared" si="34"/>
        <v>0.15199999999822467</v>
      </c>
      <c r="H2103" s="337"/>
      <c r="I2103" s="333"/>
      <c r="J2103" s="82">
        <v>27</v>
      </c>
      <c r="K2103" s="321">
        <v>4</v>
      </c>
    </row>
    <row r="2104" spans="1:11" x14ac:dyDescent="0.3">
      <c r="A2104" s="366">
        <v>42983.672220659719</v>
      </c>
      <c r="B2104" s="318">
        <v>34809.533000000003</v>
      </c>
      <c r="C2104" s="355">
        <f t="shared" si="35"/>
        <v>0.29100000000471482</v>
      </c>
      <c r="D2104" s="420">
        <f t="shared" si="34"/>
        <v>0.14550000000235741</v>
      </c>
      <c r="H2104" s="337"/>
      <c r="I2104" s="333"/>
      <c r="J2104" s="82">
        <v>28</v>
      </c>
      <c r="K2104" s="82">
        <v>1</v>
      </c>
    </row>
    <row r="2105" spans="1:11" x14ac:dyDescent="0.3">
      <c r="A2105" s="366">
        <v>42983.713887268517</v>
      </c>
      <c r="B2105" s="318">
        <v>34809.822</v>
      </c>
      <c r="C2105" s="355">
        <f t="shared" si="35"/>
        <v>0.28899999999703141</v>
      </c>
      <c r="D2105" s="420">
        <f t="shared" si="34"/>
        <v>0.1444999999985157</v>
      </c>
      <c r="H2105" s="337"/>
      <c r="I2105" s="333"/>
      <c r="J2105" s="82">
        <v>29</v>
      </c>
      <c r="K2105" s="319">
        <v>2</v>
      </c>
    </row>
    <row r="2106" spans="1:11" x14ac:dyDescent="0.3">
      <c r="A2106" s="366">
        <v>42983.755553877316</v>
      </c>
      <c r="B2106" s="318">
        <v>34810.123</v>
      </c>
      <c r="C2106" s="355">
        <f t="shared" si="35"/>
        <v>0.30099999999947613</v>
      </c>
      <c r="D2106" s="420">
        <f t="shared" si="34"/>
        <v>0.15049999999973807</v>
      </c>
      <c r="H2106" s="337"/>
      <c r="I2106" s="333"/>
      <c r="J2106" s="82">
        <v>30</v>
      </c>
      <c r="K2106" s="320">
        <v>3</v>
      </c>
    </row>
    <row r="2107" spans="1:11" x14ac:dyDescent="0.3">
      <c r="A2107" s="366">
        <v>42983.797220486114</v>
      </c>
      <c r="B2107" s="318">
        <v>34810.42</v>
      </c>
      <c r="C2107" s="355">
        <f t="shared" si="35"/>
        <v>0.29699999999866122</v>
      </c>
      <c r="D2107" s="420">
        <f t="shared" si="34"/>
        <v>0.14849999999933061</v>
      </c>
      <c r="H2107" s="337"/>
      <c r="I2107" s="333"/>
      <c r="J2107" s="82">
        <v>31</v>
      </c>
      <c r="K2107" s="321">
        <v>4</v>
      </c>
    </row>
    <row r="2108" spans="1:11" x14ac:dyDescent="0.3">
      <c r="A2108" s="366">
        <v>42983.838887094906</v>
      </c>
      <c r="B2108" s="318">
        <v>34810.703000000001</v>
      </c>
      <c r="C2108" s="355">
        <f t="shared" si="35"/>
        <v>0.28300000000308501</v>
      </c>
      <c r="D2108" s="420">
        <f t="shared" si="34"/>
        <v>0.1415000000015425</v>
      </c>
      <c r="H2108" s="337"/>
      <c r="I2108" s="333"/>
      <c r="J2108" s="82">
        <v>32</v>
      </c>
      <c r="K2108" s="82">
        <v>1</v>
      </c>
    </row>
    <row r="2109" spans="1:11" x14ac:dyDescent="0.3">
      <c r="A2109" s="366">
        <v>42983.880553703704</v>
      </c>
      <c r="B2109" s="318">
        <v>34811.000999999997</v>
      </c>
      <c r="C2109" s="355">
        <f t="shared" si="35"/>
        <v>0.29799999999522697</v>
      </c>
      <c r="D2109" s="420">
        <f t="shared" si="34"/>
        <v>0.14899999999761349</v>
      </c>
      <c r="H2109" s="337"/>
      <c r="I2109" s="333"/>
      <c r="J2109" s="82">
        <v>33</v>
      </c>
      <c r="K2109" s="319">
        <v>2</v>
      </c>
    </row>
    <row r="2110" spans="1:11" x14ac:dyDescent="0.3">
      <c r="A2110" s="366">
        <v>42983.922220312503</v>
      </c>
      <c r="B2110" s="318">
        <v>34811.298999999999</v>
      </c>
      <c r="C2110" s="355">
        <f t="shared" si="35"/>
        <v>0.29800000000250293</v>
      </c>
      <c r="D2110" s="420">
        <f t="shared" si="34"/>
        <v>0.14900000000125146</v>
      </c>
      <c r="H2110" s="337"/>
      <c r="I2110" s="333"/>
      <c r="J2110" s="82">
        <v>34</v>
      </c>
      <c r="K2110" s="320">
        <v>3</v>
      </c>
    </row>
    <row r="2111" spans="1:11" x14ac:dyDescent="0.3">
      <c r="A2111" s="360">
        <v>42983.963886921294</v>
      </c>
      <c r="B2111" s="323">
        <v>34811.588000000003</v>
      </c>
      <c r="C2111" s="356">
        <f t="shared" si="35"/>
        <v>0.28900000000430737</v>
      </c>
      <c r="D2111" s="418">
        <f t="shared" si="34"/>
        <v>0.14450000000215368</v>
      </c>
      <c r="E2111" s="336">
        <f>SUM(C2088:C2111)*7.4805194805</f>
        <v>53.672727272609272</v>
      </c>
      <c r="F2111" s="324">
        <f>AVERAGE(D2088:D2111)</f>
        <v>0.14947916666672731</v>
      </c>
      <c r="G2111" s="324">
        <f>_xlfn.STDEV.S(D2088:D2111)</f>
        <v>3.6578657550138715E-3</v>
      </c>
      <c r="H2111" s="337"/>
      <c r="I2111" s="62"/>
      <c r="J2111" s="82">
        <v>35</v>
      </c>
      <c r="K2111" s="321">
        <v>4</v>
      </c>
    </row>
    <row r="2112" spans="1:11" x14ac:dyDescent="0.3">
      <c r="A2112" s="366">
        <v>42984.005553530093</v>
      </c>
      <c r="B2112" s="318">
        <v>34811.881999999998</v>
      </c>
      <c r="C2112" s="355">
        <f t="shared" si="35"/>
        <v>0.29399999999441206</v>
      </c>
      <c r="D2112" s="420">
        <f t="shared" si="34"/>
        <v>0.14699999999720603</v>
      </c>
      <c r="H2112" s="337"/>
      <c r="I2112" s="333"/>
      <c r="J2112" s="82">
        <v>36</v>
      </c>
      <c r="K2112" s="82">
        <v>1</v>
      </c>
    </row>
    <row r="2113" spans="1:11" x14ac:dyDescent="0.3">
      <c r="A2113" s="366">
        <v>42984.047220138891</v>
      </c>
      <c r="B2113" s="318">
        <v>34812.188000000002</v>
      </c>
      <c r="C2113" s="355">
        <f t="shared" si="35"/>
        <v>0.30600000000413274</v>
      </c>
      <c r="D2113" s="420">
        <f t="shared" si="34"/>
        <v>0.15300000000206637</v>
      </c>
      <c r="H2113" s="337"/>
      <c r="I2113" s="333"/>
      <c r="J2113" s="82">
        <v>37</v>
      </c>
      <c r="K2113" s="319">
        <v>2</v>
      </c>
    </row>
    <row r="2114" spans="1:11" x14ac:dyDescent="0.3">
      <c r="A2114" s="366">
        <v>42984.088886747682</v>
      </c>
      <c r="B2114" s="318">
        <v>34812.485000000001</v>
      </c>
      <c r="C2114" s="355">
        <f t="shared" si="35"/>
        <v>0.29699999999866122</v>
      </c>
      <c r="D2114" s="420">
        <f t="shared" si="34"/>
        <v>0.14849999999933061</v>
      </c>
      <c r="H2114" s="337"/>
      <c r="I2114" s="333"/>
      <c r="J2114" s="82">
        <v>38</v>
      </c>
      <c r="K2114" s="320">
        <v>3</v>
      </c>
    </row>
    <row r="2115" spans="1:11" x14ac:dyDescent="0.3">
      <c r="A2115" s="366">
        <v>42984.130553356481</v>
      </c>
      <c r="B2115" s="318">
        <v>34812.777000000002</v>
      </c>
      <c r="C2115" s="355">
        <f t="shared" si="35"/>
        <v>0.29200000000128057</v>
      </c>
      <c r="D2115" s="420">
        <f t="shared" ref="D2115:D2322" si="36">C2115/2</f>
        <v>0.14600000000064028</v>
      </c>
      <c r="H2115" s="337"/>
      <c r="I2115" s="333"/>
      <c r="J2115" s="82">
        <v>39</v>
      </c>
      <c r="K2115" s="321">
        <v>4</v>
      </c>
    </row>
    <row r="2116" spans="1:11" x14ac:dyDescent="0.3">
      <c r="A2116" s="366">
        <v>42984.17221996528</v>
      </c>
      <c r="B2116" s="318">
        <v>34813.082000000002</v>
      </c>
      <c r="C2116" s="355">
        <f t="shared" si="35"/>
        <v>0.30500000000029104</v>
      </c>
      <c r="D2116" s="420">
        <f t="shared" si="36"/>
        <v>0.15250000000014552</v>
      </c>
      <c r="H2116" s="337"/>
      <c r="I2116" s="333"/>
      <c r="J2116" s="82">
        <v>40</v>
      </c>
      <c r="K2116" s="82">
        <v>1</v>
      </c>
    </row>
    <row r="2117" spans="1:11" x14ac:dyDescent="0.3">
      <c r="A2117" s="366">
        <v>42984.213886574071</v>
      </c>
      <c r="B2117" s="318">
        <v>34813.389000000003</v>
      </c>
      <c r="C2117" s="355">
        <f t="shared" si="35"/>
        <v>0.30700000000069849</v>
      </c>
      <c r="D2117" s="420">
        <f t="shared" si="36"/>
        <v>0.15350000000034925</v>
      </c>
      <c r="H2117" s="337"/>
      <c r="I2117" s="333"/>
      <c r="J2117" s="82">
        <v>41</v>
      </c>
      <c r="K2117" s="319">
        <v>2</v>
      </c>
    </row>
    <row r="2118" spans="1:11" x14ac:dyDescent="0.3">
      <c r="A2118" s="366">
        <v>42984.255553182869</v>
      </c>
      <c r="B2118" s="318">
        <v>34813.688000000002</v>
      </c>
      <c r="C2118" s="355">
        <f t="shared" si="35"/>
        <v>0.29899999999906868</v>
      </c>
      <c r="D2118" s="420">
        <f t="shared" si="36"/>
        <v>0.14949999999953434</v>
      </c>
      <c r="H2118" s="337"/>
      <c r="I2118" s="333"/>
      <c r="J2118" s="82">
        <v>42</v>
      </c>
      <c r="K2118" s="320">
        <v>3</v>
      </c>
    </row>
    <row r="2119" spans="1:11" x14ac:dyDescent="0.3">
      <c r="A2119" s="366">
        <v>42984.297219791668</v>
      </c>
      <c r="B2119" s="318">
        <v>34813.991999999998</v>
      </c>
      <c r="C2119" s="355">
        <f t="shared" si="35"/>
        <v>0.30399999999644933</v>
      </c>
      <c r="D2119" s="420">
        <f t="shared" si="36"/>
        <v>0.15199999999822467</v>
      </c>
      <c r="H2119" s="337"/>
      <c r="I2119" s="333"/>
      <c r="J2119" s="82">
        <v>43</v>
      </c>
      <c r="K2119" s="321">
        <v>4</v>
      </c>
    </row>
    <row r="2120" spans="1:11" x14ac:dyDescent="0.3">
      <c r="A2120" s="366">
        <v>42984.338886400466</v>
      </c>
      <c r="B2120" s="318">
        <v>34814.298999999999</v>
      </c>
      <c r="C2120" s="355">
        <f t="shared" si="35"/>
        <v>0.30700000000069849</v>
      </c>
      <c r="D2120" s="420">
        <f t="shared" si="36"/>
        <v>0.15350000000034925</v>
      </c>
      <c r="H2120" s="337"/>
      <c r="I2120" s="333"/>
      <c r="J2120" s="82">
        <v>44</v>
      </c>
      <c r="K2120" s="82">
        <v>1</v>
      </c>
    </row>
    <row r="2121" spans="1:11" x14ac:dyDescent="0.3">
      <c r="A2121" s="366">
        <v>42984.380553009258</v>
      </c>
      <c r="B2121" s="318">
        <v>34814.597999999998</v>
      </c>
      <c r="C2121" s="355">
        <f t="shared" si="35"/>
        <v>0.29899999999906868</v>
      </c>
      <c r="D2121" s="420">
        <f t="shared" si="36"/>
        <v>0.14949999999953434</v>
      </c>
      <c r="H2121" s="337"/>
      <c r="I2121" s="333"/>
      <c r="J2121" s="82">
        <v>45</v>
      </c>
      <c r="K2121" s="319">
        <v>2</v>
      </c>
    </row>
    <row r="2122" spans="1:11" x14ac:dyDescent="0.3">
      <c r="A2122" s="366">
        <v>42984.422219618056</v>
      </c>
      <c r="B2122" s="318">
        <v>34814.900999999998</v>
      </c>
      <c r="C2122" s="355">
        <f t="shared" si="35"/>
        <v>0.30299999999988358</v>
      </c>
      <c r="D2122" s="420">
        <f t="shared" si="36"/>
        <v>0.15149999999994179</v>
      </c>
      <c r="H2122" s="337"/>
      <c r="I2122" s="333"/>
      <c r="J2122" s="82">
        <v>46</v>
      </c>
      <c r="K2122" s="320">
        <v>3</v>
      </c>
    </row>
    <row r="2123" spans="1:11" x14ac:dyDescent="0.3">
      <c r="A2123" s="366">
        <v>42984.463886226855</v>
      </c>
      <c r="B2123" s="318">
        <v>34815.21</v>
      </c>
      <c r="C2123" s="355">
        <f t="shared" si="35"/>
        <v>0.30900000000110595</v>
      </c>
      <c r="D2123" s="420">
        <f t="shared" si="36"/>
        <v>0.15450000000055297</v>
      </c>
      <c r="H2123" s="337"/>
      <c r="I2123" s="333"/>
      <c r="J2123" s="82">
        <v>47</v>
      </c>
      <c r="K2123" s="321">
        <v>4</v>
      </c>
    </row>
    <row r="2124" spans="1:11" x14ac:dyDescent="0.3">
      <c r="A2124" s="366">
        <v>42984.505552835646</v>
      </c>
      <c r="B2124" s="318">
        <v>34815.502999999997</v>
      </c>
      <c r="C2124" s="355">
        <f t="shared" si="35"/>
        <v>0.29299999999784632</v>
      </c>
      <c r="D2124" s="420">
        <f t="shared" si="36"/>
        <v>0.14649999999892316</v>
      </c>
      <c r="H2124" s="337"/>
      <c r="I2124" s="333"/>
      <c r="J2124" s="82">
        <v>48</v>
      </c>
      <c r="K2124" s="82">
        <v>1</v>
      </c>
    </row>
    <row r="2125" spans="1:11" x14ac:dyDescent="0.3">
      <c r="A2125" s="366">
        <v>42984.547219444445</v>
      </c>
      <c r="B2125" s="318">
        <v>34815.796999999999</v>
      </c>
      <c r="C2125" s="355">
        <f t="shared" si="35"/>
        <v>0.29400000000168802</v>
      </c>
      <c r="D2125" s="420">
        <f t="shared" si="36"/>
        <v>0.14700000000084401</v>
      </c>
      <c r="H2125" s="337"/>
      <c r="I2125" s="333"/>
      <c r="J2125" s="82">
        <v>49</v>
      </c>
      <c r="K2125" s="319">
        <v>2</v>
      </c>
    </row>
    <row r="2126" spans="1:11" x14ac:dyDescent="0.3">
      <c r="A2126" s="366">
        <v>42984.588886053243</v>
      </c>
      <c r="B2126" s="318">
        <v>34816.101000000002</v>
      </c>
      <c r="C2126" s="355">
        <f t="shared" si="35"/>
        <v>0.30400000000372529</v>
      </c>
      <c r="D2126" s="420">
        <f t="shared" si="36"/>
        <v>0.15200000000186265</v>
      </c>
      <c r="H2126" s="337"/>
      <c r="I2126" s="333"/>
      <c r="J2126" s="82">
        <v>50</v>
      </c>
      <c r="K2126" s="320">
        <v>3</v>
      </c>
    </row>
    <row r="2127" spans="1:11" x14ac:dyDescent="0.3">
      <c r="A2127" s="366">
        <v>42984.630552662034</v>
      </c>
      <c r="B2127" s="318">
        <v>34816.402000000002</v>
      </c>
      <c r="C2127" s="355">
        <f t="shared" si="35"/>
        <v>0.30099999999947613</v>
      </c>
      <c r="D2127" s="420">
        <f t="shared" si="36"/>
        <v>0.15049999999973807</v>
      </c>
      <c r="H2127" s="337"/>
      <c r="I2127" s="333"/>
      <c r="J2127" s="82">
        <v>51</v>
      </c>
      <c r="K2127" s="321">
        <v>4</v>
      </c>
    </row>
    <row r="2128" spans="1:11" x14ac:dyDescent="0.3">
      <c r="A2128" s="366">
        <v>42984.672219270833</v>
      </c>
      <c r="B2128" s="318">
        <v>34816.692000000003</v>
      </c>
      <c r="C2128" s="355">
        <f t="shared" si="35"/>
        <v>0.29000000000087311</v>
      </c>
      <c r="D2128" s="420">
        <f t="shared" si="36"/>
        <v>0.14500000000043656</v>
      </c>
      <c r="H2128" s="337"/>
      <c r="I2128" s="333"/>
      <c r="J2128" s="82">
        <v>52</v>
      </c>
      <c r="K2128" s="82">
        <v>1</v>
      </c>
    </row>
    <row r="2129" spans="1:11" x14ac:dyDescent="0.3">
      <c r="A2129" s="366">
        <v>42984.713885879632</v>
      </c>
      <c r="B2129" s="318">
        <v>34816.991000000002</v>
      </c>
      <c r="C2129" s="355">
        <f t="shared" si="35"/>
        <v>0.29899999999906868</v>
      </c>
      <c r="D2129" s="420">
        <f t="shared" si="36"/>
        <v>0.14949999999953434</v>
      </c>
      <c r="H2129" s="337"/>
      <c r="I2129" s="333"/>
      <c r="J2129" s="82">
        <v>53</v>
      </c>
      <c r="K2129" s="319">
        <v>2</v>
      </c>
    </row>
    <row r="2130" spans="1:11" x14ac:dyDescent="0.3">
      <c r="A2130" s="366">
        <v>42984.755552488423</v>
      </c>
      <c r="B2130" s="318">
        <v>34817.290999999997</v>
      </c>
      <c r="C2130" s="355">
        <f t="shared" si="35"/>
        <v>0.29999999999563443</v>
      </c>
      <c r="D2130" s="420">
        <f t="shared" si="36"/>
        <v>0.14999999999781721</v>
      </c>
      <c r="H2130" s="337"/>
      <c r="I2130" s="333"/>
      <c r="J2130" s="82">
        <v>54</v>
      </c>
      <c r="K2130" s="320">
        <v>3</v>
      </c>
    </row>
    <row r="2131" spans="1:11" x14ac:dyDescent="0.3">
      <c r="A2131" s="366">
        <v>42984.797219097221</v>
      </c>
      <c r="B2131" s="318">
        <v>34817.578999999998</v>
      </c>
      <c r="C2131" s="355">
        <f t="shared" si="35"/>
        <v>0.28800000000046566</v>
      </c>
      <c r="D2131" s="420">
        <f t="shared" si="36"/>
        <v>0.14400000000023283</v>
      </c>
      <c r="H2131" s="337"/>
      <c r="I2131" s="333"/>
      <c r="J2131" s="82">
        <v>55</v>
      </c>
      <c r="K2131" s="321">
        <v>4</v>
      </c>
    </row>
    <row r="2132" spans="1:11" x14ac:dyDescent="0.3">
      <c r="A2132" s="366">
        <v>42984.83888570602</v>
      </c>
      <c r="B2132" s="318">
        <v>34817.868999999999</v>
      </c>
      <c r="C2132" s="355">
        <f t="shared" si="35"/>
        <v>0.29000000000087311</v>
      </c>
      <c r="D2132" s="420">
        <f t="shared" si="36"/>
        <v>0.14500000000043656</v>
      </c>
      <c r="H2132" s="337"/>
      <c r="I2132" s="333"/>
      <c r="J2132" s="82">
        <v>56</v>
      </c>
      <c r="K2132" s="82">
        <v>1</v>
      </c>
    </row>
    <row r="2133" spans="1:11" x14ac:dyDescent="0.3">
      <c r="A2133" s="366">
        <v>42984.880552314811</v>
      </c>
      <c r="B2133" s="318">
        <v>34818.17</v>
      </c>
      <c r="C2133" s="355">
        <f t="shared" si="35"/>
        <v>0.30099999999947613</v>
      </c>
      <c r="D2133" s="420">
        <f t="shared" si="36"/>
        <v>0.15049999999973807</v>
      </c>
      <c r="H2133" s="337"/>
      <c r="I2133" s="333"/>
      <c r="J2133" s="82">
        <v>57</v>
      </c>
      <c r="K2133" s="319">
        <v>2</v>
      </c>
    </row>
    <row r="2134" spans="1:11" x14ac:dyDescent="0.3">
      <c r="A2134" s="366">
        <v>42984.92221892361</v>
      </c>
      <c r="B2134" s="318">
        <v>34818.472000000002</v>
      </c>
      <c r="C2134" s="355">
        <f t="shared" si="35"/>
        <v>0.30200000000331784</v>
      </c>
      <c r="D2134" s="420">
        <f t="shared" si="36"/>
        <v>0.15100000000165892</v>
      </c>
      <c r="H2134" s="337"/>
      <c r="I2134" s="333"/>
      <c r="J2134" s="82">
        <v>58</v>
      </c>
      <c r="K2134" s="320">
        <v>3</v>
      </c>
    </row>
    <row r="2135" spans="1:11" x14ac:dyDescent="0.3">
      <c r="A2135" s="360">
        <v>42984.963885532408</v>
      </c>
      <c r="B2135" s="323">
        <v>34818.750999999997</v>
      </c>
      <c r="C2135" s="356">
        <f t="shared" si="35"/>
        <v>0.27899999999499414</v>
      </c>
      <c r="D2135" s="418">
        <f t="shared" si="36"/>
        <v>0.13949999999749707</v>
      </c>
      <c r="E2135" s="336">
        <f>SUM(C2112:C2135)*7.4805194805</f>
        <v>53.582961038770556</v>
      </c>
      <c r="F2135" s="324">
        <f>AVERAGE(D2112:D2135)</f>
        <v>0.14922916666652478</v>
      </c>
      <c r="G2135" s="324">
        <f>_xlfn.STDEV.S(D2112:D2135)</f>
        <v>3.6295261603099056E-3</v>
      </c>
      <c r="H2135" s="337"/>
      <c r="I2135" s="62"/>
      <c r="J2135" s="82">
        <v>59</v>
      </c>
      <c r="K2135" s="321">
        <v>4</v>
      </c>
    </row>
    <row r="2136" spans="1:11" x14ac:dyDescent="0.3">
      <c r="A2136" s="366">
        <v>42985.005552141207</v>
      </c>
      <c r="B2136" s="318">
        <v>34819.048999999999</v>
      </c>
      <c r="C2136" s="355">
        <f t="shared" si="35"/>
        <v>0.29800000000250293</v>
      </c>
      <c r="D2136" s="420">
        <f t="shared" si="36"/>
        <v>0.14900000000125146</v>
      </c>
      <c r="H2136" s="337"/>
      <c r="I2136" s="333"/>
      <c r="J2136" s="82">
        <v>60</v>
      </c>
      <c r="K2136" s="82">
        <v>1</v>
      </c>
    </row>
    <row r="2137" spans="1:11" x14ac:dyDescent="0.3">
      <c r="A2137" s="366">
        <v>42985.047218749998</v>
      </c>
      <c r="B2137" s="318">
        <v>34819.35</v>
      </c>
      <c r="C2137" s="355">
        <f t="shared" si="35"/>
        <v>0.30099999999947613</v>
      </c>
      <c r="D2137" s="420">
        <f t="shared" si="36"/>
        <v>0.15049999999973807</v>
      </c>
      <c r="H2137" s="337"/>
      <c r="I2137" s="333"/>
      <c r="J2137" s="82">
        <v>61</v>
      </c>
      <c r="K2137" s="319">
        <v>2</v>
      </c>
    </row>
    <row r="2138" spans="1:11" x14ac:dyDescent="0.3">
      <c r="A2138" s="366">
        <v>42985.088885358797</v>
      </c>
      <c r="B2138" s="318">
        <v>34819.642999999996</v>
      </c>
      <c r="C2138" s="355">
        <f t="shared" si="35"/>
        <v>0.29299999999784632</v>
      </c>
      <c r="D2138" s="420">
        <f t="shared" si="36"/>
        <v>0.14649999999892316</v>
      </c>
      <c r="H2138" s="337"/>
      <c r="I2138" s="333"/>
      <c r="J2138" s="82">
        <v>62</v>
      </c>
      <c r="K2138" s="320">
        <v>3</v>
      </c>
    </row>
    <row r="2139" spans="1:11" x14ac:dyDescent="0.3">
      <c r="A2139" s="366">
        <v>42985.130551967595</v>
      </c>
      <c r="B2139" s="318">
        <v>34819.942000000003</v>
      </c>
      <c r="C2139" s="355">
        <f t="shared" si="35"/>
        <v>0.29900000000634464</v>
      </c>
      <c r="D2139" s="420">
        <f t="shared" si="36"/>
        <v>0.14950000000317232</v>
      </c>
      <c r="H2139" s="337"/>
      <c r="I2139" s="333"/>
      <c r="J2139" s="82">
        <v>63</v>
      </c>
      <c r="K2139" s="321">
        <v>4</v>
      </c>
    </row>
    <row r="2140" spans="1:11" x14ac:dyDescent="0.3">
      <c r="A2140" s="366">
        <v>42985.172218576387</v>
      </c>
      <c r="B2140" s="318">
        <v>34820.25</v>
      </c>
      <c r="C2140" s="355">
        <f t="shared" ref="C2140:C2322" si="37">B2140-B2139</f>
        <v>0.30799999999726424</v>
      </c>
      <c r="D2140" s="420">
        <f t="shared" si="36"/>
        <v>0.15399999999863212</v>
      </c>
      <c r="H2140" s="337"/>
      <c r="I2140" s="333"/>
      <c r="J2140" s="82">
        <v>64</v>
      </c>
      <c r="K2140" s="82">
        <v>1</v>
      </c>
    </row>
    <row r="2141" spans="1:11" x14ac:dyDescent="0.3">
      <c r="A2141" s="366">
        <v>42985.213885185185</v>
      </c>
      <c r="B2141" s="318">
        <v>34820.550999999999</v>
      </c>
      <c r="C2141" s="355">
        <f t="shared" si="37"/>
        <v>0.30099999999947613</v>
      </c>
      <c r="D2141" s="420">
        <f t="shared" si="36"/>
        <v>0.15049999999973807</v>
      </c>
      <c r="H2141" s="337"/>
      <c r="I2141" s="333"/>
      <c r="J2141" s="82">
        <v>65</v>
      </c>
      <c r="K2141" s="319">
        <v>2</v>
      </c>
    </row>
    <row r="2142" spans="1:11" x14ac:dyDescent="0.3">
      <c r="A2142" s="366">
        <v>42985.255551793984</v>
      </c>
      <c r="B2142" s="318">
        <v>34820.851000000002</v>
      </c>
      <c r="C2142" s="355">
        <f t="shared" si="37"/>
        <v>0.30000000000291038</v>
      </c>
      <c r="D2142" s="420">
        <f t="shared" si="36"/>
        <v>0.15000000000145519</v>
      </c>
      <c r="H2142" s="337"/>
      <c r="I2142" s="333"/>
      <c r="J2142" s="82">
        <v>66</v>
      </c>
      <c r="K2142" s="320">
        <v>3</v>
      </c>
    </row>
    <row r="2143" spans="1:11" x14ac:dyDescent="0.3">
      <c r="A2143" s="366">
        <v>42985.297218402775</v>
      </c>
      <c r="B2143" s="318">
        <v>34821.163999999997</v>
      </c>
      <c r="C2143" s="355">
        <f t="shared" si="37"/>
        <v>0.3129999999946449</v>
      </c>
      <c r="D2143" s="420">
        <f t="shared" si="36"/>
        <v>0.15649999999732245</v>
      </c>
      <c r="H2143" s="337"/>
      <c r="I2143" s="333"/>
      <c r="J2143" s="82">
        <v>67</v>
      </c>
      <c r="K2143" s="321">
        <v>4</v>
      </c>
    </row>
    <row r="2144" spans="1:11" x14ac:dyDescent="0.3">
      <c r="A2144" s="366">
        <v>42985.338885011573</v>
      </c>
      <c r="B2144" s="318">
        <v>34821.470999999998</v>
      </c>
      <c r="C2144" s="355">
        <f t="shared" si="37"/>
        <v>0.30700000000069849</v>
      </c>
      <c r="D2144" s="420">
        <f t="shared" si="36"/>
        <v>0.15350000000034925</v>
      </c>
      <c r="H2144" s="337"/>
      <c r="I2144" s="333"/>
      <c r="J2144" s="82">
        <v>68</v>
      </c>
      <c r="K2144" s="82">
        <v>1</v>
      </c>
    </row>
    <row r="2145" spans="1:11" x14ac:dyDescent="0.3">
      <c r="A2145" s="366">
        <v>42985.380551620372</v>
      </c>
      <c r="B2145" s="318">
        <v>34821.767999999996</v>
      </c>
      <c r="C2145" s="355">
        <f t="shared" si="37"/>
        <v>0.29699999999866122</v>
      </c>
      <c r="D2145" s="420">
        <f t="shared" si="36"/>
        <v>0.14849999999933061</v>
      </c>
      <c r="H2145" s="337"/>
      <c r="I2145" s="333"/>
      <c r="J2145" s="82">
        <v>69</v>
      </c>
      <c r="K2145" s="319">
        <v>2</v>
      </c>
    </row>
    <row r="2146" spans="1:11" x14ac:dyDescent="0.3">
      <c r="A2146" s="366">
        <v>42985.422218229163</v>
      </c>
      <c r="B2146" s="318">
        <v>34822.074000000001</v>
      </c>
      <c r="C2146" s="355">
        <f t="shared" si="37"/>
        <v>0.30600000000413274</v>
      </c>
      <c r="D2146" s="420">
        <f t="shared" si="36"/>
        <v>0.15300000000206637</v>
      </c>
      <c r="H2146" s="337"/>
      <c r="I2146" s="333"/>
      <c r="J2146" s="82">
        <v>70</v>
      </c>
      <c r="K2146" s="320">
        <v>3</v>
      </c>
    </row>
    <row r="2147" spans="1:11" x14ac:dyDescent="0.3">
      <c r="A2147" s="366">
        <v>42985.463884837962</v>
      </c>
      <c r="B2147" s="318">
        <v>34822.379999999997</v>
      </c>
      <c r="C2147" s="355">
        <f t="shared" si="37"/>
        <v>0.30599999999685679</v>
      </c>
      <c r="D2147" s="420">
        <f t="shared" si="36"/>
        <v>0.15299999999842839</v>
      </c>
      <c r="H2147" s="337"/>
      <c r="I2147" s="333"/>
      <c r="J2147" s="82">
        <v>71</v>
      </c>
      <c r="K2147" s="321">
        <v>4</v>
      </c>
    </row>
    <row r="2148" spans="1:11" x14ac:dyDescent="0.3">
      <c r="A2148" s="366">
        <v>42985.50555144676</v>
      </c>
      <c r="B2148" s="318">
        <v>34822.675999999999</v>
      </c>
      <c r="C2148" s="355">
        <f t="shared" si="37"/>
        <v>0.29600000000209548</v>
      </c>
      <c r="D2148" s="420">
        <f t="shared" si="36"/>
        <v>0.14800000000104774</v>
      </c>
      <c r="H2148" s="337"/>
      <c r="I2148" s="333"/>
      <c r="J2148" s="82">
        <v>72</v>
      </c>
      <c r="K2148" s="82">
        <v>1</v>
      </c>
    </row>
    <row r="2149" spans="1:11" x14ac:dyDescent="0.3">
      <c r="A2149" s="366">
        <v>42985.547218055559</v>
      </c>
      <c r="B2149" s="318">
        <v>34822.981</v>
      </c>
      <c r="C2149" s="355">
        <f t="shared" si="37"/>
        <v>0.30500000000029104</v>
      </c>
      <c r="D2149" s="420">
        <f t="shared" si="36"/>
        <v>0.15250000000014552</v>
      </c>
      <c r="H2149" s="337"/>
      <c r="I2149" s="333"/>
      <c r="J2149" s="82">
        <v>73</v>
      </c>
      <c r="K2149" s="319">
        <v>2</v>
      </c>
    </row>
    <row r="2150" spans="1:11" x14ac:dyDescent="0.3">
      <c r="A2150" s="366">
        <v>42985.58888466435</v>
      </c>
      <c r="B2150" s="318">
        <v>34823.288999999997</v>
      </c>
      <c r="C2150" s="355">
        <f t="shared" si="37"/>
        <v>0.30799999999726424</v>
      </c>
      <c r="D2150" s="420">
        <f t="shared" si="36"/>
        <v>0.15399999999863212</v>
      </c>
      <c r="H2150" s="337"/>
      <c r="I2150" s="333"/>
      <c r="J2150" s="82">
        <v>74</v>
      </c>
      <c r="K2150" s="320">
        <v>3</v>
      </c>
    </row>
    <row r="2151" spans="1:11" x14ac:dyDescent="0.3">
      <c r="A2151" s="366">
        <v>42985.630551273149</v>
      </c>
      <c r="B2151" s="318">
        <v>34823.582000000002</v>
      </c>
      <c r="C2151" s="355">
        <f t="shared" si="37"/>
        <v>0.29300000000512227</v>
      </c>
      <c r="D2151" s="420">
        <f t="shared" si="36"/>
        <v>0.14650000000256114</v>
      </c>
      <c r="H2151" s="337"/>
      <c r="I2151" s="333"/>
      <c r="J2151" s="82">
        <v>75</v>
      </c>
      <c r="K2151" s="321">
        <v>4</v>
      </c>
    </row>
    <row r="2152" spans="1:11" x14ac:dyDescent="0.3">
      <c r="A2152" s="366">
        <v>42985.672217881947</v>
      </c>
      <c r="B2152" s="318">
        <v>34823.879000000001</v>
      </c>
      <c r="C2152" s="355">
        <f t="shared" si="37"/>
        <v>0.29699999999866122</v>
      </c>
      <c r="D2152" s="420">
        <f t="shared" si="36"/>
        <v>0.14849999999933061</v>
      </c>
      <c r="H2152" s="337"/>
      <c r="I2152" s="333"/>
      <c r="J2152" s="82">
        <v>76</v>
      </c>
      <c r="K2152" s="82">
        <v>1</v>
      </c>
    </row>
    <row r="2153" spans="1:11" x14ac:dyDescent="0.3">
      <c r="A2153" s="366">
        <v>42985.713884490739</v>
      </c>
      <c r="B2153" s="318">
        <v>34824.184999999998</v>
      </c>
      <c r="C2153" s="355">
        <f t="shared" si="37"/>
        <v>0.30599999999685679</v>
      </c>
      <c r="D2153" s="420">
        <f t="shared" si="36"/>
        <v>0.15299999999842839</v>
      </c>
      <c r="H2153" s="337"/>
      <c r="I2153" s="333"/>
      <c r="J2153" s="82">
        <v>77</v>
      </c>
      <c r="K2153" s="319">
        <v>2</v>
      </c>
    </row>
    <row r="2154" spans="1:11" x14ac:dyDescent="0.3">
      <c r="A2154" s="366">
        <v>42985.755551099537</v>
      </c>
      <c r="B2154" s="318">
        <v>34824.482000000004</v>
      </c>
      <c r="C2154" s="355">
        <f t="shared" si="37"/>
        <v>0.29700000000593718</v>
      </c>
      <c r="D2154" s="420">
        <f t="shared" si="36"/>
        <v>0.14850000000296859</v>
      </c>
      <c r="H2154" s="337"/>
      <c r="I2154" s="333"/>
      <c r="J2154" s="82">
        <v>78</v>
      </c>
      <c r="K2154" s="320">
        <v>3</v>
      </c>
    </row>
    <row r="2155" spans="1:11" x14ac:dyDescent="0.3">
      <c r="A2155" s="366">
        <v>42985.797217708336</v>
      </c>
      <c r="B2155" s="318">
        <v>34824.769999999997</v>
      </c>
      <c r="C2155" s="355">
        <f t="shared" si="37"/>
        <v>0.2879999999931897</v>
      </c>
      <c r="D2155" s="420">
        <f t="shared" si="36"/>
        <v>0.14399999999659485</v>
      </c>
      <c r="H2155" s="337"/>
      <c r="I2155" s="333"/>
      <c r="J2155" s="82">
        <v>79</v>
      </c>
      <c r="K2155" s="321">
        <v>4</v>
      </c>
    </row>
    <row r="2156" spans="1:11" x14ac:dyDescent="0.3">
      <c r="A2156" s="366">
        <v>42985.838884317127</v>
      </c>
      <c r="B2156" s="318">
        <v>34825.067000000003</v>
      </c>
      <c r="C2156" s="355">
        <f t="shared" si="37"/>
        <v>0.29700000000593718</v>
      </c>
      <c r="D2156" s="420">
        <f t="shared" si="36"/>
        <v>0.14850000000296859</v>
      </c>
      <c r="H2156" s="337"/>
      <c r="I2156" s="333"/>
      <c r="J2156" s="82">
        <v>80</v>
      </c>
      <c r="K2156" s="82">
        <v>1</v>
      </c>
    </row>
    <row r="2157" spans="1:11" x14ac:dyDescent="0.3">
      <c r="A2157" s="366">
        <v>42985.880550925925</v>
      </c>
      <c r="B2157" s="318">
        <v>34825.362000000001</v>
      </c>
      <c r="C2157" s="355">
        <f t="shared" si="37"/>
        <v>0.29499999999825377</v>
      </c>
      <c r="D2157" s="420">
        <f t="shared" si="36"/>
        <v>0.14749999999912689</v>
      </c>
      <c r="H2157" s="337"/>
      <c r="I2157" s="333"/>
      <c r="J2157" s="82">
        <v>81</v>
      </c>
      <c r="K2157" s="319">
        <v>2</v>
      </c>
    </row>
    <row r="2158" spans="1:11" x14ac:dyDescent="0.3">
      <c r="A2158" s="366">
        <v>42985.922217534724</v>
      </c>
      <c r="B2158" s="318">
        <v>34825.652000000002</v>
      </c>
      <c r="C2158" s="355">
        <f t="shared" si="37"/>
        <v>0.29000000000087311</v>
      </c>
      <c r="D2158" s="420">
        <f t="shared" si="36"/>
        <v>0.14500000000043656</v>
      </c>
      <c r="H2158" s="337"/>
      <c r="I2158" s="333"/>
      <c r="J2158" s="82">
        <v>82</v>
      </c>
      <c r="K2158" s="320">
        <v>3</v>
      </c>
    </row>
    <row r="2159" spans="1:11" x14ac:dyDescent="0.3">
      <c r="A2159" s="360">
        <v>42985.963884143515</v>
      </c>
      <c r="B2159" s="323">
        <v>34825.947999999997</v>
      </c>
      <c r="C2159" s="356">
        <f t="shared" si="37"/>
        <v>0.29599999999481952</v>
      </c>
      <c r="D2159" s="418">
        <f t="shared" si="36"/>
        <v>0.14799999999740976</v>
      </c>
      <c r="E2159" s="336">
        <f>SUM(C2136:C2159)*7.4805194805</f>
        <v>53.837298701159369</v>
      </c>
      <c r="F2159" s="324">
        <f>AVERAGE(D2136:D2159)</f>
        <v>0.14993750000000242</v>
      </c>
      <c r="G2159" s="324">
        <f>_xlfn.STDEV.S(D2136:D2159)</f>
        <v>3.1633516207303022E-3</v>
      </c>
      <c r="H2159" s="337"/>
      <c r="I2159" s="62"/>
      <c r="J2159" s="82">
        <v>83</v>
      </c>
      <c r="K2159" s="321">
        <v>4</v>
      </c>
    </row>
    <row r="2160" spans="1:11" x14ac:dyDescent="0.3">
      <c r="A2160" s="366">
        <v>42986.005550752314</v>
      </c>
      <c r="B2160" s="318">
        <v>34826.248</v>
      </c>
      <c r="C2160" s="355">
        <f t="shared" si="37"/>
        <v>0.30000000000291038</v>
      </c>
      <c r="D2160" s="420">
        <f t="shared" si="36"/>
        <v>0.15000000000145519</v>
      </c>
      <c r="H2160" s="337"/>
      <c r="I2160" s="333"/>
      <c r="J2160" s="82">
        <v>84</v>
      </c>
      <c r="K2160" s="82">
        <v>1</v>
      </c>
    </row>
    <row r="2161" spans="1:11" x14ac:dyDescent="0.3">
      <c r="A2161" s="366">
        <v>42986.047217361112</v>
      </c>
      <c r="B2161" s="318">
        <v>34826.542000000001</v>
      </c>
      <c r="C2161" s="355">
        <f t="shared" si="37"/>
        <v>0.29400000000168802</v>
      </c>
      <c r="D2161" s="420">
        <f t="shared" si="36"/>
        <v>0.14700000000084401</v>
      </c>
      <c r="H2161" s="337"/>
      <c r="I2161" s="333"/>
      <c r="J2161" s="82">
        <v>85</v>
      </c>
      <c r="K2161" s="319">
        <v>2</v>
      </c>
    </row>
    <row r="2162" spans="1:11" x14ac:dyDescent="0.3">
      <c r="A2162" s="366">
        <v>42986.088883969911</v>
      </c>
      <c r="B2162" s="318">
        <v>34826.832999999999</v>
      </c>
      <c r="C2162" s="355">
        <f t="shared" si="37"/>
        <v>0.29099999999743886</v>
      </c>
      <c r="D2162" s="420">
        <f t="shared" si="36"/>
        <v>0.14549999999871943</v>
      </c>
      <c r="H2162" s="337"/>
      <c r="I2162" s="333"/>
      <c r="J2162" s="82">
        <v>86</v>
      </c>
      <c r="K2162" s="320">
        <v>3</v>
      </c>
    </row>
    <row r="2163" spans="1:11" x14ac:dyDescent="0.3">
      <c r="A2163" s="366">
        <v>42986.130550578702</v>
      </c>
      <c r="B2163" s="318">
        <v>34827.14</v>
      </c>
      <c r="C2163" s="355">
        <f t="shared" si="37"/>
        <v>0.30700000000069849</v>
      </c>
      <c r="D2163" s="420">
        <f t="shared" si="36"/>
        <v>0.15350000000034925</v>
      </c>
      <c r="H2163" s="337"/>
      <c r="I2163" s="333"/>
      <c r="J2163" s="82">
        <v>87</v>
      </c>
      <c r="K2163" s="321">
        <v>4</v>
      </c>
    </row>
    <row r="2164" spans="1:11" x14ac:dyDescent="0.3">
      <c r="A2164" s="366">
        <v>42986.172217187501</v>
      </c>
      <c r="B2164" s="318">
        <v>34827.442999999999</v>
      </c>
      <c r="C2164" s="355">
        <f t="shared" si="37"/>
        <v>0.30299999999988358</v>
      </c>
      <c r="D2164" s="420">
        <f t="shared" si="36"/>
        <v>0.15149999999994179</v>
      </c>
      <c r="H2164" s="337"/>
      <c r="I2164" s="333"/>
      <c r="J2164" s="82">
        <v>88</v>
      </c>
      <c r="K2164" s="82">
        <v>1</v>
      </c>
    </row>
    <row r="2165" spans="1:11" x14ac:dyDescent="0.3">
      <c r="A2165" s="366">
        <v>42986.213883796299</v>
      </c>
      <c r="B2165" s="318">
        <v>34827.737999999998</v>
      </c>
      <c r="C2165" s="355">
        <f t="shared" si="37"/>
        <v>0.29499999999825377</v>
      </c>
      <c r="D2165" s="420">
        <f t="shared" si="36"/>
        <v>0.14749999999912689</v>
      </c>
      <c r="H2165" s="337"/>
      <c r="I2165" s="333"/>
      <c r="J2165" s="82">
        <v>89</v>
      </c>
      <c r="K2165" s="319">
        <v>2</v>
      </c>
    </row>
    <row r="2166" spans="1:11" x14ac:dyDescent="0.3">
      <c r="A2166" s="366">
        <v>42986.255550405091</v>
      </c>
      <c r="B2166" s="318">
        <v>34828.042999999998</v>
      </c>
      <c r="C2166" s="355">
        <f t="shared" si="37"/>
        <v>0.30500000000029104</v>
      </c>
      <c r="D2166" s="420">
        <f t="shared" si="36"/>
        <v>0.15250000000014552</v>
      </c>
      <c r="H2166" s="337"/>
      <c r="I2166" s="333"/>
      <c r="J2166" s="82">
        <v>90</v>
      </c>
      <c r="K2166" s="320">
        <v>3</v>
      </c>
    </row>
    <row r="2167" spans="1:11" x14ac:dyDescent="0.3">
      <c r="A2167" s="366">
        <v>42986.297217013889</v>
      </c>
      <c r="B2167" s="318">
        <v>34828.349000000002</v>
      </c>
      <c r="C2167" s="355">
        <f t="shared" si="37"/>
        <v>0.30600000000413274</v>
      </c>
      <c r="D2167" s="420">
        <f t="shared" si="36"/>
        <v>0.15300000000206637</v>
      </c>
      <c r="H2167" s="337"/>
      <c r="I2167" s="333"/>
      <c r="J2167" s="82">
        <v>91</v>
      </c>
      <c r="K2167" s="321">
        <v>4</v>
      </c>
    </row>
    <row r="2168" spans="1:11" x14ac:dyDescent="0.3">
      <c r="A2168" s="366">
        <v>42986.338883622688</v>
      </c>
      <c r="B2168" s="318">
        <v>34828.650999999998</v>
      </c>
      <c r="C2168" s="355">
        <f t="shared" si="37"/>
        <v>0.30199999999604188</v>
      </c>
      <c r="D2168" s="420">
        <f t="shared" si="36"/>
        <v>0.15099999999802094</v>
      </c>
      <c r="H2168" s="337"/>
      <c r="I2168" s="333"/>
      <c r="J2168" s="82">
        <v>92</v>
      </c>
      <c r="K2168" s="82">
        <v>1</v>
      </c>
    </row>
    <row r="2169" spans="1:11" x14ac:dyDescent="0.3">
      <c r="A2169" s="366">
        <v>42986.380550231479</v>
      </c>
      <c r="B2169" s="318">
        <v>34828.959000000003</v>
      </c>
      <c r="C2169" s="355">
        <f t="shared" si="37"/>
        <v>0.3080000000045402</v>
      </c>
      <c r="D2169" s="420">
        <f t="shared" si="36"/>
        <v>0.1540000000022701</v>
      </c>
      <c r="H2169" s="337"/>
      <c r="I2169" s="333"/>
      <c r="J2169" s="82">
        <v>93</v>
      </c>
      <c r="K2169" s="319">
        <v>2</v>
      </c>
    </row>
    <row r="2170" spans="1:11" x14ac:dyDescent="0.3">
      <c r="A2170" s="366">
        <v>42986.422216840278</v>
      </c>
      <c r="B2170" s="318">
        <v>34829.269</v>
      </c>
      <c r="C2170" s="355">
        <f t="shared" si="37"/>
        <v>0.30999999999767169</v>
      </c>
      <c r="D2170" s="420">
        <f t="shared" si="36"/>
        <v>0.15499999999883585</v>
      </c>
      <c r="H2170" s="337"/>
      <c r="I2170" s="333"/>
      <c r="J2170" s="82">
        <v>94</v>
      </c>
      <c r="K2170" s="320">
        <v>3</v>
      </c>
    </row>
    <row r="2171" spans="1:11" x14ac:dyDescent="0.3">
      <c r="A2171" s="366">
        <v>42986.463883449076</v>
      </c>
      <c r="B2171" s="318">
        <v>34829.563000000002</v>
      </c>
      <c r="C2171" s="355">
        <f t="shared" si="37"/>
        <v>0.29400000000168802</v>
      </c>
      <c r="D2171" s="420">
        <f t="shared" si="36"/>
        <v>0.14700000000084401</v>
      </c>
      <c r="H2171" s="337"/>
      <c r="I2171" s="333"/>
      <c r="J2171" s="82">
        <v>95</v>
      </c>
      <c r="K2171" s="321">
        <v>4</v>
      </c>
    </row>
    <row r="2172" spans="1:11" x14ac:dyDescent="0.3">
      <c r="A2172" s="366">
        <v>42986.505550057867</v>
      </c>
      <c r="B2172" s="318">
        <v>34829.860999999997</v>
      </c>
      <c r="C2172" s="355">
        <f t="shared" si="37"/>
        <v>0.29799999999522697</v>
      </c>
      <c r="D2172" s="420">
        <f t="shared" si="36"/>
        <v>0.14899999999761349</v>
      </c>
      <c r="H2172" s="337"/>
      <c r="I2172" s="333"/>
      <c r="J2172" s="82">
        <v>96</v>
      </c>
      <c r="K2172" s="82">
        <v>1</v>
      </c>
    </row>
    <row r="2173" spans="1:11" x14ac:dyDescent="0.3">
      <c r="A2173" s="366">
        <v>42986.547216666666</v>
      </c>
      <c r="B2173" s="318">
        <v>34830.169000000002</v>
      </c>
      <c r="C2173" s="355">
        <f t="shared" si="37"/>
        <v>0.3080000000045402</v>
      </c>
      <c r="D2173" s="420">
        <f t="shared" si="36"/>
        <v>0.1540000000022701</v>
      </c>
      <c r="H2173" s="337"/>
      <c r="I2173" s="333"/>
      <c r="J2173" s="82">
        <v>97</v>
      </c>
      <c r="K2173" s="319">
        <v>2</v>
      </c>
    </row>
    <row r="2174" spans="1:11" x14ac:dyDescent="0.3">
      <c r="A2174" s="366">
        <v>42986.588883275464</v>
      </c>
      <c r="B2174" s="318">
        <v>34830.466999999997</v>
      </c>
      <c r="C2174" s="355">
        <f t="shared" si="37"/>
        <v>0.29799999999522697</v>
      </c>
      <c r="D2174" s="420">
        <f t="shared" si="36"/>
        <v>0.14899999999761349</v>
      </c>
      <c r="H2174" s="337"/>
      <c r="I2174" s="333"/>
      <c r="J2174" s="82">
        <v>98</v>
      </c>
      <c r="K2174" s="320">
        <v>3</v>
      </c>
    </row>
    <row r="2175" spans="1:11" x14ac:dyDescent="0.3">
      <c r="A2175" s="366">
        <v>42986.630549884256</v>
      </c>
      <c r="B2175" s="318">
        <v>34830.758000000002</v>
      </c>
      <c r="C2175" s="355">
        <f t="shared" si="37"/>
        <v>0.29100000000471482</v>
      </c>
      <c r="D2175" s="420">
        <f t="shared" si="36"/>
        <v>0.14550000000235741</v>
      </c>
      <c r="H2175" s="337"/>
      <c r="I2175" s="333"/>
      <c r="J2175" s="82">
        <v>99</v>
      </c>
      <c r="K2175" s="321">
        <v>4</v>
      </c>
    </row>
    <row r="2176" spans="1:11" x14ac:dyDescent="0.3">
      <c r="A2176" s="366">
        <v>42986.672216493054</v>
      </c>
      <c r="B2176" s="318">
        <v>34831.059000000001</v>
      </c>
      <c r="C2176" s="355">
        <f t="shared" si="37"/>
        <v>0.30099999999947613</v>
      </c>
      <c r="D2176" s="420">
        <f t="shared" si="36"/>
        <v>0.15049999999973807</v>
      </c>
      <c r="H2176" s="337"/>
      <c r="I2176" s="333"/>
      <c r="J2176" s="82">
        <v>100</v>
      </c>
      <c r="K2176" s="82">
        <v>1</v>
      </c>
    </row>
    <row r="2177" spans="1:12" x14ac:dyDescent="0.3">
      <c r="A2177" s="366">
        <v>42986.714583333334</v>
      </c>
      <c r="B2177" s="318">
        <v>34831.358999999997</v>
      </c>
      <c r="C2177" s="355">
        <f t="shared" si="37"/>
        <v>0.29999999999563443</v>
      </c>
      <c r="D2177" s="420">
        <f t="shared" si="36"/>
        <v>0.14999999999781721</v>
      </c>
      <c r="H2177" s="337"/>
      <c r="I2177" s="333"/>
      <c r="K2177" s="319">
        <v>2</v>
      </c>
    </row>
    <row r="2178" spans="1:12" x14ac:dyDescent="0.3">
      <c r="A2178" s="366">
        <v>42986.719444444447</v>
      </c>
      <c r="B2178" s="318">
        <v>34831.587</v>
      </c>
      <c r="C2178" s="355">
        <f t="shared" si="37"/>
        <v>0.22800000000279397</v>
      </c>
      <c r="D2178" s="420"/>
      <c r="H2178" s="337"/>
      <c r="I2178" s="333"/>
      <c r="J2178" s="82">
        <v>1</v>
      </c>
      <c r="K2178" s="319"/>
      <c r="L2178" s="54" t="s">
        <v>327</v>
      </c>
    </row>
    <row r="2179" spans="1:12" x14ac:dyDescent="0.3">
      <c r="A2179" s="366">
        <v>42986.761111111111</v>
      </c>
      <c r="B2179" s="318">
        <v>34831.881000000001</v>
      </c>
      <c r="C2179" s="355">
        <f t="shared" si="37"/>
        <v>0.29400000000168802</v>
      </c>
      <c r="D2179" s="420">
        <f t="shared" si="36"/>
        <v>0.14700000000084401</v>
      </c>
      <c r="H2179" s="337"/>
      <c r="I2179" s="333"/>
      <c r="J2179" s="82">
        <v>2</v>
      </c>
      <c r="K2179" s="320">
        <v>3</v>
      </c>
    </row>
    <row r="2180" spans="1:12" x14ac:dyDescent="0.3">
      <c r="A2180" s="366">
        <v>42986.802777777775</v>
      </c>
      <c r="B2180" s="318">
        <v>34832.182000000001</v>
      </c>
      <c r="C2180" s="355">
        <f t="shared" si="37"/>
        <v>0.30099999999947613</v>
      </c>
      <c r="D2180" s="420">
        <f t="shared" si="36"/>
        <v>0.15049999999973807</v>
      </c>
      <c r="H2180" s="337"/>
      <c r="I2180" s="333"/>
      <c r="J2180" s="82">
        <v>3</v>
      </c>
      <c r="K2180" s="321">
        <v>4</v>
      </c>
    </row>
    <row r="2181" spans="1:12" x14ac:dyDescent="0.3">
      <c r="A2181" s="366">
        <v>42986.844444444447</v>
      </c>
      <c r="B2181" s="318">
        <v>34832.474999999999</v>
      </c>
      <c r="C2181" s="355">
        <f t="shared" si="37"/>
        <v>0.29299999999784632</v>
      </c>
      <c r="D2181" s="420">
        <f t="shared" si="36"/>
        <v>0.14649999999892316</v>
      </c>
      <c r="H2181" s="337"/>
      <c r="I2181" s="333"/>
      <c r="J2181" s="82">
        <v>4</v>
      </c>
      <c r="K2181" s="82">
        <v>1</v>
      </c>
    </row>
    <row r="2182" spans="1:12" x14ac:dyDescent="0.3">
      <c r="A2182" s="366">
        <v>42986.886111111111</v>
      </c>
      <c r="B2182" s="318">
        <v>34832.754000000001</v>
      </c>
      <c r="C2182" s="355">
        <f t="shared" si="37"/>
        <v>0.2790000000022701</v>
      </c>
      <c r="D2182" s="420">
        <f t="shared" si="36"/>
        <v>0.13950000000113505</v>
      </c>
      <c r="H2182" s="337"/>
      <c r="I2182" s="333"/>
      <c r="J2182" s="82">
        <v>5</v>
      </c>
      <c r="K2182" s="319">
        <v>2</v>
      </c>
    </row>
    <row r="2183" spans="1:12" x14ac:dyDescent="0.3">
      <c r="A2183" s="366">
        <v>42986.927777719909</v>
      </c>
      <c r="B2183" s="318">
        <v>34833.048999999999</v>
      </c>
      <c r="C2183" s="355">
        <f t="shared" si="37"/>
        <v>0.29499999999825377</v>
      </c>
      <c r="D2183" s="420">
        <f t="shared" si="36"/>
        <v>0.14749999999912689</v>
      </c>
      <c r="H2183" s="337"/>
      <c r="I2183" s="333"/>
      <c r="J2183" s="82">
        <v>6</v>
      </c>
      <c r="K2183" s="320">
        <v>3</v>
      </c>
    </row>
    <row r="2184" spans="1:12" x14ac:dyDescent="0.3">
      <c r="A2184" s="360">
        <v>42986.969444386574</v>
      </c>
      <c r="B2184" s="323">
        <v>34833.341999999997</v>
      </c>
      <c r="C2184" s="356">
        <f t="shared" si="37"/>
        <v>0.29299999999784632</v>
      </c>
      <c r="D2184" s="418">
        <f t="shared" si="36"/>
        <v>0.14649999999892316</v>
      </c>
      <c r="E2184" s="336">
        <f>SUM(C2161:C2184)*7.4805194805</f>
        <v>53.066805194646967</v>
      </c>
      <c r="F2184" s="324">
        <f>AVERAGE(D2161:D2184)</f>
        <v>0.14926086956509846</v>
      </c>
      <c r="G2184" s="324">
        <f>_xlfn.STDEV.S(D2161:D2184)</f>
        <v>3.6458867397812385E-3</v>
      </c>
      <c r="H2184" s="337"/>
      <c r="I2184" s="62"/>
      <c r="J2184" s="82">
        <v>7</v>
      </c>
      <c r="K2184" s="321">
        <v>4</v>
      </c>
    </row>
    <row r="2185" spans="1:12" x14ac:dyDescent="0.3">
      <c r="A2185" s="366">
        <v>42987.011111053238</v>
      </c>
      <c r="B2185" s="318">
        <v>34833.627999999997</v>
      </c>
      <c r="C2185" s="355">
        <f t="shared" si="37"/>
        <v>0.28600000000005821</v>
      </c>
      <c r="D2185" s="420">
        <f t="shared" si="36"/>
        <v>0.1430000000000291</v>
      </c>
      <c r="H2185" s="337"/>
      <c r="I2185" s="333"/>
      <c r="J2185" s="82">
        <v>8</v>
      </c>
      <c r="K2185" s="82">
        <v>1</v>
      </c>
    </row>
    <row r="2186" spans="1:12" x14ac:dyDescent="0.3">
      <c r="A2186" s="366">
        <v>42987.052777719909</v>
      </c>
      <c r="B2186" s="318">
        <v>34833.919000000002</v>
      </c>
      <c r="C2186" s="355">
        <f t="shared" si="37"/>
        <v>0.29100000000471482</v>
      </c>
      <c r="D2186" s="420">
        <f t="shared" si="36"/>
        <v>0.14550000000235741</v>
      </c>
      <c r="H2186" s="337"/>
      <c r="I2186" s="333"/>
      <c r="J2186" s="82">
        <v>9</v>
      </c>
      <c r="K2186" s="319">
        <v>2</v>
      </c>
    </row>
    <row r="2187" spans="1:12" x14ac:dyDescent="0.3">
      <c r="A2187" s="366">
        <v>42987.094444386574</v>
      </c>
      <c r="B2187" s="318">
        <v>34834.218000000001</v>
      </c>
      <c r="C2187" s="355">
        <f t="shared" si="37"/>
        <v>0.29899999999906868</v>
      </c>
      <c r="D2187" s="420">
        <f t="shared" si="36"/>
        <v>0.14949999999953434</v>
      </c>
      <c r="H2187" s="337"/>
      <c r="I2187" s="333"/>
      <c r="J2187" s="82">
        <v>10</v>
      </c>
      <c r="K2187" s="320">
        <v>3</v>
      </c>
    </row>
    <row r="2188" spans="1:12" x14ac:dyDescent="0.3">
      <c r="A2188" s="366">
        <v>42987.136111053238</v>
      </c>
      <c r="B2188" s="318">
        <v>34834.508999999998</v>
      </c>
      <c r="C2188" s="355">
        <f t="shared" si="37"/>
        <v>0.29099999999743886</v>
      </c>
      <c r="D2188" s="420">
        <f t="shared" si="36"/>
        <v>0.14549999999871943</v>
      </c>
      <c r="H2188" s="337"/>
      <c r="I2188" s="333"/>
      <c r="J2188" s="82">
        <v>11</v>
      </c>
      <c r="K2188" s="321">
        <v>4</v>
      </c>
    </row>
    <row r="2189" spans="1:12" x14ac:dyDescent="0.3">
      <c r="A2189" s="366">
        <v>42987.177777719909</v>
      </c>
      <c r="B2189" s="318">
        <v>34834.798999999999</v>
      </c>
      <c r="C2189" s="355">
        <f t="shared" si="37"/>
        <v>0.29000000000087311</v>
      </c>
      <c r="D2189" s="420">
        <f t="shared" si="36"/>
        <v>0.14500000000043656</v>
      </c>
      <c r="H2189" s="337"/>
      <c r="I2189" s="333"/>
      <c r="J2189" s="82">
        <v>12</v>
      </c>
      <c r="K2189" s="82">
        <v>1</v>
      </c>
    </row>
    <row r="2190" spans="1:12" x14ac:dyDescent="0.3">
      <c r="A2190" s="366">
        <v>42987.219444386574</v>
      </c>
      <c r="B2190" s="318">
        <v>34835.103999999999</v>
      </c>
      <c r="C2190" s="355">
        <f t="shared" si="37"/>
        <v>0.30500000000029104</v>
      </c>
      <c r="D2190" s="420">
        <f t="shared" si="36"/>
        <v>0.15250000000014552</v>
      </c>
      <c r="H2190" s="337"/>
      <c r="I2190" s="333"/>
      <c r="J2190" s="82">
        <v>13</v>
      </c>
      <c r="K2190" s="319">
        <v>2</v>
      </c>
    </row>
    <row r="2191" spans="1:12" x14ac:dyDescent="0.3">
      <c r="A2191" s="366">
        <v>42987.261111053238</v>
      </c>
      <c r="B2191" s="318">
        <v>34835.408000000003</v>
      </c>
      <c r="C2191" s="355">
        <f t="shared" si="37"/>
        <v>0.30400000000372529</v>
      </c>
      <c r="D2191" s="420">
        <f t="shared" si="36"/>
        <v>0.15200000000186265</v>
      </c>
      <c r="H2191" s="337"/>
      <c r="I2191" s="333"/>
      <c r="J2191" s="82">
        <v>14</v>
      </c>
      <c r="K2191" s="320">
        <v>3</v>
      </c>
    </row>
    <row r="2192" spans="1:12" x14ac:dyDescent="0.3">
      <c r="A2192" s="366">
        <v>42987.302777719909</v>
      </c>
      <c r="B2192" s="318">
        <v>34835.699000000001</v>
      </c>
      <c r="C2192" s="355">
        <f t="shared" si="37"/>
        <v>0.29099999999743886</v>
      </c>
      <c r="D2192" s="420">
        <f t="shared" si="36"/>
        <v>0.14549999999871943</v>
      </c>
      <c r="H2192" s="337"/>
      <c r="I2192" s="333"/>
      <c r="J2192" s="82">
        <v>15</v>
      </c>
      <c r="K2192" s="321">
        <v>4</v>
      </c>
    </row>
    <row r="2193" spans="1:11" x14ac:dyDescent="0.3">
      <c r="A2193" s="366">
        <v>42987.344444386574</v>
      </c>
      <c r="B2193" s="318">
        <v>34836.000999999997</v>
      </c>
      <c r="C2193" s="355">
        <f t="shared" si="37"/>
        <v>0.30199999999604188</v>
      </c>
      <c r="D2193" s="420">
        <f t="shared" si="36"/>
        <v>0.15099999999802094</v>
      </c>
      <c r="H2193" s="337"/>
      <c r="I2193" s="333"/>
      <c r="J2193" s="82">
        <v>16</v>
      </c>
      <c r="K2193" s="82">
        <v>1</v>
      </c>
    </row>
    <row r="2194" spans="1:11" x14ac:dyDescent="0.3">
      <c r="A2194" s="366">
        <v>42987.386111053238</v>
      </c>
      <c r="B2194" s="318">
        <v>34836.307999999997</v>
      </c>
      <c r="C2194" s="355">
        <f t="shared" si="37"/>
        <v>0.30700000000069849</v>
      </c>
      <c r="D2194" s="420">
        <f t="shared" si="36"/>
        <v>0.15350000000034925</v>
      </c>
      <c r="H2194" s="337"/>
      <c r="I2194" s="333"/>
      <c r="J2194" s="82">
        <v>17</v>
      </c>
      <c r="K2194" s="319">
        <v>2</v>
      </c>
    </row>
    <row r="2195" spans="1:11" x14ac:dyDescent="0.3">
      <c r="A2195" s="366">
        <v>42987.427777719909</v>
      </c>
      <c r="B2195" s="318">
        <v>34836.601000000002</v>
      </c>
      <c r="C2195" s="355">
        <f t="shared" si="37"/>
        <v>0.29300000000512227</v>
      </c>
      <c r="D2195" s="420">
        <f t="shared" si="36"/>
        <v>0.14650000000256114</v>
      </c>
      <c r="H2195" s="337"/>
      <c r="I2195" s="333"/>
      <c r="J2195" s="82">
        <v>18</v>
      </c>
      <c r="K2195" s="320">
        <v>3</v>
      </c>
    </row>
    <row r="2196" spans="1:11" x14ac:dyDescent="0.3">
      <c r="A2196" s="366">
        <v>42987.469444386574</v>
      </c>
      <c r="B2196" s="318">
        <v>34836.896999999997</v>
      </c>
      <c r="C2196" s="355">
        <f t="shared" si="37"/>
        <v>0.29599999999481952</v>
      </c>
      <c r="D2196" s="420">
        <f t="shared" si="36"/>
        <v>0.14799999999740976</v>
      </c>
      <c r="H2196" s="337"/>
      <c r="I2196" s="333"/>
      <c r="J2196" s="82">
        <v>19</v>
      </c>
      <c r="K2196" s="321">
        <v>4</v>
      </c>
    </row>
    <row r="2197" spans="1:11" x14ac:dyDescent="0.3">
      <c r="A2197" s="366">
        <v>42987.511111053238</v>
      </c>
      <c r="B2197" s="318">
        <v>34837.199000000001</v>
      </c>
      <c r="C2197" s="355">
        <f t="shared" si="37"/>
        <v>0.30200000000331784</v>
      </c>
      <c r="D2197" s="420">
        <f t="shared" si="36"/>
        <v>0.15100000000165892</v>
      </c>
      <c r="H2197" s="337"/>
      <c r="I2197" s="333"/>
      <c r="J2197" s="82">
        <v>20</v>
      </c>
      <c r="K2197" s="82">
        <v>1</v>
      </c>
    </row>
    <row r="2198" spans="1:11" x14ac:dyDescent="0.3">
      <c r="A2198" s="366">
        <v>42987.552777719909</v>
      </c>
      <c r="B2198" s="318">
        <v>34837.491999999998</v>
      </c>
      <c r="C2198" s="355">
        <f t="shared" si="37"/>
        <v>0.29299999999784632</v>
      </c>
      <c r="D2198" s="420">
        <f t="shared" si="36"/>
        <v>0.14649999999892316</v>
      </c>
      <c r="H2198" s="337"/>
      <c r="I2198" s="333"/>
      <c r="J2198" s="82">
        <v>21</v>
      </c>
      <c r="K2198" s="319">
        <v>2</v>
      </c>
    </row>
    <row r="2199" spans="1:11" x14ac:dyDescent="0.3">
      <c r="A2199" s="366">
        <v>42987.594444386574</v>
      </c>
      <c r="B2199" s="318">
        <v>34837.781999999999</v>
      </c>
      <c r="C2199" s="355">
        <f t="shared" si="37"/>
        <v>0.29000000000087311</v>
      </c>
      <c r="D2199" s="420">
        <f t="shared" si="36"/>
        <v>0.14500000000043656</v>
      </c>
      <c r="H2199" s="337"/>
      <c r="I2199" s="333"/>
      <c r="J2199" s="82">
        <v>22</v>
      </c>
      <c r="K2199" s="320">
        <v>3</v>
      </c>
    </row>
    <row r="2200" spans="1:11" x14ac:dyDescent="0.3">
      <c r="A2200" s="366">
        <v>42987.636111053238</v>
      </c>
      <c r="B2200" s="318">
        <v>34838.082999999999</v>
      </c>
      <c r="C2200" s="355">
        <f t="shared" si="37"/>
        <v>0.30099999999947613</v>
      </c>
      <c r="D2200" s="420">
        <f t="shared" si="36"/>
        <v>0.15049999999973807</v>
      </c>
      <c r="H2200" s="337"/>
      <c r="I2200" s="333"/>
      <c r="J2200" s="82">
        <v>23</v>
      </c>
      <c r="K2200" s="321">
        <v>4</v>
      </c>
    </row>
    <row r="2201" spans="1:11" x14ac:dyDescent="0.3">
      <c r="A2201" s="366">
        <v>42987.677777719909</v>
      </c>
      <c r="B2201" s="318">
        <v>34838.381999999998</v>
      </c>
      <c r="C2201" s="355">
        <f t="shared" si="37"/>
        <v>0.29899999999906868</v>
      </c>
      <c r="D2201" s="420">
        <f t="shared" si="36"/>
        <v>0.14949999999953434</v>
      </c>
      <c r="H2201" s="337"/>
      <c r="I2201" s="333"/>
      <c r="J2201" s="82">
        <v>24</v>
      </c>
      <c r="K2201" s="82">
        <v>1</v>
      </c>
    </row>
    <row r="2202" spans="1:11" x14ac:dyDescent="0.3">
      <c r="A2202" s="366">
        <v>42987.719444386574</v>
      </c>
      <c r="B2202" s="318">
        <v>34838.671999999999</v>
      </c>
      <c r="C2202" s="355">
        <f t="shared" si="37"/>
        <v>0.29000000000087311</v>
      </c>
      <c r="D2202" s="420">
        <f t="shared" si="36"/>
        <v>0.14500000000043656</v>
      </c>
      <c r="H2202" s="337"/>
      <c r="I2202" s="333"/>
      <c r="J2202" s="82">
        <v>25</v>
      </c>
      <c r="K2202" s="319">
        <v>2</v>
      </c>
    </row>
    <row r="2203" spans="1:11" x14ac:dyDescent="0.3">
      <c r="A2203" s="366">
        <v>42987.761111053238</v>
      </c>
      <c r="B2203" s="318">
        <v>34838.968999999997</v>
      </c>
      <c r="C2203" s="355">
        <f t="shared" si="37"/>
        <v>0.29699999999866122</v>
      </c>
      <c r="D2203" s="420">
        <f t="shared" si="36"/>
        <v>0.14849999999933061</v>
      </c>
      <c r="H2203" s="337"/>
      <c r="I2203" s="333"/>
      <c r="J2203" s="82">
        <v>26</v>
      </c>
      <c r="K2203" s="320">
        <v>3</v>
      </c>
    </row>
    <row r="2204" spans="1:11" x14ac:dyDescent="0.3">
      <c r="A2204" s="366">
        <v>42987.802777719909</v>
      </c>
      <c r="B2204" s="318">
        <v>34839.271000000001</v>
      </c>
      <c r="C2204" s="355">
        <f t="shared" si="37"/>
        <v>0.30200000000331784</v>
      </c>
      <c r="D2204" s="420">
        <f t="shared" si="36"/>
        <v>0.15100000000165892</v>
      </c>
      <c r="H2204" s="337"/>
      <c r="I2204" s="333"/>
      <c r="J2204" s="82">
        <v>27</v>
      </c>
      <c r="K2204" s="321">
        <v>4</v>
      </c>
    </row>
    <row r="2205" spans="1:11" x14ac:dyDescent="0.3">
      <c r="A2205" s="366">
        <v>42987.844444386574</v>
      </c>
      <c r="B2205" s="318">
        <v>34839.561000000002</v>
      </c>
      <c r="C2205" s="355">
        <f t="shared" si="37"/>
        <v>0.29000000000087311</v>
      </c>
      <c r="D2205" s="420">
        <f t="shared" si="36"/>
        <v>0.14500000000043656</v>
      </c>
      <c r="H2205" s="337"/>
      <c r="I2205" s="333"/>
      <c r="J2205" s="82">
        <v>28</v>
      </c>
      <c r="K2205" s="82">
        <v>1</v>
      </c>
    </row>
    <row r="2206" spans="1:11" x14ac:dyDescent="0.3">
      <c r="A2206" s="366">
        <v>42987.886111053238</v>
      </c>
      <c r="B2206" s="318">
        <v>34839.851999999999</v>
      </c>
      <c r="C2206" s="355">
        <f t="shared" si="37"/>
        <v>0.29099999999743886</v>
      </c>
      <c r="D2206" s="420">
        <f t="shared" si="36"/>
        <v>0.14549999999871943</v>
      </c>
      <c r="H2206" s="337"/>
      <c r="I2206" s="333"/>
      <c r="J2206" s="82">
        <v>29</v>
      </c>
      <c r="K2206" s="319">
        <v>2</v>
      </c>
    </row>
    <row r="2207" spans="1:11" x14ac:dyDescent="0.3">
      <c r="A2207" s="366">
        <v>42987.927777719909</v>
      </c>
      <c r="B2207" s="318">
        <v>34840.15</v>
      </c>
      <c r="C2207" s="355">
        <f t="shared" si="37"/>
        <v>0.29800000000250293</v>
      </c>
      <c r="D2207" s="420">
        <f t="shared" si="36"/>
        <v>0.14900000000125146</v>
      </c>
      <c r="H2207" s="337"/>
      <c r="I2207" s="333"/>
      <c r="J2207" s="82">
        <v>30</v>
      </c>
      <c r="K2207" s="320">
        <v>3</v>
      </c>
    </row>
    <row r="2208" spans="1:11" x14ac:dyDescent="0.3">
      <c r="A2208" s="360">
        <v>42987.969444386574</v>
      </c>
      <c r="B2208" s="323">
        <v>34840.442000000003</v>
      </c>
      <c r="C2208" s="356">
        <f t="shared" si="37"/>
        <v>0.29200000000128057</v>
      </c>
      <c r="D2208" s="418">
        <f t="shared" si="36"/>
        <v>0.14600000000064028</v>
      </c>
      <c r="E2208" s="336">
        <f>SUM(C2185:C2208)*7.4805194805</f>
        <v>53.111688311593539</v>
      </c>
      <c r="F2208" s="324">
        <f>AVERAGE(D2185:D2208)</f>
        <v>0.14791666666678793</v>
      </c>
      <c r="G2208" s="324">
        <f>_xlfn.STDEV.S(D2185:D2208)</f>
        <v>2.9476101841652089E-3</v>
      </c>
      <c r="H2208" s="337"/>
      <c r="I2208" s="62"/>
      <c r="J2208" s="82">
        <v>31</v>
      </c>
      <c r="K2208" s="321">
        <v>4</v>
      </c>
    </row>
    <row r="2209" spans="1:11" x14ac:dyDescent="0.3">
      <c r="A2209" s="366">
        <v>42988.011111053238</v>
      </c>
      <c r="B2209" s="318">
        <v>34840.730000000003</v>
      </c>
      <c r="C2209" s="355">
        <f t="shared" si="37"/>
        <v>0.28800000000046566</v>
      </c>
      <c r="D2209" s="420">
        <f t="shared" si="36"/>
        <v>0.14400000000023283</v>
      </c>
      <c r="H2209" s="337"/>
      <c r="I2209" s="333"/>
      <c r="J2209" s="82">
        <v>32</v>
      </c>
      <c r="K2209" s="82">
        <v>1</v>
      </c>
    </row>
    <row r="2210" spans="1:11" x14ac:dyDescent="0.3">
      <c r="A2210" s="366">
        <v>42988.052777719909</v>
      </c>
      <c r="B2210" s="318">
        <v>34841.031999999999</v>
      </c>
      <c r="C2210" s="355">
        <f t="shared" si="37"/>
        <v>0.30199999999604188</v>
      </c>
      <c r="D2210" s="420">
        <f t="shared" si="36"/>
        <v>0.15099999999802094</v>
      </c>
      <c r="H2210" s="337"/>
      <c r="I2210" s="333"/>
      <c r="J2210" s="82">
        <v>33</v>
      </c>
      <c r="K2210" s="319">
        <v>2</v>
      </c>
    </row>
    <row r="2211" spans="1:11" x14ac:dyDescent="0.3">
      <c r="A2211" s="366">
        <v>42988.094444386574</v>
      </c>
      <c r="B2211" s="318">
        <v>34841.337</v>
      </c>
      <c r="C2211" s="355">
        <f t="shared" si="37"/>
        <v>0.30500000000029104</v>
      </c>
      <c r="D2211" s="420">
        <f t="shared" si="36"/>
        <v>0.15250000000014552</v>
      </c>
      <c r="H2211" s="337"/>
      <c r="I2211" s="333"/>
      <c r="J2211" s="82">
        <v>34</v>
      </c>
      <c r="K2211" s="320">
        <v>3</v>
      </c>
    </row>
    <row r="2212" spans="1:11" x14ac:dyDescent="0.3">
      <c r="A2212" s="366">
        <v>42988.136111053238</v>
      </c>
      <c r="B2212" s="318">
        <v>34841.627999999997</v>
      </c>
      <c r="C2212" s="355">
        <f t="shared" si="37"/>
        <v>0.29099999999743886</v>
      </c>
      <c r="D2212" s="420">
        <f t="shared" si="36"/>
        <v>0.14549999999871943</v>
      </c>
      <c r="H2212" s="337"/>
      <c r="I2212" s="333"/>
      <c r="J2212" s="82">
        <v>35</v>
      </c>
      <c r="K2212" s="321">
        <v>4</v>
      </c>
    </row>
    <row r="2213" spans="1:11" x14ac:dyDescent="0.3">
      <c r="A2213" s="366">
        <v>42988.177777719909</v>
      </c>
      <c r="B2213" s="318">
        <v>34841.928</v>
      </c>
      <c r="C2213" s="355">
        <f t="shared" si="37"/>
        <v>0.30000000000291038</v>
      </c>
      <c r="D2213" s="420">
        <f t="shared" si="36"/>
        <v>0.15000000000145519</v>
      </c>
      <c r="H2213" s="337"/>
      <c r="I2213" s="333"/>
      <c r="J2213" s="82">
        <v>36</v>
      </c>
      <c r="K2213" s="82">
        <v>1</v>
      </c>
    </row>
    <row r="2214" spans="1:11" x14ac:dyDescent="0.3">
      <c r="A2214" s="366">
        <v>42988.219444386574</v>
      </c>
      <c r="B2214" s="318">
        <v>34842.237000000001</v>
      </c>
      <c r="C2214" s="355">
        <f t="shared" si="37"/>
        <v>0.30900000000110595</v>
      </c>
      <c r="D2214" s="420">
        <f t="shared" si="36"/>
        <v>0.15450000000055297</v>
      </c>
      <c r="H2214" s="337"/>
      <c r="I2214" s="333"/>
      <c r="J2214" s="82">
        <v>37</v>
      </c>
      <c r="K2214" s="319">
        <v>2</v>
      </c>
    </row>
    <row r="2215" spans="1:11" x14ac:dyDescent="0.3">
      <c r="A2215" s="366">
        <v>42988.261111053238</v>
      </c>
      <c r="B2215" s="318">
        <v>34842.538999999997</v>
      </c>
      <c r="C2215" s="355">
        <f t="shared" si="37"/>
        <v>0.30199999999604188</v>
      </c>
      <c r="D2215" s="420">
        <f t="shared" si="36"/>
        <v>0.15099999999802094</v>
      </c>
      <c r="H2215" s="337"/>
      <c r="I2215" s="333"/>
      <c r="J2215" s="82">
        <v>38</v>
      </c>
      <c r="K2215" s="320">
        <v>3</v>
      </c>
    </row>
    <row r="2216" spans="1:11" x14ac:dyDescent="0.3">
      <c r="A2216" s="366">
        <v>42988.302777719909</v>
      </c>
      <c r="B2216" s="318">
        <v>34842.839999999997</v>
      </c>
      <c r="C2216" s="355">
        <f t="shared" si="37"/>
        <v>0.30099999999947613</v>
      </c>
      <c r="D2216" s="420">
        <f t="shared" si="36"/>
        <v>0.15049999999973807</v>
      </c>
      <c r="H2216" s="337"/>
      <c r="I2216" s="333"/>
      <c r="J2216" s="82">
        <v>39</v>
      </c>
      <c r="K2216" s="321">
        <v>4</v>
      </c>
    </row>
    <row r="2217" spans="1:11" x14ac:dyDescent="0.3">
      <c r="A2217" s="366">
        <v>42988.344444386574</v>
      </c>
      <c r="B2217" s="318">
        <v>34843.150999999998</v>
      </c>
      <c r="C2217" s="355">
        <f t="shared" si="37"/>
        <v>0.3110000000015134</v>
      </c>
      <c r="D2217" s="420">
        <f t="shared" si="36"/>
        <v>0.1555000000007567</v>
      </c>
      <c r="H2217" s="337"/>
      <c r="I2217" s="333"/>
      <c r="J2217" s="82">
        <v>40</v>
      </c>
      <c r="K2217" s="82">
        <v>1</v>
      </c>
    </row>
    <row r="2218" spans="1:11" x14ac:dyDescent="0.3">
      <c r="A2218" s="366">
        <v>42988.386111053238</v>
      </c>
      <c r="B2218" s="318">
        <v>34843.455000000002</v>
      </c>
      <c r="C2218" s="355">
        <f t="shared" si="37"/>
        <v>0.30400000000372529</v>
      </c>
      <c r="D2218" s="420">
        <f t="shared" si="36"/>
        <v>0.15200000000186265</v>
      </c>
      <c r="H2218" s="337"/>
      <c r="I2218" s="333"/>
      <c r="J2218" s="82">
        <v>41</v>
      </c>
      <c r="K2218" s="319">
        <v>2</v>
      </c>
    </row>
    <row r="2219" spans="1:11" x14ac:dyDescent="0.3">
      <c r="A2219" s="366">
        <v>42988.427777719909</v>
      </c>
      <c r="B2219" s="318">
        <v>34843.749000000003</v>
      </c>
      <c r="C2219" s="355">
        <f t="shared" si="37"/>
        <v>0.29400000000168802</v>
      </c>
      <c r="D2219" s="420">
        <f t="shared" si="36"/>
        <v>0.14700000000084401</v>
      </c>
      <c r="H2219" s="337"/>
      <c r="I2219" s="333"/>
      <c r="J2219" s="82">
        <v>42</v>
      </c>
      <c r="K2219" s="320">
        <v>3</v>
      </c>
    </row>
    <row r="2220" spans="1:11" x14ac:dyDescent="0.3">
      <c r="A2220" s="366">
        <v>42988.469444386574</v>
      </c>
      <c r="B2220" s="318">
        <v>34844.052000000003</v>
      </c>
      <c r="C2220" s="355">
        <f t="shared" si="37"/>
        <v>0.30299999999988358</v>
      </c>
      <c r="D2220" s="420">
        <f t="shared" si="36"/>
        <v>0.15149999999994179</v>
      </c>
      <c r="H2220" s="337"/>
      <c r="I2220" s="333"/>
      <c r="J2220" s="82">
        <v>43</v>
      </c>
      <c r="K2220" s="321">
        <v>4</v>
      </c>
    </row>
    <row r="2221" spans="1:11" x14ac:dyDescent="0.3">
      <c r="A2221" s="366">
        <v>42988.511111053238</v>
      </c>
      <c r="B2221" s="318">
        <v>34844.353000000003</v>
      </c>
      <c r="C2221" s="355">
        <f t="shared" si="37"/>
        <v>0.30099999999947613</v>
      </c>
      <c r="D2221" s="420">
        <f t="shared" si="36"/>
        <v>0.15049999999973807</v>
      </c>
      <c r="H2221" s="337"/>
      <c r="I2221" s="333"/>
      <c r="J2221" s="82">
        <v>44</v>
      </c>
      <c r="K2221" s="82">
        <v>1</v>
      </c>
    </row>
    <row r="2222" spans="1:11" x14ac:dyDescent="0.3">
      <c r="A2222" s="366">
        <v>42988.552777719909</v>
      </c>
      <c r="B2222" s="318">
        <v>34844.644999999997</v>
      </c>
      <c r="C2222" s="355">
        <f t="shared" si="37"/>
        <v>0.29199999999400461</v>
      </c>
      <c r="D2222" s="420">
        <f t="shared" si="36"/>
        <v>0.14599999999700231</v>
      </c>
      <c r="H2222" s="337"/>
      <c r="I2222" s="333"/>
      <c r="J2222" s="82">
        <v>45</v>
      </c>
      <c r="K2222" s="319">
        <v>2</v>
      </c>
    </row>
    <row r="2223" spans="1:11" x14ac:dyDescent="0.3">
      <c r="A2223" s="366">
        <v>42988.594444386574</v>
      </c>
      <c r="B2223" s="318">
        <v>34844.94</v>
      </c>
      <c r="C2223" s="355">
        <f t="shared" si="37"/>
        <v>0.29500000000552973</v>
      </c>
      <c r="D2223" s="420">
        <f t="shared" si="36"/>
        <v>0.14750000000276486</v>
      </c>
      <c r="H2223" s="337"/>
      <c r="I2223" s="333"/>
      <c r="J2223" s="82">
        <v>46</v>
      </c>
      <c r="K2223" s="320">
        <v>3</v>
      </c>
    </row>
    <row r="2224" spans="1:11" x14ac:dyDescent="0.3">
      <c r="A2224" s="366">
        <v>42988.636111053238</v>
      </c>
      <c r="B2224" s="318">
        <v>34845.241000000002</v>
      </c>
      <c r="C2224" s="355">
        <f t="shared" si="37"/>
        <v>0.30099999999947613</v>
      </c>
      <c r="D2224" s="420">
        <f t="shared" si="36"/>
        <v>0.15049999999973807</v>
      </c>
      <c r="H2224" s="337"/>
      <c r="I2224" s="333"/>
      <c r="J2224" s="82">
        <v>47</v>
      </c>
      <c r="K2224" s="321">
        <v>4</v>
      </c>
    </row>
    <row r="2225" spans="1:11" x14ac:dyDescent="0.3">
      <c r="A2225" s="366">
        <v>42988.677777719909</v>
      </c>
      <c r="B2225" s="318">
        <v>34845.531999999999</v>
      </c>
      <c r="C2225" s="355">
        <f t="shared" si="37"/>
        <v>0.29099999999743886</v>
      </c>
      <c r="D2225" s="420">
        <f t="shared" si="36"/>
        <v>0.14549999999871943</v>
      </c>
      <c r="H2225" s="337"/>
      <c r="I2225" s="333"/>
      <c r="J2225" s="82">
        <v>48</v>
      </c>
      <c r="K2225" s="82">
        <v>1</v>
      </c>
    </row>
    <row r="2226" spans="1:11" x14ac:dyDescent="0.3">
      <c r="A2226" s="366">
        <v>42988.719444386574</v>
      </c>
      <c r="B2226" s="318">
        <v>34845.819000000003</v>
      </c>
      <c r="C2226" s="355">
        <f t="shared" si="37"/>
        <v>0.28700000000389991</v>
      </c>
      <c r="D2226" s="420">
        <f t="shared" si="36"/>
        <v>0.14350000000194996</v>
      </c>
      <c r="H2226" s="337"/>
      <c r="I2226" s="333"/>
      <c r="J2226" s="82">
        <v>49</v>
      </c>
      <c r="K2226" s="319">
        <v>2</v>
      </c>
    </row>
    <row r="2227" spans="1:11" x14ac:dyDescent="0.3">
      <c r="A2227" s="366">
        <v>42988.761111053238</v>
      </c>
      <c r="B2227" s="318">
        <v>34846.120000000003</v>
      </c>
      <c r="C2227" s="355">
        <f t="shared" si="37"/>
        <v>0.30099999999947613</v>
      </c>
      <c r="D2227" s="420">
        <f t="shared" si="36"/>
        <v>0.15049999999973807</v>
      </c>
      <c r="H2227" s="337"/>
      <c r="I2227" s="333"/>
      <c r="J2227" s="82">
        <v>50</v>
      </c>
      <c r="K2227" s="320">
        <v>3</v>
      </c>
    </row>
    <row r="2228" spans="1:11" x14ac:dyDescent="0.3">
      <c r="A2228" s="366">
        <v>42988.802777719909</v>
      </c>
      <c r="B2228" s="318">
        <v>34846.411999999997</v>
      </c>
      <c r="C2228" s="355">
        <f t="shared" si="37"/>
        <v>0.29199999999400461</v>
      </c>
      <c r="D2228" s="420">
        <f t="shared" si="36"/>
        <v>0.14599999999700231</v>
      </c>
      <c r="H2228" s="337"/>
      <c r="I2228" s="333"/>
      <c r="J2228" s="82">
        <v>51</v>
      </c>
      <c r="K2228" s="321">
        <v>4</v>
      </c>
    </row>
    <row r="2229" spans="1:11" x14ac:dyDescent="0.3">
      <c r="A2229" s="366">
        <v>42988.844444386574</v>
      </c>
      <c r="B2229" s="318">
        <v>34846.695</v>
      </c>
      <c r="C2229" s="355">
        <f t="shared" si="37"/>
        <v>0.28300000000308501</v>
      </c>
      <c r="D2229" s="420">
        <f t="shared" si="36"/>
        <v>0.1415000000015425</v>
      </c>
      <c r="H2229" s="337"/>
      <c r="I2229" s="333"/>
      <c r="J2229" s="82">
        <v>52</v>
      </c>
      <c r="K2229" s="82">
        <v>1</v>
      </c>
    </row>
    <row r="2230" spans="1:11" x14ac:dyDescent="0.3">
      <c r="A2230" s="366">
        <v>42988.886111053238</v>
      </c>
      <c r="B2230" s="318">
        <v>34846.991000000002</v>
      </c>
      <c r="C2230" s="355">
        <f t="shared" si="37"/>
        <v>0.29600000000209548</v>
      </c>
      <c r="D2230" s="420">
        <f t="shared" si="36"/>
        <v>0.14800000000104774</v>
      </c>
      <c r="H2230" s="337"/>
      <c r="I2230" s="333"/>
      <c r="J2230" s="82">
        <v>53</v>
      </c>
      <c r="K2230" s="319">
        <v>2</v>
      </c>
    </row>
    <row r="2231" spans="1:11" x14ac:dyDescent="0.3">
      <c r="A2231" s="366">
        <v>42988.927777719909</v>
      </c>
      <c r="B2231" s="318">
        <v>34847.292999999998</v>
      </c>
      <c r="C2231" s="355">
        <f t="shared" si="37"/>
        <v>0.30199999999604188</v>
      </c>
      <c r="D2231" s="420">
        <f t="shared" si="36"/>
        <v>0.15099999999802094</v>
      </c>
      <c r="H2231" s="337"/>
      <c r="I2231" s="333"/>
      <c r="J2231" s="82">
        <v>54</v>
      </c>
      <c r="K2231" s="320">
        <v>3</v>
      </c>
    </row>
    <row r="2232" spans="1:11" x14ac:dyDescent="0.3">
      <c r="A2232" s="360">
        <v>42988.969444386574</v>
      </c>
      <c r="B2232" s="323">
        <v>34847.580999999998</v>
      </c>
      <c r="C2232" s="356">
        <f t="shared" si="37"/>
        <v>0.28800000000046566</v>
      </c>
      <c r="D2232" s="418">
        <f t="shared" si="36"/>
        <v>0.14400000000023283</v>
      </c>
      <c r="E2232" s="336">
        <f>SUM(C2209:C2232)*7.4805194805</f>
        <v>53.403428571256406</v>
      </c>
      <c r="F2232" s="324">
        <f>AVERAGE(D2209:D2232)</f>
        <v>0.14872916666657451</v>
      </c>
      <c r="G2232" s="324">
        <f>_xlfn.STDEV.S(D2209:D2232)</f>
        <v>3.6504292977251169E-3</v>
      </c>
      <c r="H2232" s="337"/>
      <c r="I2232" s="344">
        <f>AVERAGE(D2064:D2232)</f>
        <v>0.14912499999997766</v>
      </c>
      <c r="J2232" s="82">
        <v>55</v>
      </c>
      <c r="K2232" s="321">
        <v>4</v>
      </c>
    </row>
    <row r="2233" spans="1:11" x14ac:dyDescent="0.3">
      <c r="A2233" s="366">
        <v>42989.011111053238</v>
      </c>
      <c r="B2233" s="318">
        <v>34847.872000000003</v>
      </c>
      <c r="C2233" s="355">
        <f t="shared" si="37"/>
        <v>0.29100000000471482</v>
      </c>
      <c r="D2233" s="420">
        <f t="shared" si="36"/>
        <v>0.14550000000235741</v>
      </c>
      <c r="H2233" s="337"/>
      <c r="I2233" s="333"/>
      <c r="J2233" s="82">
        <v>56</v>
      </c>
      <c r="K2233" s="82">
        <v>1</v>
      </c>
    </row>
    <row r="2234" spans="1:11" x14ac:dyDescent="0.3">
      <c r="A2234" s="366">
        <v>42989.052777719909</v>
      </c>
      <c r="B2234" s="318">
        <v>34848.173999999999</v>
      </c>
      <c r="C2234" s="355">
        <f t="shared" si="37"/>
        <v>0.30199999999604188</v>
      </c>
      <c r="D2234" s="420">
        <f t="shared" si="36"/>
        <v>0.15099999999802094</v>
      </c>
      <c r="H2234" s="337"/>
      <c r="I2234" s="333"/>
      <c r="J2234" s="82">
        <v>57</v>
      </c>
      <c r="K2234" s="319">
        <v>2</v>
      </c>
    </row>
    <row r="2235" spans="1:11" x14ac:dyDescent="0.3">
      <c r="A2235" s="366">
        <v>42989.094444386574</v>
      </c>
      <c r="B2235" s="318">
        <v>34848.482000000004</v>
      </c>
      <c r="C2235" s="355">
        <f t="shared" si="37"/>
        <v>0.3080000000045402</v>
      </c>
      <c r="D2235" s="420">
        <f t="shared" si="36"/>
        <v>0.1540000000022701</v>
      </c>
      <c r="H2235" s="337"/>
      <c r="I2235" s="333"/>
      <c r="J2235" s="82">
        <v>58</v>
      </c>
      <c r="K2235" s="320">
        <v>3</v>
      </c>
    </row>
    <row r="2236" spans="1:11" x14ac:dyDescent="0.3">
      <c r="A2236" s="366">
        <v>42989.136111053238</v>
      </c>
      <c r="B2236" s="318">
        <v>34848.769999999997</v>
      </c>
      <c r="C2236" s="355">
        <f t="shared" si="37"/>
        <v>0.2879999999931897</v>
      </c>
      <c r="D2236" s="420">
        <f t="shared" si="36"/>
        <v>0.14399999999659485</v>
      </c>
      <c r="H2236" s="337"/>
      <c r="I2236" s="333"/>
      <c r="J2236" s="82">
        <v>59</v>
      </c>
      <c r="K2236" s="321">
        <v>4</v>
      </c>
    </row>
    <row r="2237" spans="1:11" x14ac:dyDescent="0.3">
      <c r="A2237" s="366">
        <v>42989.177777719909</v>
      </c>
      <c r="B2237" s="318">
        <v>34849.076000000001</v>
      </c>
      <c r="C2237" s="355">
        <f t="shared" si="37"/>
        <v>0.30600000000413274</v>
      </c>
      <c r="D2237" s="420">
        <f t="shared" si="36"/>
        <v>0.15300000000206637</v>
      </c>
      <c r="H2237" s="337"/>
      <c r="I2237" s="333"/>
      <c r="J2237" s="82">
        <v>60</v>
      </c>
      <c r="K2237" s="82">
        <v>1</v>
      </c>
    </row>
    <row r="2238" spans="1:11" x14ac:dyDescent="0.3">
      <c r="A2238" s="366">
        <v>42989.219444386574</v>
      </c>
      <c r="B2238" s="318">
        <v>34849.381999999998</v>
      </c>
      <c r="C2238" s="355">
        <f t="shared" si="37"/>
        <v>0.30599999999685679</v>
      </c>
      <c r="D2238" s="420">
        <f t="shared" si="36"/>
        <v>0.15299999999842839</v>
      </c>
      <c r="H2238" s="337"/>
      <c r="I2238" s="333"/>
      <c r="J2238" s="82">
        <v>61</v>
      </c>
      <c r="K2238" s="319">
        <v>2</v>
      </c>
    </row>
    <row r="2239" spans="1:11" x14ac:dyDescent="0.3">
      <c r="A2239" s="366">
        <v>42989.261111053238</v>
      </c>
      <c r="B2239" s="318">
        <v>34849.677000000003</v>
      </c>
      <c r="C2239" s="355">
        <f t="shared" si="37"/>
        <v>0.29500000000552973</v>
      </c>
      <c r="D2239" s="420">
        <f t="shared" si="36"/>
        <v>0.14750000000276486</v>
      </c>
      <c r="H2239" s="337"/>
      <c r="I2239" s="333"/>
      <c r="J2239" s="82">
        <v>62</v>
      </c>
      <c r="K2239" s="320">
        <v>3</v>
      </c>
    </row>
    <row r="2240" spans="1:11" x14ac:dyDescent="0.3">
      <c r="A2240" s="366">
        <v>42989.302777719909</v>
      </c>
      <c r="B2240" s="318">
        <v>34849.976999999999</v>
      </c>
      <c r="C2240" s="355">
        <f t="shared" si="37"/>
        <v>0.29999999999563443</v>
      </c>
      <c r="D2240" s="420">
        <f t="shared" si="36"/>
        <v>0.14999999999781721</v>
      </c>
      <c r="H2240" s="337"/>
      <c r="I2240" s="333"/>
      <c r="J2240" s="82">
        <v>63</v>
      </c>
      <c r="K2240" s="321">
        <v>4</v>
      </c>
    </row>
    <row r="2241" spans="1:11" x14ac:dyDescent="0.3">
      <c r="A2241" s="366">
        <v>42989.344444386574</v>
      </c>
      <c r="B2241" s="318">
        <v>34850.288</v>
      </c>
      <c r="C2241" s="355">
        <f t="shared" si="37"/>
        <v>0.3110000000015134</v>
      </c>
      <c r="D2241" s="420">
        <f t="shared" si="36"/>
        <v>0.1555000000007567</v>
      </c>
      <c r="H2241" s="337"/>
      <c r="I2241" s="333"/>
      <c r="J2241" s="82">
        <v>64</v>
      </c>
      <c r="K2241" s="82">
        <v>1</v>
      </c>
    </row>
    <row r="2242" spans="1:11" x14ac:dyDescent="0.3">
      <c r="A2242" s="366">
        <v>42989.386111053238</v>
      </c>
      <c r="B2242" s="318">
        <v>34850.589</v>
      </c>
      <c r="C2242" s="355">
        <f t="shared" si="37"/>
        <v>0.30099999999947613</v>
      </c>
      <c r="D2242" s="420">
        <f t="shared" si="36"/>
        <v>0.15049999999973807</v>
      </c>
      <c r="H2242" s="337"/>
      <c r="I2242" s="333"/>
      <c r="J2242" s="82">
        <v>65</v>
      </c>
      <c r="K2242" s="319">
        <v>2</v>
      </c>
    </row>
    <row r="2243" spans="1:11" x14ac:dyDescent="0.3">
      <c r="A2243" s="366">
        <v>42989.427777719909</v>
      </c>
      <c r="B2243" s="318">
        <v>34850.89</v>
      </c>
      <c r="C2243" s="355">
        <f t="shared" si="37"/>
        <v>0.30099999999947613</v>
      </c>
      <c r="D2243" s="420">
        <f t="shared" si="36"/>
        <v>0.15049999999973807</v>
      </c>
      <c r="H2243" s="337"/>
      <c r="I2243" s="333"/>
      <c r="J2243" s="82">
        <v>66</v>
      </c>
      <c r="K2243" s="320">
        <v>3</v>
      </c>
    </row>
    <row r="2244" spans="1:11" x14ac:dyDescent="0.3">
      <c r="A2244" s="366">
        <v>42989.469444386574</v>
      </c>
      <c r="B2244" s="318">
        <v>34851.197</v>
      </c>
      <c r="C2244" s="355">
        <f t="shared" si="37"/>
        <v>0.30700000000069849</v>
      </c>
      <c r="D2244" s="420">
        <f t="shared" si="36"/>
        <v>0.15350000000034925</v>
      </c>
      <c r="H2244" s="337"/>
      <c r="I2244" s="333"/>
      <c r="J2244" s="82">
        <v>67</v>
      </c>
      <c r="K2244" s="321">
        <v>4</v>
      </c>
    </row>
    <row r="2245" spans="1:11" x14ac:dyDescent="0.3">
      <c r="A2245" s="366">
        <v>42989.511111053238</v>
      </c>
      <c r="B2245" s="318">
        <v>34851.495000000003</v>
      </c>
      <c r="C2245" s="355">
        <f t="shared" si="37"/>
        <v>0.29800000000250293</v>
      </c>
      <c r="D2245" s="420">
        <f t="shared" si="36"/>
        <v>0.14900000000125146</v>
      </c>
      <c r="H2245" s="337"/>
      <c r="I2245" s="333"/>
      <c r="J2245" s="82">
        <v>68</v>
      </c>
      <c r="K2245" s="82">
        <v>1</v>
      </c>
    </row>
    <row r="2246" spans="1:11" x14ac:dyDescent="0.3">
      <c r="A2246" s="366">
        <v>42989.552777719909</v>
      </c>
      <c r="B2246" s="318">
        <v>34851.79</v>
      </c>
      <c r="C2246" s="355">
        <f t="shared" si="37"/>
        <v>0.29499999999825377</v>
      </c>
      <c r="D2246" s="420">
        <f t="shared" si="36"/>
        <v>0.14749999999912689</v>
      </c>
      <c r="H2246" s="337"/>
      <c r="I2246" s="333"/>
      <c r="J2246" s="82">
        <v>69</v>
      </c>
      <c r="K2246" s="319">
        <v>2</v>
      </c>
    </row>
    <row r="2247" spans="1:11" x14ac:dyDescent="0.3">
      <c r="A2247" s="366">
        <v>42989.594444386574</v>
      </c>
      <c r="B2247" s="318">
        <v>34852.097999999998</v>
      </c>
      <c r="C2247" s="355">
        <f t="shared" si="37"/>
        <v>0.30799999999726424</v>
      </c>
      <c r="D2247" s="420">
        <f t="shared" si="36"/>
        <v>0.15399999999863212</v>
      </c>
      <c r="H2247" s="337"/>
      <c r="I2247" s="333"/>
      <c r="J2247" s="82">
        <v>70</v>
      </c>
      <c r="K2247" s="320">
        <v>3</v>
      </c>
    </row>
    <row r="2248" spans="1:11" x14ac:dyDescent="0.3">
      <c r="A2248" s="366">
        <v>42989.636111053238</v>
      </c>
      <c r="B2248" s="318">
        <v>34852.398999999998</v>
      </c>
      <c r="C2248" s="355">
        <f t="shared" si="37"/>
        <v>0.30099999999947613</v>
      </c>
      <c r="D2248" s="420">
        <f t="shared" si="36"/>
        <v>0.15049999999973807</v>
      </c>
      <c r="H2248" s="337"/>
      <c r="I2248" s="333"/>
      <c r="J2248" s="82">
        <v>71</v>
      </c>
      <c r="K2248" s="321">
        <v>4</v>
      </c>
    </row>
    <row r="2249" spans="1:11" x14ac:dyDescent="0.3">
      <c r="A2249" s="366">
        <v>42989.677777719909</v>
      </c>
      <c r="B2249" s="318">
        <v>34852.688000000002</v>
      </c>
      <c r="C2249" s="355">
        <f t="shared" si="37"/>
        <v>0.28900000000430737</v>
      </c>
      <c r="D2249" s="420">
        <f t="shared" si="36"/>
        <v>0.14450000000215368</v>
      </c>
      <c r="H2249" s="337"/>
      <c r="I2249" s="333"/>
      <c r="J2249" s="82">
        <v>72</v>
      </c>
      <c r="K2249" s="82">
        <v>1</v>
      </c>
    </row>
    <row r="2250" spans="1:11" x14ac:dyDescent="0.3">
      <c r="A2250" s="366">
        <v>42989.719444386574</v>
      </c>
      <c r="B2250" s="318">
        <v>34852.987999999998</v>
      </c>
      <c r="C2250" s="355">
        <f t="shared" si="37"/>
        <v>0.29999999999563443</v>
      </c>
      <c r="D2250" s="420">
        <f t="shared" si="36"/>
        <v>0.14999999999781721</v>
      </c>
      <c r="H2250" s="337"/>
      <c r="I2250" s="333"/>
      <c r="J2250" s="82">
        <v>73</v>
      </c>
      <c r="K2250" s="319">
        <v>2</v>
      </c>
    </row>
    <row r="2251" spans="1:11" x14ac:dyDescent="0.3">
      <c r="A2251" s="366">
        <v>42989.761111053238</v>
      </c>
      <c r="B2251" s="318">
        <v>34853.29</v>
      </c>
      <c r="C2251" s="355">
        <f t="shared" si="37"/>
        <v>0.30200000000331784</v>
      </c>
      <c r="D2251" s="420">
        <f t="shared" si="36"/>
        <v>0.15100000000165892</v>
      </c>
      <c r="H2251" s="337"/>
      <c r="I2251" s="333"/>
      <c r="J2251" s="82">
        <v>74</v>
      </c>
      <c r="K2251" s="320">
        <v>3</v>
      </c>
    </row>
    <row r="2252" spans="1:11" x14ac:dyDescent="0.3">
      <c r="A2252" s="366">
        <v>42989.802777719909</v>
      </c>
      <c r="B2252" s="318">
        <v>34853.589</v>
      </c>
      <c r="C2252" s="355">
        <f t="shared" si="37"/>
        <v>0.29899999999906868</v>
      </c>
      <c r="D2252" s="420">
        <f t="shared" si="36"/>
        <v>0.14949999999953434</v>
      </c>
      <c r="H2252" s="337"/>
      <c r="I2252" s="333"/>
      <c r="J2252" s="82">
        <v>75</v>
      </c>
      <c r="K2252" s="321">
        <v>4</v>
      </c>
    </row>
    <row r="2253" spans="1:11" x14ac:dyDescent="0.3">
      <c r="A2253" s="366">
        <v>42989.844444386574</v>
      </c>
      <c r="B2253" s="318">
        <v>34853.866999999998</v>
      </c>
      <c r="C2253" s="355">
        <f t="shared" si="37"/>
        <v>0.27799999999842839</v>
      </c>
      <c r="D2253" s="420">
        <f t="shared" si="36"/>
        <v>0.1389999999992142</v>
      </c>
      <c r="H2253" s="337"/>
      <c r="I2253" s="333"/>
      <c r="J2253" s="82">
        <v>76</v>
      </c>
      <c r="K2253" s="82">
        <v>1</v>
      </c>
    </row>
    <row r="2254" spans="1:11" x14ac:dyDescent="0.3">
      <c r="A2254" s="366">
        <v>42989.886111053238</v>
      </c>
      <c r="B2254" s="318">
        <v>34854.167000000001</v>
      </c>
      <c r="C2254" s="355">
        <f t="shared" si="37"/>
        <v>0.30000000000291038</v>
      </c>
      <c r="D2254" s="420">
        <f t="shared" si="36"/>
        <v>0.15000000000145519</v>
      </c>
      <c r="H2254" s="337"/>
      <c r="I2254" s="333"/>
      <c r="J2254" s="82">
        <v>77</v>
      </c>
      <c r="K2254" s="319">
        <v>2</v>
      </c>
    </row>
    <row r="2255" spans="1:11" x14ac:dyDescent="0.3">
      <c r="A2255" s="366">
        <v>42989.927777719909</v>
      </c>
      <c r="B2255" s="318">
        <v>34854.461000000003</v>
      </c>
      <c r="C2255" s="355">
        <f t="shared" si="37"/>
        <v>0.29400000000168802</v>
      </c>
      <c r="D2255" s="420">
        <f t="shared" si="36"/>
        <v>0.14700000000084401</v>
      </c>
      <c r="H2255" s="337"/>
      <c r="I2255" s="333"/>
      <c r="J2255" s="82">
        <v>78</v>
      </c>
      <c r="K2255" s="320">
        <v>3</v>
      </c>
    </row>
    <row r="2256" spans="1:11" x14ac:dyDescent="0.3">
      <c r="A2256" s="360">
        <v>42989.969444386574</v>
      </c>
      <c r="B2256" s="323">
        <v>34854.747000000003</v>
      </c>
      <c r="C2256" s="356">
        <f t="shared" si="37"/>
        <v>0.28600000000005821</v>
      </c>
      <c r="D2256" s="418">
        <f t="shared" si="36"/>
        <v>0.1430000000000291</v>
      </c>
      <c r="E2256" s="336">
        <f>SUM(C2233:C2256)*7.4805194805</f>
        <v>53.605402597298266</v>
      </c>
      <c r="F2256" s="324">
        <f>AVERAGE(D2233:D2256)</f>
        <v>0.14929166666676488</v>
      </c>
      <c r="G2256" s="324">
        <f>_xlfn.STDEV.S(D2233:D2256)</f>
        <v>3.9697679997509677E-3</v>
      </c>
      <c r="H2256" s="337"/>
      <c r="I2256" s="333"/>
      <c r="J2256" s="82">
        <v>79</v>
      </c>
      <c r="K2256" s="321">
        <v>4</v>
      </c>
    </row>
    <row r="2257" spans="1:12" x14ac:dyDescent="0.3">
      <c r="A2257" s="366">
        <v>42990.011111053238</v>
      </c>
      <c r="B2257" s="318">
        <v>34855.048999999999</v>
      </c>
      <c r="C2257" s="355">
        <f t="shared" si="37"/>
        <v>0.30199999999604188</v>
      </c>
      <c r="D2257" s="420">
        <f t="shared" si="36"/>
        <v>0.15099999999802094</v>
      </c>
      <c r="H2257" s="337"/>
      <c r="I2257" s="333"/>
      <c r="J2257" s="82">
        <v>80</v>
      </c>
      <c r="K2257" s="82">
        <v>1</v>
      </c>
    </row>
    <row r="2258" spans="1:12" x14ac:dyDescent="0.3">
      <c r="A2258" s="366">
        <v>42990.052777719909</v>
      </c>
      <c r="B2258" s="318">
        <v>34855.351000000002</v>
      </c>
      <c r="C2258" s="355">
        <f t="shared" si="37"/>
        <v>0.30200000000331784</v>
      </c>
      <c r="D2258" s="420">
        <f t="shared" si="36"/>
        <v>0.15100000000165892</v>
      </c>
      <c r="H2258" s="337"/>
      <c r="I2258" s="333"/>
      <c r="J2258" s="82">
        <v>81</v>
      </c>
      <c r="K2258" s="319">
        <v>2</v>
      </c>
    </row>
    <row r="2259" spans="1:12" x14ac:dyDescent="0.3">
      <c r="A2259" s="366">
        <v>42990.094444386574</v>
      </c>
      <c r="B2259" s="318">
        <v>34855.642999999996</v>
      </c>
      <c r="C2259" s="355">
        <f t="shared" si="37"/>
        <v>0.29199999999400461</v>
      </c>
      <c r="D2259" s="420">
        <f t="shared" si="36"/>
        <v>0.14599999999700231</v>
      </c>
      <c r="H2259" s="337"/>
      <c r="I2259" s="333"/>
      <c r="J2259" s="82">
        <v>82</v>
      </c>
      <c r="K2259" s="320">
        <v>3</v>
      </c>
    </row>
    <row r="2260" spans="1:12" x14ac:dyDescent="0.3">
      <c r="A2260" s="366">
        <v>42990.136111053238</v>
      </c>
      <c r="B2260" s="318">
        <v>34855.942999999999</v>
      </c>
      <c r="C2260" s="355">
        <f t="shared" si="37"/>
        <v>0.30000000000291038</v>
      </c>
      <c r="D2260" s="420">
        <f t="shared" si="36"/>
        <v>0.15000000000145519</v>
      </c>
      <c r="H2260" s="337"/>
      <c r="I2260" s="333"/>
      <c r="J2260" s="82">
        <v>83</v>
      </c>
      <c r="K2260" s="321">
        <v>4</v>
      </c>
    </row>
    <row r="2261" spans="1:12" x14ac:dyDescent="0.3">
      <c r="A2261" s="366">
        <v>42990.177777719909</v>
      </c>
      <c r="B2261" s="318">
        <v>34856.252999999997</v>
      </c>
      <c r="C2261" s="355">
        <f t="shared" si="37"/>
        <v>0.30999999999767169</v>
      </c>
      <c r="D2261" s="420">
        <f t="shared" si="36"/>
        <v>0.15499999999883585</v>
      </c>
      <c r="H2261" s="337"/>
      <c r="I2261" s="333"/>
      <c r="J2261" s="82">
        <v>84</v>
      </c>
      <c r="K2261" s="82">
        <v>1</v>
      </c>
    </row>
    <row r="2262" spans="1:12" x14ac:dyDescent="0.3">
      <c r="A2262" s="366">
        <v>42990.219444386574</v>
      </c>
      <c r="B2262" s="318">
        <v>34856.557000000001</v>
      </c>
      <c r="C2262" s="355">
        <f t="shared" si="37"/>
        <v>0.30400000000372529</v>
      </c>
      <c r="D2262" s="420">
        <f t="shared" si="36"/>
        <v>0.15200000000186265</v>
      </c>
      <c r="H2262" s="337"/>
      <c r="I2262" s="333"/>
      <c r="J2262" s="82">
        <v>85</v>
      </c>
      <c r="K2262" s="319">
        <v>2</v>
      </c>
    </row>
    <row r="2263" spans="1:12" x14ac:dyDescent="0.3">
      <c r="A2263" s="366">
        <v>42990.261111053238</v>
      </c>
      <c r="B2263" s="318">
        <v>34856.857000000004</v>
      </c>
      <c r="C2263" s="355">
        <f t="shared" si="37"/>
        <v>0.30000000000291038</v>
      </c>
      <c r="D2263" s="420">
        <f t="shared" si="36"/>
        <v>0.15000000000145519</v>
      </c>
      <c r="H2263" s="337"/>
      <c r="I2263" s="333"/>
      <c r="J2263" s="82">
        <v>86</v>
      </c>
      <c r="K2263" s="320">
        <v>3</v>
      </c>
    </row>
    <row r="2264" spans="1:12" x14ac:dyDescent="0.3">
      <c r="A2264" s="366">
        <v>42990.302777719909</v>
      </c>
      <c r="B2264" s="318">
        <v>34857.167000000001</v>
      </c>
      <c r="C2264" s="355">
        <f t="shared" si="37"/>
        <v>0.30999999999767169</v>
      </c>
      <c r="D2264" s="420">
        <f t="shared" si="36"/>
        <v>0.15499999999883585</v>
      </c>
      <c r="H2264" s="337"/>
      <c r="I2264" s="333"/>
      <c r="J2264" s="82">
        <v>87</v>
      </c>
      <c r="K2264" s="321">
        <v>4</v>
      </c>
    </row>
    <row r="2265" spans="1:12" x14ac:dyDescent="0.3">
      <c r="A2265" s="366">
        <v>42990.344444386574</v>
      </c>
      <c r="B2265" s="318">
        <v>34857.468000000001</v>
      </c>
      <c r="C2265" s="355">
        <f t="shared" si="37"/>
        <v>0.30099999999947613</v>
      </c>
      <c r="D2265" s="420">
        <f t="shared" si="36"/>
        <v>0.15049999999973807</v>
      </c>
      <c r="H2265" s="337"/>
      <c r="I2265" s="333"/>
      <c r="J2265" s="82">
        <v>88</v>
      </c>
      <c r="K2265" s="82">
        <v>1</v>
      </c>
    </row>
    <row r="2266" spans="1:12" x14ac:dyDescent="0.3">
      <c r="A2266" s="366">
        <v>42990.379166666666</v>
      </c>
      <c r="B2266" s="318">
        <v>34857.766000000003</v>
      </c>
      <c r="C2266" s="355">
        <f t="shared" si="37"/>
        <v>0.29800000000250293</v>
      </c>
      <c r="D2266" s="420">
        <f t="shared" si="36"/>
        <v>0.14900000000125146</v>
      </c>
      <c r="H2266" s="337"/>
      <c r="I2266" s="333"/>
      <c r="J2266" s="82">
        <v>1</v>
      </c>
      <c r="K2266" s="319">
        <v>2</v>
      </c>
      <c r="L2266" s="345" t="s">
        <v>313</v>
      </c>
    </row>
    <row r="2267" spans="1:12" x14ac:dyDescent="0.3">
      <c r="A2267" s="366">
        <v>42990.42083333333</v>
      </c>
      <c r="B2267" s="318">
        <v>34858.078000000001</v>
      </c>
      <c r="C2267" s="355">
        <f t="shared" si="37"/>
        <v>0.31199999999807915</v>
      </c>
      <c r="D2267" s="420">
        <f t="shared" si="36"/>
        <v>0.15599999999903957</v>
      </c>
      <c r="H2267" s="337"/>
      <c r="I2267" s="333"/>
      <c r="J2267" s="82">
        <v>2</v>
      </c>
      <c r="K2267" s="320">
        <v>3</v>
      </c>
    </row>
    <row r="2268" spans="1:12" x14ac:dyDescent="0.3">
      <c r="A2268" s="366">
        <v>42990.462500000001</v>
      </c>
      <c r="B2268" s="318">
        <v>34858.381000000001</v>
      </c>
      <c r="C2268" s="355">
        <f t="shared" si="37"/>
        <v>0.30299999999988358</v>
      </c>
      <c r="D2268" s="420">
        <f t="shared" si="36"/>
        <v>0.15149999999994179</v>
      </c>
      <c r="H2268" s="337"/>
      <c r="I2268" s="333"/>
      <c r="J2268" s="82">
        <v>3</v>
      </c>
      <c r="K2268" s="321">
        <v>4</v>
      </c>
    </row>
    <row r="2269" spans="1:12" x14ac:dyDescent="0.3">
      <c r="A2269" s="366">
        <v>42990.504166666666</v>
      </c>
      <c r="B2269" s="318">
        <v>34858.677000000003</v>
      </c>
      <c r="C2269" s="355">
        <f t="shared" si="37"/>
        <v>0.29600000000209548</v>
      </c>
      <c r="D2269" s="420">
        <f t="shared" si="36"/>
        <v>0.14800000000104774</v>
      </c>
      <c r="H2269" s="337"/>
      <c r="I2269" s="333"/>
      <c r="J2269" s="82">
        <v>4</v>
      </c>
      <c r="K2269" s="82">
        <v>1</v>
      </c>
    </row>
    <row r="2270" spans="1:12" x14ac:dyDescent="0.3">
      <c r="A2270" s="366">
        <v>42990.54583333333</v>
      </c>
      <c r="B2270" s="318">
        <v>34858.978000000003</v>
      </c>
      <c r="C2270" s="355">
        <f t="shared" si="37"/>
        <v>0.30099999999947613</v>
      </c>
      <c r="D2270" s="420">
        <f t="shared" si="36"/>
        <v>0.15049999999973807</v>
      </c>
      <c r="H2270" s="337"/>
      <c r="I2270" s="333"/>
      <c r="J2270" s="82">
        <v>5</v>
      </c>
      <c r="K2270" s="319">
        <v>2</v>
      </c>
    </row>
    <row r="2271" spans="1:12" x14ac:dyDescent="0.3">
      <c r="A2271" s="366">
        <v>42990.587500173613</v>
      </c>
      <c r="B2271" s="318">
        <v>34859.285000000003</v>
      </c>
      <c r="C2271" s="355">
        <f t="shared" si="37"/>
        <v>0.30700000000069849</v>
      </c>
      <c r="D2271" s="420">
        <f t="shared" si="36"/>
        <v>0.15350000000034925</v>
      </c>
      <c r="H2271" s="337"/>
      <c r="I2271" s="333"/>
      <c r="J2271" s="82">
        <v>6</v>
      </c>
      <c r="K2271" s="320">
        <v>3</v>
      </c>
    </row>
    <row r="2272" spans="1:12" x14ac:dyDescent="0.3">
      <c r="A2272" s="366">
        <v>42990.62916689815</v>
      </c>
      <c r="B2272" s="318">
        <v>34859.578999999998</v>
      </c>
      <c r="C2272" s="355">
        <f t="shared" si="37"/>
        <v>0.29399999999441206</v>
      </c>
      <c r="D2272" s="420">
        <f t="shared" si="36"/>
        <v>0.14699999999720603</v>
      </c>
      <c r="H2272" s="337"/>
      <c r="I2272" s="333"/>
      <c r="J2272" s="82">
        <v>7</v>
      </c>
      <c r="K2272" s="321">
        <v>4</v>
      </c>
    </row>
    <row r="2273" spans="1:11" x14ac:dyDescent="0.3">
      <c r="A2273" s="366">
        <v>42990.670833622687</v>
      </c>
      <c r="B2273" s="318">
        <v>34859.875999999997</v>
      </c>
      <c r="C2273" s="355">
        <f t="shared" si="37"/>
        <v>0.29699999999866122</v>
      </c>
      <c r="D2273" s="420">
        <f t="shared" si="36"/>
        <v>0.14849999999933061</v>
      </c>
      <c r="H2273" s="337"/>
      <c r="I2273" s="333"/>
      <c r="J2273" s="82">
        <v>8</v>
      </c>
      <c r="K2273" s="82">
        <v>1</v>
      </c>
    </row>
    <row r="2274" spans="1:11" x14ac:dyDescent="0.3">
      <c r="A2274" s="366">
        <v>42990.712500347225</v>
      </c>
      <c r="B2274" s="318">
        <v>34860.175000000003</v>
      </c>
      <c r="C2274" s="355">
        <f t="shared" si="37"/>
        <v>0.29900000000634464</v>
      </c>
      <c r="D2274" s="420">
        <f t="shared" si="36"/>
        <v>0.14950000000317232</v>
      </c>
      <c r="H2274" s="337"/>
      <c r="I2274" s="333"/>
      <c r="J2274" s="82">
        <v>9</v>
      </c>
      <c r="K2274" s="319">
        <v>2</v>
      </c>
    </row>
    <row r="2275" spans="1:11" x14ac:dyDescent="0.3">
      <c r="A2275" s="366">
        <v>42990.754167071762</v>
      </c>
      <c r="B2275" s="318">
        <v>34860.464999999997</v>
      </c>
      <c r="C2275" s="355">
        <f t="shared" si="37"/>
        <v>0.28999999999359716</v>
      </c>
      <c r="D2275" s="420">
        <f t="shared" si="36"/>
        <v>0.14499999999679858</v>
      </c>
      <c r="H2275" s="337"/>
      <c r="I2275" s="333"/>
      <c r="J2275" s="82">
        <v>10</v>
      </c>
      <c r="K2275" s="320">
        <v>3</v>
      </c>
    </row>
    <row r="2276" spans="1:11" x14ac:dyDescent="0.3">
      <c r="A2276" s="366">
        <v>42990.795833796299</v>
      </c>
      <c r="B2276" s="318">
        <v>34860.747000000003</v>
      </c>
      <c r="C2276" s="355">
        <f t="shared" si="37"/>
        <v>0.28200000000651926</v>
      </c>
      <c r="D2276" s="420">
        <f t="shared" si="36"/>
        <v>0.14100000000325963</v>
      </c>
      <c r="H2276" s="337"/>
      <c r="I2276" s="333"/>
      <c r="J2276" s="82">
        <v>11</v>
      </c>
      <c r="K2276" s="321">
        <v>4</v>
      </c>
    </row>
    <row r="2277" spans="1:11" x14ac:dyDescent="0.3">
      <c r="A2277" s="366">
        <v>42990.837500520836</v>
      </c>
      <c r="B2277" s="318">
        <v>34861.040999999997</v>
      </c>
      <c r="C2277" s="355">
        <f t="shared" si="37"/>
        <v>0.29399999999441206</v>
      </c>
      <c r="D2277" s="420">
        <f t="shared" si="36"/>
        <v>0.14699999999720603</v>
      </c>
      <c r="H2277" s="337"/>
      <c r="I2277" s="333"/>
      <c r="J2277" s="82">
        <v>12</v>
      </c>
      <c r="K2277" s="82">
        <v>1</v>
      </c>
    </row>
    <row r="2278" spans="1:11" x14ac:dyDescent="0.3">
      <c r="A2278" s="366">
        <v>42990.879167245374</v>
      </c>
      <c r="B2278" s="318">
        <v>34861.330999999998</v>
      </c>
      <c r="C2278" s="355">
        <f t="shared" si="37"/>
        <v>0.29000000000087311</v>
      </c>
      <c r="D2278" s="420">
        <f t="shared" si="36"/>
        <v>0.14500000000043656</v>
      </c>
      <c r="H2278" s="337"/>
      <c r="I2278" s="333"/>
      <c r="J2278" s="82">
        <v>13</v>
      </c>
      <c r="K2278" s="319">
        <v>2</v>
      </c>
    </row>
    <row r="2279" spans="1:11" x14ac:dyDescent="0.3">
      <c r="A2279" s="366">
        <v>42990.920833969911</v>
      </c>
      <c r="B2279" s="318">
        <v>34861.610999999997</v>
      </c>
      <c r="C2279" s="355">
        <f t="shared" si="37"/>
        <v>0.27999999999883585</v>
      </c>
      <c r="D2279" s="420">
        <f t="shared" si="36"/>
        <v>0.13999999999941792</v>
      </c>
      <c r="H2279" s="337"/>
      <c r="I2279" s="333"/>
      <c r="J2279" s="82">
        <v>14</v>
      </c>
      <c r="K2279" s="320">
        <v>3</v>
      </c>
    </row>
    <row r="2280" spans="1:11" x14ac:dyDescent="0.3">
      <c r="A2280" s="360">
        <v>42990.962500694448</v>
      </c>
      <c r="B2280" s="323">
        <v>34861.898000000001</v>
      </c>
      <c r="C2280" s="356">
        <f t="shared" si="37"/>
        <v>0.28700000000389991</v>
      </c>
      <c r="D2280" s="418">
        <f t="shared" si="36"/>
        <v>0.14350000000194996</v>
      </c>
      <c r="E2280" s="336">
        <f>SUM(C2257:C2280)*7.4805194805</f>
        <v>53.493194805040694</v>
      </c>
      <c r="F2280" s="324">
        <f>AVERAGE(D2257:D2280)</f>
        <v>0.14897916666662545</v>
      </c>
      <c r="G2280" s="324">
        <f>_xlfn.STDEV.S(D2257:D2280)</f>
        <v>4.1532574084005335E-3</v>
      </c>
      <c r="H2280" s="337"/>
      <c r="I2280" s="333"/>
      <c r="J2280" s="82">
        <v>15</v>
      </c>
      <c r="K2280" s="321">
        <v>4</v>
      </c>
    </row>
    <row r="2281" spans="1:11" x14ac:dyDescent="0.3">
      <c r="A2281" s="366">
        <v>42991.004167418978</v>
      </c>
      <c r="B2281" s="318">
        <v>34862.192999999999</v>
      </c>
      <c r="C2281" s="355">
        <f t="shared" si="37"/>
        <v>0.29499999999825377</v>
      </c>
      <c r="D2281" s="420">
        <f t="shared" si="36"/>
        <v>0.14749999999912689</v>
      </c>
      <c r="H2281" s="337"/>
      <c r="I2281" s="333"/>
      <c r="J2281" s="82">
        <v>16</v>
      </c>
      <c r="K2281" s="82">
        <v>1</v>
      </c>
    </row>
    <row r="2282" spans="1:11" x14ac:dyDescent="0.3">
      <c r="A2282" s="366">
        <v>42991.045834143515</v>
      </c>
      <c r="B2282" s="318">
        <v>34862.478000000003</v>
      </c>
      <c r="C2282" s="355">
        <f t="shared" si="37"/>
        <v>0.28500000000349246</v>
      </c>
      <c r="D2282" s="420">
        <f t="shared" si="36"/>
        <v>0.14250000000174623</v>
      </c>
      <c r="H2282" s="337"/>
      <c r="I2282" s="333"/>
      <c r="J2282" s="82">
        <v>17</v>
      </c>
      <c r="K2282" s="319">
        <v>2</v>
      </c>
    </row>
    <row r="2283" spans="1:11" x14ac:dyDescent="0.3">
      <c r="A2283" s="366">
        <v>42991.087500868052</v>
      </c>
      <c r="B2283" s="318">
        <v>34862.777000000002</v>
      </c>
      <c r="C2283" s="355">
        <f t="shared" si="37"/>
        <v>0.29899999999906868</v>
      </c>
      <c r="D2283" s="420">
        <f t="shared" si="36"/>
        <v>0.14949999999953434</v>
      </c>
      <c r="H2283" s="337"/>
      <c r="I2283" s="333"/>
      <c r="J2283" s="82">
        <v>18</v>
      </c>
      <c r="K2283" s="320">
        <v>3</v>
      </c>
    </row>
    <row r="2284" spans="1:11" x14ac:dyDescent="0.3">
      <c r="A2284" s="366">
        <v>42991.12916759259</v>
      </c>
      <c r="B2284" s="318">
        <v>34863.078999999998</v>
      </c>
      <c r="C2284" s="355">
        <f t="shared" si="37"/>
        <v>0.30199999999604188</v>
      </c>
      <c r="D2284" s="420">
        <f t="shared" si="36"/>
        <v>0.15099999999802094</v>
      </c>
      <c r="H2284" s="337"/>
      <c r="I2284" s="333"/>
      <c r="J2284" s="82">
        <v>19</v>
      </c>
      <c r="K2284" s="321">
        <v>4</v>
      </c>
    </row>
    <row r="2285" spans="1:11" x14ac:dyDescent="0.3">
      <c r="A2285" s="366">
        <v>42991.170834317127</v>
      </c>
      <c r="B2285" s="318">
        <v>34863.377</v>
      </c>
      <c r="C2285" s="355">
        <f t="shared" si="37"/>
        <v>0.29800000000250293</v>
      </c>
      <c r="D2285" s="420">
        <f t="shared" si="36"/>
        <v>0.14900000000125146</v>
      </c>
      <c r="H2285" s="337"/>
      <c r="I2285" s="333"/>
      <c r="J2285" s="82">
        <v>20</v>
      </c>
      <c r="K2285" s="82">
        <v>1</v>
      </c>
    </row>
    <row r="2286" spans="1:11" x14ac:dyDescent="0.3">
      <c r="A2286" s="366">
        <v>42991.212501041664</v>
      </c>
      <c r="B2286" s="318">
        <v>34863.671000000002</v>
      </c>
      <c r="C2286" s="355">
        <f t="shared" si="37"/>
        <v>0.29400000000168802</v>
      </c>
      <c r="D2286" s="420">
        <f t="shared" si="36"/>
        <v>0.14700000000084401</v>
      </c>
      <c r="H2286" s="337"/>
      <c r="I2286" s="333"/>
      <c r="J2286" s="82">
        <v>21</v>
      </c>
      <c r="K2286" s="319">
        <v>2</v>
      </c>
    </row>
    <row r="2287" spans="1:11" x14ac:dyDescent="0.3">
      <c r="A2287" s="366">
        <v>42991.254167766201</v>
      </c>
      <c r="B2287" s="318">
        <v>34863.976000000002</v>
      </c>
      <c r="C2287" s="355">
        <f t="shared" si="37"/>
        <v>0.30500000000029104</v>
      </c>
      <c r="D2287" s="420">
        <f t="shared" si="36"/>
        <v>0.15250000000014552</v>
      </c>
      <c r="H2287" s="337"/>
      <c r="I2287" s="333"/>
      <c r="J2287" s="82">
        <v>22</v>
      </c>
      <c r="K2287" s="320">
        <v>3</v>
      </c>
    </row>
    <row r="2288" spans="1:11" x14ac:dyDescent="0.3">
      <c r="A2288" s="366">
        <v>42991.295834490738</v>
      </c>
      <c r="B2288" s="318">
        <v>34864.284</v>
      </c>
      <c r="C2288" s="355">
        <f t="shared" si="37"/>
        <v>0.30799999999726424</v>
      </c>
      <c r="D2288" s="420">
        <f t="shared" si="36"/>
        <v>0.15399999999863212</v>
      </c>
      <c r="H2288" s="337"/>
      <c r="I2288" s="333"/>
      <c r="J2288" s="82">
        <v>23</v>
      </c>
      <c r="K2288" s="321">
        <v>4</v>
      </c>
    </row>
    <row r="2289" spans="1:11" x14ac:dyDescent="0.3">
      <c r="A2289" s="366">
        <v>42991.337501215276</v>
      </c>
      <c r="B2289" s="318">
        <v>34864.578999999998</v>
      </c>
      <c r="C2289" s="355">
        <f t="shared" si="37"/>
        <v>0.29499999999825377</v>
      </c>
      <c r="D2289" s="420">
        <f t="shared" si="36"/>
        <v>0.14749999999912689</v>
      </c>
      <c r="H2289" s="337"/>
      <c r="I2289" s="333"/>
      <c r="J2289" s="82">
        <v>24</v>
      </c>
      <c r="K2289" s="82">
        <v>1</v>
      </c>
    </row>
    <row r="2290" spans="1:11" x14ac:dyDescent="0.3">
      <c r="A2290" s="366">
        <v>42991.379167939813</v>
      </c>
      <c r="B2290" s="318">
        <v>34864.879000000001</v>
      </c>
      <c r="C2290" s="355">
        <f t="shared" si="37"/>
        <v>0.30000000000291038</v>
      </c>
      <c r="D2290" s="420">
        <f t="shared" si="36"/>
        <v>0.15000000000145519</v>
      </c>
      <c r="H2290" s="337"/>
      <c r="I2290" s="333"/>
      <c r="J2290" s="82">
        <v>25</v>
      </c>
      <c r="K2290" s="319">
        <v>2</v>
      </c>
    </row>
    <row r="2291" spans="1:11" x14ac:dyDescent="0.3">
      <c r="A2291" s="366">
        <v>42991.42083466435</v>
      </c>
      <c r="B2291" s="318">
        <v>34865.186999999998</v>
      </c>
      <c r="C2291" s="355">
        <f t="shared" si="37"/>
        <v>0.30799999999726424</v>
      </c>
      <c r="D2291" s="420">
        <f t="shared" si="36"/>
        <v>0.15399999999863212</v>
      </c>
      <c r="H2291" s="337"/>
      <c r="I2291" s="333"/>
      <c r="J2291" s="82">
        <v>26</v>
      </c>
      <c r="K2291" s="320">
        <v>3</v>
      </c>
    </row>
    <row r="2292" spans="1:11" x14ac:dyDescent="0.3">
      <c r="A2292" s="366">
        <v>42991.462501388887</v>
      </c>
      <c r="B2292" s="318">
        <v>34865.487000000001</v>
      </c>
      <c r="C2292" s="355">
        <f t="shared" si="37"/>
        <v>0.30000000000291038</v>
      </c>
      <c r="D2292" s="420">
        <f t="shared" si="36"/>
        <v>0.15000000000145519</v>
      </c>
      <c r="H2292" s="337"/>
      <c r="I2292" s="333"/>
      <c r="J2292" s="82">
        <v>27</v>
      </c>
      <c r="K2292" s="321">
        <v>4</v>
      </c>
    </row>
    <row r="2293" spans="1:11" x14ac:dyDescent="0.3">
      <c r="A2293" s="366">
        <v>42991.504168113424</v>
      </c>
      <c r="B2293" s="318">
        <v>34865.781000000003</v>
      </c>
      <c r="C2293" s="355">
        <f t="shared" si="37"/>
        <v>0.29400000000168802</v>
      </c>
      <c r="D2293" s="420">
        <f t="shared" si="36"/>
        <v>0.14700000000084401</v>
      </c>
      <c r="H2293" s="337"/>
      <c r="I2293" s="333"/>
      <c r="J2293" s="82">
        <v>28</v>
      </c>
      <c r="K2293" s="82">
        <v>1</v>
      </c>
    </row>
    <row r="2294" spans="1:11" x14ac:dyDescent="0.3">
      <c r="A2294" s="366">
        <v>42991.545834837962</v>
      </c>
      <c r="B2294" s="318">
        <v>34866.088000000003</v>
      </c>
      <c r="C2294" s="355">
        <f t="shared" si="37"/>
        <v>0.30700000000069849</v>
      </c>
      <c r="D2294" s="420">
        <f t="shared" si="36"/>
        <v>0.15350000000034925</v>
      </c>
      <c r="H2294" s="337"/>
      <c r="I2294" s="333"/>
      <c r="J2294" s="82">
        <v>29</v>
      </c>
      <c r="K2294" s="319">
        <v>2</v>
      </c>
    </row>
    <row r="2295" spans="1:11" x14ac:dyDescent="0.3">
      <c r="A2295" s="366">
        <v>42991.587501562499</v>
      </c>
      <c r="B2295" s="318">
        <v>34866.39</v>
      </c>
      <c r="C2295" s="355">
        <f t="shared" si="37"/>
        <v>0.30199999999604188</v>
      </c>
      <c r="D2295" s="420">
        <f t="shared" si="36"/>
        <v>0.15099999999802094</v>
      </c>
      <c r="H2295" s="337"/>
      <c r="I2295" s="333"/>
      <c r="J2295" s="82">
        <v>30</v>
      </c>
      <c r="K2295" s="320">
        <v>3</v>
      </c>
    </row>
    <row r="2296" spans="1:11" x14ac:dyDescent="0.3">
      <c r="A2296" s="366">
        <v>42991.629168287036</v>
      </c>
      <c r="B2296" s="318">
        <v>34866.678999999996</v>
      </c>
      <c r="C2296" s="355">
        <f t="shared" si="37"/>
        <v>0.28899999999703141</v>
      </c>
      <c r="D2296" s="420">
        <f t="shared" si="36"/>
        <v>0.1444999999985157</v>
      </c>
      <c r="H2296" s="337"/>
      <c r="I2296" s="333"/>
      <c r="J2296" s="82">
        <v>31</v>
      </c>
      <c r="K2296" s="321">
        <v>4</v>
      </c>
    </row>
    <row r="2297" spans="1:11" x14ac:dyDescent="0.3">
      <c r="A2297" s="366">
        <v>42991.670835011573</v>
      </c>
      <c r="B2297" s="318">
        <v>34866.978999999999</v>
      </c>
      <c r="C2297" s="355">
        <f t="shared" si="37"/>
        <v>0.30000000000291038</v>
      </c>
      <c r="D2297" s="420">
        <f t="shared" si="36"/>
        <v>0.15000000000145519</v>
      </c>
      <c r="H2297" s="337"/>
      <c r="I2297" s="333"/>
      <c r="J2297" s="82">
        <v>32</v>
      </c>
      <c r="K2297" s="82">
        <v>1</v>
      </c>
    </row>
    <row r="2298" spans="1:11" x14ac:dyDescent="0.3">
      <c r="A2298" s="366">
        <v>42991.71250173611</v>
      </c>
      <c r="B2298" s="318">
        <v>34867.286999999997</v>
      </c>
      <c r="C2298" s="355">
        <f t="shared" si="37"/>
        <v>0.30799999999726424</v>
      </c>
      <c r="D2298" s="420">
        <f t="shared" si="36"/>
        <v>0.15399999999863212</v>
      </c>
      <c r="H2298" s="337"/>
      <c r="I2298" s="333"/>
      <c r="J2298" s="82">
        <v>33</v>
      </c>
      <c r="K2298" s="319">
        <v>2</v>
      </c>
    </row>
    <row r="2299" spans="1:11" x14ac:dyDescent="0.3">
      <c r="A2299" s="366">
        <v>42991.754168460648</v>
      </c>
      <c r="B2299" s="318">
        <v>34867.578000000001</v>
      </c>
      <c r="C2299" s="355">
        <f t="shared" si="37"/>
        <v>0.29100000000471482</v>
      </c>
      <c r="D2299" s="420">
        <f t="shared" si="36"/>
        <v>0.14550000000235741</v>
      </c>
      <c r="H2299" s="337"/>
      <c r="I2299" s="333"/>
      <c r="J2299" s="82">
        <v>34</v>
      </c>
      <c r="K2299" s="320">
        <v>3</v>
      </c>
    </row>
    <row r="2300" spans="1:11" x14ac:dyDescent="0.3">
      <c r="A2300" s="366">
        <v>42991.795835185185</v>
      </c>
      <c r="B2300" s="318">
        <v>34867.866000000002</v>
      </c>
      <c r="C2300" s="355">
        <f t="shared" si="37"/>
        <v>0.28800000000046566</v>
      </c>
      <c r="D2300" s="420">
        <f t="shared" si="36"/>
        <v>0.14400000000023283</v>
      </c>
      <c r="H2300" s="337"/>
      <c r="I2300" s="333"/>
      <c r="J2300" s="82">
        <v>35</v>
      </c>
      <c r="K2300" s="321">
        <v>4</v>
      </c>
    </row>
    <row r="2301" spans="1:11" x14ac:dyDescent="0.3">
      <c r="A2301" s="366">
        <v>42991.837501909722</v>
      </c>
      <c r="B2301" s="318">
        <v>34868.161999999997</v>
      </c>
      <c r="C2301" s="355">
        <f t="shared" si="37"/>
        <v>0.29599999999481952</v>
      </c>
      <c r="D2301" s="420">
        <f t="shared" si="36"/>
        <v>0.14799999999740976</v>
      </c>
      <c r="H2301" s="337"/>
      <c r="I2301" s="333"/>
      <c r="J2301" s="82">
        <v>36</v>
      </c>
      <c r="K2301" s="82">
        <v>1</v>
      </c>
    </row>
    <row r="2302" spans="1:11" x14ac:dyDescent="0.3">
      <c r="A2302" s="366">
        <v>42991.879168634259</v>
      </c>
      <c r="B2302" s="318">
        <v>34868.457999999999</v>
      </c>
      <c r="C2302" s="355">
        <f t="shared" si="37"/>
        <v>0.29600000000209548</v>
      </c>
      <c r="D2302" s="420">
        <f t="shared" si="36"/>
        <v>0.14800000000104774</v>
      </c>
      <c r="H2302" s="337"/>
      <c r="I2302" s="333"/>
      <c r="J2302" s="82">
        <v>37</v>
      </c>
      <c r="K2302" s="319">
        <v>2</v>
      </c>
    </row>
    <row r="2303" spans="1:11" x14ac:dyDescent="0.3">
      <c r="A2303" s="366">
        <v>42991.920835358796</v>
      </c>
      <c r="B2303" s="318">
        <v>34868.748</v>
      </c>
      <c r="C2303" s="355">
        <f t="shared" si="37"/>
        <v>0.29000000000087311</v>
      </c>
      <c r="D2303" s="420">
        <f t="shared" si="36"/>
        <v>0.14500000000043656</v>
      </c>
      <c r="H2303" s="337"/>
      <c r="I2303" s="333"/>
      <c r="J2303" s="82">
        <v>38</v>
      </c>
      <c r="K2303" s="320">
        <v>3</v>
      </c>
    </row>
    <row r="2304" spans="1:11" x14ac:dyDescent="0.3">
      <c r="A2304" s="360">
        <v>42991.962502083334</v>
      </c>
      <c r="B2304" s="323">
        <v>34869.048000000003</v>
      </c>
      <c r="C2304" s="356">
        <f t="shared" si="37"/>
        <v>0.30000000000291038</v>
      </c>
      <c r="D2304" s="418">
        <f t="shared" si="36"/>
        <v>0.15000000000145519</v>
      </c>
      <c r="E2304" s="336">
        <f>SUM(C2281:C2304)*7.4805194805</f>
        <v>53.485714285585885</v>
      </c>
      <c r="F2304" s="324">
        <f>AVERAGE(D2281:D2304)</f>
        <v>0.14895833333336364</v>
      </c>
      <c r="G2304" s="324">
        <f>_xlfn.STDEV.S(D2281:D2304)</f>
        <v>3.2966276131945701E-3</v>
      </c>
      <c r="H2304" s="337"/>
      <c r="I2304" s="333"/>
      <c r="J2304" s="82">
        <v>39</v>
      </c>
      <c r="K2304" s="321">
        <v>4</v>
      </c>
    </row>
    <row r="2305" spans="1:11" x14ac:dyDescent="0.3">
      <c r="A2305" s="366">
        <v>42992.004168807871</v>
      </c>
      <c r="B2305" s="318">
        <v>34869.343999999997</v>
      </c>
      <c r="C2305" s="355">
        <f t="shared" si="37"/>
        <v>0.29599999999481952</v>
      </c>
      <c r="D2305" s="420">
        <f t="shared" si="36"/>
        <v>0.14799999999740976</v>
      </c>
      <c r="H2305" s="337"/>
      <c r="I2305" s="333"/>
      <c r="J2305" s="82">
        <v>40</v>
      </c>
      <c r="K2305" s="82">
        <v>1</v>
      </c>
    </row>
    <row r="2306" spans="1:11" x14ac:dyDescent="0.3">
      <c r="A2306" s="366">
        <v>42992.045835532408</v>
      </c>
      <c r="B2306" s="318">
        <v>34869.635999999999</v>
      </c>
      <c r="C2306" s="355">
        <f t="shared" si="37"/>
        <v>0.29200000000128057</v>
      </c>
      <c r="D2306" s="420">
        <f t="shared" si="36"/>
        <v>0.14600000000064028</v>
      </c>
      <c r="H2306" s="337"/>
      <c r="I2306" s="333"/>
      <c r="J2306" s="82">
        <v>41</v>
      </c>
      <c r="K2306" s="319">
        <v>2</v>
      </c>
    </row>
    <row r="2307" spans="1:11" x14ac:dyDescent="0.3">
      <c r="A2307" s="366">
        <v>42992.087502256945</v>
      </c>
      <c r="B2307" s="318">
        <v>34869.934999999998</v>
      </c>
      <c r="C2307" s="355">
        <f t="shared" si="37"/>
        <v>0.29899999999906868</v>
      </c>
      <c r="D2307" s="420">
        <f t="shared" si="36"/>
        <v>0.14949999999953434</v>
      </c>
      <c r="H2307" s="337"/>
      <c r="I2307" s="333"/>
      <c r="J2307" s="82">
        <v>42</v>
      </c>
      <c r="K2307" s="320">
        <v>3</v>
      </c>
    </row>
    <row r="2308" spans="1:11" x14ac:dyDescent="0.3">
      <c r="A2308" s="366">
        <v>42992.129168981483</v>
      </c>
      <c r="B2308" s="318">
        <v>34870.241000000002</v>
      </c>
      <c r="C2308" s="355">
        <f t="shared" si="37"/>
        <v>0.30600000000413274</v>
      </c>
      <c r="D2308" s="420">
        <f t="shared" si="36"/>
        <v>0.15300000000206637</v>
      </c>
      <c r="H2308" s="337"/>
      <c r="I2308" s="333"/>
      <c r="J2308" s="82">
        <v>43</v>
      </c>
      <c r="K2308" s="321">
        <v>4</v>
      </c>
    </row>
    <row r="2309" spans="1:11" x14ac:dyDescent="0.3">
      <c r="A2309" s="366">
        <v>42992.17083570602</v>
      </c>
      <c r="B2309" s="318">
        <v>34870.542000000001</v>
      </c>
      <c r="C2309" s="355">
        <f t="shared" si="37"/>
        <v>0.30099999999947613</v>
      </c>
      <c r="D2309" s="420">
        <f t="shared" si="36"/>
        <v>0.15049999999973807</v>
      </c>
      <c r="H2309" s="337"/>
      <c r="I2309" s="333"/>
      <c r="J2309" s="82">
        <v>44</v>
      </c>
      <c r="K2309" s="82">
        <v>1</v>
      </c>
    </row>
    <row r="2310" spans="1:11" x14ac:dyDescent="0.3">
      <c r="A2310" s="366">
        <v>42992.212502430557</v>
      </c>
      <c r="B2310" s="318">
        <v>34870.839999999997</v>
      </c>
      <c r="C2310" s="355">
        <f t="shared" si="37"/>
        <v>0.29799999999522697</v>
      </c>
      <c r="D2310" s="420">
        <f t="shared" si="36"/>
        <v>0.14899999999761349</v>
      </c>
      <c r="H2310" s="337"/>
      <c r="I2310" s="333"/>
      <c r="J2310" s="82">
        <v>45</v>
      </c>
      <c r="K2310" s="319">
        <v>2</v>
      </c>
    </row>
    <row r="2311" spans="1:11" x14ac:dyDescent="0.3">
      <c r="A2311" s="366">
        <v>42992.254169155094</v>
      </c>
      <c r="B2311" s="318">
        <v>34871.148999999998</v>
      </c>
      <c r="C2311" s="355">
        <f t="shared" si="37"/>
        <v>0.30900000000110595</v>
      </c>
      <c r="D2311" s="420">
        <f t="shared" si="36"/>
        <v>0.15450000000055297</v>
      </c>
      <c r="H2311" s="337"/>
      <c r="I2311" s="333"/>
      <c r="J2311" s="82">
        <v>46</v>
      </c>
      <c r="K2311" s="320">
        <v>3</v>
      </c>
    </row>
    <row r="2312" spans="1:11" x14ac:dyDescent="0.3">
      <c r="A2312" s="366">
        <v>42992.295835879631</v>
      </c>
      <c r="B2312" s="318">
        <v>34871.451000000001</v>
      </c>
      <c r="C2312" s="355">
        <f t="shared" si="37"/>
        <v>0.30200000000331784</v>
      </c>
      <c r="D2312" s="420">
        <f t="shared" si="36"/>
        <v>0.15100000000165892</v>
      </c>
      <c r="H2312" s="337"/>
      <c r="I2312" s="333"/>
      <c r="J2312" s="82">
        <v>47</v>
      </c>
      <c r="K2312" s="321">
        <v>4</v>
      </c>
    </row>
    <row r="2313" spans="1:11" x14ac:dyDescent="0.3">
      <c r="A2313" s="366">
        <v>42992.337502604169</v>
      </c>
      <c r="B2313" s="318">
        <v>34871.748</v>
      </c>
      <c r="C2313" s="355">
        <f t="shared" si="37"/>
        <v>0.29699999999866122</v>
      </c>
      <c r="D2313" s="420">
        <f t="shared" si="36"/>
        <v>0.14849999999933061</v>
      </c>
      <c r="H2313" s="337"/>
      <c r="I2313" s="333"/>
      <c r="J2313" s="82">
        <v>48</v>
      </c>
      <c r="K2313" s="82">
        <v>1</v>
      </c>
    </row>
    <row r="2314" spans="1:11" x14ac:dyDescent="0.3">
      <c r="A2314" s="366">
        <v>42992.379169328706</v>
      </c>
      <c r="B2314" s="318">
        <v>34872.057999999997</v>
      </c>
      <c r="C2314" s="355">
        <f t="shared" si="37"/>
        <v>0.30999999999767169</v>
      </c>
      <c r="D2314" s="420">
        <f t="shared" si="36"/>
        <v>0.15499999999883585</v>
      </c>
      <c r="H2314" s="337"/>
      <c r="I2314" s="333"/>
      <c r="J2314" s="82">
        <v>49</v>
      </c>
      <c r="K2314" s="319">
        <v>2</v>
      </c>
    </row>
    <row r="2315" spans="1:11" x14ac:dyDescent="0.3">
      <c r="A2315" s="366">
        <v>42992.420836053243</v>
      </c>
      <c r="B2315" s="318">
        <v>34872.362999999998</v>
      </c>
      <c r="C2315" s="355">
        <f t="shared" si="37"/>
        <v>0.30500000000029104</v>
      </c>
      <c r="D2315" s="420">
        <f t="shared" si="36"/>
        <v>0.15250000000014552</v>
      </c>
      <c r="H2315" s="337"/>
      <c r="I2315" s="333"/>
      <c r="J2315" s="82">
        <v>50</v>
      </c>
      <c r="K2315" s="320">
        <v>3</v>
      </c>
    </row>
    <row r="2316" spans="1:11" x14ac:dyDescent="0.3">
      <c r="A2316" s="366">
        <v>42992.46250277778</v>
      </c>
      <c r="B2316" s="318">
        <v>34872.654999999999</v>
      </c>
      <c r="C2316" s="355">
        <f t="shared" si="37"/>
        <v>0.29200000000128057</v>
      </c>
      <c r="D2316" s="420">
        <f t="shared" si="36"/>
        <v>0.14600000000064028</v>
      </c>
      <c r="H2316" s="337"/>
      <c r="I2316" s="333"/>
      <c r="J2316" s="82">
        <v>51</v>
      </c>
      <c r="K2316" s="321">
        <v>4</v>
      </c>
    </row>
    <row r="2317" spans="1:11" x14ac:dyDescent="0.3">
      <c r="A2317" s="366">
        <v>42992.504169502317</v>
      </c>
      <c r="B2317" s="318">
        <v>34872.951999999997</v>
      </c>
      <c r="C2317" s="355">
        <f t="shared" si="37"/>
        <v>0.29699999999866122</v>
      </c>
      <c r="D2317" s="420">
        <f t="shared" si="36"/>
        <v>0.14849999999933061</v>
      </c>
      <c r="H2317" s="337"/>
      <c r="I2317" s="333"/>
      <c r="J2317" s="82">
        <v>52</v>
      </c>
      <c r="K2317" s="82">
        <v>1</v>
      </c>
    </row>
    <row r="2318" spans="1:11" x14ac:dyDescent="0.3">
      <c r="A2318" s="366">
        <v>42992.545836226855</v>
      </c>
      <c r="B2318" s="318">
        <v>34873.26</v>
      </c>
      <c r="C2318" s="355">
        <f t="shared" si="37"/>
        <v>0.3080000000045402</v>
      </c>
      <c r="D2318" s="420">
        <f t="shared" si="36"/>
        <v>0.1540000000022701</v>
      </c>
      <c r="H2318" s="337"/>
      <c r="I2318" s="333"/>
      <c r="J2318" s="82">
        <v>53</v>
      </c>
      <c r="K2318" s="319">
        <v>2</v>
      </c>
    </row>
    <row r="2319" spans="1:11" x14ac:dyDescent="0.3">
      <c r="A2319" s="366">
        <v>42992.587502951392</v>
      </c>
      <c r="B2319" s="318">
        <v>34873.557999999997</v>
      </c>
      <c r="C2319" s="355">
        <f t="shared" si="37"/>
        <v>0.29799999999522697</v>
      </c>
      <c r="D2319" s="420">
        <f t="shared" si="36"/>
        <v>0.14899999999761349</v>
      </c>
      <c r="H2319" s="337"/>
      <c r="I2319" s="333"/>
      <c r="J2319" s="82">
        <v>54</v>
      </c>
      <c r="K2319" s="320">
        <v>3</v>
      </c>
    </row>
    <row r="2320" spans="1:11" x14ac:dyDescent="0.3">
      <c r="A2320" s="366">
        <v>42992.629169675929</v>
      </c>
      <c r="B2320" s="318">
        <v>34873.849000000002</v>
      </c>
      <c r="C2320" s="355">
        <f t="shared" si="37"/>
        <v>0.29100000000471482</v>
      </c>
      <c r="D2320" s="420">
        <f t="shared" si="36"/>
        <v>0.14550000000235741</v>
      </c>
      <c r="H2320" s="337"/>
      <c r="I2320" s="333"/>
      <c r="J2320" s="82">
        <v>55</v>
      </c>
      <c r="K2320" s="321">
        <v>4</v>
      </c>
    </row>
    <row r="2321" spans="1:12" x14ac:dyDescent="0.3">
      <c r="A2321" s="366">
        <v>42992.670836400466</v>
      </c>
      <c r="B2321" s="318">
        <v>34874.152000000002</v>
      </c>
      <c r="C2321" s="355">
        <f t="shared" si="37"/>
        <v>0.30299999999988358</v>
      </c>
      <c r="D2321" s="420">
        <f t="shared" si="36"/>
        <v>0.15149999999994179</v>
      </c>
      <c r="H2321" s="337"/>
      <c r="I2321" s="333"/>
      <c r="J2321" s="82">
        <v>56</v>
      </c>
      <c r="K2321" s="82">
        <v>1</v>
      </c>
    </row>
    <row r="2322" spans="1:12" x14ac:dyDescent="0.3">
      <c r="A2322" s="360">
        <v>42992.712503125003</v>
      </c>
      <c r="B2322" s="323">
        <v>34874.449999999997</v>
      </c>
      <c r="C2322" s="356">
        <f t="shared" si="37"/>
        <v>0.29799999999522697</v>
      </c>
      <c r="D2322" s="418">
        <f t="shared" si="36"/>
        <v>0.14899999999761349</v>
      </c>
      <c r="E2322" s="336">
        <f>SUM(C2305:C2322)*7.4805194805</f>
        <v>40.409766233620502</v>
      </c>
      <c r="F2322" s="324">
        <f>AVERAGE(D2305:D2322)</f>
        <v>0.15005555555540517</v>
      </c>
      <c r="G2322" s="324">
        <f>_xlfn.STDEV.S(D2305:D2322)</f>
        <v>2.9098660214755909E-3</v>
      </c>
      <c r="H2322" s="343"/>
      <c r="I2322" s="344">
        <f>AVERAGE(D2233:D2322)</f>
        <v>0.14927222222221542</v>
      </c>
      <c r="J2322" s="82">
        <v>57</v>
      </c>
      <c r="K2322" s="319">
        <v>2</v>
      </c>
      <c r="L2322" s="54" t="s">
        <v>328</v>
      </c>
    </row>
    <row r="2323" spans="1:12" x14ac:dyDescent="0.3">
      <c r="A2323" s="366">
        <v>42996.758333333331</v>
      </c>
      <c r="B2323" s="318">
        <v>34903.355000000003</v>
      </c>
      <c r="C2323" s="318"/>
      <c r="D2323" s="414"/>
      <c r="E2323" s="349">
        <f>(B2323-B9)*7.4805194805</f>
        <v>5755.474285699328</v>
      </c>
      <c r="H2323" s="332"/>
      <c r="I2323" s="333"/>
      <c r="J2323" s="82">
        <v>1</v>
      </c>
      <c r="K2323" s="320">
        <v>3</v>
      </c>
      <c r="L2323" s="345" t="s">
        <v>313</v>
      </c>
    </row>
    <row r="2324" spans="1:12" x14ac:dyDescent="0.3">
      <c r="A2324" s="366">
        <v>42996.800000000003</v>
      </c>
      <c r="B2324" s="318">
        <v>34903.637999999999</v>
      </c>
      <c r="C2324" s="355">
        <f t="shared" ref="C2324:C2508" si="38">B2324-B2323</f>
        <v>0.28299999999580905</v>
      </c>
      <c r="D2324" s="420">
        <f t="shared" ref="D2324:D2508" si="39">C2324/2</f>
        <v>0.14149999999790452</v>
      </c>
      <c r="H2324" s="337"/>
      <c r="I2324" s="333"/>
      <c r="J2324" s="82">
        <v>2</v>
      </c>
      <c r="K2324" s="321">
        <v>4</v>
      </c>
    </row>
    <row r="2325" spans="1:12" x14ac:dyDescent="0.3">
      <c r="A2325" s="366">
        <v>42996.841666666667</v>
      </c>
      <c r="B2325" s="318">
        <v>34903.928999999996</v>
      </c>
      <c r="C2325" s="355">
        <f t="shared" si="38"/>
        <v>0.29099999999743886</v>
      </c>
      <c r="D2325" s="420">
        <f t="shared" si="39"/>
        <v>0.14549999999871943</v>
      </c>
      <c r="H2325" s="337"/>
      <c r="I2325" s="333"/>
      <c r="J2325" s="82">
        <v>3</v>
      </c>
      <c r="K2325" s="82">
        <v>1</v>
      </c>
    </row>
    <row r="2326" spans="1:12" x14ac:dyDescent="0.3">
      <c r="A2326" s="366">
        <v>42996.883333333331</v>
      </c>
      <c r="B2326" s="318">
        <v>34904.228000000003</v>
      </c>
      <c r="C2326" s="355">
        <f t="shared" si="38"/>
        <v>0.29900000000634464</v>
      </c>
      <c r="D2326" s="420">
        <f t="shared" si="39"/>
        <v>0.14950000000317232</v>
      </c>
      <c r="H2326" s="337"/>
      <c r="I2326" s="333"/>
      <c r="J2326" s="82">
        <v>4</v>
      </c>
      <c r="K2326" s="319">
        <v>2</v>
      </c>
    </row>
    <row r="2327" spans="1:12" x14ac:dyDescent="0.3">
      <c r="A2327" s="366">
        <v>42996.925000000003</v>
      </c>
      <c r="B2327" s="318">
        <v>34904.517999999996</v>
      </c>
      <c r="C2327" s="355">
        <f t="shared" si="38"/>
        <v>0.28999999999359716</v>
      </c>
      <c r="D2327" s="420">
        <f t="shared" si="39"/>
        <v>0.14499999999679858</v>
      </c>
      <c r="H2327" s="337"/>
      <c r="I2327" s="333"/>
      <c r="J2327" s="82">
        <v>5</v>
      </c>
      <c r="K2327" s="320">
        <v>3</v>
      </c>
    </row>
    <row r="2328" spans="1:12" x14ac:dyDescent="0.3">
      <c r="A2328" s="360">
        <v>42996.966666666667</v>
      </c>
      <c r="B2328" s="323">
        <v>34904.802000000003</v>
      </c>
      <c r="C2328" s="356">
        <f t="shared" si="38"/>
        <v>0.28400000000692671</v>
      </c>
      <c r="D2328" s="418">
        <f t="shared" si="39"/>
        <v>0.14200000000346336</v>
      </c>
      <c r="E2328" s="336"/>
      <c r="F2328" s="324"/>
      <c r="G2328" s="324"/>
      <c r="H2328" s="337"/>
      <c r="I2328" s="333"/>
      <c r="J2328" s="82">
        <v>6</v>
      </c>
      <c r="K2328" s="321">
        <v>4</v>
      </c>
    </row>
    <row r="2329" spans="1:12" x14ac:dyDescent="0.3">
      <c r="A2329" s="366">
        <v>42997.008333333331</v>
      </c>
      <c r="B2329" s="318">
        <v>34905.1</v>
      </c>
      <c r="C2329" s="355">
        <f t="shared" si="38"/>
        <v>0.29799999999522697</v>
      </c>
      <c r="D2329" s="420">
        <f t="shared" si="39"/>
        <v>0.14899999999761349</v>
      </c>
      <c r="H2329" s="337"/>
      <c r="I2329" s="333"/>
      <c r="J2329" s="82">
        <v>7</v>
      </c>
      <c r="K2329" s="82">
        <v>1</v>
      </c>
    </row>
    <row r="2330" spans="1:12" x14ac:dyDescent="0.3">
      <c r="A2330" s="366">
        <v>42997.05</v>
      </c>
      <c r="B2330" s="318">
        <v>34905.398999999998</v>
      </c>
      <c r="C2330" s="355">
        <f t="shared" si="38"/>
        <v>0.29899999999906868</v>
      </c>
      <c r="D2330" s="420">
        <f t="shared" si="39"/>
        <v>0.14949999999953434</v>
      </c>
      <c r="H2330" s="337"/>
      <c r="I2330" s="333"/>
      <c r="J2330" s="82">
        <v>8</v>
      </c>
      <c r="K2330" s="319">
        <v>2</v>
      </c>
    </row>
    <row r="2331" spans="1:12" x14ac:dyDescent="0.3">
      <c r="A2331" s="366">
        <v>42997.091666666667</v>
      </c>
      <c r="B2331" s="318">
        <v>34905.69</v>
      </c>
      <c r="C2331" s="355">
        <f t="shared" si="38"/>
        <v>0.29100000000471482</v>
      </c>
      <c r="D2331" s="420">
        <f t="shared" si="39"/>
        <v>0.14550000000235741</v>
      </c>
      <c r="H2331" s="337"/>
      <c r="I2331" s="333"/>
      <c r="J2331" s="82">
        <v>9</v>
      </c>
      <c r="K2331" s="320">
        <v>3</v>
      </c>
    </row>
    <row r="2332" spans="1:12" x14ac:dyDescent="0.3">
      <c r="A2332" s="366">
        <v>42997.133333333331</v>
      </c>
      <c r="B2332" s="318">
        <v>34905.991999999998</v>
      </c>
      <c r="C2332" s="355">
        <f t="shared" si="38"/>
        <v>0.30199999999604188</v>
      </c>
      <c r="D2332" s="420">
        <f t="shared" si="39"/>
        <v>0.15099999999802094</v>
      </c>
      <c r="H2332" s="337"/>
      <c r="I2332" s="333"/>
      <c r="J2332" s="82">
        <v>10</v>
      </c>
      <c r="K2332" s="321">
        <v>4</v>
      </c>
    </row>
    <row r="2333" spans="1:12" x14ac:dyDescent="0.3">
      <c r="A2333" s="366">
        <v>42997.175000000003</v>
      </c>
      <c r="B2333" s="318">
        <v>34906.298999999999</v>
      </c>
      <c r="C2333" s="355">
        <f t="shared" si="38"/>
        <v>0.30700000000069849</v>
      </c>
      <c r="D2333" s="420">
        <f t="shared" si="39"/>
        <v>0.15350000000034925</v>
      </c>
      <c r="H2333" s="337"/>
      <c r="I2333" s="333"/>
      <c r="J2333" s="82">
        <v>11</v>
      </c>
      <c r="K2333" s="82">
        <v>1</v>
      </c>
    </row>
    <row r="2334" spans="1:12" x14ac:dyDescent="0.3">
      <c r="A2334" s="366">
        <v>42997.216666666667</v>
      </c>
      <c r="B2334" s="318">
        <v>34906.597000000002</v>
      </c>
      <c r="C2334" s="355">
        <f t="shared" si="38"/>
        <v>0.29800000000250293</v>
      </c>
      <c r="D2334" s="420">
        <f t="shared" si="39"/>
        <v>0.14900000000125146</v>
      </c>
      <c r="H2334" s="337"/>
      <c r="I2334" s="333"/>
      <c r="J2334" s="82">
        <v>12</v>
      </c>
      <c r="K2334" s="319">
        <v>2</v>
      </c>
    </row>
    <row r="2335" spans="1:12" x14ac:dyDescent="0.3">
      <c r="A2335" s="366">
        <v>42997.258333333331</v>
      </c>
      <c r="B2335" s="318">
        <v>34906.9</v>
      </c>
      <c r="C2335" s="355">
        <f t="shared" si="38"/>
        <v>0.30299999999988358</v>
      </c>
      <c r="D2335" s="420">
        <f t="shared" si="39"/>
        <v>0.15149999999994179</v>
      </c>
      <c r="H2335" s="337"/>
      <c r="I2335" s="333"/>
      <c r="J2335" s="82">
        <v>13</v>
      </c>
      <c r="K2335" s="320">
        <v>3</v>
      </c>
    </row>
    <row r="2336" spans="1:12" x14ac:dyDescent="0.3">
      <c r="A2336" s="366">
        <v>42997.3</v>
      </c>
      <c r="B2336" s="318">
        <v>34907.21</v>
      </c>
      <c r="C2336" s="355">
        <f t="shared" si="38"/>
        <v>0.30999999999767169</v>
      </c>
      <c r="D2336" s="420">
        <f t="shared" si="39"/>
        <v>0.15499999999883585</v>
      </c>
      <c r="H2336" s="337"/>
      <c r="I2336" s="333"/>
      <c r="J2336" s="82">
        <v>14</v>
      </c>
      <c r="K2336" s="321">
        <v>4</v>
      </c>
    </row>
    <row r="2337" spans="1:11" x14ac:dyDescent="0.3">
      <c r="A2337" s="366">
        <v>42997.341666666667</v>
      </c>
      <c r="B2337" s="318">
        <v>34907.512000000002</v>
      </c>
      <c r="C2337" s="355">
        <f t="shared" si="38"/>
        <v>0.30200000000331784</v>
      </c>
      <c r="D2337" s="420">
        <f t="shared" si="39"/>
        <v>0.15100000000165892</v>
      </c>
      <c r="H2337" s="337"/>
      <c r="I2337" s="333"/>
      <c r="J2337" s="82">
        <v>15</v>
      </c>
      <c r="K2337" s="82">
        <v>1</v>
      </c>
    </row>
    <row r="2338" spans="1:11" x14ac:dyDescent="0.3">
      <c r="A2338" s="366">
        <v>42997.383333333331</v>
      </c>
      <c r="B2338" s="318">
        <v>34907.81</v>
      </c>
      <c r="C2338" s="355">
        <f t="shared" si="38"/>
        <v>0.29799999999522697</v>
      </c>
      <c r="D2338" s="420">
        <f t="shared" si="39"/>
        <v>0.14899999999761349</v>
      </c>
      <c r="H2338" s="337"/>
      <c r="I2338" s="333"/>
      <c r="J2338" s="82">
        <v>16</v>
      </c>
      <c r="K2338" s="319">
        <v>2</v>
      </c>
    </row>
    <row r="2339" spans="1:11" x14ac:dyDescent="0.3">
      <c r="A2339" s="366">
        <v>42997.425000000003</v>
      </c>
      <c r="B2339" s="318">
        <v>34908.11</v>
      </c>
      <c r="C2339" s="355">
        <f t="shared" si="38"/>
        <v>0.30000000000291038</v>
      </c>
      <c r="D2339" s="420">
        <f t="shared" si="39"/>
        <v>0.15000000000145519</v>
      </c>
      <c r="H2339" s="337"/>
      <c r="I2339" s="333"/>
      <c r="J2339" s="82">
        <v>17</v>
      </c>
      <c r="K2339" s="320">
        <v>3</v>
      </c>
    </row>
    <row r="2340" spans="1:11" x14ac:dyDescent="0.3">
      <c r="A2340" s="366">
        <v>42997.466666666667</v>
      </c>
      <c r="B2340" s="318">
        <v>34908.425000000003</v>
      </c>
      <c r="C2340" s="355">
        <f t="shared" si="38"/>
        <v>0.31500000000232831</v>
      </c>
      <c r="D2340" s="420">
        <f t="shared" si="39"/>
        <v>0.15750000000116415</v>
      </c>
      <c r="H2340" s="337"/>
      <c r="I2340" s="333"/>
      <c r="J2340" s="82">
        <v>18</v>
      </c>
      <c r="K2340" s="321">
        <v>4</v>
      </c>
    </row>
    <row r="2341" spans="1:11" x14ac:dyDescent="0.3">
      <c r="A2341" s="366">
        <v>42997.508333333331</v>
      </c>
      <c r="B2341" s="318">
        <v>34908.722999999998</v>
      </c>
      <c r="C2341" s="355">
        <f t="shared" si="38"/>
        <v>0.29799999999522697</v>
      </c>
      <c r="D2341" s="420">
        <f t="shared" si="39"/>
        <v>0.14899999999761349</v>
      </c>
      <c r="H2341" s="337"/>
      <c r="I2341" s="333"/>
      <c r="J2341" s="82">
        <v>19</v>
      </c>
      <c r="K2341" s="82">
        <v>1</v>
      </c>
    </row>
    <row r="2342" spans="1:11" x14ac:dyDescent="0.3">
      <c r="A2342" s="366">
        <v>42997.55</v>
      </c>
      <c r="B2342" s="318">
        <v>34909.031999999999</v>
      </c>
      <c r="C2342" s="355">
        <f t="shared" si="38"/>
        <v>0.30900000000110595</v>
      </c>
      <c r="D2342" s="420">
        <f t="shared" si="39"/>
        <v>0.15450000000055297</v>
      </c>
      <c r="H2342" s="337"/>
      <c r="I2342" s="333"/>
      <c r="J2342" s="82">
        <v>20</v>
      </c>
      <c r="K2342" s="319">
        <v>2</v>
      </c>
    </row>
    <row r="2343" spans="1:11" x14ac:dyDescent="0.3">
      <c r="A2343" s="366">
        <v>42997.591666666667</v>
      </c>
      <c r="B2343" s="318">
        <v>34909.339999999997</v>
      </c>
      <c r="C2343" s="355">
        <f t="shared" si="38"/>
        <v>0.30799999999726424</v>
      </c>
      <c r="D2343" s="420">
        <f t="shared" si="39"/>
        <v>0.15399999999863212</v>
      </c>
      <c r="H2343" s="337"/>
      <c r="I2343" s="333"/>
      <c r="J2343" s="82">
        <v>21</v>
      </c>
      <c r="K2343" s="320">
        <v>3</v>
      </c>
    </row>
    <row r="2344" spans="1:11" x14ac:dyDescent="0.3">
      <c r="A2344" s="366">
        <v>42997.633333333331</v>
      </c>
      <c r="B2344" s="318">
        <v>34909.637000000002</v>
      </c>
      <c r="C2344" s="355">
        <f t="shared" si="38"/>
        <v>0.29700000000593718</v>
      </c>
      <c r="D2344" s="420">
        <f t="shared" si="39"/>
        <v>0.14850000000296859</v>
      </c>
      <c r="H2344" s="337"/>
      <c r="I2344" s="333"/>
      <c r="J2344" s="82">
        <v>22</v>
      </c>
      <c r="K2344" s="321">
        <v>4</v>
      </c>
    </row>
    <row r="2345" spans="1:11" x14ac:dyDescent="0.3">
      <c r="A2345" s="366">
        <v>42997.675000000003</v>
      </c>
      <c r="B2345" s="318">
        <v>34909.938000000002</v>
      </c>
      <c r="C2345" s="355">
        <f t="shared" si="38"/>
        <v>0.30099999999947613</v>
      </c>
      <c r="D2345" s="420">
        <f t="shared" si="39"/>
        <v>0.15049999999973807</v>
      </c>
      <c r="H2345" s="337"/>
      <c r="I2345" s="333"/>
      <c r="J2345" s="82">
        <v>23</v>
      </c>
      <c r="K2345" s="82">
        <v>1</v>
      </c>
    </row>
    <row r="2346" spans="1:11" x14ac:dyDescent="0.3">
      <c r="A2346" s="366">
        <v>42997.716666666667</v>
      </c>
      <c r="B2346" s="318">
        <v>34910.243000000002</v>
      </c>
      <c r="C2346" s="355">
        <f t="shared" si="38"/>
        <v>0.30500000000029104</v>
      </c>
      <c r="D2346" s="420">
        <f t="shared" si="39"/>
        <v>0.15250000000014552</v>
      </c>
      <c r="H2346" s="337"/>
      <c r="I2346" s="333"/>
      <c r="J2346" s="82">
        <v>24</v>
      </c>
      <c r="K2346" s="319">
        <v>2</v>
      </c>
    </row>
    <row r="2347" spans="1:11" x14ac:dyDescent="0.3">
      <c r="A2347" s="366">
        <v>42997.758333333331</v>
      </c>
      <c r="B2347" s="318">
        <v>34910.542000000001</v>
      </c>
      <c r="C2347" s="355">
        <f t="shared" si="38"/>
        <v>0.29899999999906868</v>
      </c>
      <c r="D2347" s="420">
        <f t="shared" si="39"/>
        <v>0.14949999999953434</v>
      </c>
      <c r="H2347" s="337"/>
      <c r="I2347" s="333"/>
      <c r="J2347" s="82">
        <v>25</v>
      </c>
      <c r="K2347" s="320">
        <v>3</v>
      </c>
    </row>
    <row r="2348" spans="1:11" x14ac:dyDescent="0.3">
      <c r="A2348" s="366">
        <v>42997.8</v>
      </c>
      <c r="B2348" s="318">
        <v>34910.832000000002</v>
      </c>
      <c r="C2348" s="355">
        <f t="shared" si="38"/>
        <v>0.29000000000087311</v>
      </c>
      <c r="D2348" s="420">
        <f t="shared" si="39"/>
        <v>0.14500000000043656</v>
      </c>
      <c r="H2348" s="337"/>
      <c r="I2348" s="333"/>
      <c r="J2348" s="82">
        <v>26</v>
      </c>
      <c r="K2348" s="321">
        <v>4</v>
      </c>
    </row>
    <row r="2349" spans="1:11" x14ac:dyDescent="0.3">
      <c r="A2349" s="366">
        <v>42997.841666666667</v>
      </c>
      <c r="B2349" s="318">
        <v>34911.131000000001</v>
      </c>
      <c r="C2349" s="355">
        <f t="shared" si="38"/>
        <v>0.29899999999906868</v>
      </c>
      <c r="D2349" s="420">
        <f t="shared" si="39"/>
        <v>0.14949999999953434</v>
      </c>
      <c r="H2349" s="337"/>
      <c r="I2349" s="333"/>
      <c r="J2349" s="82">
        <v>27</v>
      </c>
      <c r="K2349" s="82">
        <v>1</v>
      </c>
    </row>
    <row r="2350" spans="1:11" x14ac:dyDescent="0.3">
      <c r="A2350" s="366">
        <v>42997.883333333331</v>
      </c>
      <c r="B2350" s="318">
        <v>34911.427000000003</v>
      </c>
      <c r="C2350" s="355">
        <f t="shared" si="38"/>
        <v>0.29600000000209548</v>
      </c>
      <c r="D2350" s="420">
        <f t="shared" si="39"/>
        <v>0.14800000000104774</v>
      </c>
      <c r="H2350" s="337"/>
      <c r="I2350" s="333"/>
      <c r="J2350" s="82">
        <v>28</v>
      </c>
      <c r="K2350" s="319">
        <v>2</v>
      </c>
    </row>
    <row r="2351" spans="1:11" x14ac:dyDescent="0.3">
      <c r="A2351" s="366">
        <v>42997.925000000003</v>
      </c>
      <c r="B2351" s="318">
        <v>34911.713000000003</v>
      </c>
      <c r="C2351" s="355">
        <f t="shared" si="38"/>
        <v>0.28600000000005821</v>
      </c>
      <c r="D2351" s="420">
        <f t="shared" si="39"/>
        <v>0.1430000000000291</v>
      </c>
      <c r="H2351" s="337"/>
      <c r="I2351" s="333"/>
      <c r="J2351" s="82">
        <v>29</v>
      </c>
      <c r="K2351" s="320">
        <v>3</v>
      </c>
    </row>
    <row r="2352" spans="1:11" x14ac:dyDescent="0.3">
      <c r="A2352" s="360">
        <v>42997.966666666667</v>
      </c>
      <c r="B2352" s="323">
        <v>34912.010999999999</v>
      </c>
      <c r="C2352" s="356">
        <f t="shared" si="38"/>
        <v>0.29799999999522697</v>
      </c>
      <c r="D2352" s="418">
        <f t="shared" si="39"/>
        <v>0.14899999999761349</v>
      </c>
      <c r="E2352" s="336">
        <f>SUM(C2329:C2352)*7.4805194805</f>
        <v>53.927064934889231</v>
      </c>
      <c r="F2352" s="324">
        <f>AVERAGE(D2329:D2352)</f>
        <v>0.15018749999990177</v>
      </c>
      <c r="G2352" s="324">
        <f>_xlfn.STDEV.S(D2329:D2352)</f>
        <v>3.2697975604251612E-3</v>
      </c>
      <c r="H2352" s="337"/>
      <c r="I2352" s="333"/>
      <c r="J2352" s="82">
        <v>30</v>
      </c>
      <c r="K2352" s="321">
        <v>4</v>
      </c>
    </row>
    <row r="2353" spans="1:11" x14ac:dyDescent="0.3">
      <c r="A2353" s="366">
        <v>42998.008333333331</v>
      </c>
      <c r="B2353" s="318">
        <v>34912.311000000002</v>
      </c>
      <c r="C2353" s="355">
        <f t="shared" si="38"/>
        <v>0.30000000000291038</v>
      </c>
      <c r="D2353" s="420">
        <f t="shared" si="39"/>
        <v>0.15000000000145519</v>
      </c>
      <c r="H2353" s="337"/>
      <c r="I2353" s="333"/>
      <c r="J2353" s="82">
        <v>31</v>
      </c>
      <c r="K2353" s="82">
        <v>1</v>
      </c>
    </row>
    <row r="2354" spans="1:11" x14ac:dyDescent="0.3">
      <c r="A2354" s="366">
        <v>42998.05</v>
      </c>
      <c r="B2354" s="318">
        <v>34912.601000000002</v>
      </c>
      <c r="C2354" s="355">
        <f t="shared" si="38"/>
        <v>0.29000000000087311</v>
      </c>
      <c r="D2354" s="420">
        <f t="shared" si="39"/>
        <v>0.14500000000043656</v>
      </c>
      <c r="H2354" s="337"/>
      <c r="I2354" s="333"/>
      <c r="J2354" s="82">
        <v>32</v>
      </c>
      <c r="K2354" s="319">
        <v>2</v>
      </c>
    </row>
    <row r="2355" spans="1:11" x14ac:dyDescent="0.3">
      <c r="A2355" s="366">
        <v>42998.091666666667</v>
      </c>
      <c r="B2355" s="318">
        <v>34912.896999999997</v>
      </c>
      <c r="C2355" s="355">
        <f t="shared" si="38"/>
        <v>0.29599999999481952</v>
      </c>
      <c r="D2355" s="420">
        <f t="shared" si="39"/>
        <v>0.14799999999740976</v>
      </c>
      <c r="H2355" s="337"/>
      <c r="I2355" s="333"/>
      <c r="J2355" s="82">
        <v>33</v>
      </c>
      <c r="K2355" s="320">
        <v>3</v>
      </c>
    </row>
    <row r="2356" spans="1:11" x14ac:dyDescent="0.3">
      <c r="A2356" s="366">
        <v>42998.133333333331</v>
      </c>
      <c r="B2356" s="318">
        <v>34913.201999999997</v>
      </c>
      <c r="C2356" s="355">
        <f t="shared" si="38"/>
        <v>0.30500000000029104</v>
      </c>
      <c r="D2356" s="420">
        <f t="shared" si="39"/>
        <v>0.15250000000014552</v>
      </c>
      <c r="H2356" s="337"/>
      <c r="I2356" s="333"/>
      <c r="J2356" s="82">
        <v>34</v>
      </c>
      <c r="K2356" s="321">
        <v>4</v>
      </c>
    </row>
    <row r="2357" spans="1:11" x14ac:dyDescent="0.3">
      <c r="A2357" s="366">
        <v>42998.175000000003</v>
      </c>
      <c r="B2357" s="318">
        <v>34913.502</v>
      </c>
      <c r="C2357" s="355">
        <f t="shared" si="38"/>
        <v>0.30000000000291038</v>
      </c>
      <c r="D2357" s="420">
        <f t="shared" si="39"/>
        <v>0.15000000000145519</v>
      </c>
      <c r="H2357" s="337"/>
      <c r="I2357" s="333"/>
      <c r="J2357" s="82">
        <v>35</v>
      </c>
      <c r="K2357" s="82">
        <v>1</v>
      </c>
    </row>
    <row r="2358" spans="1:11" x14ac:dyDescent="0.3">
      <c r="A2358" s="366">
        <v>42998.216666666667</v>
      </c>
      <c r="B2358" s="318">
        <v>34913.798999999999</v>
      </c>
      <c r="C2358" s="355">
        <f t="shared" si="38"/>
        <v>0.29699999999866122</v>
      </c>
      <c r="D2358" s="420">
        <f t="shared" si="39"/>
        <v>0.14849999999933061</v>
      </c>
      <c r="H2358" s="337"/>
      <c r="I2358" s="333"/>
      <c r="J2358" s="82">
        <v>36</v>
      </c>
      <c r="K2358" s="319">
        <v>2</v>
      </c>
    </row>
    <row r="2359" spans="1:11" x14ac:dyDescent="0.3">
      <c r="A2359" s="366">
        <v>42998.258333333331</v>
      </c>
      <c r="B2359" s="318">
        <v>34914.105000000003</v>
      </c>
      <c r="C2359" s="355">
        <f t="shared" si="38"/>
        <v>0.30600000000413274</v>
      </c>
      <c r="D2359" s="420">
        <f t="shared" si="39"/>
        <v>0.15300000000206637</v>
      </c>
      <c r="H2359" s="337"/>
      <c r="I2359" s="333"/>
      <c r="J2359" s="82">
        <v>37</v>
      </c>
      <c r="K2359" s="320">
        <v>3</v>
      </c>
    </row>
    <row r="2360" spans="1:11" x14ac:dyDescent="0.3">
      <c r="A2360" s="366">
        <v>42998.3</v>
      </c>
      <c r="B2360" s="318">
        <v>34914.404000000002</v>
      </c>
      <c r="C2360" s="355">
        <f t="shared" si="38"/>
        <v>0.29899999999906868</v>
      </c>
      <c r="D2360" s="420">
        <f t="shared" si="39"/>
        <v>0.14949999999953434</v>
      </c>
      <c r="H2360" s="337"/>
      <c r="I2360" s="333"/>
      <c r="J2360" s="82">
        <v>38</v>
      </c>
      <c r="K2360" s="321">
        <v>4</v>
      </c>
    </row>
    <row r="2361" spans="1:11" x14ac:dyDescent="0.3">
      <c r="A2361" s="366">
        <v>42998.341666666667</v>
      </c>
      <c r="B2361" s="318">
        <v>34914.697999999997</v>
      </c>
      <c r="C2361" s="355">
        <f t="shared" si="38"/>
        <v>0.29399999999441206</v>
      </c>
      <c r="D2361" s="420">
        <f t="shared" si="39"/>
        <v>0.14699999999720603</v>
      </c>
      <c r="H2361" s="337"/>
      <c r="I2361" s="333"/>
      <c r="J2361" s="82">
        <v>39</v>
      </c>
      <c r="K2361" s="82">
        <v>1</v>
      </c>
    </row>
    <row r="2362" spans="1:11" x14ac:dyDescent="0.3">
      <c r="A2362" s="366">
        <v>42998.383333333331</v>
      </c>
      <c r="B2362" s="318">
        <v>34915.002</v>
      </c>
      <c r="C2362" s="355">
        <f t="shared" si="38"/>
        <v>0.30400000000372529</v>
      </c>
      <c r="D2362" s="420">
        <f t="shared" si="39"/>
        <v>0.15200000000186265</v>
      </c>
      <c r="H2362" s="337"/>
      <c r="I2362" s="333"/>
      <c r="J2362" s="82">
        <v>40</v>
      </c>
      <c r="K2362" s="319">
        <v>2</v>
      </c>
    </row>
    <row r="2363" spans="1:11" x14ac:dyDescent="0.3">
      <c r="A2363" s="366">
        <v>42998.425000000003</v>
      </c>
      <c r="B2363" s="318">
        <v>34915.311000000002</v>
      </c>
      <c r="C2363" s="355">
        <f t="shared" si="38"/>
        <v>0.30900000000110595</v>
      </c>
      <c r="D2363" s="420">
        <f t="shared" si="39"/>
        <v>0.15450000000055297</v>
      </c>
      <c r="H2363" s="337"/>
      <c r="I2363" s="333"/>
      <c r="J2363" s="82">
        <v>41</v>
      </c>
      <c r="K2363" s="320">
        <v>3</v>
      </c>
    </row>
    <row r="2364" spans="1:11" x14ac:dyDescent="0.3">
      <c r="A2364" s="366">
        <v>42998.466666666667</v>
      </c>
      <c r="B2364" s="318">
        <v>34915.601999999999</v>
      </c>
      <c r="C2364" s="355">
        <f t="shared" si="38"/>
        <v>0.29099999999743886</v>
      </c>
      <c r="D2364" s="420">
        <f t="shared" si="39"/>
        <v>0.14549999999871943</v>
      </c>
      <c r="H2364" s="337"/>
      <c r="I2364" s="333"/>
      <c r="J2364" s="82">
        <v>42</v>
      </c>
      <c r="K2364" s="321">
        <v>4</v>
      </c>
    </row>
    <row r="2365" spans="1:11" x14ac:dyDescent="0.3">
      <c r="A2365" s="366">
        <v>42998.508333333331</v>
      </c>
      <c r="B2365" s="318">
        <v>34915.900999999998</v>
      </c>
      <c r="C2365" s="355">
        <f t="shared" si="38"/>
        <v>0.29899999999906868</v>
      </c>
      <c r="D2365" s="420">
        <f t="shared" si="39"/>
        <v>0.14949999999953434</v>
      </c>
      <c r="H2365" s="337"/>
      <c r="I2365" s="333"/>
      <c r="J2365" s="82">
        <v>43</v>
      </c>
      <c r="K2365" s="82">
        <v>1</v>
      </c>
    </row>
    <row r="2366" spans="1:11" x14ac:dyDescent="0.3">
      <c r="A2366" s="366">
        <v>42998.55</v>
      </c>
      <c r="B2366" s="318">
        <v>34916.211000000003</v>
      </c>
      <c r="C2366" s="355">
        <f t="shared" si="38"/>
        <v>0.31000000000494765</v>
      </c>
      <c r="D2366" s="420">
        <f t="shared" si="39"/>
        <v>0.15500000000247383</v>
      </c>
      <c r="H2366" s="337"/>
      <c r="I2366" s="333"/>
      <c r="J2366" s="82">
        <v>44</v>
      </c>
      <c r="K2366" s="319">
        <v>2</v>
      </c>
    </row>
    <row r="2367" spans="1:11" x14ac:dyDescent="0.3">
      <c r="A2367" s="366">
        <v>42998.591666666667</v>
      </c>
      <c r="B2367" s="318">
        <v>34916.510999999999</v>
      </c>
      <c r="C2367" s="355">
        <f t="shared" si="38"/>
        <v>0.29999999999563443</v>
      </c>
      <c r="D2367" s="420">
        <f t="shared" si="39"/>
        <v>0.14999999999781721</v>
      </c>
      <c r="H2367" s="337"/>
      <c r="I2367" s="333"/>
      <c r="J2367" s="82">
        <v>45</v>
      </c>
      <c r="K2367" s="320">
        <v>3</v>
      </c>
    </row>
    <row r="2368" spans="1:11" x14ac:dyDescent="0.3">
      <c r="A2368" s="366">
        <v>42998.633333333331</v>
      </c>
      <c r="B2368" s="318">
        <v>34916.805</v>
      </c>
      <c r="C2368" s="355">
        <f t="shared" si="38"/>
        <v>0.29400000000168802</v>
      </c>
      <c r="D2368" s="420">
        <f t="shared" si="39"/>
        <v>0.14700000000084401</v>
      </c>
      <c r="H2368" s="337"/>
      <c r="I2368" s="333"/>
      <c r="J2368" s="82">
        <v>46</v>
      </c>
      <c r="K2368" s="321">
        <v>4</v>
      </c>
    </row>
    <row r="2369" spans="1:11" x14ac:dyDescent="0.3">
      <c r="A2369" s="366">
        <v>42998.675000000003</v>
      </c>
      <c r="B2369" s="318">
        <v>34917.11</v>
      </c>
      <c r="C2369" s="355">
        <f t="shared" si="38"/>
        <v>0.30500000000029104</v>
      </c>
      <c r="D2369" s="420">
        <f t="shared" si="39"/>
        <v>0.15250000000014552</v>
      </c>
      <c r="H2369" s="337"/>
      <c r="I2369" s="333"/>
      <c r="J2369" s="82">
        <v>47</v>
      </c>
      <c r="K2369" s="82">
        <v>1</v>
      </c>
    </row>
    <row r="2370" spans="1:11" x14ac:dyDescent="0.3">
      <c r="A2370" s="366">
        <v>42998.716666666667</v>
      </c>
      <c r="B2370" s="318">
        <v>34917.411</v>
      </c>
      <c r="C2370" s="355">
        <f t="shared" si="38"/>
        <v>0.30099999999947613</v>
      </c>
      <c r="D2370" s="420">
        <f t="shared" si="39"/>
        <v>0.15049999999973807</v>
      </c>
      <c r="H2370" s="337"/>
      <c r="I2370" s="333"/>
      <c r="J2370" s="82">
        <v>48</v>
      </c>
      <c r="K2370" s="319">
        <v>2</v>
      </c>
    </row>
    <row r="2371" spans="1:11" x14ac:dyDescent="0.3">
      <c r="A2371" s="366">
        <v>42998.758333333331</v>
      </c>
      <c r="B2371" s="318">
        <v>34917.701000000001</v>
      </c>
      <c r="C2371" s="355">
        <f t="shared" si="38"/>
        <v>0.29000000000087311</v>
      </c>
      <c r="D2371" s="420">
        <f t="shared" si="39"/>
        <v>0.14500000000043656</v>
      </c>
      <c r="H2371" s="337"/>
      <c r="I2371" s="333"/>
      <c r="J2371" s="82">
        <v>49</v>
      </c>
      <c r="K2371" s="320">
        <v>3</v>
      </c>
    </row>
    <row r="2372" spans="1:11" x14ac:dyDescent="0.3">
      <c r="A2372" s="366">
        <v>42998.8</v>
      </c>
      <c r="B2372" s="318">
        <v>34917.999000000003</v>
      </c>
      <c r="C2372" s="355">
        <f t="shared" si="38"/>
        <v>0.29800000000250293</v>
      </c>
      <c r="D2372" s="420">
        <f t="shared" si="39"/>
        <v>0.14900000000125146</v>
      </c>
      <c r="H2372" s="337"/>
      <c r="I2372" s="333"/>
      <c r="J2372" s="82">
        <v>50</v>
      </c>
      <c r="K2372" s="321">
        <v>4</v>
      </c>
    </row>
    <row r="2373" spans="1:11" x14ac:dyDescent="0.3">
      <c r="A2373" s="366">
        <v>42998.841666666667</v>
      </c>
      <c r="B2373" s="318">
        <v>34918.298999999999</v>
      </c>
      <c r="C2373" s="355">
        <f t="shared" si="38"/>
        <v>0.29999999999563443</v>
      </c>
      <c r="D2373" s="420">
        <f t="shared" si="39"/>
        <v>0.14999999999781721</v>
      </c>
      <c r="H2373" s="337"/>
      <c r="I2373" s="333"/>
      <c r="J2373" s="82">
        <v>51</v>
      </c>
      <c r="K2373" s="82">
        <v>1</v>
      </c>
    </row>
    <row r="2374" spans="1:11" x14ac:dyDescent="0.3">
      <c r="A2374" s="366">
        <v>42998.883333333331</v>
      </c>
      <c r="B2374" s="318">
        <v>34918.589</v>
      </c>
      <c r="C2374" s="355">
        <f t="shared" si="38"/>
        <v>0.29000000000087311</v>
      </c>
      <c r="D2374" s="420">
        <f t="shared" si="39"/>
        <v>0.14500000000043656</v>
      </c>
      <c r="H2374" s="337"/>
      <c r="I2374" s="333"/>
      <c r="J2374" s="82">
        <v>52</v>
      </c>
      <c r="K2374" s="319">
        <v>2</v>
      </c>
    </row>
    <row r="2375" spans="1:11" x14ac:dyDescent="0.3">
      <c r="A2375" s="366">
        <v>42998.925000000003</v>
      </c>
      <c r="B2375" s="318">
        <v>34918.881999999998</v>
      </c>
      <c r="C2375" s="355">
        <f t="shared" si="38"/>
        <v>0.29299999999784632</v>
      </c>
      <c r="D2375" s="420">
        <f t="shared" si="39"/>
        <v>0.14649999999892316</v>
      </c>
      <c r="H2375" s="337"/>
      <c r="I2375" s="333"/>
      <c r="J2375" s="82">
        <v>53</v>
      </c>
      <c r="K2375" s="320">
        <v>3</v>
      </c>
    </row>
    <row r="2376" spans="1:11" x14ac:dyDescent="0.3">
      <c r="A2376" s="360">
        <v>42998.966666666667</v>
      </c>
      <c r="B2376" s="323">
        <v>34919.18</v>
      </c>
      <c r="C2376" s="356">
        <f t="shared" si="38"/>
        <v>0.29800000000250293</v>
      </c>
      <c r="D2376" s="418">
        <f t="shared" si="39"/>
        <v>0.14900000000125146</v>
      </c>
      <c r="E2376" s="336">
        <f>SUM(C2353:C2376)*7.4805194805</f>
        <v>53.627844155717128</v>
      </c>
      <c r="F2376" s="324">
        <f>AVERAGE(D2353:D2376)</f>
        <v>0.14935416666670184</v>
      </c>
      <c r="G2376" s="324">
        <f>_xlfn.STDEV.S(D2353:D2376)</f>
        <v>2.9135335144142129E-3</v>
      </c>
      <c r="H2376" s="337"/>
      <c r="I2376" s="333"/>
      <c r="J2376" s="82">
        <v>54</v>
      </c>
      <c r="K2376" s="321">
        <v>4</v>
      </c>
    </row>
    <row r="2377" spans="1:11" x14ac:dyDescent="0.3">
      <c r="A2377" s="366">
        <v>42999.008333333331</v>
      </c>
      <c r="B2377" s="318">
        <v>34919.476000000002</v>
      </c>
      <c r="C2377" s="355">
        <f t="shared" si="38"/>
        <v>0.29600000000209548</v>
      </c>
      <c r="D2377" s="420">
        <f t="shared" si="39"/>
        <v>0.14800000000104774</v>
      </c>
      <c r="H2377" s="337"/>
      <c r="I2377" s="333"/>
      <c r="J2377" s="82">
        <v>55</v>
      </c>
      <c r="K2377" s="82">
        <v>1</v>
      </c>
    </row>
    <row r="2378" spans="1:11" x14ac:dyDescent="0.3">
      <c r="A2378" s="366">
        <v>42999.05</v>
      </c>
      <c r="B2378" s="318">
        <v>34919.764000000003</v>
      </c>
      <c r="C2378" s="355">
        <f t="shared" si="38"/>
        <v>0.28800000000046566</v>
      </c>
      <c r="D2378" s="420">
        <f t="shared" si="39"/>
        <v>0.14400000000023283</v>
      </c>
      <c r="H2378" s="337"/>
      <c r="I2378" s="333"/>
      <c r="J2378" s="82">
        <v>56</v>
      </c>
      <c r="K2378" s="319">
        <v>2</v>
      </c>
    </row>
    <row r="2379" spans="1:11" x14ac:dyDescent="0.3">
      <c r="A2379" s="366">
        <v>42999.091666666667</v>
      </c>
      <c r="B2379" s="318">
        <v>34920.061999999998</v>
      </c>
      <c r="C2379" s="355">
        <f t="shared" si="38"/>
        <v>0.29799999999522697</v>
      </c>
      <c r="D2379" s="420">
        <f t="shared" si="39"/>
        <v>0.14899999999761349</v>
      </c>
      <c r="H2379" s="337"/>
      <c r="I2379" s="333"/>
      <c r="J2379" s="82">
        <v>57</v>
      </c>
      <c r="K2379" s="320">
        <v>3</v>
      </c>
    </row>
    <row r="2380" spans="1:11" x14ac:dyDescent="0.3">
      <c r="A2380" s="366">
        <v>42999.133333333331</v>
      </c>
      <c r="B2380" s="318">
        <v>34920.358999999997</v>
      </c>
      <c r="C2380" s="355">
        <f t="shared" si="38"/>
        <v>0.29699999999866122</v>
      </c>
      <c r="D2380" s="420">
        <f t="shared" si="39"/>
        <v>0.14849999999933061</v>
      </c>
      <c r="H2380" s="337"/>
      <c r="I2380" s="333"/>
      <c r="J2380" s="82">
        <v>58</v>
      </c>
      <c r="K2380" s="321">
        <v>4</v>
      </c>
    </row>
    <row r="2381" spans="1:11" x14ac:dyDescent="0.3">
      <c r="A2381" s="366">
        <v>42999.175000000003</v>
      </c>
      <c r="B2381" s="318">
        <v>34920.65</v>
      </c>
      <c r="C2381" s="355">
        <f t="shared" si="38"/>
        <v>0.29100000000471482</v>
      </c>
      <c r="D2381" s="420">
        <f t="shared" si="39"/>
        <v>0.14550000000235741</v>
      </c>
      <c r="H2381" s="337"/>
      <c r="I2381" s="333"/>
      <c r="J2381" s="82">
        <v>59</v>
      </c>
      <c r="K2381" s="82">
        <v>1</v>
      </c>
    </row>
    <row r="2382" spans="1:11" x14ac:dyDescent="0.3">
      <c r="A2382" s="366">
        <v>42999.216666666667</v>
      </c>
      <c r="B2382" s="318">
        <v>34920.951999999997</v>
      </c>
      <c r="C2382" s="355">
        <f t="shared" si="38"/>
        <v>0.30199999999604188</v>
      </c>
      <c r="D2382" s="420">
        <f t="shared" si="39"/>
        <v>0.15099999999802094</v>
      </c>
      <c r="H2382" s="337"/>
      <c r="I2382" s="333"/>
      <c r="J2382" s="82">
        <v>60</v>
      </c>
      <c r="K2382" s="319">
        <v>2</v>
      </c>
    </row>
    <row r="2383" spans="1:11" x14ac:dyDescent="0.3">
      <c r="A2383" s="366">
        <v>42999.258333333331</v>
      </c>
      <c r="B2383" s="318">
        <v>34921.260999999999</v>
      </c>
      <c r="C2383" s="355">
        <f t="shared" si="38"/>
        <v>0.30900000000110595</v>
      </c>
      <c r="D2383" s="420">
        <f t="shared" si="39"/>
        <v>0.15450000000055297</v>
      </c>
      <c r="H2383" s="337"/>
      <c r="I2383" s="333"/>
      <c r="J2383" s="82">
        <v>61</v>
      </c>
      <c r="K2383" s="320">
        <v>3</v>
      </c>
    </row>
    <row r="2384" spans="1:11" x14ac:dyDescent="0.3">
      <c r="A2384" s="366">
        <v>42999.3</v>
      </c>
      <c r="B2384" s="318">
        <v>34921.555999999997</v>
      </c>
      <c r="C2384" s="355">
        <f t="shared" si="38"/>
        <v>0.29499999999825377</v>
      </c>
      <c r="D2384" s="420">
        <f t="shared" si="39"/>
        <v>0.14749999999912689</v>
      </c>
      <c r="H2384" s="337"/>
      <c r="I2384" s="333"/>
      <c r="J2384" s="82">
        <v>62</v>
      </c>
      <c r="K2384" s="321">
        <v>4</v>
      </c>
    </row>
    <row r="2385" spans="1:11" x14ac:dyDescent="0.3">
      <c r="A2385" s="366">
        <v>42999.341666666667</v>
      </c>
      <c r="B2385" s="318">
        <v>34921.849000000002</v>
      </c>
      <c r="C2385" s="355">
        <f t="shared" si="38"/>
        <v>0.29300000000512227</v>
      </c>
      <c r="D2385" s="420">
        <f t="shared" si="39"/>
        <v>0.14650000000256114</v>
      </c>
      <c r="H2385" s="337"/>
      <c r="I2385" s="333"/>
      <c r="J2385" s="82">
        <v>63</v>
      </c>
      <c r="K2385" s="82">
        <v>1</v>
      </c>
    </row>
    <row r="2386" spans="1:11" x14ac:dyDescent="0.3">
      <c r="A2386" s="366">
        <v>42999.383333333331</v>
      </c>
      <c r="B2386" s="318">
        <v>34922.154000000002</v>
      </c>
      <c r="C2386" s="355">
        <f t="shared" si="38"/>
        <v>0.30500000000029104</v>
      </c>
      <c r="D2386" s="420">
        <f t="shared" si="39"/>
        <v>0.15250000000014552</v>
      </c>
      <c r="H2386" s="337"/>
      <c r="I2386" s="333"/>
      <c r="J2386" s="82">
        <v>64</v>
      </c>
      <c r="K2386" s="319">
        <v>2</v>
      </c>
    </row>
    <row r="2387" spans="1:11" x14ac:dyDescent="0.3">
      <c r="A2387" s="366">
        <v>42999.425000000003</v>
      </c>
      <c r="B2387" s="318">
        <v>34922.457000000002</v>
      </c>
      <c r="C2387" s="355">
        <f t="shared" si="38"/>
        <v>0.30299999999988358</v>
      </c>
      <c r="D2387" s="420">
        <f t="shared" si="39"/>
        <v>0.15149999999994179</v>
      </c>
      <c r="H2387" s="337"/>
      <c r="I2387" s="333"/>
      <c r="J2387" s="82">
        <v>65</v>
      </c>
      <c r="K2387" s="320">
        <v>3</v>
      </c>
    </row>
    <row r="2388" spans="1:11" x14ac:dyDescent="0.3">
      <c r="A2388" s="366">
        <v>42999.466666666667</v>
      </c>
      <c r="B2388" s="318">
        <v>34922.748</v>
      </c>
      <c r="C2388" s="355">
        <f t="shared" si="38"/>
        <v>0.29099999999743886</v>
      </c>
      <c r="D2388" s="420">
        <f t="shared" si="39"/>
        <v>0.14549999999871943</v>
      </c>
      <c r="H2388" s="337"/>
      <c r="I2388" s="333"/>
      <c r="J2388" s="82">
        <v>66</v>
      </c>
      <c r="K2388" s="321">
        <v>4</v>
      </c>
    </row>
    <row r="2389" spans="1:11" x14ac:dyDescent="0.3">
      <c r="A2389" s="366">
        <v>42999.508333333331</v>
      </c>
      <c r="B2389" s="318">
        <v>34923.050999999999</v>
      </c>
      <c r="C2389" s="355">
        <f t="shared" si="38"/>
        <v>0.30299999999988358</v>
      </c>
      <c r="D2389" s="420">
        <f t="shared" si="39"/>
        <v>0.15149999999994179</v>
      </c>
      <c r="H2389" s="337"/>
      <c r="I2389" s="333"/>
      <c r="J2389" s="82">
        <v>67</v>
      </c>
      <c r="K2389" s="82">
        <v>1</v>
      </c>
    </row>
    <row r="2390" spans="1:11" x14ac:dyDescent="0.3">
      <c r="A2390" s="366">
        <v>42999.55</v>
      </c>
      <c r="B2390" s="318">
        <v>34923.353000000003</v>
      </c>
      <c r="C2390" s="355">
        <f t="shared" si="38"/>
        <v>0.30200000000331784</v>
      </c>
      <c r="D2390" s="420">
        <f t="shared" si="39"/>
        <v>0.15100000000165892</v>
      </c>
      <c r="H2390" s="337"/>
      <c r="I2390" s="333"/>
      <c r="J2390" s="82">
        <v>68</v>
      </c>
      <c r="K2390" s="319">
        <v>2</v>
      </c>
    </row>
    <row r="2391" spans="1:11" x14ac:dyDescent="0.3">
      <c r="A2391" s="366">
        <v>42999.591666666667</v>
      </c>
      <c r="B2391" s="318">
        <v>34923.644999999997</v>
      </c>
      <c r="C2391" s="355">
        <f t="shared" si="38"/>
        <v>0.29199999999400461</v>
      </c>
      <c r="D2391" s="420">
        <f t="shared" si="39"/>
        <v>0.14599999999700231</v>
      </c>
      <c r="H2391" s="337"/>
      <c r="I2391" s="333"/>
      <c r="J2391" s="82">
        <v>69</v>
      </c>
      <c r="K2391" s="320">
        <v>3</v>
      </c>
    </row>
    <row r="2392" spans="1:11" x14ac:dyDescent="0.3">
      <c r="A2392" s="366">
        <v>42999.633333333331</v>
      </c>
      <c r="B2392" s="318">
        <v>34923.942000000003</v>
      </c>
      <c r="C2392" s="355">
        <f t="shared" si="38"/>
        <v>0.29700000000593718</v>
      </c>
      <c r="D2392" s="420">
        <f t="shared" si="39"/>
        <v>0.14850000000296859</v>
      </c>
      <c r="H2392" s="337"/>
      <c r="I2392" s="333"/>
      <c r="J2392" s="82">
        <v>70</v>
      </c>
      <c r="K2392" s="321">
        <v>4</v>
      </c>
    </row>
    <row r="2393" spans="1:11" x14ac:dyDescent="0.3">
      <c r="A2393" s="366">
        <v>42999.675000000003</v>
      </c>
      <c r="B2393" s="318">
        <v>34924.247000000003</v>
      </c>
      <c r="C2393" s="355">
        <f t="shared" si="38"/>
        <v>0.30500000000029104</v>
      </c>
      <c r="D2393" s="420">
        <f t="shared" si="39"/>
        <v>0.15250000000014552</v>
      </c>
      <c r="H2393" s="337"/>
      <c r="I2393" s="333"/>
      <c r="J2393" s="82">
        <v>71</v>
      </c>
      <c r="K2393" s="82">
        <v>1</v>
      </c>
    </row>
    <row r="2394" spans="1:11" x14ac:dyDescent="0.3">
      <c r="A2394" s="366">
        <v>42999.716666666667</v>
      </c>
      <c r="B2394" s="318">
        <v>34924.540999999997</v>
      </c>
      <c r="C2394" s="355">
        <f t="shared" si="38"/>
        <v>0.29399999999441206</v>
      </c>
      <c r="D2394" s="420">
        <f t="shared" si="39"/>
        <v>0.14699999999720603</v>
      </c>
      <c r="H2394" s="337"/>
      <c r="I2394" s="333"/>
      <c r="J2394" s="82">
        <v>72</v>
      </c>
      <c r="K2394" s="319">
        <v>2</v>
      </c>
    </row>
    <row r="2395" spans="1:11" x14ac:dyDescent="0.3">
      <c r="A2395" s="366">
        <v>42999.758333333331</v>
      </c>
      <c r="B2395" s="318">
        <v>34924.828000000001</v>
      </c>
      <c r="C2395" s="355">
        <f t="shared" si="38"/>
        <v>0.28700000000389991</v>
      </c>
      <c r="D2395" s="420">
        <f t="shared" si="39"/>
        <v>0.14350000000194996</v>
      </c>
      <c r="H2395" s="337"/>
      <c r="I2395" s="333"/>
      <c r="J2395" s="82">
        <v>73</v>
      </c>
      <c r="K2395" s="320">
        <v>3</v>
      </c>
    </row>
    <row r="2396" spans="1:11" x14ac:dyDescent="0.3">
      <c r="A2396" s="366">
        <v>42999.8</v>
      </c>
      <c r="B2396" s="318">
        <v>34925.123</v>
      </c>
      <c r="C2396" s="355">
        <f t="shared" si="38"/>
        <v>0.29499999999825377</v>
      </c>
      <c r="D2396" s="420">
        <f t="shared" si="39"/>
        <v>0.14749999999912689</v>
      </c>
      <c r="H2396" s="337"/>
      <c r="I2396" s="333"/>
      <c r="J2396" s="82">
        <v>74</v>
      </c>
      <c r="K2396" s="321">
        <v>4</v>
      </c>
    </row>
    <row r="2397" spans="1:11" x14ac:dyDescent="0.3">
      <c r="A2397" s="366">
        <v>42999.841666666667</v>
      </c>
      <c r="B2397" s="318">
        <v>34925.417000000001</v>
      </c>
      <c r="C2397" s="355">
        <f t="shared" si="38"/>
        <v>0.29400000000168802</v>
      </c>
      <c r="D2397" s="420">
        <f t="shared" si="39"/>
        <v>0.14700000000084401</v>
      </c>
      <c r="H2397" s="337"/>
      <c r="I2397" s="333"/>
      <c r="J2397" s="82">
        <v>75</v>
      </c>
      <c r="K2397" s="82">
        <v>1</v>
      </c>
    </row>
    <row r="2398" spans="1:11" x14ac:dyDescent="0.3">
      <c r="A2398" s="366">
        <v>42999.883333333331</v>
      </c>
      <c r="B2398" s="318">
        <v>34925.701000000001</v>
      </c>
      <c r="C2398" s="355">
        <f t="shared" si="38"/>
        <v>0.28399999999965075</v>
      </c>
      <c r="D2398" s="420">
        <f t="shared" si="39"/>
        <v>0.14199999999982538</v>
      </c>
      <c r="H2398" s="337"/>
      <c r="I2398" s="333"/>
      <c r="J2398" s="82">
        <v>76</v>
      </c>
      <c r="K2398" s="319">
        <v>2</v>
      </c>
    </row>
    <row r="2399" spans="1:11" x14ac:dyDescent="0.3">
      <c r="A2399" s="366">
        <v>42999.925000000003</v>
      </c>
      <c r="B2399" s="318">
        <v>34925.997000000003</v>
      </c>
      <c r="C2399" s="355">
        <f t="shared" si="38"/>
        <v>0.29600000000209548</v>
      </c>
      <c r="D2399" s="420">
        <f t="shared" si="39"/>
        <v>0.14800000000104774</v>
      </c>
      <c r="H2399" s="337"/>
      <c r="I2399" s="333"/>
      <c r="J2399" s="82">
        <v>77</v>
      </c>
      <c r="K2399" s="320">
        <v>3</v>
      </c>
    </row>
    <row r="2400" spans="1:11" x14ac:dyDescent="0.3">
      <c r="A2400" s="360">
        <v>42999.966666666667</v>
      </c>
      <c r="B2400" s="323">
        <v>34926.292000000001</v>
      </c>
      <c r="C2400" s="356">
        <f t="shared" si="38"/>
        <v>0.29499999999825377</v>
      </c>
      <c r="D2400" s="418">
        <f t="shared" si="39"/>
        <v>0.14749999999912689</v>
      </c>
      <c r="E2400" s="336">
        <f>SUM(C2377:C2400)*7.4805194805</f>
        <v>53.201454545323401</v>
      </c>
      <c r="F2400" s="324">
        <f>AVERAGE(D2377:D2400)</f>
        <v>0.14816666666668729</v>
      </c>
      <c r="G2400" s="324">
        <f>_xlfn.STDEV.S(D2377:D2400)</f>
        <v>3.0915968388794228E-3</v>
      </c>
      <c r="H2400" s="337"/>
      <c r="I2400" s="333"/>
      <c r="J2400" s="82">
        <v>78</v>
      </c>
      <c r="K2400" s="321">
        <v>4</v>
      </c>
    </row>
    <row r="2401" spans="1:12" x14ac:dyDescent="0.3">
      <c r="A2401" s="366">
        <v>43000.008333333331</v>
      </c>
      <c r="B2401" s="318">
        <v>34926.580999999998</v>
      </c>
      <c r="C2401" s="355">
        <f t="shared" si="38"/>
        <v>0.28899999999703141</v>
      </c>
      <c r="D2401" s="420">
        <f t="shared" si="39"/>
        <v>0.1444999999985157</v>
      </c>
      <c r="H2401" s="337"/>
      <c r="I2401" s="333"/>
      <c r="J2401" s="82">
        <v>79</v>
      </c>
      <c r="K2401" s="82">
        <v>1</v>
      </c>
    </row>
    <row r="2402" spans="1:12" x14ac:dyDescent="0.3">
      <c r="A2402" s="366">
        <v>43000.05</v>
      </c>
      <c r="B2402" s="318">
        <v>34926.873</v>
      </c>
      <c r="C2402" s="355">
        <f t="shared" si="38"/>
        <v>0.29200000000128057</v>
      </c>
      <c r="D2402" s="420">
        <f t="shared" si="39"/>
        <v>0.14600000000064028</v>
      </c>
      <c r="H2402" s="337"/>
      <c r="I2402" s="333"/>
      <c r="J2402" s="82">
        <v>80</v>
      </c>
      <c r="K2402" s="319">
        <v>2</v>
      </c>
    </row>
    <row r="2403" spans="1:12" x14ac:dyDescent="0.3">
      <c r="A2403" s="366">
        <v>43000.091666666667</v>
      </c>
      <c r="B2403" s="318">
        <v>34927.178999999996</v>
      </c>
      <c r="C2403" s="355">
        <f t="shared" si="38"/>
        <v>0.30599999999685679</v>
      </c>
      <c r="D2403" s="420">
        <f t="shared" si="39"/>
        <v>0.15299999999842839</v>
      </c>
      <c r="H2403" s="337"/>
      <c r="I2403" s="333"/>
      <c r="J2403" s="82">
        <v>81</v>
      </c>
      <c r="K2403" s="320">
        <v>3</v>
      </c>
    </row>
    <row r="2404" spans="1:12" x14ac:dyDescent="0.3">
      <c r="A2404" s="366">
        <v>43000.133333333331</v>
      </c>
      <c r="B2404" s="318">
        <v>34927.478000000003</v>
      </c>
      <c r="C2404" s="355">
        <f t="shared" si="38"/>
        <v>0.29900000000634464</v>
      </c>
      <c r="D2404" s="420">
        <f t="shared" si="39"/>
        <v>0.14950000000317232</v>
      </c>
      <c r="H2404" s="337"/>
      <c r="I2404" s="333"/>
      <c r="J2404" s="82">
        <v>82</v>
      </c>
      <c r="K2404" s="321">
        <v>4</v>
      </c>
    </row>
    <row r="2405" spans="1:12" x14ac:dyDescent="0.3">
      <c r="A2405" s="366">
        <v>43000.175000000003</v>
      </c>
      <c r="B2405" s="318">
        <v>34927.771000000001</v>
      </c>
      <c r="C2405" s="355">
        <f t="shared" si="38"/>
        <v>0.29299999999784632</v>
      </c>
      <c r="D2405" s="420">
        <f t="shared" si="39"/>
        <v>0.14649999999892316</v>
      </c>
      <c r="H2405" s="337"/>
      <c r="I2405" s="333"/>
      <c r="J2405" s="82">
        <v>83</v>
      </c>
      <c r="K2405" s="82">
        <v>1</v>
      </c>
    </row>
    <row r="2406" spans="1:12" x14ac:dyDescent="0.3">
      <c r="A2406" s="366">
        <v>43000.216666666667</v>
      </c>
      <c r="B2406" s="318">
        <v>34928.076999999997</v>
      </c>
      <c r="C2406" s="355">
        <f t="shared" si="38"/>
        <v>0.30599999999685679</v>
      </c>
      <c r="D2406" s="420">
        <f t="shared" si="39"/>
        <v>0.15299999999842839</v>
      </c>
      <c r="H2406" s="337"/>
      <c r="I2406" s="333"/>
      <c r="J2406" s="82">
        <v>84</v>
      </c>
      <c r="K2406" s="319">
        <v>2</v>
      </c>
    </row>
    <row r="2407" spans="1:12" x14ac:dyDescent="0.3">
      <c r="A2407" s="366">
        <v>43000.258333333331</v>
      </c>
      <c r="B2407" s="318">
        <v>34928.383000000002</v>
      </c>
      <c r="C2407" s="355">
        <f t="shared" si="38"/>
        <v>0.30600000000413274</v>
      </c>
      <c r="D2407" s="420">
        <f t="shared" si="39"/>
        <v>0.15300000000206637</v>
      </c>
      <c r="H2407" s="337"/>
      <c r="I2407" s="333"/>
      <c r="J2407" s="82">
        <v>85</v>
      </c>
      <c r="K2407" s="320">
        <v>3</v>
      </c>
    </row>
    <row r="2408" spans="1:12" x14ac:dyDescent="0.3">
      <c r="A2408" s="366">
        <v>43000.3</v>
      </c>
      <c r="B2408" s="318">
        <v>34928.682000000001</v>
      </c>
      <c r="C2408" s="355">
        <f t="shared" si="38"/>
        <v>0.29899999999906868</v>
      </c>
      <c r="D2408" s="420">
        <f t="shared" si="39"/>
        <v>0.14949999999953434</v>
      </c>
      <c r="H2408" s="337"/>
      <c r="I2408" s="333"/>
      <c r="J2408" s="82">
        <v>86</v>
      </c>
      <c r="K2408" s="321">
        <v>4</v>
      </c>
    </row>
    <row r="2409" spans="1:12" x14ac:dyDescent="0.3">
      <c r="A2409" s="366">
        <v>43000.341666666667</v>
      </c>
      <c r="B2409" s="318">
        <v>34928.991000000002</v>
      </c>
      <c r="C2409" s="355">
        <f t="shared" si="38"/>
        <v>0.30900000000110595</v>
      </c>
      <c r="D2409" s="420">
        <f t="shared" si="39"/>
        <v>0.15450000000055297</v>
      </c>
      <c r="H2409" s="337"/>
      <c r="I2409" s="333"/>
      <c r="J2409" s="82">
        <v>87</v>
      </c>
      <c r="K2409" s="82">
        <v>1</v>
      </c>
    </row>
    <row r="2410" spans="1:12" x14ac:dyDescent="0.3">
      <c r="A2410" s="366">
        <v>43000.383333333331</v>
      </c>
      <c r="B2410" s="318">
        <v>34929.587</v>
      </c>
      <c r="C2410" s="355"/>
      <c r="D2410" s="420"/>
      <c r="H2410" s="337"/>
      <c r="I2410" s="333"/>
      <c r="J2410" s="82">
        <v>88</v>
      </c>
      <c r="K2410" s="319">
        <v>2</v>
      </c>
      <c r="L2410" s="54" t="s">
        <v>329</v>
      </c>
    </row>
    <row r="2411" spans="1:12" x14ac:dyDescent="0.3">
      <c r="A2411" s="366">
        <v>43000.42083333333</v>
      </c>
      <c r="B2411" s="318">
        <v>34929.881999999998</v>
      </c>
      <c r="C2411" s="355">
        <f t="shared" si="38"/>
        <v>0.29499999999825377</v>
      </c>
      <c r="D2411" s="420">
        <f t="shared" si="39"/>
        <v>0.14749999999912689</v>
      </c>
      <c r="H2411" s="337"/>
      <c r="I2411" s="333"/>
      <c r="J2411" s="82">
        <v>1</v>
      </c>
      <c r="K2411" s="320">
        <v>3</v>
      </c>
      <c r="L2411" s="345" t="s">
        <v>313</v>
      </c>
    </row>
    <row r="2412" spans="1:12" x14ac:dyDescent="0.3">
      <c r="A2412" s="366">
        <v>43000.462500000001</v>
      </c>
      <c r="B2412" s="318">
        <v>34930.182000000001</v>
      </c>
      <c r="C2412" s="355">
        <f t="shared" si="38"/>
        <v>0.30000000000291038</v>
      </c>
      <c r="D2412" s="420">
        <f t="shared" si="39"/>
        <v>0.15000000000145519</v>
      </c>
      <c r="H2412" s="337"/>
      <c r="I2412" s="333"/>
      <c r="J2412" s="82">
        <v>2</v>
      </c>
      <c r="K2412" s="321">
        <v>4</v>
      </c>
    </row>
    <row r="2413" spans="1:12" x14ac:dyDescent="0.3">
      <c r="A2413" s="366">
        <v>43000.504166666666</v>
      </c>
      <c r="B2413" s="318">
        <v>34930.483</v>
      </c>
      <c r="C2413" s="355">
        <f t="shared" si="38"/>
        <v>0.30099999999947613</v>
      </c>
      <c r="D2413" s="420">
        <f t="shared" si="39"/>
        <v>0.15049999999973807</v>
      </c>
      <c r="H2413" s="337"/>
      <c r="I2413" s="333"/>
      <c r="J2413" s="82">
        <v>3</v>
      </c>
      <c r="K2413" s="82">
        <v>1</v>
      </c>
    </row>
    <row r="2414" spans="1:12" x14ac:dyDescent="0.3">
      <c r="A2414" s="366">
        <v>43000.54583333333</v>
      </c>
      <c r="B2414" s="318">
        <v>34930.777999999998</v>
      </c>
      <c r="C2414" s="355">
        <f t="shared" si="38"/>
        <v>0.29499999999825377</v>
      </c>
      <c r="D2414" s="420">
        <f t="shared" si="39"/>
        <v>0.14749999999912689</v>
      </c>
      <c r="H2414" s="337"/>
      <c r="I2414" s="333"/>
      <c r="J2414" s="82">
        <v>4</v>
      </c>
      <c r="K2414" s="319">
        <v>2</v>
      </c>
    </row>
    <row r="2415" spans="1:12" x14ac:dyDescent="0.3">
      <c r="A2415" s="366">
        <v>43000.587500173613</v>
      </c>
      <c r="B2415" s="318">
        <v>34931.080999999998</v>
      </c>
      <c r="C2415" s="355">
        <f t="shared" si="38"/>
        <v>0.30299999999988358</v>
      </c>
      <c r="D2415" s="420">
        <f t="shared" si="39"/>
        <v>0.15149999999994179</v>
      </c>
      <c r="H2415" s="337"/>
      <c r="I2415" s="333"/>
      <c r="J2415" s="82">
        <v>5</v>
      </c>
      <c r="K2415" s="320">
        <v>3</v>
      </c>
    </row>
    <row r="2416" spans="1:12" x14ac:dyDescent="0.3">
      <c r="A2416" s="366">
        <v>43000.62916689815</v>
      </c>
      <c r="B2416" s="318">
        <v>34931.379999999997</v>
      </c>
      <c r="C2416" s="355">
        <f t="shared" si="38"/>
        <v>0.29899999999906868</v>
      </c>
      <c r="D2416" s="420">
        <f t="shared" si="39"/>
        <v>0.14949999999953434</v>
      </c>
      <c r="H2416" s="337"/>
      <c r="I2416" s="333"/>
      <c r="J2416" s="82">
        <v>6</v>
      </c>
      <c r="K2416" s="321">
        <v>4</v>
      </c>
    </row>
    <row r="2417" spans="1:11" x14ac:dyDescent="0.3">
      <c r="A2417" s="366">
        <v>43000.670833622687</v>
      </c>
      <c r="B2417" s="318">
        <v>34931.67</v>
      </c>
      <c r="C2417" s="355">
        <f t="shared" si="38"/>
        <v>0.29000000000087311</v>
      </c>
      <c r="D2417" s="420">
        <f t="shared" si="39"/>
        <v>0.14500000000043656</v>
      </c>
      <c r="H2417" s="337"/>
      <c r="I2417" s="333"/>
      <c r="J2417" s="82">
        <v>7</v>
      </c>
      <c r="K2417" s="82">
        <v>1</v>
      </c>
    </row>
    <row r="2418" spans="1:11" x14ac:dyDescent="0.3">
      <c r="A2418" s="366">
        <v>43000.712500347225</v>
      </c>
      <c r="B2418" s="318">
        <v>34931.968999999997</v>
      </c>
      <c r="C2418" s="355">
        <f t="shared" si="38"/>
        <v>0.29899999999906868</v>
      </c>
      <c r="D2418" s="420">
        <f t="shared" si="39"/>
        <v>0.14949999999953434</v>
      </c>
      <c r="H2418" s="337"/>
      <c r="I2418" s="333"/>
      <c r="J2418" s="82">
        <v>8</v>
      </c>
      <c r="K2418" s="319">
        <v>2</v>
      </c>
    </row>
    <row r="2419" spans="1:11" x14ac:dyDescent="0.3">
      <c r="A2419" s="366">
        <v>43000.754167071762</v>
      </c>
      <c r="B2419" s="318">
        <v>34932.271000000001</v>
      </c>
      <c r="C2419" s="355">
        <f t="shared" si="38"/>
        <v>0.30200000000331784</v>
      </c>
      <c r="D2419" s="420">
        <f t="shared" si="39"/>
        <v>0.15100000000165892</v>
      </c>
      <c r="H2419" s="337"/>
      <c r="I2419" s="333"/>
      <c r="J2419" s="82">
        <v>9</v>
      </c>
      <c r="K2419" s="320">
        <v>3</v>
      </c>
    </row>
    <row r="2420" spans="1:11" x14ac:dyDescent="0.3">
      <c r="A2420" s="366">
        <v>43000.795833796299</v>
      </c>
      <c r="B2420" s="318">
        <v>34932.557999999997</v>
      </c>
      <c r="C2420" s="355">
        <f t="shared" si="38"/>
        <v>0.28699999999662396</v>
      </c>
      <c r="D2420" s="420">
        <f t="shared" si="39"/>
        <v>0.14349999999831198</v>
      </c>
      <c r="H2420" s="337"/>
      <c r="I2420" s="333"/>
      <c r="J2420" s="82">
        <v>10</v>
      </c>
      <c r="K2420" s="321">
        <v>4</v>
      </c>
    </row>
    <row r="2421" spans="1:11" x14ac:dyDescent="0.3">
      <c r="A2421" s="366">
        <v>43000.837500520836</v>
      </c>
      <c r="B2421" s="318">
        <v>34932.838000000003</v>
      </c>
      <c r="C2421" s="355">
        <f t="shared" si="38"/>
        <v>0.2800000000061118</v>
      </c>
      <c r="D2421" s="420">
        <f t="shared" si="39"/>
        <v>0.1400000000030559</v>
      </c>
      <c r="H2421" s="337"/>
      <c r="I2421" s="333"/>
      <c r="J2421" s="82">
        <v>11</v>
      </c>
      <c r="K2421" s="82">
        <v>1</v>
      </c>
    </row>
    <row r="2422" spans="1:11" x14ac:dyDescent="0.3">
      <c r="A2422" s="366">
        <v>43000.879167245374</v>
      </c>
      <c r="B2422" s="318">
        <v>34933.131999999998</v>
      </c>
      <c r="C2422" s="355">
        <f t="shared" si="38"/>
        <v>0.29399999999441206</v>
      </c>
      <c r="D2422" s="420">
        <f t="shared" si="39"/>
        <v>0.14699999999720603</v>
      </c>
      <c r="H2422" s="337"/>
      <c r="I2422" s="333"/>
      <c r="J2422" s="82">
        <v>12</v>
      </c>
      <c r="K2422" s="319">
        <v>2</v>
      </c>
    </row>
    <row r="2423" spans="1:11" x14ac:dyDescent="0.3">
      <c r="A2423" s="366">
        <v>43000.920833969911</v>
      </c>
      <c r="B2423" s="318">
        <v>34933.423999999999</v>
      </c>
      <c r="C2423" s="355">
        <f t="shared" si="38"/>
        <v>0.29200000000128057</v>
      </c>
      <c r="D2423" s="420">
        <f t="shared" si="39"/>
        <v>0.14600000000064028</v>
      </c>
      <c r="H2423" s="337"/>
      <c r="I2423" s="333"/>
      <c r="J2423" s="82">
        <v>13</v>
      </c>
      <c r="K2423" s="320">
        <v>3</v>
      </c>
    </row>
    <row r="2424" spans="1:11" x14ac:dyDescent="0.3">
      <c r="A2424" s="360">
        <v>43000.962500694448</v>
      </c>
      <c r="B2424" s="323">
        <v>34933.707999999999</v>
      </c>
      <c r="C2424" s="356">
        <f t="shared" si="38"/>
        <v>0.28399999999965075</v>
      </c>
      <c r="D2424" s="418">
        <f t="shared" si="39"/>
        <v>0.14199999999982538</v>
      </c>
      <c r="E2424" s="336">
        <f>SUM(C2401:C2424)*7.4805194805</f>
        <v>51.017142857007819</v>
      </c>
      <c r="F2424" s="324">
        <f>AVERAGE(D2401:D2424)</f>
        <v>0.14826086956521106</v>
      </c>
      <c r="G2424" s="324">
        <f>_xlfn.STDEV.S(D2401:D2424)</f>
        <v>3.7503623013237083E-3</v>
      </c>
      <c r="H2424" s="337"/>
      <c r="I2424" s="333"/>
      <c r="J2424" s="82">
        <v>14</v>
      </c>
      <c r="K2424" s="321">
        <v>4</v>
      </c>
    </row>
    <row r="2425" spans="1:11" x14ac:dyDescent="0.3">
      <c r="A2425" s="366">
        <v>43001.004167418978</v>
      </c>
      <c r="B2425" s="318">
        <v>34934.000999999997</v>
      </c>
      <c r="C2425" s="355">
        <f t="shared" si="38"/>
        <v>0.29299999999784632</v>
      </c>
      <c r="D2425" s="420">
        <f t="shared" si="39"/>
        <v>0.14649999999892316</v>
      </c>
      <c r="H2425" s="337"/>
      <c r="I2425" s="333"/>
      <c r="J2425" s="82">
        <v>15</v>
      </c>
      <c r="K2425" s="82">
        <v>1</v>
      </c>
    </row>
    <row r="2426" spans="1:11" x14ac:dyDescent="0.3">
      <c r="A2426" s="366">
        <v>43001.045834143515</v>
      </c>
      <c r="B2426" s="318">
        <v>34934.298000000003</v>
      </c>
      <c r="C2426" s="355">
        <f t="shared" si="38"/>
        <v>0.29700000000593718</v>
      </c>
      <c r="D2426" s="420">
        <f t="shared" si="39"/>
        <v>0.14850000000296859</v>
      </c>
      <c r="H2426" s="337"/>
      <c r="I2426" s="333"/>
      <c r="J2426" s="82">
        <v>16</v>
      </c>
      <c r="K2426" s="319">
        <v>2</v>
      </c>
    </row>
    <row r="2427" spans="1:11" x14ac:dyDescent="0.3">
      <c r="A2427" s="366">
        <v>43001.087500868052</v>
      </c>
      <c r="B2427" s="318">
        <v>34934.587</v>
      </c>
      <c r="C2427" s="355">
        <f t="shared" si="38"/>
        <v>0.28899999999703141</v>
      </c>
      <c r="D2427" s="420">
        <f t="shared" si="39"/>
        <v>0.1444999999985157</v>
      </c>
      <c r="H2427" s="337"/>
      <c r="I2427" s="333"/>
      <c r="J2427" s="82">
        <v>17</v>
      </c>
      <c r="K2427" s="320">
        <v>3</v>
      </c>
    </row>
    <row r="2428" spans="1:11" x14ac:dyDescent="0.3">
      <c r="A2428" s="366">
        <v>43001.12916759259</v>
      </c>
      <c r="B2428" s="318">
        <v>34934.881000000001</v>
      </c>
      <c r="C2428" s="355">
        <f t="shared" si="38"/>
        <v>0.29400000000168802</v>
      </c>
      <c r="D2428" s="420">
        <f t="shared" si="39"/>
        <v>0.14700000000084401</v>
      </c>
      <c r="H2428" s="337"/>
      <c r="I2428" s="333"/>
      <c r="J2428" s="82">
        <v>18</v>
      </c>
      <c r="K2428" s="321">
        <v>4</v>
      </c>
    </row>
    <row r="2429" spans="1:11" x14ac:dyDescent="0.3">
      <c r="A2429" s="366">
        <v>43001.170834317127</v>
      </c>
      <c r="B2429" s="318">
        <v>34935.186000000002</v>
      </c>
      <c r="C2429" s="355">
        <f t="shared" si="38"/>
        <v>0.30500000000029104</v>
      </c>
      <c r="D2429" s="420">
        <f t="shared" si="39"/>
        <v>0.15250000000014552</v>
      </c>
      <c r="H2429" s="337"/>
      <c r="I2429" s="333"/>
      <c r="J2429" s="82">
        <v>19</v>
      </c>
      <c r="K2429" s="82">
        <v>1</v>
      </c>
    </row>
    <row r="2430" spans="1:11" x14ac:dyDescent="0.3">
      <c r="A2430" s="366">
        <v>43001.212501041664</v>
      </c>
      <c r="B2430" s="318">
        <v>34935.487000000001</v>
      </c>
      <c r="C2430" s="355">
        <f t="shared" si="38"/>
        <v>0.30099999999947613</v>
      </c>
      <c r="D2430" s="420">
        <f t="shared" si="39"/>
        <v>0.15049999999973807</v>
      </c>
      <c r="H2430" s="337"/>
      <c r="I2430" s="333"/>
      <c r="J2430" s="82">
        <v>20</v>
      </c>
      <c r="K2430" s="319">
        <v>2</v>
      </c>
    </row>
    <row r="2431" spans="1:11" x14ac:dyDescent="0.3">
      <c r="A2431" s="366">
        <v>43001.254167766201</v>
      </c>
      <c r="B2431" s="318">
        <v>34935.781000000003</v>
      </c>
      <c r="C2431" s="355">
        <f t="shared" si="38"/>
        <v>0.29400000000168802</v>
      </c>
      <c r="D2431" s="420">
        <f t="shared" si="39"/>
        <v>0.14700000000084401</v>
      </c>
      <c r="H2431" s="337"/>
      <c r="I2431" s="333"/>
      <c r="J2431" s="82">
        <v>21</v>
      </c>
      <c r="K2431" s="320">
        <v>3</v>
      </c>
    </row>
    <row r="2432" spans="1:11" x14ac:dyDescent="0.3">
      <c r="A2432" s="366">
        <v>43001.295834490738</v>
      </c>
      <c r="B2432" s="318">
        <v>34936.091999999997</v>
      </c>
      <c r="C2432" s="355">
        <f t="shared" si="38"/>
        <v>0.31099999999423744</v>
      </c>
      <c r="D2432" s="420">
        <f t="shared" si="39"/>
        <v>0.15549999999711872</v>
      </c>
      <c r="H2432" s="337"/>
      <c r="I2432" s="333"/>
      <c r="J2432" s="82">
        <v>22</v>
      </c>
      <c r="K2432" s="321">
        <v>4</v>
      </c>
    </row>
    <row r="2433" spans="1:11" x14ac:dyDescent="0.3">
      <c r="A2433" s="366">
        <v>43001.337501215276</v>
      </c>
      <c r="B2433" s="318">
        <v>34936.398999999998</v>
      </c>
      <c r="C2433" s="355">
        <f t="shared" si="38"/>
        <v>0.30700000000069849</v>
      </c>
      <c r="D2433" s="420">
        <f t="shared" si="39"/>
        <v>0.15350000000034925</v>
      </c>
      <c r="H2433" s="337"/>
      <c r="I2433" s="333"/>
      <c r="J2433" s="82">
        <v>23</v>
      </c>
      <c r="K2433" s="82">
        <v>1</v>
      </c>
    </row>
    <row r="2434" spans="1:11" x14ac:dyDescent="0.3">
      <c r="A2434" s="366">
        <v>43001.379167939813</v>
      </c>
      <c r="B2434" s="318">
        <v>34936.697999999997</v>
      </c>
      <c r="C2434" s="355">
        <f t="shared" si="38"/>
        <v>0.29899999999906868</v>
      </c>
      <c r="D2434" s="420">
        <f t="shared" si="39"/>
        <v>0.14949999999953434</v>
      </c>
      <c r="H2434" s="337"/>
      <c r="I2434" s="333"/>
      <c r="J2434" s="82">
        <v>24</v>
      </c>
      <c r="K2434" s="319">
        <v>2</v>
      </c>
    </row>
    <row r="2435" spans="1:11" x14ac:dyDescent="0.3">
      <c r="A2435" s="366">
        <v>43001.42083466435</v>
      </c>
      <c r="B2435" s="318">
        <v>34937.004000000001</v>
      </c>
      <c r="C2435" s="355">
        <f t="shared" si="38"/>
        <v>0.30600000000413274</v>
      </c>
      <c r="D2435" s="420">
        <f t="shared" si="39"/>
        <v>0.15300000000206637</v>
      </c>
      <c r="H2435" s="337"/>
      <c r="I2435" s="333"/>
      <c r="J2435" s="82">
        <v>25</v>
      </c>
      <c r="K2435" s="320">
        <v>3</v>
      </c>
    </row>
    <row r="2436" spans="1:11" x14ac:dyDescent="0.3">
      <c r="A2436" s="366">
        <v>43001.462501388887</v>
      </c>
      <c r="B2436" s="318">
        <v>34937.311999999998</v>
      </c>
      <c r="C2436" s="355">
        <f t="shared" si="38"/>
        <v>0.30799999999726424</v>
      </c>
      <c r="D2436" s="420">
        <f t="shared" si="39"/>
        <v>0.15399999999863212</v>
      </c>
      <c r="H2436" s="337"/>
      <c r="I2436" s="333"/>
      <c r="J2436" s="82">
        <v>26</v>
      </c>
      <c r="K2436" s="321">
        <v>4</v>
      </c>
    </row>
    <row r="2437" spans="1:11" x14ac:dyDescent="0.3">
      <c r="A2437" s="366">
        <v>43001.504168113424</v>
      </c>
      <c r="B2437" s="318">
        <v>34937.603999999999</v>
      </c>
      <c r="C2437" s="355">
        <f t="shared" si="38"/>
        <v>0.29200000000128057</v>
      </c>
      <c r="D2437" s="420">
        <f t="shared" si="39"/>
        <v>0.14600000000064028</v>
      </c>
      <c r="H2437" s="337"/>
      <c r="I2437" s="333"/>
      <c r="J2437" s="82">
        <v>27</v>
      </c>
      <c r="K2437" s="82">
        <v>1</v>
      </c>
    </row>
    <row r="2438" spans="1:11" x14ac:dyDescent="0.3">
      <c r="A2438" s="366">
        <v>43001.545834837962</v>
      </c>
      <c r="B2438" s="318">
        <v>34937.904999999999</v>
      </c>
      <c r="C2438" s="355">
        <f t="shared" si="38"/>
        <v>0.30099999999947613</v>
      </c>
      <c r="D2438" s="420">
        <f t="shared" si="39"/>
        <v>0.15049999999973807</v>
      </c>
      <c r="H2438" s="337"/>
      <c r="I2438" s="333"/>
      <c r="J2438" s="82">
        <v>28</v>
      </c>
      <c r="K2438" s="319">
        <v>2</v>
      </c>
    </row>
    <row r="2439" spans="1:11" x14ac:dyDescent="0.3">
      <c r="A2439" s="366">
        <v>43001.587501562499</v>
      </c>
      <c r="B2439" s="318">
        <v>34938.212</v>
      </c>
      <c r="C2439" s="355">
        <f t="shared" si="38"/>
        <v>0.30700000000069849</v>
      </c>
      <c r="D2439" s="420">
        <f t="shared" si="39"/>
        <v>0.15350000000034925</v>
      </c>
      <c r="H2439" s="337"/>
      <c r="I2439" s="333"/>
      <c r="J2439" s="82">
        <v>29</v>
      </c>
      <c r="K2439" s="320">
        <v>3</v>
      </c>
    </row>
    <row r="2440" spans="1:11" x14ac:dyDescent="0.3">
      <c r="A2440" s="366">
        <v>43001.629168287036</v>
      </c>
      <c r="B2440" s="318">
        <v>34938.508000000002</v>
      </c>
      <c r="C2440" s="355">
        <f t="shared" si="38"/>
        <v>0.29600000000209548</v>
      </c>
      <c r="D2440" s="420">
        <f t="shared" si="39"/>
        <v>0.14800000000104774</v>
      </c>
      <c r="H2440" s="337"/>
      <c r="I2440" s="333"/>
      <c r="J2440" s="82">
        <v>30</v>
      </c>
      <c r="K2440" s="321">
        <v>4</v>
      </c>
    </row>
    <row r="2441" spans="1:11" x14ac:dyDescent="0.3">
      <c r="A2441" s="366">
        <v>43001.670835011573</v>
      </c>
      <c r="B2441" s="318">
        <v>34938.796000000002</v>
      </c>
      <c r="C2441" s="355">
        <f t="shared" si="38"/>
        <v>0.28800000000046566</v>
      </c>
      <c r="D2441" s="420">
        <f t="shared" si="39"/>
        <v>0.14400000000023283</v>
      </c>
      <c r="H2441" s="337"/>
      <c r="I2441" s="333"/>
      <c r="J2441" s="82">
        <v>31</v>
      </c>
      <c r="K2441" s="82">
        <v>1</v>
      </c>
    </row>
    <row r="2442" spans="1:11" x14ac:dyDescent="0.3">
      <c r="A2442" s="366">
        <v>43001.71250173611</v>
      </c>
      <c r="B2442" s="318">
        <v>34939.099000000002</v>
      </c>
      <c r="C2442" s="355">
        <f t="shared" si="38"/>
        <v>0.30299999999988358</v>
      </c>
      <c r="D2442" s="420">
        <f t="shared" si="39"/>
        <v>0.15149999999994179</v>
      </c>
      <c r="H2442" s="337"/>
      <c r="I2442" s="333"/>
      <c r="J2442" s="82">
        <v>32</v>
      </c>
      <c r="K2442" s="319">
        <v>2</v>
      </c>
    </row>
    <row r="2443" spans="1:11" x14ac:dyDescent="0.3">
      <c r="A2443" s="366">
        <v>43001.754168460648</v>
      </c>
      <c r="B2443" s="318">
        <v>34939.398999999998</v>
      </c>
      <c r="C2443" s="355">
        <f t="shared" si="38"/>
        <v>0.29999999999563443</v>
      </c>
      <c r="D2443" s="420">
        <f t="shared" si="39"/>
        <v>0.14999999999781721</v>
      </c>
      <c r="H2443" s="337"/>
      <c r="I2443" s="333"/>
      <c r="J2443" s="82">
        <v>33</v>
      </c>
      <c r="K2443" s="320">
        <v>3</v>
      </c>
    </row>
    <row r="2444" spans="1:11" x14ac:dyDescent="0.3">
      <c r="A2444" s="366">
        <v>43001.795835185185</v>
      </c>
      <c r="B2444" s="318">
        <v>34939.686999999998</v>
      </c>
      <c r="C2444" s="355">
        <f t="shared" si="38"/>
        <v>0.28800000000046566</v>
      </c>
      <c r="D2444" s="420">
        <f t="shared" si="39"/>
        <v>0.14400000000023283</v>
      </c>
      <c r="H2444" s="337"/>
      <c r="I2444" s="333"/>
      <c r="J2444" s="82">
        <v>34</v>
      </c>
      <c r="K2444" s="321">
        <v>4</v>
      </c>
    </row>
    <row r="2445" spans="1:11" x14ac:dyDescent="0.3">
      <c r="A2445" s="366">
        <v>43001.837501909722</v>
      </c>
      <c r="B2445" s="318">
        <v>34939.987999999998</v>
      </c>
      <c r="C2445" s="355">
        <f t="shared" si="38"/>
        <v>0.30099999999947613</v>
      </c>
      <c r="D2445" s="420">
        <f t="shared" si="39"/>
        <v>0.15049999999973807</v>
      </c>
      <c r="H2445" s="337"/>
      <c r="I2445" s="333"/>
      <c r="J2445" s="82">
        <v>35</v>
      </c>
      <c r="K2445" s="82">
        <v>1</v>
      </c>
    </row>
    <row r="2446" spans="1:11" x14ac:dyDescent="0.3">
      <c r="A2446" s="366">
        <v>43001.879168634259</v>
      </c>
      <c r="B2446" s="318">
        <v>34940.277999999998</v>
      </c>
      <c r="C2446" s="355">
        <f t="shared" si="38"/>
        <v>0.29000000000087311</v>
      </c>
      <c r="D2446" s="420">
        <f t="shared" si="39"/>
        <v>0.14500000000043656</v>
      </c>
      <c r="H2446" s="337"/>
      <c r="I2446" s="333"/>
      <c r="J2446" s="82">
        <v>36</v>
      </c>
      <c r="K2446" s="319">
        <v>2</v>
      </c>
    </row>
    <row r="2447" spans="1:11" x14ac:dyDescent="0.3">
      <c r="A2447" s="366">
        <v>43001.920835358796</v>
      </c>
      <c r="B2447" s="318">
        <v>34940.567000000003</v>
      </c>
      <c r="C2447" s="355">
        <f t="shared" si="38"/>
        <v>0.28900000000430737</v>
      </c>
      <c r="D2447" s="420">
        <f t="shared" si="39"/>
        <v>0.14450000000215368</v>
      </c>
      <c r="H2447" s="337"/>
      <c r="I2447" s="333"/>
      <c r="J2447" s="82">
        <v>37</v>
      </c>
      <c r="K2447" s="320">
        <v>3</v>
      </c>
    </row>
    <row r="2448" spans="1:11" x14ac:dyDescent="0.3">
      <c r="A2448" s="360">
        <v>43001.962502083334</v>
      </c>
      <c r="B2448" s="323">
        <v>34940.857000000004</v>
      </c>
      <c r="C2448" s="356">
        <f t="shared" si="38"/>
        <v>0.29000000000087311</v>
      </c>
      <c r="D2448" s="418">
        <f t="shared" si="39"/>
        <v>0.14500000000043656</v>
      </c>
      <c r="E2448" s="336">
        <f>SUM(C2425:C2448)*7.4805194805</f>
        <v>53.478233766131076</v>
      </c>
      <c r="F2448" s="324">
        <f>AVERAGE(D2425:D2448)</f>
        <v>0.14893750000010186</v>
      </c>
      <c r="G2448" s="324">
        <f>_xlfn.STDEV.S(D2425:D2448)</f>
        <v>3.5944174707187426E-3</v>
      </c>
      <c r="H2448" s="337"/>
      <c r="I2448" s="333"/>
      <c r="J2448" s="82">
        <v>38</v>
      </c>
      <c r="K2448" s="321">
        <v>4</v>
      </c>
    </row>
    <row r="2449" spans="1:11" x14ac:dyDescent="0.3">
      <c r="A2449" s="366">
        <v>43002.004168807871</v>
      </c>
      <c r="B2449" s="318">
        <v>34941.161</v>
      </c>
      <c r="C2449" s="355">
        <f t="shared" si="38"/>
        <v>0.30399999999644933</v>
      </c>
      <c r="D2449" s="420">
        <f t="shared" si="39"/>
        <v>0.15199999999822467</v>
      </c>
      <c r="E2449" s="68"/>
      <c r="F2449" s="66"/>
      <c r="G2449" s="66"/>
      <c r="H2449" s="337"/>
      <c r="I2449" s="333"/>
      <c r="J2449" s="82">
        <v>39</v>
      </c>
      <c r="K2449" s="82">
        <v>1</v>
      </c>
    </row>
    <row r="2450" spans="1:11" x14ac:dyDescent="0.3">
      <c r="A2450" s="366">
        <v>43002.045835532408</v>
      </c>
      <c r="B2450" s="318">
        <v>34941.461000000003</v>
      </c>
      <c r="C2450" s="355">
        <f t="shared" si="38"/>
        <v>0.30000000000291038</v>
      </c>
      <c r="D2450" s="420">
        <f t="shared" si="39"/>
        <v>0.15000000000145519</v>
      </c>
      <c r="E2450" s="66"/>
      <c r="F2450" s="66"/>
      <c r="G2450" s="66"/>
      <c r="H2450" s="337"/>
      <c r="I2450" s="333"/>
      <c r="J2450" s="82">
        <v>40</v>
      </c>
      <c r="K2450" s="319">
        <v>2</v>
      </c>
    </row>
    <row r="2451" spans="1:11" x14ac:dyDescent="0.3">
      <c r="A2451" s="366">
        <v>43002.087502256945</v>
      </c>
      <c r="B2451" s="318">
        <v>34941.750999999997</v>
      </c>
      <c r="C2451" s="355">
        <f t="shared" si="38"/>
        <v>0.28999999999359716</v>
      </c>
      <c r="D2451" s="420">
        <f t="shared" si="39"/>
        <v>0.14499999999679858</v>
      </c>
      <c r="H2451" s="337"/>
      <c r="I2451" s="333"/>
      <c r="J2451" s="82">
        <v>41</v>
      </c>
      <c r="K2451" s="320">
        <v>3</v>
      </c>
    </row>
    <row r="2452" spans="1:11" x14ac:dyDescent="0.3">
      <c r="A2452" s="366">
        <v>43002.129168981483</v>
      </c>
      <c r="B2452" s="318">
        <v>34942.053999999996</v>
      </c>
      <c r="C2452" s="355">
        <f t="shared" si="38"/>
        <v>0.30299999999988358</v>
      </c>
      <c r="D2452" s="420">
        <f t="shared" si="39"/>
        <v>0.15149999999994179</v>
      </c>
      <c r="H2452" s="337"/>
      <c r="I2452" s="333"/>
      <c r="J2452" s="82">
        <v>42</v>
      </c>
      <c r="K2452" s="321">
        <v>4</v>
      </c>
    </row>
    <row r="2453" spans="1:11" x14ac:dyDescent="0.3">
      <c r="A2453" s="366">
        <v>43002.17083570602</v>
      </c>
      <c r="B2453" s="318">
        <v>34942.36</v>
      </c>
      <c r="C2453" s="355">
        <f t="shared" si="38"/>
        <v>0.30600000000413274</v>
      </c>
      <c r="D2453" s="420">
        <f t="shared" si="39"/>
        <v>0.15300000000206637</v>
      </c>
      <c r="H2453" s="337"/>
      <c r="I2453" s="333"/>
      <c r="J2453" s="82">
        <v>43</v>
      </c>
      <c r="K2453" s="82">
        <v>1</v>
      </c>
    </row>
    <row r="2454" spans="1:11" x14ac:dyDescent="0.3">
      <c r="A2454" s="366">
        <v>43002.212502430557</v>
      </c>
      <c r="B2454" s="318">
        <v>34942.660000000003</v>
      </c>
      <c r="C2454" s="355">
        <f t="shared" si="38"/>
        <v>0.30000000000291038</v>
      </c>
      <c r="D2454" s="420">
        <f t="shared" si="39"/>
        <v>0.15000000000145519</v>
      </c>
      <c r="H2454" s="337"/>
      <c r="I2454" s="333"/>
      <c r="J2454" s="82">
        <v>44</v>
      </c>
      <c r="K2454" s="319">
        <v>2</v>
      </c>
    </row>
    <row r="2455" spans="1:11" x14ac:dyDescent="0.3">
      <c r="A2455" s="366">
        <v>43002.254169155094</v>
      </c>
      <c r="B2455" s="318">
        <v>34942.968000000001</v>
      </c>
      <c r="C2455" s="355">
        <f t="shared" si="38"/>
        <v>0.30799999999726424</v>
      </c>
      <c r="D2455" s="420">
        <f t="shared" si="39"/>
        <v>0.15399999999863212</v>
      </c>
      <c r="H2455" s="337"/>
      <c r="I2455" s="333"/>
      <c r="J2455" s="82">
        <v>45</v>
      </c>
      <c r="K2455" s="320">
        <v>3</v>
      </c>
    </row>
    <row r="2456" spans="1:11" x14ac:dyDescent="0.3">
      <c r="A2456" s="366">
        <v>43002.295835879631</v>
      </c>
      <c r="B2456" s="318">
        <v>34943.277999999998</v>
      </c>
      <c r="C2456" s="355">
        <f t="shared" si="38"/>
        <v>0.30999999999767169</v>
      </c>
      <c r="D2456" s="420">
        <f t="shared" si="39"/>
        <v>0.15499999999883585</v>
      </c>
      <c r="H2456" s="337"/>
      <c r="I2456" s="333"/>
      <c r="J2456" s="82">
        <v>46</v>
      </c>
      <c r="K2456" s="321">
        <v>4</v>
      </c>
    </row>
    <row r="2457" spans="1:11" x14ac:dyDescent="0.3">
      <c r="A2457" s="366">
        <v>43002.337502604169</v>
      </c>
      <c r="B2457" s="318">
        <v>34943.574999999997</v>
      </c>
      <c r="C2457" s="355">
        <f t="shared" si="38"/>
        <v>0.29699999999866122</v>
      </c>
      <c r="D2457" s="420">
        <f t="shared" si="39"/>
        <v>0.14849999999933061</v>
      </c>
      <c r="H2457" s="337"/>
      <c r="I2457" s="333"/>
      <c r="J2457" s="82">
        <v>47</v>
      </c>
      <c r="K2457" s="82">
        <v>1</v>
      </c>
    </row>
    <row r="2458" spans="1:11" x14ac:dyDescent="0.3">
      <c r="A2458" s="366">
        <v>43002.379169328706</v>
      </c>
      <c r="B2458" s="318">
        <v>34943.874000000003</v>
      </c>
      <c r="C2458" s="355">
        <f t="shared" si="38"/>
        <v>0.29900000000634464</v>
      </c>
      <c r="D2458" s="420">
        <f t="shared" si="39"/>
        <v>0.14950000000317232</v>
      </c>
      <c r="H2458" s="337"/>
      <c r="I2458" s="333"/>
      <c r="J2458" s="82">
        <v>48</v>
      </c>
      <c r="K2458" s="319">
        <v>2</v>
      </c>
    </row>
    <row r="2459" spans="1:11" x14ac:dyDescent="0.3">
      <c r="A2459" s="366">
        <v>43002.420836053243</v>
      </c>
      <c r="B2459" s="318">
        <v>34944.182999999997</v>
      </c>
      <c r="C2459" s="355">
        <f t="shared" si="38"/>
        <v>0.30899999999382999</v>
      </c>
      <c r="D2459" s="420">
        <f t="shared" si="39"/>
        <v>0.15449999999691499</v>
      </c>
      <c r="H2459" s="337"/>
      <c r="I2459" s="333"/>
      <c r="J2459" s="82">
        <v>49</v>
      </c>
      <c r="K2459" s="320">
        <v>3</v>
      </c>
    </row>
    <row r="2460" spans="1:11" x14ac:dyDescent="0.3">
      <c r="A2460" s="366">
        <v>43002.46250277778</v>
      </c>
      <c r="B2460" s="318">
        <v>34944.482000000004</v>
      </c>
      <c r="C2460" s="355">
        <f t="shared" si="38"/>
        <v>0.29900000000634464</v>
      </c>
      <c r="D2460" s="420">
        <f t="shared" si="39"/>
        <v>0.14950000000317232</v>
      </c>
      <c r="H2460" s="337"/>
      <c r="I2460" s="333"/>
      <c r="J2460" s="82">
        <v>50</v>
      </c>
      <c r="K2460" s="321">
        <v>4</v>
      </c>
    </row>
    <row r="2461" spans="1:11" x14ac:dyDescent="0.3">
      <c r="A2461" s="366">
        <v>43002.504169502317</v>
      </c>
      <c r="B2461" s="318">
        <v>34944.771000000001</v>
      </c>
      <c r="C2461" s="355">
        <f t="shared" si="38"/>
        <v>0.28899999999703141</v>
      </c>
      <c r="D2461" s="420">
        <f t="shared" si="39"/>
        <v>0.1444999999985157</v>
      </c>
      <c r="H2461" s="337"/>
      <c r="I2461" s="333"/>
      <c r="J2461" s="82">
        <v>51</v>
      </c>
      <c r="K2461" s="82">
        <v>1</v>
      </c>
    </row>
    <row r="2462" spans="1:11" x14ac:dyDescent="0.3">
      <c r="A2462" s="366">
        <v>43002.545836226855</v>
      </c>
      <c r="B2462" s="318">
        <v>34945.072</v>
      </c>
      <c r="C2462" s="355">
        <f t="shared" si="38"/>
        <v>0.30099999999947613</v>
      </c>
      <c r="D2462" s="420">
        <f t="shared" si="39"/>
        <v>0.15049999999973807</v>
      </c>
      <c r="H2462" s="337"/>
      <c r="I2462" s="333"/>
      <c r="J2462" s="82">
        <v>52</v>
      </c>
      <c r="K2462" s="319">
        <v>2</v>
      </c>
    </row>
    <row r="2463" spans="1:11" x14ac:dyDescent="0.3">
      <c r="A2463" s="366">
        <v>43002.587502951392</v>
      </c>
      <c r="B2463" s="318">
        <v>34945.373</v>
      </c>
      <c r="C2463" s="355">
        <f t="shared" si="38"/>
        <v>0.30099999999947613</v>
      </c>
      <c r="D2463" s="420">
        <f t="shared" si="39"/>
        <v>0.15049999999973807</v>
      </c>
      <c r="H2463" s="337"/>
      <c r="I2463" s="333"/>
      <c r="J2463" s="82">
        <v>53</v>
      </c>
      <c r="K2463" s="320">
        <v>3</v>
      </c>
    </row>
    <row r="2464" spans="1:11" x14ac:dyDescent="0.3">
      <c r="A2464" s="366">
        <v>43002.629169675929</v>
      </c>
      <c r="B2464" s="318">
        <v>34945.661999999997</v>
      </c>
      <c r="C2464" s="355">
        <f t="shared" si="38"/>
        <v>0.28899999999703141</v>
      </c>
      <c r="D2464" s="420">
        <f t="shared" si="39"/>
        <v>0.1444999999985157</v>
      </c>
      <c r="H2464" s="337"/>
      <c r="I2464" s="333"/>
      <c r="J2464" s="82">
        <v>54</v>
      </c>
      <c r="K2464" s="321">
        <v>4</v>
      </c>
    </row>
    <row r="2465" spans="1:11" x14ac:dyDescent="0.3">
      <c r="A2465" s="366">
        <v>43002.670836400466</v>
      </c>
      <c r="B2465" s="318">
        <v>34945.961000000003</v>
      </c>
      <c r="C2465" s="355">
        <f t="shared" si="38"/>
        <v>0.29900000000634464</v>
      </c>
      <c r="D2465" s="420">
        <f t="shared" si="39"/>
        <v>0.14950000000317232</v>
      </c>
      <c r="H2465" s="337"/>
      <c r="I2465" s="333"/>
      <c r="J2465" s="82">
        <v>55</v>
      </c>
      <c r="K2465" s="82">
        <v>1</v>
      </c>
    </row>
    <row r="2466" spans="1:11" x14ac:dyDescent="0.3">
      <c r="A2466" s="366">
        <v>43002.712503125003</v>
      </c>
      <c r="B2466" s="318">
        <v>34946.264000000003</v>
      </c>
      <c r="C2466" s="355">
        <f t="shared" si="38"/>
        <v>0.30299999999988358</v>
      </c>
      <c r="D2466" s="420">
        <f t="shared" si="39"/>
        <v>0.15149999999994179</v>
      </c>
      <c r="H2466" s="337"/>
      <c r="I2466" s="333"/>
      <c r="J2466" s="82">
        <v>56</v>
      </c>
      <c r="K2466" s="319">
        <v>2</v>
      </c>
    </row>
    <row r="2467" spans="1:11" x14ac:dyDescent="0.3">
      <c r="A2467" s="366">
        <v>43002.754169849541</v>
      </c>
      <c r="B2467" s="318">
        <v>34946.552000000003</v>
      </c>
      <c r="C2467" s="355">
        <f t="shared" si="38"/>
        <v>0.28800000000046566</v>
      </c>
      <c r="D2467" s="420">
        <f t="shared" si="39"/>
        <v>0.14400000000023283</v>
      </c>
      <c r="H2467" s="337"/>
      <c r="I2467" s="333"/>
      <c r="J2467" s="82">
        <v>57</v>
      </c>
      <c r="K2467" s="320">
        <v>3</v>
      </c>
    </row>
    <row r="2468" spans="1:11" x14ac:dyDescent="0.3">
      <c r="A2468" s="366">
        <v>43002.795836574071</v>
      </c>
      <c r="B2468" s="318">
        <v>34946.839</v>
      </c>
      <c r="C2468" s="355">
        <f t="shared" si="38"/>
        <v>0.28699999999662396</v>
      </c>
      <c r="D2468" s="420">
        <f t="shared" si="39"/>
        <v>0.14349999999831198</v>
      </c>
      <c r="H2468" s="337"/>
      <c r="I2468" s="333"/>
      <c r="J2468" s="82">
        <v>58</v>
      </c>
      <c r="K2468" s="321">
        <v>4</v>
      </c>
    </row>
    <row r="2469" spans="1:11" x14ac:dyDescent="0.3">
      <c r="A2469" s="366">
        <v>43002.837503298608</v>
      </c>
      <c r="B2469" s="318">
        <v>34947.137000000002</v>
      </c>
      <c r="C2469" s="355">
        <f t="shared" si="38"/>
        <v>0.29800000000250293</v>
      </c>
      <c r="D2469" s="420">
        <f t="shared" si="39"/>
        <v>0.14900000000125146</v>
      </c>
      <c r="H2469" s="337"/>
      <c r="I2469" s="333"/>
      <c r="J2469" s="82">
        <v>59</v>
      </c>
      <c r="K2469" s="82">
        <v>1</v>
      </c>
    </row>
    <row r="2470" spans="1:11" x14ac:dyDescent="0.3">
      <c r="A2470" s="366">
        <v>43002.879170023145</v>
      </c>
      <c r="B2470" s="318">
        <v>34947.430999999997</v>
      </c>
      <c r="C2470" s="355">
        <f t="shared" si="38"/>
        <v>0.29399999999441206</v>
      </c>
      <c r="D2470" s="420">
        <f t="shared" si="39"/>
        <v>0.14699999999720603</v>
      </c>
      <c r="H2470" s="337"/>
      <c r="I2470" s="333"/>
      <c r="J2470" s="82">
        <v>60</v>
      </c>
      <c r="K2470" s="319">
        <v>2</v>
      </c>
    </row>
    <row r="2471" spans="1:11" x14ac:dyDescent="0.3">
      <c r="A2471" s="366">
        <v>43002.920836747682</v>
      </c>
      <c r="B2471" s="318">
        <v>34947.713000000003</v>
      </c>
      <c r="C2471" s="355">
        <f t="shared" si="38"/>
        <v>0.28200000000651926</v>
      </c>
      <c r="D2471" s="420">
        <f t="shared" si="39"/>
        <v>0.14100000000325963</v>
      </c>
      <c r="H2471" s="337"/>
      <c r="I2471" s="333"/>
      <c r="J2471" s="82">
        <v>61</v>
      </c>
      <c r="K2471" s="320">
        <v>3</v>
      </c>
    </row>
    <row r="2472" spans="1:11" x14ac:dyDescent="0.3">
      <c r="A2472" s="360">
        <v>43002.962503472219</v>
      </c>
      <c r="B2472" s="323">
        <v>34948.006999999998</v>
      </c>
      <c r="C2472" s="356">
        <f t="shared" si="38"/>
        <v>0.29399999999441206</v>
      </c>
      <c r="D2472" s="418">
        <f t="shared" si="39"/>
        <v>0.14699999999720603</v>
      </c>
      <c r="E2472" s="336">
        <f>SUM(C2449:C2472)*7.4805194805</f>
        <v>53.485714285531458</v>
      </c>
      <c r="F2472" s="324">
        <f>AVERAGE(D2449:D2472)</f>
        <v>0.14895833333321207</v>
      </c>
      <c r="G2472" s="324">
        <f>_xlfn.STDEV.S(D2449:D2472)</f>
        <v>3.7297763852425919E-3</v>
      </c>
      <c r="H2472" s="343"/>
      <c r="I2472" s="344">
        <f>AVERAGE(D2323:D2472)</f>
        <v>0.14883783783782722</v>
      </c>
      <c r="J2472" s="82">
        <v>62</v>
      </c>
      <c r="K2472" s="321">
        <v>4</v>
      </c>
    </row>
    <row r="2473" spans="1:11" x14ac:dyDescent="0.3">
      <c r="A2473" s="366">
        <v>43003.004170196757</v>
      </c>
      <c r="B2473" s="318">
        <v>34948.303</v>
      </c>
      <c r="C2473" s="355">
        <f t="shared" si="38"/>
        <v>0.29600000000209548</v>
      </c>
      <c r="D2473" s="420">
        <f t="shared" si="39"/>
        <v>0.14800000000104774</v>
      </c>
      <c r="H2473" s="337"/>
      <c r="I2473" s="333"/>
      <c r="J2473" s="82">
        <v>63</v>
      </c>
      <c r="K2473" s="82">
        <v>1</v>
      </c>
    </row>
    <row r="2474" spans="1:11" x14ac:dyDescent="0.3">
      <c r="A2474" s="366">
        <v>43003.045836921294</v>
      </c>
      <c r="B2474" s="318">
        <v>34948.599000000002</v>
      </c>
      <c r="C2474" s="355">
        <f t="shared" si="38"/>
        <v>0.29600000000209548</v>
      </c>
      <c r="D2474" s="420">
        <f t="shared" si="39"/>
        <v>0.14800000000104774</v>
      </c>
      <c r="H2474" s="337"/>
      <c r="I2474" s="333"/>
      <c r="J2474" s="82">
        <v>64</v>
      </c>
      <c r="K2474" s="319">
        <v>2</v>
      </c>
    </row>
    <row r="2475" spans="1:11" x14ac:dyDescent="0.3">
      <c r="A2475" s="366">
        <v>43003.087503645831</v>
      </c>
      <c r="B2475" s="318">
        <v>34948.896000000001</v>
      </c>
      <c r="C2475" s="355">
        <f t="shared" si="38"/>
        <v>0.29699999999866122</v>
      </c>
      <c r="D2475" s="420">
        <f t="shared" si="39"/>
        <v>0.14849999999933061</v>
      </c>
      <c r="H2475" s="337"/>
      <c r="I2475" s="333"/>
      <c r="J2475" s="82">
        <v>65</v>
      </c>
      <c r="K2475" s="320">
        <v>3</v>
      </c>
    </row>
    <row r="2476" spans="1:11" x14ac:dyDescent="0.3">
      <c r="A2476" s="366">
        <v>43003.129170370368</v>
      </c>
      <c r="B2476" s="318">
        <v>34949.201000000001</v>
      </c>
      <c r="C2476" s="355">
        <f t="shared" si="38"/>
        <v>0.30500000000029104</v>
      </c>
      <c r="D2476" s="420">
        <f t="shared" si="39"/>
        <v>0.15250000000014552</v>
      </c>
      <c r="H2476" s="337"/>
      <c r="I2476" s="333"/>
      <c r="J2476" s="82">
        <v>66</v>
      </c>
      <c r="K2476" s="321">
        <v>4</v>
      </c>
    </row>
    <row r="2477" spans="1:11" x14ac:dyDescent="0.3">
      <c r="A2477" s="366">
        <v>43003.170837094905</v>
      </c>
      <c r="B2477" s="318">
        <v>34949.499000000003</v>
      </c>
      <c r="C2477" s="355">
        <f t="shared" si="38"/>
        <v>0.29800000000250293</v>
      </c>
      <c r="D2477" s="420">
        <f t="shared" si="39"/>
        <v>0.14900000000125146</v>
      </c>
      <c r="H2477" s="337"/>
      <c r="I2477" s="333"/>
      <c r="J2477" s="82">
        <v>67</v>
      </c>
      <c r="K2477" s="82">
        <v>1</v>
      </c>
    </row>
    <row r="2478" spans="1:11" x14ac:dyDescent="0.3">
      <c r="A2478" s="366">
        <v>43003.212503819443</v>
      </c>
      <c r="B2478" s="318">
        <v>34949.792000000001</v>
      </c>
      <c r="C2478" s="355">
        <f t="shared" si="38"/>
        <v>0.29299999999784632</v>
      </c>
      <c r="D2478" s="420">
        <f t="shared" si="39"/>
        <v>0.14649999999892316</v>
      </c>
      <c r="H2478" s="337"/>
      <c r="I2478" s="333"/>
      <c r="J2478" s="82">
        <v>68</v>
      </c>
      <c r="K2478" s="319">
        <v>2</v>
      </c>
    </row>
    <row r="2479" spans="1:11" x14ac:dyDescent="0.3">
      <c r="A2479" s="366">
        <v>43003.25417054398</v>
      </c>
      <c r="B2479" s="318">
        <v>34950.101000000002</v>
      </c>
      <c r="C2479" s="355">
        <f t="shared" si="38"/>
        <v>0.30900000000110595</v>
      </c>
      <c r="D2479" s="420">
        <f t="shared" si="39"/>
        <v>0.15450000000055297</v>
      </c>
      <c r="H2479" s="337"/>
      <c r="I2479" s="333"/>
      <c r="J2479" s="82">
        <v>69</v>
      </c>
      <c r="K2479" s="320">
        <v>3</v>
      </c>
    </row>
    <row r="2480" spans="1:11" x14ac:dyDescent="0.3">
      <c r="A2480" s="366">
        <v>43003.295837268517</v>
      </c>
      <c r="B2480" s="318">
        <v>34950.408000000003</v>
      </c>
      <c r="C2480" s="355">
        <f t="shared" si="38"/>
        <v>0.30700000000069849</v>
      </c>
      <c r="D2480" s="420">
        <f t="shared" si="39"/>
        <v>0.15350000000034925</v>
      </c>
      <c r="H2480" s="337"/>
      <c r="I2480" s="333"/>
      <c r="J2480" s="82">
        <v>70</v>
      </c>
      <c r="K2480" s="321">
        <v>4</v>
      </c>
    </row>
    <row r="2481" spans="1:11" x14ac:dyDescent="0.3">
      <c r="A2481" s="366">
        <v>43003.337503993054</v>
      </c>
      <c r="B2481" s="318">
        <v>34950.703000000001</v>
      </c>
      <c r="C2481" s="355">
        <f t="shared" si="38"/>
        <v>0.29499999999825377</v>
      </c>
      <c r="D2481" s="420">
        <f t="shared" si="39"/>
        <v>0.14749999999912689</v>
      </c>
      <c r="H2481" s="337"/>
      <c r="I2481" s="333"/>
      <c r="J2481" s="82">
        <v>71</v>
      </c>
      <c r="K2481" s="82">
        <v>1</v>
      </c>
    </row>
    <row r="2482" spans="1:11" x14ac:dyDescent="0.3">
      <c r="A2482" s="366">
        <v>43003.379170717591</v>
      </c>
      <c r="B2482" s="318">
        <v>34951.008999999998</v>
      </c>
      <c r="C2482" s="355">
        <f t="shared" si="38"/>
        <v>0.30599999999685679</v>
      </c>
      <c r="D2482" s="420">
        <f t="shared" si="39"/>
        <v>0.15299999999842839</v>
      </c>
      <c r="H2482" s="337"/>
      <c r="I2482" s="333"/>
      <c r="J2482" s="82">
        <v>72</v>
      </c>
      <c r="K2482" s="319">
        <v>2</v>
      </c>
    </row>
    <row r="2483" spans="1:11" x14ac:dyDescent="0.3">
      <c r="A2483" s="366">
        <v>43003.420837442129</v>
      </c>
      <c r="B2483" s="318">
        <v>34951.313000000002</v>
      </c>
      <c r="C2483" s="355">
        <f t="shared" si="38"/>
        <v>0.30400000000372529</v>
      </c>
      <c r="D2483" s="420">
        <f t="shared" si="39"/>
        <v>0.15200000000186265</v>
      </c>
      <c r="H2483" s="337"/>
      <c r="I2483" s="333"/>
      <c r="J2483" s="82">
        <v>73</v>
      </c>
      <c r="K2483" s="320">
        <v>3</v>
      </c>
    </row>
    <row r="2484" spans="1:11" x14ac:dyDescent="0.3">
      <c r="A2484" s="366">
        <v>43003.462504166666</v>
      </c>
      <c r="B2484" s="318">
        <v>34951.608</v>
      </c>
      <c r="C2484" s="355">
        <f t="shared" si="38"/>
        <v>0.29499999999825377</v>
      </c>
      <c r="D2484" s="420">
        <f t="shared" si="39"/>
        <v>0.14749999999912689</v>
      </c>
      <c r="H2484" s="337"/>
      <c r="I2484" s="333"/>
      <c r="J2484" s="82">
        <v>74</v>
      </c>
      <c r="K2484" s="321">
        <v>4</v>
      </c>
    </row>
    <row r="2485" spans="1:11" x14ac:dyDescent="0.3">
      <c r="A2485" s="366">
        <v>43003.504170891203</v>
      </c>
      <c r="B2485" s="318">
        <v>34951.908000000003</v>
      </c>
      <c r="C2485" s="355">
        <f t="shared" si="38"/>
        <v>0.30000000000291038</v>
      </c>
      <c r="D2485" s="420">
        <f t="shared" si="39"/>
        <v>0.15000000000145519</v>
      </c>
      <c r="H2485" s="337"/>
      <c r="I2485" s="333"/>
      <c r="J2485" s="82">
        <v>75</v>
      </c>
      <c r="K2485" s="82">
        <v>1</v>
      </c>
    </row>
    <row r="2486" spans="1:11" x14ac:dyDescent="0.3">
      <c r="A2486" s="366">
        <v>43003.54583761574</v>
      </c>
      <c r="B2486" s="318">
        <v>34952.216999999997</v>
      </c>
      <c r="C2486" s="355">
        <f t="shared" si="38"/>
        <v>0.30899999999382999</v>
      </c>
      <c r="D2486" s="420">
        <f t="shared" si="39"/>
        <v>0.15449999999691499</v>
      </c>
      <c r="H2486" s="337"/>
      <c r="I2486" s="333"/>
      <c r="J2486" s="82">
        <v>76</v>
      </c>
      <c r="K2486" s="319">
        <v>2</v>
      </c>
    </row>
    <row r="2487" spans="1:11" x14ac:dyDescent="0.3">
      <c r="A2487" s="366">
        <v>43003.587504340278</v>
      </c>
      <c r="B2487" s="318">
        <v>34952.512000000002</v>
      </c>
      <c r="C2487" s="355">
        <f t="shared" si="38"/>
        <v>0.29500000000552973</v>
      </c>
      <c r="D2487" s="420">
        <f t="shared" si="39"/>
        <v>0.14750000000276486</v>
      </c>
      <c r="H2487" s="337"/>
      <c r="I2487" s="333"/>
      <c r="J2487" s="82">
        <v>77</v>
      </c>
      <c r="K2487" s="320">
        <v>3</v>
      </c>
    </row>
    <row r="2488" spans="1:11" x14ac:dyDescent="0.3">
      <c r="A2488" s="366">
        <v>43003.629171064815</v>
      </c>
      <c r="B2488" s="318">
        <v>34952.800999999999</v>
      </c>
      <c r="C2488" s="355">
        <f t="shared" si="38"/>
        <v>0.28899999999703141</v>
      </c>
      <c r="D2488" s="420">
        <f t="shared" si="39"/>
        <v>0.1444999999985157</v>
      </c>
      <c r="H2488" s="337"/>
      <c r="I2488" s="333"/>
      <c r="J2488" s="82">
        <v>78</v>
      </c>
      <c r="K2488" s="321">
        <v>4</v>
      </c>
    </row>
    <row r="2489" spans="1:11" x14ac:dyDescent="0.3">
      <c r="A2489" s="366">
        <v>43003.670837789352</v>
      </c>
      <c r="B2489" s="318">
        <v>34953.103000000003</v>
      </c>
      <c r="C2489" s="355">
        <f t="shared" si="38"/>
        <v>0.30200000000331784</v>
      </c>
      <c r="D2489" s="420">
        <f t="shared" si="39"/>
        <v>0.15100000000165892</v>
      </c>
      <c r="H2489" s="337"/>
      <c r="I2489" s="333"/>
      <c r="J2489" s="82">
        <v>79</v>
      </c>
      <c r="K2489" s="82">
        <v>1</v>
      </c>
    </row>
    <row r="2490" spans="1:11" x14ac:dyDescent="0.3">
      <c r="A2490" s="366">
        <v>43003.712504513889</v>
      </c>
      <c r="B2490" s="318">
        <v>34953.404999999999</v>
      </c>
      <c r="C2490" s="355">
        <f t="shared" si="38"/>
        <v>0.30199999999604188</v>
      </c>
      <c r="D2490" s="420">
        <f t="shared" si="39"/>
        <v>0.15099999999802094</v>
      </c>
      <c r="H2490" s="337"/>
      <c r="I2490" s="333"/>
      <c r="J2490" s="82">
        <v>80</v>
      </c>
      <c r="K2490" s="319">
        <v>2</v>
      </c>
    </row>
    <row r="2491" spans="1:11" x14ac:dyDescent="0.3">
      <c r="A2491" s="366">
        <v>43003.754171238426</v>
      </c>
      <c r="B2491" s="318">
        <v>34953.695</v>
      </c>
      <c r="C2491" s="355">
        <f t="shared" si="38"/>
        <v>0.29000000000087311</v>
      </c>
      <c r="D2491" s="420">
        <f t="shared" si="39"/>
        <v>0.14500000000043656</v>
      </c>
      <c r="H2491" s="337"/>
      <c r="I2491" s="333"/>
      <c r="J2491" s="82">
        <v>81</v>
      </c>
      <c r="K2491" s="320">
        <v>3</v>
      </c>
    </row>
    <row r="2492" spans="1:11" x14ac:dyDescent="0.3">
      <c r="A2492" s="366">
        <v>43003.795837962964</v>
      </c>
      <c r="B2492" s="318">
        <v>34953.99</v>
      </c>
      <c r="C2492" s="355">
        <f t="shared" si="38"/>
        <v>0.29499999999825377</v>
      </c>
      <c r="D2492" s="420">
        <f t="shared" si="39"/>
        <v>0.14749999999912689</v>
      </c>
      <c r="H2492" s="337"/>
      <c r="I2492" s="333"/>
      <c r="J2492" s="82">
        <v>82</v>
      </c>
      <c r="K2492" s="321">
        <v>4</v>
      </c>
    </row>
    <row r="2493" spans="1:11" x14ac:dyDescent="0.3">
      <c r="A2493" s="366">
        <v>43003.837504687501</v>
      </c>
      <c r="B2493" s="318">
        <v>34954.288</v>
      </c>
      <c r="C2493" s="355">
        <f t="shared" si="38"/>
        <v>0.29800000000250293</v>
      </c>
      <c r="D2493" s="420">
        <f t="shared" si="39"/>
        <v>0.14900000000125146</v>
      </c>
      <c r="H2493" s="337"/>
      <c r="I2493" s="333"/>
      <c r="J2493" s="82">
        <v>83</v>
      </c>
      <c r="K2493" s="82">
        <v>1</v>
      </c>
    </row>
    <row r="2494" spans="1:11" x14ac:dyDescent="0.3">
      <c r="A2494" s="366">
        <v>43003.879171412038</v>
      </c>
      <c r="B2494" s="318">
        <v>34954.576999999997</v>
      </c>
      <c r="C2494" s="355">
        <f t="shared" si="38"/>
        <v>0.28899999999703141</v>
      </c>
      <c r="D2494" s="420">
        <f t="shared" si="39"/>
        <v>0.1444999999985157</v>
      </c>
      <c r="H2494" s="337"/>
      <c r="I2494" s="333"/>
      <c r="J2494" s="82">
        <v>84</v>
      </c>
      <c r="K2494" s="319">
        <v>2</v>
      </c>
    </row>
    <row r="2495" spans="1:11" x14ac:dyDescent="0.3">
      <c r="A2495" s="366">
        <v>43003.920838136575</v>
      </c>
      <c r="B2495" s="318">
        <v>34954.866999999998</v>
      </c>
      <c r="C2495" s="355">
        <f t="shared" si="38"/>
        <v>0.29000000000087311</v>
      </c>
      <c r="D2495" s="420">
        <f t="shared" si="39"/>
        <v>0.14500000000043656</v>
      </c>
      <c r="H2495" s="337"/>
      <c r="I2495" s="333"/>
      <c r="J2495" s="82">
        <v>85</v>
      </c>
      <c r="K2495" s="320">
        <v>3</v>
      </c>
    </row>
    <row r="2496" spans="1:11" x14ac:dyDescent="0.3">
      <c r="A2496" s="360">
        <v>43003.962504861112</v>
      </c>
      <c r="B2496" s="323">
        <v>34955.167000000001</v>
      </c>
      <c r="C2496" s="356">
        <f t="shared" si="38"/>
        <v>0.30000000000291038</v>
      </c>
      <c r="D2496" s="418">
        <f t="shared" si="39"/>
        <v>0.15000000000145519</v>
      </c>
      <c r="E2496" s="336">
        <f>SUM(C2473:C2496)*7.4805194805</f>
        <v>53.560519480406128</v>
      </c>
      <c r="F2496" s="324">
        <f>AVERAGE(D2473:D2496)</f>
        <v>0.14916666666673942</v>
      </c>
      <c r="G2496" s="324">
        <f>_xlfn.STDEV.S(D2473:D2496)</f>
        <v>3.0739673652008907E-3</v>
      </c>
      <c r="H2496" s="337"/>
      <c r="I2496" s="333"/>
      <c r="J2496" s="82">
        <v>86</v>
      </c>
      <c r="K2496" s="321">
        <v>4</v>
      </c>
    </row>
    <row r="2497" spans="1:12" x14ac:dyDescent="0.3">
      <c r="A2497" s="366">
        <v>43004.00417158565</v>
      </c>
      <c r="B2497" s="318">
        <v>34955.461000000003</v>
      </c>
      <c r="C2497" s="355">
        <f t="shared" si="38"/>
        <v>0.29400000000168802</v>
      </c>
      <c r="D2497" s="420">
        <f t="shared" si="39"/>
        <v>0.14700000000084401</v>
      </c>
      <c r="H2497" s="337"/>
      <c r="I2497" s="333"/>
      <c r="J2497" s="82">
        <v>87</v>
      </c>
      <c r="K2497" s="82">
        <v>1</v>
      </c>
    </row>
    <row r="2498" spans="1:12" x14ac:dyDescent="0.3">
      <c r="A2498" s="366">
        <v>43004.045838310187</v>
      </c>
      <c r="B2498" s="318">
        <v>34955.749000000003</v>
      </c>
      <c r="C2498" s="355">
        <f t="shared" si="38"/>
        <v>0.28800000000046566</v>
      </c>
      <c r="D2498" s="420">
        <f t="shared" si="39"/>
        <v>0.14400000000023283</v>
      </c>
      <c r="H2498" s="337"/>
      <c r="I2498" s="333"/>
      <c r="J2498" s="82">
        <v>88</v>
      </c>
      <c r="K2498" s="319">
        <v>2</v>
      </c>
    </row>
    <row r="2499" spans="1:12" x14ac:dyDescent="0.3">
      <c r="A2499" s="366">
        <v>43004.087505034724</v>
      </c>
      <c r="B2499" s="318">
        <v>34956.052000000003</v>
      </c>
      <c r="C2499" s="355">
        <f t="shared" si="38"/>
        <v>0.30299999999988358</v>
      </c>
      <c r="D2499" s="420">
        <f t="shared" si="39"/>
        <v>0.15149999999994179</v>
      </c>
      <c r="H2499" s="337"/>
      <c r="I2499" s="333"/>
      <c r="J2499" s="82">
        <v>89</v>
      </c>
      <c r="K2499" s="320">
        <v>3</v>
      </c>
    </row>
    <row r="2500" spans="1:12" x14ac:dyDescent="0.3">
      <c r="A2500" s="366">
        <v>43004.129171759261</v>
      </c>
      <c r="B2500" s="318">
        <v>34956.357000000004</v>
      </c>
      <c r="C2500" s="355">
        <f t="shared" si="38"/>
        <v>0.30500000000029104</v>
      </c>
      <c r="D2500" s="420">
        <f t="shared" si="39"/>
        <v>0.15250000000014552</v>
      </c>
      <c r="H2500" s="337"/>
      <c r="I2500" s="333"/>
      <c r="J2500" s="82">
        <v>90</v>
      </c>
      <c r="K2500" s="321">
        <v>4</v>
      </c>
    </row>
    <row r="2501" spans="1:12" x14ac:dyDescent="0.3">
      <c r="A2501" s="366">
        <v>43004.170838483798</v>
      </c>
      <c r="B2501" s="318">
        <v>34956.652000000002</v>
      </c>
      <c r="C2501" s="355">
        <f t="shared" si="38"/>
        <v>0.29499999999825377</v>
      </c>
      <c r="D2501" s="420">
        <f t="shared" si="39"/>
        <v>0.14749999999912689</v>
      </c>
      <c r="H2501" s="337"/>
      <c r="I2501" s="333"/>
      <c r="J2501" s="82">
        <v>91</v>
      </c>
      <c r="K2501" s="82">
        <v>1</v>
      </c>
    </row>
    <row r="2502" spans="1:12" x14ac:dyDescent="0.3">
      <c r="A2502" s="366">
        <v>43004.212505208336</v>
      </c>
      <c r="B2502" s="318">
        <v>34956.959999999999</v>
      </c>
      <c r="C2502" s="355">
        <f t="shared" si="38"/>
        <v>0.30799999999726424</v>
      </c>
      <c r="D2502" s="420">
        <f t="shared" si="39"/>
        <v>0.15399999999863212</v>
      </c>
      <c r="H2502" s="337"/>
      <c r="I2502" s="333"/>
      <c r="J2502" s="82">
        <v>92</v>
      </c>
      <c r="K2502" s="319">
        <v>2</v>
      </c>
    </row>
    <row r="2503" spans="1:12" x14ac:dyDescent="0.3">
      <c r="A2503" s="366">
        <v>43004.254171932873</v>
      </c>
      <c r="B2503" s="318">
        <v>34957.269999999997</v>
      </c>
      <c r="C2503" s="355">
        <f t="shared" si="38"/>
        <v>0.30999999999767169</v>
      </c>
      <c r="D2503" s="420">
        <f t="shared" si="39"/>
        <v>0.15499999999883585</v>
      </c>
      <c r="H2503" s="337"/>
      <c r="I2503" s="333"/>
      <c r="J2503" s="82">
        <v>93</v>
      </c>
      <c r="K2503" s="320">
        <v>3</v>
      </c>
    </row>
    <row r="2504" spans="1:12" x14ac:dyDescent="0.3">
      <c r="A2504" s="366">
        <v>43004.29583865741</v>
      </c>
      <c r="B2504" s="318">
        <v>34957.567000000003</v>
      </c>
      <c r="C2504" s="355">
        <f t="shared" si="38"/>
        <v>0.29700000000593718</v>
      </c>
      <c r="D2504" s="420">
        <f t="shared" si="39"/>
        <v>0.14850000000296859</v>
      </c>
      <c r="H2504" s="337"/>
      <c r="I2504" s="333"/>
      <c r="J2504" s="82">
        <v>94</v>
      </c>
      <c r="K2504" s="321">
        <v>4</v>
      </c>
    </row>
    <row r="2505" spans="1:12" x14ac:dyDescent="0.3">
      <c r="A2505" s="366">
        <v>43004.337505381947</v>
      </c>
      <c r="B2505" s="318">
        <v>34957.864999999998</v>
      </c>
      <c r="C2505" s="355">
        <f t="shared" si="38"/>
        <v>0.29799999999522697</v>
      </c>
      <c r="D2505" s="420">
        <f t="shared" si="39"/>
        <v>0.14899999999761349</v>
      </c>
      <c r="H2505" s="337"/>
      <c r="I2505" s="333"/>
      <c r="J2505" s="82">
        <v>95</v>
      </c>
      <c r="K2505" s="82">
        <v>1</v>
      </c>
    </row>
    <row r="2506" spans="1:12" x14ac:dyDescent="0.3">
      <c r="A2506" s="366">
        <v>43004.379172106484</v>
      </c>
      <c r="B2506" s="318">
        <v>34958.178</v>
      </c>
      <c r="C2506" s="355">
        <f t="shared" si="38"/>
        <v>0.31300000000192085</v>
      </c>
      <c r="D2506" s="420">
        <f t="shared" si="39"/>
        <v>0.15650000000096043</v>
      </c>
      <c r="H2506" s="337"/>
      <c r="I2506" s="333"/>
      <c r="J2506" s="82">
        <v>96</v>
      </c>
      <c r="K2506" s="319">
        <v>2</v>
      </c>
    </row>
    <row r="2507" spans="1:12" x14ac:dyDescent="0.3">
      <c r="A2507" s="366">
        <v>43004.420838831022</v>
      </c>
      <c r="B2507" s="318">
        <v>34958.487000000001</v>
      </c>
      <c r="C2507" s="355">
        <f t="shared" si="38"/>
        <v>0.30900000000110595</v>
      </c>
      <c r="D2507" s="420">
        <f t="shared" si="39"/>
        <v>0.15450000000055297</v>
      </c>
      <c r="H2507" s="337"/>
      <c r="I2507" s="333"/>
      <c r="J2507" s="82">
        <v>97</v>
      </c>
      <c r="K2507" s="320">
        <v>3</v>
      </c>
    </row>
    <row r="2508" spans="1:12" x14ac:dyDescent="0.3">
      <c r="A2508" s="366">
        <v>43004.462505555559</v>
      </c>
      <c r="B2508" s="318">
        <v>34958.777000000002</v>
      </c>
      <c r="C2508" s="355">
        <f t="shared" si="38"/>
        <v>0.29000000000087311</v>
      </c>
      <c r="D2508" s="420">
        <f t="shared" si="39"/>
        <v>0.14500000000043656</v>
      </c>
      <c r="H2508" s="337"/>
      <c r="I2508" s="333"/>
      <c r="J2508" s="82">
        <v>98</v>
      </c>
      <c r="K2508" s="321">
        <v>4</v>
      </c>
    </row>
    <row r="2509" spans="1:12" x14ac:dyDescent="0.3">
      <c r="A2509" s="366">
        <v>43004.50277777778</v>
      </c>
      <c r="B2509" s="318">
        <v>34959.08</v>
      </c>
      <c r="C2509" s="355">
        <f t="shared" ref="C2509:C2617" si="40">B2509-B2508</f>
        <v>0.30299999999988358</v>
      </c>
      <c r="D2509" s="420">
        <f t="shared" ref="D2509:D2617" si="41">C2509/2</f>
        <v>0.15149999999994179</v>
      </c>
      <c r="H2509" s="337"/>
      <c r="I2509" s="333"/>
      <c r="J2509" s="82">
        <v>1</v>
      </c>
      <c r="K2509" s="82">
        <v>1</v>
      </c>
      <c r="L2509" s="345" t="s">
        <v>313</v>
      </c>
    </row>
    <row r="2510" spans="1:12" x14ac:dyDescent="0.3">
      <c r="A2510" s="366">
        <v>43004.544444444444</v>
      </c>
      <c r="B2510" s="318">
        <v>34959.383999999998</v>
      </c>
      <c r="C2510" s="355">
        <f t="shared" si="40"/>
        <v>0.30399999999644933</v>
      </c>
      <c r="D2510" s="420">
        <f t="shared" si="41"/>
        <v>0.15199999999822467</v>
      </c>
      <c r="H2510" s="337"/>
      <c r="I2510" s="333"/>
      <c r="J2510" s="82">
        <v>2</v>
      </c>
      <c r="K2510" s="319">
        <v>2</v>
      </c>
    </row>
    <row r="2511" spans="1:12" x14ac:dyDescent="0.3">
      <c r="A2511" s="366">
        <v>43004.586111111108</v>
      </c>
      <c r="B2511" s="318">
        <v>34959.678</v>
      </c>
      <c r="C2511" s="355">
        <f t="shared" si="40"/>
        <v>0.29400000000168802</v>
      </c>
      <c r="D2511" s="420">
        <f t="shared" si="41"/>
        <v>0.14700000000084401</v>
      </c>
      <c r="H2511" s="337"/>
      <c r="I2511" s="333"/>
      <c r="J2511" s="82">
        <v>3</v>
      </c>
      <c r="K2511" s="320">
        <v>3</v>
      </c>
    </row>
    <row r="2512" spans="1:12" x14ac:dyDescent="0.3">
      <c r="A2512" s="366">
        <v>43004.627777604168</v>
      </c>
      <c r="B2512" s="318">
        <v>34959.974999999999</v>
      </c>
      <c r="C2512" s="355">
        <f t="shared" si="40"/>
        <v>0.29699999999866122</v>
      </c>
      <c r="D2512" s="420">
        <f t="shared" si="41"/>
        <v>0.14849999999933061</v>
      </c>
      <c r="H2512" s="337"/>
      <c r="I2512" s="333"/>
      <c r="J2512" s="82">
        <v>4</v>
      </c>
      <c r="K2512" s="321">
        <v>4</v>
      </c>
    </row>
    <row r="2513" spans="1:11" x14ac:dyDescent="0.3">
      <c r="A2513" s="366">
        <v>43004.669444212966</v>
      </c>
      <c r="B2513" s="318">
        <v>34960.277999999998</v>
      </c>
      <c r="C2513" s="355">
        <f t="shared" si="40"/>
        <v>0.30299999999988358</v>
      </c>
      <c r="D2513" s="420">
        <f t="shared" si="41"/>
        <v>0.15149999999994179</v>
      </c>
      <c r="H2513" s="337"/>
      <c r="I2513" s="333"/>
      <c r="J2513" s="82">
        <v>5</v>
      </c>
      <c r="K2513" s="82">
        <v>1</v>
      </c>
    </row>
    <row r="2514" spans="1:11" x14ac:dyDescent="0.3">
      <c r="A2514" s="366">
        <v>43004.711110821758</v>
      </c>
      <c r="B2514" s="318">
        <v>34960.567999999999</v>
      </c>
      <c r="C2514" s="355">
        <f t="shared" si="40"/>
        <v>0.29000000000087311</v>
      </c>
      <c r="D2514" s="420">
        <f t="shared" si="41"/>
        <v>0.14500000000043656</v>
      </c>
      <c r="H2514" s="337"/>
      <c r="I2514" s="333"/>
      <c r="J2514" s="82">
        <v>6</v>
      </c>
      <c r="K2514" s="319">
        <v>2</v>
      </c>
    </row>
    <row r="2515" spans="1:11" x14ac:dyDescent="0.3">
      <c r="A2515" s="366">
        <v>43004.752777430556</v>
      </c>
      <c r="B2515" s="318">
        <v>34960.858</v>
      </c>
      <c r="C2515" s="355">
        <f t="shared" si="40"/>
        <v>0.29000000000087311</v>
      </c>
      <c r="D2515" s="420">
        <f t="shared" si="41"/>
        <v>0.14500000000043656</v>
      </c>
      <c r="H2515" s="337"/>
      <c r="I2515" s="333"/>
      <c r="J2515" s="82">
        <v>7</v>
      </c>
      <c r="K2515" s="320">
        <v>3</v>
      </c>
    </row>
    <row r="2516" spans="1:11" x14ac:dyDescent="0.3">
      <c r="A2516" s="366">
        <v>43004.794444039355</v>
      </c>
      <c r="B2516" s="318">
        <v>34961.156000000003</v>
      </c>
      <c r="C2516" s="355">
        <f t="shared" si="40"/>
        <v>0.29800000000250293</v>
      </c>
      <c r="D2516" s="420">
        <f t="shared" si="41"/>
        <v>0.14900000000125146</v>
      </c>
      <c r="H2516" s="337"/>
      <c r="I2516" s="333"/>
      <c r="J2516" s="82">
        <v>8</v>
      </c>
      <c r="K2516" s="321">
        <v>4</v>
      </c>
    </row>
    <row r="2517" spans="1:11" x14ac:dyDescent="0.3">
      <c r="A2517" s="366">
        <v>43004.836110648146</v>
      </c>
      <c r="B2517" s="318">
        <v>34961.442000000003</v>
      </c>
      <c r="C2517" s="355">
        <f t="shared" si="40"/>
        <v>0.28600000000005821</v>
      </c>
      <c r="D2517" s="420">
        <f t="shared" si="41"/>
        <v>0.1430000000000291</v>
      </c>
      <c r="H2517" s="337"/>
      <c r="I2517" s="333"/>
      <c r="J2517" s="82">
        <v>9</v>
      </c>
      <c r="K2517" s="82">
        <v>1</v>
      </c>
    </row>
    <row r="2518" spans="1:11" x14ac:dyDescent="0.3">
      <c r="A2518" s="366">
        <v>43004.877777256945</v>
      </c>
      <c r="B2518" s="318">
        <v>34961.720999999998</v>
      </c>
      <c r="C2518" s="355">
        <f t="shared" si="40"/>
        <v>0.27899999999499414</v>
      </c>
      <c r="D2518" s="420">
        <f t="shared" si="41"/>
        <v>0.13949999999749707</v>
      </c>
      <c r="H2518" s="337"/>
      <c r="I2518" s="333"/>
      <c r="J2518" s="82">
        <v>10</v>
      </c>
      <c r="K2518" s="319">
        <v>2</v>
      </c>
    </row>
    <row r="2519" spans="1:11" x14ac:dyDescent="0.3">
      <c r="A2519" s="366">
        <v>43004.919443865743</v>
      </c>
      <c r="B2519" s="318">
        <v>34962.010999999999</v>
      </c>
      <c r="C2519" s="355">
        <f t="shared" si="40"/>
        <v>0.29000000000087311</v>
      </c>
      <c r="D2519" s="420">
        <f t="shared" si="41"/>
        <v>0.14500000000043656</v>
      </c>
      <c r="H2519" s="337"/>
      <c r="I2519" s="333"/>
      <c r="J2519" s="82">
        <v>11</v>
      </c>
      <c r="K2519" s="320">
        <v>3</v>
      </c>
    </row>
    <row r="2520" spans="1:11" x14ac:dyDescent="0.3">
      <c r="A2520" s="360">
        <v>43004.961110474535</v>
      </c>
      <c r="B2520" s="323">
        <v>34962.303999999996</v>
      </c>
      <c r="C2520" s="356">
        <f t="shared" si="40"/>
        <v>0.29299999999784632</v>
      </c>
      <c r="D2520" s="418">
        <f t="shared" si="41"/>
        <v>0.14649999999892316</v>
      </c>
      <c r="E2520" s="336">
        <f>SUM(C2497:C2520)*7.4805194805</f>
        <v>53.38846753229236</v>
      </c>
      <c r="F2520" s="324">
        <f>AVERAGE(D2497:D2520)</f>
        <v>0.14868749999989936</v>
      </c>
      <c r="G2520" s="324">
        <f>_xlfn.STDEV.S(D2497:D2520)</f>
        <v>4.2600584299457107E-3</v>
      </c>
      <c r="H2520" s="337"/>
      <c r="I2520" s="333"/>
      <c r="J2520" s="82">
        <v>12</v>
      </c>
      <c r="K2520" s="321">
        <v>4</v>
      </c>
    </row>
    <row r="2521" spans="1:11" x14ac:dyDescent="0.3">
      <c r="A2521" s="366">
        <v>43005.002777083333</v>
      </c>
      <c r="B2521" s="318">
        <v>34962.589999999997</v>
      </c>
      <c r="C2521" s="355">
        <f t="shared" si="40"/>
        <v>0.28600000000005821</v>
      </c>
      <c r="D2521" s="420">
        <f t="shared" si="41"/>
        <v>0.1430000000000291</v>
      </c>
      <c r="H2521" s="337"/>
      <c r="I2521" s="333"/>
      <c r="J2521" s="82">
        <v>13</v>
      </c>
      <c r="K2521" s="82">
        <v>1</v>
      </c>
    </row>
    <row r="2522" spans="1:11" x14ac:dyDescent="0.3">
      <c r="A2522" s="366">
        <v>43005.044443692132</v>
      </c>
      <c r="B2522" s="318">
        <v>34962.881000000001</v>
      </c>
      <c r="C2522" s="355">
        <f t="shared" si="40"/>
        <v>0.29100000000471482</v>
      </c>
      <c r="D2522" s="420">
        <f t="shared" si="41"/>
        <v>0.14550000000235741</v>
      </c>
      <c r="H2522" s="337"/>
      <c r="I2522" s="333"/>
      <c r="J2522" s="82">
        <v>14</v>
      </c>
      <c r="K2522" s="319">
        <v>2</v>
      </c>
    </row>
    <row r="2523" spans="1:11" x14ac:dyDescent="0.3">
      <c r="A2523" s="366">
        <v>43005.086110300923</v>
      </c>
      <c r="B2523" s="318">
        <v>34963.180999999997</v>
      </c>
      <c r="C2523" s="355">
        <f t="shared" si="40"/>
        <v>0.29999999999563443</v>
      </c>
      <c r="D2523" s="420">
        <f t="shared" si="41"/>
        <v>0.14999999999781721</v>
      </c>
      <c r="H2523" s="337"/>
      <c r="I2523" s="333"/>
      <c r="J2523" s="82">
        <v>15</v>
      </c>
      <c r="K2523" s="320">
        <v>3</v>
      </c>
    </row>
    <row r="2524" spans="1:11" x14ac:dyDescent="0.3">
      <c r="A2524" s="366">
        <v>43005.127776909721</v>
      </c>
      <c r="B2524" s="318">
        <v>34963.472000000002</v>
      </c>
      <c r="C2524" s="355">
        <f t="shared" si="40"/>
        <v>0.29100000000471482</v>
      </c>
      <c r="D2524" s="420">
        <f t="shared" si="41"/>
        <v>0.14550000000235741</v>
      </c>
      <c r="H2524" s="337"/>
      <c r="I2524" s="333"/>
      <c r="J2524" s="82">
        <v>16</v>
      </c>
      <c r="K2524" s="321">
        <v>4</v>
      </c>
    </row>
    <row r="2525" spans="1:11" x14ac:dyDescent="0.3">
      <c r="A2525" s="366">
        <v>43005.16944351852</v>
      </c>
      <c r="B2525" s="318">
        <v>34963.760000000002</v>
      </c>
      <c r="C2525" s="355">
        <f t="shared" si="40"/>
        <v>0.28800000000046566</v>
      </c>
      <c r="D2525" s="420">
        <f t="shared" si="41"/>
        <v>0.14400000000023283</v>
      </c>
      <c r="H2525" s="337"/>
      <c r="I2525" s="333"/>
      <c r="J2525" s="82">
        <v>17</v>
      </c>
      <c r="K2525" s="82">
        <v>1</v>
      </c>
    </row>
    <row r="2526" spans="1:11" x14ac:dyDescent="0.3">
      <c r="A2526" s="366">
        <v>43005.211110127311</v>
      </c>
      <c r="B2526" s="318">
        <v>34964.063999999998</v>
      </c>
      <c r="C2526" s="355">
        <f t="shared" si="40"/>
        <v>0.30399999999644933</v>
      </c>
      <c r="D2526" s="420">
        <f t="shared" si="41"/>
        <v>0.15199999999822467</v>
      </c>
      <c r="H2526" s="337"/>
      <c r="I2526" s="333"/>
      <c r="J2526" s="82">
        <v>18</v>
      </c>
      <c r="K2526" s="319">
        <v>2</v>
      </c>
    </row>
    <row r="2527" spans="1:11" x14ac:dyDescent="0.3">
      <c r="A2527" s="366">
        <v>43005.25277673611</v>
      </c>
      <c r="B2527" s="318">
        <v>34964.366999999998</v>
      </c>
      <c r="C2527" s="355">
        <f t="shared" si="40"/>
        <v>0.30299999999988358</v>
      </c>
      <c r="D2527" s="420">
        <f t="shared" si="41"/>
        <v>0.15149999999994179</v>
      </c>
      <c r="H2527" s="337"/>
      <c r="I2527" s="333"/>
      <c r="J2527" s="82">
        <v>19</v>
      </c>
      <c r="K2527" s="320">
        <v>3</v>
      </c>
    </row>
    <row r="2528" spans="1:11" x14ac:dyDescent="0.3">
      <c r="A2528" s="366">
        <v>43005.294443344908</v>
      </c>
      <c r="B2528" s="318">
        <v>34964.658000000003</v>
      </c>
      <c r="C2528" s="355">
        <f t="shared" si="40"/>
        <v>0.29100000000471482</v>
      </c>
      <c r="D2528" s="420">
        <f t="shared" si="41"/>
        <v>0.14550000000235741</v>
      </c>
      <c r="H2528" s="337"/>
      <c r="I2528" s="333"/>
      <c r="J2528" s="82">
        <v>20</v>
      </c>
      <c r="K2528" s="321">
        <v>4</v>
      </c>
    </row>
    <row r="2529" spans="1:11" x14ac:dyDescent="0.3">
      <c r="A2529" s="366">
        <v>43005.336109953707</v>
      </c>
      <c r="B2529" s="318">
        <v>34964.955000000002</v>
      </c>
      <c r="C2529" s="355">
        <f t="shared" si="40"/>
        <v>0.29699999999866122</v>
      </c>
      <c r="D2529" s="420">
        <f t="shared" si="41"/>
        <v>0.14849999999933061</v>
      </c>
      <c r="H2529" s="337"/>
      <c r="I2529" s="333"/>
      <c r="J2529" s="82">
        <v>21</v>
      </c>
      <c r="K2529" s="82">
        <v>1</v>
      </c>
    </row>
    <row r="2530" spans="1:11" x14ac:dyDescent="0.3">
      <c r="A2530" s="366">
        <v>43005.377776562498</v>
      </c>
      <c r="B2530" s="318">
        <v>34965.260999999999</v>
      </c>
      <c r="C2530" s="355">
        <f t="shared" si="40"/>
        <v>0.30599999999685679</v>
      </c>
      <c r="D2530" s="420">
        <f t="shared" si="41"/>
        <v>0.15299999999842839</v>
      </c>
      <c r="H2530" s="337"/>
      <c r="I2530" s="333"/>
      <c r="J2530" s="82">
        <v>22</v>
      </c>
      <c r="K2530" s="319">
        <v>2</v>
      </c>
    </row>
    <row r="2531" spans="1:11" x14ac:dyDescent="0.3">
      <c r="A2531" s="366">
        <v>43005.419443171297</v>
      </c>
      <c r="B2531" s="318">
        <v>34965.559000000001</v>
      </c>
      <c r="C2531" s="355">
        <f t="shared" si="40"/>
        <v>0.29800000000250293</v>
      </c>
      <c r="D2531" s="420">
        <f t="shared" si="41"/>
        <v>0.14900000000125146</v>
      </c>
      <c r="H2531" s="337"/>
      <c r="I2531" s="333"/>
      <c r="J2531" s="82">
        <v>23</v>
      </c>
      <c r="K2531" s="320">
        <v>3</v>
      </c>
    </row>
    <row r="2532" spans="1:11" x14ac:dyDescent="0.3">
      <c r="A2532" s="366">
        <v>43005.461109780095</v>
      </c>
      <c r="B2532" s="318">
        <v>34965.853000000003</v>
      </c>
      <c r="C2532" s="355">
        <f t="shared" si="40"/>
        <v>0.29400000000168802</v>
      </c>
      <c r="D2532" s="420">
        <f t="shared" si="41"/>
        <v>0.14700000000084401</v>
      </c>
      <c r="H2532" s="337"/>
      <c r="I2532" s="333"/>
      <c r="J2532" s="82">
        <v>24</v>
      </c>
      <c r="K2532" s="321">
        <v>4</v>
      </c>
    </row>
    <row r="2533" spans="1:11" x14ac:dyDescent="0.3">
      <c r="A2533" s="366">
        <v>43005.502776388887</v>
      </c>
      <c r="B2533" s="318">
        <v>34966.161</v>
      </c>
      <c r="C2533" s="355">
        <f t="shared" si="40"/>
        <v>0.30799999999726424</v>
      </c>
      <c r="D2533" s="420">
        <f t="shared" si="41"/>
        <v>0.15399999999863212</v>
      </c>
      <c r="H2533" s="337"/>
      <c r="I2533" s="333"/>
      <c r="J2533" s="82">
        <v>25</v>
      </c>
      <c r="K2533" s="82">
        <v>1</v>
      </c>
    </row>
    <row r="2534" spans="1:11" x14ac:dyDescent="0.3">
      <c r="A2534" s="366">
        <v>43005.544442997685</v>
      </c>
      <c r="B2534" s="318">
        <v>34966.461000000003</v>
      </c>
      <c r="C2534" s="355">
        <f t="shared" si="40"/>
        <v>0.30000000000291038</v>
      </c>
      <c r="D2534" s="420">
        <f t="shared" si="41"/>
        <v>0.15000000000145519</v>
      </c>
      <c r="H2534" s="337"/>
      <c r="I2534" s="333"/>
      <c r="J2534" s="82">
        <v>26</v>
      </c>
      <c r="K2534" s="319">
        <v>2</v>
      </c>
    </row>
    <row r="2535" spans="1:11" x14ac:dyDescent="0.3">
      <c r="A2535" s="366">
        <v>43005.586109606484</v>
      </c>
      <c r="B2535" s="318">
        <v>34966.75</v>
      </c>
      <c r="C2535" s="355">
        <f t="shared" si="40"/>
        <v>0.28899999999703141</v>
      </c>
      <c r="D2535" s="420">
        <f t="shared" si="41"/>
        <v>0.1444999999985157</v>
      </c>
      <c r="H2535" s="337"/>
      <c r="I2535" s="333"/>
      <c r="J2535" s="82">
        <v>27</v>
      </c>
      <c r="K2535" s="320">
        <v>3</v>
      </c>
    </row>
    <row r="2536" spans="1:11" x14ac:dyDescent="0.3">
      <c r="A2536" s="366">
        <v>43005.627776215275</v>
      </c>
      <c r="B2536" s="318">
        <v>34967.053999999996</v>
      </c>
      <c r="C2536" s="355">
        <f t="shared" si="40"/>
        <v>0.30399999999644933</v>
      </c>
      <c r="D2536" s="420">
        <f t="shared" si="41"/>
        <v>0.15199999999822467</v>
      </c>
      <c r="H2536" s="337"/>
      <c r="I2536" s="333"/>
      <c r="J2536" s="82">
        <v>28</v>
      </c>
      <c r="K2536" s="321">
        <v>4</v>
      </c>
    </row>
    <row r="2537" spans="1:11" x14ac:dyDescent="0.3">
      <c r="A2537" s="366">
        <v>43005.669442824073</v>
      </c>
      <c r="B2537" s="318">
        <v>34967.357000000004</v>
      </c>
      <c r="C2537" s="355">
        <f t="shared" si="40"/>
        <v>0.30300000000715954</v>
      </c>
      <c r="D2537" s="420">
        <f t="shared" si="41"/>
        <v>0.15150000000357977</v>
      </c>
      <c r="H2537" s="337"/>
      <c r="I2537" s="333"/>
      <c r="J2537" s="82">
        <v>29</v>
      </c>
      <c r="K2537" s="82">
        <v>1</v>
      </c>
    </row>
    <row r="2538" spans="1:11" x14ac:dyDescent="0.3">
      <c r="A2538" s="366">
        <v>43005.711109432872</v>
      </c>
      <c r="B2538" s="318">
        <v>34967.656999999999</v>
      </c>
      <c r="C2538" s="355">
        <f t="shared" si="40"/>
        <v>0.29999999999563443</v>
      </c>
      <c r="D2538" s="420">
        <f t="shared" si="41"/>
        <v>0.14999999999781721</v>
      </c>
      <c r="H2538" s="337"/>
      <c r="I2538" s="333"/>
      <c r="J2538" s="82">
        <v>30</v>
      </c>
      <c r="K2538" s="319">
        <v>2</v>
      </c>
    </row>
    <row r="2539" spans="1:11" x14ac:dyDescent="0.3">
      <c r="A2539" s="366">
        <v>43005.752776041663</v>
      </c>
      <c r="B2539" s="318">
        <v>34967.94</v>
      </c>
      <c r="C2539" s="355">
        <f t="shared" si="40"/>
        <v>0.28300000000308501</v>
      </c>
      <c r="D2539" s="420">
        <f t="shared" si="41"/>
        <v>0.1415000000015425</v>
      </c>
      <c r="H2539" s="337"/>
      <c r="I2539" s="333"/>
      <c r="J2539" s="82">
        <v>31</v>
      </c>
      <c r="K2539" s="320">
        <v>3</v>
      </c>
    </row>
    <row r="2540" spans="1:11" x14ac:dyDescent="0.3">
      <c r="A2540" s="366">
        <v>43005.794442650462</v>
      </c>
      <c r="B2540" s="318">
        <v>34968.239999999998</v>
      </c>
      <c r="C2540" s="355">
        <f t="shared" si="40"/>
        <v>0.29999999999563443</v>
      </c>
      <c r="D2540" s="420">
        <f t="shared" si="41"/>
        <v>0.14999999999781721</v>
      </c>
      <c r="H2540" s="337"/>
      <c r="I2540" s="333"/>
      <c r="J2540" s="82">
        <v>32</v>
      </c>
      <c r="K2540" s="321">
        <v>4</v>
      </c>
    </row>
    <row r="2541" spans="1:11" x14ac:dyDescent="0.3">
      <c r="A2541" s="366">
        <v>43005.83610925926</v>
      </c>
      <c r="B2541" s="318">
        <v>34968.531000000003</v>
      </c>
      <c r="C2541" s="355">
        <f t="shared" si="40"/>
        <v>0.29100000000471482</v>
      </c>
      <c r="D2541" s="420">
        <f t="shared" si="41"/>
        <v>0.14550000000235741</v>
      </c>
      <c r="H2541" s="337"/>
      <c r="I2541" s="333"/>
      <c r="J2541" s="82">
        <v>33</v>
      </c>
      <c r="K2541" s="82">
        <v>1</v>
      </c>
    </row>
    <row r="2542" spans="1:11" x14ac:dyDescent="0.3">
      <c r="A2542" s="366">
        <v>43005.877775868059</v>
      </c>
      <c r="B2542" s="318">
        <v>34968.819000000003</v>
      </c>
      <c r="C2542" s="355">
        <f t="shared" si="40"/>
        <v>0.28800000000046566</v>
      </c>
      <c r="D2542" s="420">
        <f t="shared" si="41"/>
        <v>0.14400000000023283</v>
      </c>
      <c r="H2542" s="337"/>
      <c r="I2542" s="333"/>
      <c r="J2542" s="82">
        <v>34</v>
      </c>
      <c r="K2542" s="319">
        <v>2</v>
      </c>
    </row>
    <row r="2543" spans="1:11" x14ac:dyDescent="0.3">
      <c r="A2543" s="366">
        <v>43005.91944247685</v>
      </c>
      <c r="B2543" s="318">
        <v>34969.120999999999</v>
      </c>
      <c r="C2543" s="355">
        <f t="shared" si="40"/>
        <v>0.30199999999604188</v>
      </c>
      <c r="D2543" s="420">
        <f t="shared" si="41"/>
        <v>0.15099999999802094</v>
      </c>
      <c r="H2543" s="337"/>
      <c r="I2543" s="333"/>
      <c r="J2543" s="82">
        <v>35</v>
      </c>
      <c r="K2543" s="320">
        <v>3</v>
      </c>
    </row>
    <row r="2544" spans="1:11" x14ac:dyDescent="0.3">
      <c r="A2544" s="360">
        <v>43005.961109085649</v>
      </c>
      <c r="B2544" s="323">
        <v>34969.417999999998</v>
      </c>
      <c r="C2544" s="356">
        <f t="shared" si="40"/>
        <v>0.29699999999866122</v>
      </c>
      <c r="D2544" s="418">
        <f t="shared" si="41"/>
        <v>0.14849999999933061</v>
      </c>
      <c r="E2544" s="336">
        <f>SUM(C2521:C2544)*7.4805194805</f>
        <v>53.216415584287446</v>
      </c>
      <c r="F2544" s="324">
        <f>AVERAGE(D2521:D2544)</f>
        <v>0.14820833333336245</v>
      </c>
      <c r="G2544" s="324">
        <f>_xlfn.STDEV.S(D2521:D2544)</f>
        <v>3.4919680087406005E-3</v>
      </c>
      <c r="H2544" s="337"/>
      <c r="I2544" s="333"/>
      <c r="J2544" s="82">
        <v>36</v>
      </c>
      <c r="K2544" s="321">
        <v>4</v>
      </c>
    </row>
    <row r="2545" spans="1:11" x14ac:dyDescent="0.3">
      <c r="A2545" s="366">
        <v>43006.002775694447</v>
      </c>
      <c r="B2545" s="318">
        <v>34969.701999999997</v>
      </c>
      <c r="C2545" s="355">
        <f t="shared" si="40"/>
        <v>0.28399999999965075</v>
      </c>
      <c r="D2545" s="420">
        <f t="shared" si="41"/>
        <v>0.14199999999982538</v>
      </c>
      <c r="H2545" s="337"/>
      <c r="I2545" s="333"/>
      <c r="J2545" s="82">
        <v>37</v>
      </c>
      <c r="K2545" s="82">
        <v>1</v>
      </c>
    </row>
    <row r="2546" spans="1:11" x14ac:dyDescent="0.3">
      <c r="A2546" s="366">
        <v>43006.044442303239</v>
      </c>
      <c r="B2546" s="318">
        <v>34970.000999999997</v>
      </c>
      <c r="C2546" s="355">
        <f t="shared" si="40"/>
        <v>0.29899999999906868</v>
      </c>
      <c r="D2546" s="420">
        <f t="shared" si="41"/>
        <v>0.14949999999953434</v>
      </c>
      <c r="H2546" s="337"/>
      <c r="I2546" s="333"/>
      <c r="J2546" s="82">
        <v>38</v>
      </c>
      <c r="K2546" s="319">
        <v>2</v>
      </c>
    </row>
    <row r="2547" spans="1:11" x14ac:dyDescent="0.3">
      <c r="A2547" s="366">
        <v>43006.086108912037</v>
      </c>
      <c r="B2547" s="318">
        <v>34970.309000000001</v>
      </c>
      <c r="C2547" s="355">
        <f t="shared" si="40"/>
        <v>0.3080000000045402</v>
      </c>
      <c r="D2547" s="420">
        <f t="shared" si="41"/>
        <v>0.1540000000022701</v>
      </c>
      <c r="H2547" s="337"/>
      <c r="I2547" s="333"/>
      <c r="J2547" s="82">
        <v>39</v>
      </c>
      <c r="K2547" s="320">
        <v>3</v>
      </c>
    </row>
    <row r="2548" spans="1:11" x14ac:dyDescent="0.3">
      <c r="A2548" s="366">
        <v>43006.127775520836</v>
      </c>
      <c r="B2548" s="318">
        <v>34970.603000000003</v>
      </c>
      <c r="C2548" s="355">
        <f t="shared" si="40"/>
        <v>0.29400000000168802</v>
      </c>
      <c r="D2548" s="420">
        <f t="shared" si="41"/>
        <v>0.14700000000084401</v>
      </c>
      <c r="H2548" s="337"/>
      <c r="I2548" s="333"/>
      <c r="J2548" s="82">
        <v>40</v>
      </c>
      <c r="K2548" s="321">
        <v>4</v>
      </c>
    </row>
    <row r="2549" spans="1:11" x14ac:dyDescent="0.3">
      <c r="A2549" s="366">
        <v>43006.169442129627</v>
      </c>
      <c r="B2549" s="318">
        <v>34970.904999999999</v>
      </c>
      <c r="C2549" s="355">
        <f t="shared" si="40"/>
        <v>0.30199999999604188</v>
      </c>
      <c r="D2549" s="420">
        <f t="shared" si="41"/>
        <v>0.15099999999802094</v>
      </c>
      <c r="H2549" s="337"/>
      <c r="I2549" s="333"/>
      <c r="J2549" s="82">
        <v>41</v>
      </c>
      <c r="K2549" s="82">
        <v>1</v>
      </c>
    </row>
    <row r="2550" spans="1:11" x14ac:dyDescent="0.3">
      <c r="A2550" s="366">
        <v>43006.211108738426</v>
      </c>
      <c r="B2550" s="318">
        <v>34971.216</v>
      </c>
      <c r="C2550" s="355">
        <f t="shared" si="40"/>
        <v>0.3110000000015134</v>
      </c>
      <c r="D2550" s="420">
        <f t="shared" si="41"/>
        <v>0.1555000000007567</v>
      </c>
      <c r="H2550" s="337"/>
      <c r="I2550" s="333"/>
      <c r="J2550" s="82">
        <v>42</v>
      </c>
      <c r="K2550" s="319">
        <v>2</v>
      </c>
    </row>
    <row r="2551" spans="1:11" x14ac:dyDescent="0.3">
      <c r="A2551" s="366">
        <v>43006.252775347224</v>
      </c>
      <c r="B2551" s="318">
        <v>34971.519</v>
      </c>
      <c r="C2551" s="355">
        <f t="shared" si="40"/>
        <v>0.30299999999988358</v>
      </c>
      <c r="D2551" s="420">
        <f t="shared" si="41"/>
        <v>0.15149999999994179</v>
      </c>
      <c r="H2551" s="337"/>
      <c r="I2551" s="333"/>
      <c r="J2551" s="82">
        <v>43</v>
      </c>
      <c r="K2551" s="320">
        <v>3</v>
      </c>
    </row>
    <row r="2552" spans="1:11" x14ac:dyDescent="0.3">
      <c r="A2552" s="366">
        <v>43006.294441956015</v>
      </c>
      <c r="B2552" s="318">
        <v>34971.817000000003</v>
      </c>
      <c r="C2552" s="355">
        <f t="shared" si="40"/>
        <v>0.29800000000250293</v>
      </c>
      <c r="D2552" s="420">
        <f t="shared" si="41"/>
        <v>0.14900000000125146</v>
      </c>
      <c r="H2552" s="337"/>
      <c r="I2552" s="333"/>
      <c r="J2552" s="82">
        <v>44</v>
      </c>
      <c r="K2552" s="321">
        <v>4</v>
      </c>
    </row>
    <row r="2553" spans="1:11" x14ac:dyDescent="0.3">
      <c r="A2553" s="366">
        <v>43006.336108564814</v>
      </c>
      <c r="B2553" s="318">
        <v>34972.127</v>
      </c>
      <c r="C2553" s="355">
        <f t="shared" si="40"/>
        <v>0.30999999999767169</v>
      </c>
      <c r="D2553" s="420">
        <f t="shared" si="41"/>
        <v>0.15499999999883585</v>
      </c>
      <c r="H2553" s="337"/>
      <c r="I2553" s="333"/>
      <c r="J2553" s="82">
        <v>45</v>
      </c>
      <c r="K2553" s="82">
        <v>1</v>
      </c>
    </row>
    <row r="2554" spans="1:11" x14ac:dyDescent="0.3">
      <c r="A2554" s="366">
        <v>43006.377775173612</v>
      </c>
      <c r="B2554" s="318">
        <v>34972.43</v>
      </c>
      <c r="C2554" s="355">
        <f t="shared" si="40"/>
        <v>0.30299999999988358</v>
      </c>
      <c r="D2554" s="420">
        <f t="shared" si="41"/>
        <v>0.15149999999994179</v>
      </c>
      <c r="H2554" s="337"/>
      <c r="I2554" s="333"/>
      <c r="J2554" s="82">
        <v>46</v>
      </c>
      <c r="K2554" s="319">
        <v>2</v>
      </c>
    </row>
    <row r="2555" spans="1:11" x14ac:dyDescent="0.3">
      <c r="A2555" s="366">
        <v>43006.419441782411</v>
      </c>
      <c r="B2555" s="318">
        <v>34972.720999999998</v>
      </c>
      <c r="C2555" s="355">
        <f t="shared" si="40"/>
        <v>0.29099999999743886</v>
      </c>
      <c r="D2555" s="420">
        <f t="shared" si="41"/>
        <v>0.14549999999871943</v>
      </c>
      <c r="H2555" s="337"/>
      <c r="I2555" s="333"/>
      <c r="J2555" s="82">
        <v>47</v>
      </c>
      <c r="K2555" s="320">
        <v>3</v>
      </c>
    </row>
    <row r="2556" spans="1:11" x14ac:dyDescent="0.3">
      <c r="A2556" s="366">
        <v>43006.461108391202</v>
      </c>
      <c r="B2556" s="318">
        <v>34973.021999999997</v>
      </c>
      <c r="C2556" s="355">
        <f t="shared" si="40"/>
        <v>0.30099999999947613</v>
      </c>
      <c r="D2556" s="420">
        <f t="shared" si="41"/>
        <v>0.15049999999973807</v>
      </c>
      <c r="H2556" s="337"/>
      <c r="I2556" s="333"/>
      <c r="J2556" s="82">
        <v>48</v>
      </c>
      <c r="K2556" s="321">
        <v>4</v>
      </c>
    </row>
    <row r="2557" spans="1:11" x14ac:dyDescent="0.3">
      <c r="A2557" s="366">
        <v>43006.502775000001</v>
      </c>
      <c r="B2557" s="318">
        <v>34973.326000000001</v>
      </c>
      <c r="C2557" s="355">
        <f t="shared" si="40"/>
        <v>0.30400000000372529</v>
      </c>
      <c r="D2557" s="420">
        <f t="shared" si="41"/>
        <v>0.15200000000186265</v>
      </c>
      <c r="H2557" s="337"/>
      <c r="I2557" s="333"/>
      <c r="J2557" s="82">
        <v>49</v>
      </c>
      <c r="K2557" s="82">
        <v>1</v>
      </c>
    </row>
    <row r="2558" spans="1:11" x14ac:dyDescent="0.3">
      <c r="A2558" s="366">
        <v>43006.544441608799</v>
      </c>
      <c r="B2558" s="318">
        <v>34973.620999999999</v>
      </c>
      <c r="C2558" s="355">
        <f t="shared" si="40"/>
        <v>0.29499999999825377</v>
      </c>
      <c r="D2558" s="420">
        <f t="shared" si="41"/>
        <v>0.14749999999912689</v>
      </c>
      <c r="H2558" s="337"/>
      <c r="I2558" s="333"/>
      <c r="J2558" s="82">
        <v>50</v>
      </c>
      <c r="K2558" s="319">
        <v>2</v>
      </c>
    </row>
    <row r="2559" spans="1:11" x14ac:dyDescent="0.3">
      <c r="A2559" s="366">
        <v>43006.586108217591</v>
      </c>
      <c r="B2559" s="318">
        <v>34973.917999999998</v>
      </c>
      <c r="C2559" s="355">
        <f t="shared" si="40"/>
        <v>0.29699999999866122</v>
      </c>
      <c r="D2559" s="420">
        <f t="shared" si="41"/>
        <v>0.14849999999933061</v>
      </c>
      <c r="H2559" s="337"/>
      <c r="I2559" s="333"/>
      <c r="J2559" s="82">
        <v>51</v>
      </c>
      <c r="K2559" s="320">
        <v>3</v>
      </c>
    </row>
    <row r="2560" spans="1:11" x14ac:dyDescent="0.3">
      <c r="A2560" s="366">
        <v>43006.627774826389</v>
      </c>
      <c r="B2560" s="318">
        <v>34974.218000000001</v>
      </c>
      <c r="C2560" s="355">
        <f t="shared" si="40"/>
        <v>0.30000000000291038</v>
      </c>
      <c r="D2560" s="420">
        <f t="shared" si="41"/>
        <v>0.15000000000145519</v>
      </c>
      <c r="H2560" s="337"/>
      <c r="I2560" s="333"/>
      <c r="J2560" s="82">
        <v>52</v>
      </c>
      <c r="K2560" s="321">
        <v>4</v>
      </c>
    </row>
    <row r="2561" spans="1:11" x14ac:dyDescent="0.3">
      <c r="A2561" s="366">
        <v>43006.669441435188</v>
      </c>
      <c r="B2561" s="318">
        <v>34974.51</v>
      </c>
      <c r="C2561" s="355">
        <f t="shared" si="40"/>
        <v>0.29200000000128057</v>
      </c>
      <c r="D2561" s="420">
        <f t="shared" si="41"/>
        <v>0.14600000000064028</v>
      </c>
      <c r="H2561" s="337"/>
      <c r="I2561" s="333"/>
      <c r="J2561" s="82">
        <v>53</v>
      </c>
      <c r="K2561" s="82">
        <v>1</v>
      </c>
    </row>
    <row r="2562" spans="1:11" x14ac:dyDescent="0.3">
      <c r="A2562" s="366">
        <v>43006.711108043979</v>
      </c>
      <c r="B2562" s="318">
        <v>34974.798000000003</v>
      </c>
      <c r="C2562" s="355">
        <f t="shared" si="40"/>
        <v>0.28800000000046566</v>
      </c>
      <c r="D2562" s="420">
        <f t="shared" si="41"/>
        <v>0.14400000000023283</v>
      </c>
      <c r="H2562" s="337"/>
      <c r="I2562" s="333"/>
      <c r="J2562" s="82">
        <v>54</v>
      </c>
      <c r="K2562" s="319">
        <v>2</v>
      </c>
    </row>
    <row r="2563" spans="1:11" x14ac:dyDescent="0.3">
      <c r="A2563" s="366">
        <v>43006.752774652778</v>
      </c>
      <c r="B2563" s="318">
        <v>34975.097999999998</v>
      </c>
      <c r="C2563" s="355">
        <f t="shared" si="40"/>
        <v>0.29999999999563443</v>
      </c>
      <c r="D2563" s="420">
        <f t="shared" si="41"/>
        <v>0.14999999999781721</v>
      </c>
      <c r="H2563" s="337"/>
      <c r="I2563" s="333"/>
      <c r="J2563" s="82">
        <v>55</v>
      </c>
      <c r="K2563" s="320">
        <v>3</v>
      </c>
    </row>
    <row r="2564" spans="1:11" x14ac:dyDescent="0.3">
      <c r="A2564" s="366">
        <v>43006.794441261576</v>
      </c>
      <c r="B2564" s="318">
        <v>34975.379999999997</v>
      </c>
      <c r="C2564" s="355">
        <f t="shared" si="40"/>
        <v>0.2819999999992433</v>
      </c>
      <c r="D2564" s="420">
        <f t="shared" si="41"/>
        <v>0.14099999999962165</v>
      </c>
      <c r="H2564" s="337"/>
      <c r="I2564" s="333"/>
      <c r="J2564" s="82">
        <v>56</v>
      </c>
      <c r="K2564" s="321">
        <v>4</v>
      </c>
    </row>
    <row r="2565" spans="1:11" x14ac:dyDescent="0.3">
      <c r="A2565" s="366">
        <v>43006.836107870367</v>
      </c>
      <c r="B2565" s="318">
        <v>34975.67</v>
      </c>
      <c r="C2565" s="355">
        <f t="shared" si="40"/>
        <v>0.29000000000087311</v>
      </c>
      <c r="D2565" s="420">
        <f t="shared" si="41"/>
        <v>0.14500000000043656</v>
      </c>
      <c r="H2565" s="337"/>
      <c r="I2565" s="333"/>
      <c r="J2565" s="82">
        <v>57</v>
      </c>
      <c r="K2565" s="82">
        <v>1</v>
      </c>
    </row>
    <row r="2566" spans="1:11" x14ac:dyDescent="0.3">
      <c r="A2566" s="366">
        <v>43006.877774479166</v>
      </c>
      <c r="B2566" s="318">
        <v>34975.96</v>
      </c>
      <c r="C2566" s="355">
        <f t="shared" si="40"/>
        <v>0.29000000000087311</v>
      </c>
      <c r="D2566" s="420">
        <f t="shared" si="41"/>
        <v>0.14500000000043656</v>
      </c>
      <c r="H2566" s="337"/>
      <c r="I2566" s="333"/>
      <c r="J2566" s="82">
        <v>58</v>
      </c>
      <c r="K2566" s="319">
        <v>2</v>
      </c>
    </row>
    <row r="2567" spans="1:11" x14ac:dyDescent="0.3">
      <c r="A2567" s="366">
        <v>43006.919441087965</v>
      </c>
      <c r="B2567" s="318">
        <v>34976.258000000002</v>
      </c>
      <c r="C2567" s="355">
        <f t="shared" si="40"/>
        <v>0.29800000000250293</v>
      </c>
      <c r="D2567" s="420">
        <f t="shared" si="41"/>
        <v>0.14900000000125146</v>
      </c>
      <c r="H2567" s="337"/>
      <c r="I2567" s="333"/>
      <c r="J2567" s="82">
        <v>59</v>
      </c>
      <c r="K2567" s="320">
        <v>3</v>
      </c>
    </row>
    <row r="2568" spans="1:11" x14ac:dyDescent="0.3">
      <c r="A2568" s="360">
        <v>43006.961107696756</v>
      </c>
      <c r="B2568" s="323">
        <v>34976.548999999999</v>
      </c>
      <c r="C2568" s="356">
        <f t="shared" si="40"/>
        <v>0.29099999999743886</v>
      </c>
      <c r="D2568" s="418">
        <f t="shared" si="41"/>
        <v>0.14549999999871943</v>
      </c>
      <c r="E2568" s="336">
        <f>SUM(C2545:C2568)*7.4805194805</f>
        <v>53.343584415454643</v>
      </c>
      <c r="F2568" s="324">
        <f>AVERAGE(D2545:D2568)</f>
        <v>0.14856250000002547</v>
      </c>
      <c r="G2568" s="324">
        <f>_xlfn.STDEV.S(D2545:D2568)</f>
        <v>3.8372105472610197E-3</v>
      </c>
      <c r="H2568" s="337"/>
      <c r="I2568" s="333"/>
      <c r="J2568" s="82">
        <v>60</v>
      </c>
      <c r="K2568" s="321">
        <v>4</v>
      </c>
    </row>
    <row r="2569" spans="1:11" x14ac:dyDescent="0.3">
      <c r="A2569" s="366">
        <v>43007.002774305554</v>
      </c>
      <c r="B2569" s="318">
        <v>34976.838000000003</v>
      </c>
      <c r="C2569" s="355">
        <f t="shared" si="40"/>
        <v>0.28900000000430737</v>
      </c>
      <c r="D2569" s="420">
        <f t="shared" si="41"/>
        <v>0.14450000000215368</v>
      </c>
      <c r="H2569" s="337"/>
      <c r="I2569" s="333"/>
      <c r="J2569" s="82">
        <v>61</v>
      </c>
      <c r="K2569" s="82">
        <v>1</v>
      </c>
    </row>
    <row r="2570" spans="1:11" x14ac:dyDescent="0.3">
      <c r="A2570" s="366">
        <v>43007.044440914353</v>
      </c>
      <c r="B2570" s="318">
        <v>34977.141000000003</v>
      </c>
      <c r="C2570" s="355">
        <f t="shared" si="40"/>
        <v>0.30299999999988358</v>
      </c>
      <c r="D2570" s="420">
        <f t="shared" si="41"/>
        <v>0.15149999999994179</v>
      </c>
      <c r="H2570" s="337"/>
      <c r="I2570" s="333"/>
      <c r="J2570" s="82">
        <v>62</v>
      </c>
      <c r="K2570" s="319">
        <v>2</v>
      </c>
    </row>
    <row r="2571" spans="1:11" x14ac:dyDescent="0.3">
      <c r="A2571" s="366">
        <v>43007.086107523151</v>
      </c>
      <c r="B2571" s="318">
        <v>34977.438999999998</v>
      </c>
      <c r="C2571" s="355">
        <f t="shared" si="40"/>
        <v>0.29799999999522697</v>
      </c>
      <c r="D2571" s="420">
        <f t="shared" si="41"/>
        <v>0.14899999999761349</v>
      </c>
      <c r="H2571" s="337"/>
      <c r="I2571" s="333"/>
      <c r="J2571" s="82">
        <v>63</v>
      </c>
      <c r="K2571" s="320">
        <v>3</v>
      </c>
    </row>
    <row r="2572" spans="1:11" x14ac:dyDescent="0.3">
      <c r="A2572" s="366">
        <v>43007.127774131943</v>
      </c>
      <c r="B2572" s="318">
        <v>34977.730000000003</v>
      </c>
      <c r="C2572" s="355">
        <f t="shared" si="40"/>
        <v>0.29100000000471482</v>
      </c>
      <c r="D2572" s="420">
        <f t="shared" si="41"/>
        <v>0.14550000000235741</v>
      </c>
      <c r="H2572" s="337"/>
      <c r="I2572" s="333"/>
      <c r="J2572" s="82">
        <v>64</v>
      </c>
      <c r="K2572" s="321">
        <v>4</v>
      </c>
    </row>
    <row r="2573" spans="1:11" x14ac:dyDescent="0.3">
      <c r="A2573" s="366">
        <v>43007.169440740741</v>
      </c>
      <c r="B2573" s="318">
        <v>34978.034</v>
      </c>
      <c r="C2573" s="355">
        <f t="shared" si="40"/>
        <v>0.30399999999644933</v>
      </c>
      <c r="D2573" s="420">
        <f t="shared" si="41"/>
        <v>0.15199999999822467</v>
      </c>
      <c r="H2573" s="337"/>
      <c r="I2573" s="333"/>
      <c r="J2573" s="82">
        <v>65</v>
      </c>
      <c r="K2573" s="82">
        <v>1</v>
      </c>
    </row>
    <row r="2574" spans="1:11" x14ac:dyDescent="0.3">
      <c r="A2574" s="366">
        <v>43007.21110734954</v>
      </c>
      <c r="B2574" s="318">
        <v>34978.339999999997</v>
      </c>
      <c r="C2574" s="355">
        <f t="shared" si="40"/>
        <v>0.30599999999685679</v>
      </c>
      <c r="D2574" s="420">
        <f t="shared" si="41"/>
        <v>0.15299999999842839</v>
      </c>
      <c r="H2574" s="337"/>
      <c r="I2574" s="333"/>
      <c r="J2574" s="82">
        <v>66</v>
      </c>
      <c r="K2574" s="319">
        <v>2</v>
      </c>
    </row>
    <row r="2575" spans="1:11" x14ac:dyDescent="0.3">
      <c r="A2575" s="366">
        <v>43007.252773958331</v>
      </c>
      <c r="B2575" s="318">
        <v>34978.639000000003</v>
      </c>
      <c r="C2575" s="355">
        <f t="shared" si="40"/>
        <v>0.29900000000634464</v>
      </c>
      <c r="D2575" s="420">
        <f t="shared" si="41"/>
        <v>0.14950000000317232</v>
      </c>
      <c r="H2575" s="337"/>
      <c r="I2575" s="333"/>
      <c r="J2575" s="82">
        <v>67</v>
      </c>
      <c r="K2575" s="320">
        <v>3</v>
      </c>
    </row>
    <row r="2576" spans="1:11" x14ac:dyDescent="0.3">
      <c r="A2576" s="366">
        <v>43007.29444056713</v>
      </c>
      <c r="B2576" s="318">
        <v>34978.936999999998</v>
      </c>
      <c r="C2576" s="355">
        <f t="shared" si="40"/>
        <v>0.29799999999522697</v>
      </c>
      <c r="D2576" s="420">
        <f t="shared" si="41"/>
        <v>0.14899999999761349</v>
      </c>
      <c r="H2576" s="337"/>
      <c r="I2576" s="333"/>
      <c r="J2576" s="82">
        <v>68</v>
      </c>
      <c r="K2576" s="321">
        <v>4</v>
      </c>
    </row>
    <row r="2577" spans="1:11" x14ac:dyDescent="0.3">
      <c r="A2577" s="366">
        <v>43007.336107175928</v>
      </c>
      <c r="B2577" s="318">
        <v>34979.245000000003</v>
      </c>
      <c r="C2577" s="355">
        <f t="shared" si="40"/>
        <v>0.3080000000045402</v>
      </c>
      <c r="D2577" s="420">
        <f t="shared" si="41"/>
        <v>0.1540000000022701</v>
      </c>
      <c r="H2577" s="337"/>
      <c r="I2577" s="333"/>
      <c r="J2577" s="82">
        <v>69</v>
      </c>
      <c r="K2577" s="82">
        <v>1</v>
      </c>
    </row>
    <row r="2578" spans="1:11" x14ac:dyDescent="0.3">
      <c r="A2578" s="366">
        <v>43007.377773784719</v>
      </c>
      <c r="B2578" s="318">
        <v>34979.542999999998</v>
      </c>
      <c r="C2578" s="355">
        <f t="shared" si="40"/>
        <v>0.29799999999522697</v>
      </c>
      <c r="D2578" s="420">
        <f t="shared" si="41"/>
        <v>0.14899999999761349</v>
      </c>
      <c r="H2578" s="337"/>
      <c r="I2578" s="333"/>
      <c r="J2578" s="82">
        <v>70</v>
      </c>
      <c r="K2578" s="319">
        <v>2</v>
      </c>
    </row>
    <row r="2579" spans="1:11" x14ac:dyDescent="0.3">
      <c r="A2579" s="366">
        <v>43007.419440393518</v>
      </c>
      <c r="B2579" s="318">
        <v>34979.837</v>
      </c>
      <c r="C2579" s="355">
        <f t="shared" si="40"/>
        <v>0.29400000000168802</v>
      </c>
      <c r="D2579" s="420">
        <f t="shared" si="41"/>
        <v>0.14700000000084401</v>
      </c>
      <c r="H2579" s="337"/>
      <c r="I2579" s="333"/>
      <c r="J2579" s="82">
        <v>71</v>
      </c>
      <c r="K2579" s="320">
        <v>3</v>
      </c>
    </row>
    <row r="2580" spans="1:11" x14ac:dyDescent="0.3">
      <c r="A2580" s="366">
        <v>43007.461107002317</v>
      </c>
      <c r="B2580" s="318">
        <v>34980.137999999999</v>
      </c>
      <c r="C2580" s="355">
        <f t="shared" si="40"/>
        <v>0.30099999999947613</v>
      </c>
      <c r="D2580" s="420">
        <f t="shared" si="41"/>
        <v>0.15049999999973807</v>
      </c>
      <c r="H2580" s="337"/>
      <c r="I2580" s="333"/>
      <c r="J2580" s="82">
        <v>72</v>
      </c>
      <c r="K2580" s="321">
        <v>4</v>
      </c>
    </row>
    <row r="2581" spans="1:11" x14ac:dyDescent="0.3">
      <c r="A2581" s="366">
        <v>43007.502773611108</v>
      </c>
      <c r="B2581" s="318">
        <v>34980.434000000001</v>
      </c>
      <c r="C2581" s="355">
        <f t="shared" si="40"/>
        <v>0.29600000000209548</v>
      </c>
      <c r="D2581" s="420">
        <f t="shared" si="41"/>
        <v>0.14800000000104774</v>
      </c>
      <c r="H2581" s="337"/>
      <c r="I2581" s="333"/>
      <c r="J2581" s="82">
        <v>73</v>
      </c>
      <c r="K2581" s="82">
        <v>1</v>
      </c>
    </row>
    <row r="2582" spans="1:11" x14ac:dyDescent="0.3">
      <c r="A2582" s="366">
        <v>43007.544440219906</v>
      </c>
      <c r="B2582" s="318">
        <v>34980.724000000002</v>
      </c>
      <c r="C2582" s="355">
        <f t="shared" si="40"/>
        <v>0.29000000000087311</v>
      </c>
      <c r="D2582" s="420">
        <f t="shared" si="41"/>
        <v>0.14500000000043656</v>
      </c>
      <c r="H2582" s="337"/>
      <c r="I2582" s="333"/>
      <c r="J2582" s="82">
        <v>74</v>
      </c>
      <c r="K2582" s="319">
        <v>2</v>
      </c>
    </row>
    <row r="2583" spans="1:11" x14ac:dyDescent="0.3">
      <c r="A2583" s="366">
        <v>43007.586106828705</v>
      </c>
      <c r="B2583" s="318">
        <v>34981.025000000001</v>
      </c>
      <c r="C2583" s="355">
        <f t="shared" si="40"/>
        <v>0.30099999999947613</v>
      </c>
      <c r="D2583" s="420">
        <f t="shared" si="41"/>
        <v>0.15049999999973807</v>
      </c>
      <c r="H2583" s="337"/>
      <c r="I2583" s="333"/>
      <c r="J2583" s="82">
        <v>75</v>
      </c>
      <c r="K2583" s="320">
        <v>3</v>
      </c>
    </row>
    <row r="2584" spans="1:11" x14ac:dyDescent="0.3">
      <c r="A2584" s="366">
        <v>43007.627773437503</v>
      </c>
      <c r="B2584" s="318">
        <v>34981.324999999997</v>
      </c>
      <c r="C2584" s="355">
        <f t="shared" si="40"/>
        <v>0.29999999999563443</v>
      </c>
      <c r="D2584" s="420">
        <f t="shared" si="41"/>
        <v>0.14999999999781721</v>
      </c>
      <c r="H2584" s="337"/>
      <c r="I2584" s="333"/>
      <c r="J2584" s="82">
        <v>76</v>
      </c>
      <c r="K2584" s="321">
        <v>4</v>
      </c>
    </row>
    <row r="2585" spans="1:11" x14ac:dyDescent="0.3">
      <c r="A2585" s="366">
        <v>43007.669440046295</v>
      </c>
      <c r="B2585" s="318">
        <v>34981.612999999998</v>
      </c>
      <c r="C2585" s="355">
        <f t="shared" si="40"/>
        <v>0.28800000000046566</v>
      </c>
      <c r="D2585" s="420">
        <f t="shared" si="41"/>
        <v>0.14400000000023283</v>
      </c>
      <c r="H2585" s="337"/>
      <c r="I2585" s="333"/>
      <c r="J2585" s="82">
        <v>77</v>
      </c>
      <c r="K2585" s="82">
        <v>1</v>
      </c>
    </row>
    <row r="2586" spans="1:11" x14ac:dyDescent="0.3">
      <c r="A2586" s="366">
        <v>43007.711106655093</v>
      </c>
      <c r="B2586" s="318">
        <v>34981.906999999999</v>
      </c>
      <c r="C2586" s="355">
        <f t="shared" si="40"/>
        <v>0.29400000000168802</v>
      </c>
      <c r="D2586" s="420">
        <f t="shared" si="41"/>
        <v>0.14700000000084401</v>
      </c>
      <c r="H2586" s="337"/>
      <c r="I2586" s="333"/>
      <c r="J2586" s="82">
        <v>78</v>
      </c>
      <c r="K2586" s="319">
        <v>2</v>
      </c>
    </row>
    <row r="2587" spans="1:11" x14ac:dyDescent="0.3">
      <c r="A2587" s="366">
        <v>43007.752773263892</v>
      </c>
      <c r="B2587" s="318">
        <v>34982.205000000002</v>
      </c>
      <c r="C2587" s="355">
        <f t="shared" si="40"/>
        <v>0.29800000000250293</v>
      </c>
      <c r="D2587" s="420">
        <f t="shared" si="41"/>
        <v>0.14900000000125146</v>
      </c>
      <c r="H2587" s="337"/>
      <c r="I2587" s="333"/>
      <c r="J2587" s="82">
        <v>79</v>
      </c>
      <c r="K2587" s="320">
        <v>3</v>
      </c>
    </row>
    <row r="2588" spans="1:11" x14ac:dyDescent="0.3">
      <c r="A2588" s="366">
        <v>43007.794439872683</v>
      </c>
      <c r="B2588" s="318">
        <v>34982.495999999999</v>
      </c>
      <c r="C2588" s="355">
        <f t="shared" si="40"/>
        <v>0.29099999999743886</v>
      </c>
      <c r="D2588" s="420">
        <f t="shared" si="41"/>
        <v>0.14549999999871943</v>
      </c>
      <c r="H2588" s="337"/>
      <c r="I2588" s="333"/>
      <c r="J2588" s="82">
        <v>80</v>
      </c>
      <c r="K2588" s="321">
        <v>4</v>
      </c>
    </row>
    <row r="2589" spans="1:11" x14ac:dyDescent="0.3">
      <c r="A2589" s="366">
        <v>43007.836106481482</v>
      </c>
      <c r="B2589" s="318">
        <v>34982.781000000003</v>
      </c>
      <c r="C2589" s="355">
        <f t="shared" si="40"/>
        <v>0.28500000000349246</v>
      </c>
      <c r="D2589" s="420">
        <f t="shared" si="41"/>
        <v>0.14250000000174623</v>
      </c>
      <c r="H2589" s="337"/>
      <c r="I2589" s="333"/>
      <c r="J2589" s="82">
        <v>81</v>
      </c>
      <c r="K2589" s="82">
        <v>1</v>
      </c>
    </row>
    <row r="2590" spans="1:11" x14ac:dyDescent="0.3">
      <c r="A2590" s="366">
        <v>43007.87777309028</v>
      </c>
      <c r="B2590" s="318">
        <v>34983.078000000001</v>
      </c>
      <c r="C2590" s="355">
        <f t="shared" si="40"/>
        <v>0.29699999999866122</v>
      </c>
      <c r="D2590" s="420">
        <f t="shared" si="41"/>
        <v>0.14849999999933061</v>
      </c>
      <c r="H2590" s="337"/>
      <c r="I2590" s="333"/>
      <c r="J2590" s="82">
        <v>82</v>
      </c>
      <c r="K2590" s="319">
        <v>2</v>
      </c>
    </row>
    <row r="2591" spans="1:11" x14ac:dyDescent="0.3">
      <c r="A2591" s="366">
        <v>43007.919439699072</v>
      </c>
      <c r="B2591" s="318">
        <v>34983.370999999999</v>
      </c>
      <c r="C2591" s="355">
        <f t="shared" si="40"/>
        <v>0.29299999999784632</v>
      </c>
      <c r="D2591" s="420">
        <f t="shared" si="41"/>
        <v>0.14649999999892316</v>
      </c>
      <c r="H2591" s="337"/>
      <c r="I2591" s="333"/>
      <c r="J2591" s="82">
        <v>83</v>
      </c>
      <c r="K2591" s="320">
        <v>3</v>
      </c>
    </row>
    <row r="2592" spans="1:11" x14ac:dyDescent="0.3">
      <c r="A2592" s="360">
        <v>43007.96110630787</v>
      </c>
      <c r="B2592" s="323">
        <v>34983.652999999998</v>
      </c>
      <c r="C2592" s="356">
        <f t="shared" si="40"/>
        <v>0.2819999999992433</v>
      </c>
      <c r="D2592" s="418">
        <f t="shared" si="41"/>
        <v>0.14099999999962165</v>
      </c>
      <c r="E2592" s="336">
        <f>SUM(C2569:C2592)*7.4805194805</f>
        <v>53.14161038946721</v>
      </c>
      <c r="F2592" s="324">
        <f>AVERAGE(D2569:D2592)</f>
        <v>0.14799999999998667</v>
      </c>
      <c r="G2592" s="324">
        <f>_xlfn.STDEV.S(D2569:D2592)</f>
        <v>3.2670955053420076E-3</v>
      </c>
      <c r="H2592" s="337"/>
      <c r="I2592" s="333"/>
      <c r="J2592" s="82">
        <v>84</v>
      </c>
      <c r="K2592" s="321">
        <v>4</v>
      </c>
    </row>
    <row r="2593" spans="1:12" x14ac:dyDescent="0.3">
      <c r="A2593" s="366">
        <v>43008.002772916669</v>
      </c>
      <c r="B2593" s="318">
        <v>34983.949000000001</v>
      </c>
      <c r="C2593" s="355">
        <f t="shared" si="40"/>
        <v>0.29600000000209548</v>
      </c>
      <c r="D2593" s="420">
        <f t="shared" si="41"/>
        <v>0.14800000000104774</v>
      </c>
      <c r="H2593" s="337"/>
      <c r="I2593" s="333"/>
      <c r="J2593" s="82">
        <v>85</v>
      </c>
      <c r="K2593" s="82">
        <v>1</v>
      </c>
    </row>
    <row r="2594" spans="1:12" x14ac:dyDescent="0.3">
      <c r="A2594" s="366">
        <v>43008.04443952546</v>
      </c>
      <c r="B2594" s="318">
        <v>34984.252999999997</v>
      </c>
      <c r="C2594" s="355">
        <f t="shared" si="40"/>
        <v>0.30399999999644933</v>
      </c>
      <c r="D2594" s="420">
        <f t="shared" si="41"/>
        <v>0.15199999999822467</v>
      </c>
      <c r="H2594" s="337"/>
      <c r="I2594" s="333"/>
      <c r="J2594" s="82">
        <v>86</v>
      </c>
      <c r="K2594" s="319">
        <v>2</v>
      </c>
    </row>
    <row r="2595" spans="1:12" x14ac:dyDescent="0.3">
      <c r="A2595" s="366">
        <v>43008.086106134258</v>
      </c>
      <c r="B2595" s="318">
        <v>34984.548999999999</v>
      </c>
      <c r="C2595" s="355">
        <f t="shared" si="40"/>
        <v>0.29600000000209548</v>
      </c>
      <c r="D2595" s="420">
        <f t="shared" si="41"/>
        <v>0.14800000000104774</v>
      </c>
      <c r="H2595" s="337"/>
      <c r="I2595" s="333"/>
      <c r="J2595" s="82">
        <v>87</v>
      </c>
      <c r="K2595" s="320">
        <v>3</v>
      </c>
    </row>
    <row r="2596" spans="1:12" x14ac:dyDescent="0.3">
      <c r="A2596" s="366">
        <v>43008.127772743057</v>
      </c>
      <c r="B2596" s="318">
        <v>34984.838000000003</v>
      </c>
      <c r="C2596" s="355">
        <f t="shared" si="40"/>
        <v>0.28900000000430737</v>
      </c>
      <c r="D2596" s="420">
        <f t="shared" si="41"/>
        <v>0.14450000000215368</v>
      </c>
      <c r="H2596" s="337"/>
      <c r="I2596" s="333"/>
      <c r="J2596" s="82">
        <v>88</v>
      </c>
      <c r="K2596" s="321">
        <v>4</v>
      </c>
    </row>
    <row r="2597" spans="1:12" x14ac:dyDescent="0.3">
      <c r="A2597" s="366">
        <v>43008.169439351848</v>
      </c>
      <c r="B2597" s="318">
        <v>34985.142</v>
      </c>
      <c r="C2597" s="355">
        <f t="shared" si="40"/>
        <v>0.30399999999644933</v>
      </c>
      <c r="D2597" s="420">
        <f t="shared" si="41"/>
        <v>0.15199999999822467</v>
      </c>
      <c r="H2597" s="337"/>
      <c r="I2597" s="333"/>
      <c r="J2597" s="82">
        <v>89</v>
      </c>
      <c r="K2597" s="82">
        <v>1</v>
      </c>
    </row>
    <row r="2598" spans="1:12" x14ac:dyDescent="0.3">
      <c r="A2598" s="366">
        <v>43008.211105960647</v>
      </c>
      <c r="B2598" s="318">
        <v>34985.447999999997</v>
      </c>
      <c r="C2598" s="355">
        <f t="shared" si="40"/>
        <v>0.30599999999685679</v>
      </c>
      <c r="D2598" s="420">
        <f t="shared" si="41"/>
        <v>0.15299999999842839</v>
      </c>
      <c r="H2598" s="337"/>
      <c r="I2598" s="333"/>
      <c r="J2598" s="82">
        <v>90</v>
      </c>
      <c r="K2598" s="319">
        <v>2</v>
      </c>
    </row>
    <row r="2599" spans="1:12" x14ac:dyDescent="0.3">
      <c r="A2599" s="366">
        <v>43008.252772569445</v>
      </c>
      <c r="B2599" s="318">
        <v>34985.743999999999</v>
      </c>
      <c r="C2599" s="355">
        <f t="shared" si="40"/>
        <v>0.29600000000209548</v>
      </c>
      <c r="D2599" s="420">
        <f t="shared" si="41"/>
        <v>0.14800000000104774</v>
      </c>
      <c r="H2599" s="337"/>
      <c r="I2599" s="333"/>
      <c r="J2599" s="82">
        <v>91</v>
      </c>
      <c r="K2599" s="320">
        <v>3</v>
      </c>
    </row>
    <row r="2600" spans="1:12" x14ac:dyDescent="0.3">
      <c r="A2600" s="366">
        <v>43008.294439178244</v>
      </c>
      <c r="B2600" s="318">
        <v>34986.052000000003</v>
      </c>
      <c r="C2600" s="355">
        <f t="shared" si="40"/>
        <v>0.3080000000045402</v>
      </c>
      <c r="D2600" s="420">
        <f t="shared" si="41"/>
        <v>0.1540000000022701</v>
      </c>
      <c r="H2600" s="337"/>
      <c r="I2600" s="333"/>
      <c r="J2600" s="82">
        <v>92</v>
      </c>
      <c r="K2600" s="321">
        <v>4</v>
      </c>
    </row>
    <row r="2601" spans="1:12" x14ac:dyDescent="0.3">
      <c r="A2601" s="366">
        <v>43008.336105787035</v>
      </c>
      <c r="B2601" s="318">
        <v>34986.358</v>
      </c>
      <c r="C2601" s="355">
        <f t="shared" si="40"/>
        <v>0.30599999999685679</v>
      </c>
      <c r="D2601" s="420">
        <f t="shared" si="41"/>
        <v>0.15299999999842839</v>
      </c>
      <c r="H2601" s="337"/>
      <c r="I2601" s="333"/>
      <c r="J2601" s="82">
        <v>93</v>
      </c>
      <c r="K2601" s="82">
        <v>1</v>
      </c>
    </row>
    <row r="2602" spans="1:12" x14ac:dyDescent="0.3">
      <c r="A2602" s="366">
        <v>43008.377772395834</v>
      </c>
      <c r="B2602" s="318">
        <v>34986.650999999998</v>
      </c>
      <c r="C2602" s="355">
        <f t="shared" si="40"/>
        <v>0.29299999999784632</v>
      </c>
      <c r="D2602" s="420">
        <f t="shared" si="41"/>
        <v>0.14649999999892316</v>
      </c>
      <c r="H2602" s="337"/>
      <c r="I2602" s="333"/>
      <c r="J2602" s="82">
        <v>94</v>
      </c>
      <c r="K2602" s="319">
        <v>2</v>
      </c>
    </row>
    <row r="2603" spans="1:12" x14ac:dyDescent="0.3">
      <c r="A2603" s="366">
        <v>43008.419439004632</v>
      </c>
      <c r="B2603" s="318">
        <v>34986.949999999997</v>
      </c>
      <c r="C2603" s="355">
        <f t="shared" si="40"/>
        <v>0.29899999999906868</v>
      </c>
      <c r="D2603" s="420">
        <f t="shared" si="41"/>
        <v>0.14949999999953434</v>
      </c>
      <c r="H2603" s="337"/>
      <c r="I2603" s="333"/>
      <c r="J2603" s="82">
        <v>95</v>
      </c>
      <c r="K2603" s="320">
        <v>3</v>
      </c>
    </row>
    <row r="2604" spans="1:12" x14ac:dyDescent="0.3">
      <c r="A2604" s="366">
        <v>43008.461105613424</v>
      </c>
      <c r="B2604" s="318">
        <v>34987.256000000001</v>
      </c>
      <c r="C2604" s="355">
        <f t="shared" si="40"/>
        <v>0.30600000000413274</v>
      </c>
      <c r="D2604" s="420">
        <f t="shared" si="41"/>
        <v>0.15300000000206637</v>
      </c>
      <c r="H2604" s="337"/>
      <c r="I2604" s="333"/>
      <c r="J2604" s="82">
        <v>96</v>
      </c>
      <c r="K2604" s="321">
        <v>4</v>
      </c>
    </row>
    <row r="2605" spans="1:12" x14ac:dyDescent="0.3">
      <c r="A2605" s="366">
        <v>43008.502772222222</v>
      </c>
      <c r="B2605" s="318">
        <v>34987.550999999999</v>
      </c>
      <c r="C2605" s="355">
        <f t="shared" si="40"/>
        <v>0.29499999999825377</v>
      </c>
      <c r="D2605" s="420">
        <f t="shared" si="41"/>
        <v>0.14749999999912689</v>
      </c>
      <c r="H2605" s="337"/>
      <c r="I2605" s="333"/>
      <c r="J2605" s="82">
        <v>97</v>
      </c>
      <c r="K2605" s="82">
        <v>1</v>
      </c>
    </row>
    <row r="2606" spans="1:12" x14ac:dyDescent="0.3">
      <c r="A2606" s="366">
        <v>43008.545138888891</v>
      </c>
      <c r="B2606" s="318">
        <v>34987.845000000001</v>
      </c>
      <c r="C2606" s="355">
        <f t="shared" si="40"/>
        <v>0.29400000000168802</v>
      </c>
      <c r="D2606" s="420">
        <f t="shared" si="41"/>
        <v>0.14700000000084401</v>
      </c>
      <c r="H2606" s="337"/>
      <c r="I2606" s="333"/>
      <c r="J2606" s="82">
        <v>1</v>
      </c>
      <c r="K2606" s="319">
        <v>2</v>
      </c>
      <c r="L2606" s="345" t="s">
        <v>313</v>
      </c>
    </row>
    <row r="2607" spans="1:12" x14ac:dyDescent="0.3">
      <c r="A2607" s="366">
        <v>43008.586805555555</v>
      </c>
      <c r="B2607" s="318">
        <v>34988.146000000001</v>
      </c>
      <c r="C2607" s="355">
        <f t="shared" si="40"/>
        <v>0.30099999999947613</v>
      </c>
      <c r="D2607" s="420">
        <f t="shared" si="41"/>
        <v>0.15049999999973807</v>
      </c>
      <c r="H2607" s="337"/>
      <c r="I2607" s="333"/>
      <c r="J2607" s="82">
        <v>2</v>
      </c>
      <c r="K2607" s="320">
        <v>3</v>
      </c>
    </row>
    <row r="2608" spans="1:12" x14ac:dyDescent="0.3">
      <c r="A2608" s="366">
        <v>43008.628472222219</v>
      </c>
      <c r="B2608" s="318">
        <v>34988.440999999999</v>
      </c>
      <c r="C2608" s="355">
        <f t="shared" si="40"/>
        <v>0.29499999999825377</v>
      </c>
      <c r="D2608" s="420">
        <f t="shared" si="41"/>
        <v>0.14749999999912689</v>
      </c>
      <c r="H2608" s="337"/>
      <c r="I2608" s="333"/>
      <c r="J2608" s="82">
        <v>3</v>
      </c>
      <c r="K2608" s="321">
        <v>4</v>
      </c>
    </row>
    <row r="2609" spans="1:11" x14ac:dyDescent="0.3">
      <c r="A2609" s="366">
        <v>43008.670138715279</v>
      </c>
      <c r="B2609" s="318">
        <v>34988.732000000004</v>
      </c>
      <c r="C2609" s="355">
        <f t="shared" si="40"/>
        <v>0.29100000000471482</v>
      </c>
      <c r="D2609" s="420">
        <f t="shared" si="41"/>
        <v>0.14550000000235741</v>
      </c>
      <c r="H2609" s="337"/>
      <c r="I2609" s="333"/>
      <c r="J2609" s="82">
        <v>4</v>
      </c>
      <c r="K2609" s="82">
        <v>1</v>
      </c>
    </row>
    <row r="2610" spans="1:11" x14ac:dyDescent="0.3">
      <c r="A2610" s="366">
        <v>43008.711805324077</v>
      </c>
      <c r="B2610" s="318">
        <v>34989.031000000003</v>
      </c>
      <c r="C2610" s="355">
        <f t="shared" si="40"/>
        <v>0.29899999999906868</v>
      </c>
      <c r="D2610" s="420">
        <f t="shared" si="41"/>
        <v>0.14949999999953434</v>
      </c>
      <c r="H2610" s="337"/>
      <c r="I2610" s="333"/>
      <c r="J2610" s="82">
        <v>5</v>
      </c>
      <c r="K2610" s="319">
        <v>2</v>
      </c>
    </row>
    <row r="2611" spans="1:11" x14ac:dyDescent="0.3">
      <c r="A2611" s="366">
        <v>43008.753471932869</v>
      </c>
      <c r="B2611" s="318">
        <v>34989.328000000001</v>
      </c>
      <c r="C2611" s="355">
        <f t="shared" si="40"/>
        <v>0.29699999999866122</v>
      </c>
      <c r="D2611" s="420">
        <f t="shared" si="41"/>
        <v>0.14849999999933061</v>
      </c>
      <c r="H2611" s="337"/>
      <c r="I2611" s="333"/>
      <c r="J2611" s="82">
        <v>6</v>
      </c>
      <c r="K2611" s="320">
        <v>3</v>
      </c>
    </row>
    <row r="2612" spans="1:11" x14ac:dyDescent="0.3">
      <c r="A2612" s="366">
        <v>43008.795138541667</v>
      </c>
      <c r="B2612" s="318">
        <v>34989.608</v>
      </c>
      <c r="C2612" s="355">
        <f t="shared" si="40"/>
        <v>0.27999999999883585</v>
      </c>
      <c r="D2612" s="420">
        <f t="shared" si="41"/>
        <v>0.13999999999941792</v>
      </c>
      <c r="H2612" s="337"/>
      <c r="I2612" s="333"/>
      <c r="J2612" s="82">
        <v>7</v>
      </c>
      <c r="K2612" s="321">
        <v>4</v>
      </c>
    </row>
    <row r="2613" spans="1:11" x14ac:dyDescent="0.3">
      <c r="A2613" s="366">
        <v>43008.836805150466</v>
      </c>
      <c r="B2613" s="318">
        <v>34989.892999999996</v>
      </c>
      <c r="C2613" s="355">
        <f t="shared" si="40"/>
        <v>0.2849999999962165</v>
      </c>
      <c r="D2613" s="420">
        <f t="shared" si="41"/>
        <v>0.14249999999810825</v>
      </c>
      <c r="H2613" s="337"/>
      <c r="I2613" s="333"/>
      <c r="J2613" s="82">
        <v>8</v>
      </c>
      <c r="K2613" s="82">
        <v>1</v>
      </c>
    </row>
    <row r="2614" spans="1:11" x14ac:dyDescent="0.3">
      <c r="A2614" s="366">
        <v>43008.878471759257</v>
      </c>
      <c r="B2614" s="318">
        <v>34990.180999999997</v>
      </c>
      <c r="C2614" s="355">
        <f t="shared" si="40"/>
        <v>0.28800000000046566</v>
      </c>
      <c r="D2614" s="420">
        <f t="shared" si="41"/>
        <v>0.14400000000023283</v>
      </c>
      <c r="H2614" s="337"/>
      <c r="I2614" s="333"/>
      <c r="J2614" s="82">
        <v>9</v>
      </c>
      <c r="K2614" s="319">
        <v>2</v>
      </c>
    </row>
    <row r="2615" spans="1:11" x14ac:dyDescent="0.3">
      <c r="A2615" s="366">
        <v>43008.920138368056</v>
      </c>
      <c r="B2615" s="318">
        <v>34990.468000000001</v>
      </c>
      <c r="C2615" s="355">
        <f t="shared" si="40"/>
        <v>0.28700000000389991</v>
      </c>
      <c r="D2615" s="420">
        <f t="shared" si="41"/>
        <v>0.14350000000194996</v>
      </c>
      <c r="H2615" s="337"/>
      <c r="I2615" s="333"/>
      <c r="J2615" s="82">
        <v>10</v>
      </c>
      <c r="K2615" s="320">
        <v>3</v>
      </c>
    </row>
    <row r="2616" spans="1:11" x14ac:dyDescent="0.3">
      <c r="A2616" s="360">
        <v>43008.961804976854</v>
      </c>
      <c r="B2616" s="323">
        <v>34990.747000000003</v>
      </c>
      <c r="C2616" s="356">
        <f t="shared" si="40"/>
        <v>0.2790000000022701</v>
      </c>
      <c r="D2616" s="418">
        <f t="shared" si="41"/>
        <v>0.13950000000113505</v>
      </c>
      <c r="E2616" s="336">
        <f>SUM(C2593:C2616)*7.4805194805</f>
        <v>53.066805194701395</v>
      </c>
      <c r="F2616" s="324">
        <f>AVERAGE(D2593:D2616)</f>
        <v>0.14779166666676247</v>
      </c>
      <c r="G2616" s="324">
        <f>_xlfn.STDEV.S(D2593:D2616)</f>
        <v>4.0537601079010371E-3</v>
      </c>
      <c r="H2616" s="337"/>
      <c r="I2616" s="333"/>
      <c r="J2616" s="82">
        <v>11</v>
      </c>
      <c r="K2616" s="321">
        <v>4</v>
      </c>
    </row>
    <row r="2617" spans="1:11" x14ac:dyDescent="0.3">
      <c r="A2617" s="366">
        <v>43009.003471585645</v>
      </c>
      <c r="B2617" s="318">
        <v>34991.038</v>
      </c>
      <c r="C2617" s="355">
        <f t="shared" si="40"/>
        <v>0.29099999999743886</v>
      </c>
      <c r="D2617" s="420">
        <f t="shared" si="41"/>
        <v>0.14549999999871943</v>
      </c>
      <c r="H2617" s="337"/>
      <c r="I2617" s="333"/>
      <c r="J2617" s="82">
        <v>12</v>
      </c>
      <c r="K2617" s="82">
        <v>1</v>
      </c>
    </row>
    <row r="2618" spans="1:11" x14ac:dyDescent="0.3">
      <c r="A2618" s="366">
        <v>43009.045138194444</v>
      </c>
      <c r="B2618" s="318">
        <v>34991.330999999998</v>
      </c>
      <c r="C2618" s="355">
        <f t="shared" ref="C2618:C2637" si="42">B2618-B2617</f>
        <v>0.29299999999784632</v>
      </c>
      <c r="D2618" s="420">
        <f t="shared" ref="D2618:D2634" si="43">C2618/2</f>
        <v>0.14649999999892316</v>
      </c>
      <c r="H2618" s="337"/>
      <c r="I2618" s="333"/>
      <c r="J2618" s="82">
        <v>13</v>
      </c>
      <c r="K2618" s="319">
        <v>2</v>
      </c>
    </row>
    <row r="2619" spans="1:11" x14ac:dyDescent="0.3">
      <c r="A2619" s="366">
        <v>43009.086804803243</v>
      </c>
      <c r="B2619" s="318">
        <v>34991.618000000002</v>
      </c>
      <c r="C2619" s="355">
        <f t="shared" si="42"/>
        <v>0.28700000000389991</v>
      </c>
      <c r="D2619" s="420">
        <f t="shared" si="43"/>
        <v>0.14350000000194996</v>
      </c>
      <c r="H2619" s="337"/>
      <c r="I2619" s="333"/>
      <c r="J2619" s="82">
        <v>14</v>
      </c>
      <c r="K2619" s="320">
        <v>3</v>
      </c>
    </row>
    <row r="2620" spans="1:11" x14ac:dyDescent="0.3">
      <c r="A2620" s="366">
        <v>43009.128471412034</v>
      </c>
      <c r="B2620" s="318">
        <v>34991.911</v>
      </c>
      <c r="C2620" s="355">
        <f t="shared" si="42"/>
        <v>0.29299999999784632</v>
      </c>
      <c r="D2620" s="420">
        <f t="shared" si="43"/>
        <v>0.14649999999892316</v>
      </c>
      <c r="H2620" s="337"/>
      <c r="I2620" s="333"/>
      <c r="J2620" s="82">
        <v>15</v>
      </c>
      <c r="K2620" s="321">
        <v>4</v>
      </c>
    </row>
    <row r="2621" spans="1:11" x14ac:dyDescent="0.3">
      <c r="A2621" s="366">
        <v>43009.170138020832</v>
      </c>
      <c r="B2621" s="318">
        <v>34992.213000000003</v>
      </c>
      <c r="C2621" s="355">
        <f t="shared" si="42"/>
        <v>0.30200000000331784</v>
      </c>
      <c r="D2621" s="420">
        <f t="shared" si="43"/>
        <v>0.15100000000165892</v>
      </c>
      <c r="H2621" s="337"/>
      <c r="I2621" s="333"/>
      <c r="J2621" s="82">
        <v>16</v>
      </c>
      <c r="K2621" s="82">
        <v>1</v>
      </c>
    </row>
    <row r="2622" spans="1:11" x14ac:dyDescent="0.3">
      <c r="A2622" s="366">
        <v>43009.211804629631</v>
      </c>
      <c r="B2622" s="318">
        <v>34992.510999999999</v>
      </c>
      <c r="C2622" s="355">
        <f t="shared" si="42"/>
        <v>0.29799999999522697</v>
      </c>
      <c r="D2622" s="420">
        <f t="shared" si="43"/>
        <v>0.14899999999761349</v>
      </c>
      <c r="H2622" s="337"/>
      <c r="I2622" s="333"/>
      <c r="J2622" s="82">
        <v>17</v>
      </c>
      <c r="K2622" s="319">
        <v>2</v>
      </c>
    </row>
    <row r="2623" spans="1:11" x14ac:dyDescent="0.3">
      <c r="A2623" s="366">
        <v>43009.253471238429</v>
      </c>
      <c r="B2623" s="318">
        <v>34992.800999999999</v>
      </c>
      <c r="C2623" s="355">
        <f t="shared" si="42"/>
        <v>0.29000000000087311</v>
      </c>
      <c r="D2623" s="420">
        <f t="shared" si="43"/>
        <v>0.14500000000043656</v>
      </c>
      <c r="H2623" s="337"/>
      <c r="I2623" s="333"/>
      <c r="J2623" s="82">
        <v>18</v>
      </c>
      <c r="K2623" s="320">
        <v>3</v>
      </c>
    </row>
    <row r="2624" spans="1:11" x14ac:dyDescent="0.3">
      <c r="A2624" s="366">
        <v>43009.295137847221</v>
      </c>
      <c r="B2624" s="318">
        <v>34993.11</v>
      </c>
      <c r="C2624" s="355">
        <f t="shared" si="42"/>
        <v>0.30900000000110595</v>
      </c>
      <c r="D2624" s="420">
        <f t="shared" si="43"/>
        <v>0.15450000000055297</v>
      </c>
      <c r="H2624" s="337"/>
      <c r="I2624" s="333"/>
      <c r="J2624" s="82">
        <v>19</v>
      </c>
      <c r="K2624" s="321">
        <v>4</v>
      </c>
    </row>
    <row r="2625" spans="1:12" x14ac:dyDescent="0.3">
      <c r="A2625" s="366">
        <v>43009.336804456019</v>
      </c>
      <c r="B2625" s="318">
        <v>34993.413</v>
      </c>
      <c r="C2625" s="355">
        <f t="shared" si="42"/>
        <v>0.30299999999988358</v>
      </c>
      <c r="D2625" s="420">
        <f t="shared" si="43"/>
        <v>0.15149999999994179</v>
      </c>
      <c r="H2625" s="337"/>
      <c r="I2625" s="333"/>
      <c r="J2625" s="82">
        <v>20</v>
      </c>
      <c r="K2625" s="82">
        <v>1</v>
      </c>
    </row>
    <row r="2626" spans="1:12" x14ac:dyDescent="0.3">
      <c r="A2626" s="366">
        <v>43009.378471064818</v>
      </c>
      <c r="B2626" s="318">
        <v>34993.709000000003</v>
      </c>
      <c r="C2626" s="355">
        <f t="shared" si="42"/>
        <v>0.29600000000209548</v>
      </c>
      <c r="D2626" s="420">
        <f t="shared" si="43"/>
        <v>0.14800000000104774</v>
      </c>
      <c r="H2626" s="337"/>
      <c r="I2626" s="333"/>
      <c r="J2626" s="82">
        <v>21</v>
      </c>
      <c r="K2626" s="319">
        <v>2</v>
      </c>
    </row>
    <row r="2627" spans="1:12" x14ac:dyDescent="0.3">
      <c r="A2627" s="366">
        <v>43009.420137673609</v>
      </c>
      <c r="B2627" s="318">
        <v>34994.01</v>
      </c>
      <c r="C2627" s="355">
        <f t="shared" si="42"/>
        <v>0.30099999999947613</v>
      </c>
      <c r="D2627" s="420">
        <f t="shared" si="43"/>
        <v>0.15049999999973807</v>
      </c>
      <c r="H2627" s="337"/>
      <c r="I2627" s="333"/>
      <c r="J2627" s="82">
        <v>22</v>
      </c>
      <c r="K2627" s="320">
        <v>3</v>
      </c>
    </row>
    <row r="2628" spans="1:12" x14ac:dyDescent="0.3">
      <c r="A2628" s="366">
        <v>43009.461804282408</v>
      </c>
      <c r="B2628" s="318">
        <v>34994.307999999997</v>
      </c>
      <c r="C2628" s="355">
        <f t="shared" si="42"/>
        <v>0.29799999999522697</v>
      </c>
      <c r="D2628" s="420">
        <f t="shared" si="43"/>
        <v>0.14899999999761349</v>
      </c>
      <c r="H2628" s="337"/>
      <c r="I2628" s="333"/>
      <c r="J2628" s="82">
        <v>23</v>
      </c>
      <c r="K2628" s="321">
        <v>4</v>
      </c>
    </row>
    <row r="2629" spans="1:12" x14ac:dyDescent="0.3">
      <c r="A2629" s="366">
        <v>43009.503470891206</v>
      </c>
      <c r="B2629" s="318">
        <v>34994.591</v>
      </c>
      <c r="C2629" s="355">
        <f t="shared" si="42"/>
        <v>0.28300000000308501</v>
      </c>
      <c r="D2629" s="420">
        <f t="shared" si="43"/>
        <v>0.1415000000015425</v>
      </c>
      <c r="H2629" s="337"/>
      <c r="I2629" s="333"/>
      <c r="J2629" s="82">
        <v>24</v>
      </c>
      <c r="K2629" s="82">
        <v>1</v>
      </c>
    </row>
    <row r="2630" spans="1:12" x14ac:dyDescent="0.3">
      <c r="A2630" s="366">
        <v>43009.545137499998</v>
      </c>
      <c r="B2630" s="318">
        <v>34994.887000000002</v>
      </c>
      <c r="C2630" s="355">
        <f t="shared" si="42"/>
        <v>0.29600000000209548</v>
      </c>
      <c r="D2630" s="420">
        <f t="shared" si="43"/>
        <v>0.14800000000104774</v>
      </c>
      <c r="H2630" s="337"/>
      <c r="I2630" s="333"/>
      <c r="J2630" s="82">
        <v>25</v>
      </c>
      <c r="K2630" s="319">
        <v>2</v>
      </c>
    </row>
    <row r="2631" spans="1:12" x14ac:dyDescent="0.3">
      <c r="A2631" s="366">
        <v>43009.586804108796</v>
      </c>
      <c r="B2631" s="318">
        <v>34995.188999999998</v>
      </c>
      <c r="C2631" s="355">
        <f t="shared" si="42"/>
        <v>0.30199999999604188</v>
      </c>
      <c r="D2631" s="420">
        <f t="shared" si="43"/>
        <v>0.15099999999802094</v>
      </c>
      <c r="H2631" s="337"/>
      <c r="I2631" s="333"/>
      <c r="J2631" s="82">
        <v>26</v>
      </c>
      <c r="K2631" s="320">
        <v>3</v>
      </c>
    </row>
    <row r="2632" spans="1:12" x14ac:dyDescent="0.3">
      <c r="A2632" s="366">
        <v>43009.628470717595</v>
      </c>
      <c r="B2632" s="318">
        <v>34995.480000000003</v>
      </c>
      <c r="C2632" s="355">
        <f t="shared" si="42"/>
        <v>0.29100000000471482</v>
      </c>
      <c r="D2632" s="420">
        <f t="shared" si="43"/>
        <v>0.14550000000235741</v>
      </c>
      <c r="H2632" s="337"/>
      <c r="I2632" s="333"/>
      <c r="J2632" s="82">
        <v>27</v>
      </c>
      <c r="K2632" s="321">
        <v>4</v>
      </c>
    </row>
    <row r="2633" spans="1:12" x14ac:dyDescent="0.3">
      <c r="A2633" s="366">
        <v>43009.670137326386</v>
      </c>
      <c r="B2633" s="318">
        <v>34995.760999999999</v>
      </c>
      <c r="C2633" s="355">
        <f t="shared" si="42"/>
        <v>0.28099999999540159</v>
      </c>
      <c r="D2633" s="420">
        <f t="shared" si="43"/>
        <v>0.1404999999977008</v>
      </c>
      <c r="H2633" s="337"/>
      <c r="I2633" s="333"/>
      <c r="J2633" s="82">
        <v>28</v>
      </c>
      <c r="K2633" s="82">
        <v>1</v>
      </c>
    </row>
    <row r="2634" spans="1:12" x14ac:dyDescent="0.3">
      <c r="A2634" s="366">
        <v>43009.711803935184</v>
      </c>
      <c r="B2634" s="318">
        <v>34996.057000000001</v>
      </c>
      <c r="C2634" s="355">
        <f t="shared" si="42"/>
        <v>0.29600000000209548</v>
      </c>
      <c r="D2634" s="420">
        <f t="shared" si="43"/>
        <v>0.14800000000104774</v>
      </c>
      <c r="E2634" s="336">
        <f>SUM(C2617:C2634)*7.4805194805</f>
        <v>39.72155844143758</v>
      </c>
      <c r="F2634" s="324">
        <f>AVERAGE(D2617:D2634)</f>
        <v>0.14749999999993532</v>
      </c>
      <c r="G2634" s="324">
        <f>_xlfn.STDEV.S(D2617:D2634)</f>
        <v>3.6055512753676005E-3</v>
      </c>
      <c r="H2634" s="343"/>
      <c r="I2634" s="344">
        <f>AVERAGE(D2473:D2634)</f>
        <v>0.14830246913581147</v>
      </c>
      <c r="J2634" s="82">
        <v>29</v>
      </c>
      <c r="K2634" s="319">
        <v>2</v>
      </c>
    </row>
    <row r="2635" spans="1:12" x14ac:dyDescent="0.3">
      <c r="A2635" s="317">
        <v>43009.740972222222</v>
      </c>
      <c r="B2635" s="348">
        <v>34997.163999999997</v>
      </c>
      <c r="C2635" s="348">
        <f t="shared" si="42"/>
        <v>1.1069999999963329</v>
      </c>
      <c r="D2635" s="417"/>
      <c r="E2635" s="349">
        <f>(B2635-B9)*7.4805194805</f>
        <v>6457.214337645506</v>
      </c>
      <c r="F2635" s="350" t="s">
        <v>292</v>
      </c>
      <c r="G2635" s="351"/>
      <c r="H2635" s="351"/>
      <c r="I2635" s="351"/>
      <c r="J2635" s="350"/>
      <c r="K2635" s="353"/>
      <c r="L2635" s="351" t="s">
        <v>330</v>
      </c>
    </row>
    <row r="2636" spans="1:12" x14ac:dyDescent="0.3">
      <c r="A2636" s="317">
        <v>43010.411111111112</v>
      </c>
      <c r="B2636" s="348">
        <v>34997.165000000001</v>
      </c>
      <c r="C2636" s="348">
        <f t="shared" si="42"/>
        <v>1.0000000038417056E-3</v>
      </c>
      <c r="D2636" s="417"/>
      <c r="E2636" s="351"/>
      <c r="F2636" s="351"/>
      <c r="G2636" s="351"/>
      <c r="H2636" s="351"/>
      <c r="I2636" s="351"/>
      <c r="J2636" s="353"/>
      <c r="K2636" s="353"/>
      <c r="L2636" s="351"/>
    </row>
    <row r="2637" spans="1:12" x14ac:dyDescent="0.3">
      <c r="A2637" s="317">
        <v>43010.415277777778</v>
      </c>
      <c r="B2637" s="348">
        <v>34997.519</v>
      </c>
      <c r="C2637" s="348">
        <f t="shared" si="42"/>
        <v>0.35399999999935972</v>
      </c>
      <c r="D2637" s="417"/>
      <c r="E2637" s="351"/>
      <c r="F2637" s="351"/>
      <c r="G2637" s="351"/>
      <c r="H2637" s="351"/>
      <c r="I2637" s="351"/>
      <c r="J2637" s="353"/>
      <c r="K2637" s="353"/>
      <c r="L2637" s="351" t="s">
        <v>331</v>
      </c>
    </row>
    <row r="2638" spans="1:12" x14ac:dyDescent="0.3">
      <c r="A2638" s="317">
        <v>43010.419444444444</v>
      </c>
      <c r="B2638" s="318">
        <v>34997.811999999998</v>
      </c>
      <c r="C2638" s="355">
        <f>B2638-B2637</f>
        <v>0.29299999999784632</v>
      </c>
      <c r="D2638" s="420">
        <f>C2638/2</f>
        <v>0.14649999999892316</v>
      </c>
      <c r="H2638" s="337"/>
      <c r="I2638" s="333"/>
      <c r="J2638" s="82">
        <v>1</v>
      </c>
      <c r="K2638" s="320">
        <v>3</v>
      </c>
      <c r="L2638" s="345" t="s">
        <v>313</v>
      </c>
    </row>
    <row r="2639" spans="1:12" x14ac:dyDescent="0.3">
      <c r="A2639" s="317">
        <v>43010.461111111108</v>
      </c>
      <c r="B2639" s="318">
        <v>34998.118000000002</v>
      </c>
      <c r="C2639" s="355">
        <f>B2639-B2638</f>
        <v>0.30600000000413274</v>
      </c>
      <c r="D2639" s="420">
        <f>C2639/2</f>
        <v>0.15300000000206637</v>
      </c>
      <c r="H2639" s="337"/>
      <c r="I2639" s="333"/>
      <c r="J2639" s="82">
        <v>2</v>
      </c>
      <c r="K2639" s="321">
        <v>4</v>
      </c>
    </row>
    <row r="2640" spans="1:12" x14ac:dyDescent="0.3">
      <c r="A2640" s="341">
        <v>43010.50277777778</v>
      </c>
      <c r="B2640" s="355">
        <v>34998.415999999997</v>
      </c>
      <c r="C2640" s="355">
        <f t="shared" ref="C2640:C2894" si="44">B2640-B2639</f>
        <v>0.29799999999522697</v>
      </c>
      <c r="D2640" s="420">
        <f t="shared" ref="D2640:D2894" si="45">C2640/2</f>
        <v>0.14899999999761349</v>
      </c>
      <c r="H2640" s="337"/>
      <c r="I2640" s="333"/>
      <c r="J2640" s="82">
        <v>3</v>
      </c>
      <c r="K2640" s="82">
        <v>1</v>
      </c>
    </row>
    <row r="2641" spans="1:11" x14ac:dyDescent="0.3">
      <c r="A2641" s="341">
        <v>43010.544444444444</v>
      </c>
      <c r="B2641" s="355">
        <v>34998.707999999999</v>
      </c>
      <c r="C2641" s="355">
        <f t="shared" si="44"/>
        <v>0.29200000000128057</v>
      </c>
      <c r="D2641" s="420">
        <f t="shared" si="45"/>
        <v>0.14600000000064028</v>
      </c>
      <c r="H2641" s="337"/>
      <c r="I2641" s="333"/>
      <c r="J2641" s="82">
        <v>4</v>
      </c>
      <c r="K2641" s="319">
        <v>2</v>
      </c>
    </row>
    <row r="2642" spans="1:11" x14ac:dyDescent="0.3">
      <c r="A2642" s="317">
        <v>43010.586111053242</v>
      </c>
      <c r="B2642" s="355">
        <v>34999.004999999997</v>
      </c>
      <c r="C2642" s="355">
        <f t="shared" si="44"/>
        <v>0.29699999999866122</v>
      </c>
      <c r="D2642" s="420">
        <f t="shared" si="45"/>
        <v>0.14849999999933061</v>
      </c>
      <c r="H2642" s="337"/>
      <c r="I2642" s="333"/>
      <c r="J2642" s="82">
        <v>5</v>
      </c>
      <c r="K2642" s="320">
        <v>3</v>
      </c>
    </row>
    <row r="2643" spans="1:11" x14ac:dyDescent="0.3">
      <c r="A2643" s="317">
        <v>43010.627777719907</v>
      </c>
      <c r="B2643" s="355">
        <v>34999.305999999997</v>
      </c>
      <c r="C2643" s="355">
        <f t="shared" si="44"/>
        <v>0.30099999999947613</v>
      </c>
      <c r="D2643" s="420">
        <f t="shared" si="45"/>
        <v>0.15049999999973807</v>
      </c>
      <c r="H2643" s="337"/>
      <c r="I2643" s="333"/>
      <c r="J2643" s="82">
        <v>6</v>
      </c>
      <c r="K2643" s="321">
        <v>4</v>
      </c>
    </row>
    <row r="2644" spans="1:11" x14ac:dyDescent="0.3">
      <c r="A2644" s="341">
        <v>43010.669444386571</v>
      </c>
      <c r="B2644" s="355">
        <v>34999.597999999998</v>
      </c>
      <c r="C2644" s="355">
        <f t="shared" si="44"/>
        <v>0.29200000000128057</v>
      </c>
      <c r="D2644" s="420">
        <f t="shared" si="45"/>
        <v>0.14600000000064028</v>
      </c>
      <c r="H2644" s="337"/>
      <c r="I2644" s="333"/>
      <c r="J2644" s="82">
        <v>7</v>
      </c>
      <c r="K2644" s="82">
        <v>1</v>
      </c>
    </row>
    <row r="2645" spans="1:11" x14ac:dyDescent="0.3">
      <c r="A2645" s="341">
        <v>43010.711111053242</v>
      </c>
      <c r="B2645" s="355">
        <v>34999.889000000003</v>
      </c>
      <c r="C2645" s="355">
        <f t="shared" si="44"/>
        <v>0.29100000000471482</v>
      </c>
      <c r="D2645" s="420">
        <f t="shared" si="45"/>
        <v>0.14550000000235741</v>
      </c>
      <c r="H2645" s="337"/>
      <c r="I2645" s="333"/>
      <c r="J2645" s="82">
        <v>8</v>
      </c>
      <c r="K2645" s="319">
        <v>2</v>
      </c>
    </row>
    <row r="2646" spans="1:11" x14ac:dyDescent="0.3">
      <c r="A2646" s="317">
        <v>43010.752777719907</v>
      </c>
      <c r="B2646" s="355">
        <v>35000.188999999998</v>
      </c>
      <c r="C2646" s="355">
        <f t="shared" si="44"/>
        <v>0.29999999999563443</v>
      </c>
      <c r="D2646" s="420">
        <f t="shared" si="45"/>
        <v>0.14999999999781721</v>
      </c>
      <c r="H2646" s="337"/>
      <c r="I2646" s="333"/>
      <c r="J2646" s="82">
        <v>9</v>
      </c>
      <c r="K2646" s="320">
        <v>3</v>
      </c>
    </row>
    <row r="2647" spans="1:11" x14ac:dyDescent="0.3">
      <c r="A2647" s="317">
        <v>43010.794444386571</v>
      </c>
      <c r="B2647" s="355">
        <v>35000.474999999999</v>
      </c>
      <c r="C2647" s="355">
        <f t="shared" si="44"/>
        <v>0.28600000000005821</v>
      </c>
      <c r="D2647" s="420">
        <f t="shared" si="45"/>
        <v>0.1430000000000291</v>
      </c>
      <c r="H2647" s="337"/>
      <c r="I2647" s="333"/>
      <c r="J2647" s="82">
        <v>10</v>
      </c>
      <c r="K2647" s="321">
        <v>4</v>
      </c>
    </row>
    <row r="2648" spans="1:11" x14ac:dyDescent="0.3">
      <c r="A2648" s="341">
        <v>43010.836111053242</v>
      </c>
      <c r="B2648" s="355">
        <v>35000.752999999997</v>
      </c>
      <c r="C2648" s="355">
        <f t="shared" si="44"/>
        <v>0.27799999999842839</v>
      </c>
      <c r="D2648" s="420">
        <f t="shared" si="45"/>
        <v>0.1389999999992142</v>
      </c>
      <c r="H2648" s="337"/>
      <c r="I2648" s="333"/>
      <c r="J2648" s="82">
        <v>11</v>
      </c>
      <c r="K2648" s="82">
        <v>1</v>
      </c>
    </row>
    <row r="2649" spans="1:11" x14ac:dyDescent="0.3">
      <c r="A2649" s="341">
        <v>43010.877777719907</v>
      </c>
      <c r="B2649" s="355">
        <v>35001.048000000003</v>
      </c>
      <c r="C2649" s="355">
        <f t="shared" si="44"/>
        <v>0.29500000000552973</v>
      </c>
      <c r="D2649" s="420">
        <f t="shared" si="45"/>
        <v>0.14750000000276486</v>
      </c>
      <c r="H2649" s="337"/>
      <c r="I2649" s="333"/>
      <c r="J2649" s="82">
        <v>12</v>
      </c>
      <c r="K2649" s="319">
        <v>2</v>
      </c>
    </row>
    <row r="2650" spans="1:11" x14ac:dyDescent="0.3">
      <c r="A2650" s="317">
        <v>43010.919444386571</v>
      </c>
      <c r="B2650" s="355">
        <v>35001.338000000003</v>
      </c>
      <c r="C2650" s="355">
        <f t="shared" si="44"/>
        <v>0.29000000000087311</v>
      </c>
      <c r="D2650" s="420">
        <f t="shared" si="45"/>
        <v>0.14500000000043656</v>
      </c>
      <c r="H2650" s="337"/>
      <c r="I2650" s="333"/>
      <c r="J2650" s="82">
        <v>13</v>
      </c>
      <c r="K2650" s="320">
        <v>3</v>
      </c>
    </row>
    <row r="2651" spans="1:11" x14ac:dyDescent="0.3">
      <c r="A2651" s="322">
        <v>43010.961111053242</v>
      </c>
      <c r="B2651" s="356">
        <v>35001.618999999999</v>
      </c>
      <c r="C2651" s="356">
        <f t="shared" si="44"/>
        <v>0.28099999999540159</v>
      </c>
      <c r="D2651" s="418">
        <f t="shared" si="45"/>
        <v>0.1404999999977008</v>
      </c>
      <c r="E2651" s="336">
        <f>SUM(C2638:C2651)*7.4805194805</f>
        <v>30.670129870039116</v>
      </c>
      <c r="F2651" s="324">
        <f>AVERAGE(D2638:D2651)</f>
        <v>0.14642857142851945</v>
      </c>
      <c r="G2651" s="324">
        <f>_xlfn.STDEV.S(D2638:D2651)</f>
        <v>3.822288596163939E-3</v>
      </c>
      <c r="H2651" s="337"/>
      <c r="I2651" s="333"/>
      <c r="J2651" s="82">
        <v>14</v>
      </c>
      <c r="K2651" s="321">
        <v>4</v>
      </c>
    </row>
    <row r="2652" spans="1:11" x14ac:dyDescent="0.3">
      <c r="A2652" s="341">
        <v>43011.002777719907</v>
      </c>
      <c r="B2652" s="355">
        <v>35001.902999999998</v>
      </c>
      <c r="C2652" s="355">
        <f t="shared" si="44"/>
        <v>0.28399999999965075</v>
      </c>
      <c r="D2652" s="420">
        <f t="shared" si="45"/>
        <v>0.14199999999982538</v>
      </c>
      <c r="H2652" s="337"/>
      <c r="I2652" s="333"/>
      <c r="J2652" s="82">
        <v>15</v>
      </c>
      <c r="K2652" s="82">
        <v>1</v>
      </c>
    </row>
    <row r="2653" spans="1:11" x14ac:dyDescent="0.3">
      <c r="A2653" s="341">
        <v>43011.044444386571</v>
      </c>
      <c r="B2653" s="355">
        <v>35002.201000000001</v>
      </c>
      <c r="C2653" s="355">
        <f t="shared" si="44"/>
        <v>0.29800000000250293</v>
      </c>
      <c r="D2653" s="420">
        <f t="shared" si="45"/>
        <v>0.14900000000125146</v>
      </c>
      <c r="H2653" s="337"/>
      <c r="I2653" s="333"/>
      <c r="J2653" s="82">
        <v>16</v>
      </c>
      <c r="K2653" s="319">
        <v>2</v>
      </c>
    </row>
    <row r="2654" spans="1:11" x14ac:dyDescent="0.3">
      <c r="A2654" s="317">
        <v>43011.086111053242</v>
      </c>
      <c r="B2654" s="355">
        <v>35002.493000000002</v>
      </c>
      <c r="C2654" s="355">
        <f t="shared" si="44"/>
        <v>0.29200000000128057</v>
      </c>
      <c r="D2654" s="420">
        <f t="shared" si="45"/>
        <v>0.14600000000064028</v>
      </c>
      <c r="H2654" s="337"/>
      <c r="I2654" s="333"/>
      <c r="J2654" s="82">
        <v>17</v>
      </c>
      <c r="K2654" s="320">
        <v>3</v>
      </c>
    </row>
    <row r="2655" spans="1:11" x14ac:dyDescent="0.3">
      <c r="A2655" s="317">
        <v>43011.127777719907</v>
      </c>
      <c r="B2655" s="355">
        <v>35002.781000000003</v>
      </c>
      <c r="C2655" s="355">
        <f t="shared" si="44"/>
        <v>0.28800000000046566</v>
      </c>
      <c r="D2655" s="420">
        <f t="shared" si="45"/>
        <v>0.14400000000023283</v>
      </c>
      <c r="H2655" s="337"/>
      <c r="I2655" s="333"/>
      <c r="J2655" s="82">
        <v>18</v>
      </c>
      <c r="K2655" s="321">
        <v>4</v>
      </c>
    </row>
    <row r="2656" spans="1:11" x14ac:dyDescent="0.3">
      <c r="A2656" s="341">
        <v>43011.169444386571</v>
      </c>
      <c r="B2656" s="355">
        <v>35003.082000000002</v>
      </c>
      <c r="C2656" s="355">
        <f t="shared" si="44"/>
        <v>0.30099999999947613</v>
      </c>
      <c r="D2656" s="420">
        <f t="shared" si="45"/>
        <v>0.15049999999973807</v>
      </c>
      <c r="H2656" s="337"/>
      <c r="I2656" s="333"/>
      <c r="J2656" s="82">
        <v>19</v>
      </c>
      <c r="K2656" s="82">
        <v>1</v>
      </c>
    </row>
    <row r="2657" spans="1:11" x14ac:dyDescent="0.3">
      <c r="A2657" s="341">
        <v>43011.211111053242</v>
      </c>
      <c r="B2657" s="355">
        <v>35003.383999999998</v>
      </c>
      <c r="C2657" s="355">
        <f t="shared" si="44"/>
        <v>0.30199999999604188</v>
      </c>
      <c r="D2657" s="420">
        <f t="shared" si="45"/>
        <v>0.15099999999802094</v>
      </c>
      <c r="H2657" s="337"/>
      <c r="I2657" s="333"/>
      <c r="J2657" s="82">
        <v>20</v>
      </c>
      <c r="K2657" s="319">
        <v>2</v>
      </c>
    </row>
    <row r="2658" spans="1:11" x14ac:dyDescent="0.3">
      <c r="A2658" s="317">
        <v>43011.252777719907</v>
      </c>
      <c r="B2658" s="355">
        <v>35003.675999999999</v>
      </c>
      <c r="C2658" s="355">
        <f t="shared" si="44"/>
        <v>0.29200000000128057</v>
      </c>
      <c r="D2658" s="420">
        <f t="shared" si="45"/>
        <v>0.14600000000064028</v>
      </c>
      <c r="H2658" s="337"/>
      <c r="I2658" s="333"/>
      <c r="J2658" s="82">
        <v>21</v>
      </c>
      <c r="K2658" s="320">
        <v>3</v>
      </c>
    </row>
    <row r="2659" spans="1:11" x14ac:dyDescent="0.3">
      <c r="A2659" s="317">
        <v>43011.294444386571</v>
      </c>
      <c r="B2659" s="355">
        <v>35003.974000000002</v>
      </c>
      <c r="C2659" s="355">
        <f t="shared" si="44"/>
        <v>0.29800000000250293</v>
      </c>
      <c r="D2659" s="420">
        <f t="shared" si="45"/>
        <v>0.14900000000125146</v>
      </c>
      <c r="H2659" s="337"/>
      <c r="I2659" s="333"/>
      <c r="J2659" s="82">
        <v>22</v>
      </c>
      <c r="K2659" s="321">
        <v>4</v>
      </c>
    </row>
    <row r="2660" spans="1:11" x14ac:dyDescent="0.3">
      <c r="A2660" s="341">
        <v>43011.336111053242</v>
      </c>
      <c r="B2660" s="355">
        <v>35004.281000000003</v>
      </c>
      <c r="C2660" s="355">
        <f t="shared" si="44"/>
        <v>0.30700000000069849</v>
      </c>
      <c r="D2660" s="420">
        <f t="shared" si="45"/>
        <v>0.15350000000034925</v>
      </c>
      <c r="H2660" s="337"/>
      <c r="I2660" s="333"/>
      <c r="J2660" s="82">
        <v>23</v>
      </c>
      <c r="K2660" s="82">
        <v>1</v>
      </c>
    </row>
    <row r="2661" spans="1:11" x14ac:dyDescent="0.3">
      <c r="A2661" s="341">
        <v>43011.377777719907</v>
      </c>
      <c r="B2661" s="355">
        <v>35004.576999999997</v>
      </c>
      <c r="C2661" s="355">
        <f t="shared" si="44"/>
        <v>0.29599999999481952</v>
      </c>
      <c r="D2661" s="420">
        <f t="shared" si="45"/>
        <v>0.14799999999740976</v>
      </c>
      <c r="H2661" s="337"/>
      <c r="I2661" s="333"/>
      <c r="J2661" s="82">
        <v>24</v>
      </c>
      <c r="K2661" s="319">
        <v>2</v>
      </c>
    </row>
    <row r="2662" spans="1:11" x14ac:dyDescent="0.3">
      <c r="A2662" s="317">
        <v>43011.419444386571</v>
      </c>
      <c r="B2662" s="355">
        <v>35004.870999999999</v>
      </c>
      <c r="C2662" s="355">
        <f t="shared" si="44"/>
        <v>0.29400000000168802</v>
      </c>
      <c r="D2662" s="420">
        <f t="shared" si="45"/>
        <v>0.14700000000084401</v>
      </c>
      <c r="H2662" s="337"/>
      <c r="I2662" s="333"/>
      <c r="J2662" s="82">
        <v>25</v>
      </c>
      <c r="K2662" s="320">
        <v>3</v>
      </c>
    </row>
    <row r="2663" spans="1:11" x14ac:dyDescent="0.3">
      <c r="A2663" s="317">
        <v>43011.461111053242</v>
      </c>
      <c r="B2663" s="355">
        <v>35005.171000000002</v>
      </c>
      <c r="C2663" s="355">
        <f t="shared" si="44"/>
        <v>0.30000000000291038</v>
      </c>
      <c r="D2663" s="420">
        <f t="shared" si="45"/>
        <v>0.15000000000145519</v>
      </c>
      <c r="H2663" s="337"/>
      <c r="I2663" s="333"/>
      <c r="J2663" s="82">
        <v>26</v>
      </c>
      <c r="K2663" s="321">
        <v>4</v>
      </c>
    </row>
    <row r="2664" spans="1:11" x14ac:dyDescent="0.3">
      <c r="A2664" s="341">
        <v>43011.502777719907</v>
      </c>
      <c r="B2664" s="355">
        <v>35005.468999999997</v>
      </c>
      <c r="C2664" s="355">
        <f t="shared" si="44"/>
        <v>0.29799999999522697</v>
      </c>
      <c r="D2664" s="420">
        <f t="shared" si="45"/>
        <v>0.14899999999761349</v>
      </c>
      <c r="H2664" s="337"/>
      <c r="I2664" s="333"/>
      <c r="J2664" s="82">
        <v>27</v>
      </c>
      <c r="K2664" s="82">
        <v>1</v>
      </c>
    </row>
    <row r="2665" spans="1:11" x14ac:dyDescent="0.3">
      <c r="A2665" s="341">
        <v>43011.544444386571</v>
      </c>
      <c r="B2665" s="355">
        <v>35005.752</v>
      </c>
      <c r="C2665" s="355">
        <f t="shared" si="44"/>
        <v>0.28300000000308501</v>
      </c>
      <c r="D2665" s="420">
        <f t="shared" si="45"/>
        <v>0.1415000000015425</v>
      </c>
      <c r="H2665" s="337"/>
      <c r="I2665" s="333"/>
      <c r="J2665" s="82">
        <v>28</v>
      </c>
      <c r="K2665" s="319">
        <v>2</v>
      </c>
    </row>
    <row r="2666" spans="1:11" x14ac:dyDescent="0.3">
      <c r="A2666" s="317">
        <v>43011.586111053242</v>
      </c>
      <c r="B2666" s="355">
        <v>35006.050999999999</v>
      </c>
      <c r="C2666" s="355">
        <f t="shared" si="44"/>
        <v>0.29899999999906868</v>
      </c>
      <c r="D2666" s="420">
        <f t="shared" si="45"/>
        <v>0.14949999999953434</v>
      </c>
      <c r="H2666" s="337"/>
      <c r="I2666" s="333"/>
      <c r="J2666" s="82">
        <v>29</v>
      </c>
      <c r="K2666" s="320">
        <v>3</v>
      </c>
    </row>
    <row r="2667" spans="1:11" x14ac:dyDescent="0.3">
      <c r="A2667" s="317">
        <v>43011.627777719907</v>
      </c>
      <c r="B2667" s="355">
        <v>35006.347000000002</v>
      </c>
      <c r="C2667" s="355">
        <f t="shared" si="44"/>
        <v>0.29600000000209548</v>
      </c>
      <c r="D2667" s="420">
        <f t="shared" si="45"/>
        <v>0.14800000000104774</v>
      </c>
      <c r="H2667" s="337"/>
      <c r="I2667" s="333"/>
      <c r="J2667" s="82">
        <v>30</v>
      </c>
      <c r="K2667" s="321">
        <v>4</v>
      </c>
    </row>
    <row r="2668" spans="1:11" x14ac:dyDescent="0.3">
      <c r="A2668" s="341">
        <v>43011.669444386571</v>
      </c>
      <c r="B2668" s="355">
        <v>35006.631000000001</v>
      </c>
      <c r="C2668" s="355">
        <f t="shared" si="44"/>
        <v>0.28399999999965075</v>
      </c>
      <c r="D2668" s="420">
        <f t="shared" si="45"/>
        <v>0.14199999999982538</v>
      </c>
      <c r="H2668" s="337"/>
      <c r="I2668" s="333"/>
      <c r="J2668" s="82">
        <v>31</v>
      </c>
      <c r="K2668" s="82">
        <v>1</v>
      </c>
    </row>
    <row r="2669" spans="1:11" x14ac:dyDescent="0.3">
      <c r="A2669" s="341">
        <v>43011.711111053242</v>
      </c>
      <c r="B2669" s="355">
        <v>35006.927000000003</v>
      </c>
      <c r="C2669" s="355">
        <f t="shared" si="44"/>
        <v>0.29600000000209548</v>
      </c>
      <c r="D2669" s="420">
        <f t="shared" si="45"/>
        <v>0.14800000000104774</v>
      </c>
      <c r="H2669" s="337"/>
      <c r="I2669" s="333"/>
      <c r="J2669" s="82">
        <v>32</v>
      </c>
      <c r="K2669" s="319">
        <v>2</v>
      </c>
    </row>
    <row r="2670" spans="1:11" x14ac:dyDescent="0.3">
      <c r="A2670" s="317">
        <v>43011.752777719907</v>
      </c>
      <c r="B2670" s="355">
        <v>35007.224999999999</v>
      </c>
      <c r="C2670" s="355">
        <f t="shared" si="44"/>
        <v>0.29799999999522697</v>
      </c>
      <c r="D2670" s="420">
        <f t="shared" si="45"/>
        <v>0.14899999999761349</v>
      </c>
      <c r="H2670" s="337"/>
      <c r="I2670" s="333"/>
      <c r="J2670" s="82">
        <v>33</v>
      </c>
      <c r="K2670" s="320">
        <v>3</v>
      </c>
    </row>
    <row r="2671" spans="1:11" x14ac:dyDescent="0.3">
      <c r="A2671" s="317">
        <v>43011.794444386571</v>
      </c>
      <c r="B2671" s="355">
        <v>35007.512999999999</v>
      </c>
      <c r="C2671" s="355">
        <f t="shared" si="44"/>
        <v>0.28800000000046566</v>
      </c>
      <c r="D2671" s="420">
        <f t="shared" si="45"/>
        <v>0.14400000000023283</v>
      </c>
      <c r="H2671" s="337"/>
      <c r="I2671" s="333"/>
      <c r="J2671" s="82">
        <v>34</v>
      </c>
      <c r="K2671" s="321">
        <v>4</v>
      </c>
    </row>
    <row r="2672" spans="1:11" x14ac:dyDescent="0.3">
      <c r="A2672" s="341">
        <v>43011.836111053242</v>
      </c>
      <c r="B2672" s="355">
        <v>35007.796000000002</v>
      </c>
      <c r="C2672" s="355">
        <f t="shared" si="44"/>
        <v>0.28300000000308501</v>
      </c>
      <c r="D2672" s="420">
        <f t="shared" si="45"/>
        <v>0.1415000000015425</v>
      </c>
      <c r="H2672" s="337"/>
      <c r="I2672" s="333"/>
      <c r="J2672" s="82">
        <v>35</v>
      </c>
      <c r="K2672" s="82">
        <v>1</v>
      </c>
    </row>
    <row r="2673" spans="1:11" x14ac:dyDescent="0.3">
      <c r="A2673" s="341">
        <v>43011.877777719907</v>
      </c>
      <c r="B2673" s="355">
        <v>35008.089</v>
      </c>
      <c r="C2673" s="355">
        <f t="shared" si="44"/>
        <v>0.29299999999784632</v>
      </c>
      <c r="D2673" s="420">
        <f t="shared" si="45"/>
        <v>0.14649999999892316</v>
      </c>
      <c r="H2673" s="337"/>
      <c r="I2673" s="333"/>
      <c r="J2673" s="82">
        <v>36</v>
      </c>
      <c r="K2673" s="319">
        <v>2</v>
      </c>
    </row>
    <row r="2674" spans="1:11" x14ac:dyDescent="0.3">
      <c r="A2674" s="317">
        <v>43011.919444386571</v>
      </c>
      <c r="B2674" s="355">
        <v>35008.381999999998</v>
      </c>
      <c r="C2674" s="355">
        <f t="shared" si="44"/>
        <v>0.29299999999784632</v>
      </c>
      <c r="D2674" s="420">
        <f t="shared" si="45"/>
        <v>0.14649999999892316</v>
      </c>
      <c r="H2674" s="337"/>
      <c r="I2674" s="333"/>
      <c r="J2674" s="82">
        <v>37</v>
      </c>
      <c r="K2674" s="320">
        <v>3</v>
      </c>
    </row>
    <row r="2675" spans="1:11" x14ac:dyDescent="0.3">
      <c r="A2675" s="322">
        <v>43011.961111053242</v>
      </c>
      <c r="B2675" s="356">
        <v>35008.667999999998</v>
      </c>
      <c r="C2675" s="356">
        <f t="shared" si="44"/>
        <v>0.28600000000005821</v>
      </c>
      <c r="D2675" s="418">
        <f t="shared" si="45"/>
        <v>0.1430000000000291</v>
      </c>
      <c r="E2675" s="336">
        <f>SUM(C2652:C2675)*7.4805194805</f>
        <v>52.730181818037529</v>
      </c>
      <c r="F2675" s="324">
        <f>AVERAGE(D2652:D2675)</f>
        <v>0.14685416666664727</v>
      </c>
      <c r="G2675" s="324">
        <f>_xlfn.STDEV.S(D2652:D2675)</f>
        <v>3.305065830315426E-3</v>
      </c>
      <c r="H2675" s="337"/>
      <c r="I2675" s="333"/>
      <c r="J2675" s="82">
        <v>38</v>
      </c>
      <c r="K2675" s="321">
        <v>4</v>
      </c>
    </row>
    <row r="2676" spans="1:11" x14ac:dyDescent="0.3">
      <c r="A2676" s="341">
        <v>43012.002777719907</v>
      </c>
      <c r="B2676" s="355">
        <v>35008.959999999999</v>
      </c>
      <c r="C2676" s="355">
        <f t="shared" si="44"/>
        <v>0.29200000000128057</v>
      </c>
      <c r="D2676" s="420">
        <f t="shared" si="45"/>
        <v>0.14600000000064028</v>
      </c>
      <c r="H2676" s="337"/>
      <c r="I2676" s="333"/>
      <c r="J2676" s="82">
        <v>39</v>
      </c>
      <c r="K2676" s="82">
        <v>1</v>
      </c>
    </row>
    <row r="2677" spans="1:11" x14ac:dyDescent="0.3">
      <c r="A2677" s="341">
        <v>43012.044444386571</v>
      </c>
      <c r="B2677" s="355">
        <v>35009.260999999999</v>
      </c>
      <c r="C2677" s="355">
        <f t="shared" si="44"/>
        <v>0.30099999999947613</v>
      </c>
      <c r="D2677" s="420">
        <f t="shared" si="45"/>
        <v>0.15049999999973807</v>
      </c>
      <c r="H2677" s="337"/>
      <c r="I2677" s="333"/>
      <c r="J2677" s="82">
        <v>40</v>
      </c>
      <c r="K2677" s="319">
        <v>2</v>
      </c>
    </row>
    <row r="2678" spans="1:11" x14ac:dyDescent="0.3">
      <c r="A2678" s="317">
        <v>43012.086111053242</v>
      </c>
      <c r="B2678" s="355">
        <v>35009.552000000003</v>
      </c>
      <c r="C2678" s="355">
        <f t="shared" si="44"/>
        <v>0.29100000000471482</v>
      </c>
      <c r="D2678" s="420">
        <f t="shared" si="45"/>
        <v>0.14550000000235741</v>
      </c>
      <c r="H2678" s="337"/>
      <c r="I2678" s="333"/>
      <c r="J2678" s="82">
        <v>41</v>
      </c>
      <c r="K2678" s="320">
        <v>3</v>
      </c>
    </row>
    <row r="2679" spans="1:11" x14ac:dyDescent="0.3">
      <c r="A2679" s="317">
        <v>43012.127777719907</v>
      </c>
      <c r="B2679" s="355">
        <v>35009.839999999997</v>
      </c>
      <c r="C2679" s="355">
        <f t="shared" si="44"/>
        <v>0.2879999999931897</v>
      </c>
      <c r="D2679" s="420">
        <f t="shared" si="45"/>
        <v>0.14399999999659485</v>
      </c>
      <c r="H2679" s="337"/>
      <c r="I2679" s="333"/>
      <c r="J2679" s="82">
        <v>42</v>
      </c>
      <c r="K2679" s="321">
        <v>4</v>
      </c>
    </row>
    <row r="2680" spans="1:11" x14ac:dyDescent="0.3">
      <c r="A2680" s="341">
        <v>43012.169444386571</v>
      </c>
      <c r="B2680" s="355">
        <v>35010.141000000003</v>
      </c>
      <c r="C2680" s="355">
        <f t="shared" si="44"/>
        <v>0.30100000000675209</v>
      </c>
      <c r="D2680" s="420">
        <f t="shared" si="45"/>
        <v>0.15050000000337604</v>
      </c>
      <c r="H2680" s="337"/>
      <c r="I2680" s="333"/>
      <c r="J2680" s="82">
        <v>43</v>
      </c>
      <c r="K2680" s="82">
        <v>1</v>
      </c>
    </row>
    <row r="2681" spans="1:11" x14ac:dyDescent="0.3">
      <c r="A2681" s="341">
        <v>43012.211111053242</v>
      </c>
      <c r="B2681" s="355">
        <v>35010.442999999999</v>
      </c>
      <c r="C2681" s="355">
        <f t="shared" si="44"/>
        <v>0.30199999999604188</v>
      </c>
      <c r="D2681" s="420">
        <f t="shared" si="45"/>
        <v>0.15099999999802094</v>
      </c>
      <c r="H2681" s="337"/>
      <c r="I2681" s="333"/>
      <c r="J2681" s="82">
        <v>44</v>
      </c>
      <c r="K2681" s="319">
        <v>2</v>
      </c>
    </row>
    <row r="2682" spans="1:11" x14ac:dyDescent="0.3">
      <c r="A2682" s="317">
        <v>43012.252777719907</v>
      </c>
      <c r="B2682" s="355">
        <v>35010.737000000001</v>
      </c>
      <c r="C2682" s="355">
        <f t="shared" si="44"/>
        <v>0.29400000000168802</v>
      </c>
      <c r="D2682" s="420">
        <f t="shared" si="45"/>
        <v>0.14700000000084401</v>
      </c>
      <c r="H2682" s="337"/>
      <c r="I2682" s="333"/>
      <c r="J2682" s="82">
        <v>45</v>
      </c>
      <c r="K2682" s="320">
        <v>3</v>
      </c>
    </row>
    <row r="2683" spans="1:11" x14ac:dyDescent="0.3">
      <c r="A2683" s="317">
        <v>43012.294444386571</v>
      </c>
      <c r="B2683" s="355">
        <v>35011.038999999997</v>
      </c>
      <c r="C2683" s="355">
        <f t="shared" si="44"/>
        <v>0.30199999999604188</v>
      </c>
      <c r="D2683" s="420">
        <f t="shared" si="45"/>
        <v>0.15099999999802094</v>
      </c>
      <c r="H2683" s="337"/>
      <c r="I2683" s="333"/>
      <c r="J2683" s="82">
        <v>46</v>
      </c>
      <c r="K2683" s="321">
        <v>4</v>
      </c>
    </row>
    <row r="2684" spans="1:11" x14ac:dyDescent="0.3">
      <c r="A2684" s="341">
        <v>43012.336111053242</v>
      </c>
      <c r="B2684" s="355">
        <v>35011.341</v>
      </c>
      <c r="C2684" s="355">
        <f t="shared" si="44"/>
        <v>0.30200000000331784</v>
      </c>
      <c r="D2684" s="420">
        <f t="shared" si="45"/>
        <v>0.15100000000165892</v>
      </c>
      <c r="H2684" s="337"/>
      <c r="I2684" s="333"/>
      <c r="J2684" s="82">
        <v>47</v>
      </c>
      <c r="K2684" s="82">
        <v>1</v>
      </c>
    </row>
    <row r="2685" spans="1:11" x14ac:dyDescent="0.3">
      <c r="A2685" s="341">
        <v>43012.377777719907</v>
      </c>
      <c r="B2685" s="355">
        <v>35011.637999999999</v>
      </c>
      <c r="C2685" s="355">
        <f t="shared" si="44"/>
        <v>0.29699999999866122</v>
      </c>
      <c r="D2685" s="420">
        <f t="shared" si="45"/>
        <v>0.14849999999933061</v>
      </c>
      <c r="H2685" s="337"/>
      <c r="I2685" s="333"/>
      <c r="J2685" s="82">
        <v>48</v>
      </c>
      <c r="K2685" s="319">
        <v>2</v>
      </c>
    </row>
    <row r="2686" spans="1:11" x14ac:dyDescent="0.3">
      <c r="A2686" s="317">
        <v>43012.419444386571</v>
      </c>
      <c r="B2686" s="355">
        <v>35011.938000000002</v>
      </c>
      <c r="C2686" s="355">
        <f t="shared" si="44"/>
        <v>0.30000000000291038</v>
      </c>
      <c r="D2686" s="420">
        <f t="shared" si="45"/>
        <v>0.15000000000145519</v>
      </c>
      <c r="H2686" s="337"/>
      <c r="I2686" s="333"/>
      <c r="J2686" s="82">
        <v>49</v>
      </c>
      <c r="K2686" s="320">
        <v>3</v>
      </c>
    </row>
    <row r="2687" spans="1:11" x14ac:dyDescent="0.3">
      <c r="A2687" s="317">
        <v>43012.461111053242</v>
      </c>
      <c r="B2687" s="355">
        <v>35012.241999999998</v>
      </c>
      <c r="C2687" s="355">
        <f t="shared" si="44"/>
        <v>0.30399999999644933</v>
      </c>
      <c r="D2687" s="420">
        <f t="shared" si="45"/>
        <v>0.15199999999822467</v>
      </c>
      <c r="H2687" s="337"/>
      <c r="I2687" s="333"/>
      <c r="J2687" s="82">
        <v>50</v>
      </c>
      <c r="K2687" s="321">
        <v>4</v>
      </c>
    </row>
    <row r="2688" spans="1:11" x14ac:dyDescent="0.3">
      <c r="A2688" s="341">
        <v>43012.502777719907</v>
      </c>
      <c r="B2688" s="355">
        <v>35012.535000000003</v>
      </c>
      <c r="C2688" s="355">
        <f t="shared" si="44"/>
        <v>0.29300000000512227</v>
      </c>
      <c r="D2688" s="420">
        <f t="shared" si="45"/>
        <v>0.14650000000256114</v>
      </c>
      <c r="H2688" s="337"/>
      <c r="I2688" s="333"/>
      <c r="J2688" s="82">
        <v>51</v>
      </c>
      <c r="K2688" s="82">
        <v>1</v>
      </c>
    </row>
    <row r="2689" spans="1:11" x14ac:dyDescent="0.3">
      <c r="A2689" s="341">
        <v>43012.544444386571</v>
      </c>
      <c r="B2689" s="355">
        <v>35012.826999999997</v>
      </c>
      <c r="C2689" s="355">
        <f t="shared" si="44"/>
        <v>0.29199999999400461</v>
      </c>
      <c r="D2689" s="420">
        <f t="shared" si="45"/>
        <v>0.14599999999700231</v>
      </c>
      <c r="H2689" s="337"/>
      <c r="I2689" s="333"/>
      <c r="J2689" s="82">
        <v>52</v>
      </c>
      <c r="K2689" s="319">
        <v>2</v>
      </c>
    </row>
    <row r="2690" spans="1:11" x14ac:dyDescent="0.3">
      <c r="A2690" s="317">
        <v>43012.586111053242</v>
      </c>
      <c r="B2690" s="355">
        <v>35013.131000000001</v>
      </c>
      <c r="C2690" s="355">
        <f t="shared" si="44"/>
        <v>0.30400000000372529</v>
      </c>
      <c r="D2690" s="420">
        <f t="shared" si="45"/>
        <v>0.15200000000186265</v>
      </c>
      <c r="H2690" s="337"/>
      <c r="I2690" s="333"/>
      <c r="J2690" s="82">
        <v>53</v>
      </c>
      <c r="K2690" s="320">
        <v>3</v>
      </c>
    </row>
    <row r="2691" spans="1:11" x14ac:dyDescent="0.3">
      <c r="A2691" s="317">
        <v>43012.627777719907</v>
      </c>
      <c r="B2691" s="355">
        <v>35013.432000000001</v>
      </c>
      <c r="C2691" s="355">
        <f t="shared" si="44"/>
        <v>0.30099999999947613</v>
      </c>
      <c r="D2691" s="420">
        <f t="shared" si="45"/>
        <v>0.15049999999973807</v>
      </c>
      <c r="H2691" s="337"/>
      <c r="I2691" s="333"/>
      <c r="J2691" s="82">
        <v>54</v>
      </c>
      <c r="K2691" s="321">
        <v>4</v>
      </c>
    </row>
    <row r="2692" spans="1:11" x14ac:dyDescent="0.3">
      <c r="A2692" s="341">
        <v>43012.669444386571</v>
      </c>
      <c r="B2692" s="355">
        <v>35013.722000000002</v>
      </c>
      <c r="C2692" s="355">
        <f t="shared" si="44"/>
        <v>0.29000000000087311</v>
      </c>
      <c r="D2692" s="420">
        <f t="shared" si="45"/>
        <v>0.14500000000043656</v>
      </c>
      <c r="H2692" s="337"/>
      <c r="I2692" s="333"/>
      <c r="J2692" s="82">
        <v>55</v>
      </c>
      <c r="K2692" s="82">
        <v>1</v>
      </c>
    </row>
    <row r="2693" spans="1:11" x14ac:dyDescent="0.3">
      <c r="A2693" s="341">
        <v>43012.711111053242</v>
      </c>
      <c r="B2693" s="355">
        <v>35014.021000000001</v>
      </c>
      <c r="C2693" s="355">
        <f t="shared" si="44"/>
        <v>0.29899999999906868</v>
      </c>
      <c r="D2693" s="420">
        <f t="shared" si="45"/>
        <v>0.14949999999953434</v>
      </c>
      <c r="H2693" s="337"/>
      <c r="I2693" s="333"/>
      <c r="J2693" s="82">
        <v>56</v>
      </c>
      <c r="K2693" s="319">
        <v>2</v>
      </c>
    </row>
    <row r="2694" spans="1:11" x14ac:dyDescent="0.3">
      <c r="A2694" s="317">
        <v>43012.752777719907</v>
      </c>
      <c r="B2694" s="355">
        <v>35014.315000000002</v>
      </c>
      <c r="C2694" s="355">
        <f t="shared" si="44"/>
        <v>0.29400000000168802</v>
      </c>
      <c r="D2694" s="420">
        <f t="shared" si="45"/>
        <v>0.14700000000084401</v>
      </c>
      <c r="H2694" s="337"/>
      <c r="I2694" s="333"/>
      <c r="J2694" s="82">
        <v>57</v>
      </c>
      <c r="K2694" s="320">
        <v>3</v>
      </c>
    </row>
    <row r="2695" spans="1:11" x14ac:dyDescent="0.3">
      <c r="A2695" s="317">
        <v>43012.794444386571</v>
      </c>
      <c r="B2695" s="355">
        <v>35014.593000000001</v>
      </c>
      <c r="C2695" s="355">
        <f t="shared" si="44"/>
        <v>0.27799999999842839</v>
      </c>
      <c r="D2695" s="420">
        <f t="shared" si="45"/>
        <v>0.1389999999992142</v>
      </c>
      <c r="H2695" s="337"/>
      <c r="I2695" s="333"/>
      <c r="J2695" s="82">
        <v>58</v>
      </c>
      <c r="K2695" s="321">
        <v>4</v>
      </c>
    </row>
    <row r="2696" spans="1:11" x14ac:dyDescent="0.3">
      <c r="A2696" s="341">
        <v>43012.836111053242</v>
      </c>
      <c r="B2696" s="355">
        <v>35014.875999999997</v>
      </c>
      <c r="C2696" s="355">
        <f t="shared" si="44"/>
        <v>0.28299999999580905</v>
      </c>
      <c r="D2696" s="420">
        <f t="shared" si="45"/>
        <v>0.14149999999790452</v>
      </c>
      <c r="H2696" s="337"/>
      <c r="I2696" s="333"/>
      <c r="J2696" s="82">
        <v>59</v>
      </c>
      <c r="K2696" s="82">
        <v>1</v>
      </c>
    </row>
    <row r="2697" spans="1:11" x14ac:dyDescent="0.3">
      <c r="A2697" s="341">
        <v>43012.877777719907</v>
      </c>
      <c r="B2697" s="355">
        <v>35015.159</v>
      </c>
      <c r="C2697" s="355">
        <f t="shared" si="44"/>
        <v>0.28300000000308501</v>
      </c>
      <c r="D2697" s="420">
        <f t="shared" si="45"/>
        <v>0.1415000000015425</v>
      </c>
      <c r="H2697" s="337"/>
      <c r="I2697" s="333"/>
      <c r="J2697" s="82">
        <v>60</v>
      </c>
      <c r="K2697" s="319">
        <v>2</v>
      </c>
    </row>
    <row r="2698" spans="1:11" x14ac:dyDescent="0.3">
      <c r="A2698" s="317">
        <v>43012.919444386571</v>
      </c>
      <c r="B2698" s="355">
        <v>35015.434999999998</v>
      </c>
      <c r="C2698" s="355">
        <f t="shared" si="44"/>
        <v>0.27599999999802094</v>
      </c>
      <c r="D2698" s="420">
        <f t="shared" si="45"/>
        <v>0.13799999999901047</v>
      </c>
      <c r="H2698" s="337"/>
      <c r="I2698" s="333"/>
      <c r="J2698" s="82">
        <v>61</v>
      </c>
      <c r="K2698" s="320">
        <v>3</v>
      </c>
    </row>
    <row r="2699" spans="1:11" x14ac:dyDescent="0.3">
      <c r="A2699" s="322">
        <v>43012.961111053242</v>
      </c>
      <c r="B2699" s="356">
        <v>35015.707999999999</v>
      </c>
      <c r="C2699" s="356">
        <f t="shared" si="44"/>
        <v>0.27300000000104774</v>
      </c>
      <c r="D2699" s="418">
        <f t="shared" si="45"/>
        <v>0.13650000000052387</v>
      </c>
      <c r="E2699" s="336">
        <f>SUM(C2676:C2699)*7.4805194805</f>
        <v>52.66285714272653</v>
      </c>
      <c r="F2699" s="324">
        <f>AVERAGE(D2676:D2699)</f>
        <v>0.14666666666668485</v>
      </c>
      <c r="G2699" s="324">
        <f>_xlfn.STDEV.S(D2676:D2699)</f>
        <v>4.5817849824281538E-3</v>
      </c>
      <c r="H2699" s="337"/>
      <c r="I2699" s="333"/>
      <c r="J2699" s="82">
        <v>62</v>
      </c>
      <c r="K2699" s="321">
        <v>4</v>
      </c>
    </row>
    <row r="2700" spans="1:11" x14ac:dyDescent="0.3">
      <c r="A2700" s="341">
        <v>43013.002777719907</v>
      </c>
      <c r="B2700" s="355">
        <v>35015.995999999999</v>
      </c>
      <c r="C2700" s="355">
        <f t="shared" si="44"/>
        <v>0.28800000000046566</v>
      </c>
      <c r="D2700" s="420">
        <f t="shared" si="45"/>
        <v>0.14400000000023283</v>
      </c>
      <c r="H2700" s="337"/>
      <c r="I2700" s="333"/>
      <c r="J2700" s="82">
        <v>63</v>
      </c>
      <c r="K2700" s="82">
        <v>1</v>
      </c>
    </row>
    <row r="2701" spans="1:11" x14ac:dyDescent="0.3">
      <c r="A2701" s="341">
        <v>43013.044444386571</v>
      </c>
      <c r="B2701" s="355">
        <v>35016.290999999997</v>
      </c>
      <c r="C2701" s="355">
        <f t="shared" si="44"/>
        <v>0.29499999999825377</v>
      </c>
      <c r="D2701" s="420">
        <f t="shared" si="45"/>
        <v>0.14749999999912689</v>
      </c>
      <c r="H2701" s="337"/>
      <c r="I2701" s="333"/>
      <c r="J2701" s="82">
        <v>64</v>
      </c>
      <c r="K2701" s="319">
        <v>2</v>
      </c>
    </row>
    <row r="2702" spans="1:11" x14ac:dyDescent="0.3">
      <c r="A2702" s="317">
        <v>43013.086111053242</v>
      </c>
      <c r="B2702" s="355">
        <v>35016.58</v>
      </c>
      <c r="C2702" s="355">
        <f t="shared" si="44"/>
        <v>0.28900000000430737</v>
      </c>
      <c r="D2702" s="420">
        <f t="shared" si="45"/>
        <v>0.14450000000215368</v>
      </c>
      <c r="H2702" s="337"/>
      <c r="I2702" s="333"/>
      <c r="J2702" s="82">
        <v>65</v>
      </c>
      <c r="K2702" s="320">
        <v>3</v>
      </c>
    </row>
    <row r="2703" spans="1:11" x14ac:dyDescent="0.3">
      <c r="A2703" s="317">
        <v>43013.127777719907</v>
      </c>
      <c r="B2703" s="355">
        <v>35016.868999999999</v>
      </c>
      <c r="C2703" s="355">
        <f t="shared" si="44"/>
        <v>0.28899999999703141</v>
      </c>
      <c r="D2703" s="420">
        <f t="shared" si="45"/>
        <v>0.1444999999985157</v>
      </c>
      <c r="H2703" s="337"/>
      <c r="I2703" s="333"/>
      <c r="J2703" s="82">
        <v>66</v>
      </c>
      <c r="K2703" s="321">
        <v>4</v>
      </c>
    </row>
    <row r="2704" spans="1:11" x14ac:dyDescent="0.3">
      <c r="A2704" s="341">
        <v>43013.169444386571</v>
      </c>
      <c r="B2704" s="355">
        <v>35017.167999999998</v>
      </c>
      <c r="C2704" s="355">
        <f t="shared" si="44"/>
        <v>0.29899999999906868</v>
      </c>
      <c r="D2704" s="420">
        <f t="shared" si="45"/>
        <v>0.14949999999953434</v>
      </c>
      <c r="H2704" s="337"/>
      <c r="I2704" s="333"/>
      <c r="J2704" s="82">
        <v>67</v>
      </c>
      <c r="K2704" s="82">
        <v>1</v>
      </c>
    </row>
    <row r="2705" spans="1:11" x14ac:dyDescent="0.3">
      <c r="A2705" s="341">
        <v>43013.211111053242</v>
      </c>
      <c r="B2705" s="355">
        <v>35017.463000000003</v>
      </c>
      <c r="C2705" s="355">
        <f t="shared" si="44"/>
        <v>0.29500000000552973</v>
      </c>
      <c r="D2705" s="420">
        <f t="shared" si="45"/>
        <v>0.14750000000276486</v>
      </c>
      <c r="H2705" s="337"/>
      <c r="I2705" s="333"/>
      <c r="J2705" s="82">
        <v>68</v>
      </c>
      <c r="K2705" s="319">
        <v>2</v>
      </c>
    </row>
    <row r="2706" spans="1:11" x14ac:dyDescent="0.3">
      <c r="A2706" s="317">
        <v>43013.252777719907</v>
      </c>
      <c r="B2706" s="355">
        <v>35017.752</v>
      </c>
      <c r="C2706" s="355">
        <f t="shared" si="44"/>
        <v>0.28899999999703141</v>
      </c>
      <c r="D2706" s="420">
        <f t="shared" si="45"/>
        <v>0.1444999999985157</v>
      </c>
      <c r="H2706" s="337"/>
      <c r="I2706" s="333"/>
      <c r="J2706" s="82">
        <v>69</v>
      </c>
      <c r="K2706" s="320">
        <v>3</v>
      </c>
    </row>
    <row r="2707" spans="1:11" x14ac:dyDescent="0.3">
      <c r="A2707" s="317">
        <v>43013.294444386571</v>
      </c>
      <c r="B2707" s="355">
        <v>35018.053</v>
      </c>
      <c r="C2707" s="355">
        <f t="shared" si="44"/>
        <v>0.30099999999947613</v>
      </c>
      <c r="D2707" s="420">
        <f t="shared" si="45"/>
        <v>0.15049999999973807</v>
      </c>
      <c r="H2707" s="337"/>
      <c r="I2707" s="333"/>
      <c r="J2707" s="82">
        <v>70</v>
      </c>
      <c r="K2707" s="321">
        <v>4</v>
      </c>
    </row>
    <row r="2708" spans="1:11" x14ac:dyDescent="0.3">
      <c r="A2708" s="341">
        <v>43013.336111053242</v>
      </c>
      <c r="B2708" s="355">
        <v>35018.353999999999</v>
      </c>
      <c r="C2708" s="355">
        <f t="shared" si="44"/>
        <v>0.30099999999947613</v>
      </c>
      <c r="D2708" s="420">
        <f t="shared" si="45"/>
        <v>0.15049999999973807</v>
      </c>
      <c r="H2708" s="337"/>
      <c r="I2708" s="333"/>
      <c r="J2708" s="82">
        <v>71</v>
      </c>
      <c r="K2708" s="82">
        <v>1</v>
      </c>
    </row>
    <row r="2709" spans="1:11" x14ac:dyDescent="0.3">
      <c r="A2709" s="341">
        <v>43013.377777719907</v>
      </c>
      <c r="B2709" s="355">
        <v>35018.648000000001</v>
      </c>
      <c r="C2709" s="355">
        <f t="shared" si="44"/>
        <v>0.29400000000168802</v>
      </c>
      <c r="D2709" s="420">
        <f t="shared" si="45"/>
        <v>0.14700000000084401</v>
      </c>
      <c r="H2709" s="337"/>
      <c r="I2709" s="333"/>
      <c r="J2709" s="82">
        <v>72</v>
      </c>
      <c r="K2709" s="319">
        <v>2</v>
      </c>
    </row>
    <row r="2710" spans="1:11" x14ac:dyDescent="0.3">
      <c r="A2710" s="317">
        <v>43013.419444386571</v>
      </c>
      <c r="B2710" s="355">
        <v>35018.940999999999</v>
      </c>
      <c r="C2710" s="355">
        <f t="shared" si="44"/>
        <v>0.29299999999784632</v>
      </c>
      <c r="D2710" s="420">
        <f t="shared" si="45"/>
        <v>0.14649999999892316</v>
      </c>
      <c r="H2710" s="337"/>
      <c r="I2710" s="333"/>
      <c r="J2710" s="82">
        <v>73</v>
      </c>
      <c r="K2710" s="320">
        <v>3</v>
      </c>
    </row>
    <row r="2711" spans="1:11" x14ac:dyDescent="0.3">
      <c r="A2711" s="317">
        <v>43013.461111053242</v>
      </c>
      <c r="B2711" s="355">
        <v>35019.243000000002</v>
      </c>
      <c r="C2711" s="355">
        <f t="shared" si="44"/>
        <v>0.30200000000331784</v>
      </c>
      <c r="D2711" s="420">
        <f t="shared" si="45"/>
        <v>0.15100000000165892</v>
      </c>
      <c r="H2711" s="337"/>
      <c r="I2711" s="333"/>
      <c r="J2711" s="82">
        <v>74</v>
      </c>
      <c r="K2711" s="321">
        <v>4</v>
      </c>
    </row>
    <row r="2712" spans="1:11" x14ac:dyDescent="0.3">
      <c r="A2712" s="341">
        <v>43013.502777719907</v>
      </c>
      <c r="B2712" s="355">
        <v>35019.533000000003</v>
      </c>
      <c r="C2712" s="355">
        <f t="shared" si="44"/>
        <v>0.29000000000087311</v>
      </c>
      <c r="D2712" s="420">
        <f t="shared" si="45"/>
        <v>0.14500000000043656</v>
      </c>
      <c r="H2712" s="337"/>
      <c r="I2712" s="333"/>
      <c r="J2712" s="82">
        <v>75</v>
      </c>
      <c r="K2712" s="82">
        <v>1</v>
      </c>
    </row>
    <row r="2713" spans="1:11" x14ac:dyDescent="0.3">
      <c r="A2713" s="341">
        <v>43013.544444386571</v>
      </c>
      <c r="B2713" s="355">
        <v>35019.822999999997</v>
      </c>
      <c r="C2713" s="355">
        <f t="shared" si="44"/>
        <v>0.28999999999359716</v>
      </c>
      <c r="D2713" s="420">
        <f t="shared" si="45"/>
        <v>0.14499999999679858</v>
      </c>
      <c r="H2713" s="337"/>
      <c r="I2713" s="333"/>
      <c r="J2713" s="82">
        <v>76</v>
      </c>
      <c r="K2713" s="319">
        <v>2</v>
      </c>
    </row>
    <row r="2714" spans="1:11" x14ac:dyDescent="0.3">
      <c r="A2714" s="317">
        <v>43013.586111053242</v>
      </c>
      <c r="B2714" s="355">
        <v>35020.120999999999</v>
      </c>
      <c r="C2714" s="355">
        <f t="shared" si="44"/>
        <v>0.29800000000250293</v>
      </c>
      <c r="D2714" s="420">
        <f t="shared" si="45"/>
        <v>0.14900000000125146</v>
      </c>
      <c r="H2714" s="337"/>
      <c r="I2714" s="333"/>
      <c r="J2714" s="82">
        <v>77</v>
      </c>
      <c r="K2714" s="320">
        <v>3</v>
      </c>
    </row>
    <row r="2715" spans="1:11" x14ac:dyDescent="0.3">
      <c r="A2715" s="317">
        <v>43013.627777719907</v>
      </c>
      <c r="B2715" s="355">
        <v>35020.411</v>
      </c>
      <c r="C2715" s="355">
        <f t="shared" si="44"/>
        <v>0.29000000000087311</v>
      </c>
      <c r="D2715" s="420">
        <f t="shared" si="45"/>
        <v>0.14500000000043656</v>
      </c>
      <c r="H2715" s="337"/>
      <c r="I2715" s="333"/>
      <c r="J2715" s="82">
        <v>78</v>
      </c>
      <c r="K2715" s="321">
        <v>4</v>
      </c>
    </row>
    <row r="2716" spans="1:11" x14ac:dyDescent="0.3">
      <c r="A2716" s="341">
        <v>43013.669444386571</v>
      </c>
      <c r="B2716" s="355">
        <v>35020.692000000003</v>
      </c>
      <c r="C2716" s="355">
        <f t="shared" si="44"/>
        <v>0.28100000000267755</v>
      </c>
      <c r="D2716" s="420">
        <f t="shared" si="45"/>
        <v>0.14050000000133878</v>
      </c>
      <c r="H2716" s="337"/>
      <c r="I2716" s="333"/>
      <c r="J2716" s="82">
        <v>79</v>
      </c>
      <c r="K2716" s="82">
        <v>1</v>
      </c>
    </row>
    <row r="2717" spans="1:11" x14ac:dyDescent="0.3">
      <c r="A2717" s="341">
        <v>43013.711111053242</v>
      </c>
      <c r="B2717" s="355">
        <v>35020.985000000001</v>
      </c>
      <c r="C2717" s="355">
        <f t="shared" si="44"/>
        <v>0.29299999999784632</v>
      </c>
      <c r="D2717" s="420">
        <f t="shared" si="45"/>
        <v>0.14649999999892316</v>
      </c>
      <c r="H2717" s="337"/>
      <c r="I2717" s="333"/>
      <c r="J2717" s="82">
        <v>80</v>
      </c>
      <c r="K2717" s="319">
        <v>2</v>
      </c>
    </row>
    <row r="2718" spans="1:11" x14ac:dyDescent="0.3">
      <c r="A2718" s="317">
        <v>43013.752777719907</v>
      </c>
      <c r="B2718" s="355">
        <v>35021.279000000002</v>
      </c>
      <c r="C2718" s="355">
        <f t="shared" si="44"/>
        <v>0.29400000000168802</v>
      </c>
      <c r="D2718" s="420">
        <f t="shared" si="45"/>
        <v>0.14700000000084401</v>
      </c>
      <c r="H2718" s="337"/>
      <c r="I2718" s="333"/>
      <c r="J2718" s="82">
        <v>81</v>
      </c>
      <c r="K2718" s="320">
        <v>3</v>
      </c>
    </row>
    <row r="2719" spans="1:11" x14ac:dyDescent="0.3">
      <c r="A2719" s="317">
        <v>43013.794444386571</v>
      </c>
      <c r="B2719" s="355">
        <v>35021.557999999997</v>
      </c>
      <c r="C2719" s="355">
        <f t="shared" si="44"/>
        <v>0.27899999999499414</v>
      </c>
      <c r="D2719" s="420">
        <f t="shared" si="45"/>
        <v>0.13949999999749707</v>
      </c>
      <c r="H2719" s="337"/>
      <c r="I2719" s="333"/>
      <c r="J2719" s="82">
        <v>82</v>
      </c>
      <c r="K2719" s="321">
        <v>4</v>
      </c>
    </row>
    <row r="2720" spans="1:11" x14ac:dyDescent="0.3">
      <c r="A2720" s="341">
        <v>43013.836111053242</v>
      </c>
      <c r="B2720" s="355">
        <v>35021.83</v>
      </c>
      <c r="C2720" s="355">
        <f t="shared" si="44"/>
        <v>0.27200000000448199</v>
      </c>
      <c r="D2720" s="420">
        <f t="shared" si="45"/>
        <v>0.13600000000224099</v>
      </c>
      <c r="H2720" s="337"/>
      <c r="I2720" s="333"/>
      <c r="J2720" s="82">
        <v>83</v>
      </c>
      <c r="K2720" s="82">
        <v>1</v>
      </c>
    </row>
    <row r="2721" spans="1:12" x14ac:dyDescent="0.3">
      <c r="A2721" s="341">
        <v>43013.877777719907</v>
      </c>
      <c r="B2721" s="355">
        <v>35022.118000000002</v>
      </c>
      <c r="C2721" s="355">
        <f t="shared" si="44"/>
        <v>0.28800000000046566</v>
      </c>
      <c r="D2721" s="420">
        <f t="shared" si="45"/>
        <v>0.14400000000023283</v>
      </c>
      <c r="H2721" s="337"/>
      <c r="I2721" s="333"/>
      <c r="J2721" s="82">
        <v>84</v>
      </c>
      <c r="K2721" s="319">
        <v>2</v>
      </c>
    </row>
    <row r="2722" spans="1:12" x14ac:dyDescent="0.3">
      <c r="A2722" s="317">
        <v>43013.919444386571</v>
      </c>
      <c r="B2722" s="355">
        <v>35022.402000000002</v>
      </c>
      <c r="C2722" s="355">
        <f t="shared" si="44"/>
        <v>0.28399999999965075</v>
      </c>
      <c r="D2722" s="420">
        <f t="shared" si="45"/>
        <v>0.14199999999982538</v>
      </c>
      <c r="H2722" s="337"/>
      <c r="I2722" s="333"/>
      <c r="J2722" s="82">
        <v>85</v>
      </c>
      <c r="K2722" s="320">
        <v>3</v>
      </c>
    </row>
    <row r="2723" spans="1:12" x14ac:dyDescent="0.3">
      <c r="A2723" s="322">
        <v>43013.961111053242</v>
      </c>
      <c r="B2723" s="356">
        <v>35022.682000000001</v>
      </c>
      <c r="C2723" s="356">
        <f t="shared" si="44"/>
        <v>0.27999999999883585</v>
      </c>
      <c r="D2723" s="418">
        <f t="shared" si="45"/>
        <v>0.13999999999941792</v>
      </c>
      <c r="E2723" s="336">
        <f>SUM(C2700:C2723)*7.4805194805</f>
        <v>52.169142857021804</v>
      </c>
      <c r="F2723" s="324">
        <f>AVERAGE(D2700:D2723)</f>
        <v>0.1452916666667079</v>
      </c>
      <c r="G2723" s="324">
        <f>_xlfn.STDEV.S(D2700:D2723)</f>
        <v>3.7530181092043802E-3</v>
      </c>
      <c r="H2723" s="337"/>
      <c r="I2723" s="333"/>
      <c r="J2723" s="82">
        <v>86</v>
      </c>
      <c r="K2723" s="321">
        <v>4</v>
      </c>
    </row>
    <row r="2724" spans="1:12" x14ac:dyDescent="0.3">
      <c r="A2724" s="341">
        <v>43014.002777719907</v>
      </c>
      <c r="B2724" s="355">
        <v>35022.968999999997</v>
      </c>
      <c r="C2724" s="355">
        <f t="shared" si="44"/>
        <v>0.28699999999662396</v>
      </c>
      <c r="D2724" s="420">
        <f t="shared" si="45"/>
        <v>0.14349999999831198</v>
      </c>
      <c r="H2724" s="337"/>
      <c r="I2724" s="333"/>
      <c r="J2724" s="82">
        <v>87</v>
      </c>
      <c r="K2724" s="82">
        <v>1</v>
      </c>
    </row>
    <row r="2725" spans="1:12" x14ac:dyDescent="0.3">
      <c r="A2725" s="341">
        <v>43014.044444386571</v>
      </c>
      <c r="B2725" s="355">
        <v>35023.262999999999</v>
      </c>
      <c r="C2725" s="355">
        <f t="shared" si="44"/>
        <v>0.29400000000168802</v>
      </c>
      <c r="D2725" s="420">
        <f t="shared" si="45"/>
        <v>0.14700000000084401</v>
      </c>
      <c r="H2725" s="337"/>
      <c r="I2725" s="333"/>
      <c r="J2725" s="82">
        <v>88</v>
      </c>
      <c r="K2725" s="319">
        <v>2</v>
      </c>
    </row>
    <row r="2726" spans="1:12" x14ac:dyDescent="0.3">
      <c r="A2726" s="317">
        <v>43014.086111053242</v>
      </c>
      <c r="B2726" s="355">
        <v>35023.548999999999</v>
      </c>
      <c r="C2726" s="355">
        <f t="shared" si="44"/>
        <v>0.28600000000005821</v>
      </c>
      <c r="D2726" s="420">
        <f t="shared" si="45"/>
        <v>0.1430000000000291</v>
      </c>
      <c r="H2726" s="337"/>
      <c r="I2726" s="333"/>
      <c r="J2726" s="82">
        <v>89</v>
      </c>
      <c r="K2726" s="320">
        <v>3</v>
      </c>
    </row>
    <row r="2727" spans="1:12" x14ac:dyDescent="0.3">
      <c r="A2727" s="317">
        <v>43014.127777719907</v>
      </c>
      <c r="B2727" s="355">
        <v>35023.837</v>
      </c>
      <c r="C2727" s="355">
        <f t="shared" si="44"/>
        <v>0.28800000000046566</v>
      </c>
      <c r="D2727" s="420">
        <f t="shared" si="45"/>
        <v>0.14400000000023283</v>
      </c>
      <c r="H2727" s="337"/>
      <c r="I2727" s="333"/>
      <c r="J2727" s="82">
        <v>90</v>
      </c>
      <c r="K2727" s="321">
        <v>4</v>
      </c>
    </row>
    <row r="2728" spans="1:12" x14ac:dyDescent="0.3">
      <c r="A2728" s="341">
        <v>43014.169444386571</v>
      </c>
      <c r="B2728" s="355">
        <v>35024.137999999999</v>
      </c>
      <c r="C2728" s="355">
        <f t="shared" si="44"/>
        <v>0.30099999999947613</v>
      </c>
      <c r="D2728" s="420">
        <f t="shared" si="45"/>
        <v>0.15049999999973807</v>
      </c>
      <c r="H2728" s="337"/>
      <c r="I2728" s="333"/>
      <c r="J2728" s="82">
        <v>91</v>
      </c>
      <c r="K2728" s="82">
        <v>1</v>
      </c>
    </row>
    <row r="2729" spans="1:12" x14ac:dyDescent="0.3">
      <c r="A2729" s="341">
        <v>43014.211111053242</v>
      </c>
      <c r="B2729" s="355">
        <v>35024.436000000002</v>
      </c>
      <c r="C2729" s="355">
        <f t="shared" si="44"/>
        <v>0.29800000000250293</v>
      </c>
      <c r="D2729" s="420">
        <f t="shared" si="45"/>
        <v>0.14900000000125146</v>
      </c>
      <c r="H2729" s="337"/>
      <c r="I2729" s="333"/>
      <c r="J2729" s="82">
        <v>92</v>
      </c>
      <c r="K2729" s="319">
        <v>2</v>
      </c>
    </row>
    <row r="2730" spans="1:12" x14ac:dyDescent="0.3">
      <c r="A2730" s="317">
        <v>43014.252777719907</v>
      </c>
      <c r="B2730" s="355">
        <v>35024.722999999998</v>
      </c>
      <c r="C2730" s="355">
        <f t="shared" si="44"/>
        <v>0.28699999999662396</v>
      </c>
      <c r="D2730" s="420">
        <f t="shared" si="45"/>
        <v>0.14349999999831198</v>
      </c>
      <c r="H2730" s="337"/>
      <c r="I2730" s="333"/>
      <c r="J2730" s="82">
        <v>93</v>
      </c>
      <c r="K2730" s="320">
        <v>3</v>
      </c>
    </row>
    <row r="2731" spans="1:12" x14ac:dyDescent="0.3">
      <c r="A2731" s="317">
        <v>43014.294444386571</v>
      </c>
      <c r="B2731" s="355">
        <v>35025.019</v>
      </c>
      <c r="C2731" s="355">
        <f t="shared" si="44"/>
        <v>0.29600000000209548</v>
      </c>
      <c r="D2731" s="420">
        <f t="shared" si="45"/>
        <v>0.14800000000104774</v>
      </c>
      <c r="H2731" s="337"/>
      <c r="I2731" s="333"/>
      <c r="J2731" s="82">
        <v>94</v>
      </c>
      <c r="K2731" s="321">
        <v>4</v>
      </c>
    </row>
    <row r="2732" spans="1:12" x14ac:dyDescent="0.3">
      <c r="A2732" s="341">
        <v>43014.336111053242</v>
      </c>
      <c r="B2732" s="355">
        <v>35025.317999999999</v>
      </c>
      <c r="C2732" s="355">
        <f t="shared" si="44"/>
        <v>0.29899999999906868</v>
      </c>
      <c r="D2732" s="420">
        <f t="shared" si="45"/>
        <v>0.14949999999953434</v>
      </c>
      <c r="H2732" s="337"/>
      <c r="I2732" s="333"/>
      <c r="J2732" s="82">
        <v>95</v>
      </c>
      <c r="K2732" s="82">
        <v>1</v>
      </c>
    </row>
    <row r="2733" spans="1:12" x14ac:dyDescent="0.3">
      <c r="A2733" s="341">
        <v>43014.380555555559</v>
      </c>
      <c r="B2733" s="355">
        <v>35025.603999999999</v>
      </c>
      <c r="C2733" s="355">
        <f t="shared" si="44"/>
        <v>0.28600000000005821</v>
      </c>
      <c r="D2733" s="420">
        <f t="shared" si="45"/>
        <v>0.1430000000000291</v>
      </c>
      <c r="H2733" s="337"/>
      <c r="I2733" s="333"/>
      <c r="J2733" s="82">
        <v>1</v>
      </c>
      <c r="K2733" s="319">
        <v>2</v>
      </c>
      <c r="L2733" s="345" t="s">
        <v>313</v>
      </c>
    </row>
    <row r="2734" spans="1:12" x14ac:dyDescent="0.3">
      <c r="A2734" s="317">
        <v>43014.422222222223</v>
      </c>
      <c r="B2734" s="355">
        <v>35025.892999999996</v>
      </c>
      <c r="C2734" s="355">
        <f t="shared" si="44"/>
        <v>0.28899999999703141</v>
      </c>
      <c r="D2734" s="420">
        <f t="shared" si="45"/>
        <v>0.1444999999985157</v>
      </c>
      <c r="H2734" s="337"/>
      <c r="I2734" s="333"/>
      <c r="J2734" s="82">
        <v>2</v>
      </c>
      <c r="K2734" s="320">
        <v>3</v>
      </c>
    </row>
    <row r="2735" spans="1:12" x14ac:dyDescent="0.3">
      <c r="A2735" s="317">
        <v>43014.463888888888</v>
      </c>
      <c r="B2735" s="355">
        <v>35026.188999999998</v>
      </c>
      <c r="C2735" s="355">
        <f t="shared" si="44"/>
        <v>0.29600000000209548</v>
      </c>
      <c r="D2735" s="420">
        <f t="shared" si="45"/>
        <v>0.14800000000104774</v>
      </c>
      <c r="H2735" s="337"/>
      <c r="I2735" s="333"/>
      <c r="J2735" s="82">
        <v>3</v>
      </c>
      <c r="K2735" s="321">
        <v>4</v>
      </c>
    </row>
    <row r="2736" spans="1:12" x14ac:dyDescent="0.3">
      <c r="A2736" s="341">
        <v>43014.505555555559</v>
      </c>
      <c r="B2736" s="355">
        <v>35026.478000000003</v>
      </c>
      <c r="C2736" s="355">
        <f t="shared" si="44"/>
        <v>0.28900000000430737</v>
      </c>
      <c r="D2736" s="420">
        <f t="shared" si="45"/>
        <v>0.14450000000215368</v>
      </c>
      <c r="H2736" s="337"/>
      <c r="I2736" s="333"/>
      <c r="J2736" s="82">
        <v>4</v>
      </c>
      <c r="K2736" s="82">
        <v>1</v>
      </c>
    </row>
    <row r="2737" spans="1:11" x14ac:dyDescent="0.3">
      <c r="A2737" s="341">
        <v>43014.547222222223</v>
      </c>
      <c r="B2737" s="355">
        <v>35026.76</v>
      </c>
      <c r="C2737" s="355">
        <f t="shared" si="44"/>
        <v>0.2819999999992433</v>
      </c>
      <c r="D2737" s="420">
        <f t="shared" si="45"/>
        <v>0.14099999999962165</v>
      </c>
      <c r="H2737" s="337"/>
      <c r="I2737" s="333"/>
      <c r="J2737" s="82">
        <v>5</v>
      </c>
      <c r="K2737" s="319">
        <v>2</v>
      </c>
    </row>
    <row r="2738" spans="1:11" x14ac:dyDescent="0.3">
      <c r="A2738" s="341">
        <v>43014.588888888888</v>
      </c>
      <c r="B2738" s="355">
        <v>35027.057000000001</v>
      </c>
      <c r="C2738" s="355">
        <f t="shared" si="44"/>
        <v>0.29699999999866122</v>
      </c>
      <c r="D2738" s="420">
        <f t="shared" si="45"/>
        <v>0.14849999999933061</v>
      </c>
      <c r="H2738" s="337"/>
      <c r="I2738" s="333"/>
      <c r="J2738" s="82">
        <v>6</v>
      </c>
      <c r="K2738" s="320">
        <v>3</v>
      </c>
    </row>
    <row r="2739" spans="1:11" x14ac:dyDescent="0.3">
      <c r="A2739" s="317">
        <v>43014.630555555559</v>
      </c>
      <c r="B2739" s="355">
        <v>35027.351000000002</v>
      </c>
      <c r="C2739" s="355">
        <f t="shared" si="44"/>
        <v>0.29400000000168802</v>
      </c>
      <c r="D2739" s="420">
        <f t="shared" si="45"/>
        <v>0.14700000000084401</v>
      </c>
      <c r="H2739" s="337"/>
      <c r="I2739" s="333"/>
      <c r="J2739" s="82">
        <v>7</v>
      </c>
      <c r="K2739" s="321">
        <v>4</v>
      </c>
    </row>
    <row r="2740" spans="1:11" x14ac:dyDescent="0.3">
      <c r="A2740" s="317">
        <v>43014.672222222223</v>
      </c>
      <c r="B2740" s="355">
        <v>35027.633000000002</v>
      </c>
      <c r="C2740" s="355">
        <f t="shared" si="44"/>
        <v>0.2819999999992433</v>
      </c>
      <c r="D2740" s="420">
        <f t="shared" si="45"/>
        <v>0.14099999999962165</v>
      </c>
      <c r="H2740" s="337"/>
      <c r="I2740" s="333"/>
      <c r="J2740" s="82">
        <v>8</v>
      </c>
      <c r="K2740" s="82">
        <v>1</v>
      </c>
    </row>
    <row r="2741" spans="1:11" x14ac:dyDescent="0.3">
      <c r="A2741" s="341">
        <v>43014.713888888888</v>
      </c>
      <c r="B2741" s="355">
        <v>35027.923999999999</v>
      </c>
      <c r="C2741" s="355">
        <f t="shared" si="44"/>
        <v>0.29099999999743886</v>
      </c>
      <c r="D2741" s="420">
        <f t="shared" si="45"/>
        <v>0.14549999999871943</v>
      </c>
      <c r="H2741" s="337"/>
      <c r="I2741" s="333"/>
      <c r="J2741" s="82">
        <v>9</v>
      </c>
      <c r="K2741" s="319">
        <v>2</v>
      </c>
    </row>
    <row r="2742" spans="1:11" x14ac:dyDescent="0.3">
      <c r="A2742" s="341">
        <v>43014.755555555559</v>
      </c>
      <c r="B2742" s="355">
        <v>35028.216999999997</v>
      </c>
      <c r="C2742" s="355">
        <f t="shared" si="44"/>
        <v>0.29299999999784632</v>
      </c>
      <c r="D2742" s="420">
        <f t="shared" si="45"/>
        <v>0.14649999999892316</v>
      </c>
      <c r="H2742" s="337"/>
      <c r="I2742" s="333"/>
      <c r="J2742" s="82">
        <v>10</v>
      </c>
      <c r="K2742" s="320">
        <v>3</v>
      </c>
    </row>
    <row r="2743" spans="1:11" x14ac:dyDescent="0.3">
      <c r="A2743" s="341">
        <v>43014.797222222223</v>
      </c>
      <c r="B2743" s="355">
        <v>35028.502</v>
      </c>
      <c r="C2743" s="355">
        <f t="shared" si="44"/>
        <v>0.28500000000349246</v>
      </c>
      <c r="D2743" s="420">
        <f t="shared" si="45"/>
        <v>0.14250000000174623</v>
      </c>
      <c r="H2743" s="337"/>
      <c r="I2743" s="333"/>
      <c r="J2743" s="82">
        <v>11</v>
      </c>
      <c r="K2743" s="321">
        <v>4</v>
      </c>
    </row>
    <row r="2744" spans="1:11" x14ac:dyDescent="0.3">
      <c r="A2744" s="317">
        <v>43014.838888888888</v>
      </c>
      <c r="B2744" s="355">
        <v>35028.781000000003</v>
      </c>
      <c r="C2744" s="355">
        <f t="shared" si="44"/>
        <v>0.2790000000022701</v>
      </c>
      <c r="D2744" s="420">
        <f t="shared" si="45"/>
        <v>0.13950000000113505</v>
      </c>
      <c r="H2744" s="337"/>
      <c r="I2744" s="333"/>
      <c r="J2744" s="82">
        <v>12</v>
      </c>
      <c r="K2744" s="82">
        <v>1</v>
      </c>
    </row>
    <row r="2745" spans="1:11" x14ac:dyDescent="0.3">
      <c r="A2745" s="317">
        <v>43014.880555555559</v>
      </c>
      <c r="B2745" s="355">
        <v>35029.069000000003</v>
      </c>
      <c r="C2745" s="355">
        <f t="shared" si="44"/>
        <v>0.28800000000046566</v>
      </c>
      <c r="D2745" s="420">
        <f t="shared" si="45"/>
        <v>0.14400000000023283</v>
      </c>
      <c r="H2745" s="337"/>
      <c r="I2745" s="333"/>
      <c r="J2745" s="82">
        <v>13</v>
      </c>
      <c r="K2745" s="319">
        <v>2</v>
      </c>
    </row>
    <row r="2746" spans="1:11" x14ac:dyDescent="0.3">
      <c r="A2746" s="341">
        <v>43014.922222222223</v>
      </c>
      <c r="B2746" s="355">
        <v>35029.351999999999</v>
      </c>
      <c r="C2746" s="355">
        <f t="shared" si="44"/>
        <v>0.28299999999580905</v>
      </c>
      <c r="D2746" s="420">
        <f t="shared" si="45"/>
        <v>0.14149999999790452</v>
      </c>
      <c r="H2746" s="337"/>
      <c r="I2746" s="333"/>
      <c r="J2746" s="82">
        <v>14</v>
      </c>
      <c r="K2746" s="320">
        <v>3</v>
      </c>
    </row>
    <row r="2747" spans="1:11" x14ac:dyDescent="0.3">
      <c r="A2747" s="369">
        <v>43014.963888888888</v>
      </c>
      <c r="B2747" s="356">
        <v>35029.627999999997</v>
      </c>
      <c r="C2747" s="356">
        <f t="shared" si="44"/>
        <v>0.27599999999802094</v>
      </c>
      <c r="D2747" s="418">
        <f t="shared" si="45"/>
        <v>0.13799999999901047</v>
      </c>
      <c r="E2747" s="336">
        <f>SUM(C2724:C2747)*7.4805194805</f>
        <v>51.959688311525134</v>
      </c>
      <c r="F2747" s="324">
        <f>AVERAGE(D2724:D2747)</f>
        <v>0.14470833333325572</v>
      </c>
      <c r="G2747" s="324">
        <f>_xlfn.STDEV.S(D2724:D2747)</f>
        <v>3.2966276138882847E-3</v>
      </c>
      <c r="H2747" s="337"/>
      <c r="I2747" s="333"/>
      <c r="J2747" s="82">
        <v>15</v>
      </c>
      <c r="K2747" s="321">
        <v>4</v>
      </c>
    </row>
    <row r="2748" spans="1:11" x14ac:dyDescent="0.3">
      <c r="A2748" s="341">
        <v>43015.005555555559</v>
      </c>
      <c r="B2748" s="355">
        <v>35029.910000000003</v>
      </c>
      <c r="C2748" s="355">
        <f t="shared" si="44"/>
        <v>0.28200000000651926</v>
      </c>
      <c r="D2748" s="420">
        <f t="shared" si="45"/>
        <v>0.14100000000325963</v>
      </c>
      <c r="H2748" s="337"/>
      <c r="I2748" s="333"/>
      <c r="J2748" s="82">
        <v>16</v>
      </c>
      <c r="K2748" s="82">
        <v>1</v>
      </c>
    </row>
    <row r="2749" spans="1:11" x14ac:dyDescent="0.3">
      <c r="A2749" s="317">
        <v>43015.047222222223</v>
      </c>
      <c r="B2749" s="355">
        <v>35030.201000000001</v>
      </c>
      <c r="C2749" s="355">
        <f t="shared" si="44"/>
        <v>0.29099999999743886</v>
      </c>
      <c r="D2749" s="420">
        <f t="shared" si="45"/>
        <v>0.14549999999871943</v>
      </c>
      <c r="H2749" s="337"/>
      <c r="I2749" s="333"/>
      <c r="J2749" s="82">
        <v>17</v>
      </c>
      <c r="K2749" s="319">
        <v>2</v>
      </c>
    </row>
    <row r="2750" spans="1:11" x14ac:dyDescent="0.3">
      <c r="A2750" s="317">
        <v>43015.088888888888</v>
      </c>
      <c r="B2750" s="355">
        <v>35030.49</v>
      </c>
      <c r="C2750" s="355">
        <f t="shared" si="44"/>
        <v>0.28899999999703141</v>
      </c>
      <c r="D2750" s="420">
        <f t="shared" si="45"/>
        <v>0.1444999999985157</v>
      </c>
      <c r="H2750" s="337"/>
      <c r="I2750" s="333"/>
      <c r="J2750" s="82">
        <v>18</v>
      </c>
      <c r="K2750" s="320">
        <v>3</v>
      </c>
    </row>
    <row r="2751" spans="1:11" x14ac:dyDescent="0.3">
      <c r="A2751" s="341">
        <v>43015.130555555559</v>
      </c>
      <c r="B2751" s="355">
        <v>35030.771000000001</v>
      </c>
      <c r="C2751" s="355">
        <f t="shared" si="44"/>
        <v>0.28100000000267755</v>
      </c>
      <c r="D2751" s="420">
        <f t="shared" si="45"/>
        <v>0.14050000000133878</v>
      </c>
      <c r="H2751" s="337"/>
      <c r="I2751" s="333"/>
      <c r="J2751" s="82">
        <v>19</v>
      </c>
      <c r="K2751" s="321">
        <v>4</v>
      </c>
    </row>
    <row r="2752" spans="1:11" x14ac:dyDescent="0.3">
      <c r="A2752" s="341">
        <v>43015.172222222223</v>
      </c>
      <c r="B2752" s="355">
        <v>35031.067000000003</v>
      </c>
      <c r="C2752" s="355">
        <f t="shared" si="44"/>
        <v>0.29600000000209548</v>
      </c>
      <c r="D2752" s="420">
        <f t="shared" si="45"/>
        <v>0.14800000000104774</v>
      </c>
      <c r="H2752" s="337"/>
      <c r="I2752" s="333"/>
      <c r="J2752" s="82">
        <v>20</v>
      </c>
      <c r="K2752" s="82">
        <v>1</v>
      </c>
    </row>
    <row r="2753" spans="1:11" x14ac:dyDescent="0.3">
      <c r="A2753" s="341">
        <v>43015.213888888888</v>
      </c>
      <c r="B2753" s="355">
        <v>35031.362000000001</v>
      </c>
      <c r="C2753" s="355">
        <f t="shared" si="44"/>
        <v>0.29499999999825377</v>
      </c>
      <c r="D2753" s="420">
        <f t="shared" si="45"/>
        <v>0.14749999999912689</v>
      </c>
      <c r="H2753" s="337"/>
      <c r="I2753" s="333"/>
      <c r="J2753" s="82">
        <v>21</v>
      </c>
      <c r="K2753" s="319">
        <v>2</v>
      </c>
    </row>
    <row r="2754" spans="1:11" x14ac:dyDescent="0.3">
      <c r="A2754" s="317">
        <v>43015.255555555559</v>
      </c>
      <c r="B2754" s="355">
        <v>35031.650999999998</v>
      </c>
      <c r="C2754" s="355">
        <f t="shared" si="44"/>
        <v>0.28899999999703141</v>
      </c>
      <c r="D2754" s="420">
        <f t="shared" si="45"/>
        <v>0.1444999999985157</v>
      </c>
      <c r="H2754" s="337"/>
      <c r="I2754" s="333"/>
      <c r="J2754" s="82">
        <v>22</v>
      </c>
      <c r="K2754" s="320">
        <v>3</v>
      </c>
    </row>
    <row r="2755" spans="1:11" x14ac:dyDescent="0.3">
      <c r="A2755" s="317">
        <v>43015.297222222223</v>
      </c>
      <c r="B2755" s="355">
        <v>35031.949999999997</v>
      </c>
      <c r="C2755" s="355">
        <f t="shared" si="44"/>
        <v>0.29899999999906868</v>
      </c>
      <c r="D2755" s="420">
        <f t="shared" si="45"/>
        <v>0.14949999999953434</v>
      </c>
      <c r="H2755" s="337"/>
      <c r="I2755" s="333"/>
      <c r="J2755" s="82">
        <v>23</v>
      </c>
      <c r="K2755" s="321">
        <v>4</v>
      </c>
    </row>
    <row r="2756" spans="1:11" x14ac:dyDescent="0.3">
      <c r="A2756" s="341">
        <v>43015.338888888888</v>
      </c>
      <c r="B2756" s="355">
        <v>35032.252</v>
      </c>
      <c r="C2756" s="355">
        <f t="shared" si="44"/>
        <v>0.30200000000331784</v>
      </c>
      <c r="D2756" s="420">
        <f t="shared" si="45"/>
        <v>0.15100000000165892</v>
      </c>
      <c r="H2756" s="337"/>
      <c r="I2756" s="333"/>
      <c r="J2756" s="82">
        <v>24</v>
      </c>
      <c r="K2756" s="82">
        <v>1</v>
      </c>
    </row>
    <row r="2757" spans="1:11" x14ac:dyDescent="0.3">
      <c r="A2757" s="341">
        <v>43015.380555555559</v>
      </c>
      <c r="B2757" s="355">
        <v>35032.542000000001</v>
      </c>
      <c r="C2757" s="355">
        <f t="shared" si="44"/>
        <v>0.29000000000087311</v>
      </c>
      <c r="D2757" s="420">
        <f t="shared" si="45"/>
        <v>0.14500000000043656</v>
      </c>
      <c r="H2757" s="337"/>
      <c r="I2757" s="333"/>
      <c r="J2757" s="82">
        <v>25</v>
      </c>
      <c r="K2757" s="319">
        <v>2</v>
      </c>
    </row>
    <row r="2758" spans="1:11" x14ac:dyDescent="0.3">
      <c r="A2758" s="341">
        <v>43015.422222222223</v>
      </c>
      <c r="B2758" s="355">
        <v>35032.826000000001</v>
      </c>
      <c r="C2758" s="355">
        <f t="shared" si="44"/>
        <v>0.28399999999965075</v>
      </c>
      <c r="D2758" s="420">
        <f t="shared" si="45"/>
        <v>0.14199999999982538</v>
      </c>
      <c r="H2758" s="337"/>
      <c r="I2758" s="333"/>
      <c r="J2758" s="82">
        <v>26</v>
      </c>
      <c r="K2758" s="320">
        <v>3</v>
      </c>
    </row>
    <row r="2759" spans="1:11" x14ac:dyDescent="0.3">
      <c r="A2759" s="317">
        <v>43015.463888888888</v>
      </c>
      <c r="B2759" s="355">
        <v>35033.120000000003</v>
      </c>
      <c r="C2759" s="355">
        <f t="shared" si="44"/>
        <v>0.29400000000168802</v>
      </c>
      <c r="D2759" s="420">
        <f t="shared" si="45"/>
        <v>0.14700000000084401</v>
      </c>
      <c r="H2759" s="337"/>
      <c r="I2759" s="333"/>
      <c r="J2759" s="82">
        <v>27</v>
      </c>
      <c r="K2759" s="321">
        <v>4</v>
      </c>
    </row>
    <row r="2760" spans="1:11" x14ac:dyDescent="0.3">
      <c r="A2760" s="317">
        <v>43015.505555555559</v>
      </c>
      <c r="B2760" s="355">
        <v>35033.410000000003</v>
      </c>
      <c r="C2760" s="355">
        <f t="shared" si="44"/>
        <v>0.29000000000087311</v>
      </c>
      <c r="D2760" s="420">
        <f t="shared" si="45"/>
        <v>0.14500000000043656</v>
      </c>
      <c r="H2760" s="337"/>
      <c r="I2760" s="333"/>
      <c r="J2760" s="82">
        <v>28</v>
      </c>
      <c r="K2760" s="82">
        <v>1</v>
      </c>
    </row>
    <row r="2761" spans="1:11" x14ac:dyDescent="0.3">
      <c r="A2761" s="341">
        <v>43015.547222222223</v>
      </c>
      <c r="B2761" s="355">
        <v>35033.690999999999</v>
      </c>
      <c r="C2761" s="355">
        <f t="shared" si="44"/>
        <v>0.28099999999540159</v>
      </c>
      <c r="D2761" s="420">
        <f t="shared" si="45"/>
        <v>0.1404999999977008</v>
      </c>
      <c r="H2761" s="337"/>
      <c r="I2761" s="333"/>
      <c r="J2761" s="82">
        <v>29</v>
      </c>
      <c r="K2761" s="319">
        <v>2</v>
      </c>
    </row>
    <row r="2762" spans="1:11" x14ac:dyDescent="0.3">
      <c r="A2762" s="341">
        <v>43015.588888888888</v>
      </c>
      <c r="B2762" s="355">
        <v>35033.978999999999</v>
      </c>
      <c r="C2762" s="355">
        <f t="shared" si="44"/>
        <v>0.28800000000046566</v>
      </c>
      <c r="D2762" s="420">
        <f t="shared" si="45"/>
        <v>0.14400000000023283</v>
      </c>
      <c r="H2762" s="337"/>
      <c r="I2762" s="333"/>
      <c r="J2762" s="82">
        <v>30</v>
      </c>
      <c r="K2762" s="320">
        <v>3</v>
      </c>
    </row>
    <row r="2763" spans="1:11" x14ac:dyDescent="0.3">
      <c r="A2763" s="341">
        <v>43015.630555555559</v>
      </c>
      <c r="B2763" s="355">
        <v>35034.269</v>
      </c>
      <c r="C2763" s="355">
        <f t="shared" si="44"/>
        <v>0.29000000000087311</v>
      </c>
      <c r="D2763" s="420">
        <f t="shared" si="45"/>
        <v>0.14500000000043656</v>
      </c>
      <c r="H2763" s="337"/>
      <c r="I2763" s="333"/>
      <c r="J2763" s="82">
        <v>31</v>
      </c>
      <c r="K2763" s="321">
        <v>4</v>
      </c>
    </row>
    <row r="2764" spans="1:11" x14ac:dyDescent="0.3">
      <c r="A2764" s="317">
        <v>43015.672222222223</v>
      </c>
      <c r="B2764" s="355">
        <v>35034.550000000003</v>
      </c>
      <c r="C2764" s="355">
        <f t="shared" si="44"/>
        <v>0.28100000000267755</v>
      </c>
      <c r="D2764" s="420">
        <f t="shared" si="45"/>
        <v>0.14050000000133878</v>
      </c>
      <c r="H2764" s="337"/>
      <c r="I2764" s="333"/>
      <c r="J2764" s="82">
        <v>32</v>
      </c>
      <c r="K2764" s="82">
        <v>1</v>
      </c>
    </row>
    <row r="2765" spans="1:11" x14ac:dyDescent="0.3">
      <c r="A2765" s="317">
        <v>43015.713888888888</v>
      </c>
      <c r="B2765" s="355">
        <v>35034.828999999998</v>
      </c>
      <c r="C2765" s="355">
        <f t="shared" si="44"/>
        <v>0.27899999999499414</v>
      </c>
      <c r="D2765" s="420">
        <f t="shared" si="45"/>
        <v>0.13949999999749707</v>
      </c>
      <c r="H2765" s="337"/>
      <c r="I2765" s="333"/>
      <c r="J2765" s="82">
        <v>33</v>
      </c>
      <c r="K2765" s="319">
        <v>2</v>
      </c>
    </row>
    <row r="2766" spans="1:11" x14ac:dyDescent="0.3">
      <c r="A2766" s="341">
        <v>43015.755555555559</v>
      </c>
      <c r="B2766" s="355">
        <v>35035.120999999999</v>
      </c>
      <c r="C2766" s="355">
        <f t="shared" si="44"/>
        <v>0.29200000000128057</v>
      </c>
      <c r="D2766" s="420">
        <f t="shared" si="45"/>
        <v>0.14600000000064028</v>
      </c>
      <c r="H2766" s="337"/>
      <c r="I2766" s="333"/>
      <c r="J2766" s="82">
        <v>34</v>
      </c>
      <c r="K2766" s="320">
        <v>3</v>
      </c>
    </row>
    <row r="2767" spans="1:11" x14ac:dyDescent="0.3">
      <c r="A2767" s="341">
        <v>43015.797222222223</v>
      </c>
      <c r="B2767" s="355">
        <v>35035.404999999999</v>
      </c>
      <c r="C2767" s="355">
        <f t="shared" si="44"/>
        <v>0.28399999999965075</v>
      </c>
      <c r="D2767" s="420">
        <f t="shared" si="45"/>
        <v>0.14199999999982538</v>
      </c>
      <c r="H2767" s="337"/>
      <c r="I2767" s="333"/>
      <c r="J2767" s="82">
        <v>35</v>
      </c>
      <c r="K2767" s="321">
        <v>4</v>
      </c>
    </row>
    <row r="2768" spans="1:11" x14ac:dyDescent="0.3">
      <c r="A2768" s="341">
        <v>43015.838888888888</v>
      </c>
      <c r="B2768" s="355">
        <v>35035.68</v>
      </c>
      <c r="C2768" s="355">
        <f t="shared" si="44"/>
        <v>0.27500000000145519</v>
      </c>
      <c r="D2768" s="420">
        <f t="shared" si="45"/>
        <v>0.1375000000007276</v>
      </c>
      <c r="H2768" s="337"/>
      <c r="I2768" s="333"/>
      <c r="J2768" s="82">
        <v>36</v>
      </c>
      <c r="K2768" s="82">
        <v>1</v>
      </c>
    </row>
    <row r="2769" spans="1:11" x14ac:dyDescent="0.3">
      <c r="A2769" s="317">
        <v>43015.880555555559</v>
      </c>
      <c r="B2769" s="355">
        <v>35035.961000000003</v>
      </c>
      <c r="C2769" s="355">
        <f t="shared" si="44"/>
        <v>0.28100000000267755</v>
      </c>
      <c r="D2769" s="420">
        <f t="shared" si="45"/>
        <v>0.14050000000133878</v>
      </c>
      <c r="H2769" s="337"/>
      <c r="I2769" s="333"/>
      <c r="J2769" s="82">
        <v>37</v>
      </c>
      <c r="K2769" s="319">
        <v>2</v>
      </c>
    </row>
    <row r="2770" spans="1:11" x14ac:dyDescent="0.3">
      <c r="A2770" s="317">
        <v>43015.922222222223</v>
      </c>
      <c r="B2770" s="355">
        <v>35036.252</v>
      </c>
      <c r="C2770" s="355">
        <f t="shared" si="44"/>
        <v>0.29099999999743886</v>
      </c>
      <c r="D2770" s="420">
        <f t="shared" si="45"/>
        <v>0.14549999999871943</v>
      </c>
      <c r="H2770" s="337"/>
      <c r="I2770" s="333"/>
      <c r="J2770" s="82">
        <v>38</v>
      </c>
      <c r="K2770" s="320">
        <v>3</v>
      </c>
    </row>
    <row r="2771" spans="1:11" x14ac:dyDescent="0.3">
      <c r="A2771" s="369">
        <v>43015.963888888888</v>
      </c>
      <c r="B2771" s="356">
        <v>35036.533000000003</v>
      </c>
      <c r="C2771" s="356">
        <f t="shared" si="44"/>
        <v>0.28100000000267755</v>
      </c>
      <c r="D2771" s="418">
        <f t="shared" si="45"/>
        <v>0.14050000000133878</v>
      </c>
      <c r="E2771" s="336">
        <f>SUM(C2748:C2771)*7.4805194805</f>
        <v>51.652987012898222</v>
      </c>
      <c r="F2771" s="324">
        <f>AVERAGE(D2748:D2771)</f>
        <v>0.14385416666679399</v>
      </c>
      <c r="G2771" s="324">
        <f>_xlfn.STDEV.S(D2748:D2771)</f>
        <v>3.4182348822016655E-3</v>
      </c>
      <c r="H2771" s="337"/>
      <c r="I2771" s="333"/>
      <c r="J2771" s="82">
        <v>39</v>
      </c>
      <c r="K2771" s="321">
        <v>4</v>
      </c>
    </row>
    <row r="2772" spans="1:11" x14ac:dyDescent="0.3">
      <c r="A2772" s="341">
        <v>43016.005555555559</v>
      </c>
      <c r="B2772" s="355">
        <v>35036.811999999998</v>
      </c>
      <c r="C2772" s="355">
        <f t="shared" si="44"/>
        <v>0.27899999999499414</v>
      </c>
      <c r="D2772" s="420">
        <f t="shared" si="45"/>
        <v>0.13949999999749707</v>
      </c>
      <c r="H2772" s="337"/>
      <c r="I2772" s="333"/>
      <c r="J2772" s="82">
        <v>40</v>
      </c>
      <c r="K2772" s="82">
        <v>1</v>
      </c>
    </row>
    <row r="2773" spans="1:11" x14ac:dyDescent="0.3">
      <c r="A2773" s="341">
        <v>43016.047222222223</v>
      </c>
      <c r="B2773" s="355">
        <v>35037.105000000003</v>
      </c>
      <c r="C2773" s="355">
        <f t="shared" si="44"/>
        <v>0.29300000000512227</v>
      </c>
      <c r="D2773" s="420">
        <f t="shared" si="45"/>
        <v>0.14650000000256114</v>
      </c>
      <c r="H2773" s="337"/>
      <c r="I2773" s="333"/>
      <c r="J2773" s="82">
        <v>41</v>
      </c>
      <c r="K2773" s="319">
        <v>2</v>
      </c>
    </row>
    <row r="2774" spans="1:11" x14ac:dyDescent="0.3">
      <c r="A2774" s="317">
        <v>43016.088888888888</v>
      </c>
      <c r="B2774" s="355">
        <v>35037.396999999997</v>
      </c>
      <c r="C2774" s="355">
        <f t="shared" si="44"/>
        <v>0.29199999999400461</v>
      </c>
      <c r="D2774" s="420">
        <f t="shared" si="45"/>
        <v>0.14599999999700231</v>
      </c>
      <c r="H2774" s="337"/>
      <c r="I2774" s="333"/>
      <c r="J2774" s="82">
        <v>42</v>
      </c>
      <c r="K2774" s="320">
        <v>3</v>
      </c>
    </row>
    <row r="2775" spans="1:11" x14ac:dyDescent="0.3">
      <c r="A2775" s="317">
        <v>43016.130555555559</v>
      </c>
      <c r="B2775" s="355">
        <v>35037.68</v>
      </c>
      <c r="C2775" s="355">
        <f t="shared" si="44"/>
        <v>0.28300000000308501</v>
      </c>
      <c r="D2775" s="420">
        <f t="shared" si="45"/>
        <v>0.1415000000015425</v>
      </c>
      <c r="H2775" s="337"/>
      <c r="I2775" s="333"/>
      <c r="J2775" s="82">
        <v>43</v>
      </c>
      <c r="K2775" s="321">
        <v>4</v>
      </c>
    </row>
    <row r="2776" spans="1:11" x14ac:dyDescent="0.3">
      <c r="A2776" s="341">
        <v>43016.172222222223</v>
      </c>
      <c r="B2776" s="355">
        <v>35037.972999999998</v>
      </c>
      <c r="C2776" s="355">
        <f t="shared" si="44"/>
        <v>0.29299999999784632</v>
      </c>
      <c r="D2776" s="420">
        <f t="shared" si="45"/>
        <v>0.14649999999892316</v>
      </c>
      <c r="H2776" s="337"/>
      <c r="I2776" s="333"/>
      <c r="J2776" s="82">
        <v>44</v>
      </c>
      <c r="K2776" s="82">
        <v>1</v>
      </c>
    </row>
    <row r="2777" spans="1:11" x14ac:dyDescent="0.3">
      <c r="A2777" s="341">
        <v>43016.213888888888</v>
      </c>
      <c r="B2777" s="355">
        <v>35038.275999999998</v>
      </c>
      <c r="C2777" s="355">
        <f t="shared" si="44"/>
        <v>0.30299999999988358</v>
      </c>
      <c r="D2777" s="420">
        <f t="shared" si="45"/>
        <v>0.15149999999994179</v>
      </c>
      <c r="H2777" s="337"/>
      <c r="I2777" s="333"/>
      <c r="J2777" s="82">
        <v>45</v>
      </c>
      <c r="K2777" s="319">
        <v>2</v>
      </c>
    </row>
    <row r="2778" spans="1:11" x14ac:dyDescent="0.3">
      <c r="A2778" s="341">
        <v>43016.255555555559</v>
      </c>
      <c r="B2778" s="355">
        <v>35038.569000000003</v>
      </c>
      <c r="C2778" s="355">
        <f t="shared" si="44"/>
        <v>0.29300000000512227</v>
      </c>
      <c r="D2778" s="420">
        <f t="shared" si="45"/>
        <v>0.14650000000256114</v>
      </c>
      <c r="H2778" s="337"/>
      <c r="I2778" s="333"/>
      <c r="J2778" s="82">
        <v>46</v>
      </c>
      <c r="K2778" s="320">
        <v>3</v>
      </c>
    </row>
    <row r="2779" spans="1:11" x14ac:dyDescent="0.3">
      <c r="A2779" s="317">
        <v>43016.297222222223</v>
      </c>
      <c r="B2779" s="355">
        <v>35038.858</v>
      </c>
      <c r="C2779" s="355">
        <f t="shared" si="44"/>
        <v>0.28899999999703141</v>
      </c>
      <c r="D2779" s="420">
        <f t="shared" si="45"/>
        <v>0.1444999999985157</v>
      </c>
      <c r="H2779" s="337"/>
      <c r="I2779" s="333"/>
      <c r="J2779" s="82">
        <v>47</v>
      </c>
      <c r="K2779" s="321">
        <v>4</v>
      </c>
    </row>
    <row r="2780" spans="1:11" x14ac:dyDescent="0.3">
      <c r="A2780" s="317">
        <v>43016.338888888888</v>
      </c>
      <c r="B2780" s="355">
        <v>35039.159</v>
      </c>
      <c r="C2780" s="355">
        <f t="shared" si="44"/>
        <v>0.30099999999947613</v>
      </c>
      <c r="D2780" s="420">
        <f t="shared" si="45"/>
        <v>0.15049999999973807</v>
      </c>
      <c r="H2780" s="337"/>
      <c r="I2780" s="333"/>
      <c r="J2780" s="82">
        <v>48</v>
      </c>
      <c r="K2780" s="82">
        <v>1</v>
      </c>
    </row>
    <row r="2781" spans="1:11" x14ac:dyDescent="0.3">
      <c r="A2781" s="341">
        <v>43016.380555555559</v>
      </c>
      <c r="B2781" s="355">
        <v>35039.453999999998</v>
      </c>
      <c r="C2781" s="355">
        <f t="shared" si="44"/>
        <v>0.29499999999825377</v>
      </c>
      <c r="D2781" s="420">
        <f t="shared" si="45"/>
        <v>0.14749999999912689</v>
      </c>
      <c r="H2781" s="337"/>
      <c r="I2781" s="333"/>
      <c r="J2781" s="82">
        <v>49</v>
      </c>
      <c r="K2781" s="319">
        <v>2</v>
      </c>
    </row>
    <row r="2782" spans="1:11" x14ac:dyDescent="0.3">
      <c r="A2782" s="341">
        <v>43016.422222222223</v>
      </c>
      <c r="B2782" s="355">
        <v>35039.741999999998</v>
      </c>
      <c r="C2782" s="355">
        <f t="shared" si="44"/>
        <v>0.28800000000046566</v>
      </c>
      <c r="D2782" s="420">
        <f t="shared" si="45"/>
        <v>0.14400000000023283</v>
      </c>
      <c r="H2782" s="337"/>
      <c r="I2782" s="333"/>
      <c r="J2782" s="82">
        <v>50</v>
      </c>
      <c r="K2782" s="320">
        <v>3</v>
      </c>
    </row>
    <row r="2783" spans="1:11" x14ac:dyDescent="0.3">
      <c r="A2783" s="341">
        <v>43016.463888888888</v>
      </c>
      <c r="B2783" s="355">
        <v>35040.03</v>
      </c>
      <c r="C2783" s="355">
        <f t="shared" si="44"/>
        <v>0.28800000000046566</v>
      </c>
      <c r="D2783" s="420">
        <f t="shared" si="45"/>
        <v>0.14400000000023283</v>
      </c>
      <c r="H2783" s="337"/>
      <c r="I2783" s="333"/>
      <c r="J2783" s="82">
        <v>51</v>
      </c>
      <c r="K2783" s="321">
        <v>4</v>
      </c>
    </row>
    <row r="2784" spans="1:11" x14ac:dyDescent="0.3">
      <c r="A2784" s="317">
        <v>43016.505555555559</v>
      </c>
      <c r="B2784" s="355">
        <v>35040.322</v>
      </c>
      <c r="C2784" s="355">
        <f t="shared" si="44"/>
        <v>0.29200000000128057</v>
      </c>
      <c r="D2784" s="420">
        <f t="shared" si="45"/>
        <v>0.14600000000064028</v>
      </c>
      <c r="H2784" s="337"/>
      <c r="I2784" s="333"/>
      <c r="J2784" s="82">
        <v>52</v>
      </c>
      <c r="K2784" s="82">
        <v>1</v>
      </c>
    </row>
    <row r="2785" spans="1:11" x14ac:dyDescent="0.3">
      <c r="A2785" s="317">
        <v>43016.547222222223</v>
      </c>
      <c r="B2785" s="355">
        <v>35040.603000000003</v>
      </c>
      <c r="C2785" s="355">
        <f t="shared" si="44"/>
        <v>0.28100000000267755</v>
      </c>
      <c r="D2785" s="420">
        <f t="shared" si="45"/>
        <v>0.14050000000133878</v>
      </c>
      <c r="H2785" s="337"/>
      <c r="I2785" s="333"/>
      <c r="J2785" s="82">
        <v>53</v>
      </c>
      <c r="K2785" s="319">
        <v>2</v>
      </c>
    </row>
    <row r="2786" spans="1:11" x14ac:dyDescent="0.3">
      <c r="A2786" s="341">
        <v>43016.588888888888</v>
      </c>
      <c r="B2786" s="355">
        <v>35040.892</v>
      </c>
      <c r="C2786" s="355">
        <f t="shared" si="44"/>
        <v>0.28899999999703141</v>
      </c>
      <c r="D2786" s="420">
        <f t="shared" si="45"/>
        <v>0.1444999999985157</v>
      </c>
      <c r="H2786" s="337"/>
      <c r="I2786" s="333"/>
      <c r="J2786" s="82">
        <v>54</v>
      </c>
      <c r="K2786" s="320">
        <v>3</v>
      </c>
    </row>
    <row r="2787" spans="1:11" x14ac:dyDescent="0.3">
      <c r="A2787" s="341">
        <v>43016.630555555559</v>
      </c>
      <c r="B2787" s="355">
        <v>35041.19</v>
      </c>
      <c r="C2787" s="355">
        <f t="shared" si="44"/>
        <v>0.29800000000250293</v>
      </c>
      <c r="D2787" s="420">
        <f t="shared" si="45"/>
        <v>0.14900000000125146</v>
      </c>
      <c r="H2787" s="337"/>
      <c r="I2787" s="333"/>
      <c r="J2787" s="82">
        <v>55</v>
      </c>
      <c r="K2787" s="321">
        <v>4</v>
      </c>
    </row>
    <row r="2788" spans="1:11" x14ac:dyDescent="0.3">
      <c r="A2788" s="341">
        <v>43016.672222222223</v>
      </c>
      <c r="B2788" s="355">
        <v>35041.478000000003</v>
      </c>
      <c r="C2788" s="355">
        <f t="shared" si="44"/>
        <v>0.28800000000046566</v>
      </c>
      <c r="D2788" s="420">
        <f t="shared" si="45"/>
        <v>0.14400000000023283</v>
      </c>
      <c r="H2788" s="337"/>
      <c r="I2788" s="333"/>
      <c r="J2788" s="82">
        <v>56</v>
      </c>
      <c r="K2788" s="82">
        <v>1</v>
      </c>
    </row>
    <row r="2789" spans="1:11" x14ac:dyDescent="0.3">
      <c r="A2789" s="317">
        <v>43016.713888888888</v>
      </c>
      <c r="B2789" s="355">
        <v>35041.756999999998</v>
      </c>
      <c r="C2789" s="355">
        <f t="shared" si="44"/>
        <v>0.27899999999499414</v>
      </c>
      <c r="D2789" s="420">
        <f t="shared" si="45"/>
        <v>0.13949999999749707</v>
      </c>
      <c r="H2789" s="337"/>
      <c r="I2789" s="333"/>
      <c r="J2789" s="82">
        <v>57</v>
      </c>
      <c r="K2789" s="319">
        <v>2</v>
      </c>
    </row>
    <row r="2790" spans="1:11" x14ac:dyDescent="0.3">
      <c r="A2790" s="317">
        <v>43016.755555555559</v>
      </c>
      <c r="B2790" s="355">
        <v>35042.046999999999</v>
      </c>
      <c r="C2790" s="355">
        <f t="shared" si="44"/>
        <v>0.29000000000087311</v>
      </c>
      <c r="D2790" s="420">
        <f t="shared" si="45"/>
        <v>0.14500000000043656</v>
      </c>
      <c r="H2790" s="337"/>
      <c r="I2790" s="333"/>
      <c r="J2790" s="82">
        <v>58</v>
      </c>
      <c r="K2790" s="320">
        <v>3</v>
      </c>
    </row>
    <row r="2791" spans="1:11" x14ac:dyDescent="0.3">
      <c r="A2791" s="341">
        <v>43016.797222222223</v>
      </c>
      <c r="B2791" s="355">
        <v>35042.332999999999</v>
      </c>
      <c r="C2791" s="355">
        <f t="shared" si="44"/>
        <v>0.28600000000005821</v>
      </c>
      <c r="D2791" s="420">
        <f t="shared" si="45"/>
        <v>0.1430000000000291</v>
      </c>
      <c r="H2791" s="337"/>
      <c r="I2791" s="333"/>
      <c r="J2791" s="82">
        <v>59</v>
      </c>
      <c r="K2791" s="321">
        <v>4</v>
      </c>
    </row>
    <row r="2792" spans="1:11" x14ac:dyDescent="0.3">
      <c r="A2792" s="341">
        <v>43016.838888888888</v>
      </c>
      <c r="B2792" s="355">
        <v>35042.614999999998</v>
      </c>
      <c r="C2792" s="355">
        <f t="shared" si="44"/>
        <v>0.2819999999992433</v>
      </c>
      <c r="D2792" s="420">
        <f t="shared" si="45"/>
        <v>0.14099999999962165</v>
      </c>
      <c r="H2792" s="337"/>
      <c r="I2792" s="333"/>
      <c r="J2792" s="82">
        <v>60</v>
      </c>
      <c r="K2792" s="82">
        <v>1</v>
      </c>
    </row>
    <row r="2793" spans="1:11" x14ac:dyDescent="0.3">
      <c r="A2793" s="341">
        <v>43016.880555555559</v>
      </c>
      <c r="B2793" s="355">
        <v>35042.9</v>
      </c>
      <c r="C2793" s="355">
        <f t="shared" si="44"/>
        <v>0.28500000000349246</v>
      </c>
      <c r="D2793" s="420">
        <f t="shared" si="45"/>
        <v>0.14250000000174623</v>
      </c>
      <c r="H2793" s="337"/>
      <c r="I2793" s="333"/>
      <c r="J2793" s="82">
        <v>61</v>
      </c>
      <c r="K2793" s="319">
        <v>2</v>
      </c>
    </row>
    <row r="2794" spans="1:11" x14ac:dyDescent="0.3">
      <c r="A2794" s="317">
        <v>43016.922222222223</v>
      </c>
      <c r="B2794" s="355">
        <v>35043.190999999999</v>
      </c>
      <c r="C2794" s="355">
        <f t="shared" si="44"/>
        <v>0.29099999999743886</v>
      </c>
      <c r="D2794" s="420">
        <f t="shared" si="45"/>
        <v>0.14549999999871943</v>
      </c>
      <c r="H2794" s="337"/>
      <c r="I2794" s="333"/>
      <c r="J2794" s="82">
        <v>62</v>
      </c>
      <c r="K2794" s="320">
        <v>3</v>
      </c>
    </row>
    <row r="2795" spans="1:11" x14ac:dyDescent="0.3">
      <c r="A2795" s="322">
        <v>43016.963888888888</v>
      </c>
      <c r="B2795" s="356">
        <v>35043.472000000002</v>
      </c>
      <c r="C2795" s="356">
        <f t="shared" si="44"/>
        <v>0.28100000000267755</v>
      </c>
      <c r="D2795" s="418">
        <f t="shared" si="45"/>
        <v>0.14050000000133878</v>
      </c>
      <c r="E2795" s="336">
        <f>SUM(C2772:C2795)*7.4805194805</f>
        <v>51.907324675178181</v>
      </c>
      <c r="F2795" s="324">
        <f>AVERAGE(D2772:D2795)</f>
        <v>0.14456249999996848</v>
      </c>
      <c r="G2795" s="324">
        <f>_xlfn.STDEV.S(D2772:D2795)</f>
        <v>3.2447700395734267E-3</v>
      </c>
      <c r="H2795" s="337"/>
      <c r="I2795" s="344">
        <f>AVERAGE(D2638:D2795)</f>
        <v>0.1454208860759536</v>
      </c>
      <c r="J2795" s="82">
        <v>63</v>
      </c>
      <c r="K2795" s="321">
        <v>4</v>
      </c>
    </row>
    <row r="2796" spans="1:11" x14ac:dyDescent="0.3">
      <c r="A2796" s="341">
        <v>43017.005555555559</v>
      </c>
      <c r="B2796" s="355">
        <v>35043.749000000003</v>
      </c>
      <c r="C2796" s="355">
        <f t="shared" si="44"/>
        <v>0.27700000000186265</v>
      </c>
      <c r="D2796" s="420">
        <f t="shared" si="45"/>
        <v>0.13850000000093132</v>
      </c>
      <c r="H2796" s="337"/>
      <c r="I2796" s="333"/>
      <c r="J2796" s="82">
        <v>64</v>
      </c>
      <c r="K2796" s="82">
        <v>1</v>
      </c>
    </row>
    <row r="2797" spans="1:11" x14ac:dyDescent="0.3">
      <c r="A2797" s="341">
        <v>43017.047222222223</v>
      </c>
      <c r="B2797" s="355">
        <v>35044.044000000002</v>
      </c>
      <c r="C2797" s="355">
        <f t="shared" si="44"/>
        <v>0.29499999999825377</v>
      </c>
      <c r="D2797" s="420">
        <f t="shared" si="45"/>
        <v>0.14749999999912689</v>
      </c>
      <c r="H2797" s="337"/>
      <c r="I2797" s="333"/>
      <c r="J2797" s="82">
        <v>65</v>
      </c>
      <c r="K2797" s="319">
        <v>2</v>
      </c>
    </row>
    <row r="2798" spans="1:11" x14ac:dyDescent="0.3">
      <c r="A2798" s="341">
        <v>43017.088888888888</v>
      </c>
      <c r="B2798" s="355">
        <v>35044.339999999997</v>
      </c>
      <c r="C2798" s="355">
        <f t="shared" si="44"/>
        <v>0.29599999999481952</v>
      </c>
      <c r="D2798" s="420">
        <f t="shared" si="45"/>
        <v>0.14799999999740976</v>
      </c>
      <c r="H2798" s="337"/>
      <c r="I2798" s="333"/>
      <c r="J2798" s="82">
        <v>66</v>
      </c>
      <c r="K2798" s="320">
        <v>3</v>
      </c>
    </row>
    <row r="2799" spans="1:11" x14ac:dyDescent="0.3">
      <c r="A2799" s="317">
        <v>43017.130555555559</v>
      </c>
      <c r="B2799" s="355">
        <v>35044.625999999997</v>
      </c>
      <c r="C2799" s="355">
        <f t="shared" si="44"/>
        <v>0.28600000000005821</v>
      </c>
      <c r="D2799" s="420">
        <f t="shared" si="45"/>
        <v>0.1430000000000291</v>
      </c>
      <c r="H2799" s="337"/>
      <c r="I2799" s="333"/>
      <c r="J2799" s="82">
        <v>67</v>
      </c>
      <c r="K2799" s="321">
        <v>4</v>
      </c>
    </row>
    <row r="2800" spans="1:11" x14ac:dyDescent="0.3">
      <c r="A2800" s="317">
        <v>43017.172222222223</v>
      </c>
      <c r="B2800" s="355">
        <v>35044.919000000002</v>
      </c>
      <c r="C2800" s="355">
        <f t="shared" si="44"/>
        <v>0.29300000000512227</v>
      </c>
      <c r="D2800" s="420">
        <f t="shared" si="45"/>
        <v>0.14650000000256114</v>
      </c>
      <c r="H2800" s="337"/>
      <c r="I2800" s="333"/>
      <c r="J2800" s="82">
        <v>68</v>
      </c>
      <c r="K2800" s="82">
        <v>1</v>
      </c>
    </row>
    <row r="2801" spans="1:11" x14ac:dyDescent="0.3">
      <c r="A2801" s="341">
        <v>43017.213888888888</v>
      </c>
      <c r="B2801" s="355">
        <v>35045.21</v>
      </c>
      <c r="C2801" s="355">
        <f t="shared" si="44"/>
        <v>0.29099999999743886</v>
      </c>
      <c r="D2801" s="420">
        <f t="shared" si="45"/>
        <v>0.14549999999871943</v>
      </c>
      <c r="H2801" s="337"/>
      <c r="I2801" s="333"/>
      <c r="J2801" s="82">
        <v>69</v>
      </c>
      <c r="K2801" s="319">
        <v>2</v>
      </c>
    </row>
    <row r="2802" spans="1:11" x14ac:dyDescent="0.3">
      <c r="A2802" s="341">
        <v>43017.255555555559</v>
      </c>
      <c r="B2802" s="355">
        <v>35045.514999999999</v>
      </c>
      <c r="C2802" s="355">
        <f t="shared" si="44"/>
        <v>0.30500000000029104</v>
      </c>
      <c r="D2802" s="420">
        <f t="shared" si="45"/>
        <v>0.15250000000014552</v>
      </c>
      <c r="H2802" s="337"/>
      <c r="I2802" s="333"/>
      <c r="J2802" s="82">
        <v>70</v>
      </c>
      <c r="K2802" s="320">
        <v>3</v>
      </c>
    </row>
    <row r="2803" spans="1:11" x14ac:dyDescent="0.3">
      <c r="A2803" s="341">
        <v>43017.297222222223</v>
      </c>
      <c r="B2803" s="355">
        <v>35045.803</v>
      </c>
      <c r="C2803" s="355">
        <f t="shared" si="44"/>
        <v>0.28800000000046566</v>
      </c>
      <c r="D2803" s="420">
        <f t="shared" si="45"/>
        <v>0.14400000000023283</v>
      </c>
      <c r="H2803" s="337"/>
      <c r="I2803" s="333"/>
      <c r="J2803" s="82">
        <v>71</v>
      </c>
      <c r="K2803" s="321">
        <v>4</v>
      </c>
    </row>
    <row r="2804" spans="1:11" x14ac:dyDescent="0.3">
      <c r="A2804" s="317">
        <v>43017.338888888888</v>
      </c>
      <c r="B2804" s="355">
        <v>35046.103000000003</v>
      </c>
      <c r="C2804" s="355">
        <f t="shared" si="44"/>
        <v>0.30000000000291038</v>
      </c>
      <c r="D2804" s="420">
        <f t="shared" si="45"/>
        <v>0.15000000000145519</v>
      </c>
      <c r="H2804" s="337"/>
      <c r="I2804" s="333"/>
      <c r="J2804" s="82">
        <v>72</v>
      </c>
      <c r="K2804" s="82">
        <v>1</v>
      </c>
    </row>
    <row r="2805" spans="1:11" x14ac:dyDescent="0.3">
      <c r="A2805" s="317">
        <v>43017.380555555559</v>
      </c>
      <c r="B2805" s="355">
        <v>35046.400999999998</v>
      </c>
      <c r="C2805" s="355">
        <f t="shared" si="44"/>
        <v>0.29799999999522697</v>
      </c>
      <c r="D2805" s="420">
        <f t="shared" si="45"/>
        <v>0.14899999999761349</v>
      </c>
      <c r="H2805" s="337"/>
      <c r="I2805" s="333"/>
      <c r="J2805" s="82">
        <v>73</v>
      </c>
      <c r="K2805" s="319">
        <v>2</v>
      </c>
    </row>
    <row r="2806" spans="1:11" x14ac:dyDescent="0.3">
      <c r="A2806" s="341">
        <v>43017.422222222223</v>
      </c>
      <c r="B2806" s="355">
        <v>35046.688000000002</v>
      </c>
      <c r="C2806" s="355">
        <f t="shared" si="44"/>
        <v>0.28700000000389991</v>
      </c>
      <c r="D2806" s="420">
        <f t="shared" si="45"/>
        <v>0.14350000000194996</v>
      </c>
      <c r="H2806" s="337"/>
      <c r="I2806" s="333"/>
      <c r="J2806" s="82">
        <v>74</v>
      </c>
      <c r="K2806" s="320">
        <v>3</v>
      </c>
    </row>
    <row r="2807" spans="1:11" x14ac:dyDescent="0.3">
      <c r="A2807" s="341">
        <v>43017.463888888888</v>
      </c>
      <c r="B2807" s="355">
        <v>35046.981</v>
      </c>
      <c r="C2807" s="355">
        <f t="shared" si="44"/>
        <v>0.29299999999784632</v>
      </c>
      <c r="D2807" s="420">
        <f t="shared" si="45"/>
        <v>0.14649999999892316</v>
      </c>
      <c r="H2807" s="337"/>
      <c r="I2807" s="333"/>
      <c r="J2807" s="82">
        <v>75</v>
      </c>
      <c r="K2807" s="321">
        <v>4</v>
      </c>
    </row>
    <row r="2808" spans="1:11" x14ac:dyDescent="0.3">
      <c r="A2808" s="341">
        <v>43017.505555555559</v>
      </c>
      <c r="B2808" s="355">
        <v>35047.279000000002</v>
      </c>
      <c r="C2808" s="355">
        <f t="shared" si="44"/>
        <v>0.29800000000250293</v>
      </c>
      <c r="D2808" s="420">
        <f t="shared" si="45"/>
        <v>0.14900000000125146</v>
      </c>
      <c r="H2808" s="337"/>
      <c r="I2808" s="333"/>
      <c r="J2808" s="82">
        <v>76</v>
      </c>
      <c r="K2808" s="82">
        <v>1</v>
      </c>
    </row>
    <row r="2809" spans="1:11" x14ac:dyDescent="0.3">
      <c r="A2809" s="317">
        <v>43017.547222222223</v>
      </c>
      <c r="B2809" s="355">
        <v>35047.567999999999</v>
      </c>
      <c r="C2809" s="355">
        <f t="shared" si="44"/>
        <v>0.28899999999703141</v>
      </c>
      <c r="D2809" s="420">
        <f t="shared" si="45"/>
        <v>0.1444999999985157</v>
      </c>
      <c r="H2809" s="337"/>
      <c r="I2809" s="333"/>
      <c r="J2809" s="82">
        <v>77</v>
      </c>
      <c r="K2809" s="319">
        <v>2</v>
      </c>
    </row>
    <row r="2810" spans="1:11" x14ac:dyDescent="0.3">
      <c r="A2810" s="317">
        <v>43017.588888888888</v>
      </c>
      <c r="B2810" s="355">
        <v>35047.853000000003</v>
      </c>
      <c r="C2810" s="355">
        <f t="shared" si="44"/>
        <v>0.28500000000349246</v>
      </c>
      <c r="D2810" s="420">
        <f t="shared" si="45"/>
        <v>0.14250000000174623</v>
      </c>
      <c r="H2810" s="337"/>
      <c r="I2810" s="333"/>
      <c r="J2810" s="82">
        <v>78</v>
      </c>
      <c r="K2810" s="320">
        <v>3</v>
      </c>
    </row>
    <row r="2811" spans="1:11" x14ac:dyDescent="0.3">
      <c r="A2811" s="341">
        <v>43017.630555555559</v>
      </c>
      <c r="B2811" s="355">
        <v>35048.148999999998</v>
      </c>
      <c r="C2811" s="355">
        <f t="shared" si="44"/>
        <v>0.29599999999481952</v>
      </c>
      <c r="D2811" s="420">
        <f t="shared" si="45"/>
        <v>0.14799999999740976</v>
      </c>
      <c r="H2811" s="337"/>
      <c r="I2811" s="333"/>
      <c r="J2811" s="82">
        <v>79</v>
      </c>
      <c r="K2811" s="321">
        <v>4</v>
      </c>
    </row>
    <row r="2812" spans="1:11" x14ac:dyDescent="0.3">
      <c r="A2812" s="341">
        <v>43017.672222222223</v>
      </c>
      <c r="B2812" s="355">
        <v>35048.44</v>
      </c>
      <c r="C2812" s="355">
        <f t="shared" si="44"/>
        <v>0.29100000000471482</v>
      </c>
      <c r="D2812" s="420">
        <f t="shared" si="45"/>
        <v>0.14550000000235741</v>
      </c>
      <c r="H2812" s="337"/>
      <c r="I2812" s="333"/>
      <c r="J2812" s="82">
        <v>80</v>
      </c>
      <c r="K2812" s="82">
        <v>1</v>
      </c>
    </row>
    <row r="2813" spans="1:11" x14ac:dyDescent="0.3">
      <c r="A2813" s="341">
        <v>43017.713888888888</v>
      </c>
      <c r="B2813" s="355">
        <v>35048.724999999999</v>
      </c>
      <c r="C2813" s="355">
        <f t="shared" si="44"/>
        <v>0.2849999999962165</v>
      </c>
      <c r="D2813" s="420">
        <f t="shared" si="45"/>
        <v>0.14249999999810825</v>
      </c>
      <c r="H2813" s="337"/>
      <c r="I2813" s="333"/>
      <c r="J2813" s="82">
        <v>81</v>
      </c>
      <c r="K2813" s="319">
        <v>2</v>
      </c>
    </row>
    <row r="2814" spans="1:11" x14ac:dyDescent="0.3">
      <c r="A2814" s="317">
        <v>43017.755555555559</v>
      </c>
      <c r="B2814" s="355">
        <v>35049.014999999999</v>
      </c>
      <c r="C2814" s="355">
        <f t="shared" si="44"/>
        <v>0.29000000000087311</v>
      </c>
      <c r="D2814" s="420">
        <f t="shared" si="45"/>
        <v>0.14500000000043656</v>
      </c>
      <c r="H2814" s="337"/>
      <c r="I2814" s="333"/>
      <c r="J2814" s="82">
        <v>82</v>
      </c>
      <c r="K2814" s="320">
        <v>3</v>
      </c>
    </row>
    <row r="2815" spans="1:11" x14ac:dyDescent="0.3">
      <c r="A2815" s="317">
        <v>43017.797222222223</v>
      </c>
      <c r="B2815" s="355">
        <v>35049.303999999996</v>
      </c>
      <c r="C2815" s="355">
        <f t="shared" si="44"/>
        <v>0.28899999999703141</v>
      </c>
      <c r="D2815" s="420">
        <f t="shared" si="45"/>
        <v>0.1444999999985157</v>
      </c>
      <c r="H2815" s="337"/>
      <c r="I2815" s="333"/>
      <c r="J2815" s="82">
        <v>83</v>
      </c>
      <c r="K2815" s="321">
        <v>4</v>
      </c>
    </row>
    <row r="2816" spans="1:11" x14ac:dyDescent="0.3">
      <c r="A2816" s="341">
        <v>43017.838888888888</v>
      </c>
      <c r="B2816" s="355">
        <v>35049.58</v>
      </c>
      <c r="C2816" s="355">
        <f t="shared" si="44"/>
        <v>0.2760000000052969</v>
      </c>
      <c r="D2816" s="420">
        <f t="shared" si="45"/>
        <v>0.13800000000264845</v>
      </c>
      <c r="H2816" s="337"/>
      <c r="I2816" s="333"/>
      <c r="J2816" s="82">
        <v>84</v>
      </c>
      <c r="K2816" s="82">
        <v>1</v>
      </c>
    </row>
    <row r="2817" spans="1:12" x14ac:dyDescent="0.3">
      <c r="A2817" s="341">
        <v>43017.880555555559</v>
      </c>
      <c r="B2817" s="355">
        <v>35049.86</v>
      </c>
      <c r="C2817" s="355">
        <f t="shared" si="44"/>
        <v>0.27999999999883585</v>
      </c>
      <c r="D2817" s="420">
        <f t="shared" si="45"/>
        <v>0.13999999999941792</v>
      </c>
      <c r="H2817" s="337"/>
      <c r="I2817" s="333"/>
      <c r="J2817" s="82">
        <v>85</v>
      </c>
      <c r="K2817" s="319">
        <v>2</v>
      </c>
    </row>
    <row r="2818" spans="1:12" x14ac:dyDescent="0.3">
      <c r="A2818" s="341">
        <v>43017.922222222223</v>
      </c>
      <c r="B2818" s="355">
        <v>35050.148000000001</v>
      </c>
      <c r="C2818" s="355">
        <f t="shared" si="44"/>
        <v>0.28800000000046566</v>
      </c>
      <c r="D2818" s="420">
        <f t="shared" si="45"/>
        <v>0.14400000000023283</v>
      </c>
      <c r="H2818" s="337"/>
      <c r="I2818" s="333"/>
      <c r="J2818" s="82">
        <v>86</v>
      </c>
      <c r="K2818" s="320">
        <v>3</v>
      </c>
    </row>
    <row r="2819" spans="1:12" x14ac:dyDescent="0.3">
      <c r="A2819" s="322">
        <v>43017.963888888888</v>
      </c>
      <c r="B2819" s="356">
        <v>35050.434999999998</v>
      </c>
      <c r="C2819" s="356">
        <f t="shared" si="44"/>
        <v>0.28699999999662396</v>
      </c>
      <c r="D2819" s="418">
        <f t="shared" si="45"/>
        <v>0.14349999999831198</v>
      </c>
      <c r="E2819" s="336">
        <f>SUM(C2796:C2819)*7.4805194805</f>
        <v>52.086857142692324</v>
      </c>
      <c r="F2819" s="324">
        <f>AVERAGE(D2796:D2819)</f>
        <v>0.14506249999991874</v>
      </c>
      <c r="G2819" s="324">
        <f>_xlfn.STDEV.S(D2796:D2819)</f>
        <v>3.5025223826146215E-3</v>
      </c>
      <c r="H2819" s="337"/>
      <c r="I2819" s="333"/>
      <c r="J2819" s="82">
        <v>87</v>
      </c>
      <c r="K2819" s="321">
        <v>4</v>
      </c>
    </row>
    <row r="2820" spans="1:12" x14ac:dyDescent="0.3">
      <c r="A2820" s="317">
        <v>43018.005555555559</v>
      </c>
      <c r="B2820" s="355">
        <v>35050.713000000003</v>
      </c>
      <c r="C2820" s="355">
        <f t="shared" si="44"/>
        <v>0.27800000000570435</v>
      </c>
      <c r="D2820" s="420">
        <f t="shared" si="45"/>
        <v>0.13900000000285218</v>
      </c>
      <c r="H2820" s="337"/>
      <c r="I2820" s="333"/>
      <c r="J2820" s="82">
        <v>88</v>
      </c>
      <c r="K2820" s="82">
        <v>1</v>
      </c>
    </row>
    <row r="2821" spans="1:12" x14ac:dyDescent="0.3">
      <c r="A2821" s="341">
        <v>43018.047222222223</v>
      </c>
      <c r="B2821" s="355">
        <v>35051.006999999998</v>
      </c>
      <c r="C2821" s="355">
        <f t="shared" si="44"/>
        <v>0.29399999999441206</v>
      </c>
      <c r="D2821" s="420">
        <f t="shared" si="45"/>
        <v>0.14699999999720603</v>
      </c>
      <c r="H2821" s="337"/>
      <c r="I2821" s="333"/>
      <c r="J2821" s="82">
        <v>89</v>
      </c>
      <c r="K2821" s="319">
        <v>2</v>
      </c>
    </row>
    <row r="2822" spans="1:12" x14ac:dyDescent="0.3">
      <c r="A2822" s="341">
        <v>43018.088888888888</v>
      </c>
      <c r="B2822" s="355">
        <v>35051.302000000003</v>
      </c>
      <c r="C2822" s="355">
        <f t="shared" si="44"/>
        <v>0.29500000000552973</v>
      </c>
      <c r="D2822" s="420">
        <f t="shared" si="45"/>
        <v>0.14750000000276486</v>
      </c>
      <c r="H2822" s="337"/>
      <c r="I2822" s="333"/>
      <c r="J2822" s="82">
        <v>90</v>
      </c>
      <c r="K2822" s="320">
        <v>3</v>
      </c>
    </row>
    <row r="2823" spans="1:12" x14ac:dyDescent="0.3">
      <c r="A2823" s="341">
        <v>43018.130555555559</v>
      </c>
      <c r="B2823" s="355">
        <v>35051.591</v>
      </c>
      <c r="C2823" s="355">
        <f t="shared" si="44"/>
        <v>0.28899999999703141</v>
      </c>
      <c r="D2823" s="420">
        <f t="shared" si="45"/>
        <v>0.1444999999985157</v>
      </c>
      <c r="H2823" s="337"/>
      <c r="I2823" s="333"/>
      <c r="J2823" s="82">
        <v>91</v>
      </c>
      <c r="K2823" s="321">
        <v>4</v>
      </c>
    </row>
    <row r="2824" spans="1:12" x14ac:dyDescent="0.3">
      <c r="A2824" s="317">
        <v>43018.172222222223</v>
      </c>
      <c r="B2824" s="355">
        <v>35051.887000000002</v>
      </c>
      <c r="C2824" s="355">
        <f t="shared" si="44"/>
        <v>0.29600000000209548</v>
      </c>
      <c r="D2824" s="420">
        <f t="shared" si="45"/>
        <v>0.14800000000104774</v>
      </c>
      <c r="H2824" s="337"/>
      <c r="I2824" s="333"/>
      <c r="J2824" s="82">
        <v>92</v>
      </c>
      <c r="K2824" s="82">
        <v>1</v>
      </c>
    </row>
    <row r="2825" spans="1:12" x14ac:dyDescent="0.3">
      <c r="A2825" s="317">
        <v>43018.213888888888</v>
      </c>
      <c r="B2825" s="355">
        <v>35052.190999999999</v>
      </c>
      <c r="C2825" s="355">
        <f t="shared" si="44"/>
        <v>0.30399999999644933</v>
      </c>
      <c r="D2825" s="420">
        <f t="shared" si="45"/>
        <v>0.15199999999822467</v>
      </c>
      <c r="H2825" s="337"/>
      <c r="I2825" s="333"/>
      <c r="J2825" s="82">
        <v>93</v>
      </c>
      <c r="K2825" s="319">
        <v>2</v>
      </c>
    </row>
    <row r="2826" spans="1:12" x14ac:dyDescent="0.3">
      <c r="A2826" s="341">
        <v>43018.255555555559</v>
      </c>
      <c r="B2826" s="355">
        <v>35052.485000000001</v>
      </c>
      <c r="C2826" s="355">
        <f t="shared" si="44"/>
        <v>0.29400000000168802</v>
      </c>
      <c r="D2826" s="420">
        <f t="shared" si="45"/>
        <v>0.14700000000084401</v>
      </c>
      <c r="H2826" s="337"/>
      <c r="I2826" s="333"/>
      <c r="J2826" s="82">
        <v>94</v>
      </c>
      <c r="K2826" s="320">
        <v>3</v>
      </c>
    </row>
    <row r="2827" spans="1:12" x14ac:dyDescent="0.3">
      <c r="A2827" s="341">
        <v>43018.297222222223</v>
      </c>
      <c r="B2827" s="355">
        <v>35052.771000000001</v>
      </c>
      <c r="C2827" s="355">
        <f t="shared" si="44"/>
        <v>0.28600000000005821</v>
      </c>
      <c r="D2827" s="420">
        <f t="shared" si="45"/>
        <v>0.1430000000000291</v>
      </c>
      <c r="H2827" s="337"/>
      <c r="I2827" s="333"/>
      <c r="J2827" s="82">
        <v>95</v>
      </c>
      <c r="K2827" s="321">
        <v>4</v>
      </c>
    </row>
    <row r="2828" spans="1:12" x14ac:dyDescent="0.3">
      <c r="A2828" s="341">
        <v>43018.338888888888</v>
      </c>
      <c r="B2828" s="355">
        <v>35053.071000000004</v>
      </c>
      <c r="C2828" s="355">
        <f t="shared" si="44"/>
        <v>0.30000000000291038</v>
      </c>
      <c r="D2828" s="420">
        <f t="shared" si="45"/>
        <v>0.15000000000145519</v>
      </c>
      <c r="H2828" s="337"/>
      <c r="I2828" s="333"/>
      <c r="J2828" s="82">
        <v>96</v>
      </c>
      <c r="K2828" s="82">
        <v>1</v>
      </c>
    </row>
    <row r="2829" spans="1:12" x14ac:dyDescent="0.3">
      <c r="A2829" s="317">
        <v>43018.376388888886</v>
      </c>
      <c r="B2829" s="355">
        <v>35053.372000000003</v>
      </c>
      <c r="C2829" s="355">
        <f t="shared" si="44"/>
        <v>0.30099999999947613</v>
      </c>
      <c r="D2829" s="420">
        <f t="shared" si="45"/>
        <v>0.15049999999973807</v>
      </c>
      <c r="H2829" s="337"/>
      <c r="I2829" s="333"/>
      <c r="J2829" s="82">
        <v>1</v>
      </c>
      <c r="K2829" s="319">
        <v>2</v>
      </c>
      <c r="L2829" s="345" t="s">
        <v>313</v>
      </c>
    </row>
    <row r="2830" spans="1:12" x14ac:dyDescent="0.3">
      <c r="A2830" s="317">
        <v>43018.418055555558</v>
      </c>
      <c r="B2830" s="355">
        <v>35053.661</v>
      </c>
      <c r="C2830" s="355">
        <f t="shared" si="44"/>
        <v>0.28899999999703141</v>
      </c>
      <c r="D2830" s="420">
        <f t="shared" si="45"/>
        <v>0.1444999999985157</v>
      </c>
      <c r="H2830" s="337"/>
      <c r="I2830" s="333"/>
      <c r="J2830" s="82">
        <v>2</v>
      </c>
      <c r="K2830" s="320">
        <v>3</v>
      </c>
    </row>
    <row r="2831" spans="1:12" x14ac:dyDescent="0.3">
      <c r="A2831" s="341">
        <v>43018.459722222222</v>
      </c>
      <c r="B2831" s="355">
        <v>35053.951999999997</v>
      </c>
      <c r="C2831" s="355">
        <f t="shared" si="44"/>
        <v>0.29099999999743886</v>
      </c>
      <c r="D2831" s="420">
        <f t="shared" si="45"/>
        <v>0.14549999999871943</v>
      </c>
      <c r="H2831" s="337"/>
      <c r="I2831" s="333"/>
      <c r="J2831" s="82">
        <v>3</v>
      </c>
      <c r="K2831" s="321">
        <v>4</v>
      </c>
    </row>
    <row r="2832" spans="1:12" x14ac:dyDescent="0.3">
      <c r="A2832" s="341">
        <v>43018.501388888886</v>
      </c>
      <c r="B2832" s="355">
        <v>35054.25</v>
      </c>
      <c r="C2832" s="355">
        <f t="shared" si="44"/>
        <v>0.29800000000250293</v>
      </c>
      <c r="D2832" s="420">
        <f t="shared" si="45"/>
        <v>0.14900000000125146</v>
      </c>
      <c r="H2832" s="337"/>
      <c r="I2832" s="333"/>
      <c r="J2832" s="82">
        <v>4</v>
      </c>
      <c r="K2832" s="82">
        <v>1</v>
      </c>
    </row>
    <row r="2833" spans="1:11" x14ac:dyDescent="0.3">
      <c r="A2833" s="317">
        <v>43018.543055729169</v>
      </c>
      <c r="B2833" s="355">
        <v>35054.538999999997</v>
      </c>
      <c r="C2833" s="355">
        <f t="shared" si="44"/>
        <v>0.28899999999703141</v>
      </c>
      <c r="D2833" s="420">
        <f t="shared" si="45"/>
        <v>0.1444999999985157</v>
      </c>
      <c r="H2833" s="337"/>
      <c r="I2833" s="333"/>
      <c r="J2833" s="82">
        <v>5</v>
      </c>
      <c r="K2833" s="319">
        <v>2</v>
      </c>
    </row>
    <row r="2834" spans="1:11" x14ac:dyDescent="0.3">
      <c r="A2834" s="317">
        <v>43018.584722453706</v>
      </c>
      <c r="B2834" s="355">
        <v>35054.822999999997</v>
      </c>
      <c r="C2834" s="355">
        <f t="shared" si="44"/>
        <v>0.28399999999965075</v>
      </c>
      <c r="D2834" s="420">
        <f t="shared" si="45"/>
        <v>0.14199999999982538</v>
      </c>
      <c r="H2834" s="337"/>
      <c r="I2834" s="333"/>
      <c r="J2834" s="82">
        <v>6</v>
      </c>
      <c r="K2834" s="320">
        <v>3</v>
      </c>
    </row>
    <row r="2835" spans="1:11" x14ac:dyDescent="0.3">
      <c r="A2835" s="341">
        <v>43018.626389178244</v>
      </c>
      <c r="B2835" s="355">
        <v>35055.120999999999</v>
      </c>
      <c r="C2835" s="355">
        <f t="shared" si="44"/>
        <v>0.29800000000250293</v>
      </c>
      <c r="D2835" s="420">
        <f t="shared" si="45"/>
        <v>0.14900000000125146</v>
      </c>
      <c r="H2835" s="337"/>
      <c r="I2835" s="333"/>
      <c r="J2835" s="82">
        <v>7</v>
      </c>
      <c r="K2835" s="321">
        <v>4</v>
      </c>
    </row>
    <row r="2836" spans="1:11" x14ac:dyDescent="0.3">
      <c r="A2836" s="341">
        <v>43018.668055902781</v>
      </c>
      <c r="B2836" s="355">
        <v>35055.411999999997</v>
      </c>
      <c r="C2836" s="355">
        <f t="shared" si="44"/>
        <v>0.29099999999743886</v>
      </c>
      <c r="D2836" s="420">
        <f t="shared" si="45"/>
        <v>0.14549999999871943</v>
      </c>
      <c r="H2836" s="337"/>
      <c r="I2836" s="333"/>
      <c r="J2836" s="82">
        <v>8</v>
      </c>
      <c r="K2836" s="82">
        <v>1</v>
      </c>
    </row>
    <row r="2837" spans="1:11" x14ac:dyDescent="0.3">
      <c r="A2837" s="317">
        <v>43018.709722627318</v>
      </c>
      <c r="B2837" s="355">
        <v>35055.690999999999</v>
      </c>
      <c r="C2837" s="355">
        <f t="shared" si="44"/>
        <v>0.2790000000022701</v>
      </c>
      <c r="D2837" s="420">
        <f t="shared" si="45"/>
        <v>0.13950000000113505</v>
      </c>
      <c r="H2837" s="337"/>
      <c r="I2837" s="333"/>
      <c r="J2837" s="82">
        <v>9</v>
      </c>
      <c r="K2837" s="319">
        <v>2</v>
      </c>
    </row>
    <row r="2838" spans="1:11" x14ac:dyDescent="0.3">
      <c r="A2838" s="317">
        <v>43018.751389351855</v>
      </c>
      <c r="B2838" s="355">
        <v>35055.976999999999</v>
      </c>
      <c r="C2838" s="355">
        <f t="shared" si="44"/>
        <v>0.28600000000005821</v>
      </c>
      <c r="D2838" s="420">
        <f t="shared" si="45"/>
        <v>0.1430000000000291</v>
      </c>
      <c r="H2838" s="337"/>
      <c r="I2838" s="333"/>
      <c r="J2838" s="82">
        <v>10</v>
      </c>
      <c r="K2838" s="320">
        <v>3</v>
      </c>
    </row>
    <row r="2839" spans="1:11" x14ac:dyDescent="0.3">
      <c r="A2839" s="341">
        <v>43018.793056076385</v>
      </c>
      <c r="B2839" s="355">
        <v>35056.267999999996</v>
      </c>
      <c r="C2839" s="355">
        <f t="shared" si="44"/>
        <v>0.29099999999743886</v>
      </c>
      <c r="D2839" s="420">
        <f t="shared" si="45"/>
        <v>0.14549999999871943</v>
      </c>
      <c r="H2839" s="337"/>
      <c r="I2839" s="333"/>
      <c r="J2839" s="82">
        <v>11</v>
      </c>
      <c r="K2839" s="321">
        <v>4</v>
      </c>
    </row>
    <row r="2840" spans="1:11" x14ac:dyDescent="0.3">
      <c r="A2840" s="341">
        <v>43018.834722800922</v>
      </c>
      <c r="B2840" s="355">
        <v>35056.550000000003</v>
      </c>
      <c r="C2840" s="355">
        <f t="shared" si="44"/>
        <v>0.28200000000651926</v>
      </c>
      <c r="D2840" s="420">
        <f t="shared" si="45"/>
        <v>0.14100000000325963</v>
      </c>
      <c r="H2840" s="337"/>
      <c r="I2840" s="333"/>
      <c r="J2840" s="82">
        <v>12</v>
      </c>
      <c r="K2840" s="82">
        <v>1</v>
      </c>
    </row>
    <row r="2841" spans="1:11" x14ac:dyDescent="0.3">
      <c r="A2841" s="317">
        <v>43018.87638952546</v>
      </c>
      <c r="B2841" s="355">
        <v>35056.828000000001</v>
      </c>
      <c r="C2841" s="355">
        <f t="shared" si="44"/>
        <v>0.27799999999842839</v>
      </c>
      <c r="D2841" s="420">
        <f t="shared" si="45"/>
        <v>0.1389999999992142</v>
      </c>
      <c r="H2841" s="337"/>
      <c r="I2841" s="333"/>
      <c r="J2841" s="82">
        <v>13</v>
      </c>
      <c r="K2841" s="319">
        <v>2</v>
      </c>
    </row>
    <row r="2842" spans="1:11" x14ac:dyDescent="0.3">
      <c r="A2842" s="317">
        <v>43018.918056249997</v>
      </c>
      <c r="B2842" s="355">
        <v>35057.120999999999</v>
      </c>
      <c r="C2842" s="355">
        <f t="shared" si="44"/>
        <v>0.29299999999784632</v>
      </c>
      <c r="D2842" s="420">
        <f t="shared" si="45"/>
        <v>0.14649999999892316</v>
      </c>
      <c r="H2842" s="337"/>
      <c r="I2842" s="333"/>
      <c r="J2842" s="82">
        <v>14</v>
      </c>
      <c r="K2842" s="320">
        <v>3</v>
      </c>
    </row>
    <row r="2843" spans="1:11" x14ac:dyDescent="0.3">
      <c r="A2843" s="369">
        <v>43018.959722974534</v>
      </c>
      <c r="B2843" s="356">
        <v>35057.402999999998</v>
      </c>
      <c r="C2843" s="356">
        <f t="shared" si="44"/>
        <v>0.2819999999992433</v>
      </c>
      <c r="D2843" s="418">
        <f t="shared" si="45"/>
        <v>0.14099999999962165</v>
      </c>
      <c r="E2843" s="336">
        <f>SUM(C2820:C2843)*7.4805194805</f>
        <v>52.124259740129659</v>
      </c>
      <c r="F2843" s="324">
        <f>AVERAGE(D2820:D2843)</f>
        <v>0.14516666666668243</v>
      </c>
      <c r="G2843" s="324">
        <f>_xlfn.STDEV.S(D2820:D2843)</f>
        <v>3.6939041046509897E-3</v>
      </c>
      <c r="H2843" s="337"/>
      <c r="I2843" s="333"/>
      <c r="J2843" s="82">
        <v>15</v>
      </c>
      <c r="K2843" s="321">
        <v>4</v>
      </c>
    </row>
    <row r="2844" spans="1:11" x14ac:dyDescent="0.3">
      <c r="A2844" s="341">
        <v>43019.001389699071</v>
      </c>
      <c r="B2844" s="355">
        <v>35057.682000000001</v>
      </c>
      <c r="C2844" s="355">
        <f t="shared" si="44"/>
        <v>0.2790000000022701</v>
      </c>
      <c r="D2844" s="420">
        <f t="shared" si="45"/>
        <v>0.13950000000113505</v>
      </c>
      <c r="H2844" s="337"/>
      <c r="I2844" s="333"/>
      <c r="J2844" s="82">
        <v>16</v>
      </c>
      <c r="K2844" s="82">
        <v>1</v>
      </c>
    </row>
    <row r="2845" spans="1:11" x14ac:dyDescent="0.3">
      <c r="A2845" s="317">
        <v>43019.043056423609</v>
      </c>
      <c r="B2845" s="355">
        <v>35057.976999999999</v>
      </c>
      <c r="C2845" s="355">
        <f t="shared" si="44"/>
        <v>0.29499999999825377</v>
      </c>
      <c r="D2845" s="420">
        <f t="shared" si="45"/>
        <v>0.14749999999912689</v>
      </c>
      <c r="H2845" s="337"/>
      <c r="I2845" s="333"/>
      <c r="J2845" s="82">
        <v>17</v>
      </c>
      <c r="K2845" s="319">
        <v>2</v>
      </c>
    </row>
    <row r="2846" spans="1:11" x14ac:dyDescent="0.3">
      <c r="A2846" s="317">
        <v>43019.084723148146</v>
      </c>
      <c r="B2846" s="355">
        <v>35058.275999999998</v>
      </c>
      <c r="C2846" s="355">
        <f t="shared" si="44"/>
        <v>0.29899999999906868</v>
      </c>
      <c r="D2846" s="420">
        <f t="shared" si="45"/>
        <v>0.14949999999953434</v>
      </c>
      <c r="H2846" s="337"/>
      <c r="I2846" s="333"/>
      <c r="J2846" s="82">
        <v>18</v>
      </c>
      <c r="K2846" s="320">
        <v>3</v>
      </c>
    </row>
    <row r="2847" spans="1:11" x14ac:dyDescent="0.3">
      <c r="A2847" s="341">
        <v>43019.126389872683</v>
      </c>
      <c r="B2847" s="355">
        <v>35058.565000000002</v>
      </c>
      <c r="C2847" s="355">
        <f t="shared" si="44"/>
        <v>0.28900000000430737</v>
      </c>
      <c r="D2847" s="420">
        <f t="shared" si="45"/>
        <v>0.14450000000215368</v>
      </c>
      <c r="H2847" s="337"/>
      <c r="I2847" s="333"/>
      <c r="J2847" s="82">
        <v>19</v>
      </c>
      <c r="K2847" s="321">
        <v>4</v>
      </c>
    </row>
    <row r="2848" spans="1:11" x14ac:dyDescent="0.3">
      <c r="A2848" s="341">
        <v>43019.16805659722</v>
      </c>
      <c r="B2848" s="355">
        <v>35058.853000000003</v>
      </c>
      <c r="C2848" s="355">
        <f t="shared" si="44"/>
        <v>0.28800000000046566</v>
      </c>
      <c r="D2848" s="420">
        <f t="shared" si="45"/>
        <v>0.14400000000023283</v>
      </c>
      <c r="H2848" s="337"/>
      <c r="I2848" s="333"/>
      <c r="J2848" s="82">
        <v>20</v>
      </c>
      <c r="K2848" s="82">
        <v>1</v>
      </c>
    </row>
    <row r="2849" spans="1:11" x14ac:dyDescent="0.3">
      <c r="A2849" s="317">
        <v>43019.209723321757</v>
      </c>
      <c r="B2849" s="355">
        <v>35059.154000000002</v>
      </c>
      <c r="C2849" s="355">
        <f t="shared" si="44"/>
        <v>0.30099999999947613</v>
      </c>
      <c r="D2849" s="420">
        <f t="shared" si="45"/>
        <v>0.15049999999973807</v>
      </c>
      <c r="H2849" s="337"/>
      <c r="I2849" s="333"/>
      <c r="J2849" s="82">
        <v>21</v>
      </c>
      <c r="K2849" s="319">
        <v>2</v>
      </c>
    </row>
    <row r="2850" spans="1:11" x14ac:dyDescent="0.3">
      <c r="A2850" s="317">
        <v>43019.251390046295</v>
      </c>
      <c r="B2850" s="355">
        <v>35059.453000000001</v>
      </c>
      <c r="C2850" s="355">
        <f t="shared" si="44"/>
        <v>0.29899999999906868</v>
      </c>
      <c r="D2850" s="420">
        <f t="shared" si="45"/>
        <v>0.14949999999953434</v>
      </c>
      <c r="H2850" s="337"/>
      <c r="I2850" s="333"/>
      <c r="J2850" s="82">
        <v>22</v>
      </c>
      <c r="K2850" s="320">
        <v>3</v>
      </c>
    </row>
    <row r="2851" spans="1:11" x14ac:dyDescent="0.3">
      <c r="A2851" s="341">
        <v>43019.293056770832</v>
      </c>
      <c r="B2851" s="355">
        <v>35059.74</v>
      </c>
      <c r="C2851" s="355">
        <f t="shared" si="44"/>
        <v>0.28699999999662396</v>
      </c>
      <c r="D2851" s="420">
        <f t="shared" si="45"/>
        <v>0.14349999999831198</v>
      </c>
      <c r="H2851" s="337"/>
      <c r="I2851" s="333"/>
      <c r="J2851" s="82">
        <v>23</v>
      </c>
      <c r="K2851" s="321">
        <v>4</v>
      </c>
    </row>
    <row r="2852" spans="1:11" x14ac:dyDescent="0.3">
      <c r="A2852" s="341">
        <v>43019.334723495369</v>
      </c>
      <c r="B2852" s="355">
        <v>35060.031999999999</v>
      </c>
      <c r="C2852" s="355">
        <f t="shared" si="44"/>
        <v>0.29200000000128057</v>
      </c>
      <c r="D2852" s="420">
        <f t="shared" si="45"/>
        <v>0.14600000000064028</v>
      </c>
      <c r="H2852" s="337"/>
      <c r="I2852" s="333"/>
      <c r="J2852" s="82">
        <v>24</v>
      </c>
      <c r="K2852" s="82">
        <v>1</v>
      </c>
    </row>
    <row r="2853" spans="1:11" x14ac:dyDescent="0.3">
      <c r="A2853" s="317">
        <v>43019.376390219906</v>
      </c>
      <c r="B2853" s="355">
        <v>35060.33</v>
      </c>
      <c r="C2853" s="355">
        <f t="shared" si="44"/>
        <v>0.29800000000250293</v>
      </c>
      <c r="D2853" s="420">
        <f t="shared" si="45"/>
        <v>0.14900000000125146</v>
      </c>
      <c r="H2853" s="337"/>
      <c r="I2853" s="333"/>
      <c r="J2853" s="82">
        <v>25</v>
      </c>
      <c r="K2853" s="319">
        <v>2</v>
      </c>
    </row>
    <row r="2854" spans="1:11" x14ac:dyDescent="0.3">
      <c r="A2854" s="317">
        <v>43019.418056944443</v>
      </c>
      <c r="B2854" s="355">
        <v>35060.616000000002</v>
      </c>
      <c r="C2854" s="355">
        <f t="shared" si="44"/>
        <v>0.28600000000005821</v>
      </c>
      <c r="D2854" s="420">
        <f t="shared" si="45"/>
        <v>0.1430000000000291</v>
      </c>
      <c r="H2854" s="337"/>
      <c r="I2854" s="333"/>
      <c r="J2854" s="82">
        <v>26</v>
      </c>
      <c r="K2854" s="320">
        <v>3</v>
      </c>
    </row>
    <row r="2855" spans="1:11" x14ac:dyDescent="0.3">
      <c r="A2855" s="341">
        <v>43019.459723668981</v>
      </c>
      <c r="B2855" s="355">
        <v>35060.906999999999</v>
      </c>
      <c r="C2855" s="355">
        <f t="shared" si="44"/>
        <v>0.29099999999743886</v>
      </c>
      <c r="D2855" s="420">
        <f t="shared" si="45"/>
        <v>0.14549999999871943</v>
      </c>
      <c r="H2855" s="337"/>
      <c r="I2855" s="333"/>
      <c r="J2855" s="82">
        <v>27</v>
      </c>
      <c r="K2855" s="321">
        <v>4</v>
      </c>
    </row>
    <row r="2856" spans="1:11" x14ac:dyDescent="0.3">
      <c r="A2856" s="341">
        <v>43019.501390393518</v>
      </c>
      <c r="B2856" s="355">
        <v>35061.205999999998</v>
      </c>
      <c r="C2856" s="355">
        <f t="shared" si="44"/>
        <v>0.29899999999906868</v>
      </c>
      <c r="D2856" s="420">
        <f t="shared" si="45"/>
        <v>0.14949999999953434</v>
      </c>
      <c r="H2856" s="337"/>
      <c r="I2856" s="333"/>
      <c r="J2856" s="82">
        <v>28</v>
      </c>
      <c r="K2856" s="82">
        <v>1</v>
      </c>
    </row>
    <row r="2857" spans="1:11" x14ac:dyDescent="0.3">
      <c r="A2857" s="317">
        <v>43019.543057118055</v>
      </c>
      <c r="B2857" s="355">
        <v>35061.498</v>
      </c>
      <c r="C2857" s="355">
        <f t="shared" si="44"/>
        <v>0.29200000000128057</v>
      </c>
      <c r="D2857" s="420">
        <f t="shared" si="45"/>
        <v>0.14600000000064028</v>
      </c>
      <c r="H2857" s="337"/>
      <c r="I2857" s="333"/>
      <c r="J2857" s="82">
        <v>29</v>
      </c>
      <c r="K2857" s="319">
        <v>2</v>
      </c>
    </row>
    <row r="2858" spans="1:11" x14ac:dyDescent="0.3">
      <c r="A2858" s="317">
        <v>43019.584723842592</v>
      </c>
      <c r="B2858" s="355">
        <v>35061.779000000002</v>
      </c>
      <c r="C2858" s="355">
        <f t="shared" si="44"/>
        <v>0.28100000000267755</v>
      </c>
      <c r="D2858" s="420">
        <f t="shared" si="45"/>
        <v>0.14050000000133878</v>
      </c>
      <c r="H2858" s="337"/>
      <c r="I2858" s="333"/>
      <c r="J2858" s="82">
        <v>30</v>
      </c>
      <c r="K2858" s="320">
        <v>3</v>
      </c>
    </row>
    <row r="2859" spans="1:11" x14ac:dyDescent="0.3">
      <c r="A2859" s="341">
        <v>43019.626390567129</v>
      </c>
      <c r="B2859" s="355">
        <v>35062.07</v>
      </c>
      <c r="C2859" s="355">
        <f t="shared" si="44"/>
        <v>0.29099999999743886</v>
      </c>
      <c r="D2859" s="420">
        <f t="shared" si="45"/>
        <v>0.14549999999871943</v>
      </c>
      <c r="H2859" s="337"/>
      <c r="I2859" s="333"/>
      <c r="J2859" s="82">
        <v>31</v>
      </c>
      <c r="K2859" s="321">
        <v>4</v>
      </c>
    </row>
    <row r="2860" spans="1:11" x14ac:dyDescent="0.3">
      <c r="A2860" s="341">
        <v>43019.668057291667</v>
      </c>
      <c r="B2860" s="355">
        <v>35062.362000000001</v>
      </c>
      <c r="C2860" s="355">
        <f t="shared" si="44"/>
        <v>0.29200000000128057</v>
      </c>
      <c r="D2860" s="420">
        <f t="shared" si="45"/>
        <v>0.14600000000064028</v>
      </c>
      <c r="H2860" s="337"/>
      <c r="I2860" s="333"/>
      <c r="J2860" s="82">
        <v>32</v>
      </c>
      <c r="K2860" s="82">
        <v>1</v>
      </c>
    </row>
    <row r="2861" spans="1:11" x14ac:dyDescent="0.3">
      <c r="A2861" s="317">
        <v>43019.709724016204</v>
      </c>
      <c r="B2861" s="355">
        <v>35062.646000000001</v>
      </c>
      <c r="C2861" s="355">
        <f t="shared" si="44"/>
        <v>0.28399999999965075</v>
      </c>
      <c r="D2861" s="420">
        <f t="shared" si="45"/>
        <v>0.14199999999982538</v>
      </c>
      <c r="H2861" s="337"/>
      <c r="I2861" s="333"/>
      <c r="J2861" s="82">
        <v>33</v>
      </c>
      <c r="K2861" s="319">
        <v>2</v>
      </c>
    </row>
    <row r="2862" spans="1:11" x14ac:dyDescent="0.3">
      <c r="A2862" s="317">
        <v>43019.751390740741</v>
      </c>
      <c r="B2862" s="355">
        <v>35062.932000000001</v>
      </c>
      <c r="C2862" s="355">
        <f t="shared" si="44"/>
        <v>0.28600000000005821</v>
      </c>
      <c r="D2862" s="420">
        <f t="shared" si="45"/>
        <v>0.1430000000000291</v>
      </c>
      <c r="H2862" s="337"/>
      <c r="I2862" s="333"/>
      <c r="J2862" s="82">
        <v>34</v>
      </c>
      <c r="K2862" s="320">
        <v>3</v>
      </c>
    </row>
    <row r="2863" spans="1:11" x14ac:dyDescent="0.3">
      <c r="A2863" s="341">
        <v>43019.793057465278</v>
      </c>
      <c r="B2863" s="355">
        <v>35063.220999999998</v>
      </c>
      <c r="C2863" s="355">
        <f t="shared" si="44"/>
        <v>0.28899999999703141</v>
      </c>
      <c r="D2863" s="420">
        <f t="shared" si="45"/>
        <v>0.1444999999985157</v>
      </c>
      <c r="H2863" s="337"/>
      <c r="I2863" s="333"/>
      <c r="J2863" s="82">
        <v>35</v>
      </c>
      <c r="K2863" s="321">
        <v>4</v>
      </c>
    </row>
    <row r="2864" spans="1:11" x14ac:dyDescent="0.3">
      <c r="A2864" s="341">
        <v>43019.834724189815</v>
      </c>
      <c r="B2864" s="355">
        <v>35063.498</v>
      </c>
      <c r="C2864" s="355">
        <f t="shared" si="44"/>
        <v>0.27700000000186265</v>
      </c>
      <c r="D2864" s="420">
        <f t="shared" si="45"/>
        <v>0.13850000000093132</v>
      </c>
      <c r="H2864" s="337"/>
      <c r="I2864" s="333"/>
      <c r="J2864" s="82">
        <v>36</v>
      </c>
      <c r="K2864" s="82">
        <v>1</v>
      </c>
    </row>
    <row r="2865" spans="1:11" x14ac:dyDescent="0.3">
      <c r="A2865" s="317">
        <v>43019.876390914353</v>
      </c>
      <c r="B2865" s="355">
        <v>35063.767999999996</v>
      </c>
      <c r="C2865" s="355">
        <f t="shared" si="44"/>
        <v>0.26999999999679858</v>
      </c>
      <c r="D2865" s="420">
        <f t="shared" si="45"/>
        <v>0.13499999999839929</v>
      </c>
      <c r="H2865" s="337"/>
      <c r="I2865" s="333"/>
      <c r="J2865" s="82">
        <v>37</v>
      </c>
      <c r="K2865" s="319">
        <v>2</v>
      </c>
    </row>
    <row r="2866" spans="1:11" x14ac:dyDescent="0.3">
      <c r="A2866" s="317">
        <v>43019.91805763889</v>
      </c>
      <c r="B2866" s="355">
        <v>35064.055999999997</v>
      </c>
      <c r="C2866" s="355">
        <f t="shared" si="44"/>
        <v>0.28800000000046566</v>
      </c>
      <c r="D2866" s="420">
        <f t="shared" si="45"/>
        <v>0.14400000000023283</v>
      </c>
      <c r="H2866" s="337"/>
      <c r="I2866" s="333"/>
      <c r="J2866" s="82">
        <v>38</v>
      </c>
      <c r="K2866" s="320">
        <v>3</v>
      </c>
    </row>
    <row r="2867" spans="1:11" x14ac:dyDescent="0.3">
      <c r="A2867" s="369">
        <v>43019.959724363427</v>
      </c>
      <c r="B2867" s="356">
        <v>35064.341</v>
      </c>
      <c r="C2867" s="356">
        <f t="shared" si="44"/>
        <v>0.28500000000349246</v>
      </c>
      <c r="D2867" s="418">
        <f t="shared" si="45"/>
        <v>0.14250000000174623</v>
      </c>
      <c r="E2867" s="336">
        <f>SUM(C2844:C2867)*7.4805194805</f>
        <v>51.899844155723372</v>
      </c>
      <c r="F2867" s="324">
        <f>AVERAGE(D2844:D2867)</f>
        <v>0.14454166666670668</v>
      </c>
      <c r="G2867" s="324">
        <f>_xlfn.STDEV.S(D2844:D2867)</f>
        <v>3.8019350526015379E-3</v>
      </c>
      <c r="H2867" s="337"/>
      <c r="I2867" s="333"/>
      <c r="J2867" s="82">
        <v>39</v>
      </c>
      <c r="K2867" s="321">
        <v>4</v>
      </c>
    </row>
    <row r="2868" spans="1:11" x14ac:dyDescent="0.3">
      <c r="A2868" s="341">
        <v>43020.001391087964</v>
      </c>
      <c r="B2868" s="355">
        <v>35064.618999999999</v>
      </c>
      <c r="C2868" s="355">
        <f t="shared" si="44"/>
        <v>0.27799999999842839</v>
      </c>
      <c r="D2868" s="420">
        <f t="shared" si="45"/>
        <v>0.1389999999992142</v>
      </c>
      <c r="H2868" s="337"/>
      <c r="I2868" s="333"/>
      <c r="J2868" s="82">
        <v>40</v>
      </c>
      <c r="K2868" s="82">
        <v>1</v>
      </c>
    </row>
    <row r="2869" spans="1:11" x14ac:dyDescent="0.3">
      <c r="A2869" s="317">
        <v>43020.043057812502</v>
      </c>
      <c r="B2869" s="355">
        <v>35064.904000000002</v>
      </c>
      <c r="C2869" s="355">
        <f t="shared" si="44"/>
        <v>0.28500000000349246</v>
      </c>
      <c r="D2869" s="420">
        <f t="shared" si="45"/>
        <v>0.14250000000174623</v>
      </c>
      <c r="H2869" s="337"/>
      <c r="I2869" s="333"/>
      <c r="J2869" s="82">
        <v>41</v>
      </c>
      <c r="K2869" s="319">
        <v>2</v>
      </c>
    </row>
    <row r="2870" spans="1:11" x14ac:dyDescent="0.3">
      <c r="A2870" s="317">
        <v>43020.084724537039</v>
      </c>
      <c r="B2870" s="355">
        <v>35065.199999999997</v>
      </c>
      <c r="C2870" s="355">
        <f t="shared" si="44"/>
        <v>0.29599999999481952</v>
      </c>
      <c r="D2870" s="420">
        <f t="shared" si="45"/>
        <v>0.14799999999740976</v>
      </c>
      <c r="H2870" s="337"/>
      <c r="I2870" s="333"/>
      <c r="J2870" s="82">
        <v>42</v>
      </c>
      <c r="K2870" s="320">
        <v>3</v>
      </c>
    </row>
    <row r="2871" spans="1:11" x14ac:dyDescent="0.3">
      <c r="A2871" s="341">
        <v>43020.126391261576</v>
      </c>
      <c r="B2871" s="355">
        <v>35065.49</v>
      </c>
      <c r="C2871" s="355">
        <f t="shared" si="44"/>
        <v>0.29000000000087311</v>
      </c>
      <c r="D2871" s="420">
        <f t="shared" si="45"/>
        <v>0.14500000000043656</v>
      </c>
      <c r="H2871" s="337"/>
      <c r="I2871" s="333"/>
      <c r="J2871" s="82">
        <v>43</v>
      </c>
      <c r="K2871" s="321">
        <v>4</v>
      </c>
    </row>
    <row r="2872" spans="1:11" x14ac:dyDescent="0.3">
      <c r="A2872" s="341">
        <v>43020.168057986113</v>
      </c>
      <c r="B2872" s="355">
        <v>35065.777999999998</v>
      </c>
      <c r="C2872" s="355">
        <f t="shared" si="44"/>
        <v>0.28800000000046566</v>
      </c>
      <c r="D2872" s="420">
        <f t="shared" si="45"/>
        <v>0.14400000000023283</v>
      </c>
      <c r="H2872" s="337"/>
      <c r="I2872" s="333"/>
      <c r="J2872" s="82">
        <v>44</v>
      </c>
      <c r="K2872" s="82">
        <v>1</v>
      </c>
    </row>
    <row r="2873" spans="1:11" x14ac:dyDescent="0.3">
      <c r="A2873" s="317">
        <v>43020.20972471065</v>
      </c>
      <c r="B2873" s="355">
        <v>35066.078999999998</v>
      </c>
      <c r="C2873" s="355">
        <f t="shared" si="44"/>
        <v>0.30099999999947613</v>
      </c>
      <c r="D2873" s="420">
        <f t="shared" si="45"/>
        <v>0.15049999999973807</v>
      </c>
      <c r="H2873" s="337"/>
      <c r="I2873" s="333"/>
      <c r="J2873" s="82">
        <v>45</v>
      </c>
      <c r="K2873" s="319">
        <v>2</v>
      </c>
    </row>
    <row r="2874" spans="1:11" x14ac:dyDescent="0.3">
      <c r="A2874" s="317">
        <v>43020.251391435188</v>
      </c>
      <c r="B2874" s="355">
        <v>35066.377</v>
      </c>
      <c r="C2874" s="355">
        <f t="shared" si="44"/>
        <v>0.29800000000250293</v>
      </c>
      <c r="D2874" s="420">
        <f t="shared" si="45"/>
        <v>0.14900000000125146</v>
      </c>
      <c r="H2874" s="337"/>
      <c r="I2874" s="333"/>
      <c r="J2874" s="82">
        <v>46</v>
      </c>
      <c r="K2874" s="320">
        <v>3</v>
      </c>
    </row>
    <row r="2875" spans="1:11" x14ac:dyDescent="0.3">
      <c r="A2875" s="341">
        <v>43020.293058159725</v>
      </c>
      <c r="B2875" s="355">
        <v>35066.659</v>
      </c>
      <c r="C2875" s="355">
        <f t="shared" si="44"/>
        <v>0.2819999999992433</v>
      </c>
      <c r="D2875" s="420">
        <f t="shared" si="45"/>
        <v>0.14099999999962165</v>
      </c>
      <c r="H2875" s="337"/>
      <c r="I2875" s="333"/>
      <c r="J2875" s="82">
        <v>47</v>
      </c>
      <c r="K2875" s="321">
        <v>4</v>
      </c>
    </row>
    <row r="2876" spans="1:11" x14ac:dyDescent="0.3">
      <c r="A2876" s="341">
        <v>43020.334724884262</v>
      </c>
      <c r="B2876" s="355">
        <v>35066.953000000001</v>
      </c>
      <c r="C2876" s="355">
        <f t="shared" si="44"/>
        <v>0.29400000000168802</v>
      </c>
      <c r="D2876" s="420">
        <f t="shared" si="45"/>
        <v>0.14700000000084401</v>
      </c>
      <c r="H2876" s="337"/>
      <c r="I2876" s="333"/>
      <c r="J2876" s="82">
        <v>48</v>
      </c>
      <c r="K2876" s="82">
        <v>1</v>
      </c>
    </row>
    <row r="2877" spans="1:11" x14ac:dyDescent="0.3">
      <c r="A2877" s="317">
        <v>43020.376391608799</v>
      </c>
      <c r="B2877" s="355">
        <v>35067.256999999998</v>
      </c>
      <c r="C2877" s="355">
        <f t="shared" si="44"/>
        <v>0.30399999999644933</v>
      </c>
      <c r="D2877" s="420">
        <f t="shared" si="45"/>
        <v>0.15199999999822467</v>
      </c>
      <c r="H2877" s="337"/>
      <c r="I2877" s="333"/>
      <c r="J2877" s="82">
        <v>49</v>
      </c>
      <c r="K2877" s="319">
        <v>2</v>
      </c>
    </row>
    <row r="2878" spans="1:11" x14ac:dyDescent="0.3">
      <c r="A2878" s="317">
        <v>43020.418058333336</v>
      </c>
      <c r="B2878" s="355">
        <v>35067.550000000003</v>
      </c>
      <c r="C2878" s="355">
        <f t="shared" si="44"/>
        <v>0.29300000000512227</v>
      </c>
      <c r="D2878" s="420">
        <f t="shared" si="45"/>
        <v>0.14650000000256114</v>
      </c>
      <c r="H2878" s="337"/>
      <c r="I2878" s="333"/>
      <c r="J2878" s="82">
        <v>50</v>
      </c>
      <c r="K2878" s="320">
        <v>3</v>
      </c>
    </row>
    <row r="2879" spans="1:11" x14ac:dyDescent="0.3">
      <c r="A2879" s="341">
        <v>43020.459725057874</v>
      </c>
      <c r="B2879" s="355">
        <v>35067.832000000002</v>
      </c>
      <c r="C2879" s="355">
        <f t="shared" si="44"/>
        <v>0.2819999999992433</v>
      </c>
      <c r="D2879" s="420">
        <f t="shared" si="45"/>
        <v>0.14099999999962165</v>
      </c>
      <c r="H2879" s="337"/>
      <c r="I2879" s="333"/>
      <c r="J2879" s="82">
        <v>51</v>
      </c>
      <c r="K2879" s="321">
        <v>4</v>
      </c>
    </row>
    <row r="2880" spans="1:11" x14ac:dyDescent="0.3">
      <c r="A2880" s="341">
        <v>43020.501391782411</v>
      </c>
      <c r="B2880" s="355">
        <v>35068.129999999997</v>
      </c>
      <c r="C2880" s="355">
        <f t="shared" si="44"/>
        <v>0.29799999999522697</v>
      </c>
      <c r="D2880" s="420">
        <f t="shared" si="45"/>
        <v>0.14899999999761349</v>
      </c>
      <c r="H2880" s="337"/>
      <c r="I2880" s="333"/>
      <c r="J2880" s="82">
        <v>52</v>
      </c>
      <c r="K2880" s="82">
        <v>1</v>
      </c>
    </row>
    <row r="2881" spans="1:11" x14ac:dyDescent="0.3">
      <c r="A2881" s="317">
        <v>43020.543058506948</v>
      </c>
      <c r="B2881" s="355">
        <v>35068.421999999999</v>
      </c>
      <c r="C2881" s="355">
        <f t="shared" si="44"/>
        <v>0.29200000000128057</v>
      </c>
      <c r="D2881" s="420">
        <f t="shared" si="45"/>
        <v>0.14600000000064028</v>
      </c>
      <c r="H2881" s="337"/>
      <c r="I2881" s="333"/>
      <c r="J2881" s="82">
        <v>53</v>
      </c>
      <c r="K2881" s="319">
        <v>2</v>
      </c>
    </row>
    <row r="2882" spans="1:11" x14ac:dyDescent="0.3">
      <c r="A2882" s="317">
        <v>43020.584725231478</v>
      </c>
      <c r="B2882" s="355">
        <v>35068.707999999999</v>
      </c>
      <c r="C2882" s="355">
        <f t="shared" si="44"/>
        <v>0.28600000000005821</v>
      </c>
      <c r="D2882" s="420">
        <f t="shared" si="45"/>
        <v>0.1430000000000291</v>
      </c>
      <c r="H2882" s="337"/>
      <c r="I2882" s="333"/>
      <c r="J2882" s="82">
        <v>54</v>
      </c>
      <c r="K2882" s="320">
        <v>3</v>
      </c>
    </row>
    <row r="2883" spans="1:11" x14ac:dyDescent="0.3">
      <c r="A2883" s="341">
        <v>43020.626391956015</v>
      </c>
      <c r="B2883" s="355">
        <v>35069</v>
      </c>
      <c r="C2883" s="355">
        <f t="shared" si="44"/>
        <v>0.29200000000128057</v>
      </c>
      <c r="D2883" s="420">
        <f t="shared" si="45"/>
        <v>0.14600000000064028</v>
      </c>
      <c r="H2883" s="337"/>
      <c r="I2883" s="333"/>
      <c r="J2883" s="82">
        <v>55</v>
      </c>
      <c r="K2883" s="321">
        <v>4</v>
      </c>
    </row>
    <row r="2884" spans="1:11" x14ac:dyDescent="0.3">
      <c r="A2884" s="341">
        <v>43020.668058680552</v>
      </c>
      <c r="B2884" s="355">
        <v>35069.294000000002</v>
      </c>
      <c r="C2884" s="355">
        <f t="shared" si="44"/>
        <v>0.29400000000168802</v>
      </c>
      <c r="D2884" s="420">
        <f t="shared" si="45"/>
        <v>0.14700000000084401</v>
      </c>
      <c r="H2884" s="337"/>
      <c r="I2884" s="333"/>
      <c r="J2884" s="82">
        <v>56</v>
      </c>
      <c r="K2884" s="82">
        <v>1</v>
      </c>
    </row>
    <row r="2885" spans="1:11" x14ac:dyDescent="0.3">
      <c r="A2885" s="317">
        <v>43020.70972540509</v>
      </c>
      <c r="B2885" s="355">
        <v>35069.578000000001</v>
      </c>
      <c r="C2885" s="355">
        <f t="shared" si="44"/>
        <v>0.28399999999965075</v>
      </c>
      <c r="D2885" s="420">
        <f t="shared" si="45"/>
        <v>0.14199999999982538</v>
      </c>
      <c r="H2885" s="337"/>
      <c r="I2885" s="333"/>
      <c r="J2885" s="82">
        <v>57</v>
      </c>
      <c r="K2885" s="319">
        <v>2</v>
      </c>
    </row>
    <row r="2886" spans="1:11" x14ac:dyDescent="0.3">
      <c r="A2886" s="317">
        <v>43020.751392129627</v>
      </c>
      <c r="B2886" s="355">
        <v>35069.858999999997</v>
      </c>
      <c r="C2886" s="355">
        <f t="shared" si="44"/>
        <v>0.28099999999540159</v>
      </c>
      <c r="D2886" s="420">
        <f t="shared" si="45"/>
        <v>0.1404999999977008</v>
      </c>
      <c r="H2886" s="337"/>
      <c r="I2886" s="333"/>
      <c r="J2886" s="82">
        <v>58</v>
      </c>
      <c r="K2886" s="320">
        <v>3</v>
      </c>
    </row>
    <row r="2887" spans="1:11" x14ac:dyDescent="0.3">
      <c r="A2887" s="341">
        <v>43020.793058854164</v>
      </c>
      <c r="B2887" s="355">
        <v>35070.148000000001</v>
      </c>
      <c r="C2887" s="355">
        <f t="shared" si="44"/>
        <v>0.28900000000430737</v>
      </c>
      <c r="D2887" s="420">
        <f t="shared" si="45"/>
        <v>0.14450000000215368</v>
      </c>
      <c r="H2887" s="337"/>
      <c r="I2887" s="333"/>
      <c r="J2887" s="82">
        <v>59</v>
      </c>
      <c r="K2887" s="321">
        <v>4</v>
      </c>
    </row>
    <row r="2888" spans="1:11" x14ac:dyDescent="0.3">
      <c r="A2888" s="341">
        <v>43020.834725578701</v>
      </c>
      <c r="B2888" s="355">
        <v>35070.432000000001</v>
      </c>
      <c r="C2888" s="355">
        <f t="shared" si="44"/>
        <v>0.28399999999965075</v>
      </c>
      <c r="D2888" s="420">
        <f t="shared" si="45"/>
        <v>0.14199999999982538</v>
      </c>
      <c r="H2888" s="337"/>
      <c r="I2888" s="333"/>
      <c r="J2888" s="82">
        <v>60</v>
      </c>
      <c r="K2888" s="82">
        <v>1</v>
      </c>
    </row>
    <row r="2889" spans="1:11" x14ac:dyDescent="0.3">
      <c r="A2889" s="317">
        <v>43020.876392303238</v>
      </c>
      <c r="B2889" s="355">
        <v>35070.709000000003</v>
      </c>
      <c r="C2889" s="355">
        <f t="shared" si="44"/>
        <v>0.27700000000186265</v>
      </c>
      <c r="D2889" s="420">
        <f t="shared" si="45"/>
        <v>0.13850000000093132</v>
      </c>
      <c r="H2889" s="337"/>
      <c r="I2889" s="333"/>
      <c r="J2889" s="82">
        <v>61</v>
      </c>
      <c r="K2889" s="319">
        <v>2</v>
      </c>
    </row>
    <row r="2890" spans="1:11" x14ac:dyDescent="0.3">
      <c r="A2890" s="317">
        <v>43020.918059027776</v>
      </c>
      <c r="B2890" s="355">
        <v>35070.995000000003</v>
      </c>
      <c r="C2890" s="355">
        <f t="shared" si="44"/>
        <v>0.28600000000005821</v>
      </c>
      <c r="D2890" s="420">
        <f t="shared" si="45"/>
        <v>0.1430000000000291</v>
      </c>
      <c r="H2890" s="337"/>
      <c r="I2890" s="333"/>
      <c r="J2890" s="82">
        <v>62</v>
      </c>
      <c r="K2890" s="320">
        <v>3</v>
      </c>
    </row>
    <row r="2891" spans="1:11" x14ac:dyDescent="0.3">
      <c r="A2891" s="369">
        <v>43020.959725752313</v>
      </c>
      <c r="B2891" s="356">
        <v>35071.283000000003</v>
      </c>
      <c r="C2891" s="356">
        <f t="shared" si="44"/>
        <v>0.28800000000046566</v>
      </c>
      <c r="D2891" s="418">
        <f t="shared" si="45"/>
        <v>0.14400000000023283</v>
      </c>
      <c r="E2891" s="336">
        <f>SUM(C2868:C2891)*7.4805194805</f>
        <v>51.929766233651463</v>
      </c>
      <c r="F2891" s="324">
        <f>AVERAGE(D2868:D2891)</f>
        <v>0.14462500000005699</v>
      </c>
      <c r="G2891" s="324">
        <f>_xlfn.STDEV.S(D2868:D2891)</f>
        <v>3.5760373987672087E-3</v>
      </c>
      <c r="H2891" s="337"/>
      <c r="I2891" s="333"/>
      <c r="J2891" s="82">
        <v>63</v>
      </c>
      <c r="K2891" s="321">
        <v>4</v>
      </c>
    </row>
    <row r="2892" spans="1:11" x14ac:dyDescent="0.3">
      <c r="A2892" s="341">
        <v>43021.00139247685</v>
      </c>
      <c r="B2892" s="355">
        <v>35071.563000000002</v>
      </c>
      <c r="C2892" s="355">
        <f t="shared" si="44"/>
        <v>0.27999999999883585</v>
      </c>
      <c r="D2892" s="420">
        <f t="shared" si="45"/>
        <v>0.13999999999941792</v>
      </c>
      <c r="H2892" s="337"/>
      <c r="I2892" s="333"/>
      <c r="J2892" s="82">
        <v>64</v>
      </c>
      <c r="K2892" s="82">
        <v>1</v>
      </c>
    </row>
    <row r="2893" spans="1:11" x14ac:dyDescent="0.3">
      <c r="A2893" s="317">
        <v>43021.043059201387</v>
      </c>
      <c r="B2893" s="355">
        <v>35071.85</v>
      </c>
      <c r="C2893" s="355">
        <f t="shared" si="44"/>
        <v>0.28699999999662396</v>
      </c>
      <c r="D2893" s="420">
        <f t="shared" si="45"/>
        <v>0.14349999999831198</v>
      </c>
      <c r="H2893" s="337"/>
      <c r="I2893" s="333"/>
      <c r="J2893" s="82">
        <v>65</v>
      </c>
      <c r="K2893" s="319">
        <v>2</v>
      </c>
    </row>
    <row r="2894" spans="1:11" x14ac:dyDescent="0.3">
      <c r="A2894" s="317">
        <v>43021.084725925924</v>
      </c>
      <c r="B2894" s="355">
        <v>35072.148000000001</v>
      </c>
      <c r="C2894" s="355">
        <f t="shared" si="44"/>
        <v>0.29800000000250293</v>
      </c>
      <c r="D2894" s="420">
        <f t="shared" si="45"/>
        <v>0.14900000000125146</v>
      </c>
      <c r="H2894" s="337"/>
      <c r="I2894" s="333"/>
      <c r="J2894" s="82">
        <v>66</v>
      </c>
      <c r="K2894" s="320">
        <v>3</v>
      </c>
    </row>
    <row r="2895" spans="1:11" x14ac:dyDescent="0.3">
      <c r="A2895" s="341">
        <v>43021.126392650462</v>
      </c>
      <c r="B2895" s="355">
        <v>35072.438000000002</v>
      </c>
      <c r="C2895" s="355">
        <f t="shared" ref="C2895:C3149" si="46">B2895-B2894</f>
        <v>0.29000000000087311</v>
      </c>
      <c r="D2895" s="420">
        <f t="shared" ref="D2895:D3149" si="47">C2895/2</f>
        <v>0.14500000000043656</v>
      </c>
      <c r="H2895" s="337"/>
      <c r="I2895" s="333"/>
      <c r="J2895" s="82">
        <v>67</v>
      </c>
      <c r="K2895" s="321">
        <v>4</v>
      </c>
    </row>
    <row r="2896" spans="1:11" x14ac:dyDescent="0.3">
      <c r="A2896" s="341">
        <v>43021.168059374999</v>
      </c>
      <c r="B2896" s="355">
        <v>35072.718999999997</v>
      </c>
      <c r="C2896" s="355">
        <f t="shared" si="46"/>
        <v>0.28099999999540159</v>
      </c>
      <c r="D2896" s="420">
        <f t="shared" si="47"/>
        <v>0.1404999999977008</v>
      </c>
      <c r="H2896" s="337"/>
      <c r="I2896" s="333"/>
      <c r="J2896" s="82">
        <v>68</v>
      </c>
      <c r="K2896" s="82">
        <v>1</v>
      </c>
    </row>
    <row r="2897" spans="1:11" x14ac:dyDescent="0.3">
      <c r="A2897" s="317">
        <v>43021.209726099536</v>
      </c>
      <c r="B2897" s="355">
        <v>35073.012999999999</v>
      </c>
      <c r="C2897" s="355">
        <f t="shared" si="46"/>
        <v>0.29400000000168802</v>
      </c>
      <c r="D2897" s="420">
        <f t="shared" si="47"/>
        <v>0.14700000000084401</v>
      </c>
      <c r="H2897" s="337"/>
      <c r="I2897" s="333"/>
      <c r="J2897" s="82">
        <v>69</v>
      </c>
      <c r="K2897" s="319">
        <v>2</v>
      </c>
    </row>
    <row r="2898" spans="1:11" x14ac:dyDescent="0.3">
      <c r="A2898" s="317">
        <v>43021.251392824073</v>
      </c>
      <c r="B2898" s="355">
        <v>35073.311999999998</v>
      </c>
      <c r="C2898" s="355">
        <f t="shared" si="46"/>
        <v>0.29899999999906868</v>
      </c>
      <c r="D2898" s="420">
        <f t="shared" si="47"/>
        <v>0.14949999999953434</v>
      </c>
      <c r="H2898" s="337"/>
      <c r="I2898" s="333"/>
      <c r="J2898" s="82">
        <v>70</v>
      </c>
      <c r="K2898" s="320">
        <v>3</v>
      </c>
    </row>
    <row r="2899" spans="1:11" x14ac:dyDescent="0.3">
      <c r="A2899" s="341">
        <v>43021.29305954861</v>
      </c>
      <c r="B2899" s="355">
        <v>35073.599999999999</v>
      </c>
      <c r="C2899" s="355">
        <f t="shared" si="46"/>
        <v>0.28800000000046566</v>
      </c>
      <c r="D2899" s="420">
        <f t="shared" si="47"/>
        <v>0.14400000000023283</v>
      </c>
      <c r="H2899" s="337"/>
      <c r="I2899" s="333"/>
      <c r="J2899" s="82">
        <v>71</v>
      </c>
      <c r="K2899" s="321">
        <v>4</v>
      </c>
    </row>
    <row r="2900" spans="1:11" x14ac:dyDescent="0.3">
      <c r="A2900" s="341">
        <v>43021.334726273148</v>
      </c>
      <c r="B2900" s="355">
        <v>35073.891000000003</v>
      </c>
      <c r="C2900" s="355">
        <f t="shared" si="46"/>
        <v>0.29100000000471482</v>
      </c>
      <c r="D2900" s="420">
        <f t="shared" si="47"/>
        <v>0.14550000000235741</v>
      </c>
      <c r="H2900" s="337"/>
      <c r="I2900" s="333"/>
      <c r="J2900" s="82">
        <v>72</v>
      </c>
      <c r="K2900" s="82">
        <v>1</v>
      </c>
    </row>
    <row r="2901" spans="1:11" x14ac:dyDescent="0.3">
      <c r="A2901" s="317">
        <v>43021.376392997685</v>
      </c>
      <c r="B2901" s="355">
        <v>35074.188999999998</v>
      </c>
      <c r="C2901" s="355">
        <f t="shared" si="46"/>
        <v>0.29799999999522697</v>
      </c>
      <c r="D2901" s="420">
        <f t="shared" si="47"/>
        <v>0.14899999999761349</v>
      </c>
      <c r="H2901" s="337"/>
      <c r="I2901" s="333"/>
      <c r="J2901" s="82">
        <v>73</v>
      </c>
      <c r="K2901" s="319">
        <v>2</v>
      </c>
    </row>
    <row r="2902" spans="1:11" x14ac:dyDescent="0.3">
      <c r="A2902" s="317">
        <v>43021.418059722222</v>
      </c>
      <c r="B2902" s="355">
        <v>35074.480000000003</v>
      </c>
      <c r="C2902" s="355">
        <f t="shared" si="46"/>
        <v>0.29100000000471482</v>
      </c>
      <c r="D2902" s="420">
        <f t="shared" si="47"/>
        <v>0.14550000000235741</v>
      </c>
      <c r="H2902" s="337"/>
      <c r="I2902" s="333"/>
      <c r="J2902" s="82">
        <v>74</v>
      </c>
      <c r="K2902" s="320">
        <v>3</v>
      </c>
    </row>
    <row r="2903" spans="1:11" x14ac:dyDescent="0.3">
      <c r="A2903" s="341">
        <v>43021.459726446759</v>
      </c>
      <c r="B2903" s="355">
        <v>35074.762999999999</v>
      </c>
      <c r="C2903" s="355">
        <f t="shared" si="46"/>
        <v>0.28299999999580905</v>
      </c>
      <c r="D2903" s="420">
        <f t="shared" si="47"/>
        <v>0.14149999999790452</v>
      </c>
      <c r="H2903" s="337"/>
      <c r="I2903" s="333"/>
      <c r="J2903" s="82">
        <v>75</v>
      </c>
      <c r="K2903" s="321">
        <v>4</v>
      </c>
    </row>
    <row r="2904" spans="1:11" x14ac:dyDescent="0.3">
      <c r="A2904" s="341">
        <v>43021.501393171297</v>
      </c>
      <c r="B2904" s="355">
        <v>35075.061000000002</v>
      </c>
      <c r="C2904" s="355">
        <f t="shared" si="46"/>
        <v>0.29800000000250293</v>
      </c>
      <c r="D2904" s="420">
        <f t="shared" si="47"/>
        <v>0.14900000000125146</v>
      </c>
      <c r="H2904" s="337"/>
      <c r="I2904" s="333"/>
      <c r="J2904" s="82">
        <v>76</v>
      </c>
      <c r="K2904" s="82">
        <v>1</v>
      </c>
    </row>
    <row r="2905" spans="1:11" x14ac:dyDescent="0.3">
      <c r="A2905" s="317">
        <v>43021.543059895834</v>
      </c>
      <c r="B2905" s="355">
        <v>35075.357000000004</v>
      </c>
      <c r="C2905" s="355">
        <f t="shared" si="46"/>
        <v>0.29600000000209548</v>
      </c>
      <c r="D2905" s="420">
        <f t="shared" si="47"/>
        <v>0.14800000000104774</v>
      </c>
      <c r="H2905" s="337"/>
      <c r="I2905" s="333"/>
      <c r="J2905" s="82">
        <v>77</v>
      </c>
      <c r="K2905" s="319">
        <v>2</v>
      </c>
    </row>
    <row r="2906" spans="1:11" x14ac:dyDescent="0.3">
      <c r="A2906" s="317">
        <v>43021.584726620371</v>
      </c>
      <c r="B2906" s="355">
        <v>35075.64</v>
      </c>
      <c r="C2906" s="355">
        <f t="shared" si="46"/>
        <v>0.28299999999580905</v>
      </c>
      <c r="D2906" s="420">
        <f t="shared" si="47"/>
        <v>0.14149999999790452</v>
      </c>
      <c r="H2906" s="337"/>
      <c r="I2906" s="333"/>
      <c r="J2906" s="82">
        <v>78</v>
      </c>
      <c r="K2906" s="320">
        <v>3</v>
      </c>
    </row>
    <row r="2907" spans="1:11" x14ac:dyDescent="0.3">
      <c r="A2907" s="341">
        <v>43021.626393344908</v>
      </c>
      <c r="B2907" s="355">
        <v>35075.928</v>
      </c>
      <c r="C2907" s="355">
        <f t="shared" si="46"/>
        <v>0.28800000000046566</v>
      </c>
      <c r="D2907" s="420">
        <f t="shared" si="47"/>
        <v>0.14400000000023283</v>
      </c>
      <c r="H2907" s="337"/>
      <c r="I2907" s="333"/>
      <c r="J2907" s="82">
        <v>79</v>
      </c>
      <c r="K2907" s="321">
        <v>4</v>
      </c>
    </row>
    <row r="2908" spans="1:11" x14ac:dyDescent="0.3">
      <c r="A2908" s="341">
        <v>43021.668060069445</v>
      </c>
      <c r="B2908" s="355">
        <v>35076.224000000002</v>
      </c>
      <c r="C2908" s="355">
        <f t="shared" si="46"/>
        <v>0.29600000000209548</v>
      </c>
      <c r="D2908" s="420">
        <f t="shared" si="47"/>
        <v>0.14800000000104774</v>
      </c>
      <c r="H2908" s="337"/>
      <c r="I2908" s="333"/>
      <c r="J2908" s="82">
        <v>80</v>
      </c>
      <c r="K2908" s="82">
        <v>1</v>
      </c>
    </row>
    <row r="2909" spans="1:11" x14ac:dyDescent="0.3">
      <c r="A2909" s="317">
        <v>43021.709726793983</v>
      </c>
      <c r="B2909" s="355">
        <v>35076.512999999999</v>
      </c>
      <c r="C2909" s="355">
        <f t="shared" si="46"/>
        <v>0.28899999999703141</v>
      </c>
      <c r="D2909" s="420">
        <f t="shared" si="47"/>
        <v>0.1444999999985157</v>
      </c>
      <c r="H2909" s="337"/>
      <c r="I2909" s="333"/>
      <c r="J2909" s="82">
        <v>81</v>
      </c>
      <c r="K2909" s="319">
        <v>2</v>
      </c>
    </row>
    <row r="2910" spans="1:11" x14ac:dyDescent="0.3">
      <c r="A2910" s="317">
        <v>43021.75139351852</v>
      </c>
      <c r="B2910" s="355">
        <v>35076.796999999999</v>
      </c>
      <c r="C2910" s="355">
        <f t="shared" si="46"/>
        <v>0.28399999999965075</v>
      </c>
      <c r="D2910" s="420">
        <f t="shared" si="47"/>
        <v>0.14199999999982538</v>
      </c>
      <c r="H2910" s="337"/>
      <c r="I2910" s="333"/>
      <c r="J2910" s="82">
        <v>82</v>
      </c>
      <c r="K2910" s="320">
        <v>3</v>
      </c>
    </row>
    <row r="2911" spans="1:11" x14ac:dyDescent="0.3">
      <c r="A2911" s="341">
        <v>43021.793060243057</v>
      </c>
      <c r="B2911" s="355">
        <v>35077.089</v>
      </c>
      <c r="C2911" s="355">
        <f t="shared" si="46"/>
        <v>0.29200000000128057</v>
      </c>
      <c r="D2911" s="420">
        <f t="shared" si="47"/>
        <v>0.14600000000064028</v>
      </c>
      <c r="H2911" s="337"/>
      <c r="I2911" s="333"/>
      <c r="J2911" s="82">
        <v>83</v>
      </c>
      <c r="K2911" s="321">
        <v>4</v>
      </c>
    </row>
    <row r="2912" spans="1:11" x14ac:dyDescent="0.3">
      <c r="A2912" s="341">
        <v>43021.834726967594</v>
      </c>
      <c r="B2912" s="355">
        <v>35077.373</v>
      </c>
      <c r="C2912" s="355">
        <f t="shared" si="46"/>
        <v>0.28399999999965075</v>
      </c>
      <c r="D2912" s="420">
        <f t="shared" si="47"/>
        <v>0.14199999999982538</v>
      </c>
      <c r="H2912" s="337"/>
      <c r="I2912" s="333"/>
      <c r="J2912" s="82">
        <v>84</v>
      </c>
      <c r="K2912" s="82">
        <v>1</v>
      </c>
    </row>
    <row r="2913" spans="1:12" x14ac:dyDescent="0.3">
      <c r="A2913" s="317">
        <v>43021.876393692131</v>
      </c>
      <c r="B2913" s="355">
        <v>35077.650999999998</v>
      </c>
      <c r="C2913" s="355">
        <f t="shared" si="46"/>
        <v>0.27799999999842839</v>
      </c>
      <c r="D2913" s="420">
        <f t="shared" si="47"/>
        <v>0.1389999999992142</v>
      </c>
      <c r="H2913" s="337"/>
      <c r="I2913" s="333"/>
      <c r="J2913" s="82">
        <v>85</v>
      </c>
      <c r="K2913" s="319">
        <v>2</v>
      </c>
    </row>
    <row r="2914" spans="1:12" x14ac:dyDescent="0.3">
      <c r="A2914" s="317">
        <v>43021.931944444441</v>
      </c>
      <c r="B2914" s="355">
        <v>35077.936999999998</v>
      </c>
      <c r="C2914" s="355">
        <f t="shared" si="46"/>
        <v>0.28600000000005821</v>
      </c>
      <c r="D2914" s="420">
        <f t="shared" si="47"/>
        <v>0.1430000000000291</v>
      </c>
      <c r="H2914" s="337"/>
      <c r="I2914" s="333"/>
      <c r="J2914" s="82">
        <v>1</v>
      </c>
      <c r="K2914" s="320">
        <v>3</v>
      </c>
      <c r="L2914" s="345" t="s">
        <v>313</v>
      </c>
    </row>
    <row r="2915" spans="1:12" x14ac:dyDescent="0.3">
      <c r="A2915" s="369">
        <v>43021.973611111112</v>
      </c>
      <c r="B2915" s="356">
        <v>35078.228000000003</v>
      </c>
      <c r="C2915" s="356">
        <f t="shared" si="46"/>
        <v>0.29100000000471482</v>
      </c>
      <c r="D2915" s="418">
        <f t="shared" si="47"/>
        <v>0.14550000000235741</v>
      </c>
      <c r="E2915" s="336">
        <f>SUM(C2892:C2915)*7.4805194805</f>
        <v>51.952207792070325</v>
      </c>
      <c r="F2915" s="324">
        <f>AVERAGE(D2892:D2915)</f>
        <v>0.14468749999999395</v>
      </c>
      <c r="G2915" s="324">
        <f>_xlfn.STDEV.S(D2892:D2915)</f>
        <v>3.1061387332452484E-3</v>
      </c>
      <c r="H2915" s="337"/>
      <c r="I2915" s="333"/>
      <c r="J2915" s="82">
        <v>2</v>
      </c>
      <c r="K2915" s="321">
        <v>4</v>
      </c>
    </row>
    <row r="2916" spans="1:12" x14ac:dyDescent="0.3">
      <c r="A2916" s="341">
        <v>43022.015277777777</v>
      </c>
      <c r="B2916" s="355">
        <v>35078.512000000002</v>
      </c>
      <c r="C2916" s="355">
        <f t="shared" si="46"/>
        <v>0.28399999999965075</v>
      </c>
      <c r="D2916" s="420">
        <f t="shared" si="47"/>
        <v>0.14199999999982538</v>
      </c>
      <c r="H2916" s="337"/>
      <c r="I2916" s="333"/>
      <c r="J2916" s="82">
        <v>3</v>
      </c>
      <c r="K2916" s="82">
        <v>1</v>
      </c>
    </row>
    <row r="2917" spans="1:12" x14ac:dyDescent="0.3">
      <c r="A2917" s="317">
        <v>43022.056944444441</v>
      </c>
      <c r="B2917" s="355">
        <v>35078.792000000001</v>
      </c>
      <c r="C2917" s="355">
        <f t="shared" si="46"/>
        <v>0.27999999999883585</v>
      </c>
      <c r="D2917" s="420">
        <f t="shared" si="47"/>
        <v>0.13999999999941792</v>
      </c>
      <c r="H2917" s="337"/>
      <c r="I2917" s="333"/>
      <c r="J2917" s="82">
        <v>4</v>
      </c>
      <c r="K2917" s="319">
        <v>2</v>
      </c>
    </row>
    <row r="2918" spans="1:12" x14ac:dyDescent="0.3">
      <c r="A2918" s="317">
        <v>43022.098611111112</v>
      </c>
      <c r="B2918" s="355">
        <v>35079.086000000003</v>
      </c>
      <c r="C2918" s="355">
        <f t="shared" si="46"/>
        <v>0.29400000000168802</v>
      </c>
      <c r="D2918" s="420">
        <f t="shared" si="47"/>
        <v>0.14700000000084401</v>
      </c>
      <c r="H2918" s="337"/>
      <c r="I2918" s="333"/>
      <c r="J2918" s="82">
        <v>5</v>
      </c>
      <c r="K2918" s="320">
        <v>3</v>
      </c>
    </row>
    <row r="2919" spans="1:12" x14ac:dyDescent="0.3">
      <c r="A2919" s="341">
        <v>43022.140277719911</v>
      </c>
      <c r="B2919" s="355">
        <v>35079.377999999997</v>
      </c>
      <c r="C2919" s="355">
        <f t="shared" si="46"/>
        <v>0.29199999999400461</v>
      </c>
      <c r="D2919" s="420">
        <f t="shared" si="47"/>
        <v>0.14599999999700231</v>
      </c>
      <c r="H2919" s="337"/>
      <c r="I2919" s="333"/>
      <c r="J2919" s="82">
        <v>6</v>
      </c>
      <c r="K2919" s="321">
        <v>4</v>
      </c>
    </row>
    <row r="2920" spans="1:12" x14ac:dyDescent="0.3">
      <c r="A2920" s="317">
        <v>43022.181944386575</v>
      </c>
      <c r="B2920" s="355">
        <v>35079.663</v>
      </c>
      <c r="C2920" s="355">
        <f t="shared" si="46"/>
        <v>0.28500000000349246</v>
      </c>
      <c r="D2920" s="420">
        <f t="shared" si="47"/>
        <v>0.14250000000174623</v>
      </c>
      <c r="H2920" s="337"/>
      <c r="I2920" s="333"/>
      <c r="J2920" s="82">
        <v>7</v>
      </c>
      <c r="K2920" s="82">
        <v>1</v>
      </c>
    </row>
    <row r="2921" spans="1:12" x14ac:dyDescent="0.3">
      <c r="A2921" s="317">
        <v>43022.223611053239</v>
      </c>
      <c r="B2921" s="355">
        <v>35079.953000000001</v>
      </c>
      <c r="C2921" s="355">
        <f t="shared" si="46"/>
        <v>0.29000000000087311</v>
      </c>
      <c r="D2921" s="420">
        <f t="shared" si="47"/>
        <v>0.14500000000043656</v>
      </c>
      <c r="H2921" s="337"/>
      <c r="I2921" s="333"/>
      <c r="J2921" s="82">
        <v>8</v>
      </c>
      <c r="K2921" s="319">
        <v>2</v>
      </c>
    </row>
    <row r="2922" spans="1:12" x14ac:dyDescent="0.3">
      <c r="A2922" s="341">
        <v>43022.265277719911</v>
      </c>
      <c r="B2922" s="355">
        <v>35080.256999999998</v>
      </c>
      <c r="C2922" s="355">
        <f t="shared" si="46"/>
        <v>0.30399999999644933</v>
      </c>
      <c r="D2922" s="420">
        <f t="shared" si="47"/>
        <v>0.15199999999822467</v>
      </c>
      <c r="H2922" s="337"/>
      <c r="I2922" s="333"/>
      <c r="J2922" s="82">
        <v>9</v>
      </c>
      <c r="K2922" s="320">
        <v>3</v>
      </c>
    </row>
    <row r="2923" spans="1:12" x14ac:dyDescent="0.3">
      <c r="A2923" s="317">
        <v>43022.306944386575</v>
      </c>
      <c r="B2923" s="355">
        <v>35080.548000000003</v>
      </c>
      <c r="C2923" s="355">
        <f t="shared" si="46"/>
        <v>0.29100000000471482</v>
      </c>
      <c r="D2923" s="420">
        <f t="shared" si="47"/>
        <v>0.14550000000235741</v>
      </c>
      <c r="H2923" s="337"/>
      <c r="I2923" s="333"/>
      <c r="J2923" s="82">
        <v>10</v>
      </c>
      <c r="K2923" s="321">
        <v>4</v>
      </c>
    </row>
    <row r="2924" spans="1:12" x14ac:dyDescent="0.3">
      <c r="A2924" s="317">
        <v>43022.348611053239</v>
      </c>
      <c r="B2924" s="355">
        <v>35080.836000000003</v>
      </c>
      <c r="C2924" s="355">
        <f t="shared" si="46"/>
        <v>0.28800000000046566</v>
      </c>
      <c r="D2924" s="420">
        <f t="shared" si="47"/>
        <v>0.14400000000023283</v>
      </c>
      <c r="H2924" s="337"/>
      <c r="I2924" s="333"/>
      <c r="J2924" s="82">
        <v>11</v>
      </c>
      <c r="K2924" s="82">
        <v>1</v>
      </c>
    </row>
    <row r="2925" spans="1:12" x14ac:dyDescent="0.3">
      <c r="A2925" s="341">
        <v>43022.390277719911</v>
      </c>
      <c r="B2925" s="355">
        <v>35081.129999999997</v>
      </c>
      <c r="C2925" s="355">
        <f t="shared" si="46"/>
        <v>0.29399999999441206</v>
      </c>
      <c r="D2925" s="420">
        <f t="shared" si="47"/>
        <v>0.14699999999720603</v>
      </c>
      <c r="H2925" s="337"/>
      <c r="I2925" s="333"/>
      <c r="J2925" s="82">
        <v>12</v>
      </c>
      <c r="K2925" s="319">
        <v>2</v>
      </c>
    </row>
    <row r="2926" spans="1:12" x14ac:dyDescent="0.3">
      <c r="A2926" s="317">
        <v>43022.431944386575</v>
      </c>
      <c r="B2926" s="355">
        <v>35081.423999999999</v>
      </c>
      <c r="C2926" s="355">
        <f t="shared" si="46"/>
        <v>0.29400000000168802</v>
      </c>
      <c r="D2926" s="420">
        <f t="shared" si="47"/>
        <v>0.14700000000084401</v>
      </c>
      <c r="H2926" s="337"/>
      <c r="I2926" s="333"/>
      <c r="J2926" s="82">
        <v>13</v>
      </c>
      <c r="K2926" s="320">
        <v>3</v>
      </c>
    </row>
    <row r="2927" spans="1:12" x14ac:dyDescent="0.3">
      <c r="A2927" s="317">
        <v>43022.473611053239</v>
      </c>
      <c r="B2927" s="355">
        <v>35081.703999999998</v>
      </c>
      <c r="C2927" s="355">
        <f t="shared" si="46"/>
        <v>0.27999999999883585</v>
      </c>
      <c r="D2927" s="420">
        <f t="shared" si="47"/>
        <v>0.13999999999941792</v>
      </c>
      <c r="H2927" s="337"/>
      <c r="I2927" s="333"/>
      <c r="J2927" s="82">
        <v>14</v>
      </c>
      <c r="K2927" s="321">
        <v>4</v>
      </c>
    </row>
    <row r="2928" spans="1:12" x14ac:dyDescent="0.3">
      <c r="A2928" s="341">
        <v>43022.515277719911</v>
      </c>
      <c r="B2928" s="355">
        <v>35081.995999999999</v>
      </c>
      <c r="C2928" s="355">
        <f t="shared" si="46"/>
        <v>0.29200000000128057</v>
      </c>
      <c r="D2928" s="420">
        <f t="shared" si="47"/>
        <v>0.14600000000064028</v>
      </c>
      <c r="H2928" s="337"/>
      <c r="I2928" s="333"/>
      <c r="J2928" s="82">
        <v>15</v>
      </c>
      <c r="K2928" s="82">
        <v>1</v>
      </c>
    </row>
    <row r="2929" spans="1:11" x14ac:dyDescent="0.3">
      <c r="A2929" s="317">
        <v>43022.556944386575</v>
      </c>
      <c r="B2929" s="355">
        <v>35082.290999999997</v>
      </c>
      <c r="C2929" s="355">
        <f t="shared" si="46"/>
        <v>0.29499999999825377</v>
      </c>
      <c r="D2929" s="420">
        <f t="shared" si="47"/>
        <v>0.14749999999912689</v>
      </c>
      <c r="H2929" s="337"/>
      <c r="I2929" s="333"/>
      <c r="J2929" s="82">
        <v>16</v>
      </c>
      <c r="K2929" s="319">
        <v>2</v>
      </c>
    </row>
    <row r="2930" spans="1:11" x14ac:dyDescent="0.3">
      <c r="A2930" s="317">
        <v>43022.598611053239</v>
      </c>
      <c r="B2930" s="355">
        <v>35082.574999999997</v>
      </c>
      <c r="C2930" s="355">
        <f t="shared" si="46"/>
        <v>0.28399999999965075</v>
      </c>
      <c r="D2930" s="420">
        <f t="shared" si="47"/>
        <v>0.14199999999982538</v>
      </c>
      <c r="H2930" s="337"/>
      <c r="I2930" s="333"/>
      <c r="J2930" s="82">
        <v>17</v>
      </c>
      <c r="K2930" s="320">
        <v>3</v>
      </c>
    </row>
    <row r="2931" spans="1:11" x14ac:dyDescent="0.3">
      <c r="A2931" s="341">
        <v>43022.640277719911</v>
      </c>
      <c r="B2931" s="355">
        <v>35082.857000000004</v>
      </c>
      <c r="C2931" s="355">
        <f t="shared" si="46"/>
        <v>0.28200000000651926</v>
      </c>
      <c r="D2931" s="420">
        <f t="shared" si="47"/>
        <v>0.14100000000325963</v>
      </c>
      <c r="H2931" s="337"/>
      <c r="I2931" s="333"/>
      <c r="J2931" s="82">
        <v>18</v>
      </c>
      <c r="K2931" s="321">
        <v>4</v>
      </c>
    </row>
    <row r="2932" spans="1:11" x14ac:dyDescent="0.3">
      <c r="A2932" s="317">
        <v>43022.681944386575</v>
      </c>
      <c r="B2932" s="355">
        <v>35083.146000000001</v>
      </c>
      <c r="C2932" s="355">
        <f t="shared" si="46"/>
        <v>0.28899999999703141</v>
      </c>
      <c r="D2932" s="420">
        <f t="shared" si="47"/>
        <v>0.1444999999985157</v>
      </c>
      <c r="H2932" s="337"/>
      <c r="I2932" s="333"/>
      <c r="J2932" s="82">
        <v>19</v>
      </c>
      <c r="K2932" s="82">
        <v>1</v>
      </c>
    </row>
    <row r="2933" spans="1:11" x14ac:dyDescent="0.3">
      <c r="A2933" s="317">
        <v>43022.723611053239</v>
      </c>
      <c r="B2933" s="355">
        <v>35083.428</v>
      </c>
      <c r="C2933" s="355">
        <f t="shared" si="46"/>
        <v>0.2819999999992433</v>
      </c>
      <c r="D2933" s="420">
        <f t="shared" si="47"/>
        <v>0.14099999999962165</v>
      </c>
      <c r="H2933" s="337"/>
      <c r="I2933" s="333"/>
      <c r="J2933" s="82">
        <v>20</v>
      </c>
      <c r="K2933" s="319">
        <v>2</v>
      </c>
    </row>
    <row r="2934" spans="1:11" x14ac:dyDescent="0.3">
      <c r="A2934" s="341">
        <v>43022.765277719911</v>
      </c>
      <c r="B2934" s="355">
        <v>35083.701000000001</v>
      </c>
      <c r="C2934" s="355">
        <f t="shared" si="46"/>
        <v>0.27300000000104774</v>
      </c>
      <c r="D2934" s="420">
        <f t="shared" si="47"/>
        <v>0.13650000000052387</v>
      </c>
      <c r="H2934" s="337"/>
      <c r="I2934" s="333"/>
      <c r="J2934" s="82">
        <v>21</v>
      </c>
      <c r="K2934" s="320">
        <v>3</v>
      </c>
    </row>
    <row r="2935" spans="1:11" x14ac:dyDescent="0.3">
      <c r="A2935" s="317">
        <v>43022.806944386575</v>
      </c>
      <c r="B2935" s="355">
        <v>35083.983</v>
      </c>
      <c r="C2935" s="355">
        <f t="shared" si="46"/>
        <v>0.2819999999992433</v>
      </c>
      <c r="D2935" s="420">
        <f t="shared" si="47"/>
        <v>0.14099999999962165</v>
      </c>
      <c r="H2935" s="337"/>
      <c r="I2935" s="333"/>
      <c r="J2935" s="82">
        <v>22</v>
      </c>
      <c r="K2935" s="321">
        <v>4</v>
      </c>
    </row>
    <row r="2936" spans="1:11" x14ac:dyDescent="0.3">
      <c r="A2936" s="317">
        <v>43022.848611053239</v>
      </c>
      <c r="B2936" s="355">
        <v>35084.271999999997</v>
      </c>
      <c r="C2936" s="355">
        <f t="shared" si="46"/>
        <v>0.28899999999703141</v>
      </c>
      <c r="D2936" s="420">
        <f t="shared" si="47"/>
        <v>0.1444999999985157</v>
      </c>
      <c r="H2936" s="337"/>
      <c r="I2936" s="333"/>
      <c r="J2936" s="82">
        <v>23</v>
      </c>
      <c r="K2936" s="82">
        <v>1</v>
      </c>
    </row>
    <row r="2937" spans="1:11" x14ac:dyDescent="0.3">
      <c r="A2937" s="341">
        <v>43022.890277719911</v>
      </c>
      <c r="B2937" s="355">
        <v>35084.550999999999</v>
      </c>
      <c r="C2937" s="355">
        <f t="shared" si="46"/>
        <v>0.2790000000022701</v>
      </c>
      <c r="D2937" s="420">
        <f t="shared" si="47"/>
        <v>0.13950000000113505</v>
      </c>
      <c r="H2937" s="337"/>
      <c r="I2937" s="333"/>
      <c r="J2937" s="82">
        <v>24</v>
      </c>
      <c r="K2937" s="319">
        <v>2</v>
      </c>
    </row>
    <row r="2938" spans="1:11" x14ac:dyDescent="0.3">
      <c r="A2938" s="317">
        <v>43022.931944386575</v>
      </c>
      <c r="B2938" s="355">
        <v>35084.828000000001</v>
      </c>
      <c r="C2938" s="355">
        <f t="shared" si="46"/>
        <v>0.27700000000186265</v>
      </c>
      <c r="D2938" s="420">
        <f t="shared" si="47"/>
        <v>0.13850000000093132</v>
      </c>
      <c r="H2938" s="337"/>
      <c r="I2938" s="333"/>
      <c r="J2938" s="82">
        <v>25</v>
      </c>
      <c r="K2938" s="320">
        <v>3</v>
      </c>
    </row>
    <row r="2939" spans="1:11" x14ac:dyDescent="0.3">
      <c r="A2939" s="322">
        <v>43022.973611053239</v>
      </c>
      <c r="B2939" s="356">
        <v>35085.118000000002</v>
      </c>
      <c r="C2939" s="356">
        <f t="shared" si="46"/>
        <v>0.29000000000087311</v>
      </c>
      <c r="D2939" s="418">
        <f t="shared" si="47"/>
        <v>0.14500000000043656</v>
      </c>
      <c r="E2939" s="336">
        <f>SUM(C2916:C2939)*7.4805194805</f>
        <v>51.540779220640644</v>
      </c>
      <c r="F2939" s="324">
        <f>AVERAGE(D2916:D2939)</f>
        <v>0.14354166666665455</v>
      </c>
      <c r="G2939" s="324">
        <f>_xlfn.STDEV.S(D2916:D2939)</f>
        <v>3.5322017597752761E-3</v>
      </c>
      <c r="H2939" s="337"/>
      <c r="I2939" s="333"/>
      <c r="J2939" s="82">
        <v>26</v>
      </c>
      <c r="K2939" s="321">
        <v>4</v>
      </c>
    </row>
    <row r="2940" spans="1:11" x14ac:dyDescent="0.3">
      <c r="A2940" s="341">
        <v>43023.015277719911</v>
      </c>
      <c r="B2940" s="355">
        <v>35085.402000000002</v>
      </c>
      <c r="C2940" s="355">
        <f t="shared" si="46"/>
        <v>0.28399999999965075</v>
      </c>
      <c r="D2940" s="420">
        <f t="shared" si="47"/>
        <v>0.14199999999982538</v>
      </c>
      <c r="H2940" s="337"/>
      <c r="I2940" s="333"/>
      <c r="J2940" s="82">
        <v>27</v>
      </c>
      <c r="K2940" s="82">
        <v>1</v>
      </c>
    </row>
    <row r="2941" spans="1:11" x14ac:dyDescent="0.3">
      <c r="A2941" s="317">
        <v>43023.056944386575</v>
      </c>
      <c r="B2941" s="355">
        <v>35085.682000000001</v>
      </c>
      <c r="C2941" s="355">
        <f t="shared" si="46"/>
        <v>0.27999999999883585</v>
      </c>
      <c r="D2941" s="420">
        <f t="shared" si="47"/>
        <v>0.13999999999941792</v>
      </c>
      <c r="H2941" s="337"/>
      <c r="I2941" s="333"/>
      <c r="J2941" s="82">
        <v>28</v>
      </c>
      <c r="K2941" s="319">
        <v>2</v>
      </c>
    </row>
    <row r="2942" spans="1:11" x14ac:dyDescent="0.3">
      <c r="A2942" s="317">
        <v>43023.098611053239</v>
      </c>
      <c r="B2942" s="355">
        <v>35085.970999999998</v>
      </c>
      <c r="C2942" s="355">
        <f t="shared" si="46"/>
        <v>0.28899999999703141</v>
      </c>
      <c r="D2942" s="420">
        <f t="shared" si="47"/>
        <v>0.1444999999985157</v>
      </c>
      <c r="H2942" s="337"/>
      <c r="I2942" s="333"/>
      <c r="J2942" s="82">
        <v>29</v>
      </c>
      <c r="K2942" s="320">
        <v>3</v>
      </c>
    </row>
    <row r="2943" spans="1:11" x14ac:dyDescent="0.3">
      <c r="A2943" s="341">
        <v>43023.140277719911</v>
      </c>
      <c r="B2943" s="355">
        <v>35086.266000000003</v>
      </c>
      <c r="C2943" s="355">
        <f t="shared" si="46"/>
        <v>0.29500000000552973</v>
      </c>
      <c r="D2943" s="420">
        <f t="shared" si="47"/>
        <v>0.14750000000276486</v>
      </c>
      <c r="H2943" s="337"/>
      <c r="I2943" s="333"/>
      <c r="J2943" s="82">
        <v>30</v>
      </c>
      <c r="K2943" s="321">
        <v>4</v>
      </c>
    </row>
    <row r="2944" spans="1:11" x14ac:dyDescent="0.3">
      <c r="A2944" s="317">
        <v>43023.181944386575</v>
      </c>
      <c r="B2944" s="355">
        <v>35086.550999999999</v>
      </c>
      <c r="C2944" s="355">
        <f t="shared" si="46"/>
        <v>0.2849999999962165</v>
      </c>
      <c r="D2944" s="420">
        <f t="shared" si="47"/>
        <v>0.14249999999810825</v>
      </c>
      <c r="H2944" s="337"/>
      <c r="I2944" s="333"/>
      <c r="J2944" s="82">
        <v>31</v>
      </c>
      <c r="K2944" s="82">
        <v>1</v>
      </c>
    </row>
    <row r="2945" spans="1:11" x14ac:dyDescent="0.3">
      <c r="A2945" s="317">
        <v>43023.223611053239</v>
      </c>
      <c r="B2945" s="355">
        <v>35086.837</v>
      </c>
      <c r="C2945" s="355">
        <f t="shared" si="46"/>
        <v>0.28600000000005821</v>
      </c>
      <c r="D2945" s="420">
        <f t="shared" si="47"/>
        <v>0.1430000000000291</v>
      </c>
      <c r="H2945" s="337"/>
      <c r="I2945" s="333"/>
      <c r="J2945" s="82">
        <v>32</v>
      </c>
      <c r="K2945" s="319">
        <v>2</v>
      </c>
    </row>
    <row r="2946" spans="1:11" x14ac:dyDescent="0.3">
      <c r="A2946" s="341">
        <v>43023.265277719911</v>
      </c>
      <c r="B2946" s="355">
        <v>35087.141000000003</v>
      </c>
      <c r="C2946" s="355">
        <f t="shared" si="46"/>
        <v>0.30400000000372529</v>
      </c>
      <c r="D2946" s="420">
        <f t="shared" si="47"/>
        <v>0.15200000000186265</v>
      </c>
      <c r="H2946" s="337"/>
      <c r="I2946" s="333"/>
      <c r="J2946" s="82">
        <v>33</v>
      </c>
      <c r="K2946" s="320">
        <v>3</v>
      </c>
    </row>
    <row r="2947" spans="1:11" x14ac:dyDescent="0.3">
      <c r="A2947" s="317">
        <v>43023.306944386575</v>
      </c>
      <c r="B2947" s="355">
        <v>35087.438000000002</v>
      </c>
      <c r="C2947" s="355">
        <f t="shared" si="46"/>
        <v>0.29699999999866122</v>
      </c>
      <c r="D2947" s="420">
        <f t="shared" si="47"/>
        <v>0.14849999999933061</v>
      </c>
      <c r="H2947" s="337"/>
      <c r="I2947" s="333"/>
      <c r="J2947" s="82">
        <v>34</v>
      </c>
      <c r="K2947" s="321">
        <v>4</v>
      </c>
    </row>
    <row r="2948" spans="1:11" x14ac:dyDescent="0.3">
      <c r="A2948" s="317">
        <v>43023.348611053239</v>
      </c>
      <c r="B2948" s="355">
        <v>35087.720999999998</v>
      </c>
      <c r="C2948" s="355">
        <f t="shared" si="46"/>
        <v>0.28299999999580905</v>
      </c>
      <c r="D2948" s="420">
        <f t="shared" si="47"/>
        <v>0.14149999999790452</v>
      </c>
      <c r="H2948" s="337"/>
      <c r="I2948" s="333"/>
      <c r="J2948" s="82">
        <v>35</v>
      </c>
      <c r="K2948" s="82">
        <v>1</v>
      </c>
    </row>
    <row r="2949" spans="1:11" x14ac:dyDescent="0.3">
      <c r="A2949" s="341">
        <v>43023.390277719911</v>
      </c>
      <c r="B2949" s="355">
        <v>35088.012999999999</v>
      </c>
      <c r="C2949" s="355">
        <f t="shared" si="46"/>
        <v>0.29200000000128057</v>
      </c>
      <c r="D2949" s="420">
        <f t="shared" si="47"/>
        <v>0.14600000000064028</v>
      </c>
      <c r="H2949" s="337"/>
      <c r="I2949" s="333"/>
      <c r="J2949" s="82">
        <v>36</v>
      </c>
      <c r="K2949" s="319">
        <v>2</v>
      </c>
    </row>
    <row r="2950" spans="1:11" x14ac:dyDescent="0.3">
      <c r="A2950" s="317">
        <v>43023.431944386575</v>
      </c>
      <c r="B2950" s="355">
        <v>35088.307999999997</v>
      </c>
      <c r="C2950" s="355">
        <f t="shared" si="46"/>
        <v>0.29499999999825377</v>
      </c>
      <c r="D2950" s="420">
        <f t="shared" si="47"/>
        <v>0.14749999999912689</v>
      </c>
      <c r="H2950" s="337"/>
      <c r="I2950" s="333"/>
      <c r="J2950" s="82">
        <v>37</v>
      </c>
      <c r="K2950" s="320">
        <v>3</v>
      </c>
    </row>
    <row r="2951" spans="1:11" x14ac:dyDescent="0.3">
      <c r="A2951" s="317">
        <v>43023.473611053239</v>
      </c>
      <c r="B2951" s="355">
        <v>35088.591999999997</v>
      </c>
      <c r="C2951" s="355">
        <f t="shared" si="46"/>
        <v>0.28399999999965075</v>
      </c>
      <c r="D2951" s="420">
        <f t="shared" si="47"/>
        <v>0.14199999999982538</v>
      </c>
      <c r="H2951" s="337"/>
      <c r="I2951" s="333"/>
      <c r="J2951" s="82">
        <v>38</v>
      </c>
      <c r="K2951" s="321">
        <v>4</v>
      </c>
    </row>
    <row r="2952" spans="1:11" x14ac:dyDescent="0.3">
      <c r="A2952" s="341">
        <v>43023.515277719911</v>
      </c>
      <c r="B2952" s="355">
        <v>35088.881000000001</v>
      </c>
      <c r="C2952" s="355">
        <f t="shared" si="46"/>
        <v>0.28900000000430737</v>
      </c>
      <c r="D2952" s="420">
        <f t="shared" si="47"/>
        <v>0.14450000000215368</v>
      </c>
      <c r="H2952" s="337"/>
      <c r="I2952" s="333"/>
      <c r="J2952" s="82">
        <v>39</v>
      </c>
      <c r="K2952" s="82">
        <v>1</v>
      </c>
    </row>
    <row r="2953" spans="1:11" x14ac:dyDescent="0.3">
      <c r="A2953" s="317">
        <v>43023.556944386575</v>
      </c>
      <c r="B2953" s="355">
        <v>35089.175000000003</v>
      </c>
      <c r="C2953" s="355">
        <f t="shared" si="46"/>
        <v>0.29400000000168802</v>
      </c>
      <c r="D2953" s="420">
        <f t="shared" si="47"/>
        <v>0.14700000000084401</v>
      </c>
      <c r="H2953" s="337"/>
      <c r="I2953" s="333"/>
      <c r="J2953" s="82">
        <v>40</v>
      </c>
      <c r="K2953" s="319">
        <v>2</v>
      </c>
    </row>
    <row r="2954" spans="1:11" x14ac:dyDescent="0.3">
      <c r="A2954" s="317">
        <v>43023.598611053239</v>
      </c>
      <c r="B2954" s="355">
        <v>35089.464</v>
      </c>
      <c r="C2954" s="355">
        <f t="shared" si="46"/>
        <v>0.28899999999703141</v>
      </c>
      <c r="D2954" s="420">
        <f t="shared" si="47"/>
        <v>0.1444999999985157</v>
      </c>
      <c r="H2954" s="337"/>
      <c r="I2954" s="333"/>
      <c r="J2954" s="82">
        <v>41</v>
      </c>
      <c r="K2954" s="320">
        <v>3</v>
      </c>
    </row>
    <row r="2955" spans="1:11" x14ac:dyDescent="0.3">
      <c r="A2955" s="341">
        <v>43023.640277719911</v>
      </c>
      <c r="B2955" s="355">
        <v>35089.741999999998</v>
      </c>
      <c r="C2955" s="355">
        <f t="shared" si="46"/>
        <v>0.27799999999842839</v>
      </c>
      <c r="D2955" s="420">
        <f t="shared" si="47"/>
        <v>0.1389999999992142</v>
      </c>
      <c r="H2955" s="337"/>
      <c r="I2955" s="333"/>
      <c r="J2955" s="82">
        <v>42</v>
      </c>
      <c r="K2955" s="321">
        <v>4</v>
      </c>
    </row>
    <row r="2956" spans="1:11" x14ac:dyDescent="0.3">
      <c r="A2956" s="317">
        <v>43023.681944386575</v>
      </c>
      <c r="B2956" s="355">
        <v>35090.03</v>
      </c>
      <c r="C2956" s="355">
        <f t="shared" si="46"/>
        <v>0.28800000000046566</v>
      </c>
      <c r="D2956" s="420">
        <f t="shared" si="47"/>
        <v>0.14400000000023283</v>
      </c>
      <c r="H2956" s="337"/>
      <c r="I2956" s="333"/>
      <c r="J2956" s="82">
        <v>43</v>
      </c>
      <c r="K2956" s="82">
        <v>1</v>
      </c>
    </row>
    <row r="2957" spans="1:11" x14ac:dyDescent="0.3">
      <c r="A2957" s="317">
        <v>43023.723611053239</v>
      </c>
      <c r="B2957" s="355">
        <v>35090.322999999997</v>
      </c>
      <c r="C2957" s="355">
        <f t="shared" si="46"/>
        <v>0.29299999999784632</v>
      </c>
      <c r="D2957" s="420">
        <f t="shared" si="47"/>
        <v>0.14649999999892316</v>
      </c>
      <c r="H2957" s="337"/>
      <c r="I2957" s="333"/>
      <c r="J2957" s="82">
        <v>44</v>
      </c>
      <c r="K2957" s="319">
        <v>2</v>
      </c>
    </row>
    <row r="2958" spans="1:11" x14ac:dyDescent="0.3">
      <c r="A2958" s="341">
        <v>43023.765277719911</v>
      </c>
      <c r="B2958" s="355">
        <v>35090.603999999999</v>
      </c>
      <c r="C2958" s="355">
        <f t="shared" si="46"/>
        <v>0.28100000000267755</v>
      </c>
      <c r="D2958" s="420">
        <f t="shared" si="47"/>
        <v>0.14050000000133878</v>
      </c>
      <c r="H2958" s="337"/>
      <c r="I2958" s="333"/>
      <c r="J2958" s="82">
        <v>45</v>
      </c>
      <c r="K2958" s="320">
        <v>3</v>
      </c>
    </row>
    <row r="2959" spans="1:11" x14ac:dyDescent="0.3">
      <c r="A2959" s="317">
        <v>43023.806944386575</v>
      </c>
      <c r="B2959" s="355">
        <v>35090.885999999999</v>
      </c>
      <c r="C2959" s="355">
        <f t="shared" si="46"/>
        <v>0.2819999999992433</v>
      </c>
      <c r="D2959" s="420">
        <f t="shared" si="47"/>
        <v>0.14099999999962165</v>
      </c>
      <c r="H2959" s="337"/>
      <c r="I2959" s="333"/>
      <c r="J2959" s="82">
        <v>46</v>
      </c>
      <c r="K2959" s="321">
        <v>4</v>
      </c>
    </row>
    <row r="2960" spans="1:11" x14ac:dyDescent="0.3">
      <c r="A2960" s="317">
        <v>43023.848611053239</v>
      </c>
      <c r="B2960" s="355">
        <v>35091.171999999999</v>
      </c>
      <c r="C2960" s="355">
        <f t="shared" si="46"/>
        <v>0.28600000000005821</v>
      </c>
      <c r="D2960" s="420">
        <f t="shared" si="47"/>
        <v>0.1430000000000291</v>
      </c>
      <c r="H2960" s="337"/>
      <c r="I2960" s="333"/>
      <c r="J2960" s="82">
        <v>47</v>
      </c>
      <c r="K2960" s="82">
        <v>1</v>
      </c>
    </row>
    <row r="2961" spans="1:11" x14ac:dyDescent="0.3">
      <c r="A2961" s="341">
        <v>43023.890277719911</v>
      </c>
      <c r="B2961" s="355">
        <v>35091.453000000001</v>
      </c>
      <c r="C2961" s="355">
        <f t="shared" si="46"/>
        <v>0.28100000000267755</v>
      </c>
      <c r="D2961" s="420">
        <f t="shared" si="47"/>
        <v>0.14050000000133878</v>
      </c>
      <c r="H2961" s="337"/>
      <c r="I2961" s="333"/>
      <c r="J2961" s="82">
        <v>48</v>
      </c>
      <c r="K2961" s="319">
        <v>2</v>
      </c>
    </row>
    <row r="2962" spans="1:11" x14ac:dyDescent="0.3">
      <c r="A2962" s="317">
        <v>43023.931944386575</v>
      </c>
      <c r="B2962" s="355">
        <v>35091.730000000003</v>
      </c>
      <c r="C2962" s="355">
        <f t="shared" si="46"/>
        <v>0.27700000000186265</v>
      </c>
      <c r="D2962" s="420">
        <f t="shared" si="47"/>
        <v>0.13850000000093132</v>
      </c>
      <c r="H2962" s="337"/>
      <c r="I2962" s="333"/>
      <c r="J2962" s="82">
        <v>49</v>
      </c>
      <c r="K2962" s="320">
        <v>3</v>
      </c>
    </row>
    <row r="2963" spans="1:11" x14ac:dyDescent="0.3">
      <c r="A2963" s="322">
        <v>43023.973611053239</v>
      </c>
      <c r="B2963" s="356">
        <v>35092.017999999996</v>
      </c>
      <c r="C2963" s="356">
        <f t="shared" si="46"/>
        <v>0.2879999999931897</v>
      </c>
      <c r="D2963" s="418">
        <f t="shared" si="47"/>
        <v>0.14399999999659485</v>
      </c>
      <c r="E2963" s="336">
        <f>SUM(C2940:C2963)*7.4805194805</f>
        <v>51.61558441540646</v>
      </c>
      <c r="F2963" s="324">
        <f>AVERAGE(D2940:D2963)</f>
        <v>0.14374999999987872</v>
      </c>
      <c r="G2963" s="324">
        <f>_xlfn.STDEV.S(D2940:D2963)</f>
        <v>3.3001976228060718E-3</v>
      </c>
      <c r="H2963" s="343"/>
      <c r="I2963" s="344">
        <f>AVERAGE(D2796:D2963)</f>
        <v>0.14448214285712743</v>
      </c>
      <c r="J2963" s="82">
        <v>50</v>
      </c>
      <c r="K2963" s="321">
        <v>4</v>
      </c>
    </row>
    <row r="2964" spans="1:11" x14ac:dyDescent="0.3">
      <c r="A2964" s="341">
        <v>43024.015277719911</v>
      </c>
      <c r="B2964" s="355">
        <v>35092.309000000001</v>
      </c>
      <c r="C2964" s="355">
        <f t="shared" si="46"/>
        <v>0.29100000000471482</v>
      </c>
      <c r="D2964" s="420">
        <f t="shared" si="47"/>
        <v>0.14550000000235741</v>
      </c>
      <c r="H2964" s="337"/>
      <c r="I2964" s="333"/>
      <c r="J2964" s="82">
        <v>51</v>
      </c>
      <c r="K2964" s="82">
        <v>1</v>
      </c>
    </row>
    <row r="2965" spans="1:11" x14ac:dyDescent="0.3">
      <c r="A2965" s="317">
        <v>43024.056944386575</v>
      </c>
      <c r="B2965" s="355">
        <v>35092.591</v>
      </c>
      <c r="C2965" s="355">
        <f t="shared" si="46"/>
        <v>0.2819999999992433</v>
      </c>
      <c r="D2965" s="420">
        <f t="shared" si="47"/>
        <v>0.14099999999962165</v>
      </c>
      <c r="H2965" s="337"/>
      <c r="I2965" s="333"/>
      <c r="J2965" s="82">
        <v>52</v>
      </c>
      <c r="K2965" s="319">
        <v>2</v>
      </c>
    </row>
    <row r="2966" spans="1:11" x14ac:dyDescent="0.3">
      <c r="A2966" s="317">
        <v>43024.098611053239</v>
      </c>
      <c r="B2966" s="355">
        <v>35092.879999999997</v>
      </c>
      <c r="C2966" s="355">
        <f t="shared" si="46"/>
        <v>0.28899999999703141</v>
      </c>
      <c r="D2966" s="420">
        <f t="shared" si="47"/>
        <v>0.1444999999985157</v>
      </c>
      <c r="H2966" s="337"/>
      <c r="I2966" s="333"/>
      <c r="J2966" s="82">
        <v>53</v>
      </c>
      <c r="K2966" s="320">
        <v>3</v>
      </c>
    </row>
    <row r="2967" spans="1:11" x14ac:dyDescent="0.3">
      <c r="A2967" s="341">
        <v>43024.140277719911</v>
      </c>
      <c r="B2967" s="355">
        <v>35093.18</v>
      </c>
      <c r="C2967" s="355">
        <f t="shared" si="46"/>
        <v>0.30000000000291038</v>
      </c>
      <c r="D2967" s="420">
        <f t="shared" si="47"/>
        <v>0.15000000000145519</v>
      </c>
      <c r="H2967" s="337"/>
      <c r="I2967" s="333"/>
      <c r="J2967" s="82">
        <v>54</v>
      </c>
      <c r="K2967" s="321">
        <v>4</v>
      </c>
    </row>
    <row r="2968" spans="1:11" x14ac:dyDescent="0.3">
      <c r="A2968" s="317">
        <v>43024.181944386575</v>
      </c>
      <c r="B2968" s="355">
        <v>35093.476999999999</v>
      </c>
      <c r="C2968" s="355">
        <f t="shared" si="46"/>
        <v>0.29699999999866122</v>
      </c>
      <c r="D2968" s="420">
        <f t="shared" si="47"/>
        <v>0.14849999999933061</v>
      </c>
      <c r="H2968" s="337"/>
      <c r="I2968" s="333"/>
      <c r="J2968" s="82">
        <v>55</v>
      </c>
      <c r="K2968" s="82">
        <v>1</v>
      </c>
    </row>
    <row r="2969" spans="1:11" x14ac:dyDescent="0.3">
      <c r="A2969" s="317">
        <v>43024.223611053239</v>
      </c>
      <c r="B2969" s="355">
        <v>35093.762999999999</v>
      </c>
      <c r="C2969" s="355">
        <f t="shared" si="46"/>
        <v>0.28600000000005821</v>
      </c>
      <c r="D2969" s="420">
        <f t="shared" si="47"/>
        <v>0.1430000000000291</v>
      </c>
      <c r="H2969" s="337"/>
      <c r="I2969" s="333"/>
      <c r="J2969" s="82">
        <v>56</v>
      </c>
      <c r="K2969" s="319">
        <v>2</v>
      </c>
    </row>
    <row r="2970" spans="1:11" x14ac:dyDescent="0.3">
      <c r="A2970" s="341">
        <v>43024.265277719911</v>
      </c>
      <c r="B2970" s="355">
        <v>35094.061999999998</v>
      </c>
      <c r="C2970" s="355">
        <f t="shared" si="46"/>
        <v>0.29899999999906868</v>
      </c>
      <c r="D2970" s="420">
        <f t="shared" si="47"/>
        <v>0.14949999999953434</v>
      </c>
      <c r="H2970" s="337"/>
      <c r="I2970" s="333"/>
      <c r="J2970" s="82">
        <v>57</v>
      </c>
      <c r="K2970" s="320">
        <v>3</v>
      </c>
    </row>
    <row r="2971" spans="1:11" x14ac:dyDescent="0.3">
      <c r="A2971" s="317">
        <v>43024.306944386575</v>
      </c>
      <c r="B2971" s="355">
        <v>35094.358</v>
      </c>
      <c r="C2971" s="355">
        <f t="shared" si="46"/>
        <v>0.29600000000209548</v>
      </c>
      <c r="D2971" s="420">
        <f t="shared" si="47"/>
        <v>0.14800000000104774</v>
      </c>
      <c r="H2971" s="337"/>
      <c r="I2971" s="333"/>
      <c r="J2971" s="82">
        <v>58</v>
      </c>
      <c r="K2971" s="321">
        <v>4</v>
      </c>
    </row>
    <row r="2972" spans="1:11" x14ac:dyDescent="0.3">
      <c r="A2972" s="317">
        <v>43024.348611053239</v>
      </c>
      <c r="B2972" s="355">
        <v>35094.641000000003</v>
      </c>
      <c r="C2972" s="355">
        <f t="shared" si="46"/>
        <v>0.28300000000308501</v>
      </c>
      <c r="D2972" s="420">
        <f t="shared" si="47"/>
        <v>0.1415000000015425</v>
      </c>
      <c r="H2972" s="337"/>
      <c r="I2972" s="333"/>
      <c r="J2972" s="82">
        <v>59</v>
      </c>
      <c r="K2972" s="82">
        <v>1</v>
      </c>
    </row>
    <row r="2973" spans="1:11" x14ac:dyDescent="0.3">
      <c r="A2973" s="341">
        <v>43024.390277719911</v>
      </c>
      <c r="B2973" s="355">
        <v>35094.936999999998</v>
      </c>
      <c r="C2973" s="355">
        <f t="shared" si="46"/>
        <v>0.29599999999481952</v>
      </c>
      <c r="D2973" s="420">
        <f t="shared" si="47"/>
        <v>0.14799999999740976</v>
      </c>
      <c r="H2973" s="337"/>
      <c r="I2973" s="333"/>
      <c r="J2973" s="82">
        <v>60</v>
      </c>
      <c r="K2973" s="319">
        <v>2</v>
      </c>
    </row>
    <row r="2974" spans="1:11" x14ac:dyDescent="0.3">
      <c r="A2974" s="317">
        <v>43024.431944386575</v>
      </c>
      <c r="B2974" s="355">
        <v>35095.235000000001</v>
      </c>
      <c r="C2974" s="355">
        <f t="shared" si="46"/>
        <v>0.29800000000250293</v>
      </c>
      <c r="D2974" s="420">
        <f t="shared" si="47"/>
        <v>0.14900000000125146</v>
      </c>
      <c r="H2974" s="337"/>
      <c r="I2974" s="333"/>
      <c r="J2974" s="82">
        <v>61</v>
      </c>
      <c r="K2974" s="320">
        <v>3</v>
      </c>
    </row>
    <row r="2975" spans="1:11" x14ac:dyDescent="0.3">
      <c r="A2975" s="317">
        <v>43024.473611053239</v>
      </c>
      <c r="B2975" s="355">
        <v>35095.521000000001</v>
      </c>
      <c r="C2975" s="355">
        <f t="shared" si="46"/>
        <v>0.28600000000005821</v>
      </c>
      <c r="D2975" s="420">
        <f t="shared" si="47"/>
        <v>0.1430000000000291</v>
      </c>
      <c r="H2975" s="337"/>
      <c r="I2975" s="333"/>
      <c r="J2975" s="82">
        <v>62</v>
      </c>
      <c r="K2975" s="321">
        <v>4</v>
      </c>
    </row>
    <row r="2976" spans="1:11" x14ac:dyDescent="0.3">
      <c r="A2976" s="341">
        <v>43024.515277719911</v>
      </c>
      <c r="B2976" s="355">
        <v>35095.800999999999</v>
      </c>
      <c r="C2976" s="355">
        <f t="shared" si="46"/>
        <v>0.27999999999883585</v>
      </c>
      <c r="D2976" s="420">
        <f t="shared" si="47"/>
        <v>0.13999999999941792</v>
      </c>
      <c r="H2976" s="337"/>
      <c r="I2976" s="333"/>
      <c r="J2976" s="82">
        <v>63</v>
      </c>
      <c r="K2976" s="82">
        <v>1</v>
      </c>
    </row>
    <row r="2977" spans="1:11" x14ac:dyDescent="0.3">
      <c r="A2977" s="317">
        <v>43024.556944386575</v>
      </c>
      <c r="B2977" s="355">
        <v>35096.093000000001</v>
      </c>
      <c r="C2977" s="355">
        <f t="shared" si="46"/>
        <v>0.29200000000128057</v>
      </c>
      <c r="D2977" s="420">
        <f t="shared" si="47"/>
        <v>0.14600000000064028</v>
      </c>
      <c r="H2977" s="337"/>
      <c r="I2977" s="333"/>
      <c r="J2977" s="82">
        <v>64</v>
      </c>
      <c r="K2977" s="319">
        <v>2</v>
      </c>
    </row>
    <row r="2978" spans="1:11" x14ac:dyDescent="0.3">
      <c r="A2978" s="317">
        <v>43024.598611053239</v>
      </c>
      <c r="B2978" s="355">
        <v>35096.383999999998</v>
      </c>
      <c r="C2978" s="355">
        <f t="shared" si="46"/>
        <v>0.29099999999743886</v>
      </c>
      <c r="D2978" s="420">
        <f t="shared" si="47"/>
        <v>0.14549999999871943</v>
      </c>
      <c r="H2978" s="337"/>
      <c r="I2978" s="333"/>
      <c r="J2978" s="82">
        <v>65</v>
      </c>
      <c r="K2978" s="320">
        <v>3</v>
      </c>
    </row>
    <row r="2979" spans="1:11" x14ac:dyDescent="0.3">
      <c r="A2979" s="341">
        <v>43024.640277719911</v>
      </c>
      <c r="B2979" s="355">
        <v>35096.661999999997</v>
      </c>
      <c r="C2979" s="355">
        <f t="shared" si="46"/>
        <v>0.27799999999842839</v>
      </c>
      <c r="D2979" s="420">
        <f t="shared" si="47"/>
        <v>0.1389999999992142</v>
      </c>
      <c r="H2979" s="337"/>
      <c r="I2979" s="333"/>
      <c r="J2979" s="82">
        <v>66</v>
      </c>
      <c r="K2979" s="321">
        <v>4</v>
      </c>
    </row>
    <row r="2980" spans="1:11" x14ac:dyDescent="0.3">
      <c r="A2980" s="317">
        <v>43024.681944386575</v>
      </c>
      <c r="B2980" s="355">
        <v>35096.947999999997</v>
      </c>
      <c r="C2980" s="355">
        <f t="shared" si="46"/>
        <v>0.28600000000005821</v>
      </c>
      <c r="D2980" s="420">
        <f t="shared" si="47"/>
        <v>0.1430000000000291</v>
      </c>
      <c r="H2980" s="337"/>
      <c r="I2980" s="333"/>
      <c r="J2980" s="82">
        <v>67</v>
      </c>
      <c r="K2980" s="82">
        <v>1</v>
      </c>
    </row>
    <row r="2981" spans="1:11" x14ac:dyDescent="0.3">
      <c r="A2981" s="317">
        <v>43024.723611053239</v>
      </c>
      <c r="B2981" s="355">
        <v>35097.239000000001</v>
      </c>
      <c r="C2981" s="355">
        <f t="shared" si="46"/>
        <v>0.29100000000471482</v>
      </c>
      <c r="D2981" s="420">
        <f t="shared" si="47"/>
        <v>0.14550000000235741</v>
      </c>
      <c r="H2981" s="337"/>
      <c r="I2981" s="333"/>
      <c r="J2981" s="82">
        <v>68</v>
      </c>
      <c r="K2981" s="319">
        <v>2</v>
      </c>
    </row>
    <row r="2982" spans="1:11" x14ac:dyDescent="0.3">
      <c r="A2982" s="341">
        <v>43024.765277719911</v>
      </c>
      <c r="B2982" s="355">
        <v>35097.517999999996</v>
      </c>
      <c r="C2982" s="355">
        <f t="shared" si="46"/>
        <v>0.27899999999499414</v>
      </c>
      <c r="D2982" s="420">
        <f t="shared" si="47"/>
        <v>0.13949999999749707</v>
      </c>
      <c r="H2982" s="337"/>
      <c r="I2982" s="333"/>
      <c r="J2982" s="82">
        <v>69</v>
      </c>
      <c r="K2982" s="320">
        <v>3</v>
      </c>
    </row>
    <row r="2983" spans="1:11" x14ac:dyDescent="0.3">
      <c r="A2983" s="317">
        <v>43024.806944386575</v>
      </c>
      <c r="B2983" s="355">
        <v>35097.790999999997</v>
      </c>
      <c r="C2983" s="355">
        <f t="shared" si="46"/>
        <v>0.27300000000104774</v>
      </c>
      <c r="D2983" s="420">
        <f t="shared" si="47"/>
        <v>0.13650000000052387</v>
      </c>
      <c r="H2983" s="337"/>
      <c r="I2983" s="333"/>
      <c r="J2983" s="82">
        <v>70</v>
      </c>
      <c r="K2983" s="321">
        <v>4</v>
      </c>
    </row>
    <row r="2984" spans="1:11" x14ac:dyDescent="0.3">
      <c r="A2984" s="317">
        <v>43024.848611053239</v>
      </c>
      <c r="B2984" s="355">
        <v>35098.078999999998</v>
      </c>
      <c r="C2984" s="355">
        <f t="shared" si="46"/>
        <v>0.28800000000046566</v>
      </c>
      <c r="D2984" s="420">
        <f t="shared" si="47"/>
        <v>0.14400000000023283</v>
      </c>
      <c r="H2984" s="337"/>
      <c r="I2984" s="333"/>
      <c r="J2984" s="82">
        <v>71</v>
      </c>
      <c r="K2984" s="82">
        <v>1</v>
      </c>
    </row>
    <row r="2985" spans="1:11" x14ac:dyDescent="0.3">
      <c r="A2985" s="341">
        <v>43024.890277719911</v>
      </c>
      <c r="B2985" s="355">
        <v>35098.362999999998</v>
      </c>
      <c r="C2985" s="355">
        <f t="shared" si="46"/>
        <v>0.28399999999965075</v>
      </c>
      <c r="D2985" s="420">
        <f t="shared" si="47"/>
        <v>0.14199999999982538</v>
      </c>
      <c r="H2985" s="337"/>
      <c r="I2985" s="333"/>
      <c r="J2985" s="82">
        <v>72</v>
      </c>
      <c r="K2985" s="319">
        <v>2</v>
      </c>
    </row>
    <row r="2986" spans="1:11" x14ac:dyDescent="0.3">
      <c r="A2986" s="317">
        <v>43024.931944386575</v>
      </c>
      <c r="B2986" s="355">
        <v>35098.642</v>
      </c>
      <c r="C2986" s="355">
        <f t="shared" si="46"/>
        <v>0.2790000000022701</v>
      </c>
      <c r="D2986" s="420">
        <f t="shared" si="47"/>
        <v>0.13950000000113505</v>
      </c>
      <c r="H2986" s="337"/>
      <c r="I2986" s="333"/>
      <c r="J2986" s="82">
        <v>73</v>
      </c>
      <c r="K2986" s="320">
        <v>3</v>
      </c>
    </row>
    <row r="2987" spans="1:11" x14ac:dyDescent="0.3">
      <c r="A2987" s="322">
        <v>43024.973611053239</v>
      </c>
      <c r="B2987" s="356">
        <v>35098.923000000003</v>
      </c>
      <c r="C2987" s="356">
        <f t="shared" si="46"/>
        <v>0.28100000000267755</v>
      </c>
      <c r="D2987" s="418">
        <f t="shared" si="47"/>
        <v>0.14050000000133878</v>
      </c>
      <c r="E2987" s="336">
        <f>SUM(C2964:C2987)*7.4805194805</f>
        <v>51.652987012898222</v>
      </c>
      <c r="F2987" s="324">
        <f>AVERAGE(D2964:D2987)</f>
        <v>0.14385416666679399</v>
      </c>
      <c r="G2987" s="324">
        <f>_xlfn.STDEV.S(D2964:D2987)</f>
        <v>3.7662089308848814E-3</v>
      </c>
      <c r="H2987" s="337"/>
      <c r="I2987" s="333"/>
      <c r="J2987" s="82">
        <v>74</v>
      </c>
      <c r="K2987" s="321">
        <v>4</v>
      </c>
    </row>
    <row r="2988" spans="1:11" x14ac:dyDescent="0.3">
      <c r="A2988" s="341">
        <v>43025.015277719911</v>
      </c>
      <c r="B2988" s="355">
        <v>35099.213000000003</v>
      </c>
      <c r="C2988" s="355">
        <f t="shared" si="46"/>
        <v>0.29000000000087311</v>
      </c>
      <c r="D2988" s="420">
        <f t="shared" si="47"/>
        <v>0.14500000000043656</v>
      </c>
      <c r="H2988" s="337"/>
      <c r="I2988" s="333"/>
      <c r="J2988" s="82">
        <v>75</v>
      </c>
      <c r="K2988" s="82">
        <v>1</v>
      </c>
    </row>
    <row r="2989" spans="1:11" x14ac:dyDescent="0.3">
      <c r="A2989" s="317">
        <v>43025.056944386575</v>
      </c>
      <c r="B2989" s="355">
        <v>35099.502</v>
      </c>
      <c r="C2989" s="355">
        <f t="shared" si="46"/>
        <v>0.28899999999703141</v>
      </c>
      <c r="D2989" s="420">
        <f t="shared" si="47"/>
        <v>0.1444999999985157</v>
      </c>
      <c r="H2989" s="337"/>
      <c r="I2989" s="333"/>
      <c r="J2989" s="82">
        <v>76</v>
      </c>
      <c r="K2989" s="319">
        <v>2</v>
      </c>
    </row>
    <row r="2990" spans="1:11" x14ac:dyDescent="0.3">
      <c r="A2990" s="317">
        <v>43025.098611053239</v>
      </c>
      <c r="B2990" s="355">
        <v>35099.785000000003</v>
      </c>
      <c r="C2990" s="355">
        <f t="shared" si="46"/>
        <v>0.28300000000308501</v>
      </c>
      <c r="D2990" s="420">
        <f t="shared" si="47"/>
        <v>0.1415000000015425</v>
      </c>
      <c r="H2990" s="337"/>
      <c r="I2990" s="333"/>
      <c r="J2990" s="82">
        <v>77</v>
      </c>
      <c r="K2990" s="320">
        <v>3</v>
      </c>
    </row>
    <row r="2991" spans="1:11" x14ac:dyDescent="0.3">
      <c r="A2991" s="341">
        <v>43025.140277719911</v>
      </c>
      <c r="B2991" s="355">
        <v>35100.078000000001</v>
      </c>
      <c r="C2991" s="355">
        <f t="shared" si="46"/>
        <v>0.29299999999784632</v>
      </c>
      <c r="D2991" s="420">
        <f t="shared" si="47"/>
        <v>0.14649999999892316</v>
      </c>
      <c r="H2991" s="337"/>
      <c r="I2991" s="333"/>
      <c r="J2991" s="82">
        <v>78</v>
      </c>
      <c r="K2991" s="321">
        <v>4</v>
      </c>
    </row>
    <row r="2992" spans="1:11" x14ac:dyDescent="0.3">
      <c r="A2992" s="317">
        <v>43025.181944386575</v>
      </c>
      <c r="B2992" s="355">
        <v>35100.372000000003</v>
      </c>
      <c r="C2992" s="355">
        <f t="shared" si="46"/>
        <v>0.29400000000168802</v>
      </c>
      <c r="D2992" s="420">
        <f t="shared" si="47"/>
        <v>0.14700000000084401</v>
      </c>
      <c r="H2992" s="337"/>
      <c r="I2992" s="333"/>
      <c r="J2992" s="82">
        <v>79</v>
      </c>
      <c r="K2992" s="82">
        <v>1</v>
      </c>
    </row>
    <row r="2993" spans="1:12" x14ac:dyDescent="0.3">
      <c r="A2993" s="317">
        <v>43025.223611053239</v>
      </c>
      <c r="B2993" s="355">
        <v>35100.659</v>
      </c>
      <c r="C2993" s="355">
        <f t="shared" si="46"/>
        <v>0.28699999999662396</v>
      </c>
      <c r="D2993" s="420">
        <f t="shared" si="47"/>
        <v>0.14349999999831198</v>
      </c>
      <c r="H2993" s="337"/>
      <c r="I2993" s="333"/>
      <c r="J2993" s="82">
        <v>80</v>
      </c>
      <c r="K2993" s="319">
        <v>2</v>
      </c>
    </row>
    <row r="2994" spans="1:12" x14ac:dyDescent="0.3">
      <c r="A2994" s="341">
        <v>43025.265277719911</v>
      </c>
      <c r="B2994" s="355">
        <v>35100.953000000001</v>
      </c>
      <c r="C2994" s="355">
        <f t="shared" si="46"/>
        <v>0.29400000000168802</v>
      </c>
      <c r="D2994" s="420">
        <f t="shared" si="47"/>
        <v>0.14700000000084401</v>
      </c>
      <c r="H2994" s="337"/>
      <c r="I2994" s="333"/>
      <c r="J2994" s="82">
        <v>81</v>
      </c>
      <c r="K2994" s="320">
        <v>3</v>
      </c>
    </row>
    <row r="2995" spans="1:12" x14ac:dyDescent="0.3">
      <c r="A2995" s="317">
        <v>43025.306944386575</v>
      </c>
      <c r="B2995" s="355">
        <v>35101.254999999997</v>
      </c>
      <c r="C2995" s="355">
        <f t="shared" si="46"/>
        <v>0.30199999999604188</v>
      </c>
      <c r="D2995" s="420">
        <f t="shared" si="47"/>
        <v>0.15099999999802094</v>
      </c>
      <c r="H2995" s="337"/>
      <c r="I2995" s="333"/>
      <c r="J2995" s="82">
        <v>82</v>
      </c>
      <c r="K2995" s="321">
        <v>4</v>
      </c>
    </row>
    <row r="2996" spans="1:12" x14ac:dyDescent="0.3">
      <c r="A2996" s="317">
        <v>43025.348611053239</v>
      </c>
      <c r="B2996" s="355">
        <v>35101.542000000001</v>
      </c>
      <c r="C2996" s="355">
        <f t="shared" si="46"/>
        <v>0.28700000000389991</v>
      </c>
      <c r="D2996" s="420">
        <f t="shared" si="47"/>
        <v>0.14350000000194996</v>
      </c>
      <c r="H2996" s="337"/>
      <c r="I2996" s="333"/>
      <c r="J2996" s="82">
        <v>83</v>
      </c>
      <c r="K2996" s="82">
        <v>1</v>
      </c>
    </row>
    <row r="2997" spans="1:12" x14ac:dyDescent="0.3">
      <c r="A2997" s="341">
        <v>43025.390277719911</v>
      </c>
      <c r="B2997" s="355">
        <v>35101.828000000001</v>
      </c>
      <c r="C2997" s="355">
        <f t="shared" si="46"/>
        <v>0.28600000000005821</v>
      </c>
      <c r="D2997" s="420">
        <f t="shared" si="47"/>
        <v>0.1430000000000291</v>
      </c>
      <c r="H2997" s="337"/>
      <c r="I2997" s="333"/>
      <c r="J2997" s="82">
        <v>84</v>
      </c>
      <c r="K2997" s="319">
        <v>2</v>
      </c>
    </row>
    <row r="2998" spans="1:12" x14ac:dyDescent="0.3">
      <c r="A2998" s="317">
        <v>43025.431944386575</v>
      </c>
      <c r="B2998" s="355">
        <v>35102.127</v>
      </c>
      <c r="C2998" s="355">
        <f t="shared" si="46"/>
        <v>0.29899999999906868</v>
      </c>
      <c r="D2998" s="420">
        <f t="shared" si="47"/>
        <v>0.14949999999953434</v>
      </c>
      <c r="H2998" s="337"/>
      <c r="I2998" s="333"/>
      <c r="J2998" s="82">
        <v>85</v>
      </c>
      <c r="K2998" s="320">
        <v>3</v>
      </c>
    </row>
    <row r="2999" spans="1:12" x14ac:dyDescent="0.3">
      <c r="A2999" s="317">
        <v>43025.473611053239</v>
      </c>
      <c r="B2999" s="355">
        <v>35102.419000000002</v>
      </c>
      <c r="C2999" s="355">
        <f t="shared" si="46"/>
        <v>0.29200000000128057</v>
      </c>
      <c r="D2999" s="420">
        <f t="shared" si="47"/>
        <v>0.14600000000064028</v>
      </c>
      <c r="H2999" s="337"/>
      <c r="I2999" s="333"/>
      <c r="J2999" s="82">
        <v>86</v>
      </c>
      <c r="K2999" s="321">
        <v>4</v>
      </c>
    </row>
    <row r="3000" spans="1:12" x14ac:dyDescent="0.3">
      <c r="A3000" s="341">
        <v>43025.515277719911</v>
      </c>
      <c r="B3000" s="355">
        <v>35102.701999999997</v>
      </c>
      <c r="C3000" s="355">
        <f t="shared" si="46"/>
        <v>0.28299999999580905</v>
      </c>
      <c r="D3000" s="420">
        <f t="shared" si="47"/>
        <v>0.14149999999790452</v>
      </c>
      <c r="H3000" s="337"/>
      <c r="I3000" s="333"/>
      <c r="J3000" s="82">
        <v>87</v>
      </c>
      <c r="K3000" s="82">
        <v>1</v>
      </c>
    </row>
    <row r="3001" spans="1:12" x14ac:dyDescent="0.3">
      <c r="A3001" s="317">
        <v>43025.556944386575</v>
      </c>
      <c r="B3001" s="355">
        <v>35102.993999999999</v>
      </c>
      <c r="C3001" s="355">
        <f t="shared" si="46"/>
        <v>0.29200000000128057</v>
      </c>
      <c r="D3001" s="420">
        <f t="shared" si="47"/>
        <v>0.14600000000064028</v>
      </c>
      <c r="H3001" s="337"/>
      <c r="I3001" s="333"/>
      <c r="J3001" s="82">
        <v>88</v>
      </c>
      <c r="K3001" s="319">
        <v>2</v>
      </c>
    </row>
    <row r="3002" spans="1:12" x14ac:dyDescent="0.3">
      <c r="A3002" s="317">
        <v>43025.598611053239</v>
      </c>
      <c r="B3002" s="355">
        <v>35103.29</v>
      </c>
      <c r="C3002" s="355">
        <f t="shared" si="46"/>
        <v>0.29600000000209548</v>
      </c>
      <c r="D3002" s="420">
        <f t="shared" si="47"/>
        <v>0.14800000000104774</v>
      </c>
      <c r="H3002" s="337"/>
      <c r="I3002" s="333"/>
      <c r="J3002" s="82">
        <v>89</v>
      </c>
      <c r="K3002" s="320">
        <v>3</v>
      </c>
    </row>
    <row r="3003" spans="1:12" x14ac:dyDescent="0.3">
      <c r="A3003" s="341">
        <v>43025.640277719911</v>
      </c>
      <c r="B3003" s="355">
        <v>35103.571000000004</v>
      </c>
      <c r="C3003" s="355">
        <f t="shared" si="46"/>
        <v>0.28100000000267755</v>
      </c>
      <c r="D3003" s="420">
        <f t="shared" si="47"/>
        <v>0.14050000000133878</v>
      </c>
      <c r="H3003" s="337"/>
      <c r="I3003" s="333"/>
      <c r="J3003" s="82">
        <v>90</v>
      </c>
      <c r="K3003" s="321">
        <v>4</v>
      </c>
    </row>
    <row r="3004" spans="1:12" x14ac:dyDescent="0.3">
      <c r="A3004" s="317">
        <v>43025.681944386575</v>
      </c>
      <c r="B3004" s="355">
        <v>35103.853000000003</v>
      </c>
      <c r="C3004" s="355">
        <f t="shared" si="46"/>
        <v>0.2819999999992433</v>
      </c>
      <c r="D3004" s="420">
        <f t="shared" si="47"/>
        <v>0.14099999999962165</v>
      </c>
      <c r="H3004" s="337"/>
      <c r="I3004" s="333"/>
      <c r="J3004" s="82">
        <v>91</v>
      </c>
      <c r="K3004" s="82">
        <v>1</v>
      </c>
    </row>
    <row r="3005" spans="1:12" x14ac:dyDescent="0.3">
      <c r="A3005" s="317">
        <v>43025.723611053239</v>
      </c>
      <c r="B3005" s="355">
        <v>35104.148999999998</v>
      </c>
      <c r="C3005" s="355">
        <f t="shared" si="46"/>
        <v>0.29599999999481952</v>
      </c>
      <c r="D3005" s="420">
        <f t="shared" si="47"/>
        <v>0.14799999999740976</v>
      </c>
      <c r="H3005" s="337"/>
      <c r="I3005" s="333"/>
      <c r="J3005" s="82">
        <v>92</v>
      </c>
      <c r="K3005" s="319">
        <v>2</v>
      </c>
    </row>
    <row r="3006" spans="1:12" x14ac:dyDescent="0.3">
      <c r="A3006" s="341">
        <v>43025.76666666667</v>
      </c>
      <c r="B3006" s="355">
        <v>35104.436999999998</v>
      </c>
      <c r="C3006" s="355">
        <f t="shared" si="46"/>
        <v>0.28800000000046566</v>
      </c>
      <c r="D3006" s="420">
        <f t="shared" si="47"/>
        <v>0.14400000000023283</v>
      </c>
      <c r="H3006" s="337"/>
      <c r="I3006" s="333"/>
      <c r="J3006" s="82">
        <v>1</v>
      </c>
      <c r="K3006" s="320">
        <v>3</v>
      </c>
      <c r="L3006" s="345" t="s">
        <v>313</v>
      </c>
    </row>
    <row r="3007" spans="1:12" x14ac:dyDescent="0.3">
      <c r="A3007" s="317">
        <v>43025.808333333334</v>
      </c>
      <c r="B3007" s="355">
        <v>35104.711000000003</v>
      </c>
      <c r="C3007" s="355">
        <f t="shared" si="46"/>
        <v>0.27400000000488944</v>
      </c>
      <c r="D3007" s="420">
        <f t="shared" si="47"/>
        <v>0.13700000000244472</v>
      </c>
      <c r="H3007" s="337"/>
      <c r="I3007" s="333"/>
      <c r="J3007" s="82">
        <v>2</v>
      </c>
      <c r="K3007" s="321">
        <v>4</v>
      </c>
    </row>
    <row r="3008" spans="1:12" x14ac:dyDescent="0.3">
      <c r="A3008" s="317">
        <v>43025.85</v>
      </c>
      <c r="B3008" s="355">
        <v>35104.989000000001</v>
      </c>
      <c r="C3008" s="355">
        <f t="shared" si="46"/>
        <v>0.27799999999842839</v>
      </c>
      <c r="D3008" s="420">
        <f t="shared" si="47"/>
        <v>0.1389999999992142</v>
      </c>
      <c r="H3008" s="337"/>
      <c r="I3008" s="333"/>
      <c r="J3008" s="82">
        <v>3</v>
      </c>
      <c r="K3008" s="82">
        <v>1</v>
      </c>
    </row>
    <row r="3009" spans="1:11" x14ac:dyDescent="0.3">
      <c r="A3009" s="341">
        <v>43025.89166666667</v>
      </c>
      <c r="B3009" s="355">
        <v>35105.267999999996</v>
      </c>
      <c r="C3009" s="355">
        <f t="shared" si="46"/>
        <v>0.27899999999499414</v>
      </c>
      <c r="D3009" s="420">
        <f t="shared" si="47"/>
        <v>0.13949999999749707</v>
      </c>
      <c r="H3009" s="337"/>
      <c r="I3009" s="333"/>
      <c r="J3009" s="82">
        <v>4</v>
      </c>
      <c r="K3009" s="319">
        <v>2</v>
      </c>
    </row>
    <row r="3010" spans="1:11" x14ac:dyDescent="0.3">
      <c r="A3010" s="317">
        <v>43025.933333333334</v>
      </c>
      <c r="B3010" s="355">
        <v>35105.542000000001</v>
      </c>
      <c r="C3010" s="355">
        <f t="shared" si="46"/>
        <v>0.27400000000488944</v>
      </c>
      <c r="D3010" s="420">
        <f t="shared" si="47"/>
        <v>0.13700000000244472</v>
      </c>
      <c r="H3010" s="337"/>
      <c r="I3010" s="333"/>
      <c r="J3010" s="82">
        <v>5</v>
      </c>
      <c r="K3010" s="320">
        <v>3</v>
      </c>
    </row>
    <row r="3011" spans="1:11" x14ac:dyDescent="0.3">
      <c r="A3011" s="322">
        <v>43025.974999999999</v>
      </c>
      <c r="B3011" s="356">
        <v>35105.817999999999</v>
      </c>
      <c r="C3011" s="356">
        <f t="shared" si="46"/>
        <v>0.27599999999802094</v>
      </c>
      <c r="D3011" s="418">
        <f t="shared" si="47"/>
        <v>0.13799999999901047</v>
      </c>
      <c r="E3011" s="336">
        <f>SUM(C2988:C3011)*7.4805194805</f>
        <v>51.578181818023552</v>
      </c>
      <c r="F3011" s="324">
        <f>AVERAGE(D2988:D3011)</f>
        <v>0.14364583333326664</v>
      </c>
      <c r="G3011" s="324">
        <f>_xlfn.STDEV.S(D2988:D3011)</f>
        <v>3.9355657195986188E-3</v>
      </c>
      <c r="H3011" s="337"/>
      <c r="I3011" s="333"/>
      <c r="J3011" s="82">
        <v>6</v>
      </c>
      <c r="K3011" s="321">
        <v>4</v>
      </c>
    </row>
    <row r="3012" spans="1:11" x14ac:dyDescent="0.3">
      <c r="A3012" s="341">
        <v>43026.01666666667</v>
      </c>
      <c r="B3012" s="355">
        <v>35106.105000000003</v>
      </c>
      <c r="C3012" s="355">
        <f t="shared" si="46"/>
        <v>0.28700000000389991</v>
      </c>
      <c r="D3012" s="420">
        <f t="shared" si="47"/>
        <v>0.14350000000194996</v>
      </c>
      <c r="H3012" s="337"/>
      <c r="I3012" s="333"/>
      <c r="J3012" s="82">
        <v>7</v>
      </c>
      <c r="K3012" s="82">
        <v>1</v>
      </c>
    </row>
    <row r="3013" spans="1:11" x14ac:dyDescent="0.3">
      <c r="A3013" s="317">
        <v>43026.058333333334</v>
      </c>
      <c r="B3013" s="355">
        <v>35106.392</v>
      </c>
      <c r="C3013" s="355">
        <f t="shared" si="46"/>
        <v>0.28699999999662396</v>
      </c>
      <c r="D3013" s="420">
        <f t="shared" si="47"/>
        <v>0.14349999999831198</v>
      </c>
      <c r="H3013" s="337"/>
      <c r="I3013" s="333"/>
      <c r="J3013" s="82">
        <v>8</v>
      </c>
      <c r="K3013" s="319">
        <v>2</v>
      </c>
    </row>
    <row r="3014" spans="1:11" x14ac:dyDescent="0.3">
      <c r="A3014" s="341">
        <v>43026.1</v>
      </c>
      <c r="B3014" s="355">
        <v>35106.667999999998</v>
      </c>
      <c r="C3014" s="355">
        <f t="shared" si="46"/>
        <v>0.27599999999802094</v>
      </c>
      <c r="D3014" s="420">
        <f t="shared" si="47"/>
        <v>0.13799999999901047</v>
      </c>
      <c r="H3014" s="337"/>
      <c r="I3014" s="333"/>
      <c r="J3014" s="82">
        <v>9</v>
      </c>
      <c r="K3014" s="320">
        <v>3</v>
      </c>
    </row>
    <row r="3015" spans="1:11" x14ac:dyDescent="0.3">
      <c r="A3015" s="317">
        <v>43026.14166666667</v>
      </c>
      <c r="B3015" s="355">
        <v>35106.955999999998</v>
      </c>
      <c r="C3015" s="355">
        <f t="shared" si="46"/>
        <v>0.28800000000046566</v>
      </c>
      <c r="D3015" s="420">
        <f t="shared" si="47"/>
        <v>0.14400000000023283</v>
      </c>
      <c r="H3015" s="337"/>
      <c r="I3015" s="333"/>
      <c r="J3015" s="82">
        <v>10</v>
      </c>
      <c r="K3015" s="321">
        <v>4</v>
      </c>
    </row>
    <row r="3016" spans="1:11" x14ac:dyDescent="0.3">
      <c r="A3016" s="341">
        <v>43026.183333333334</v>
      </c>
      <c r="B3016" s="355">
        <v>35107.252999999997</v>
      </c>
      <c r="C3016" s="355">
        <f t="shared" si="46"/>
        <v>0.29699999999866122</v>
      </c>
      <c r="D3016" s="420">
        <f t="shared" si="47"/>
        <v>0.14849999999933061</v>
      </c>
      <c r="H3016" s="337"/>
      <c r="I3016" s="333"/>
      <c r="J3016" s="82">
        <v>11</v>
      </c>
      <c r="K3016" s="82">
        <v>1</v>
      </c>
    </row>
    <row r="3017" spans="1:11" x14ac:dyDescent="0.3">
      <c r="A3017" s="317">
        <v>43026.224999999999</v>
      </c>
      <c r="B3017" s="355">
        <v>35107.546999999999</v>
      </c>
      <c r="C3017" s="355">
        <f t="shared" si="46"/>
        <v>0.29400000000168802</v>
      </c>
      <c r="D3017" s="420">
        <f t="shared" si="47"/>
        <v>0.14700000000084401</v>
      </c>
      <c r="H3017" s="337"/>
      <c r="I3017" s="333"/>
      <c r="J3017" s="82">
        <v>12</v>
      </c>
      <c r="K3017" s="319">
        <v>2</v>
      </c>
    </row>
    <row r="3018" spans="1:11" x14ac:dyDescent="0.3">
      <c r="A3018" s="341">
        <v>43026.26666666667</v>
      </c>
      <c r="B3018" s="355">
        <v>35107.830999999998</v>
      </c>
      <c r="C3018" s="355">
        <f t="shared" si="46"/>
        <v>0.28399999999965075</v>
      </c>
      <c r="D3018" s="420">
        <f t="shared" si="47"/>
        <v>0.14199999999982538</v>
      </c>
      <c r="H3018" s="337"/>
      <c r="I3018" s="333"/>
      <c r="J3018" s="82">
        <v>13</v>
      </c>
      <c r="K3018" s="320">
        <v>3</v>
      </c>
    </row>
    <row r="3019" spans="1:11" x14ac:dyDescent="0.3">
      <c r="A3019" s="317">
        <v>43026.308333333334</v>
      </c>
      <c r="B3019" s="355">
        <v>35108.127999999997</v>
      </c>
      <c r="C3019" s="355">
        <f t="shared" si="46"/>
        <v>0.29699999999866122</v>
      </c>
      <c r="D3019" s="420">
        <f t="shared" si="47"/>
        <v>0.14849999999933061</v>
      </c>
      <c r="H3019" s="337"/>
      <c r="I3019" s="333"/>
      <c r="J3019" s="82">
        <v>14</v>
      </c>
      <c r="K3019" s="321">
        <v>4</v>
      </c>
    </row>
    <row r="3020" spans="1:11" x14ac:dyDescent="0.3">
      <c r="A3020" s="341">
        <v>43026.35</v>
      </c>
      <c r="B3020" s="355">
        <v>35108.419000000002</v>
      </c>
      <c r="C3020" s="355">
        <f t="shared" si="46"/>
        <v>0.29100000000471482</v>
      </c>
      <c r="D3020" s="420">
        <f t="shared" si="47"/>
        <v>0.14550000000235741</v>
      </c>
      <c r="H3020" s="337"/>
      <c r="I3020" s="333"/>
      <c r="J3020" s="82">
        <v>15</v>
      </c>
      <c r="K3020" s="82">
        <v>1</v>
      </c>
    </row>
    <row r="3021" spans="1:11" x14ac:dyDescent="0.3">
      <c r="A3021" s="317">
        <v>43026.39166666667</v>
      </c>
      <c r="B3021" s="355">
        <v>35108.707999999999</v>
      </c>
      <c r="C3021" s="355">
        <f t="shared" si="46"/>
        <v>0.28899999999703141</v>
      </c>
      <c r="D3021" s="420">
        <f t="shared" si="47"/>
        <v>0.1444999999985157</v>
      </c>
      <c r="H3021" s="337"/>
      <c r="I3021" s="333"/>
      <c r="J3021" s="82">
        <v>16</v>
      </c>
      <c r="K3021" s="319">
        <v>2</v>
      </c>
    </row>
    <row r="3022" spans="1:11" x14ac:dyDescent="0.3">
      <c r="A3022" s="341">
        <v>43026.433333333334</v>
      </c>
      <c r="B3022" s="355">
        <v>35109.000999999997</v>
      </c>
      <c r="C3022" s="355">
        <f t="shared" si="46"/>
        <v>0.29299999999784632</v>
      </c>
      <c r="D3022" s="420">
        <f t="shared" si="47"/>
        <v>0.14649999999892316</v>
      </c>
      <c r="H3022" s="337"/>
      <c r="I3022" s="333"/>
      <c r="J3022" s="82">
        <v>17</v>
      </c>
      <c r="K3022" s="320">
        <v>3</v>
      </c>
    </row>
    <row r="3023" spans="1:11" x14ac:dyDescent="0.3">
      <c r="A3023" s="317">
        <v>43026.474999999999</v>
      </c>
      <c r="B3023" s="355">
        <v>35109.296999999999</v>
      </c>
      <c r="C3023" s="355">
        <f t="shared" si="46"/>
        <v>0.29600000000209548</v>
      </c>
      <c r="D3023" s="420">
        <f t="shared" si="47"/>
        <v>0.14800000000104774</v>
      </c>
      <c r="H3023" s="337"/>
      <c r="I3023" s="333"/>
      <c r="J3023" s="82">
        <v>18</v>
      </c>
      <c r="K3023" s="321">
        <v>4</v>
      </c>
    </row>
    <row r="3024" spans="1:11" x14ac:dyDescent="0.3">
      <c r="A3024" s="341">
        <v>43026.51666666667</v>
      </c>
      <c r="B3024" s="355">
        <v>35109.578000000001</v>
      </c>
      <c r="C3024" s="355">
        <f t="shared" si="46"/>
        <v>0.28100000000267755</v>
      </c>
      <c r="D3024" s="420">
        <f t="shared" si="47"/>
        <v>0.14050000000133878</v>
      </c>
      <c r="H3024" s="337"/>
      <c r="I3024" s="333"/>
      <c r="J3024" s="82">
        <v>19</v>
      </c>
      <c r="K3024" s="82">
        <v>1</v>
      </c>
    </row>
    <row r="3025" spans="1:11" x14ac:dyDescent="0.3">
      <c r="A3025" s="317">
        <v>43026.558333333334</v>
      </c>
      <c r="B3025" s="355">
        <v>35109.86</v>
      </c>
      <c r="C3025" s="355">
        <f t="shared" si="46"/>
        <v>0.2819999999992433</v>
      </c>
      <c r="D3025" s="420">
        <f t="shared" si="47"/>
        <v>0.14099999999962165</v>
      </c>
      <c r="H3025" s="337"/>
      <c r="I3025" s="333"/>
      <c r="J3025" s="82">
        <v>20</v>
      </c>
      <c r="K3025" s="319">
        <v>2</v>
      </c>
    </row>
    <row r="3026" spans="1:11" x14ac:dyDescent="0.3">
      <c r="A3026" s="341">
        <v>43026.6</v>
      </c>
      <c r="B3026" s="355">
        <v>35110.150999999998</v>
      </c>
      <c r="C3026" s="355">
        <f t="shared" si="46"/>
        <v>0.29099999999743886</v>
      </c>
      <c r="D3026" s="420">
        <f t="shared" si="47"/>
        <v>0.14549999999871943</v>
      </c>
      <c r="H3026" s="337"/>
      <c r="I3026" s="333"/>
      <c r="J3026" s="82">
        <v>21</v>
      </c>
      <c r="K3026" s="320">
        <v>3</v>
      </c>
    </row>
    <row r="3027" spans="1:11" x14ac:dyDescent="0.3">
      <c r="A3027" s="317">
        <v>43026.64166666667</v>
      </c>
      <c r="B3027" s="355">
        <v>35110.440999999999</v>
      </c>
      <c r="C3027" s="355">
        <f t="shared" si="46"/>
        <v>0.29000000000087311</v>
      </c>
      <c r="D3027" s="420">
        <f t="shared" si="47"/>
        <v>0.14500000000043656</v>
      </c>
      <c r="H3027" s="337"/>
      <c r="I3027" s="333"/>
      <c r="J3027" s="82">
        <v>22</v>
      </c>
      <c r="K3027" s="321">
        <v>4</v>
      </c>
    </row>
    <row r="3028" spans="1:11" x14ac:dyDescent="0.3">
      <c r="A3028" s="341">
        <v>43026.683333333334</v>
      </c>
      <c r="B3028" s="355">
        <v>35110.718999999997</v>
      </c>
      <c r="C3028" s="355">
        <f t="shared" si="46"/>
        <v>0.27799999999842839</v>
      </c>
      <c r="D3028" s="420">
        <f t="shared" si="47"/>
        <v>0.1389999999992142</v>
      </c>
      <c r="H3028" s="337"/>
      <c r="I3028" s="333"/>
      <c r="J3028" s="82">
        <v>23</v>
      </c>
      <c r="K3028" s="82">
        <v>1</v>
      </c>
    </row>
    <row r="3029" spans="1:11" x14ac:dyDescent="0.3">
      <c r="A3029" s="317">
        <v>43026.724999999999</v>
      </c>
      <c r="B3029" s="355">
        <v>35111.008000000002</v>
      </c>
      <c r="C3029" s="355">
        <f t="shared" si="46"/>
        <v>0.28900000000430737</v>
      </c>
      <c r="D3029" s="420">
        <f t="shared" si="47"/>
        <v>0.14450000000215368</v>
      </c>
      <c r="H3029" s="337"/>
      <c r="I3029" s="333"/>
      <c r="J3029" s="82">
        <v>24</v>
      </c>
      <c r="K3029" s="319">
        <v>2</v>
      </c>
    </row>
    <row r="3030" spans="1:11" x14ac:dyDescent="0.3">
      <c r="A3030" s="341">
        <v>43026.76666666667</v>
      </c>
      <c r="B3030" s="355">
        <v>35111.294999999998</v>
      </c>
      <c r="C3030" s="355">
        <f t="shared" si="46"/>
        <v>0.28699999999662396</v>
      </c>
      <c r="D3030" s="420">
        <f t="shared" si="47"/>
        <v>0.14349999999831198</v>
      </c>
      <c r="H3030" s="337"/>
      <c r="I3030" s="333"/>
      <c r="J3030" s="82">
        <v>25</v>
      </c>
      <c r="K3030" s="320">
        <v>3</v>
      </c>
    </row>
    <row r="3031" spans="1:11" x14ac:dyDescent="0.3">
      <c r="A3031" s="317">
        <v>43026.808333333334</v>
      </c>
      <c r="B3031" s="355">
        <v>35111.572</v>
      </c>
      <c r="C3031" s="355">
        <f t="shared" si="46"/>
        <v>0.27700000000186265</v>
      </c>
      <c r="D3031" s="420">
        <f t="shared" si="47"/>
        <v>0.13850000000093132</v>
      </c>
      <c r="H3031" s="337"/>
      <c r="I3031" s="333"/>
      <c r="J3031" s="82">
        <v>26</v>
      </c>
      <c r="K3031" s="321">
        <v>4</v>
      </c>
    </row>
    <row r="3032" spans="1:11" x14ac:dyDescent="0.3">
      <c r="A3032" s="341">
        <v>43026.85</v>
      </c>
      <c r="B3032" s="355">
        <v>35111.85</v>
      </c>
      <c r="C3032" s="355">
        <f t="shared" si="46"/>
        <v>0.27799999999842839</v>
      </c>
      <c r="D3032" s="420">
        <f t="shared" si="47"/>
        <v>0.1389999999992142</v>
      </c>
      <c r="H3032" s="337"/>
      <c r="I3032" s="333"/>
      <c r="J3032" s="82">
        <v>27</v>
      </c>
      <c r="K3032" s="82">
        <v>1</v>
      </c>
    </row>
    <row r="3033" spans="1:11" x14ac:dyDescent="0.3">
      <c r="A3033" s="317">
        <v>43026.89166666667</v>
      </c>
      <c r="B3033" s="355">
        <v>35112.137999999999</v>
      </c>
      <c r="C3033" s="355">
        <f t="shared" si="46"/>
        <v>0.28800000000046566</v>
      </c>
      <c r="D3033" s="420">
        <f t="shared" si="47"/>
        <v>0.14400000000023283</v>
      </c>
      <c r="H3033" s="337"/>
      <c r="I3033" s="333"/>
      <c r="J3033" s="82">
        <v>28</v>
      </c>
      <c r="K3033" s="319">
        <v>2</v>
      </c>
    </row>
    <row r="3034" spans="1:11" x14ac:dyDescent="0.3">
      <c r="A3034" s="341">
        <v>43026.933333333334</v>
      </c>
      <c r="B3034" s="355">
        <v>35112.417999999998</v>
      </c>
      <c r="C3034" s="355">
        <f t="shared" si="46"/>
        <v>0.27999999999883585</v>
      </c>
      <c r="D3034" s="420">
        <f t="shared" si="47"/>
        <v>0.13999999999941792</v>
      </c>
      <c r="H3034" s="337"/>
      <c r="I3034" s="333"/>
      <c r="J3034" s="82">
        <v>29</v>
      </c>
      <c r="K3034" s="320">
        <v>3</v>
      </c>
    </row>
    <row r="3035" spans="1:11" x14ac:dyDescent="0.3">
      <c r="A3035" s="322">
        <v>43026.974999999999</v>
      </c>
      <c r="B3035" s="356">
        <v>35112.688000000002</v>
      </c>
      <c r="C3035" s="356">
        <f t="shared" si="46"/>
        <v>0.27000000000407454</v>
      </c>
      <c r="D3035" s="418">
        <f t="shared" si="47"/>
        <v>0.13500000000203727</v>
      </c>
      <c r="E3035" s="336">
        <f>SUM(C3012:C3035)*7.4805194805</f>
        <v>51.391168831054593</v>
      </c>
      <c r="F3035" s="324">
        <f>AVERAGE(D3012:D3035)</f>
        <v>0.14312500000005457</v>
      </c>
      <c r="G3035" s="324">
        <f>_xlfn.STDEV.S(D3012:D3035)</f>
        <v>3.6032895597569725E-3</v>
      </c>
      <c r="H3035" s="337"/>
      <c r="I3035" s="333"/>
      <c r="J3035" s="82">
        <v>30</v>
      </c>
      <c r="K3035" s="321">
        <v>4</v>
      </c>
    </row>
    <row r="3036" spans="1:11" x14ac:dyDescent="0.3">
      <c r="A3036" s="341">
        <v>43027.01666666667</v>
      </c>
      <c r="B3036" s="355">
        <v>35112.97</v>
      </c>
      <c r="C3036" s="355">
        <f t="shared" si="46"/>
        <v>0.2819999999992433</v>
      </c>
      <c r="D3036" s="420">
        <f t="shared" si="47"/>
        <v>0.14099999999962165</v>
      </c>
      <c r="H3036" s="337"/>
      <c r="I3036" s="333"/>
      <c r="J3036" s="82">
        <v>31</v>
      </c>
      <c r="K3036" s="82">
        <v>1</v>
      </c>
    </row>
    <row r="3037" spans="1:11" x14ac:dyDescent="0.3">
      <c r="A3037" s="317">
        <v>43027.058333333334</v>
      </c>
      <c r="B3037" s="355">
        <v>35113.262000000002</v>
      </c>
      <c r="C3037" s="355">
        <f t="shared" si="46"/>
        <v>0.29200000000128057</v>
      </c>
      <c r="D3037" s="420">
        <f t="shared" si="47"/>
        <v>0.14600000000064028</v>
      </c>
      <c r="H3037" s="337"/>
      <c r="I3037" s="333"/>
      <c r="J3037" s="82">
        <v>32</v>
      </c>
      <c r="K3037" s="319">
        <v>2</v>
      </c>
    </row>
    <row r="3038" spans="1:11" x14ac:dyDescent="0.3">
      <c r="A3038" s="341">
        <v>43027.1</v>
      </c>
      <c r="B3038" s="355">
        <v>35113.546999999999</v>
      </c>
      <c r="C3038" s="355">
        <f t="shared" si="46"/>
        <v>0.2849999999962165</v>
      </c>
      <c r="D3038" s="420">
        <f t="shared" si="47"/>
        <v>0.14249999999810825</v>
      </c>
      <c r="H3038" s="337"/>
      <c r="I3038" s="333"/>
      <c r="J3038" s="82">
        <v>33</v>
      </c>
      <c r="K3038" s="320">
        <v>3</v>
      </c>
    </row>
    <row r="3039" spans="1:11" x14ac:dyDescent="0.3">
      <c r="A3039" s="317">
        <v>43027.14166666667</v>
      </c>
      <c r="B3039" s="355">
        <v>35113.828000000001</v>
      </c>
      <c r="C3039" s="355">
        <f t="shared" si="46"/>
        <v>0.28100000000267755</v>
      </c>
      <c r="D3039" s="420">
        <f t="shared" si="47"/>
        <v>0.14050000000133878</v>
      </c>
      <c r="H3039" s="337"/>
      <c r="I3039" s="333"/>
      <c r="J3039" s="82">
        <v>34</v>
      </c>
      <c r="K3039" s="321">
        <v>4</v>
      </c>
    </row>
    <row r="3040" spans="1:11" x14ac:dyDescent="0.3">
      <c r="A3040" s="341">
        <v>43027.183333333334</v>
      </c>
      <c r="B3040" s="355">
        <v>35114.125</v>
      </c>
      <c r="C3040" s="355">
        <f t="shared" si="46"/>
        <v>0.29699999999866122</v>
      </c>
      <c r="D3040" s="420">
        <f t="shared" si="47"/>
        <v>0.14849999999933061</v>
      </c>
      <c r="H3040" s="337"/>
      <c r="I3040" s="333"/>
      <c r="J3040" s="82">
        <v>35</v>
      </c>
      <c r="K3040" s="82">
        <v>1</v>
      </c>
    </row>
    <row r="3041" spans="1:11" x14ac:dyDescent="0.3">
      <c r="A3041" s="317">
        <v>43027.224999999999</v>
      </c>
      <c r="B3041" s="355">
        <v>35114.417999999998</v>
      </c>
      <c r="C3041" s="355">
        <f t="shared" si="46"/>
        <v>0.29299999999784632</v>
      </c>
      <c r="D3041" s="420">
        <f t="shared" si="47"/>
        <v>0.14649999999892316</v>
      </c>
      <c r="H3041" s="337"/>
      <c r="I3041" s="333"/>
      <c r="J3041" s="82">
        <v>36</v>
      </c>
      <c r="K3041" s="319">
        <v>2</v>
      </c>
    </row>
    <row r="3042" spans="1:11" x14ac:dyDescent="0.3">
      <c r="A3042" s="341">
        <v>43027.26666666667</v>
      </c>
      <c r="B3042" s="355">
        <v>35114.701999999997</v>
      </c>
      <c r="C3042" s="355">
        <f t="shared" si="46"/>
        <v>0.28399999999965075</v>
      </c>
      <c r="D3042" s="420">
        <f t="shared" si="47"/>
        <v>0.14199999999982538</v>
      </c>
      <c r="H3042" s="337"/>
      <c r="I3042" s="333"/>
      <c r="J3042" s="82">
        <v>37</v>
      </c>
      <c r="K3042" s="320">
        <v>3</v>
      </c>
    </row>
    <row r="3043" spans="1:11" x14ac:dyDescent="0.3">
      <c r="A3043" s="317">
        <v>43027.308333333334</v>
      </c>
      <c r="B3043" s="355">
        <v>35114.999000000003</v>
      </c>
      <c r="C3043" s="355">
        <f t="shared" si="46"/>
        <v>0.29700000000593718</v>
      </c>
      <c r="D3043" s="420">
        <f t="shared" si="47"/>
        <v>0.14850000000296859</v>
      </c>
      <c r="H3043" s="337"/>
      <c r="I3043" s="333"/>
      <c r="J3043" s="82">
        <v>38</v>
      </c>
      <c r="K3043" s="321">
        <v>4</v>
      </c>
    </row>
    <row r="3044" spans="1:11" x14ac:dyDescent="0.3">
      <c r="A3044" s="341">
        <v>43027.35</v>
      </c>
      <c r="B3044" s="355">
        <v>35115.294999999998</v>
      </c>
      <c r="C3044" s="355">
        <f t="shared" si="46"/>
        <v>0.29599999999481952</v>
      </c>
      <c r="D3044" s="420">
        <f t="shared" si="47"/>
        <v>0.14799999999740976</v>
      </c>
      <c r="H3044" s="337"/>
      <c r="I3044" s="333"/>
      <c r="J3044" s="82">
        <v>39</v>
      </c>
      <c r="K3044" s="82">
        <v>1</v>
      </c>
    </row>
    <row r="3045" spans="1:11" x14ac:dyDescent="0.3">
      <c r="A3045" s="317">
        <v>43027.39166666667</v>
      </c>
      <c r="B3045" s="355">
        <v>35115.582000000002</v>
      </c>
      <c r="C3045" s="355">
        <f t="shared" si="46"/>
        <v>0.28700000000389991</v>
      </c>
      <c r="D3045" s="420">
        <f t="shared" si="47"/>
        <v>0.14350000000194996</v>
      </c>
      <c r="H3045" s="337"/>
      <c r="I3045" s="333"/>
      <c r="J3045" s="82">
        <v>40</v>
      </c>
      <c r="K3045" s="319">
        <v>2</v>
      </c>
    </row>
    <row r="3046" spans="1:11" x14ac:dyDescent="0.3">
      <c r="A3046" s="341">
        <v>43027.433333333334</v>
      </c>
      <c r="B3046" s="355">
        <v>35115.868000000002</v>
      </c>
      <c r="C3046" s="355">
        <f t="shared" si="46"/>
        <v>0.28600000000005821</v>
      </c>
      <c r="D3046" s="420">
        <f t="shared" si="47"/>
        <v>0.1430000000000291</v>
      </c>
      <c r="H3046" s="337"/>
      <c r="I3046" s="333"/>
      <c r="J3046" s="82">
        <v>41</v>
      </c>
      <c r="K3046" s="320">
        <v>3</v>
      </c>
    </row>
    <row r="3047" spans="1:11" x14ac:dyDescent="0.3">
      <c r="A3047" s="317">
        <v>43027.474999999999</v>
      </c>
      <c r="B3047" s="355">
        <v>35116.163</v>
      </c>
      <c r="C3047" s="355">
        <f t="shared" si="46"/>
        <v>0.29499999999825377</v>
      </c>
      <c r="D3047" s="420">
        <f t="shared" si="47"/>
        <v>0.14749999999912689</v>
      </c>
      <c r="H3047" s="337"/>
      <c r="I3047" s="333"/>
      <c r="J3047" s="82">
        <v>42</v>
      </c>
      <c r="K3047" s="321">
        <v>4</v>
      </c>
    </row>
    <row r="3048" spans="1:11" x14ac:dyDescent="0.3">
      <c r="A3048" s="341">
        <v>43027.51666666667</v>
      </c>
      <c r="B3048" s="355">
        <v>35116.451999999997</v>
      </c>
      <c r="C3048" s="355">
        <f t="shared" si="46"/>
        <v>0.28899999999703141</v>
      </c>
      <c r="D3048" s="420">
        <f t="shared" si="47"/>
        <v>0.1444999999985157</v>
      </c>
      <c r="H3048" s="337"/>
      <c r="I3048" s="333"/>
      <c r="J3048" s="82">
        <v>43</v>
      </c>
      <c r="K3048" s="82">
        <v>1</v>
      </c>
    </row>
    <row r="3049" spans="1:11" x14ac:dyDescent="0.3">
      <c r="A3049" s="317">
        <v>43027.558333333334</v>
      </c>
      <c r="B3049" s="355">
        <v>35116.737000000001</v>
      </c>
      <c r="C3049" s="355">
        <f t="shared" si="46"/>
        <v>0.28500000000349246</v>
      </c>
      <c r="D3049" s="420">
        <f t="shared" si="47"/>
        <v>0.14250000000174623</v>
      </c>
      <c r="H3049" s="337"/>
      <c r="I3049" s="333"/>
      <c r="J3049" s="82">
        <v>44</v>
      </c>
      <c r="K3049" s="319">
        <v>2</v>
      </c>
    </row>
    <row r="3050" spans="1:11" x14ac:dyDescent="0.3">
      <c r="A3050" s="341">
        <v>43027.6</v>
      </c>
      <c r="B3050" s="355">
        <v>35117.029000000002</v>
      </c>
      <c r="C3050" s="355">
        <f t="shared" si="46"/>
        <v>0.29200000000128057</v>
      </c>
      <c r="D3050" s="420">
        <f t="shared" si="47"/>
        <v>0.14600000000064028</v>
      </c>
      <c r="H3050" s="337"/>
      <c r="I3050" s="333"/>
      <c r="J3050" s="82">
        <v>45</v>
      </c>
      <c r="K3050" s="320">
        <v>3</v>
      </c>
    </row>
    <row r="3051" spans="1:11" x14ac:dyDescent="0.3">
      <c r="A3051" s="317">
        <v>43027.64166666667</v>
      </c>
      <c r="B3051" s="355">
        <v>35117.319000000003</v>
      </c>
      <c r="C3051" s="355">
        <f t="shared" si="46"/>
        <v>0.29000000000087311</v>
      </c>
      <c r="D3051" s="420">
        <f t="shared" si="47"/>
        <v>0.14500000000043656</v>
      </c>
      <c r="H3051" s="337"/>
      <c r="I3051" s="333"/>
      <c r="J3051" s="82">
        <v>46</v>
      </c>
      <c r="K3051" s="321">
        <v>4</v>
      </c>
    </row>
    <row r="3052" spans="1:11" x14ac:dyDescent="0.3">
      <c r="A3052" s="341">
        <v>43027.683333333334</v>
      </c>
      <c r="B3052" s="355">
        <v>35117.597999999998</v>
      </c>
      <c r="C3052" s="355">
        <f t="shared" si="46"/>
        <v>0.27899999999499414</v>
      </c>
      <c r="D3052" s="420">
        <f t="shared" si="47"/>
        <v>0.13949999999749707</v>
      </c>
      <c r="H3052" s="337"/>
      <c r="I3052" s="333"/>
      <c r="J3052" s="82">
        <v>47</v>
      </c>
      <c r="K3052" s="82">
        <v>1</v>
      </c>
    </row>
    <row r="3053" spans="1:11" x14ac:dyDescent="0.3">
      <c r="A3053" s="317">
        <v>43027.724999999999</v>
      </c>
      <c r="B3053" s="355">
        <v>35117.883000000002</v>
      </c>
      <c r="C3053" s="355">
        <f t="shared" si="46"/>
        <v>0.28500000000349246</v>
      </c>
      <c r="D3053" s="420">
        <f t="shared" si="47"/>
        <v>0.14250000000174623</v>
      </c>
      <c r="H3053" s="337"/>
      <c r="I3053" s="333"/>
      <c r="J3053" s="82">
        <v>48</v>
      </c>
      <c r="K3053" s="319">
        <v>2</v>
      </c>
    </row>
    <row r="3054" spans="1:11" x14ac:dyDescent="0.3">
      <c r="A3054" s="341">
        <v>43027.76666666667</v>
      </c>
      <c r="B3054" s="355">
        <v>35118.175000000003</v>
      </c>
      <c r="C3054" s="355">
        <f t="shared" si="46"/>
        <v>0.29200000000128057</v>
      </c>
      <c r="D3054" s="420">
        <f t="shared" si="47"/>
        <v>0.14600000000064028</v>
      </c>
      <c r="H3054" s="337"/>
      <c r="I3054" s="333"/>
      <c r="J3054" s="82">
        <v>49</v>
      </c>
      <c r="K3054" s="320">
        <v>3</v>
      </c>
    </row>
    <row r="3055" spans="1:11" x14ac:dyDescent="0.3">
      <c r="A3055" s="317">
        <v>43027.808333333334</v>
      </c>
      <c r="B3055" s="355">
        <v>35118.457000000002</v>
      </c>
      <c r="C3055" s="355">
        <f t="shared" si="46"/>
        <v>0.2819999999992433</v>
      </c>
      <c r="D3055" s="420">
        <f t="shared" si="47"/>
        <v>0.14099999999962165</v>
      </c>
      <c r="H3055" s="337"/>
      <c r="I3055" s="333"/>
      <c r="J3055" s="82">
        <v>50</v>
      </c>
      <c r="K3055" s="321">
        <v>4</v>
      </c>
    </row>
    <row r="3056" spans="1:11" x14ac:dyDescent="0.3">
      <c r="A3056" s="341">
        <v>43027.85</v>
      </c>
      <c r="B3056" s="355">
        <v>35118.728999999999</v>
      </c>
      <c r="C3056" s="355">
        <f t="shared" si="46"/>
        <v>0.27199999999720603</v>
      </c>
      <c r="D3056" s="420">
        <f t="shared" si="47"/>
        <v>0.13599999999860302</v>
      </c>
      <c r="H3056" s="337"/>
      <c r="I3056" s="333"/>
      <c r="J3056" s="82">
        <v>51</v>
      </c>
      <c r="K3056" s="82">
        <v>1</v>
      </c>
    </row>
    <row r="3057" spans="1:11" x14ac:dyDescent="0.3">
      <c r="A3057" s="317">
        <v>43027.89166666667</v>
      </c>
      <c r="B3057" s="355">
        <v>35119.01</v>
      </c>
      <c r="C3057" s="355">
        <f t="shared" si="46"/>
        <v>0.28100000000267755</v>
      </c>
      <c r="D3057" s="420">
        <f t="shared" si="47"/>
        <v>0.14050000000133878</v>
      </c>
      <c r="H3057" s="337"/>
      <c r="I3057" s="333"/>
      <c r="J3057" s="82">
        <v>52</v>
      </c>
      <c r="K3057" s="319">
        <v>2</v>
      </c>
    </row>
    <row r="3058" spans="1:11" x14ac:dyDescent="0.3">
      <c r="A3058" s="341">
        <v>43027.933333333334</v>
      </c>
      <c r="B3058" s="355">
        <v>35119.298000000003</v>
      </c>
      <c r="C3058" s="355">
        <f t="shared" si="46"/>
        <v>0.28800000000046566</v>
      </c>
      <c r="D3058" s="420">
        <f t="shared" si="47"/>
        <v>0.14400000000023283</v>
      </c>
      <c r="H3058" s="337"/>
      <c r="I3058" s="333"/>
      <c r="J3058" s="82">
        <v>53</v>
      </c>
      <c r="K3058" s="320">
        <v>3</v>
      </c>
    </row>
    <row r="3059" spans="1:11" x14ac:dyDescent="0.3">
      <c r="A3059" s="322">
        <v>43027.974999999999</v>
      </c>
      <c r="B3059" s="356">
        <v>35119.578000000001</v>
      </c>
      <c r="C3059" s="356">
        <f t="shared" si="46"/>
        <v>0.27999999999883585</v>
      </c>
      <c r="D3059" s="418">
        <f t="shared" si="47"/>
        <v>0.13999999999941792</v>
      </c>
      <c r="E3059" s="336">
        <f>SUM(C3036:C3059)*7.4805194805</f>
        <v>51.540779220640644</v>
      </c>
      <c r="F3059" s="324">
        <f>AVERAGE(D3036:D3059)</f>
        <v>0.14354166666665455</v>
      </c>
      <c r="G3059" s="324">
        <f>_xlfn.STDEV.S(D3036:D3059)</f>
        <v>3.2165221115078419E-3</v>
      </c>
      <c r="H3059" s="337"/>
      <c r="I3059" s="333"/>
      <c r="J3059" s="82">
        <v>54</v>
      </c>
      <c r="K3059" s="321">
        <v>4</v>
      </c>
    </row>
    <row r="3060" spans="1:11" x14ac:dyDescent="0.3">
      <c r="A3060" s="341">
        <v>43028.01666666667</v>
      </c>
      <c r="B3060" s="355">
        <v>35119.858</v>
      </c>
      <c r="C3060" s="355">
        <f t="shared" si="46"/>
        <v>0.27999999999883585</v>
      </c>
      <c r="D3060" s="420">
        <f t="shared" si="47"/>
        <v>0.13999999999941792</v>
      </c>
      <c r="H3060" s="337"/>
      <c r="I3060" s="333"/>
      <c r="J3060" s="82">
        <v>55</v>
      </c>
      <c r="K3060" s="82">
        <v>1</v>
      </c>
    </row>
    <row r="3061" spans="1:11" x14ac:dyDescent="0.3">
      <c r="A3061" s="317">
        <v>43028.058333333334</v>
      </c>
      <c r="B3061" s="355">
        <v>35120.146999999997</v>
      </c>
      <c r="C3061" s="355">
        <f t="shared" si="46"/>
        <v>0.28899999999703141</v>
      </c>
      <c r="D3061" s="420">
        <f t="shared" si="47"/>
        <v>0.1444999999985157</v>
      </c>
      <c r="H3061" s="337"/>
      <c r="I3061" s="333"/>
      <c r="J3061" s="82">
        <v>56</v>
      </c>
      <c r="K3061" s="319">
        <v>2</v>
      </c>
    </row>
    <row r="3062" spans="1:11" x14ac:dyDescent="0.3">
      <c r="A3062" s="341">
        <v>43028.1</v>
      </c>
      <c r="B3062" s="355">
        <v>35120.434999999998</v>
      </c>
      <c r="C3062" s="355">
        <f t="shared" si="46"/>
        <v>0.28800000000046566</v>
      </c>
      <c r="D3062" s="420">
        <f t="shared" si="47"/>
        <v>0.14400000000023283</v>
      </c>
      <c r="H3062" s="337"/>
      <c r="I3062" s="333"/>
      <c r="J3062" s="82">
        <v>57</v>
      </c>
      <c r="K3062" s="320">
        <v>3</v>
      </c>
    </row>
    <row r="3063" spans="1:11" x14ac:dyDescent="0.3">
      <c r="A3063" s="317">
        <v>43028.14166666667</v>
      </c>
      <c r="B3063" s="355">
        <v>35120.716</v>
      </c>
      <c r="C3063" s="355">
        <f t="shared" si="46"/>
        <v>0.28100000000267755</v>
      </c>
      <c r="D3063" s="420">
        <f t="shared" si="47"/>
        <v>0.14050000000133878</v>
      </c>
      <c r="H3063" s="337"/>
      <c r="I3063" s="333"/>
      <c r="J3063" s="82">
        <v>58</v>
      </c>
      <c r="K3063" s="321">
        <v>4</v>
      </c>
    </row>
    <row r="3064" spans="1:11" x14ac:dyDescent="0.3">
      <c r="A3064" s="341">
        <v>43028.183333333334</v>
      </c>
      <c r="B3064" s="355">
        <v>35121.01</v>
      </c>
      <c r="C3064" s="355">
        <f t="shared" si="46"/>
        <v>0.29400000000168802</v>
      </c>
      <c r="D3064" s="420">
        <f t="shared" si="47"/>
        <v>0.14700000000084401</v>
      </c>
      <c r="H3064" s="337"/>
      <c r="I3064" s="333"/>
      <c r="J3064" s="82">
        <v>59</v>
      </c>
      <c r="K3064" s="82">
        <v>1</v>
      </c>
    </row>
    <row r="3065" spans="1:11" x14ac:dyDescent="0.3">
      <c r="A3065" s="317">
        <v>43028.224999999999</v>
      </c>
      <c r="B3065" s="355">
        <v>35121.309000000001</v>
      </c>
      <c r="C3065" s="355">
        <f t="shared" si="46"/>
        <v>0.29899999999906868</v>
      </c>
      <c r="D3065" s="420">
        <f t="shared" si="47"/>
        <v>0.14949999999953434</v>
      </c>
      <c r="H3065" s="337"/>
      <c r="I3065" s="333"/>
      <c r="J3065" s="82">
        <v>60</v>
      </c>
      <c r="K3065" s="319">
        <v>2</v>
      </c>
    </row>
    <row r="3066" spans="1:11" x14ac:dyDescent="0.3">
      <c r="A3066" s="341">
        <v>43028.26666666667</v>
      </c>
      <c r="B3066" s="355">
        <v>35121.597999999998</v>
      </c>
      <c r="C3066" s="355">
        <f t="shared" si="46"/>
        <v>0.28899999999703141</v>
      </c>
      <c r="D3066" s="420">
        <f t="shared" si="47"/>
        <v>0.1444999999985157</v>
      </c>
      <c r="H3066" s="337"/>
      <c r="I3066" s="333"/>
      <c r="J3066" s="82">
        <v>61</v>
      </c>
      <c r="K3066" s="320">
        <v>3</v>
      </c>
    </row>
    <row r="3067" spans="1:11" x14ac:dyDescent="0.3">
      <c r="A3067" s="317">
        <v>43028.308333333334</v>
      </c>
      <c r="B3067" s="355">
        <v>35121.883000000002</v>
      </c>
      <c r="C3067" s="355">
        <f t="shared" si="46"/>
        <v>0.28500000000349246</v>
      </c>
      <c r="D3067" s="420">
        <f t="shared" si="47"/>
        <v>0.14250000000174623</v>
      </c>
      <c r="H3067" s="337"/>
      <c r="I3067" s="333"/>
      <c r="J3067" s="82">
        <v>62</v>
      </c>
      <c r="K3067" s="321">
        <v>4</v>
      </c>
    </row>
    <row r="3068" spans="1:11" x14ac:dyDescent="0.3">
      <c r="A3068" s="341">
        <v>43028.35</v>
      </c>
      <c r="B3068" s="355">
        <v>35122.18</v>
      </c>
      <c r="C3068" s="355">
        <f t="shared" si="46"/>
        <v>0.29699999999866122</v>
      </c>
      <c r="D3068" s="420">
        <f t="shared" si="47"/>
        <v>0.14849999999933061</v>
      </c>
      <c r="H3068" s="337"/>
      <c r="I3068" s="333"/>
      <c r="J3068" s="82">
        <v>63</v>
      </c>
      <c r="K3068" s="82">
        <v>1</v>
      </c>
    </row>
    <row r="3069" spans="1:11" x14ac:dyDescent="0.3">
      <c r="A3069" s="317">
        <v>43028.39166666667</v>
      </c>
      <c r="B3069" s="355">
        <v>35122.472000000002</v>
      </c>
      <c r="C3069" s="355">
        <f t="shared" si="46"/>
        <v>0.29200000000128057</v>
      </c>
      <c r="D3069" s="420">
        <f t="shared" si="47"/>
        <v>0.14600000000064028</v>
      </c>
      <c r="H3069" s="337"/>
      <c r="I3069" s="333"/>
      <c r="J3069" s="82">
        <v>64</v>
      </c>
      <c r="K3069" s="319">
        <v>2</v>
      </c>
    </row>
    <row r="3070" spans="1:11" x14ac:dyDescent="0.3">
      <c r="A3070" s="341">
        <v>43028.433333333334</v>
      </c>
      <c r="B3070" s="355">
        <v>35122.756000000001</v>
      </c>
      <c r="C3070" s="355">
        <f t="shared" si="46"/>
        <v>0.28399999999965075</v>
      </c>
      <c r="D3070" s="420">
        <f t="shared" si="47"/>
        <v>0.14199999999982538</v>
      </c>
      <c r="H3070" s="337"/>
      <c r="I3070" s="333"/>
      <c r="J3070" s="82">
        <v>65</v>
      </c>
      <c r="K3070" s="320">
        <v>3</v>
      </c>
    </row>
    <row r="3071" spans="1:11" x14ac:dyDescent="0.3">
      <c r="A3071" s="317">
        <v>43028.474999999999</v>
      </c>
      <c r="B3071" s="355">
        <v>35123.048999999999</v>
      </c>
      <c r="C3071" s="355">
        <f t="shared" si="46"/>
        <v>0.29299999999784632</v>
      </c>
      <c r="D3071" s="420">
        <f t="shared" si="47"/>
        <v>0.14649999999892316</v>
      </c>
      <c r="H3071" s="337"/>
      <c r="I3071" s="333"/>
      <c r="J3071" s="82">
        <v>66</v>
      </c>
      <c r="K3071" s="321">
        <v>4</v>
      </c>
    </row>
    <row r="3072" spans="1:11" x14ac:dyDescent="0.3">
      <c r="A3072" s="341">
        <v>43028.51666666667</v>
      </c>
      <c r="B3072" s="355">
        <v>35123.339</v>
      </c>
      <c r="C3072" s="355">
        <f t="shared" si="46"/>
        <v>0.29000000000087311</v>
      </c>
      <c r="D3072" s="420">
        <f t="shared" si="47"/>
        <v>0.14500000000043656</v>
      </c>
      <c r="H3072" s="337"/>
      <c r="I3072" s="333"/>
      <c r="J3072" s="82">
        <v>67</v>
      </c>
      <c r="K3072" s="82">
        <v>1</v>
      </c>
    </row>
    <row r="3073" spans="1:12" x14ac:dyDescent="0.3">
      <c r="A3073" s="317">
        <v>43028.558333333334</v>
      </c>
      <c r="B3073" s="355">
        <v>35123.620000000003</v>
      </c>
      <c r="C3073" s="355">
        <f t="shared" si="46"/>
        <v>0.28100000000267755</v>
      </c>
      <c r="D3073" s="420">
        <f t="shared" si="47"/>
        <v>0.14050000000133878</v>
      </c>
      <c r="H3073" s="337"/>
      <c r="I3073" s="333"/>
      <c r="J3073" s="82">
        <v>68</v>
      </c>
      <c r="K3073" s="319">
        <v>2</v>
      </c>
    </row>
    <row r="3074" spans="1:12" x14ac:dyDescent="0.3">
      <c r="A3074" s="341">
        <v>43028.6</v>
      </c>
      <c r="B3074" s="355">
        <v>35123.909</v>
      </c>
      <c r="C3074" s="355">
        <f t="shared" si="46"/>
        <v>0.28899999999703141</v>
      </c>
      <c r="D3074" s="420">
        <f t="shared" si="47"/>
        <v>0.1444999999985157</v>
      </c>
      <c r="H3074" s="337"/>
      <c r="I3074" s="333"/>
      <c r="J3074" s="82">
        <v>69</v>
      </c>
      <c r="K3074" s="320">
        <v>3</v>
      </c>
    </row>
    <row r="3075" spans="1:12" x14ac:dyDescent="0.3">
      <c r="A3075" s="317">
        <v>43028.64166666667</v>
      </c>
      <c r="B3075" s="355">
        <v>35124.203000000001</v>
      </c>
      <c r="C3075" s="355">
        <f t="shared" si="46"/>
        <v>0.29400000000168802</v>
      </c>
      <c r="D3075" s="420">
        <f t="shared" si="47"/>
        <v>0.14700000000084401</v>
      </c>
      <c r="H3075" s="337"/>
      <c r="I3075" s="333"/>
      <c r="J3075" s="82">
        <v>70</v>
      </c>
      <c r="K3075" s="321">
        <v>4</v>
      </c>
    </row>
    <row r="3076" spans="1:12" x14ac:dyDescent="0.3">
      <c r="A3076" s="341">
        <v>43028.683333333334</v>
      </c>
      <c r="B3076" s="355">
        <v>35124.49</v>
      </c>
      <c r="C3076" s="355">
        <f t="shared" si="46"/>
        <v>0.28699999999662396</v>
      </c>
      <c r="D3076" s="420">
        <f t="shared" si="47"/>
        <v>0.14349999999831198</v>
      </c>
      <c r="H3076" s="337"/>
      <c r="I3076" s="333"/>
      <c r="J3076" s="82">
        <v>71</v>
      </c>
      <c r="K3076" s="82">
        <v>1</v>
      </c>
    </row>
    <row r="3077" spans="1:12" x14ac:dyDescent="0.3">
      <c r="A3077" s="317">
        <v>43028.724999999999</v>
      </c>
      <c r="B3077" s="355">
        <v>35124.769</v>
      </c>
      <c r="C3077" s="355">
        <f t="shared" si="46"/>
        <v>0.2790000000022701</v>
      </c>
      <c r="D3077" s="420">
        <f t="shared" si="47"/>
        <v>0.13950000000113505</v>
      </c>
      <c r="H3077" s="337"/>
      <c r="I3077" s="333"/>
      <c r="J3077" s="82">
        <v>72</v>
      </c>
      <c r="K3077" s="319">
        <v>2</v>
      </c>
    </row>
    <row r="3078" spans="1:12" x14ac:dyDescent="0.3">
      <c r="A3078" s="341">
        <v>43028.76666666667</v>
      </c>
      <c r="B3078" s="355">
        <v>35125.053999999996</v>
      </c>
      <c r="C3078" s="355">
        <f t="shared" si="46"/>
        <v>0.2849999999962165</v>
      </c>
      <c r="D3078" s="420">
        <f t="shared" si="47"/>
        <v>0.14249999999810825</v>
      </c>
      <c r="H3078" s="337"/>
      <c r="I3078" s="333"/>
      <c r="J3078" s="82">
        <v>73</v>
      </c>
      <c r="K3078" s="320">
        <v>3</v>
      </c>
    </row>
    <row r="3079" spans="1:12" x14ac:dyDescent="0.3">
      <c r="A3079" s="317">
        <v>43028.808333333334</v>
      </c>
      <c r="B3079" s="355">
        <v>35125.339</v>
      </c>
      <c r="C3079" s="355">
        <f t="shared" si="46"/>
        <v>0.28500000000349246</v>
      </c>
      <c r="D3079" s="420">
        <f t="shared" si="47"/>
        <v>0.14250000000174623</v>
      </c>
      <c r="H3079" s="337"/>
      <c r="I3079" s="333"/>
      <c r="J3079" s="82">
        <v>74</v>
      </c>
      <c r="K3079" s="321">
        <v>4</v>
      </c>
    </row>
    <row r="3080" spans="1:12" x14ac:dyDescent="0.3">
      <c r="A3080" s="341">
        <v>43028.85</v>
      </c>
      <c r="B3080" s="355">
        <v>35125.614999999998</v>
      </c>
      <c r="C3080" s="355">
        <f t="shared" si="46"/>
        <v>0.27599999999802094</v>
      </c>
      <c r="D3080" s="420">
        <f t="shared" si="47"/>
        <v>0.13799999999901047</v>
      </c>
      <c r="H3080" s="337"/>
      <c r="I3080" s="333"/>
      <c r="J3080" s="82">
        <v>75</v>
      </c>
      <c r="K3080" s="82">
        <v>1</v>
      </c>
    </row>
    <row r="3081" spans="1:12" x14ac:dyDescent="0.3">
      <c r="A3081" s="317">
        <v>43028.89166666667</v>
      </c>
      <c r="B3081" s="355">
        <v>35125.894999999997</v>
      </c>
      <c r="C3081" s="355">
        <f t="shared" si="46"/>
        <v>0.27999999999883585</v>
      </c>
      <c r="D3081" s="420">
        <f t="shared" si="47"/>
        <v>0.13999999999941792</v>
      </c>
      <c r="H3081" s="337"/>
      <c r="I3081" s="333"/>
      <c r="J3081" s="82">
        <v>76</v>
      </c>
      <c r="K3081" s="319">
        <v>2</v>
      </c>
    </row>
    <row r="3082" spans="1:12" x14ac:dyDescent="0.3">
      <c r="A3082" s="341">
        <v>43028.933333333334</v>
      </c>
      <c r="B3082" s="355">
        <v>35126.186000000002</v>
      </c>
      <c r="C3082" s="355">
        <f t="shared" si="46"/>
        <v>0.29100000000471482</v>
      </c>
      <c r="D3082" s="420">
        <f t="shared" si="47"/>
        <v>0.14550000000235741</v>
      </c>
      <c r="H3082" s="337"/>
      <c r="I3082" s="333"/>
      <c r="J3082" s="82">
        <v>77</v>
      </c>
      <c r="K3082" s="320">
        <v>3</v>
      </c>
    </row>
    <row r="3083" spans="1:12" x14ac:dyDescent="0.3">
      <c r="A3083" s="322">
        <v>43028.974999999999</v>
      </c>
      <c r="B3083" s="356">
        <v>35126.466999999997</v>
      </c>
      <c r="C3083" s="356">
        <f t="shared" si="46"/>
        <v>0.28099999999540159</v>
      </c>
      <c r="D3083" s="418">
        <f t="shared" si="47"/>
        <v>0.1404999999977008</v>
      </c>
      <c r="E3083" s="336">
        <f>SUM(C3060:C3083)*7.4805194805</f>
        <v>51.533298701131407</v>
      </c>
      <c r="F3083" s="324">
        <f>AVERAGE(D3060:D3083)</f>
        <v>0.14352083333324117</v>
      </c>
      <c r="G3083" s="324">
        <f>_xlfn.STDEV.S(D3060:D3083)</f>
        <v>3.0448786892146597E-3</v>
      </c>
      <c r="H3083" s="337"/>
      <c r="I3083" s="333"/>
      <c r="J3083" s="82">
        <v>78</v>
      </c>
      <c r="K3083" s="321">
        <v>4</v>
      </c>
    </row>
    <row r="3084" spans="1:12" x14ac:dyDescent="0.3">
      <c r="A3084" s="341">
        <v>43029.01666666667</v>
      </c>
      <c r="B3084" s="355">
        <v>35126.74</v>
      </c>
      <c r="C3084" s="355">
        <f t="shared" si="46"/>
        <v>0.27300000000104774</v>
      </c>
      <c r="D3084" s="420">
        <f t="shared" si="47"/>
        <v>0.13650000000052387</v>
      </c>
      <c r="H3084" s="337"/>
      <c r="I3084" s="333"/>
      <c r="J3084" s="82">
        <v>79</v>
      </c>
      <c r="K3084" s="82">
        <v>1</v>
      </c>
    </row>
    <row r="3085" spans="1:12" x14ac:dyDescent="0.3">
      <c r="A3085" s="317">
        <v>43029.046527777777</v>
      </c>
      <c r="B3085" s="355">
        <v>35127.031999999999</v>
      </c>
      <c r="C3085" s="355">
        <f t="shared" si="46"/>
        <v>0.29200000000128057</v>
      </c>
      <c r="D3085" s="420">
        <f t="shared" si="47"/>
        <v>0.14600000000064028</v>
      </c>
      <c r="H3085" s="337"/>
      <c r="I3085" s="333"/>
      <c r="J3085" s="82">
        <v>1</v>
      </c>
      <c r="K3085" s="319">
        <v>2</v>
      </c>
      <c r="L3085" s="345" t="s">
        <v>313</v>
      </c>
    </row>
    <row r="3086" spans="1:12" x14ac:dyDescent="0.3">
      <c r="A3086" s="341">
        <v>43029.088194444441</v>
      </c>
      <c r="B3086" s="355">
        <v>35127.326999999997</v>
      </c>
      <c r="C3086" s="355">
        <f t="shared" si="46"/>
        <v>0.29499999999825377</v>
      </c>
      <c r="D3086" s="420">
        <f t="shared" si="47"/>
        <v>0.14749999999912689</v>
      </c>
      <c r="H3086" s="337"/>
      <c r="I3086" s="333"/>
      <c r="J3086" s="82">
        <v>2</v>
      </c>
      <c r="K3086" s="320">
        <v>3</v>
      </c>
    </row>
    <row r="3087" spans="1:12" x14ac:dyDescent="0.3">
      <c r="A3087" s="317">
        <v>43029.129861111112</v>
      </c>
      <c r="B3087" s="355">
        <v>35127.608999999997</v>
      </c>
      <c r="C3087" s="355">
        <f t="shared" si="46"/>
        <v>0.2819999999992433</v>
      </c>
      <c r="D3087" s="420">
        <f t="shared" si="47"/>
        <v>0.14099999999962165</v>
      </c>
      <c r="H3087" s="337"/>
      <c r="I3087" s="333"/>
      <c r="J3087" s="82">
        <v>3</v>
      </c>
      <c r="K3087" s="321">
        <v>4</v>
      </c>
    </row>
    <row r="3088" spans="1:12" x14ac:dyDescent="0.3">
      <c r="A3088" s="341">
        <v>43029.171527777777</v>
      </c>
      <c r="B3088" s="355">
        <v>35127.898999999998</v>
      </c>
      <c r="C3088" s="355">
        <f t="shared" si="46"/>
        <v>0.29000000000087311</v>
      </c>
      <c r="D3088" s="420">
        <f t="shared" si="47"/>
        <v>0.14500000000043656</v>
      </c>
      <c r="H3088" s="337"/>
      <c r="I3088" s="333"/>
      <c r="J3088" s="82">
        <v>4</v>
      </c>
      <c r="K3088" s="82">
        <v>1</v>
      </c>
    </row>
    <row r="3089" spans="1:11" x14ac:dyDescent="0.3">
      <c r="A3089" s="317">
        <v>43029.213194444441</v>
      </c>
      <c r="B3089" s="355">
        <v>35128.197999999997</v>
      </c>
      <c r="C3089" s="355">
        <f t="shared" si="46"/>
        <v>0.29899999999906868</v>
      </c>
      <c r="D3089" s="420">
        <f t="shared" si="47"/>
        <v>0.14949999999953434</v>
      </c>
      <c r="H3089" s="337"/>
      <c r="I3089" s="333"/>
      <c r="J3089" s="82">
        <v>5</v>
      </c>
      <c r="K3089" s="319">
        <v>2</v>
      </c>
    </row>
    <row r="3090" spans="1:11" x14ac:dyDescent="0.3">
      <c r="A3090" s="341">
        <v>43029.254861111112</v>
      </c>
      <c r="B3090" s="355">
        <v>35128.491999999998</v>
      </c>
      <c r="C3090" s="355">
        <f t="shared" si="46"/>
        <v>0.29400000000168802</v>
      </c>
      <c r="D3090" s="420">
        <f t="shared" si="47"/>
        <v>0.14700000000084401</v>
      </c>
      <c r="H3090" s="337"/>
      <c r="I3090" s="333"/>
      <c r="J3090" s="82">
        <v>6</v>
      </c>
      <c r="K3090" s="320">
        <v>3</v>
      </c>
    </row>
    <row r="3091" spans="1:11" x14ac:dyDescent="0.3">
      <c r="A3091" s="317">
        <v>43029.296527719911</v>
      </c>
      <c r="B3091" s="355">
        <v>35128.781000000003</v>
      </c>
      <c r="C3091" s="355">
        <f t="shared" si="46"/>
        <v>0.28900000000430737</v>
      </c>
      <c r="D3091" s="420">
        <f t="shared" si="47"/>
        <v>0.14450000000215368</v>
      </c>
      <c r="H3091" s="337"/>
      <c r="I3091" s="333"/>
      <c r="J3091" s="82">
        <v>7</v>
      </c>
      <c r="K3091" s="321">
        <v>4</v>
      </c>
    </row>
    <row r="3092" spans="1:11" x14ac:dyDescent="0.3">
      <c r="A3092" s="341">
        <v>43029.338194386575</v>
      </c>
      <c r="B3092" s="355">
        <v>35129.078999999998</v>
      </c>
      <c r="C3092" s="355">
        <f t="shared" si="46"/>
        <v>0.29799999999522697</v>
      </c>
      <c r="D3092" s="420">
        <f t="shared" si="47"/>
        <v>0.14899999999761349</v>
      </c>
      <c r="H3092" s="337"/>
      <c r="I3092" s="333"/>
      <c r="J3092" s="82">
        <v>8</v>
      </c>
      <c r="K3092" s="82">
        <v>1</v>
      </c>
    </row>
    <row r="3093" spans="1:11" x14ac:dyDescent="0.3">
      <c r="A3093" s="317">
        <v>43029.379861053239</v>
      </c>
      <c r="B3093" s="355">
        <v>35129.372000000003</v>
      </c>
      <c r="C3093" s="355">
        <f t="shared" si="46"/>
        <v>0.29300000000512227</v>
      </c>
      <c r="D3093" s="420">
        <f t="shared" si="47"/>
        <v>0.14650000000256114</v>
      </c>
      <c r="H3093" s="337"/>
      <c r="I3093" s="333"/>
      <c r="J3093" s="82">
        <v>9</v>
      </c>
      <c r="K3093" s="319">
        <v>2</v>
      </c>
    </row>
    <row r="3094" spans="1:11" x14ac:dyDescent="0.3">
      <c r="A3094" s="341">
        <v>43029.421527719911</v>
      </c>
      <c r="B3094" s="355">
        <v>35129.652000000002</v>
      </c>
      <c r="C3094" s="355">
        <f t="shared" si="46"/>
        <v>0.27999999999883585</v>
      </c>
      <c r="D3094" s="420">
        <f t="shared" si="47"/>
        <v>0.13999999999941792</v>
      </c>
      <c r="H3094" s="337"/>
      <c r="I3094" s="333"/>
      <c r="J3094" s="82">
        <v>10</v>
      </c>
      <c r="K3094" s="320">
        <v>3</v>
      </c>
    </row>
    <row r="3095" spans="1:11" x14ac:dyDescent="0.3">
      <c r="A3095" s="317">
        <v>43029.463194386575</v>
      </c>
      <c r="B3095" s="355">
        <v>35129.932999999997</v>
      </c>
      <c r="C3095" s="355">
        <f t="shared" si="46"/>
        <v>0.28099999999540159</v>
      </c>
      <c r="D3095" s="420">
        <f t="shared" si="47"/>
        <v>0.1404999999977008</v>
      </c>
      <c r="H3095" s="337"/>
      <c r="I3095" s="333"/>
      <c r="J3095" s="82">
        <v>11</v>
      </c>
      <c r="K3095" s="321">
        <v>4</v>
      </c>
    </row>
    <row r="3096" spans="1:11" x14ac:dyDescent="0.3">
      <c r="A3096" s="341">
        <v>43029.504861053239</v>
      </c>
      <c r="B3096" s="355">
        <v>35130.224999999999</v>
      </c>
      <c r="C3096" s="355">
        <f t="shared" si="46"/>
        <v>0.29200000000128057</v>
      </c>
      <c r="D3096" s="420">
        <f t="shared" si="47"/>
        <v>0.14600000000064028</v>
      </c>
      <c r="H3096" s="337"/>
      <c r="I3096" s="333"/>
      <c r="J3096" s="82">
        <v>12</v>
      </c>
      <c r="K3096" s="82">
        <v>1</v>
      </c>
    </row>
    <row r="3097" spans="1:11" x14ac:dyDescent="0.3">
      <c r="A3097" s="317">
        <v>43029.546527719911</v>
      </c>
      <c r="B3097" s="355">
        <v>35130.510999999999</v>
      </c>
      <c r="C3097" s="355">
        <f t="shared" si="46"/>
        <v>0.28600000000005821</v>
      </c>
      <c r="D3097" s="420">
        <f t="shared" si="47"/>
        <v>0.1430000000000291</v>
      </c>
      <c r="H3097" s="337"/>
      <c r="I3097" s="333"/>
      <c r="J3097" s="82">
        <v>13</v>
      </c>
      <c r="K3097" s="319">
        <v>2</v>
      </c>
    </row>
    <row r="3098" spans="1:11" x14ac:dyDescent="0.3">
      <c r="A3098" s="341">
        <v>43029.588194386575</v>
      </c>
      <c r="B3098" s="355">
        <v>35130.788999999997</v>
      </c>
      <c r="C3098" s="355">
        <f t="shared" si="46"/>
        <v>0.27799999999842839</v>
      </c>
      <c r="D3098" s="420">
        <f t="shared" si="47"/>
        <v>0.1389999999992142</v>
      </c>
      <c r="H3098" s="337"/>
      <c r="I3098" s="333"/>
      <c r="J3098" s="82">
        <v>14</v>
      </c>
      <c r="K3098" s="320">
        <v>3</v>
      </c>
    </row>
    <row r="3099" spans="1:11" x14ac:dyDescent="0.3">
      <c r="A3099" s="317">
        <v>43029.629861053239</v>
      </c>
      <c r="B3099" s="355">
        <v>35131.078999999998</v>
      </c>
      <c r="C3099" s="355">
        <f t="shared" si="46"/>
        <v>0.29000000000087311</v>
      </c>
      <c r="D3099" s="420">
        <f t="shared" si="47"/>
        <v>0.14500000000043656</v>
      </c>
      <c r="H3099" s="337"/>
      <c r="I3099" s="333"/>
      <c r="J3099" s="82">
        <v>15</v>
      </c>
      <c r="K3099" s="321">
        <v>4</v>
      </c>
    </row>
    <row r="3100" spans="1:11" x14ac:dyDescent="0.3">
      <c r="A3100" s="341">
        <v>43029.671527719911</v>
      </c>
      <c r="B3100" s="355">
        <v>35131.362000000001</v>
      </c>
      <c r="C3100" s="355">
        <f t="shared" si="46"/>
        <v>0.28300000000308501</v>
      </c>
      <c r="D3100" s="420">
        <f t="shared" si="47"/>
        <v>0.1415000000015425</v>
      </c>
      <c r="H3100" s="337"/>
      <c r="I3100" s="333"/>
      <c r="J3100" s="82">
        <v>16</v>
      </c>
      <c r="K3100" s="82">
        <v>1</v>
      </c>
    </row>
    <row r="3101" spans="1:11" x14ac:dyDescent="0.3">
      <c r="A3101" s="317">
        <v>43029.713194386575</v>
      </c>
      <c r="B3101" s="355">
        <v>35131.642</v>
      </c>
      <c r="C3101" s="355">
        <f t="shared" si="46"/>
        <v>0.27999999999883585</v>
      </c>
      <c r="D3101" s="420">
        <f t="shared" si="47"/>
        <v>0.13999999999941792</v>
      </c>
      <c r="H3101" s="337"/>
      <c r="I3101" s="333"/>
      <c r="J3101" s="82">
        <v>17</v>
      </c>
      <c r="K3101" s="319">
        <v>2</v>
      </c>
    </row>
    <row r="3102" spans="1:11" x14ac:dyDescent="0.3">
      <c r="A3102" s="341">
        <v>43029.754861053239</v>
      </c>
      <c r="B3102" s="355">
        <v>35131.928</v>
      </c>
      <c r="C3102" s="355">
        <f t="shared" si="46"/>
        <v>0.28600000000005821</v>
      </c>
      <c r="D3102" s="420">
        <f t="shared" si="47"/>
        <v>0.1430000000000291</v>
      </c>
      <c r="H3102" s="337"/>
      <c r="I3102" s="333"/>
      <c r="J3102" s="82">
        <v>18</v>
      </c>
      <c r="K3102" s="320">
        <v>3</v>
      </c>
    </row>
    <row r="3103" spans="1:11" x14ac:dyDescent="0.3">
      <c r="A3103" s="317">
        <v>43029.796527719911</v>
      </c>
      <c r="B3103" s="355">
        <v>35132.216999999997</v>
      </c>
      <c r="C3103" s="355">
        <f t="shared" si="46"/>
        <v>0.28899999999703141</v>
      </c>
      <c r="D3103" s="420">
        <f t="shared" si="47"/>
        <v>0.1444999999985157</v>
      </c>
      <c r="H3103" s="337"/>
      <c r="I3103" s="333"/>
      <c r="J3103" s="82">
        <v>19</v>
      </c>
      <c r="K3103" s="321">
        <v>4</v>
      </c>
    </row>
    <row r="3104" spans="1:11" x14ac:dyDescent="0.3">
      <c r="A3104" s="341">
        <v>43029.838194386575</v>
      </c>
      <c r="B3104" s="355">
        <v>35132.498</v>
      </c>
      <c r="C3104" s="355">
        <f t="shared" si="46"/>
        <v>0.28100000000267755</v>
      </c>
      <c r="D3104" s="420">
        <f t="shared" si="47"/>
        <v>0.14050000000133878</v>
      </c>
      <c r="H3104" s="337"/>
      <c r="I3104" s="333"/>
      <c r="J3104" s="82">
        <v>20</v>
      </c>
      <c r="K3104" s="82">
        <v>1</v>
      </c>
    </row>
    <row r="3105" spans="1:11" x14ac:dyDescent="0.3">
      <c r="A3105" s="317">
        <v>43029.879861053239</v>
      </c>
      <c r="B3105" s="355">
        <v>35132.771999999997</v>
      </c>
      <c r="C3105" s="355">
        <f t="shared" si="46"/>
        <v>0.27399999999761349</v>
      </c>
      <c r="D3105" s="420">
        <f t="shared" si="47"/>
        <v>0.13699999999880674</v>
      </c>
      <c r="H3105" s="337"/>
      <c r="I3105" s="333"/>
      <c r="J3105" s="82">
        <v>21</v>
      </c>
      <c r="K3105" s="319">
        <v>2</v>
      </c>
    </row>
    <row r="3106" spans="1:11" x14ac:dyDescent="0.3">
      <c r="A3106" s="341">
        <v>43029.921527719911</v>
      </c>
      <c r="B3106" s="355">
        <v>35133.061000000002</v>
      </c>
      <c r="C3106" s="355">
        <f t="shared" si="46"/>
        <v>0.28900000000430737</v>
      </c>
      <c r="D3106" s="420">
        <f t="shared" si="47"/>
        <v>0.14450000000215368</v>
      </c>
      <c r="H3106" s="337"/>
      <c r="I3106" s="333"/>
      <c r="J3106" s="82">
        <v>22</v>
      </c>
      <c r="K3106" s="320">
        <v>3</v>
      </c>
    </row>
    <row r="3107" spans="1:11" x14ac:dyDescent="0.3">
      <c r="A3107" s="322">
        <v>43029.963194386575</v>
      </c>
      <c r="B3107" s="356">
        <v>35133.349000000002</v>
      </c>
      <c r="C3107" s="356">
        <f t="shared" si="46"/>
        <v>0.28800000000046566</v>
      </c>
      <c r="D3107" s="418">
        <f t="shared" si="47"/>
        <v>0.14400000000023283</v>
      </c>
      <c r="E3107" s="336">
        <f>SUM(C3084:C3107)*7.4805194805</f>
        <v>51.480935064838881</v>
      </c>
      <c r="F3107" s="324">
        <f>AVERAGE(D3084:D3107)</f>
        <v>0.1433750000001055</v>
      </c>
      <c r="G3107" s="324">
        <f>_xlfn.STDEV.S(D3084:D3107)</f>
        <v>3.5393747914052882E-3</v>
      </c>
      <c r="H3107" s="337"/>
      <c r="I3107" s="333"/>
      <c r="J3107" s="82">
        <v>23</v>
      </c>
      <c r="K3107" s="321">
        <v>4</v>
      </c>
    </row>
    <row r="3108" spans="1:11" x14ac:dyDescent="0.3">
      <c r="A3108" s="341">
        <v>43030.004861053239</v>
      </c>
      <c r="B3108" s="355">
        <v>35133.627999999997</v>
      </c>
      <c r="C3108" s="355">
        <f t="shared" si="46"/>
        <v>0.27899999999499414</v>
      </c>
      <c r="D3108" s="420">
        <f t="shared" si="47"/>
        <v>0.13949999999749707</v>
      </c>
      <c r="H3108" s="337"/>
      <c r="I3108" s="333"/>
      <c r="J3108" s="82">
        <v>24</v>
      </c>
      <c r="K3108" s="82">
        <v>1</v>
      </c>
    </row>
    <row r="3109" spans="1:11" x14ac:dyDescent="0.3">
      <c r="A3109" s="317">
        <v>43030.046527719911</v>
      </c>
      <c r="B3109" s="355">
        <v>35133.917999999998</v>
      </c>
      <c r="C3109" s="355">
        <f t="shared" si="46"/>
        <v>0.29000000000087311</v>
      </c>
      <c r="D3109" s="420">
        <f t="shared" si="47"/>
        <v>0.14500000000043656</v>
      </c>
      <c r="H3109" s="337"/>
      <c r="I3109" s="333"/>
      <c r="J3109" s="82">
        <v>25</v>
      </c>
      <c r="K3109" s="319">
        <v>2</v>
      </c>
    </row>
    <row r="3110" spans="1:11" x14ac:dyDescent="0.3">
      <c r="A3110" s="341">
        <v>43030.088194386575</v>
      </c>
      <c r="B3110" s="355">
        <v>35134.211000000003</v>
      </c>
      <c r="C3110" s="355">
        <f t="shared" si="46"/>
        <v>0.29300000000512227</v>
      </c>
      <c r="D3110" s="420">
        <f t="shared" si="47"/>
        <v>0.14650000000256114</v>
      </c>
      <c r="H3110" s="337"/>
      <c r="I3110" s="333"/>
      <c r="J3110" s="82">
        <v>26</v>
      </c>
      <c r="K3110" s="320">
        <v>3</v>
      </c>
    </row>
    <row r="3111" spans="1:11" x14ac:dyDescent="0.3">
      <c r="A3111" s="317">
        <v>43030.129861053239</v>
      </c>
      <c r="B3111" s="355">
        <v>35134.499000000003</v>
      </c>
      <c r="C3111" s="355">
        <f t="shared" si="46"/>
        <v>0.28800000000046566</v>
      </c>
      <c r="D3111" s="420">
        <f t="shared" si="47"/>
        <v>0.14400000000023283</v>
      </c>
      <c r="H3111" s="337"/>
      <c r="I3111" s="333"/>
      <c r="J3111" s="82">
        <v>27</v>
      </c>
      <c r="K3111" s="321">
        <v>4</v>
      </c>
    </row>
    <row r="3112" spans="1:11" x14ac:dyDescent="0.3">
      <c r="A3112" s="341">
        <v>43030.171527719911</v>
      </c>
      <c r="B3112" s="355">
        <v>35134.784</v>
      </c>
      <c r="C3112" s="355">
        <f t="shared" si="46"/>
        <v>0.2849999999962165</v>
      </c>
      <c r="D3112" s="420">
        <f t="shared" si="47"/>
        <v>0.14249999999810825</v>
      </c>
      <c r="H3112" s="337"/>
      <c r="I3112" s="333"/>
      <c r="J3112" s="82">
        <v>28</v>
      </c>
      <c r="K3112" s="82">
        <v>1</v>
      </c>
    </row>
    <row r="3113" spans="1:11" x14ac:dyDescent="0.3">
      <c r="A3113" s="317">
        <v>43030.213194386575</v>
      </c>
      <c r="B3113" s="355">
        <v>35135.089</v>
      </c>
      <c r="C3113" s="355">
        <f t="shared" si="46"/>
        <v>0.30500000000029104</v>
      </c>
      <c r="D3113" s="420">
        <f t="shared" si="47"/>
        <v>0.15250000000014552</v>
      </c>
      <c r="H3113" s="337"/>
      <c r="I3113" s="333"/>
      <c r="J3113" s="82">
        <v>29</v>
      </c>
      <c r="K3113" s="319">
        <v>2</v>
      </c>
    </row>
    <row r="3114" spans="1:11" x14ac:dyDescent="0.3">
      <c r="A3114" s="341">
        <v>43030.254861053239</v>
      </c>
      <c r="B3114" s="355">
        <v>35135.387999999999</v>
      </c>
      <c r="C3114" s="355">
        <f t="shared" si="46"/>
        <v>0.29899999999906868</v>
      </c>
      <c r="D3114" s="420">
        <f t="shared" si="47"/>
        <v>0.14949999999953434</v>
      </c>
      <c r="H3114" s="337"/>
      <c r="I3114" s="333"/>
      <c r="J3114" s="82">
        <v>30</v>
      </c>
      <c r="K3114" s="320">
        <v>3</v>
      </c>
    </row>
    <row r="3115" spans="1:11" x14ac:dyDescent="0.3">
      <c r="A3115" s="317">
        <v>43030.296527719911</v>
      </c>
      <c r="B3115" s="355">
        <v>35135.671000000002</v>
      </c>
      <c r="C3115" s="355">
        <f t="shared" si="46"/>
        <v>0.28300000000308501</v>
      </c>
      <c r="D3115" s="420">
        <f t="shared" si="47"/>
        <v>0.1415000000015425</v>
      </c>
      <c r="H3115" s="337"/>
      <c r="I3115" s="333"/>
      <c r="J3115" s="82">
        <v>31</v>
      </c>
      <c r="K3115" s="321">
        <v>4</v>
      </c>
    </row>
    <row r="3116" spans="1:11" x14ac:dyDescent="0.3">
      <c r="A3116" s="341">
        <v>43030.338194386575</v>
      </c>
      <c r="B3116" s="355">
        <v>35135.961000000003</v>
      </c>
      <c r="C3116" s="355">
        <f t="shared" si="46"/>
        <v>0.29000000000087311</v>
      </c>
      <c r="D3116" s="420">
        <f t="shared" si="47"/>
        <v>0.14500000000043656</v>
      </c>
      <c r="H3116" s="337"/>
      <c r="I3116" s="333"/>
      <c r="J3116" s="82">
        <v>32</v>
      </c>
      <c r="K3116" s="82">
        <v>1</v>
      </c>
    </row>
    <row r="3117" spans="1:11" x14ac:dyDescent="0.3">
      <c r="A3117" s="317">
        <v>43030.379861053239</v>
      </c>
      <c r="B3117" s="355">
        <v>35136.258000000002</v>
      </c>
      <c r="C3117" s="355">
        <f t="shared" si="46"/>
        <v>0.29699999999866122</v>
      </c>
      <c r="D3117" s="420">
        <f t="shared" si="47"/>
        <v>0.14849999999933061</v>
      </c>
      <c r="H3117" s="337"/>
      <c r="I3117" s="333"/>
      <c r="J3117" s="82">
        <v>33</v>
      </c>
      <c r="K3117" s="319">
        <v>2</v>
      </c>
    </row>
    <row r="3118" spans="1:11" x14ac:dyDescent="0.3">
      <c r="A3118" s="341">
        <v>43030.421527719911</v>
      </c>
      <c r="B3118" s="355">
        <v>35136.542999999998</v>
      </c>
      <c r="C3118" s="355">
        <f t="shared" si="46"/>
        <v>0.2849999999962165</v>
      </c>
      <c r="D3118" s="420">
        <f t="shared" si="47"/>
        <v>0.14249999999810825</v>
      </c>
      <c r="H3118" s="337"/>
      <c r="I3118" s="333"/>
      <c r="J3118" s="82">
        <v>34</v>
      </c>
      <c r="K3118" s="320">
        <v>3</v>
      </c>
    </row>
    <row r="3119" spans="1:11" x14ac:dyDescent="0.3">
      <c r="A3119" s="317">
        <v>43030.463194386575</v>
      </c>
      <c r="B3119" s="355">
        <v>35136.822</v>
      </c>
      <c r="C3119" s="355">
        <f t="shared" si="46"/>
        <v>0.2790000000022701</v>
      </c>
      <c r="D3119" s="420">
        <f t="shared" si="47"/>
        <v>0.13950000000113505</v>
      </c>
      <c r="H3119" s="337"/>
      <c r="I3119" s="333"/>
      <c r="J3119" s="82">
        <v>35</v>
      </c>
      <c r="K3119" s="321">
        <v>4</v>
      </c>
    </row>
    <row r="3120" spans="1:11" x14ac:dyDescent="0.3">
      <c r="A3120" s="341">
        <v>43030.504861053239</v>
      </c>
      <c r="B3120" s="355">
        <v>35137.112999999998</v>
      </c>
      <c r="C3120" s="355">
        <f t="shared" si="46"/>
        <v>0.29099999999743886</v>
      </c>
      <c r="D3120" s="420">
        <f t="shared" si="47"/>
        <v>0.14549999999871943</v>
      </c>
      <c r="H3120" s="337"/>
      <c r="I3120" s="333"/>
      <c r="J3120" s="82">
        <v>36</v>
      </c>
      <c r="K3120" s="82">
        <v>1</v>
      </c>
    </row>
    <row r="3121" spans="1:11" x14ac:dyDescent="0.3">
      <c r="A3121" s="317">
        <v>43030.546527719911</v>
      </c>
      <c r="B3121" s="355">
        <v>35137.398999999998</v>
      </c>
      <c r="C3121" s="355">
        <f t="shared" si="46"/>
        <v>0.28600000000005821</v>
      </c>
      <c r="D3121" s="420">
        <f t="shared" si="47"/>
        <v>0.1430000000000291</v>
      </c>
      <c r="H3121" s="337"/>
      <c r="I3121" s="333"/>
      <c r="J3121" s="82">
        <v>37</v>
      </c>
      <c r="K3121" s="319">
        <v>2</v>
      </c>
    </row>
    <row r="3122" spans="1:11" x14ac:dyDescent="0.3">
      <c r="A3122" s="341">
        <v>43030.588194386575</v>
      </c>
      <c r="B3122" s="355">
        <v>35137.671000000002</v>
      </c>
      <c r="C3122" s="355">
        <f t="shared" si="46"/>
        <v>0.27200000000448199</v>
      </c>
      <c r="D3122" s="420">
        <f t="shared" si="47"/>
        <v>0.13600000000224099</v>
      </c>
      <c r="H3122" s="337"/>
      <c r="I3122" s="333"/>
      <c r="J3122" s="82">
        <v>38</v>
      </c>
      <c r="K3122" s="320">
        <v>3</v>
      </c>
    </row>
    <row r="3123" spans="1:11" x14ac:dyDescent="0.3">
      <c r="A3123" s="317">
        <v>43030.629861053239</v>
      </c>
      <c r="B3123" s="355">
        <v>35137.946000000004</v>
      </c>
      <c r="C3123" s="355">
        <f t="shared" si="46"/>
        <v>0.27500000000145519</v>
      </c>
      <c r="D3123" s="420">
        <f t="shared" si="47"/>
        <v>0.1375000000007276</v>
      </c>
      <c r="H3123" s="337"/>
      <c r="I3123" s="333"/>
      <c r="J3123" s="82">
        <v>39</v>
      </c>
      <c r="K3123" s="321">
        <v>4</v>
      </c>
    </row>
    <row r="3124" spans="1:11" x14ac:dyDescent="0.3">
      <c r="A3124" s="341">
        <v>43030.671527719911</v>
      </c>
      <c r="B3124" s="355">
        <v>35138.231</v>
      </c>
      <c r="C3124" s="355">
        <f t="shared" si="46"/>
        <v>0.2849999999962165</v>
      </c>
      <c r="D3124" s="420">
        <f t="shared" si="47"/>
        <v>0.14249999999810825</v>
      </c>
      <c r="H3124" s="337"/>
      <c r="I3124" s="333"/>
      <c r="J3124" s="82">
        <v>40</v>
      </c>
      <c r="K3124" s="82">
        <v>1</v>
      </c>
    </row>
    <row r="3125" spans="1:11" x14ac:dyDescent="0.3">
      <c r="A3125" s="317">
        <v>43030.713194386575</v>
      </c>
      <c r="B3125" s="355">
        <v>35138.512000000002</v>
      </c>
      <c r="C3125" s="355">
        <f t="shared" si="46"/>
        <v>0.28100000000267755</v>
      </c>
      <c r="D3125" s="420">
        <f t="shared" si="47"/>
        <v>0.14050000000133878</v>
      </c>
      <c r="H3125" s="337"/>
      <c r="I3125" s="333"/>
      <c r="J3125" s="82">
        <v>41</v>
      </c>
      <c r="K3125" s="319">
        <v>2</v>
      </c>
    </row>
    <row r="3126" spans="1:11" x14ac:dyDescent="0.3">
      <c r="A3126" s="341">
        <v>43030.754861053239</v>
      </c>
      <c r="B3126" s="355">
        <v>35138.786999999997</v>
      </c>
      <c r="C3126" s="355">
        <f t="shared" si="46"/>
        <v>0.27499999999417923</v>
      </c>
      <c r="D3126" s="420">
        <f t="shared" si="47"/>
        <v>0.13749999999708962</v>
      </c>
      <c r="H3126" s="337"/>
      <c r="I3126" s="333"/>
      <c r="J3126" s="82">
        <v>42</v>
      </c>
      <c r="K3126" s="320">
        <v>3</v>
      </c>
    </row>
    <row r="3127" spans="1:11" x14ac:dyDescent="0.3">
      <c r="A3127" s="317">
        <v>43030.796527719911</v>
      </c>
      <c r="B3127" s="355">
        <v>35139.07</v>
      </c>
      <c r="C3127" s="355">
        <f t="shared" si="46"/>
        <v>0.28300000000308501</v>
      </c>
      <c r="D3127" s="420">
        <f t="shared" si="47"/>
        <v>0.1415000000015425</v>
      </c>
      <c r="H3127" s="337"/>
      <c r="I3127" s="333"/>
      <c r="J3127" s="82">
        <v>43</v>
      </c>
      <c r="K3127" s="321">
        <v>4</v>
      </c>
    </row>
    <row r="3128" spans="1:11" x14ac:dyDescent="0.3">
      <c r="A3128" s="341">
        <v>43030.838194386575</v>
      </c>
      <c r="B3128" s="355">
        <v>35139.353000000003</v>
      </c>
      <c r="C3128" s="355">
        <f t="shared" si="46"/>
        <v>0.28300000000308501</v>
      </c>
      <c r="D3128" s="420">
        <f t="shared" si="47"/>
        <v>0.1415000000015425</v>
      </c>
      <c r="H3128" s="337"/>
      <c r="I3128" s="333"/>
      <c r="J3128" s="82">
        <v>44</v>
      </c>
      <c r="K3128" s="82">
        <v>1</v>
      </c>
    </row>
    <row r="3129" spans="1:11" x14ac:dyDescent="0.3">
      <c r="A3129" s="317">
        <v>43030.879861053239</v>
      </c>
      <c r="B3129" s="355">
        <v>35139.629999999997</v>
      </c>
      <c r="C3129" s="355">
        <f t="shared" si="46"/>
        <v>0.27699999999458669</v>
      </c>
      <c r="D3129" s="420">
        <f t="shared" si="47"/>
        <v>0.13849999999729334</v>
      </c>
      <c r="H3129" s="337"/>
      <c r="I3129" s="333"/>
      <c r="J3129" s="82">
        <v>45</v>
      </c>
      <c r="K3129" s="319">
        <v>2</v>
      </c>
    </row>
    <row r="3130" spans="1:11" x14ac:dyDescent="0.3">
      <c r="A3130" s="341">
        <v>43030.921527719911</v>
      </c>
      <c r="B3130" s="355">
        <v>35139.915000000001</v>
      </c>
      <c r="C3130" s="355">
        <f t="shared" si="46"/>
        <v>0.28500000000349246</v>
      </c>
      <c r="D3130" s="420">
        <f t="shared" si="47"/>
        <v>0.14250000000174623</v>
      </c>
      <c r="H3130" s="337"/>
      <c r="I3130" s="333"/>
      <c r="J3130" s="82">
        <v>46</v>
      </c>
      <c r="K3130" s="320">
        <v>3</v>
      </c>
    </row>
    <row r="3131" spans="1:11" x14ac:dyDescent="0.3">
      <c r="A3131" s="322">
        <v>43030.963194386575</v>
      </c>
      <c r="B3131" s="356">
        <v>35140.201000000001</v>
      </c>
      <c r="C3131" s="356">
        <f t="shared" si="46"/>
        <v>0.28600000000005821</v>
      </c>
      <c r="D3131" s="418">
        <f t="shared" si="47"/>
        <v>0.1430000000000291</v>
      </c>
      <c r="E3131" s="336">
        <f>SUM(C3108:C3131)*7.4805194805</f>
        <v>51.256519480378159</v>
      </c>
      <c r="F3131" s="324">
        <f>AVERAGE(D3108:D3131)</f>
        <v>0.14274999999997817</v>
      </c>
      <c r="G3131" s="324">
        <f>_xlfn.STDEV.S(D3108:D3131)</f>
        <v>3.9397638420424321E-3</v>
      </c>
      <c r="H3131" s="343"/>
      <c r="I3131" s="344">
        <f>AVERAGE(D2964:D3131)</f>
        <v>0.14340178571429923</v>
      </c>
      <c r="J3131" s="82">
        <v>47</v>
      </c>
      <c r="K3131" s="321">
        <v>4</v>
      </c>
    </row>
    <row r="3132" spans="1:11" x14ac:dyDescent="0.3">
      <c r="A3132" s="341">
        <v>43031.004861053239</v>
      </c>
      <c r="B3132" s="355">
        <v>35140.482000000004</v>
      </c>
      <c r="C3132" s="355">
        <f t="shared" si="46"/>
        <v>0.28100000000267755</v>
      </c>
      <c r="D3132" s="420">
        <f t="shared" si="47"/>
        <v>0.14050000000133878</v>
      </c>
      <c r="H3132" s="337"/>
      <c r="I3132" s="333"/>
      <c r="J3132" s="82">
        <v>48</v>
      </c>
      <c r="K3132" s="82">
        <v>1</v>
      </c>
    </row>
    <row r="3133" spans="1:11" x14ac:dyDescent="0.3">
      <c r="A3133" s="317">
        <v>43031.046527719911</v>
      </c>
      <c r="B3133" s="355">
        <v>35140.767999999996</v>
      </c>
      <c r="C3133" s="355">
        <f t="shared" si="46"/>
        <v>0.28599999999278225</v>
      </c>
      <c r="D3133" s="420">
        <f t="shared" si="47"/>
        <v>0.14299999999639113</v>
      </c>
      <c r="H3133" s="337"/>
      <c r="I3133" s="333"/>
      <c r="J3133" s="82">
        <v>49</v>
      </c>
      <c r="K3133" s="319">
        <v>2</v>
      </c>
    </row>
    <row r="3134" spans="1:11" x14ac:dyDescent="0.3">
      <c r="A3134" s="341">
        <v>43031.088194386575</v>
      </c>
      <c r="B3134" s="355">
        <v>35141.063000000002</v>
      </c>
      <c r="C3134" s="355">
        <f t="shared" si="46"/>
        <v>0.29500000000552973</v>
      </c>
      <c r="D3134" s="420">
        <f t="shared" si="47"/>
        <v>0.14750000000276486</v>
      </c>
      <c r="H3134" s="337"/>
      <c r="I3134" s="333"/>
      <c r="J3134" s="82">
        <v>50</v>
      </c>
      <c r="K3134" s="320">
        <v>3</v>
      </c>
    </row>
    <row r="3135" spans="1:11" x14ac:dyDescent="0.3">
      <c r="A3135" s="317">
        <v>43031.129861053239</v>
      </c>
      <c r="B3135" s="355">
        <v>35141.358999999997</v>
      </c>
      <c r="C3135" s="355">
        <f t="shared" si="46"/>
        <v>0.29599999999481952</v>
      </c>
      <c r="D3135" s="420">
        <f t="shared" si="47"/>
        <v>0.14799999999740976</v>
      </c>
      <c r="H3135" s="337"/>
      <c r="I3135" s="333"/>
      <c r="J3135" s="82">
        <v>51</v>
      </c>
      <c r="K3135" s="321">
        <v>4</v>
      </c>
    </row>
    <row r="3136" spans="1:11" x14ac:dyDescent="0.3">
      <c r="A3136" s="341">
        <v>43031.171527719911</v>
      </c>
      <c r="B3136" s="355">
        <v>35141.644</v>
      </c>
      <c r="C3136" s="355">
        <f t="shared" si="46"/>
        <v>0.28500000000349246</v>
      </c>
      <c r="D3136" s="420">
        <f t="shared" si="47"/>
        <v>0.14250000000174623</v>
      </c>
      <c r="H3136" s="337"/>
      <c r="I3136" s="333"/>
      <c r="J3136" s="82">
        <v>52</v>
      </c>
      <c r="K3136" s="82">
        <v>1</v>
      </c>
    </row>
    <row r="3137" spans="1:11" x14ac:dyDescent="0.3">
      <c r="A3137" s="317">
        <v>43031.213194386575</v>
      </c>
      <c r="B3137" s="355">
        <v>35141.936999999998</v>
      </c>
      <c r="C3137" s="355">
        <f t="shared" si="46"/>
        <v>0.29299999999784632</v>
      </c>
      <c r="D3137" s="420">
        <f t="shared" si="47"/>
        <v>0.14649999999892316</v>
      </c>
      <c r="H3137" s="337"/>
      <c r="I3137" s="333"/>
      <c r="J3137" s="82">
        <v>53</v>
      </c>
      <c r="K3137" s="319">
        <v>2</v>
      </c>
    </row>
    <row r="3138" spans="1:11" x14ac:dyDescent="0.3">
      <c r="A3138" s="341">
        <v>43031.254861053239</v>
      </c>
      <c r="B3138" s="355">
        <v>35142.235999999997</v>
      </c>
      <c r="C3138" s="355">
        <f t="shared" si="46"/>
        <v>0.29899999999906868</v>
      </c>
      <c r="D3138" s="420">
        <f t="shared" si="47"/>
        <v>0.14949999999953434</v>
      </c>
      <c r="H3138" s="337"/>
      <c r="I3138" s="333"/>
      <c r="J3138" s="82">
        <v>54</v>
      </c>
      <c r="K3138" s="320">
        <v>3</v>
      </c>
    </row>
    <row r="3139" spans="1:11" x14ac:dyDescent="0.3">
      <c r="A3139" s="317">
        <v>43031.296527719911</v>
      </c>
      <c r="B3139" s="355">
        <v>35142.525000000001</v>
      </c>
      <c r="C3139" s="355">
        <f t="shared" si="46"/>
        <v>0.28900000000430737</v>
      </c>
      <c r="D3139" s="420">
        <f t="shared" si="47"/>
        <v>0.14450000000215368</v>
      </c>
      <c r="H3139" s="337"/>
      <c r="I3139" s="333"/>
      <c r="J3139" s="82">
        <v>55</v>
      </c>
      <c r="K3139" s="321">
        <v>4</v>
      </c>
    </row>
    <row r="3140" spans="1:11" x14ac:dyDescent="0.3">
      <c r="A3140" s="341">
        <v>43031.338194386575</v>
      </c>
      <c r="B3140" s="355">
        <v>35142.811000000002</v>
      </c>
      <c r="C3140" s="355">
        <f t="shared" si="46"/>
        <v>0.28600000000005821</v>
      </c>
      <c r="D3140" s="420">
        <f t="shared" si="47"/>
        <v>0.1430000000000291</v>
      </c>
      <c r="H3140" s="337"/>
      <c r="I3140" s="333"/>
      <c r="J3140" s="82">
        <v>56</v>
      </c>
      <c r="K3140" s="82">
        <v>1</v>
      </c>
    </row>
    <row r="3141" spans="1:11" x14ac:dyDescent="0.3">
      <c r="A3141" s="317">
        <v>43031.379861053239</v>
      </c>
      <c r="B3141" s="355">
        <v>35143.108999999997</v>
      </c>
      <c r="C3141" s="355">
        <f t="shared" si="46"/>
        <v>0.29799999999522697</v>
      </c>
      <c r="D3141" s="420">
        <f t="shared" si="47"/>
        <v>0.14899999999761349</v>
      </c>
      <c r="H3141" s="337"/>
      <c r="I3141" s="333"/>
      <c r="J3141" s="82">
        <v>57</v>
      </c>
      <c r="K3141" s="319">
        <v>2</v>
      </c>
    </row>
    <row r="3142" spans="1:11" x14ac:dyDescent="0.3">
      <c r="A3142" s="341">
        <v>43031.421527719911</v>
      </c>
      <c r="B3142" s="355">
        <v>35143.4</v>
      </c>
      <c r="C3142" s="355">
        <f t="shared" si="46"/>
        <v>0.29100000000471482</v>
      </c>
      <c r="D3142" s="420">
        <f t="shared" si="47"/>
        <v>0.14550000000235741</v>
      </c>
      <c r="H3142" s="337"/>
      <c r="I3142" s="333"/>
      <c r="J3142" s="82">
        <v>58</v>
      </c>
      <c r="K3142" s="320">
        <v>3</v>
      </c>
    </row>
    <row r="3143" spans="1:11" x14ac:dyDescent="0.3">
      <c r="A3143" s="317">
        <v>43031.463194386575</v>
      </c>
      <c r="B3143" s="355">
        <v>35143.678999999996</v>
      </c>
      <c r="C3143" s="355">
        <f t="shared" si="46"/>
        <v>0.27899999999499414</v>
      </c>
      <c r="D3143" s="420">
        <f t="shared" si="47"/>
        <v>0.13949999999749707</v>
      </c>
      <c r="H3143" s="337"/>
      <c r="I3143" s="333"/>
      <c r="J3143" s="82">
        <v>59</v>
      </c>
      <c r="K3143" s="321">
        <v>4</v>
      </c>
    </row>
    <row r="3144" spans="1:11" x14ac:dyDescent="0.3">
      <c r="A3144" s="341">
        <v>43031.504861053239</v>
      </c>
      <c r="B3144" s="355">
        <v>35143.968999999997</v>
      </c>
      <c r="C3144" s="355">
        <f t="shared" si="46"/>
        <v>0.29000000000087311</v>
      </c>
      <c r="D3144" s="420">
        <f t="shared" si="47"/>
        <v>0.14500000000043656</v>
      </c>
      <c r="H3144" s="337"/>
      <c r="I3144" s="333"/>
      <c r="J3144" s="82">
        <v>60</v>
      </c>
      <c r="K3144" s="82">
        <v>1</v>
      </c>
    </row>
    <row r="3145" spans="1:11" x14ac:dyDescent="0.3">
      <c r="A3145" s="317">
        <v>43031.546527719911</v>
      </c>
      <c r="B3145" s="355">
        <v>35144.267999999996</v>
      </c>
      <c r="C3145" s="355">
        <f t="shared" si="46"/>
        <v>0.29899999999906868</v>
      </c>
      <c r="D3145" s="420">
        <f t="shared" si="47"/>
        <v>0.14949999999953434</v>
      </c>
      <c r="H3145" s="337"/>
      <c r="I3145" s="333"/>
      <c r="J3145" s="82">
        <v>61</v>
      </c>
      <c r="K3145" s="319">
        <v>2</v>
      </c>
    </row>
    <row r="3146" spans="1:11" x14ac:dyDescent="0.3">
      <c r="A3146" s="341">
        <v>43031.588194386575</v>
      </c>
      <c r="B3146" s="355">
        <v>35144.552000000003</v>
      </c>
      <c r="C3146" s="355">
        <f t="shared" si="46"/>
        <v>0.28400000000692671</v>
      </c>
      <c r="D3146" s="420">
        <f t="shared" si="47"/>
        <v>0.14200000000346336</v>
      </c>
      <c r="H3146" s="337"/>
      <c r="I3146" s="333"/>
      <c r="J3146" s="82">
        <v>62</v>
      </c>
      <c r="K3146" s="320">
        <v>3</v>
      </c>
    </row>
    <row r="3147" spans="1:11" x14ac:dyDescent="0.3">
      <c r="A3147" s="317">
        <v>43031.629861053239</v>
      </c>
      <c r="B3147" s="355">
        <v>35144.830999999998</v>
      </c>
      <c r="C3147" s="355">
        <f t="shared" si="46"/>
        <v>0.27899999999499414</v>
      </c>
      <c r="D3147" s="420">
        <f t="shared" si="47"/>
        <v>0.13949999999749707</v>
      </c>
      <c r="H3147" s="337"/>
      <c r="I3147" s="333"/>
      <c r="J3147" s="82">
        <v>63</v>
      </c>
      <c r="K3147" s="321">
        <v>4</v>
      </c>
    </row>
    <row r="3148" spans="1:11" x14ac:dyDescent="0.3">
      <c r="A3148" s="341">
        <v>43031.671527719911</v>
      </c>
      <c r="B3148" s="355">
        <v>35145.122000000003</v>
      </c>
      <c r="C3148" s="355">
        <f t="shared" si="46"/>
        <v>0.29100000000471482</v>
      </c>
      <c r="D3148" s="420">
        <f t="shared" si="47"/>
        <v>0.14550000000235741</v>
      </c>
      <c r="H3148" s="337"/>
      <c r="I3148" s="333"/>
      <c r="J3148" s="82">
        <v>64</v>
      </c>
      <c r="K3148" s="82">
        <v>1</v>
      </c>
    </row>
    <row r="3149" spans="1:11" x14ac:dyDescent="0.3">
      <c r="A3149" s="317">
        <v>43031.713194386575</v>
      </c>
      <c r="B3149" s="355">
        <v>35145.408000000003</v>
      </c>
      <c r="C3149" s="355">
        <f t="shared" si="46"/>
        <v>0.28600000000005821</v>
      </c>
      <c r="D3149" s="420">
        <f t="shared" si="47"/>
        <v>0.1430000000000291</v>
      </c>
      <c r="H3149" s="337"/>
      <c r="I3149" s="333"/>
      <c r="J3149" s="82">
        <v>65</v>
      </c>
      <c r="K3149" s="319">
        <v>2</v>
      </c>
    </row>
    <row r="3150" spans="1:11" x14ac:dyDescent="0.3">
      <c r="A3150" s="341">
        <v>43031.754861053239</v>
      </c>
      <c r="B3150" s="355">
        <v>35145.686999999998</v>
      </c>
      <c r="C3150" s="355">
        <f t="shared" ref="C3150:C3286" si="48">B3150-B3149</f>
        <v>0.27899999999499414</v>
      </c>
      <c r="D3150" s="420">
        <f t="shared" ref="D3150:D3286" si="49">C3150/2</f>
        <v>0.13949999999749707</v>
      </c>
      <c r="H3150" s="337"/>
      <c r="I3150" s="333"/>
      <c r="J3150" s="82">
        <v>66</v>
      </c>
      <c r="K3150" s="320">
        <v>3</v>
      </c>
    </row>
    <row r="3151" spans="1:11" x14ac:dyDescent="0.3">
      <c r="A3151" s="317">
        <v>43031.796527719911</v>
      </c>
      <c r="B3151" s="355">
        <v>35145.968000000001</v>
      </c>
      <c r="C3151" s="355">
        <f t="shared" si="48"/>
        <v>0.28100000000267755</v>
      </c>
      <c r="D3151" s="420">
        <f t="shared" si="49"/>
        <v>0.14050000000133878</v>
      </c>
      <c r="H3151" s="337"/>
      <c r="I3151" s="333"/>
      <c r="J3151" s="82">
        <v>67</v>
      </c>
      <c r="K3151" s="321">
        <v>4</v>
      </c>
    </row>
    <row r="3152" spans="1:11" x14ac:dyDescent="0.3">
      <c r="A3152" s="341">
        <v>43031.838194386575</v>
      </c>
      <c r="B3152" s="355">
        <v>35146.252999999997</v>
      </c>
      <c r="C3152" s="355">
        <f t="shared" si="48"/>
        <v>0.2849999999962165</v>
      </c>
      <c r="D3152" s="420">
        <f t="shared" si="49"/>
        <v>0.14249999999810825</v>
      </c>
      <c r="H3152" s="337"/>
      <c r="I3152" s="333"/>
      <c r="J3152" s="82">
        <v>68</v>
      </c>
      <c r="K3152" s="82">
        <v>1</v>
      </c>
    </row>
    <row r="3153" spans="1:11" x14ac:dyDescent="0.3">
      <c r="A3153" s="317">
        <v>43031.879861053239</v>
      </c>
      <c r="B3153" s="355">
        <v>35146.529000000002</v>
      </c>
      <c r="C3153" s="355">
        <f t="shared" si="48"/>
        <v>0.2760000000052969</v>
      </c>
      <c r="D3153" s="420">
        <f t="shared" si="49"/>
        <v>0.13800000000264845</v>
      </c>
      <c r="H3153" s="337"/>
      <c r="I3153" s="333"/>
      <c r="J3153" s="82">
        <v>69</v>
      </c>
      <c r="K3153" s="319">
        <v>2</v>
      </c>
    </row>
    <row r="3154" spans="1:11" x14ac:dyDescent="0.3">
      <c r="A3154" s="341">
        <v>43031.921527719911</v>
      </c>
      <c r="B3154" s="355">
        <v>35146.800999999999</v>
      </c>
      <c r="C3154" s="355">
        <f t="shared" si="48"/>
        <v>0.27199999999720603</v>
      </c>
      <c r="D3154" s="420">
        <f t="shared" si="49"/>
        <v>0.13599999999860302</v>
      </c>
      <c r="H3154" s="337"/>
      <c r="I3154" s="333"/>
      <c r="J3154" s="82">
        <v>70</v>
      </c>
      <c r="K3154" s="320">
        <v>3</v>
      </c>
    </row>
    <row r="3155" spans="1:11" x14ac:dyDescent="0.3">
      <c r="A3155" s="322">
        <v>43031.963194386575</v>
      </c>
      <c r="B3155" s="356">
        <v>35147.087</v>
      </c>
      <c r="C3155" s="356">
        <f t="shared" si="48"/>
        <v>0.28600000000005821</v>
      </c>
      <c r="D3155" s="418">
        <f t="shared" si="49"/>
        <v>0.1430000000000291</v>
      </c>
      <c r="E3155" s="336">
        <f>SUM(C3132:C3155)*7.4805194805</f>
        <v>51.510857142712553</v>
      </c>
      <c r="F3155" s="324">
        <f>AVERAGE(D3132:D3155)</f>
        <v>0.14345833333330424</v>
      </c>
      <c r="G3155" s="324">
        <f>_xlfn.STDEV.S(D3132:D3155)</f>
        <v>3.7093204190778366E-3</v>
      </c>
      <c r="H3155" s="337"/>
      <c r="I3155" s="333"/>
      <c r="J3155" s="82">
        <v>71</v>
      </c>
      <c r="K3155" s="321">
        <v>4</v>
      </c>
    </row>
    <row r="3156" spans="1:11" x14ac:dyDescent="0.3">
      <c r="A3156" s="341">
        <v>43032.004861053239</v>
      </c>
      <c r="B3156" s="355">
        <v>35147.372000000003</v>
      </c>
      <c r="C3156" s="355">
        <f t="shared" si="48"/>
        <v>0.28500000000349246</v>
      </c>
      <c r="D3156" s="420">
        <f t="shared" si="49"/>
        <v>0.14250000000174623</v>
      </c>
      <c r="H3156" s="337"/>
      <c r="I3156" s="333"/>
      <c r="J3156" s="82">
        <v>72</v>
      </c>
      <c r="K3156" s="82">
        <v>1</v>
      </c>
    </row>
    <row r="3157" spans="1:11" x14ac:dyDescent="0.3">
      <c r="A3157" s="317">
        <v>43032.046527719911</v>
      </c>
      <c r="B3157" s="355">
        <v>35147.650999999998</v>
      </c>
      <c r="C3157" s="355">
        <f t="shared" si="48"/>
        <v>0.27899999999499414</v>
      </c>
      <c r="D3157" s="420">
        <f t="shared" si="49"/>
        <v>0.13949999999749707</v>
      </c>
      <c r="H3157" s="337"/>
      <c r="I3157" s="333"/>
      <c r="J3157" s="82">
        <v>73</v>
      </c>
      <c r="K3157" s="319">
        <v>2</v>
      </c>
    </row>
    <row r="3158" spans="1:11" x14ac:dyDescent="0.3">
      <c r="A3158" s="341">
        <v>43032.088194386575</v>
      </c>
      <c r="B3158" s="355">
        <v>35147.936999999998</v>
      </c>
      <c r="C3158" s="355">
        <f t="shared" si="48"/>
        <v>0.28600000000005821</v>
      </c>
      <c r="D3158" s="420">
        <f t="shared" si="49"/>
        <v>0.1430000000000291</v>
      </c>
      <c r="H3158" s="337"/>
      <c r="I3158" s="333"/>
      <c r="J3158" s="82">
        <v>74</v>
      </c>
      <c r="K3158" s="320">
        <v>3</v>
      </c>
    </row>
    <row r="3159" spans="1:11" x14ac:dyDescent="0.3">
      <c r="A3159" s="317">
        <v>43032.129861053239</v>
      </c>
      <c r="B3159" s="355">
        <v>35148.231</v>
      </c>
      <c r="C3159" s="355">
        <f t="shared" si="48"/>
        <v>0.29400000000168802</v>
      </c>
      <c r="D3159" s="420">
        <f t="shared" si="49"/>
        <v>0.14700000000084401</v>
      </c>
      <c r="H3159" s="337"/>
      <c r="I3159" s="333"/>
      <c r="J3159" s="82">
        <v>75</v>
      </c>
      <c r="K3159" s="321">
        <v>4</v>
      </c>
    </row>
    <row r="3160" spans="1:11" x14ac:dyDescent="0.3">
      <c r="A3160" s="341">
        <v>43032.171527719911</v>
      </c>
      <c r="B3160" s="355">
        <v>35148.521999999997</v>
      </c>
      <c r="C3160" s="355">
        <f t="shared" si="48"/>
        <v>0.29099999999743886</v>
      </c>
      <c r="D3160" s="420">
        <f t="shared" si="49"/>
        <v>0.14549999999871943</v>
      </c>
      <c r="H3160" s="337"/>
      <c r="I3160" s="333"/>
      <c r="J3160" s="82">
        <v>76</v>
      </c>
      <c r="K3160" s="82">
        <v>1</v>
      </c>
    </row>
    <row r="3161" spans="1:11" x14ac:dyDescent="0.3">
      <c r="A3161" s="317">
        <v>43032.213194386575</v>
      </c>
      <c r="B3161" s="355">
        <v>35148.813999999998</v>
      </c>
      <c r="C3161" s="355">
        <f t="shared" si="48"/>
        <v>0.29200000000128057</v>
      </c>
      <c r="D3161" s="420">
        <f t="shared" si="49"/>
        <v>0.14600000000064028</v>
      </c>
      <c r="H3161" s="337"/>
      <c r="I3161" s="333"/>
      <c r="J3161" s="82">
        <v>77</v>
      </c>
      <c r="K3161" s="319">
        <v>2</v>
      </c>
    </row>
    <row r="3162" spans="1:11" x14ac:dyDescent="0.3">
      <c r="A3162" s="341">
        <v>43032.254861053239</v>
      </c>
      <c r="B3162" s="355">
        <v>35149.116000000002</v>
      </c>
      <c r="C3162" s="355">
        <f t="shared" si="48"/>
        <v>0.30200000000331784</v>
      </c>
      <c r="D3162" s="420">
        <f t="shared" si="49"/>
        <v>0.15100000000165892</v>
      </c>
      <c r="H3162" s="337"/>
      <c r="I3162" s="333"/>
      <c r="J3162" s="82">
        <v>78</v>
      </c>
      <c r="K3162" s="320">
        <v>3</v>
      </c>
    </row>
    <row r="3163" spans="1:11" x14ac:dyDescent="0.3">
      <c r="A3163" s="317">
        <v>43032.296527719911</v>
      </c>
      <c r="B3163" s="355">
        <v>35149.408000000003</v>
      </c>
      <c r="C3163" s="355">
        <f t="shared" si="48"/>
        <v>0.29200000000128057</v>
      </c>
      <c r="D3163" s="420">
        <f t="shared" si="49"/>
        <v>0.14600000000064028</v>
      </c>
      <c r="H3163" s="337"/>
      <c r="I3163" s="333"/>
      <c r="J3163" s="82">
        <v>79</v>
      </c>
      <c r="K3163" s="321">
        <v>4</v>
      </c>
    </row>
    <row r="3164" spans="1:11" x14ac:dyDescent="0.3">
      <c r="A3164" s="341">
        <v>43032.338194386575</v>
      </c>
      <c r="B3164" s="355">
        <v>35149.688000000002</v>
      </c>
      <c r="C3164" s="355">
        <f t="shared" si="48"/>
        <v>0.27999999999883585</v>
      </c>
      <c r="D3164" s="420">
        <f t="shared" si="49"/>
        <v>0.13999999999941792</v>
      </c>
      <c r="H3164" s="337"/>
      <c r="I3164" s="333"/>
      <c r="J3164" s="82">
        <v>80</v>
      </c>
      <c r="K3164" s="82">
        <v>1</v>
      </c>
    </row>
    <row r="3165" spans="1:11" x14ac:dyDescent="0.3">
      <c r="A3165" s="317">
        <v>43032.379861053239</v>
      </c>
      <c r="B3165" s="355">
        <v>35149.970999999998</v>
      </c>
      <c r="C3165" s="355">
        <f t="shared" si="48"/>
        <v>0.28299999999580905</v>
      </c>
      <c r="D3165" s="420">
        <f t="shared" si="49"/>
        <v>0.14149999999790452</v>
      </c>
      <c r="H3165" s="337"/>
      <c r="I3165" s="333"/>
      <c r="J3165" s="82">
        <v>81</v>
      </c>
      <c r="K3165" s="319">
        <v>2</v>
      </c>
    </row>
    <row r="3166" spans="1:11" x14ac:dyDescent="0.3">
      <c r="A3166" s="341">
        <v>43032.421527719911</v>
      </c>
      <c r="B3166" s="355">
        <v>35150.269999999997</v>
      </c>
      <c r="C3166" s="355">
        <f t="shared" si="48"/>
        <v>0.29899999999906868</v>
      </c>
      <c r="D3166" s="420">
        <f t="shared" si="49"/>
        <v>0.14949999999953434</v>
      </c>
      <c r="H3166" s="337"/>
      <c r="I3166" s="333"/>
      <c r="J3166" s="82">
        <v>82</v>
      </c>
      <c r="K3166" s="320">
        <v>3</v>
      </c>
    </row>
    <row r="3167" spans="1:11" x14ac:dyDescent="0.3">
      <c r="A3167" s="317">
        <v>43032.463194386575</v>
      </c>
      <c r="B3167" s="355">
        <v>35150.555</v>
      </c>
      <c r="C3167" s="355">
        <f t="shared" si="48"/>
        <v>0.28500000000349246</v>
      </c>
      <c r="D3167" s="420">
        <f t="shared" si="49"/>
        <v>0.14250000000174623</v>
      </c>
      <c r="H3167" s="337"/>
      <c r="I3167" s="333"/>
      <c r="J3167" s="82">
        <v>83</v>
      </c>
      <c r="K3167" s="321">
        <v>4</v>
      </c>
    </row>
    <row r="3168" spans="1:11" x14ac:dyDescent="0.3">
      <c r="A3168" s="341">
        <v>43032.504861053239</v>
      </c>
      <c r="B3168" s="355">
        <v>35150.837</v>
      </c>
      <c r="C3168" s="355">
        <f t="shared" si="48"/>
        <v>0.2819999999992433</v>
      </c>
      <c r="D3168" s="420">
        <f t="shared" si="49"/>
        <v>0.14099999999962165</v>
      </c>
      <c r="H3168" s="337"/>
      <c r="I3168" s="333"/>
      <c r="J3168" s="82">
        <v>84</v>
      </c>
      <c r="K3168" s="82">
        <v>1</v>
      </c>
    </row>
    <row r="3169" spans="1:12" x14ac:dyDescent="0.3">
      <c r="A3169" s="317">
        <v>43032.546527719911</v>
      </c>
      <c r="B3169" s="355">
        <v>35151.129999999997</v>
      </c>
      <c r="C3169" s="355">
        <f t="shared" si="48"/>
        <v>0.29299999999784632</v>
      </c>
      <c r="D3169" s="420">
        <f t="shared" si="49"/>
        <v>0.14649999999892316</v>
      </c>
      <c r="H3169" s="337"/>
      <c r="I3169" s="333"/>
      <c r="J3169" s="82">
        <v>85</v>
      </c>
      <c r="K3169" s="319">
        <v>2</v>
      </c>
    </row>
    <row r="3170" spans="1:12" x14ac:dyDescent="0.3">
      <c r="A3170" s="341">
        <v>43032.588194386575</v>
      </c>
      <c r="B3170" s="355">
        <v>35151.417000000001</v>
      </c>
      <c r="C3170" s="355">
        <f t="shared" si="48"/>
        <v>0.28700000000389991</v>
      </c>
      <c r="D3170" s="420">
        <f t="shared" si="49"/>
        <v>0.14350000000194996</v>
      </c>
      <c r="H3170" s="337"/>
      <c r="I3170" s="333"/>
      <c r="J3170" s="82">
        <v>86</v>
      </c>
      <c r="K3170" s="320">
        <v>3</v>
      </c>
    </row>
    <row r="3171" spans="1:12" x14ac:dyDescent="0.3">
      <c r="A3171" s="317">
        <v>43032.629861053239</v>
      </c>
      <c r="B3171" s="355">
        <v>35151.694000000003</v>
      </c>
      <c r="C3171" s="355">
        <f t="shared" si="48"/>
        <v>0.27700000000186265</v>
      </c>
      <c r="D3171" s="420">
        <f t="shared" si="49"/>
        <v>0.13850000000093132</v>
      </c>
      <c r="H3171" s="337"/>
      <c r="I3171" s="333"/>
      <c r="J3171" s="82">
        <v>87</v>
      </c>
      <c r="K3171" s="321">
        <v>4</v>
      </c>
    </row>
    <row r="3172" spans="1:12" x14ac:dyDescent="0.3">
      <c r="A3172" s="341">
        <v>43032.671527719911</v>
      </c>
      <c r="B3172" s="355">
        <v>35151.983</v>
      </c>
      <c r="C3172" s="355">
        <f t="shared" si="48"/>
        <v>0.28899999999703141</v>
      </c>
      <c r="D3172" s="420">
        <f t="shared" si="49"/>
        <v>0.1444999999985157</v>
      </c>
      <c r="H3172" s="337"/>
      <c r="I3172" s="333"/>
      <c r="J3172" s="82">
        <v>88</v>
      </c>
      <c r="K3172" s="82">
        <v>1</v>
      </c>
    </row>
    <row r="3173" spans="1:12" x14ac:dyDescent="0.3">
      <c r="A3173" s="317">
        <v>43032.713194386575</v>
      </c>
      <c r="B3173" s="355">
        <v>35152.277000000002</v>
      </c>
      <c r="C3173" s="355">
        <f t="shared" si="48"/>
        <v>0.29400000000168802</v>
      </c>
      <c r="D3173" s="420">
        <f t="shared" si="49"/>
        <v>0.14700000000084401</v>
      </c>
      <c r="H3173" s="337"/>
      <c r="I3173" s="333"/>
      <c r="J3173" s="82">
        <v>89</v>
      </c>
      <c r="K3173" s="319">
        <v>2</v>
      </c>
    </row>
    <row r="3174" spans="1:12" x14ac:dyDescent="0.3">
      <c r="A3174" s="341">
        <v>43032.774305555555</v>
      </c>
      <c r="B3174" s="355">
        <v>35152.555</v>
      </c>
      <c r="C3174" s="355">
        <f t="shared" si="48"/>
        <v>0.27799999999842839</v>
      </c>
      <c r="D3174" s="420">
        <f t="shared" si="49"/>
        <v>0.1389999999992142</v>
      </c>
      <c r="H3174" s="337"/>
      <c r="I3174" s="333"/>
      <c r="J3174" s="82">
        <v>1</v>
      </c>
      <c r="K3174" s="320">
        <v>3</v>
      </c>
      <c r="L3174" s="345" t="s">
        <v>313</v>
      </c>
    </row>
    <row r="3175" spans="1:12" x14ac:dyDescent="0.3">
      <c r="A3175" s="317">
        <v>43032.815972222219</v>
      </c>
      <c r="B3175" s="355">
        <v>35152.826999999997</v>
      </c>
      <c r="C3175" s="355">
        <f t="shared" si="48"/>
        <v>0.27199999999720603</v>
      </c>
      <c r="D3175" s="420">
        <f t="shared" si="49"/>
        <v>0.13599999999860302</v>
      </c>
      <c r="H3175" s="337"/>
      <c r="I3175" s="333"/>
      <c r="J3175" s="82">
        <v>2</v>
      </c>
      <c r="K3175" s="321">
        <v>4</v>
      </c>
    </row>
    <row r="3176" spans="1:12" x14ac:dyDescent="0.3">
      <c r="A3176" s="341">
        <v>43032.857638888891</v>
      </c>
      <c r="B3176" s="355">
        <v>35153.110999999997</v>
      </c>
      <c r="C3176" s="355">
        <f t="shared" si="48"/>
        <v>0.28399999999965075</v>
      </c>
      <c r="D3176" s="420">
        <f t="shared" si="49"/>
        <v>0.14199999999982538</v>
      </c>
      <c r="H3176" s="337"/>
      <c r="I3176" s="333"/>
      <c r="J3176" s="82">
        <v>3</v>
      </c>
      <c r="K3176" s="82">
        <v>1</v>
      </c>
    </row>
    <row r="3177" spans="1:12" x14ac:dyDescent="0.3">
      <c r="A3177" s="341">
        <v>43032.899305497682</v>
      </c>
      <c r="B3177" s="355">
        <v>35153.394</v>
      </c>
      <c r="C3177" s="355">
        <f t="shared" si="48"/>
        <v>0.28300000000308501</v>
      </c>
      <c r="D3177" s="420">
        <f t="shared" si="49"/>
        <v>0.1415000000015425</v>
      </c>
      <c r="H3177" s="337"/>
      <c r="I3177" s="333"/>
      <c r="J3177" s="82">
        <v>4</v>
      </c>
      <c r="K3177" s="319">
        <v>2</v>
      </c>
    </row>
    <row r="3178" spans="1:12" x14ac:dyDescent="0.3">
      <c r="A3178" s="317">
        <v>43032.940972164353</v>
      </c>
      <c r="B3178" s="355">
        <v>35153.677000000003</v>
      </c>
      <c r="C3178" s="355">
        <f t="shared" si="48"/>
        <v>0.28300000000308501</v>
      </c>
      <c r="D3178" s="420">
        <f t="shared" si="49"/>
        <v>0.1415000000015425</v>
      </c>
      <c r="H3178" s="337"/>
      <c r="I3178" s="333"/>
      <c r="J3178" s="82">
        <v>5</v>
      </c>
      <c r="K3178" s="320">
        <v>3</v>
      </c>
    </row>
    <row r="3179" spans="1:12" x14ac:dyDescent="0.3">
      <c r="A3179" s="369">
        <v>43032.982638831018</v>
      </c>
      <c r="B3179" s="356">
        <v>35153.947999999997</v>
      </c>
      <c r="C3179" s="356">
        <f t="shared" si="48"/>
        <v>0.27099999999336433</v>
      </c>
      <c r="D3179" s="418">
        <f t="shared" si="49"/>
        <v>0.13549999999668216</v>
      </c>
      <c r="E3179" s="336">
        <f>SUM(C3156:C3179)*7.4805194805</f>
        <v>51.323844155689166</v>
      </c>
      <c r="F3179" s="324">
        <f>AVERAGE(D3156:D3179)</f>
        <v>0.14293749999994057</v>
      </c>
      <c r="G3179" s="324">
        <f>_xlfn.STDEV.S(D3156:D3179)</f>
        <v>3.9129453496150289E-3</v>
      </c>
      <c r="H3179" s="337"/>
      <c r="I3179" s="333"/>
      <c r="J3179" s="82">
        <v>6</v>
      </c>
      <c r="K3179" s="321">
        <v>4</v>
      </c>
    </row>
    <row r="3180" spans="1:12" x14ac:dyDescent="0.3">
      <c r="A3180" s="341">
        <v>43033.024305497682</v>
      </c>
      <c r="B3180" s="355">
        <v>35154.235000000001</v>
      </c>
      <c r="C3180" s="355">
        <f t="shared" si="48"/>
        <v>0.28700000000389991</v>
      </c>
      <c r="D3180" s="420">
        <f t="shared" si="49"/>
        <v>0.14350000000194996</v>
      </c>
      <c r="H3180" s="337"/>
      <c r="I3180" s="333"/>
      <c r="J3180" s="82">
        <v>7</v>
      </c>
      <c r="K3180" s="82">
        <v>1</v>
      </c>
    </row>
    <row r="3181" spans="1:12" x14ac:dyDescent="0.3">
      <c r="A3181" s="317">
        <v>43033.065972164353</v>
      </c>
      <c r="B3181" s="355">
        <v>35154.517999999996</v>
      </c>
      <c r="C3181" s="355">
        <f t="shared" si="48"/>
        <v>0.28299999999580905</v>
      </c>
      <c r="D3181" s="420">
        <f t="shared" si="49"/>
        <v>0.14149999999790452</v>
      </c>
      <c r="H3181" s="337"/>
      <c r="I3181" s="333"/>
      <c r="J3181" s="82">
        <v>8</v>
      </c>
      <c r="K3181" s="319">
        <v>2</v>
      </c>
    </row>
    <row r="3182" spans="1:12" x14ac:dyDescent="0.3">
      <c r="A3182" s="341">
        <v>43033.107638831018</v>
      </c>
      <c r="B3182" s="355">
        <v>35154.800000000003</v>
      </c>
      <c r="C3182" s="355">
        <f t="shared" si="48"/>
        <v>0.28200000000651926</v>
      </c>
      <c r="D3182" s="420">
        <f t="shared" si="49"/>
        <v>0.14100000000325963</v>
      </c>
      <c r="H3182" s="337"/>
      <c r="I3182" s="333"/>
      <c r="J3182" s="82">
        <v>9</v>
      </c>
      <c r="K3182" s="320">
        <v>3</v>
      </c>
    </row>
    <row r="3183" spans="1:12" x14ac:dyDescent="0.3">
      <c r="A3183" s="341">
        <v>43033.149305497682</v>
      </c>
      <c r="B3183" s="355">
        <v>35155.093000000001</v>
      </c>
      <c r="C3183" s="355">
        <f t="shared" si="48"/>
        <v>0.29299999999784632</v>
      </c>
      <c r="D3183" s="420">
        <f t="shared" si="49"/>
        <v>0.14649999999892316</v>
      </c>
      <c r="H3183" s="337"/>
      <c r="I3183" s="333"/>
      <c r="J3183" s="82">
        <v>10</v>
      </c>
      <c r="K3183" s="321">
        <v>4</v>
      </c>
    </row>
    <row r="3184" spans="1:12" x14ac:dyDescent="0.3">
      <c r="A3184" s="317">
        <v>43033.190972164353</v>
      </c>
      <c r="B3184" s="355">
        <v>35155.387000000002</v>
      </c>
      <c r="C3184" s="355">
        <f t="shared" si="48"/>
        <v>0.29400000000168802</v>
      </c>
      <c r="D3184" s="420">
        <f t="shared" si="49"/>
        <v>0.14700000000084401</v>
      </c>
      <c r="H3184" s="337"/>
      <c r="I3184" s="333"/>
      <c r="J3184" s="82">
        <v>11</v>
      </c>
      <c r="K3184" s="82">
        <v>1</v>
      </c>
    </row>
    <row r="3185" spans="1:11" x14ac:dyDescent="0.3">
      <c r="A3185" s="341">
        <v>43033.232638831018</v>
      </c>
      <c r="B3185" s="355">
        <v>35155.671000000002</v>
      </c>
      <c r="C3185" s="355">
        <f t="shared" si="48"/>
        <v>0.28399999999965075</v>
      </c>
      <c r="D3185" s="420">
        <f t="shared" si="49"/>
        <v>0.14199999999982538</v>
      </c>
      <c r="H3185" s="337"/>
      <c r="I3185" s="333"/>
      <c r="J3185" s="82">
        <v>12</v>
      </c>
      <c r="K3185" s="319">
        <v>2</v>
      </c>
    </row>
    <row r="3186" spans="1:11" x14ac:dyDescent="0.3">
      <c r="A3186" s="341">
        <v>43033.274305497682</v>
      </c>
      <c r="B3186" s="355">
        <v>35155.963000000003</v>
      </c>
      <c r="C3186" s="355">
        <f t="shared" si="48"/>
        <v>0.29200000000128057</v>
      </c>
      <c r="D3186" s="420">
        <f t="shared" si="49"/>
        <v>0.14600000000064028</v>
      </c>
      <c r="H3186" s="337"/>
      <c r="I3186" s="333"/>
      <c r="J3186" s="82">
        <v>13</v>
      </c>
      <c r="K3186" s="320">
        <v>3</v>
      </c>
    </row>
    <row r="3187" spans="1:11" x14ac:dyDescent="0.3">
      <c r="A3187" s="317">
        <v>43033.315972164353</v>
      </c>
      <c r="B3187" s="355">
        <v>35156.260999999999</v>
      </c>
      <c r="C3187" s="355">
        <f t="shared" si="48"/>
        <v>0.29799999999522697</v>
      </c>
      <c r="D3187" s="420">
        <f t="shared" si="49"/>
        <v>0.14899999999761349</v>
      </c>
      <c r="H3187" s="337"/>
      <c r="I3187" s="333"/>
      <c r="J3187" s="82">
        <v>14</v>
      </c>
      <c r="K3187" s="321">
        <v>4</v>
      </c>
    </row>
    <row r="3188" spans="1:11" x14ac:dyDescent="0.3">
      <c r="A3188" s="341">
        <v>43033.357638831018</v>
      </c>
      <c r="B3188" s="355">
        <v>35156.550000000003</v>
      </c>
      <c r="C3188" s="355">
        <f t="shared" si="48"/>
        <v>0.28900000000430737</v>
      </c>
      <c r="D3188" s="420">
        <f t="shared" si="49"/>
        <v>0.14450000000215368</v>
      </c>
      <c r="H3188" s="337"/>
      <c r="I3188" s="333"/>
      <c r="J3188" s="82">
        <v>15</v>
      </c>
      <c r="K3188" s="82">
        <v>1</v>
      </c>
    </row>
    <row r="3189" spans="1:11" x14ac:dyDescent="0.3">
      <c r="A3189" s="341">
        <v>43033.399305497682</v>
      </c>
      <c r="B3189" s="355">
        <v>35156.834999999999</v>
      </c>
      <c r="C3189" s="355">
        <f t="shared" si="48"/>
        <v>0.2849999999962165</v>
      </c>
      <c r="D3189" s="420">
        <f t="shared" si="49"/>
        <v>0.14249999999810825</v>
      </c>
      <c r="H3189" s="337"/>
      <c r="I3189" s="333"/>
      <c r="J3189" s="82">
        <v>16</v>
      </c>
      <c r="K3189" s="319">
        <v>2</v>
      </c>
    </row>
    <row r="3190" spans="1:11" x14ac:dyDescent="0.3">
      <c r="A3190" s="317">
        <v>43033.440972164353</v>
      </c>
      <c r="B3190" s="355">
        <v>35157.129999999997</v>
      </c>
      <c r="C3190" s="355">
        <f t="shared" si="48"/>
        <v>0.29499999999825377</v>
      </c>
      <c r="D3190" s="420">
        <f t="shared" si="49"/>
        <v>0.14749999999912689</v>
      </c>
      <c r="H3190" s="337"/>
      <c r="I3190" s="333"/>
      <c r="J3190" s="82">
        <v>17</v>
      </c>
      <c r="K3190" s="320">
        <v>3</v>
      </c>
    </row>
    <row r="3191" spans="1:11" x14ac:dyDescent="0.3">
      <c r="A3191" s="341">
        <v>43033.482638831018</v>
      </c>
      <c r="B3191" s="355">
        <v>35157.417000000001</v>
      </c>
      <c r="C3191" s="355">
        <f t="shared" si="48"/>
        <v>0.28700000000389991</v>
      </c>
      <c r="D3191" s="420">
        <f t="shared" si="49"/>
        <v>0.14350000000194996</v>
      </c>
      <c r="H3191" s="337"/>
      <c r="I3191" s="333"/>
      <c r="J3191" s="82">
        <v>18</v>
      </c>
      <c r="K3191" s="321">
        <v>4</v>
      </c>
    </row>
    <row r="3192" spans="1:11" x14ac:dyDescent="0.3">
      <c r="A3192" s="341">
        <v>43033.524305497682</v>
      </c>
      <c r="B3192" s="355">
        <v>35157.696000000004</v>
      </c>
      <c r="C3192" s="355">
        <f t="shared" si="48"/>
        <v>0.2790000000022701</v>
      </c>
      <c r="D3192" s="420">
        <f t="shared" si="49"/>
        <v>0.13950000000113505</v>
      </c>
      <c r="H3192" s="337"/>
      <c r="I3192" s="333"/>
      <c r="J3192" s="82">
        <v>19</v>
      </c>
      <c r="K3192" s="82">
        <v>1</v>
      </c>
    </row>
    <row r="3193" spans="1:11" x14ac:dyDescent="0.3">
      <c r="A3193" s="317">
        <v>43033.565972164353</v>
      </c>
      <c r="B3193" s="355">
        <v>35157.987000000001</v>
      </c>
      <c r="C3193" s="355">
        <f t="shared" si="48"/>
        <v>0.29099999999743886</v>
      </c>
      <c r="D3193" s="420">
        <f t="shared" si="49"/>
        <v>0.14549999999871943</v>
      </c>
      <c r="H3193" s="337"/>
      <c r="I3193" s="333"/>
      <c r="J3193" s="82">
        <v>20</v>
      </c>
      <c r="K3193" s="319">
        <v>2</v>
      </c>
    </row>
    <row r="3194" spans="1:11" x14ac:dyDescent="0.3">
      <c r="A3194" s="341">
        <v>43033.607638831018</v>
      </c>
      <c r="B3194" s="355">
        <v>35158.279000000002</v>
      </c>
      <c r="C3194" s="355">
        <f t="shared" si="48"/>
        <v>0.29200000000128057</v>
      </c>
      <c r="D3194" s="420">
        <f t="shared" si="49"/>
        <v>0.14600000000064028</v>
      </c>
      <c r="H3194" s="337"/>
      <c r="I3194" s="333"/>
      <c r="J3194" s="82">
        <v>21</v>
      </c>
      <c r="K3194" s="320">
        <v>3</v>
      </c>
    </row>
    <row r="3195" spans="1:11" x14ac:dyDescent="0.3">
      <c r="A3195" s="341">
        <v>43033.649305497682</v>
      </c>
      <c r="B3195" s="355">
        <v>35158.557999999997</v>
      </c>
      <c r="C3195" s="355">
        <f t="shared" si="48"/>
        <v>0.27899999999499414</v>
      </c>
      <c r="D3195" s="420">
        <f t="shared" si="49"/>
        <v>0.13949999999749707</v>
      </c>
      <c r="H3195" s="337"/>
      <c r="I3195" s="333"/>
      <c r="J3195" s="82">
        <v>22</v>
      </c>
      <c r="K3195" s="321">
        <v>4</v>
      </c>
    </row>
    <row r="3196" spans="1:11" x14ac:dyDescent="0.3">
      <c r="A3196" s="317">
        <v>43033.690972164353</v>
      </c>
      <c r="B3196" s="355">
        <v>35158.826000000001</v>
      </c>
      <c r="C3196" s="355">
        <f t="shared" si="48"/>
        <v>0.26800000000366708</v>
      </c>
      <c r="D3196" s="420">
        <f t="shared" si="49"/>
        <v>0.13400000000183354</v>
      </c>
      <c r="H3196" s="337"/>
      <c r="I3196" s="333"/>
      <c r="J3196" s="82">
        <v>23</v>
      </c>
      <c r="K3196" s="82">
        <v>1</v>
      </c>
    </row>
    <row r="3197" spans="1:11" x14ac:dyDescent="0.3">
      <c r="A3197" s="341">
        <v>43033.732638831018</v>
      </c>
      <c r="B3197" s="355">
        <v>35159.116000000002</v>
      </c>
      <c r="C3197" s="355">
        <f t="shared" si="48"/>
        <v>0.29000000000087311</v>
      </c>
      <c r="D3197" s="420">
        <f t="shared" si="49"/>
        <v>0.14500000000043656</v>
      </c>
      <c r="H3197" s="337"/>
      <c r="I3197" s="333"/>
      <c r="J3197" s="82">
        <v>24</v>
      </c>
      <c r="K3197" s="319">
        <v>2</v>
      </c>
    </row>
    <row r="3198" spans="1:11" x14ac:dyDescent="0.3">
      <c r="A3198" s="341">
        <v>43033.774305497682</v>
      </c>
      <c r="B3198" s="355">
        <v>35159.398999999998</v>
      </c>
      <c r="C3198" s="355">
        <f t="shared" si="48"/>
        <v>0.28299999999580905</v>
      </c>
      <c r="D3198" s="420">
        <f t="shared" si="49"/>
        <v>0.14149999999790452</v>
      </c>
      <c r="H3198" s="337"/>
      <c r="I3198" s="333"/>
      <c r="J3198" s="82">
        <v>25</v>
      </c>
      <c r="K3198" s="320">
        <v>3</v>
      </c>
    </row>
    <row r="3199" spans="1:11" x14ac:dyDescent="0.3">
      <c r="A3199" s="317">
        <v>43033.815972164353</v>
      </c>
      <c r="B3199" s="355">
        <v>35159.673000000003</v>
      </c>
      <c r="C3199" s="355">
        <f t="shared" si="48"/>
        <v>0.27400000000488944</v>
      </c>
      <c r="D3199" s="420">
        <f t="shared" si="49"/>
        <v>0.13700000000244472</v>
      </c>
      <c r="H3199" s="337"/>
      <c r="I3199" s="333"/>
      <c r="J3199" s="82">
        <v>26</v>
      </c>
      <c r="K3199" s="321">
        <v>4</v>
      </c>
    </row>
    <row r="3200" spans="1:11" x14ac:dyDescent="0.3">
      <c r="A3200" s="341">
        <v>43033.857638831018</v>
      </c>
      <c r="B3200" s="355">
        <v>35159.949999999997</v>
      </c>
      <c r="C3200" s="355">
        <f t="shared" si="48"/>
        <v>0.27699999999458669</v>
      </c>
      <c r="D3200" s="420">
        <f t="shared" si="49"/>
        <v>0.13849999999729334</v>
      </c>
      <c r="H3200" s="337"/>
      <c r="I3200" s="333"/>
      <c r="J3200" s="82">
        <v>27</v>
      </c>
      <c r="K3200" s="82">
        <v>1</v>
      </c>
    </row>
    <row r="3201" spans="1:11" x14ac:dyDescent="0.3">
      <c r="A3201" s="341">
        <v>43033.899305497682</v>
      </c>
      <c r="B3201" s="355">
        <v>35160.237000000001</v>
      </c>
      <c r="C3201" s="355">
        <f t="shared" si="48"/>
        <v>0.28700000000389991</v>
      </c>
      <c r="D3201" s="420">
        <f t="shared" si="49"/>
        <v>0.14350000000194996</v>
      </c>
      <c r="H3201" s="337"/>
      <c r="I3201" s="333"/>
      <c r="J3201" s="82">
        <v>28</v>
      </c>
      <c r="K3201" s="319">
        <v>2</v>
      </c>
    </row>
    <row r="3202" spans="1:11" x14ac:dyDescent="0.3">
      <c r="A3202" s="317">
        <v>43033.940972164353</v>
      </c>
      <c r="B3202" s="355">
        <v>35160.512000000002</v>
      </c>
      <c r="C3202" s="355">
        <f t="shared" si="48"/>
        <v>0.27500000000145519</v>
      </c>
      <c r="D3202" s="420">
        <f t="shared" si="49"/>
        <v>0.1375000000007276</v>
      </c>
      <c r="H3202" s="337"/>
      <c r="I3202" s="333"/>
      <c r="J3202" s="82">
        <v>29</v>
      </c>
      <c r="K3202" s="320">
        <v>3</v>
      </c>
    </row>
    <row r="3203" spans="1:11" x14ac:dyDescent="0.3">
      <c r="A3203" s="369">
        <v>43033.982638831018</v>
      </c>
      <c r="B3203" s="356">
        <v>35160.785000000003</v>
      </c>
      <c r="C3203" s="356">
        <f t="shared" si="48"/>
        <v>0.27300000000104774</v>
      </c>
      <c r="D3203" s="418">
        <f t="shared" si="49"/>
        <v>0.13650000000052387</v>
      </c>
      <c r="E3203" s="336">
        <f>SUM(C3180:C3203)*7.4805194805</f>
        <v>51.144311688229443</v>
      </c>
      <c r="F3203" s="324">
        <f>AVERAGE(D3180:D3203)</f>
        <v>0.14243750000014188</v>
      </c>
      <c r="G3203" s="324">
        <f>_xlfn.STDEV.S(D3180:D3203)</f>
        <v>3.9129453486802463E-3</v>
      </c>
      <c r="H3203" s="337"/>
      <c r="I3203" s="333"/>
      <c r="J3203" s="82">
        <v>30</v>
      </c>
      <c r="K3203" s="321">
        <v>4</v>
      </c>
    </row>
    <row r="3204" spans="1:11" x14ac:dyDescent="0.3">
      <c r="A3204" s="341">
        <v>43034.024305497682</v>
      </c>
      <c r="B3204" s="355">
        <v>35161.072</v>
      </c>
      <c r="C3204" s="355">
        <f t="shared" si="48"/>
        <v>0.28699999999662396</v>
      </c>
      <c r="D3204" s="420">
        <f t="shared" si="49"/>
        <v>0.14349999999831198</v>
      </c>
      <c r="H3204" s="337"/>
      <c r="I3204" s="333"/>
      <c r="J3204" s="82">
        <v>31</v>
      </c>
      <c r="K3204" s="82">
        <v>1</v>
      </c>
    </row>
    <row r="3205" spans="1:11" x14ac:dyDescent="0.3">
      <c r="A3205" s="317">
        <v>43034.065972164353</v>
      </c>
      <c r="B3205" s="355">
        <v>35161.360000000001</v>
      </c>
      <c r="C3205" s="355">
        <f t="shared" si="48"/>
        <v>0.28800000000046566</v>
      </c>
      <c r="D3205" s="420">
        <f t="shared" si="49"/>
        <v>0.14400000000023283</v>
      </c>
      <c r="H3205" s="337"/>
      <c r="I3205" s="333"/>
      <c r="J3205" s="82">
        <v>32</v>
      </c>
      <c r="K3205" s="319">
        <v>2</v>
      </c>
    </row>
    <row r="3206" spans="1:11" x14ac:dyDescent="0.3">
      <c r="A3206" s="341">
        <v>43034.107638831018</v>
      </c>
      <c r="B3206" s="355">
        <v>35161.64</v>
      </c>
      <c r="C3206" s="355">
        <f t="shared" si="48"/>
        <v>0.27999999999883585</v>
      </c>
      <c r="D3206" s="420">
        <f t="shared" si="49"/>
        <v>0.13999999999941792</v>
      </c>
      <c r="H3206" s="337"/>
      <c r="I3206" s="333"/>
      <c r="J3206" s="82">
        <v>33</v>
      </c>
      <c r="K3206" s="320">
        <v>3</v>
      </c>
    </row>
    <row r="3207" spans="1:11" x14ac:dyDescent="0.3">
      <c r="A3207" s="341">
        <v>43034.149305497682</v>
      </c>
      <c r="B3207" s="355">
        <v>35161.923000000003</v>
      </c>
      <c r="C3207" s="355">
        <f t="shared" si="48"/>
        <v>0.28300000000308501</v>
      </c>
      <c r="D3207" s="420">
        <f t="shared" si="49"/>
        <v>0.1415000000015425</v>
      </c>
      <c r="H3207" s="337"/>
      <c r="I3207" s="333"/>
      <c r="J3207" s="82">
        <v>34</v>
      </c>
      <c r="K3207" s="321">
        <v>4</v>
      </c>
    </row>
    <row r="3208" spans="1:11" x14ac:dyDescent="0.3">
      <c r="A3208" s="317">
        <v>43034.190972164353</v>
      </c>
      <c r="B3208" s="355">
        <v>35162.218999999997</v>
      </c>
      <c r="C3208" s="355">
        <f t="shared" si="48"/>
        <v>0.29599999999481952</v>
      </c>
      <c r="D3208" s="420">
        <f t="shared" si="49"/>
        <v>0.14799999999740976</v>
      </c>
      <c r="H3208" s="337"/>
      <c r="I3208" s="333"/>
      <c r="J3208" s="82">
        <v>35</v>
      </c>
      <c r="K3208" s="82">
        <v>1</v>
      </c>
    </row>
    <row r="3209" spans="1:11" x14ac:dyDescent="0.3">
      <c r="A3209" s="341">
        <v>43034.232638831018</v>
      </c>
      <c r="B3209" s="355">
        <v>35162.508000000002</v>
      </c>
      <c r="C3209" s="355">
        <f t="shared" si="48"/>
        <v>0.28900000000430737</v>
      </c>
      <c r="D3209" s="420">
        <f t="shared" si="49"/>
        <v>0.14450000000215368</v>
      </c>
      <c r="H3209" s="337"/>
      <c r="I3209" s="333"/>
      <c r="J3209" s="82">
        <v>36</v>
      </c>
      <c r="K3209" s="319">
        <v>2</v>
      </c>
    </row>
    <row r="3210" spans="1:11" x14ac:dyDescent="0.3">
      <c r="A3210" s="341">
        <v>43034.274305497682</v>
      </c>
      <c r="B3210" s="355">
        <v>35162.794000000002</v>
      </c>
      <c r="C3210" s="355">
        <f t="shared" si="48"/>
        <v>0.28600000000005821</v>
      </c>
      <c r="D3210" s="420">
        <f t="shared" si="49"/>
        <v>0.1430000000000291</v>
      </c>
      <c r="H3210" s="337"/>
      <c r="I3210" s="333"/>
      <c r="J3210" s="82">
        <v>37</v>
      </c>
      <c r="K3210" s="320">
        <v>3</v>
      </c>
    </row>
    <row r="3211" spans="1:11" x14ac:dyDescent="0.3">
      <c r="A3211" s="317">
        <v>43034.315972164353</v>
      </c>
      <c r="B3211" s="355">
        <v>35163.089</v>
      </c>
      <c r="C3211" s="355">
        <f t="shared" si="48"/>
        <v>0.29499999999825377</v>
      </c>
      <c r="D3211" s="420">
        <f t="shared" si="49"/>
        <v>0.14749999999912689</v>
      </c>
      <c r="H3211" s="337"/>
      <c r="I3211" s="333"/>
      <c r="J3211" s="82">
        <v>38</v>
      </c>
      <c r="K3211" s="321">
        <v>4</v>
      </c>
    </row>
    <row r="3212" spans="1:11" x14ac:dyDescent="0.3">
      <c r="A3212" s="341">
        <v>43034.357638831018</v>
      </c>
      <c r="B3212" s="355">
        <v>35163.379999999997</v>
      </c>
      <c r="C3212" s="355">
        <f t="shared" si="48"/>
        <v>0.29099999999743886</v>
      </c>
      <c r="D3212" s="420">
        <f t="shared" si="49"/>
        <v>0.14549999999871943</v>
      </c>
      <c r="H3212" s="337"/>
      <c r="I3212" s="333"/>
      <c r="J3212" s="82">
        <v>39</v>
      </c>
      <c r="K3212" s="82">
        <v>1</v>
      </c>
    </row>
    <row r="3213" spans="1:11" x14ac:dyDescent="0.3">
      <c r="A3213" s="341">
        <v>43034.399305497682</v>
      </c>
      <c r="B3213" s="355">
        <v>35163.660000000003</v>
      </c>
      <c r="C3213" s="355">
        <f t="shared" si="48"/>
        <v>0.2800000000061118</v>
      </c>
      <c r="D3213" s="420">
        <f t="shared" si="49"/>
        <v>0.1400000000030559</v>
      </c>
      <c r="H3213" s="337"/>
      <c r="I3213" s="333"/>
      <c r="J3213" s="82">
        <v>40</v>
      </c>
      <c r="K3213" s="319">
        <v>2</v>
      </c>
    </row>
    <row r="3214" spans="1:11" x14ac:dyDescent="0.3">
      <c r="A3214" s="317">
        <v>43034.440972164353</v>
      </c>
      <c r="B3214" s="355">
        <v>35163.947999999997</v>
      </c>
      <c r="C3214" s="355">
        <f t="shared" si="48"/>
        <v>0.2879999999931897</v>
      </c>
      <c r="D3214" s="420">
        <f t="shared" si="49"/>
        <v>0.14399999999659485</v>
      </c>
      <c r="H3214" s="337"/>
      <c r="I3214" s="333"/>
      <c r="J3214" s="82">
        <v>41</v>
      </c>
      <c r="K3214" s="320">
        <v>3</v>
      </c>
    </row>
    <row r="3215" spans="1:11" x14ac:dyDescent="0.3">
      <c r="A3215" s="341">
        <v>43034.482638831018</v>
      </c>
      <c r="B3215" s="355">
        <v>35164.241999999998</v>
      </c>
      <c r="C3215" s="355">
        <f t="shared" si="48"/>
        <v>0.29400000000168802</v>
      </c>
      <c r="D3215" s="420">
        <f t="shared" si="49"/>
        <v>0.14700000000084401</v>
      </c>
      <c r="H3215" s="337"/>
      <c r="I3215" s="333"/>
      <c r="J3215" s="82">
        <v>42</v>
      </c>
      <c r="K3215" s="321">
        <v>4</v>
      </c>
    </row>
    <row r="3216" spans="1:11" x14ac:dyDescent="0.3">
      <c r="A3216" s="341">
        <v>43034.524305497682</v>
      </c>
      <c r="B3216" s="355">
        <v>35164.527000000002</v>
      </c>
      <c r="C3216" s="355">
        <f t="shared" si="48"/>
        <v>0.28500000000349246</v>
      </c>
      <c r="D3216" s="420">
        <f t="shared" si="49"/>
        <v>0.14250000000174623</v>
      </c>
      <c r="H3216" s="337"/>
      <c r="I3216" s="333"/>
      <c r="J3216" s="82">
        <v>43</v>
      </c>
      <c r="K3216" s="82">
        <v>1</v>
      </c>
    </row>
    <row r="3217" spans="1:11" x14ac:dyDescent="0.3">
      <c r="A3217" s="317">
        <v>43034.565972164353</v>
      </c>
      <c r="B3217" s="355">
        <v>35164.807000000001</v>
      </c>
      <c r="C3217" s="355">
        <f t="shared" si="48"/>
        <v>0.27999999999883585</v>
      </c>
      <c r="D3217" s="420">
        <f t="shared" si="49"/>
        <v>0.13999999999941792</v>
      </c>
      <c r="H3217" s="337"/>
      <c r="I3217" s="333"/>
      <c r="J3217" s="82">
        <v>44</v>
      </c>
      <c r="K3217" s="319">
        <v>2</v>
      </c>
    </row>
    <row r="3218" spans="1:11" x14ac:dyDescent="0.3">
      <c r="A3218" s="341">
        <v>43034.607638831018</v>
      </c>
      <c r="B3218" s="355">
        <v>35165.097000000002</v>
      </c>
      <c r="C3218" s="355">
        <f t="shared" si="48"/>
        <v>0.29000000000087311</v>
      </c>
      <c r="D3218" s="420">
        <f t="shared" si="49"/>
        <v>0.14500000000043656</v>
      </c>
      <c r="H3218" s="337"/>
      <c r="I3218" s="333"/>
      <c r="J3218" s="82">
        <v>45</v>
      </c>
      <c r="K3218" s="320">
        <v>3</v>
      </c>
    </row>
    <row r="3219" spans="1:11" x14ac:dyDescent="0.3">
      <c r="A3219" s="341">
        <v>43034.649305497682</v>
      </c>
      <c r="B3219" s="355">
        <v>35165.383000000002</v>
      </c>
      <c r="C3219" s="355">
        <f t="shared" si="48"/>
        <v>0.28600000000005821</v>
      </c>
      <c r="D3219" s="420">
        <f t="shared" si="49"/>
        <v>0.1430000000000291</v>
      </c>
      <c r="H3219" s="337"/>
      <c r="I3219" s="333"/>
      <c r="J3219" s="82">
        <v>46</v>
      </c>
      <c r="K3219" s="321">
        <v>4</v>
      </c>
    </row>
    <row r="3220" spans="1:11" x14ac:dyDescent="0.3">
      <c r="A3220" s="317">
        <v>43034.690972164353</v>
      </c>
      <c r="B3220" s="355">
        <v>35165.661999999997</v>
      </c>
      <c r="C3220" s="355">
        <f t="shared" si="48"/>
        <v>0.27899999999499414</v>
      </c>
      <c r="D3220" s="420">
        <f t="shared" si="49"/>
        <v>0.13949999999749707</v>
      </c>
      <c r="H3220" s="337"/>
      <c r="I3220" s="333"/>
      <c r="J3220" s="82">
        <v>47</v>
      </c>
      <c r="K3220" s="82">
        <v>1</v>
      </c>
    </row>
    <row r="3221" spans="1:11" x14ac:dyDescent="0.3">
      <c r="A3221" s="341">
        <v>43034.732638831018</v>
      </c>
      <c r="B3221" s="355">
        <v>35165.947999999997</v>
      </c>
      <c r="C3221" s="355">
        <f t="shared" si="48"/>
        <v>0.28600000000005821</v>
      </c>
      <c r="D3221" s="420">
        <f t="shared" si="49"/>
        <v>0.1430000000000291</v>
      </c>
      <c r="H3221" s="337"/>
      <c r="I3221" s="333"/>
      <c r="J3221" s="82">
        <v>48</v>
      </c>
      <c r="K3221" s="319">
        <v>2</v>
      </c>
    </row>
    <row r="3222" spans="1:11" x14ac:dyDescent="0.3">
      <c r="A3222" s="341">
        <v>43034.774305497682</v>
      </c>
      <c r="B3222" s="355">
        <v>35166.231</v>
      </c>
      <c r="C3222" s="355">
        <f t="shared" si="48"/>
        <v>0.28300000000308501</v>
      </c>
      <c r="D3222" s="420">
        <f t="shared" si="49"/>
        <v>0.1415000000015425</v>
      </c>
      <c r="H3222" s="337"/>
      <c r="I3222" s="333"/>
      <c r="J3222" s="82">
        <v>49</v>
      </c>
      <c r="K3222" s="320">
        <v>3</v>
      </c>
    </row>
    <row r="3223" spans="1:11" x14ac:dyDescent="0.3">
      <c r="A3223" s="317">
        <v>43034.815972164353</v>
      </c>
      <c r="B3223" s="355">
        <v>35166.500999999997</v>
      </c>
      <c r="C3223" s="355">
        <f t="shared" si="48"/>
        <v>0.26999999999679858</v>
      </c>
      <c r="D3223" s="420">
        <f t="shared" si="49"/>
        <v>0.13499999999839929</v>
      </c>
      <c r="H3223" s="337"/>
      <c r="I3223" s="333"/>
      <c r="J3223" s="82">
        <v>50</v>
      </c>
      <c r="K3223" s="321">
        <v>4</v>
      </c>
    </row>
    <row r="3224" spans="1:11" x14ac:dyDescent="0.3">
      <c r="A3224" s="341">
        <v>43034.857638831018</v>
      </c>
      <c r="B3224" s="355">
        <v>35166.769</v>
      </c>
      <c r="C3224" s="355">
        <f t="shared" si="48"/>
        <v>0.26800000000366708</v>
      </c>
      <c r="D3224" s="420">
        <f t="shared" si="49"/>
        <v>0.13400000000183354</v>
      </c>
      <c r="H3224" s="337"/>
      <c r="I3224" s="333"/>
      <c r="J3224" s="82">
        <v>51</v>
      </c>
      <c r="K3224" s="82">
        <v>1</v>
      </c>
    </row>
    <row r="3225" spans="1:11" x14ac:dyDescent="0.3">
      <c r="A3225" s="341">
        <v>43034.899305497682</v>
      </c>
      <c r="B3225" s="355">
        <v>35167.053</v>
      </c>
      <c r="C3225" s="355">
        <f t="shared" si="48"/>
        <v>0.28399999999965075</v>
      </c>
      <c r="D3225" s="420">
        <f t="shared" si="49"/>
        <v>0.14199999999982538</v>
      </c>
      <c r="H3225" s="337"/>
      <c r="I3225" s="333"/>
      <c r="J3225" s="82">
        <v>52</v>
      </c>
      <c r="K3225" s="319">
        <v>2</v>
      </c>
    </row>
    <row r="3226" spans="1:11" x14ac:dyDescent="0.3">
      <c r="A3226" s="317">
        <v>43034.940972164353</v>
      </c>
      <c r="B3226" s="355">
        <v>35167.338000000003</v>
      </c>
      <c r="C3226" s="355">
        <f t="shared" si="48"/>
        <v>0.28500000000349246</v>
      </c>
      <c r="D3226" s="420">
        <f t="shared" si="49"/>
        <v>0.14250000000174623</v>
      </c>
      <c r="H3226" s="337"/>
      <c r="I3226" s="333"/>
      <c r="J3226" s="82">
        <v>53</v>
      </c>
      <c r="K3226" s="320">
        <v>3</v>
      </c>
    </row>
    <row r="3227" spans="1:11" x14ac:dyDescent="0.3">
      <c r="A3227" s="369">
        <v>43034.982638831018</v>
      </c>
      <c r="B3227" s="356">
        <v>35167.612000000001</v>
      </c>
      <c r="C3227" s="356">
        <f t="shared" si="48"/>
        <v>0.27399999999761349</v>
      </c>
      <c r="D3227" s="418">
        <f t="shared" si="49"/>
        <v>0.13699999999880674</v>
      </c>
      <c r="E3227" s="336">
        <f>SUM(C3204:C3227)*7.4805194805</f>
        <v>51.06950649335478</v>
      </c>
      <c r="F3227" s="324">
        <f>AVERAGE(D3204:D3227)</f>
        <v>0.14222916666661453</v>
      </c>
      <c r="G3227" s="324">
        <f>_xlfn.STDEV.S(D3204:D3227)</f>
        <v>3.5385429530225393E-3</v>
      </c>
      <c r="H3227" s="337"/>
      <c r="I3227" s="333"/>
      <c r="J3227" s="82">
        <v>54</v>
      </c>
      <c r="K3227" s="321">
        <v>4</v>
      </c>
    </row>
    <row r="3228" spans="1:11" x14ac:dyDescent="0.3">
      <c r="A3228" s="341">
        <v>43035.024305497682</v>
      </c>
      <c r="B3228" s="355">
        <v>35167.892</v>
      </c>
      <c r="C3228" s="355">
        <f t="shared" si="48"/>
        <v>0.27999999999883585</v>
      </c>
      <c r="D3228" s="420">
        <f t="shared" si="49"/>
        <v>0.13999999999941792</v>
      </c>
      <c r="H3228" s="337"/>
      <c r="I3228" s="333"/>
      <c r="J3228" s="82">
        <v>55</v>
      </c>
      <c r="K3228" s="82">
        <v>1</v>
      </c>
    </row>
    <row r="3229" spans="1:11" x14ac:dyDescent="0.3">
      <c r="A3229" s="317">
        <v>43035.065972164353</v>
      </c>
      <c r="B3229" s="355">
        <v>35168.184000000001</v>
      </c>
      <c r="C3229" s="355">
        <f t="shared" si="48"/>
        <v>0.29200000000128057</v>
      </c>
      <c r="D3229" s="420">
        <f t="shared" si="49"/>
        <v>0.14600000000064028</v>
      </c>
      <c r="H3229" s="337"/>
      <c r="I3229" s="333"/>
      <c r="J3229" s="82">
        <v>56</v>
      </c>
      <c r="K3229" s="319">
        <v>2</v>
      </c>
    </row>
    <row r="3230" spans="1:11" x14ac:dyDescent="0.3">
      <c r="A3230" s="341">
        <v>43035.107638831018</v>
      </c>
      <c r="B3230" s="355">
        <v>35168.478000000003</v>
      </c>
      <c r="C3230" s="355">
        <f t="shared" si="48"/>
        <v>0.29400000000168802</v>
      </c>
      <c r="D3230" s="420">
        <f t="shared" si="49"/>
        <v>0.14700000000084401</v>
      </c>
      <c r="H3230" s="337"/>
      <c r="I3230" s="333"/>
      <c r="J3230" s="82">
        <v>57</v>
      </c>
      <c r="K3230" s="320">
        <v>3</v>
      </c>
    </row>
    <row r="3231" spans="1:11" x14ac:dyDescent="0.3">
      <c r="A3231" s="341">
        <v>43035.149305497682</v>
      </c>
      <c r="B3231" s="355">
        <v>35168.758000000002</v>
      </c>
      <c r="C3231" s="355">
        <f t="shared" si="48"/>
        <v>0.27999999999883585</v>
      </c>
      <c r="D3231" s="420">
        <f t="shared" si="49"/>
        <v>0.13999999999941792</v>
      </c>
      <c r="H3231" s="337"/>
      <c r="I3231" s="333"/>
      <c r="J3231" s="82">
        <v>58</v>
      </c>
      <c r="K3231" s="321">
        <v>4</v>
      </c>
    </row>
    <row r="3232" spans="1:11" x14ac:dyDescent="0.3">
      <c r="A3232" s="317">
        <v>43035.190972164353</v>
      </c>
      <c r="B3232" s="355">
        <v>35169.053</v>
      </c>
      <c r="C3232" s="355">
        <f t="shared" si="48"/>
        <v>0.29499999999825377</v>
      </c>
      <c r="D3232" s="420">
        <f t="shared" si="49"/>
        <v>0.14749999999912689</v>
      </c>
      <c r="H3232" s="337"/>
      <c r="I3232" s="333"/>
      <c r="J3232" s="82">
        <v>59</v>
      </c>
      <c r="K3232" s="82">
        <v>1</v>
      </c>
    </row>
    <row r="3233" spans="1:11" x14ac:dyDescent="0.3">
      <c r="A3233" s="341">
        <v>43035.232638831018</v>
      </c>
      <c r="B3233" s="355">
        <v>35169.35</v>
      </c>
      <c r="C3233" s="355">
        <f t="shared" si="48"/>
        <v>0.29699999999866122</v>
      </c>
      <c r="D3233" s="420">
        <f t="shared" si="49"/>
        <v>0.14849999999933061</v>
      </c>
      <c r="H3233" s="337"/>
      <c r="I3233" s="333"/>
      <c r="J3233" s="82">
        <v>60</v>
      </c>
      <c r="K3233" s="319">
        <v>2</v>
      </c>
    </row>
    <row r="3234" spans="1:11" x14ac:dyDescent="0.3">
      <c r="A3234" s="341">
        <v>43035.274305497682</v>
      </c>
      <c r="B3234" s="355">
        <v>35169.633000000002</v>
      </c>
      <c r="C3234" s="355">
        <f t="shared" si="48"/>
        <v>0.28300000000308501</v>
      </c>
      <c r="D3234" s="420">
        <f t="shared" si="49"/>
        <v>0.1415000000015425</v>
      </c>
      <c r="H3234" s="337"/>
      <c r="I3234" s="333"/>
      <c r="J3234" s="82">
        <v>61</v>
      </c>
      <c r="K3234" s="320">
        <v>3</v>
      </c>
    </row>
    <row r="3235" spans="1:11" x14ac:dyDescent="0.3">
      <c r="A3235" s="317">
        <v>43035.315972164353</v>
      </c>
      <c r="B3235" s="355">
        <v>35169.921999999999</v>
      </c>
      <c r="C3235" s="355">
        <f t="shared" si="48"/>
        <v>0.28899999999703141</v>
      </c>
      <c r="D3235" s="420">
        <f t="shared" si="49"/>
        <v>0.1444999999985157</v>
      </c>
      <c r="H3235" s="337"/>
      <c r="I3235" s="333"/>
      <c r="J3235" s="82">
        <v>62</v>
      </c>
      <c r="K3235" s="321">
        <v>4</v>
      </c>
    </row>
    <row r="3236" spans="1:11" x14ac:dyDescent="0.3">
      <c r="A3236" s="341">
        <v>43035.357638831018</v>
      </c>
      <c r="B3236" s="355">
        <v>35170.216999999997</v>
      </c>
      <c r="C3236" s="355">
        <f t="shared" si="48"/>
        <v>0.29499999999825377</v>
      </c>
      <c r="D3236" s="420">
        <f t="shared" si="49"/>
        <v>0.14749999999912689</v>
      </c>
      <c r="H3236" s="337"/>
      <c r="I3236" s="333"/>
      <c r="J3236" s="82">
        <v>63</v>
      </c>
      <c r="K3236" s="82">
        <v>1</v>
      </c>
    </row>
    <row r="3237" spans="1:11" x14ac:dyDescent="0.3">
      <c r="A3237" s="341">
        <v>43035.399305497682</v>
      </c>
      <c r="B3237" s="355">
        <v>35170.508000000002</v>
      </c>
      <c r="C3237" s="355">
        <f t="shared" si="48"/>
        <v>0.29100000000471482</v>
      </c>
      <c r="D3237" s="420">
        <f t="shared" si="49"/>
        <v>0.14550000000235741</v>
      </c>
      <c r="H3237" s="337"/>
      <c r="I3237" s="333"/>
      <c r="J3237" s="82">
        <v>64</v>
      </c>
      <c r="K3237" s="319">
        <v>2</v>
      </c>
    </row>
    <row r="3238" spans="1:11" x14ac:dyDescent="0.3">
      <c r="A3238" s="317">
        <v>43035.440972164353</v>
      </c>
      <c r="B3238" s="355">
        <v>35170.788</v>
      </c>
      <c r="C3238" s="355">
        <f t="shared" si="48"/>
        <v>0.27999999999883585</v>
      </c>
      <c r="D3238" s="420">
        <f t="shared" si="49"/>
        <v>0.13999999999941792</v>
      </c>
      <c r="H3238" s="337"/>
      <c r="I3238" s="333"/>
      <c r="J3238" s="82">
        <v>65</v>
      </c>
      <c r="K3238" s="320">
        <v>3</v>
      </c>
    </row>
    <row r="3239" spans="1:11" x14ac:dyDescent="0.3">
      <c r="A3239" s="341">
        <v>43035.482638831018</v>
      </c>
      <c r="B3239" s="355">
        <v>35171.08</v>
      </c>
      <c r="C3239" s="355">
        <f t="shared" si="48"/>
        <v>0.29200000000128057</v>
      </c>
      <c r="D3239" s="420">
        <f t="shared" si="49"/>
        <v>0.14600000000064028</v>
      </c>
      <c r="H3239" s="337"/>
      <c r="I3239" s="333"/>
      <c r="J3239" s="82">
        <v>66</v>
      </c>
      <c r="K3239" s="321">
        <v>4</v>
      </c>
    </row>
    <row r="3240" spans="1:11" x14ac:dyDescent="0.3">
      <c r="A3240" s="341">
        <v>43035.524305497682</v>
      </c>
      <c r="B3240" s="355">
        <v>35171.368000000002</v>
      </c>
      <c r="C3240" s="355">
        <f t="shared" si="48"/>
        <v>0.28800000000046566</v>
      </c>
      <c r="D3240" s="420">
        <f t="shared" si="49"/>
        <v>0.14400000000023283</v>
      </c>
      <c r="H3240" s="337"/>
      <c r="I3240" s="333"/>
      <c r="J3240" s="82">
        <v>67</v>
      </c>
      <c r="K3240" s="82">
        <v>1</v>
      </c>
    </row>
    <row r="3241" spans="1:11" x14ac:dyDescent="0.3">
      <c r="A3241" s="317">
        <v>43035.565972164353</v>
      </c>
      <c r="B3241" s="355">
        <v>35171.648999999998</v>
      </c>
      <c r="C3241" s="355">
        <f t="shared" si="48"/>
        <v>0.28099999999540159</v>
      </c>
      <c r="D3241" s="420">
        <f t="shared" si="49"/>
        <v>0.1404999999977008</v>
      </c>
      <c r="H3241" s="337"/>
      <c r="I3241" s="333"/>
      <c r="J3241" s="82">
        <v>68</v>
      </c>
      <c r="K3241" s="319">
        <v>2</v>
      </c>
    </row>
    <row r="3242" spans="1:11" x14ac:dyDescent="0.3">
      <c r="A3242" s="341">
        <v>43035.607638831018</v>
      </c>
      <c r="B3242" s="355">
        <v>35171.938000000002</v>
      </c>
      <c r="C3242" s="355">
        <f t="shared" si="48"/>
        <v>0.28900000000430737</v>
      </c>
      <c r="D3242" s="420">
        <f t="shared" si="49"/>
        <v>0.14450000000215368</v>
      </c>
      <c r="H3242" s="337"/>
      <c r="I3242" s="333"/>
      <c r="J3242" s="82">
        <v>69</v>
      </c>
      <c r="K3242" s="320">
        <v>3</v>
      </c>
    </row>
    <row r="3243" spans="1:11" x14ac:dyDescent="0.3">
      <c r="A3243" s="341">
        <v>43035.649305497682</v>
      </c>
      <c r="B3243" s="355">
        <v>35172.228999999999</v>
      </c>
      <c r="C3243" s="355">
        <f t="shared" si="48"/>
        <v>0.29099999999743886</v>
      </c>
      <c r="D3243" s="420">
        <f t="shared" si="49"/>
        <v>0.14549999999871943</v>
      </c>
      <c r="H3243" s="337"/>
      <c r="I3243" s="333"/>
      <c r="J3243" s="82">
        <v>70</v>
      </c>
      <c r="K3243" s="321">
        <v>4</v>
      </c>
    </row>
    <row r="3244" spans="1:11" x14ac:dyDescent="0.3">
      <c r="A3244" s="317">
        <v>43035.690972164353</v>
      </c>
      <c r="B3244" s="355">
        <v>35172.512000000002</v>
      </c>
      <c r="C3244" s="355">
        <f t="shared" si="48"/>
        <v>0.28300000000308501</v>
      </c>
      <c r="D3244" s="420">
        <f t="shared" si="49"/>
        <v>0.1415000000015425</v>
      </c>
      <c r="H3244" s="337"/>
      <c r="I3244" s="333"/>
      <c r="J3244" s="82">
        <v>71</v>
      </c>
      <c r="K3244" s="82">
        <v>1</v>
      </c>
    </row>
    <row r="3245" spans="1:11" x14ac:dyDescent="0.3">
      <c r="A3245" s="341">
        <v>43035.732638831018</v>
      </c>
      <c r="B3245" s="355">
        <v>35172.788</v>
      </c>
      <c r="C3245" s="355">
        <f t="shared" si="48"/>
        <v>0.27599999999802094</v>
      </c>
      <c r="D3245" s="420">
        <f t="shared" si="49"/>
        <v>0.13799999999901047</v>
      </c>
      <c r="H3245" s="337"/>
      <c r="I3245" s="333"/>
      <c r="J3245" s="82">
        <v>72</v>
      </c>
      <c r="K3245" s="319">
        <v>2</v>
      </c>
    </row>
    <row r="3246" spans="1:11" x14ac:dyDescent="0.3">
      <c r="A3246" s="341">
        <v>43035.774305497682</v>
      </c>
      <c r="B3246" s="355">
        <v>35173.078000000001</v>
      </c>
      <c r="C3246" s="355">
        <f t="shared" si="48"/>
        <v>0.29000000000087311</v>
      </c>
      <c r="D3246" s="420">
        <f t="shared" si="49"/>
        <v>0.14500000000043656</v>
      </c>
      <c r="H3246" s="337"/>
      <c r="I3246" s="333"/>
      <c r="J3246" s="82">
        <v>73</v>
      </c>
      <c r="K3246" s="320">
        <v>3</v>
      </c>
    </row>
    <row r="3247" spans="1:11" x14ac:dyDescent="0.3">
      <c r="A3247" s="317">
        <v>43035.815972164353</v>
      </c>
      <c r="B3247" s="355">
        <v>35173.362000000001</v>
      </c>
      <c r="C3247" s="355">
        <f t="shared" si="48"/>
        <v>0.28399999999965075</v>
      </c>
      <c r="D3247" s="420">
        <f t="shared" si="49"/>
        <v>0.14199999999982538</v>
      </c>
      <c r="H3247" s="337"/>
      <c r="I3247" s="333"/>
      <c r="J3247" s="82">
        <v>74</v>
      </c>
      <c r="K3247" s="321">
        <v>4</v>
      </c>
    </row>
    <row r="3248" spans="1:11" x14ac:dyDescent="0.3">
      <c r="A3248" s="341">
        <v>43035.857638831018</v>
      </c>
      <c r="B3248" s="355">
        <v>35173.637999999999</v>
      </c>
      <c r="C3248" s="355">
        <f t="shared" si="48"/>
        <v>0.27599999999802094</v>
      </c>
      <c r="D3248" s="420">
        <f t="shared" si="49"/>
        <v>0.13799999999901047</v>
      </c>
      <c r="H3248" s="337"/>
      <c r="I3248" s="333"/>
      <c r="J3248" s="82">
        <v>75</v>
      </c>
      <c r="K3248" s="82">
        <v>1</v>
      </c>
    </row>
    <row r="3249" spans="1:12" x14ac:dyDescent="0.3">
      <c r="A3249" s="341">
        <v>43035.899305497682</v>
      </c>
      <c r="B3249" s="355">
        <v>35173.917999999998</v>
      </c>
      <c r="C3249" s="355">
        <f t="shared" si="48"/>
        <v>0.27999999999883585</v>
      </c>
      <c r="D3249" s="420">
        <f t="shared" si="49"/>
        <v>0.13999999999941792</v>
      </c>
      <c r="H3249" s="337"/>
      <c r="I3249" s="333"/>
      <c r="J3249" s="82">
        <v>76</v>
      </c>
      <c r="K3249" s="319">
        <v>2</v>
      </c>
    </row>
    <row r="3250" spans="1:12" x14ac:dyDescent="0.3">
      <c r="A3250" s="317">
        <v>43035.940972164353</v>
      </c>
      <c r="B3250" s="355">
        <v>35174.203000000001</v>
      </c>
      <c r="C3250" s="355">
        <f t="shared" si="48"/>
        <v>0.28500000000349246</v>
      </c>
      <c r="D3250" s="420">
        <f t="shared" si="49"/>
        <v>0.14250000000174623</v>
      </c>
      <c r="H3250" s="337"/>
      <c r="I3250" s="333"/>
      <c r="J3250" s="82">
        <v>77</v>
      </c>
      <c r="K3250" s="320">
        <v>3</v>
      </c>
    </row>
    <row r="3251" spans="1:12" x14ac:dyDescent="0.3">
      <c r="A3251" s="369">
        <v>43035.982638831018</v>
      </c>
      <c r="B3251" s="356">
        <v>35174.476999999999</v>
      </c>
      <c r="C3251" s="356">
        <f t="shared" si="48"/>
        <v>0.27399999999761349</v>
      </c>
      <c r="D3251" s="418">
        <f t="shared" si="49"/>
        <v>0.13699999999880674</v>
      </c>
      <c r="E3251" s="336">
        <f>SUM(C3228:C3251)*7.4805194805</f>
        <v>51.353766233617257</v>
      </c>
      <c r="F3251" s="324">
        <f>AVERAGE(D3228:D3251)</f>
        <v>0.14302083333329088</v>
      </c>
      <c r="G3251" s="324">
        <f>_xlfn.STDEV.S(D3228:D3251)</f>
        <v>3.3669724717257667E-3</v>
      </c>
      <c r="H3251" s="337"/>
      <c r="I3251" s="333"/>
      <c r="J3251" s="82">
        <v>78</v>
      </c>
      <c r="K3251" s="321">
        <v>4</v>
      </c>
    </row>
    <row r="3252" spans="1:12" x14ac:dyDescent="0.3">
      <c r="A3252" s="341">
        <v>43036.024305497682</v>
      </c>
      <c r="B3252" s="355">
        <v>35174.752</v>
      </c>
      <c r="C3252" s="355">
        <f t="shared" si="48"/>
        <v>0.27500000000145519</v>
      </c>
      <c r="D3252" s="420">
        <f t="shared" si="49"/>
        <v>0.1375000000007276</v>
      </c>
      <c r="H3252" s="337"/>
      <c r="I3252" s="333"/>
      <c r="J3252" s="82">
        <v>79</v>
      </c>
      <c r="K3252" s="82">
        <v>1</v>
      </c>
    </row>
    <row r="3253" spans="1:12" x14ac:dyDescent="0.3">
      <c r="A3253" s="317">
        <v>43036.045138888891</v>
      </c>
      <c r="B3253" s="355">
        <v>35175.048000000003</v>
      </c>
      <c r="C3253" s="355">
        <f t="shared" si="48"/>
        <v>0.29600000000209548</v>
      </c>
      <c r="D3253" s="420">
        <f t="shared" si="49"/>
        <v>0.14800000000104774</v>
      </c>
      <c r="H3253" s="337"/>
      <c r="I3253" s="333"/>
      <c r="J3253" s="82">
        <v>1</v>
      </c>
      <c r="K3253" s="319">
        <v>2</v>
      </c>
      <c r="L3253" s="345" t="s">
        <v>313</v>
      </c>
    </row>
    <row r="3254" spans="1:12" x14ac:dyDescent="0.3">
      <c r="A3254" s="341">
        <v>43036.086805555555</v>
      </c>
      <c r="B3254" s="355">
        <v>35175.339</v>
      </c>
      <c r="C3254" s="355">
        <f t="shared" si="48"/>
        <v>0.29099999999743886</v>
      </c>
      <c r="D3254" s="420">
        <f t="shared" si="49"/>
        <v>0.14549999999871943</v>
      </c>
      <c r="H3254" s="337"/>
      <c r="I3254" s="333"/>
      <c r="J3254" s="82">
        <v>2</v>
      </c>
      <c r="K3254" s="320">
        <v>3</v>
      </c>
    </row>
    <row r="3255" spans="1:12" x14ac:dyDescent="0.3">
      <c r="A3255" s="341">
        <v>43036.128472222219</v>
      </c>
      <c r="B3255" s="355">
        <v>35175.620999999999</v>
      </c>
      <c r="C3255" s="355">
        <f t="shared" si="48"/>
        <v>0.2819999999992433</v>
      </c>
      <c r="D3255" s="420">
        <f t="shared" si="49"/>
        <v>0.14099999999962165</v>
      </c>
      <c r="H3255" s="337"/>
      <c r="I3255" s="333"/>
      <c r="J3255" s="82">
        <v>3</v>
      </c>
      <c r="K3255" s="321">
        <v>4</v>
      </c>
    </row>
    <row r="3256" spans="1:12" x14ac:dyDescent="0.3">
      <c r="A3256" s="317">
        <v>43036.170138888891</v>
      </c>
      <c r="B3256" s="355">
        <v>35175.908000000003</v>
      </c>
      <c r="C3256" s="355">
        <f t="shared" si="48"/>
        <v>0.28700000000389991</v>
      </c>
      <c r="D3256" s="420">
        <f t="shared" si="49"/>
        <v>0.14350000000194996</v>
      </c>
      <c r="H3256" s="337"/>
      <c r="I3256" s="333"/>
      <c r="J3256" s="82">
        <v>4</v>
      </c>
      <c r="K3256" s="82">
        <v>1</v>
      </c>
    </row>
    <row r="3257" spans="1:12" x14ac:dyDescent="0.3">
      <c r="A3257" s="341">
        <v>43036.211805497682</v>
      </c>
      <c r="B3257" s="355">
        <v>35176.21</v>
      </c>
      <c r="C3257" s="355">
        <f t="shared" si="48"/>
        <v>0.30199999999604188</v>
      </c>
      <c r="D3257" s="420">
        <f t="shared" si="49"/>
        <v>0.15099999999802094</v>
      </c>
      <c r="H3257" s="337"/>
      <c r="I3257" s="333"/>
      <c r="J3257" s="82">
        <v>5</v>
      </c>
      <c r="K3257" s="319">
        <v>2</v>
      </c>
    </row>
    <row r="3258" spans="1:12" x14ac:dyDescent="0.3">
      <c r="A3258" s="341">
        <v>43036.253472164353</v>
      </c>
      <c r="B3258" s="355">
        <v>35176.502</v>
      </c>
      <c r="C3258" s="355">
        <f t="shared" si="48"/>
        <v>0.29200000000128057</v>
      </c>
      <c r="D3258" s="420">
        <f t="shared" si="49"/>
        <v>0.14600000000064028</v>
      </c>
      <c r="H3258" s="337"/>
      <c r="I3258" s="333"/>
      <c r="J3258" s="82">
        <v>6</v>
      </c>
      <c r="K3258" s="320">
        <v>3</v>
      </c>
    </row>
    <row r="3259" spans="1:12" x14ac:dyDescent="0.3">
      <c r="A3259" s="317">
        <v>43036.295138831018</v>
      </c>
      <c r="B3259" s="355">
        <v>35176.786999999997</v>
      </c>
      <c r="C3259" s="355">
        <f t="shared" si="48"/>
        <v>0.2849999999962165</v>
      </c>
      <c r="D3259" s="420">
        <f t="shared" si="49"/>
        <v>0.14249999999810825</v>
      </c>
      <c r="H3259" s="337"/>
      <c r="I3259" s="333"/>
      <c r="J3259" s="82">
        <v>7</v>
      </c>
      <c r="K3259" s="321">
        <v>4</v>
      </c>
    </row>
    <row r="3260" spans="1:12" x14ac:dyDescent="0.3">
      <c r="A3260" s="341">
        <v>43036.336805497682</v>
      </c>
      <c r="B3260" s="355">
        <v>35177.080999999998</v>
      </c>
      <c r="C3260" s="355">
        <f t="shared" si="48"/>
        <v>0.29400000000168802</v>
      </c>
      <c r="D3260" s="420">
        <f t="shared" si="49"/>
        <v>0.14700000000084401</v>
      </c>
      <c r="H3260" s="337"/>
      <c r="I3260" s="333"/>
      <c r="J3260" s="82">
        <v>8</v>
      </c>
      <c r="K3260" s="82">
        <v>1</v>
      </c>
    </row>
    <row r="3261" spans="1:12" x14ac:dyDescent="0.3">
      <c r="A3261" s="341">
        <v>43036.378472164353</v>
      </c>
      <c r="B3261" s="355">
        <v>35177.368000000002</v>
      </c>
      <c r="C3261" s="355">
        <f t="shared" si="48"/>
        <v>0.28700000000389991</v>
      </c>
      <c r="D3261" s="420">
        <f t="shared" si="49"/>
        <v>0.14350000000194996</v>
      </c>
      <c r="H3261" s="337"/>
      <c r="I3261" s="333"/>
      <c r="J3261" s="82">
        <v>9</v>
      </c>
      <c r="K3261" s="319">
        <v>2</v>
      </c>
    </row>
    <row r="3262" spans="1:12" x14ac:dyDescent="0.3">
      <c r="A3262" s="317">
        <v>43036.420138831018</v>
      </c>
      <c r="B3262" s="355">
        <v>35177.642999999996</v>
      </c>
      <c r="C3262" s="355">
        <f t="shared" si="48"/>
        <v>0.27499999999417923</v>
      </c>
      <c r="D3262" s="420">
        <f t="shared" si="49"/>
        <v>0.13749999999708962</v>
      </c>
      <c r="H3262" s="337"/>
      <c r="I3262" s="333"/>
      <c r="J3262" s="82">
        <v>10</v>
      </c>
      <c r="K3262" s="320">
        <v>3</v>
      </c>
    </row>
    <row r="3263" spans="1:12" x14ac:dyDescent="0.3">
      <c r="A3263" s="341">
        <v>43036.461805497682</v>
      </c>
      <c r="B3263" s="355">
        <v>35177.925000000003</v>
      </c>
      <c r="C3263" s="355">
        <f t="shared" si="48"/>
        <v>0.28200000000651926</v>
      </c>
      <c r="D3263" s="420">
        <f t="shared" si="49"/>
        <v>0.14100000000325963</v>
      </c>
      <c r="H3263" s="337"/>
      <c r="I3263" s="333"/>
      <c r="J3263" s="82">
        <v>11</v>
      </c>
      <c r="K3263" s="321">
        <v>4</v>
      </c>
    </row>
    <row r="3264" spans="1:12" x14ac:dyDescent="0.3">
      <c r="A3264" s="341">
        <v>43036.503472164353</v>
      </c>
      <c r="B3264" s="355">
        <v>35178.214</v>
      </c>
      <c r="C3264" s="355">
        <f t="shared" si="48"/>
        <v>0.28899999999703141</v>
      </c>
      <c r="D3264" s="420">
        <f t="shared" si="49"/>
        <v>0.1444999999985157</v>
      </c>
      <c r="H3264" s="337"/>
      <c r="I3264" s="333"/>
      <c r="J3264" s="82">
        <v>12</v>
      </c>
      <c r="K3264" s="82">
        <v>1</v>
      </c>
    </row>
    <row r="3265" spans="1:11" x14ac:dyDescent="0.3">
      <c r="A3265" s="317">
        <v>43036.545138831018</v>
      </c>
      <c r="B3265" s="355">
        <v>35178.497000000003</v>
      </c>
      <c r="C3265" s="355">
        <f t="shared" si="48"/>
        <v>0.28300000000308501</v>
      </c>
      <c r="D3265" s="420">
        <f t="shared" si="49"/>
        <v>0.1415000000015425</v>
      </c>
      <c r="H3265" s="337"/>
      <c r="I3265" s="333"/>
      <c r="J3265" s="82">
        <v>13</v>
      </c>
      <c r="K3265" s="319">
        <v>2</v>
      </c>
    </row>
    <row r="3266" spans="1:11" x14ac:dyDescent="0.3">
      <c r="A3266" s="341">
        <v>43036.586805497682</v>
      </c>
      <c r="B3266" s="355">
        <v>35178.771999999997</v>
      </c>
      <c r="C3266" s="355">
        <f t="shared" si="48"/>
        <v>0.27499999999417923</v>
      </c>
      <c r="D3266" s="420">
        <f t="shared" si="49"/>
        <v>0.13749999999708962</v>
      </c>
      <c r="H3266" s="337"/>
      <c r="I3266" s="333"/>
      <c r="J3266" s="82">
        <v>14</v>
      </c>
      <c r="K3266" s="320">
        <v>3</v>
      </c>
    </row>
    <row r="3267" spans="1:11" x14ac:dyDescent="0.3">
      <c r="A3267" s="341">
        <v>43036.628472164353</v>
      </c>
      <c r="B3267" s="355">
        <v>35179.053</v>
      </c>
      <c r="C3267" s="355">
        <f t="shared" si="48"/>
        <v>0.28100000000267755</v>
      </c>
      <c r="D3267" s="420">
        <f t="shared" si="49"/>
        <v>0.14050000000133878</v>
      </c>
      <c r="H3267" s="337"/>
      <c r="I3267" s="333"/>
      <c r="J3267" s="82">
        <v>15</v>
      </c>
      <c r="K3267" s="321">
        <v>4</v>
      </c>
    </row>
    <row r="3268" spans="1:11" x14ac:dyDescent="0.3">
      <c r="A3268" s="317">
        <v>43036.670138831018</v>
      </c>
      <c r="B3268" s="355">
        <v>35179.338000000003</v>
      </c>
      <c r="C3268" s="355">
        <f t="shared" si="48"/>
        <v>0.28500000000349246</v>
      </c>
      <c r="D3268" s="420">
        <f t="shared" si="49"/>
        <v>0.14250000000174623</v>
      </c>
      <c r="H3268" s="337"/>
      <c r="I3268" s="333"/>
      <c r="J3268" s="82">
        <v>16</v>
      </c>
      <c r="K3268" s="82">
        <v>1</v>
      </c>
    </row>
    <row r="3269" spans="1:11" x14ac:dyDescent="0.3">
      <c r="A3269" s="341">
        <v>43036.711805497682</v>
      </c>
      <c r="B3269" s="355">
        <v>35179.614999999998</v>
      </c>
      <c r="C3269" s="355">
        <f t="shared" si="48"/>
        <v>0.27699999999458669</v>
      </c>
      <c r="D3269" s="420">
        <f t="shared" si="49"/>
        <v>0.13849999999729334</v>
      </c>
      <c r="H3269" s="337"/>
      <c r="I3269" s="333"/>
      <c r="J3269" s="82">
        <v>17</v>
      </c>
      <c r="K3269" s="319">
        <v>2</v>
      </c>
    </row>
    <row r="3270" spans="1:11" x14ac:dyDescent="0.3">
      <c r="A3270" s="341">
        <v>43036.753472164353</v>
      </c>
      <c r="B3270" s="355">
        <v>35179.896999999997</v>
      </c>
      <c r="C3270" s="355">
        <f t="shared" si="48"/>
        <v>0.2819999999992433</v>
      </c>
      <c r="D3270" s="420">
        <f t="shared" si="49"/>
        <v>0.14099999999962165</v>
      </c>
      <c r="H3270" s="337"/>
      <c r="I3270" s="333"/>
      <c r="J3270" s="82">
        <v>18</v>
      </c>
      <c r="K3270" s="320">
        <v>3</v>
      </c>
    </row>
    <row r="3271" spans="1:11" x14ac:dyDescent="0.3">
      <c r="A3271" s="317">
        <v>43036.795138831018</v>
      </c>
      <c r="B3271" s="355">
        <v>35180.178999999996</v>
      </c>
      <c r="C3271" s="355">
        <f t="shared" si="48"/>
        <v>0.2819999999992433</v>
      </c>
      <c r="D3271" s="420">
        <f t="shared" si="49"/>
        <v>0.14099999999962165</v>
      </c>
      <c r="H3271" s="337"/>
      <c r="I3271" s="333"/>
      <c r="J3271" s="82">
        <v>19</v>
      </c>
      <c r="K3271" s="321">
        <v>4</v>
      </c>
    </row>
    <row r="3272" spans="1:11" x14ac:dyDescent="0.3">
      <c r="A3272" s="341">
        <v>43036.836805497682</v>
      </c>
      <c r="B3272" s="355">
        <v>35180.457000000002</v>
      </c>
      <c r="C3272" s="355">
        <f t="shared" si="48"/>
        <v>0.27800000000570435</v>
      </c>
      <c r="D3272" s="420">
        <f t="shared" si="49"/>
        <v>0.13900000000285218</v>
      </c>
      <c r="H3272" s="337"/>
      <c r="I3272" s="333"/>
      <c r="J3272" s="82">
        <v>20</v>
      </c>
      <c r="K3272" s="82">
        <v>1</v>
      </c>
    </row>
    <row r="3273" spans="1:11" x14ac:dyDescent="0.3">
      <c r="A3273" s="341">
        <v>43036.878472164353</v>
      </c>
      <c r="B3273" s="355">
        <v>35180.728000000003</v>
      </c>
      <c r="C3273" s="355">
        <f t="shared" si="48"/>
        <v>0.27100000000064028</v>
      </c>
      <c r="D3273" s="420">
        <f t="shared" si="49"/>
        <v>0.13550000000032014</v>
      </c>
      <c r="H3273" s="337"/>
      <c r="I3273" s="333"/>
      <c r="J3273" s="82">
        <v>21</v>
      </c>
      <c r="K3273" s="319">
        <v>2</v>
      </c>
    </row>
    <row r="3274" spans="1:11" x14ac:dyDescent="0.3">
      <c r="A3274" s="317">
        <v>43036.920138831018</v>
      </c>
      <c r="B3274" s="355">
        <v>35181.008000000002</v>
      </c>
      <c r="C3274" s="355">
        <f t="shared" si="48"/>
        <v>0.27999999999883585</v>
      </c>
      <c r="D3274" s="420">
        <f t="shared" si="49"/>
        <v>0.13999999999941792</v>
      </c>
      <c r="H3274" s="337"/>
      <c r="I3274" s="333"/>
      <c r="J3274" s="82">
        <v>22</v>
      </c>
      <c r="K3274" s="320">
        <v>3</v>
      </c>
    </row>
    <row r="3275" spans="1:11" x14ac:dyDescent="0.3">
      <c r="A3275" s="369">
        <v>43036.961805497682</v>
      </c>
      <c r="B3275" s="356">
        <v>35181.290999999997</v>
      </c>
      <c r="C3275" s="356">
        <f t="shared" si="48"/>
        <v>0.28299999999580905</v>
      </c>
      <c r="D3275" s="418">
        <f t="shared" si="49"/>
        <v>0.14149999999790452</v>
      </c>
      <c r="E3275" s="336">
        <f>SUM(C3252:C3275)*7.4805194805</f>
        <v>50.972259740115682</v>
      </c>
      <c r="F3275" s="324">
        <f>AVERAGE(D3252:D3275)</f>
        <v>0.14195833333330179</v>
      </c>
      <c r="G3275" s="324">
        <f>_xlfn.STDEV.S(D3252:D3275)</f>
        <v>3.7093204191666744E-3</v>
      </c>
      <c r="H3275" s="337"/>
      <c r="I3275" s="333"/>
      <c r="J3275" s="82">
        <v>23</v>
      </c>
      <c r="K3275" s="321">
        <v>4</v>
      </c>
    </row>
    <row r="3276" spans="1:11" x14ac:dyDescent="0.3">
      <c r="A3276" s="341">
        <v>43037.003472164353</v>
      </c>
      <c r="B3276" s="355">
        <v>35181.56</v>
      </c>
      <c r="C3276" s="355">
        <f t="shared" si="48"/>
        <v>0.26900000000023283</v>
      </c>
      <c r="D3276" s="420">
        <f t="shared" si="49"/>
        <v>0.13450000000011642</v>
      </c>
      <c r="H3276" s="337"/>
      <c r="I3276" s="333"/>
      <c r="J3276" s="82">
        <v>24</v>
      </c>
      <c r="K3276" s="82">
        <v>1</v>
      </c>
    </row>
    <row r="3277" spans="1:11" x14ac:dyDescent="0.3">
      <c r="A3277" s="317">
        <v>43037.045138831018</v>
      </c>
      <c r="B3277" s="355">
        <v>35181.839999999997</v>
      </c>
      <c r="C3277" s="355">
        <f t="shared" si="48"/>
        <v>0.27999999999883585</v>
      </c>
      <c r="D3277" s="420">
        <f t="shared" si="49"/>
        <v>0.13999999999941792</v>
      </c>
      <c r="H3277" s="337"/>
      <c r="I3277" s="333"/>
      <c r="J3277" s="82">
        <v>25</v>
      </c>
      <c r="K3277" s="319">
        <v>2</v>
      </c>
    </row>
    <row r="3278" spans="1:11" x14ac:dyDescent="0.3">
      <c r="A3278" s="341">
        <v>43037.086805497682</v>
      </c>
      <c r="B3278" s="355">
        <v>35182.131999999998</v>
      </c>
      <c r="C3278" s="355">
        <f t="shared" si="48"/>
        <v>0.29200000000128057</v>
      </c>
      <c r="D3278" s="420">
        <f t="shared" si="49"/>
        <v>0.14600000000064028</v>
      </c>
      <c r="H3278" s="337"/>
      <c r="I3278" s="333"/>
      <c r="J3278" s="82">
        <v>26</v>
      </c>
      <c r="K3278" s="320">
        <v>3</v>
      </c>
    </row>
    <row r="3279" spans="1:11" x14ac:dyDescent="0.3">
      <c r="A3279" s="341">
        <v>43037.128472164353</v>
      </c>
      <c r="B3279" s="355">
        <v>35182.423000000003</v>
      </c>
      <c r="C3279" s="355">
        <f t="shared" si="48"/>
        <v>0.29100000000471482</v>
      </c>
      <c r="D3279" s="420">
        <f t="shared" si="49"/>
        <v>0.14550000000235741</v>
      </c>
      <c r="H3279" s="337"/>
      <c r="I3279" s="333"/>
      <c r="J3279" s="82">
        <v>27</v>
      </c>
      <c r="K3279" s="321">
        <v>4</v>
      </c>
    </row>
    <row r="3280" spans="1:11" x14ac:dyDescent="0.3">
      <c r="A3280" s="317">
        <v>43037.170138831018</v>
      </c>
      <c r="B3280" s="355">
        <v>35182.707999999999</v>
      </c>
      <c r="C3280" s="355">
        <f t="shared" si="48"/>
        <v>0.2849999999962165</v>
      </c>
      <c r="D3280" s="420">
        <f t="shared" si="49"/>
        <v>0.14249999999810825</v>
      </c>
      <c r="H3280" s="337"/>
      <c r="I3280" s="333"/>
      <c r="J3280" s="82">
        <v>28</v>
      </c>
      <c r="K3280" s="82">
        <v>1</v>
      </c>
    </row>
    <row r="3281" spans="1:11" x14ac:dyDescent="0.3">
      <c r="A3281" s="341">
        <v>43037.211805497682</v>
      </c>
      <c r="B3281" s="355">
        <v>35183.002</v>
      </c>
      <c r="C3281" s="355">
        <f t="shared" si="48"/>
        <v>0.29400000000168802</v>
      </c>
      <c r="D3281" s="420">
        <f t="shared" si="49"/>
        <v>0.14700000000084401</v>
      </c>
      <c r="H3281" s="337"/>
      <c r="I3281" s="333"/>
      <c r="J3281" s="82">
        <v>29</v>
      </c>
      <c r="K3281" s="319">
        <v>2</v>
      </c>
    </row>
    <row r="3282" spans="1:11" x14ac:dyDescent="0.3">
      <c r="A3282" s="341">
        <v>43037.253472164353</v>
      </c>
      <c r="B3282" s="355">
        <v>35183.300999999999</v>
      </c>
      <c r="C3282" s="355">
        <f t="shared" si="48"/>
        <v>0.29899999999906868</v>
      </c>
      <c r="D3282" s="420">
        <f t="shared" si="49"/>
        <v>0.14949999999953434</v>
      </c>
      <c r="H3282" s="337"/>
      <c r="I3282" s="333"/>
      <c r="J3282" s="82">
        <v>30</v>
      </c>
      <c r="K3282" s="320">
        <v>3</v>
      </c>
    </row>
    <row r="3283" spans="1:11" x14ac:dyDescent="0.3">
      <c r="A3283" s="317">
        <v>43037.295138831018</v>
      </c>
      <c r="B3283" s="355">
        <v>35183.587</v>
      </c>
      <c r="C3283" s="355">
        <f t="shared" si="48"/>
        <v>0.28600000000005821</v>
      </c>
      <c r="D3283" s="420">
        <f t="shared" si="49"/>
        <v>0.1430000000000291</v>
      </c>
      <c r="H3283" s="337"/>
      <c r="I3283" s="333"/>
      <c r="J3283" s="82">
        <v>31</v>
      </c>
      <c r="K3283" s="321">
        <v>4</v>
      </c>
    </row>
    <row r="3284" spans="1:11" x14ac:dyDescent="0.3">
      <c r="A3284" s="341">
        <v>43037.336805497682</v>
      </c>
      <c r="B3284" s="355">
        <v>35183.877999999997</v>
      </c>
      <c r="C3284" s="355">
        <f t="shared" si="48"/>
        <v>0.29099999999743886</v>
      </c>
      <c r="D3284" s="420">
        <f t="shared" si="49"/>
        <v>0.14549999999871943</v>
      </c>
      <c r="H3284" s="337"/>
      <c r="I3284" s="333"/>
      <c r="J3284" s="82">
        <v>32</v>
      </c>
      <c r="K3284" s="82">
        <v>1</v>
      </c>
    </row>
    <row r="3285" spans="1:11" x14ac:dyDescent="0.3">
      <c r="A3285" s="341">
        <v>43037.378472164353</v>
      </c>
      <c r="B3285" s="355">
        <v>35184.177000000003</v>
      </c>
      <c r="C3285" s="355">
        <f t="shared" si="48"/>
        <v>0.29900000000634464</v>
      </c>
      <c r="D3285" s="420">
        <f t="shared" si="49"/>
        <v>0.14950000000317232</v>
      </c>
      <c r="H3285" s="337"/>
      <c r="I3285" s="333"/>
      <c r="J3285" s="82">
        <v>33</v>
      </c>
      <c r="K3285" s="319">
        <v>2</v>
      </c>
    </row>
    <row r="3286" spans="1:11" x14ac:dyDescent="0.3">
      <c r="A3286" s="317">
        <v>43037.420138831018</v>
      </c>
      <c r="B3286" s="355">
        <v>35184.468000000001</v>
      </c>
      <c r="C3286" s="355">
        <f t="shared" si="48"/>
        <v>0.29099999999743886</v>
      </c>
      <c r="D3286" s="420">
        <f t="shared" si="49"/>
        <v>0.14549999999871943</v>
      </c>
      <c r="H3286" s="337"/>
      <c r="I3286" s="333"/>
      <c r="J3286" s="82">
        <v>34</v>
      </c>
      <c r="K3286" s="320">
        <v>3</v>
      </c>
    </row>
    <row r="3287" spans="1:11" x14ac:dyDescent="0.3">
      <c r="A3287" s="341">
        <v>43037.461805497682</v>
      </c>
      <c r="B3287" s="355">
        <v>35184.748</v>
      </c>
      <c r="C3287" s="355">
        <f t="shared" ref="C3287:C3350" si="50">B3287-B3286</f>
        <v>0.27999999999883585</v>
      </c>
      <c r="D3287" s="420">
        <f t="shared" ref="D3287:D3292" si="51">C3287/2</f>
        <v>0.13999999999941792</v>
      </c>
      <c r="H3287" s="337"/>
      <c r="I3287" s="333"/>
      <c r="J3287" s="82">
        <v>35</v>
      </c>
      <c r="K3287" s="321">
        <v>4</v>
      </c>
    </row>
    <row r="3288" spans="1:11" x14ac:dyDescent="0.3">
      <c r="A3288" s="341">
        <v>43037.503472164353</v>
      </c>
      <c r="B3288" s="355">
        <v>35185.038999999997</v>
      </c>
      <c r="C3288" s="355">
        <f t="shared" si="50"/>
        <v>0.29099999999743886</v>
      </c>
      <c r="D3288" s="420">
        <f t="shared" si="51"/>
        <v>0.14549999999871943</v>
      </c>
      <c r="H3288" s="337"/>
      <c r="I3288" s="333"/>
      <c r="J3288" s="82">
        <v>36</v>
      </c>
      <c r="K3288" s="82">
        <v>1</v>
      </c>
    </row>
    <row r="3289" spans="1:11" x14ac:dyDescent="0.3">
      <c r="A3289" s="317">
        <v>43037.545138831018</v>
      </c>
      <c r="B3289" s="355">
        <v>35185.328999999998</v>
      </c>
      <c r="C3289" s="355">
        <f t="shared" si="50"/>
        <v>0.29000000000087311</v>
      </c>
      <c r="D3289" s="420">
        <f t="shared" si="51"/>
        <v>0.14500000000043656</v>
      </c>
      <c r="H3289" s="337"/>
      <c r="I3289" s="333"/>
      <c r="J3289" s="82">
        <v>37</v>
      </c>
      <c r="K3289" s="319">
        <v>2</v>
      </c>
    </row>
    <row r="3290" spans="1:11" x14ac:dyDescent="0.3">
      <c r="A3290" s="341">
        <v>43037.586805497682</v>
      </c>
      <c r="B3290" s="355">
        <v>35185.612000000001</v>
      </c>
      <c r="C3290" s="355">
        <f t="shared" si="50"/>
        <v>0.28300000000308501</v>
      </c>
      <c r="D3290" s="420">
        <f t="shared" si="51"/>
        <v>0.1415000000015425</v>
      </c>
      <c r="H3290" s="337"/>
      <c r="I3290" s="333"/>
      <c r="J3290" s="82">
        <v>38</v>
      </c>
      <c r="K3290" s="320">
        <v>3</v>
      </c>
    </row>
    <row r="3291" spans="1:11" x14ac:dyDescent="0.3">
      <c r="A3291" s="341">
        <v>43037.628472164353</v>
      </c>
      <c r="B3291" s="355">
        <v>35185.898999999998</v>
      </c>
      <c r="C3291" s="355">
        <f t="shared" si="50"/>
        <v>0.28699999999662396</v>
      </c>
      <c r="D3291" s="420">
        <f t="shared" si="51"/>
        <v>0.14349999999831198</v>
      </c>
      <c r="H3291" s="337"/>
      <c r="I3291" s="333"/>
      <c r="J3291" s="82">
        <v>39</v>
      </c>
      <c r="K3291" s="321">
        <v>4</v>
      </c>
    </row>
    <row r="3292" spans="1:11" x14ac:dyDescent="0.3">
      <c r="A3292" s="317">
        <v>43037.670138831018</v>
      </c>
      <c r="B3292" s="355">
        <v>35186.190999999999</v>
      </c>
      <c r="C3292" s="355">
        <f t="shared" si="50"/>
        <v>0.29200000000128057</v>
      </c>
      <c r="D3292" s="420">
        <f t="shared" si="51"/>
        <v>0.14600000000064028</v>
      </c>
      <c r="H3292" s="337"/>
      <c r="I3292" s="333"/>
      <c r="J3292" s="82">
        <v>40</v>
      </c>
      <c r="K3292" s="82">
        <v>1</v>
      </c>
    </row>
    <row r="3293" spans="1:11" x14ac:dyDescent="0.3">
      <c r="A3293" s="341">
        <v>43037.711805497682</v>
      </c>
      <c r="B3293" s="355">
        <v>35186.474000000002</v>
      </c>
      <c r="C3293" s="355">
        <f t="shared" si="50"/>
        <v>0.28300000000308501</v>
      </c>
      <c r="D3293" s="420">
        <f>C3293/2</f>
        <v>0.1415000000015425</v>
      </c>
      <c r="H3293" s="337"/>
      <c r="I3293" s="333"/>
      <c r="J3293" s="82">
        <v>41</v>
      </c>
      <c r="K3293" s="319">
        <v>2</v>
      </c>
    </row>
    <row r="3294" spans="1:11" x14ac:dyDescent="0.3">
      <c r="A3294" s="341">
        <v>43037.753472164353</v>
      </c>
      <c r="B3294" s="318">
        <v>35186.749000000003</v>
      </c>
      <c r="C3294" s="355">
        <f t="shared" si="50"/>
        <v>0.27500000000145519</v>
      </c>
      <c r="D3294" s="420">
        <f>C3294/2</f>
        <v>0.1375000000007276</v>
      </c>
      <c r="H3294" s="337"/>
      <c r="I3294" s="333"/>
      <c r="J3294" s="82">
        <v>42</v>
      </c>
      <c r="K3294" s="320">
        <v>3</v>
      </c>
    </row>
    <row r="3295" spans="1:11" x14ac:dyDescent="0.3">
      <c r="A3295" s="317">
        <v>43037.795138831018</v>
      </c>
      <c r="B3295" s="318">
        <v>35187.036</v>
      </c>
      <c r="C3295" s="355">
        <f t="shared" si="50"/>
        <v>0.28699999999662396</v>
      </c>
      <c r="D3295" s="420">
        <f>C3295/2</f>
        <v>0.14349999999831198</v>
      </c>
      <c r="H3295" s="337"/>
      <c r="I3295" s="333"/>
      <c r="J3295" s="82">
        <v>43</v>
      </c>
      <c r="K3295" s="321">
        <v>4</v>
      </c>
    </row>
    <row r="3296" spans="1:11" x14ac:dyDescent="0.3">
      <c r="A3296" s="369">
        <v>43037.836805497682</v>
      </c>
      <c r="B3296" s="323">
        <v>35187.321000000004</v>
      </c>
      <c r="C3296" s="356">
        <f t="shared" si="50"/>
        <v>0.28500000000349246</v>
      </c>
      <c r="D3296" s="418">
        <f>C3296/2</f>
        <v>0.14250000000174623</v>
      </c>
      <c r="E3296" s="336">
        <f>SUM(C3276:C3296)*7.4805194805</f>
        <v>45.107532467460722</v>
      </c>
      <c r="F3296" s="324">
        <f>AVERAGE(D3276:D3296)</f>
        <v>0.14357142857157409</v>
      </c>
      <c r="G3296" s="324">
        <f>_xlfn.STDEV.S(D3276:D3296)</f>
        <v>3.6513207005673177E-3</v>
      </c>
      <c r="H3296" s="343"/>
      <c r="I3296" s="344">
        <f>AVERAGE(D3132:D3296)</f>
        <v>0.14278787878788674</v>
      </c>
      <c r="J3296" s="82">
        <v>44</v>
      </c>
      <c r="K3296" s="82">
        <v>1</v>
      </c>
    </row>
    <row r="3297" spans="1:12" x14ac:dyDescent="0.3">
      <c r="A3297" s="372">
        <v>43037.854166666664</v>
      </c>
      <c r="B3297" s="348">
        <v>35188.03</v>
      </c>
      <c r="C3297" s="348">
        <f t="shared" si="50"/>
        <v>0.70899999999528518</v>
      </c>
      <c r="D3297" s="421"/>
      <c r="E3297" s="349">
        <f>(B3297-B9)*7.4805194805</f>
        <v>7884.9911688106331</v>
      </c>
      <c r="F3297" s="350" t="s">
        <v>292</v>
      </c>
      <c r="G3297" s="351"/>
      <c r="H3297" s="365"/>
      <c r="I3297" s="351"/>
      <c r="J3297" s="350"/>
      <c r="K3297" s="353"/>
      <c r="L3297" s="351" t="s">
        <v>332</v>
      </c>
    </row>
    <row r="3298" spans="1:12" x14ac:dyDescent="0.3">
      <c r="A3298" s="347">
        <v>43038.539583333331</v>
      </c>
      <c r="B3298" s="348">
        <v>35188.029000000002</v>
      </c>
      <c r="C3298" s="348">
        <f t="shared" si="50"/>
        <v>-9.9999999656574801E-4</v>
      </c>
      <c r="D3298" s="421"/>
      <c r="E3298" s="351"/>
      <c r="F3298" s="351"/>
      <c r="G3298" s="351"/>
      <c r="H3298" s="365"/>
      <c r="I3298" s="351"/>
      <c r="J3298" s="353"/>
      <c r="K3298" s="353"/>
      <c r="L3298" s="351"/>
    </row>
    <row r="3299" spans="1:12" x14ac:dyDescent="0.3">
      <c r="A3299" s="372">
        <v>43038.545138888891</v>
      </c>
      <c r="B3299" s="348">
        <v>35188.178999999996</v>
      </c>
      <c r="C3299" s="348">
        <f t="shared" si="50"/>
        <v>0.14999999999417923</v>
      </c>
      <c r="D3299" s="421"/>
      <c r="E3299" s="351"/>
      <c r="F3299" s="351"/>
      <c r="G3299" s="351"/>
      <c r="H3299" s="365"/>
      <c r="I3299" s="351"/>
      <c r="J3299" s="353"/>
      <c r="K3299" s="353"/>
      <c r="L3299" s="351" t="s">
        <v>333</v>
      </c>
    </row>
    <row r="3300" spans="1:12" x14ac:dyDescent="0.3">
      <c r="A3300" s="341">
        <v>43038.586805555555</v>
      </c>
      <c r="B3300" s="318">
        <v>35188.472000000002</v>
      </c>
      <c r="C3300" s="355">
        <f t="shared" si="50"/>
        <v>0.29300000000512227</v>
      </c>
      <c r="D3300" s="420">
        <f t="shared" ref="D3300:D3554" si="52">C3300/2</f>
        <v>0.14650000000256114</v>
      </c>
      <c r="H3300" s="337"/>
      <c r="I3300" s="333"/>
      <c r="J3300" s="82">
        <v>1</v>
      </c>
      <c r="K3300" s="320">
        <v>3</v>
      </c>
      <c r="L3300" s="345" t="s">
        <v>313</v>
      </c>
    </row>
    <row r="3301" spans="1:12" x14ac:dyDescent="0.3">
      <c r="A3301" s="317">
        <v>43038.628472222219</v>
      </c>
      <c r="B3301" s="318">
        <v>35188.747000000003</v>
      </c>
      <c r="C3301" s="355">
        <f t="shared" si="50"/>
        <v>0.27500000000145519</v>
      </c>
      <c r="D3301" s="420">
        <f t="shared" si="52"/>
        <v>0.1375000000007276</v>
      </c>
      <c r="H3301" s="337"/>
      <c r="I3301" s="333"/>
      <c r="J3301" s="82">
        <v>2</v>
      </c>
      <c r="K3301" s="321">
        <v>4</v>
      </c>
    </row>
    <row r="3302" spans="1:12" x14ac:dyDescent="0.3">
      <c r="A3302" s="341">
        <v>43038.670138888891</v>
      </c>
      <c r="B3302" s="318">
        <v>35189.036999999997</v>
      </c>
      <c r="C3302" s="355">
        <f t="shared" si="50"/>
        <v>0.28999999999359716</v>
      </c>
      <c r="D3302" s="420">
        <f t="shared" si="52"/>
        <v>0.14499999999679858</v>
      </c>
      <c r="H3302" s="337"/>
      <c r="I3302" s="333"/>
      <c r="J3302" s="82">
        <v>3</v>
      </c>
      <c r="K3302" s="82">
        <v>1</v>
      </c>
    </row>
    <row r="3303" spans="1:12" x14ac:dyDescent="0.3">
      <c r="A3303" s="341">
        <v>43038.711805324077</v>
      </c>
      <c r="B3303" s="318">
        <v>35189.322</v>
      </c>
      <c r="C3303" s="355">
        <f t="shared" si="50"/>
        <v>0.28500000000349246</v>
      </c>
      <c r="D3303" s="420">
        <f t="shared" si="52"/>
        <v>0.14250000000174623</v>
      </c>
      <c r="H3303" s="337"/>
      <c r="I3303" s="333"/>
      <c r="J3303" s="82">
        <v>4</v>
      </c>
      <c r="K3303" s="319">
        <v>2</v>
      </c>
    </row>
    <row r="3304" spans="1:12" x14ac:dyDescent="0.3">
      <c r="A3304" s="341">
        <v>43038.753471932869</v>
      </c>
      <c r="B3304" s="318">
        <v>35189.597000000002</v>
      </c>
      <c r="C3304" s="355">
        <f t="shared" si="50"/>
        <v>0.27500000000145519</v>
      </c>
      <c r="D3304" s="420">
        <f t="shared" si="52"/>
        <v>0.1375000000007276</v>
      </c>
      <c r="H3304" s="337"/>
      <c r="I3304" s="333"/>
      <c r="J3304" s="82">
        <v>5</v>
      </c>
      <c r="K3304" s="320">
        <v>3</v>
      </c>
    </row>
    <row r="3305" spans="1:12" x14ac:dyDescent="0.3">
      <c r="A3305" s="317">
        <v>43038.795138541667</v>
      </c>
      <c r="B3305" s="318">
        <v>35189.870999999999</v>
      </c>
      <c r="C3305" s="355">
        <f t="shared" si="50"/>
        <v>0.27399999999761349</v>
      </c>
      <c r="D3305" s="420">
        <f t="shared" si="52"/>
        <v>0.13699999999880674</v>
      </c>
      <c r="H3305" s="337"/>
      <c r="I3305" s="333"/>
      <c r="J3305" s="82">
        <v>6</v>
      </c>
      <c r="K3305" s="321">
        <v>4</v>
      </c>
    </row>
    <row r="3306" spans="1:12" x14ac:dyDescent="0.3">
      <c r="A3306" s="341">
        <v>43038.836805150466</v>
      </c>
      <c r="B3306" s="318">
        <v>35190.150999999998</v>
      </c>
      <c r="C3306" s="355">
        <f t="shared" si="50"/>
        <v>0.27999999999883585</v>
      </c>
      <c r="D3306" s="420">
        <f t="shared" si="52"/>
        <v>0.13999999999941792</v>
      </c>
      <c r="H3306" s="337"/>
      <c r="I3306" s="333"/>
      <c r="J3306" s="82">
        <v>7</v>
      </c>
      <c r="K3306" s="82">
        <v>1</v>
      </c>
    </row>
    <row r="3307" spans="1:12" x14ac:dyDescent="0.3">
      <c r="A3307" s="341">
        <v>43038.878471759257</v>
      </c>
      <c r="B3307" s="318">
        <v>35190.42</v>
      </c>
      <c r="C3307" s="355">
        <f t="shared" si="50"/>
        <v>0.26900000000023283</v>
      </c>
      <c r="D3307" s="420">
        <f t="shared" si="52"/>
        <v>0.13450000000011642</v>
      </c>
      <c r="H3307" s="337"/>
      <c r="I3307" s="333"/>
      <c r="J3307" s="82">
        <v>8</v>
      </c>
      <c r="K3307" s="319">
        <v>2</v>
      </c>
    </row>
    <row r="3308" spans="1:12" x14ac:dyDescent="0.3">
      <c r="A3308" s="341">
        <v>43038.920138368056</v>
      </c>
      <c r="B3308" s="318">
        <v>35190.697</v>
      </c>
      <c r="C3308" s="355">
        <f t="shared" si="50"/>
        <v>0.27700000000186265</v>
      </c>
      <c r="D3308" s="420">
        <f t="shared" si="52"/>
        <v>0.13850000000093132</v>
      </c>
      <c r="H3308" s="337"/>
      <c r="I3308" s="333"/>
      <c r="J3308" s="82">
        <v>9</v>
      </c>
      <c r="K3308" s="320">
        <v>3</v>
      </c>
    </row>
    <row r="3309" spans="1:12" x14ac:dyDescent="0.3">
      <c r="A3309" s="317">
        <v>43038.961804976854</v>
      </c>
      <c r="B3309" s="318">
        <v>35190.978000000003</v>
      </c>
      <c r="C3309" s="355">
        <f t="shared" si="50"/>
        <v>0.28100000000267755</v>
      </c>
      <c r="D3309" s="420">
        <f t="shared" si="52"/>
        <v>0.14050000000133878</v>
      </c>
      <c r="E3309" s="336">
        <f>SUM(C3286:C3309)*7.4805194805</f>
        <v>50.875012986876584</v>
      </c>
      <c r="F3309" s="324">
        <f>AVERAGE(D3286:D3309)</f>
        <v>0.14150000000015661</v>
      </c>
      <c r="G3309" s="324">
        <f>_xlfn.STDEV.S(D3286:D3309)</f>
        <v>3.4892692642721464E-3</v>
      </c>
      <c r="H3309" s="337"/>
      <c r="I3309" s="333"/>
      <c r="J3309" s="82">
        <v>10</v>
      </c>
      <c r="K3309" s="321">
        <v>4</v>
      </c>
    </row>
    <row r="3310" spans="1:12" x14ac:dyDescent="0.3">
      <c r="A3310" s="341">
        <v>43039.003471585645</v>
      </c>
      <c r="B3310" s="318">
        <v>35191.266000000003</v>
      </c>
      <c r="C3310" s="355">
        <f t="shared" si="50"/>
        <v>0.28800000000046566</v>
      </c>
      <c r="D3310" s="420">
        <f t="shared" si="52"/>
        <v>0.14400000000023283</v>
      </c>
      <c r="H3310" s="337"/>
      <c r="I3310" s="333"/>
      <c r="J3310" s="82">
        <v>11</v>
      </c>
      <c r="K3310" s="82">
        <v>1</v>
      </c>
    </row>
    <row r="3311" spans="1:12" x14ac:dyDescent="0.3">
      <c r="A3311" s="341">
        <v>43039.045138194444</v>
      </c>
      <c r="B3311" s="318">
        <v>35191.550999999999</v>
      </c>
      <c r="C3311" s="355">
        <f t="shared" si="50"/>
        <v>0.2849999999962165</v>
      </c>
      <c r="D3311" s="420">
        <f t="shared" si="52"/>
        <v>0.14249999999810825</v>
      </c>
      <c r="H3311" s="337"/>
      <c r="I3311" s="333"/>
      <c r="J3311" s="82">
        <v>12</v>
      </c>
      <c r="K3311" s="319">
        <v>2</v>
      </c>
    </row>
    <row r="3312" spans="1:12" x14ac:dyDescent="0.3">
      <c r="A3312" s="341">
        <v>43039.086804803243</v>
      </c>
      <c r="B3312" s="318">
        <v>35191.832000000002</v>
      </c>
      <c r="C3312" s="355">
        <f t="shared" si="50"/>
        <v>0.28100000000267755</v>
      </c>
      <c r="D3312" s="420">
        <f t="shared" si="52"/>
        <v>0.14050000000133878</v>
      </c>
      <c r="H3312" s="337"/>
      <c r="I3312" s="333"/>
      <c r="J3312" s="82">
        <v>13</v>
      </c>
      <c r="K3312" s="320">
        <v>3</v>
      </c>
    </row>
    <row r="3313" spans="1:11" x14ac:dyDescent="0.3">
      <c r="A3313" s="317">
        <v>43039.128471412034</v>
      </c>
      <c r="B3313" s="318">
        <v>35192.129999999997</v>
      </c>
      <c r="C3313" s="355">
        <f t="shared" si="50"/>
        <v>0.29799999999522697</v>
      </c>
      <c r="D3313" s="420">
        <f t="shared" si="52"/>
        <v>0.14899999999761349</v>
      </c>
      <c r="H3313" s="337"/>
      <c r="I3313" s="333"/>
      <c r="J3313" s="82">
        <v>14</v>
      </c>
      <c r="K3313" s="321">
        <v>4</v>
      </c>
    </row>
    <row r="3314" spans="1:11" x14ac:dyDescent="0.3">
      <c r="A3314" s="341">
        <v>43039.170138020832</v>
      </c>
      <c r="B3314" s="318">
        <v>35192.425000000003</v>
      </c>
      <c r="C3314" s="355">
        <f t="shared" si="50"/>
        <v>0.29500000000552973</v>
      </c>
      <c r="D3314" s="420">
        <f t="shared" si="52"/>
        <v>0.14750000000276486</v>
      </c>
      <c r="H3314" s="337"/>
      <c r="I3314" s="333"/>
      <c r="J3314" s="82">
        <v>15</v>
      </c>
      <c r="K3314" s="82">
        <v>1</v>
      </c>
    </row>
    <row r="3315" spans="1:11" x14ac:dyDescent="0.3">
      <c r="A3315" s="341">
        <v>43039.211804629631</v>
      </c>
      <c r="B3315" s="318">
        <v>35192.709000000003</v>
      </c>
      <c r="C3315" s="355">
        <f t="shared" si="50"/>
        <v>0.28399999999965075</v>
      </c>
      <c r="D3315" s="420">
        <f t="shared" si="52"/>
        <v>0.14199999999982538</v>
      </c>
      <c r="H3315" s="337"/>
      <c r="I3315" s="333"/>
      <c r="J3315" s="82">
        <v>16</v>
      </c>
      <c r="K3315" s="319">
        <v>2</v>
      </c>
    </row>
    <row r="3316" spans="1:11" x14ac:dyDescent="0.3">
      <c r="A3316" s="341">
        <v>43039.253471238429</v>
      </c>
      <c r="B3316" s="318">
        <v>35193.002</v>
      </c>
      <c r="C3316" s="355">
        <f t="shared" si="50"/>
        <v>0.29299999999784632</v>
      </c>
      <c r="D3316" s="420">
        <f t="shared" si="52"/>
        <v>0.14649999999892316</v>
      </c>
      <c r="H3316" s="337"/>
      <c r="I3316" s="333"/>
      <c r="J3316" s="82">
        <v>17</v>
      </c>
      <c r="K3316" s="320">
        <v>3</v>
      </c>
    </row>
    <row r="3317" spans="1:11" x14ac:dyDescent="0.3">
      <c r="A3317" s="317">
        <v>43039.295137847221</v>
      </c>
      <c r="B3317" s="318">
        <v>35193.298000000003</v>
      </c>
      <c r="C3317" s="355">
        <f t="shared" si="50"/>
        <v>0.29600000000209548</v>
      </c>
      <c r="D3317" s="420">
        <f t="shared" si="52"/>
        <v>0.14800000000104774</v>
      </c>
      <c r="H3317" s="337"/>
      <c r="I3317" s="333"/>
      <c r="J3317" s="82">
        <v>18</v>
      </c>
      <c r="K3317" s="321">
        <v>4</v>
      </c>
    </row>
    <row r="3318" spans="1:11" x14ac:dyDescent="0.3">
      <c r="A3318" s="341">
        <v>43039.336804456019</v>
      </c>
      <c r="B3318" s="318">
        <v>35193.582000000002</v>
      </c>
      <c r="C3318" s="355">
        <f t="shared" si="50"/>
        <v>0.28399999999965075</v>
      </c>
      <c r="D3318" s="420">
        <f t="shared" si="52"/>
        <v>0.14199999999982538</v>
      </c>
      <c r="H3318" s="337"/>
      <c r="I3318" s="333"/>
      <c r="J3318" s="82">
        <v>19</v>
      </c>
      <c r="K3318" s="82">
        <v>1</v>
      </c>
    </row>
    <row r="3319" spans="1:11" x14ac:dyDescent="0.3">
      <c r="A3319" s="341">
        <v>43039.378471064818</v>
      </c>
      <c r="B3319" s="318">
        <v>35193.868000000002</v>
      </c>
      <c r="C3319" s="355">
        <f t="shared" si="50"/>
        <v>0.28600000000005821</v>
      </c>
      <c r="D3319" s="420">
        <f t="shared" si="52"/>
        <v>0.1430000000000291</v>
      </c>
      <c r="H3319" s="337"/>
      <c r="I3319" s="333"/>
      <c r="J3319" s="82">
        <v>20</v>
      </c>
      <c r="K3319" s="319">
        <v>2</v>
      </c>
    </row>
    <row r="3320" spans="1:11" x14ac:dyDescent="0.3">
      <c r="A3320" s="341">
        <v>43039.420137673609</v>
      </c>
      <c r="B3320" s="318">
        <v>35194.161</v>
      </c>
      <c r="C3320" s="355">
        <f t="shared" si="50"/>
        <v>0.29299999999784632</v>
      </c>
      <c r="D3320" s="420">
        <f t="shared" si="52"/>
        <v>0.14649999999892316</v>
      </c>
      <c r="H3320" s="337"/>
      <c r="I3320" s="333"/>
      <c r="J3320" s="82">
        <v>21</v>
      </c>
      <c r="K3320" s="320">
        <v>3</v>
      </c>
    </row>
    <row r="3321" spans="1:11" x14ac:dyDescent="0.3">
      <c r="A3321" s="317">
        <v>43039.461804282408</v>
      </c>
      <c r="B3321" s="318">
        <v>35194.447</v>
      </c>
      <c r="C3321" s="355">
        <f t="shared" si="50"/>
        <v>0.28600000000005821</v>
      </c>
      <c r="D3321" s="420">
        <f t="shared" si="52"/>
        <v>0.1430000000000291</v>
      </c>
      <c r="H3321" s="337"/>
      <c r="I3321" s="333"/>
      <c r="J3321" s="82">
        <v>22</v>
      </c>
      <c r="K3321" s="321">
        <v>4</v>
      </c>
    </row>
    <row r="3322" spans="1:11" x14ac:dyDescent="0.3">
      <c r="A3322" s="341">
        <v>43039.503470891206</v>
      </c>
      <c r="B3322" s="318">
        <v>35194.724999999999</v>
      </c>
      <c r="C3322" s="355">
        <f t="shared" si="50"/>
        <v>0.27799999999842839</v>
      </c>
      <c r="D3322" s="420">
        <f t="shared" si="52"/>
        <v>0.1389999999992142</v>
      </c>
      <c r="H3322" s="337"/>
      <c r="I3322" s="333"/>
      <c r="J3322" s="82">
        <v>23</v>
      </c>
      <c r="K3322" s="82">
        <v>1</v>
      </c>
    </row>
    <row r="3323" spans="1:11" x14ac:dyDescent="0.3">
      <c r="A3323" s="341">
        <v>43039.545137499998</v>
      </c>
      <c r="B3323" s="318">
        <v>35195.012999999999</v>
      </c>
      <c r="C3323" s="355">
        <f t="shared" si="50"/>
        <v>0.28800000000046566</v>
      </c>
      <c r="D3323" s="420">
        <f t="shared" si="52"/>
        <v>0.14400000000023283</v>
      </c>
      <c r="H3323" s="337"/>
      <c r="I3323" s="333"/>
      <c r="J3323" s="82">
        <v>24</v>
      </c>
      <c r="K3323" s="319">
        <v>2</v>
      </c>
    </row>
    <row r="3324" spans="1:11" x14ac:dyDescent="0.3">
      <c r="A3324" s="341">
        <v>43039.586804108796</v>
      </c>
      <c r="B3324" s="318">
        <v>35195.302000000003</v>
      </c>
      <c r="C3324" s="355">
        <f t="shared" si="50"/>
        <v>0.28900000000430737</v>
      </c>
      <c r="D3324" s="420">
        <f t="shared" si="52"/>
        <v>0.14450000000215368</v>
      </c>
      <c r="H3324" s="337"/>
      <c r="I3324" s="333"/>
      <c r="J3324" s="82">
        <v>25</v>
      </c>
      <c r="K3324" s="320">
        <v>3</v>
      </c>
    </row>
    <row r="3325" spans="1:11" x14ac:dyDescent="0.3">
      <c r="A3325" s="317">
        <v>43039.628470717595</v>
      </c>
      <c r="B3325" s="318">
        <v>35195.582000000002</v>
      </c>
      <c r="C3325" s="355">
        <f t="shared" si="50"/>
        <v>0.27999999999883585</v>
      </c>
      <c r="D3325" s="420">
        <f t="shared" si="52"/>
        <v>0.13999999999941792</v>
      </c>
      <c r="H3325" s="337"/>
      <c r="I3325" s="333"/>
      <c r="J3325" s="82">
        <v>26</v>
      </c>
      <c r="K3325" s="321">
        <v>4</v>
      </c>
    </row>
    <row r="3326" spans="1:11" x14ac:dyDescent="0.3">
      <c r="A3326" s="341">
        <v>43039.670137326386</v>
      </c>
      <c r="B3326" s="318">
        <v>35195.858999999997</v>
      </c>
      <c r="C3326" s="355">
        <f t="shared" si="50"/>
        <v>0.27699999999458669</v>
      </c>
      <c r="D3326" s="420">
        <f t="shared" si="52"/>
        <v>0.13849999999729334</v>
      </c>
      <c r="H3326" s="337"/>
      <c r="I3326" s="333"/>
      <c r="J3326" s="82">
        <v>27</v>
      </c>
      <c r="K3326" s="82">
        <v>1</v>
      </c>
    </row>
    <row r="3327" spans="1:11" x14ac:dyDescent="0.3">
      <c r="A3327" s="341">
        <v>43039.711803935184</v>
      </c>
      <c r="B3327" s="318">
        <v>35196.148999999998</v>
      </c>
      <c r="C3327" s="355">
        <f t="shared" si="50"/>
        <v>0.29000000000087311</v>
      </c>
      <c r="D3327" s="420">
        <f t="shared" si="52"/>
        <v>0.14500000000043656</v>
      </c>
      <c r="H3327" s="337"/>
      <c r="I3327" s="333"/>
      <c r="J3327" s="82">
        <v>28</v>
      </c>
      <c r="K3327" s="319">
        <v>2</v>
      </c>
    </row>
    <row r="3328" spans="1:11" x14ac:dyDescent="0.3">
      <c r="A3328" s="341">
        <v>43039.753470543983</v>
      </c>
      <c r="B3328" s="318">
        <v>35196.430999999997</v>
      </c>
      <c r="C3328" s="355">
        <f t="shared" si="50"/>
        <v>0.2819999999992433</v>
      </c>
      <c r="D3328" s="420">
        <f t="shared" si="52"/>
        <v>0.14099999999962165</v>
      </c>
      <c r="H3328" s="337"/>
      <c r="I3328" s="333"/>
      <c r="J3328" s="82">
        <v>29</v>
      </c>
      <c r="K3328" s="320">
        <v>3</v>
      </c>
    </row>
    <row r="3329" spans="1:11" x14ac:dyDescent="0.3">
      <c r="A3329" s="317">
        <v>43039.795137152774</v>
      </c>
      <c r="B3329" s="318">
        <v>35196.690999999999</v>
      </c>
      <c r="C3329" s="355">
        <f t="shared" si="50"/>
        <v>0.26000000000203727</v>
      </c>
      <c r="D3329" s="420">
        <f t="shared" si="52"/>
        <v>0.13000000000101863</v>
      </c>
      <c r="H3329" s="337"/>
      <c r="I3329" s="333"/>
      <c r="J3329" s="82">
        <v>30</v>
      </c>
      <c r="K3329" s="321">
        <v>4</v>
      </c>
    </row>
    <row r="3330" spans="1:11" x14ac:dyDescent="0.3">
      <c r="A3330" s="341">
        <v>43039.836803761573</v>
      </c>
      <c r="B3330" s="318">
        <v>35196.968999999997</v>
      </c>
      <c r="C3330" s="355">
        <f t="shared" si="50"/>
        <v>0.27799999999842839</v>
      </c>
      <c r="D3330" s="420">
        <f t="shared" si="52"/>
        <v>0.1389999999992142</v>
      </c>
      <c r="H3330" s="337"/>
      <c r="I3330" s="333"/>
      <c r="J3330" s="82">
        <v>31</v>
      </c>
      <c r="K3330" s="82">
        <v>1</v>
      </c>
    </row>
    <row r="3331" spans="1:11" x14ac:dyDescent="0.3">
      <c r="A3331" s="341">
        <v>43039.878470370371</v>
      </c>
      <c r="B3331" s="318">
        <v>35197.254000000001</v>
      </c>
      <c r="C3331" s="355">
        <f t="shared" si="50"/>
        <v>0.28500000000349246</v>
      </c>
      <c r="D3331" s="420">
        <f t="shared" si="52"/>
        <v>0.14250000000174623</v>
      </c>
      <c r="H3331" s="337"/>
      <c r="I3331" s="333"/>
      <c r="J3331" s="82">
        <v>32</v>
      </c>
      <c r="K3331" s="319">
        <v>2</v>
      </c>
    </row>
    <row r="3332" spans="1:11" x14ac:dyDescent="0.3">
      <c r="A3332" s="341">
        <v>43039.92013697917</v>
      </c>
      <c r="B3332" s="318">
        <v>35197.529000000002</v>
      </c>
      <c r="C3332" s="355">
        <f t="shared" si="50"/>
        <v>0.27500000000145519</v>
      </c>
      <c r="D3332" s="420">
        <f t="shared" si="52"/>
        <v>0.1375000000007276</v>
      </c>
      <c r="H3332" s="337"/>
      <c r="I3332" s="333"/>
      <c r="J3332" s="82">
        <v>33</v>
      </c>
      <c r="K3332" s="320">
        <v>3</v>
      </c>
    </row>
    <row r="3333" spans="1:11" x14ac:dyDescent="0.3">
      <c r="A3333" s="317">
        <v>43039.961803587961</v>
      </c>
      <c r="B3333" s="318">
        <v>35197.803</v>
      </c>
      <c r="C3333" s="355">
        <f t="shared" si="50"/>
        <v>0.27399999999761349</v>
      </c>
      <c r="D3333" s="420">
        <f t="shared" si="52"/>
        <v>0.13699999999880674</v>
      </c>
      <c r="E3333" s="336">
        <f>SUM(C3310:C3333)*7.4805194805</f>
        <v>51.054545454390727</v>
      </c>
      <c r="F3333" s="324">
        <f>AVERAGE(D3310:D3333)</f>
        <v>0.14218749999993938</v>
      </c>
      <c r="G3333" s="324">
        <f>_xlfn.STDEV.S(D3310:D3333)</f>
        <v>4.2087189521295941E-3</v>
      </c>
      <c r="H3333" s="337"/>
      <c r="I3333" s="333"/>
      <c r="J3333" s="82">
        <v>34</v>
      </c>
      <c r="K3333" s="321">
        <v>4</v>
      </c>
    </row>
    <row r="3334" spans="1:11" x14ac:dyDescent="0.3">
      <c r="A3334" s="341">
        <v>43040.00347019676</v>
      </c>
      <c r="B3334" s="318">
        <v>35198.097000000002</v>
      </c>
      <c r="C3334" s="355">
        <f t="shared" si="50"/>
        <v>0.29400000000168802</v>
      </c>
      <c r="D3334" s="420">
        <f t="shared" si="52"/>
        <v>0.14700000000084401</v>
      </c>
      <c r="H3334" s="337"/>
      <c r="I3334" s="333"/>
      <c r="J3334" s="82">
        <v>35</v>
      </c>
      <c r="K3334" s="82">
        <v>1</v>
      </c>
    </row>
    <row r="3335" spans="1:11" x14ac:dyDescent="0.3">
      <c r="A3335" s="341">
        <v>43040.045136805558</v>
      </c>
      <c r="B3335" s="318">
        <v>35198.387000000002</v>
      </c>
      <c r="C3335" s="355">
        <f t="shared" si="50"/>
        <v>0.29000000000087311</v>
      </c>
      <c r="D3335" s="420">
        <f t="shared" si="52"/>
        <v>0.14500000000043656</v>
      </c>
      <c r="H3335" s="337"/>
      <c r="I3335" s="333"/>
      <c r="J3335" s="82">
        <v>36</v>
      </c>
      <c r="K3335" s="319">
        <v>2</v>
      </c>
    </row>
    <row r="3336" spans="1:11" x14ac:dyDescent="0.3">
      <c r="A3336" s="341">
        <v>43040.08680341435</v>
      </c>
      <c r="B3336" s="318">
        <v>35198.671000000002</v>
      </c>
      <c r="C3336" s="355">
        <f t="shared" si="50"/>
        <v>0.28399999999965075</v>
      </c>
      <c r="D3336" s="420">
        <f t="shared" si="52"/>
        <v>0.14199999999982538</v>
      </c>
      <c r="H3336" s="337"/>
      <c r="I3336" s="333"/>
      <c r="J3336" s="82">
        <v>37</v>
      </c>
      <c r="K3336" s="320">
        <v>3</v>
      </c>
    </row>
    <row r="3337" spans="1:11" x14ac:dyDescent="0.3">
      <c r="A3337" s="317">
        <v>43040.128470023148</v>
      </c>
      <c r="B3337" s="318">
        <v>35198.961000000003</v>
      </c>
      <c r="C3337" s="355">
        <f t="shared" si="50"/>
        <v>0.29000000000087311</v>
      </c>
      <c r="D3337" s="420">
        <f t="shared" si="52"/>
        <v>0.14500000000043656</v>
      </c>
      <c r="H3337" s="337"/>
      <c r="I3337" s="333"/>
      <c r="J3337" s="82">
        <v>38</v>
      </c>
      <c r="K3337" s="321">
        <v>4</v>
      </c>
    </row>
    <row r="3338" spans="1:11" x14ac:dyDescent="0.3">
      <c r="A3338" s="341">
        <v>43040.170136631947</v>
      </c>
      <c r="B3338" s="318">
        <v>35199.260999999999</v>
      </c>
      <c r="C3338" s="355">
        <f t="shared" si="50"/>
        <v>0.29999999999563443</v>
      </c>
      <c r="D3338" s="420">
        <f t="shared" si="52"/>
        <v>0.14999999999781721</v>
      </c>
      <c r="H3338" s="337"/>
      <c r="I3338" s="333"/>
      <c r="J3338" s="82">
        <v>39</v>
      </c>
      <c r="K3338" s="82">
        <v>1</v>
      </c>
    </row>
    <row r="3339" spans="1:11" x14ac:dyDescent="0.3">
      <c r="A3339" s="341">
        <v>43040.211803240738</v>
      </c>
      <c r="B3339" s="318">
        <v>35199.553999999996</v>
      </c>
      <c r="C3339" s="355">
        <f t="shared" si="50"/>
        <v>0.29299999999784632</v>
      </c>
      <c r="D3339" s="420">
        <f t="shared" si="52"/>
        <v>0.14649999999892316</v>
      </c>
      <c r="H3339" s="337"/>
      <c r="I3339" s="333"/>
      <c r="J3339" s="82">
        <v>40</v>
      </c>
      <c r="K3339" s="319">
        <v>2</v>
      </c>
    </row>
    <row r="3340" spans="1:11" x14ac:dyDescent="0.3">
      <c r="A3340" s="341">
        <v>43040.253469849536</v>
      </c>
      <c r="B3340" s="318">
        <v>35199.841</v>
      </c>
      <c r="C3340" s="355">
        <f t="shared" si="50"/>
        <v>0.28700000000389991</v>
      </c>
      <c r="D3340" s="420">
        <f t="shared" si="52"/>
        <v>0.14350000000194996</v>
      </c>
      <c r="H3340" s="337"/>
      <c r="I3340" s="333"/>
      <c r="J3340" s="82">
        <v>41</v>
      </c>
      <c r="K3340" s="320">
        <v>3</v>
      </c>
    </row>
    <row r="3341" spans="1:11" x14ac:dyDescent="0.3">
      <c r="A3341" s="317">
        <v>43040.295136458335</v>
      </c>
      <c r="B3341" s="318">
        <v>35200.131000000001</v>
      </c>
      <c r="C3341" s="355">
        <f t="shared" si="50"/>
        <v>0.29000000000087311</v>
      </c>
      <c r="D3341" s="420">
        <f t="shared" si="52"/>
        <v>0.14500000000043656</v>
      </c>
      <c r="H3341" s="337"/>
      <c r="I3341" s="333"/>
      <c r="J3341" s="82">
        <v>42</v>
      </c>
      <c r="K3341" s="321">
        <v>4</v>
      </c>
    </row>
    <row r="3342" spans="1:11" x14ac:dyDescent="0.3">
      <c r="A3342" s="341">
        <v>43040.336803067126</v>
      </c>
      <c r="B3342" s="318">
        <v>35200.419000000002</v>
      </c>
      <c r="C3342" s="355">
        <f t="shared" si="50"/>
        <v>0.28800000000046566</v>
      </c>
      <c r="D3342" s="420">
        <f t="shared" si="52"/>
        <v>0.14400000000023283</v>
      </c>
      <c r="H3342" s="337"/>
      <c r="I3342" s="333"/>
      <c r="J3342" s="82">
        <v>43</v>
      </c>
      <c r="K3342" s="82">
        <v>1</v>
      </c>
    </row>
    <row r="3343" spans="1:11" x14ac:dyDescent="0.3">
      <c r="A3343" s="341">
        <v>43040.378469675925</v>
      </c>
      <c r="B3343" s="318">
        <v>35200.697999999997</v>
      </c>
      <c r="C3343" s="355">
        <f t="shared" si="50"/>
        <v>0.27899999999499414</v>
      </c>
      <c r="D3343" s="420">
        <f t="shared" si="52"/>
        <v>0.13949999999749707</v>
      </c>
      <c r="H3343" s="337"/>
      <c r="I3343" s="333"/>
      <c r="J3343" s="82">
        <v>44</v>
      </c>
      <c r="K3343" s="319">
        <v>2</v>
      </c>
    </row>
    <row r="3344" spans="1:11" x14ac:dyDescent="0.3">
      <c r="A3344" s="341">
        <v>43040.420136284723</v>
      </c>
      <c r="B3344" s="318">
        <v>35200.987000000001</v>
      </c>
      <c r="C3344" s="355">
        <f t="shared" si="50"/>
        <v>0.28900000000430737</v>
      </c>
      <c r="D3344" s="420">
        <f t="shared" si="52"/>
        <v>0.14450000000215368</v>
      </c>
      <c r="H3344" s="337"/>
      <c r="I3344" s="333"/>
      <c r="J3344" s="82">
        <v>45</v>
      </c>
      <c r="K3344" s="320">
        <v>3</v>
      </c>
    </row>
    <row r="3345" spans="1:11" x14ac:dyDescent="0.3">
      <c r="A3345" s="317">
        <v>43040.461802893522</v>
      </c>
      <c r="B3345" s="318">
        <v>35201.277999999998</v>
      </c>
      <c r="C3345" s="355">
        <f t="shared" si="50"/>
        <v>0.29099999999743886</v>
      </c>
      <c r="D3345" s="420">
        <f t="shared" si="52"/>
        <v>0.14549999999871943</v>
      </c>
      <c r="H3345" s="337"/>
      <c r="I3345" s="333"/>
      <c r="J3345" s="82">
        <v>46</v>
      </c>
      <c r="K3345" s="321">
        <v>4</v>
      </c>
    </row>
    <row r="3346" spans="1:11" x14ac:dyDescent="0.3">
      <c r="A3346" s="341">
        <v>43040.503469502313</v>
      </c>
      <c r="B3346" s="318">
        <v>35201.557000000001</v>
      </c>
      <c r="C3346" s="355">
        <f t="shared" si="50"/>
        <v>0.2790000000022701</v>
      </c>
      <c r="D3346" s="420">
        <f t="shared" si="52"/>
        <v>0.13950000000113505</v>
      </c>
      <c r="H3346" s="337"/>
      <c r="I3346" s="333"/>
      <c r="J3346" s="82">
        <v>47</v>
      </c>
      <c r="K3346" s="82">
        <v>1</v>
      </c>
    </row>
    <row r="3347" spans="1:11" x14ac:dyDescent="0.3">
      <c r="A3347" s="341">
        <v>43040.545136111112</v>
      </c>
      <c r="B3347" s="318">
        <v>35201.830999999998</v>
      </c>
      <c r="C3347" s="355">
        <f t="shared" si="50"/>
        <v>0.27399999999761349</v>
      </c>
      <c r="D3347" s="420">
        <f t="shared" si="52"/>
        <v>0.13699999999880674</v>
      </c>
      <c r="H3347" s="337"/>
      <c r="I3347" s="333"/>
      <c r="J3347" s="82">
        <v>48</v>
      </c>
      <c r="K3347" s="319">
        <v>2</v>
      </c>
    </row>
    <row r="3348" spans="1:11" x14ac:dyDescent="0.3">
      <c r="A3348" s="341">
        <v>43040.58680271991</v>
      </c>
      <c r="B3348" s="318">
        <v>35202.118000000002</v>
      </c>
      <c r="C3348" s="355">
        <f t="shared" si="50"/>
        <v>0.28700000000389991</v>
      </c>
      <c r="D3348" s="420">
        <f t="shared" si="52"/>
        <v>0.14350000000194996</v>
      </c>
      <c r="H3348" s="337"/>
      <c r="I3348" s="333"/>
      <c r="J3348" s="82">
        <v>49</v>
      </c>
      <c r="K3348" s="320">
        <v>3</v>
      </c>
    </row>
    <row r="3349" spans="1:11" x14ac:dyDescent="0.3">
      <c r="A3349" s="317">
        <v>43040.628469328702</v>
      </c>
      <c r="B3349" s="318">
        <v>35202.400000000001</v>
      </c>
      <c r="C3349" s="355">
        <f t="shared" si="50"/>
        <v>0.2819999999992433</v>
      </c>
      <c r="D3349" s="420">
        <f t="shared" si="52"/>
        <v>0.14099999999962165</v>
      </c>
      <c r="H3349" s="337"/>
      <c r="I3349" s="333"/>
      <c r="J3349" s="82">
        <v>50</v>
      </c>
      <c r="K3349" s="321">
        <v>4</v>
      </c>
    </row>
    <row r="3350" spans="1:11" x14ac:dyDescent="0.3">
      <c r="A3350" s="341">
        <v>43040.6701359375</v>
      </c>
      <c r="B3350" s="318">
        <v>35202.671999999999</v>
      </c>
      <c r="C3350" s="355">
        <f t="shared" si="50"/>
        <v>0.27199999999720603</v>
      </c>
      <c r="D3350" s="420">
        <f t="shared" si="52"/>
        <v>0.13599999999860302</v>
      </c>
      <c r="H3350" s="337"/>
      <c r="I3350" s="333"/>
      <c r="J3350" s="82">
        <v>51</v>
      </c>
      <c r="K3350" s="82">
        <v>1</v>
      </c>
    </row>
    <row r="3351" spans="1:11" x14ac:dyDescent="0.3">
      <c r="A3351" s="341">
        <v>43040.711802546299</v>
      </c>
      <c r="B3351" s="318">
        <v>35202.938999999998</v>
      </c>
      <c r="C3351" s="355">
        <f t="shared" ref="C3351:C3605" si="53">B3351-B3350</f>
        <v>0.26699999999982538</v>
      </c>
      <c r="D3351" s="420">
        <f t="shared" si="52"/>
        <v>0.13349999999991269</v>
      </c>
      <c r="H3351" s="337"/>
      <c r="I3351" s="333"/>
      <c r="J3351" s="82">
        <v>52</v>
      </c>
      <c r="K3351" s="319">
        <v>2</v>
      </c>
    </row>
    <row r="3352" spans="1:11" x14ac:dyDescent="0.3">
      <c r="A3352" s="341">
        <v>43040.75346915509</v>
      </c>
      <c r="B3352" s="318">
        <v>35203.22</v>
      </c>
      <c r="C3352" s="355">
        <f t="shared" si="53"/>
        <v>0.28100000000267755</v>
      </c>
      <c r="D3352" s="420">
        <f t="shared" si="52"/>
        <v>0.14050000000133878</v>
      </c>
      <c r="H3352" s="337"/>
      <c r="I3352" s="333"/>
      <c r="J3352" s="82">
        <v>53</v>
      </c>
      <c r="K3352" s="320">
        <v>3</v>
      </c>
    </row>
    <row r="3353" spans="1:11" x14ac:dyDescent="0.3">
      <c r="A3353" s="341">
        <v>43040.795135474538</v>
      </c>
      <c r="B3353" s="318">
        <v>35203.491999999998</v>
      </c>
      <c r="C3353" s="355">
        <f t="shared" si="53"/>
        <v>0.27199999999720603</v>
      </c>
      <c r="D3353" s="420">
        <f t="shared" si="52"/>
        <v>0.13599999999860302</v>
      </c>
      <c r="H3353" s="337"/>
      <c r="I3353" s="333"/>
      <c r="J3353" s="82">
        <v>54</v>
      </c>
      <c r="K3353" s="321">
        <v>4</v>
      </c>
    </row>
    <row r="3354" spans="1:11" x14ac:dyDescent="0.3">
      <c r="A3354" s="317">
        <v>43040.836802025464</v>
      </c>
      <c r="B3354" s="318">
        <v>35203.758999999998</v>
      </c>
      <c r="C3354" s="355">
        <f t="shared" si="53"/>
        <v>0.26699999999982538</v>
      </c>
      <c r="D3354" s="420">
        <f t="shared" si="52"/>
        <v>0.13349999999991269</v>
      </c>
      <c r="H3354" s="337"/>
      <c r="I3354" s="333"/>
      <c r="J3354" s="82">
        <v>55</v>
      </c>
      <c r="K3354" s="82">
        <v>1</v>
      </c>
    </row>
    <row r="3355" spans="1:11" x14ac:dyDescent="0.3">
      <c r="A3355" s="341">
        <v>43040.878468576389</v>
      </c>
      <c r="B3355" s="318">
        <v>35204.038999999997</v>
      </c>
      <c r="C3355" s="355">
        <f t="shared" si="53"/>
        <v>0.27999999999883585</v>
      </c>
      <c r="D3355" s="420">
        <f t="shared" si="52"/>
        <v>0.13999999999941792</v>
      </c>
      <c r="H3355" s="337"/>
      <c r="I3355" s="333"/>
      <c r="J3355" s="82">
        <v>56</v>
      </c>
      <c r="K3355" s="319">
        <v>2</v>
      </c>
    </row>
    <row r="3356" spans="1:11" x14ac:dyDescent="0.3">
      <c r="A3356" s="341">
        <v>43040.920135127315</v>
      </c>
      <c r="B3356" s="318">
        <v>35204.321000000004</v>
      </c>
      <c r="C3356" s="355">
        <f t="shared" si="53"/>
        <v>0.28200000000651926</v>
      </c>
      <c r="D3356" s="420">
        <f t="shared" si="52"/>
        <v>0.14100000000325963</v>
      </c>
      <c r="H3356" s="337"/>
      <c r="I3356" s="333"/>
      <c r="J3356" s="82">
        <v>57</v>
      </c>
      <c r="K3356" s="320">
        <v>3</v>
      </c>
    </row>
    <row r="3357" spans="1:11" x14ac:dyDescent="0.3">
      <c r="A3357" s="341">
        <v>43040.961801678241</v>
      </c>
      <c r="B3357" s="318">
        <v>35204.593000000001</v>
      </c>
      <c r="C3357" s="355">
        <f t="shared" si="53"/>
        <v>0.27199999999720603</v>
      </c>
      <c r="D3357" s="420">
        <f t="shared" si="52"/>
        <v>0.13599999999860302</v>
      </c>
      <c r="E3357" s="336">
        <f>SUM(C3334:C3357)*7.4805194805</f>
        <v>50.792727272601532</v>
      </c>
      <c r="F3357" s="324">
        <f>AVERAGE(D3334:D3357)</f>
        <v>0.14145833333335153</v>
      </c>
      <c r="G3357" s="324">
        <f>_xlfn.STDEV.S(D3334:D3357)</f>
        <v>4.4451161934463933E-3</v>
      </c>
      <c r="H3357" s="337"/>
      <c r="I3357" s="333"/>
      <c r="J3357" s="82">
        <v>58</v>
      </c>
      <c r="K3357" s="321">
        <v>4</v>
      </c>
    </row>
    <row r="3358" spans="1:11" x14ac:dyDescent="0.3">
      <c r="A3358" s="341">
        <v>43041.003468229166</v>
      </c>
      <c r="B3358" s="318">
        <v>35204.870000000003</v>
      </c>
      <c r="C3358" s="355">
        <f t="shared" si="53"/>
        <v>0.27700000000186265</v>
      </c>
      <c r="D3358" s="420">
        <f t="shared" si="52"/>
        <v>0.13850000000093132</v>
      </c>
      <c r="H3358" s="337"/>
      <c r="I3358" s="333"/>
      <c r="J3358" s="82">
        <v>59</v>
      </c>
      <c r="K3358" s="82">
        <v>1</v>
      </c>
    </row>
    <row r="3359" spans="1:11" x14ac:dyDescent="0.3">
      <c r="A3359" s="317">
        <v>43041.045134780092</v>
      </c>
      <c r="B3359" s="318">
        <v>35205.160000000003</v>
      </c>
      <c r="C3359" s="355">
        <f t="shared" si="53"/>
        <v>0.29000000000087311</v>
      </c>
      <c r="D3359" s="420">
        <f t="shared" si="52"/>
        <v>0.14500000000043656</v>
      </c>
      <c r="H3359" s="337"/>
      <c r="I3359" s="333"/>
      <c r="J3359" s="82">
        <v>60</v>
      </c>
      <c r="K3359" s="319">
        <v>2</v>
      </c>
    </row>
    <row r="3360" spans="1:11" x14ac:dyDescent="0.3">
      <c r="A3360" s="341">
        <v>43041.086801331017</v>
      </c>
      <c r="B3360" s="318">
        <v>35205.447999999997</v>
      </c>
      <c r="C3360" s="355">
        <f t="shared" si="53"/>
        <v>0.2879999999931897</v>
      </c>
      <c r="D3360" s="420">
        <f t="shared" si="52"/>
        <v>0.14399999999659485</v>
      </c>
      <c r="H3360" s="337"/>
      <c r="I3360" s="333"/>
      <c r="J3360" s="82">
        <v>61</v>
      </c>
      <c r="K3360" s="320">
        <v>3</v>
      </c>
    </row>
    <row r="3361" spans="1:11" x14ac:dyDescent="0.3">
      <c r="A3361" s="341">
        <v>43041.128467881943</v>
      </c>
      <c r="B3361" s="318">
        <v>35205.728000000003</v>
      </c>
      <c r="C3361" s="355">
        <f t="shared" si="53"/>
        <v>0.2800000000061118</v>
      </c>
      <c r="D3361" s="420">
        <f t="shared" si="52"/>
        <v>0.1400000000030559</v>
      </c>
      <c r="H3361" s="337"/>
      <c r="I3361" s="333"/>
      <c r="J3361" s="82">
        <v>62</v>
      </c>
      <c r="K3361" s="321">
        <v>4</v>
      </c>
    </row>
    <row r="3362" spans="1:11" x14ac:dyDescent="0.3">
      <c r="A3362" s="341">
        <v>43041.170134432869</v>
      </c>
      <c r="B3362" s="318">
        <v>35206.025999999998</v>
      </c>
      <c r="C3362" s="355">
        <f t="shared" si="53"/>
        <v>0.29799999999522697</v>
      </c>
      <c r="D3362" s="420">
        <f t="shared" si="52"/>
        <v>0.14899999999761349</v>
      </c>
      <c r="H3362" s="337"/>
      <c r="I3362" s="333"/>
      <c r="J3362" s="82">
        <v>63</v>
      </c>
      <c r="K3362" s="82">
        <v>1</v>
      </c>
    </row>
    <row r="3363" spans="1:11" x14ac:dyDescent="0.3">
      <c r="A3363" s="341">
        <v>43041.211800983794</v>
      </c>
      <c r="B3363" s="318">
        <v>35206.321000000004</v>
      </c>
      <c r="C3363" s="355">
        <f t="shared" si="53"/>
        <v>0.29500000000552973</v>
      </c>
      <c r="D3363" s="420">
        <f t="shared" si="52"/>
        <v>0.14750000000276486</v>
      </c>
      <c r="H3363" s="337"/>
      <c r="I3363" s="333"/>
      <c r="J3363" s="82">
        <v>64</v>
      </c>
      <c r="K3363" s="319">
        <v>2</v>
      </c>
    </row>
    <row r="3364" spans="1:11" x14ac:dyDescent="0.3">
      <c r="A3364" s="341">
        <v>43041.253467476854</v>
      </c>
      <c r="B3364" s="318">
        <v>35206.608</v>
      </c>
      <c r="C3364" s="355">
        <f t="shared" si="53"/>
        <v>0.28699999999662396</v>
      </c>
      <c r="D3364" s="420">
        <f t="shared" si="52"/>
        <v>0.14349999999831198</v>
      </c>
      <c r="H3364" s="337"/>
      <c r="I3364" s="333"/>
      <c r="J3364" s="82">
        <v>65</v>
      </c>
      <c r="K3364" s="320">
        <v>3</v>
      </c>
    </row>
    <row r="3365" spans="1:11" x14ac:dyDescent="0.3">
      <c r="A3365" s="341">
        <v>43041.29513402778</v>
      </c>
      <c r="B3365" s="318">
        <v>35206.892</v>
      </c>
      <c r="C3365" s="355">
        <f t="shared" si="53"/>
        <v>0.28399999999965075</v>
      </c>
      <c r="D3365" s="420">
        <f t="shared" si="52"/>
        <v>0.14199999999982538</v>
      </c>
      <c r="H3365" s="337"/>
      <c r="I3365" s="333"/>
      <c r="J3365" s="82">
        <v>66</v>
      </c>
      <c r="K3365" s="321">
        <v>4</v>
      </c>
    </row>
    <row r="3366" spans="1:11" x14ac:dyDescent="0.3">
      <c r="A3366" s="341">
        <v>43041.336800578705</v>
      </c>
      <c r="B3366" s="318">
        <v>35207.190999999999</v>
      </c>
      <c r="C3366" s="355">
        <f t="shared" si="53"/>
        <v>0.29899999999906868</v>
      </c>
      <c r="D3366" s="420">
        <f t="shared" si="52"/>
        <v>0.14949999999953434</v>
      </c>
      <c r="H3366" s="337"/>
      <c r="I3366" s="333"/>
      <c r="J3366" s="82">
        <v>67</v>
      </c>
      <c r="K3366" s="82">
        <v>1</v>
      </c>
    </row>
    <row r="3367" spans="1:11" x14ac:dyDescent="0.3">
      <c r="A3367" s="341">
        <v>43041.378467129631</v>
      </c>
      <c r="B3367" s="318">
        <v>35207.478999999999</v>
      </c>
      <c r="C3367" s="355">
        <f t="shared" si="53"/>
        <v>0.28800000000046566</v>
      </c>
      <c r="D3367" s="420">
        <f t="shared" si="52"/>
        <v>0.14400000000023283</v>
      </c>
      <c r="H3367" s="337"/>
      <c r="I3367" s="333"/>
      <c r="J3367" s="82">
        <v>68</v>
      </c>
      <c r="K3367" s="319">
        <v>2</v>
      </c>
    </row>
    <row r="3368" spans="1:11" x14ac:dyDescent="0.3">
      <c r="A3368" s="341">
        <v>43041.420133680556</v>
      </c>
      <c r="B3368" s="318">
        <v>35207.758999999998</v>
      </c>
      <c r="C3368" s="355">
        <f t="shared" si="53"/>
        <v>0.27999999999883585</v>
      </c>
      <c r="D3368" s="420">
        <f t="shared" si="52"/>
        <v>0.13999999999941792</v>
      </c>
      <c r="H3368" s="337"/>
      <c r="I3368" s="333"/>
      <c r="J3368" s="82">
        <v>69</v>
      </c>
      <c r="K3368" s="320">
        <v>3</v>
      </c>
    </row>
    <row r="3369" spans="1:11" x14ac:dyDescent="0.3">
      <c r="A3369" s="341">
        <v>43041.461800231482</v>
      </c>
      <c r="B3369" s="318">
        <v>35208.046999999999</v>
      </c>
      <c r="C3369" s="355">
        <f t="shared" si="53"/>
        <v>0.28800000000046566</v>
      </c>
      <c r="D3369" s="420">
        <f t="shared" si="52"/>
        <v>0.14400000000023283</v>
      </c>
      <c r="H3369" s="337"/>
      <c r="I3369" s="333"/>
      <c r="J3369" s="82">
        <v>70</v>
      </c>
      <c r="K3369" s="321">
        <v>4</v>
      </c>
    </row>
    <row r="3370" spans="1:11" x14ac:dyDescent="0.3">
      <c r="A3370" s="341">
        <v>43041.503466782407</v>
      </c>
      <c r="B3370" s="318">
        <v>35208.330999999998</v>
      </c>
      <c r="C3370" s="355">
        <f t="shared" si="53"/>
        <v>0.28399999999965075</v>
      </c>
      <c r="D3370" s="420">
        <f t="shared" si="52"/>
        <v>0.14199999999982538</v>
      </c>
      <c r="H3370" s="337"/>
      <c r="I3370" s="333"/>
      <c r="J3370" s="82">
        <v>71</v>
      </c>
      <c r="K3370" s="82">
        <v>1</v>
      </c>
    </row>
    <row r="3371" spans="1:11" x14ac:dyDescent="0.3">
      <c r="A3371" s="341">
        <v>43041.545133333333</v>
      </c>
      <c r="B3371" s="318">
        <v>35208.614999999998</v>
      </c>
      <c r="C3371" s="355">
        <f t="shared" si="53"/>
        <v>0.28399999999965075</v>
      </c>
      <c r="D3371" s="420">
        <f t="shared" si="52"/>
        <v>0.14199999999982538</v>
      </c>
      <c r="H3371" s="337"/>
      <c r="I3371" s="333"/>
      <c r="J3371" s="82">
        <v>72</v>
      </c>
      <c r="K3371" s="319">
        <v>2</v>
      </c>
    </row>
    <row r="3372" spans="1:11" x14ac:dyDescent="0.3">
      <c r="A3372" s="341">
        <v>43041.586799884259</v>
      </c>
      <c r="B3372" s="318">
        <v>35208.898000000001</v>
      </c>
      <c r="C3372" s="355">
        <f t="shared" si="53"/>
        <v>0.28300000000308501</v>
      </c>
      <c r="D3372" s="420">
        <f t="shared" si="52"/>
        <v>0.1415000000015425</v>
      </c>
      <c r="H3372" s="337"/>
      <c r="I3372" s="333"/>
      <c r="J3372" s="82">
        <v>73</v>
      </c>
      <c r="K3372" s="320">
        <v>3</v>
      </c>
    </row>
    <row r="3373" spans="1:11" x14ac:dyDescent="0.3">
      <c r="A3373" s="341">
        <v>43041.628472222219</v>
      </c>
      <c r="B3373" s="318">
        <v>35209.180999999997</v>
      </c>
      <c r="C3373" s="355">
        <f t="shared" si="53"/>
        <v>0.28299999999580905</v>
      </c>
      <c r="D3373" s="420">
        <f t="shared" si="52"/>
        <v>0.14149999999790452</v>
      </c>
      <c r="H3373" s="337"/>
      <c r="I3373" s="333"/>
      <c r="J3373" s="82">
        <v>74</v>
      </c>
      <c r="K3373" s="321">
        <v>4</v>
      </c>
    </row>
    <row r="3374" spans="1:11" x14ac:dyDescent="0.3">
      <c r="A3374" s="341">
        <v>43041.670138888891</v>
      </c>
      <c r="B3374" s="318">
        <v>35209.466999999997</v>
      </c>
      <c r="C3374" s="355">
        <f t="shared" si="53"/>
        <v>0.28600000000005821</v>
      </c>
      <c r="D3374" s="420">
        <f t="shared" si="52"/>
        <v>0.1430000000000291</v>
      </c>
      <c r="H3374" s="337"/>
      <c r="I3374" s="333"/>
      <c r="J3374" s="82">
        <v>75</v>
      </c>
      <c r="K3374" s="82">
        <v>1</v>
      </c>
    </row>
    <row r="3375" spans="1:11" x14ac:dyDescent="0.3">
      <c r="A3375" s="341">
        <v>43041.711805555555</v>
      </c>
      <c r="B3375" s="318">
        <v>35209.75</v>
      </c>
      <c r="C3375" s="355">
        <f t="shared" si="53"/>
        <v>0.28300000000308501</v>
      </c>
      <c r="D3375" s="420">
        <f t="shared" si="52"/>
        <v>0.1415000000015425</v>
      </c>
      <c r="H3375" s="337"/>
      <c r="I3375" s="333"/>
      <c r="J3375" s="82">
        <v>76</v>
      </c>
      <c r="K3375" s="319">
        <v>2</v>
      </c>
    </row>
    <row r="3376" spans="1:11" x14ac:dyDescent="0.3">
      <c r="A3376" s="341">
        <v>43041.753472222219</v>
      </c>
      <c r="B3376" s="318">
        <v>35210.021999999997</v>
      </c>
      <c r="C3376" s="355">
        <f t="shared" si="53"/>
        <v>0.27199999999720603</v>
      </c>
      <c r="D3376" s="420">
        <f t="shared" si="52"/>
        <v>0.13599999999860302</v>
      </c>
      <c r="H3376" s="337"/>
      <c r="I3376" s="333"/>
      <c r="J3376" s="82">
        <v>77</v>
      </c>
      <c r="K3376" s="320">
        <v>3</v>
      </c>
    </row>
    <row r="3377" spans="1:12" x14ac:dyDescent="0.3">
      <c r="A3377" s="341">
        <v>43041.795138888891</v>
      </c>
      <c r="B3377" s="318">
        <v>35210.302000000003</v>
      </c>
      <c r="C3377" s="355">
        <f t="shared" si="53"/>
        <v>0.2800000000061118</v>
      </c>
      <c r="D3377" s="420">
        <f t="shared" si="52"/>
        <v>0.1400000000030559</v>
      </c>
      <c r="H3377" s="337"/>
      <c r="I3377" s="333"/>
      <c r="J3377" s="82">
        <v>78</v>
      </c>
      <c r="K3377" s="321">
        <v>4</v>
      </c>
    </row>
    <row r="3378" spans="1:12" x14ac:dyDescent="0.3">
      <c r="A3378" s="341">
        <v>43041.836805324077</v>
      </c>
      <c r="B3378" s="318">
        <v>35210.572</v>
      </c>
      <c r="C3378" s="355">
        <f t="shared" si="53"/>
        <v>0.26999999999679858</v>
      </c>
      <c r="D3378" s="420">
        <f t="shared" si="52"/>
        <v>0.13499999999839929</v>
      </c>
      <c r="H3378" s="337"/>
      <c r="I3378" s="333"/>
      <c r="J3378" s="82">
        <v>79</v>
      </c>
      <c r="K3378" s="82">
        <v>1</v>
      </c>
    </row>
    <row r="3379" spans="1:12" x14ac:dyDescent="0.3">
      <c r="A3379" s="341">
        <v>43041.878471932869</v>
      </c>
      <c r="B3379" s="318">
        <v>35210.841999999997</v>
      </c>
      <c r="C3379" s="355">
        <f t="shared" si="53"/>
        <v>0.26999999999679858</v>
      </c>
      <c r="D3379" s="420">
        <f t="shared" si="52"/>
        <v>0.13499999999839929</v>
      </c>
      <c r="H3379" s="337"/>
      <c r="I3379" s="333"/>
      <c r="J3379" s="82">
        <v>80</v>
      </c>
      <c r="K3379" s="319">
        <v>2</v>
      </c>
    </row>
    <row r="3380" spans="1:12" x14ac:dyDescent="0.3">
      <c r="A3380" s="341">
        <v>43041.920138541667</v>
      </c>
      <c r="B3380" s="318">
        <v>35211.120000000003</v>
      </c>
      <c r="C3380" s="355">
        <f t="shared" si="53"/>
        <v>0.27800000000570435</v>
      </c>
      <c r="D3380" s="420">
        <f t="shared" si="52"/>
        <v>0.13900000000285218</v>
      </c>
      <c r="H3380" s="337"/>
      <c r="I3380" s="333"/>
      <c r="J3380" s="82">
        <v>81</v>
      </c>
      <c r="K3380" s="320">
        <v>3</v>
      </c>
    </row>
    <row r="3381" spans="1:12" x14ac:dyDescent="0.3">
      <c r="A3381" s="341">
        <v>43041.961805150466</v>
      </c>
      <c r="B3381" s="318">
        <v>35211.394999999997</v>
      </c>
      <c r="C3381" s="355">
        <f t="shared" si="53"/>
        <v>0.27499999999417923</v>
      </c>
      <c r="D3381" s="420">
        <f t="shared" si="52"/>
        <v>0.13749999999708962</v>
      </c>
      <c r="E3381" s="336">
        <f>SUM(C3358:C3381)*7.4805194805</f>
        <v>50.882493506331393</v>
      </c>
      <c r="F3381" s="324">
        <f>AVERAGE(D3358:D3381)</f>
        <v>0.14170833333325086</v>
      </c>
      <c r="G3381" s="324">
        <f>_xlfn.STDEV.S(D3358:D3381)</f>
        <v>3.8783587594950078E-3</v>
      </c>
      <c r="H3381" s="337"/>
      <c r="I3381" s="333"/>
      <c r="J3381" s="82">
        <v>82</v>
      </c>
      <c r="K3381" s="321">
        <v>4</v>
      </c>
    </row>
    <row r="3382" spans="1:12" x14ac:dyDescent="0.3">
      <c r="A3382" s="341">
        <v>43042.003471759257</v>
      </c>
      <c r="B3382" s="318">
        <v>35211.661999999997</v>
      </c>
      <c r="C3382" s="355">
        <f t="shared" si="53"/>
        <v>0.26699999999982538</v>
      </c>
      <c r="D3382" s="420">
        <f t="shared" si="52"/>
        <v>0.13349999999991269</v>
      </c>
      <c r="H3382" s="337"/>
      <c r="I3382" s="333"/>
      <c r="J3382" s="82">
        <v>83</v>
      </c>
      <c r="K3382" s="82">
        <v>1</v>
      </c>
    </row>
    <row r="3383" spans="1:12" x14ac:dyDescent="0.3">
      <c r="A3383" s="341">
        <v>43042.045138368056</v>
      </c>
      <c r="B3383" s="318">
        <v>35211.945</v>
      </c>
      <c r="C3383" s="355">
        <f t="shared" si="53"/>
        <v>0.28300000000308501</v>
      </c>
      <c r="D3383" s="420">
        <f t="shared" si="52"/>
        <v>0.1415000000015425</v>
      </c>
      <c r="H3383" s="337"/>
      <c r="I3383" s="333"/>
      <c r="J3383" s="82">
        <v>84</v>
      </c>
      <c r="K3383" s="319">
        <v>2</v>
      </c>
    </row>
    <row r="3384" spans="1:12" x14ac:dyDescent="0.3">
      <c r="A3384" s="341">
        <v>43042.086804976854</v>
      </c>
      <c r="B3384" s="318">
        <v>35212.235000000001</v>
      </c>
      <c r="C3384" s="355">
        <f t="shared" si="53"/>
        <v>0.29000000000087311</v>
      </c>
      <c r="D3384" s="420">
        <f t="shared" si="52"/>
        <v>0.14500000000043656</v>
      </c>
      <c r="H3384" s="337"/>
      <c r="I3384" s="333"/>
      <c r="J3384" s="82">
        <v>85</v>
      </c>
      <c r="K3384" s="320">
        <v>3</v>
      </c>
    </row>
    <row r="3385" spans="1:12" x14ac:dyDescent="0.3">
      <c r="A3385" s="341">
        <v>43042.128471585645</v>
      </c>
      <c r="B3385" s="318">
        <v>35212.517</v>
      </c>
      <c r="C3385" s="355">
        <f t="shared" si="53"/>
        <v>0.2819999999992433</v>
      </c>
      <c r="D3385" s="420">
        <f t="shared" si="52"/>
        <v>0.14099999999962165</v>
      </c>
      <c r="H3385" s="337"/>
      <c r="I3385" s="333"/>
      <c r="J3385" s="82">
        <v>86</v>
      </c>
      <c r="K3385" s="321">
        <v>4</v>
      </c>
    </row>
    <row r="3386" spans="1:12" x14ac:dyDescent="0.3">
      <c r="A3386" s="341">
        <v>43042.170138194444</v>
      </c>
      <c r="B3386" s="318">
        <v>35212.798000000003</v>
      </c>
      <c r="C3386" s="355">
        <f t="shared" si="53"/>
        <v>0.28100000000267755</v>
      </c>
      <c r="D3386" s="420">
        <f t="shared" si="52"/>
        <v>0.14050000000133878</v>
      </c>
      <c r="H3386" s="337"/>
      <c r="I3386" s="333"/>
      <c r="J3386" s="82">
        <v>87</v>
      </c>
      <c r="K3386" s="82">
        <v>1</v>
      </c>
    </row>
    <row r="3387" spans="1:12" x14ac:dyDescent="0.3">
      <c r="A3387" s="341">
        <v>43042.211804803243</v>
      </c>
      <c r="B3387" s="318">
        <v>35213.093000000001</v>
      </c>
      <c r="C3387" s="355">
        <f t="shared" si="53"/>
        <v>0.29499999999825377</v>
      </c>
      <c r="D3387" s="420">
        <f t="shared" si="52"/>
        <v>0.14749999999912689</v>
      </c>
      <c r="H3387" s="337"/>
      <c r="I3387" s="333"/>
      <c r="J3387" s="82">
        <v>88</v>
      </c>
      <c r="K3387" s="319">
        <v>2</v>
      </c>
    </row>
    <row r="3388" spans="1:12" x14ac:dyDescent="0.3">
      <c r="A3388" s="341">
        <v>43042.253471412034</v>
      </c>
      <c r="B3388" s="318">
        <v>35213.387000000002</v>
      </c>
      <c r="C3388" s="355">
        <f t="shared" si="53"/>
        <v>0.29400000000168802</v>
      </c>
      <c r="D3388" s="420">
        <f t="shared" si="52"/>
        <v>0.14700000000084401</v>
      </c>
      <c r="H3388" s="337"/>
      <c r="I3388" s="333"/>
      <c r="J3388" s="82">
        <v>89</v>
      </c>
      <c r="K3388" s="320">
        <v>3</v>
      </c>
    </row>
    <row r="3389" spans="1:12" x14ac:dyDescent="0.3">
      <c r="A3389" s="341">
        <v>43042.302083333336</v>
      </c>
      <c r="B3389" s="318">
        <v>35213.663</v>
      </c>
      <c r="C3389" s="355">
        <f t="shared" si="53"/>
        <v>0.27599999999802094</v>
      </c>
      <c r="D3389" s="420">
        <f t="shared" si="52"/>
        <v>0.13799999999901047</v>
      </c>
      <c r="H3389" s="337"/>
      <c r="I3389" s="333"/>
      <c r="J3389" s="82">
        <v>1</v>
      </c>
      <c r="K3389" s="321">
        <v>4</v>
      </c>
      <c r="L3389" s="345" t="s">
        <v>313</v>
      </c>
    </row>
    <row r="3390" spans="1:12" x14ac:dyDescent="0.3">
      <c r="A3390" s="341">
        <v>43042.34375</v>
      </c>
      <c r="B3390" s="318">
        <v>35213.949000000001</v>
      </c>
      <c r="C3390" s="355">
        <f t="shared" si="53"/>
        <v>0.28600000000005821</v>
      </c>
      <c r="D3390" s="420">
        <f t="shared" si="52"/>
        <v>0.1430000000000291</v>
      </c>
      <c r="H3390" s="337"/>
      <c r="I3390" s="333"/>
      <c r="J3390" s="82">
        <v>2</v>
      </c>
      <c r="K3390" s="82">
        <v>1</v>
      </c>
    </row>
    <row r="3391" spans="1:12" x14ac:dyDescent="0.3">
      <c r="A3391" s="341">
        <v>43042.385416666664</v>
      </c>
      <c r="B3391" s="318">
        <v>35214.237999999998</v>
      </c>
      <c r="C3391" s="355">
        <f t="shared" si="53"/>
        <v>0.28899999999703141</v>
      </c>
      <c r="D3391" s="420">
        <f t="shared" si="52"/>
        <v>0.1444999999985157</v>
      </c>
      <c r="H3391" s="337"/>
      <c r="I3391" s="333"/>
      <c r="J3391" s="82">
        <v>3</v>
      </c>
      <c r="K3391" s="319">
        <v>2</v>
      </c>
    </row>
    <row r="3392" spans="1:12" x14ac:dyDescent="0.3">
      <c r="A3392" s="341">
        <v>43042.427083333336</v>
      </c>
      <c r="B3392" s="318">
        <v>35214.517</v>
      </c>
      <c r="C3392" s="355">
        <f t="shared" si="53"/>
        <v>0.2790000000022701</v>
      </c>
      <c r="D3392" s="420">
        <f t="shared" si="52"/>
        <v>0.13950000000113505</v>
      </c>
      <c r="H3392" s="337"/>
      <c r="I3392" s="333"/>
      <c r="J3392" s="82">
        <v>4</v>
      </c>
      <c r="K3392" s="320">
        <v>3</v>
      </c>
    </row>
    <row r="3393" spans="1:11" x14ac:dyDescent="0.3">
      <c r="A3393" s="341">
        <v>43042.46875</v>
      </c>
      <c r="B3393" s="318">
        <v>35214.790999999997</v>
      </c>
      <c r="C3393" s="355">
        <f t="shared" si="53"/>
        <v>0.27399999999761349</v>
      </c>
      <c r="D3393" s="420">
        <f t="shared" si="52"/>
        <v>0.13699999999880674</v>
      </c>
      <c r="H3393" s="337"/>
      <c r="I3393" s="333"/>
      <c r="J3393" s="82">
        <v>5</v>
      </c>
      <c r="K3393" s="321">
        <v>4</v>
      </c>
    </row>
    <row r="3394" spans="1:11" x14ac:dyDescent="0.3">
      <c r="A3394" s="341">
        <v>43042.510416666664</v>
      </c>
      <c r="B3394" s="318">
        <v>35215.078000000001</v>
      </c>
      <c r="C3394" s="355">
        <f t="shared" si="53"/>
        <v>0.28700000000389991</v>
      </c>
      <c r="D3394" s="420">
        <f t="shared" si="52"/>
        <v>0.14350000000194996</v>
      </c>
      <c r="H3394" s="337"/>
      <c r="I3394" s="333"/>
      <c r="J3394" s="82">
        <v>6</v>
      </c>
      <c r="K3394" s="82">
        <v>1</v>
      </c>
    </row>
    <row r="3395" spans="1:11" x14ac:dyDescent="0.3">
      <c r="A3395" s="341">
        <v>43042.552083333336</v>
      </c>
      <c r="B3395" s="318">
        <v>35215.362000000001</v>
      </c>
      <c r="C3395" s="355">
        <f t="shared" si="53"/>
        <v>0.28399999999965075</v>
      </c>
      <c r="D3395" s="420">
        <f t="shared" si="52"/>
        <v>0.14199999999982538</v>
      </c>
      <c r="H3395" s="337"/>
      <c r="I3395" s="333"/>
      <c r="J3395" s="82">
        <v>7</v>
      </c>
      <c r="K3395" s="319">
        <v>2</v>
      </c>
    </row>
    <row r="3396" spans="1:11" x14ac:dyDescent="0.3">
      <c r="A3396" s="341">
        <v>43042.59375</v>
      </c>
      <c r="B3396" s="318">
        <v>35215.633000000002</v>
      </c>
      <c r="C3396" s="355">
        <f t="shared" si="53"/>
        <v>0.27100000000064028</v>
      </c>
      <c r="D3396" s="420">
        <f t="shared" si="52"/>
        <v>0.13550000000032014</v>
      </c>
      <c r="H3396" s="337"/>
      <c r="I3396" s="333"/>
      <c r="J3396" s="82">
        <v>8</v>
      </c>
      <c r="K3396" s="320">
        <v>3</v>
      </c>
    </row>
    <row r="3397" spans="1:11" x14ac:dyDescent="0.3">
      <c r="A3397" s="341">
        <v>43042.635416666664</v>
      </c>
      <c r="B3397" s="318">
        <v>35215.911</v>
      </c>
      <c r="C3397" s="355">
        <f t="shared" si="53"/>
        <v>0.27799999999842839</v>
      </c>
      <c r="D3397" s="420">
        <f t="shared" si="52"/>
        <v>0.1389999999992142</v>
      </c>
      <c r="H3397" s="337"/>
      <c r="I3397" s="333"/>
      <c r="J3397" s="82">
        <v>9</v>
      </c>
      <c r="K3397" s="321">
        <v>4</v>
      </c>
    </row>
    <row r="3398" spans="1:11" x14ac:dyDescent="0.3">
      <c r="A3398" s="341">
        <v>43042.677083333336</v>
      </c>
      <c r="B3398" s="318">
        <v>35216.197</v>
      </c>
      <c r="C3398" s="355">
        <f t="shared" si="53"/>
        <v>0.28600000000005821</v>
      </c>
      <c r="D3398" s="420">
        <f t="shared" si="52"/>
        <v>0.1430000000000291</v>
      </c>
      <c r="H3398" s="337"/>
      <c r="I3398" s="333"/>
      <c r="J3398" s="82">
        <v>10</v>
      </c>
      <c r="K3398" s="82">
        <v>1</v>
      </c>
    </row>
    <row r="3399" spans="1:11" x14ac:dyDescent="0.3">
      <c r="A3399" s="341">
        <v>43042.71875</v>
      </c>
      <c r="B3399" s="318">
        <v>35216.472999999998</v>
      </c>
      <c r="C3399" s="355">
        <f t="shared" si="53"/>
        <v>0.27599999999802094</v>
      </c>
      <c r="D3399" s="420">
        <f t="shared" si="52"/>
        <v>0.13799999999901047</v>
      </c>
      <c r="H3399" s="337"/>
      <c r="I3399" s="333"/>
      <c r="J3399" s="82">
        <v>11</v>
      </c>
      <c r="K3399" s="319">
        <v>2</v>
      </c>
    </row>
    <row r="3400" spans="1:11" x14ac:dyDescent="0.3">
      <c r="A3400" s="341">
        <v>43042.760416666664</v>
      </c>
      <c r="B3400" s="318">
        <v>35216.730000000003</v>
      </c>
      <c r="C3400" s="355">
        <f t="shared" si="53"/>
        <v>0.25700000000506407</v>
      </c>
      <c r="D3400" s="420">
        <f t="shared" si="52"/>
        <v>0.12850000000253203</v>
      </c>
      <c r="H3400" s="337"/>
      <c r="I3400" s="333"/>
      <c r="J3400" s="82">
        <v>12</v>
      </c>
      <c r="K3400" s="320">
        <v>3</v>
      </c>
    </row>
    <row r="3401" spans="1:11" x14ac:dyDescent="0.3">
      <c r="A3401" s="341">
        <v>43042.802083333336</v>
      </c>
      <c r="B3401" s="318">
        <v>35217.004999999997</v>
      </c>
      <c r="C3401" s="355">
        <f t="shared" si="53"/>
        <v>0.27499999999417923</v>
      </c>
      <c r="D3401" s="420">
        <f t="shared" si="52"/>
        <v>0.13749999999708962</v>
      </c>
      <c r="H3401" s="337"/>
      <c r="I3401" s="333"/>
      <c r="J3401" s="82">
        <v>13</v>
      </c>
      <c r="K3401" s="321">
        <v>4</v>
      </c>
    </row>
    <row r="3402" spans="1:11" x14ac:dyDescent="0.3">
      <c r="A3402" s="341">
        <v>43042.84375</v>
      </c>
      <c r="B3402" s="318">
        <v>35217.281999999999</v>
      </c>
      <c r="C3402" s="355">
        <f t="shared" si="53"/>
        <v>0.27700000000186265</v>
      </c>
      <c r="D3402" s="420">
        <f t="shared" si="52"/>
        <v>0.13850000000093132</v>
      </c>
      <c r="H3402" s="337"/>
      <c r="I3402" s="333"/>
      <c r="J3402" s="82">
        <v>14</v>
      </c>
      <c r="K3402" s="82">
        <v>1</v>
      </c>
    </row>
    <row r="3403" spans="1:11" x14ac:dyDescent="0.3">
      <c r="A3403" s="341">
        <v>43042.885416666664</v>
      </c>
      <c r="B3403" s="318">
        <v>35217.552000000003</v>
      </c>
      <c r="C3403" s="355">
        <f t="shared" si="53"/>
        <v>0.27000000000407454</v>
      </c>
      <c r="D3403" s="420">
        <f t="shared" si="52"/>
        <v>0.13500000000203727</v>
      </c>
      <c r="H3403" s="337"/>
      <c r="I3403" s="333"/>
      <c r="J3403" s="82">
        <v>15</v>
      </c>
      <c r="K3403" s="319">
        <v>2</v>
      </c>
    </row>
    <row r="3404" spans="1:11" x14ac:dyDescent="0.3">
      <c r="A3404" s="341">
        <v>43042.927083333336</v>
      </c>
      <c r="B3404" s="318">
        <v>35217.82</v>
      </c>
      <c r="C3404" s="355">
        <f t="shared" si="53"/>
        <v>0.26799999999639113</v>
      </c>
      <c r="D3404" s="420">
        <f t="shared" si="52"/>
        <v>0.13399999999819556</v>
      </c>
      <c r="H3404" s="337"/>
      <c r="I3404" s="333"/>
      <c r="J3404" s="82">
        <v>16</v>
      </c>
      <c r="K3404" s="320">
        <v>3</v>
      </c>
    </row>
    <row r="3405" spans="1:11" x14ac:dyDescent="0.3">
      <c r="A3405" s="341">
        <v>43042.96875</v>
      </c>
      <c r="B3405" s="318">
        <v>35218.101000000002</v>
      </c>
      <c r="C3405" s="355">
        <f t="shared" si="53"/>
        <v>0.28100000000267755</v>
      </c>
      <c r="D3405" s="420">
        <f t="shared" si="52"/>
        <v>0.14050000000133878</v>
      </c>
      <c r="E3405" s="336">
        <f>SUM(C3382:C3405)*7.4805194805</f>
        <v>50.1643636362748</v>
      </c>
      <c r="F3405" s="324">
        <f>AVERAGE(D3382:D3405)</f>
        <v>0.13970833333344976</v>
      </c>
      <c r="G3405" s="324">
        <f>_xlfn.STDEV.S(D3382:D3405)</f>
        <v>4.515472594617727E-3</v>
      </c>
      <c r="H3405" s="337"/>
      <c r="I3405" s="333"/>
      <c r="J3405" s="82">
        <v>17</v>
      </c>
      <c r="K3405" s="321">
        <v>4</v>
      </c>
    </row>
    <row r="3406" spans="1:11" x14ac:dyDescent="0.3">
      <c r="A3406" s="341">
        <v>43043.010416666664</v>
      </c>
      <c r="B3406" s="318">
        <v>35218.381000000001</v>
      </c>
      <c r="C3406" s="355">
        <f t="shared" si="53"/>
        <v>0.27999999999883585</v>
      </c>
      <c r="D3406" s="420">
        <f t="shared" si="52"/>
        <v>0.13999999999941792</v>
      </c>
      <c r="H3406" s="337"/>
      <c r="I3406" s="333"/>
      <c r="J3406" s="82">
        <v>18</v>
      </c>
      <c r="K3406" s="82">
        <v>1</v>
      </c>
    </row>
    <row r="3407" spans="1:11" x14ac:dyDescent="0.3">
      <c r="A3407" s="341">
        <v>43043.052083333336</v>
      </c>
      <c r="B3407" s="318">
        <v>35218.656999999999</v>
      </c>
      <c r="C3407" s="355">
        <f t="shared" si="53"/>
        <v>0.27599999999802094</v>
      </c>
      <c r="D3407" s="420">
        <f t="shared" si="52"/>
        <v>0.13799999999901047</v>
      </c>
      <c r="H3407" s="337"/>
      <c r="I3407" s="333"/>
      <c r="J3407" s="82">
        <v>19</v>
      </c>
      <c r="K3407" s="319">
        <v>2</v>
      </c>
    </row>
    <row r="3408" spans="1:11" x14ac:dyDescent="0.3">
      <c r="A3408" s="341">
        <v>43043.09375</v>
      </c>
      <c r="B3408" s="318">
        <v>35218.934999999998</v>
      </c>
      <c r="C3408" s="355">
        <f t="shared" si="53"/>
        <v>0.27799999999842839</v>
      </c>
      <c r="D3408" s="420">
        <f t="shared" si="52"/>
        <v>0.1389999999992142</v>
      </c>
      <c r="H3408" s="337"/>
      <c r="I3408" s="333"/>
      <c r="J3408" s="82">
        <v>20</v>
      </c>
      <c r="K3408" s="320">
        <v>3</v>
      </c>
    </row>
    <row r="3409" spans="1:11" x14ac:dyDescent="0.3">
      <c r="A3409" s="341">
        <v>43043.135416666664</v>
      </c>
      <c r="B3409" s="318">
        <v>35219.222000000002</v>
      </c>
      <c r="C3409" s="355">
        <f t="shared" si="53"/>
        <v>0.28700000000389991</v>
      </c>
      <c r="D3409" s="420">
        <f t="shared" si="52"/>
        <v>0.14350000000194996</v>
      </c>
      <c r="H3409" s="337"/>
      <c r="I3409" s="333"/>
      <c r="J3409" s="82">
        <v>21</v>
      </c>
      <c r="K3409" s="321">
        <v>4</v>
      </c>
    </row>
    <row r="3410" spans="1:11" x14ac:dyDescent="0.3">
      <c r="A3410" s="341">
        <v>43043.177083333336</v>
      </c>
      <c r="B3410" s="318">
        <v>35219.506999999998</v>
      </c>
      <c r="C3410" s="355">
        <f t="shared" si="53"/>
        <v>0.2849999999962165</v>
      </c>
      <c r="D3410" s="420">
        <f t="shared" si="52"/>
        <v>0.14249999999810825</v>
      </c>
      <c r="H3410" s="337"/>
      <c r="I3410" s="333"/>
      <c r="J3410" s="82">
        <v>22</v>
      </c>
      <c r="K3410" s="82">
        <v>1</v>
      </c>
    </row>
    <row r="3411" spans="1:11" x14ac:dyDescent="0.3">
      <c r="A3411" s="341">
        <v>43043.21875</v>
      </c>
      <c r="B3411" s="318">
        <v>35219.786</v>
      </c>
      <c r="C3411" s="355">
        <f t="shared" si="53"/>
        <v>0.2790000000022701</v>
      </c>
      <c r="D3411" s="420">
        <f t="shared" si="52"/>
        <v>0.13950000000113505</v>
      </c>
      <c r="H3411" s="337"/>
      <c r="I3411" s="333"/>
      <c r="J3411" s="82">
        <v>23</v>
      </c>
      <c r="K3411" s="319">
        <v>2</v>
      </c>
    </row>
    <row r="3412" spans="1:11" x14ac:dyDescent="0.3">
      <c r="A3412" s="341">
        <v>43043.260416666664</v>
      </c>
      <c r="B3412" s="318">
        <v>35220.072999999997</v>
      </c>
      <c r="C3412" s="355">
        <f t="shared" si="53"/>
        <v>0.28699999999662396</v>
      </c>
      <c r="D3412" s="420">
        <f t="shared" si="52"/>
        <v>0.14349999999831198</v>
      </c>
      <c r="H3412" s="337"/>
      <c r="I3412" s="333"/>
      <c r="J3412" s="82">
        <v>24</v>
      </c>
      <c r="K3412" s="320">
        <v>3</v>
      </c>
    </row>
    <row r="3413" spans="1:11" x14ac:dyDescent="0.3">
      <c r="A3413" s="341">
        <v>43043.302083333336</v>
      </c>
      <c r="B3413" s="318">
        <v>35220.358999999997</v>
      </c>
      <c r="C3413" s="355">
        <f t="shared" si="53"/>
        <v>0.28600000000005821</v>
      </c>
      <c r="D3413" s="420">
        <f t="shared" si="52"/>
        <v>0.1430000000000291</v>
      </c>
      <c r="H3413" s="337"/>
      <c r="I3413" s="333"/>
      <c r="J3413" s="82">
        <v>25</v>
      </c>
      <c r="K3413" s="321">
        <v>4</v>
      </c>
    </row>
    <row r="3414" spans="1:11" x14ac:dyDescent="0.3">
      <c r="A3414" s="341">
        <v>43043.34375</v>
      </c>
      <c r="B3414" s="318">
        <v>35220.635000000002</v>
      </c>
      <c r="C3414" s="355">
        <f t="shared" si="53"/>
        <v>0.2760000000052969</v>
      </c>
      <c r="D3414" s="420">
        <f t="shared" si="52"/>
        <v>0.13800000000264845</v>
      </c>
      <c r="H3414" s="337"/>
      <c r="I3414" s="333"/>
      <c r="J3414" s="82">
        <v>26</v>
      </c>
      <c r="K3414" s="82">
        <v>1</v>
      </c>
    </row>
    <row r="3415" spans="1:11" x14ac:dyDescent="0.3">
      <c r="A3415" s="341">
        <v>43043.385416666664</v>
      </c>
      <c r="B3415" s="318">
        <v>35220.919000000002</v>
      </c>
      <c r="C3415" s="355">
        <f t="shared" si="53"/>
        <v>0.28399999999965075</v>
      </c>
      <c r="D3415" s="420">
        <f t="shared" si="52"/>
        <v>0.14199999999982538</v>
      </c>
      <c r="H3415" s="337"/>
      <c r="I3415" s="333"/>
      <c r="J3415" s="82">
        <v>27</v>
      </c>
      <c r="K3415" s="319">
        <v>2</v>
      </c>
    </row>
    <row r="3416" spans="1:11" x14ac:dyDescent="0.3">
      <c r="A3416" s="341">
        <v>43043.427083333336</v>
      </c>
      <c r="B3416" s="318">
        <v>35221.209000000003</v>
      </c>
      <c r="C3416" s="355">
        <f t="shared" si="53"/>
        <v>0.29000000000087311</v>
      </c>
      <c r="D3416" s="420">
        <f t="shared" si="52"/>
        <v>0.14500000000043656</v>
      </c>
      <c r="H3416" s="337"/>
      <c r="I3416" s="333"/>
      <c r="J3416" s="82">
        <v>28</v>
      </c>
      <c r="K3416" s="320">
        <v>3</v>
      </c>
    </row>
    <row r="3417" spans="1:11" x14ac:dyDescent="0.3">
      <c r="A3417" s="341">
        <v>43043.46875</v>
      </c>
      <c r="B3417" s="318">
        <v>35221.487999999998</v>
      </c>
      <c r="C3417" s="355">
        <f t="shared" si="53"/>
        <v>0.27899999999499414</v>
      </c>
      <c r="D3417" s="420">
        <f t="shared" si="52"/>
        <v>0.13949999999749707</v>
      </c>
      <c r="H3417" s="337"/>
      <c r="I3417" s="333"/>
      <c r="J3417" s="82">
        <v>29</v>
      </c>
      <c r="K3417" s="321">
        <v>4</v>
      </c>
    </row>
    <row r="3418" spans="1:11" x14ac:dyDescent="0.3">
      <c r="A3418" s="341">
        <v>43043.510416666664</v>
      </c>
      <c r="B3418" s="318">
        <v>35221.756999999998</v>
      </c>
      <c r="C3418" s="355">
        <f t="shared" si="53"/>
        <v>0.26900000000023283</v>
      </c>
      <c r="D3418" s="420">
        <f t="shared" si="52"/>
        <v>0.13450000000011642</v>
      </c>
      <c r="H3418" s="337"/>
      <c r="I3418" s="333"/>
      <c r="J3418" s="82">
        <v>30</v>
      </c>
      <c r="K3418" s="82">
        <v>1</v>
      </c>
    </row>
    <row r="3419" spans="1:11" x14ac:dyDescent="0.3">
      <c r="A3419" s="341">
        <v>43043.552083333336</v>
      </c>
      <c r="B3419" s="318">
        <v>35222.038</v>
      </c>
      <c r="C3419" s="355">
        <f t="shared" si="53"/>
        <v>0.28100000000267755</v>
      </c>
      <c r="D3419" s="420">
        <f t="shared" si="52"/>
        <v>0.14050000000133878</v>
      </c>
      <c r="H3419" s="337"/>
      <c r="I3419" s="333"/>
      <c r="J3419" s="82">
        <v>31</v>
      </c>
      <c r="K3419" s="319">
        <v>2</v>
      </c>
    </row>
    <row r="3420" spans="1:11" x14ac:dyDescent="0.3">
      <c r="A3420" s="341">
        <v>43043.59375</v>
      </c>
      <c r="B3420" s="318">
        <v>35222.317999999999</v>
      </c>
      <c r="C3420" s="355">
        <f t="shared" si="53"/>
        <v>0.27999999999883585</v>
      </c>
      <c r="D3420" s="420">
        <f t="shared" si="52"/>
        <v>0.13999999999941792</v>
      </c>
      <c r="H3420" s="337"/>
      <c r="I3420" s="333"/>
      <c r="J3420" s="82">
        <v>32</v>
      </c>
      <c r="K3420" s="320">
        <v>3</v>
      </c>
    </row>
    <row r="3421" spans="1:11" x14ac:dyDescent="0.3">
      <c r="A3421" s="341">
        <v>43043.635416666664</v>
      </c>
      <c r="B3421" s="318">
        <v>35222.589</v>
      </c>
      <c r="C3421" s="355">
        <f t="shared" si="53"/>
        <v>0.27100000000064028</v>
      </c>
      <c r="D3421" s="420">
        <f t="shared" si="52"/>
        <v>0.13550000000032014</v>
      </c>
      <c r="H3421" s="337"/>
      <c r="I3421" s="333"/>
      <c r="J3421" s="82">
        <v>33</v>
      </c>
      <c r="K3421" s="321">
        <v>4</v>
      </c>
    </row>
    <row r="3422" spans="1:11" x14ac:dyDescent="0.3">
      <c r="A3422" s="341">
        <v>43043.677083333336</v>
      </c>
      <c r="B3422" s="318">
        <v>35222.858</v>
      </c>
      <c r="C3422" s="355">
        <f t="shared" si="53"/>
        <v>0.26900000000023283</v>
      </c>
      <c r="D3422" s="420">
        <f t="shared" si="52"/>
        <v>0.13450000000011642</v>
      </c>
      <c r="H3422" s="337"/>
      <c r="I3422" s="333"/>
      <c r="J3422" s="82">
        <v>34</v>
      </c>
      <c r="K3422" s="82">
        <v>1</v>
      </c>
    </row>
    <row r="3423" spans="1:11" x14ac:dyDescent="0.3">
      <c r="A3423" s="341">
        <v>43043.71875</v>
      </c>
      <c r="B3423" s="318">
        <v>35223.137999999999</v>
      </c>
      <c r="C3423" s="355">
        <f t="shared" si="53"/>
        <v>0.27999999999883585</v>
      </c>
      <c r="D3423" s="420">
        <f t="shared" si="52"/>
        <v>0.13999999999941792</v>
      </c>
      <c r="H3423" s="337"/>
      <c r="I3423" s="333"/>
      <c r="J3423" s="82">
        <v>35</v>
      </c>
      <c r="K3423" s="319">
        <v>2</v>
      </c>
    </row>
    <row r="3424" spans="1:11" x14ac:dyDescent="0.3">
      <c r="A3424" s="341">
        <v>43043.760416666664</v>
      </c>
      <c r="B3424" s="318">
        <v>35223.411</v>
      </c>
      <c r="C3424" s="355">
        <f t="shared" si="53"/>
        <v>0.27300000000104774</v>
      </c>
      <c r="D3424" s="420">
        <f t="shared" si="52"/>
        <v>0.13650000000052387</v>
      </c>
      <c r="H3424" s="337"/>
      <c r="I3424" s="333"/>
      <c r="J3424" s="82">
        <v>36</v>
      </c>
      <c r="K3424" s="320">
        <v>3</v>
      </c>
    </row>
    <row r="3425" spans="1:12" x14ac:dyDescent="0.3">
      <c r="A3425" s="341">
        <v>43043.802083333336</v>
      </c>
      <c r="B3425" s="318">
        <v>35223.673000000003</v>
      </c>
      <c r="C3425" s="355">
        <f t="shared" si="53"/>
        <v>0.26200000000244472</v>
      </c>
      <c r="D3425" s="420">
        <f t="shared" si="52"/>
        <v>0.13100000000122236</v>
      </c>
      <c r="H3425" s="337"/>
      <c r="I3425" s="333"/>
      <c r="J3425" s="82">
        <v>37</v>
      </c>
      <c r="K3425" s="321">
        <v>4</v>
      </c>
    </row>
    <row r="3426" spans="1:12" x14ac:dyDescent="0.3">
      <c r="A3426" s="341">
        <v>43043.84375</v>
      </c>
      <c r="B3426" s="318">
        <v>35223.936000000002</v>
      </c>
      <c r="C3426" s="355">
        <f t="shared" si="53"/>
        <v>0.26299999999901047</v>
      </c>
      <c r="D3426" s="420">
        <f t="shared" si="52"/>
        <v>0.13149999999950523</v>
      </c>
      <c r="H3426" s="337"/>
      <c r="I3426" s="333"/>
      <c r="J3426" s="82">
        <v>38</v>
      </c>
      <c r="K3426" s="82">
        <v>1</v>
      </c>
    </row>
    <row r="3427" spans="1:12" x14ac:dyDescent="0.3">
      <c r="A3427" s="341">
        <v>43043.885416666664</v>
      </c>
      <c r="B3427" s="318">
        <v>35224.22</v>
      </c>
      <c r="C3427" s="355">
        <f t="shared" si="53"/>
        <v>0.28399999999965075</v>
      </c>
      <c r="D3427" s="420">
        <f t="shared" si="52"/>
        <v>0.14199999999982538</v>
      </c>
      <c r="H3427" s="337"/>
      <c r="I3427" s="333"/>
      <c r="J3427" s="82">
        <v>39</v>
      </c>
      <c r="K3427" s="319">
        <v>2</v>
      </c>
    </row>
    <row r="3428" spans="1:12" x14ac:dyDescent="0.3">
      <c r="A3428" s="341">
        <v>43043.927083333336</v>
      </c>
      <c r="B3428" s="318">
        <v>35224.498</v>
      </c>
      <c r="C3428" s="355">
        <f t="shared" si="53"/>
        <v>0.27799999999842839</v>
      </c>
      <c r="D3428" s="420">
        <f t="shared" si="52"/>
        <v>0.1389999999992142</v>
      </c>
      <c r="H3428" s="337"/>
      <c r="I3428" s="333"/>
      <c r="J3428" s="82">
        <v>40</v>
      </c>
      <c r="K3428" s="320">
        <v>3</v>
      </c>
    </row>
    <row r="3429" spans="1:12" x14ac:dyDescent="0.3">
      <c r="A3429" s="341">
        <v>43043.96875</v>
      </c>
      <c r="B3429" s="318">
        <v>35224.767</v>
      </c>
      <c r="C3429" s="355">
        <f t="shared" si="53"/>
        <v>0.26900000000023283</v>
      </c>
      <c r="D3429" s="420">
        <f t="shared" si="52"/>
        <v>0.13450000000011642</v>
      </c>
      <c r="E3429" s="336">
        <f>SUM(C3406:C3429)*7.4805194805</f>
        <v>49.865142856993842</v>
      </c>
      <c r="F3429" s="324">
        <f>AVERAGE(D3406:D3429)</f>
        <v>0.13887499999994665</v>
      </c>
      <c r="G3429" s="324">
        <f>_xlfn.STDEV.S(D3406:D3429)</f>
        <v>3.7856996364917083E-3</v>
      </c>
      <c r="H3429" s="337"/>
      <c r="I3429" s="333"/>
      <c r="J3429" s="82">
        <v>41</v>
      </c>
      <c r="K3429" s="321">
        <v>4</v>
      </c>
    </row>
    <row r="3430" spans="1:12" x14ac:dyDescent="0.3">
      <c r="A3430" s="341">
        <v>43044.010416666664</v>
      </c>
      <c r="B3430" s="318">
        <v>35225.046999999999</v>
      </c>
      <c r="C3430" s="355">
        <f t="shared" si="53"/>
        <v>0.27999999999883585</v>
      </c>
      <c r="D3430" s="420">
        <f t="shared" si="52"/>
        <v>0.13999999999941792</v>
      </c>
      <c r="H3430" s="337"/>
      <c r="I3430" s="333"/>
      <c r="J3430" s="82">
        <v>42</v>
      </c>
      <c r="K3430" s="82">
        <v>1</v>
      </c>
    </row>
    <row r="3431" spans="1:12" x14ac:dyDescent="0.3">
      <c r="A3431" s="341">
        <v>43044.052083333336</v>
      </c>
      <c r="B3431" s="318">
        <v>35225.328999999998</v>
      </c>
      <c r="C3431" s="355">
        <f t="shared" si="53"/>
        <v>0.2819999999992433</v>
      </c>
      <c r="D3431" s="420">
        <f t="shared" si="52"/>
        <v>0.14099999999962165</v>
      </c>
      <c r="H3431" s="337"/>
      <c r="I3431" s="333"/>
      <c r="J3431" s="82">
        <v>43</v>
      </c>
      <c r="K3431" s="319">
        <v>2</v>
      </c>
    </row>
    <row r="3432" spans="1:12" x14ac:dyDescent="0.3">
      <c r="A3432" s="341">
        <v>43044.09375</v>
      </c>
      <c r="B3432" s="318">
        <v>35225.603000000003</v>
      </c>
      <c r="C3432" s="355">
        <f t="shared" si="53"/>
        <v>0.27400000000488944</v>
      </c>
      <c r="D3432" s="420">
        <f t="shared" si="52"/>
        <v>0.13700000000244472</v>
      </c>
      <c r="H3432" s="337"/>
      <c r="I3432" s="333"/>
      <c r="J3432" s="82">
        <v>44</v>
      </c>
      <c r="K3432" s="320">
        <v>3</v>
      </c>
      <c r="L3432" s="54" t="s">
        <v>334</v>
      </c>
    </row>
    <row r="3433" spans="1:12" x14ac:dyDescent="0.3">
      <c r="A3433" s="341">
        <v>43044.135416666664</v>
      </c>
      <c r="B3433" s="318">
        <v>35225.883999999998</v>
      </c>
      <c r="C3433" s="355">
        <f t="shared" si="53"/>
        <v>0.28099999999540159</v>
      </c>
      <c r="D3433" s="420">
        <f t="shared" si="52"/>
        <v>0.1404999999977008</v>
      </c>
      <c r="H3433" s="337"/>
      <c r="I3433" s="333"/>
      <c r="J3433" s="82">
        <v>45</v>
      </c>
      <c r="K3433" s="321">
        <v>4</v>
      </c>
    </row>
    <row r="3434" spans="1:12" x14ac:dyDescent="0.3">
      <c r="A3434" s="341">
        <v>43044.177083333336</v>
      </c>
      <c r="B3434" s="318">
        <v>35226.175000000003</v>
      </c>
      <c r="C3434" s="355">
        <f t="shared" si="53"/>
        <v>0.29100000000471482</v>
      </c>
      <c r="D3434" s="420">
        <f t="shared" si="52"/>
        <v>0.14550000000235741</v>
      </c>
      <c r="H3434" s="337"/>
      <c r="I3434" s="333"/>
      <c r="J3434" s="82">
        <v>46</v>
      </c>
      <c r="K3434" s="82">
        <v>1</v>
      </c>
    </row>
    <row r="3435" spans="1:12" x14ac:dyDescent="0.3">
      <c r="A3435" s="341">
        <v>43044.21875</v>
      </c>
      <c r="B3435" s="318">
        <v>35226.461000000003</v>
      </c>
      <c r="C3435" s="355">
        <f t="shared" si="53"/>
        <v>0.28600000000005821</v>
      </c>
      <c r="D3435" s="420">
        <f t="shared" si="52"/>
        <v>0.1430000000000291</v>
      </c>
      <c r="H3435" s="337"/>
      <c r="I3435" s="333"/>
      <c r="J3435" s="82">
        <v>47</v>
      </c>
      <c r="K3435" s="319">
        <v>2</v>
      </c>
    </row>
    <row r="3436" spans="1:12" x14ac:dyDescent="0.3">
      <c r="A3436" s="341">
        <v>43044.260416666664</v>
      </c>
      <c r="B3436" s="318">
        <v>35226.737999999998</v>
      </c>
      <c r="C3436" s="355">
        <f t="shared" si="53"/>
        <v>0.27699999999458669</v>
      </c>
      <c r="D3436" s="420">
        <f t="shared" si="52"/>
        <v>0.13849999999729334</v>
      </c>
      <c r="H3436" s="337"/>
      <c r="I3436" s="333"/>
      <c r="J3436" s="82">
        <v>48</v>
      </c>
      <c r="K3436" s="320">
        <v>3</v>
      </c>
    </row>
    <row r="3437" spans="1:12" x14ac:dyDescent="0.3">
      <c r="A3437" s="341">
        <v>43044.302083333336</v>
      </c>
      <c r="B3437" s="318">
        <v>35227.029000000002</v>
      </c>
      <c r="C3437" s="355">
        <f t="shared" si="53"/>
        <v>0.29100000000471482</v>
      </c>
      <c r="D3437" s="420">
        <f t="shared" si="52"/>
        <v>0.14550000000235741</v>
      </c>
      <c r="H3437" s="337"/>
      <c r="I3437" s="333"/>
      <c r="J3437" s="82">
        <v>49</v>
      </c>
      <c r="K3437" s="321">
        <v>4</v>
      </c>
    </row>
    <row r="3438" spans="1:12" x14ac:dyDescent="0.3">
      <c r="A3438" s="341">
        <v>43044.34375</v>
      </c>
      <c r="B3438" s="318">
        <v>35227.328999999998</v>
      </c>
      <c r="C3438" s="355">
        <f t="shared" si="53"/>
        <v>0.29999999999563443</v>
      </c>
      <c r="D3438" s="420">
        <f t="shared" si="52"/>
        <v>0.14999999999781721</v>
      </c>
      <c r="H3438" s="337"/>
      <c r="I3438" s="333"/>
      <c r="J3438" s="82">
        <v>50</v>
      </c>
      <c r="K3438" s="82">
        <v>1</v>
      </c>
    </row>
    <row r="3439" spans="1:12" x14ac:dyDescent="0.3">
      <c r="A3439" s="341">
        <v>43044.385416666664</v>
      </c>
      <c r="B3439" s="318">
        <v>35227.618000000002</v>
      </c>
      <c r="C3439" s="355">
        <f t="shared" si="53"/>
        <v>0.28900000000430737</v>
      </c>
      <c r="D3439" s="420">
        <f t="shared" si="52"/>
        <v>0.14450000000215368</v>
      </c>
      <c r="H3439" s="337"/>
      <c r="I3439" s="333"/>
      <c r="J3439" s="82">
        <v>51</v>
      </c>
      <c r="K3439" s="319">
        <v>2</v>
      </c>
    </row>
    <row r="3440" spans="1:12" x14ac:dyDescent="0.3">
      <c r="A3440" s="341">
        <v>43044.427083333336</v>
      </c>
      <c r="B3440" s="318">
        <v>35227.908000000003</v>
      </c>
      <c r="C3440" s="355">
        <f t="shared" si="53"/>
        <v>0.29000000000087311</v>
      </c>
      <c r="D3440" s="420">
        <f t="shared" si="52"/>
        <v>0.14500000000043656</v>
      </c>
      <c r="H3440" s="337"/>
      <c r="I3440" s="333"/>
      <c r="J3440" s="82">
        <v>52</v>
      </c>
      <c r="K3440" s="320">
        <v>3</v>
      </c>
    </row>
    <row r="3441" spans="1:11" x14ac:dyDescent="0.3">
      <c r="A3441" s="341">
        <v>43044.46875</v>
      </c>
      <c r="B3441" s="318">
        <v>35228.201999999997</v>
      </c>
      <c r="C3441" s="355">
        <f t="shared" si="53"/>
        <v>0.29399999999441206</v>
      </c>
      <c r="D3441" s="420">
        <f t="shared" si="52"/>
        <v>0.14699999999720603</v>
      </c>
      <c r="H3441" s="337"/>
      <c r="I3441" s="333"/>
      <c r="J3441" s="82">
        <v>53</v>
      </c>
      <c r="K3441" s="321">
        <v>4</v>
      </c>
    </row>
    <row r="3442" spans="1:11" x14ac:dyDescent="0.3">
      <c r="A3442" s="341">
        <v>43044.510416666664</v>
      </c>
      <c r="B3442" s="318">
        <v>35228.487000000001</v>
      </c>
      <c r="C3442" s="355">
        <f t="shared" si="53"/>
        <v>0.28500000000349246</v>
      </c>
      <c r="D3442" s="420">
        <f t="shared" si="52"/>
        <v>0.14250000000174623</v>
      </c>
      <c r="H3442" s="337"/>
      <c r="I3442" s="333"/>
      <c r="J3442" s="82">
        <v>54</v>
      </c>
      <c r="K3442" s="82">
        <v>1</v>
      </c>
    </row>
    <row r="3443" spans="1:11" x14ac:dyDescent="0.3">
      <c r="A3443" s="341">
        <v>43044.552083333336</v>
      </c>
      <c r="B3443" s="318">
        <v>35228.767</v>
      </c>
      <c r="C3443" s="355">
        <f t="shared" si="53"/>
        <v>0.27999999999883585</v>
      </c>
      <c r="D3443" s="420">
        <f t="shared" si="52"/>
        <v>0.13999999999941792</v>
      </c>
      <c r="H3443" s="337"/>
      <c r="I3443" s="333"/>
      <c r="J3443" s="82">
        <v>55</v>
      </c>
      <c r="K3443" s="319">
        <v>2</v>
      </c>
    </row>
    <row r="3444" spans="1:11" x14ac:dyDescent="0.3">
      <c r="A3444" s="341">
        <v>43044.59375</v>
      </c>
      <c r="B3444" s="318">
        <v>35229.057000000001</v>
      </c>
      <c r="C3444" s="355">
        <f t="shared" si="53"/>
        <v>0.29000000000087311</v>
      </c>
      <c r="D3444" s="420">
        <f t="shared" si="52"/>
        <v>0.14500000000043656</v>
      </c>
      <c r="H3444" s="337"/>
      <c r="I3444" s="333"/>
      <c r="J3444" s="82">
        <v>56</v>
      </c>
      <c r="K3444" s="320">
        <v>3</v>
      </c>
    </row>
    <row r="3445" spans="1:11" x14ac:dyDescent="0.3">
      <c r="A3445" s="341">
        <v>43044.635416666664</v>
      </c>
      <c r="B3445" s="318">
        <v>35229.345999999998</v>
      </c>
      <c r="C3445" s="355">
        <f t="shared" si="53"/>
        <v>0.28899999999703141</v>
      </c>
      <c r="D3445" s="420">
        <f t="shared" si="52"/>
        <v>0.1444999999985157</v>
      </c>
      <c r="H3445" s="337"/>
      <c r="I3445" s="333"/>
      <c r="J3445" s="82">
        <v>57</v>
      </c>
      <c r="K3445" s="321">
        <v>4</v>
      </c>
    </row>
    <row r="3446" spans="1:11" x14ac:dyDescent="0.3">
      <c r="A3446" s="341">
        <v>43044.677083333336</v>
      </c>
      <c r="B3446" s="318">
        <v>35229.620000000003</v>
      </c>
      <c r="C3446" s="355">
        <f t="shared" si="53"/>
        <v>0.27400000000488944</v>
      </c>
      <c r="D3446" s="420">
        <f t="shared" si="52"/>
        <v>0.13700000000244472</v>
      </c>
      <c r="H3446" s="337"/>
      <c r="I3446" s="333"/>
      <c r="J3446" s="82">
        <v>58</v>
      </c>
      <c r="K3446" s="82">
        <v>1</v>
      </c>
    </row>
    <row r="3447" spans="1:11" x14ac:dyDescent="0.3">
      <c r="A3447" s="341">
        <v>43044.71875</v>
      </c>
      <c r="B3447" s="318">
        <v>35229.9</v>
      </c>
      <c r="C3447" s="355">
        <f t="shared" si="53"/>
        <v>0.27999999999883585</v>
      </c>
      <c r="D3447" s="420">
        <f t="shared" si="52"/>
        <v>0.13999999999941792</v>
      </c>
      <c r="H3447" s="337"/>
      <c r="I3447" s="333"/>
      <c r="J3447" s="82">
        <v>59</v>
      </c>
      <c r="K3447" s="319">
        <v>2</v>
      </c>
    </row>
    <row r="3448" spans="1:11" x14ac:dyDescent="0.3">
      <c r="A3448" s="341">
        <v>43044.760416666664</v>
      </c>
      <c r="B3448" s="318">
        <v>35230.186999999998</v>
      </c>
      <c r="C3448" s="355">
        <f t="shared" si="53"/>
        <v>0.28699999999662396</v>
      </c>
      <c r="D3448" s="420">
        <f t="shared" si="52"/>
        <v>0.14349999999831198</v>
      </c>
      <c r="H3448" s="337"/>
      <c r="I3448" s="333"/>
      <c r="J3448" s="82">
        <v>60</v>
      </c>
      <c r="K3448" s="320">
        <v>3</v>
      </c>
    </row>
    <row r="3449" spans="1:11" x14ac:dyDescent="0.3">
      <c r="A3449" s="341">
        <v>43044.802083333336</v>
      </c>
      <c r="B3449" s="318">
        <v>35230.466999999997</v>
      </c>
      <c r="C3449" s="355">
        <f t="shared" si="53"/>
        <v>0.27999999999883585</v>
      </c>
      <c r="D3449" s="420">
        <f t="shared" si="52"/>
        <v>0.13999999999941792</v>
      </c>
      <c r="H3449" s="337"/>
      <c r="I3449" s="333"/>
      <c r="J3449" s="82">
        <v>61</v>
      </c>
      <c r="K3449" s="321">
        <v>4</v>
      </c>
    </row>
    <row r="3450" spans="1:11" x14ac:dyDescent="0.3">
      <c r="A3450" s="341">
        <v>43044.84375</v>
      </c>
      <c r="B3450" s="318">
        <v>35230.74</v>
      </c>
      <c r="C3450" s="355">
        <f t="shared" si="53"/>
        <v>0.27300000000104774</v>
      </c>
      <c r="D3450" s="420">
        <f t="shared" si="52"/>
        <v>0.13650000000052387</v>
      </c>
      <c r="H3450" s="337"/>
      <c r="I3450" s="333"/>
      <c r="J3450" s="82">
        <v>62</v>
      </c>
      <c r="K3450" s="82">
        <v>1</v>
      </c>
    </row>
    <row r="3451" spans="1:11" x14ac:dyDescent="0.3">
      <c r="A3451" s="341">
        <v>43044.885416666664</v>
      </c>
      <c r="B3451" s="318">
        <v>35231.019999999997</v>
      </c>
      <c r="C3451" s="355">
        <f t="shared" si="53"/>
        <v>0.27999999999883585</v>
      </c>
      <c r="D3451" s="420">
        <f t="shared" si="52"/>
        <v>0.13999999999941792</v>
      </c>
      <c r="H3451" s="337"/>
      <c r="I3451" s="333"/>
      <c r="J3451" s="82">
        <v>63</v>
      </c>
      <c r="K3451" s="319">
        <v>2</v>
      </c>
    </row>
    <row r="3452" spans="1:11" x14ac:dyDescent="0.3">
      <c r="A3452" s="341">
        <v>43044.927083333336</v>
      </c>
      <c r="B3452" s="318">
        <v>35231.305999999997</v>
      </c>
      <c r="C3452" s="355">
        <f t="shared" si="53"/>
        <v>0.28600000000005821</v>
      </c>
      <c r="D3452" s="420">
        <f t="shared" si="52"/>
        <v>0.1430000000000291</v>
      </c>
      <c r="H3452" s="337"/>
      <c r="I3452" s="333"/>
      <c r="J3452" s="82">
        <v>64</v>
      </c>
      <c r="K3452" s="320">
        <v>3</v>
      </c>
    </row>
    <row r="3453" spans="1:11" x14ac:dyDescent="0.3">
      <c r="A3453" s="369">
        <v>43044.96875</v>
      </c>
      <c r="B3453" s="323">
        <v>35231.584000000003</v>
      </c>
      <c r="C3453" s="356">
        <f t="shared" si="53"/>
        <v>0.27800000000570435</v>
      </c>
      <c r="D3453" s="418">
        <f t="shared" si="52"/>
        <v>0.13900000000285218</v>
      </c>
      <c r="E3453" s="336">
        <f>SUM(C3430:C3453)*7.4805194805</f>
        <v>50.994701298588964</v>
      </c>
      <c r="F3453" s="324">
        <f>AVERAGE(D3430:D3453)</f>
        <v>0.14202083333339033</v>
      </c>
      <c r="G3453" s="324">
        <f>_xlfn.STDEV.S(D3430:D3453)</f>
        <v>3.4467349595716785E-3</v>
      </c>
      <c r="H3453" s="343"/>
      <c r="I3453" s="344">
        <f>AVERAGE(D3300:D3453)</f>
        <v>0.14092532467534452</v>
      </c>
      <c r="J3453" s="82">
        <v>65</v>
      </c>
      <c r="K3453" s="321">
        <v>4</v>
      </c>
    </row>
    <row r="3454" spans="1:11" x14ac:dyDescent="0.3">
      <c r="A3454" s="341">
        <v>43045.010416666664</v>
      </c>
      <c r="B3454" s="318">
        <v>35231.866000000002</v>
      </c>
      <c r="C3454" s="355">
        <f t="shared" si="53"/>
        <v>0.2819999999992433</v>
      </c>
      <c r="D3454" s="420">
        <f t="shared" si="52"/>
        <v>0.14099999999962165</v>
      </c>
      <c r="H3454" s="337"/>
      <c r="I3454" s="333"/>
      <c r="J3454" s="82">
        <v>66</v>
      </c>
      <c r="K3454" s="82">
        <v>1</v>
      </c>
    </row>
    <row r="3455" spans="1:11" x14ac:dyDescent="0.3">
      <c r="A3455" s="341">
        <v>43045.052083333336</v>
      </c>
      <c r="B3455" s="318">
        <v>35232.161999999997</v>
      </c>
      <c r="C3455" s="355">
        <f t="shared" si="53"/>
        <v>0.29599999999481952</v>
      </c>
      <c r="D3455" s="420">
        <f t="shared" si="52"/>
        <v>0.14799999999740976</v>
      </c>
      <c r="H3455" s="337"/>
      <c r="I3455" s="333"/>
      <c r="J3455" s="82">
        <v>67</v>
      </c>
      <c r="K3455" s="319">
        <v>2</v>
      </c>
    </row>
    <row r="3456" spans="1:11" x14ac:dyDescent="0.3">
      <c r="A3456" s="341">
        <v>43045.09375</v>
      </c>
      <c r="B3456" s="318">
        <v>35232.440999999999</v>
      </c>
      <c r="C3456" s="355">
        <f t="shared" si="53"/>
        <v>0.2790000000022701</v>
      </c>
      <c r="D3456" s="420">
        <f t="shared" si="52"/>
        <v>0.13950000000113505</v>
      </c>
      <c r="H3456" s="337"/>
      <c r="I3456" s="333"/>
      <c r="J3456" s="82">
        <v>68</v>
      </c>
      <c r="K3456" s="320">
        <v>3</v>
      </c>
    </row>
    <row r="3457" spans="1:11" x14ac:dyDescent="0.3">
      <c r="A3457" s="341">
        <v>43045.135416666664</v>
      </c>
      <c r="B3457" s="318">
        <v>35232.720999999998</v>
      </c>
      <c r="C3457" s="355">
        <f t="shared" si="53"/>
        <v>0.27999999999883585</v>
      </c>
      <c r="D3457" s="420">
        <f t="shared" si="52"/>
        <v>0.13999999999941792</v>
      </c>
      <c r="H3457" s="337"/>
      <c r="I3457" s="333"/>
      <c r="J3457" s="82">
        <v>69</v>
      </c>
      <c r="K3457" s="321">
        <v>4</v>
      </c>
    </row>
    <row r="3458" spans="1:11" x14ac:dyDescent="0.3">
      <c r="A3458" s="341">
        <v>43045.177083333336</v>
      </c>
      <c r="B3458" s="318">
        <v>35233.012000000002</v>
      </c>
      <c r="C3458" s="355">
        <f t="shared" si="53"/>
        <v>0.29100000000471482</v>
      </c>
      <c r="D3458" s="420">
        <f t="shared" si="52"/>
        <v>0.14550000000235741</v>
      </c>
      <c r="H3458" s="337"/>
      <c r="I3458" s="333"/>
      <c r="J3458" s="82">
        <v>70</v>
      </c>
      <c r="K3458" s="82">
        <v>1</v>
      </c>
    </row>
    <row r="3459" spans="1:11" x14ac:dyDescent="0.3">
      <c r="A3459" s="341">
        <v>43045.21875</v>
      </c>
      <c r="B3459" s="318">
        <v>35233.311999999998</v>
      </c>
      <c r="C3459" s="355">
        <f t="shared" si="53"/>
        <v>0.29999999999563443</v>
      </c>
      <c r="D3459" s="420">
        <f t="shared" si="52"/>
        <v>0.14999999999781721</v>
      </c>
      <c r="H3459" s="337"/>
      <c r="I3459" s="333"/>
      <c r="J3459" s="82">
        <v>71</v>
      </c>
      <c r="K3459" s="319">
        <v>2</v>
      </c>
    </row>
    <row r="3460" spans="1:11" x14ac:dyDescent="0.3">
      <c r="A3460" s="341">
        <v>43045.260416666664</v>
      </c>
      <c r="B3460" s="318">
        <v>35233.599999999999</v>
      </c>
      <c r="C3460" s="355">
        <f t="shared" si="53"/>
        <v>0.28800000000046566</v>
      </c>
      <c r="D3460" s="420">
        <f t="shared" si="52"/>
        <v>0.14400000000023283</v>
      </c>
      <c r="H3460" s="337"/>
      <c r="I3460" s="333"/>
      <c r="J3460" s="82">
        <v>72</v>
      </c>
      <c r="K3460" s="320">
        <v>3</v>
      </c>
    </row>
    <row r="3461" spans="1:11" x14ac:dyDescent="0.3">
      <c r="A3461" s="341">
        <v>43045.302083333336</v>
      </c>
      <c r="B3461" s="318">
        <v>35233.892</v>
      </c>
      <c r="C3461" s="355">
        <f t="shared" si="53"/>
        <v>0.29200000000128057</v>
      </c>
      <c r="D3461" s="420">
        <f t="shared" si="52"/>
        <v>0.14600000000064028</v>
      </c>
      <c r="H3461" s="337"/>
      <c r="I3461" s="333"/>
      <c r="J3461" s="82">
        <v>73</v>
      </c>
      <c r="K3461" s="321">
        <v>4</v>
      </c>
    </row>
    <row r="3462" spans="1:11" x14ac:dyDescent="0.3">
      <c r="A3462" s="341">
        <v>43045.34375</v>
      </c>
      <c r="B3462" s="318">
        <v>35234.190999999999</v>
      </c>
      <c r="C3462" s="355">
        <f t="shared" si="53"/>
        <v>0.29899999999906868</v>
      </c>
      <c r="D3462" s="420">
        <f t="shared" si="52"/>
        <v>0.14949999999953434</v>
      </c>
      <c r="H3462" s="337"/>
      <c r="I3462" s="333"/>
      <c r="J3462" s="82">
        <v>74</v>
      </c>
      <c r="K3462" s="82">
        <v>1</v>
      </c>
    </row>
    <row r="3463" spans="1:11" x14ac:dyDescent="0.3">
      <c r="A3463" s="341">
        <v>43045.385416666664</v>
      </c>
      <c r="B3463" s="318">
        <v>35234.482000000004</v>
      </c>
      <c r="C3463" s="355">
        <f t="shared" si="53"/>
        <v>0.29100000000471482</v>
      </c>
      <c r="D3463" s="420">
        <f t="shared" si="52"/>
        <v>0.14550000000235741</v>
      </c>
      <c r="H3463" s="337"/>
      <c r="I3463" s="333"/>
      <c r="J3463" s="82">
        <v>75</v>
      </c>
      <c r="K3463" s="319">
        <v>2</v>
      </c>
    </row>
    <row r="3464" spans="1:11" x14ac:dyDescent="0.3">
      <c r="A3464" s="341">
        <v>43045.427083333336</v>
      </c>
      <c r="B3464" s="318">
        <v>35234.767</v>
      </c>
      <c r="C3464" s="355">
        <f t="shared" si="53"/>
        <v>0.2849999999962165</v>
      </c>
      <c r="D3464" s="420">
        <f t="shared" si="52"/>
        <v>0.14249999999810825</v>
      </c>
      <c r="H3464" s="337"/>
      <c r="I3464" s="333"/>
      <c r="J3464" s="82">
        <v>76</v>
      </c>
      <c r="K3464" s="320">
        <v>3</v>
      </c>
    </row>
    <row r="3465" spans="1:11" x14ac:dyDescent="0.3">
      <c r="A3465" s="341">
        <v>43045.46875</v>
      </c>
      <c r="B3465" s="318">
        <v>35235.06</v>
      </c>
      <c r="C3465" s="355">
        <f t="shared" si="53"/>
        <v>0.29299999999784632</v>
      </c>
      <c r="D3465" s="420">
        <f t="shared" si="52"/>
        <v>0.14649999999892316</v>
      </c>
      <c r="H3465" s="337"/>
      <c r="I3465" s="333"/>
      <c r="J3465" s="82">
        <v>77</v>
      </c>
      <c r="K3465" s="321">
        <v>4</v>
      </c>
    </row>
    <row r="3466" spans="1:11" x14ac:dyDescent="0.3">
      <c r="A3466" s="341">
        <v>43045.510416666664</v>
      </c>
      <c r="B3466" s="318">
        <v>35235.349000000002</v>
      </c>
      <c r="C3466" s="355">
        <f t="shared" si="53"/>
        <v>0.28900000000430737</v>
      </c>
      <c r="D3466" s="420">
        <f t="shared" si="52"/>
        <v>0.14450000000215368</v>
      </c>
      <c r="H3466" s="337"/>
      <c r="I3466" s="333"/>
      <c r="J3466" s="82">
        <v>78</v>
      </c>
      <c r="K3466" s="82">
        <v>1</v>
      </c>
    </row>
    <row r="3467" spans="1:11" x14ac:dyDescent="0.3">
      <c r="A3467" s="341">
        <v>43045.552083333336</v>
      </c>
      <c r="B3467" s="318">
        <v>35235.629000000001</v>
      </c>
      <c r="C3467" s="355">
        <f t="shared" si="53"/>
        <v>0.27999999999883585</v>
      </c>
      <c r="D3467" s="420">
        <f t="shared" si="52"/>
        <v>0.13999999999941792</v>
      </c>
      <c r="H3467" s="337"/>
      <c r="I3467" s="333"/>
      <c r="J3467" s="82">
        <v>79</v>
      </c>
      <c r="K3467" s="319">
        <v>2</v>
      </c>
    </row>
    <row r="3468" spans="1:11" x14ac:dyDescent="0.3">
      <c r="A3468" s="341">
        <v>43045.59375</v>
      </c>
      <c r="B3468" s="318">
        <v>35235.910000000003</v>
      </c>
      <c r="C3468" s="355">
        <f t="shared" si="53"/>
        <v>0.28100000000267755</v>
      </c>
      <c r="D3468" s="420">
        <f t="shared" si="52"/>
        <v>0.14050000000133878</v>
      </c>
      <c r="H3468" s="337"/>
      <c r="I3468" s="333"/>
      <c r="J3468" s="82">
        <v>80</v>
      </c>
      <c r="K3468" s="320">
        <v>3</v>
      </c>
    </row>
    <row r="3469" spans="1:11" x14ac:dyDescent="0.3">
      <c r="A3469" s="341">
        <v>43045.635416666664</v>
      </c>
      <c r="B3469" s="318">
        <v>35236.199999999997</v>
      </c>
      <c r="C3469" s="355">
        <f t="shared" si="53"/>
        <v>0.28999999999359716</v>
      </c>
      <c r="D3469" s="420">
        <f t="shared" si="52"/>
        <v>0.14499999999679858</v>
      </c>
      <c r="H3469" s="337"/>
      <c r="I3469" s="333"/>
      <c r="J3469" s="82">
        <v>81</v>
      </c>
      <c r="K3469" s="321">
        <v>4</v>
      </c>
    </row>
    <row r="3470" spans="1:11" x14ac:dyDescent="0.3">
      <c r="A3470" s="341">
        <v>43045.677083333336</v>
      </c>
      <c r="B3470" s="318">
        <v>35236.482000000004</v>
      </c>
      <c r="C3470" s="355">
        <f t="shared" si="53"/>
        <v>0.28200000000651926</v>
      </c>
      <c r="D3470" s="420">
        <f t="shared" si="52"/>
        <v>0.14100000000325963</v>
      </c>
      <c r="H3470" s="337"/>
      <c r="I3470" s="333"/>
      <c r="J3470" s="82">
        <v>82</v>
      </c>
      <c r="K3470" s="82">
        <v>1</v>
      </c>
    </row>
    <row r="3471" spans="1:11" x14ac:dyDescent="0.3">
      <c r="A3471" s="341">
        <v>43045.71875</v>
      </c>
      <c r="B3471" s="318">
        <v>35236.758000000002</v>
      </c>
      <c r="C3471" s="355">
        <f t="shared" si="53"/>
        <v>0.27599999999802094</v>
      </c>
      <c r="D3471" s="420">
        <f t="shared" si="52"/>
        <v>0.13799999999901047</v>
      </c>
      <c r="H3471" s="337"/>
      <c r="I3471" s="333"/>
      <c r="J3471" s="82">
        <v>83</v>
      </c>
      <c r="K3471" s="319">
        <v>2</v>
      </c>
    </row>
    <row r="3472" spans="1:11" x14ac:dyDescent="0.3">
      <c r="A3472" s="341">
        <v>43045.760416666664</v>
      </c>
      <c r="B3472" s="318">
        <v>35237.040999999997</v>
      </c>
      <c r="C3472" s="355">
        <f t="shared" si="53"/>
        <v>0.28299999999580905</v>
      </c>
      <c r="D3472" s="420">
        <f t="shared" si="52"/>
        <v>0.14149999999790452</v>
      </c>
      <c r="H3472" s="337"/>
      <c r="I3472" s="333"/>
      <c r="J3472" s="82">
        <v>84</v>
      </c>
      <c r="K3472" s="320">
        <v>3</v>
      </c>
    </row>
    <row r="3473" spans="1:12" x14ac:dyDescent="0.3">
      <c r="A3473" s="341">
        <v>43045.802083333336</v>
      </c>
      <c r="B3473" s="318">
        <v>35237.317999999999</v>
      </c>
      <c r="C3473" s="355">
        <f t="shared" si="53"/>
        <v>0.27700000000186265</v>
      </c>
      <c r="D3473" s="420">
        <f t="shared" si="52"/>
        <v>0.13850000000093132</v>
      </c>
      <c r="H3473" s="337"/>
      <c r="I3473" s="333"/>
      <c r="J3473" s="82">
        <v>85</v>
      </c>
      <c r="K3473" s="321">
        <v>4</v>
      </c>
    </row>
    <row r="3474" spans="1:12" x14ac:dyDescent="0.3">
      <c r="A3474" s="341">
        <v>43045.84375</v>
      </c>
      <c r="B3474" s="318">
        <v>35237.589</v>
      </c>
      <c r="C3474" s="355">
        <f t="shared" si="53"/>
        <v>0.27100000000064028</v>
      </c>
      <c r="D3474" s="420">
        <f t="shared" si="52"/>
        <v>0.13550000000032014</v>
      </c>
      <c r="H3474" s="337"/>
      <c r="I3474" s="333"/>
      <c r="J3474" s="82">
        <v>86</v>
      </c>
      <c r="K3474" s="82">
        <v>1</v>
      </c>
    </row>
    <row r="3475" spans="1:12" x14ac:dyDescent="0.3">
      <c r="A3475" s="341">
        <v>43045.885416666664</v>
      </c>
      <c r="B3475" s="318">
        <v>35237.864000000001</v>
      </c>
      <c r="C3475" s="355">
        <f t="shared" si="53"/>
        <v>0.27500000000145519</v>
      </c>
      <c r="D3475" s="420">
        <f t="shared" si="52"/>
        <v>0.1375000000007276</v>
      </c>
      <c r="H3475" s="337"/>
      <c r="I3475" s="333"/>
      <c r="J3475" s="82">
        <v>87</v>
      </c>
      <c r="K3475" s="319">
        <v>2</v>
      </c>
    </row>
    <row r="3476" spans="1:12" x14ac:dyDescent="0.3">
      <c r="A3476" s="341">
        <v>43045.927083333336</v>
      </c>
      <c r="B3476" s="318">
        <v>35238.148999999998</v>
      </c>
      <c r="C3476" s="355">
        <f t="shared" si="53"/>
        <v>0.2849999999962165</v>
      </c>
      <c r="D3476" s="420">
        <f t="shared" si="52"/>
        <v>0.14249999999810825</v>
      </c>
      <c r="H3476" s="337"/>
      <c r="I3476" s="333"/>
      <c r="J3476" s="82">
        <v>88</v>
      </c>
      <c r="K3476" s="320">
        <v>3</v>
      </c>
    </row>
    <row r="3477" spans="1:12" x14ac:dyDescent="0.3">
      <c r="A3477" s="341">
        <v>43045.96875</v>
      </c>
      <c r="B3477" s="318">
        <v>35238.428</v>
      </c>
      <c r="C3477" s="355">
        <f t="shared" si="53"/>
        <v>0.2790000000022701</v>
      </c>
      <c r="D3477" s="420">
        <f t="shared" si="52"/>
        <v>0.13950000000113505</v>
      </c>
      <c r="E3477" s="336">
        <f>SUM(C3454:C3477)*7.4805194805</f>
        <v>51.196675324521969</v>
      </c>
      <c r="F3477" s="324">
        <f>AVERAGE(D3454:D3477)</f>
        <v>0.14258333333327755</v>
      </c>
      <c r="G3477" s="324">
        <f>_xlfn.STDEV.S(D3454:D3477)</f>
        <v>3.8692395233899959E-3</v>
      </c>
      <c r="H3477" s="337"/>
      <c r="I3477" s="333"/>
      <c r="J3477" s="82">
        <v>89</v>
      </c>
      <c r="K3477" s="321">
        <v>4</v>
      </c>
    </row>
    <row r="3478" spans="1:12" x14ac:dyDescent="0.3">
      <c r="A3478" s="341">
        <v>43046.010416666664</v>
      </c>
      <c r="B3478" s="318">
        <v>35238.701999999997</v>
      </c>
      <c r="C3478" s="355">
        <f t="shared" si="53"/>
        <v>0.27399999999761349</v>
      </c>
      <c r="D3478" s="420">
        <f t="shared" si="52"/>
        <v>0.13699999999880674</v>
      </c>
      <c r="H3478" s="337"/>
      <c r="I3478" s="333"/>
      <c r="J3478" s="82">
        <v>90</v>
      </c>
      <c r="K3478" s="82">
        <v>1</v>
      </c>
    </row>
    <row r="3479" spans="1:12" x14ac:dyDescent="0.3">
      <c r="A3479" s="341">
        <v>43046.052083333336</v>
      </c>
      <c r="B3479" s="318">
        <v>35238.989000000001</v>
      </c>
      <c r="C3479" s="355">
        <f t="shared" si="53"/>
        <v>0.28700000000389991</v>
      </c>
      <c r="D3479" s="420">
        <f t="shared" si="52"/>
        <v>0.14350000000194996</v>
      </c>
      <c r="H3479" s="337"/>
      <c r="I3479" s="333"/>
      <c r="J3479" s="82">
        <v>91</v>
      </c>
      <c r="K3479" s="319">
        <v>2</v>
      </c>
    </row>
    <row r="3480" spans="1:12" x14ac:dyDescent="0.3">
      <c r="A3480" s="341">
        <v>43046.09375</v>
      </c>
      <c r="B3480" s="318">
        <v>35239.283000000003</v>
      </c>
      <c r="C3480" s="355">
        <f t="shared" si="53"/>
        <v>0.29400000000168802</v>
      </c>
      <c r="D3480" s="420">
        <f t="shared" si="52"/>
        <v>0.14700000000084401</v>
      </c>
      <c r="H3480" s="337"/>
      <c r="I3480" s="333"/>
      <c r="J3480" s="82">
        <v>92</v>
      </c>
      <c r="K3480" s="320">
        <v>3</v>
      </c>
    </row>
    <row r="3481" spans="1:12" x14ac:dyDescent="0.3">
      <c r="A3481" s="341">
        <v>43046.135416666664</v>
      </c>
      <c r="B3481" s="318">
        <v>35239.569000000003</v>
      </c>
      <c r="C3481" s="355">
        <f t="shared" si="53"/>
        <v>0.28600000000005821</v>
      </c>
      <c r="D3481" s="420">
        <f t="shared" si="52"/>
        <v>0.1430000000000291</v>
      </c>
      <c r="H3481" s="337"/>
      <c r="I3481" s="333"/>
      <c r="J3481" s="82">
        <v>93</v>
      </c>
      <c r="K3481" s="321">
        <v>4</v>
      </c>
    </row>
    <row r="3482" spans="1:12" x14ac:dyDescent="0.3">
      <c r="A3482" s="341">
        <v>43046.177083333336</v>
      </c>
      <c r="B3482" s="318">
        <v>35239.856</v>
      </c>
      <c r="C3482" s="355">
        <f t="shared" si="53"/>
        <v>0.28699999999662396</v>
      </c>
      <c r="D3482" s="420">
        <f t="shared" si="52"/>
        <v>0.14349999999831198</v>
      </c>
      <c r="H3482" s="337"/>
      <c r="I3482" s="333"/>
      <c r="J3482" s="82">
        <v>94</v>
      </c>
      <c r="K3482" s="82">
        <v>1</v>
      </c>
    </row>
    <row r="3483" spans="1:12" x14ac:dyDescent="0.3">
      <c r="A3483" s="341">
        <v>43046.21875</v>
      </c>
      <c r="B3483" s="318">
        <v>35240.154999999999</v>
      </c>
      <c r="C3483" s="355">
        <f t="shared" si="53"/>
        <v>0.29899999999906868</v>
      </c>
      <c r="D3483" s="420">
        <f t="shared" si="52"/>
        <v>0.14949999999953434</v>
      </c>
      <c r="H3483" s="337"/>
      <c r="I3483" s="333"/>
      <c r="J3483" s="82">
        <v>95</v>
      </c>
      <c r="K3483" s="319">
        <v>2</v>
      </c>
    </row>
    <row r="3484" spans="1:12" x14ac:dyDescent="0.3">
      <c r="A3484" s="341">
        <v>43046.260416666664</v>
      </c>
      <c r="B3484" s="318">
        <v>35240.438000000002</v>
      </c>
      <c r="C3484" s="355">
        <f t="shared" si="53"/>
        <v>0.28300000000308501</v>
      </c>
      <c r="D3484" s="420">
        <f t="shared" si="52"/>
        <v>0.1415000000015425</v>
      </c>
      <c r="H3484" s="337"/>
      <c r="I3484" s="333"/>
      <c r="J3484" s="82">
        <v>96</v>
      </c>
      <c r="K3484" s="320">
        <v>3</v>
      </c>
    </row>
    <row r="3485" spans="1:12" x14ac:dyDescent="0.3">
      <c r="A3485" s="341">
        <v>43046.302083333336</v>
      </c>
      <c r="B3485" s="318">
        <v>35240.722000000002</v>
      </c>
      <c r="C3485" s="355">
        <f t="shared" si="53"/>
        <v>0.28399999999965075</v>
      </c>
      <c r="D3485" s="420">
        <f t="shared" si="52"/>
        <v>0.14199999999982538</v>
      </c>
      <c r="H3485" s="337"/>
      <c r="I3485" s="333"/>
      <c r="J3485" s="82">
        <v>97</v>
      </c>
      <c r="K3485" s="321">
        <v>4</v>
      </c>
    </row>
    <row r="3486" spans="1:12" x14ac:dyDescent="0.3">
      <c r="A3486" s="341">
        <v>43046.34375</v>
      </c>
      <c r="B3486" s="318">
        <v>35241.019999999997</v>
      </c>
      <c r="C3486" s="355">
        <f t="shared" si="53"/>
        <v>0.29799999999522697</v>
      </c>
      <c r="D3486" s="420">
        <f t="shared" si="52"/>
        <v>0.14899999999761349</v>
      </c>
      <c r="H3486" s="337"/>
      <c r="I3486" s="333"/>
      <c r="J3486" s="82">
        <v>98</v>
      </c>
      <c r="K3486" s="82">
        <v>1</v>
      </c>
    </row>
    <row r="3487" spans="1:12" x14ac:dyDescent="0.3">
      <c r="A3487" s="341">
        <v>43046.385416666664</v>
      </c>
      <c r="B3487" s="318">
        <v>35241.32</v>
      </c>
      <c r="C3487" s="355">
        <f t="shared" si="53"/>
        <v>0.30000000000291038</v>
      </c>
      <c r="D3487" s="420">
        <f t="shared" si="52"/>
        <v>0.15000000000145519</v>
      </c>
      <c r="H3487" s="337"/>
      <c r="I3487" s="333"/>
      <c r="J3487" s="82">
        <v>99</v>
      </c>
      <c r="K3487" s="319">
        <v>2</v>
      </c>
    </row>
    <row r="3488" spans="1:12" x14ac:dyDescent="0.3">
      <c r="A3488" s="317">
        <v>43046.406944444447</v>
      </c>
      <c r="B3488" s="318">
        <v>35241.607000000004</v>
      </c>
      <c r="C3488" s="355">
        <f t="shared" si="53"/>
        <v>0.28700000000389991</v>
      </c>
      <c r="D3488" s="420">
        <f t="shared" si="52"/>
        <v>0.14350000000194996</v>
      </c>
      <c r="H3488" s="337"/>
      <c r="I3488" s="333"/>
      <c r="J3488" s="82">
        <v>1</v>
      </c>
      <c r="K3488" s="320">
        <v>3</v>
      </c>
      <c r="L3488" s="54" t="s">
        <v>335</v>
      </c>
    </row>
    <row r="3489" spans="1:11" x14ac:dyDescent="0.3">
      <c r="A3489" s="317">
        <v>43046.448611111111</v>
      </c>
      <c r="B3489" s="318">
        <v>35241.894999999997</v>
      </c>
      <c r="C3489" s="355">
        <f t="shared" si="53"/>
        <v>0.2879999999931897</v>
      </c>
      <c r="D3489" s="420">
        <f t="shared" si="52"/>
        <v>0.14399999999659485</v>
      </c>
      <c r="H3489" s="337"/>
      <c r="I3489" s="333"/>
      <c r="J3489" s="82">
        <v>2</v>
      </c>
      <c r="K3489" s="320">
        <v>3</v>
      </c>
    </row>
    <row r="3490" spans="1:11" x14ac:dyDescent="0.3">
      <c r="A3490" s="317">
        <v>43046.490277777775</v>
      </c>
      <c r="B3490" s="318">
        <v>35242.190999999999</v>
      </c>
      <c r="C3490" s="355">
        <f t="shared" si="53"/>
        <v>0.29600000000209548</v>
      </c>
      <c r="D3490" s="420">
        <f t="shared" si="52"/>
        <v>0.14800000000104774</v>
      </c>
      <c r="H3490" s="337"/>
      <c r="I3490" s="333"/>
      <c r="J3490" s="82">
        <v>3</v>
      </c>
      <c r="K3490" s="321">
        <v>4</v>
      </c>
    </row>
    <row r="3491" spans="1:11" x14ac:dyDescent="0.3">
      <c r="A3491" s="317">
        <v>43046.531944270835</v>
      </c>
      <c r="B3491" s="318">
        <v>35242.480000000003</v>
      </c>
      <c r="C3491" s="355">
        <f t="shared" si="53"/>
        <v>0.28900000000430737</v>
      </c>
      <c r="D3491" s="420">
        <f t="shared" si="52"/>
        <v>0.14450000000215368</v>
      </c>
      <c r="H3491" s="337"/>
      <c r="I3491" s="333"/>
      <c r="J3491" s="82">
        <v>4</v>
      </c>
      <c r="K3491" s="82">
        <v>1</v>
      </c>
    </row>
    <row r="3492" spans="1:11" x14ac:dyDescent="0.3">
      <c r="A3492" s="317">
        <v>43046.573610879626</v>
      </c>
      <c r="B3492" s="318">
        <v>35242.762000000002</v>
      </c>
      <c r="C3492" s="355">
        <f t="shared" si="53"/>
        <v>0.2819999999992433</v>
      </c>
      <c r="D3492" s="420">
        <f t="shared" si="52"/>
        <v>0.14099999999962165</v>
      </c>
      <c r="H3492" s="337"/>
      <c r="I3492" s="333"/>
      <c r="J3492" s="82">
        <v>5</v>
      </c>
      <c r="K3492" s="319">
        <v>2</v>
      </c>
    </row>
    <row r="3493" spans="1:11" x14ac:dyDescent="0.3">
      <c r="A3493" s="317">
        <v>43046.615277488425</v>
      </c>
      <c r="B3493" s="318">
        <v>35243.050000000003</v>
      </c>
      <c r="C3493" s="355">
        <f t="shared" si="53"/>
        <v>0.28800000000046566</v>
      </c>
      <c r="D3493" s="420">
        <f t="shared" si="52"/>
        <v>0.14400000000023283</v>
      </c>
      <c r="H3493" s="337"/>
      <c r="I3493" s="333"/>
      <c r="J3493" s="82">
        <v>6</v>
      </c>
      <c r="K3493" s="320">
        <v>3</v>
      </c>
    </row>
    <row r="3494" spans="1:11" x14ac:dyDescent="0.3">
      <c r="A3494" s="317">
        <v>43046.656944097223</v>
      </c>
      <c r="B3494" s="318">
        <v>35243.330999999998</v>
      </c>
      <c r="C3494" s="355">
        <f t="shared" si="53"/>
        <v>0.28099999999540159</v>
      </c>
      <c r="D3494" s="420">
        <f t="shared" si="52"/>
        <v>0.1404999999977008</v>
      </c>
      <c r="H3494" s="337"/>
      <c r="I3494" s="333"/>
      <c r="J3494" s="82">
        <v>7</v>
      </c>
      <c r="K3494" s="321">
        <v>4</v>
      </c>
    </row>
    <row r="3495" spans="1:11" x14ac:dyDescent="0.3">
      <c r="A3495" s="317">
        <v>43046.698610706022</v>
      </c>
      <c r="B3495" s="318">
        <v>35243.61</v>
      </c>
      <c r="C3495" s="355">
        <f t="shared" si="53"/>
        <v>0.2790000000022701</v>
      </c>
      <c r="D3495" s="420">
        <f t="shared" si="52"/>
        <v>0.13950000000113505</v>
      </c>
      <c r="H3495" s="337"/>
      <c r="I3495" s="333"/>
      <c r="J3495" s="82">
        <v>8</v>
      </c>
      <c r="K3495" s="82">
        <v>1</v>
      </c>
    </row>
    <row r="3496" spans="1:11" x14ac:dyDescent="0.3">
      <c r="A3496" s="317">
        <v>43046.740277314813</v>
      </c>
      <c r="B3496" s="318">
        <v>35243.892999999996</v>
      </c>
      <c r="C3496" s="355">
        <f t="shared" si="53"/>
        <v>0.28299999999580905</v>
      </c>
      <c r="D3496" s="420">
        <f t="shared" si="52"/>
        <v>0.14149999999790452</v>
      </c>
      <c r="H3496" s="337"/>
      <c r="I3496" s="333"/>
      <c r="J3496" s="82">
        <v>9</v>
      </c>
      <c r="K3496" s="319">
        <v>2</v>
      </c>
    </row>
    <row r="3497" spans="1:11" x14ac:dyDescent="0.3">
      <c r="A3497" s="317">
        <v>43046.781943923612</v>
      </c>
      <c r="B3497" s="318">
        <v>35244.188000000002</v>
      </c>
      <c r="C3497" s="355">
        <f t="shared" si="53"/>
        <v>0.29500000000552973</v>
      </c>
      <c r="D3497" s="420">
        <f t="shared" si="52"/>
        <v>0.14750000000276486</v>
      </c>
      <c r="H3497" s="337"/>
      <c r="I3497" s="333"/>
      <c r="J3497" s="82">
        <v>10</v>
      </c>
      <c r="K3497" s="320">
        <v>3</v>
      </c>
    </row>
    <row r="3498" spans="1:11" x14ac:dyDescent="0.3">
      <c r="A3498" s="317">
        <v>43046.82361053241</v>
      </c>
      <c r="B3498" s="318">
        <v>35244.472000000002</v>
      </c>
      <c r="C3498" s="355">
        <f t="shared" si="53"/>
        <v>0.28399999999965075</v>
      </c>
      <c r="D3498" s="420">
        <f t="shared" si="52"/>
        <v>0.14199999999982538</v>
      </c>
      <c r="H3498" s="337"/>
      <c r="I3498" s="333"/>
      <c r="J3498" s="82">
        <v>11</v>
      </c>
      <c r="K3498" s="321">
        <v>4</v>
      </c>
    </row>
    <row r="3499" spans="1:11" x14ac:dyDescent="0.3">
      <c r="A3499" s="317">
        <v>43046.865277141202</v>
      </c>
      <c r="B3499" s="318">
        <v>35244.745999999999</v>
      </c>
      <c r="C3499" s="355">
        <f t="shared" si="53"/>
        <v>0.27399999999761349</v>
      </c>
      <c r="D3499" s="420">
        <f t="shared" si="52"/>
        <v>0.13699999999880674</v>
      </c>
      <c r="H3499" s="337"/>
      <c r="I3499" s="333"/>
      <c r="J3499" s="82">
        <v>12</v>
      </c>
      <c r="K3499" s="82">
        <v>1</v>
      </c>
    </row>
    <row r="3500" spans="1:11" x14ac:dyDescent="0.3">
      <c r="A3500" s="317">
        <v>43046.90694375</v>
      </c>
      <c r="B3500" s="318">
        <v>35245.031000000003</v>
      </c>
      <c r="C3500" s="355">
        <f t="shared" si="53"/>
        <v>0.28500000000349246</v>
      </c>
      <c r="D3500" s="420">
        <f t="shared" si="52"/>
        <v>0.14250000000174623</v>
      </c>
      <c r="H3500" s="337"/>
      <c r="I3500" s="333"/>
      <c r="J3500" s="82">
        <v>13</v>
      </c>
      <c r="K3500" s="319">
        <v>2</v>
      </c>
    </row>
    <row r="3501" spans="1:11" x14ac:dyDescent="0.3">
      <c r="A3501" s="317">
        <v>43046.948610358799</v>
      </c>
      <c r="B3501" s="318">
        <v>35245.319000000003</v>
      </c>
      <c r="C3501" s="355">
        <f t="shared" si="53"/>
        <v>0.28800000000046566</v>
      </c>
      <c r="D3501" s="420">
        <f t="shared" si="52"/>
        <v>0.14400000000023283</v>
      </c>
      <c r="H3501" s="337"/>
      <c r="I3501" s="333"/>
      <c r="J3501" s="82">
        <v>14</v>
      </c>
      <c r="K3501" s="320">
        <v>3</v>
      </c>
    </row>
    <row r="3502" spans="1:11" x14ac:dyDescent="0.3">
      <c r="A3502" s="317">
        <v>43046.99027696759</v>
      </c>
      <c r="B3502" s="318">
        <v>35245.597999999998</v>
      </c>
      <c r="C3502" s="355">
        <f t="shared" si="53"/>
        <v>0.27899999999499414</v>
      </c>
      <c r="D3502" s="420">
        <f t="shared" si="52"/>
        <v>0.13949999999749707</v>
      </c>
      <c r="E3502" s="336">
        <f>SUM(C3480:C3502)*7.4805194805</f>
        <v>49.438753246600115</v>
      </c>
      <c r="F3502" s="324">
        <f>AVERAGE(D3480:D3502)</f>
        <v>0.1436739130434074</v>
      </c>
      <c r="G3502" s="324">
        <f>_xlfn.STDEV.S(D3480:D3502)</f>
        <v>3.4463706067162933E-3</v>
      </c>
      <c r="H3502" s="337"/>
      <c r="I3502" s="333"/>
      <c r="J3502" s="82">
        <v>15</v>
      </c>
      <c r="K3502" s="321">
        <v>4</v>
      </c>
    </row>
    <row r="3503" spans="1:11" x14ac:dyDescent="0.3">
      <c r="A3503" s="317">
        <v>43047.031943576389</v>
      </c>
      <c r="B3503" s="318">
        <v>35245.881999999998</v>
      </c>
      <c r="C3503" s="355">
        <f t="shared" si="53"/>
        <v>0.28399999999965075</v>
      </c>
      <c r="D3503" s="420">
        <f t="shared" si="52"/>
        <v>0.14199999999982538</v>
      </c>
      <c r="H3503" s="337"/>
      <c r="I3503" s="333"/>
      <c r="J3503" s="82">
        <v>16</v>
      </c>
      <c r="K3503" s="82">
        <v>1</v>
      </c>
    </row>
    <row r="3504" spans="1:11" x14ac:dyDescent="0.3">
      <c r="A3504" s="317">
        <v>43047.073610185187</v>
      </c>
      <c r="B3504" s="318">
        <v>35246.18</v>
      </c>
      <c r="C3504" s="355">
        <f t="shared" si="53"/>
        <v>0.29800000000250293</v>
      </c>
      <c r="D3504" s="420">
        <f t="shared" si="52"/>
        <v>0.14900000000125146</v>
      </c>
      <c r="H3504" s="337"/>
      <c r="I3504" s="333"/>
      <c r="J3504" s="82">
        <v>17</v>
      </c>
      <c r="K3504" s="319">
        <v>2</v>
      </c>
    </row>
    <row r="3505" spans="1:11" x14ac:dyDescent="0.3">
      <c r="A3505" s="317">
        <v>43047.115276793978</v>
      </c>
      <c r="B3505" s="318">
        <v>35246.470999999998</v>
      </c>
      <c r="C3505" s="355">
        <f t="shared" si="53"/>
        <v>0.29099999999743886</v>
      </c>
      <c r="D3505" s="420">
        <f t="shared" si="52"/>
        <v>0.14549999999871943</v>
      </c>
      <c r="H3505" s="337"/>
      <c r="I3505" s="333"/>
      <c r="J3505" s="82">
        <v>18</v>
      </c>
      <c r="K3505" s="320">
        <v>3</v>
      </c>
    </row>
    <row r="3506" spans="1:11" x14ac:dyDescent="0.3">
      <c r="A3506" s="317">
        <v>43047.156943402777</v>
      </c>
      <c r="B3506" s="318">
        <v>35246.754999999997</v>
      </c>
      <c r="C3506" s="355">
        <f t="shared" si="53"/>
        <v>0.28399999999965075</v>
      </c>
      <c r="D3506" s="420">
        <f t="shared" si="52"/>
        <v>0.14199999999982538</v>
      </c>
      <c r="H3506" s="337"/>
      <c r="I3506" s="333"/>
      <c r="J3506" s="82">
        <v>19</v>
      </c>
      <c r="K3506" s="321">
        <v>4</v>
      </c>
    </row>
    <row r="3507" spans="1:11" x14ac:dyDescent="0.3">
      <c r="A3507" s="317">
        <v>43047.198610011576</v>
      </c>
      <c r="B3507" s="318">
        <v>35247.048000000003</v>
      </c>
      <c r="C3507" s="355">
        <f t="shared" si="53"/>
        <v>0.29300000000512227</v>
      </c>
      <c r="D3507" s="420">
        <f t="shared" si="52"/>
        <v>0.14650000000256114</v>
      </c>
      <c r="H3507" s="337"/>
      <c r="I3507" s="333"/>
      <c r="J3507" s="82">
        <v>20</v>
      </c>
      <c r="K3507" s="82">
        <v>1</v>
      </c>
    </row>
    <row r="3508" spans="1:11" x14ac:dyDescent="0.3">
      <c r="A3508" s="317">
        <v>43047.240276620367</v>
      </c>
      <c r="B3508" s="318">
        <v>35247.341</v>
      </c>
      <c r="C3508" s="355">
        <f t="shared" si="53"/>
        <v>0.29299999999784632</v>
      </c>
      <c r="D3508" s="420">
        <f t="shared" si="52"/>
        <v>0.14649999999892316</v>
      </c>
      <c r="H3508" s="337"/>
      <c r="I3508" s="333"/>
      <c r="J3508" s="82">
        <v>21</v>
      </c>
      <c r="K3508" s="319">
        <v>2</v>
      </c>
    </row>
    <row r="3509" spans="1:11" x14ac:dyDescent="0.3">
      <c r="A3509" s="317">
        <v>43047.281943229165</v>
      </c>
      <c r="B3509" s="318">
        <v>35247.625</v>
      </c>
      <c r="C3509" s="355">
        <f t="shared" si="53"/>
        <v>0.28399999999965075</v>
      </c>
      <c r="D3509" s="420">
        <f t="shared" si="52"/>
        <v>0.14199999999982538</v>
      </c>
      <c r="H3509" s="337"/>
      <c r="I3509" s="333"/>
      <c r="J3509" s="82">
        <v>22</v>
      </c>
      <c r="K3509" s="320">
        <v>3</v>
      </c>
    </row>
    <row r="3510" spans="1:11" x14ac:dyDescent="0.3">
      <c r="A3510" s="317">
        <v>43047.323609837964</v>
      </c>
      <c r="B3510" s="318">
        <v>35247.917999999998</v>
      </c>
      <c r="C3510" s="355">
        <f t="shared" si="53"/>
        <v>0.29299999999784632</v>
      </c>
      <c r="D3510" s="420">
        <f t="shared" si="52"/>
        <v>0.14649999999892316</v>
      </c>
      <c r="H3510" s="337"/>
      <c r="I3510" s="333"/>
      <c r="J3510" s="82">
        <v>23</v>
      </c>
      <c r="K3510" s="321">
        <v>4</v>
      </c>
    </row>
    <row r="3511" spans="1:11" x14ac:dyDescent="0.3">
      <c r="A3511" s="317">
        <v>43047.365276446762</v>
      </c>
      <c r="B3511" s="318">
        <v>35248.216</v>
      </c>
      <c r="C3511" s="355">
        <f t="shared" si="53"/>
        <v>0.29800000000250293</v>
      </c>
      <c r="D3511" s="420">
        <f t="shared" si="52"/>
        <v>0.14900000000125146</v>
      </c>
      <c r="H3511" s="337"/>
      <c r="I3511" s="333"/>
      <c r="J3511" s="82">
        <v>24</v>
      </c>
      <c r="K3511" s="82">
        <v>1</v>
      </c>
    </row>
    <row r="3512" spans="1:11" x14ac:dyDescent="0.3">
      <c r="A3512" s="317">
        <v>43047.406943055554</v>
      </c>
      <c r="B3512" s="318">
        <v>35248.508000000002</v>
      </c>
      <c r="C3512" s="355">
        <f t="shared" si="53"/>
        <v>0.29200000000128057</v>
      </c>
      <c r="D3512" s="420">
        <f t="shared" si="52"/>
        <v>0.14600000000064028</v>
      </c>
      <c r="H3512" s="337"/>
      <c r="I3512" s="333"/>
      <c r="J3512" s="82">
        <v>25</v>
      </c>
      <c r="K3512" s="319">
        <v>2</v>
      </c>
    </row>
    <row r="3513" spans="1:11" x14ac:dyDescent="0.3">
      <c r="A3513" s="317">
        <v>43047.448609664352</v>
      </c>
      <c r="B3513" s="318">
        <v>35248.794000000002</v>
      </c>
      <c r="C3513" s="355">
        <f t="shared" si="53"/>
        <v>0.28600000000005821</v>
      </c>
      <c r="D3513" s="420">
        <f t="shared" si="52"/>
        <v>0.1430000000000291</v>
      </c>
      <c r="H3513" s="337"/>
      <c r="I3513" s="333"/>
      <c r="J3513" s="82">
        <v>26</v>
      </c>
      <c r="K3513" s="320">
        <v>3</v>
      </c>
    </row>
    <row r="3514" spans="1:11" x14ac:dyDescent="0.3">
      <c r="A3514" s="317">
        <v>43047.490276273151</v>
      </c>
      <c r="B3514" s="318">
        <v>35249.089999999997</v>
      </c>
      <c r="C3514" s="355">
        <f t="shared" si="53"/>
        <v>0.29599999999481952</v>
      </c>
      <c r="D3514" s="420">
        <f t="shared" si="52"/>
        <v>0.14799999999740976</v>
      </c>
      <c r="H3514" s="337"/>
      <c r="I3514" s="333"/>
      <c r="J3514" s="82">
        <v>27</v>
      </c>
      <c r="K3514" s="321">
        <v>4</v>
      </c>
    </row>
    <row r="3515" spans="1:11" x14ac:dyDescent="0.3">
      <c r="A3515" s="317">
        <v>43047.531942881942</v>
      </c>
      <c r="B3515" s="318">
        <v>35249.379999999997</v>
      </c>
      <c r="C3515" s="355">
        <f t="shared" si="53"/>
        <v>0.29000000000087311</v>
      </c>
      <c r="D3515" s="420">
        <f t="shared" si="52"/>
        <v>0.14500000000043656</v>
      </c>
      <c r="H3515" s="337"/>
      <c r="I3515" s="333"/>
      <c r="J3515" s="82">
        <v>28</v>
      </c>
      <c r="K3515" s="82">
        <v>1</v>
      </c>
    </row>
    <row r="3516" spans="1:11" x14ac:dyDescent="0.3">
      <c r="A3516" s="317">
        <v>43047.573609490741</v>
      </c>
      <c r="B3516" s="318">
        <v>35249.661</v>
      </c>
      <c r="C3516" s="355">
        <f t="shared" si="53"/>
        <v>0.28100000000267755</v>
      </c>
      <c r="D3516" s="420">
        <f t="shared" si="52"/>
        <v>0.14050000000133878</v>
      </c>
      <c r="H3516" s="337"/>
      <c r="I3516" s="333"/>
      <c r="J3516" s="82">
        <v>29</v>
      </c>
      <c r="K3516" s="319">
        <v>2</v>
      </c>
    </row>
    <row r="3517" spans="1:11" x14ac:dyDescent="0.3">
      <c r="A3517" s="317">
        <v>43047.615276099539</v>
      </c>
      <c r="B3517" s="318">
        <v>35249.946000000004</v>
      </c>
      <c r="C3517" s="355">
        <f t="shared" si="53"/>
        <v>0.28500000000349246</v>
      </c>
      <c r="D3517" s="420">
        <f t="shared" si="52"/>
        <v>0.14250000000174623</v>
      </c>
      <c r="H3517" s="337"/>
      <c r="I3517" s="333"/>
      <c r="J3517" s="82">
        <v>30</v>
      </c>
      <c r="K3517" s="320">
        <v>3</v>
      </c>
    </row>
    <row r="3518" spans="1:11" x14ac:dyDescent="0.3">
      <c r="A3518" s="317">
        <v>43047.65694270833</v>
      </c>
      <c r="B3518" s="318">
        <v>35250.239000000001</v>
      </c>
      <c r="C3518" s="355">
        <f t="shared" si="53"/>
        <v>0.29299999999784632</v>
      </c>
      <c r="D3518" s="420">
        <f t="shared" si="52"/>
        <v>0.14649999999892316</v>
      </c>
      <c r="H3518" s="337"/>
      <c r="I3518" s="333"/>
      <c r="J3518" s="82">
        <v>31</v>
      </c>
      <c r="K3518" s="321">
        <v>4</v>
      </c>
    </row>
    <row r="3519" spans="1:11" x14ac:dyDescent="0.3">
      <c r="A3519" s="317">
        <v>43047.698609317129</v>
      </c>
      <c r="B3519" s="318">
        <v>35250.525000000001</v>
      </c>
      <c r="C3519" s="355">
        <f t="shared" si="53"/>
        <v>0.28600000000005821</v>
      </c>
      <c r="D3519" s="420">
        <f t="shared" si="52"/>
        <v>0.1430000000000291</v>
      </c>
      <c r="H3519" s="337"/>
      <c r="I3519" s="333"/>
      <c r="J3519" s="82">
        <v>32</v>
      </c>
      <c r="K3519" s="82">
        <v>1</v>
      </c>
    </row>
    <row r="3520" spans="1:11" x14ac:dyDescent="0.3">
      <c r="A3520" s="317">
        <v>43047.740275925928</v>
      </c>
      <c r="B3520" s="318">
        <v>35250.807999999997</v>
      </c>
      <c r="C3520" s="355">
        <f t="shared" si="53"/>
        <v>0.28299999999580905</v>
      </c>
      <c r="D3520" s="420">
        <f t="shared" si="52"/>
        <v>0.14149999999790452</v>
      </c>
      <c r="H3520" s="337"/>
      <c r="I3520" s="333"/>
      <c r="J3520" s="82">
        <v>33</v>
      </c>
      <c r="K3520" s="319">
        <v>2</v>
      </c>
    </row>
    <row r="3521" spans="1:11" x14ac:dyDescent="0.3">
      <c r="A3521" s="317">
        <v>43047.781942534719</v>
      </c>
      <c r="B3521" s="318">
        <v>35251.093000000001</v>
      </c>
      <c r="C3521" s="355">
        <f t="shared" si="53"/>
        <v>0.28500000000349246</v>
      </c>
      <c r="D3521" s="420">
        <f t="shared" si="52"/>
        <v>0.14250000000174623</v>
      </c>
      <c r="H3521" s="337"/>
      <c r="I3521" s="333"/>
      <c r="J3521" s="82">
        <v>34</v>
      </c>
      <c r="K3521" s="320">
        <v>3</v>
      </c>
    </row>
    <row r="3522" spans="1:11" x14ac:dyDescent="0.3">
      <c r="A3522" s="317">
        <v>43047.823609143517</v>
      </c>
      <c r="B3522" s="318">
        <v>35251.374000000003</v>
      </c>
      <c r="C3522" s="355">
        <f t="shared" si="53"/>
        <v>0.28100000000267755</v>
      </c>
      <c r="D3522" s="420">
        <f t="shared" si="52"/>
        <v>0.14050000000133878</v>
      </c>
      <c r="H3522" s="337"/>
      <c r="I3522" s="333"/>
      <c r="J3522" s="82">
        <v>35</v>
      </c>
      <c r="K3522" s="321">
        <v>4</v>
      </c>
    </row>
    <row r="3523" spans="1:11" x14ac:dyDescent="0.3">
      <c r="A3523" s="317">
        <v>43047.865275752316</v>
      </c>
      <c r="B3523" s="318">
        <v>35251.65</v>
      </c>
      <c r="C3523" s="355">
        <f t="shared" si="53"/>
        <v>0.27599999999802094</v>
      </c>
      <c r="D3523" s="420">
        <f t="shared" si="52"/>
        <v>0.13799999999901047</v>
      </c>
      <c r="H3523" s="337"/>
      <c r="I3523" s="333"/>
      <c r="J3523" s="82">
        <v>36</v>
      </c>
      <c r="K3523" s="82">
        <v>1</v>
      </c>
    </row>
    <row r="3524" spans="1:11" x14ac:dyDescent="0.3">
      <c r="A3524" s="317">
        <v>43047.906942361114</v>
      </c>
      <c r="B3524" s="318">
        <v>35251.930999999997</v>
      </c>
      <c r="C3524" s="355">
        <f t="shared" si="53"/>
        <v>0.28099999999540159</v>
      </c>
      <c r="D3524" s="420">
        <f t="shared" si="52"/>
        <v>0.1404999999977008</v>
      </c>
      <c r="H3524" s="337"/>
      <c r="I3524" s="333"/>
      <c r="J3524" s="82">
        <v>37</v>
      </c>
      <c r="K3524" s="319">
        <v>2</v>
      </c>
    </row>
    <row r="3525" spans="1:11" x14ac:dyDescent="0.3">
      <c r="A3525" s="317">
        <v>43047.948608969906</v>
      </c>
      <c r="B3525" s="318">
        <v>35252.22</v>
      </c>
      <c r="C3525" s="355">
        <f t="shared" si="53"/>
        <v>0.28900000000430737</v>
      </c>
      <c r="D3525" s="420">
        <f t="shared" si="52"/>
        <v>0.14450000000215368</v>
      </c>
      <c r="H3525" s="337"/>
      <c r="I3525" s="333"/>
      <c r="J3525" s="82">
        <v>38</v>
      </c>
      <c r="K3525" s="320">
        <v>3</v>
      </c>
    </row>
    <row r="3526" spans="1:11" x14ac:dyDescent="0.3">
      <c r="A3526" s="317">
        <v>43047.990275578704</v>
      </c>
      <c r="B3526" s="318">
        <v>35252.500999999997</v>
      </c>
      <c r="C3526" s="355">
        <f t="shared" si="53"/>
        <v>0.28099999999540159</v>
      </c>
      <c r="D3526" s="420">
        <f t="shared" si="52"/>
        <v>0.1404999999977008</v>
      </c>
      <c r="E3526" s="336">
        <f>SUM(C3503:C3526)*7.4805194805</f>
        <v>51.638025973879742</v>
      </c>
      <c r="F3526" s="324">
        <f>AVERAGE(D3503:D3526)</f>
        <v>0.14381249999996726</v>
      </c>
      <c r="G3526" s="324">
        <f>_xlfn.STDEV.S(D3503:D3526)</f>
        <v>3.0029423978441645E-3</v>
      </c>
      <c r="H3526" s="337"/>
      <c r="I3526" s="333"/>
      <c r="J3526" s="82">
        <v>39</v>
      </c>
      <c r="K3526" s="321">
        <v>4</v>
      </c>
    </row>
    <row r="3527" spans="1:11" x14ac:dyDescent="0.3">
      <c r="A3527" s="317">
        <v>43048.031942187503</v>
      </c>
      <c r="B3527" s="318">
        <v>35252.779000000002</v>
      </c>
      <c r="C3527" s="355">
        <f t="shared" si="53"/>
        <v>0.27800000000570435</v>
      </c>
      <c r="D3527" s="420">
        <f t="shared" si="52"/>
        <v>0.13900000000285218</v>
      </c>
      <c r="H3527" s="337"/>
      <c r="I3527" s="333"/>
      <c r="J3527" s="82">
        <v>40</v>
      </c>
      <c r="K3527" s="82">
        <v>1</v>
      </c>
    </row>
    <row r="3528" spans="1:11" x14ac:dyDescent="0.3">
      <c r="A3528" s="317">
        <v>43048.073608796294</v>
      </c>
      <c r="B3528" s="318">
        <v>35253.072</v>
      </c>
      <c r="C3528" s="355">
        <f t="shared" si="53"/>
        <v>0.29299999999784632</v>
      </c>
      <c r="D3528" s="420">
        <f t="shared" si="52"/>
        <v>0.14649999999892316</v>
      </c>
      <c r="H3528" s="337"/>
      <c r="I3528" s="333"/>
      <c r="J3528" s="82">
        <v>41</v>
      </c>
      <c r="K3528" s="319">
        <v>2</v>
      </c>
    </row>
    <row r="3529" spans="1:11" x14ac:dyDescent="0.3">
      <c r="A3529" s="317">
        <v>43048.115275405093</v>
      </c>
      <c r="B3529" s="318">
        <v>35253.364999999998</v>
      </c>
      <c r="C3529" s="355">
        <f t="shared" si="53"/>
        <v>0.29299999999784632</v>
      </c>
      <c r="D3529" s="420">
        <f t="shared" si="52"/>
        <v>0.14649999999892316</v>
      </c>
      <c r="H3529" s="337"/>
      <c r="I3529" s="333"/>
      <c r="J3529" s="82">
        <v>42</v>
      </c>
      <c r="K3529" s="320">
        <v>3</v>
      </c>
    </row>
    <row r="3530" spans="1:11" x14ac:dyDescent="0.3">
      <c r="A3530" s="317">
        <v>43048.156942013891</v>
      </c>
      <c r="B3530" s="318">
        <v>35253.65</v>
      </c>
      <c r="C3530" s="355">
        <f t="shared" si="53"/>
        <v>0.28500000000349246</v>
      </c>
      <c r="D3530" s="420">
        <f t="shared" si="52"/>
        <v>0.14250000000174623</v>
      </c>
      <c r="H3530" s="337"/>
      <c r="I3530" s="333"/>
      <c r="J3530" s="82">
        <v>43</v>
      </c>
      <c r="K3530" s="321">
        <v>4</v>
      </c>
    </row>
    <row r="3531" spans="1:11" x14ac:dyDescent="0.3">
      <c r="A3531" s="317">
        <v>43048.198608622683</v>
      </c>
      <c r="B3531" s="318">
        <v>35253.927000000003</v>
      </c>
      <c r="C3531" s="355">
        <f t="shared" si="53"/>
        <v>0.27700000000186265</v>
      </c>
      <c r="D3531" s="420">
        <f t="shared" si="52"/>
        <v>0.13850000000093132</v>
      </c>
      <c r="H3531" s="337"/>
      <c r="I3531" s="333"/>
      <c r="J3531" s="82">
        <v>44</v>
      </c>
      <c r="K3531" s="82">
        <v>1</v>
      </c>
    </row>
    <row r="3532" spans="1:11" x14ac:dyDescent="0.3">
      <c r="A3532" s="317">
        <v>43048.240275231481</v>
      </c>
      <c r="B3532" s="318">
        <v>35254.226000000002</v>
      </c>
      <c r="C3532" s="355">
        <f t="shared" si="53"/>
        <v>0.29899999999906868</v>
      </c>
      <c r="D3532" s="420">
        <f t="shared" si="52"/>
        <v>0.14949999999953434</v>
      </c>
      <c r="H3532" s="337"/>
      <c r="I3532" s="333"/>
      <c r="J3532" s="82">
        <v>45</v>
      </c>
      <c r="K3532" s="319">
        <v>2</v>
      </c>
    </row>
    <row r="3533" spans="1:11" x14ac:dyDescent="0.3">
      <c r="A3533" s="317">
        <v>43048.28194184028</v>
      </c>
      <c r="B3533" s="318">
        <v>35254.512999999999</v>
      </c>
      <c r="C3533" s="355">
        <f t="shared" si="53"/>
        <v>0.28699999999662396</v>
      </c>
      <c r="D3533" s="420">
        <f t="shared" si="52"/>
        <v>0.14349999999831198</v>
      </c>
      <c r="H3533" s="337"/>
      <c r="I3533" s="333"/>
      <c r="J3533" s="82">
        <v>46</v>
      </c>
      <c r="K3533" s="320">
        <v>3</v>
      </c>
    </row>
    <row r="3534" spans="1:11" x14ac:dyDescent="0.3">
      <c r="A3534" s="317">
        <v>43048.323608449071</v>
      </c>
      <c r="B3534" s="318">
        <v>35254.798000000003</v>
      </c>
      <c r="C3534" s="355">
        <f t="shared" si="53"/>
        <v>0.28500000000349246</v>
      </c>
      <c r="D3534" s="420">
        <f t="shared" si="52"/>
        <v>0.14250000000174623</v>
      </c>
      <c r="H3534" s="337"/>
      <c r="I3534" s="333"/>
      <c r="J3534" s="82">
        <v>47</v>
      </c>
      <c r="K3534" s="321">
        <v>4</v>
      </c>
    </row>
    <row r="3535" spans="1:11" x14ac:dyDescent="0.3">
      <c r="A3535" s="317">
        <v>43048.365275057869</v>
      </c>
      <c r="B3535" s="318">
        <v>35255.097000000002</v>
      </c>
      <c r="C3535" s="355">
        <f t="shared" si="53"/>
        <v>0.29899999999906868</v>
      </c>
      <c r="D3535" s="420">
        <f t="shared" si="52"/>
        <v>0.14949999999953434</v>
      </c>
      <c r="H3535" s="337"/>
      <c r="I3535" s="333"/>
      <c r="J3535" s="82">
        <v>48</v>
      </c>
      <c r="K3535" s="82">
        <v>1</v>
      </c>
    </row>
    <row r="3536" spans="1:11" x14ac:dyDescent="0.3">
      <c r="A3536" s="317">
        <v>43048.406941666668</v>
      </c>
      <c r="B3536" s="318">
        <v>35255.39</v>
      </c>
      <c r="C3536" s="355">
        <f t="shared" si="53"/>
        <v>0.29299999999784632</v>
      </c>
      <c r="D3536" s="420">
        <f t="shared" si="52"/>
        <v>0.14649999999892316</v>
      </c>
      <c r="H3536" s="337"/>
      <c r="I3536" s="333"/>
      <c r="J3536" s="82">
        <v>49</v>
      </c>
      <c r="K3536" s="319">
        <v>2</v>
      </c>
    </row>
    <row r="3537" spans="1:11" x14ac:dyDescent="0.3">
      <c r="A3537" s="317">
        <v>43048.448608275467</v>
      </c>
      <c r="B3537" s="318">
        <v>35255.67</v>
      </c>
      <c r="C3537" s="355">
        <f t="shared" si="53"/>
        <v>0.27999999999883585</v>
      </c>
      <c r="D3537" s="420">
        <f t="shared" si="52"/>
        <v>0.13999999999941792</v>
      </c>
      <c r="H3537" s="337"/>
      <c r="I3537" s="333"/>
      <c r="J3537" s="82">
        <v>50</v>
      </c>
      <c r="K3537" s="320">
        <v>3</v>
      </c>
    </row>
    <row r="3538" spans="1:11" x14ac:dyDescent="0.3">
      <c r="A3538" s="317">
        <v>43048.490274884258</v>
      </c>
      <c r="B3538" s="318">
        <v>35255.955000000002</v>
      </c>
      <c r="C3538" s="355">
        <f t="shared" si="53"/>
        <v>0.28500000000349246</v>
      </c>
      <c r="D3538" s="420">
        <f t="shared" si="52"/>
        <v>0.14250000000174623</v>
      </c>
      <c r="H3538" s="337"/>
      <c r="I3538" s="333"/>
      <c r="J3538" s="82">
        <v>51</v>
      </c>
      <c r="K3538" s="321">
        <v>4</v>
      </c>
    </row>
    <row r="3539" spans="1:11" x14ac:dyDescent="0.3">
      <c r="A3539" s="317">
        <v>43048.531941493056</v>
      </c>
      <c r="B3539" s="318">
        <v>35256.245999999999</v>
      </c>
      <c r="C3539" s="355">
        <f t="shared" si="53"/>
        <v>0.29099999999743886</v>
      </c>
      <c r="D3539" s="420">
        <f t="shared" si="52"/>
        <v>0.14549999999871943</v>
      </c>
      <c r="H3539" s="337"/>
      <c r="I3539" s="333"/>
      <c r="J3539" s="82">
        <v>52</v>
      </c>
      <c r="K3539" s="82">
        <v>1</v>
      </c>
    </row>
    <row r="3540" spans="1:11" x14ac:dyDescent="0.3">
      <c r="A3540" s="317">
        <v>43048.573608101855</v>
      </c>
      <c r="B3540" s="318">
        <v>35256.531999999999</v>
      </c>
      <c r="C3540" s="355">
        <f t="shared" si="53"/>
        <v>0.28600000000005821</v>
      </c>
      <c r="D3540" s="420">
        <f t="shared" si="52"/>
        <v>0.1430000000000291</v>
      </c>
      <c r="H3540" s="337"/>
      <c r="I3540" s="333"/>
      <c r="J3540" s="82">
        <v>53</v>
      </c>
      <c r="K3540" s="319">
        <v>2</v>
      </c>
    </row>
    <row r="3541" spans="1:11" x14ac:dyDescent="0.3">
      <c r="A3541" s="317">
        <v>43048.615274710646</v>
      </c>
      <c r="B3541" s="318">
        <v>35256.81</v>
      </c>
      <c r="C3541" s="355">
        <f t="shared" si="53"/>
        <v>0.27799999999842839</v>
      </c>
      <c r="D3541" s="420">
        <f t="shared" si="52"/>
        <v>0.1389999999992142</v>
      </c>
      <c r="H3541" s="337"/>
      <c r="I3541" s="333"/>
      <c r="J3541" s="82">
        <v>54</v>
      </c>
      <c r="K3541" s="320">
        <v>3</v>
      </c>
    </row>
    <row r="3542" spans="1:11" x14ac:dyDescent="0.3">
      <c r="A3542" s="317">
        <v>43048.656941319445</v>
      </c>
      <c r="B3542" s="318">
        <v>35257.097999999998</v>
      </c>
      <c r="C3542" s="355">
        <f t="shared" si="53"/>
        <v>0.28800000000046566</v>
      </c>
      <c r="D3542" s="420">
        <f t="shared" si="52"/>
        <v>0.14400000000023283</v>
      </c>
      <c r="H3542" s="337"/>
      <c r="I3542" s="333"/>
      <c r="J3542" s="82">
        <v>55</v>
      </c>
      <c r="K3542" s="321">
        <v>4</v>
      </c>
    </row>
    <row r="3543" spans="1:11" x14ac:dyDescent="0.3">
      <c r="A3543" s="317">
        <v>43048.698607928243</v>
      </c>
      <c r="B3543" s="318">
        <v>35257.379000000001</v>
      </c>
      <c r="C3543" s="355">
        <f t="shared" si="53"/>
        <v>0.28100000000267755</v>
      </c>
      <c r="D3543" s="420">
        <f t="shared" si="52"/>
        <v>0.14050000000133878</v>
      </c>
      <c r="H3543" s="337"/>
      <c r="I3543" s="333"/>
      <c r="J3543" s="82">
        <v>56</v>
      </c>
      <c r="K3543" s="82">
        <v>1</v>
      </c>
    </row>
    <row r="3544" spans="1:11" x14ac:dyDescent="0.3">
      <c r="A3544" s="317">
        <v>43048.740274537035</v>
      </c>
      <c r="B3544" s="318">
        <v>35257.652000000002</v>
      </c>
      <c r="C3544" s="355">
        <f t="shared" si="53"/>
        <v>0.27300000000104774</v>
      </c>
      <c r="D3544" s="420">
        <f t="shared" si="52"/>
        <v>0.13650000000052387</v>
      </c>
      <c r="H3544" s="337"/>
      <c r="I3544" s="333"/>
      <c r="J3544" s="82">
        <v>57</v>
      </c>
      <c r="K3544" s="319">
        <v>2</v>
      </c>
    </row>
    <row r="3545" spans="1:11" x14ac:dyDescent="0.3">
      <c r="A3545" s="317">
        <v>43048.781941145833</v>
      </c>
      <c r="B3545" s="318">
        <v>35257.932000000001</v>
      </c>
      <c r="C3545" s="355">
        <f t="shared" si="53"/>
        <v>0.27999999999883585</v>
      </c>
      <c r="D3545" s="420">
        <f t="shared" si="52"/>
        <v>0.13999999999941792</v>
      </c>
      <c r="H3545" s="337"/>
      <c r="I3545" s="333"/>
      <c r="J3545" s="82">
        <v>58</v>
      </c>
      <c r="K3545" s="320">
        <v>3</v>
      </c>
    </row>
    <row r="3546" spans="1:11" x14ac:dyDescent="0.3">
      <c r="A3546" s="317">
        <v>43048.823607754632</v>
      </c>
      <c r="B3546" s="318">
        <v>35258.214</v>
      </c>
      <c r="C3546" s="355">
        <f t="shared" si="53"/>
        <v>0.2819999999992433</v>
      </c>
      <c r="D3546" s="420">
        <f t="shared" si="52"/>
        <v>0.14099999999962165</v>
      </c>
      <c r="H3546" s="337"/>
      <c r="I3546" s="333"/>
      <c r="J3546" s="82">
        <v>59</v>
      </c>
      <c r="K3546" s="321">
        <v>4</v>
      </c>
    </row>
    <row r="3547" spans="1:11" x14ac:dyDescent="0.3">
      <c r="A3547" s="317">
        <v>43048.865274363423</v>
      </c>
      <c r="B3547" s="318">
        <v>35258.491000000002</v>
      </c>
      <c r="C3547" s="355">
        <f t="shared" si="53"/>
        <v>0.27700000000186265</v>
      </c>
      <c r="D3547" s="420">
        <f t="shared" si="52"/>
        <v>0.13850000000093132</v>
      </c>
      <c r="H3547" s="337"/>
      <c r="I3547" s="333"/>
      <c r="J3547" s="82">
        <v>60</v>
      </c>
      <c r="K3547" s="82">
        <v>1</v>
      </c>
    </row>
    <row r="3548" spans="1:11" x14ac:dyDescent="0.3">
      <c r="A3548" s="317">
        <v>43048.906940972221</v>
      </c>
      <c r="B3548" s="318">
        <v>35258.762999999999</v>
      </c>
      <c r="C3548" s="355">
        <f t="shared" si="53"/>
        <v>0.27199999999720603</v>
      </c>
      <c r="D3548" s="420">
        <f t="shared" si="52"/>
        <v>0.13599999999860302</v>
      </c>
      <c r="H3548" s="337"/>
      <c r="I3548" s="333"/>
      <c r="J3548" s="82">
        <v>61</v>
      </c>
      <c r="K3548" s="319">
        <v>2</v>
      </c>
    </row>
    <row r="3549" spans="1:11" x14ac:dyDescent="0.3">
      <c r="A3549" s="317">
        <v>43048.94860758102</v>
      </c>
      <c r="B3549" s="318">
        <v>35259.048000000003</v>
      </c>
      <c r="C3549" s="355">
        <f t="shared" si="53"/>
        <v>0.28500000000349246</v>
      </c>
      <c r="D3549" s="420">
        <f t="shared" si="52"/>
        <v>0.14250000000174623</v>
      </c>
      <c r="H3549" s="337"/>
      <c r="I3549" s="333"/>
      <c r="J3549" s="82">
        <v>62</v>
      </c>
      <c r="K3549" s="320">
        <v>3</v>
      </c>
    </row>
    <row r="3550" spans="1:11" x14ac:dyDescent="0.3">
      <c r="A3550" s="317">
        <v>43048.990274189811</v>
      </c>
      <c r="B3550" s="318">
        <v>35259.33</v>
      </c>
      <c r="C3550" s="355">
        <f t="shared" si="53"/>
        <v>0.2819999999992433</v>
      </c>
      <c r="D3550" s="420">
        <f t="shared" si="52"/>
        <v>0.14099999999962165</v>
      </c>
      <c r="E3550" s="336">
        <f>SUM(C3527:C3550)*7.4805194805</f>
        <v>51.084467532373253</v>
      </c>
      <c r="F3550" s="324">
        <f>AVERAGE(D3527:D3550)</f>
        <v>0.14227083333344126</v>
      </c>
      <c r="G3550" s="324">
        <f>_xlfn.STDEV.S(D3527:D3550)</f>
        <v>3.6889351784618681E-3</v>
      </c>
      <c r="H3550" s="337"/>
      <c r="I3550" s="333"/>
      <c r="J3550" s="82">
        <v>63</v>
      </c>
      <c r="K3550" s="321">
        <v>4</v>
      </c>
    </row>
    <row r="3551" spans="1:11" x14ac:dyDescent="0.3">
      <c r="A3551" s="317">
        <v>43049.03194079861</v>
      </c>
      <c r="B3551" s="318">
        <v>35259.610999999997</v>
      </c>
      <c r="C3551" s="355">
        <f t="shared" si="53"/>
        <v>0.28099999999540159</v>
      </c>
      <c r="D3551" s="420">
        <f t="shared" si="52"/>
        <v>0.1404999999977008</v>
      </c>
      <c r="H3551" s="337"/>
      <c r="I3551" s="333"/>
      <c r="J3551" s="82">
        <v>64</v>
      </c>
      <c r="K3551" s="82">
        <v>1</v>
      </c>
    </row>
    <row r="3552" spans="1:11" x14ac:dyDescent="0.3">
      <c r="A3552" s="317">
        <v>43049.073607407408</v>
      </c>
      <c r="B3552" s="318">
        <v>35259.898000000001</v>
      </c>
      <c r="C3552" s="355">
        <f t="shared" si="53"/>
        <v>0.28700000000389991</v>
      </c>
      <c r="D3552" s="420">
        <f t="shared" si="52"/>
        <v>0.14350000000194996</v>
      </c>
      <c r="H3552" s="337"/>
      <c r="I3552" s="333"/>
      <c r="J3552" s="82">
        <v>65</v>
      </c>
      <c r="K3552" s="319">
        <v>2</v>
      </c>
    </row>
    <row r="3553" spans="1:11" x14ac:dyDescent="0.3">
      <c r="A3553" s="317">
        <v>43049.115274016207</v>
      </c>
      <c r="B3553" s="318">
        <v>35260.188999999998</v>
      </c>
      <c r="C3553" s="355">
        <f t="shared" si="53"/>
        <v>0.29099999999743886</v>
      </c>
      <c r="D3553" s="420">
        <f t="shared" si="52"/>
        <v>0.14549999999871943</v>
      </c>
      <c r="H3553" s="337"/>
      <c r="I3553" s="333"/>
      <c r="J3553" s="82">
        <v>66</v>
      </c>
      <c r="K3553" s="320">
        <v>3</v>
      </c>
    </row>
    <row r="3554" spans="1:11" x14ac:dyDescent="0.3">
      <c r="A3554" s="317">
        <v>43049.156940624998</v>
      </c>
      <c r="B3554" s="318">
        <v>35260.466999999997</v>
      </c>
      <c r="C3554" s="355">
        <f t="shared" si="53"/>
        <v>0.27799999999842839</v>
      </c>
      <c r="D3554" s="420">
        <f t="shared" si="52"/>
        <v>0.1389999999992142</v>
      </c>
      <c r="H3554" s="337"/>
      <c r="I3554" s="333"/>
      <c r="J3554" s="82">
        <v>67</v>
      </c>
      <c r="K3554" s="321">
        <v>4</v>
      </c>
    </row>
    <row r="3555" spans="1:11" x14ac:dyDescent="0.3">
      <c r="A3555" s="317">
        <v>43049.198607233797</v>
      </c>
      <c r="B3555" s="318">
        <v>35260.75</v>
      </c>
      <c r="C3555" s="355">
        <f t="shared" si="53"/>
        <v>0.28300000000308501</v>
      </c>
      <c r="D3555" s="420">
        <f t="shared" ref="D3555:D3669" si="54">C3555/2</f>
        <v>0.1415000000015425</v>
      </c>
      <c r="H3555" s="337"/>
      <c r="I3555" s="333"/>
      <c r="J3555" s="82">
        <v>68</v>
      </c>
      <c r="K3555" s="82">
        <v>1</v>
      </c>
    </row>
    <row r="3556" spans="1:11" x14ac:dyDescent="0.3">
      <c r="A3556" s="317">
        <v>43049.240273842595</v>
      </c>
      <c r="B3556" s="318">
        <v>35261.050999999999</v>
      </c>
      <c r="C3556" s="355">
        <f t="shared" si="53"/>
        <v>0.30099999999947613</v>
      </c>
      <c r="D3556" s="420">
        <f t="shared" si="54"/>
        <v>0.15049999999973807</v>
      </c>
      <c r="H3556" s="337"/>
      <c r="I3556" s="333"/>
      <c r="J3556" s="82">
        <v>69</v>
      </c>
      <c r="K3556" s="319">
        <v>2</v>
      </c>
    </row>
    <row r="3557" spans="1:11" x14ac:dyDescent="0.3">
      <c r="A3557" s="317">
        <v>43049.281940451387</v>
      </c>
      <c r="B3557" s="318">
        <v>35261.347999999998</v>
      </c>
      <c r="C3557" s="355">
        <f t="shared" si="53"/>
        <v>0.29699999999866122</v>
      </c>
      <c r="D3557" s="420">
        <f t="shared" si="54"/>
        <v>0.14849999999933061</v>
      </c>
      <c r="H3557" s="337"/>
      <c r="I3557" s="333"/>
      <c r="J3557" s="82">
        <v>70</v>
      </c>
      <c r="K3557" s="320">
        <v>3</v>
      </c>
    </row>
    <row r="3558" spans="1:11" x14ac:dyDescent="0.3">
      <c r="A3558" s="317">
        <v>43049.323607060185</v>
      </c>
      <c r="B3558" s="318">
        <v>35261.629999999997</v>
      </c>
      <c r="C3558" s="355">
        <f t="shared" si="53"/>
        <v>0.2819999999992433</v>
      </c>
      <c r="D3558" s="420">
        <f t="shared" si="54"/>
        <v>0.14099999999962165</v>
      </c>
      <c r="H3558" s="337"/>
      <c r="I3558" s="333"/>
      <c r="J3558" s="82">
        <v>71</v>
      </c>
      <c r="K3558" s="321">
        <v>4</v>
      </c>
    </row>
    <row r="3559" spans="1:11" x14ac:dyDescent="0.3">
      <c r="A3559" s="317">
        <v>43049.365273668984</v>
      </c>
      <c r="B3559" s="318">
        <v>35261.917999999998</v>
      </c>
      <c r="C3559" s="355">
        <f t="shared" si="53"/>
        <v>0.28800000000046566</v>
      </c>
      <c r="D3559" s="420">
        <f t="shared" si="54"/>
        <v>0.14400000000023283</v>
      </c>
      <c r="H3559" s="337"/>
      <c r="I3559" s="333"/>
      <c r="J3559" s="82">
        <v>72</v>
      </c>
      <c r="K3559" s="82">
        <v>1</v>
      </c>
    </row>
    <row r="3560" spans="1:11" x14ac:dyDescent="0.3">
      <c r="A3560" s="317">
        <v>43049.406940277775</v>
      </c>
      <c r="B3560" s="318">
        <v>35262.214</v>
      </c>
      <c r="C3560" s="355">
        <f t="shared" si="53"/>
        <v>0.29600000000209548</v>
      </c>
      <c r="D3560" s="420">
        <f t="shared" si="54"/>
        <v>0.14800000000104774</v>
      </c>
      <c r="H3560" s="337"/>
      <c r="I3560" s="333"/>
      <c r="J3560" s="82">
        <v>73</v>
      </c>
      <c r="K3560" s="319">
        <v>2</v>
      </c>
    </row>
    <row r="3561" spans="1:11" x14ac:dyDescent="0.3">
      <c r="A3561" s="317">
        <v>43049.448606886574</v>
      </c>
      <c r="B3561" s="318">
        <v>35262.499000000003</v>
      </c>
      <c r="C3561" s="355">
        <f t="shared" si="53"/>
        <v>0.28500000000349246</v>
      </c>
      <c r="D3561" s="420">
        <f t="shared" si="54"/>
        <v>0.14250000000174623</v>
      </c>
      <c r="H3561" s="337"/>
      <c r="I3561" s="333"/>
      <c r="J3561" s="82">
        <v>74</v>
      </c>
      <c r="K3561" s="320">
        <v>3</v>
      </c>
    </row>
    <row r="3562" spans="1:11" x14ac:dyDescent="0.3">
      <c r="A3562" s="317">
        <v>43049.490273495372</v>
      </c>
      <c r="B3562" s="318">
        <v>35262.777999999998</v>
      </c>
      <c r="C3562" s="355">
        <f t="shared" si="53"/>
        <v>0.27899999999499414</v>
      </c>
      <c r="D3562" s="420">
        <f t="shared" si="54"/>
        <v>0.13949999999749707</v>
      </c>
      <c r="H3562" s="337"/>
      <c r="I3562" s="333"/>
      <c r="J3562" s="82">
        <v>75</v>
      </c>
      <c r="K3562" s="321">
        <v>4</v>
      </c>
    </row>
    <row r="3563" spans="1:11" x14ac:dyDescent="0.3">
      <c r="A3563" s="317">
        <v>43049.531940104163</v>
      </c>
      <c r="B3563" s="318">
        <v>35263.069000000003</v>
      </c>
      <c r="C3563" s="355">
        <f t="shared" si="53"/>
        <v>0.29100000000471482</v>
      </c>
      <c r="D3563" s="420">
        <f t="shared" si="54"/>
        <v>0.14550000000235741</v>
      </c>
      <c r="H3563" s="337"/>
      <c r="I3563" s="333"/>
      <c r="J3563" s="82">
        <v>76</v>
      </c>
      <c r="K3563" s="82">
        <v>1</v>
      </c>
    </row>
    <row r="3564" spans="1:11" x14ac:dyDescent="0.3">
      <c r="A3564" s="317">
        <v>43049.573606712962</v>
      </c>
      <c r="B3564" s="318">
        <v>35263.358</v>
      </c>
      <c r="C3564" s="355">
        <f t="shared" si="53"/>
        <v>0.28899999999703141</v>
      </c>
      <c r="D3564" s="420">
        <f t="shared" si="54"/>
        <v>0.1444999999985157</v>
      </c>
      <c r="H3564" s="337"/>
      <c r="I3564" s="333"/>
      <c r="J3564" s="82">
        <v>77</v>
      </c>
      <c r="K3564" s="319">
        <v>2</v>
      </c>
    </row>
    <row r="3565" spans="1:11" x14ac:dyDescent="0.3">
      <c r="A3565" s="317">
        <v>43049.61527332176</v>
      </c>
      <c r="B3565" s="318">
        <v>35263.637999999999</v>
      </c>
      <c r="C3565" s="355">
        <f t="shared" si="53"/>
        <v>0.27999999999883585</v>
      </c>
      <c r="D3565" s="420">
        <f t="shared" si="54"/>
        <v>0.13999999999941792</v>
      </c>
      <c r="H3565" s="337"/>
      <c r="I3565" s="333"/>
      <c r="J3565" s="82">
        <v>78</v>
      </c>
      <c r="K3565" s="320">
        <v>3</v>
      </c>
    </row>
    <row r="3566" spans="1:11" x14ac:dyDescent="0.3">
      <c r="A3566" s="317">
        <v>43049.656939930559</v>
      </c>
      <c r="B3566" s="318">
        <v>35263.923000000003</v>
      </c>
      <c r="C3566" s="355">
        <f t="shared" si="53"/>
        <v>0.28500000000349246</v>
      </c>
      <c r="D3566" s="420">
        <f t="shared" si="54"/>
        <v>0.14250000000174623</v>
      </c>
      <c r="H3566" s="337"/>
      <c r="I3566" s="333"/>
      <c r="J3566" s="82">
        <v>79</v>
      </c>
      <c r="K3566" s="321">
        <v>4</v>
      </c>
    </row>
    <row r="3567" spans="1:11" x14ac:dyDescent="0.3">
      <c r="A3567" s="317">
        <v>43049.69860653935</v>
      </c>
      <c r="B3567" s="318">
        <v>35264.218000000001</v>
      </c>
      <c r="C3567" s="355">
        <f t="shared" si="53"/>
        <v>0.29499999999825377</v>
      </c>
      <c r="D3567" s="420">
        <f t="shared" si="54"/>
        <v>0.14749999999912689</v>
      </c>
      <c r="H3567" s="337"/>
      <c r="I3567" s="333"/>
      <c r="J3567" s="82">
        <v>80</v>
      </c>
      <c r="K3567" s="82">
        <v>1</v>
      </c>
    </row>
    <row r="3568" spans="1:11" x14ac:dyDescent="0.3">
      <c r="A3568" s="317">
        <v>43049.740273148149</v>
      </c>
      <c r="B3568" s="318">
        <v>35264.500999999997</v>
      </c>
      <c r="C3568" s="355">
        <f t="shared" si="53"/>
        <v>0.28299999999580905</v>
      </c>
      <c r="D3568" s="420">
        <f t="shared" si="54"/>
        <v>0.14149999999790452</v>
      </c>
      <c r="H3568" s="337"/>
      <c r="I3568" s="333"/>
      <c r="J3568" s="82">
        <v>81</v>
      </c>
      <c r="K3568" s="319">
        <v>2</v>
      </c>
    </row>
    <row r="3569" spans="1:12" x14ac:dyDescent="0.3">
      <c r="A3569" s="317">
        <v>43049.781939756947</v>
      </c>
      <c r="B3569" s="318">
        <v>35264.775999999998</v>
      </c>
      <c r="C3569" s="355">
        <f t="shared" si="53"/>
        <v>0.27500000000145519</v>
      </c>
      <c r="D3569" s="420">
        <f t="shared" si="54"/>
        <v>0.1375000000007276</v>
      </c>
      <c r="H3569" s="337"/>
      <c r="I3569" s="333"/>
      <c r="J3569" s="82">
        <v>82</v>
      </c>
      <c r="K3569" s="320">
        <v>3</v>
      </c>
    </row>
    <row r="3570" spans="1:12" x14ac:dyDescent="0.3">
      <c r="A3570" s="317">
        <v>43049.823606365739</v>
      </c>
      <c r="B3570" s="318">
        <v>35265.059000000001</v>
      </c>
      <c r="C3570" s="355">
        <f t="shared" si="53"/>
        <v>0.28300000000308501</v>
      </c>
      <c r="D3570" s="420">
        <f t="shared" si="54"/>
        <v>0.1415000000015425</v>
      </c>
      <c r="H3570" s="337"/>
      <c r="I3570" s="333"/>
      <c r="J3570" s="82">
        <v>83</v>
      </c>
      <c r="K3570" s="321">
        <v>4</v>
      </c>
    </row>
    <row r="3571" spans="1:12" x14ac:dyDescent="0.3">
      <c r="A3571" s="317">
        <v>43049.865272974537</v>
      </c>
      <c r="B3571" s="318">
        <v>35265.341999999997</v>
      </c>
      <c r="C3571" s="355">
        <f t="shared" si="53"/>
        <v>0.28299999999580905</v>
      </c>
      <c r="D3571" s="420">
        <f t="shared" si="54"/>
        <v>0.14149999999790452</v>
      </c>
      <c r="H3571" s="337"/>
      <c r="I3571" s="333"/>
      <c r="J3571" s="82">
        <v>84</v>
      </c>
      <c r="K3571" s="82">
        <v>1</v>
      </c>
    </row>
    <row r="3572" spans="1:12" x14ac:dyDescent="0.3">
      <c r="A3572" s="317">
        <v>43049.906939583336</v>
      </c>
      <c r="B3572" s="318">
        <v>35265.618999999999</v>
      </c>
      <c r="C3572" s="355">
        <f t="shared" si="53"/>
        <v>0.27700000000186265</v>
      </c>
      <c r="D3572" s="420">
        <f t="shared" si="54"/>
        <v>0.13850000000093132</v>
      </c>
      <c r="H3572" s="337"/>
      <c r="I3572" s="333"/>
      <c r="J3572" s="82">
        <v>85</v>
      </c>
      <c r="K3572" s="319">
        <v>2</v>
      </c>
    </row>
    <row r="3573" spans="1:12" x14ac:dyDescent="0.3">
      <c r="A3573" s="317">
        <v>43049.948606192127</v>
      </c>
      <c r="B3573" s="318">
        <v>35265.892</v>
      </c>
      <c r="C3573" s="355">
        <f t="shared" si="53"/>
        <v>0.27300000000104774</v>
      </c>
      <c r="D3573" s="420">
        <f t="shared" si="54"/>
        <v>0.13650000000052387</v>
      </c>
      <c r="H3573" s="337"/>
      <c r="I3573" s="333"/>
      <c r="J3573" s="82">
        <v>86</v>
      </c>
      <c r="K3573" s="320">
        <v>3</v>
      </c>
    </row>
    <row r="3574" spans="1:12" x14ac:dyDescent="0.3">
      <c r="A3574" s="317">
        <v>43049.990272800926</v>
      </c>
      <c r="B3574" s="318">
        <v>35266.17</v>
      </c>
      <c r="C3574" s="355">
        <f t="shared" si="53"/>
        <v>0.27799999999842839</v>
      </c>
      <c r="D3574" s="420">
        <f t="shared" si="54"/>
        <v>0.1389999999992142</v>
      </c>
      <c r="E3574" s="336">
        <f>SUM(C3551:C3574)*7.4805194805</f>
        <v>51.166753246593871</v>
      </c>
      <c r="F3574" s="324">
        <f>AVERAGE(D3551:D3574)</f>
        <v>0.14249999999992724</v>
      </c>
      <c r="G3574" s="324">
        <f>_xlfn.STDEV.S(D3551:D3574)</f>
        <v>3.6564416060007841E-3</v>
      </c>
      <c r="H3574" s="337"/>
      <c r="I3574" s="333"/>
      <c r="J3574" s="82">
        <v>87</v>
      </c>
      <c r="K3574" s="321">
        <v>4</v>
      </c>
    </row>
    <row r="3575" spans="1:12" x14ac:dyDescent="0.3">
      <c r="A3575" s="341">
        <v>43050.003472222219</v>
      </c>
      <c r="B3575" s="318">
        <v>35266.447999999997</v>
      </c>
      <c r="C3575" s="355">
        <f t="shared" si="53"/>
        <v>0.27799999999842839</v>
      </c>
      <c r="D3575" s="420">
        <f t="shared" si="54"/>
        <v>0.1389999999992142</v>
      </c>
      <c r="H3575" s="337"/>
      <c r="I3575" s="333"/>
      <c r="J3575" s="82">
        <v>1</v>
      </c>
      <c r="K3575" s="82">
        <v>1</v>
      </c>
      <c r="L3575" s="54" t="s">
        <v>313</v>
      </c>
    </row>
    <row r="3576" spans="1:12" x14ac:dyDescent="0.3">
      <c r="A3576" s="317">
        <v>43050.045138888891</v>
      </c>
      <c r="B3576" s="318">
        <v>35266.722000000002</v>
      </c>
      <c r="C3576" s="355">
        <f t="shared" si="53"/>
        <v>0.27400000000488944</v>
      </c>
      <c r="D3576" s="420">
        <f t="shared" si="54"/>
        <v>0.13700000000244472</v>
      </c>
      <c r="H3576" s="337"/>
      <c r="I3576" s="333"/>
      <c r="J3576" s="82">
        <v>2</v>
      </c>
      <c r="K3576" s="319">
        <v>2</v>
      </c>
    </row>
    <row r="3577" spans="1:12" x14ac:dyDescent="0.3">
      <c r="A3577" s="317">
        <v>43050.086805555555</v>
      </c>
      <c r="B3577" s="318">
        <v>35267.01</v>
      </c>
      <c r="C3577" s="355">
        <f t="shared" si="53"/>
        <v>0.28800000000046566</v>
      </c>
      <c r="D3577" s="420">
        <f t="shared" si="54"/>
        <v>0.14400000000023283</v>
      </c>
      <c r="H3577" s="337"/>
      <c r="I3577" s="333"/>
      <c r="J3577" s="82">
        <v>3</v>
      </c>
      <c r="K3577" s="320">
        <v>3</v>
      </c>
    </row>
    <row r="3578" spans="1:12" x14ac:dyDescent="0.3">
      <c r="A3578" s="317">
        <v>43050.128472222219</v>
      </c>
      <c r="B3578" s="318">
        <v>35267.300999999999</v>
      </c>
      <c r="C3578" s="355">
        <f t="shared" si="53"/>
        <v>0.29099999999743886</v>
      </c>
      <c r="D3578" s="420">
        <f t="shared" si="54"/>
        <v>0.14549999999871943</v>
      </c>
      <c r="H3578" s="337"/>
      <c r="I3578" s="333"/>
      <c r="J3578" s="82">
        <v>4</v>
      </c>
      <c r="K3578" s="321">
        <v>4</v>
      </c>
    </row>
    <row r="3579" spans="1:12" x14ac:dyDescent="0.3">
      <c r="A3579" s="317">
        <v>43050.170138888891</v>
      </c>
      <c r="B3579" s="318">
        <v>35267.584999999999</v>
      </c>
      <c r="C3579" s="355">
        <f t="shared" si="53"/>
        <v>0.28399999999965075</v>
      </c>
      <c r="D3579" s="420">
        <f t="shared" si="54"/>
        <v>0.14199999999982538</v>
      </c>
      <c r="H3579" s="337"/>
      <c r="I3579" s="333"/>
      <c r="J3579" s="82">
        <v>5</v>
      </c>
      <c r="K3579" s="82">
        <v>1</v>
      </c>
    </row>
    <row r="3580" spans="1:12" x14ac:dyDescent="0.3">
      <c r="A3580" s="317">
        <v>43050.211805555555</v>
      </c>
      <c r="B3580" s="318">
        <v>35267.868000000002</v>
      </c>
      <c r="C3580" s="355">
        <f t="shared" si="53"/>
        <v>0.28300000000308501</v>
      </c>
      <c r="D3580" s="420">
        <f t="shared" si="54"/>
        <v>0.1415000000015425</v>
      </c>
      <c r="H3580" s="337"/>
      <c r="I3580" s="333"/>
      <c r="J3580" s="82">
        <v>6</v>
      </c>
      <c r="K3580" s="319">
        <v>2</v>
      </c>
    </row>
    <row r="3581" spans="1:12" x14ac:dyDescent="0.3">
      <c r="A3581" s="317">
        <v>43050.253472222219</v>
      </c>
      <c r="B3581" s="318">
        <v>35268.161999999997</v>
      </c>
      <c r="C3581" s="355">
        <f t="shared" si="53"/>
        <v>0.29399999999441206</v>
      </c>
      <c r="D3581" s="420">
        <f t="shared" si="54"/>
        <v>0.14699999999720603</v>
      </c>
      <c r="H3581" s="337"/>
      <c r="I3581" s="333"/>
      <c r="J3581" s="82">
        <v>7</v>
      </c>
      <c r="K3581" s="320">
        <v>3</v>
      </c>
    </row>
    <row r="3582" spans="1:12" x14ac:dyDescent="0.3">
      <c r="A3582" s="317">
        <v>43050.295138888891</v>
      </c>
      <c r="B3582" s="318">
        <v>35268.451000000001</v>
      </c>
      <c r="C3582" s="355">
        <f t="shared" si="53"/>
        <v>0.28900000000430737</v>
      </c>
      <c r="D3582" s="420">
        <f t="shared" si="54"/>
        <v>0.14450000000215368</v>
      </c>
      <c r="H3582" s="337"/>
      <c r="I3582" s="333"/>
      <c r="J3582" s="82">
        <v>8</v>
      </c>
      <c r="K3582" s="321">
        <v>4</v>
      </c>
    </row>
    <row r="3583" spans="1:12" x14ac:dyDescent="0.3">
      <c r="A3583" s="317">
        <v>43050.336805787039</v>
      </c>
      <c r="B3583" s="318">
        <v>35268.732000000004</v>
      </c>
      <c r="C3583" s="355">
        <f t="shared" si="53"/>
        <v>0.28100000000267755</v>
      </c>
      <c r="D3583" s="420">
        <f t="shared" si="54"/>
        <v>0.14050000000133878</v>
      </c>
      <c r="H3583" s="337"/>
      <c r="I3583" s="333"/>
      <c r="J3583" s="82">
        <v>9</v>
      </c>
      <c r="K3583" s="82">
        <v>1</v>
      </c>
    </row>
    <row r="3584" spans="1:12" x14ac:dyDescent="0.3">
      <c r="A3584" s="317">
        <v>43050.378472511577</v>
      </c>
      <c r="B3584" s="318">
        <v>35269.027000000002</v>
      </c>
      <c r="C3584" s="355">
        <f t="shared" si="53"/>
        <v>0.29499999999825377</v>
      </c>
      <c r="D3584" s="420">
        <f t="shared" si="54"/>
        <v>0.14749999999912689</v>
      </c>
      <c r="H3584" s="337"/>
      <c r="I3584" s="333"/>
      <c r="J3584" s="82">
        <v>10</v>
      </c>
      <c r="K3584" s="319">
        <v>2</v>
      </c>
    </row>
    <row r="3585" spans="1:11" x14ac:dyDescent="0.3">
      <c r="A3585" s="317">
        <v>43050.420139236114</v>
      </c>
      <c r="B3585" s="318">
        <v>35269.317999999999</v>
      </c>
      <c r="C3585" s="355">
        <f t="shared" si="53"/>
        <v>0.29099999999743886</v>
      </c>
      <c r="D3585" s="420">
        <f t="shared" si="54"/>
        <v>0.14549999999871943</v>
      </c>
      <c r="H3585" s="337"/>
      <c r="I3585" s="333"/>
      <c r="J3585" s="82">
        <v>11</v>
      </c>
      <c r="K3585" s="320">
        <v>3</v>
      </c>
    </row>
    <row r="3586" spans="1:11" x14ac:dyDescent="0.3">
      <c r="A3586" s="317">
        <v>43050.461805960651</v>
      </c>
      <c r="B3586" s="318">
        <v>35269.597999999998</v>
      </c>
      <c r="C3586" s="355">
        <f t="shared" si="53"/>
        <v>0.27999999999883585</v>
      </c>
      <c r="D3586" s="420">
        <f t="shared" si="54"/>
        <v>0.13999999999941792</v>
      </c>
      <c r="H3586" s="337"/>
      <c r="I3586" s="333"/>
      <c r="J3586" s="82">
        <v>12</v>
      </c>
      <c r="K3586" s="321">
        <v>4</v>
      </c>
    </row>
    <row r="3587" spans="1:11" x14ac:dyDescent="0.3">
      <c r="A3587" s="317">
        <v>43050.503472685188</v>
      </c>
      <c r="B3587" s="318">
        <v>35269.879000000001</v>
      </c>
      <c r="C3587" s="355">
        <f t="shared" si="53"/>
        <v>0.28100000000267755</v>
      </c>
      <c r="D3587" s="420">
        <f t="shared" si="54"/>
        <v>0.14050000000133878</v>
      </c>
      <c r="H3587" s="337"/>
      <c r="I3587" s="333"/>
      <c r="J3587" s="82">
        <v>13</v>
      </c>
      <c r="K3587" s="82">
        <v>1</v>
      </c>
    </row>
    <row r="3588" spans="1:11" x14ac:dyDescent="0.3">
      <c r="A3588" s="317">
        <v>43050.545139409725</v>
      </c>
      <c r="B3588" s="318">
        <v>35270.167000000001</v>
      </c>
      <c r="C3588" s="355">
        <f t="shared" si="53"/>
        <v>0.28800000000046566</v>
      </c>
      <c r="D3588" s="420">
        <f t="shared" si="54"/>
        <v>0.14400000000023283</v>
      </c>
      <c r="H3588" s="337"/>
      <c r="I3588" s="333"/>
      <c r="J3588" s="82">
        <v>14</v>
      </c>
      <c r="K3588" s="319">
        <v>2</v>
      </c>
    </row>
    <row r="3589" spans="1:11" x14ac:dyDescent="0.3">
      <c r="A3589" s="317">
        <v>43050.586806134263</v>
      </c>
      <c r="B3589" s="318">
        <v>35270.451000000001</v>
      </c>
      <c r="C3589" s="355">
        <f t="shared" si="53"/>
        <v>0.28399999999965075</v>
      </c>
      <c r="D3589" s="420">
        <f t="shared" si="54"/>
        <v>0.14199999999982538</v>
      </c>
      <c r="H3589" s="337"/>
      <c r="I3589" s="333"/>
      <c r="J3589" s="82">
        <v>15</v>
      </c>
      <c r="K3589" s="320">
        <v>3</v>
      </c>
    </row>
    <row r="3590" spans="1:11" x14ac:dyDescent="0.3">
      <c r="A3590" s="317">
        <v>43050.6284728588</v>
      </c>
      <c r="B3590" s="318">
        <v>35270.728000000003</v>
      </c>
      <c r="C3590" s="355">
        <f t="shared" si="53"/>
        <v>0.27700000000186265</v>
      </c>
      <c r="D3590" s="420">
        <f t="shared" si="54"/>
        <v>0.13850000000093132</v>
      </c>
      <c r="H3590" s="337"/>
      <c r="I3590" s="333"/>
      <c r="J3590" s="82">
        <v>16</v>
      </c>
      <c r="K3590" s="321">
        <v>4</v>
      </c>
    </row>
    <row r="3591" spans="1:11" x14ac:dyDescent="0.3">
      <c r="A3591" s="317">
        <v>43050.67013958333</v>
      </c>
      <c r="B3591" s="318">
        <v>35271.010999999999</v>
      </c>
      <c r="C3591" s="355">
        <f t="shared" si="53"/>
        <v>0.28299999999580905</v>
      </c>
      <c r="D3591" s="420">
        <f t="shared" si="54"/>
        <v>0.14149999999790452</v>
      </c>
      <c r="H3591" s="337"/>
      <c r="I3591" s="333"/>
      <c r="J3591" s="82">
        <v>17</v>
      </c>
      <c r="K3591" s="82">
        <v>1</v>
      </c>
    </row>
    <row r="3592" spans="1:11" x14ac:dyDescent="0.3">
      <c r="A3592" s="317">
        <v>43050.711806307867</v>
      </c>
      <c r="B3592" s="318">
        <v>35271.298000000003</v>
      </c>
      <c r="C3592" s="355">
        <f t="shared" si="53"/>
        <v>0.28700000000389991</v>
      </c>
      <c r="D3592" s="420">
        <f t="shared" si="54"/>
        <v>0.14350000000194996</v>
      </c>
      <c r="H3592" s="337"/>
      <c r="I3592" s="333"/>
      <c r="J3592" s="82">
        <v>18</v>
      </c>
      <c r="K3592" s="319">
        <v>2</v>
      </c>
    </row>
    <row r="3593" spans="1:11" x14ac:dyDescent="0.3">
      <c r="A3593" s="317">
        <v>43050.753473032404</v>
      </c>
      <c r="B3593" s="318">
        <v>35271.58</v>
      </c>
      <c r="C3593" s="355">
        <f t="shared" si="53"/>
        <v>0.2819999999992433</v>
      </c>
      <c r="D3593" s="420">
        <f t="shared" si="54"/>
        <v>0.14099999999962165</v>
      </c>
      <c r="H3593" s="337"/>
      <c r="I3593" s="333"/>
      <c r="J3593" s="82">
        <v>19</v>
      </c>
      <c r="K3593" s="320">
        <v>3</v>
      </c>
    </row>
    <row r="3594" spans="1:11" x14ac:dyDescent="0.3">
      <c r="A3594" s="317">
        <v>43050.795139756941</v>
      </c>
      <c r="B3594" s="318">
        <v>35271.843999999997</v>
      </c>
      <c r="C3594" s="355">
        <f t="shared" si="53"/>
        <v>0.26399999999557622</v>
      </c>
      <c r="D3594" s="420">
        <f t="shared" si="54"/>
        <v>0.13199999999778811</v>
      </c>
      <c r="H3594" s="337"/>
      <c r="I3594" s="333"/>
      <c r="J3594" s="82">
        <v>20</v>
      </c>
      <c r="K3594" s="321">
        <v>4</v>
      </c>
    </row>
    <row r="3595" spans="1:11" x14ac:dyDescent="0.3">
      <c r="A3595" s="317">
        <v>43050.836806481479</v>
      </c>
      <c r="B3595" s="318">
        <v>35272.133000000002</v>
      </c>
      <c r="C3595" s="355">
        <f t="shared" si="53"/>
        <v>0.28900000000430737</v>
      </c>
      <c r="D3595" s="420">
        <f t="shared" si="54"/>
        <v>0.14450000000215368</v>
      </c>
      <c r="H3595" s="337"/>
      <c r="I3595" s="333"/>
      <c r="J3595" s="82">
        <v>21</v>
      </c>
      <c r="K3595" s="82">
        <v>1</v>
      </c>
    </row>
    <row r="3596" spans="1:11" x14ac:dyDescent="0.3">
      <c r="A3596" s="317">
        <v>43050.878473206016</v>
      </c>
      <c r="B3596" s="318">
        <v>35272.417999999998</v>
      </c>
      <c r="C3596" s="355">
        <f t="shared" si="53"/>
        <v>0.2849999999962165</v>
      </c>
      <c r="D3596" s="420">
        <f t="shared" si="54"/>
        <v>0.14249999999810825</v>
      </c>
      <c r="H3596" s="337"/>
      <c r="I3596" s="333"/>
      <c r="J3596" s="82">
        <v>22</v>
      </c>
      <c r="K3596" s="319">
        <v>2</v>
      </c>
    </row>
    <row r="3597" spans="1:11" x14ac:dyDescent="0.3">
      <c r="A3597" s="317">
        <v>43050.920139930553</v>
      </c>
      <c r="B3597" s="318">
        <v>35272.69</v>
      </c>
      <c r="C3597" s="355">
        <f t="shared" si="53"/>
        <v>0.27200000000448199</v>
      </c>
      <c r="D3597" s="420">
        <f t="shared" si="54"/>
        <v>0.13600000000224099</v>
      </c>
      <c r="H3597" s="337"/>
      <c r="I3597" s="333"/>
      <c r="J3597" s="82">
        <v>23</v>
      </c>
      <c r="K3597" s="320">
        <v>3</v>
      </c>
    </row>
    <row r="3598" spans="1:11" x14ac:dyDescent="0.3">
      <c r="A3598" s="317">
        <v>43050.96180665509</v>
      </c>
      <c r="B3598" s="318">
        <v>35272.972000000002</v>
      </c>
      <c r="C3598" s="355">
        <f t="shared" si="53"/>
        <v>0.2819999999992433</v>
      </c>
      <c r="D3598" s="420">
        <f t="shared" si="54"/>
        <v>0.14099999999962165</v>
      </c>
      <c r="E3598" s="336">
        <f>SUM(C3575:C3598)*7.4805194805</f>
        <v>50.882493506385821</v>
      </c>
      <c r="F3598" s="324">
        <f>AVERAGE(D3575:D3598)</f>
        <v>0.14170833333340246</v>
      </c>
      <c r="G3598" s="324">
        <f>_xlfn.STDEV.S(D3575:D3598)</f>
        <v>3.5750240698103853E-3</v>
      </c>
      <c r="H3598" s="337"/>
      <c r="I3598" s="333"/>
      <c r="J3598" s="82">
        <v>24</v>
      </c>
      <c r="K3598" s="321">
        <v>4</v>
      </c>
    </row>
    <row r="3599" spans="1:11" x14ac:dyDescent="0.3">
      <c r="A3599" s="317">
        <v>43051.003473379627</v>
      </c>
      <c r="B3599" s="318">
        <v>35273.262000000002</v>
      </c>
      <c r="C3599" s="355">
        <f t="shared" si="53"/>
        <v>0.29000000000087311</v>
      </c>
      <c r="D3599" s="420">
        <f t="shared" si="54"/>
        <v>0.14500000000043656</v>
      </c>
      <c r="H3599" s="337"/>
      <c r="I3599" s="333"/>
      <c r="J3599" s="82">
        <v>25</v>
      </c>
      <c r="K3599" s="82">
        <v>1</v>
      </c>
    </row>
    <row r="3600" spans="1:11" x14ac:dyDescent="0.3">
      <c r="A3600" s="317">
        <v>43051.045140104165</v>
      </c>
      <c r="B3600" s="318">
        <v>35273.548000000003</v>
      </c>
      <c r="C3600" s="355">
        <f t="shared" si="53"/>
        <v>0.28600000000005821</v>
      </c>
      <c r="D3600" s="420">
        <f t="shared" si="54"/>
        <v>0.1430000000000291</v>
      </c>
      <c r="H3600" s="337"/>
      <c r="I3600" s="333"/>
      <c r="J3600" s="82">
        <v>26</v>
      </c>
      <c r="K3600" s="319">
        <v>2</v>
      </c>
    </row>
    <row r="3601" spans="1:11" x14ac:dyDescent="0.3">
      <c r="A3601" s="317">
        <v>43051.086806828702</v>
      </c>
      <c r="B3601" s="318">
        <v>35273.839999999997</v>
      </c>
      <c r="C3601" s="355">
        <f t="shared" si="53"/>
        <v>0.29199999999400461</v>
      </c>
      <c r="D3601" s="420">
        <f t="shared" si="54"/>
        <v>0.14599999999700231</v>
      </c>
      <c r="H3601" s="337"/>
      <c r="I3601" s="333"/>
      <c r="J3601" s="82">
        <v>27</v>
      </c>
      <c r="K3601" s="320">
        <v>3</v>
      </c>
    </row>
    <row r="3602" spans="1:11" x14ac:dyDescent="0.3">
      <c r="A3602" s="317">
        <v>43051.128473553239</v>
      </c>
      <c r="B3602" s="318">
        <v>35274.137999999999</v>
      </c>
      <c r="C3602" s="355">
        <f t="shared" si="53"/>
        <v>0.29800000000250293</v>
      </c>
      <c r="D3602" s="420">
        <f t="shared" si="54"/>
        <v>0.14900000000125146</v>
      </c>
      <c r="H3602" s="337"/>
      <c r="I3602" s="333"/>
      <c r="J3602" s="82">
        <v>28</v>
      </c>
      <c r="K3602" s="321">
        <v>4</v>
      </c>
    </row>
    <row r="3603" spans="1:11" x14ac:dyDescent="0.3">
      <c r="A3603" s="317">
        <v>43051.170140277776</v>
      </c>
      <c r="B3603" s="318">
        <v>35274.432000000001</v>
      </c>
      <c r="C3603" s="355">
        <f t="shared" si="53"/>
        <v>0.29400000000168802</v>
      </c>
      <c r="D3603" s="420">
        <f t="shared" si="54"/>
        <v>0.14700000000084401</v>
      </c>
      <c r="H3603" s="337"/>
      <c r="I3603" s="333"/>
      <c r="J3603" s="82">
        <v>29</v>
      </c>
      <c r="K3603" s="82">
        <v>1</v>
      </c>
    </row>
    <row r="3604" spans="1:11" x14ac:dyDescent="0.3">
      <c r="A3604" s="317">
        <v>43051.211807002313</v>
      </c>
      <c r="B3604" s="318">
        <v>35274.722000000002</v>
      </c>
      <c r="C3604" s="355">
        <f t="shared" si="53"/>
        <v>0.29000000000087311</v>
      </c>
      <c r="D3604" s="420">
        <f t="shared" si="54"/>
        <v>0.14500000000043656</v>
      </c>
      <c r="H3604" s="337"/>
      <c r="I3604" s="333"/>
      <c r="J3604" s="82">
        <v>30</v>
      </c>
      <c r="K3604" s="319">
        <v>2</v>
      </c>
    </row>
    <row r="3605" spans="1:11" x14ac:dyDescent="0.3">
      <c r="A3605" s="317">
        <v>43051.253473726851</v>
      </c>
      <c r="B3605" s="318">
        <v>35275.025999999998</v>
      </c>
      <c r="C3605" s="355">
        <f t="shared" si="53"/>
        <v>0.30399999999644933</v>
      </c>
      <c r="D3605" s="420">
        <f t="shared" si="54"/>
        <v>0.15199999999822467</v>
      </c>
      <c r="H3605" s="337"/>
      <c r="I3605" s="333"/>
      <c r="J3605" s="82">
        <v>31</v>
      </c>
      <c r="K3605" s="320">
        <v>3</v>
      </c>
    </row>
    <row r="3606" spans="1:11" x14ac:dyDescent="0.3">
      <c r="A3606" s="317">
        <v>43051.295140451388</v>
      </c>
      <c r="B3606" s="318">
        <v>35275.326999999997</v>
      </c>
      <c r="C3606" s="355">
        <f t="shared" ref="C3606:C3669" si="55">B3606-B3605</f>
        <v>0.30099999999947613</v>
      </c>
      <c r="D3606" s="420">
        <f t="shared" si="54"/>
        <v>0.15049999999973807</v>
      </c>
      <c r="H3606" s="337"/>
      <c r="I3606" s="333"/>
      <c r="J3606" s="82">
        <v>32</v>
      </c>
      <c r="K3606" s="321">
        <v>4</v>
      </c>
    </row>
    <row r="3607" spans="1:11" x14ac:dyDescent="0.3">
      <c r="A3607" s="317">
        <v>43051.336807175925</v>
      </c>
      <c r="B3607" s="318">
        <v>35275.618000000002</v>
      </c>
      <c r="C3607" s="355">
        <f t="shared" si="55"/>
        <v>0.29100000000471482</v>
      </c>
      <c r="D3607" s="420">
        <f t="shared" si="54"/>
        <v>0.14550000000235741</v>
      </c>
      <c r="H3607" s="337"/>
      <c r="I3607" s="333"/>
      <c r="J3607" s="82">
        <v>33</v>
      </c>
      <c r="K3607" s="82">
        <v>1</v>
      </c>
    </row>
    <row r="3608" spans="1:11" x14ac:dyDescent="0.3">
      <c r="A3608" s="317">
        <v>43051.378473900462</v>
      </c>
      <c r="B3608" s="318">
        <v>35275.909</v>
      </c>
      <c r="C3608" s="355">
        <f t="shared" si="55"/>
        <v>0.29099999999743886</v>
      </c>
      <c r="D3608" s="420">
        <f t="shared" si="54"/>
        <v>0.14549999999871943</v>
      </c>
      <c r="H3608" s="337"/>
      <c r="I3608" s="333"/>
      <c r="J3608" s="82">
        <v>34</v>
      </c>
      <c r="K3608" s="319">
        <v>2</v>
      </c>
    </row>
    <row r="3609" spans="1:11" x14ac:dyDescent="0.3">
      <c r="A3609" s="317">
        <v>43051.420140624999</v>
      </c>
      <c r="B3609" s="318">
        <v>35276.209000000003</v>
      </c>
      <c r="C3609" s="355">
        <f t="shared" si="55"/>
        <v>0.30000000000291038</v>
      </c>
      <c r="D3609" s="420">
        <f t="shared" si="54"/>
        <v>0.15000000000145519</v>
      </c>
      <c r="H3609" s="337"/>
      <c r="I3609" s="333"/>
      <c r="J3609" s="82">
        <v>35</v>
      </c>
      <c r="K3609" s="320">
        <v>3</v>
      </c>
    </row>
    <row r="3610" spans="1:11" x14ac:dyDescent="0.3">
      <c r="A3610" s="317">
        <v>43051.461807349537</v>
      </c>
      <c r="B3610" s="318">
        <v>35276.502</v>
      </c>
      <c r="C3610" s="355">
        <f t="shared" si="55"/>
        <v>0.29299999999784632</v>
      </c>
      <c r="D3610" s="420">
        <f t="shared" si="54"/>
        <v>0.14649999999892316</v>
      </c>
      <c r="H3610" s="337"/>
      <c r="I3610" s="333"/>
      <c r="J3610" s="82">
        <v>36</v>
      </c>
      <c r="K3610" s="321">
        <v>4</v>
      </c>
    </row>
    <row r="3611" spans="1:11" x14ac:dyDescent="0.3">
      <c r="A3611" s="317">
        <v>43051.503474074074</v>
      </c>
      <c r="B3611" s="318">
        <v>35276.786999999997</v>
      </c>
      <c r="C3611" s="355">
        <f t="shared" si="55"/>
        <v>0.2849999999962165</v>
      </c>
      <c r="D3611" s="420">
        <f t="shared" si="54"/>
        <v>0.14249999999810825</v>
      </c>
      <c r="H3611" s="337"/>
      <c r="I3611" s="333"/>
      <c r="J3611" s="82">
        <v>37</v>
      </c>
      <c r="K3611" s="82">
        <v>1</v>
      </c>
    </row>
    <row r="3612" spans="1:11" x14ac:dyDescent="0.3">
      <c r="A3612" s="317">
        <v>43051.545140798611</v>
      </c>
      <c r="B3612" s="318">
        <v>35277.080999999998</v>
      </c>
      <c r="C3612" s="355">
        <f t="shared" si="55"/>
        <v>0.29400000000168802</v>
      </c>
      <c r="D3612" s="420">
        <f t="shared" si="54"/>
        <v>0.14700000000084401</v>
      </c>
      <c r="H3612" s="337"/>
      <c r="I3612" s="333"/>
      <c r="J3612" s="82">
        <v>38</v>
      </c>
      <c r="K3612" s="319">
        <v>2</v>
      </c>
    </row>
    <row r="3613" spans="1:11" x14ac:dyDescent="0.3">
      <c r="A3613" s="317">
        <v>43051.586807523148</v>
      </c>
      <c r="B3613" s="318">
        <v>35277.377999999997</v>
      </c>
      <c r="C3613" s="355">
        <f t="shared" si="55"/>
        <v>0.29699999999866122</v>
      </c>
      <c r="D3613" s="420">
        <f t="shared" si="54"/>
        <v>0.14849999999933061</v>
      </c>
      <c r="H3613" s="337"/>
      <c r="I3613" s="333"/>
      <c r="J3613" s="82">
        <v>39</v>
      </c>
      <c r="K3613" s="320">
        <v>3</v>
      </c>
    </row>
    <row r="3614" spans="1:11" x14ac:dyDescent="0.3">
      <c r="A3614" s="317">
        <v>43051.628474247686</v>
      </c>
      <c r="B3614" s="318">
        <v>35277.648999999998</v>
      </c>
      <c r="C3614" s="355">
        <f t="shared" si="55"/>
        <v>0.27100000000064028</v>
      </c>
      <c r="D3614" s="420">
        <f t="shared" si="54"/>
        <v>0.13550000000032014</v>
      </c>
      <c r="H3614" s="337"/>
      <c r="I3614" s="333"/>
      <c r="J3614" s="82">
        <v>40</v>
      </c>
      <c r="K3614" s="321">
        <v>4</v>
      </c>
    </row>
    <row r="3615" spans="1:11" x14ac:dyDescent="0.3">
      <c r="A3615" s="317">
        <v>43051.670140972223</v>
      </c>
      <c r="B3615" s="318">
        <v>35277.942999999999</v>
      </c>
      <c r="C3615" s="355">
        <f t="shared" si="55"/>
        <v>0.29400000000168802</v>
      </c>
      <c r="D3615" s="420">
        <f t="shared" si="54"/>
        <v>0.14700000000084401</v>
      </c>
      <c r="H3615" s="337"/>
      <c r="I3615" s="333"/>
      <c r="J3615" s="82">
        <v>41</v>
      </c>
      <c r="K3615" s="82">
        <v>1</v>
      </c>
    </row>
    <row r="3616" spans="1:11" x14ac:dyDescent="0.3">
      <c r="A3616" s="317">
        <v>43051.71180769676</v>
      </c>
      <c r="B3616" s="318">
        <v>35278.245000000003</v>
      </c>
      <c r="C3616" s="355">
        <f t="shared" si="55"/>
        <v>0.30200000000331784</v>
      </c>
      <c r="D3616" s="420">
        <f t="shared" si="54"/>
        <v>0.15100000000165892</v>
      </c>
      <c r="H3616" s="337"/>
      <c r="I3616" s="333"/>
      <c r="J3616" s="82">
        <v>42</v>
      </c>
      <c r="K3616" s="319">
        <v>2</v>
      </c>
    </row>
    <row r="3617" spans="1:11" x14ac:dyDescent="0.3">
      <c r="A3617" s="317">
        <v>43051.753474421297</v>
      </c>
      <c r="B3617" s="318">
        <v>35278.534</v>
      </c>
      <c r="C3617" s="355">
        <f t="shared" si="55"/>
        <v>0.28899999999703141</v>
      </c>
      <c r="D3617" s="420">
        <f t="shared" si="54"/>
        <v>0.1444999999985157</v>
      </c>
      <c r="H3617" s="337"/>
      <c r="I3617" s="333"/>
      <c r="J3617" s="82">
        <v>43</v>
      </c>
      <c r="K3617" s="320">
        <v>3</v>
      </c>
    </row>
    <row r="3618" spans="1:11" x14ac:dyDescent="0.3">
      <c r="A3618" s="317">
        <v>43051.795141145834</v>
      </c>
      <c r="B3618" s="318">
        <v>35278.817999999999</v>
      </c>
      <c r="C3618" s="355">
        <f t="shared" si="55"/>
        <v>0.28399999999965075</v>
      </c>
      <c r="D3618" s="420">
        <f t="shared" si="54"/>
        <v>0.14199999999982538</v>
      </c>
      <c r="H3618" s="337"/>
      <c r="I3618" s="333"/>
      <c r="J3618" s="82">
        <v>44</v>
      </c>
      <c r="K3618" s="321">
        <v>4</v>
      </c>
    </row>
    <row r="3619" spans="1:11" x14ac:dyDescent="0.3">
      <c r="A3619" s="317">
        <v>43051.836807870372</v>
      </c>
      <c r="B3619" s="318">
        <v>35279.110999999997</v>
      </c>
      <c r="C3619" s="355">
        <f t="shared" si="55"/>
        <v>0.29299999999784632</v>
      </c>
      <c r="D3619" s="420">
        <f t="shared" si="54"/>
        <v>0.14649999999892316</v>
      </c>
      <c r="H3619" s="337"/>
      <c r="I3619" s="333"/>
      <c r="J3619" s="82">
        <v>45</v>
      </c>
      <c r="K3619" s="82">
        <v>1</v>
      </c>
    </row>
    <row r="3620" spans="1:11" x14ac:dyDescent="0.3">
      <c r="A3620" s="317">
        <v>43051.878474594909</v>
      </c>
      <c r="B3620" s="318">
        <v>35279.402999999998</v>
      </c>
      <c r="C3620" s="355">
        <f t="shared" si="55"/>
        <v>0.29200000000128057</v>
      </c>
      <c r="D3620" s="420">
        <f t="shared" si="54"/>
        <v>0.14600000000064028</v>
      </c>
      <c r="H3620" s="337"/>
      <c r="I3620" s="333"/>
      <c r="J3620" s="82">
        <v>46</v>
      </c>
      <c r="K3620" s="319">
        <v>2</v>
      </c>
    </row>
    <row r="3621" spans="1:11" x14ac:dyDescent="0.3">
      <c r="A3621" s="317">
        <v>43051.920141319446</v>
      </c>
      <c r="B3621" s="318">
        <v>35279.688999999998</v>
      </c>
      <c r="C3621" s="355">
        <f t="shared" si="55"/>
        <v>0.28600000000005821</v>
      </c>
      <c r="D3621" s="420">
        <f t="shared" si="54"/>
        <v>0.1430000000000291</v>
      </c>
      <c r="H3621" s="337"/>
      <c r="I3621" s="333"/>
      <c r="J3621" s="82">
        <v>47</v>
      </c>
      <c r="K3621" s="320">
        <v>3</v>
      </c>
    </row>
    <row r="3622" spans="1:11" x14ac:dyDescent="0.3">
      <c r="A3622" s="322">
        <v>43051.961808043983</v>
      </c>
      <c r="B3622" s="323">
        <v>35279.978000000003</v>
      </c>
      <c r="C3622" s="356">
        <f t="shared" si="55"/>
        <v>0.28900000000430737</v>
      </c>
      <c r="D3622" s="418">
        <f t="shared" si="54"/>
        <v>0.14450000000215368</v>
      </c>
      <c r="E3622" s="336">
        <f>SUM(C3599:C3622)*7.4805194805</f>
        <v>52.408519480392144</v>
      </c>
      <c r="F3622" s="324">
        <f>AVERAGE(D3599:D3622)</f>
        <v>0.14595833333335881</v>
      </c>
      <c r="G3622" s="324">
        <f>_xlfn.STDEV.S(D3599:D3622)</f>
        <v>3.4857369836905211E-3</v>
      </c>
      <c r="H3622" s="343"/>
      <c r="I3622" s="344">
        <f>AVERAGE(D3454:D3622)</f>
        <v>0.14317751479290008</v>
      </c>
      <c r="J3622" s="82">
        <v>48</v>
      </c>
      <c r="K3622" s="321">
        <v>4</v>
      </c>
    </row>
    <row r="3623" spans="1:11" x14ac:dyDescent="0.3">
      <c r="A3623" s="317">
        <v>43052.00347476852</v>
      </c>
      <c r="B3623" s="318">
        <v>35280.275999999998</v>
      </c>
      <c r="C3623" s="355">
        <f t="shared" si="55"/>
        <v>0.29799999999522697</v>
      </c>
      <c r="D3623" s="420">
        <f t="shared" si="54"/>
        <v>0.14899999999761349</v>
      </c>
      <c r="H3623" s="337"/>
      <c r="I3623" s="333"/>
      <c r="J3623" s="82">
        <v>49</v>
      </c>
      <c r="K3623" s="82">
        <v>1</v>
      </c>
    </row>
    <row r="3624" spans="1:11" x14ac:dyDescent="0.3">
      <c r="A3624" s="317">
        <v>43052.045141493058</v>
      </c>
      <c r="B3624" s="318">
        <v>35280.567000000003</v>
      </c>
      <c r="C3624" s="355">
        <f t="shared" si="55"/>
        <v>0.29100000000471482</v>
      </c>
      <c r="D3624" s="420">
        <f t="shared" si="54"/>
        <v>0.14550000000235741</v>
      </c>
      <c r="H3624" s="337"/>
      <c r="I3624" s="333"/>
      <c r="J3624" s="82">
        <v>50</v>
      </c>
      <c r="K3624" s="319">
        <v>2</v>
      </c>
    </row>
    <row r="3625" spans="1:11" x14ac:dyDescent="0.3">
      <c r="A3625" s="317">
        <v>43052.086808217595</v>
      </c>
      <c r="B3625" s="318">
        <v>35280.857000000004</v>
      </c>
      <c r="C3625" s="355">
        <f t="shared" si="55"/>
        <v>0.29000000000087311</v>
      </c>
      <c r="D3625" s="420">
        <f t="shared" si="54"/>
        <v>0.14500000000043656</v>
      </c>
      <c r="H3625" s="337"/>
      <c r="I3625" s="333"/>
      <c r="J3625" s="82">
        <v>51</v>
      </c>
      <c r="K3625" s="320">
        <v>3</v>
      </c>
    </row>
    <row r="3626" spans="1:11" x14ac:dyDescent="0.3">
      <c r="A3626" s="317">
        <v>43052.128474942132</v>
      </c>
      <c r="B3626" s="318">
        <v>35281.161999999997</v>
      </c>
      <c r="C3626" s="355">
        <f t="shared" si="55"/>
        <v>0.30499999999301508</v>
      </c>
      <c r="D3626" s="420">
        <f t="shared" si="54"/>
        <v>0.15249999999650754</v>
      </c>
      <c r="H3626" s="337"/>
      <c r="I3626" s="333"/>
      <c r="J3626" s="82">
        <v>52</v>
      </c>
      <c r="K3626" s="321">
        <v>4</v>
      </c>
    </row>
    <row r="3627" spans="1:11" x14ac:dyDescent="0.3">
      <c r="A3627" s="317">
        <v>43052.170141666669</v>
      </c>
      <c r="B3627" s="318">
        <v>35281.459000000003</v>
      </c>
      <c r="C3627" s="355">
        <f t="shared" si="55"/>
        <v>0.29700000000593718</v>
      </c>
      <c r="D3627" s="420">
        <f t="shared" si="54"/>
        <v>0.14850000000296859</v>
      </c>
      <c r="H3627" s="337"/>
      <c r="I3627" s="333"/>
      <c r="J3627" s="82">
        <v>53</v>
      </c>
      <c r="K3627" s="82">
        <v>1</v>
      </c>
    </row>
    <row r="3628" spans="1:11" x14ac:dyDescent="0.3">
      <c r="A3628" s="317">
        <v>43052.211808391206</v>
      </c>
      <c r="B3628" s="318">
        <v>35281.748</v>
      </c>
      <c r="C3628" s="355">
        <f t="shared" si="55"/>
        <v>0.28899999999703141</v>
      </c>
      <c r="D3628" s="420">
        <f t="shared" si="54"/>
        <v>0.1444999999985157</v>
      </c>
      <c r="H3628" s="337"/>
      <c r="I3628" s="333"/>
      <c r="J3628" s="82">
        <v>54</v>
      </c>
      <c r="K3628" s="319">
        <v>2</v>
      </c>
    </row>
    <row r="3629" spans="1:11" x14ac:dyDescent="0.3">
      <c r="A3629" s="317">
        <v>43052.253475115744</v>
      </c>
      <c r="B3629" s="318">
        <v>35282.048999999999</v>
      </c>
      <c r="C3629" s="355">
        <f t="shared" si="55"/>
        <v>0.30099999999947613</v>
      </c>
      <c r="D3629" s="420">
        <f t="shared" si="54"/>
        <v>0.15049999999973807</v>
      </c>
      <c r="H3629" s="337"/>
      <c r="I3629" s="333"/>
      <c r="J3629" s="82">
        <v>55</v>
      </c>
      <c r="K3629" s="320">
        <v>3</v>
      </c>
    </row>
    <row r="3630" spans="1:11" x14ac:dyDescent="0.3">
      <c r="A3630" s="317">
        <v>43052.295141840281</v>
      </c>
      <c r="B3630" s="318">
        <v>35282.349000000002</v>
      </c>
      <c r="C3630" s="355">
        <f t="shared" si="55"/>
        <v>0.30000000000291038</v>
      </c>
      <c r="D3630" s="420">
        <f t="shared" si="54"/>
        <v>0.15000000000145519</v>
      </c>
      <c r="H3630" s="337"/>
      <c r="I3630" s="333"/>
      <c r="J3630" s="82">
        <v>56</v>
      </c>
      <c r="K3630" s="321">
        <v>4</v>
      </c>
    </row>
    <row r="3631" spans="1:11" x14ac:dyDescent="0.3">
      <c r="A3631" s="317">
        <v>43052.336808564818</v>
      </c>
      <c r="B3631" s="318">
        <v>35282.639000000003</v>
      </c>
      <c r="C3631" s="355">
        <f t="shared" si="55"/>
        <v>0.29000000000087311</v>
      </c>
      <c r="D3631" s="420">
        <f t="shared" si="54"/>
        <v>0.14500000000043656</v>
      </c>
      <c r="H3631" s="337"/>
      <c r="I3631" s="333"/>
      <c r="J3631" s="82">
        <v>57</v>
      </c>
      <c r="K3631" s="82">
        <v>1</v>
      </c>
    </row>
    <row r="3632" spans="1:11" x14ac:dyDescent="0.3">
      <c r="A3632" s="317">
        <v>43052.378475289355</v>
      </c>
      <c r="B3632" s="318">
        <v>35282.936999999998</v>
      </c>
      <c r="C3632" s="355">
        <f t="shared" si="55"/>
        <v>0.29799999999522697</v>
      </c>
      <c r="D3632" s="420">
        <f t="shared" si="54"/>
        <v>0.14899999999761349</v>
      </c>
      <c r="H3632" s="337"/>
      <c r="I3632" s="333"/>
      <c r="J3632" s="82">
        <v>58</v>
      </c>
      <c r="K3632" s="319">
        <v>2</v>
      </c>
    </row>
    <row r="3633" spans="1:11" x14ac:dyDescent="0.3">
      <c r="A3633" s="317">
        <v>43052.420142013892</v>
      </c>
      <c r="B3633" s="318">
        <v>35283.248</v>
      </c>
      <c r="C3633" s="355">
        <f t="shared" si="55"/>
        <v>0.3110000000015134</v>
      </c>
      <c r="D3633" s="420">
        <f t="shared" si="54"/>
        <v>0.1555000000007567</v>
      </c>
      <c r="H3633" s="337"/>
      <c r="I3633" s="333"/>
      <c r="J3633" s="82">
        <v>59</v>
      </c>
      <c r="K3633" s="320">
        <v>3</v>
      </c>
    </row>
    <row r="3634" spans="1:11" x14ac:dyDescent="0.3">
      <c r="A3634" s="317">
        <v>43052.461808738422</v>
      </c>
      <c r="B3634" s="318">
        <v>35283.516000000003</v>
      </c>
      <c r="C3634" s="355">
        <f t="shared" si="55"/>
        <v>0.26800000000366708</v>
      </c>
      <c r="D3634" s="420">
        <f t="shared" si="54"/>
        <v>0.13400000000183354</v>
      </c>
      <c r="H3634" s="337"/>
      <c r="I3634" s="333"/>
      <c r="J3634" s="82">
        <v>60</v>
      </c>
      <c r="K3634" s="321">
        <v>4</v>
      </c>
    </row>
    <row r="3635" spans="1:11" x14ac:dyDescent="0.3">
      <c r="A3635" s="317">
        <v>43052.50347546296</v>
      </c>
      <c r="B3635" s="318">
        <v>35283.788</v>
      </c>
      <c r="C3635" s="355">
        <f t="shared" si="55"/>
        <v>0.27199999999720603</v>
      </c>
      <c r="D3635" s="420">
        <f t="shared" si="54"/>
        <v>0.13599999999860302</v>
      </c>
      <c r="H3635" s="337"/>
      <c r="I3635" s="333"/>
      <c r="J3635" s="82">
        <v>61</v>
      </c>
      <c r="K3635" s="82">
        <v>1</v>
      </c>
    </row>
    <row r="3636" spans="1:11" x14ac:dyDescent="0.3">
      <c r="A3636" s="317">
        <v>43052.545142187497</v>
      </c>
      <c r="B3636" s="318">
        <v>35284.084999999999</v>
      </c>
      <c r="C3636" s="355">
        <f t="shared" si="55"/>
        <v>0.29699999999866122</v>
      </c>
      <c r="D3636" s="420">
        <f t="shared" si="54"/>
        <v>0.14849999999933061</v>
      </c>
      <c r="H3636" s="337"/>
      <c r="I3636" s="333"/>
      <c r="J3636" s="82">
        <v>62</v>
      </c>
      <c r="K3636" s="319">
        <v>2</v>
      </c>
    </row>
    <row r="3637" spans="1:11" x14ac:dyDescent="0.3">
      <c r="A3637" s="317">
        <v>43052.586808912034</v>
      </c>
      <c r="B3637" s="318">
        <v>35284.377999999997</v>
      </c>
      <c r="C3637" s="355">
        <f t="shared" si="55"/>
        <v>0.29299999999784632</v>
      </c>
      <c r="D3637" s="420">
        <f t="shared" si="54"/>
        <v>0.14649999999892316</v>
      </c>
      <c r="H3637" s="337"/>
      <c r="I3637" s="333"/>
      <c r="J3637" s="82">
        <v>63</v>
      </c>
      <c r="K3637" s="320">
        <v>3</v>
      </c>
    </row>
    <row r="3638" spans="1:11" x14ac:dyDescent="0.3">
      <c r="A3638" s="317">
        <v>43052.628475636571</v>
      </c>
      <c r="B3638" s="318">
        <v>35284.660000000003</v>
      </c>
      <c r="C3638" s="355">
        <f t="shared" si="55"/>
        <v>0.28200000000651926</v>
      </c>
      <c r="D3638" s="420">
        <f t="shared" si="54"/>
        <v>0.14100000000325963</v>
      </c>
      <c r="H3638" s="337"/>
      <c r="I3638" s="333"/>
      <c r="J3638" s="82">
        <v>64</v>
      </c>
      <c r="K3638" s="321">
        <v>4</v>
      </c>
    </row>
    <row r="3639" spans="1:11" x14ac:dyDescent="0.3">
      <c r="A3639" s="317">
        <v>43052.670142361108</v>
      </c>
      <c r="B3639" s="318">
        <v>35284.947999999997</v>
      </c>
      <c r="C3639" s="355">
        <f t="shared" si="55"/>
        <v>0.2879999999931897</v>
      </c>
      <c r="D3639" s="420">
        <f t="shared" si="54"/>
        <v>0.14399999999659485</v>
      </c>
      <c r="H3639" s="337"/>
      <c r="I3639" s="333"/>
      <c r="J3639" s="82">
        <v>65</v>
      </c>
      <c r="K3639" s="82">
        <v>1</v>
      </c>
    </row>
    <row r="3640" spans="1:11" x14ac:dyDescent="0.3">
      <c r="A3640" s="317">
        <v>43052.711809085646</v>
      </c>
      <c r="B3640" s="318">
        <v>35285.241999999998</v>
      </c>
      <c r="C3640" s="355">
        <f t="shared" si="55"/>
        <v>0.29400000000168802</v>
      </c>
      <c r="D3640" s="420">
        <f t="shared" si="54"/>
        <v>0.14700000000084401</v>
      </c>
      <c r="H3640" s="337"/>
      <c r="I3640" s="333"/>
      <c r="J3640" s="82">
        <v>66</v>
      </c>
      <c r="K3640" s="319">
        <v>2</v>
      </c>
    </row>
    <row r="3641" spans="1:11" x14ac:dyDescent="0.3">
      <c r="A3641" s="317">
        <v>43052.753475810183</v>
      </c>
      <c r="B3641" s="318">
        <v>35285.527999999998</v>
      </c>
      <c r="C3641" s="355">
        <f t="shared" si="55"/>
        <v>0.28600000000005821</v>
      </c>
      <c r="D3641" s="420">
        <f t="shared" si="54"/>
        <v>0.1430000000000291</v>
      </c>
      <c r="H3641" s="337"/>
      <c r="I3641" s="333"/>
      <c r="J3641" s="82">
        <v>67</v>
      </c>
      <c r="K3641" s="320">
        <v>3</v>
      </c>
    </row>
    <row r="3642" spans="1:11" x14ac:dyDescent="0.3">
      <c r="A3642" s="317">
        <v>43052.79514253472</v>
      </c>
      <c r="B3642" s="318">
        <v>35285.809000000001</v>
      </c>
      <c r="C3642" s="355">
        <f t="shared" si="55"/>
        <v>0.28100000000267755</v>
      </c>
      <c r="D3642" s="420">
        <f t="shared" si="54"/>
        <v>0.14050000000133878</v>
      </c>
      <c r="H3642" s="337"/>
      <c r="I3642" s="333"/>
      <c r="J3642" s="82">
        <v>68</v>
      </c>
      <c r="K3642" s="321">
        <v>4</v>
      </c>
    </row>
    <row r="3643" spans="1:11" x14ac:dyDescent="0.3">
      <c r="A3643" s="317">
        <v>43052.836809259257</v>
      </c>
      <c r="B3643" s="318">
        <v>35286.099000000002</v>
      </c>
      <c r="C3643" s="355">
        <f t="shared" si="55"/>
        <v>0.29000000000087311</v>
      </c>
      <c r="D3643" s="420">
        <f t="shared" si="54"/>
        <v>0.14500000000043656</v>
      </c>
      <c r="H3643" s="337"/>
      <c r="I3643" s="333"/>
      <c r="J3643" s="82">
        <v>69</v>
      </c>
      <c r="K3643" s="82">
        <v>1</v>
      </c>
    </row>
    <row r="3644" spans="1:11" x14ac:dyDescent="0.3">
      <c r="A3644" s="317">
        <v>43052.878475983794</v>
      </c>
      <c r="B3644" s="318">
        <v>35286.385999999999</v>
      </c>
      <c r="C3644" s="355">
        <f t="shared" si="55"/>
        <v>0.28699999999662396</v>
      </c>
      <c r="D3644" s="420">
        <f t="shared" si="54"/>
        <v>0.14349999999831198</v>
      </c>
      <c r="H3644" s="337"/>
      <c r="I3644" s="333"/>
      <c r="J3644" s="82">
        <v>70</v>
      </c>
      <c r="K3644" s="319">
        <v>2</v>
      </c>
    </row>
    <row r="3645" spans="1:11" x14ac:dyDescent="0.3">
      <c r="A3645" s="317">
        <v>43052.920142708332</v>
      </c>
      <c r="B3645" s="318">
        <v>35286.663</v>
      </c>
      <c r="C3645" s="355">
        <f t="shared" si="55"/>
        <v>0.27700000000186265</v>
      </c>
      <c r="D3645" s="420">
        <f t="shared" si="54"/>
        <v>0.13850000000093132</v>
      </c>
      <c r="H3645" s="337"/>
      <c r="I3645" s="333"/>
      <c r="J3645" s="82">
        <v>71</v>
      </c>
      <c r="K3645" s="320">
        <v>3</v>
      </c>
    </row>
    <row r="3646" spans="1:11" x14ac:dyDescent="0.3">
      <c r="A3646" s="317">
        <v>43052.961809432869</v>
      </c>
      <c r="B3646" s="318">
        <v>35286.949999999997</v>
      </c>
      <c r="C3646" s="355">
        <f t="shared" si="55"/>
        <v>0.28699999999662396</v>
      </c>
      <c r="D3646" s="420">
        <f t="shared" si="54"/>
        <v>0.14349999999831198</v>
      </c>
      <c r="E3646" s="336">
        <f>SUM(C3623:C3646)*7.4805194805</f>
        <v>52.15418181800333</v>
      </c>
      <c r="F3646" s="324">
        <f>AVERAGE(D3623:D3646)</f>
        <v>0.14524999999988117</v>
      </c>
      <c r="G3646" s="324">
        <f>_xlfn.STDEV.S(D3623:D3646)</f>
        <v>4.993474001612307E-3</v>
      </c>
      <c r="H3646" s="337"/>
      <c r="I3646" s="333"/>
      <c r="J3646" s="82">
        <v>72</v>
      </c>
      <c r="K3646" s="321">
        <v>4</v>
      </c>
    </row>
    <row r="3647" spans="1:11" x14ac:dyDescent="0.3">
      <c r="A3647" s="317">
        <v>43053.003476157406</v>
      </c>
      <c r="B3647" s="318">
        <v>35287.245999999999</v>
      </c>
      <c r="C3647" s="355">
        <f t="shared" si="55"/>
        <v>0.29600000000209548</v>
      </c>
      <c r="D3647" s="420">
        <f t="shared" si="54"/>
        <v>0.14800000000104774</v>
      </c>
      <c r="H3647" s="337"/>
      <c r="I3647" s="333"/>
      <c r="J3647" s="82">
        <v>73</v>
      </c>
      <c r="K3647" s="82">
        <v>1</v>
      </c>
    </row>
    <row r="3648" spans="1:11" x14ac:dyDescent="0.3">
      <c r="A3648" s="317">
        <v>43053.045142881943</v>
      </c>
      <c r="B3648" s="318">
        <v>35287.534</v>
      </c>
      <c r="C3648" s="355">
        <f t="shared" si="55"/>
        <v>0.28800000000046566</v>
      </c>
      <c r="D3648" s="420">
        <f t="shared" si="54"/>
        <v>0.14400000000023283</v>
      </c>
      <c r="H3648" s="337"/>
      <c r="I3648" s="333"/>
      <c r="J3648" s="82">
        <v>74</v>
      </c>
      <c r="K3648" s="319">
        <v>2</v>
      </c>
    </row>
    <row r="3649" spans="1:11" x14ac:dyDescent="0.3">
      <c r="A3649" s="317">
        <v>43053.086809606481</v>
      </c>
      <c r="B3649" s="318">
        <v>35287.82</v>
      </c>
      <c r="C3649" s="355">
        <f t="shared" si="55"/>
        <v>0.28600000000005821</v>
      </c>
      <c r="D3649" s="420">
        <f t="shared" si="54"/>
        <v>0.1430000000000291</v>
      </c>
      <c r="H3649" s="337"/>
      <c r="I3649" s="333"/>
      <c r="J3649" s="82">
        <v>75</v>
      </c>
      <c r="K3649" s="320">
        <v>3</v>
      </c>
    </row>
    <row r="3650" spans="1:11" x14ac:dyDescent="0.3">
      <c r="A3650" s="317">
        <v>43053.128476331018</v>
      </c>
      <c r="B3650" s="318">
        <v>35288.118999999999</v>
      </c>
      <c r="C3650" s="355">
        <f t="shared" si="55"/>
        <v>0.29899999999906868</v>
      </c>
      <c r="D3650" s="420">
        <f t="shared" si="54"/>
        <v>0.14949999999953434</v>
      </c>
      <c r="H3650" s="337"/>
      <c r="I3650" s="333"/>
      <c r="J3650" s="82">
        <v>76</v>
      </c>
      <c r="K3650" s="321">
        <v>4</v>
      </c>
    </row>
    <row r="3651" spans="1:11" x14ac:dyDescent="0.3">
      <c r="A3651" s="317">
        <v>43053.170143055555</v>
      </c>
      <c r="B3651" s="318">
        <v>35288.415999999997</v>
      </c>
      <c r="C3651" s="355">
        <f t="shared" si="55"/>
        <v>0.29699999999866122</v>
      </c>
      <c r="D3651" s="420">
        <f t="shared" si="54"/>
        <v>0.14849999999933061</v>
      </c>
      <c r="H3651" s="337"/>
      <c r="I3651" s="333"/>
      <c r="J3651" s="82">
        <v>77</v>
      </c>
      <c r="K3651" s="82">
        <v>1</v>
      </c>
    </row>
    <row r="3652" spans="1:11" x14ac:dyDescent="0.3">
      <c r="A3652" s="317">
        <v>43053.211809780092</v>
      </c>
      <c r="B3652" s="318">
        <v>35288.709000000003</v>
      </c>
      <c r="C3652" s="355">
        <f t="shared" si="55"/>
        <v>0.29300000000512227</v>
      </c>
      <c r="D3652" s="420">
        <f t="shared" si="54"/>
        <v>0.14650000000256114</v>
      </c>
      <c r="H3652" s="337"/>
      <c r="I3652" s="333"/>
      <c r="J3652" s="82">
        <v>78</v>
      </c>
      <c r="K3652" s="319">
        <v>2</v>
      </c>
    </row>
    <row r="3653" spans="1:11" x14ac:dyDescent="0.3">
      <c r="A3653" s="317">
        <v>43053.253476504629</v>
      </c>
      <c r="B3653" s="318">
        <v>35289.008999999998</v>
      </c>
      <c r="C3653" s="355">
        <f t="shared" si="55"/>
        <v>0.29999999999563443</v>
      </c>
      <c r="D3653" s="420">
        <f t="shared" si="54"/>
        <v>0.14999999999781721</v>
      </c>
      <c r="H3653" s="337"/>
      <c r="I3653" s="333"/>
      <c r="J3653" s="82">
        <v>79</v>
      </c>
      <c r="K3653" s="320">
        <v>3</v>
      </c>
    </row>
    <row r="3654" spans="1:11" x14ac:dyDescent="0.3">
      <c r="A3654" s="317">
        <v>43053.295143229167</v>
      </c>
      <c r="B3654" s="318">
        <v>35289.307000000001</v>
      </c>
      <c r="C3654" s="355">
        <f t="shared" si="55"/>
        <v>0.29800000000250293</v>
      </c>
      <c r="D3654" s="420">
        <f t="shared" si="54"/>
        <v>0.14900000000125146</v>
      </c>
      <c r="H3654" s="337"/>
      <c r="I3654" s="333"/>
      <c r="J3654" s="82">
        <v>80</v>
      </c>
      <c r="K3654" s="321">
        <v>4</v>
      </c>
    </row>
    <row r="3655" spans="1:11" x14ac:dyDescent="0.3">
      <c r="A3655" s="317">
        <v>43053.336809953704</v>
      </c>
      <c r="B3655" s="318">
        <v>35289.580999999998</v>
      </c>
      <c r="C3655" s="355">
        <f t="shared" si="55"/>
        <v>0.27399999999761349</v>
      </c>
      <c r="D3655" s="420">
        <f t="shared" si="54"/>
        <v>0.13699999999880674</v>
      </c>
      <c r="H3655" s="337"/>
      <c r="I3655" s="333"/>
      <c r="J3655" s="82">
        <v>81</v>
      </c>
      <c r="K3655" s="82">
        <v>1</v>
      </c>
    </row>
    <row r="3656" spans="1:11" x14ac:dyDescent="0.3">
      <c r="A3656" s="317">
        <v>43053.378476678241</v>
      </c>
      <c r="B3656" s="318">
        <v>35289.868000000002</v>
      </c>
      <c r="C3656" s="355">
        <f t="shared" si="55"/>
        <v>0.28700000000389991</v>
      </c>
      <c r="D3656" s="420">
        <f t="shared" si="54"/>
        <v>0.14350000000194996</v>
      </c>
      <c r="H3656" s="337"/>
      <c r="I3656" s="333"/>
      <c r="J3656" s="82">
        <v>82</v>
      </c>
      <c r="K3656" s="319">
        <v>2</v>
      </c>
    </row>
    <row r="3657" spans="1:11" x14ac:dyDescent="0.3">
      <c r="A3657" s="317">
        <v>43053.420143402778</v>
      </c>
      <c r="B3657" s="318">
        <v>35290.161999999997</v>
      </c>
      <c r="C3657" s="355">
        <f t="shared" si="55"/>
        <v>0.29399999999441206</v>
      </c>
      <c r="D3657" s="420">
        <f t="shared" si="54"/>
        <v>0.14699999999720603</v>
      </c>
      <c r="H3657" s="337"/>
      <c r="I3657" s="333"/>
      <c r="J3657" s="82">
        <v>83</v>
      </c>
      <c r="K3657" s="320">
        <v>3</v>
      </c>
    </row>
    <row r="3658" spans="1:11" x14ac:dyDescent="0.3">
      <c r="A3658" s="317">
        <v>43053.461810127315</v>
      </c>
      <c r="B3658" s="318">
        <v>35290.453000000001</v>
      </c>
      <c r="C3658" s="355">
        <f t="shared" si="55"/>
        <v>0.29100000000471482</v>
      </c>
      <c r="D3658" s="420">
        <f t="shared" si="54"/>
        <v>0.14550000000235741</v>
      </c>
      <c r="H3658" s="337"/>
      <c r="I3658" s="333"/>
      <c r="J3658" s="82">
        <v>84</v>
      </c>
      <c r="K3658" s="321">
        <v>4</v>
      </c>
    </row>
    <row r="3659" spans="1:11" x14ac:dyDescent="0.3">
      <c r="A3659" s="317">
        <v>43053.503476851853</v>
      </c>
      <c r="B3659" s="318">
        <v>35290.741999999998</v>
      </c>
      <c r="C3659" s="355">
        <f t="shared" si="55"/>
        <v>0.28899999999703141</v>
      </c>
      <c r="D3659" s="420">
        <f t="shared" si="54"/>
        <v>0.1444999999985157</v>
      </c>
      <c r="H3659" s="337"/>
      <c r="I3659" s="333"/>
      <c r="J3659" s="82">
        <v>85</v>
      </c>
      <c r="K3659" s="82">
        <v>1</v>
      </c>
    </row>
    <row r="3660" spans="1:11" x14ac:dyDescent="0.3">
      <c r="A3660" s="317">
        <v>43053.54514357639</v>
      </c>
      <c r="B3660" s="318">
        <v>35291.040999999997</v>
      </c>
      <c r="C3660" s="355">
        <f t="shared" si="55"/>
        <v>0.29899999999906868</v>
      </c>
      <c r="D3660" s="420">
        <f t="shared" si="54"/>
        <v>0.14949999999953434</v>
      </c>
      <c r="H3660" s="337"/>
      <c r="I3660" s="333"/>
      <c r="J3660" s="82">
        <v>86</v>
      </c>
      <c r="K3660" s="319">
        <v>2</v>
      </c>
    </row>
    <row r="3661" spans="1:11" x14ac:dyDescent="0.3">
      <c r="A3661" s="317">
        <v>43053.586810300927</v>
      </c>
      <c r="B3661" s="318">
        <v>35291.338000000003</v>
      </c>
      <c r="C3661" s="355">
        <f t="shared" si="55"/>
        <v>0.29700000000593718</v>
      </c>
      <c r="D3661" s="420">
        <f t="shared" si="54"/>
        <v>0.14850000000296859</v>
      </c>
      <c r="H3661" s="337"/>
      <c r="I3661" s="333"/>
      <c r="J3661" s="82">
        <v>87</v>
      </c>
      <c r="K3661" s="320">
        <v>3</v>
      </c>
    </row>
    <row r="3662" spans="1:11" x14ac:dyDescent="0.3">
      <c r="A3662" s="317">
        <v>43053.628477025464</v>
      </c>
      <c r="B3662" s="318">
        <v>35291.627</v>
      </c>
      <c r="C3662" s="355">
        <f t="shared" si="55"/>
        <v>0.28899999999703141</v>
      </c>
      <c r="D3662" s="420">
        <f t="shared" si="54"/>
        <v>0.1444999999985157</v>
      </c>
      <c r="H3662" s="337"/>
      <c r="I3662" s="333"/>
      <c r="J3662" s="82">
        <v>88</v>
      </c>
      <c r="K3662" s="321">
        <v>4</v>
      </c>
    </row>
    <row r="3663" spans="1:11" x14ac:dyDescent="0.3">
      <c r="A3663" s="317">
        <v>43053.670143750001</v>
      </c>
      <c r="B3663" s="318">
        <v>35291.919000000002</v>
      </c>
      <c r="C3663" s="355">
        <f t="shared" si="55"/>
        <v>0.29200000000128057</v>
      </c>
      <c r="D3663" s="420">
        <f t="shared" si="54"/>
        <v>0.14600000000064028</v>
      </c>
      <c r="H3663" s="337"/>
      <c r="I3663" s="333"/>
      <c r="J3663" s="82">
        <v>89</v>
      </c>
      <c r="K3663" s="82">
        <v>1</v>
      </c>
    </row>
    <row r="3664" spans="1:11" x14ac:dyDescent="0.3">
      <c r="A3664" s="317">
        <v>43053.711810474539</v>
      </c>
      <c r="B3664" s="318">
        <v>35292.22</v>
      </c>
      <c r="C3664" s="355">
        <f t="shared" si="55"/>
        <v>0.30099999999947613</v>
      </c>
      <c r="D3664" s="420">
        <f t="shared" si="54"/>
        <v>0.15049999999973807</v>
      </c>
      <c r="H3664" s="337"/>
      <c r="I3664" s="333"/>
      <c r="J3664" s="82">
        <v>90</v>
      </c>
      <c r="K3664" s="319">
        <v>2</v>
      </c>
    </row>
    <row r="3665" spans="1:12" x14ac:dyDescent="0.3">
      <c r="A3665" s="317">
        <v>43053.753477199076</v>
      </c>
      <c r="B3665" s="318">
        <v>35292.510999999999</v>
      </c>
      <c r="C3665" s="355">
        <f t="shared" si="55"/>
        <v>0.29099999999743886</v>
      </c>
      <c r="D3665" s="420">
        <f t="shared" si="54"/>
        <v>0.14549999999871943</v>
      </c>
      <c r="H3665" s="337"/>
      <c r="I3665" s="333"/>
      <c r="J3665" s="82">
        <v>91</v>
      </c>
      <c r="K3665" s="320">
        <v>3</v>
      </c>
    </row>
    <row r="3666" spans="1:12" x14ac:dyDescent="0.3">
      <c r="A3666" s="317">
        <v>43053.795143923613</v>
      </c>
      <c r="B3666" s="318">
        <v>35292.790999999997</v>
      </c>
      <c r="C3666" s="355">
        <f t="shared" si="55"/>
        <v>0.27999999999883585</v>
      </c>
      <c r="D3666" s="420">
        <f t="shared" si="54"/>
        <v>0.13999999999941792</v>
      </c>
      <c r="H3666" s="337"/>
      <c r="I3666" s="333"/>
      <c r="J3666" s="82">
        <v>92</v>
      </c>
      <c r="K3666" s="321">
        <v>4</v>
      </c>
    </row>
    <row r="3667" spans="1:12" x14ac:dyDescent="0.3">
      <c r="A3667" s="317">
        <v>43053.83681064815</v>
      </c>
      <c r="B3667" s="318">
        <v>35293.088000000003</v>
      </c>
      <c r="C3667" s="355">
        <f t="shared" si="55"/>
        <v>0.29700000000593718</v>
      </c>
      <c r="D3667" s="420">
        <f t="shared" si="54"/>
        <v>0.14850000000296859</v>
      </c>
      <c r="H3667" s="337"/>
      <c r="I3667" s="333"/>
      <c r="J3667" s="82">
        <v>93</v>
      </c>
      <c r="K3667" s="82">
        <v>1</v>
      </c>
    </row>
    <row r="3668" spans="1:12" x14ac:dyDescent="0.3">
      <c r="A3668" s="317">
        <v>43053.878477372687</v>
      </c>
      <c r="B3668" s="318">
        <v>35293.379999999997</v>
      </c>
      <c r="C3668" s="355">
        <f t="shared" si="55"/>
        <v>0.29199999999400461</v>
      </c>
      <c r="D3668" s="420">
        <f t="shared" si="54"/>
        <v>0.14599999999700231</v>
      </c>
      <c r="H3668" s="337"/>
      <c r="I3668" s="333"/>
      <c r="J3668" s="82">
        <v>94</v>
      </c>
      <c r="K3668" s="319">
        <v>2</v>
      </c>
    </row>
    <row r="3669" spans="1:12" x14ac:dyDescent="0.3">
      <c r="A3669" s="317">
        <v>43053.920144097225</v>
      </c>
      <c r="B3669" s="318">
        <v>35293.665000000001</v>
      </c>
      <c r="C3669" s="355">
        <f t="shared" si="55"/>
        <v>0.28500000000349246</v>
      </c>
      <c r="D3669" s="420">
        <f t="shared" si="54"/>
        <v>0.14250000000174623</v>
      </c>
      <c r="H3669" s="337"/>
      <c r="I3669" s="333"/>
      <c r="J3669" s="82">
        <v>95</v>
      </c>
      <c r="K3669" s="320">
        <v>3</v>
      </c>
    </row>
    <row r="3670" spans="1:12" x14ac:dyDescent="0.3">
      <c r="A3670" s="317">
        <v>43053.961810821762</v>
      </c>
      <c r="B3670" s="318">
        <v>35293.957999999999</v>
      </c>
      <c r="C3670" s="355">
        <f>B3670-B3669</f>
        <v>0.29299999999784632</v>
      </c>
      <c r="D3670" s="420">
        <f>C3670/2</f>
        <v>0.14649999999892316</v>
      </c>
      <c r="E3670" s="336">
        <f>SUM(C3647:C3670)*7.4805194805</f>
        <v>52.42348051935619</v>
      </c>
      <c r="F3670" s="324">
        <f>AVERAGE(D3647:D3670)</f>
        <v>0.14600000000003396</v>
      </c>
      <c r="G3670" s="324">
        <f>_xlfn.STDEV.S(D3647:D3670)</f>
        <v>3.2803764366490231E-3</v>
      </c>
      <c r="H3670" s="337"/>
      <c r="I3670" s="333"/>
      <c r="J3670" s="82">
        <v>96</v>
      </c>
      <c r="K3670" s="321">
        <v>4</v>
      </c>
    </row>
    <row r="3671" spans="1:12" x14ac:dyDescent="0.3">
      <c r="A3671" s="317">
        <v>43054.003477546299</v>
      </c>
      <c r="B3671" s="318">
        <v>35294.256000000001</v>
      </c>
      <c r="C3671" s="355">
        <f>B3671-B3670</f>
        <v>0.29800000000250293</v>
      </c>
      <c r="D3671" s="420">
        <f>C3671/2</f>
        <v>0.14900000000125146</v>
      </c>
      <c r="H3671" s="337"/>
      <c r="I3671" s="333"/>
      <c r="J3671" s="82">
        <v>97</v>
      </c>
      <c r="K3671" s="82">
        <v>1</v>
      </c>
    </row>
    <row r="3672" spans="1:12" x14ac:dyDescent="0.3">
      <c r="A3672" s="317">
        <v>43054.045144270836</v>
      </c>
      <c r="B3672" s="318">
        <v>35294.550999999999</v>
      </c>
      <c r="C3672" s="355">
        <f>B3672-B3671</f>
        <v>0.29499999999825377</v>
      </c>
      <c r="D3672" s="420">
        <f>C3672/2</f>
        <v>0.14749999999912689</v>
      </c>
      <c r="H3672" s="337"/>
      <c r="I3672" s="333"/>
      <c r="J3672" s="82">
        <v>98</v>
      </c>
      <c r="K3672" s="319">
        <v>2</v>
      </c>
    </row>
    <row r="3673" spans="1:12" x14ac:dyDescent="0.3">
      <c r="A3673" s="317">
        <v>43054.086810995374</v>
      </c>
      <c r="B3673" s="318">
        <v>35294.839999999997</v>
      </c>
      <c r="C3673" s="355">
        <f>B3673-B3672</f>
        <v>0.28899999999703141</v>
      </c>
      <c r="D3673" s="420">
        <f>C3673/2</f>
        <v>0.1444999999985157</v>
      </c>
      <c r="H3673" s="337"/>
      <c r="I3673" s="333"/>
      <c r="J3673" s="82">
        <v>99</v>
      </c>
      <c r="K3673" s="320">
        <v>3</v>
      </c>
    </row>
    <row r="3674" spans="1:12" x14ac:dyDescent="0.3">
      <c r="A3674" s="317">
        <v>43054.128477719911</v>
      </c>
      <c r="B3674" s="318">
        <v>35295.144</v>
      </c>
      <c r="C3674" s="355">
        <f>B3674-B3673</f>
        <v>0.30400000000372529</v>
      </c>
      <c r="D3674" s="420">
        <f>C3674/2</f>
        <v>0.15200000000186265</v>
      </c>
      <c r="H3674" s="337"/>
      <c r="I3674" s="333"/>
      <c r="J3674" s="82">
        <v>100</v>
      </c>
      <c r="K3674" s="321">
        <v>4</v>
      </c>
    </row>
    <row r="3675" spans="1:12" x14ac:dyDescent="0.3">
      <c r="A3675" s="317">
        <v>43055.370833333334</v>
      </c>
      <c r="B3675" s="318">
        <v>35303.525000000001</v>
      </c>
      <c r="C3675" s="355"/>
      <c r="D3675" s="420"/>
      <c r="H3675" s="337"/>
      <c r="I3675" s="333"/>
      <c r="K3675" s="82">
        <v>1</v>
      </c>
    </row>
    <row r="3676" spans="1:12" x14ac:dyDescent="0.3">
      <c r="A3676" s="317">
        <v>43055.379861111112</v>
      </c>
      <c r="B3676" s="318">
        <v>35303.811999999998</v>
      </c>
      <c r="C3676" s="355">
        <f t="shared" ref="C3676:C3739" si="56">B3676-B3675</f>
        <v>0.28699999999662396</v>
      </c>
      <c r="D3676" s="420">
        <f t="shared" ref="D3676:D3739" si="57">C3676/2</f>
        <v>0.14349999999831198</v>
      </c>
      <c r="H3676" s="337"/>
      <c r="I3676" s="333"/>
      <c r="J3676" s="82">
        <v>1</v>
      </c>
      <c r="K3676" s="319">
        <v>2</v>
      </c>
      <c r="L3676" s="345" t="s">
        <v>313</v>
      </c>
    </row>
    <row r="3677" spans="1:12" x14ac:dyDescent="0.3">
      <c r="A3677" s="317">
        <v>43055.421527777777</v>
      </c>
      <c r="B3677" s="318">
        <v>35304.112000000001</v>
      </c>
      <c r="C3677" s="355">
        <f t="shared" si="56"/>
        <v>0.30000000000291038</v>
      </c>
      <c r="D3677" s="420">
        <f t="shared" si="57"/>
        <v>0.15000000000145519</v>
      </c>
      <c r="H3677" s="337"/>
      <c r="I3677" s="333"/>
      <c r="J3677" s="82">
        <v>2</v>
      </c>
      <c r="K3677" s="320">
        <v>3</v>
      </c>
    </row>
    <row r="3678" spans="1:12" x14ac:dyDescent="0.3">
      <c r="A3678" s="317">
        <v>43055.463194444441</v>
      </c>
      <c r="B3678" s="318">
        <v>35304.402999999998</v>
      </c>
      <c r="C3678" s="355">
        <f t="shared" si="56"/>
        <v>0.29099999999743886</v>
      </c>
      <c r="D3678" s="420">
        <f t="shared" si="57"/>
        <v>0.14549999999871943</v>
      </c>
      <c r="H3678" s="337"/>
      <c r="I3678" s="333"/>
      <c r="J3678" s="82">
        <v>3</v>
      </c>
      <c r="K3678" s="321">
        <v>4</v>
      </c>
    </row>
    <row r="3679" spans="1:12" x14ac:dyDescent="0.3">
      <c r="A3679" s="317">
        <v>43055.504860937501</v>
      </c>
      <c r="B3679" s="318">
        <v>35304.684999999998</v>
      </c>
      <c r="C3679" s="355">
        <f t="shared" si="56"/>
        <v>0.2819999999992433</v>
      </c>
      <c r="D3679" s="420">
        <f t="shared" si="57"/>
        <v>0.14099999999962165</v>
      </c>
      <c r="H3679" s="337"/>
      <c r="I3679" s="333"/>
      <c r="J3679" s="82">
        <v>4</v>
      </c>
      <c r="K3679" s="82">
        <v>1</v>
      </c>
    </row>
    <row r="3680" spans="1:12" x14ac:dyDescent="0.3">
      <c r="A3680" s="317">
        <v>43055.546527546299</v>
      </c>
      <c r="B3680" s="318">
        <v>35304.976000000002</v>
      </c>
      <c r="C3680" s="355">
        <f t="shared" si="56"/>
        <v>0.29100000000471482</v>
      </c>
      <c r="D3680" s="420">
        <f t="shared" si="57"/>
        <v>0.14550000000235741</v>
      </c>
      <c r="H3680" s="337"/>
      <c r="I3680" s="333"/>
      <c r="J3680" s="82">
        <v>5</v>
      </c>
      <c r="K3680" s="319">
        <v>2</v>
      </c>
    </row>
    <row r="3681" spans="1:11" x14ac:dyDescent="0.3">
      <c r="A3681" s="317">
        <v>43055.588194155091</v>
      </c>
      <c r="B3681" s="318">
        <v>35305.267999999996</v>
      </c>
      <c r="C3681" s="355">
        <f t="shared" si="56"/>
        <v>0.29199999999400461</v>
      </c>
      <c r="D3681" s="420">
        <f t="shared" si="57"/>
        <v>0.14599999999700231</v>
      </c>
      <c r="H3681" s="337"/>
      <c r="I3681" s="333"/>
      <c r="J3681" s="82">
        <v>6</v>
      </c>
      <c r="K3681" s="320">
        <v>3</v>
      </c>
    </row>
    <row r="3682" spans="1:11" x14ac:dyDescent="0.3">
      <c r="A3682" s="317">
        <v>43055.629860763889</v>
      </c>
      <c r="B3682" s="318">
        <v>35305.553</v>
      </c>
      <c r="C3682" s="355">
        <f t="shared" si="56"/>
        <v>0.28500000000349246</v>
      </c>
      <c r="D3682" s="420">
        <f t="shared" si="57"/>
        <v>0.14250000000174623</v>
      </c>
      <c r="H3682" s="337"/>
      <c r="I3682" s="333"/>
      <c r="J3682" s="82">
        <v>7</v>
      </c>
      <c r="K3682" s="321">
        <v>4</v>
      </c>
    </row>
    <row r="3683" spans="1:11" x14ac:dyDescent="0.3">
      <c r="A3683" s="317">
        <v>43055.671527372688</v>
      </c>
      <c r="B3683" s="318">
        <v>35305.834000000003</v>
      </c>
      <c r="C3683" s="355">
        <f t="shared" si="56"/>
        <v>0.28100000000267755</v>
      </c>
      <c r="D3683" s="420">
        <f t="shared" si="57"/>
        <v>0.14050000000133878</v>
      </c>
      <c r="H3683" s="337"/>
      <c r="I3683" s="333"/>
      <c r="J3683" s="82">
        <v>8</v>
      </c>
      <c r="K3683" s="82">
        <v>1</v>
      </c>
    </row>
    <row r="3684" spans="1:11" x14ac:dyDescent="0.3">
      <c r="A3684" s="317">
        <v>43055.713193981479</v>
      </c>
      <c r="B3684" s="318">
        <v>35306.129000000001</v>
      </c>
      <c r="C3684" s="355">
        <f t="shared" si="56"/>
        <v>0.29499999999825377</v>
      </c>
      <c r="D3684" s="420">
        <f t="shared" si="57"/>
        <v>0.14749999999912689</v>
      </c>
      <c r="H3684" s="337"/>
      <c r="I3684" s="333"/>
      <c r="J3684" s="82">
        <v>9</v>
      </c>
      <c r="K3684" s="319">
        <v>2</v>
      </c>
    </row>
    <row r="3685" spans="1:11" x14ac:dyDescent="0.3">
      <c r="A3685" s="317">
        <v>43055.754860590278</v>
      </c>
      <c r="B3685" s="318">
        <v>35306.411999999997</v>
      </c>
      <c r="C3685" s="355">
        <f t="shared" si="56"/>
        <v>0.28299999999580905</v>
      </c>
      <c r="D3685" s="420">
        <f t="shared" si="57"/>
        <v>0.14149999999790452</v>
      </c>
      <c r="H3685" s="337"/>
      <c r="I3685" s="333"/>
      <c r="J3685" s="82">
        <v>10</v>
      </c>
      <c r="K3685" s="320">
        <v>3</v>
      </c>
    </row>
    <row r="3686" spans="1:11" x14ac:dyDescent="0.3">
      <c r="A3686" s="317">
        <v>43055.796527199076</v>
      </c>
      <c r="B3686" s="318">
        <v>35306.684000000001</v>
      </c>
      <c r="C3686" s="355">
        <f t="shared" si="56"/>
        <v>0.27200000000448199</v>
      </c>
      <c r="D3686" s="420">
        <f t="shared" si="57"/>
        <v>0.13600000000224099</v>
      </c>
      <c r="H3686" s="337"/>
      <c r="I3686" s="333"/>
      <c r="J3686" s="82">
        <v>11</v>
      </c>
      <c r="K3686" s="321">
        <v>4</v>
      </c>
    </row>
    <row r="3687" spans="1:11" x14ac:dyDescent="0.3">
      <c r="A3687" s="317">
        <v>43055.838193807867</v>
      </c>
      <c r="B3687" s="318">
        <v>35306.966999999997</v>
      </c>
      <c r="C3687" s="355">
        <f t="shared" si="56"/>
        <v>0.28299999999580905</v>
      </c>
      <c r="D3687" s="420">
        <f t="shared" si="57"/>
        <v>0.14149999999790452</v>
      </c>
      <c r="H3687" s="337"/>
      <c r="I3687" s="333"/>
      <c r="J3687" s="82">
        <v>12</v>
      </c>
      <c r="K3687" s="82">
        <v>1</v>
      </c>
    </row>
    <row r="3688" spans="1:11" x14ac:dyDescent="0.3">
      <c r="A3688" s="317">
        <v>43055.879860416666</v>
      </c>
      <c r="B3688" s="318">
        <v>35307.237000000001</v>
      </c>
      <c r="C3688" s="355">
        <f t="shared" si="56"/>
        <v>0.27000000000407454</v>
      </c>
      <c r="D3688" s="420">
        <f t="shared" si="57"/>
        <v>0.13500000000203727</v>
      </c>
      <c r="H3688" s="337"/>
      <c r="I3688" s="333"/>
      <c r="J3688" s="82">
        <v>13</v>
      </c>
      <c r="K3688" s="319">
        <v>2</v>
      </c>
    </row>
    <row r="3689" spans="1:11" x14ac:dyDescent="0.3">
      <c r="A3689" s="317">
        <v>43055.921527025464</v>
      </c>
      <c r="B3689" s="318">
        <v>35307.517999999996</v>
      </c>
      <c r="C3689" s="355">
        <f t="shared" si="56"/>
        <v>0.28099999999540159</v>
      </c>
      <c r="D3689" s="420">
        <f t="shared" si="57"/>
        <v>0.1404999999977008</v>
      </c>
      <c r="H3689" s="337"/>
      <c r="I3689" s="333"/>
      <c r="J3689" s="82">
        <v>14</v>
      </c>
      <c r="K3689" s="320">
        <v>3</v>
      </c>
    </row>
    <row r="3690" spans="1:11" x14ac:dyDescent="0.3">
      <c r="A3690" s="317">
        <v>43055.963193634256</v>
      </c>
      <c r="B3690" s="318">
        <v>35307.79</v>
      </c>
      <c r="C3690" s="355">
        <f t="shared" si="56"/>
        <v>0.27200000000448199</v>
      </c>
      <c r="D3690" s="420">
        <f t="shared" si="57"/>
        <v>0.13600000000224099</v>
      </c>
      <c r="E3690" s="336">
        <f>SUM(C3671:C3690)*7.4805194805</f>
        <v>40.776311688212466</v>
      </c>
      <c r="F3690" s="324">
        <f>AVERAGE(D3671:D3690)</f>
        <v>0.14344736842107714</v>
      </c>
      <c r="G3690" s="324">
        <f>_xlfn.STDEV.S(D3671:D3690)</f>
        <v>4.7723006819265137E-3</v>
      </c>
      <c r="H3690" s="337"/>
      <c r="I3690" s="333"/>
      <c r="J3690" s="82">
        <v>15</v>
      </c>
      <c r="K3690" s="321">
        <v>4</v>
      </c>
    </row>
    <row r="3691" spans="1:11" x14ac:dyDescent="0.3">
      <c r="A3691" s="317">
        <v>43056.004860243054</v>
      </c>
      <c r="B3691" s="318">
        <v>35308.076999999997</v>
      </c>
      <c r="C3691" s="355">
        <f t="shared" si="56"/>
        <v>0.28699999999662396</v>
      </c>
      <c r="D3691" s="420">
        <f t="shared" si="57"/>
        <v>0.14349999999831198</v>
      </c>
      <c r="E3691" s="68"/>
      <c r="F3691" s="66"/>
      <c r="G3691" s="66"/>
      <c r="H3691" s="337"/>
      <c r="I3691" s="333"/>
      <c r="J3691" s="82">
        <v>16</v>
      </c>
      <c r="K3691" s="82">
        <v>1</v>
      </c>
    </row>
    <row r="3692" spans="1:11" x14ac:dyDescent="0.3">
      <c r="A3692" s="317">
        <v>43056.046526851853</v>
      </c>
      <c r="B3692" s="318">
        <v>35308.362000000001</v>
      </c>
      <c r="C3692" s="355">
        <f t="shared" si="56"/>
        <v>0.28500000000349246</v>
      </c>
      <c r="D3692" s="420">
        <f t="shared" si="57"/>
        <v>0.14250000000174623</v>
      </c>
      <c r="E3692" s="66"/>
      <c r="F3692" s="66"/>
      <c r="G3692" s="66"/>
      <c r="H3692" s="337"/>
      <c r="I3692" s="333"/>
      <c r="J3692" s="82">
        <v>17</v>
      </c>
      <c r="K3692" s="319">
        <v>2</v>
      </c>
    </row>
    <row r="3693" spans="1:11" x14ac:dyDescent="0.3">
      <c r="A3693" s="317">
        <v>43056.088193460651</v>
      </c>
      <c r="B3693" s="318">
        <v>35308.644</v>
      </c>
      <c r="C3693" s="355">
        <f t="shared" si="56"/>
        <v>0.2819999999992433</v>
      </c>
      <c r="D3693" s="420">
        <f t="shared" si="57"/>
        <v>0.14099999999962165</v>
      </c>
      <c r="H3693" s="337"/>
      <c r="I3693" s="333"/>
      <c r="J3693" s="82">
        <v>18</v>
      </c>
      <c r="K3693" s="320">
        <v>3</v>
      </c>
    </row>
    <row r="3694" spans="1:11" x14ac:dyDescent="0.3">
      <c r="A3694" s="317">
        <v>43056.129860069443</v>
      </c>
      <c r="B3694" s="318">
        <v>35308.932000000001</v>
      </c>
      <c r="C3694" s="355">
        <f t="shared" si="56"/>
        <v>0.28800000000046566</v>
      </c>
      <c r="D3694" s="420">
        <f t="shared" si="57"/>
        <v>0.14400000000023283</v>
      </c>
      <c r="H3694" s="337"/>
      <c r="I3694" s="333"/>
      <c r="J3694" s="82">
        <v>19</v>
      </c>
      <c r="K3694" s="321">
        <v>4</v>
      </c>
    </row>
    <row r="3695" spans="1:11" x14ac:dyDescent="0.3">
      <c r="A3695" s="317">
        <v>43056.171526678241</v>
      </c>
      <c r="B3695" s="318">
        <v>35309.230000000003</v>
      </c>
      <c r="C3695" s="355">
        <f t="shared" si="56"/>
        <v>0.29800000000250293</v>
      </c>
      <c r="D3695" s="420">
        <f t="shared" si="57"/>
        <v>0.14900000000125146</v>
      </c>
      <c r="H3695" s="337"/>
      <c r="I3695" s="333"/>
      <c r="J3695" s="82">
        <v>20</v>
      </c>
      <c r="K3695" s="82">
        <v>1</v>
      </c>
    </row>
    <row r="3696" spans="1:11" x14ac:dyDescent="0.3">
      <c r="A3696" s="317">
        <v>43056.21319328704</v>
      </c>
      <c r="B3696" s="318">
        <v>35309.521000000001</v>
      </c>
      <c r="C3696" s="355">
        <f t="shared" si="56"/>
        <v>0.29099999999743886</v>
      </c>
      <c r="D3696" s="420">
        <f t="shared" si="57"/>
        <v>0.14549999999871943</v>
      </c>
      <c r="H3696" s="337"/>
      <c r="I3696" s="333"/>
      <c r="J3696" s="82">
        <v>21</v>
      </c>
      <c r="K3696" s="319">
        <v>2</v>
      </c>
    </row>
    <row r="3697" spans="1:11" x14ac:dyDescent="0.3">
      <c r="A3697" s="317">
        <v>43056.254859895831</v>
      </c>
      <c r="B3697" s="318">
        <v>35309.803</v>
      </c>
      <c r="C3697" s="355">
        <f t="shared" si="56"/>
        <v>0.2819999999992433</v>
      </c>
      <c r="D3697" s="420">
        <f t="shared" si="57"/>
        <v>0.14099999999962165</v>
      </c>
      <c r="H3697" s="337"/>
      <c r="I3697" s="333"/>
      <c r="J3697" s="82">
        <v>22</v>
      </c>
      <c r="K3697" s="320">
        <v>3</v>
      </c>
    </row>
    <row r="3698" spans="1:11" x14ac:dyDescent="0.3">
      <c r="A3698" s="317">
        <v>43056.29652650463</v>
      </c>
      <c r="B3698" s="318">
        <v>35310.1</v>
      </c>
      <c r="C3698" s="355">
        <f t="shared" si="56"/>
        <v>0.29699999999866122</v>
      </c>
      <c r="D3698" s="420">
        <f t="shared" si="57"/>
        <v>0.14849999999933061</v>
      </c>
      <c r="H3698" s="337"/>
      <c r="I3698" s="333"/>
      <c r="J3698" s="82">
        <v>23</v>
      </c>
      <c r="K3698" s="321">
        <v>4</v>
      </c>
    </row>
    <row r="3699" spans="1:11" x14ac:dyDescent="0.3">
      <c r="A3699" s="317">
        <v>43056.338193113428</v>
      </c>
      <c r="B3699" s="318">
        <v>35310.396999999997</v>
      </c>
      <c r="C3699" s="355">
        <f t="shared" si="56"/>
        <v>0.29699999999866122</v>
      </c>
      <c r="D3699" s="420">
        <f t="shared" si="57"/>
        <v>0.14849999999933061</v>
      </c>
      <c r="H3699" s="337"/>
      <c r="I3699" s="333"/>
      <c r="J3699" s="82">
        <v>24</v>
      </c>
      <c r="K3699" s="82">
        <v>1</v>
      </c>
    </row>
    <row r="3700" spans="1:11" x14ac:dyDescent="0.3">
      <c r="A3700" s="317">
        <v>43056.379859722219</v>
      </c>
      <c r="B3700" s="318">
        <v>35310.682000000001</v>
      </c>
      <c r="C3700" s="355">
        <f t="shared" si="56"/>
        <v>0.28500000000349246</v>
      </c>
      <c r="D3700" s="420">
        <f t="shared" si="57"/>
        <v>0.14250000000174623</v>
      </c>
      <c r="H3700" s="337"/>
      <c r="I3700" s="333"/>
      <c r="J3700" s="82">
        <v>25</v>
      </c>
      <c r="K3700" s="319">
        <v>2</v>
      </c>
    </row>
    <row r="3701" spans="1:11" x14ac:dyDescent="0.3">
      <c r="A3701" s="317">
        <v>43056.421526331018</v>
      </c>
      <c r="B3701" s="318">
        <v>35310.985999999997</v>
      </c>
      <c r="C3701" s="355">
        <f t="shared" si="56"/>
        <v>0.30399999999644933</v>
      </c>
      <c r="D3701" s="420">
        <f t="shared" si="57"/>
        <v>0.15199999999822467</v>
      </c>
      <c r="H3701" s="337"/>
      <c r="I3701" s="333"/>
      <c r="J3701" s="82">
        <v>26</v>
      </c>
      <c r="K3701" s="320">
        <v>3</v>
      </c>
    </row>
    <row r="3702" spans="1:11" x14ac:dyDescent="0.3">
      <c r="A3702" s="317">
        <v>43056.463192939817</v>
      </c>
      <c r="B3702" s="318">
        <v>35311.269</v>
      </c>
      <c r="C3702" s="355">
        <f t="shared" si="56"/>
        <v>0.28300000000308501</v>
      </c>
      <c r="D3702" s="420">
        <f t="shared" si="57"/>
        <v>0.1415000000015425</v>
      </c>
      <c r="H3702" s="337"/>
      <c r="I3702" s="333"/>
      <c r="J3702" s="82">
        <v>27</v>
      </c>
      <c r="K3702" s="321">
        <v>4</v>
      </c>
    </row>
    <row r="3703" spans="1:11" x14ac:dyDescent="0.3">
      <c r="A3703" s="317">
        <v>43056.504859548608</v>
      </c>
      <c r="B3703" s="318">
        <v>35311.552000000003</v>
      </c>
      <c r="C3703" s="355">
        <f t="shared" si="56"/>
        <v>0.28300000000308501</v>
      </c>
      <c r="D3703" s="420">
        <f t="shared" si="57"/>
        <v>0.1415000000015425</v>
      </c>
      <c r="H3703" s="337"/>
      <c r="I3703" s="333"/>
      <c r="J3703" s="82">
        <v>28</v>
      </c>
      <c r="K3703" s="82">
        <v>1</v>
      </c>
    </row>
    <row r="3704" spans="1:11" x14ac:dyDescent="0.3">
      <c r="A3704" s="317">
        <v>43056.546526157406</v>
      </c>
      <c r="B3704" s="318">
        <v>35311.834000000003</v>
      </c>
      <c r="C3704" s="355">
        <f t="shared" si="56"/>
        <v>0.2819999999992433</v>
      </c>
      <c r="D3704" s="420">
        <f t="shared" si="57"/>
        <v>0.14099999999962165</v>
      </c>
      <c r="H3704" s="337"/>
      <c r="I3704" s="333"/>
      <c r="J3704" s="82">
        <v>29</v>
      </c>
      <c r="K3704" s="319">
        <v>2</v>
      </c>
    </row>
    <row r="3705" spans="1:11" x14ac:dyDescent="0.3">
      <c r="A3705" s="317">
        <v>43056.588192766205</v>
      </c>
      <c r="B3705" s="318">
        <v>35312.127</v>
      </c>
      <c r="C3705" s="355">
        <f t="shared" si="56"/>
        <v>0.29299999999784632</v>
      </c>
      <c r="D3705" s="420">
        <f t="shared" si="57"/>
        <v>0.14649999999892316</v>
      </c>
      <c r="H3705" s="337"/>
      <c r="I3705" s="333"/>
      <c r="J3705" s="82">
        <v>30</v>
      </c>
      <c r="K3705" s="320">
        <v>3</v>
      </c>
    </row>
    <row r="3706" spans="1:11" x14ac:dyDescent="0.3">
      <c r="A3706" s="317">
        <v>43056.629859375003</v>
      </c>
      <c r="B3706" s="318">
        <v>35312.410000000003</v>
      </c>
      <c r="C3706" s="355">
        <f t="shared" si="56"/>
        <v>0.28300000000308501</v>
      </c>
      <c r="D3706" s="420">
        <f t="shared" si="57"/>
        <v>0.1415000000015425</v>
      </c>
      <c r="H3706" s="337"/>
      <c r="I3706" s="333"/>
      <c r="J3706" s="82">
        <v>31</v>
      </c>
      <c r="K3706" s="321">
        <v>4</v>
      </c>
    </row>
    <row r="3707" spans="1:11" x14ac:dyDescent="0.3">
      <c r="A3707" s="317">
        <v>43056.671525983795</v>
      </c>
      <c r="B3707" s="318">
        <v>35312.682999999997</v>
      </c>
      <c r="C3707" s="355">
        <f t="shared" si="56"/>
        <v>0.27299999999377178</v>
      </c>
      <c r="D3707" s="420">
        <f t="shared" si="57"/>
        <v>0.13649999999688589</v>
      </c>
      <c r="H3707" s="337"/>
      <c r="I3707" s="333"/>
      <c r="J3707" s="82">
        <v>32</v>
      </c>
      <c r="K3707" s="82">
        <v>1</v>
      </c>
    </row>
    <row r="3708" spans="1:11" x14ac:dyDescent="0.3">
      <c r="A3708" s="317">
        <v>43056.713192592593</v>
      </c>
      <c r="B3708" s="318">
        <v>35312.947999999997</v>
      </c>
      <c r="C3708" s="355">
        <f t="shared" si="56"/>
        <v>0.26499999999941792</v>
      </c>
      <c r="D3708" s="420">
        <f t="shared" si="57"/>
        <v>0.13249999999970896</v>
      </c>
      <c r="H3708" s="337"/>
      <c r="I3708" s="333"/>
      <c r="J3708" s="82">
        <v>33</v>
      </c>
      <c r="K3708" s="319">
        <v>2</v>
      </c>
    </row>
    <row r="3709" spans="1:11" x14ac:dyDescent="0.3">
      <c r="A3709" s="317">
        <v>43056.754859201392</v>
      </c>
      <c r="B3709" s="318">
        <v>35313.235000000001</v>
      </c>
      <c r="C3709" s="355">
        <f t="shared" si="56"/>
        <v>0.28700000000389991</v>
      </c>
      <c r="D3709" s="420">
        <f t="shared" si="57"/>
        <v>0.14350000000194996</v>
      </c>
      <c r="H3709" s="337"/>
      <c r="I3709" s="333"/>
      <c r="J3709" s="82">
        <v>34</v>
      </c>
      <c r="K3709" s="320">
        <v>3</v>
      </c>
    </row>
    <row r="3710" spans="1:11" x14ac:dyDescent="0.3">
      <c r="A3710" s="317">
        <v>43056.796525810183</v>
      </c>
      <c r="B3710" s="318">
        <v>35313.514000000003</v>
      </c>
      <c r="C3710" s="355">
        <f t="shared" si="56"/>
        <v>0.2790000000022701</v>
      </c>
      <c r="D3710" s="420">
        <f t="shared" si="57"/>
        <v>0.13950000000113505</v>
      </c>
      <c r="H3710" s="337"/>
      <c r="I3710" s="333"/>
      <c r="J3710" s="82">
        <v>35</v>
      </c>
      <c r="K3710" s="321">
        <v>4</v>
      </c>
    </row>
    <row r="3711" spans="1:11" x14ac:dyDescent="0.3">
      <c r="A3711" s="317">
        <v>43056.838192418982</v>
      </c>
      <c r="B3711" s="318">
        <v>35313.788</v>
      </c>
      <c r="C3711" s="355">
        <f t="shared" si="56"/>
        <v>0.27399999999761349</v>
      </c>
      <c r="D3711" s="420">
        <f t="shared" si="57"/>
        <v>0.13699999999880674</v>
      </c>
      <c r="H3711" s="337"/>
      <c r="I3711" s="333"/>
      <c r="J3711" s="82">
        <v>36</v>
      </c>
      <c r="K3711" s="82">
        <v>1</v>
      </c>
    </row>
    <row r="3712" spans="1:11" x14ac:dyDescent="0.3">
      <c r="A3712" s="317">
        <v>43056.87985902778</v>
      </c>
      <c r="B3712" s="318">
        <v>35314.072</v>
      </c>
      <c r="C3712" s="355">
        <f t="shared" si="56"/>
        <v>0.28399999999965075</v>
      </c>
      <c r="D3712" s="420">
        <f t="shared" si="57"/>
        <v>0.14199999999982538</v>
      </c>
      <c r="H3712" s="337"/>
      <c r="I3712" s="333"/>
      <c r="J3712" s="82">
        <v>37</v>
      </c>
      <c r="K3712" s="319">
        <v>2</v>
      </c>
    </row>
    <row r="3713" spans="1:11" x14ac:dyDescent="0.3">
      <c r="A3713" s="317">
        <v>43056.921525636571</v>
      </c>
      <c r="B3713" s="318">
        <v>35314.351000000002</v>
      </c>
      <c r="C3713" s="355">
        <f t="shared" si="56"/>
        <v>0.2790000000022701</v>
      </c>
      <c r="D3713" s="420">
        <f t="shared" si="57"/>
        <v>0.13950000000113505</v>
      </c>
      <c r="H3713" s="337"/>
      <c r="I3713" s="333"/>
      <c r="J3713" s="82">
        <v>38</v>
      </c>
      <c r="K3713" s="320">
        <v>3</v>
      </c>
    </row>
    <row r="3714" spans="1:11" x14ac:dyDescent="0.3">
      <c r="A3714" s="317">
        <v>43056.96319224537</v>
      </c>
      <c r="B3714" s="318">
        <v>35314.622000000003</v>
      </c>
      <c r="C3714" s="355">
        <f t="shared" si="56"/>
        <v>0.27100000000064028</v>
      </c>
      <c r="D3714" s="420">
        <f t="shared" si="57"/>
        <v>0.13550000000032014</v>
      </c>
      <c r="E3714" s="336">
        <f>SUM(C3691:C3714)*7.4805194805</f>
        <v>51.106909090792108</v>
      </c>
      <c r="F3714" s="324">
        <f>AVERAGE(D3691:D3714)</f>
        <v>0.14233333333337819</v>
      </c>
      <c r="G3714" s="324">
        <f>_xlfn.STDEV.S(D3691:D3714)</f>
        <v>4.5508400243090665E-3</v>
      </c>
      <c r="H3714" s="337"/>
      <c r="I3714" s="333"/>
      <c r="J3714" s="82">
        <v>39</v>
      </c>
      <c r="K3714" s="321">
        <v>4</v>
      </c>
    </row>
    <row r="3715" spans="1:11" x14ac:dyDescent="0.3">
      <c r="A3715" s="317">
        <v>43057.004858854169</v>
      </c>
      <c r="B3715" s="318">
        <v>35314.902000000002</v>
      </c>
      <c r="C3715" s="355">
        <f t="shared" si="56"/>
        <v>0.27999999999883585</v>
      </c>
      <c r="D3715" s="420">
        <f t="shared" si="57"/>
        <v>0.13999999999941792</v>
      </c>
      <c r="H3715" s="337"/>
      <c r="I3715" s="333"/>
      <c r="J3715" s="82">
        <v>40</v>
      </c>
      <c r="K3715" s="82">
        <v>1</v>
      </c>
    </row>
    <row r="3716" spans="1:11" x14ac:dyDescent="0.3">
      <c r="A3716" s="317">
        <v>43057.04652546296</v>
      </c>
      <c r="B3716" s="318">
        <v>35315.192000000003</v>
      </c>
      <c r="C3716" s="355">
        <f t="shared" si="56"/>
        <v>0.29000000000087311</v>
      </c>
      <c r="D3716" s="420">
        <f t="shared" si="57"/>
        <v>0.14500000000043656</v>
      </c>
      <c r="H3716" s="337"/>
      <c r="I3716" s="333"/>
      <c r="J3716" s="82">
        <v>41</v>
      </c>
      <c r="K3716" s="319">
        <v>2</v>
      </c>
    </row>
    <row r="3717" spans="1:11" x14ac:dyDescent="0.3">
      <c r="A3717" s="317">
        <v>43057.088192071758</v>
      </c>
      <c r="B3717" s="318">
        <v>35315.476000000002</v>
      </c>
      <c r="C3717" s="355">
        <f t="shared" si="56"/>
        <v>0.28399999999965075</v>
      </c>
      <c r="D3717" s="420">
        <f t="shared" si="57"/>
        <v>0.14199999999982538</v>
      </c>
      <c r="H3717" s="337"/>
      <c r="I3717" s="333"/>
      <c r="J3717" s="82">
        <v>42</v>
      </c>
      <c r="K3717" s="320">
        <v>3</v>
      </c>
    </row>
    <row r="3718" spans="1:11" x14ac:dyDescent="0.3">
      <c r="A3718" s="317">
        <v>43057.129858680557</v>
      </c>
      <c r="B3718" s="318">
        <v>35315.75</v>
      </c>
      <c r="C3718" s="355">
        <f t="shared" si="56"/>
        <v>0.27399999999761349</v>
      </c>
      <c r="D3718" s="420">
        <f t="shared" si="57"/>
        <v>0.13699999999880674</v>
      </c>
      <c r="H3718" s="337"/>
      <c r="I3718" s="333"/>
      <c r="J3718" s="82">
        <v>43</v>
      </c>
      <c r="K3718" s="321">
        <v>4</v>
      </c>
    </row>
    <row r="3719" spans="1:11" x14ac:dyDescent="0.3">
      <c r="A3719" s="317">
        <v>43057.171525289355</v>
      </c>
      <c r="B3719" s="318">
        <v>35316.040999999997</v>
      </c>
      <c r="C3719" s="355">
        <f t="shared" si="56"/>
        <v>0.29099999999743886</v>
      </c>
      <c r="D3719" s="420">
        <f t="shared" si="57"/>
        <v>0.14549999999871943</v>
      </c>
      <c r="H3719" s="337"/>
      <c r="I3719" s="333"/>
      <c r="J3719" s="82">
        <v>44</v>
      </c>
      <c r="K3719" s="82">
        <v>1</v>
      </c>
    </row>
    <row r="3720" spans="1:11" x14ac:dyDescent="0.3">
      <c r="A3720" s="317">
        <v>43057.213191898147</v>
      </c>
      <c r="B3720" s="318">
        <v>35316.338000000003</v>
      </c>
      <c r="C3720" s="355">
        <f t="shared" si="56"/>
        <v>0.29700000000593718</v>
      </c>
      <c r="D3720" s="420">
        <f t="shared" si="57"/>
        <v>0.14850000000296859</v>
      </c>
      <c r="H3720" s="337"/>
      <c r="I3720" s="333"/>
      <c r="J3720" s="82">
        <v>45</v>
      </c>
      <c r="K3720" s="319">
        <v>2</v>
      </c>
    </row>
    <row r="3721" spans="1:11" x14ac:dyDescent="0.3">
      <c r="A3721" s="317">
        <v>43057.254858506945</v>
      </c>
      <c r="B3721" s="318">
        <v>35316.629000000001</v>
      </c>
      <c r="C3721" s="355">
        <f t="shared" si="56"/>
        <v>0.29099999999743886</v>
      </c>
      <c r="D3721" s="420">
        <f t="shared" si="57"/>
        <v>0.14549999999871943</v>
      </c>
      <c r="H3721" s="337"/>
      <c r="I3721" s="333"/>
      <c r="J3721" s="82">
        <v>46</v>
      </c>
      <c r="K3721" s="320">
        <v>3</v>
      </c>
    </row>
    <row r="3722" spans="1:11" x14ac:dyDescent="0.3">
      <c r="A3722" s="317">
        <v>43057.296525115744</v>
      </c>
      <c r="B3722" s="318">
        <v>35316.921000000002</v>
      </c>
      <c r="C3722" s="355">
        <f t="shared" si="56"/>
        <v>0.29200000000128057</v>
      </c>
      <c r="D3722" s="420">
        <f t="shared" si="57"/>
        <v>0.14600000000064028</v>
      </c>
      <c r="H3722" s="337"/>
      <c r="I3722" s="333"/>
      <c r="J3722" s="82">
        <v>47</v>
      </c>
      <c r="K3722" s="321">
        <v>4</v>
      </c>
    </row>
    <row r="3723" spans="1:11" x14ac:dyDescent="0.3">
      <c r="A3723" s="317">
        <v>43057.338191724535</v>
      </c>
      <c r="B3723" s="318">
        <v>35317.218000000001</v>
      </c>
      <c r="C3723" s="355">
        <f t="shared" si="56"/>
        <v>0.29699999999866122</v>
      </c>
      <c r="D3723" s="420">
        <f t="shared" si="57"/>
        <v>0.14849999999933061</v>
      </c>
      <c r="H3723" s="337"/>
      <c r="I3723" s="333"/>
      <c r="J3723" s="82">
        <v>48</v>
      </c>
      <c r="K3723" s="82">
        <v>1</v>
      </c>
    </row>
    <row r="3724" spans="1:11" x14ac:dyDescent="0.3">
      <c r="A3724" s="317">
        <v>43057.379858333334</v>
      </c>
      <c r="B3724" s="318">
        <v>35317.506999999998</v>
      </c>
      <c r="C3724" s="355">
        <f t="shared" si="56"/>
        <v>0.28899999999703141</v>
      </c>
      <c r="D3724" s="420">
        <f t="shared" si="57"/>
        <v>0.1444999999985157</v>
      </c>
      <c r="H3724" s="337"/>
      <c r="I3724" s="333"/>
      <c r="J3724" s="82">
        <v>49</v>
      </c>
      <c r="K3724" s="319">
        <v>2</v>
      </c>
    </row>
    <row r="3725" spans="1:11" x14ac:dyDescent="0.3">
      <c r="A3725" s="317">
        <v>43057.421524942132</v>
      </c>
      <c r="B3725" s="318">
        <v>35317.790999999997</v>
      </c>
      <c r="C3725" s="355">
        <f t="shared" si="56"/>
        <v>0.28399999999965075</v>
      </c>
      <c r="D3725" s="420">
        <f t="shared" si="57"/>
        <v>0.14199999999982538</v>
      </c>
      <c r="H3725" s="337"/>
      <c r="I3725" s="333"/>
      <c r="J3725" s="82">
        <v>50</v>
      </c>
      <c r="K3725" s="320">
        <v>3</v>
      </c>
    </row>
    <row r="3726" spans="1:11" x14ac:dyDescent="0.3">
      <c r="A3726" s="317">
        <v>43057.463191550924</v>
      </c>
      <c r="B3726" s="318">
        <v>35318.087</v>
      </c>
      <c r="C3726" s="355">
        <f t="shared" si="56"/>
        <v>0.29600000000209548</v>
      </c>
      <c r="D3726" s="420">
        <f t="shared" si="57"/>
        <v>0.14800000000104774</v>
      </c>
      <c r="H3726" s="337"/>
      <c r="I3726" s="333"/>
      <c r="J3726" s="82">
        <v>51</v>
      </c>
      <c r="K3726" s="321">
        <v>4</v>
      </c>
    </row>
    <row r="3727" spans="1:11" x14ac:dyDescent="0.3">
      <c r="A3727" s="317">
        <v>43057.504858159722</v>
      </c>
      <c r="B3727" s="318">
        <v>35318.377</v>
      </c>
      <c r="C3727" s="355">
        <f t="shared" si="56"/>
        <v>0.29000000000087311</v>
      </c>
      <c r="D3727" s="420">
        <f t="shared" si="57"/>
        <v>0.14500000000043656</v>
      </c>
      <c r="H3727" s="337"/>
      <c r="I3727" s="333"/>
      <c r="J3727" s="82">
        <v>52</v>
      </c>
      <c r="K3727" s="82">
        <v>1</v>
      </c>
    </row>
    <row r="3728" spans="1:11" x14ac:dyDescent="0.3">
      <c r="A3728" s="317">
        <v>43057.546524768521</v>
      </c>
      <c r="B3728" s="318">
        <v>35318.659</v>
      </c>
      <c r="C3728" s="355">
        <f t="shared" si="56"/>
        <v>0.2819999999992433</v>
      </c>
      <c r="D3728" s="420">
        <f t="shared" si="57"/>
        <v>0.14099999999962165</v>
      </c>
      <c r="H3728" s="337"/>
      <c r="I3728" s="333"/>
      <c r="J3728" s="82">
        <v>53</v>
      </c>
      <c r="K3728" s="319">
        <v>2</v>
      </c>
    </row>
    <row r="3729" spans="1:11" x14ac:dyDescent="0.3">
      <c r="A3729" s="317">
        <v>43057.588191377312</v>
      </c>
      <c r="B3729" s="318">
        <v>35318.93</v>
      </c>
      <c r="C3729" s="355">
        <f t="shared" si="56"/>
        <v>0.27100000000064028</v>
      </c>
      <c r="D3729" s="420">
        <f t="shared" si="57"/>
        <v>0.13550000000032014</v>
      </c>
      <c r="H3729" s="337"/>
      <c r="I3729" s="333"/>
      <c r="J3729" s="82">
        <v>54</v>
      </c>
      <c r="K3729" s="320">
        <v>3</v>
      </c>
    </row>
    <row r="3730" spans="1:11" x14ac:dyDescent="0.3">
      <c r="A3730" s="317">
        <v>43057.62985798611</v>
      </c>
      <c r="B3730" s="318">
        <v>35319.222000000002</v>
      </c>
      <c r="C3730" s="355">
        <f t="shared" si="56"/>
        <v>0.29200000000128057</v>
      </c>
      <c r="D3730" s="420">
        <f t="shared" si="57"/>
        <v>0.14600000000064028</v>
      </c>
      <c r="H3730" s="337"/>
      <c r="I3730" s="333"/>
      <c r="J3730" s="82">
        <v>55</v>
      </c>
      <c r="K3730" s="321">
        <v>4</v>
      </c>
    </row>
    <row r="3731" spans="1:11" x14ac:dyDescent="0.3">
      <c r="A3731" s="317">
        <v>43057.671524594909</v>
      </c>
      <c r="B3731" s="318">
        <v>35319.508999999998</v>
      </c>
      <c r="C3731" s="355">
        <f t="shared" si="56"/>
        <v>0.28699999999662396</v>
      </c>
      <c r="D3731" s="420">
        <f t="shared" si="57"/>
        <v>0.14349999999831198</v>
      </c>
      <c r="H3731" s="337"/>
      <c r="I3731" s="333"/>
      <c r="J3731" s="82">
        <v>56</v>
      </c>
      <c r="K3731" s="82">
        <v>1</v>
      </c>
    </row>
    <row r="3732" spans="1:11" x14ac:dyDescent="0.3">
      <c r="A3732" s="317">
        <v>43057.7131912037</v>
      </c>
      <c r="B3732" s="318">
        <v>35319.788999999997</v>
      </c>
      <c r="C3732" s="355">
        <f t="shared" si="56"/>
        <v>0.27999999999883585</v>
      </c>
      <c r="D3732" s="420">
        <f t="shared" si="57"/>
        <v>0.13999999999941792</v>
      </c>
      <c r="H3732" s="337"/>
      <c r="I3732" s="333"/>
      <c r="J3732" s="82">
        <v>57</v>
      </c>
      <c r="K3732" s="319">
        <v>2</v>
      </c>
    </row>
    <row r="3733" spans="1:11" x14ac:dyDescent="0.3">
      <c r="A3733" s="317">
        <v>43057.754857812499</v>
      </c>
      <c r="B3733" s="318">
        <v>35320.078000000001</v>
      </c>
      <c r="C3733" s="355">
        <f t="shared" si="56"/>
        <v>0.28900000000430737</v>
      </c>
      <c r="D3733" s="420">
        <f t="shared" si="57"/>
        <v>0.14450000000215368</v>
      </c>
      <c r="H3733" s="337"/>
      <c r="I3733" s="333"/>
      <c r="J3733" s="82">
        <v>58</v>
      </c>
      <c r="K3733" s="320">
        <v>3</v>
      </c>
    </row>
    <row r="3734" spans="1:11" x14ac:dyDescent="0.3">
      <c r="A3734" s="317">
        <v>43057.796524421297</v>
      </c>
      <c r="B3734" s="318">
        <v>35320.362000000001</v>
      </c>
      <c r="C3734" s="355">
        <f t="shared" si="56"/>
        <v>0.28399999999965075</v>
      </c>
      <c r="D3734" s="420">
        <f t="shared" si="57"/>
        <v>0.14199999999982538</v>
      </c>
      <c r="H3734" s="337"/>
      <c r="I3734" s="333"/>
      <c r="J3734" s="82">
        <v>59</v>
      </c>
      <c r="K3734" s="321">
        <v>4</v>
      </c>
    </row>
    <row r="3735" spans="1:11" x14ac:dyDescent="0.3">
      <c r="A3735" s="317">
        <v>43057.838191030096</v>
      </c>
      <c r="B3735" s="318">
        <v>35320.637999999999</v>
      </c>
      <c r="C3735" s="355">
        <f t="shared" si="56"/>
        <v>0.27599999999802094</v>
      </c>
      <c r="D3735" s="420">
        <f t="shared" si="57"/>
        <v>0.13799999999901047</v>
      </c>
      <c r="H3735" s="337"/>
      <c r="I3735" s="333"/>
      <c r="J3735" s="82">
        <v>60</v>
      </c>
      <c r="K3735" s="82">
        <v>1</v>
      </c>
    </row>
    <row r="3736" spans="1:11" x14ac:dyDescent="0.3">
      <c r="A3736" s="317">
        <v>43057.879857638887</v>
      </c>
      <c r="B3736" s="318">
        <v>35320.921000000002</v>
      </c>
      <c r="C3736" s="355">
        <f t="shared" si="56"/>
        <v>0.28300000000308501</v>
      </c>
      <c r="D3736" s="420">
        <f t="shared" si="57"/>
        <v>0.1415000000015425</v>
      </c>
      <c r="H3736" s="337"/>
      <c r="I3736" s="333"/>
      <c r="J3736" s="82">
        <v>61</v>
      </c>
      <c r="K3736" s="319">
        <v>2</v>
      </c>
    </row>
    <row r="3737" spans="1:11" x14ac:dyDescent="0.3">
      <c r="A3737" s="317">
        <v>43057.921524247686</v>
      </c>
      <c r="B3737" s="318">
        <v>35321.216999999997</v>
      </c>
      <c r="C3737" s="355">
        <f t="shared" si="56"/>
        <v>0.29599999999481952</v>
      </c>
      <c r="D3737" s="420">
        <f t="shared" si="57"/>
        <v>0.14799999999740976</v>
      </c>
      <c r="H3737" s="337"/>
      <c r="I3737" s="333"/>
      <c r="J3737" s="82">
        <v>62</v>
      </c>
      <c r="K3737" s="320">
        <v>3</v>
      </c>
    </row>
    <row r="3738" spans="1:11" x14ac:dyDescent="0.3">
      <c r="A3738" s="317">
        <v>43057.963190856484</v>
      </c>
      <c r="B3738" s="318">
        <v>35321.500999999997</v>
      </c>
      <c r="C3738" s="355">
        <f t="shared" si="56"/>
        <v>0.28399999999965075</v>
      </c>
      <c r="D3738" s="420">
        <f t="shared" si="57"/>
        <v>0.14199999999982538</v>
      </c>
      <c r="E3738" s="336">
        <f>SUM(C3715:C3738)*7.4805194805</f>
        <v>51.458493506311164</v>
      </c>
      <c r="F3738" s="324">
        <f>AVERAGE(D3715:D3738)</f>
        <v>0.14331249999986539</v>
      </c>
      <c r="G3738" s="324">
        <f>_xlfn.STDEV.S(D3715:D3738)</f>
        <v>3.5929051466518291E-3</v>
      </c>
      <c r="H3738" s="337"/>
      <c r="I3738" s="333"/>
      <c r="J3738" s="82">
        <v>63</v>
      </c>
      <c r="K3738" s="321">
        <v>4</v>
      </c>
    </row>
    <row r="3739" spans="1:11" x14ac:dyDescent="0.3">
      <c r="A3739" s="317">
        <v>43058.004857465276</v>
      </c>
      <c r="B3739" s="318">
        <v>35321.777999999998</v>
      </c>
      <c r="C3739" s="355">
        <f t="shared" si="56"/>
        <v>0.27700000000186265</v>
      </c>
      <c r="D3739" s="420">
        <f t="shared" si="57"/>
        <v>0.13850000000093132</v>
      </c>
      <c r="H3739" s="337"/>
      <c r="I3739" s="333"/>
      <c r="J3739" s="82">
        <v>64</v>
      </c>
      <c r="K3739" s="82">
        <v>1</v>
      </c>
    </row>
    <row r="3740" spans="1:11" x14ac:dyDescent="0.3">
      <c r="A3740" s="317">
        <v>43058.046524074074</v>
      </c>
      <c r="B3740" s="318">
        <v>35322.07</v>
      </c>
      <c r="C3740" s="355">
        <f t="shared" ref="C3740:C3805" si="58">B3740-B3739</f>
        <v>0.29200000000128057</v>
      </c>
      <c r="D3740" s="420">
        <f t="shared" ref="D3740:D3805" si="59">C3740/2</f>
        <v>0.14600000000064028</v>
      </c>
      <c r="H3740" s="337"/>
      <c r="I3740" s="333"/>
      <c r="J3740" s="82">
        <v>65</v>
      </c>
      <c r="K3740" s="319">
        <v>2</v>
      </c>
    </row>
    <row r="3741" spans="1:11" x14ac:dyDescent="0.3">
      <c r="A3741" s="317">
        <v>43058.088190682873</v>
      </c>
      <c r="B3741" s="318">
        <v>35322.362000000001</v>
      </c>
      <c r="C3741" s="355">
        <f t="shared" si="58"/>
        <v>0.29200000000128057</v>
      </c>
      <c r="D3741" s="420">
        <f t="shared" si="59"/>
        <v>0.14600000000064028</v>
      </c>
      <c r="H3741" s="337"/>
      <c r="I3741" s="333"/>
      <c r="J3741" s="82">
        <v>66</v>
      </c>
      <c r="K3741" s="320">
        <v>3</v>
      </c>
    </row>
    <row r="3742" spans="1:11" x14ac:dyDescent="0.3">
      <c r="A3742" s="317">
        <v>43058.129857291664</v>
      </c>
      <c r="B3742" s="318">
        <v>35322.65</v>
      </c>
      <c r="C3742" s="355">
        <f t="shared" si="58"/>
        <v>0.28800000000046566</v>
      </c>
      <c r="D3742" s="420">
        <f t="shared" si="59"/>
        <v>0.14400000000023283</v>
      </c>
      <c r="H3742" s="337"/>
      <c r="I3742" s="333"/>
      <c r="J3742" s="82">
        <v>67</v>
      </c>
      <c r="K3742" s="321">
        <v>4</v>
      </c>
    </row>
    <row r="3743" spans="1:11" x14ac:dyDescent="0.3">
      <c r="A3743" s="317">
        <v>43058.171523900462</v>
      </c>
      <c r="B3743" s="318">
        <v>35322.942000000003</v>
      </c>
      <c r="C3743" s="355">
        <f t="shared" si="58"/>
        <v>0.29200000000128057</v>
      </c>
      <c r="D3743" s="420">
        <f t="shared" si="59"/>
        <v>0.14600000000064028</v>
      </c>
      <c r="H3743" s="337"/>
      <c r="I3743" s="333"/>
      <c r="J3743" s="82">
        <v>68</v>
      </c>
      <c r="K3743" s="82">
        <v>1</v>
      </c>
    </row>
    <row r="3744" spans="1:11" x14ac:dyDescent="0.3">
      <c r="A3744" s="317">
        <v>43058.213190509261</v>
      </c>
      <c r="B3744" s="318">
        <v>35323.241999999998</v>
      </c>
      <c r="C3744" s="355">
        <f t="shared" si="58"/>
        <v>0.29999999999563443</v>
      </c>
      <c r="D3744" s="420">
        <f t="shared" si="59"/>
        <v>0.14999999999781721</v>
      </c>
      <c r="H3744" s="337"/>
      <c r="I3744" s="333"/>
      <c r="J3744" s="82">
        <v>69</v>
      </c>
      <c r="K3744" s="319">
        <v>2</v>
      </c>
    </row>
    <row r="3745" spans="1:11" x14ac:dyDescent="0.3">
      <c r="A3745" s="317">
        <v>43058.254857118052</v>
      </c>
      <c r="B3745" s="318">
        <v>35323.533000000003</v>
      </c>
      <c r="C3745" s="355">
        <f t="shared" si="58"/>
        <v>0.29100000000471482</v>
      </c>
      <c r="D3745" s="420">
        <f t="shared" si="59"/>
        <v>0.14550000000235741</v>
      </c>
      <c r="H3745" s="337"/>
      <c r="I3745" s="333"/>
      <c r="J3745" s="82">
        <v>70</v>
      </c>
      <c r="K3745" s="320">
        <v>3</v>
      </c>
    </row>
    <row r="3746" spans="1:11" x14ac:dyDescent="0.3">
      <c r="A3746" s="317">
        <v>43058.296523726851</v>
      </c>
      <c r="B3746" s="318">
        <v>35323.819000000003</v>
      </c>
      <c r="C3746" s="355">
        <f t="shared" si="58"/>
        <v>0.28600000000005821</v>
      </c>
      <c r="D3746" s="420">
        <f t="shared" si="59"/>
        <v>0.1430000000000291</v>
      </c>
      <c r="H3746" s="337"/>
      <c r="I3746" s="333"/>
      <c r="J3746" s="82">
        <v>71</v>
      </c>
      <c r="K3746" s="321">
        <v>4</v>
      </c>
    </row>
    <row r="3747" spans="1:11" x14ac:dyDescent="0.3">
      <c r="A3747" s="317">
        <v>43058.338190335649</v>
      </c>
      <c r="B3747" s="318">
        <v>35324.120999999999</v>
      </c>
      <c r="C3747" s="355">
        <f t="shared" si="58"/>
        <v>0.30199999999604188</v>
      </c>
      <c r="D3747" s="420">
        <f t="shared" si="59"/>
        <v>0.15099999999802094</v>
      </c>
      <c r="H3747" s="337"/>
      <c r="I3747" s="333"/>
      <c r="J3747" s="82">
        <v>72</v>
      </c>
      <c r="K3747" s="82">
        <v>1</v>
      </c>
    </row>
    <row r="3748" spans="1:11" x14ac:dyDescent="0.3">
      <c r="A3748" s="317">
        <v>43058.379856944448</v>
      </c>
      <c r="B3748" s="318">
        <v>35324.413</v>
      </c>
      <c r="C3748" s="355">
        <f t="shared" si="58"/>
        <v>0.29200000000128057</v>
      </c>
      <c r="D3748" s="420">
        <f t="shared" si="59"/>
        <v>0.14600000000064028</v>
      </c>
      <c r="H3748" s="337"/>
      <c r="I3748" s="333"/>
      <c r="J3748" s="82">
        <v>73</v>
      </c>
      <c r="K3748" s="319">
        <v>2</v>
      </c>
    </row>
    <row r="3749" spans="1:11" x14ac:dyDescent="0.3">
      <c r="A3749" s="317">
        <v>43058.421523553239</v>
      </c>
      <c r="B3749" s="318">
        <v>35324.690999999999</v>
      </c>
      <c r="C3749" s="355">
        <f t="shared" si="58"/>
        <v>0.27799999999842839</v>
      </c>
      <c r="D3749" s="420">
        <f t="shared" si="59"/>
        <v>0.1389999999992142</v>
      </c>
      <c r="H3749" s="337"/>
      <c r="I3749" s="333"/>
      <c r="J3749" s="82">
        <v>74</v>
      </c>
      <c r="K3749" s="320">
        <v>3</v>
      </c>
    </row>
    <row r="3750" spans="1:11" x14ac:dyDescent="0.3">
      <c r="A3750" s="317">
        <v>43058.463190162038</v>
      </c>
      <c r="B3750" s="318">
        <v>35324.972000000002</v>
      </c>
      <c r="C3750" s="355">
        <f t="shared" si="58"/>
        <v>0.28100000000267755</v>
      </c>
      <c r="D3750" s="420">
        <f t="shared" si="59"/>
        <v>0.14050000000133878</v>
      </c>
      <c r="H3750" s="337"/>
      <c r="I3750" s="333"/>
      <c r="J3750" s="82">
        <v>75</v>
      </c>
      <c r="K3750" s="321">
        <v>4</v>
      </c>
    </row>
    <row r="3751" spans="1:11" x14ac:dyDescent="0.3">
      <c r="A3751" s="317">
        <v>43058.504856770836</v>
      </c>
      <c r="B3751" s="318">
        <v>35325.245000000003</v>
      </c>
      <c r="C3751" s="355">
        <f t="shared" si="58"/>
        <v>0.27300000000104774</v>
      </c>
      <c r="D3751" s="420">
        <f t="shared" si="59"/>
        <v>0.13650000000052387</v>
      </c>
      <c r="H3751" s="337"/>
      <c r="I3751" s="333"/>
      <c r="J3751" s="82">
        <v>76</v>
      </c>
      <c r="K3751" s="82">
        <v>1</v>
      </c>
    </row>
    <row r="3752" spans="1:11" x14ac:dyDescent="0.3">
      <c r="A3752" s="317">
        <v>43058.546523379628</v>
      </c>
      <c r="B3752" s="318">
        <v>35325.527999999998</v>
      </c>
      <c r="C3752" s="355">
        <f t="shared" si="58"/>
        <v>0.28299999999580905</v>
      </c>
      <c r="D3752" s="420">
        <f t="shared" si="59"/>
        <v>0.14149999999790452</v>
      </c>
      <c r="H3752" s="337"/>
      <c r="I3752" s="333"/>
      <c r="J3752" s="82">
        <v>77</v>
      </c>
      <c r="K3752" s="319">
        <v>2</v>
      </c>
    </row>
    <row r="3753" spans="1:11" x14ac:dyDescent="0.3">
      <c r="A3753" s="317">
        <v>43058.588189988426</v>
      </c>
      <c r="B3753" s="318">
        <v>35325.802000000003</v>
      </c>
      <c r="C3753" s="355">
        <f t="shared" si="58"/>
        <v>0.27400000000488944</v>
      </c>
      <c r="D3753" s="420">
        <f t="shared" si="59"/>
        <v>0.13700000000244472</v>
      </c>
      <c r="H3753" s="337"/>
      <c r="I3753" s="333"/>
      <c r="J3753" s="82">
        <v>78</v>
      </c>
      <c r="K3753" s="320">
        <v>3</v>
      </c>
    </row>
    <row r="3754" spans="1:11" x14ac:dyDescent="0.3">
      <c r="A3754" s="317">
        <v>43058.629856597225</v>
      </c>
      <c r="B3754" s="318">
        <v>35326.089</v>
      </c>
      <c r="C3754" s="355">
        <f t="shared" si="58"/>
        <v>0.28699999999662396</v>
      </c>
      <c r="D3754" s="420">
        <f t="shared" si="59"/>
        <v>0.14349999999831198</v>
      </c>
      <c r="H3754" s="337"/>
      <c r="I3754" s="333"/>
      <c r="J3754" s="82">
        <v>79</v>
      </c>
      <c r="K3754" s="321">
        <v>4</v>
      </c>
    </row>
    <row r="3755" spans="1:11" x14ac:dyDescent="0.3">
      <c r="A3755" s="317">
        <v>43058.671523206016</v>
      </c>
      <c r="B3755" s="318">
        <v>35326.368999999999</v>
      </c>
      <c r="C3755" s="355">
        <f t="shared" si="58"/>
        <v>0.27999999999883585</v>
      </c>
      <c r="D3755" s="420">
        <f t="shared" si="59"/>
        <v>0.13999999999941792</v>
      </c>
      <c r="H3755" s="337"/>
      <c r="I3755" s="333"/>
      <c r="J3755" s="82">
        <v>80</v>
      </c>
      <c r="K3755" s="82">
        <v>1</v>
      </c>
    </row>
    <row r="3756" spans="1:11" x14ac:dyDescent="0.3">
      <c r="A3756" s="317">
        <v>43058.713189814815</v>
      </c>
      <c r="B3756" s="318">
        <v>35326.642</v>
      </c>
      <c r="C3756" s="355">
        <f t="shared" si="58"/>
        <v>0.27300000000104774</v>
      </c>
      <c r="D3756" s="420">
        <f t="shared" si="59"/>
        <v>0.13650000000052387</v>
      </c>
      <c r="H3756" s="337"/>
      <c r="I3756" s="333"/>
      <c r="J3756" s="82">
        <v>81</v>
      </c>
      <c r="K3756" s="319">
        <v>2</v>
      </c>
    </row>
    <row r="3757" spans="1:11" x14ac:dyDescent="0.3">
      <c r="A3757" s="317">
        <v>43058.754856423613</v>
      </c>
      <c r="B3757" s="318">
        <v>35326.921000000002</v>
      </c>
      <c r="C3757" s="355">
        <f t="shared" si="58"/>
        <v>0.2790000000022701</v>
      </c>
      <c r="D3757" s="420">
        <f t="shared" si="59"/>
        <v>0.13950000000113505</v>
      </c>
      <c r="H3757" s="337"/>
      <c r="I3757" s="333"/>
      <c r="J3757" s="82">
        <v>82</v>
      </c>
      <c r="K3757" s="320">
        <v>3</v>
      </c>
    </row>
    <row r="3758" spans="1:11" x14ac:dyDescent="0.3">
      <c r="A3758" s="317">
        <v>43058.796523032404</v>
      </c>
      <c r="B3758" s="318">
        <v>35327.207999999999</v>
      </c>
      <c r="C3758" s="355">
        <f t="shared" si="58"/>
        <v>0.28699999999662396</v>
      </c>
      <c r="D3758" s="420">
        <f t="shared" si="59"/>
        <v>0.14349999999831198</v>
      </c>
      <c r="H3758" s="337"/>
      <c r="I3758" s="333"/>
      <c r="J3758" s="82">
        <v>83</v>
      </c>
      <c r="K3758" s="321">
        <v>4</v>
      </c>
    </row>
    <row r="3759" spans="1:11" x14ac:dyDescent="0.3">
      <c r="A3759" s="317">
        <v>43058.838189641203</v>
      </c>
      <c r="B3759" s="318">
        <v>35327.483999999997</v>
      </c>
      <c r="C3759" s="355">
        <f t="shared" si="58"/>
        <v>0.27599999999802094</v>
      </c>
      <c r="D3759" s="420">
        <f t="shared" si="59"/>
        <v>0.13799999999901047</v>
      </c>
      <c r="H3759" s="337"/>
      <c r="I3759" s="333"/>
      <c r="J3759" s="82">
        <v>84</v>
      </c>
      <c r="K3759" s="82">
        <v>1</v>
      </c>
    </row>
    <row r="3760" spans="1:11" x14ac:dyDescent="0.3">
      <c r="A3760" s="317">
        <v>43058.879856250001</v>
      </c>
      <c r="B3760" s="318">
        <v>35327.752</v>
      </c>
      <c r="C3760" s="355">
        <f t="shared" si="58"/>
        <v>0.26800000000366708</v>
      </c>
      <c r="D3760" s="420">
        <f t="shared" si="59"/>
        <v>0.13400000000183354</v>
      </c>
      <c r="H3760" s="337"/>
      <c r="I3760" s="333"/>
      <c r="J3760" s="82">
        <v>85</v>
      </c>
      <c r="K3760" s="319">
        <v>2</v>
      </c>
    </row>
    <row r="3761" spans="1:12" x14ac:dyDescent="0.3">
      <c r="A3761" s="317">
        <v>43058.921522858793</v>
      </c>
      <c r="B3761" s="318">
        <v>35328.038</v>
      </c>
      <c r="C3761" s="355">
        <f t="shared" si="58"/>
        <v>0.28600000000005821</v>
      </c>
      <c r="D3761" s="420">
        <f t="shared" si="59"/>
        <v>0.1430000000000291</v>
      </c>
      <c r="H3761" s="337"/>
      <c r="I3761" s="333"/>
      <c r="J3761" s="82">
        <v>86</v>
      </c>
      <c r="K3761" s="320">
        <v>3</v>
      </c>
    </row>
    <row r="3762" spans="1:12" x14ac:dyDescent="0.3">
      <c r="A3762" s="322">
        <v>43058.963189467591</v>
      </c>
      <c r="B3762" s="323">
        <v>35328.319000000003</v>
      </c>
      <c r="C3762" s="356">
        <f t="shared" si="58"/>
        <v>0.28100000000267755</v>
      </c>
      <c r="D3762" s="418">
        <f t="shared" si="59"/>
        <v>0.14050000000133878</v>
      </c>
      <c r="E3762" s="336">
        <f>SUM(C3739:C3762)*7.4805194805</f>
        <v>51.002181818098201</v>
      </c>
      <c r="F3762" s="324">
        <f>AVERAGE(D3739:D3762)</f>
        <v>0.14204166666680371</v>
      </c>
      <c r="G3762" s="324">
        <f>_xlfn.STDEV.S(D3739:D3762)</f>
        <v>4.3411996599915185E-3</v>
      </c>
      <c r="H3762" s="343"/>
      <c r="I3762" s="344">
        <f>AVERAGE(D3623:D3762)</f>
        <v>0.14374100719424146</v>
      </c>
      <c r="J3762" s="82">
        <v>87</v>
      </c>
      <c r="K3762" s="321">
        <v>4</v>
      </c>
    </row>
    <row r="3763" spans="1:12" x14ac:dyDescent="0.3">
      <c r="A3763" s="317">
        <v>43059.00485607639</v>
      </c>
      <c r="B3763" s="318">
        <v>35328.601999999999</v>
      </c>
      <c r="C3763" s="355">
        <f t="shared" si="58"/>
        <v>0.28299999999580905</v>
      </c>
      <c r="D3763" s="420">
        <f t="shared" si="59"/>
        <v>0.14149999999790452</v>
      </c>
      <c r="H3763" s="337"/>
      <c r="I3763" s="333"/>
      <c r="J3763" s="82">
        <v>88</v>
      </c>
      <c r="K3763" s="82">
        <v>1</v>
      </c>
    </row>
    <row r="3764" spans="1:12" x14ac:dyDescent="0.3">
      <c r="A3764" s="317">
        <v>43059.046522685188</v>
      </c>
      <c r="B3764" s="318">
        <v>35328.887999999999</v>
      </c>
      <c r="C3764" s="355">
        <f t="shared" si="58"/>
        <v>0.28600000000005821</v>
      </c>
      <c r="D3764" s="420">
        <f t="shared" si="59"/>
        <v>0.1430000000000291</v>
      </c>
      <c r="H3764" s="337"/>
      <c r="I3764" s="333"/>
      <c r="J3764" s="82">
        <v>89</v>
      </c>
      <c r="K3764" s="319">
        <v>2</v>
      </c>
    </row>
    <row r="3765" spans="1:12" x14ac:dyDescent="0.3">
      <c r="A3765" s="317">
        <v>43059.08818929398</v>
      </c>
      <c r="B3765" s="318">
        <v>35329.186000000002</v>
      </c>
      <c r="C3765" s="355">
        <f t="shared" si="58"/>
        <v>0.29800000000250293</v>
      </c>
      <c r="D3765" s="420">
        <f t="shared" si="59"/>
        <v>0.14900000000125146</v>
      </c>
      <c r="H3765" s="337"/>
      <c r="I3765" s="333"/>
      <c r="J3765" s="82">
        <v>90</v>
      </c>
      <c r="K3765" s="320">
        <v>3</v>
      </c>
    </row>
    <row r="3766" spans="1:12" x14ac:dyDescent="0.3">
      <c r="A3766" s="317">
        <v>43059.129855902778</v>
      </c>
      <c r="B3766" s="318">
        <v>35329.472999999998</v>
      </c>
      <c r="C3766" s="355">
        <f t="shared" si="58"/>
        <v>0.28699999999662396</v>
      </c>
      <c r="D3766" s="420">
        <f t="shared" si="59"/>
        <v>0.14349999999831198</v>
      </c>
      <c r="H3766" s="337"/>
      <c r="I3766" s="333"/>
      <c r="J3766" s="82">
        <v>91</v>
      </c>
      <c r="K3766" s="321">
        <v>4</v>
      </c>
    </row>
    <row r="3767" spans="1:12" x14ac:dyDescent="0.3">
      <c r="A3767" s="317">
        <v>43059.171522511577</v>
      </c>
      <c r="B3767" s="318">
        <v>35329.754999999997</v>
      </c>
      <c r="C3767" s="355">
        <f t="shared" si="58"/>
        <v>0.2819999999992433</v>
      </c>
      <c r="D3767" s="420">
        <f t="shared" si="59"/>
        <v>0.14099999999962165</v>
      </c>
      <c r="H3767" s="337"/>
      <c r="I3767" s="333"/>
      <c r="J3767" s="82">
        <v>92</v>
      </c>
      <c r="K3767" s="82">
        <v>1</v>
      </c>
    </row>
    <row r="3768" spans="1:12" x14ac:dyDescent="0.3">
      <c r="A3768" s="317">
        <v>43059.213189120368</v>
      </c>
      <c r="B3768" s="318">
        <v>35330.053999999996</v>
      </c>
      <c r="C3768" s="355">
        <f t="shared" si="58"/>
        <v>0.29899999999906868</v>
      </c>
      <c r="D3768" s="420">
        <f t="shared" si="59"/>
        <v>0.14949999999953434</v>
      </c>
      <c r="H3768" s="337"/>
      <c r="I3768" s="333"/>
      <c r="J3768" s="82">
        <v>93</v>
      </c>
      <c r="K3768" s="319">
        <v>2</v>
      </c>
    </row>
    <row r="3769" spans="1:12" x14ac:dyDescent="0.3">
      <c r="A3769" s="317">
        <v>43059.254855729167</v>
      </c>
      <c r="B3769" s="318">
        <v>35330.353999999999</v>
      </c>
      <c r="C3769" s="355">
        <f t="shared" si="58"/>
        <v>0.30000000000291038</v>
      </c>
      <c r="D3769" s="420">
        <f t="shared" si="59"/>
        <v>0.15000000000145519</v>
      </c>
      <c r="H3769" s="337"/>
      <c r="I3769" s="333"/>
      <c r="J3769" s="82">
        <v>94</v>
      </c>
      <c r="K3769" s="320">
        <v>3</v>
      </c>
    </row>
    <row r="3770" spans="1:12" x14ac:dyDescent="0.3">
      <c r="A3770" s="317">
        <v>43059.296522337965</v>
      </c>
      <c r="B3770" s="318">
        <v>35330.631999999998</v>
      </c>
      <c r="C3770" s="355">
        <f t="shared" si="58"/>
        <v>0.27799999999842839</v>
      </c>
      <c r="D3770" s="420">
        <f t="shared" si="59"/>
        <v>0.1389999999992142</v>
      </c>
      <c r="H3770" s="337"/>
      <c r="I3770" s="333"/>
      <c r="J3770" s="82">
        <v>95</v>
      </c>
      <c r="K3770" s="321">
        <v>4</v>
      </c>
    </row>
    <row r="3771" spans="1:12" x14ac:dyDescent="0.3">
      <c r="A3771" s="317">
        <v>43059.338188946756</v>
      </c>
      <c r="B3771" s="318">
        <v>35330.911</v>
      </c>
      <c r="C3771" s="355">
        <f t="shared" si="58"/>
        <v>0.2790000000022701</v>
      </c>
      <c r="D3771" s="420">
        <f t="shared" si="59"/>
        <v>0.13950000000113505</v>
      </c>
      <c r="H3771" s="337"/>
      <c r="I3771" s="333"/>
      <c r="J3771" s="82">
        <v>96</v>
      </c>
      <c r="K3771" s="82">
        <v>1</v>
      </c>
    </row>
    <row r="3772" spans="1:12" x14ac:dyDescent="0.3">
      <c r="A3772" s="317">
        <v>43059.37777777778</v>
      </c>
      <c r="B3772" s="318">
        <v>35331.209000000003</v>
      </c>
      <c r="C3772" s="355">
        <f t="shared" si="58"/>
        <v>0.29800000000250293</v>
      </c>
      <c r="D3772" s="420">
        <f t="shared" si="59"/>
        <v>0.14900000000125146</v>
      </c>
      <c r="H3772" s="337"/>
      <c r="I3772" s="333"/>
      <c r="J3772" s="82">
        <v>1</v>
      </c>
      <c r="K3772" s="319">
        <v>2</v>
      </c>
      <c r="L3772" s="345" t="s">
        <v>313</v>
      </c>
    </row>
    <row r="3773" spans="1:12" x14ac:dyDescent="0.3">
      <c r="A3773" s="317">
        <v>43059.419444444444</v>
      </c>
      <c r="B3773" s="318">
        <v>35331.498</v>
      </c>
      <c r="C3773" s="355">
        <f t="shared" si="58"/>
        <v>0.28899999999703141</v>
      </c>
      <c r="D3773" s="420">
        <f t="shared" si="59"/>
        <v>0.1444999999985157</v>
      </c>
      <c r="H3773" s="337"/>
      <c r="I3773" s="333"/>
      <c r="J3773" s="82">
        <v>2</v>
      </c>
      <c r="K3773" s="320">
        <v>3</v>
      </c>
    </row>
    <row r="3774" spans="1:12" x14ac:dyDescent="0.3">
      <c r="A3774" s="317">
        <v>43059.461111111108</v>
      </c>
      <c r="B3774" s="318">
        <v>35331.777999999998</v>
      </c>
      <c r="C3774" s="355">
        <f t="shared" si="58"/>
        <v>0.27999999999883585</v>
      </c>
      <c r="D3774" s="420">
        <f t="shared" si="59"/>
        <v>0.13999999999941792</v>
      </c>
      <c r="H3774" s="337"/>
      <c r="I3774" s="333"/>
      <c r="J3774" s="82">
        <v>3</v>
      </c>
      <c r="K3774" s="321">
        <v>4</v>
      </c>
    </row>
    <row r="3775" spans="1:12" x14ac:dyDescent="0.3">
      <c r="A3775" s="317">
        <v>43059.50277777778</v>
      </c>
      <c r="B3775" s="318">
        <v>35332.069000000003</v>
      </c>
      <c r="C3775" s="355">
        <f t="shared" si="58"/>
        <v>0.29100000000471482</v>
      </c>
      <c r="D3775" s="420">
        <f t="shared" si="59"/>
        <v>0.14550000000235741</v>
      </c>
      <c r="H3775" s="337"/>
      <c r="I3775" s="333"/>
      <c r="J3775" s="82">
        <v>4</v>
      </c>
      <c r="K3775" s="82">
        <v>1</v>
      </c>
    </row>
    <row r="3776" spans="1:12" x14ac:dyDescent="0.3">
      <c r="A3776" s="317">
        <v>43059.544444444444</v>
      </c>
      <c r="B3776" s="318">
        <v>35332.358</v>
      </c>
      <c r="C3776" s="355">
        <f t="shared" si="58"/>
        <v>0.28899999999703141</v>
      </c>
      <c r="D3776" s="420">
        <f t="shared" si="59"/>
        <v>0.1444999999985157</v>
      </c>
      <c r="H3776" s="337"/>
      <c r="I3776" s="333"/>
      <c r="J3776" s="82">
        <v>5</v>
      </c>
      <c r="K3776" s="319">
        <v>2</v>
      </c>
    </row>
    <row r="3777" spans="1:11" x14ac:dyDescent="0.3">
      <c r="A3777" s="317">
        <v>43059.586111226854</v>
      </c>
      <c r="B3777" s="318">
        <v>35332.631999999998</v>
      </c>
      <c r="C3777" s="355">
        <f t="shared" si="58"/>
        <v>0.27399999999761349</v>
      </c>
      <c r="D3777" s="420">
        <f t="shared" si="59"/>
        <v>0.13699999999880674</v>
      </c>
      <c r="H3777" s="337"/>
      <c r="I3777" s="333"/>
      <c r="J3777" s="82">
        <v>6</v>
      </c>
      <c r="K3777" s="320">
        <v>3</v>
      </c>
    </row>
    <row r="3778" spans="1:11" x14ac:dyDescent="0.3">
      <c r="A3778" s="317">
        <v>43059.627777951391</v>
      </c>
      <c r="B3778" s="318">
        <v>35332.911999999997</v>
      </c>
      <c r="C3778" s="355">
        <f t="shared" si="58"/>
        <v>0.27999999999883585</v>
      </c>
      <c r="D3778" s="420">
        <f t="shared" si="59"/>
        <v>0.13999999999941792</v>
      </c>
      <c r="H3778" s="337"/>
      <c r="I3778" s="333"/>
      <c r="J3778" s="82">
        <v>7</v>
      </c>
      <c r="K3778" s="321">
        <v>4</v>
      </c>
    </row>
    <row r="3779" spans="1:11" x14ac:dyDescent="0.3">
      <c r="A3779" s="317">
        <v>43059.669444675928</v>
      </c>
      <c r="B3779" s="318">
        <v>35333.203000000001</v>
      </c>
      <c r="C3779" s="355">
        <f t="shared" si="58"/>
        <v>0.29100000000471482</v>
      </c>
      <c r="D3779" s="420">
        <f t="shared" si="59"/>
        <v>0.14550000000235741</v>
      </c>
      <c r="H3779" s="337"/>
      <c r="I3779" s="333"/>
      <c r="J3779" s="82">
        <v>8</v>
      </c>
      <c r="K3779" s="82">
        <v>1</v>
      </c>
    </row>
    <row r="3780" spans="1:11" x14ac:dyDescent="0.3">
      <c r="A3780" s="317">
        <v>43059.711111400466</v>
      </c>
      <c r="B3780" s="318">
        <v>35333.487999999998</v>
      </c>
      <c r="C3780" s="355">
        <f t="shared" si="58"/>
        <v>0.2849999999962165</v>
      </c>
      <c r="D3780" s="420">
        <f t="shared" si="59"/>
        <v>0.14249999999810825</v>
      </c>
      <c r="H3780" s="337"/>
      <c r="I3780" s="333"/>
      <c r="J3780" s="82">
        <v>9</v>
      </c>
      <c r="K3780" s="319">
        <v>2</v>
      </c>
    </row>
    <row r="3781" spans="1:11" x14ac:dyDescent="0.3">
      <c r="A3781" s="317">
        <v>43059.752778125003</v>
      </c>
      <c r="B3781" s="318">
        <v>35333.762000000002</v>
      </c>
      <c r="C3781" s="355">
        <f t="shared" si="58"/>
        <v>0.27400000000488944</v>
      </c>
      <c r="D3781" s="420">
        <f t="shared" si="59"/>
        <v>0.13700000000244472</v>
      </c>
      <c r="H3781" s="337"/>
      <c r="I3781" s="333"/>
      <c r="J3781" s="82">
        <v>10</v>
      </c>
      <c r="K3781" s="320">
        <v>3</v>
      </c>
    </row>
    <row r="3782" spans="1:11" x14ac:dyDescent="0.3">
      <c r="A3782" s="317">
        <v>43059.79444484954</v>
      </c>
      <c r="B3782" s="318">
        <v>35334.048999999999</v>
      </c>
      <c r="C3782" s="355">
        <f t="shared" si="58"/>
        <v>0.28699999999662396</v>
      </c>
      <c r="D3782" s="420">
        <f t="shared" si="59"/>
        <v>0.14349999999831198</v>
      </c>
      <c r="H3782" s="337"/>
      <c r="I3782" s="333"/>
      <c r="J3782" s="82">
        <v>11</v>
      </c>
      <c r="K3782" s="321">
        <v>4</v>
      </c>
    </row>
    <row r="3783" spans="1:11" x14ac:dyDescent="0.3">
      <c r="A3783" s="317">
        <v>43059.836111574077</v>
      </c>
      <c r="B3783" s="318">
        <v>35334.328999999998</v>
      </c>
      <c r="C3783" s="355">
        <f t="shared" si="58"/>
        <v>0.27999999999883585</v>
      </c>
      <c r="D3783" s="420">
        <f t="shared" si="59"/>
        <v>0.13999999999941792</v>
      </c>
      <c r="H3783" s="337"/>
      <c r="I3783" s="333"/>
      <c r="J3783" s="82">
        <v>12</v>
      </c>
      <c r="K3783" s="82">
        <v>1</v>
      </c>
    </row>
    <row r="3784" spans="1:11" x14ac:dyDescent="0.3">
      <c r="A3784" s="317">
        <v>43059.877778298614</v>
      </c>
      <c r="B3784" s="318">
        <v>35334.608</v>
      </c>
      <c r="C3784" s="355">
        <f t="shared" si="58"/>
        <v>0.2790000000022701</v>
      </c>
      <c r="D3784" s="420">
        <f t="shared" si="59"/>
        <v>0.13950000000113505</v>
      </c>
      <c r="H3784" s="337"/>
      <c r="I3784" s="333"/>
      <c r="J3784" s="82">
        <v>13</v>
      </c>
      <c r="K3784" s="319">
        <v>2</v>
      </c>
    </row>
    <row r="3785" spans="1:11" x14ac:dyDescent="0.3">
      <c r="A3785" s="317">
        <v>43059.919445023152</v>
      </c>
      <c r="B3785" s="318">
        <v>35334.887000000002</v>
      </c>
      <c r="C3785" s="355">
        <f t="shared" si="58"/>
        <v>0.2790000000022701</v>
      </c>
      <c r="D3785" s="420">
        <f t="shared" si="59"/>
        <v>0.13950000000113505</v>
      </c>
      <c r="H3785" s="337"/>
      <c r="I3785" s="333"/>
      <c r="J3785" s="82">
        <v>14</v>
      </c>
      <c r="K3785" s="320">
        <v>3</v>
      </c>
    </row>
    <row r="3786" spans="1:11" x14ac:dyDescent="0.3">
      <c r="A3786" s="317">
        <v>43059.961111747682</v>
      </c>
      <c r="B3786" s="318">
        <v>35335.173000000003</v>
      </c>
      <c r="C3786" s="355">
        <f t="shared" si="58"/>
        <v>0.28600000000005821</v>
      </c>
      <c r="D3786" s="420">
        <f t="shared" si="59"/>
        <v>0.1430000000000291</v>
      </c>
      <c r="E3786" s="336">
        <f>SUM(C3763:C3786)*7.4805194805</f>
        <v>51.271480519342212</v>
      </c>
      <c r="F3786" s="324">
        <f>AVERAGE(D3763:D3786)</f>
        <v>0.14279166666665333</v>
      </c>
      <c r="G3786" s="324">
        <f>_xlfn.STDEV.S(D3763:D3786)</f>
        <v>3.8332545678032791E-3</v>
      </c>
      <c r="H3786" s="337"/>
      <c r="I3786" s="333"/>
      <c r="J3786" s="82">
        <v>15</v>
      </c>
      <c r="K3786" s="321">
        <v>4</v>
      </c>
    </row>
    <row r="3787" spans="1:11" x14ac:dyDescent="0.3">
      <c r="A3787" s="317">
        <v>43060.002778472219</v>
      </c>
      <c r="B3787" s="318">
        <v>35335.457000000002</v>
      </c>
      <c r="C3787" s="355">
        <f t="shared" si="58"/>
        <v>0.28399999999965075</v>
      </c>
      <c r="D3787" s="420">
        <f t="shared" si="59"/>
        <v>0.14199999999982538</v>
      </c>
      <c r="H3787" s="337"/>
      <c r="I3787" s="333"/>
      <c r="J3787" s="82">
        <v>16</v>
      </c>
      <c r="K3787" s="82">
        <v>1</v>
      </c>
    </row>
    <row r="3788" spans="1:11" x14ac:dyDescent="0.3">
      <c r="A3788" s="317">
        <v>43060.044445196756</v>
      </c>
      <c r="B3788" s="318">
        <v>35335.732000000004</v>
      </c>
      <c r="C3788" s="355">
        <f t="shared" si="58"/>
        <v>0.27500000000145519</v>
      </c>
      <c r="D3788" s="420">
        <f t="shared" si="59"/>
        <v>0.1375000000007276</v>
      </c>
      <c r="H3788" s="337"/>
      <c r="I3788" s="333"/>
      <c r="J3788" s="82">
        <v>17</v>
      </c>
      <c r="K3788" s="319">
        <v>2</v>
      </c>
    </row>
    <row r="3789" spans="1:11" x14ac:dyDescent="0.3">
      <c r="A3789" s="317">
        <v>43060.086111921293</v>
      </c>
      <c r="B3789" s="318">
        <v>35336.021999999997</v>
      </c>
      <c r="C3789" s="355">
        <f t="shared" si="58"/>
        <v>0.28999999999359716</v>
      </c>
      <c r="D3789" s="420">
        <f t="shared" si="59"/>
        <v>0.14499999999679858</v>
      </c>
      <c r="H3789" s="337"/>
      <c r="I3789" s="333"/>
      <c r="J3789" s="82">
        <v>18</v>
      </c>
      <c r="K3789" s="320">
        <v>3</v>
      </c>
    </row>
    <row r="3790" spans="1:11" x14ac:dyDescent="0.3">
      <c r="A3790" s="317">
        <v>43060.12777864583</v>
      </c>
      <c r="B3790" s="318">
        <v>35336.303999999996</v>
      </c>
      <c r="C3790" s="355">
        <f t="shared" si="58"/>
        <v>0.2819999999992433</v>
      </c>
      <c r="D3790" s="420">
        <f t="shared" si="59"/>
        <v>0.14099999999962165</v>
      </c>
      <c r="H3790" s="337"/>
      <c r="I3790" s="333"/>
      <c r="J3790" s="82">
        <v>19</v>
      </c>
      <c r="K3790" s="321">
        <v>4</v>
      </c>
    </row>
    <row r="3791" spans="1:11" x14ac:dyDescent="0.3">
      <c r="A3791" s="317">
        <v>43060.169445370368</v>
      </c>
      <c r="B3791" s="318">
        <v>35336.597000000002</v>
      </c>
      <c r="C3791" s="355">
        <f t="shared" si="58"/>
        <v>0.29300000000512227</v>
      </c>
      <c r="D3791" s="420">
        <f t="shared" si="59"/>
        <v>0.14650000000256114</v>
      </c>
      <c r="H3791" s="337"/>
      <c r="I3791" s="333"/>
      <c r="J3791" s="82">
        <v>20</v>
      </c>
      <c r="K3791" s="82">
        <v>1</v>
      </c>
    </row>
    <row r="3792" spans="1:11" x14ac:dyDescent="0.3">
      <c r="A3792" s="317">
        <v>43060.211112094905</v>
      </c>
      <c r="B3792" s="318">
        <v>35336.889000000003</v>
      </c>
      <c r="C3792" s="355">
        <f t="shared" si="58"/>
        <v>0.29200000000128057</v>
      </c>
      <c r="D3792" s="420">
        <f t="shared" si="59"/>
        <v>0.14600000000064028</v>
      </c>
      <c r="H3792" s="337"/>
      <c r="I3792" s="333"/>
      <c r="J3792" s="82">
        <v>21</v>
      </c>
      <c r="K3792" s="319">
        <v>2</v>
      </c>
    </row>
    <row r="3793" spans="1:11" x14ac:dyDescent="0.3">
      <c r="A3793" s="317">
        <v>43060.252778819442</v>
      </c>
      <c r="B3793" s="318">
        <v>35337.19</v>
      </c>
      <c r="C3793" s="355">
        <f t="shared" si="58"/>
        <v>0.30099999999947613</v>
      </c>
      <c r="D3793" s="420">
        <f t="shared" si="59"/>
        <v>0.15049999999973807</v>
      </c>
      <c r="H3793" s="337"/>
      <c r="I3793" s="333"/>
      <c r="J3793" s="82">
        <v>22</v>
      </c>
      <c r="K3793" s="320">
        <v>3</v>
      </c>
    </row>
    <row r="3794" spans="1:11" x14ac:dyDescent="0.3">
      <c r="A3794" s="317">
        <v>43060.294445543979</v>
      </c>
      <c r="B3794" s="318">
        <v>35337.487999999998</v>
      </c>
      <c r="C3794" s="355">
        <f t="shared" si="58"/>
        <v>0.29799999999522697</v>
      </c>
      <c r="D3794" s="420">
        <f t="shared" si="59"/>
        <v>0.14899999999761349</v>
      </c>
      <c r="H3794" s="337"/>
      <c r="I3794" s="333"/>
      <c r="J3794" s="82">
        <v>23</v>
      </c>
      <c r="K3794" s="321">
        <v>4</v>
      </c>
    </row>
    <row r="3795" spans="1:11" x14ac:dyDescent="0.3">
      <c r="A3795" s="317">
        <v>43060.336112268516</v>
      </c>
      <c r="B3795" s="318">
        <v>35337.767999999996</v>
      </c>
      <c r="C3795" s="355">
        <f t="shared" si="58"/>
        <v>0.27999999999883585</v>
      </c>
      <c r="D3795" s="420">
        <f t="shared" si="59"/>
        <v>0.13999999999941792</v>
      </c>
      <c r="H3795" s="337"/>
      <c r="I3795" s="333"/>
      <c r="J3795" s="82">
        <v>24</v>
      </c>
      <c r="K3795" s="82">
        <v>1</v>
      </c>
    </row>
    <row r="3796" spans="1:11" x14ac:dyDescent="0.3">
      <c r="A3796" s="317">
        <v>43060.377778993054</v>
      </c>
      <c r="B3796" s="318">
        <v>35338.07</v>
      </c>
      <c r="C3796" s="355">
        <f t="shared" si="58"/>
        <v>0.30200000000331784</v>
      </c>
      <c r="D3796" s="420">
        <f t="shared" si="59"/>
        <v>0.15100000000165892</v>
      </c>
      <c r="H3796" s="337"/>
      <c r="I3796" s="333"/>
      <c r="J3796" s="82">
        <v>25</v>
      </c>
      <c r="K3796" s="319">
        <v>2</v>
      </c>
    </row>
    <row r="3797" spans="1:11" x14ac:dyDescent="0.3">
      <c r="A3797" s="317">
        <v>43060.419445717591</v>
      </c>
      <c r="B3797" s="318">
        <v>35338.364999999998</v>
      </c>
      <c r="C3797" s="355">
        <f t="shared" si="58"/>
        <v>0.29499999999825377</v>
      </c>
      <c r="D3797" s="420">
        <f t="shared" si="59"/>
        <v>0.14749999999912689</v>
      </c>
      <c r="H3797" s="337"/>
      <c r="I3797" s="333"/>
      <c r="J3797" s="82">
        <v>26</v>
      </c>
      <c r="K3797" s="320">
        <v>3</v>
      </c>
    </row>
    <row r="3798" spans="1:11" x14ac:dyDescent="0.3">
      <c r="A3798" s="317">
        <v>43060.461112442128</v>
      </c>
      <c r="B3798" s="318">
        <v>35338.648999999998</v>
      </c>
      <c r="C3798" s="355">
        <f t="shared" si="58"/>
        <v>0.28399999999965075</v>
      </c>
      <c r="D3798" s="420">
        <f t="shared" si="59"/>
        <v>0.14199999999982538</v>
      </c>
      <c r="H3798" s="337"/>
      <c r="I3798" s="333"/>
      <c r="J3798" s="82">
        <v>27</v>
      </c>
      <c r="K3798" s="321">
        <v>4</v>
      </c>
    </row>
    <row r="3799" spans="1:11" x14ac:dyDescent="0.3">
      <c r="A3799" s="317">
        <v>43060.502779166665</v>
      </c>
      <c r="B3799" s="318">
        <v>35338.938000000002</v>
      </c>
      <c r="C3799" s="355">
        <f t="shared" si="58"/>
        <v>0.28900000000430737</v>
      </c>
      <c r="D3799" s="420">
        <f t="shared" si="59"/>
        <v>0.14450000000215368</v>
      </c>
      <c r="H3799" s="337"/>
      <c r="I3799" s="333"/>
      <c r="J3799" s="82">
        <v>28</v>
      </c>
      <c r="K3799" s="82">
        <v>1</v>
      </c>
    </row>
    <row r="3800" spans="1:11" x14ac:dyDescent="0.3">
      <c r="A3800" s="317">
        <v>43060.544445891202</v>
      </c>
      <c r="B3800" s="318">
        <v>35339.232000000004</v>
      </c>
      <c r="C3800" s="355">
        <f t="shared" si="58"/>
        <v>0.29400000000168802</v>
      </c>
      <c r="D3800" s="420">
        <f t="shared" si="59"/>
        <v>0.14700000000084401</v>
      </c>
      <c r="H3800" s="337"/>
      <c r="I3800" s="333"/>
      <c r="J3800" s="82">
        <v>29</v>
      </c>
      <c r="K3800" s="319">
        <v>2</v>
      </c>
    </row>
    <row r="3801" spans="1:11" x14ac:dyDescent="0.3">
      <c r="A3801" s="317">
        <v>43060.58611261574</v>
      </c>
      <c r="B3801" s="318">
        <v>35339.519999999997</v>
      </c>
      <c r="C3801" s="355">
        <f t="shared" si="58"/>
        <v>0.2879999999931897</v>
      </c>
      <c r="D3801" s="420">
        <f t="shared" si="59"/>
        <v>0.14399999999659485</v>
      </c>
      <c r="H3801" s="337"/>
      <c r="I3801" s="333"/>
      <c r="J3801" s="82">
        <v>30</v>
      </c>
      <c r="K3801" s="320">
        <v>3</v>
      </c>
    </row>
    <row r="3802" spans="1:11" x14ac:dyDescent="0.3">
      <c r="A3802" s="317">
        <v>43060.627779340277</v>
      </c>
      <c r="B3802" s="318">
        <v>35339.800000000003</v>
      </c>
      <c r="C3802" s="355">
        <f t="shared" si="58"/>
        <v>0.2800000000061118</v>
      </c>
      <c r="D3802" s="420">
        <f t="shared" si="59"/>
        <v>0.1400000000030559</v>
      </c>
      <c r="H3802" s="337"/>
      <c r="I3802" s="333"/>
      <c r="J3802" s="82">
        <v>31</v>
      </c>
      <c r="K3802" s="321">
        <v>4</v>
      </c>
    </row>
    <row r="3803" spans="1:11" x14ac:dyDescent="0.3">
      <c r="A3803" s="317">
        <v>43060.669446064814</v>
      </c>
      <c r="B3803" s="318">
        <v>35340.088000000003</v>
      </c>
      <c r="C3803" s="355">
        <f t="shared" si="58"/>
        <v>0.28800000000046566</v>
      </c>
      <c r="D3803" s="420">
        <f t="shared" si="59"/>
        <v>0.14400000000023283</v>
      </c>
      <c r="H3803" s="337"/>
      <c r="I3803" s="333"/>
      <c r="J3803" s="82">
        <v>32</v>
      </c>
      <c r="K3803" s="82">
        <v>1</v>
      </c>
    </row>
    <row r="3804" spans="1:11" x14ac:dyDescent="0.3">
      <c r="A3804" s="317">
        <v>43060.711112789351</v>
      </c>
      <c r="B3804" s="318">
        <v>35340.374000000003</v>
      </c>
      <c r="C3804" s="355">
        <f t="shared" si="58"/>
        <v>0.28600000000005821</v>
      </c>
      <c r="D3804" s="420">
        <f t="shared" si="59"/>
        <v>0.1430000000000291</v>
      </c>
      <c r="H3804" s="337"/>
      <c r="I3804" s="333"/>
      <c r="J3804" s="82">
        <v>33</v>
      </c>
      <c r="K3804" s="319">
        <v>2</v>
      </c>
    </row>
    <row r="3805" spans="1:11" x14ac:dyDescent="0.3">
      <c r="A3805" s="317">
        <v>43060.752779513889</v>
      </c>
      <c r="B3805" s="318">
        <v>35340.650999999998</v>
      </c>
      <c r="C3805" s="355">
        <f t="shared" si="58"/>
        <v>0.27699999999458669</v>
      </c>
      <c r="D3805" s="420">
        <f t="shared" si="59"/>
        <v>0.13849999999729334</v>
      </c>
      <c r="H3805" s="337"/>
      <c r="I3805" s="333"/>
      <c r="J3805" s="82">
        <v>34</v>
      </c>
      <c r="K3805" s="320">
        <v>3</v>
      </c>
    </row>
    <row r="3806" spans="1:11" x14ac:dyDescent="0.3">
      <c r="A3806" s="317">
        <v>43060.794446238426</v>
      </c>
      <c r="B3806" s="318">
        <v>35340.938999999998</v>
      </c>
      <c r="C3806" s="355">
        <f t="shared" ref="C3806:C3870" si="60">B3806-B3805</f>
        <v>0.28800000000046566</v>
      </c>
      <c r="D3806" s="420">
        <f t="shared" ref="D3806:D3870" si="61">C3806/2</f>
        <v>0.14400000000023283</v>
      </c>
      <c r="H3806" s="337"/>
      <c r="I3806" s="333"/>
      <c r="J3806" s="82">
        <v>35</v>
      </c>
      <c r="K3806" s="321">
        <v>4</v>
      </c>
    </row>
    <row r="3807" spans="1:11" x14ac:dyDescent="0.3">
      <c r="A3807" s="317">
        <v>43060.836112962963</v>
      </c>
      <c r="B3807" s="318">
        <v>35341.232000000004</v>
      </c>
      <c r="C3807" s="355">
        <f t="shared" si="60"/>
        <v>0.29300000000512227</v>
      </c>
      <c r="D3807" s="420">
        <f t="shared" si="61"/>
        <v>0.14650000000256114</v>
      </c>
      <c r="H3807" s="337"/>
      <c r="I3807" s="333"/>
      <c r="J3807" s="82">
        <v>36</v>
      </c>
      <c r="K3807" s="82">
        <v>1</v>
      </c>
    </row>
    <row r="3808" spans="1:11" x14ac:dyDescent="0.3">
      <c r="A3808" s="317">
        <v>43060.8777796875</v>
      </c>
      <c r="B3808" s="318">
        <v>35341.514999999999</v>
      </c>
      <c r="C3808" s="355">
        <f t="shared" si="60"/>
        <v>0.28299999999580905</v>
      </c>
      <c r="D3808" s="420">
        <f t="shared" si="61"/>
        <v>0.14149999999790452</v>
      </c>
      <c r="H3808" s="337"/>
      <c r="I3808" s="333"/>
      <c r="J3808" s="82">
        <v>37</v>
      </c>
      <c r="K3808" s="319">
        <v>2</v>
      </c>
    </row>
    <row r="3809" spans="1:11" x14ac:dyDescent="0.3">
      <c r="A3809" s="317">
        <v>43060.919446412037</v>
      </c>
      <c r="B3809" s="318">
        <v>35341.788</v>
      </c>
      <c r="C3809" s="355">
        <f t="shared" si="60"/>
        <v>0.27300000000104774</v>
      </c>
      <c r="D3809" s="420">
        <f t="shared" si="61"/>
        <v>0.13650000000052387</v>
      </c>
      <c r="H3809" s="337"/>
      <c r="I3809" s="333"/>
      <c r="J3809" s="82">
        <v>38</v>
      </c>
      <c r="K3809" s="320">
        <v>3</v>
      </c>
    </row>
    <row r="3810" spans="1:11" x14ac:dyDescent="0.3">
      <c r="A3810" s="317">
        <v>43060.961113136575</v>
      </c>
      <c r="B3810" s="318">
        <v>35342.063000000002</v>
      </c>
      <c r="C3810" s="355">
        <f t="shared" si="60"/>
        <v>0.27500000000145519</v>
      </c>
      <c r="D3810" s="420">
        <f t="shared" si="61"/>
        <v>0.1375000000007276</v>
      </c>
      <c r="E3810" s="336">
        <f>SUM(C3787:C3810)*7.4805194805</f>
        <v>51.540779220640644</v>
      </c>
      <c r="F3810" s="324">
        <f>AVERAGE(D3787:D3810)</f>
        <v>0.14354166666665455</v>
      </c>
      <c r="G3810" s="324">
        <f>_xlfn.STDEV.S(D3787:D3810)</f>
        <v>4.0510778670308709E-3</v>
      </c>
      <c r="H3810" s="337"/>
      <c r="I3810" s="333"/>
      <c r="J3810" s="82">
        <v>39</v>
      </c>
      <c r="K3810" s="321">
        <v>4</v>
      </c>
    </row>
    <row r="3811" spans="1:11" x14ac:dyDescent="0.3">
      <c r="A3811" s="317">
        <v>43061.002779861112</v>
      </c>
      <c r="B3811" s="318">
        <v>35342.353000000003</v>
      </c>
      <c r="C3811" s="355">
        <f t="shared" si="60"/>
        <v>0.29000000000087311</v>
      </c>
      <c r="D3811" s="420">
        <f t="shared" si="61"/>
        <v>0.14500000000043656</v>
      </c>
      <c r="H3811" s="337"/>
      <c r="I3811" s="333"/>
      <c r="J3811" s="82">
        <v>40</v>
      </c>
      <c r="K3811" s="82">
        <v>1</v>
      </c>
    </row>
    <row r="3812" spans="1:11" x14ac:dyDescent="0.3">
      <c r="A3812" s="317">
        <v>43061.044446585649</v>
      </c>
      <c r="B3812" s="318">
        <v>35342.637999999999</v>
      </c>
      <c r="C3812" s="355">
        <f t="shared" si="60"/>
        <v>0.2849999999962165</v>
      </c>
      <c r="D3812" s="420">
        <f t="shared" si="61"/>
        <v>0.14249999999810825</v>
      </c>
      <c r="H3812" s="337"/>
      <c r="I3812" s="333"/>
      <c r="J3812" s="82">
        <v>41</v>
      </c>
      <c r="K3812" s="319">
        <v>2</v>
      </c>
    </row>
    <row r="3813" spans="1:11" x14ac:dyDescent="0.3">
      <c r="A3813" s="317">
        <v>43061.086113310186</v>
      </c>
      <c r="B3813" s="318">
        <v>35342.928999999996</v>
      </c>
      <c r="C3813" s="355">
        <f t="shared" si="60"/>
        <v>0.29099999999743886</v>
      </c>
      <c r="D3813" s="420">
        <f t="shared" si="61"/>
        <v>0.14549999999871943</v>
      </c>
      <c r="H3813" s="337"/>
      <c r="I3813" s="333"/>
      <c r="J3813" s="82">
        <v>42</v>
      </c>
      <c r="K3813" s="320">
        <v>3</v>
      </c>
    </row>
    <row r="3814" spans="1:11" x14ac:dyDescent="0.3">
      <c r="A3814" s="317">
        <v>43061.127780034723</v>
      </c>
      <c r="B3814" s="318">
        <v>35343.230000000003</v>
      </c>
      <c r="C3814" s="355">
        <f t="shared" si="60"/>
        <v>0.30100000000675209</v>
      </c>
      <c r="D3814" s="420">
        <f t="shared" si="61"/>
        <v>0.15050000000337604</v>
      </c>
      <c r="H3814" s="337"/>
      <c r="I3814" s="333"/>
      <c r="J3814" s="82">
        <v>43</v>
      </c>
      <c r="K3814" s="321">
        <v>4</v>
      </c>
    </row>
    <row r="3815" spans="1:11" x14ac:dyDescent="0.3">
      <c r="A3815" s="317">
        <v>43061.169446759261</v>
      </c>
      <c r="B3815" s="318">
        <v>35343.525000000001</v>
      </c>
      <c r="C3815" s="355">
        <f t="shared" si="60"/>
        <v>0.29499999999825377</v>
      </c>
      <c r="D3815" s="420">
        <f t="shared" si="61"/>
        <v>0.14749999999912689</v>
      </c>
      <c r="H3815" s="337"/>
      <c r="I3815" s="333"/>
      <c r="J3815" s="82">
        <v>44</v>
      </c>
      <c r="K3815" s="82">
        <v>1</v>
      </c>
    </row>
    <row r="3816" spans="1:11" x14ac:dyDescent="0.3">
      <c r="A3816" s="317">
        <v>43061.211113483798</v>
      </c>
      <c r="B3816" s="318">
        <v>35343.819000000003</v>
      </c>
      <c r="C3816" s="355">
        <f t="shared" si="60"/>
        <v>0.29400000000168802</v>
      </c>
      <c r="D3816" s="420">
        <f t="shared" si="61"/>
        <v>0.14700000000084401</v>
      </c>
      <c r="H3816" s="337"/>
      <c r="I3816" s="333"/>
      <c r="J3816" s="82">
        <v>45</v>
      </c>
      <c r="K3816" s="319">
        <v>2</v>
      </c>
    </row>
    <row r="3817" spans="1:11" x14ac:dyDescent="0.3">
      <c r="A3817" s="317">
        <v>43061.252780208335</v>
      </c>
      <c r="B3817" s="318">
        <v>35344.127999999997</v>
      </c>
      <c r="C3817" s="355">
        <f t="shared" si="60"/>
        <v>0.30899999999382999</v>
      </c>
      <c r="D3817" s="420">
        <f t="shared" si="61"/>
        <v>0.15449999999691499</v>
      </c>
      <c r="H3817" s="337"/>
      <c r="I3817" s="333"/>
      <c r="J3817" s="82">
        <v>46</v>
      </c>
      <c r="K3817" s="320">
        <v>3</v>
      </c>
    </row>
    <row r="3818" spans="1:11" x14ac:dyDescent="0.3">
      <c r="A3818" s="317">
        <v>43061.294446932872</v>
      </c>
      <c r="B3818" s="318">
        <v>35344.428</v>
      </c>
      <c r="C3818" s="355">
        <f t="shared" si="60"/>
        <v>0.30000000000291038</v>
      </c>
      <c r="D3818" s="420">
        <f t="shared" si="61"/>
        <v>0.15000000000145519</v>
      </c>
      <c r="H3818" s="337"/>
      <c r="I3818" s="333"/>
      <c r="J3818" s="82">
        <v>47</v>
      </c>
      <c r="K3818" s="321">
        <v>4</v>
      </c>
    </row>
    <row r="3819" spans="1:11" x14ac:dyDescent="0.3">
      <c r="A3819" s="317">
        <v>43061.336113657409</v>
      </c>
      <c r="B3819" s="318">
        <v>35344.714999999997</v>
      </c>
      <c r="C3819" s="355">
        <f t="shared" si="60"/>
        <v>0.28699999999662396</v>
      </c>
      <c r="D3819" s="420">
        <f t="shared" si="61"/>
        <v>0.14349999999831198</v>
      </c>
      <c r="H3819" s="337"/>
      <c r="I3819" s="333"/>
      <c r="J3819" s="82">
        <v>48</v>
      </c>
      <c r="K3819" s="82">
        <v>1</v>
      </c>
    </row>
    <row r="3820" spans="1:11" x14ac:dyDescent="0.3">
      <c r="A3820" s="317">
        <v>43061.377780381947</v>
      </c>
      <c r="B3820" s="318">
        <v>35345.014000000003</v>
      </c>
      <c r="C3820" s="355">
        <f t="shared" si="60"/>
        <v>0.29900000000634464</v>
      </c>
      <c r="D3820" s="420">
        <f t="shared" si="61"/>
        <v>0.14950000000317232</v>
      </c>
      <c r="H3820" s="337"/>
      <c r="I3820" s="333"/>
      <c r="J3820" s="82">
        <v>49</v>
      </c>
      <c r="K3820" s="319">
        <v>2</v>
      </c>
    </row>
    <row r="3821" spans="1:11" x14ac:dyDescent="0.3">
      <c r="A3821" s="317">
        <v>43061.419447106484</v>
      </c>
      <c r="B3821" s="318">
        <v>35345.317999999999</v>
      </c>
      <c r="C3821" s="355">
        <f t="shared" si="60"/>
        <v>0.30399999999644933</v>
      </c>
      <c r="D3821" s="420">
        <f t="shared" si="61"/>
        <v>0.15199999999822467</v>
      </c>
      <c r="H3821" s="337"/>
      <c r="I3821" s="333"/>
      <c r="J3821" s="82">
        <v>50</v>
      </c>
      <c r="K3821" s="320">
        <v>3</v>
      </c>
    </row>
    <row r="3822" spans="1:11" x14ac:dyDescent="0.3">
      <c r="A3822" s="317">
        <v>43061.461113831021</v>
      </c>
      <c r="B3822" s="318">
        <v>35345.608999999997</v>
      </c>
      <c r="C3822" s="355">
        <f t="shared" si="60"/>
        <v>0.29099999999743886</v>
      </c>
      <c r="D3822" s="420">
        <f t="shared" si="61"/>
        <v>0.14549999999871943</v>
      </c>
      <c r="H3822" s="337"/>
      <c r="I3822" s="333"/>
      <c r="J3822" s="82">
        <v>51</v>
      </c>
      <c r="K3822" s="321">
        <v>4</v>
      </c>
    </row>
    <row r="3823" spans="1:11" x14ac:dyDescent="0.3">
      <c r="A3823" s="317">
        <v>43061.502780555558</v>
      </c>
      <c r="B3823" s="318">
        <v>35345.900999999998</v>
      </c>
      <c r="C3823" s="355">
        <f t="shared" si="60"/>
        <v>0.29200000000128057</v>
      </c>
      <c r="D3823" s="420">
        <f t="shared" si="61"/>
        <v>0.14600000000064028</v>
      </c>
      <c r="H3823" s="337"/>
      <c r="I3823" s="333"/>
      <c r="J3823" s="82">
        <v>52</v>
      </c>
      <c r="K3823" s="82">
        <v>1</v>
      </c>
    </row>
    <row r="3824" spans="1:11" x14ac:dyDescent="0.3">
      <c r="A3824" s="317">
        <v>43061.544447280095</v>
      </c>
      <c r="B3824" s="318">
        <v>35346.205000000002</v>
      </c>
      <c r="C3824" s="355">
        <f t="shared" si="60"/>
        <v>0.30400000000372529</v>
      </c>
      <c r="D3824" s="420">
        <f t="shared" si="61"/>
        <v>0.15200000000186265</v>
      </c>
      <c r="H3824" s="337"/>
      <c r="I3824" s="333"/>
      <c r="J3824" s="82">
        <v>53</v>
      </c>
      <c r="K3824" s="319">
        <v>2</v>
      </c>
    </row>
    <row r="3825" spans="1:11" x14ac:dyDescent="0.3">
      <c r="A3825" s="317">
        <v>43061.586114004633</v>
      </c>
      <c r="B3825" s="318">
        <v>35346.498</v>
      </c>
      <c r="C3825" s="355">
        <f t="shared" si="60"/>
        <v>0.29299999999784632</v>
      </c>
      <c r="D3825" s="420">
        <f t="shared" si="61"/>
        <v>0.14649999999892316</v>
      </c>
      <c r="H3825" s="337"/>
      <c r="I3825" s="333"/>
      <c r="J3825" s="82">
        <v>54</v>
      </c>
      <c r="K3825" s="320">
        <v>3</v>
      </c>
    </row>
    <row r="3826" spans="1:11" x14ac:dyDescent="0.3">
      <c r="A3826" s="317">
        <v>43061.62778072917</v>
      </c>
      <c r="B3826" s="318">
        <v>35346.783000000003</v>
      </c>
      <c r="C3826" s="355">
        <f t="shared" si="60"/>
        <v>0.28500000000349246</v>
      </c>
      <c r="D3826" s="420">
        <f t="shared" si="61"/>
        <v>0.14250000000174623</v>
      </c>
      <c r="H3826" s="337"/>
      <c r="I3826" s="333"/>
      <c r="J3826" s="82">
        <v>55</v>
      </c>
      <c r="K3826" s="321">
        <v>4</v>
      </c>
    </row>
    <row r="3827" spans="1:11" x14ac:dyDescent="0.3">
      <c r="A3827" s="317">
        <v>43061.669447453707</v>
      </c>
      <c r="B3827" s="318">
        <v>35347.082000000002</v>
      </c>
      <c r="C3827" s="355">
        <f t="shared" si="60"/>
        <v>0.29899999999906868</v>
      </c>
      <c r="D3827" s="420">
        <f t="shared" si="61"/>
        <v>0.14949999999953434</v>
      </c>
      <c r="H3827" s="337"/>
      <c r="I3827" s="333"/>
      <c r="J3827" s="82">
        <v>56</v>
      </c>
      <c r="K3827" s="82">
        <v>1</v>
      </c>
    </row>
    <row r="3828" spans="1:11" x14ac:dyDescent="0.3">
      <c r="A3828" s="317">
        <v>43061.711114178244</v>
      </c>
      <c r="B3828" s="318">
        <v>35347.372000000003</v>
      </c>
      <c r="C3828" s="355">
        <f t="shared" si="60"/>
        <v>0.29000000000087311</v>
      </c>
      <c r="D3828" s="420">
        <f t="shared" si="61"/>
        <v>0.14500000000043656</v>
      </c>
      <c r="H3828" s="337"/>
      <c r="I3828" s="333"/>
      <c r="J3828" s="82">
        <v>57</v>
      </c>
      <c r="K3828" s="319">
        <v>2</v>
      </c>
    </row>
    <row r="3829" spans="1:11" x14ac:dyDescent="0.3">
      <c r="A3829" s="317">
        <v>43061.752780902774</v>
      </c>
      <c r="B3829" s="318">
        <v>35347.631999999998</v>
      </c>
      <c r="C3829" s="355">
        <f t="shared" si="60"/>
        <v>0.25999999999476131</v>
      </c>
      <c r="D3829" s="420">
        <f t="shared" si="61"/>
        <v>0.12999999999738066</v>
      </c>
      <c r="H3829" s="337"/>
      <c r="I3829" s="333"/>
      <c r="J3829" s="82">
        <v>58</v>
      </c>
      <c r="K3829" s="320">
        <v>3</v>
      </c>
    </row>
    <row r="3830" spans="1:11" x14ac:dyDescent="0.3">
      <c r="A3830" s="317">
        <v>43061.794447627311</v>
      </c>
      <c r="B3830" s="318">
        <v>35347.917000000001</v>
      </c>
      <c r="C3830" s="355">
        <f t="shared" si="60"/>
        <v>0.28500000000349246</v>
      </c>
      <c r="D3830" s="420">
        <f t="shared" si="61"/>
        <v>0.14250000000174623</v>
      </c>
      <c r="H3830" s="337"/>
      <c r="I3830" s="333"/>
      <c r="J3830" s="82">
        <v>59</v>
      </c>
      <c r="K3830" s="321">
        <v>4</v>
      </c>
    </row>
    <row r="3831" spans="1:11" x14ac:dyDescent="0.3">
      <c r="A3831" s="317">
        <v>43061.836114351849</v>
      </c>
      <c r="B3831" s="318">
        <v>35348.21</v>
      </c>
      <c r="C3831" s="355">
        <f t="shared" si="60"/>
        <v>0.29299999999784632</v>
      </c>
      <c r="D3831" s="420">
        <f t="shared" si="61"/>
        <v>0.14649999999892316</v>
      </c>
      <c r="H3831" s="337"/>
      <c r="I3831" s="333"/>
      <c r="J3831" s="82">
        <v>60</v>
      </c>
      <c r="K3831" s="82">
        <v>1</v>
      </c>
    </row>
    <row r="3832" spans="1:11" x14ac:dyDescent="0.3">
      <c r="A3832" s="317">
        <v>43061.877781076386</v>
      </c>
      <c r="B3832" s="318">
        <v>35348.502</v>
      </c>
      <c r="C3832" s="355">
        <f t="shared" si="60"/>
        <v>0.29200000000128057</v>
      </c>
      <c r="D3832" s="420">
        <f t="shared" si="61"/>
        <v>0.14600000000064028</v>
      </c>
      <c r="H3832" s="337"/>
      <c r="I3832" s="333"/>
      <c r="J3832" s="82">
        <v>61</v>
      </c>
      <c r="K3832" s="319">
        <v>2</v>
      </c>
    </row>
    <row r="3833" spans="1:11" x14ac:dyDescent="0.3">
      <c r="A3833" s="317">
        <v>43061.919447800923</v>
      </c>
      <c r="B3833" s="318">
        <v>35348.783000000003</v>
      </c>
      <c r="C3833" s="355">
        <f t="shared" si="60"/>
        <v>0.28100000000267755</v>
      </c>
      <c r="D3833" s="420">
        <f t="shared" si="61"/>
        <v>0.14050000000133878</v>
      </c>
      <c r="H3833" s="337"/>
      <c r="I3833" s="333"/>
      <c r="J3833" s="82">
        <v>62</v>
      </c>
      <c r="K3833" s="320">
        <v>3</v>
      </c>
    </row>
    <row r="3834" spans="1:11" x14ac:dyDescent="0.3">
      <c r="A3834" s="317">
        <v>43061.96111452546</v>
      </c>
      <c r="B3834" s="318">
        <v>35349.078999999998</v>
      </c>
      <c r="C3834" s="355">
        <f t="shared" si="60"/>
        <v>0.29599999999481952</v>
      </c>
      <c r="D3834" s="420">
        <f t="shared" si="61"/>
        <v>0.14799999999740976</v>
      </c>
      <c r="E3834" s="336">
        <f>SUM(C3811:C3834)*7.4805194805</f>
        <v>52.483324675157952</v>
      </c>
      <c r="F3834" s="324">
        <f>AVERAGE(D3811:D3834)</f>
        <v>0.14616666666658298</v>
      </c>
      <c r="G3834" s="324">
        <f>_xlfn.STDEV.S(D3811:D3834)</f>
        <v>4.862605015730965E-3</v>
      </c>
      <c r="H3834" s="337"/>
      <c r="I3834" s="333"/>
      <c r="J3834" s="82">
        <v>63</v>
      </c>
      <c r="K3834" s="321">
        <v>4</v>
      </c>
    </row>
    <row r="3835" spans="1:11" x14ac:dyDescent="0.3">
      <c r="A3835" s="317">
        <v>43062.002781249997</v>
      </c>
      <c r="B3835" s="318">
        <v>35349.373</v>
      </c>
      <c r="C3835" s="355">
        <f t="shared" si="60"/>
        <v>0.29400000000168802</v>
      </c>
      <c r="D3835" s="420">
        <f t="shared" si="61"/>
        <v>0.14700000000084401</v>
      </c>
      <c r="H3835" s="337"/>
      <c r="I3835" s="333"/>
      <c r="J3835" s="82">
        <v>64</v>
      </c>
      <c r="K3835" s="82">
        <v>1</v>
      </c>
    </row>
    <row r="3836" spans="1:11" x14ac:dyDescent="0.3">
      <c r="A3836" s="317">
        <v>43062.044447974535</v>
      </c>
      <c r="B3836" s="318">
        <v>35349.661</v>
      </c>
      <c r="C3836" s="355">
        <f t="shared" si="60"/>
        <v>0.28800000000046566</v>
      </c>
      <c r="D3836" s="420">
        <f t="shared" si="61"/>
        <v>0.14400000000023283</v>
      </c>
      <c r="H3836" s="337"/>
      <c r="I3836" s="333"/>
      <c r="J3836" s="82">
        <v>65</v>
      </c>
      <c r="K3836" s="319">
        <v>2</v>
      </c>
    </row>
    <row r="3837" spans="1:11" x14ac:dyDescent="0.3">
      <c r="A3837" s="317">
        <v>43062.086114699072</v>
      </c>
      <c r="B3837" s="318">
        <v>35349.949000000001</v>
      </c>
      <c r="C3837" s="355">
        <f t="shared" si="60"/>
        <v>0.28800000000046566</v>
      </c>
      <c r="D3837" s="420">
        <f t="shared" si="61"/>
        <v>0.14400000000023283</v>
      </c>
      <c r="H3837" s="337"/>
      <c r="I3837" s="333"/>
      <c r="J3837" s="82">
        <v>66</v>
      </c>
      <c r="K3837" s="320">
        <v>3</v>
      </c>
    </row>
    <row r="3838" spans="1:11" x14ac:dyDescent="0.3">
      <c r="A3838" s="317">
        <v>43062.127781423609</v>
      </c>
      <c r="B3838" s="318">
        <v>35350.254000000001</v>
      </c>
      <c r="C3838" s="355">
        <f t="shared" si="60"/>
        <v>0.30500000000029104</v>
      </c>
      <c r="D3838" s="420">
        <f t="shared" si="61"/>
        <v>0.15250000000014552</v>
      </c>
      <c r="H3838" s="337"/>
      <c r="I3838" s="333"/>
      <c r="J3838" s="82">
        <v>67</v>
      </c>
      <c r="K3838" s="321">
        <v>4</v>
      </c>
    </row>
    <row r="3839" spans="1:11" x14ac:dyDescent="0.3">
      <c r="A3839" s="317">
        <v>43062.169448148146</v>
      </c>
      <c r="B3839" s="318">
        <v>35350.552000000003</v>
      </c>
      <c r="C3839" s="355">
        <f t="shared" si="60"/>
        <v>0.29800000000250293</v>
      </c>
      <c r="D3839" s="420">
        <f t="shared" si="61"/>
        <v>0.14900000000125146</v>
      </c>
      <c r="H3839" s="337"/>
      <c r="I3839" s="333"/>
      <c r="J3839" s="82">
        <v>68</v>
      </c>
      <c r="K3839" s="82">
        <v>1</v>
      </c>
    </row>
    <row r="3840" spans="1:11" x14ac:dyDescent="0.3">
      <c r="A3840" s="317">
        <v>43062.211114872684</v>
      </c>
      <c r="B3840" s="318">
        <v>35350.843000000001</v>
      </c>
      <c r="C3840" s="355">
        <f t="shared" si="60"/>
        <v>0.29099999999743886</v>
      </c>
      <c r="D3840" s="420">
        <f t="shared" si="61"/>
        <v>0.14549999999871943</v>
      </c>
      <c r="H3840" s="337"/>
      <c r="I3840" s="333"/>
      <c r="J3840" s="82">
        <v>69</v>
      </c>
      <c r="K3840" s="319">
        <v>2</v>
      </c>
    </row>
    <row r="3841" spans="1:11" x14ac:dyDescent="0.3">
      <c r="A3841" s="317">
        <v>43062.252781597221</v>
      </c>
      <c r="B3841" s="318">
        <v>35351.146999999997</v>
      </c>
      <c r="C3841" s="355">
        <f t="shared" si="60"/>
        <v>0.30399999999644933</v>
      </c>
      <c r="D3841" s="420">
        <f t="shared" si="61"/>
        <v>0.15199999999822467</v>
      </c>
      <c r="H3841" s="337"/>
      <c r="I3841" s="333"/>
      <c r="J3841" s="82">
        <v>70</v>
      </c>
      <c r="K3841" s="320">
        <v>3</v>
      </c>
    </row>
    <row r="3842" spans="1:11" x14ac:dyDescent="0.3">
      <c r="A3842" s="317">
        <v>43062.294448321758</v>
      </c>
      <c r="B3842" s="318">
        <v>35351.440999999999</v>
      </c>
      <c r="C3842" s="355">
        <f t="shared" si="60"/>
        <v>0.29400000000168802</v>
      </c>
      <c r="D3842" s="420">
        <f t="shared" si="61"/>
        <v>0.14700000000084401</v>
      </c>
      <c r="H3842" s="337"/>
      <c r="I3842" s="333"/>
      <c r="J3842" s="82">
        <v>71</v>
      </c>
      <c r="K3842" s="321">
        <v>4</v>
      </c>
    </row>
    <row r="3843" spans="1:11" x14ac:dyDescent="0.3">
      <c r="A3843" s="317">
        <v>43062.336115046295</v>
      </c>
      <c r="B3843" s="318">
        <v>35351.728999999999</v>
      </c>
      <c r="C3843" s="355">
        <f t="shared" si="60"/>
        <v>0.28800000000046566</v>
      </c>
      <c r="D3843" s="420">
        <f t="shared" si="61"/>
        <v>0.14400000000023283</v>
      </c>
      <c r="H3843" s="337"/>
      <c r="I3843" s="333"/>
      <c r="J3843" s="82">
        <v>72</v>
      </c>
      <c r="K3843" s="82">
        <v>1</v>
      </c>
    </row>
    <row r="3844" spans="1:11" x14ac:dyDescent="0.3">
      <c r="A3844" s="317">
        <v>43062.377781770832</v>
      </c>
      <c r="B3844" s="318">
        <v>35352.027999999998</v>
      </c>
      <c r="C3844" s="355">
        <f t="shared" si="60"/>
        <v>0.29899999999906868</v>
      </c>
      <c r="D3844" s="420">
        <f t="shared" si="61"/>
        <v>0.14949999999953434</v>
      </c>
      <c r="H3844" s="337"/>
      <c r="I3844" s="333"/>
      <c r="J3844" s="82">
        <v>73</v>
      </c>
      <c r="K3844" s="319">
        <v>2</v>
      </c>
    </row>
    <row r="3845" spans="1:11" x14ac:dyDescent="0.3">
      <c r="A3845" s="317">
        <v>43062.41944849537</v>
      </c>
      <c r="B3845" s="318">
        <v>35352.322</v>
      </c>
      <c r="C3845" s="355">
        <f t="shared" si="60"/>
        <v>0.29400000000168802</v>
      </c>
      <c r="D3845" s="420">
        <f t="shared" si="61"/>
        <v>0.14700000000084401</v>
      </c>
      <c r="H3845" s="337"/>
      <c r="I3845" s="333"/>
      <c r="J3845" s="82">
        <v>74</v>
      </c>
      <c r="K3845" s="320">
        <v>3</v>
      </c>
    </row>
    <row r="3846" spans="1:11" x14ac:dyDescent="0.3">
      <c r="A3846" s="317">
        <v>43062.461115219907</v>
      </c>
      <c r="B3846" s="318">
        <v>35352.605000000003</v>
      </c>
      <c r="C3846" s="355">
        <f t="shared" si="60"/>
        <v>0.28300000000308501</v>
      </c>
      <c r="D3846" s="420">
        <f t="shared" si="61"/>
        <v>0.1415000000015425</v>
      </c>
      <c r="H3846" s="337"/>
      <c r="I3846" s="333"/>
      <c r="J3846" s="82">
        <v>75</v>
      </c>
      <c r="K3846" s="321">
        <v>4</v>
      </c>
    </row>
    <row r="3847" spans="1:11" x14ac:dyDescent="0.3">
      <c r="A3847" s="317">
        <v>43062.502781944444</v>
      </c>
      <c r="B3847" s="318">
        <v>35352.881000000001</v>
      </c>
      <c r="C3847" s="355">
        <f t="shared" si="60"/>
        <v>0.27599999999802094</v>
      </c>
      <c r="D3847" s="420">
        <f t="shared" si="61"/>
        <v>0.13799999999901047</v>
      </c>
      <c r="H3847" s="337"/>
      <c r="I3847" s="333"/>
      <c r="J3847" s="82">
        <v>76</v>
      </c>
      <c r="K3847" s="82">
        <v>1</v>
      </c>
    </row>
    <row r="3848" spans="1:11" x14ac:dyDescent="0.3">
      <c r="A3848" s="317">
        <v>43062.544448668981</v>
      </c>
      <c r="B3848" s="318">
        <v>35353.167999999998</v>
      </c>
      <c r="C3848" s="355">
        <f t="shared" si="60"/>
        <v>0.28699999999662396</v>
      </c>
      <c r="D3848" s="420">
        <f t="shared" si="61"/>
        <v>0.14349999999831198</v>
      </c>
      <c r="H3848" s="337"/>
      <c r="I3848" s="333"/>
      <c r="J3848" s="82">
        <v>77</v>
      </c>
      <c r="K3848" s="319">
        <v>2</v>
      </c>
    </row>
    <row r="3849" spans="1:11" x14ac:dyDescent="0.3">
      <c r="A3849" s="317">
        <v>43062.586115393518</v>
      </c>
      <c r="B3849" s="318">
        <v>35353.453999999998</v>
      </c>
      <c r="C3849" s="355">
        <f t="shared" si="60"/>
        <v>0.28600000000005821</v>
      </c>
      <c r="D3849" s="420">
        <f t="shared" si="61"/>
        <v>0.1430000000000291</v>
      </c>
      <c r="H3849" s="337"/>
      <c r="I3849" s="333"/>
      <c r="J3849" s="82">
        <v>78</v>
      </c>
      <c r="K3849" s="320">
        <v>3</v>
      </c>
    </row>
    <row r="3850" spans="1:11" x14ac:dyDescent="0.3">
      <c r="A3850" s="317">
        <v>43062.627782118056</v>
      </c>
      <c r="B3850" s="318">
        <v>35353.735000000001</v>
      </c>
      <c r="C3850" s="355">
        <f t="shared" si="60"/>
        <v>0.28100000000267755</v>
      </c>
      <c r="D3850" s="420">
        <f t="shared" si="61"/>
        <v>0.14050000000133878</v>
      </c>
      <c r="H3850" s="337"/>
      <c r="I3850" s="333"/>
      <c r="J3850" s="82">
        <v>79</v>
      </c>
      <c r="K3850" s="321">
        <v>4</v>
      </c>
    </row>
    <row r="3851" spans="1:11" x14ac:dyDescent="0.3">
      <c r="A3851" s="317">
        <v>43062.669448842593</v>
      </c>
      <c r="B3851" s="318">
        <v>35354.025000000001</v>
      </c>
      <c r="C3851" s="355">
        <f t="shared" si="60"/>
        <v>0.29000000000087311</v>
      </c>
      <c r="D3851" s="420">
        <f t="shared" si="61"/>
        <v>0.14500000000043656</v>
      </c>
      <c r="H3851" s="337"/>
      <c r="I3851" s="333"/>
      <c r="J3851" s="82">
        <v>80</v>
      </c>
      <c r="K3851" s="82">
        <v>1</v>
      </c>
    </row>
    <row r="3852" spans="1:11" x14ac:dyDescent="0.3">
      <c r="A3852" s="317">
        <v>43062.71111556713</v>
      </c>
      <c r="B3852" s="318">
        <v>35354.313999999998</v>
      </c>
      <c r="C3852" s="355">
        <f t="shared" si="60"/>
        <v>0.28899999999703141</v>
      </c>
      <c r="D3852" s="420">
        <f t="shared" si="61"/>
        <v>0.1444999999985157</v>
      </c>
      <c r="H3852" s="337"/>
      <c r="I3852" s="333"/>
      <c r="J3852" s="82">
        <v>81</v>
      </c>
      <c r="K3852" s="319">
        <v>2</v>
      </c>
    </row>
    <row r="3853" spans="1:11" x14ac:dyDescent="0.3">
      <c r="A3853" s="317">
        <v>43062.752782291667</v>
      </c>
      <c r="B3853" s="318">
        <v>35354.599000000002</v>
      </c>
      <c r="C3853" s="355">
        <f t="shared" si="60"/>
        <v>0.28500000000349246</v>
      </c>
      <c r="D3853" s="420">
        <f t="shared" si="61"/>
        <v>0.14250000000174623</v>
      </c>
      <c r="H3853" s="337"/>
      <c r="I3853" s="333"/>
      <c r="J3853" s="82">
        <v>82</v>
      </c>
      <c r="K3853" s="320">
        <v>3</v>
      </c>
    </row>
    <row r="3854" spans="1:11" x14ac:dyDescent="0.3">
      <c r="A3854" s="317">
        <v>43062.794449016204</v>
      </c>
      <c r="B3854" s="318">
        <v>35354.881000000001</v>
      </c>
      <c r="C3854" s="355">
        <f t="shared" si="60"/>
        <v>0.2819999999992433</v>
      </c>
      <c r="D3854" s="420">
        <f t="shared" si="61"/>
        <v>0.14099999999962165</v>
      </c>
      <c r="H3854" s="337"/>
      <c r="I3854" s="333"/>
      <c r="J3854" s="82">
        <v>83</v>
      </c>
      <c r="K3854" s="321">
        <v>4</v>
      </c>
    </row>
    <row r="3855" spans="1:11" x14ac:dyDescent="0.3">
      <c r="A3855" s="317">
        <v>43062.836115740742</v>
      </c>
      <c r="B3855" s="318">
        <v>35355.177000000003</v>
      </c>
      <c r="C3855" s="355">
        <f t="shared" si="60"/>
        <v>0.29600000000209548</v>
      </c>
      <c r="D3855" s="420">
        <f t="shared" si="61"/>
        <v>0.14800000000104774</v>
      </c>
      <c r="H3855" s="337"/>
      <c r="I3855" s="333"/>
      <c r="J3855" s="82">
        <v>84</v>
      </c>
      <c r="K3855" s="82">
        <v>1</v>
      </c>
    </row>
    <row r="3856" spans="1:11" x14ac:dyDescent="0.3">
      <c r="A3856" s="317">
        <v>43062.877782465279</v>
      </c>
      <c r="B3856" s="318">
        <v>35355.463000000003</v>
      </c>
      <c r="C3856" s="355">
        <f t="shared" si="60"/>
        <v>0.28600000000005821</v>
      </c>
      <c r="D3856" s="420">
        <f t="shared" si="61"/>
        <v>0.1430000000000291</v>
      </c>
      <c r="H3856" s="337"/>
      <c r="I3856" s="333"/>
      <c r="J3856" s="82">
        <v>85</v>
      </c>
      <c r="K3856" s="319">
        <v>2</v>
      </c>
    </row>
    <row r="3857" spans="1:12" x14ac:dyDescent="0.3">
      <c r="A3857" s="317">
        <v>43062.919449189816</v>
      </c>
      <c r="B3857" s="318">
        <v>35355.741999999998</v>
      </c>
      <c r="C3857" s="355">
        <f t="shared" si="60"/>
        <v>0.27899999999499414</v>
      </c>
      <c r="D3857" s="420">
        <f t="shared" si="61"/>
        <v>0.13949999999749707</v>
      </c>
      <c r="H3857" s="337"/>
      <c r="I3857" s="333"/>
      <c r="J3857" s="82">
        <v>86</v>
      </c>
      <c r="K3857" s="320">
        <v>3</v>
      </c>
    </row>
    <row r="3858" spans="1:12" x14ac:dyDescent="0.3">
      <c r="A3858" s="317">
        <v>43062.961115914353</v>
      </c>
      <c r="B3858" s="318">
        <v>35356.033000000003</v>
      </c>
      <c r="C3858" s="355">
        <f t="shared" si="60"/>
        <v>0.29100000000471482</v>
      </c>
      <c r="D3858" s="420">
        <f t="shared" si="61"/>
        <v>0.14550000000235741</v>
      </c>
      <c r="E3858" s="336">
        <f>SUM(C3835:C3858)*7.4805194805</f>
        <v>52.019532467435752</v>
      </c>
      <c r="F3858" s="324">
        <f>AVERAGE(D3835:D3858)</f>
        <v>0.14487500000010792</v>
      </c>
      <c r="G3858" s="324">
        <f>_xlfn.STDEV.S(D3835:D3858)</f>
        <v>3.6720152032639775E-3</v>
      </c>
      <c r="H3858" s="337"/>
      <c r="I3858" s="333"/>
      <c r="J3858" s="82">
        <v>87</v>
      </c>
      <c r="K3858" s="321">
        <v>4</v>
      </c>
    </row>
    <row r="3859" spans="1:12" x14ac:dyDescent="0.3">
      <c r="A3859" s="317">
        <v>43063.00278263889</v>
      </c>
      <c r="B3859" s="318">
        <v>35356.328000000001</v>
      </c>
      <c r="C3859" s="355">
        <f t="shared" si="60"/>
        <v>0.29499999999825377</v>
      </c>
      <c r="D3859" s="420">
        <f t="shared" si="61"/>
        <v>0.14749999999912689</v>
      </c>
      <c r="H3859" s="337"/>
      <c r="I3859" s="333"/>
      <c r="J3859" s="82">
        <v>88</v>
      </c>
      <c r="K3859" s="82">
        <v>1</v>
      </c>
    </row>
    <row r="3860" spans="1:12" x14ac:dyDescent="0.3">
      <c r="A3860" s="317">
        <v>43063.044449363428</v>
      </c>
      <c r="B3860" s="318">
        <v>35356.616000000002</v>
      </c>
      <c r="C3860" s="355">
        <f t="shared" si="60"/>
        <v>0.28800000000046566</v>
      </c>
      <c r="D3860" s="420">
        <f t="shared" si="61"/>
        <v>0.14400000000023283</v>
      </c>
      <c r="H3860" s="337"/>
      <c r="I3860" s="333"/>
      <c r="J3860" s="82">
        <v>89</v>
      </c>
      <c r="K3860" s="319">
        <v>2</v>
      </c>
    </row>
    <row r="3861" spans="1:12" x14ac:dyDescent="0.3">
      <c r="A3861" s="317">
        <v>43063.086116087965</v>
      </c>
      <c r="B3861" s="318">
        <v>35356.906000000003</v>
      </c>
      <c r="C3861" s="355">
        <f t="shared" si="60"/>
        <v>0.29000000000087311</v>
      </c>
      <c r="D3861" s="420">
        <f t="shared" si="61"/>
        <v>0.14500000000043656</v>
      </c>
      <c r="H3861" s="337"/>
      <c r="I3861" s="333"/>
      <c r="J3861" s="82">
        <v>90</v>
      </c>
      <c r="K3861" s="320">
        <v>3</v>
      </c>
    </row>
    <row r="3862" spans="1:12" x14ac:dyDescent="0.3">
      <c r="A3862" s="317">
        <v>43063.127782812502</v>
      </c>
      <c r="B3862" s="318">
        <v>35357.207000000002</v>
      </c>
      <c r="C3862" s="355">
        <f t="shared" si="60"/>
        <v>0.30099999999947613</v>
      </c>
      <c r="D3862" s="420">
        <f t="shared" si="61"/>
        <v>0.15049999999973807</v>
      </c>
      <c r="H3862" s="337"/>
      <c r="I3862" s="333"/>
      <c r="J3862" s="82">
        <v>91</v>
      </c>
      <c r="K3862" s="321">
        <v>4</v>
      </c>
    </row>
    <row r="3863" spans="1:12" x14ac:dyDescent="0.3">
      <c r="A3863" s="317">
        <v>43063.169449537039</v>
      </c>
      <c r="B3863" s="318">
        <v>35357.499000000003</v>
      </c>
      <c r="C3863" s="355">
        <f t="shared" si="60"/>
        <v>0.29200000000128057</v>
      </c>
      <c r="D3863" s="420">
        <f t="shared" si="61"/>
        <v>0.14600000000064028</v>
      </c>
      <c r="H3863" s="337"/>
      <c r="I3863" s="333"/>
      <c r="J3863" s="82">
        <v>92</v>
      </c>
      <c r="K3863" s="82">
        <v>1</v>
      </c>
    </row>
    <row r="3864" spans="1:12" x14ac:dyDescent="0.3">
      <c r="A3864" s="317">
        <v>43063.211116261577</v>
      </c>
      <c r="B3864" s="318">
        <v>35357.79</v>
      </c>
      <c r="C3864" s="355">
        <f t="shared" si="60"/>
        <v>0.29099999999743886</v>
      </c>
      <c r="D3864" s="420">
        <f t="shared" si="61"/>
        <v>0.14549999999871943</v>
      </c>
      <c r="H3864" s="337"/>
      <c r="I3864" s="333"/>
      <c r="J3864" s="82">
        <v>93</v>
      </c>
      <c r="K3864" s="319">
        <v>2</v>
      </c>
    </row>
    <row r="3865" spans="1:12" x14ac:dyDescent="0.3">
      <c r="A3865" s="317">
        <v>43063.252782986114</v>
      </c>
      <c r="B3865" s="318">
        <v>35358.097999999998</v>
      </c>
      <c r="C3865" s="355">
        <f t="shared" si="60"/>
        <v>0.30799999999726424</v>
      </c>
      <c r="D3865" s="420">
        <f t="shared" si="61"/>
        <v>0.15399999999863212</v>
      </c>
      <c r="H3865" s="337"/>
      <c r="I3865" s="333"/>
      <c r="J3865" s="82">
        <v>94</v>
      </c>
      <c r="K3865" s="320">
        <v>3</v>
      </c>
    </row>
    <row r="3866" spans="1:12" x14ac:dyDescent="0.3">
      <c r="A3866" s="317">
        <v>43063.294449710651</v>
      </c>
      <c r="B3866" s="318">
        <v>35358.398999999998</v>
      </c>
      <c r="C3866" s="355">
        <f t="shared" si="60"/>
        <v>0.30099999999947613</v>
      </c>
      <c r="D3866" s="420">
        <f t="shared" si="61"/>
        <v>0.15049999999973807</v>
      </c>
      <c r="H3866" s="337"/>
      <c r="I3866" s="333"/>
      <c r="J3866" s="82">
        <v>95</v>
      </c>
      <c r="K3866" s="321">
        <v>4</v>
      </c>
    </row>
    <row r="3867" spans="1:12" x14ac:dyDescent="0.3">
      <c r="A3867" s="317">
        <v>43063.336116435188</v>
      </c>
      <c r="B3867" s="318">
        <v>35358.678999999996</v>
      </c>
      <c r="C3867" s="355">
        <f t="shared" si="60"/>
        <v>0.27999999999883585</v>
      </c>
      <c r="D3867" s="420">
        <f t="shared" si="61"/>
        <v>0.13999999999941792</v>
      </c>
      <c r="H3867" s="337"/>
      <c r="I3867" s="333"/>
      <c r="J3867" s="82">
        <v>96</v>
      </c>
      <c r="K3867" s="82">
        <v>1</v>
      </c>
    </row>
    <row r="3868" spans="1:12" x14ac:dyDescent="0.3">
      <c r="A3868" s="317">
        <v>43063.377783159725</v>
      </c>
      <c r="B3868" s="318">
        <v>35358.974000000002</v>
      </c>
      <c r="C3868" s="355">
        <f t="shared" si="60"/>
        <v>0.29500000000552973</v>
      </c>
      <c r="D3868" s="420">
        <f t="shared" si="61"/>
        <v>0.14750000000276486</v>
      </c>
      <c r="H3868" s="337"/>
      <c r="I3868" s="333"/>
      <c r="J3868" s="82">
        <v>97</v>
      </c>
      <c r="K3868" s="319">
        <v>2</v>
      </c>
    </row>
    <row r="3869" spans="1:12" x14ac:dyDescent="0.3">
      <c r="A3869" s="317">
        <v>43063.419449884263</v>
      </c>
      <c r="B3869" s="318">
        <v>35359.277000000002</v>
      </c>
      <c r="C3869" s="355">
        <f t="shared" si="60"/>
        <v>0.30299999999988358</v>
      </c>
      <c r="D3869" s="420">
        <f t="shared" si="61"/>
        <v>0.15149999999994179</v>
      </c>
      <c r="H3869" s="337"/>
      <c r="I3869" s="333"/>
      <c r="J3869" s="82">
        <v>98</v>
      </c>
      <c r="K3869" s="320">
        <v>3</v>
      </c>
    </row>
    <row r="3870" spans="1:12" x14ac:dyDescent="0.3">
      <c r="A3870" s="317">
        <v>43063.4611166088</v>
      </c>
      <c r="B3870" s="318">
        <v>35359.567000000003</v>
      </c>
      <c r="C3870" s="355">
        <f t="shared" si="60"/>
        <v>0.29000000000087311</v>
      </c>
      <c r="D3870" s="420">
        <f t="shared" si="61"/>
        <v>0.14500000000043656</v>
      </c>
      <c r="H3870" s="337"/>
      <c r="I3870" s="333"/>
      <c r="J3870" s="82">
        <v>99</v>
      </c>
      <c r="K3870" s="321">
        <v>4</v>
      </c>
    </row>
    <row r="3871" spans="1:12" x14ac:dyDescent="0.3">
      <c r="A3871" s="317">
        <v>43063.50278333333</v>
      </c>
      <c r="B3871" s="318">
        <v>35359.851999999999</v>
      </c>
      <c r="C3871" s="355">
        <f t="shared" ref="C3871" si="62">B3871-B3870</f>
        <v>0.2849999999962165</v>
      </c>
      <c r="D3871" s="420">
        <f t="shared" ref="D3871" si="63">C3871/2</f>
        <v>0.14249999999810825</v>
      </c>
      <c r="H3871" s="337"/>
      <c r="I3871" s="333"/>
      <c r="J3871" s="82">
        <v>100</v>
      </c>
      <c r="K3871" s="82">
        <v>1</v>
      </c>
    </row>
    <row r="3872" spans="1:12" x14ac:dyDescent="0.3">
      <c r="A3872" s="317">
        <v>43063.679166666669</v>
      </c>
      <c r="B3872" s="318">
        <v>35360.995000000003</v>
      </c>
      <c r="C3872" s="355"/>
      <c r="D3872" s="420"/>
      <c r="H3872" s="337"/>
      <c r="I3872" s="333"/>
      <c r="J3872" s="82">
        <v>1</v>
      </c>
      <c r="K3872" s="82">
        <v>1</v>
      </c>
      <c r="L3872" s="54" t="s">
        <v>336</v>
      </c>
    </row>
    <row r="3873" spans="1:11" x14ac:dyDescent="0.3">
      <c r="A3873" s="317">
        <v>43063.720833333333</v>
      </c>
      <c r="B3873" s="318">
        <v>35361.281000000003</v>
      </c>
      <c r="C3873" s="355">
        <f t="shared" ref="C3873:C3936" si="64">B3873-B3872</f>
        <v>0.28600000000005821</v>
      </c>
      <c r="D3873" s="420">
        <f t="shared" ref="D3873:D3922" si="65">C3873/2</f>
        <v>0.1430000000000291</v>
      </c>
      <c r="H3873" s="337"/>
      <c r="I3873" s="333"/>
      <c r="J3873" s="82">
        <v>2</v>
      </c>
      <c r="K3873" s="319">
        <v>2</v>
      </c>
    </row>
    <row r="3874" spans="1:11" x14ac:dyDescent="0.3">
      <c r="A3874" s="317">
        <v>43063.762499999997</v>
      </c>
      <c r="B3874" s="318">
        <v>35361.557999999997</v>
      </c>
      <c r="C3874" s="355">
        <f t="shared" si="64"/>
        <v>0.27699999999458669</v>
      </c>
      <c r="D3874" s="420">
        <f t="shared" si="65"/>
        <v>0.13849999999729334</v>
      </c>
      <c r="H3874" s="337"/>
      <c r="I3874" s="333"/>
      <c r="J3874" s="82">
        <v>3</v>
      </c>
      <c r="K3874" s="320">
        <v>3</v>
      </c>
    </row>
    <row r="3875" spans="1:11" x14ac:dyDescent="0.3">
      <c r="A3875" s="317">
        <v>43063.804166666669</v>
      </c>
      <c r="B3875" s="318">
        <v>35361.828000000001</v>
      </c>
      <c r="C3875" s="355">
        <f t="shared" si="64"/>
        <v>0.27000000000407454</v>
      </c>
      <c r="D3875" s="420">
        <f t="shared" si="65"/>
        <v>0.13500000000203727</v>
      </c>
      <c r="H3875" s="337"/>
      <c r="I3875" s="333"/>
      <c r="J3875" s="82">
        <v>4</v>
      </c>
      <c r="K3875" s="321">
        <v>4</v>
      </c>
    </row>
    <row r="3876" spans="1:11" x14ac:dyDescent="0.3">
      <c r="A3876" s="317">
        <v>43063.84583327546</v>
      </c>
      <c r="B3876" s="318">
        <v>35362.110999999997</v>
      </c>
      <c r="C3876" s="355">
        <f t="shared" si="64"/>
        <v>0.28299999999580905</v>
      </c>
      <c r="D3876" s="420">
        <f t="shared" si="65"/>
        <v>0.14149999999790452</v>
      </c>
      <c r="H3876" s="337"/>
      <c r="I3876" s="333"/>
      <c r="J3876" s="82">
        <v>5</v>
      </c>
      <c r="K3876" s="82">
        <v>1</v>
      </c>
    </row>
    <row r="3877" spans="1:11" x14ac:dyDescent="0.3">
      <c r="A3877" s="317">
        <v>43063.887499942131</v>
      </c>
      <c r="B3877" s="318">
        <v>35362.394</v>
      </c>
      <c r="C3877" s="355">
        <f t="shared" si="64"/>
        <v>0.28300000000308501</v>
      </c>
      <c r="D3877" s="420">
        <f t="shared" si="65"/>
        <v>0.1415000000015425</v>
      </c>
      <c r="H3877" s="337"/>
      <c r="I3877" s="333"/>
      <c r="J3877" s="82">
        <v>6</v>
      </c>
      <c r="K3877" s="319">
        <v>2</v>
      </c>
    </row>
    <row r="3878" spans="1:11" x14ac:dyDescent="0.3">
      <c r="A3878" s="317">
        <v>43063.929166608796</v>
      </c>
      <c r="B3878" s="318">
        <v>35362.67</v>
      </c>
      <c r="C3878" s="355">
        <f t="shared" si="64"/>
        <v>0.27599999999802094</v>
      </c>
      <c r="D3878" s="420">
        <f t="shared" si="65"/>
        <v>0.13799999999901047</v>
      </c>
      <c r="H3878" s="337"/>
      <c r="I3878" s="333"/>
      <c r="J3878" s="82">
        <v>7</v>
      </c>
      <c r="K3878" s="320">
        <v>3</v>
      </c>
    </row>
    <row r="3879" spans="1:11" x14ac:dyDescent="0.3">
      <c r="A3879" s="317">
        <v>43063.97083327546</v>
      </c>
      <c r="B3879" s="318">
        <v>35362.957999999999</v>
      </c>
      <c r="C3879" s="355">
        <f t="shared" si="64"/>
        <v>0.28800000000046566</v>
      </c>
      <c r="D3879" s="420">
        <f t="shared" si="65"/>
        <v>0.14400000000023283</v>
      </c>
      <c r="E3879" s="336">
        <f>SUM(C3859:C3879)*7.4805194805</f>
        <v>43.252363636190914</v>
      </c>
      <c r="F3879" s="324">
        <f>AVERAGE(D3859:D3879)</f>
        <v>0.14454999999979917</v>
      </c>
      <c r="G3879" s="324">
        <f>_xlfn.STDEV.S(D3859:D3879)</f>
        <v>4.8474084231793944E-3</v>
      </c>
      <c r="H3879" s="337"/>
      <c r="I3879" s="333"/>
      <c r="J3879" s="82">
        <v>8</v>
      </c>
      <c r="K3879" s="321">
        <v>4</v>
      </c>
    </row>
    <row r="3880" spans="1:11" x14ac:dyDescent="0.3">
      <c r="A3880" s="317">
        <v>43064.012499942131</v>
      </c>
      <c r="B3880" s="318">
        <v>35363.25</v>
      </c>
      <c r="C3880" s="355">
        <f t="shared" si="64"/>
        <v>0.29200000000128057</v>
      </c>
      <c r="D3880" s="420">
        <f t="shared" si="65"/>
        <v>0.14600000000064028</v>
      </c>
      <c r="H3880" s="337"/>
      <c r="I3880" s="333"/>
      <c r="J3880" s="82">
        <v>9</v>
      </c>
      <c r="K3880" s="82">
        <v>1</v>
      </c>
    </row>
    <row r="3881" spans="1:11" x14ac:dyDescent="0.3">
      <c r="A3881" s="317">
        <v>43064.054166608796</v>
      </c>
      <c r="B3881" s="318">
        <v>35363.534</v>
      </c>
      <c r="C3881" s="355">
        <f t="shared" si="64"/>
        <v>0.28399999999965075</v>
      </c>
      <c r="D3881" s="420">
        <f t="shared" si="65"/>
        <v>0.14199999999982538</v>
      </c>
      <c r="H3881" s="337"/>
      <c r="I3881" s="333"/>
      <c r="J3881" s="82">
        <v>10</v>
      </c>
      <c r="K3881" s="319">
        <v>2</v>
      </c>
    </row>
    <row r="3882" spans="1:11" x14ac:dyDescent="0.3">
      <c r="A3882" s="317">
        <v>43064.09583327546</v>
      </c>
      <c r="B3882" s="318">
        <v>35363.817000000003</v>
      </c>
      <c r="C3882" s="355">
        <f t="shared" si="64"/>
        <v>0.28300000000308501</v>
      </c>
      <c r="D3882" s="420">
        <f t="shared" si="65"/>
        <v>0.1415000000015425</v>
      </c>
      <c r="H3882" s="337"/>
      <c r="I3882" s="333"/>
      <c r="J3882" s="82">
        <v>11</v>
      </c>
      <c r="K3882" s="320">
        <v>3</v>
      </c>
    </row>
    <row r="3883" spans="1:11" x14ac:dyDescent="0.3">
      <c r="A3883" s="317">
        <v>43064.137499942131</v>
      </c>
      <c r="B3883" s="318">
        <v>35364.101000000002</v>
      </c>
      <c r="C3883" s="355">
        <f t="shared" si="64"/>
        <v>0.28399999999965075</v>
      </c>
      <c r="D3883" s="420">
        <f t="shared" si="65"/>
        <v>0.14199999999982538</v>
      </c>
      <c r="H3883" s="337"/>
      <c r="I3883" s="333"/>
      <c r="J3883" s="82">
        <v>12</v>
      </c>
      <c r="K3883" s="321">
        <v>4</v>
      </c>
    </row>
    <row r="3884" spans="1:11" x14ac:dyDescent="0.3">
      <c r="A3884" s="317">
        <v>43064.179166608796</v>
      </c>
      <c r="B3884" s="318">
        <v>35364.398999999998</v>
      </c>
      <c r="C3884" s="355">
        <f t="shared" si="64"/>
        <v>0.29799999999522697</v>
      </c>
      <c r="D3884" s="420">
        <f t="shared" si="65"/>
        <v>0.14899999999761349</v>
      </c>
      <c r="H3884" s="337"/>
      <c r="I3884" s="333"/>
      <c r="J3884" s="82">
        <v>13</v>
      </c>
      <c r="K3884" s="82">
        <v>1</v>
      </c>
    </row>
    <row r="3885" spans="1:11" x14ac:dyDescent="0.3">
      <c r="A3885" s="317">
        <v>43064.22083327546</v>
      </c>
      <c r="B3885" s="318">
        <v>35364.686000000002</v>
      </c>
      <c r="C3885" s="355">
        <f t="shared" si="64"/>
        <v>0.28700000000389991</v>
      </c>
      <c r="D3885" s="420">
        <f t="shared" si="65"/>
        <v>0.14350000000194996</v>
      </c>
      <c r="H3885" s="337"/>
      <c r="I3885" s="333"/>
      <c r="J3885" s="82">
        <v>14</v>
      </c>
      <c r="K3885" s="319">
        <v>2</v>
      </c>
    </row>
    <row r="3886" spans="1:11" x14ac:dyDescent="0.3">
      <c r="A3886" s="317">
        <v>43064.262499942131</v>
      </c>
      <c r="B3886" s="318">
        <v>35364.981</v>
      </c>
      <c r="C3886" s="355">
        <f t="shared" si="64"/>
        <v>0.29499999999825377</v>
      </c>
      <c r="D3886" s="420">
        <f t="shared" si="65"/>
        <v>0.14749999999912689</v>
      </c>
      <c r="H3886" s="337"/>
      <c r="I3886" s="333"/>
      <c r="J3886" s="82">
        <v>15</v>
      </c>
      <c r="K3886" s="320">
        <v>3</v>
      </c>
    </row>
    <row r="3887" spans="1:11" x14ac:dyDescent="0.3">
      <c r="A3887" s="317">
        <v>43064.304166608796</v>
      </c>
      <c r="B3887" s="318">
        <v>35365.281000000003</v>
      </c>
      <c r="C3887" s="355">
        <f t="shared" si="64"/>
        <v>0.30000000000291038</v>
      </c>
      <c r="D3887" s="420">
        <f t="shared" si="65"/>
        <v>0.15000000000145519</v>
      </c>
      <c r="H3887" s="337"/>
      <c r="I3887" s="333"/>
      <c r="J3887" s="82">
        <v>16</v>
      </c>
      <c r="K3887" s="321">
        <v>4</v>
      </c>
    </row>
    <row r="3888" spans="1:11" x14ac:dyDescent="0.3">
      <c r="A3888" s="317">
        <v>43064.34583327546</v>
      </c>
      <c r="B3888" s="318">
        <v>35365.574999999997</v>
      </c>
      <c r="C3888" s="355">
        <f t="shared" si="64"/>
        <v>0.29399999999441206</v>
      </c>
      <c r="D3888" s="420">
        <f t="shared" si="65"/>
        <v>0.14699999999720603</v>
      </c>
      <c r="H3888" s="337"/>
      <c r="I3888" s="333"/>
      <c r="J3888" s="82">
        <v>17</v>
      </c>
      <c r="K3888" s="82">
        <v>1</v>
      </c>
    </row>
    <row r="3889" spans="1:11" x14ac:dyDescent="0.3">
      <c r="A3889" s="317">
        <v>43064.387499942131</v>
      </c>
      <c r="B3889" s="318">
        <v>35365.864999999998</v>
      </c>
      <c r="C3889" s="355">
        <f t="shared" si="64"/>
        <v>0.29000000000087311</v>
      </c>
      <c r="D3889" s="420">
        <f t="shared" si="65"/>
        <v>0.14500000000043656</v>
      </c>
      <c r="H3889" s="337"/>
      <c r="I3889" s="333"/>
      <c r="J3889" s="82">
        <v>18</v>
      </c>
      <c r="K3889" s="319">
        <v>2</v>
      </c>
    </row>
    <row r="3890" spans="1:11" x14ac:dyDescent="0.3">
      <c r="A3890" s="317">
        <v>43064.429166608796</v>
      </c>
      <c r="B3890" s="318">
        <v>35366.171000000002</v>
      </c>
      <c r="C3890" s="355">
        <f t="shared" si="64"/>
        <v>0.30600000000413274</v>
      </c>
      <c r="D3890" s="420">
        <f t="shared" si="65"/>
        <v>0.15300000000206637</v>
      </c>
      <c r="H3890" s="337"/>
      <c r="I3890" s="333"/>
      <c r="J3890" s="82">
        <v>19</v>
      </c>
      <c r="K3890" s="320">
        <v>3</v>
      </c>
    </row>
    <row r="3891" spans="1:11" x14ac:dyDescent="0.3">
      <c r="A3891" s="317">
        <v>43064.47083327546</v>
      </c>
      <c r="B3891" s="318">
        <v>35366.466</v>
      </c>
      <c r="C3891" s="355">
        <f t="shared" si="64"/>
        <v>0.29499999999825377</v>
      </c>
      <c r="D3891" s="420">
        <f t="shared" si="65"/>
        <v>0.14749999999912689</v>
      </c>
      <c r="H3891" s="337"/>
      <c r="I3891" s="333"/>
      <c r="J3891" s="82">
        <v>20</v>
      </c>
      <c r="K3891" s="321">
        <v>4</v>
      </c>
    </row>
    <row r="3892" spans="1:11" x14ac:dyDescent="0.3">
      <c r="A3892" s="317">
        <v>43064.512499942131</v>
      </c>
      <c r="B3892" s="318">
        <v>35366.750999999997</v>
      </c>
      <c r="C3892" s="355">
        <f t="shared" si="64"/>
        <v>0.2849999999962165</v>
      </c>
      <c r="D3892" s="420">
        <f t="shared" si="65"/>
        <v>0.14249999999810825</v>
      </c>
      <c r="H3892" s="337"/>
      <c r="I3892" s="333"/>
      <c r="J3892" s="82">
        <v>21</v>
      </c>
      <c r="K3892" s="82">
        <v>1</v>
      </c>
    </row>
    <row r="3893" spans="1:11" x14ac:dyDescent="0.3">
      <c r="A3893" s="317">
        <v>43064.554166608796</v>
      </c>
      <c r="B3893" s="318">
        <v>35367.053</v>
      </c>
      <c r="C3893" s="355">
        <f t="shared" si="64"/>
        <v>0.30200000000331784</v>
      </c>
      <c r="D3893" s="420">
        <f t="shared" si="65"/>
        <v>0.15100000000165892</v>
      </c>
      <c r="H3893" s="337"/>
      <c r="I3893" s="333"/>
      <c r="J3893" s="82">
        <v>22</v>
      </c>
      <c r="K3893" s="319">
        <v>2</v>
      </c>
    </row>
    <row r="3894" spans="1:11" x14ac:dyDescent="0.3">
      <c r="A3894" s="317">
        <v>43064.59583327546</v>
      </c>
      <c r="B3894" s="318">
        <v>35367.357000000004</v>
      </c>
      <c r="C3894" s="355">
        <f t="shared" si="64"/>
        <v>0.30400000000372529</v>
      </c>
      <c r="D3894" s="420">
        <f t="shared" si="65"/>
        <v>0.15200000000186265</v>
      </c>
      <c r="H3894" s="337"/>
      <c r="I3894" s="333"/>
      <c r="J3894" s="82">
        <v>23</v>
      </c>
      <c r="K3894" s="320">
        <v>3</v>
      </c>
    </row>
    <row r="3895" spans="1:11" x14ac:dyDescent="0.3">
      <c r="A3895" s="317">
        <v>43064.637499942131</v>
      </c>
      <c r="B3895" s="318">
        <v>35367.644</v>
      </c>
      <c r="C3895" s="355">
        <f t="shared" si="64"/>
        <v>0.28699999999662396</v>
      </c>
      <c r="D3895" s="420">
        <f t="shared" si="65"/>
        <v>0.14349999999831198</v>
      </c>
      <c r="H3895" s="337"/>
      <c r="I3895" s="333"/>
      <c r="J3895" s="82">
        <v>24</v>
      </c>
      <c r="K3895" s="321">
        <v>4</v>
      </c>
    </row>
    <row r="3896" spans="1:11" x14ac:dyDescent="0.3">
      <c r="A3896" s="317">
        <v>43064.679166608796</v>
      </c>
      <c r="B3896" s="318">
        <v>35367.934999999998</v>
      </c>
      <c r="C3896" s="355">
        <f t="shared" si="64"/>
        <v>0.29099999999743886</v>
      </c>
      <c r="D3896" s="420">
        <f t="shared" si="65"/>
        <v>0.14549999999871943</v>
      </c>
      <c r="H3896" s="337"/>
      <c r="I3896" s="333"/>
      <c r="J3896" s="82">
        <v>25</v>
      </c>
      <c r="K3896" s="82">
        <v>1</v>
      </c>
    </row>
    <row r="3897" spans="1:11" x14ac:dyDescent="0.3">
      <c r="A3897" s="317">
        <v>43064.72083327546</v>
      </c>
      <c r="B3897" s="318">
        <v>35368.233999999997</v>
      </c>
      <c r="C3897" s="355">
        <f t="shared" si="64"/>
        <v>0.29899999999906868</v>
      </c>
      <c r="D3897" s="420">
        <f t="shared" si="65"/>
        <v>0.14949999999953434</v>
      </c>
      <c r="H3897" s="337"/>
      <c r="I3897" s="333"/>
      <c r="J3897" s="82">
        <v>26</v>
      </c>
      <c r="K3897" s="319">
        <v>2</v>
      </c>
    </row>
    <row r="3898" spans="1:11" x14ac:dyDescent="0.3">
      <c r="A3898" s="317">
        <v>43064.762499942131</v>
      </c>
      <c r="B3898" s="318">
        <v>35368.527999999998</v>
      </c>
      <c r="C3898" s="355">
        <f t="shared" si="64"/>
        <v>0.29400000000168802</v>
      </c>
      <c r="D3898" s="420">
        <f t="shared" si="65"/>
        <v>0.14700000000084401</v>
      </c>
      <c r="H3898" s="337"/>
      <c r="I3898" s="333"/>
      <c r="J3898" s="82">
        <v>27</v>
      </c>
      <c r="K3898" s="320">
        <v>3</v>
      </c>
    </row>
    <row r="3899" spans="1:11" x14ac:dyDescent="0.3">
      <c r="A3899" s="317">
        <v>43064.804166608796</v>
      </c>
      <c r="B3899" s="318">
        <v>35368.81</v>
      </c>
      <c r="C3899" s="355">
        <f t="shared" si="64"/>
        <v>0.2819999999992433</v>
      </c>
      <c r="D3899" s="420">
        <f t="shared" si="65"/>
        <v>0.14099999999962165</v>
      </c>
      <c r="H3899" s="337"/>
      <c r="I3899" s="333"/>
      <c r="J3899" s="82">
        <v>28</v>
      </c>
      <c r="K3899" s="321">
        <v>4</v>
      </c>
    </row>
    <row r="3900" spans="1:11" x14ac:dyDescent="0.3">
      <c r="A3900" s="317">
        <v>43064.84583327546</v>
      </c>
      <c r="B3900" s="318">
        <v>35369.101000000002</v>
      </c>
      <c r="C3900" s="355">
        <f t="shared" si="64"/>
        <v>0.29100000000471482</v>
      </c>
      <c r="D3900" s="420">
        <f t="shared" si="65"/>
        <v>0.14550000000235741</v>
      </c>
      <c r="H3900" s="337"/>
      <c r="I3900" s="333"/>
      <c r="J3900" s="82">
        <v>29</v>
      </c>
      <c r="K3900" s="82">
        <v>1</v>
      </c>
    </row>
    <row r="3901" spans="1:11" x14ac:dyDescent="0.3">
      <c r="A3901" s="317">
        <v>43064.887499942131</v>
      </c>
      <c r="B3901" s="318">
        <v>35369.383999999998</v>
      </c>
      <c r="C3901" s="355">
        <f t="shared" si="64"/>
        <v>0.28299999999580905</v>
      </c>
      <c r="D3901" s="420">
        <f t="shared" si="65"/>
        <v>0.14149999999790452</v>
      </c>
      <c r="H3901" s="337"/>
      <c r="I3901" s="333"/>
      <c r="J3901" s="82">
        <v>30</v>
      </c>
      <c r="K3901" s="319">
        <v>2</v>
      </c>
    </row>
    <row r="3902" spans="1:11" x14ac:dyDescent="0.3">
      <c r="A3902" s="317">
        <v>43064.929166608796</v>
      </c>
      <c r="B3902" s="318">
        <v>35369.656999999999</v>
      </c>
      <c r="C3902" s="355">
        <f t="shared" si="64"/>
        <v>0.27300000000104774</v>
      </c>
      <c r="D3902" s="420">
        <f t="shared" si="65"/>
        <v>0.13650000000052387</v>
      </c>
      <c r="H3902" s="337"/>
      <c r="I3902" s="333"/>
      <c r="J3902" s="82">
        <v>31</v>
      </c>
      <c r="K3902" s="320">
        <v>3</v>
      </c>
    </row>
    <row r="3903" spans="1:11" x14ac:dyDescent="0.3">
      <c r="A3903" s="317">
        <v>43064.97083327546</v>
      </c>
      <c r="B3903" s="318">
        <v>35369.953000000001</v>
      </c>
      <c r="C3903" s="355">
        <f t="shared" si="64"/>
        <v>0.29600000000209548</v>
      </c>
      <c r="D3903" s="420">
        <f t="shared" si="65"/>
        <v>0.14800000000104774</v>
      </c>
      <c r="E3903" s="336">
        <f>SUM(C3880:C3903)*7.4805194805</f>
        <v>52.326233766117092</v>
      </c>
      <c r="F3903" s="324">
        <f>AVERAGE(D3880:D3903)</f>
        <v>0.14572916666672123</v>
      </c>
      <c r="G3903" s="324">
        <f>_xlfn.STDEV.S(D3880:D3903)</f>
        <v>4.0107983776550638E-3</v>
      </c>
      <c r="H3903" s="337"/>
      <c r="I3903" s="333"/>
      <c r="J3903" s="82">
        <v>32</v>
      </c>
      <c r="K3903" s="321">
        <v>4</v>
      </c>
    </row>
    <row r="3904" spans="1:11" x14ac:dyDescent="0.3">
      <c r="A3904" s="317">
        <v>43065.012499942131</v>
      </c>
      <c r="B3904" s="318">
        <v>35370.207000000002</v>
      </c>
      <c r="C3904" s="355">
        <f t="shared" si="64"/>
        <v>0.25400000000081491</v>
      </c>
      <c r="D3904" s="420">
        <f t="shared" si="65"/>
        <v>0.12700000000040745</v>
      </c>
      <c r="H3904" s="337"/>
      <c r="I3904" s="333"/>
      <c r="J3904" s="82">
        <v>33</v>
      </c>
      <c r="K3904" s="82">
        <v>1</v>
      </c>
    </row>
    <row r="3905" spans="1:11" x14ac:dyDescent="0.3">
      <c r="A3905" s="317">
        <v>43065.054166608796</v>
      </c>
      <c r="B3905" s="318">
        <v>35370.485999999997</v>
      </c>
      <c r="C3905" s="355">
        <f t="shared" si="64"/>
        <v>0.27899999999499414</v>
      </c>
      <c r="D3905" s="420">
        <f t="shared" si="65"/>
        <v>0.13949999999749707</v>
      </c>
      <c r="H3905" s="337"/>
      <c r="I3905" s="333"/>
      <c r="J3905" s="82">
        <v>34</v>
      </c>
      <c r="K3905" s="319">
        <v>2</v>
      </c>
    </row>
    <row r="3906" spans="1:11" x14ac:dyDescent="0.3">
      <c r="A3906" s="317">
        <v>43065.09583327546</v>
      </c>
      <c r="B3906" s="318">
        <v>35370.771000000001</v>
      </c>
      <c r="C3906" s="355">
        <f t="shared" si="64"/>
        <v>0.28500000000349246</v>
      </c>
      <c r="D3906" s="420">
        <f t="shared" si="65"/>
        <v>0.14250000000174623</v>
      </c>
      <c r="H3906" s="337"/>
      <c r="I3906" s="333"/>
      <c r="J3906" s="82">
        <v>35</v>
      </c>
      <c r="K3906" s="320">
        <v>3</v>
      </c>
    </row>
    <row r="3907" spans="1:11" x14ac:dyDescent="0.3">
      <c r="A3907" s="317">
        <v>43065.137499942131</v>
      </c>
      <c r="B3907" s="318">
        <v>35371.069000000003</v>
      </c>
      <c r="C3907" s="355">
        <f t="shared" si="64"/>
        <v>0.29800000000250293</v>
      </c>
      <c r="D3907" s="420">
        <f t="shared" si="65"/>
        <v>0.14900000000125146</v>
      </c>
      <c r="H3907" s="337"/>
      <c r="I3907" s="333"/>
      <c r="J3907" s="82">
        <v>36</v>
      </c>
      <c r="K3907" s="321">
        <v>4</v>
      </c>
    </row>
    <row r="3908" spans="1:11" x14ac:dyDescent="0.3">
      <c r="A3908" s="317">
        <v>43065.179166608796</v>
      </c>
      <c r="B3908" s="318">
        <v>35371.368999999999</v>
      </c>
      <c r="C3908" s="355">
        <f t="shared" si="64"/>
        <v>0.29999999999563443</v>
      </c>
      <c r="D3908" s="420">
        <f t="shared" si="65"/>
        <v>0.14999999999781721</v>
      </c>
      <c r="H3908" s="337"/>
      <c r="I3908" s="333"/>
      <c r="J3908" s="82">
        <v>37</v>
      </c>
      <c r="K3908" s="82">
        <v>1</v>
      </c>
    </row>
    <row r="3909" spans="1:11" x14ac:dyDescent="0.3">
      <c r="A3909" s="317">
        <v>43065.22083327546</v>
      </c>
      <c r="B3909" s="318">
        <v>35371.663</v>
      </c>
      <c r="C3909" s="355">
        <f t="shared" si="64"/>
        <v>0.29400000000168802</v>
      </c>
      <c r="D3909" s="420">
        <f t="shared" si="65"/>
        <v>0.14700000000084401</v>
      </c>
      <c r="H3909" s="337"/>
      <c r="I3909" s="333"/>
      <c r="J3909" s="82">
        <v>38</v>
      </c>
      <c r="K3909" s="319">
        <v>2</v>
      </c>
    </row>
    <row r="3910" spans="1:11" x14ac:dyDescent="0.3">
      <c r="A3910" s="317">
        <v>43065.262499942131</v>
      </c>
      <c r="B3910" s="318">
        <v>35371.970999999998</v>
      </c>
      <c r="C3910" s="355">
        <f t="shared" si="64"/>
        <v>0.30799999999726424</v>
      </c>
      <c r="D3910" s="420">
        <f t="shared" si="65"/>
        <v>0.15399999999863212</v>
      </c>
      <c r="H3910" s="337"/>
      <c r="I3910" s="333"/>
      <c r="J3910" s="82">
        <v>39</v>
      </c>
      <c r="K3910" s="320">
        <v>3</v>
      </c>
    </row>
    <row r="3911" spans="1:11" x14ac:dyDescent="0.3">
      <c r="A3911" s="317">
        <v>43065.304166608796</v>
      </c>
      <c r="B3911" s="318">
        <v>35372.28</v>
      </c>
      <c r="C3911" s="355">
        <f t="shared" si="64"/>
        <v>0.30900000000110595</v>
      </c>
      <c r="D3911" s="420">
        <f t="shared" si="65"/>
        <v>0.15450000000055297</v>
      </c>
      <c r="H3911" s="337"/>
      <c r="I3911" s="333"/>
      <c r="J3911" s="82">
        <v>40</v>
      </c>
      <c r="K3911" s="321">
        <v>4</v>
      </c>
    </row>
    <row r="3912" spans="1:11" x14ac:dyDescent="0.3">
      <c r="A3912" s="317">
        <v>43065.34583327546</v>
      </c>
      <c r="B3912" s="318">
        <v>35372.578000000001</v>
      </c>
      <c r="C3912" s="355">
        <f t="shared" si="64"/>
        <v>0.29800000000250293</v>
      </c>
      <c r="D3912" s="420">
        <f t="shared" si="65"/>
        <v>0.14900000000125146</v>
      </c>
      <c r="H3912" s="337"/>
      <c r="I3912" s="333"/>
      <c r="J3912" s="82">
        <v>41</v>
      </c>
      <c r="K3912" s="82">
        <v>1</v>
      </c>
    </row>
    <row r="3913" spans="1:11" x14ac:dyDescent="0.3">
      <c r="A3913" s="317">
        <v>43065.387499942131</v>
      </c>
      <c r="B3913" s="318">
        <v>35372.872000000003</v>
      </c>
      <c r="C3913" s="355">
        <f t="shared" si="64"/>
        <v>0.29400000000168802</v>
      </c>
      <c r="D3913" s="420">
        <f t="shared" si="65"/>
        <v>0.14700000000084401</v>
      </c>
      <c r="H3913" s="337"/>
      <c r="I3913" s="333"/>
      <c r="J3913" s="82">
        <v>42</v>
      </c>
      <c r="K3913" s="319">
        <v>2</v>
      </c>
    </row>
    <row r="3914" spans="1:11" x14ac:dyDescent="0.3">
      <c r="A3914" s="317">
        <v>43065.429166608796</v>
      </c>
      <c r="B3914" s="318">
        <v>35373.178</v>
      </c>
      <c r="C3914" s="355">
        <f t="shared" si="64"/>
        <v>0.30599999999685679</v>
      </c>
      <c r="D3914" s="420">
        <f t="shared" si="65"/>
        <v>0.15299999999842839</v>
      </c>
      <c r="H3914" s="337"/>
      <c r="I3914" s="333"/>
      <c r="J3914" s="82">
        <v>43</v>
      </c>
      <c r="K3914" s="320">
        <v>3</v>
      </c>
    </row>
    <row r="3915" spans="1:11" x14ac:dyDescent="0.3">
      <c r="A3915" s="317">
        <v>43065.47083327546</v>
      </c>
      <c r="B3915" s="318">
        <v>35373.474999999999</v>
      </c>
      <c r="C3915" s="355">
        <f t="shared" si="64"/>
        <v>0.29699999999866122</v>
      </c>
      <c r="D3915" s="420">
        <f t="shared" si="65"/>
        <v>0.14849999999933061</v>
      </c>
      <c r="H3915" s="337"/>
      <c r="I3915" s="333"/>
      <c r="J3915" s="82">
        <v>44</v>
      </c>
      <c r="K3915" s="321">
        <v>4</v>
      </c>
    </row>
    <row r="3916" spans="1:11" x14ac:dyDescent="0.3">
      <c r="A3916" s="317">
        <v>43065.512499942131</v>
      </c>
      <c r="B3916" s="318">
        <v>35373.760999999999</v>
      </c>
      <c r="C3916" s="355">
        <f t="shared" si="64"/>
        <v>0.28600000000005821</v>
      </c>
      <c r="D3916" s="420">
        <f t="shared" si="65"/>
        <v>0.1430000000000291</v>
      </c>
      <c r="H3916" s="337"/>
      <c r="I3916" s="333"/>
      <c r="J3916" s="82">
        <v>45</v>
      </c>
      <c r="K3916" s="82">
        <v>1</v>
      </c>
    </row>
    <row r="3917" spans="1:11" x14ac:dyDescent="0.3">
      <c r="A3917" s="317">
        <v>43065.554166608796</v>
      </c>
      <c r="B3917" s="318">
        <v>35374.059000000001</v>
      </c>
      <c r="C3917" s="355">
        <f t="shared" si="64"/>
        <v>0.29800000000250293</v>
      </c>
      <c r="D3917" s="420">
        <f t="shared" si="65"/>
        <v>0.14900000000125146</v>
      </c>
      <c r="H3917" s="337"/>
      <c r="I3917" s="333"/>
      <c r="J3917" s="82">
        <v>46</v>
      </c>
      <c r="K3917" s="319">
        <v>2</v>
      </c>
    </row>
    <row r="3918" spans="1:11" x14ac:dyDescent="0.3">
      <c r="A3918" s="317">
        <v>43065.59583327546</v>
      </c>
      <c r="B3918" s="318">
        <v>35374.35</v>
      </c>
      <c r="C3918" s="355">
        <f t="shared" si="64"/>
        <v>0.29099999999743886</v>
      </c>
      <c r="D3918" s="420">
        <f t="shared" si="65"/>
        <v>0.14549999999871943</v>
      </c>
      <c r="H3918" s="337"/>
      <c r="I3918" s="333"/>
      <c r="J3918" s="82">
        <v>47</v>
      </c>
      <c r="K3918" s="320">
        <v>3</v>
      </c>
    </row>
    <row r="3919" spans="1:11" x14ac:dyDescent="0.3">
      <c r="A3919" s="317">
        <v>43065.637499942131</v>
      </c>
      <c r="B3919" s="318">
        <v>35374.631000000001</v>
      </c>
      <c r="C3919" s="355">
        <f t="shared" si="64"/>
        <v>0.28100000000267755</v>
      </c>
      <c r="D3919" s="420">
        <f t="shared" si="65"/>
        <v>0.14050000000133878</v>
      </c>
      <c r="H3919" s="337"/>
      <c r="I3919" s="333"/>
      <c r="J3919" s="82">
        <v>48</v>
      </c>
      <c r="K3919" s="321">
        <v>4</v>
      </c>
    </row>
    <row r="3920" spans="1:11" x14ac:dyDescent="0.3">
      <c r="A3920" s="317">
        <v>43065.679166608796</v>
      </c>
      <c r="B3920" s="318">
        <v>35374.917999999998</v>
      </c>
      <c r="C3920" s="355">
        <f t="shared" si="64"/>
        <v>0.28699999999662396</v>
      </c>
      <c r="D3920" s="420">
        <f t="shared" si="65"/>
        <v>0.14349999999831198</v>
      </c>
      <c r="H3920" s="337"/>
      <c r="I3920" s="333"/>
      <c r="J3920" s="82">
        <v>49</v>
      </c>
      <c r="K3920" s="82">
        <v>1</v>
      </c>
    </row>
    <row r="3921" spans="1:12" x14ac:dyDescent="0.3">
      <c r="A3921" s="317">
        <v>43065.72083327546</v>
      </c>
      <c r="B3921" s="318">
        <v>35375.212</v>
      </c>
      <c r="C3921" s="355">
        <f t="shared" si="64"/>
        <v>0.29400000000168802</v>
      </c>
      <c r="D3921" s="420">
        <f t="shared" si="65"/>
        <v>0.14700000000084401</v>
      </c>
      <c r="H3921" s="337"/>
      <c r="I3921" s="333"/>
      <c r="J3921" s="82">
        <v>50</v>
      </c>
      <c r="K3921" s="319">
        <v>2</v>
      </c>
    </row>
    <row r="3922" spans="1:12" x14ac:dyDescent="0.3">
      <c r="A3922" s="317">
        <v>43065.762499942131</v>
      </c>
      <c r="B3922" s="318">
        <v>35375.49</v>
      </c>
      <c r="C3922" s="355">
        <f t="shared" si="64"/>
        <v>0.27799999999842839</v>
      </c>
      <c r="D3922" s="420">
        <f t="shared" si="65"/>
        <v>0.1389999999992142</v>
      </c>
      <c r="H3922" s="337"/>
      <c r="I3922" s="333"/>
      <c r="J3922" s="82">
        <v>51</v>
      </c>
      <c r="K3922" s="320">
        <v>3</v>
      </c>
    </row>
    <row r="3923" spans="1:12" x14ac:dyDescent="0.3">
      <c r="A3923" s="322">
        <v>43065.804166666669</v>
      </c>
      <c r="B3923" s="323">
        <v>35375.762999999999</v>
      </c>
      <c r="C3923" s="356">
        <f t="shared" si="64"/>
        <v>0.27300000000104774</v>
      </c>
      <c r="D3923" s="418">
        <f>C3923/2</f>
        <v>0.13650000000052387</v>
      </c>
      <c r="E3923" s="336">
        <f>SUM(C3904:C3923)*7.4805194805</f>
        <v>43.461818181687583</v>
      </c>
      <c r="F3923" s="324">
        <f>AVERAGE(D3904:D3923)</f>
        <v>0.14524999999994179</v>
      </c>
      <c r="G3923" s="324">
        <f>_xlfn.STDEV.S(D3904:D3923)</f>
        <v>6.5964504010280747E-3</v>
      </c>
      <c r="H3923" s="343"/>
      <c r="I3923" s="344">
        <f>AVERAGE(D3763:D3923)</f>
        <v>0.14469062499997562</v>
      </c>
      <c r="J3923" s="82">
        <v>52</v>
      </c>
      <c r="K3923" s="321">
        <v>4</v>
      </c>
    </row>
    <row r="3924" spans="1:12" x14ac:dyDescent="0.3">
      <c r="A3924" s="347">
        <v>43065.836805555555</v>
      </c>
      <c r="B3924" s="348">
        <v>35376.349000000002</v>
      </c>
      <c r="C3924" s="348">
        <f t="shared" si="64"/>
        <v>0.58600000000296859</v>
      </c>
      <c r="D3924" s="421"/>
      <c r="E3924" s="349">
        <f>(B3924-B9)*7.4805194805</f>
        <v>9293.7151168589353</v>
      </c>
      <c r="F3924" s="350" t="s">
        <v>292</v>
      </c>
      <c r="G3924" s="351"/>
      <c r="H3924" s="365"/>
      <c r="I3924" s="351"/>
      <c r="J3924" s="350"/>
      <c r="K3924" s="353"/>
      <c r="L3924" s="351" t="s">
        <v>337</v>
      </c>
    </row>
    <row r="3925" spans="1:12" x14ac:dyDescent="0.3">
      <c r="A3925" s="347">
        <v>43066.526388888888</v>
      </c>
      <c r="B3925" s="348">
        <v>35376.349000000002</v>
      </c>
      <c r="C3925" s="348">
        <f t="shared" si="64"/>
        <v>0</v>
      </c>
      <c r="D3925" s="417"/>
      <c r="E3925" s="351"/>
      <c r="F3925" s="351"/>
      <c r="G3925" s="351"/>
      <c r="H3925" s="351"/>
      <c r="I3925" s="351"/>
      <c r="J3925" s="353"/>
      <c r="K3925" s="353"/>
      <c r="L3925" s="351"/>
    </row>
    <row r="3926" spans="1:12" x14ac:dyDescent="0.3">
      <c r="A3926" s="347">
        <v>43066.52847222222</v>
      </c>
      <c r="B3926" s="348">
        <v>35376.498</v>
      </c>
      <c r="C3926" s="348">
        <f t="shared" si="64"/>
        <v>0.14899999999761349</v>
      </c>
      <c r="D3926" s="417"/>
      <c r="E3926" s="351"/>
      <c r="F3926" s="351"/>
      <c r="G3926" s="351"/>
      <c r="H3926" s="351"/>
      <c r="I3926" s="351"/>
      <c r="J3926" s="353"/>
      <c r="K3926" s="353"/>
      <c r="L3926" s="351" t="s">
        <v>338</v>
      </c>
    </row>
    <row r="3927" spans="1:12" x14ac:dyDescent="0.3">
      <c r="A3927" s="317">
        <v>43066.54583333333</v>
      </c>
      <c r="B3927" s="318">
        <v>35376.79</v>
      </c>
      <c r="C3927" s="355">
        <f t="shared" si="64"/>
        <v>0.29200000000128057</v>
      </c>
      <c r="D3927" s="420">
        <f>C3927/2</f>
        <v>0.14600000000064028</v>
      </c>
      <c r="H3927" s="337"/>
      <c r="I3927" s="333"/>
      <c r="J3927" s="82">
        <v>1</v>
      </c>
      <c r="K3927" s="319">
        <v>2</v>
      </c>
      <c r="L3927" s="345" t="s">
        <v>313</v>
      </c>
    </row>
    <row r="3928" spans="1:12" x14ac:dyDescent="0.3">
      <c r="A3928" s="317">
        <v>43066.586805555555</v>
      </c>
      <c r="B3928" s="318">
        <v>35377.093000000001</v>
      </c>
      <c r="C3928" s="355">
        <f t="shared" si="64"/>
        <v>0.30299999999988358</v>
      </c>
      <c r="D3928" s="420">
        <f>C3928/2</f>
        <v>0.15149999999994179</v>
      </c>
      <c r="H3928" s="337"/>
      <c r="I3928" s="333"/>
      <c r="J3928" s="82">
        <v>2</v>
      </c>
      <c r="K3928" s="320">
        <v>3</v>
      </c>
    </row>
    <row r="3929" spans="1:12" x14ac:dyDescent="0.3">
      <c r="A3929" s="317">
        <v>43066.628472222219</v>
      </c>
      <c r="B3929" s="318">
        <v>35377.387999999999</v>
      </c>
      <c r="C3929" s="355">
        <f t="shared" si="64"/>
        <v>0.29499999999825377</v>
      </c>
      <c r="D3929" s="420">
        <f>C3929/2</f>
        <v>0.14749999999912689</v>
      </c>
      <c r="H3929" s="337"/>
      <c r="I3929" s="333"/>
      <c r="J3929" s="82">
        <v>3</v>
      </c>
      <c r="K3929" s="321">
        <v>4</v>
      </c>
    </row>
    <row r="3930" spans="1:12" x14ac:dyDescent="0.3">
      <c r="A3930" s="317">
        <v>43066.670138888891</v>
      </c>
      <c r="B3930" s="318">
        <v>35377.659</v>
      </c>
      <c r="C3930" s="355">
        <f t="shared" si="64"/>
        <v>0.27100000000064028</v>
      </c>
      <c r="D3930" s="420">
        <f t="shared" ref="D3930:D4077" si="66">C3930/2</f>
        <v>0.13550000000032014</v>
      </c>
      <c r="H3930" s="337"/>
      <c r="I3930" s="333"/>
      <c r="J3930" s="82">
        <v>4</v>
      </c>
      <c r="K3930" s="82">
        <v>1</v>
      </c>
    </row>
    <row r="3931" spans="1:12" x14ac:dyDescent="0.3">
      <c r="A3931" s="317">
        <v>43066.711805555555</v>
      </c>
      <c r="B3931" s="318">
        <v>35377.957000000002</v>
      </c>
      <c r="C3931" s="355">
        <f t="shared" si="64"/>
        <v>0.29800000000250293</v>
      </c>
      <c r="D3931" s="420">
        <f t="shared" si="66"/>
        <v>0.14900000000125146</v>
      </c>
      <c r="H3931" s="337"/>
      <c r="I3931" s="333"/>
      <c r="J3931" s="82">
        <v>5</v>
      </c>
      <c r="K3931" s="319">
        <v>2</v>
      </c>
    </row>
    <row r="3932" spans="1:12" x14ac:dyDescent="0.3">
      <c r="A3932" s="317">
        <v>43066.753472222219</v>
      </c>
      <c r="B3932" s="318">
        <v>35378.254999999997</v>
      </c>
      <c r="C3932" s="355">
        <f t="shared" si="64"/>
        <v>0.29799999999522697</v>
      </c>
      <c r="D3932" s="420">
        <f t="shared" si="66"/>
        <v>0.14899999999761349</v>
      </c>
      <c r="H3932" s="337"/>
      <c r="I3932" s="333"/>
      <c r="J3932" s="82">
        <v>6</v>
      </c>
      <c r="K3932" s="320">
        <v>3</v>
      </c>
    </row>
    <row r="3933" spans="1:12" x14ac:dyDescent="0.3">
      <c r="A3933" s="317">
        <v>43066.795138888891</v>
      </c>
      <c r="B3933" s="318">
        <v>35378.542000000001</v>
      </c>
      <c r="C3933" s="355">
        <f t="shared" si="64"/>
        <v>0.28700000000389991</v>
      </c>
      <c r="D3933" s="420">
        <f t="shared" si="66"/>
        <v>0.14350000000194996</v>
      </c>
      <c r="H3933" s="337"/>
      <c r="I3933" s="333"/>
      <c r="J3933" s="82">
        <v>7</v>
      </c>
      <c r="K3933" s="321">
        <v>4</v>
      </c>
    </row>
    <row r="3934" spans="1:12" x14ac:dyDescent="0.3">
      <c r="A3934" s="317">
        <v>43066.836805555555</v>
      </c>
      <c r="B3934" s="318">
        <v>35378.822999999997</v>
      </c>
      <c r="C3934" s="355">
        <f t="shared" si="64"/>
        <v>0.28099999999540159</v>
      </c>
      <c r="D3934" s="420">
        <f t="shared" si="66"/>
        <v>0.1404999999977008</v>
      </c>
      <c r="H3934" s="337"/>
      <c r="I3934" s="333"/>
      <c r="J3934" s="82">
        <v>8</v>
      </c>
      <c r="K3934" s="82">
        <v>1</v>
      </c>
    </row>
    <row r="3935" spans="1:12" x14ac:dyDescent="0.3">
      <c r="A3935" s="317">
        <v>43066.878472222219</v>
      </c>
      <c r="B3935" s="318">
        <v>35379.120000000003</v>
      </c>
      <c r="C3935" s="355">
        <f t="shared" si="64"/>
        <v>0.29700000000593718</v>
      </c>
      <c r="D3935" s="420">
        <f t="shared" si="66"/>
        <v>0.14850000000296859</v>
      </c>
      <c r="H3935" s="337"/>
      <c r="I3935" s="333"/>
      <c r="J3935" s="82">
        <v>9</v>
      </c>
      <c r="K3935" s="319">
        <v>2</v>
      </c>
    </row>
    <row r="3936" spans="1:12" x14ac:dyDescent="0.3">
      <c r="A3936" s="317">
        <v>43066.920138715279</v>
      </c>
      <c r="B3936" s="318">
        <v>35379.410000000003</v>
      </c>
      <c r="C3936" s="355">
        <f t="shared" si="64"/>
        <v>0.29000000000087311</v>
      </c>
      <c r="D3936" s="420">
        <f t="shared" si="66"/>
        <v>0.14500000000043656</v>
      </c>
      <c r="H3936" s="337"/>
      <c r="I3936" s="333"/>
      <c r="J3936" s="82">
        <v>10</v>
      </c>
      <c r="K3936" s="320">
        <v>3</v>
      </c>
    </row>
    <row r="3937" spans="1:11" x14ac:dyDescent="0.3">
      <c r="A3937" s="317">
        <v>43066.961805324077</v>
      </c>
      <c r="B3937" s="318">
        <v>35379.690999999999</v>
      </c>
      <c r="C3937" s="355">
        <f t="shared" ref="C3937:C4091" si="67">B3937-B3936</f>
        <v>0.28099999999540159</v>
      </c>
      <c r="D3937" s="420">
        <f t="shared" si="66"/>
        <v>0.1404999999977008</v>
      </c>
      <c r="E3937" s="336">
        <f>SUM(C3927:C3937)*7.4805194805</f>
        <v>23.885298701231275</v>
      </c>
      <c r="F3937" s="324">
        <f>AVERAGE(D3927:D3937)</f>
        <v>0.14513636363633189</v>
      </c>
      <c r="G3937" s="324">
        <f>_xlfn.STDEV.S(D3927:D3937)</f>
        <v>4.7596791339633484E-3</v>
      </c>
      <c r="H3937" s="337"/>
      <c r="I3937" s="333"/>
      <c r="J3937" s="82">
        <v>11</v>
      </c>
      <c r="K3937" s="321">
        <v>4</v>
      </c>
    </row>
    <row r="3938" spans="1:11" x14ac:dyDescent="0.3">
      <c r="A3938" s="317">
        <v>43067.003471932869</v>
      </c>
      <c r="B3938" s="318">
        <v>35379.976999999999</v>
      </c>
      <c r="C3938" s="355">
        <f t="shared" si="67"/>
        <v>0.28600000000005821</v>
      </c>
      <c r="D3938" s="420">
        <f t="shared" si="66"/>
        <v>0.1430000000000291</v>
      </c>
      <c r="H3938" s="337"/>
      <c r="I3938" s="333"/>
      <c r="J3938" s="82">
        <v>12</v>
      </c>
      <c r="K3938" s="82">
        <v>1</v>
      </c>
    </row>
    <row r="3939" spans="1:11" x14ac:dyDescent="0.3">
      <c r="A3939" s="317">
        <v>43067.045138541667</v>
      </c>
      <c r="B3939" s="318">
        <v>35380.269999999997</v>
      </c>
      <c r="C3939" s="355">
        <f t="shared" si="67"/>
        <v>0.29299999999784632</v>
      </c>
      <c r="D3939" s="420">
        <f t="shared" si="66"/>
        <v>0.14649999999892316</v>
      </c>
      <c r="H3939" s="337"/>
      <c r="I3939" s="333"/>
      <c r="J3939" s="82">
        <v>13</v>
      </c>
      <c r="K3939" s="319">
        <v>2</v>
      </c>
    </row>
    <row r="3940" spans="1:11" x14ac:dyDescent="0.3">
      <c r="A3940" s="317">
        <v>43067.086805150466</v>
      </c>
      <c r="B3940" s="318">
        <v>35380.557999999997</v>
      </c>
      <c r="C3940" s="355">
        <f t="shared" si="67"/>
        <v>0.28800000000046566</v>
      </c>
      <c r="D3940" s="420">
        <f t="shared" si="66"/>
        <v>0.14400000000023283</v>
      </c>
      <c r="H3940" s="337"/>
      <c r="I3940" s="333"/>
      <c r="J3940" s="82">
        <v>14</v>
      </c>
      <c r="K3940" s="320">
        <v>3</v>
      </c>
    </row>
    <row r="3941" spans="1:11" x14ac:dyDescent="0.3">
      <c r="A3941" s="317">
        <v>43067.128471759257</v>
      </c>
      <c r="B3941" s="318">
        <v>35380.841999999997</v>
      </c>
      <c r="C3941" s="355">
        <f t="shared" si="67"/>
        <v>0.28399999999965075</v>
      </c>
      <c r="D3941" s="420">
        <f t="shared" si="66"/>
        <v>0.14199999999982538</v>
      </c>
      <c r="H3941" s="337"/>
      <c r="I3941" s="333"/>
      <c r="J3941" s="82">
        <v>15</v>
      </c>
      <c r="K3941" s="321">
        <v>4</v>
      </c>
    </row>
    <row r="3942" spans="1:11" x14ac:dyDescent="0.3">
      <c r="A3942" s="317">
        <v>43067.170138368056</v>
      </c>
      <c r="B3942" s="318">
        <v>35381.148000000001</v>
      </c>
      <c r="C3942" s="355">
        <f t="shared" si="67"/>
        <v>0.30600000000413274</v>
      </c>
      <c r="D3942" s="420">
        <f t="shared" si="66"/>
        <v>0.15300000000206637</v>
      </c>
      <c r="H3942" s="337"/>
      <c r="I3942" s="333"/>
      <c r="J3942" s="82">
        <v>16</v>
      </c>
      <c r="K3942" s="82">
        <v>1</v>
      </c>
    </row>
    <row r="3943" spans="1:11" x14ac:dyDescent="0.3">
      <c r="A3943" s="317">
        <v>43067.211804976854</v>
      </c>
      <c r="B3943" s="318">
        <v>35381.447</v>
      </c>
      <c r="C3943" s="355">
        <f t="shared" si="67"/>
        <v>0.29899999999906868</v>
      </c>
      <c r="D3943" s="420">
        <f t="shared" si="66"/>
        <v>0.14949999999953434</v>
      </c>
      <c r="H3943" s="337"/>
      <c r="I3943" s="333"/>
      <c r="J3943" s="82">
        <v>17</v>
      </c>
      <c r="K3943" s="319">
        <v>2</v>
      </c>
    </row>
    <row r="3944" spans="1:11" x14ac:dyDescent="0.3">
      <c r="A3944" s="317">
        <v>43067.253471585645</v>
      </c>
      <c r="B3944" s="318">
        <v>35381.735000000001</v>
      </c>
      <c r="C3944" s="355">
        <f t="shared" si="67"/>
        <v>0.28800000000046566</v>
      </c>
      <c r="D3944" s="420">
        <f t="shared" si="66"/>
        <v>0.14400000000023283</v>
      </c>
      <c r="H3944" s="337"/>
      <c r="I3944" s="333"/>
      <c r="J3944" s="82">
        <v>18</v>
      </c>
      <c r="K3944" s="320">
        <v>3</v>
      </c>
    </row>
    <row r="3945" spans="1:11" x14ac:dyDescent="0.3">
      <c r="A3945" s="317">
        <v>43067.295138194444</v>
      </c>
      <c r="B3945" s="318">
        <v>35382.031000000003</v>
      </c>
      <c r="C3945" s="355">
        <f t="shared" si="67"/>
        <v>0.29600000000209548</v>
      </c>
      <c r="D3945" s="420">
        <f t="shared" si="66"/>
        <v>0.14800000000104774</v>
      </c>
      <c r="H3945" s="337"/>
      <c r="I3945" s="333"/>
      <c r="J3945" s="82">
        <v>19</v>
      </c>
      <c r="K3945" s="321">
        <v>4</v>
      </c>
    </row>
    <row r="3946" spans="1:11" x14ac:dyDescent="0.3">
      <c r="A3946" s="317">
        <v>43067.336804803243</v>
      </c>
      <c r="B3946" s="318">
        <v>35382.33</v>
      </c>
      <c r="C3946" s="355">
        <f t="shared" si="67"/>
        <v>0.29899999999906868</v>
      </c>
      <c r="D3946" s="420">
        <f t="shared" si="66"/>
        <v>0.14949999999953434</v>
      </c>
      <c r="H3946" s="337"/>
      <c r="I3946" s="333"/>
      <c r="J3946" s="82">
        <v>20</v>
      </c>
      <c r="K3946" s="82">
        <v>1</v>
      </c>
    </row>
    <row r="3947" spans="1:11" x14ac:dyDescent="0.3">
      <c r="A3947" s="317">
        <v>43067.378471412034</v>
      </c>
      <c r="B3947" s="318">
        <v>35382.620999999999</v>
      </c>
      <c r="C3947" s="355">
        <f t="shared" si="67"/>
        <v>0.29099999999743886</v>
      </c>
      <c r="D3947" s="420">
        <f t="shared" si="66"/>
        <v>0.14549999999871943</v>
      </c>
      <c r="H3947" s="337"/>
      <c r="I3947" s="333"/>
      <c r="J3947" s="82">
        <v>21</v>
      </c>
      <c r="K3947" s="319">
        <v>2</v>
      </c>
    </row>
    <row r="3948" spans="1:11" x14ac:dyDescent="0.3">
      <c r="A3948" s="317">
        <v>43067.420138020832</v>
      </c>
      <c r="B3948" s="318">
        <v>35382.911999999997</v>
      </c>
      <c r="C3948" s="355">
        <f t="shared" si="67"/>
        <v>0.29099999999743886</v>
      </c>
      <c r="D3948" s="420">
        <f t="shared" si="66"/>
        <v>0.14549999999871943</v>
      </c>
      <c r="H3948" s="337"/>
      <c r="I3948" s="333"/>
      <c r="J3948" s="82">
        <v>22</v>
      </c>
      <c r="K3948" s="320">
        <v>3</v>
      </c>
    </row>
    <row r="3949" spans="1:11" x14ac:dyDescent="0.3">
      <c r="A3949" s="317">
        <v>43067.461804629631</v>
      </c>
      <c r="B3949" s="318">
        <v>35383.21</v>
      </c>
      <c r="C3949" s="355">
        <f t="shared" si="67"/>
        <v>0.29800000000250293</v>
      </c>
      <c r="D3949" s="420">
        <f t="shared" si="66"/>
        <v>0.14900000000125146</v>
      </c>
      <c r="H3949" s="337"/>
      <c r="I3949" s="333"/>
      <c r="J3949" s="82">
        <v>23</v>
      </c>
      <c r="K3949" s="321">
        <v>4</v>
      </c>
    </row>
    <row r="3950" spans="1:11" x14ac:dyDescent="0.3">
      <c r="A3950" s="317">
        <v>43067.503471238429</v>
      </c>
      <c r="B3950" s="318">
        <v>35383.5</v>
      </c>
      <c r="C3950" s="355">
        <f t="shared" si="67"/>
        <v>0.29000000000087311</v>
      </c>
      <c r="D3950" s="420">
        <f t="shared" si="66"/>
        <v>0.14500000000043656</v>
      </c>
      <c r="H3950" s="337"/>
      <c r="I3950" s="333"/>
      <c r="J3950" s="82">
        <v>24</v>
      </c>
      <c r="K3950" s="82">
        <v>1</v>
      </c>
    </row>
    <row r="3951" spans="1:11" x14ac:dyDescent="0.3">
      <c r="A3951" s="317">
        <v>43067.545137847221</v>
      </c>
      <c r="B3951" s="318">
        <v>35383.767999999996</v>
      </c>
      <c r="C3951" s="355">
        <f t="shared" si="67"/>
        <v>0.26799999999639113</v>
      </c>
      <c r="D3951" s="420">
        <f t="shared" si="66"/>
        <v>0.13399999999819556</v>
      </c>
      <c r="H3951" s="337"/>
      <c r="I3951" s="333"/>
      <c r="J3951" s="82">
        <v>25</v>
      </c>
      <c r="K3951" s="319">
        <v>2</v>
      </c>
    </row>
    <row r="3952" spans="1:11" x14ac:dyDescent="0.3">
      <c r="A3952" s="317">
        <v>43067.586804456019</v>
      </c>
      <c r="B3952" s="318">
        <v>35384.06</v>
      </c>
      <c r="C3952" s="355">
        <f t="shared" si="67"/>
        <v>0.29200000000128057</v>
      </c>
      <c r="D3952" s="420">
        <f t="shared" si="66"/>
        <v>0.14600000000064028</v>
      </c>
      <c r="H3952" s="337"/>
      <c r="I3952" s="333"/>
      <c r="J3952" s="82">
        <v>26</v>
      </c>
      <c r="K3952" s="320">
        <v>3</v>
      </c>
    </row>
    <row r="3953" spans="1:11" x14ac:dyDescent="0.3">
      <c r="A3953" s="317">
        <v>43067.628471064818</v>
      </c>
      <c r="B3953" s="318">
        <v>35384.353000000003</v>
      </c>
      <c r="C3953" s="355">
        <f t="shared" si="67"/>
        <v>0.29300000000512227</v>
      </c>
      <c r="D3953" s="420">
        <f t="shared" si="66"/>
        <v>0.14650000000256114</v>
      </c>
      <c r="H3953" s="337"/>
      <c r="I3953" s="333"/>
      <c r="J3953" s="82">
        <v>27</v>
      </c>
      <c r="K3953" s="321">
        <v>4</v>
      </c>
    </row>
    <row r="3954" spans="1:11" x14ac:dyDescent="0.3">
      <c r="A3954" s="317">
        <v>43067.670137673609</v>
      </c>
      <c r="B3954" s="318">
        <v>35384.637999999999</v>
      </c>
      <c r="C3954" s="355">
        <f t="shared" si="67"/>
        <v>0.2849999999962165</v>
      </c>
      <c r="D3954" s="420">
        <f t="shared" si="66"/>
        <v>0.14249999999810825</v>
      </c>
      <c r="H3954" s="337"/>
      <c r="I3954" s="333"/>
      <c r="J3954" s="82">
        <v>28</v>
      </c>
      <c r="K3954" s="82">
        <v>1</v>
      </c>
    </row>
    <row r="3955" spans="1:11" x14ac:dyDescent="0.3">
      <c r="A3955" s="317">
        <v>43067.711804282408</v>
      </c>
      <c r="B3955" s="318">
        <v>35384.927000000003</v>
      </c>
      <c r="C3955" s="355">
        <f t="shared" si="67"/>
        <v>0.28900000000430737</v>
      </c>
      <c r="D3955" s="420">
        <f t="shared" si="66"/>
        <v>0.14450000000215368</v>
      </c>
      <c r="H3955" s="337"/>
      <c r="I3955" s="333"/>
      <c r="J3955" s="82">
        <v>29</v>
      </c>
      <c r="K3955" s="319">
        <v>2</v>
      </c>
    </row>
    <row r="3956" spans="1:11" x14ac:dyDescent="0.3">
      <c r="A3956" s="317">
        <v>43067.753470891206</v>
      </c>
      <c r="B3956" s="318">
        <v>35385.216999999997</v>
      </c>
      <c r="C3956" s="355">
        <f t="shared" si="67"/>
        <v>0.28999999999359716</v>
      </c>
      <c r="D3956" s="420">
        <f t="shared" si="66"/>
        <v>0.14499999999679858</v>
      </c>
      <c r="H3956" s="337"/>
      <c r="I3956" s="333"/>
      <c r="J3956" s="82">
        <v>30</v>
      </c>
      <c r="K3956" s="320">
        <v>3</v>
      </c>
    </row>
    <row r="3957" spans="1:11" x14ac:dyDescent="0.3">
      <c r="A3957" s="317">
        <v>43067.795137499998</v>
      </c>
      <c r="B3957" s="318">
        <v>35385.506000000001</v>
      </c>
      <c r="C3957" s="355">
        <f t="shared" si="67"/>
        <v>0.28900000000430737</v>
      </c>
      <c r="D3957" s="420">
        <f t="shared" si="66"/>
        <v>0.14450000000215368</v>
      </c>
      <c r="H3957" s="337"/>
      <c r="I3957" s="333"/>
      <c r="J3957" s="82">
        <v>31</v>
      </c>
      <c r="K3957" s="321">
        <v>4</v>
      </c>
    </row>
    <row r="3958" spans="1:11" x14ac:dyDescent="0.3">
      <c r="A3958" s="317">
        <v>43067.836804108796</v>
      </c>
      <c r="B3958" s="318">
        <v>35385.785000000003</v>
      </c>
      <c r="C3958" s="355">
        <f t="shared" si="67"/>
        <v>0.2790000000022701</v>
      </c>
      <c r="D3958" s="420">
        <f t="shared" si="66"/>
        <v>0.13950000000113505</v>
      </c>
      <c r="H3958" s="337"/>
      <c r="I3958" s="333"/>
      <c r="J3958" s="82">
        <v>32</v>
      </c>
      <c r="K3958" s="82">
        <v>1</v>
      </c>
    </row>
    <row r="3959" spans="1:11" x14ac:dyDescent="0.3">
      <c r="A3959" s="317">
        <v>43067.878470717595</v>
      </c>
      <c r="B3959" s="318">
        <v>35386.078000000001</v>
      </c>
      <c r="C3959" s="355">
        <f t="shared" si="67"/>
        <v>0.29299999999784632</v>
      </c>
      <c r="D3959" s="420">
        <f t="shared" si="66"/>
        <v>0.14649999999892316</v>
      </c>
      <c r="H3959" s="337"/>
      <c r="I3959" s="333"/>
      <c r="J3959" s="82">
        <v>33</v>
      </c>
      <c r="K3959" s="319">
        <v>2</v>
      </c>
    </row>
    <row r="3960" spans="1:11" x14ac:dyDescent="0.3">
      <c r="A3960" s="317">
        <v>43067.920137326386</v>
      </c>
      <c r="B3960" s="318">
        <v>35386.366000000002</v>
      </c>
      <c r="C3960" s="355">
        <f t="shared" si="67"/>
        <v>0.28800000000046566</v>
      </c>
      <c r="D3960" s="420">
        <f t="shared" si="66"/>
        <v>0.14400000000023283</v>
      </c>
      <c r="H3960" s="337"/>
      <c r="I3960" s="333"/>
      <c r="J3960" s="82">
        <v>34</v>
      </c>
      <c r="K3960" s="320">
        <v>3</v>
      </c>
    </row>
    <row r="3961" spans="1:11" x14ac:dyDescent="0.3">
      <c r="A3961" s="317">
        <v>43067.961803935184</v>
      </c>
      <c r="B3961" s="318">
        <v>35386.642</v>
      </c>
      <c r="C3961" s="355">
        <f t="shared" si="67"/>
        <v>0.27599999999802094</v>
      </c>
      <c r="D3961" s="420">
        <f t="shared" si="66"/>
        <v>0.13799999999901047</v>
      </c>
      <c r="E3961" s="336">
        <f>SUM(C3938:C3961)*7.4805194805</f>
        <v>51.99709090896247</v>
      </c>
      <c r="F3961" s="324">
        <f>AVERAGE(D3938:D3961)</f>
        <v>0.14481250000001941</v>
      </c>
      <c r="G3961" s="324">
        <f>_xlfn.STDEV.S(D3938:D3961)</f>
        <v>3.9557676663149544E-3</v>
      </c>
      <c r="H3961" s="337"/>
      <c r="I3961" s="333"/>
      <c r="J3961" s="82">
        <v>35</v>
      </c>
      <c r="K3961" s="321">
        <v>4</v>
      </c>
    </row>
    <row r="3962" spans="1:11" x14ac:dyDescent="0.3">
      <c r="A3962" s="317">
        <v>43068.003470543983</v>
      </c>
      <c r="B3962" s="318">
        <v>35386.932000000001</v>
      </c>
      <c r="C3962" s="355">
        <f t="shared" si="67"/>
        <v>0.29000000000087311</v>
      </c>
      <c r="D3962" s="420">
        <f t="shared" si="66"/>
        <v>0.14500000000043656</v>
      </c>
      <c r="H3962" s="337"/>
      <c r="I3962" s="333"/>
      <c r="J3962" s="82">
        <v>36</v>
      </c>
      <c r="K3962" s="82">
        <v>1</v>
      </c>
    </row>
    <row r="3963" spans="1:11" x14ac:dyDescent="0.3">
      <c r="A3963" s="317">
        <v>43068.045137152774</v>
      </c>
      <c r="B3963" s="318">
        <v>35387.232000000004</v>
      </c>
      <c r="C3963" s="355">
        <f t="shared" si="67"/>
        <v>0.30000000000291038</v>
      </c>
      <c r="D3963" s="420">
        <f t="shared" si="66"/>
        <v>0.15000000000145519</v>
      </c>
      <c r="H3963" s="337"/>
      <c r="I3963" s="333"/>
      <c r="J3963" s="82">
        <v>37</v>
      </c>
      <c r="K3963" s="319">
        <v>2</v>
      </c>
    </row>
    <row r="3964" spans="1:11" x14ac:dyDescent="0.3">
      <c r="A3964" s="317">
        <v>43068.086803761573</v>
      </c>
      <c r="B3964" s="318">
        <v>35387.519</v>
      </c>
      <c r="C3964" s="355">
        <f t="shared" si="67"/>
        <v>0.28699999999662396</v>
      </c>
      <c r="D3964" s="420">
        <f t="shared" si="66"/>
        <v>0.14349999999831198</v>
      </c>
      <c r="H3964" s="337"/>
      <c r="I3964" s="333"/>
      <c r="J3964" s="82">
        <v>38</v>
      </c>
      <c r="K3964" s="320">
        <v>3</v>
      </c>
    </row>
    <row r="3965" spans="1:11" x14ac:dyDescent="0.3">
      <c r="A3965" s="317">
        <v>43068.128470370371</v>
      </c>
      <c r="B3965" s="318">
        <v>35387.798000000003</v>
      </c>
      <c r="C3965" s="355">
        <f t="shared" si="67"/>
        <v>0.2790000000022701</v>
      </c>
      <c r="D3965" s="420">
        <f t="shared" si="66"/>
        <v>0.13950000000113505</v>
      </c>
      <c r="H3965" s="337"/>
      <c r="I3965" s="333"/>
      <c r="J3965" s="82">
        <v>39</v>
      </c>
      <c r="K3965" s="321">
        <v>4</v>
      </c>
    </row>
    <row r="3966" spans="1:11" x14ac:dyDescent="0.3">
      <c r="A3966" s="317">
        <v>43068.17013697917</v>
      </c>
      <c r="B3966" s="318">
        <v>35388.089</v>
      </c>
      <c r="C3966" s="355">
        <f t="shared" si="67"/>
        <v>0.29099999999743886</v>
      </c>
      <c r="D3966" s="420">
        <f t="shared" si="66"/>
        <v>0.14549999999871943</v>
      </c>
      <c r="H3966" s="337"/>
      <c r="I3966" s="333"/>
      <c r="J3966" s="82">
        <v>40</v>
      </c>
      <c r="K3966" s="82">
        <v>1</v>
      </c>
    </row>
    <row r="3967" spans="1:11" x14ac:dyDescent="0.3">
      <c r="A3967" s="317">
        <v>43068.211803587961</v>
      </c>
      <c r="B3967" s="318">
        <v>35388.377</v>
      </c>
      <c r="C3967" s="355">
        <f t="shared" si="67"/>
        <v>0.28800000000046566</v>
      </c>
      <c r="D3967" s="420">
        <f t="shared" si="66"/>
        <v>0.14400000000023283</v>
      </c>
      <c r="H3967" s="337"/>
      <c r="I3967" s="333"/>
      <c r="J3967" s="82">
        <v>41</v>
      </c>
      <c r="K3967" s="319">
        <v>2</v>
      </c>
    </row>
    <row r="3968" spans="1:11" x14ac:dyDescent="0.3">
      <c r="A3968" s="317">
        <v>43068.25347019676</v>
      </c>
      <c r="B3968" s="318">
        <v>35388.661999999997</v>
      </c>
      <c r="C3968" s="355">
        <f t="shared" si="67"/>
        <v>0.2849999999962165</v>
      </c>
      <c r="D3968" s="420">
        <f t="shared" si="66"/>
        <v>0.14249999999810825</v>
      </c>
      <c r="H3968" s="337"/>
      <c r="I3968" s="333"/>
      <c r="J3968" s="82">
        <v>42</v>
      </c>
      <c r="K3968" s="320">
        <v>3</v>
      </c>
    </row>
    <row r="3969" spans="1:11" x14ac:dyDescent="0.3">
      <c r="A3969" s="317">
        <v>43068.295136805558</v>
      </c>
      <c r="B3969" s="318">
        <v>35388.951000000001</v>
      </c>
      <c r="C3969" s="355">
        <f t="shared" si="67"/>
        <v>0.28900000000430737</v>
      </c>
      <c r="D3969" s="420">
        <f t="shared" si="66"/>
        <v>0.14450000000215368</v>
      </c>
      <c r="H3969" s="337"/>
      <c r="I3969" s="333"/>
      <c r="J3969" s="82">
        <v>43</v>
      </c>
      <c r="K3969" s="321">
        <v>4</v>
      </c>
    </row>
    <row r="3970" spans="1:11" x14ac:dyDescent="0.3">
      <c r="A3970" s="317">
        <v>43068.33680341435</v>
      </c>
      <c r="B3970" s="318">
        <v>35389.245000000003</v>
      </c>
      <c r="C3970" s="355">
        <f t="shared" si="67"/>
        <v>0.29400000000168802</v>
      </c>
      <c r="D3970" s="420">
        <f t="shared" si="66"/>
        <v>0.14700000000084401</v>
      </c>
      <c r="H3970" s="337"/>
      <c r="I3970" s="333"/>
      <c r="J3970" s="82">
        <v>44</v>
      </c>
      <c r="K3970" s="82">
        <v>1</v>
      </c>
    </row>
    <row r="3971" spans="1:11" x14ac:dyDescent="0.3">
      <c r="A3971" s="317">
        <v>43068.378470023148</v>
      </c>
      <c r="B3971" s="318">
        <v>35389.53</v>
      </c>
      <c r="C3971" s="355">
        <f t="shared" si="67"/>
        <v>0.2849999999962165</v>
      </c>
      <c r="D3971" s="420">
        <f t="shared" si="66"/>
        <v>0.14249999999810825</v>
      </c>
      <c r="H3971" s="337"/>
      <c r="I3971" s="333"/>
      <c r="J3971" s="82">
        <v>45</v>
      </c>
      <c r="K3971" s="319">
        <v>2</v>
      </c>
    </row>
    <row r="3972" spans="1:11" x14ac:dyDescent="0.3">
      <c r="A3972" s="317">
        <v>43068.420136631947</v>
      </c>
      <c r="B3972" s="318">
        <v>35389.81</v>
      </c>
      <c r="C3972" s="355">
        <f t="shared" si="67"/>
        <v>0.27999999999883585</v>
      </c>
      <c r="D3972" s="420">
        <f t="shared" si="66"/>
        <v>0.13999999999941792</v>
      </c>
      <c r="H3972" s="337"/>
      <c r="I3972" s="333"/>
      <c r="J3972" s="82">
        <v>46</v>
      </c>
      <c r="K3972" s="320">
        <v>3</v>
      </c>
    </row>
    <row r="3973" spans="1:11" x14ac:dyDescent="0.3">
      <c r="A3973" s="317">
        <v>43068.461803240738</v>
      </c>
      <c r="B3973" s="318">
        <v>35390.084000000003</v>
      </c>
      <c r="C3973" s="355">
        <f t="shared" si="67"/>
        <v>0.27400000000488944</v>
      </c>
      <c r="D3973" s="420">
        <f t="shared" si="66"/>
        <v>0.13700000000244472</v>
      </c>
      <c r="H3973" s="337"/>
      <c r="I3973" s="333"/>
      <c r="J3973" s="82">
        <v>47</v>
      </c>
      <c r="K3973" s="321">
        <v>4</v>
      </c>
    </row>
    <row r="3974" spans="1:11" x14ac:dyDescent="0.3">
      <c r="A3974" s="317">
        <v>43068.503469849536</v>
      </c>
      <c r="B3974" s="318">
        <v>35390.374000000003</v>
      </c>
      <c r="C3974" s="355">
        <f t="shared" si="67"/>
        <v>0.29000000000087311</v>
      </c>
      <c r="D3974" s="420">
        <f t="shared" si="66"/>
        <v>0.14500000000043656</v>
      </c>
      <c r="H3974" s="337"/>
      <c r="I3974" s="333"/>
      <c r="J3974" s="82">
        <v>48</v>
      </c>
      <c r="K3974" s="82">
        <v>1</v>
      </c>
    </row>
    <row r="3975" spans="1:11" x14ac:dyDescent="0.3">
      <c r="A3975" s="317">
        <v>43068.545136458335</v>
      </c>
      <c r="B3975" s="318">
        <v>35390.656999999999</v>
      </c>
      <c r="C3975" s="355">
        <f t="shared" si="67"/>
        <v>0.28299999999580905</v>
      </c>
      <c r="D3975" s="420">
        <f t="shared" si="66"/>
        <v>0.14149999999790452</v>
      </c>
      <c r="H3975" s="337"/>
      <c r="I3975" s="333"/>
      <c r="J3975" s="82">
        <v>49</v>
      </c>
      <c r="K3975" s="319">
        <v>2</v>
      </c>
    </row>
    <row r="3976" spans="1:11" x14ac:dyDescent="0.3">
      <c r="A3976" s="317">
        <v>43068.586803067126</v>
      </c>
      <c r="B3976" s="318">
        <v>35390.949000000001</v>
      </c>
      <c r="C3976" s="355">
        <f t="shared" si="67"/>
        <v>0.29200000000128057</v>
      </c>
      <c r="D3976" s="420">
        <f t="shared" si="66"/>
        <v>0.14600000000064028</v>
      </c>
      <c r="H3976" s="337"/>
      <c r="I3976" s="333"/>
      <c r="J3976" s="82">
        <v>50</v>
      </c>
      <c r="K3976" s="320">
        <v>3</v>
      </c>
    </row>
    <row r="3977" spans="1:11" x14ac:dyDescent="0.3">
      <c r="A3977" s="317">
        <v>43068.628469675925</v>
      </c>
      <c r="B3977" s="318">
        <v>35391.243000000002</v>
      </c>
      <c r="C3977" s="355">
        <f t="shared" si="67"/>
        <v>0.29400000000168802</v>
      </c>
      <c r="D3977" s="420">
        <f t="shared" si="66"/>
        <v>0.14700000000084401</v>
      </c>
      <c r="H3977" s="337"/>
      <c r="I3977" s="333"/>
      <c r="J3977" s="82">
        <v>51</v>
      </c>
      <c r="K3977" s="321">
        <v>4</v>
      </c>
    </row>
    <row r="3978" spans="1:11" x14ac:dyDescent="0.3">
      <c r="A3978" s="317">
        <v>43068.670136284723</v>
      </c>
      <c r="B3978" s="318">
        <v>35391.53</v>
      </c>
      <c r="C3978" s="355">
        <f t="shared" si="67"/>
        <v>0.28699999999662396</v>
      </c>
      <c r="D3978" s="420">
        <f t="shared" si="66"/>
        <v>0.14349999999831198</v>
      </c>
      <c r="H3978" s="337"/>
      <c r="I3978" s="333"/>
      <c r="J3978" s="82">
        <v>52</v>
      </c>
      <c r="K3978" s="82">
        <v>1</v>
      </c>
    </row>
    <row r="3979" spans="1:11" x14ac:dyDescent="0.3">
      <c r="A3979" s="317">
        <v>43068.711802893522</v>
      </c>
      <c r="B3979" s="318">
        <v>35391.81</v>
      </c>
      <c r="C3979" s="355">
        <f t="shared" si="67"/>
        <v>0.27999999999883585</v>
      </c>
      <c r="D3979" s="420">
        <f t="shared" si="66"/>
        <v>0.13999999999941792</v>
      </c>
      <c r="H3979" s="337"/>
      <c r="I3979" s="333"/>
      <c r="J3979" s="82">
        <v>53</v>
      </c>
      <c r="K3979" s="319">
        <v>2</v>
      </c>
    </row>
    <row r="3980" spans="1:11" x14ac:dyDescent="0.3">
      <c r="A3980" s="317">
        <v>43068.753469502313</v>
      </c>
      <c r="B3980" s="318">
        <v>35392.101000000002</v>
      </c>
      <c r="C3980" s="355">
        <f t="shared" si="67"/>
        <v>0.29100000000471482</v>
      </c>
      <c r="D3980" s="420">
        <f t="shared" si="66"/>
        <v>0.14550000000235741</v>
      </c>
      <c r="H3980" s="337"/>
      <c r="I3980" s="333"/>
      <c r="J3980" s="82">
        <v>54</v>
      </c>
      <c r="K3980" s="320">
        <v>3</v>
      </c>
    </row>
    <row r="3981" spans="1:11" x14ac:dyDescent="0.3">
      <c r="A3981" s="317">
        <v>43068.795136111112</v>
      </c>
      <c r="B3981" s="318">
        <v>35392.385000000002</v>
      </c>
      <c r="C3981" s="355">
        <f t="shared" si="67"/>
        <v>0.28399999999965075</v>
      </c>
      <c r="D3981" s="420">
        <f t="shared" si="66"/>
        <v>0.14199999999982538</v>
      </c>
      <c r="H3981" s="337"/>
      <c r="I3981" s="333"/>
      <c r="J3981" s="82">
        <v>55</v>
      </c>
      <c r="K3981" s="321">
        <v>4</v>
      </c>
    </row>
    <row r="3982" spans="1:11" x14ac:dyDescent="0.3">
      <c r="A3982" s="317">
        <v>43068.83680271991</v>
      </c>
      <c r="B3982" s="318">
        <v>35392.656999999999</v>
      </c>
      <c r="C3982" s="355">
        <f t="shared" si="67"/>
        <v>0.27199999999720603</v>
      </c>
      <c r="D3982" s="420">
        <f t="shared" si="66"/>
        <v>0.13599999999860302</v>
      </c>
      <c r="H3982" s="337"/>
      <c r="I3982" s="333"/>
      <c r="J3982" s="82">
        <v>56</v>
      </c>
      <c r="K3982" s="82">
        <v>1</v>
      </c>
    </row>
    <row r="3983" spans="1:11" x14ac:dyDescent="0.3">
      <c r="A3983" s="317">
        <v>43068.878469328702</v>
      </c>
      <c r="B3983" s="318">
        <v>35392.938999999998</v>
      </c>
      <c r="C3983" s="355">
        <f t="shared" si="67"/>
        <v>0.2819999999992433</v>
      </c>
      <c r="D3983" s="420">
        <f t="shared" si="66"/>
        <v>0.14099999999962165</v>
      </c>
      <c r="H3983" s="337"/>
      <c r="I3983" s="333"/>
      <c r="J3983" s="82">
        <v>57</v>
      </c>
      <c r="K3983" s="319">
        <v>2</v>
      </c>
    </row>
    <row r="3984" spans="1:11" x14ac:dyDescent="0.3">
      <c r="A3984" s="317">
        <v>43068.9201359375</v>
      </c>
      <c r="B3984" s="318">
        <v>35393.228000000003</v>
      </c>
      <c r="C3984" s="355">
        <f t="shared" si="67"/>
        <v>0.28900000000430737</v>
      </c>
      <c r="D3984" s="420">
        <f t="shared" si="66"/>
        <v>0.14450000000215368</v>
      </c>
      <c r="H3984" s="337"/>
      <c r="I3984" s="333"/>
      <c r="J3984" s="82">
        <v>58</v>
      </c>
      <c r="K3984" s="320">
        <v>3</v>
      </c>
    </row>
    <row r="3985" spans="1:11" x14ac:dyDescent="0.3">
      <c r="A3985" s="317">
        <v>43068.961802546299</v>
      </c>
      <c r="B3985" s="318">
        <v>35393.508000000002</v>
      </c>
      <c r="C3985" s="355">
        <f t="shared" si="67"/>
        <v>0.27999999999883585</v>
      </c>
      <c r="D3985" s="420">
        <f t="shared" si="66"/>
        <v>0.13999999999941792</v>
      </c>
      <c r="E3985" s="336">
        <f>SUM(C3962:C3985)*7.4805194805</f>
        <v>51.361246753126501</v>
      </c>
      <c r="F3985" s="324">
        <f>AVERAGE(D3962:D3985)</f>
        <v>0.14304166666670426</v>
      </c>
      <c r="G3985" s="324">
        <f>_xlfn.STDEV.S(D3962:D3985)</f>
        <v>3.2867211981769439E-3</v>
      </c>
      <c r="H3985" s="337"/>
      <c r="I3985" s="333"/>
      <c r="J3985" s="82">
        <v>59</v>
      </c>
      <c r="K3985" s="321">
        <v>4</v>
      </c>
    </row>
    <row r="3986" spans="1:11" x14ac:dyDescent="0.3">
      <c r="A3986" s="317">
        <v>43069.00346915509</v>
      </c>
      <c r="B3986" s="318">
        <v>35393.781999999999</v>
      </c>
      <c r="C3986" s="355">
        <f t="shared" si="67"/>
        <v>0.27399999999761349</v>
      </c>
      <c r="D3986" s="420">
        <f t="shared" si="66"/>
        <v>0.13699999999880674</v>
      </c>
      <c r="H3986" s="337"/>
      <c r="I3986" s="333"/>
      <c r="J3986" s="82">
        <v>60</v>
      </c>
      <c r="K3986" s="82">
        <v>1</v>
      </c>
    </row>
    <row r="3987" spans="1:11" x14ac:dyDescent="0.3">
      <c r="A3987" s="317">
        <v>43069.045135763889</v>
      </c>
      <c r="B3987" s="318">
        <v>35394.071000000004</v>
      </c>
      <c r="C3987" s="355">
        <f t="shared" si="67"/>
        <v>0.28900000000430737</v>
      </c>
      <c r="D3987" s="420">
        <f t="shared" si="66"/>
        <v>0.14450000000215368</v>
      </c>
      <c r="H3987" s="337"/>
      <c r="I3987" s="333"/>
      <c r="J3987" s="82">
        <v>61</v>
      </c>
      <c r="K3987" s="319">
        <v>2</v>
      </c>
    </row>
    <row r="3988" spans="1:11" x14ac:dyDescent="0.3">
      <c r="A3988" s="317">
        <v>43069.086802372687</v>
      </c>
      <c r="B3988" s="318">
        <v>35394.36</v>
      </c>
      <c r="C3988" s="355">
        <f t="shared" si="67"/>
        <v>0.28899999999703141</v>
      </c>
      <c r="D3988" s="420">
        <f t="shared" si="66"/>
        <v>0.1444999999985157</v>
      </c>
      <c r="H3988" s="337"/>
      <c r="I3988" s="333"/>
      <c r="J3988" s="82">
        <v>62</v>
      </c>
      <c r="K3988" s="320">
        <v>3</v>
      </c>
    </row>
    <row r="3989" spans="1:11" x14ac:dyDescent="0.3">
      <c r="A3989" s="317">
        <v>43069.128468981478</v>
      </c>
      <c r="B3989" s="318">
        <v>35394.639999999999</v>
      </c>
      <c r="C3989" s="355">
        <f t="shared" si="67"/>
        <v>0.27999999999883585</v>
      </c>
      <c r="D3989" s="420">
        <f t="shared" si="66"/>
        <v>0.13999999999941792</v>
      </c>
      <c r="H3989" s="337"/>
      <c r="I3989" s="333"/>
      <c r="J3989" s="82">
        <v>63</v>
      </c>
      <c r="K3989" s="321">
        <v>4</v>
      </c>
    </row>
    <row r="3990" spans="1:11" x14ac:dyDescent="0.3">
      <c r="A3990" s="317">
        <v>43069.170135590277</v>
      </c>
      <c r="B3990" s="318">
        <v>35394.928</v>
      </c>
      <c r="C3990" s="355">
        <f t="shared" si="67"/>
        <v>0.28800000000046566</v>
      </c>
      <c r="D3990" s="420">
        <f t="shared" si="66"/>
        <v>0.14400000000023283</v>
      </c>
      <c r="H3990" s="337"/>
      <c r="I3990" s="333"/>
      <c r="J3990" s="82">
        <v>64</v>
      </c>
      <c r="K3990" s="82">
        <v>1</v>
      </c>
    </row>
    <row r="3991" spans="1:11" x14ac:dyDescent="0.3">
      <c r="A3991" s="317">
        <v>43069.211802199075</v>
      </c>
      <c r="B3991" s="318">
        <v>35395.222999999998</v>
      </c>
      <c r="C3991" s="355">
        <f t="shared" si="67"/>
        <v>0.29499999999825377</v>
      </c>
      <c r="D3991" s="420">
        <f t="shared" si="66"/>
        <v>0.14749999999912689</v>
      </c>
      <c r="H3991" s="337"/>
      <c r="I3991" s="333"/>
      <c r="J3991" s="82">
        <v>65</v>
      </c>
      <c r="K3991" s="319">
        <v>2</v>
      </c>
    </row>
    <row r="3992" spans="1:11" x14ac:dyDescent="0.3">
      <c r="A3992" s="317">
        <v>43069.253468807867</v>
      </c>
      <c r="B3992" s="318">
        <v>35395.51</v>
      </c>
      <c r="C3992" s="355">
        <f t="shared" si="67"/>
        <v>0.28700000000389991</v>
      </c>
      <c r="D3992" s="420">
        <f t="shared" si="66"/>
        <v>0.14350000000194996</v>
      </c>
      <c r="H3992" s="337"/>
      <c r="I3992" s="333"/>
      <c r="J3992" s="82">
        <v>66</v>
      </c>
      <c r="K3992" s="320">
        <v>3</v>
      </c>
    </row>
    <row r="3993" spans="1:11" x14ac:dyDescent="0.3">
      <c r="A3993" s="317">
        <v>43069.295135416665</v>
      </c>
      <c r="B3993" s="318">
        <v>35395.788</v>
      </c>
      <c r="C3993" s="355">
        <f t="shared" si="67"/>
        <v>0.27799999999842839</v>
      </c>
      <c r="D3993" s="420">
        <f t="shared" si="66"/>
        <v>0.1389999999992142</v>
      </c>
      <c r="H3993" s="337"/>
      <c r="I3993" s="333"/>
      <c r="J3993" s="82">
        <v>67</v>
      </c>
      <c r="K3993" s="321">
        <v>4</v>
      </c>
    </row>
    <row r="3994" spans="1:11" x14ac:dyDescent="0.3">
      <c r="A3994" s="317">
        <v>43069.336802025464</v>
      </c>
      <c r="B3994" s="318">
        <v>35396.078999999998</v>
      </c>
      <c r="C3994" s="355">
        <f t="shared" si="67"/>
        <v>0.29099999999743886</v>
      </c>
      <c r="D3994" s="420">
        <f t="shared" si="66"/>
        <v>0.14549999999871943</v>
      </c>
      <c r="H3994" s="337"/>
      <c r="I3994" s="333"/>
      <c r="J3994" s="82">
        <v>68</v>
      </c>
      <c r="K3994" s="82">
        <v>1</v>
      </c>
    </row>
    <row r="3995" spans="1:11" x14ac:dyDescent="0.3">
      <c r="A3995" s="317">
        <v>43069.378468634262</v>
      </c>
      <c r="B3995" s="318">
        <v>35396.355000000003</v>
      </c>
      <c r="C3995" s="355">
        <f t="shared" si="67"/>
        <v>0.2760000000052969</v>
      </c>
      <c r="D3995" s="420">
        <f t="shared" si="66"/>
        <v>0.13800000000264845</v>
      </c>
      <c r="H3995" s="337"/>
      <c r="I3995" s="333"/>
      <c r="J3995" s="82">
        <v>69</v>
      </c>
      <c r="K3995" s="319">
        <v>2</v>
      </c>
    </row>
    <row r="3996" spans="1:11" x14ac:dyDescent="0.3">
      <c r="A3996" s="317">
        <v>43069.420135243054</v>
      </c>
      <c r="B3996" s="318">
        <v>35396.637999999999</v>
      </c>
      <c r="C3996" s="355">
        <f t="shared" si="67"/>
        <v>0.28299999999580905</v>
      </c>
      <c r="D3996" s="420">
        <f t="shared" si="66"/>
        <v>0.14149999999790452</v>
      </c>
      <c r="H3996" s="337"/>
      <c r="I3996" s="333"/>
      <c r="J3996" s="82">
        <v>70</v>
      </c>
      <c r="K3996" s="320">
        <v>3</v>
      </c>
    </row>
    <row r="3997" spans="1:11" x14ac:dyDescent="0.3">
      <c r="A3997" s="317">
        <v>43069.461801851852</v>
      </c>
      <c r="B3997" s="318">
        <v>35396.921999999999</v>
      </c>
      <c r="C3997" s="355">
        <f t="shared" si="67"/>
        <v>0.28399999999965075</v>
      </c>
      <c r="D3997" s="420">
        <f t="shared" si="66"/>
        <v>0.14199999999982538</v>
      </c>
      <c r="H3997" s="337"/>
      <c r="I3997" s="333"/>
      <c r="J3997" s="82">
        <v>71</v>
      </c>
      <c r="K3997" s="321">
        <v>4</v>
      </c>
    </row>
    <row r="3998" spans="1:11" x14ac:dyDescent="0.3">
      <c r="A3998" s="317">
        <v>43069.503468460651</v>
      </c>
      <c r="B3998" s="318">
        <v>35397.213000000003</v>
      </c>
      <c r="C3998" s="355">
        <f t="shared" si="67"/>
        <v>0.29100000000471482</v>
      </c>
      <c r="D3998" s="420">
        <f t="shared" si="66"/>
        <v>0.14550000000235741</v>
      </c>
      <c r="H3998" s="337"/>
      <c r="I3998" s="333"/>
      <c r="J3998" s="82">
        <v>72</v>
      </c>
      <c r="K3998" s="82">
        <v>1</v>
      </c>
    </row>
    <row r="3999" spans="1:11" x14ac:dyDescent="0.3">
      <c r="A3999" s="317">
        <v>43069.545135069442</v>
      </c>
      <c r="B3999" s="318">
        <v>35397.497000000003</v>
      </c>
      <c r="C3999" s="355">
        <f t="shared" si="67"/>
        <v>0.28399999999965075</v>
      </c>
      <c r="D3999" s="420">
        <f t="shared" si="66"/>
        <v>0.14199999999982538</v>
      </c>
      <c r="H3999" s="337"/>
      <c r="I3999" s="333"/>
      <c r="J3999" s="82">
        <v>73</v>
      </c>
      <c r="K3999" s="319">
        <v>2</v>
      </c>
    </row>
    <row r="4000" spans="1:11" x14ac:dyDescent="0.3">
      <c r="A4000" s="317">
        <v>43069.586801678241</v>
      </c>
      <c r="B4000" s="318">
        <v>35397.775999999998</v>
      </c>
      <c r="C4000" s="355">
        <f t="shared" si="67"/>
        <v>0.27899999999499414</v>
      </c>
      <c r="D4000" s="420">
        <f t="shared" si="66"/>
        <v>0.13949999999749707</v>
      </c>
      <c r="H4000" s="337"/>
      <c r="I4000" s="333"/>
      <c r="J4000" s="82">
        <v>74</v>
      </c>
      <c r="K4000" s="320">
        <v>3</v>
      </c>
    </row>
    <row r="4001" spans="1:11" x14ac:dyDescent="0.3">
      <c r="A4001" s="317">
        <v>43069.628468287039</v>
      </c>
      <c r="B4001" s="318">
        <v>35398.067000000003</v>
      </c>
      <c r="C4001" s="355">
        <f t="shared" si="67"/>
        <v>0.29100000000471482</v>
      </c>
      <c r="D4001" s="420">
        <f t="shared" si="66"/>
        <v>0.14550000000235741</v>
      </c>
      <c r="H4001" s="337"/>
      <c r="I4001" s="333"/>
      <c r="J4001" s="82">
        <v>75</v>
      </c>
      <c r="K4001" s="321">
        <v>4</v>
      </c>
    </row>
    <row r="4002" spans="1:11" x14ac:dyDescent="0.3">
      <c r="A4002" s="317">
        <v>43069.67013489583</v>
      </c>
      <c r="B4002" s="318">
        <v>35398.355000000003</v>
      </c>
      <c r="C4002" s="355">
        <f t="shared" si="67"/>
        <v>0.28800000000046566</v>
      </c>
      <c r="D4002" s="420">
        <f t="shared" si="66"/>
        <v>0.14400000000023283</v>
      </c>
      <c r="H4002" s="337"/>
      <c r="I4002" s="333"/>
      <c r="J4002" s="82">
        <v>76</v>
      </c>
      <c r="K4002" s="82">
        <v>1</v>
      </c>
    </row>
    <row r="4003" spans="1:11" x14ac:dyDescent="0.3">
      <c r="A4003" s="317">
        <v>43069.711801504629</v>
      </c>
      <c r="B4003" s="318">
        <v>35398.633999999998</v>
      </c>
      <c r="C4003" s="355">
        <f t="shared" si="67"/>
        <v>0.27899999999499414</v>
      </c>
      <c r="D4003" s="420">
        <f t="shared" si="66"/>
        <v>0.13949999999749707</v>
      </c>
      <c r="H4003" s="337"/>
      <c r="I4003" s="333"/>
      <c r="J4003" s="82">
        <v>77</v>
      </c>
      <c r="K4003" s="319">
        <v>2</v>
      </c>
    </row>
    <row r="4004" spans="1:11" x14ac:dyDescent="0.3">
      <c r="A4004" s="317">
        <v>43069.753468113428</v>
      </c>
      <c r="B4004" s="318">
        <v>35398.913999999997</v>
      </c>
      <c r="C4004" s="355">
        <f t="shared" si="67"/>
        <v>0.27999999999883585</v>
      </c>
      <c r="D4004" s="420">
        <f t="shared" si="66"/>
        <v>0.13999999999941792</v>
      </c>
      <c r="H4004" s="337"/>
      <c r="I4004" s="333"/>
      <c r="J4004" s="82">
        <v>78</v>
      </c>
      <c r="K4004" s="320">
        <v>3</v>
      </c>
    </row>
    <row r="4005" spans="1:11" x14ac:dyDescent="0.3">
      <c r="A4005" s="317">
        <v>43069.795134722219</v>
      </c>
      <c r="B4005" s="318">
        <v>35399.199000000001</v>
      </c>
      <c r="C4005" s="355">
        <f t="shared" si="67"/>
        <v>0.28500000000349246</v>
      </c>
      <c r="D4005" s="420">
        <f t="shared" si="66"/>
        <v>0.14250000000174623</v>
      </c>
      <c r="H4005" s="337"/>
      <c r="I4005" s="333"/>
      <c r="J4005" s="82">
        <v>79</v>
      </c>
      <c r="K4005" s="321">
        <v>4</v>
      </c>
    </row>
    <row r="4006" spans="1:11" x14ac:dyDescent="0.3">
      <c r="A4006" s="317">
        <v>43069.836801331017</v>
      </c>
      <c r="B4006" s="318">
        <v>35399.472999999998</v>
      </c>
      <c r="C4006" s="355">
        <f t="shared" si="67"/>
        <v>0.27399999999761349</v>
      </c>
      <c r="D4006" s="420">
        <f t="shared" si="66"/>
        <v>0.13699999999880674</v>
      </c>
      <c r="H4006" s="337"/>
      <c r="I4006" s="333"/>
      <c r="J4006" s="82">
        <v>80</v>
      </c>
      <c r="K4006" s="82">
        <v>1</v>
      </c>
    </row>
    <row r="4007" spans="1:11" x14ac:dyDescent="0.3">
      <c r="A4007" s="317">
        <v>43069.878467939816</v>
      </c>
      <c r="B4007" s="318">
        <v>35399.741000000002</v>
      </c>
      <c r="C4007" s="355">
        <f t="shared" si="67"/>
        <v>0.26800000000366708</v>
      </c>
      <c r="D4007" s="420">
        <f t="shared" si="66"/>
        <v>0.13400000000183354</v>
      </c>
      <c r="H4007" s="337"/>
      <c r="I4007" s="333"/>
      <c r="J4007" s="82">
        <v>81</v>
      </c>
      <c r="K4007" s="319">
        <v>2</v>
      </c>
    </row>
    <row r="4008" spans="1:11" x14ac:dyDescent="0.3">
      <c r="A4008" s="317">
        <v>43069.920134548614</v>
      </c>
      <c r="B4008" s="318">
        <v>35400.012999999999</v>
      </c>
      <c r="C4008" s="355">
        <f t="shared" si="67"/>
        <v>0.27199999999720603</v>
      </c>
      <c r="D4008" s="420">
        <f t="shared" si="66"/>
        <v>0.13599999999860302</v>
      </c>
      <c r="H4008" s="337"/>
      <c r="I4008" s="333"/>
      <c r="J4008" s="82">
        <v>82</v>
      </c>
      <c r="K4008" s="320">
        <v>3</v>
      </c>
    </row>
    <row r="4009" spans="1:11" x14ac:dyDescent="0.3">
      <c r="A4009" s="317">
        <v>43069.961801157406</v>
      </c>
      <c r="B4009" s="318">
        <v>35400.292000000001</v>
      </c>
      <c r="C4009" s="355">
        <f t="shared" si="67"/>
        <v>0.2790000000022701</v>
      </c>
      <c r="D4009" s="420">
        <f t="shared" si="66"/>
        <v>0.13950000000113505</v>
      </c>
      <c r="E4009" s="336">
        <f>SUM(C3986:C4009)*7.4805194805</f>
        <v>50.747844155709387</v>
      </c>
      <c r="F4009" s="324">
        <f>AVERAGE(D3986:D4009)</f>
        <v>0.14133333333332607</v>
      </c>
      <c r="G4009" s="324">
        <f>_xlfn.STDEV.S(D3986:D4009)</f>
        <v>3.4974110510569245E-3</v>
      </c>
      <c r="H4009" s="337"/>
      <c r="I4009" s="333"/>
      <c r="J4009" s="82">
        <v>83</v>
      </c>
      <c r="K4009" s="321">
        <v>4</v>
      </c>
    </row>
    <row r="4010" spans="1:11" x14ac:dyDescent="0.3">
      <c r="A4010" s="317">
        <v>43070.003467766204</v>
      </c>
      <c r="B4010" s="318">
        <v>35400.567999999999</v>
      </c>
      <c r="C4010" s="355">
        <f t="shared" si="67"/>
        <v>0.27599999999802094</v>
      </c>
      <c r="D4010" s="420">
        <f t="shared" si="66"/>
        <v>0.13799999999901047</v>
      </c>
      <c r="H4010" s="337"/>
      <c r="I4010" s="333"/>
      <c r="J4010" s="82">
        <v>84</v>
      </c>
      <c r="K4010" s="82">
        <v>1</v>
      </c>
    </row>
    <row r="4011" spans="1:11" x14ac:dyDescent="0.3">
      <c r="A4011" s="317">
        <v>43070.045134375003</v>
      </c>
      <c r="B4011" s="318">
        <v>35400.845999999998</v>
      </c>
      <c r="C4011" s="355">
        <f t="shared" si="67"/>
        <v>0.27799999999842839</v>
      </c>
      <c r="D4011" s="420">
        <f t="shared" si="66"/>
        <v>0.1389999999992142</v>
      </c>
      <c r="H4011" s="337"/>
      <c r="I4011" s="333"/>
      <c r="J4011" s="82">
        <v>85</v>
      </c>
      <c r="K4011" s="319">
        <v>2</v>
      </c>
    </row>
    <row r="4012" spans="1:11" x14ac:dyDescent="0.3">
      <c r="A4012" s="317">
        <v>43070.086800983794</v>
      </c>
      <c r="B4012" s="318">
        <v>35401.139000000003</v>
      </c>
      <c r="C4012" s="355">
        <f t="shared" si="67"/>
        <v>0.29300000000512227</v>
      </c>
      <c r="D4012" s="420">
        <f t="shared" si="66"/>
        <v>0.14650000000256114</v>
      </c>
      <c r="H4012" s="337"/>
      <c r="I4012" s="333"/>
      <c r="J4012" s="82">
        <v>86</v>
      </c>
      <c r="K4012" s="320">
        <v>3</v>
      </c>
    </row>
    <row r="4013" spans="1:11" x14ac:dyDescent="0.3">
      <c r="A4013" s="317">
        <v>43070.128467592593</v>
      </c>
      <c r="B4013" s="318">
        <v>35401.430999999997</v>
      </c>
      <c r="C4013" s="355">
        <f t="shared" si="67"/>
        <v>0.29199999999400461</v>
      </c>
      <c r="D4013" s="420">
        <f t="shared" si="66"/>
        <v>0.14599999999700231</v>
      </c>
      <c r="H4013" s="337"/>
      <c r="I4013" s="333"/>
      <c r="J4013" s="82">
        <v>87</v>
      </c>
      <c r="K4013" s="321">
        <v>4</v>
      </c>
    </row>
    <row r="4014" spans="1:11" x14ac:dyDescent="0.3">
      <c r="A4014" s="317">
        <v>43070.170134201391</v>
      </c>
      <c r="B4014" s="318">
        <v>35401.712</v>
      </c>
      <c r="C4014" s="355">
        <f t="shared" si="67"/>
        <v>0.28100000000267755</v>
      </c>
      <c r="D4014" s="420">
        <f t="shared" si="66"/>
        <v>0.14050000000133878</v>
      </c>
      <c r="H4014" s="337"/>
      <c r="I4014" s="333"/>
      <c r="J4014" s="82">
        <v>88</v>
      </c>
      <c r="K4014" s="82">
        <v>1</v>
      </c>
    </row>
    <row r="4015" spans="1:11" x14ac:dyDescent="0.3">
      <c r="A4015" s="317">
        <v>43070.211800810182</v>
      </c>
      <c r="B4015" s="318">
        <v>35402.008999999998</v>
      </c>
      <c r="C4015" s="355">
        <f t="shared" si="67"/>
        <v>0.29699999999866122</v>
      </c>
      <c r="D4015" s="420">
        <f t="shared" si="66"/>
        <v>0.14849999999933061</v>
      </c>
      <c r="H4015" s="337"/>
      <c r="I4015" s="333"/>
      <c r="J4015" s="82">
        <v>89</v>
      </c>
      <c r="K4015" s="319">
        <v>2</v>
      </c>
    </row>
    <row r="4016" spans="1:11" x14ac:dyDescent="0.3">
      <c r="A4016" s="317">
        <v>43070.253467418981</v>
      </c>
      <c r="B4016" s="318">
        <v>35402.298000000003</v>
      </c>
      <c r="C4016" s="355">
        <f t="shared" si="67"/>
        <v>0.28900000000430737</v>
      </c>
      <c r="D4016" s="420">
        <f t="shared" si="66"/>
        <v>0.14450000000215368</v>
      </c>
      <c r="H4016" s="337"/>
      <c r="I4016" s="333"/>
      <c r="J4016" s="82">
        <v>90</v>
      </c>
      <c r="K4016" s="320">
        <v>3</v>
      </c>
    </row>
    <row r="4017" spans="1:12" x14ac:dyDescent="0.3">
      <c r="A4017" s="317">
        <v>43070.29513402778</v>
      </c>
      <c r="B4017" s="318">
        <v>35402.576999999997</v>
      </c>
      <c r="C4017" s="355">
        <f t="shared" si="67"/>
        <v>0.27899999999499414</v>
      </c>
      <c r="D4017" s="420">
        <f t="shared" si="66"/>
        <v>0.13949999999749707</v>
      </c>
      <c r="H4017" s="337"/>
      <c r="I4017" s="333"/>
      <c r="J4017" s="82">
        <v>91</v>
      </c>
      <c r="K4017" s="321">
        <v>4</v>
      </c>
    </row>
    <row r="4018" spans="1:12" x14ac:dyDescent="0.3">
      <c r="A4018" s="317">
        <v>43070.336800636571</v>
      </c>
      <c r="B4018" s="318">
        <v>35402.86</v>
      </c>
      <c r="C4018" s="355">
        <f t="shared" si="67"/>
        <v>0.28300000000308501</v>
      </c>
      <c r="D4018" s="420">
        <f t="shared" si="66"/>
        <v>0.1415000000015425</v>
      </c>
      <c r="H4018" s="337"/>
      <c r="I4018" s="333"/>
      <c r="J4018" s="82">
        <v>92</v>
      </c>
      <c r="K4018" s="82">
        <v>1</v>
      </c>
    </row>
    <row r="4019" spans="1:12" x14ac:dyDescent="0.3">
      <c r="A4019" s="317">
        <v>43070.378467245369</v>
      </c>
      <c r="B4019" s="318">
        <v>35403.158000000003</v>
      </c>
      <c r="C4019" s="355">
        <f t="shared" si="67"/>
        <v>0.29800000000250293</v>
      </c>
      <c r="D4019" s="420">
        <f t="shared" si="66"/>
        <v>0.14900000000125146</v>
      </c>
      <c r="H4019" s="337"/>
      <c r="I4019" s="333"/>
      <c r="J4019" s="82">
        <v>93</v>
      </c>
      <c r="K4019" s="319">
        <v>2</v>
      </c>
    </row>
    <row r="4020" spans="1:12" x14ac:dyDescent="0.3">
      <c r="A4020" s="317">
        <v>43070.427777777775</v>
      </c>
      <c r="B4020" s="318">
        <v>35403.445</v>
      </c>
      <c r="C4020" s="355">
        <f t="shared" si="67"/>
        <v>0.28699999999662396</v>
      </c>
      <c r="D4020" s="420">
        <f t="shared" si="66"/>
        <v>0.14349999999831198</v>
      </c>
      <c r="H4020" s="337"/>
      <c r="I4020" s="333"/>
      <c r="J4020" s="82">
        <v>1</v>
      </c>
      <c r="K4020" s="320">
        <v>3</v>
      </c>
      <c r="L4020" s="345" t="s">
        <v>313</v>
      </c>
    </row>
    <row r="4021" spans="1:12" x14ac:dyDescent="0.3">
      <c r="A4021" s="317">
        <v>43070.469444444447</v>
      </c>
      <c r="B4021" s="318">
        <v>35403.722000000002</v>
      </c>
      <c r="C4021" s="355">
        <f t="shared" si="67"/>
        <v>0.27700000000186265</v>
      </c>
      <c r="D4021" s="420">
        <f t="shared" si="66"/>
        <v>0.13850000000093132</v>
      </c>
      <c r="H4021" s="337"/>
      <c r="I4021" s="333"/>
      <c r="J4021" s="82">
        <v>2</v>
      </c>
      <c r="K4021" s="321">
        <v>4</v>
      </c>
    </row>
    <row r="4022" spans="1:12" x14ac:dyDescent="0.3">
      <c r="A4022" s="317">
        <v>43070.511111111111</v>
      </c>
      <c r="B4022" s="318">
        <v>35404.012000000002</v>
      </c>
      <c r="C4022" s="355">
        <f t="shared" si="67"/>
        <v>0.29000000000087311</v>
      </c>
      <c r="D4022" s="420">
        <f t="shared" si="66"/>
        <v>0.14500000000043656</v>
      </c>
      <c r="H4022" s="337"/>
      <c r="I4022" s="333"/>
      <c r="J4022" s="82">
        <v>3</v>
      </c>
      <c r="K4022" s="82">
        <v>1</v>
      </c>
    </row>
    <row r="4023" spans="1:12" x14ac:dyDescent="0.3">
      <c r="A4023" s="317">
        <v>43070.552777777775</v>
      </c>
      <c r="B4023" s="318">
        <v>35404.307000000001</v>
      </c>
      <c r="C4023" s="355">
        <f t="shared" si="67"/>
        <v>0.29499999999825377</v>
      </c>
      <c r="D4023" s="420">
        <f t="shared" si="66"/>
        <v>0.14749999999912689</v>
      </c>
      <c r="H4023" s="337"/>
      <c r="I4023" s="333"/>
      <c r="J4023" s="82">
        <v>4</v>
      </c>
      <c r="K4023" s="319">
        <v>2</v>
      </c>
    </row>
    <row r="4024" spans="1:12" x14ac:dyDescent="0.3">
      <c r="A4024" s="317">
        <v>43070.594444444447</v>
      </c>
      <c r="B4024" s="318">
        <v>35404.591999999997</v>
      </c>
      <c r="C4024" s="355">
        <f t="shared" si="67"/>
        <v>0.2849999999962165</v>
      </c>
      <c r="D4024" s="420">
        <f t="shared" si="66"/>
        <v>0.14249999999810825</v>
      </c>
      <c r="H4024" s="337"/>
      <c r="I4024" s="333"/>
      <c r="J4024" s="82">
        <v>5</v>
      </c>
      <c r="K4024" s="320">
        <v>3</v>
      </c>
    </row>
    <row r="4025" spans="1:12" x14ac:dyDescent="0.3">
      <c r="A4025" s="317">
        <v>43070.636111111111</v>
      </c>
      <c r="B4025" s="318">
        <v>35404.872000000003</v>
      </c>
      <c r="C4025" s="355">
        <f t="shared" si="67"/>
        <v>0.2800000000061118</v>
      </c>
      <c r="D4025" s="420">
        <f t="shared" si="66"/>
        <v>0.1400000000030559</v>
      </c>
      <c r="H4025" s="337"/>
      <c r="I4025" s="333"/>
      <c r="J4025" s="82">
        <v>6</v>
      </c>
      <c r="K4025" s="321">
        <v>4</v>
      </c>
    </row>
    <row r="4026" spans="1:12" x14ac:dyDescent="0.3">
      <c r="A4026" s="317">
        <v>43070.677777777775</v>
      </c>
      <c r="B4026" s="318">
        <v>35405.163</v>
      </c>
      <c r="C4026" s="355">
        <f t="shared" si="67"/>
        <v>0.29099999999743886</v>
      </c>
      <c r="D4026" s="420">
        <f t="shared" si="66"/>
        <v>0.14549999999871943</v>
      </c>
      <c r="H4026" s="337"/>
      <c r="I4026" s="333"/>
      <c r="J4026" s="82">
        <v>7</v>
      </c>
      <c r="K4026" s="82">
        <v>1</v>
      </c>
    </row>
    <row r="4027" spans="1:12" x14ac:dyDescent="0.3">
      <c r="A4027" s="317">
        <v>43070.719444386574</v>
      </c>
      <c r="B4027" s="318">
        <v>35405.451999999997</v>
      </c>
      <c r="C4027" s="355">
        <f t="shared" si="67"/>
        <v>0.28899999999703141</v>
      </c>
      <c r="D4027" s="420">
        <f t="shared" si="66"/>
        <v>0.1444999999985157</v>
      </c>
      <c r="H4027" s="337"/>
      <c r="I4027" s="333"/>
      <c r="J4027" s="82">
        <v>8</v>
      </c>
      <c r="K4027" s="319">
        <v>2</v>
      </c>
    </row>
    <row r="4028" spans="1:12" x14ac:dyDescent="0.3">
      <c r="A4028" s="317">
        <v>43070.761111053238</v>
      </c>
      <c r="B4028" s="318">
        <v>35405.728999999999</v>
      </c>
      <c r="C4028" s="355">
        <f t="shared" si="67"/>
        <v>0.27700000000186265</v>
      </c>
      <c r="D4028" s="420">
        <f t="shared" si="66"/>
        <v>0.13850000000093132</v>
      </c>
      <c r="H4028" s="337"/>
      <c r="I4028" s="333"/>
      <c r="J4028" s="82">
        <v>9</v>
      </c>
      <c r="K4028" s="320">
        <v>3</v>
      </c>
    </row>
    <row r="4029" spans="1:12" x14ac:dyDescent="0.3">
      <c r="A4029" s="317">
        <v>43070.802777719909</v>
      </c>
      <c r="B4029" s="318">
        <v>35406.017999999996</v>
      </c>
      <c r="C4029" s="355">
        <f t="shared" si="67"/>
        <v>0.28899999999703141</v>
      </c>
      <c r="D4029" s="420">
        <f t="shared" si="66"/>
        <v>0.1444999999985157</v>
      </c>
      <c r="H4029" s="337"/>
      <c r="I4029" s="333"/>
      <c r="J4029" s="82">
        <v>10</v>
      </c>
      <c r="K4029" s="321">
        <v>4</v>
      </c>
    </row>
    <row r="4030" spans="1:12" x14ac:dyDescent="0.3">
      <c r="A4030" s="317">
        <v>43070.844444386574</v>
      </c>
      <c r="B4030" s="318">
        <v>35406.302000000003</v>
      </c>
      <c r="C4030" s="355">
        <f t="shared" si="67"/>
        <v>0.28400000000692671</v>
      </c>
      <c r="D4030" s="420">
        <f t="shared" si="66"/>
        <v>0.14200000000346336</v>
      </c>
      <c r="H4030" s="337"/>
      <c r="I4030" s="333"/>
      <c r="J4030" s="82">
        <v>11</v>
      </c>
      <c r="K4030" s="82">
        <v>1</v>
      </c>
    </row>
    <row r="4031" spans="1:12" x14ac:dyDescent="0.3">
      <c r="A4031" s="317">
        <v>43070.886111053238</v>
      </c>
      <c r="B4031" s="318">
        <v>35406.582000000002</v>
      </c>
      <c r="C4031" s="355">
        <f t="shared" si="67"/>
        <v>0.27999999999883585</v>
      </c>
      <c r="D4031" s="420">
        <f t="shared" si="66"/>
        <v>0.13999999999941792</v>
      </c>
      <c r="H4031" s="337"/>
      <c r="I4031" s="333"/>
      <c r="J4031" s="82">
        <v>12</v>
      </c>
      <c r="K4031" s="319">
        <v>2</v>
      </c>
    </row>
    <row r="4032" spans="1:12" x14ac:dyDescent="0.3">
      <c r="A4032" s="317">
        <v>43070.927777719909</v>
      </c>
      <c r="B4032" s="318">
        <v>35406.858999999997</v>
      </c>
      <c r="C4032" s="355">
        <f t="shared" si="67"/>
        <v>0.27699999999458669</v>
      </c>
      <c r="D4032" s="420">
        <f t="shared" si="66"/>
        <v>0.13849999999729334</v>
      </c>
      <c r="H4032" s="337"/>
      <c r="I4032" s="333"/>
      <c r="J4032" s="82">
        <v>13</v>
      </c>
      <c r="K4032" s="320">
        <v>3</v>
      </c>
    </row>
    <row r="4033" spans="1:11" x14ac:dyDescent="0.3">
      <c r="A4033" s="317">
        <v>43070.969444386574</v>
      </c>
      <c r="B4033" s="318">
        <v>35407.148999999998</v>
      </c>
      <c r="C4033" s="355">
        <f t="shared" si="67"/>
        <v>0.29000000000087311</v>
      </c>
      <c r="D4033" s="420">
        <f t="shared" si="66"/>
        <v>0.14500000000043656</v>
      </c>
      <c r="E4033" s="336">
        <f>SUM(C4010:C4033)*7.4805194805</f>
        <v>51.293922077761067</v>
      </c>
      <c r="F4033" s="324">
        <f>AVERAGE(D4010:D4033)</f>
        <v>0.14285416666659026</v>
      </c>
      <c r="G4033" s="324">
        <f>_xlfn.STDEV.S(D4010:D4033)</f>
        <v>3.4277612375350043E-3</v>
      </c>
      <c r="H4033" s="337"/>
      <c r="I4033" s="333"/>
      <c r="J4033" s="82">
        <v>14</v>
      </c>
      <c r="K4033" s="321">
        <v>4</v>
      </c>
    </row>
    <row r="4034" spans="1:11" x14ac:dyDescent="0.3">
      <c r="A4034" s="317">
        <v>43071.011111053238</v>
      </c>
      <c r="B4034" s="318">
        <v>35407.432999999997</v>
      </c>
      <c r="C4034" s="355">
        <f t="shared" si="67"/>
        <v>0.28399999999965075</v>
      </c>
      <c r="D4034" s="420">
        <f t="shared" si="66"/>
        <v>0.14199999999982538</v>
      </c>
      <c r="H4034" s="337"/>
      <c r="I4034" s="333"/>
      <c r="J4034" s="82">
        <v>15</v>
      </c>
      <c r="K4034" s="82">
        <v>1</v>
      </c>
    </row>
    <row r="4035" spans="1:11" x14ac:dyDescent="0.3">
      <c r="A4035" s="317">
        <v>43071.052777719909</v>
      </c>
      <c r="B4035" s="318">
        <v>35407.71</v>
      </c>
      <c r="C4035" s="355">
        <f t="shared" si="67"/>
        <v>0.27700000000186265</v>
      </c>
      <c r="D4035" s="420">
        <f t="shared" si="66"/>
        <v>0.13850000000093132</v>
      </c>
      <c r="H4035" s="337"/>
      <c r="I4035" s="333"/>
      <c r="J4035" s="82">
        <v>16</v>
      </c>
      <c r="K4035" s="319">
        <v>2</v>
      </c>
    </row>
    <row r="4036" spans="1:11" x14ac:dyDescent="0.3">
      <c r="A4036" s="317">
        <v>43071.094444386574</v>
      </c>
      <c r="B4036" s="318">
        <v>35407.998</v>
      </c>
      <c r="C4036" s="355">
        <f t="shared" si="67"/>
        <v>0.28800000000046566</v>
      </c>
      <c r="D4036" s="420">
        <f t="shared" si="66"/>
        <v>0.14400000000023283</v>
      </c>
      <c r="H4036" s="337"/>
      <c r="I4036" s="333"/>
      <c r="J4036" s="82">
        <v>17</v>
      </c>
      <c r="K4036" s="320">
        <v>3</v>
      </c>
    </row>
    <row r="4037" spans="1:11" x14ac:dyDescent="0.3">
      <c r="A4037" s="317">
        <v>43071.136111053238</v>
      </c>
      <c r="B4037" s="318">
        <v>35408.277000000002</v>
      </c>
      <c r="C4037" s="355">
        <f t="shared" si="67"/>
        <v>0.2790000000022701</v>
      </c>
      <c r="D4037" s="420">
        <f t="shared" si="66"/>
        <v>0.13950000000113505</v>
      </c>
      <c r="H4037" s="337"/>
      <c r="I4037" s="333"/>
      <c r="J4037" s="82">
        <v>18</v>
      </c>
      <c r="K4037" s="321">
        <v>4</v>
      </c>
    </row>
    <row r="4038" spans="1:11" x14ac:dyDescent="0.3">
      <c r="A4038" s="317">
        <v>43071.177777719909</v>
      </c>
      <c r="B4038" s="318">
        <v>35408.569000000003</v>
      </c>
      <c r="C4038" s="355">
        <f t="shared" si="67"/>
        <v>0.29200000000128057</v>
      </c>
      <c r="D4038" s="420">
        <f t="shared" si="66"/>
        <v>0.14600000000064028</v>
      </c>
      <c r="H4038" s="337"/>
      <c r="I4038" s="333"/>
      <c r="J4038" s="82">
        <v>19</v>
      </c>
      <c r="K4038" s="82">
        <v>1</v>
      </c>
    </row>
    <row r="4039" spans="1:11" x14ac:dyDescent="0.3">
      <c r="A4039" s="317">
        <v>43071.219444386574</v>
      </c>
      <c r="B4039" s="318">
        <v>35408.86</v>
      </c>
      <c r="C4039" s="355">
        <f t="shared" si="67"/>
        <v>0.29099999999743886</v>
      </c>
      <c r="D4039" s="420">
        <f t="shared" si="66"/>
        <v>0.14549999999871943</v>
      </c>
      <c r="H4039" s="337"/>
      <c r="I4039" s="333"/>
      <c r="J4039" s="82">
        <v>20</v>
      </c>
      <c r="K4039" s="319">
        <v>2</v>
      </c>
    </row>
    <row r="4040" spans="1:11" x14ac:dyDescent="0.3">
      <c r="A4040" s="317">
        <v>43071.261111053238</v>
      </c>
      <c r="B4040" s="318">
        <v>35409.160000000003</v>
      </c>
      <c r="C4040" s="355">
        <f t="shared" si="67"/>
        <v>0.30000000000291038</v>
      </c>
      <c r="D4040" s="420">
        <f t="shared" si="66"/>
        <v>0.15000000000145519</v>
      </c>
      <c r="H4040" s="337"/>
      <c r="I4040" s="333"/>
      <c r="J4040" s="82">
        <v>21</v>
      </c>
      <c r="K4040" s="320">
        <v>3</v>
      </c>
    </row>
    <row r="4041" spans="1:11" x14ac:dyDescent="0.3">
      <c r="A4041" s="317">
        <v>43071.302777719909</v>
      </c>
      <c r="B4041" s="318">
        <v>35409.451999999997</v>
      </c>
      <c r="C4041" s="355">
        <f t="shared" si="67"/>
        <v>0.29199999999400461</v>
      </c>
      <c r="D4041" s="420">
        <f t="shared" si="66"/>
        <v>0.14599999999700231</v>
      </c>
      <c r="H4041" s="337"/>
      <c r="I4041" s="333"/>
      <c r="J4041" s="82">
        <v>22</v>
      </c>
      <c r="K4041" s="321">
        <v>4</v>
      </c>
    </row>
    <row r="4042" spans="1:11" x14ac:dyDescent="0.3">
      <c r="A4042" s="317">
        <v>43071.344444386574</v>
      </c>
      <c r="B4042" s="318">
        <v>35409.737000000001</v>
      </c>
      <c r="C4042" s="355">
        <f t="shared" si="67"/>
        <v>0.28500000000349246</v>
      </c>
      <c r="D4042" s="420">
        <f t="shared" si="66"/>
        <v>0.14250000000174623</v>
      </c>
      <c r="H4042" s="337"/>
      <c r="I4042" s="333"/>
      <c r="J4042" s="82">
        <v>23</v>
      </c>
      <c r="K4042" s="82">
        <v>1</v>
      </c>
    </row>
    <row r="4043" spans="1:11" x14ac:dyDescent="0.3">
      <c r="A4043" s="317">
        <v>43071.386111053238</v>
      </c>
      <c r="B4043" s="318">
        <v>35410.031000000003</v>
      </c>
      <c r="C4043" s="355">
        <f t="shared" si="67"/>
        <v>0.29400000000168802</v>
      </c>
      <c r="D4043" s="420">
        <f t="shared" si="66"/>
        <v>0.14700000000084401</v>
      </c>
      <c r="H4043" s="337"/>
      <c r="I4043" s="333"/>
      <c r="J4043" s="82">
        <v>24</v>
      </c>
      <c r="K4043" s="319">
        <v>2</v>
      </c>
    </row>
    <row r="4044" spans="1:11" x14ac:dyDescent="0.3">
      <c r="A4044" s="317">
        <v>43071.427777719909</v>
      </c>
      <c r="B4044" s="318">
        <v>35410.324999999997</v>
      </c>
      <c r="C4044" s="355">
        <f t="shared" si="67"/>
        <v>0.29399999999441206</v>
      </c>
      <c r="D4044" s="420">
        <f t="shared" si="66"/>
        <v>0.14699999999720603</v>
      </c>
      <c r="H4044" s="337"/>
      <c r="I4044" s="333"/>
      <c r="J4044" s="82">
        <v>25</v>
      </c>
      <c r="K4044" s="320">
        <v>3</v>
      </c>
    </row>
    <row r="4045" spans="1:11" x14ac:dyDescent="0.3">
      <c r="A4045" s="317">
        <v>43071.469444386574</v>
      </c>
      <c r="B4045" s="318">
        <v>35410.608</v>
      </c>
      <c r="C4045" s="355">
        <f t="shared" si="67"/>
        <v>0.28300000000308501</v>
      </c>
      <c r="D4045" s="420">
        <f t="shared" si="66"/>
        <v>0.1415000000015425</v>
      </c>
      <c r="H4045" s="337"/>
      <c r="I4045" s="333"/>
      <c r="J4045" s="82">
        <v>26</v>
      </c>
      <c r="K4045" s="321">
        <v>4</v>
      </c>
    </row>
    <row r="4046" spans="1:11" x14ac:dyDescent="0.3">
      <c r="A4046" s="317">
        <v>43071.511111053238</v>
      </c>
      <c r="B4046" s="318">
        <v>35410.887999999999</v>
      </c>
      <c r="C4046" s="355">
        <f t="shared" si="67"/>
        <v>0.27999999999883585</v>
      </c>
      <c r="D4046" s="420">
        <f t="shared" si="66"/>
        <v>0.13999999999941792</v>
      </c>
      <c r="H4046" s="337"/>
      <c r="I4046" s="333"/>
      <c r="J4046" s="82">
        <v>27</v>
      </c>
      <c r="K4046" s="82">
        <v>1</v>
      </c>
    </row>
    <row r="4047" spans="1:11" x14ac:dyDescent="0.3">
      <c r="A4047" s="317">
        <v>43071.552777719909</v>
      </c>
      <c r="B4047" s="318">
        <v>35411.178</v>
      </c>
      <c r="C4047" s="355">
        <f t="shared" si="67"/>
        <v>0.29000000000087311</v>
      </c>
      <c r="D4047" s="420">
        <f t="shared" si="66"/>
        <v>0.14500000000043656</v>
      </c>
      <c r="H4047" s="337"/>
      <c r="I4047" s="333"/>
      <c r="J4047" s="82">
        <v>28</v>
      </c>
      <c r="K4047" s="319">
        <v>2</v>
      </c>
    </row>
    <row r="4048" spans="1:11" x14ac:dyDescent="0.3">
      <c r="A4048" s="317">
        <v>43071.594444386574</v>
      </c>
      <c r="B4048" s="318">
        <v>35411.459000000003</v>
      </c>
      <c r="C4048" s="355">
        <f t="shared" si="67"/>
        <v>0.28100000000267755</v>
      </c>
      <c r="D4048" s="420">
        <f t="shared" si="66"/>
        <v>0.14050000000133878</v>
      </c>
      <c r="H4048" s="337"/>
      <c r="I4048" s="333"/>
      <c r="J4048" s="82">
        <v>29</v>
      </c>
      <c r="K4048" s="320">
        <v>3</v>
      </c>
    </row>
    <row r="4049" spans="1:11" x14ac:dyDescent="0.3">
      <c r="A4049" s="317">
        <v>43071.636111053238</v>
      </c>
      <c r="B4049" s="318">
        <v>35411.732000000004</v>
      </c>
      <c r="C4049" s="355">
        <f t="shared" si="67"/>
        <v>0.27300000000104774</v>
      </c>
      <c r="D4049" s="420">
        <f t="shared" si="66"/>
        <v>0.13650000000052387</v>
      </c>
      <c r="H4049" s="337"/>
      <c r="I4049" s="333"/>
      <c r="J4049" s="82">
        <v>30</v>
      </c>
      <c r="K4049" s="321">
        <v>4</v>
      </c>
    </row>
    <row r="4050" spans="1:11" x14ac:dyDescent="0.3">
      <c r="A4050" s="317">
        <v>43071.677777719909</v>
      </c>
      <c r="B4050" s="318">
        <v>35412.017999999996</v>
      </c>
      <c r="C4050" s="355">
        <f t="shared" si="67"/>
        <v>0.28599999999278225</v>
      </c>
      <c r="D4050" s="420">
        <f t="shared" si="66"/>
        <v>0.14299999999639113</v>
      </c>
      <c r="H4050" s="337"/>
      <c r="I4050" s="333"/>
      <c r="J4050" s="82">
        <v>31</v>
      </c>
      <c r="K4050" s="82">
        <v>1</v>
      </c>
    </row>
    <row r="4051" spans="1:11" x14ac:dyDescent="0.3">
      <c r="A4051" s="317">
        <v>43071.719444386574</v>
      </c>
      <c r="B4051" s="318">
        <v>35412.303</v>
      </c>
      <c r="C4051" s="355">
        <f t="shared" si="67"/>
        <v>0.28500000000349246</v>
      </c>
      <c r="D4051" s="420">
        <f t="shared" si="66"/>
        <v>0.14250000000174623</v>
      </c>
      <c r="H4051" s="337"/>
      <c r="I4051" s="333"/>
      <c r="J4051" s="82">
        <v>32</v>
      </c>
      <c r="K4051" s="319">
        <v>2</v>
      </c>
    </row>
    <row r="4052" spans="1:11" x14ac:dyDescent="0.3">
      <c r="A4052" s="317">
        <v>43071.761111053238</v>
      </c>
      <c r="B4052" s="318">
        <v>35412.582000000002</v>
      </c>
      <c r="C4052" s="355">
        <f t="shared" si="67"/>
        <v>0.2790000000022701</v>
      </c>
      <c r="D4052" s="420">
        <f t="shared" si="66"/>
        <v>0.13950000000113505</v>
      </c>
      <c r="H4052" s="337"/>
      <c r="I4052" s="333"/>
      <c r="J4052" s="82">
        <v>33</v>
      </c>
      <c r="K4052" s="320">
        <v>3</v>
      </c>
    </row>
    <row r="4053" spans="1:11" x14ac:dyDescent="0.3">
      <c r="A4053" s="317">
        <v>43071.802777719909</v>
      </c>
      <c r="B4053" s="318">
        <v>35412.857000000004</v>
      </c>
      <c r="C4053" s="355">
        <f t="shared" si="67"/>
        <v>0.27500000000145519</v>
      </c>
      <c r="D4053" s="420">
        <f t="shared" si="66"/>
        <v>0.1375000000007276</v>
      </c>
      <c r="H4053" s="337"/>
      <c r="I4053" s="333"/>
      <c r="J4053" s="82">
        <v>34</v>
      </c>
      <c r="K4053" s="321">
        <v>4</v>
      </c>
    </row>
    <row r="4054" spans="1:11" x14ac:dyDescent="0.3">
      <c r="A4054" s="317">
        <v>43071.844444386574</v>
      </c>
      <c r="B4054" s="318">
        <v>35413.148000000001</v>
      </c>
      <c r="C4054" s="355">
        <f t="shared" si="67"/>
        <v>0.29099999999743886</v>
      </c>
      <c r="D4054" s="420">
        <f t="shared" si="66"/>
        <v>0.14549999999871943</v>
      </c>
      <c r="H4054" s="337"/>
      <c r="I4054" s="333"/>
      <c r="J4054" s="82">
        <v>35</v>
      </c>
      <c r="K4054" s="82">
        <v>1</v>
      </c>
    </row>
    <row r="4055" spans="1:11" x14ac:dyDescent="0.3">
      <c r="A4055" s="317">
        <v>43071.886111053238</v>
      </c>
      <c r="B4055" s="318">
        <v>35413.432000000001</v>
      </c>
      <c r="C4055" s="355">
        <f t="shared" si="67"/>
        <v>0.28399999999965075</v>
      </c>
      <c r="D4055" s="420">
        <f t="shared" si="66"/>
        <v>0.14199999999982538</v>
      </c>
      <c r="H4055" s="337"/>
      <c r="I4055" s="333"/>
      <c r="J4055" s="82">
        <v>36</v>
      </c>
      <c r="K4055" s="319">
        <v>2</v>
      </c>
    </row>
    <row r="4056" spans="1:11" x14ac:dyDescent="0.3">
      <c r="A4056" s="317">
        <v>43071.927777719909</v>
      </c>
      <c r="B4056" s="318">
        <v>35413.707000000002</v>
      </c>
      <c r="C4056" s="355">
        <f t="shared" si="67"/>
        <v>0.27500000000145519</v>
      </c>
      <c r="D4056" s="420">
        <f t="shared" si="66"/>
        <v>0.1375000000007276</v>
      </c>
      <c r="H4056" s="337"/>
      <c r="I4056" s="333"/>
      <c r="J4056" s="82">
        <v>37</v>
      </c>
      <c r="K4056" s="320">
        <v>3</v>
      </c>
    </row>
    <row r="4057" spans="1:11" x14ac:dyDescent="0.3">
      <c r="A4057" s="317">
        <v>43071.969444386574</v>
      </c>
      <c r="B4057" s="318">
        <v>35413.972000000002</v>
      </c>
      <c r="C4057" s="355">
        <f t="shared" si="67"/>
        <v>0.26499999999941792</v>
      </c>
      <c r="D4057" s="420">
        <f t="shared" si="66"/>
        <v>0.13249999999970896</v>
      </c>
      <c r="E4057" s="336">
        <f>SUM(C4034:C4057)*7.4805194805</f>
        <v>51.039584415481109</v>
      </c>
      <c r="F4057" s="324">
        <f>AVERAGE(D4034:D4057)</f>
        <v>0.14214583333341579</v>
      </c>
      <c r="G4057" s="324">
        <f>_xlfn.STDEV.S(D4034:D4057)</f>
        <v>4.0472190305311361E-3</v>
      </c>
      <c r="H4057" s="337"/>
      <c r="I4057" s="333"/>
      <c r="J4057" s="82">
        <v>38</v>
      </c>
      <c r="K4057" s="321">
        <v>4</v>
      </c>
    </row>
    <row r="4058" spans="1:11" x14ac:dyDescent="0.3">
      <c r="A4058" s="317">
        <v>43072.011111053238</v>
      </c>
      <c r="B4058" s="318">
        <v>35414.258000000002</v>
      </c>
      <c r="C4058" s="355">
        <f t="shared" si="67"/>
        <v>0.28600000000005821</v>
      </c>
      <c r="D4058" s="420">
        <f t="shared" si="66"/>
        <v>0.1430000000000291</v>
      </c>
      <c r="H4058" s="337"/>
      <c r="I4058" s="333"/>
      <c r="J4058" s="82">
        <v>39</v>
      </c>
      <c r="K4058" s="82">
        <v>1</v>
      </c>
    </row>
    <row r="4059" spans="1:11" x14ac:dyDescent="0.3">
      <c r="A4059" s="317">
        <v>43072.052777719909</v>
      </c>
      <c r="B4059" s="318">
        <v>35414.538</v>
      </c>
      <c r="C4059" s="355">
        <f t="shared" si="67"/>
        <v>0.27999999999883585</v>
      </c>
      <c r="D4059" s="420">
        <f t="shared" si="66"/>
        <v>0.13999999999941792</v>
      </c>
      <c r="H4059" s="337"/>
      <c r="I4059" s="333"/>
      <c r="J4059" s="82">
        <v>40</v>
      </c>
      <c r="K4059" s="319">
        <v>2</v>
      </c>
    </row>
    <row r="4060" spans="1:11" x14ac:dyDescent="0.3">
      <c r="A4060" s="317">
        <v>43072.094444386574</v>
      </c>
      <c r="B4060" s="318">
        <v>35414.813000000002</v>
      </c>
      <c r="C4060" s="355">
        <f t="shared" si="67"/>
        <v>0.27500000000145519</v>
      </c>
      <c r="D4060" s="420">
        <f t="shared" si="66"/>
        <v>0.1375000000007276</v>
      </c>
      <c r="H4060" s="337"/>
      <c r="I4060" s="333"/>
      <c r="J4060" s="82">
        <v>41</v>
      </c>
      <c r="K4060" s="320">
        <v>3</v>
      </c>
    </row>
    <row r="4061" spans="1:11" x14ac:dyDescent="0.3">
      <c r="A4061" s="317">
        <v>43072.136111053238</v>
      </c>
      <c r="B4061" s="318">
        <v>35415.103000000003</v>
      </c>
      <c r="C4061" s="355">
        <f t="shared" si="67"/>
        <v>0.29000000000087311</v>
      </c>
      <c r="D4061" s="420">
        <f t="shared" si="66"/>
        <v>0.14500000000043656</v>
      </c>
      <c r="H4061" s="337"/>
      <c r="I4061" s="333"/>
      <c r="J4061" s="82">
        <v>42</v>
      </c>
      <c r="K4061" s="321">
        <v>4</v>
      </c>
    </row>
    <row r="4062" spans="1:11" x14ac:dyDescent="0.3">
      <c r="A4062" s="317">
        <v>43072.177777719909</v>
      </c>
      <c r="B4062" s="318">
        <v>35415.392999999996</v>
      </c>
      <c r="C4062" s="355">
        <f t="shared" si="67"/>
        <v>0.28999999999359716</v>
      </c>
      <c r="D4062" s="420">
        <f t="shared" si="66"/>
        <v>0.14499999999679858</v>
      </c>
      <c r="H4062" s="337"/>
      <c r="I4062" s="333"/>
      <c r="J4062" s="82">
        <v>43</v>
      </c>
      <c r="K4062" s="82">
        <v>1</v>
      </c>
    </row>
    <row r="4063" spans="1:11" x14ac:dyDescent="0.3">
      <c r="A4063" s="317">
        <v>43072.219444386574</v>
      </c>
      <c r="B4063" s="318">
        <v>35415.675999999999</v>
      </c>
      <c r="C4063" s="355">
        <f t="shared" si="67"/>
        <v>0.28300000000308501</v>
      </c>
      <c r="D4063" s="420">
        <f t="shared" si="66"/>
        <v>0.1415000000015425</v>
      </c>
      <c r="H4063" s="337"/>
      <c r="I4063" s="333"/>
      <c r="J4063" s="82">
        <v>44</v>
      </c>
      <c r="K4063" s="319">
        <v>2</v>
      </c>
    </row>
    <row r="4064" spans="1:11" x14ac:dyDescent="0.3">
      <c r="A4064" s="317">
        <v>43072.261111053238</v>
      </c>
      <c r="B4064" s="318">
        <v>35415.968000000001</v>
      </c>
      <c r="C4064" s="355">
        <f t="shared" si="67"/>
        <v>0.29200000000128057</v>
      </c>
      <c r="D4064" s="420">
        <f t="shared" si="66"/>
        <v>0.14600000000064028</v>
      </c>
      <c r="H4064" s="337"/>
      <c r="I4064" s="333"/>
      <c r="J4064" s="82">
        <v>45</v>
      </c>
      <c r="K4064" s="320">
        <v>3</v>
      </c>
    </row>
    <row r="4065" spans="1:11" x14ac:dyDescent="0.3">
      <c r="A4065" s="317">
        <v>43072.302777719909</v>
      </c>
      <c r="B4065" s="318">
        <v>35416.267</v>
      </c>
      <c r="C4065" s="355">
        <f t="shared" si="67"/>
        <v>0.29899999999906868</v>
      </c>
      <c r="D4065" s="420">
        <f t="shared" si="66"/>
        <v>0.14949999999953434</v>
      </c>
      <c r="H4065" s="337"/>
      <c r="I4065" s="333"/>
      <c r="J4065" s="82">
        <v>46</v>
      </c>
      <c r="K4065" s="321">
        <v>4</v>
      </c>
    </row>
    <row r="4066" spans="1:11" x14ac:dyDescent="0.3">
      <c r="A4066" s="317">
        <v>43072.344444386574</v>
      </c>
      <c r="B4066" s="318">
        <v>35416.557999999997</v>
      </c>
      <c r="C4066" s="355">
        <f t="shared" si="67"/>
        <v>0.29099999999743886</v>
      </c>
      <c r="D4066" s="420">
        <f t="shared" si="66"/>
        <v>0.14549999999871943</v>
      </c>
      <c r="H4066" s="337"/>
      <c r="I4066" s="333"/>
      <c r="J4066" s="82">
        <v>47</v>
      </c>
      <c r="K4066" s="82">
        <v>1</v>
      </c>
    </row>
    <row r="4067" spans="1:11" x14ac:dyDescent="0.3">
      <c r="A4067" s="317">
        <v>43072.386111053238</v>
      </c>
      <c r="B4067" s="318">
        <v>35416.843000000001</v>
      </c>
      <c r="C4067" s="355">
        <f t="shared" si="67"/>
        <v>0.28500000000349246</v>
      </c>
      <c r="D4067" s="420">
        <f t="shared" si="66"/>
        <v>0.14250000000174623</v>
      </c>
      <c r="H4067" s="337"/>
      <c r="I4067" s="333"/>
      <c r="J4067" s="82">
        <v>48</v>
      </c>
      <c r="K4067" s="319">
        <v>2</v>
      </c>
    </row>
    <row r="4068" spans="1:11" x14ac:dyDescent="0.3">
      <c r="A4068" s="317">
        <v>43072.427777719909</v>
      </c>
      <c r="B4068" s="318">
        <v>35417.141000000003</v>
      </c>
      <c r="C4068" s="355">
        <f t="shared" si="67"/>
        <v>0.29800000000250293</v>
      </c>
      <c r="D4068" s="420">
        <f t="shared" si="66"/>
        <v>0.14900000000125146</v>
      </c>
      <c r="H4068" s="337"/>
      <c r="I4068" s="333"/>
      <c r="J4068" s="82">
        <v>49</v>
      </c>
      <c r="K4068" s="320">
        <v>3</v>
      </c>
    </row>
    <row r="4069" spans="1:11" x14ac:dyDescent="0.3">
      <c r="A4069" s="317">
        <v>43072.469444386574</v>
      </c>
      <c r="B4069" s="318">
        <v>35417.428</v>
      </c>
      <c r="C4069" s="355">
        <f t="shared" si="67"/>
        <v>0.28699999999662396</v>
      </c>
      <c r="D4069" s="420">
        <f t="shared" si="66"/>
        <v>0.14349999999831198</v>
      </c>
      <c r="H4069" s="337"/>
      <c r="I4069" s="333"/>
      <c r="J4069" s="82">
        <v>50</v>
      </c>
      <c r="K4069" s="321">
        <v>4</v>
      </c>
    </row>
    <row r="4070" spans="1:11" x14ac:dyDescent="0.3">
      <c r="A4070" s="317">
        <v>43072.511111053238</v>
      </c>
      <c r="B4070" s="318">
        <v>35417.701999999997</v>
      </c>
      <c r="C4070" s="355">
        <f t="shared" si="67"/>
        <v>0.27399999999761349</v>
      </c>
      <c r="D4070" s="420">
        <f t="shared" si="66"/>
        <v>0.13699999999880674</v>
      </c>
      <c r="H4070" s="337"/>
      <c r="I4070" s="333"/>
      <c r="J4070" s="82">
        <v>51</v>
      </c>
      <c r="K4070" s="82">
        <v>1</v>
      </c>
    </row>
    <row r="4071" spans="1:11" x14ac:dyDescent="0.3">
      <c r="A4071" s="317">
        <v>43072.552777719909</v>
      </c>
      <c r="B4071" s="318">
        <v>35417.991999999998</v>
      </c>
      <c r="C4071" s="355">
        <f t="shared" si="67"/>
        <v>0.29000000000087311</v>
      </c>
      <c r="D4071" s="420">
        <f t="shared" si="66"/>
        <v>0.14500000000043656</v>
      </c>
      <c r="H4071" s="337"/>
      <c r="I4071" s="333"/>
      <c r="J4071" s="82">
        <v>52</v>
      </c>
      <c r="K4071" s="319">
        <v>2</v>
      </c>
    </row>
    <row r="4072" spans="1:11" x14ac:dyDescent="0.3">
      <c r="A4072" s="317">
        <v>43072.594444386574</v>
      </c>
      <c r="B4072" s="318">
        <v>35418.283000000003</v>
      </c>
      <c r="C4072" s="355">
        <f t="shared" si="67"/>
        <v>0.29100000000471482</v>
      </c>
      <c r="D4072" s="420">
        <f t="shared" si="66"/>
        <v>0.14550000000235741</v>
      </c>
      <c r="H4072" s="337"/>
      <c r="I4072" s="333"/>
      <c r="J4072" s="82">
        <v>53</v>
      </c>
      <c r="K4072" s="320">
        <v>3</v>
      </c>
    </row>
    <row r="4073" spans="1:11" x14ac:dyDescent="0.3">
      <c r="A4073" s="317">
        <v>43072.636111053238</v>
      </c>
      <c r="B4073" s="318">
        <v>35418.567999999999</v>
      </c>
      <c r="C4073" s="355">
        <f t="shared" si="67"/>
        <v>0.2849999999962165</v>
      </c>
      <c r="D4073" s="420">
        <f t="shared" si="66"/>
        <v>0.14249999999810825</v>
      </c>
      <c r="H4073" s="337"/>
      <c r="I4073" s="333"/>
      <c r="J4073" s="82">
        <v>54</v>
      </c>
      <c r="K4073" s="321">
        <v>4</v>
      </c>
    </row>
    <row r="4074" spans="1:11" x14ac:dyDescent="0.3">
      <c r="A4074" s="317">
        <v>43072.677777719909</v>
      </c>
      <c r="B4074" s="318">
        <v>35418.841</v>
      </c>
      <c r="C4074" s="355">
        <f t="shared" si="67"/>
        <v>0.27300000000104774</v>
      </c>
      <c r="D4074" s="420">
        <f t="shared" si="66"/>
        <v>0.13650000000052387</v>
      </c>
      <c r="H4074" s="337"/>
      <c r="I4074" s="333"/>
      <c r="J4074" s="82">
        <v>55</v>
      </c>
      <c r="K4074" s="82">
        <v>1</v>
      </c>
    </row>
    <row r="4075" spans="1:11" x14ac:dyDescent="0.3">
      <c r="A4075" s="317">
        <v>43072.719444386574</v>
      </c>
      <c r="B4075" s="318">
        <v>35419.129999999997</v>
      </c>
      <c r="C4075" s="355">
        <f t="shared" si="67"/>
        <v>0.28899999999703141</v>
      </c>
      <c r="D4075" s="420">
        <f t="shared" si="66"/>
        <v>0.1444999999985157</v>
      </c>
      <c r="H4075" s="337"/>
      <c r="I4075" s="333"/>
      <c r="J4075" s="82">
        <v>56</v>
      </c>
      <c r="K4075" s="319">
        <v>2</v>
      </c>
    </row>
    <row r="4076" spans="1:11" x14ac:dyDescent="0.3">
      <c r="A4076" s="317">
        <v>43072.761111053238</v>
      </c>
      <c r="B4076" s="318">
        <v>35419.413</v>
      </c>
      <c r="C4076" s="355">
        <f t="shared" si="67"/>
        <v>0.28300000000308501</v>
      </c>
      <c r="D4076" s="420">
        <f t="shared" si="66"/>
        <v>0.1415000000015425</v>
      </c>
      <c r="H4076" s="337"/>
      <c r="I4076" s="333"/>
      <c r="J4076" s="82">
        <v>57</v>
      </c>
      <c r="K4076" s="320">
        <v>3</v>
      </c>
    </row>
    <row r="4077" spans="1:11" x14ac:dyDescent="0.3">
      <c r="A4077" s="317">
        <v>43072.802777719909</v>
      </c>
      <c r="B4077" s="318">
        <v>35419.671999999999</v>
      </c>
      <c r="C4077" s="355">
        <f t="shared" si="67"/>
        <v>0.25899999999819556</v>
      </c>
      <c r="D4077" s="420">
        <f t="shared" si="66"/>
        <v>0.12949999999909778</v>
      </c>
      <c r="H4077" s="337"/>
      <c r="I4077" s="333"/>
      <c r="J4077" s="82">
        <v>58</v>
      </c>
      <c r="K4077" s="321">
        <v>4</v>
      </c>
    </row>
    <row r="4078" spans="1:11" x14ac:dyDescent="0.3">
      <c r="A4078" s="317">
        <v>43072.844444386574</v>
      </c>
      <c r="B4078" s="318">
        <v>35419.951000000001</v>
      </c>
      <c r="C4078" s="355">
        <f t="shared" si="67"/>
        <v>0.2790000000022701</v>
      </c>
      <c r="D4078" s="420">
        <f t="shared" ref="D4078:D4152" si="68">C4078/2</f>
        <v>0.13950000000113505</v>
      </c>
      <c r="H4078" s="337"/>
      <c r="I4078" s="333"/>
      <c r="J4078" s="82">
        <v>59</v>
      </c>
      <c r="K4078" s="82">
        <v>1</v>
      </c>
    </row>
    <row r="4079" spans="1:11" x14ac:dyDescent="0.3">
      <c r="A4079" s="317">
        <v>43072.886111053238</v>
      </c>
      <c r="B4079" s="318">
        <v>35420.239000000001</v>
      </c>
      <c r="C4079" s="355">
        <f t="shared" si="67"/>
        <v>0.28800000000046566</v>
      </c>
      <c r="D4079" s="420">
        <f t="shared" si="68"/>
        <v>0.14400000000023283</v>
      </c>
      <c r="H4079" s="337"/>
      <c r="I4079" s="333"/>
      <c r="J4079" s="82">
        <v>60</v>
      </c>
      <c r="K4079" s="319">
        <v>2</v>
      </c>
    </row>
    <row r="4080" spans="1:11" x14ac:dyDescent="0.3">
      <c r="A4080" s="317">
        <v>43072.927777719909</v>
      </c>
      <c r="B4080" s="318">
        <v>35420.517</v>
      </c>
      <c r="C4080" s="355">
        <f t="shared" si="67"/>
        <v>0.27799999999842839</v>
      </c>
      <c r="D4080" s="420">
        <f t="shared" si="68"/>
        <v>0.1389999999992142</v>
      </c>
      <c r="H4080" s="337"/>
      <c r="I4080" s="333"/>
      <c r="J4080" s="82">
        <v>61</v>
      </c>
      <c r="K4080" s="320">
        <v>3</v>
      </c>
    </row>
    <row r="4081" spans="1:11" x14ac:dyDescent="0.3">
      <c r="A4081" s="322">
        <v>43072.969444386574</v>
      </c>
      <c r="B4081" s="323">
        <v>35420.790999999997</v>
      </c>
      <c r="C4081" s="356">
        <f t="shared" si="67"/>
        <v>0.27399999999761349</v>
      </c>
      <c r="D4081" s="418">
        <f t="shared" si="68"/>
        <v>0.13699999999880674</v>
      </c>
      <c r="E4081" s="336">
        <f>SUM(C4058:C4081)*7.4805194805</f>
        <v>51.009662337498582</v>
      </c>
      <c r="F4081" s="324">
        <f>AVERAGE(D4058:D4081)</f>
        <v>0.14206249999991391</v>
      </c>
      <c r="G4081" s="324">
        <f>_xlfn.STDEV.S(D4058:D4081)</f>
        <v>4.4874523130819053E-3</v>
      </c>
      <c r="H4081" s="343"/>
      <c r="I4081" s="344">
        <f>AVERAGE(D3927:D4081)</f>
        <v>0.14288064516128338</v>
      </c>
      <c r="J4081" s="82">
        <v>62</v>
      </c>
      <c r="K4081" s="321">
        <v>4</v>
      </c>
    </row>
    <row r="4082" spans="1:11" x14ac:dyDescent="0.3">
      <c r="A4082" s="317">
        <v>43073.011111053238</v>
      </c>
      <c r="B4082" s="318">
        <v>35421.08</v>
      </c>
      <c r="C4082" s="355">
        <f t="shared" si="67"/>
        <v>0.28900000000430737</v>
      </c>
      <c r="D4082" s="420">
        <f t="shared" si="68"/>
        <v>0.14450000000215368</v>
      </c>
      <c r="H4082" s="337"/>
      <c r="I4082" s="333"/>
      <c r="J4082" s="82">
        <v>63</v>
      </c>
      <c r="K4082" s="82">
        <v>1</v>
      </c>
    </row>
    <row r="4083" spans="1:11" x14ac:dyDescent="0.3">
      <c r="A4083" s="317">
        <v>43073.052777719909</v>
      </c>
      <c r="B4083" s="318">
        <v>35421.368999999999</v>
      </c>
      <c r="C4083" s="355">
        <f t="shared" si="67"/>
        <v>0.28899999999703141</v>
      </c>
      <c r="D4083" s="420">
        <f t="shared" si="68"/>
        <v>0.1444999999985157</v>
      </c>
      <c r="H4083" s="337"/>
      <c r="I4083" s="333"/>
      <c r="J4083" s="82">
        <v>64</v>
      </c>
      <c r="K4083" s="319">
        <v>2</v>
      </c>
    </row>
    <row r="4084" spans="1:11" x14ac:dyDescent="0.3">
      <c r="A4084" s="317">
        <v>43073.094444386574</v>
      </c>
      <c r="B4084" s="318">
        <v>35421.648999999998</v>
      </c>
      <c r="C4084" s="355">
        <f t="shared" si="67"/>
        <v>0.27999999999883585</v>
      </c>
      <c r="D4084" s="420">
        <f t="shared" si="68"/>
        <v>0.13999999999941792</v>
      </c>
      <c r="H4084" s="337"/>
      <c r="I4084" s="333"/>
      <c r="J4084" s="82">
        <v>65</v>
      </c>
      <c r="K4084" s="320">
        <v>3</v>
      </c>
    </row>
    <row r="4085" spans="1:11" x14ac:dyDescent="0.3">
      <c r="A4085" s="317">
        <v>43073.136111053238</v>
      </c>
      <c r="B4085" s="318">
        <v>35421.932000000001</v>
      </c>
      <c r="C4085" s="355">
        <f t="shared" si="67"/>
        <v>0.28300000000308501</v>
      </c>
      <c r="D4085" s="420">
        <f t="shared" si="68"/>
        <v>0.1415000000015425</v>
      </c>
      <c r="H4085" s="337"/>
      <c r="I4085" s="333"/>
      <c r="J4085" s="82">
        <v>66</v>
      </c>
      <c r="K4085" s="321">
        <v>4</v>
      </c>
    </row>
    <row r="4086" spans="1:11" x14ac:dyDescent="0.3">
      <c r="A4086" s="317">
        <v>43073.177777719909</v>
      </c>
      <c r="B4086" s="318">
        <v>35422.226999999999</v>
      </c>
      <c r="C4086" s="355">
        <f t="shared" si="67"/>
        <v>0.29499999999825377</v>
      </c>
      <c r="D4086" s="420">
        <f t="shared" si="68"/>
        <v>0.14749999999912689</v>
      </c>
      <c r="H4086" s="337"/>
      <c r="I4086" s="333"/>
      <c r="J4086" s="82">
        <v>67</v>
      </c>
      <c r="K4086" s="82">
        <v>1</v>
      </c>
    </row>
    <row r="4087" spans="1:11" x14ac:dyDescent="0.3">
      <c r="A4087" s="317">
        <v>43073.219444386574</v>
      </c>
      <c r="B4087" s="318">
        <v>35422.519</v>
      </c>
      <c r="C4087" s="355">
        <f t="shared" si="67"/>
        <v>0.29200000000128057</v>
      </c>
      <c r="D4087" s="420">
        <f t="shared" si="68"/>
        <v>0.14600000000064028</v>
      </c>
      <c r="H4087" s="337"/>
      <c r="I4087" s="333"/>
      <c r="J4087" s="82">
        <v>68</v>
      </c>
      <c r="K4087" s="319">
        <v>2</v>
      </c>
    </row>
    <row r="4088" spans="1:11" x14ac:dyDescent="0.3">
      <c r="A4088" s="317">
        <v>43073.261111053238</v>
      </c>
      <c r="B4088" s="318">
        <v>35422.807999999997</v>
      </c>
      <c r="C4088" s="355">
        <f t="shared" si="67"/>
        <v>0.28899999999703141</v>
      </c>
      <c r="D4088" s="420">
        <f t="shared" si="68"/>
        <v>0.1444999999985157</v>
      </c>
      <c r="H4088" s="337"/>
      <c r="I4088" s="333"/>
      <c r="J4088" s="82">
        <v>69</v>
      </c>
      <c r="K4088" s="320">
        <v>3</v>
      </c>
    </row>
    <row r="4089" spans="1:11" x14ac:dyDescent="0.3">
      <c r="A4089" s="317">
        <v>43073.302777719909</v>
      </c>
      <c r="B4089" s="318">
        <v>35423.103000000003</v>
      </c>
      <c r="C4089" s="355">
        <f t="shared" si="67"/>
        <v>0.29500000000552973</v>
      </c>
      <c r="D4089" s="420">
        <f t="shared" si="68"/>
        <v>0.14750000000276486</v>
      </c>
      <c r="H4089" s="337"/>
      <c r="I4089" s="333"/>
      <c r="J4089" s="82">
        <v>70</v>
      </c>
      <c r="K4089" s="321">
        <v>4</v>
      </c>
    </row>
    <row r="4090" spans="1:11" x14ac:dyDescent="0.3">
      <c r="A4090" s="317">
        <v>43073.344444386574</v>
      </c>
      <c r="B4090" s="318">
        <v>35423.396999999997</v>
      </c>
      <c r="C4090" s="355">
        <f t="shared" si="67"/>
        <v>0.29399999999441206</v>
      </c>
      <c r="D4090" s="420">
        <f t="shared" si="68"/>
        <v>0.14699999999720603</v>
      </c>
      <c r="H4090" s="337"/>
      <c r="I4090" s="333"/>
      <c r="J4090" s="82">
        <v>71</v>
      </c>
      <c r="K4090" s="82">
        <v>1</v>
      </c>
    </row>
    <row r="4091" spans="1:11" x14ac:dyDescent="0.3">
      <c r="A4091" s="317">
        <v>43073.386111053238</v>
      </c>
      <c r="B4091" s="318">
        <v>35423.677000000003</v>
      </c>
      <c r="C4091" s="355">
        <f t="shared" si="67"/>
        <v>0.2800000000061118</v>
      </c>
      <c r="D4091" s="420">
        <f t="shared" si="68"/>
        <v>0.1400000000030559</v>
      </c>
      <c r="H4091" s="337"/>
      <c r="I4091" s="333"/>
      <c r="J4091" s="82">
        <v>72</v>
      </c>
      <c r="K4091" s="319">
        <v>2</v>
      </c>
    </row>
    <row r="4092" spans="1:11" x14ac:dyDescent="0.3">
      <c r="A4092" s="317">
        <v>43073.427777719909</v>
      </c>
      <c r="B4092" s="318">
        <v>35423.968999999997</v>
      </c>
      <c r="C4092" s="355">
        <f t="shared" ref="C4092:C4166" si="69">B4092-B4091</f>
        <v>0.29199999999400461</v>
      </c>
      <c r="D4092" s="420">
        <f t="shared" si="68"/>
        <v>0.14599999999700231</v>
      </c>
      <c r="H4092" s="337"/>
      <c r="I4092" s="333"/>
      <c r="J4092" s="82">
        <v>73</v>
      </c>
      <c r="K4092" s="320">
        <v>3</v>
      </c>
    </row>
    <row r="4093" spans="1:11" x14ac:dyDescent="0.3">
      <c r="A4093" s="317">
        <v>43073.469444386574</v>
      </c>
      <c r="B4093" s="318">
        <v>35424.260999999999</v>
      </c>
      <c r="C4093" s="355">
        <f t="shared" si="69"/>
        <v>0.29200000000128057</v>
      </c>
      <c r="D4093" s="420">
        <f t="shared" si="68"/>
        <v>0.14600000000064028</v>
      </c>
      <c r="H4093" s="337"/>
      <c r="I4093" s="333"/>
      <c r="J4093" s="82">
        <v>74</v>
      </c>
      <c r="K4093" s="321">
        <v>4</v>
      </c>
    </row>
    <row r="4094" spans="1:11" x14ac:dyDescent="0.3">
      <c r="A4094" s="317">
        <v>43073.511111053238</v>
      </c>
      <c r="B4094" s="318">
        <v>35424.548000000003</v>
      </c>
      <c r="C4094" s="355">
        <f t="shared" si="69"/>
        <v>0.28700000000389991</v>
      </c>
      <c r="D4094" s="420">
        <f t="shared" si="68"/>
        <v>0.14350000000194996</v>
      </c>
      <c r="H4094" s="337"/>
      <c r="I4094" s="333"/>
      <c r="J4094" s="82">
        <v>75</v>
      </c>
      <c r="K4094" s="82">
        <v>1</v>
      </c>
    </row>
    <row r="4095" spans="1:11" x14ac:dyDescent="0.3">
      <c r="A4095" s="317">
        <v>43073.552777719909</v>
      </c>
      <c r="B4095" s="318">
        <v>35424.828000000001</v>
      </c>
      <c r="C4095" s="355">
        <f t="shared" si="69"/>
        <v>0.27999999999883585</v>
      </c>
      <c r="D4095" s="420">
        <f t="shared" si="68"/>
        <v>0.13999999999941792</v>
      </c>
      <c r="H4095" s="337"/>
      <c r="I4095" s="333"/>
      <c r="J4095" s="82">
        <v>76</v>
      </c>
      <c r="K4095" s="319">
        <v>2</v>
      </c>
    </row>
    <row r="4096" spans="1:11" x14ac:dyDescent="0.3">
      <c r="A4096" s="317">
        <v>43073.594444386574</v>
      </c>
      <c r="B4096" s="318">
        <v>35425.107000000004</v>
      </c>
      <c r="C4096" s="355">
        <f t="shared" si="69"/>
        <v>0.2790000000022701</v>
      </c>
      <c r="D4096" s="420">
        <f t="shared" si="68"/>
        <v>0.13950000000113505</v>
      </c>
      <c r="H4096" s="337"/>
      <c r="I4096" s="333"/>
      <c r="J4096" s="82">
        <v>77</v>
      </c>
      <c r="K4096" s="320">
        <v>3</v>
      </c>
    </row>
    <row r="4097" spans="1:11" x14ac:dyDescent="0.3">
      <c r="A4097" s="317">
        <v>43073.636111053238</v>
      </c>
      <c r="B4097" s="318">
        <v>35425.383000000002</v>
      </c>
      <c r="C4097" s="355">
        <f t="shared" si="69"/>
        <v>0.27599999999802094</v>
      </c>
      <c r="D4097" s="420">
        <f t="shared" si="68"/>
        <v>0.13799999999901047</v>
      </c>
      <c r="H4097" s="337"/>
      <c r="I4097" s="333"/>
      <c r="J4097" s="82">
        <v>78</v>
      </c>
      <c r="K4097" s="321">
        <v>4</v>
      </c>
    </row>
    <row r="4098" spans="1:11" x14ac:dyDescent="0.3">
      <c r="A4098" s="317">
        <v>43073.677777719909</v>
      </c>
      <c r="B4098" s="318">
        <v>35425.661999999997</v>
      </c>
      <c r="C4098" s="355">
        <f t="shared" si="69"/>
        <v>0.27899999999499414</v>
      </c>
      <c r="D4098" s="420">
        <f t="shared" si="68"/>
        <v>0.13949999999749707</v>
      </c>
      <c r="H4098" s="337"/>
      <c r="I4098" s="333"/>
      <c r="J4098" s="82">
        <v>79</v>
      </c>
      <c r="K4098" s="82">
        <v>1</v>
      </c>
    </row>
    <row r="4099" spans="1:11" x14ac:dyDescent="0.3">
      <c r="A4099" s="317">
        <v>43073.719444386574</v>
      </c>
      <c r="B4099" s="318">
        <v>35425.949000000001</v>
      </c>
      <c r="C4099" s="355">
        <f t="shared" si="69"/>
        <v>0.28700000000389991</v>
      </c>
      <c r="D4099" s="420">
        <f t="shared" si="68"/>
        <v>0.14350000000194996</v>
      </c>
      <c r="H4099" s="337"/>
      <c r="I4099" s="333"/>
      <c r="J4099" s="82">
        <v>80</v>
      </c>
      <c r="K4099" s="319">
        <v>2</v>
      </c>
    </row>
    <row r="4100" spans="1:11" x14ac:dyDescent="0.3">
      <c r="A4100" s="317">
        <v>43073.761111053238</v>
      </c>
      <c r="B4100" s="318">
        <v>35426.239000000001</v>
      </c>
      <c r="C4100" s="355">
        <f t="shared" si="69"/>
        <v>0.29000000000087311</v>
      </c>
      <c r="D4100" s="420">
        <f t="shared" si="68"/>
        <v>0.14500000000043656</v>
      </c>
      <c r="H4100" s="337"/>
      <c r="I4100" s="333"/>
      <c r="J4100" s="82">
        <v>81</v>
      </c>
      <c r="K4100" s="320">
        <v>3</v>
      </c>
    </row>
    <row r="4101" spans="1:11" x14ac:dyDescent="0.3">
      <c r="A4101" s="317">
        <v>43073.802777719909</v>
      </c>
      <c r="B4101" s="318">
        <v>35426.517999999996</v>
      </c>
      <c r="C4101" s="355">
        <f t="shared" si="69"/>
        <v>0.27899999999499414</v>
      </c>
      <c r="D4101" s="420">
        <f t="shared" si="68"/>
        <v>0.13949999999749707</v>
      </c>
      <c r="H4101" s="337"/>
      <c r="I4101" s="333"/>
      <c r="J4101" s="82">
        <v>82</v>
      </c>
      <c r="K4101" s="321">
        <v>4</v>
      </c>
    </row>
    <row r="4102" spans="1:11" x14ac:dyDescent="0.3">
      <c r="A4102" s="317">
        <v>43073.844444386574</v>
      </c>
      <c r="B4102" s="318">
        <v>35426.79</v>
      </c>
      <c r="C4102" s="355">
        <f t="shared" si="69"/>
        <v>0.27200000000448199</v>
      </c>
      <c r="D4102" s="420">
        <f t="shared" si="68"/>
        <v>0.13600000000224099</v>
      </c>
      <c r="H4102" s="337"/>
      <c r="I4102" s="333"/>
      <c r="J4102" s="82">
        <v>83</v>
      </c>
      <c r="K4102" s="82">
        <v>1</v>
      </c>
    </row>
    <row r="4103" spans="1:11" x14ac:dyDescent="0.3">
      <c r="A4103" s="317">
        <v>43073.886111053238</v>
      </c>
      <c r="B4103" s="318">
        <v>35427.08</v>
      </c>
      <c r="C4103" s="355">
        <f t="shared" si="69"/>
        <v>0.29000000000087311</v>
      </c>
      <c r="D4103" s="420">
        <f t="shared" si="68"/>
        <v>0.14500000000043656</v>
      </c>
      <c r="H4103" s="337"/>
      <c r="I4103" s="333"/>
      <c r="J4103" s="82">
        <v>84</v>
      </c>
      <c r="K4103" s="319">
        <v>2</v>
      </c>
    </row>
    <row r="4104" spans="1:11" x14ac:dyDescent="0.3">
      <c r="A4104" s="317">
        <v>43073.927777719909</v>
      </c>
      <c r="B4104" s="318">
        <v>35427.368000000002</v>
      </c>
      <c r="C4104" s="355">
        <f t="shared" si="69"/>
        <v>0.28800000000046566</v>
      </c>
      <c r="D4104" s="420">
        <f t="shared" si="68"/>
        <v>0.14400000000023283</v>
      </c>
      <c r="H4104" s="337"/>
      <c r="I4104" s="333"/>
      <c r="J4104" s="82">
        <v>85</v>
      </c>
      <c r="K4104" s="320">
        <v>3</v>
      </c>
    </row>
    <row r="4105" spans="1:11" x14ac:dyDescent="0.3">
      <c r="A4105" s="317">
        <v>43073.969444386574</v>
      </c>
      <c r="B4105" s="318">
        <v>35427.642</v>
      </c>
      <c r="C4105" s="355">
        <f t="shared" si="69"/>
        <v>0.27399999999761349</v>
      </c>
      <c r="D4105" s="420">
        <f t="shared" si="68"/>
        <v>0.13699999999880674</v>
      </c>
      <c r="E4105" s="336">
        <f>SUM(C4082:C4105)*7.4805194805</f>
        <v>51.24903896092335</v>
      </c>
      <c r="F4105" s="324">
        <f>AVERAGE(D4082:D4105)</f>
        <v>0.14272916666671639</v>
      </c>
      <c r="G4105" s="324">
        <f>_xlfn.STDEV.S(D4082:D4105)</f>
        <v>3.4514620930072796E-3</v>
      </c>
      <c r="H4105" s="337"/>
      <c r="I4105" s="333"/>
      <c r="J4105" s="82">
        <v>86</v>
      </c>
      <c r="K4105" s="321">
        <v>4</v>
      </c>
    </row>
    <row r="4106" spans="1:11" x14ac:dyDescent="0.3">
      <c r="A4106" s="317">
        <v>43074.011111053238</v>
      </c>
      <c r="B4106" s="318">
        <v>35427.925000000003</v>
      </c>
      <c r="C4106" s="355">
        <f t="shared" si="69"/>
        <v>0.28300000000308501</v>
      </c>
      <c r="D4106" s="420">
        <f t="shared" si="68"/>
        <v>0.1415000000015425</v>
      </c>
      <c r="H4106" s="337"/>
      <c r="I4106" s="333"/>
      <c r="J4106" s="82">
        <v>87</v>
      </c>
      <c r="K4106" s="82">
        <v>1</v>
      </c>
    </row>
    <row r="4107" spans="1:11" x14ac:dyDescent="0.3">
      <c r="A4107" s="317">
        <v>43074.052777719909</v>
      </c>
      <c r="B4107" s="318">
        <v>35428.218000000001</v>
      </c>
      <c r="C4107" s="355">
        <f t="shared" si="69"/>
        <v>0.29299999999784632</v>
      </c>
      <c r="D4107" s="420">
        <f t="shared" si="68"/>
        <v>0.14649999999892316</v>
      </c>
      <c r="H4107" s="337"/>
      <c r="I4107" s="333"/>
      <c r="J4107" s="82">
        <v>88</v>
      </c>
      <c r="K4107" s="319">
        <v>2</v>
      </c>
    </row>
    <row r="4108" spans="1:11" x14ac:dyDescent="0.3">
      <c r="A4108" s="317">
        <v>43074.094444386574</v>
      </c>
      <c r="B4108" s="318">
        <v>35428.508000000002</v>
      </c>
      <c r="C4108" s="355">
        <f t="shared" si="69"/>
        <v>0.29000000000087311</v>
      </c>
      <c r="D4108" s="420">
        <f t="shared" si="68"/>
        <v>0.14500000000043656</v>
      </c>
      <c r="H4108" s="337"/>
      <c r="I4108" s="333"/>
      <c r="J4108" s="82">
        <v>89</v>
      </c>
      <c r="K4108" s="320">
        <v>3</v>
      </c>
    </row>
    <row r="4109" spans="1:11" x14ac:dyDescent="0.3">
      <c r="A4109" s="317">
        <v>43074.136111053238</v>
      </c>
      <c r="B4109" s="318">
        <v>35428.792000000001</v>
      </c>
      <c r="C4109" s="355">
        <f t="shared" si="69"/>
        <v>0.28399999999965075</v>
      </c>
      <c r="D4109" s="420">
        <f t="shared" si="68"/>
        <v>0.14199999999982538</v>
      </c>
      <c r="H4109" s="337"/>
      <c r="I4109" s="333"/>
      <c r="J4109" s="82">
        <v>90</v>
      </c>
      <c r="K4109" s="321">
        <v>4</v>
      </c>
    </row>
    <row r="4110" spans="1:11" x14ac:dyDescent="0.3">
      <c r="A4110" s="317">
        <v>43074.177777719909</v>
      </c>
      <c r="B4110" s="318">
        <v>35429.091</v>
      </c>
      <c r="C4110" s="355">
        <f t="shared" si="69"/>
        <v>0.29899999999906868</v>
      </c>
      <c r="D4110" s="420">
        <f t="shared" si="68"/>
        <v>0.14949999999953434</v>
      </c>
      <c r="H4110" s="337"/>
      <c r="I4110" s="333"/>
      <c r="J4110" s="82">
        <v>91</v>
      </c>
      <c r="K4110" s="82">
        <v>1</v>
      </c>
    </row>
    <row r="4111" spans="1:11" x14ac:dyDescent="0.3">
      <c r="A4111" s="317">
        <v>43074.219444386574</v>
      </c>
      <c r="B4111" s="318">
        <v>35429.387999999999</v>
      </c>
      <c r="C4111" s="355">
        <f t="shared" si="69"/>
        <v>0.29699999999866122</v>
      </c>
      <c r="D4111" s="420">
        <f t="shared" si="68"/>
        <v>0.14849999999933061</v>
      </c>
      <c r="H4111" s="337"/>
      <c r="I4111" s="333"/>
      <c r="J4111" s="82">
        <v>92</v>
      </c>
      <c r="K4111" s="319">
        <v>2</v>
      </c>
    </row>
    <row r="4112" spans="1:11" x14ac:dyDescent="0.3">
      <c r="A4112" s="317">
        <v>43074.261111053238</v>
      </c>
      <c r="B4112" s="318">
        <v>35429.671999999999</v>
      </c>
      <c r="C4112" s="355">
        <f t="shared" si="69"/>
        <v>0.28399999999965075</v>
      </c>
      <c r="D4112" s="420">
        <f t="shared" si="68"/>
        <v>0.14199999999982538</v>
      </c>
      <c r="H4112" s="337"/>
      <c r="I4112" s="333"/>
      <c r="J4112" s="82">
        <v>93</v>
      </c>
      <c r="K4112" s="320">
        <v>3</v>
      </c>
    </row>
    <row r="4113" spans="1:12" x14ac:dyDescent="0.3">
      <c r="A4113" s="317">
        <v>43074.302777719909</v>
      </c>
      <c r="B4113" s="318">
        <v>35429.962</v>
      </c>
      <c r="C4113" s="355">
        <f t="shared" si="69"/>
        <v>0.29000000000087311</v>
      </c>
      <c r="D4113" s="420">
        <f t="shared" si="68"/>
        <v>0.14500000000043656</v>
      </c>
      <c r="H4113" s="337"/>
      <c r="I4113" s="333"/>
      <c r="J4113" s="82">
        <v>94</v>
      </c>
      <c r="K4113" s="321">
        <v>4</v>
      </c>
    </row>
    <row r="4114" spans="1:12" x14ac:dyDescent="0.3">
      <c r="A4114" s="317">
        <v>43074.344444386574</v>
      </c>
      <c r="B4114" s="318">
        <v>35430.260999999999</v>
      </c>
      <c r="C4114" s="355">
        <f t="shared" si="69"/>
        <v>0.29899999999906868</v>
      </c>
      <c r="D4114" s="420">
        <f t="shared" si="68"/>
        <v>0.14949999999953434</v>
      </c>
      <c r="H4114" s="337"/>
      <c r="I4114" s="333"/>
      <c r="J4114" s="82">
        <v>95</v>
      </c>
      <c r="K4114" s="82">
        <v>1</v>
      </c>
    </row>
    <row r="4115" spans="1:12" x14ac:dyDescent="0.3">
      <c r="A4115" s="317">
        <v>43074.388194444444</v>
      </c>
      <c r="B4115" s="318">
        <v>35430.552000000003</v>
      </c>
      <c r="C4115" s="355">
        <f t="shared" si="69"/>
        <v>0.29100000000471482</v>
      </c>
      <c r="D4115" s="420">
        <f t="shared" si="68"/>
        <v>0.14550000000235741</v>
      </c>
      <c r="H4115" s="337"/>
      <c r="I4115" s="333"/>
      <c r="J4115" s="82">
        <v>1</v>
      </c>
      <c r="K4115" s="319">
        <v>2</v>
      </c>
      <c r="L4115" s="345" t="s">
        <v>313</v>
      </c>
    </row>
    <row r="4116" spans="1:12" x14ac:dyDescent="0.3">
      <c r="A4116" s="317">
        <v>43074.429861111108</v>
      </c>
      <c r="B4116" s="318">
        <v>35430.836000000003</v>
      </c>
      <c r="C4116" s="355">
        <f t="shared" si="69"/>
        <v>0.28399999999965075</v>
      </c>
      <c r="D4116" s="420">
        <f t="shared" si="68"/>
        <v>0.14199999999982538</v>
      </c>
      <c r="H4116" s="337"/>
      <c r="I4116" s="333"/>
      <c r="J4116" s="82">
        <v>2</v>
      </c>
      <c r="K4116" s="320">
        <v>3</v>
      </c>
    </row>
    <row r="4117" spans="1:12" x14ac:dyDescent="0.3">
      <c r="A4117" s="317">
        <v>43074.47152777778</v>
      </c>
      <c r="B4117" s="318">
        <v>35431.129999999997</v>
      </c>
      <c r="C4117" s="355">
        <f t="shared" si="69"/>
        <v>0.29399999999441206</v>
      </c>
      <c r="D4117" s="420">
        <f t="shared" si="68"/>
        <v>0.14699999999720603</v>
      </c>
      <c r="H4117" s="337"/>
      <c r="I4117" s="333"/>
      <c r="J4117" s="82">
        <v>3</v>
      </c>
      <c r="K4117" s="321">
        <v>4</v>
      </c>
    </row>
    <row r="4118" spans="1:12" x14ac:dyDescent="0.3">
      <c r="A4118" s="317">
        <v>43074.513194444444</v>
      </c>
      <c r="B4118" s="318">
        <v>35431.406999999999</v>
      </c>
      <c r="C4118" s="355">
        <f t="shared" si="69"/>
        <v>0.27700000000186265</v>
      </c>
      <c r="D4118" s="420">
        <f t="shared" si="68"/>
        <v>0.13850000000093132</v>
      </c>
      <c r="H4118" s="337"/>
      <c r="I4118" s="333"/>
      <c r="J4118" s="82">
        <v>4</v>
      </c>
      <c r="K4118" s="82">
        <v>1</v>
      </c>
    </row>
    <row r="4119" spans="1:12" x14ac:dyDescent="0.3">
      <c r="A4119" s="317">
        <v>43074.554861111108</v>
      </c>
      <c r="B4119" s="318">
        <v>35431.682000000001</v>
      </c>
      <c r="C4119" s="355">
        <f t="shared" si="69"/>
        <v>0.27500000000145519</v>
      </c>
      <c r="D4119" s="420">
        <f t="shared" si="68"/>
        <v>0.1375000000007276</v>
      </c>
      <c r="H4119" s="337"/>
      <c r="I4119" s="333"/>
      <c r="J4119" s="82">
        <v>5</v>
      </c>
      <c r="K4119" s="319">
        <v>2</v>
      </c>
    </row>
    <row r="4120" spans="1:12" x14ac:dyDescent="0.3">
      <c r="A4120" s="317">
        <v>43074.596527951391</v>
      </c>
      <c r="B4120" s="318">
        <v>35431.974999999999</v>
      </c>
      <c r="C4120" s="355">
        <f t="shared" si="69"/>
        <v>0.29299999999784632</v>
      </c>
      <c r="D4120" s="420">
        <f t="shared" si="68"/>
        <v>0.14649999999892316</v>
      </c>
      <c r="H4120" s="337"/>
      <c r="I4120" s="333"/>
      <c r="J4120" s="82">
        <v>6</v>
      </c>
      <c r="K4120" s="320">
        <v>3</v>
      </c>
    </row>
    <row r="4121" spans="1:12" x14ac:dyDescent="0.3">
      <c r="A4121" s="317">
        <v>43074.638194675928</v>
      </c>
      <c r="B4121" s="318">
        <v>35432.269</v>
      </c>
      <c r="C4121" s="355">
        <f t="shared" si="69"/>
        <v>0.29400000000168802</v>
      </c>
      <c r="D4121" s="420">
        <f t="shared" si="68"/>
        <v>0.14700000000084401</v>
      </c>
      <c r="H4121" s="337"/>
      <c r="I4121" s="333"/>
      <c r="J4121" s="82">
        <v>7</v>
      </c>
      <c r="K4121" s="321">
        <v>4</v>
      </c>
    </row>
    <row r="4122" spans="1:12" x14ac:dyDescent="0.3">
      <c r="A4122" s="317">
        <v>43074.679861400466</v>
      </c>
      <c r="B4122" s="318">
        <v>35432.557000000001</v>
      </c>
      <c r="C4122" s="355">
        <f t="shared" si="69"/>
        <v>0.28800000000046566</v>
      </c>
      <c r="D4122" s="420">
        <f t="shared" si="68"/>
        <v>0.14400000000023283</v>
      </c>
      <c r="H4122" s="337"/>
      <c r="I4122" s="333"/>
      <c r="J4122" s="82">
        <v>8</v>
      </c>
      <c r="K4122" s="82">
        <v>1</v>
      </c>
    </row>
    <row r="4123" spans="1:12" x14ac:dyDescent="0.3">
      <c r="A4123" s="317">
        <v>43074.721528125003</v>
      </c>
      <c r="B4123" s="318">
        <v>35432.838000000003</v>
      </c>
      <c r="C4123" s="355">
        <f t="shared" si="69"/>
        <v>0.28100000000267755</v>
      </c>
      <c r="D4123" s="420">
        <f t="shared" si="68"/>
        <v>0.14050000000133878</v>
      </c>
      <c r="H4123" s="337"/>
      <c r="I4123" s="333"/>
      <c r="J4123" s="82">
        <v>9</v>
      </c>
      <c r="K4123" s="319">
        <v>2</v>
      </c>
    </row>
    <row r="4124" spans="1:12" x14ac:dyDescent="0.3">
      <c r="A4124" s="317">
        <v>43074.76319484954</v>
      </c>
      <c r="B4124" s="318">
        <v>35433.131000000001</v>
      </c>
      <c r="C4124" s="355">
        <f t="shared" si="69"/>
        <v>0.29299999999784632</v>
      </c>
      <c r="D4124" s="420">
        <f t="shared" si="68"/>
        <v>0.14649999999892316</v>
      </c>
      <c r="H4124" s="337"/>
      <c r="I4124" s="333"/>
      <c r="J4124" s="82">
        <v>10</v>
      </c>
      <c r="K4124" s="320">
        <v>3</v>
      </c>
    </row>
    <row r="4125" spans="1:12" x14ac:dyDescent="0.3">
      <c r="A4125" s="317">
        <v>43074.804861574077</v>
      </c>
      <c r="B4125" s="318">
        <v>35433.415000000001</v>
      </c>
      <c r="C4125" s="355">
        <f t="shared" si="69"/>
        <v>0.28399999999965075</v>
      </c>
      <c r="D4125" s="420">
        <f t="shared" si="68"/>
        <v>0.14199999999982538</v>
      </c>
      <c r="H4125" s="337"/>
      <c r="I4125" s="333"/>
      <c r="J4125" s="82">
        <v>11</v>
      </c>
      <c r="K4125" s="321">
        <v>4</v>
      </c>
    </row>
    <row r="4126" spans="1:12" x14ac:dyDescent="0.3">
      <c r="A4126" s="317">
        <v>43074.846528298614</v>
      </c>
      <c r="B4126" s="318">
        <v>35433.686999999998</v>
      </c>
      <c r="C4126" s="355">
        <f t="shared" si="69"/>
        <v>0.27199999999720603</v>
      </c>
      <c r="D4126" s="420">
        <f t="shared" si="68"/>
        <v>0.13599999999860302</v>
      </c>
      <c r="H4126" s="337"/>
      <c r="I4126" s="333"/>
      <c r="J4126" s="82">
        <v>12</v>
      </c>
      <c r="K4126" s="82">
        <v>1</v>
      </c>
    </row>
    <row r="4127" spans="1:12" x14ac:dyDescent="0.3">
      <c r="A4127" s="317">
        <v>43074.888195023152</v>
      </c>
      <c r="B4127" s="318">
        <v>35433.963000000003</v>
      </c>
      <c r="C4127" s="355">
        <f t="shared" si="69"/>
        <v>0.2760000000052969</v>
      </c>
      <c r="D4127" s="420">
        <f t="shared" si="68"/>
        <v>0.13800000000264845</v>
      </c>
      <c r="H4127" s="337"/>
      <c r="I4127" s="333"/>
      <c r="J4127" s="82">
        <v>13</v>
      </c>
      <c r="K4127" s="319">
        <v>2</v>
      </c>
    </row>
    <row r="4128" spans="1:12" x14ac:dyDescent="0.3">
      <c r="A4128" s="317">
        <v>43074.929861747682</v>
      </c>
      <c r="B4128" s="318">
        <v>35434.245999999999</v>
      </c>
      <c r="C4128" s="355">
        <f t="shared" si="69"/>
        <v>0.28299999999580905</v>
      </c>
      <c r="D4128" s="420">
        <f t="shared" si="68"/>
        <v>0.14149999999790452</v>
      </c>
      <c r="H4128" s="337"/>
      <c r="I4128" s="333"/>
      <c r="J4128" s="82">
        <v>14</v>
      </c>
      <c r="K4128" s="320">
        <v>3</v>
      </c>
    </row>
    <row r="4129" spans="1:11" x14ac:dyDescent="0.3">
      <c r="A4129" s="317">
        <v>43074.971528472219</v>
      </c>
      <c r="B4129" s="318">
        <v>35434.519999999997</v>
      </c>
      <c r="C4129" s="355">
        <f t="shared" si="69"/>
        <v>0.27399999999761349</v>
      </c>
      <c r="D4129" s="420">
        <f t="shared" si="68"/>
        <v>0.13699999999880674</v>
      </c>
      <c r="E4129" s="336">
        <f>SUM(C4106:C4129)*7.4805194805</f>
        <v>51.451012986856355</v>
      </c>
      <c r="F4129" s="324">
        <f>AVERAGE(D4106:D4129)</f>
        <v>0.14329166666660362</v>
      </c>
      <c r="G4129" s="324">
        <f>_xlfn.STDEV.S(D4106:D4129)</f>
        <v>4.0214551404859841E-3</v>
      </c>
      <c r="H4129" s="337"/>
      <c r="I4129" s="333"/>
      <c r="J4129" s="82">
        <v>15</v>
      </c>
      <c r="K4129" s="321">
        <v>4</v>
      </c>
    </row>
    <row r="4130" spans="1:11" x14ac:dyDescent="0.3">
      <c r="A4130" s="317">
        <v>43075.013195196756</v>
      </c>
      <c r="B4130" s="318">
        <v>35434.792000000001</v>
      </c>
      <c r="C4130" s="355">
        <f t="shared" si="69"/>
        <v>0.27200000000448199</v>
      </c>
      <c r="D4130" s="420">
        <f t="shared" si="68"/>
        <v>0.13600000000224099</v>
      </c>
      <c r="H4130" s="337"/>
      <c r="I4130" s="333"/>
      <c r="J4130" s="82">
        <v>16</v>
      </c>
      <c r="K4130" s="82">
        <v>1</v>
      </c>
    </row>
    <row r="4131" spans="1:11" x14ac:dyDescent="0.3">
      <c r="A4131" s="317">
        <v>43075.054861921293</v>
      </c>
      <c r="B4131" s="318">
        <v>35435.093999999997</v>
      </c>
      <c r="C4131" s="355">
        <f t="shared" si="69"/>
        <v>0.30199999999604188</v>
      </c>
      <c r="D4131" s="420">
        <f t="shared" si="68"/>
        <v>0.15099999999802094</v>
      </c>
      <c r="H4131" s="337"/>
      <c r="I4131" s="333"/>
      <c r="J4131" s="82">
        <v>17</v>
      </c>
      <c r="K4131" s="319">
        <v>2</v>
      </c>
    </row>
    <row r="4132" spans="1:11" x14ac:dyDescent="0.3">
      <c r="A4132" s="317">
        <v>43075.09652864583</v>
      </c>
      <c r="B4132" s="318">
        <v>35435.373</v>
      </c>
      <c r="C4132" s="355">
        <f t="shared" si="69"/>
        <v>0.2790000000022701</v>
      </c>
      <c r="D4132" s="420">
        <f t="shared" si="68"/>
        <v>0.13950000000113505</v>
      </c>
      <c r="H4132" s="337"/>
      <c r="I4132" s="333"/>
      <c r="J4132" s="82">
        <v>18</v>
      </c>
      <c r="K4132" s="320">
        <v>3</v>
      </c>
    </row>
    <row r="4133" spans="1:11" x14ac:dyDescent="0.3">
      <c r="A4133" s="317">
        <v>43075.138195370368</v>
      </c>
      <c r="B4133" s="318">
        <v>35435.652000000002</v>
      </c>
      <c r="C4133" s="355">
        <f t="shared" si="69"/>
        <v>0.2790000000022701</v>
      </c>
      <c r="D4133" s="420">
        <f t="shared" si="68"/>
        <v>0.13950000000113505</v>
      </c>
      <c r="H4133" s="337"/>
      <c r="I4133" s="333"/>
      <c r="J4133" s="82">
        <v>19</v>
      </c>
      <c r="K4133" s="321">
        <v>4</v>
      </c>
    </row>
    <row r="4134" spans="1:11" x14ac:dyDescent="0.3">
      <c r="A4134" s="317">
        <v>43075.179862094905</v>
      </c>
      <c r="B4134" s="318">
        <v>35435.944000000003</v>
      </c>
      <c r="C4134" s="355">
        <f t="shared" si="69"/>
        <v>0.29200000000128057</v>
      </c>
      <c r="D4134" s="420">
        <f t="shared" si="68"/>
        <v>0.14600000000064028</v>
      </c>
      <c r="H4134" s="337"/>
      <c r="I4134" s="333"/>
      <c r="J4134" s="82">
        <v>20</v>
      </c>
      <c r="K4134" s="82">
        <v>1</v>
      </c>
    </row>
    <row r="4135" spans="1:11" x14ac:dyDescent="0.3">
      <c r="A4135" s="317">
        <v>43075.221528819442</v>
      </c>
      <c r="B4135" s="318">
        <v>35436.243999999999</v>
      </c>
      <c r="C4135" s="355">
        <f t="shared" si="69"/>
        <v>0.29999999999563443</v>
      </c>
      <c r="D4135" s="420">
        <f t="shared" si="68"/>
        <v>0.14999999999781721</v>
      </c>
      <c r="H4135" s="337"/>
      <c r="I4135" s="333"/>
      <c r="J4135" s="82">
        <v>21</v>
      </c>
      <c r="K4135" s="319">
        <v>2</v>
      </c>
    </row>
    <row r="4136" spans="1:11" x14ac:dyDescent="0.3">
      <c r="A4136" s="317">
        <v>43075.263195543979</v>
      </c>
      <c r="B4136" s="318">
        <v>35436.538</v>
      </c>
      <c r="C4136" s="355">
        <f t="shared" si="69"/>
        <v>0.29400000000168802</v>
      </c>
      <c r="D4136" s="420">
        <f t="shared" si="68"/>
        <v>0.14700000000084401</v>
      </c>
      <c r="H4136" s="337"/>
      <c r="I4136" s="333"/>
      <c r="J4136" s="82">
        <v>22</v>
      </c>
      <c r="K4136" s="320">
        <v>3</v>
      </c>
    </row>
    <row r="4137" spans="1:11" x14ac:dyDescent="0.3">
      <c r="A4137" s="317">
        <v>43075.304862268516</v>
      </c>
      <c r="B4137" s="318">
        <v>35436.822</v>
      </c>
      <c r="C4137" s="355">
        <f t="shared" si="69"/>
        <v>0.28399999999965075</v>
      </c>
      <c r="D4137" s="420">
        <f t="shared" si="68"/>
        <v>0.14199999999982538</v>
      </c>
      <c r="H4137" s="337"/>
      <c r="I4137" s="333"/>
      <c r="J4137" s="82">
        <v>23</v>
      </c>
      <c r="K4137" s="321">
        <v>4</v>
      </c>
    </row>
    <row r="4138" spans="1:11" x14ac:dyDescent="0.3">
      <c r="A4138" s="317">
        <v>43075.346528993054</v>
      </c>
      <c r="B4138" s="318">
        <v>35437.108999999997</v>
      </c>
      <c r="C4138" s="355">
        <f t="shared" si="69"/>
        <v>0.28699999999662396</v>
      </c>
      <c r="D4138" s="420">
        <f t="shared" si="68"/>
        <v>0.14349999999831198</v>
      </c>
      <c r="H4138" s="337"/>
      <c r="I4138" s="333"/>
      <c r="J4138" s="82">
        <v>24</v>
      </c>
      <c r="K4138" s="82">
        <v>1</v>
      </c>
    </row>
    <row r="4139" spans="1:11" x14ac:dyDescent="0.3">
      <c r="A4139" s="317">
        <v>43075.388195717591</v>
      </c>
      <c r="B4139" s="318">
        <v>35437.396000000001</v>
      </c>
      <c r="C4139" s="355">
        <f t="shared" si="69"/>
        <v>0.28700000000389991</v>
      </c>
      <c r="D4139" s="420">
        <f t="shared" si="68"/>
        <v>0.14350000000194996</v>
      </c>
      <c r="H4139" s="337"/>
      <c r="I4139" s="333"/>
      <c r="J4139" s="82">
        <v>25</v>
      </c>
      <c r="K4139" s="319">
        <v>2</v>
      </c>
    </row>
    <row r="4140" spans="1:11" x14ac:dyDescent="0.3">
      <c r="A4140" s="317">
        <v>43075.429862442128</v>
      </c>
      <c r="B4140" s="318">
        <v>35437.678999999996</v>
      </c>
      <c r="C4140" s="355">
        <f t="shared" si="69"/>
        <v>0.28299999999580905</v>
      </c>
      <c r="D4140" s="420">
        <f t="shared" si="68"/>
        <v>0.14149999999790452</v>
      </c>
      <c r="H4140" s="337"/>
      <c r="I4140" s="333"/>
      <c r="J4140" s="82">
        <v>26</v>
      </c>
      <c r="K4140" s="320">
        <v>3</v>
      </c>
    </row>
    <row r="4141" spans="1:11" x14ac:dyDescent="0.3">
      <c r="A4141" s="317">
        <v>43075.471529166665</v>
      </c>
      <c r="B4141" s="318">
        <v>35437.970999999998</v>
      </c>
      <c r="C4141" s="355">
        <f t="shared" si="69"/>
        <v>0.29200000000128057</v>
      </c>
      <c r="D4141" s="420">
        <f t="shared" si="68"/>
        <v>0.14600000000064028</v>
      </c>
      <c r="H4141" s="337"/>
      <c r="I4141" s="333"/>
      <c r="J4141" s="82">
        <v>27</v>
      </c>
      <c r="K4141" s="321">
        <v>4</v>
      </c>
    </row>
    <row r="4142" spans="1:11" x14ac:dyDescent="0.3">
      <c r="A4142" s="317">
        <v>43075.513195891202</v>
      </c>
      <c r="B4142" s="318">
        <v>35438.267999999996</v>
      </c>
      <c r="C4142" s="355">
        <f t="shared" si="69"/>
        <v>0.29699999999866122</v>
      </c>
      <c r="D4142" s="420">
        <f t="shared" si="68"/>
        <v>0.14849999999933061</v>
      </c>
      <c r="H4142" s="337"/>
      <c r="I4142" s="333"/>
      <c r="J4142" s="82">
        <v>28</v>
      </c>
      <c r="K4142" s="82">
        <v>1</v>
      </c>
    </row>
    <row r="4143" spans="1:11" x14ac:dyDescent="0.3">
      <c r="A4143" s="317">
        <v>43075.55486261574</v>
      </c>
      <c r="B4143" s="318">
        <v>35438.559999999998</v>
      </c>
      <c r="C4143" s="355">
        <f t="shared" si="69"/>
        <v>0.29200000000128057</v>
      </c>
      <c r="D4143" s="420">
        <f t="shared" si="68"/>
        <v>0.14600000000064028</v>
      </c>
      <c r="H4143" s="337"/>
      <c r="I4143" s="333"/>
      <c r="J4143" s="82">
        <v>29</v>
      </c>
      <c r="K4143" s="319">
        <v>2</v>
      </c>
    </row>
    <row r="4144" spans="1:11" x14ac:dyDescent="0.3">
      <c r="A4144" s="317">
        <v>43075.596529340277</v>
      </c>
      <c r="B4144" s="318">
        <v>35438.841</v>
      </c>
      <c r="C4144" s="355">
        <f t="shared" si="69"/>
        <v>0.28100000000267755</v>
      </c>
      <c r="D4144" s="420">
        <f t="shared" si="68"/>
        <v>0.14050000000133878</v>
      </c>
      <c r="H4144" s="337"/>
      <c r="I4144" s="333"/>
      <c r="J4144" s="82">
        <v>30</v>
      </c>
      <c r="K4144" s="320">
        <v>3</v>
      </c>
    </row>
    <row r="4145" spans="1:11" x14ac:dyDescent="0.3">
      <c r="A4145" s="317">
        <v>43075.638196064814</v>
      </c>
      <c r="B4145" s="318">
        <v>35439.137000000002</v>
      </c>
      <c r="C4145" s="355">
        <f t="shared" si="69"/>
        <v>0.29600000000209548</v>
      </c>
      <c r="D4145" s="420">
        <f t="shared" si="68"/>
        <v>0.14800000000104774</v>
      </c>
      <c r="H4145" s="337"/>
      <c r="I4145" s="333"/>
      <c r="J4145" s="82">
        <v>31</v>
      </c>
      <c r="K4145" s="321">
        <v>4</v>
      </c>
    </row>
    <row r="4146" spans="1:11" x14ac:dyDescent="0.3">
      <c r="A4146" s="317">
        <v>43075.679862789351</v>
      </c>
      <c r="B4146" s="318">
        <v>35439.427000000003</v>
      </c>
      <c r="C4146" s="355">
        <f t="shared" si="69"/>
        <v>0.29000000000087311</v>
      </c>
      <c r="D4146" s="420">
        <f t="shared" si="68"/>
        <v>0.14500000000043656</v>
      </c>
      <c r="H4146" s="337"/>
      <c r="I4146" s="333"/>
      <c r="J4146" s="82">
        <v>32</v>
      </c>
      <c r="K4146" s="82">
        <v>1</v>
      </c>
    </row>
    <row r="4147" spans="1:11" x14ac:dyDescent="0.3">
      <c r="A4147" s="317">
        <v>43075.721529513889</v>
      </c>
      <c r="B4147" s="318">
        <v>35439.707000000002</v>
      </c>
      <c r="C4147" s="355">
        <f t="shared" si="69"/>
        <v>0.27999999999883585</v>
      </c>
      <c r="D4147" s="420">
        <f t="shared" si="68"/>
        <v>0.13999999999941792</v>
      </c>
      <c r="H4147" s="337"/>
      <c r="I4147" s="333"/>
      <c r="J4147" s="82">
        <v>33</v>
      </c>
      <c r="K4147" s="319">
        <v>2</v>
      </c>
    </row>
    <row r="4148" spans="1:11" x14ac:dyDescent="0.3">
      <c r="A4148" s="317">
        <v>43075.763196238426</v>
      </c>
      <c r="B4148" s="318">
        <v>35439.99</v>
      </c>
      <c r="C4148" s="355">
        <f t="shared" si="69"/>
        <v>0.28299999999580905</v>
      </c>
      <c r="D4148" s="420">
        <f t="shared" si="68"/>
        <v>0.14149999999790452</v>
      </c>
      <c r="H4148" s="337"/>
      <c r="I4148" s="333"/>
      <c r="J4148" s="82">
        <v>34</v>
      </c>
      <c r="K4148" s="320">
        <v>3</v>
      </c>
    </row>
    <row r="4149" spans="1:11" x14ac:dyDescent="0.3">
      <c r="A4149" s="317">
        <v>43075.804862962963</v>
      </c>
      <c r="B4149" s="318">
        <v>35440.275000000001</v>
      </c>
      <c r="C4149" s="355">
        <f t="shared" si="69"/>
        <v>0.28500000000349246</v>
      </c>
      <c r="D4149" s="420">
        <f t="shared" si="68"/>
        <v>0.14250000000174623</v>
      </c>
      <c r="H4149" s="337"/>
      <c r="I4149" s="333"/>
      <c r="J4149" s="82">
        <v>35</v>
      </c>
      <c r="K4149" s="321">
        <v>4</v>
      </c>
    </row>
    <row r="4150" spans="1:11" x14ac:dyDescent="0.3">
      <c r="A4150" s="317">
        <v>43075.8465296875</v>
      </c>
      <c r="B4150" s="318">
        <v>35440.552000000003</v>
      </c>
      <c r="C4150" s="355">
        <f t="shared" si="69"/>
        <v>0.27700000000186265</v>
      </c>
      <c r="D4150" s="420">
        <f t="shared" si="68"/>
        <v>0.13850000000093132</v>
      </c>
      <c r="H4150" s="337"/>
      <c r="I4150" s="333"/>
      <c r="J4150" s="82">
        <v>36</v>
      </c>
      <c r="K4150" s="82">
        <v>1</v>
      </c>
    </row>
    <row r="4151" spans="1:11" x14ac:dyDescent="0.3">
      <c r="A4151" s="317">
        <v>43075.888196412037</v>
      </c>
      <c r="B4151" s="318">
        <v>35440.828000000001</v>
      </c>
      <c r="C4151" s="355">
        <f t="shared" si="69"/>
        <v>0.27599999999802094</v>
      </c>
      <c r="D4151" s="420">
        <f t="shared" si="68"/>
        <v>0.13799999999901047</v>
      </c>
      <c r="H4151" s="337"/>
      <c r="I4151" s="333"/>
      <c r="J4151" s="82">
        <v>37</v>
      </c>
      <c r="K4151" s="319">
        <v>2</v>
      </c>
    </row>
    <row r="4152" spans="1:11" x14ac:dyDescent="0.3">
      <c r="A4152" s="317">
        <v>43075.929863136575</v>
      </c>
      <c r="B4152" s="318">
        <v>35441.118999999999</v>
      </c>
      <c r="C4152" s="355">
        <f t="shared" si="69"/>
        <v>0.29099999999743886</v>
      </c>
      <c r="D4152" s="420">
        <f t="shared" si="68"/>
        <v>0.14549999999871943</v>
      </c>
      <c r="H4152" s="337"/>
      <c r="I4152" s="333"/>
      <c r="J4152" s="82">
        <v>38</v>
      </c>
      <c r="K4152" s="320">
        <v>3</v>
      </c>
    </row>
    <row r="4153" spans="1:11" x14ac:dyDescent="0.3">
      <c r="A4153" s="317">
        <v>43075.971529861112</v>
      </c>
      <c r="B4153" s="318">
        <v>35441.402999999998</v>
      </c>
      <c r="C4153" s="355">
        <f t="shared" si="69"/>
        <v>0.28399999999965075</v>
      </c>
      <c r="D4153" s="420">
        <f t="shared" ref="D4153:D4371" si="70">C4153/2</f>
        <v>0.14199999999982538</v>
      </c>
      <c r="E4153" s="336">
        <f>SUM(C4130:C4153)*7.4805194805</f>
        <v>51.488415584293691</v>
      </c>
      <c r="F4153" s="324">
        <f>AVERAGE(D4130:D4153)</f>
        <v>0.14339583333336728</v>
      </c>
      <c r="G4153" s="324">
        <f>_xlfn.STDEV.S(D4130:D4153)</f>
        <v>3.9507268635026451E-3</v>
      </c>
      <c r="H4153" s="337"/>
      <c r="I4153" s="333"/>
      <c r="J4153" s="82">
        <v>39</v>
      </c>
      <c r="K4153" s="321">
        <v>4</v>
      </c>
    </row>
    <row r="4154" spans="1:11" x14ac:dyDescent="0.3">
      <c r="A4154" s="317">
        <v>43076.013196585649</v>
      </c>
      <c r="B4154" s="318">
        <v>35441.68</v>
      </c>
      <c r="C4154" s="355">
        <f t="shared" si="69"/>
        <v>0.27700000000186265</v>
      </c>
      <c r="D4154" s="420">
        <f t="shared" si="70"/>
        <v>0.13850000000093132</v>
      </c>
      <c r="H4154" s="337"/>
      <c r="I4154" s="333"/>
      <c r="J4154" s="82">
        <v>40</v>
      </c>
      <c r="K4154" s="82">
        <v>1</v>
      </c>
    </row>
    <row r="4155" spans="1:11" x14ac:dyDescent="0.3">
      <c r="A4155" s="317">
        <v>43076.054863310186</v>
      </c>
      <c r="B4155" s="318">
        <v>35441.968000000001</v>
      </c>
      <c r="C4155" s="355">
        <f t="shared" si="69"/>
        <v>0.28800000000046566</v>
      </c>
      <c r="D4155" s="420">
        <f t="shared" si="70"/>
        <v>0.14400000000023283</v>
      </c>
      <c r="H4155" s="337"/>
      <c r="I4155" s="333"/>
      <c r="J4155" s="82">
        <v>41</v>
      </c>
      <c r="K4155" s="319">
        <v>2</v>
      </c>
    </row>
    <row r="4156" spans="1:11" x14ac:dyDescent="0.3">
      <c r="A4156" s="317">
        <v>43076.096530034723</v>
      </c>
      <c r="B4156" s="318">
        <v>35442.262000000002</v>
      </c>
      <c r="C4156" s="355">
        <f t="shared" si="69"/>
        <v>0.29400000000168802</v>
      </c>
      <c r="D4156" s="420">
        <f t="shared" si="70"/>
        <v>0.14700000000084401</v>
      </c>
      <c r="H4156" s="337"/>
      <c r="I4156" s="333"/>
      <c r="J4156" s="82">
        <v>42</v>
      </c>
      <c r="K4156" s="320">
        <v>3</v>
      </c>
    </row>
    <row r="4157" spans="1:11" x14ac:dyDescent="0.3">
      <c r="A4157" s="317">
        <v>43076.138196759261</v>
      </c>
      <c r="B4157" s="318">
        <v>35442.548000000003</v>
      </c>
      <c r="C4157" s="355">
        <f t="shared" si="69"/>
        <v>0.28600000000005821</v>
      </c>
      <c r="D4157" s="420">
        <f t="shared" si="70"/>
        <v>0.1430000000000291</v>
      </c>
      <c r="H4157" s="337"/>
      <c r="I4157" s="333"/>
      <c r="J4157" s="82">
        <v>43</v>
      </c>
      <c r="K4157" s="321">
        <v>4</v>
      </c>
    </row>
    <row r="4158" spans="1:11" x14ac:dyDescent="0.3">
      <c r="A4158" s="317">
        <v>43076.179863483798</v>
      </c>
      <c r="B4158" s="318">
        <v>35442.826999999997</v>
      </c>
      <c r="C4158" s="355">
        <f t="shared" si="69"/>
        <v>0.27899999999499414</v>
      </c>
      <c r="D4158" s="420">
        <f t="shared" si="70"/>
        <v>0.13949999999749707</v>
      </c>
      <c r="H4158" s="337"/>
      <c r="I4158" s="333"/>
      <c r="J4158" s="82">
        <v>44</v>
      </c>
      <c r="K4158" s="82">
        <v>1</v>
      </c>
    </row>
    <row r="4159" spans="1:11" x14ac:dyDescent="0.3">
      <c r="A4159" s="317">
        <v>43076.221530208335</v>
      </c>
      <c r="B4159" s="318">
        <v>35443.127999999997</v>
      </c>
      <c r="C4159" s="355">
        <f t="shared" si="69"/>
        <v>0.30099999999947613</v>
      </c>
      <c r="D4159" s="420">
        <f t="shared" si="70"/>
        <v>0.15049999999973807</v>
      </c>
      <c r="H4159" s="337"/>
      <c r="I4159" s="333"/>
      <c r="J4159" s="82">
        <v>45</v>
      </c>
      <c r="K4159" s="319">
        <v>2</v>
      </c>
    </row>
    <row r="4160" spans="1:11" x14ac:dyDescent="0.3">
      <c r="A4160" s="317">
        <v>43076.263196932872</v>
      </c>
      <c r="B4160" s="318">
        <v>35443.419000000002</v>
      </c>
      <c r="C4160" s="355">
        <f t="shared" si="69"/>
        <v>0.29100000000471482</v>
      </c>
      <c r="D4160" s="420">
        <f t="shared" si="70"/>
        <v>0.14550000000235741</v>
      </c>
      <c r="H4160" s="337"/>
      <c r="I4160" s="333"/>
      <c r="J4160" s="82">
        <v>46</v>
      </c>
      <c r="K4160" s="320">
        <v>3</v>
      </c>
    </row>
    <row r="4161" spans="1:11" x14ac:dyDescent="0.3">
      <c r="A4161" s="317">
        <v>43076.304863657409</v>
      </c>
      <c r="B4161" s="318">
        <v>35443.699000000001</v>
      </c>
      <c r="C4161" s="355">
        <f t="shared" si="69"/>
        <v>0.27999999999883585</v>
      </c>
      <c r="D4161" s="420">
        <f t="shared" si="70"/>
        <v>0.13999999999941792</v>
      </c>
      <c r="H4161" s="337"/>
      <c r="I4161" s="333"/>
      <c r="J4161" s="82">
        <v>47</v>
      </c>
      <c r="K4161" s="321">
        <v>4</v>
      </c>
    </row>
    <row r="4162" spans="1:11" x14ac:dyDescent="0.3">
      <c r="A4162" s="317">
        <v>43076.346530381947</v>
      </c>
      <c r="B4162" s="318">
        <v>35443.991999999998</v>
      </c>
      <c r="C4162" s="355">
        <f t="shared" si="69"/>
        <v>0.29299999999784632</v>
      </c>
      <c r="D4162" s="420">
        <f t="shared" si="70"/>
        <v>0.14649999999892316</v>
      </c>
      <c r="H4162" s="337"/>
      <c r="I4162" s="333"/>
      <c r="J4162" s="82">
        <v>48</v>
      </c>
      <c r="K4162" s="82">
        <v>1</v>
      </c>
    </row>
    <row r="4163" spans="1:11" x14ac:dyDescent="0.3">
      <c r="A4163" s="317">
        <v>43076.388197106484</v>
      </c>
      <c r="B4163" s="318">
        <v>35444.29</v>
      </c>
      <c r="C4163" s="355">
        <f t="shared" si="69"/>
        <v>0.29800000000250293</v>
      </c>
      <c r="D4163" s="420">
        <f t="shared" si="70"/>
        <v>0.14900000000125146</v>
      </c>
      <c r="H4163" s="337"/>
      <c r="I4163" s="333"/>
      <c r="J4163" s="82">
        <v>49</v>
      </c>
      <c r="K4163" s="319">
        <v>2</v>
      </c>
    </row>
    <row r="4164" spans="1:11" x14ac:dyDescent="0.3">
      <c r="A4164" s="317">
        <v>43076.429863831021</v>
      </c>
      <c r="B4164" s="318">
        <v>35444.578000000001</v>
      </c>
      <c r="C4164" s="355">
        <f t="shared" si="69"/>
        <v>0.28800000000046566</v>
      </c>
      <c r="D4164" s="420">
        <f t="shared" si="70"/>
        <v>0.14400000000023283</v>
      </c>
      <c r="H4164" s="337"/>
      <c r="I4164" s="333"/>
      <c r="J4164" s="82">
        <v>50</v>
      </c>
      <c r="K4164" s="320">
        <v>3</v>
      </c>
    </row>
    <row r="4165" spans="1:11" x14ac:dyDescent="0.3">
      <c r="A4165" s="317">
        <v>43076.471530555558</v>
      </c>
      <c r="B4165" s="318">
        <v>35444.858999999997</v>
      </c>
      <c r="C4165" s="355">
        <f t="shared" si="69"/>
        <v>0.28099999999540159</v>
      </c>
      <c r="D4165" s="420">
        <f t="shared" si="70"/>
        <v>0.1404999999977008</v>
      </c>
      <c r="H4165" s="337"/>
      <c r="I4165" s="333"/>
      <c r="J4165" s="82">
        <v>51</v>
      </c>
      <c r="K4165" s="321">
        <v>4</v>
      </c>
    </row>
    <row r="4166" spans="1:11" x14ac:dyDescent="0.3">
      <c r="A4166" s="317">
        <v>43076.513197280095</v>
      </c>
      <c r="B4166" s="318">
        <v>35445.152000000002</v>
      </c>
      <c r="C4166" s="355">
        <f t="shared" si="69"/>
        <v>0.29300000000512227</v>
      </c>
      <c r="D4166" s="420">
        <f t="shared" si="70"/>
        <v>0.14650000000256114</v>
      </c>
      <c r="H4166" s="337"/>
      <c r="I4166" s="333"/>
      <c r="J4166" s="82">
        <v>52</v>
      </c>
      <c r="K4166" s="82">
        <v>1</v>
      </c>
    </row>
    <row r="4167" spans="1:11" x14ac:dyDescent="0.3">
      <c r="A4167" s="317">
        <v>43076.554864004633</v>
      </c>
      <c r="B4167" s="318">
        <v>35445.442000000003</v>
      </c>
      <c r="C4167" s="355">
        <f t="shared" ref="C4167:C4385" si="71">B4167-B4166</f>
        <v>0.29000000000087311</v>
      </c>
      <c r="D4167" s="420">
        <f t="shared" si="70"/>
        <v>0.14500000000043656</v>
      </c>
      <c r="H4167" s="337"/>
      <c r="I4167" s="333"/>
      <c r="J4167" s="82">
        <v>53</v>
      </c>
      <c r="K4167" s="319">
        <v>2</v>
      </c>
    </row>
    <row r="4168" spans="1:11" x14ac:dyDescent="0.3">
      <c r="A4168" s="317">
        <v>43076.59653072917</v>
      </c>
      <c r="B4168" s="318">
        <v>35445.724000000002</v>
      </c>
      <c r="C4168" s="355">
        <f t="shared" si="71"/>
        <v>0.2819999999992433</v>
      </c>
      <c r="D4168" s="420">
        <f t="shared" si="70"/>
        <v>0.14099999999962165</v>
      </c>
      <c r="H4168" s="337"/>
      <c r="I4168" s="333"/>
      <c r="J4168" s="82">
        <v>54</v>
      </c>
      <c r="K4168" s="320">
        <v>3</v>
      </c>
    </row>
    <row r="4169" spans="1:11" x14ac:dyDescent="0.3">
      <c r="A4169" s="317">
        <v>43076.638197453707</v>
      </c>
      <c r="B4169" s="318">
        <v>35446.012999999999</v>
      </c>
      <c r="C4169" s="355">
        <f t="shared" si="71"/>
        <v>0.28899999999703141</v>
      </c>
      <c r="D4169" s="420">
        <f t="shared" si="70"/>
        <v>0.1444999999985157</v>
      </c>
      <c r="H4169" s="337"/>
      <c r="I4169" s="333"/>
      <c r="J4169" s="82">
        <v>55</v>
      </c>
      <c r="K4169" s="321">
        <v>4</v>
      </c>
    </row>
    <row r="4170" spans="1:11" x14ac:dyDescent="0.3">
      <c r="A4170" s="317">
        <v>43076.679864178244</v>
      </c>
      <c r="B4170" s="318">
        <v>35446.300999999999</v>
      </c>
      <c r="C4170" s="355">
        <f t="shared" si="71"/>
        <v>0.28800000000046566</v>
      </c>
      <c r="D4170" s="420">
        <f t="shared" si="70"/>
        <v>0.14400000000023283</v>
      </c>
      <c r="H4170" s="337"/>
      <c r="I4170" s="333"/>
      <c r="J4170" s="82">
        <v>56</v>
      </c>
      <c r="K4170" s="82">
        <v>1</v>
      </c>
    </row>
    <row r="4171" spans="1:11" x14ac:dyDescent="0.3">
      <c r="A4171" s="317">
        <v>43076.721530902774</v>
      </c>
      <c r="B4171" s="318">
        <v>35446.578999999998</v>
      </c>
      <c r="C4171" s="355">
        <f t="shared" si="71"/>
        <v>0.27799999999842839</v>
      </c>
      <c r="D4171" s="420">
        <f t="shared" si="70"/>
        <v>0.1389999999992142</v>
      </c>
      <c r="H4171" s="337"/>
      <c r="I4171" s="333"/>
      <c r="J4171" s="82">
        <v>57</v>
      </c>
      <c r="K4171" s="319">
        <v>2</v>
      </c>
    </row>
    <row r="4172" spans="1:11" x14ac:dyDescent="0.3">
      <c r="A4172" s="317">
        <v>43076.763197627311</v>
      </c>
      <c r="B4172" s="318">
        <v>35446.851000000002</v>
      </c>
      <c r="C4172" s="355">
        <f t="shared" si="71"/>
        <v>0.27200000000448199</v>
      </c>
      <c r="D4172" s="420">
        <f t="shared" si="70"/>
        <v>0.13600000000224099</v>
      </c>
      <c r="H4172" s="337"/>
      <c r="I4172" s="333"/>
      <c r="J4172" s="82">
        <v>58</v>
      </c>
      <c r="K4172" s="320">
        <v>3</v>
      </c>
    </row>
    <row r="4173" spans="1:11" x14ac:dyDescent="0.3">
      <c r="A4173" s="317">
        <v>43076.804864351849</v>
      </c>
      <c r="B4173" s="318">
        <v>35447.133000000002</v>
      </c>
      <c r="C4173" s="355">
        <f t="shared" si="71"/>
        <v>0.2819999999992433</v>
      </c>
      <c r="D4173" s="420">
        <f t="shared" si="70"/>
        <v>0.14099999999962165</v>
      </c>
      <c r="H4173" s="337"/>
      <c r="I4173" s="333"/>
      <c r="J4173" s="82">
        <v>59</v>
      </c>
      <c r="K4173" s="321">
        <v>4</v>
      </c>
    </row>
    <row r="4174" spans="1:11" x14ac:dyDescent="0.3">
      <c r="A4174" s="317">
        <v>43076.846531076386</v>
      </c>
      <c r="B4174" s="318">
        <v>35447.411</v>
      </c>
      <c r="C4174" s="355">
        <f t="shared" si="71"/>
        <v>0.27799999999842839</v>
      </c>
      <c r="D4174" s="420">
        <f t="shared" si="70"/>
        <v>0.1389999999992142</v>
      </c>
      <c r="H4174" s="337"/>
      <c r="I4174" s="333"/>
      <c r="J4174" s="82">
        <v>60</v>
      </c>
      <c r="K4174" s="82">
        <v>1</v>
      </c>
    </row>
    <row r="4175" spans="1:11" x14ac:dyDescent="0.3">
      <c r="A4175" s="317">
        <v>43076.888197800923</v>
      </c>
      <c r="B4175" s="318">
        <v>35447.680999999997</v>
      </c>
      <c r="C4175" s="355">
        <f t="shared" si="71"/>
        <v>0.26999999999679858</v>
      </c>
      <c r="D4175" s="420">
        <f t="shared" si="70"/>
        <v>0.13499999999839929</v>
      </c>
      <c r="H4175" s="337"/>
      <c r="I4175" s="333"/>
      <c r="J4175" s="82">
        <v>61</v>
      </c>
      <c r="K4175" s="319">
        <v>2</v>
      </c>
    </row>
    <row r="4176" spans="1:11" x14ac:dyDescent="0.3">
      <c r="A4176" s="317">
        <v>43076.92986452546</v>
      </c>
      <c r="B4176" s="318">
        <v>35447.949000000001</v>
      </c>
      <c r="C4176" s="355">
        <f t="shared" si="71"/>
        <v>0.26800000000366708</v>
      </c>
      <c r="D4176" s="420">
        <f t="shared" si="70"/>
        <v>0.13400000000183354</v>
      </c>
      <c r="H4176" s="337"/>
      <c r="I4176" s="333"/>
      <c r="J4176" s="82">
        <v>62</v>
      </c>
      <c r="K4176" s="320">
        <v>3</v>
      </c>
    </row>
    <row r="4177" spans="1:11" x14ac:dyDescent="0.3">
      <c r="A4177" s="317">
        <v>43076.971531249997</v>
      </c>
      <c r="B4177" s="318">
        <v>35448.230000000003</v>
      </c>
      <c r="C4177" s="355">
        <f t="shared" si="71"/>
        <v>0.28100000000267755</v>
      </c>
      <c r="D4177" s="420">
        <f t="shared" si="70"/>
        <v>0.14050000000133878</v>
      </c>
      <c r="E4177" s="336">
        <f>SUM(C4154:C4177)*7.4805194805</f>
        <v>51.069506493409207</v>
      </c>
      <c r="F4177" s="324">
        <f>AVERAGE(D4154:D4177)</f>
        <v>0.1422291666667661</v>
      </c>
      <c r="G4177" s="324">
        <f>_xlfn.STDEV.S(D4154:D4177)</f>
        <v>4.2833833811602067E-3</v>
      </c>
      <c r="H4177" s="337"/>
      <c r="I4177" s="333"/>
      <c r="J4177" s="82">
        <v>63</v>
      </c>
      <c r="K4177" s="321">
        <v>4</v>
      </c>
    </row>
    <row r="4178" spans="1:11" x14ac:dyDescent="0.3">
      <c r="A4178" s="317">
        <v>43077.013197974535</v>
      </c>
      <c r="B4178" s="318">
        <v>35448.512000000002</v>
      </c>
      <c r="C4178" s="355">
        <f t="shared" si="71"/>
        <v>0.2819999999992433</v>
      </c>
      <c r="D4178" s="420">
        <f t="shared" si="70"/>
        <v>0.14099999999962165</v>
      </c>
      <c r="H4178" s="337"/>
      <c r="I4178" s="333"/>
      <c r="J4178" s="82">
        <v>64</v>
      </c>
      <c r="K4178" s="82">
        <v>1</v>
      </c>
    </row>
    <row r="4179" spans="1:11" x14ac:dyDescent="0.3">
      <c r="A4179" s="317">
        <v>43077.054864699072</v>
      </c>
      <c r="B4179" s="318">
        <v>35448.792000000001</v>
      </c>
      <c r="C4179" s="355">
        <f t="shared" si="71"/>
        <v>0.27999999999883585</v>
      </c>
      <c r="D4179" s="420">
        <f t="shared" si="70"/>
        <v>0.13999999999941792</v>
      </c>
      <c r="H4179" s="337"/>
      <c r="I4179" s="333"/>
      <c r="J4179" s="82">
        <v>65</v>
      </c>
      <c r="K4179" s="319">
        <v>2</v>
      </c>
    </row>
    <row r="4180" spans="1:11" x14ac:dyDescent="0.3">
      <c r="A4180" s="317">
        <v>43077.096531423609</v>
      </c>
      <c r="B4180" s="318">
        <v>35449.084000000003</v>
      </c>
      <c r="C4180" s="355">
        <f t="shared" si="71"/>
        <v>0.29200000000128057</v>
      </c>
      <c r="D4180" s="420">
        <f t="shared" si="70"/>
        <v>0.14600000000064028</v>
      </c>
      <c r="H4180" s="337"/>
      <c r="I4180" s="333"/>
      <c r="J4180" s="82">
        <v>66</v>
      </c>
      <c r="K4180" s="320">
        <v>3</v>
      </c>
    </row>
    <row r="4181" spans="1:11" x14ac:dyDescent="0.3">
      <c r="A4181" s="317">
        <v>43077.138198148146</v>
      </c>
      <c r="B4181" s="318">
        <v>35449.372000000003</v>
      </c>
      <c r="C4181" s="355">
        <f t="shared" si="71"/>
        <v>0.28800000000046566</v>
      </c>
      <c r="D4181" s="420">
        <f t="shared" si="70"/>
        <v>0.14400000000023283</v>
      </c>
      <c r="H4181" s="337"/>
      <c r="I4181" s="333"/>
      <c r="J4181" s="82">
        <v>67</v>
      </c>
      <c r="K4181" s="321">
        <v>4</v>
      </c>
    </row>
    <row r="4182" spans="1:11" x14ac:dyDescent="0.3">
      <c r="A4182" s="317">
        <v>43077.179864872684</v>
      </c>
      <c r="B4182" s="318">
        <v>35449.652000000002</v>
      </c>
      <c r="C4182" s="355">
        <f t="shared" si="71"/>
        <v>0.27999999999883585</v>
      </c>
      <c r="D4182" s="420">
        <f t="shared" si="70"/>
        <v>0.13999999999941792</v>
      </c>
      <c r="H4182" s="337"/>
      <c r="I4182" s="333"/>
      <c r="J4182" s="82">
        <v>68</v>
      </c>
      <c r="K4182" s="82">
        <v>1</v>
      </c>
    </row>
    <row r="4183" spans="1:11" x14ac:dyDescent="0.3">
      <c r="A4183" s="317">
        <v>43077.221531597221</v>
      </c>
      <c r="B4183" s="318">
        <v>35449.942000000003</v>
      </c>
      <c r="C4183" s="355">
        <f t="shared" si="71"/>
        <v>0.29000000000087311</v>
      </c>
      <c r="D4183" s="420">
        <f t="shared" si="70"/>
        <v>0.14500000000043656</v>
      </c>
      <c r="H4183" s="337"/>
      <c r="I4183" s="333"/>
      <c r="J4183" s="82">
        <v>69</v>
      </c>
      <c r="K4183" s="319">
        <v>2</v>
      </c>
    </row>
    <row r="4184" spans="1:11" x14ac:dyDescent="0.3">
      <c r="A4184" s="317">
        <v>43077.263198321758</v>
      </c>
      <c r="B4184" s="318">
        <v>35450.241999999998</v>
      </c>
      <c r="C4184" s="355">
        <f t="shared" si="71"/>
        <v>0.29999999999563443</v>
      </c>
      <c r="D4184" s="420">
        <f t="shared" si="70"/>
        <v>0.14999999999781721</v>
      </c>
      <c r="H4184" s="337"/>
      <c r="I4184" s="333"/>
      <c r="J4184" s="82">
        <v>70</v>
      </c>
      <c r="K4184" s="320">
        <v>3</v>
      </c>
    </row>
    <row r="4185" spans="1:11" x14ac:dyDescent="0.3">
      <c r="A4185" s="317">
        <v>43077.304865046295</v>
      </c>
      <c r="B4185" s="318">
        <v>35450.531999999999</v>
      </c>
      <c r="C4185" s="355">
        <f t="shared" si="71"/>
        <v>0.29000000000087311</v>
      </c>
      <c r="D4185" s="420">
        <f t="shared" si="70"/>
        <v>0.14500000000043656</v>
      </c>
      <c r="H4185" s="337"/>
      <c r="I4185" s="333"/>
      <c r="J4185" s="82">
        <v>71</v>
      </c>
      <c r="K4185" s="321">
        <v>4</v>
      </c>
    </row>
    <row r="4186" spans="1:11" x14ac:dyDescent="0.3">
      <c r="A4186" s="317">
        <v>43077.346531770832</v>
      </c>
      <c r="B4186" s="318">
        <v>35450.819000000003</v>
      </c>
      <c r="C4186" s="355">
        <f t="shared" si="71"/>
        <v>0.28700000000389991</v>
      </c>
      <c r="D4186" s="420">
        <f t="shared" si="70"/>
        <v>0.14350000000194996</v>
      </c>
      <c r="H4186" s="337"/>
      <c r="I4186" s="333"/>
      <c r="J4186" s="82">
        <v>72</v>
      </c>
      <c r="K4186" s="82">
        <v>1</v>
      </c>
    </row>
    <row r="4187" spans="1:11" x14ac:dyDescent="0.3">
      <c r="A4187" s="317">
        <v>43077.38819849537</v>
      </c>
      <c r="B4187" s="318">
        <v>35451.114999999998</v>
      </c>
      <c r="C4187" s="355">
        <f t="shared" si="71"/>
        <v>0.29599999999481952</v>
      </c>
      <c r="D4187" s="420">
        <f t="shared" si="70"/>
        <v>0.14799999999740976</v>
      </c>
      <c r="H4187" s="337"/>
      <c r="I4187" s="333"/>
      <c r="J4187" s="82">
        <v>73</v>
      </c>
      <c r="K4187" s="319">
        <v>2</v>
      </c>
    </row>
    <row r="4188" spans="1:11" x14ac:dyDescent="0.3">
      <c r="A4188" s="317">
        <v>43077.429865219907</v>
      </c>
      <c r="B4188" s="318">
        <v>35451.402000000002</v>
      </c>
      <c r="C4188" s="355">
        <f t="shared" si="71"/>
        <v>0.28700000000389991</v>
      </c>
      <c r="D4188" s="420">
        <f t="shared" si="70"/>
        <v>0.14350000000194996</v>
      </c>
      <c r="H4188" s="337"/>
      <c r="I4188" s="333"/>
      <c r="J4188" s="82">
        <v>74</v>
      </c>
      <c r="K4188" s="320">
        <v>3</v>
      </c>
    </row>
    <row r="4189" spans="1:11" x14ac:dyDescent="0.3">
      <c r="A4189" s="317">
        <v>43077.471531944444</v>
      </c>
      <c r="B4189" s="318">
        <v>35451.682000000001</v>
      </c>
      <c r="C4189" s="355">
        <f t="shared" si="71"/>
        <v>0.27999999999883585</v>
      </c>
      <c r="D4189" s="420">
        <f t="shared" si="70"/>
        <v>0.13999999999941792</v>
      </c>
      <c r="H4189" s="337"/>
      <c r="I4189" s="333"/>
      <c r="J4189" s="82">
        <v>75</v>
      </c>
      <c r="K4189" s="321">
        <v>4</v>
      </c>
    </row>
    <row r="4190" spans="1:11" x14ac:dyDescent="0.3">
      <c r="A4190" s="317">
        <v>43077.513198668981</v>
      </c>
      <c r="B4190" s="318">
        <v>35451.972000000002</v>
      </c>
      <c r="C4190" s="355">
        <f t="shared" si="71"/>
        <v>0.29000000000087311</v>
      </c>
      <c r="D4190" s="420">
        <f t="shared" si="70"/>
        <v>0.14500000000043656</v>
      </c>
      <c r="H4190" s="337"/>
      <c r="I4190" s="333"/>
      <c r="J4190" s="82">
        <v>76</v>
      </c>
      <c r="K4190" s="82">
        <v>1</v>
      </c>
    </row>
    <row r="4191" spans="1:11" x14ac:dyDescent="0.3">
      <c r="A4191" s="317">
        <v>43077.554865393518</v>
      </c>
      <c r="B4191" s="318">
        <v>35452.267</v>
      </c>
      <c r="C4191" s="355">
        <f t="shared" si="71"/>
        <v>0.29499999999825377</v>
      </c>
      <c r="D4191" s="420">
        <f t="shared" si="70"/>
        <v>0.14749999999912689</v>
      </c>
      <c r="H4191" s="337"/>
      <c r="I4191" s="333"/>
      <c r="J4191" s="82">
        <v>77</v>
      </c>
      <c r="K4191" s="319">
        <v>2</v>
      </c>
    </row>
    <row r="4192" spans="1:11" x14ac:dyDescent="0.3">
      <c r="A4192" s="317">
        <v>43077.596532118056</v>
      </c>
      <c r="B4192" s="318">
        <v>35452.550000000003</v>
      </c>
      <c r="C4192" s="355">
        <f t="shared" si="71"/>
        <v>0.28300000000308501</v>
      </c>
      <c r="D4192" s="420">
        <f t="shared" si="70"/>
        <v>0.1415000000015425</v>
      </c>
      <c r="H4192" s="337"/>
      <c r="I4192" s="333"/>
      <c r="J4192" s="82">
        <v>78</v>
      </c>
      <c r="K4192" s="320">
        <v>3</v>
      </c>
    </row>
    <row r="4193" spans="1:12" x14ac:dyDescent="0.3">
      <c r="A4193" s="317">
        <v>43077.638198842593</v>
      </c>
      <c r="B4193" s="318">
        <v>35452.811999999998</v>
      </c>
      <c r="C4193" s="355">
        <f t="shared" si="71"/>
        <v>0.26199999999516876</v>
      </c>
      <c r="D4193" s="420">
        <f t="shared" si="70"/>
        <v>0.13099999999758438</v>
      </c>
      <c r="H4193" s="337"/>
      <c r="I4193" s="333"/>
      <c r="J4193" s="82">
        <v>79</v>
      </c>
      <c r="K4193" s="321">
        <v>4</v>
      </c>
    </row>
    <row r="4194" spans="1:12" x14ac:dyDescent="0.3">
      <c r="A4194" s="317">
        <v>43077.669444444444</v>
      </c>
      <c r="B4194" s="318">
        <v>35453.103000000003</v>
      </c>
      <c r="C4194" s="355">
        <f t="shared" si="71"/>
        <v>0.29100000000471482</v>
      </c>
      <c r="D4194" s="420">
        <f t="shared" si="70"/>
        <v>0.14550000000235741</v>
      </c>
      <c r="H4194" s="337"/>
      <c r="I4194" s="333"/>
      <c r="J4194" s="82">
        <v>1</v>
      </c>
      <c r="K4194" s="82">
        <v>1</v>
      </c>
      <c r="L4194" s="345" t="s">
        <v>313</v>
      </c>
    </row>
    <row r="4195" spans="1:12" x14ac:dyDescent="0.3">
      <c r="A4195" s="317">
        <v>43077.711111111108</v>
      </c>
      <c r="B4195" s="318">
        <v>35453.39</v>
      </c>
      <c r="C4195" s="355">
        <f t="shared" si="71"/>
        <v>0.28699999999662396</v>
      </c>
      <c r="D4195" s="420">
        <f t="shared" si="70"/>
        <v>0.14349999999831198</v>
      </c>
      <c r="H4195" s="337"/>
      <c r="I4195" s="333"/>
      <c r="J4195" s="82">
        <v>2</v>
      </c>
      <c r="K4195" s="319">
        <v>2</v>
      </c>
    </row>
    <row r="4196" spans="1:12" x14ac:dyDescent="0.3">
      <c r="A4196" s="317">
        <v>43077.75277777778</v>
      </c>
      <c r="B4196" s="318">
        <v>35453.671000000002</v>
      </c>
      <c r="C4196" s="355">
        <f t="shared" si="71"/>
        <v>0.28100000000267755</v>
      </c>
      <c r="D4196" s="420">
        <f t="shared" si="70"/>
        <v>0.14050000000133878</v>
      </c>
      <c r="H4196" s="337"/>
      <c r="I4196" s="333"/>
      <c r="J4196" s="82">
        <v>3</v>
      </c>
      <c r="K4196" s="320">
        <v>3</v>
      </c>
    </row>
    <row r="4197" spans="1:12" x14ac:dyDescent="0.3">
      <c r="A4197" s="317">
        <v>43077.794444444444</v>
      </c>
      <c r="B4197" s="318">
        <v>35453.957000000002</v>
      </c>
      <c r="C4197" s="355">
        <f t="shared" si="71"/>
        <v>0.28600000000005821</v>
      </c>
      <c r="D4197" s="420">
        <f t="shared" si="70"/>
        <v>0.1430000000000291</v>
      </c>
      <c r="H4197" s="337"/>
      <c r="I4197" s="333"/>
      <c r="J4197" s="82">
        <v>4</v>
      </c>
      <c r="K4197" s="321">
        <v>4</v>
      </c>
    </row>
    <row r="4198" spans="1:12" x14ac:dyDescent="0.3">
      <c r="A4198" s="317">
        <v>43077.836111111108</v>
      </c>
      <c r="B4198" s="318">
        <v>35454.241000000002</v>
      </c>
      <c r="C4198" s="355">
        <f t="shared" si="71"/>
        <v>0.28399999999965075</v>
      </c>
      <c r="D4198" s="420">
        <f t="shared" si="70"/>
        <v>0.14199999999982538</v>
      </c>
      <c r="H4198" s="337"/>
      <c r="I4198" s="333"/>
      <c r="J4198" s="82">
        <v>5</v>
      </c>
      <c r="K4198" s="82">
        <v>1</v>
      </c>
    </row>
    <row r="4199" spans="1:12" x14ac:dyDescent="0.3">
      <c r="A4199" s="317">
        <v>43077.877777951391</v>
      </c>
      <c r="B4199" s="318">
        <v>35454.519999999997</v>
      </c>
      <c r="C4199" s="355">
        <f t="shared" si="71"/>
        <v>0.27899999999499414</v>
      </c>
      <c r="D4199" s="420">
        <f t="shared" si="70"/>
        <v>0.13949999999749707</v>
      </c>
      <c r="H4199" s="337"/>
      <c r="I4199" s="333"/>
      <c r="J4199" s="82">
        <v>6</v>
      </c>
      <c r="K4199" s="319">
        <v>2</v>
      </c>
    </row>
    <row r="4200" spans="1:12" x14ac:dyDescent="0.3">
      <c r="A4200" s="317">
        <v>43077.919444675928</v>
      </c>
      <c r="B4200" s="318">
        <v>35454.792000000001</v>
      </c>
      <c r="C4200" s="355">
        <f t="shared" si="71"/>
        <v>0.27200000000448199</v>
      </c>
      <c r="D4200" s="420">
        <f t="shared" si="70"/>
        <v>0.13600000000224099</v>
      </c>
      <c r="H4200" s="337"/>
      <c r="I4200" s="333"/>
      <c r="J4200" s="82">
        <v>7</v>
      </c>
      <c r="K4200" s="320">
        <v>3</v>
      </c>
    </row>
    <row r="4201" spans="1:12" x14ac:dyDescent="0.3">
      <c r="A4201" s="317">
        <v>43077.961111400466</v>
      </c>
      <c r="B4201" s="318">
        <v>35455.078999999998</v>
      </c>
      <c r="C4201" s="355">
        <f t="shared" si="71"/>
        <v>0.28699999999662396</v>
      </c>
      <c r="D4201" s="420">
        <f t="shared" si="70"/>
        <v>0.14349999999831198</v>
      </c>
      <c r="E4201" s="336">
        <f>SUM(C4178:C4201)*7.4805194805</f>
        <v>51.234077921904877</v>
      </c>
      <c r="F4201" s="324">
        <f>AVERAGE(D4178:D4201)</f>
        <v>0.14268749999988964</v>
      </c>
      <c r="G4201" s="324">
        <f>_xlfn.STDEV.S(D4178:D4201)</f>
        <v>3.9940512831232351E-3</v>
      </c>
      <c r="H4201" s="337"/>
      <c r="I4201" s="333"/>
      <c r="J4201" s="82">
        <v>8</v>
      </c>
      <c r="K4201" s="321">
        <v>4</v>
      </c>
    </row>
    <row r="4202" spans="1:12" x14ac:dyDescent="0.3">
      <c r="A4202" s="317">
        <v>43078.002778125003</v>
      </c>
      <c r="B4202" s="318">
        <v>35455.362000000001</v>
      </c>
      <c r="C4202" s="355">
        <f t="shared" si="71"/>
        <v>0.28300000000308501</v>
      </c>
      <c r="D4202" s="420">
        <f t="shared" si="70"/>
        <v>0.1415000000015425</v>
      </c>
      <c r="H4202" s="337"/>
      <c r="I4202" s="333"/>
      <c r="J4202" s="82">
        <v>9</v>
      </c>
      <c r="K4202" s="82">
        <v>1</v>
      </c>
    </row>
    <row r="4203" spans="1:12" x14ac:dyDescent="0.3">
      <c r="A4203" s="317">
        <v>43078.04444484954</v>
      </c>
      <c r="B4203" s="318">
        <v>35455.637999999999</v>
      </c>
      <c r="C4203" s="355">
        <f t="shared" si="71"/>
        <v>0.27599999999802094</v>
      </c>
      <c r="D4203" s="420">
        <f t="shared" si="70"/>
        <v>0.13799999999901047</v>
      </c>
      <c r="H4203" s="337"/>
      <c r="I4203" s="333"/>
      <c r="J4203" s="82">
        <v>10</v>
      </c>
      <c r="K4203" s="319">
        <v>2</v>
      </c>
    </row>
    <row r="4204" spans="1:12" x14ac:dyDescent="0.3">
      <c r="A4204" s="317">
        <v>43078.086111574077</v>
      </c>
      <c r="B4204" s="318">
        <v>35455.921000000002</v>
      </c>
      <c r="C4204" s="355">
        <f t="shared" si="71"/>
        <v>0.28300000000308501</v>
      </c>
      <c r="D4204" s="420">
        <f t="shared" si="70"/>
        <v>0.1415000000015425</v>
      </c>
      <c r="H4204" s="337"/>
      <c r="I4204" s="333"/>
      <c r="J4204" s="82">
        <v>11</v>
      </c>
      <c r="K4204" s="320">
        <v>3</v>
      </c>
    </row>
    <row r="4205" spans="1:12" x14ac:dyDescent="0.3">
      <c r="A4205" s="317">
        <v>43078.127778298614</v>
      </c>
      <c r="B4205" s="318">
        <v>35456.212</v>
      </c>
      <c r="C4205" s="355">
        <f t="shared" si="71"/>
        <v>0.29099999999743886</v>
      </c>
      <c r="D4205" s="420">
        <f t="shared" si="70"/>
        <v>0.14549999999871943</v>
      </c>
      <c r="H4205" s="337"/>
      <c r="I4205" s="333"/>
      <c r="J4205" s="82">
        <v>12</v>
      </c>
      <c r="K4205" s="321">
        <v>4</v>
      </c>
    </row>
    <row r="4206" spans="1:12" x14ac:dyDescent="0.3">
      <c r="A4206" s="317">
        <v>43078.169445023152</v>
      </c>
      <c r="B4206" s="318">
        <v>35456.500999999997</v>
      </c>
      <c r="C4206" s="355">
        <f t="shared" si="71"/>
        <v>0.28899999999703141</v>
      </c>
      <c r="D4206" s="420">
        <f t="shared" si="70"/>
        <v>0.1444999999985157</v>
      </c>
      <c r="H4206" s="337"/>
      <c r="I4206" s="333"/>
      <c r="J4206" s="82">
        <v>13</v>
      </c>
      <c r="K4206" s="82">
        <v>1</v>
      </c>
    </row>
    <row r="4207" spans="1:12" x14ac:dyDescent="0.3">
      <c r="A4207" s="317">
        <v>43078.211111747682</v>
      </c>
      <c r="B4207" s="318">
        <v>35456.788</v>
      </c>
      <c r="C4207" s="355">
        <f t="shared" si="71"/>
        <v>0.28700000000389991</v>
      </c>
      <c r="D4207" s="420">
        <f t="shared" si="70"/>
        <v>0.14350000000194996</v>
      </c>
      <c r="H4207" s="337"/>
      <c r="I4207" s="333"/>
      <c r="J4207" s="82">
        <v>14</v>
      </c>
      <c r="K4207" s="319">
        <v>2</v>
      </c>
    </row>
    <row r="4208" spans="1:12" x14ac:dyDescent="0.3">
      <c r="A4208" s="317">
        <v>43078.252778472219</v>
      </c>
      <c r="B4208" s="318">
        <v>35457.089</v>
      </c>
      <c r="C4208" s="355">
        <f t="shared" si="71"/>
        <v>0.30099999999947613</v>
      </c>
      <c r="D4208" s="420">
        <f t="shared" si="70"/>
        <v>0.15049999999973807</v>
      </c>
      <c r="H4208" s="337"/>
      <c r="I4208" s="333"/>
      <c r="J4208" s="82">
        <v>15</v>
      </c>
      <c r="K4208" s="320">
        <v>3</v>
      </c>
    </row>
    <row r="4209" spans="1:11" x14ac:dyDescent="0.3">
      <c r="A4209" s="317">
        <v>43078.294445196756</v>
      </c>
      <c r="B4209" s="318">
        <v>35457.381000000001</v>
      </c>
      <c r="C4209" s="355">
        <f t="shared" si="71"/>
        <v>0.29200000000128057</v>
      </c>
      <c r="D4209" s="420">
        <f t="shared" si="70"/>
        <v>0.14600000000064028</v>
      </c>
      <c r="H4209" s="337"/>
      <c r="I4209" s="333"/>
      <c r="J4209" s="82">
        <v>16</v>
      </c>
      <c r="K4209" s="321">
        <v>4</v>
      </c>
    </row>
    <row r="4210" spans="1:11" x14ac:dyDescent="0.3">
      <c r="A4210" s="317">
        <v>43078.336111921293</v>
      </c>
      <c r="B4210" s="318">
        <v>35457.665999999997</v>
      </c>
      <c r="C4210" s="355">
        <f t="shared" si="71"/>
        <v>0.2849999999962165</v>
      </c>
      <c r="D4210" s="420">
        <f t="shared" si="70"/>
        <v>0.14249999999810825</v>
      </c>
      <c r="H4210" s="337"/>
      <c r="I4210" s="333"/>
      <c r="J4210" s="82">
        <v>17</v>
      </c>
      <c r="K4210" s="82">
        <v>1</v>
      </c>
    </row>
    <row r="4211" spans="1:11" x14ac:dyDescent="0.3">
      <c r="A4211" s="317">
        <v>43078.37777864583</v>
      </c>
      <c r="B4211" s="318">
        <v>35457.96</v>
      </c>
      <c r="C4211" s="355">
        <f t="shared" si="71"/>
        <v>0.29400000000168802</v>
      </c>
      <c r="D4211" s="420">
        <f t="shared" si="70"/>
        <v>0.14700000000084401</v>
      </c>
      <c r="H4211" s="337"/>
      <c r="I4211" s="333"/>
      <c r="J4211" s="82">
        <v>18</v>
      </c>
      <c r="K4211" s="319">
        <v>2</v>
      </c>
    </row>
    <row r="4212" spans="1:11" x14ac:dyDescent="0.3">
      <c r="A4212" s="317">
        <v>43078.419445370368</v>
      </c>
      <c r="B4212" s="318">
        <v>35458.262000000002</v>
      </c>
      <c r="C4212" s="355">
        <f t="shared" si="71"/>
        <v>0.30200000000331784</v>
      </c>
      <c r="D4212" s="420">
        <f t="shared" si="70"/>
        <v>0.15100000000165892</v>
      </c>
      <c r="H4212" s="337"/>
      <c r="I4212" s="333"/>
      <c r="J4212" s="82">
        <v>19</v>
      </c>
      <c r="K4212" s="320">
        <v>3</v>
      </c>
    </row>
    <row r="4213" spans="1:11" x14ac:dyDescent="0.3">
      <c r="A4213" s="317">
        <v>43078.461112094905</v>
      </c>
      <c r="B4213" s="318">
        <v>35458.550000000003</v>
      </c>
      <c r="C4213" s="355">
        <f t="shared" si="71"/>
        <v>0.28800000000046566</v>
      </c>
      <c r="D4213" s="420">
        <f t="shared" si="70"/>
        <v>0.14400000000023283</v>
      </c>
      <c r="H4213" s="337"/>
      <c r="I4213" s="333"/>
      <c r="J4213" s="82">
        <v>20</v>
      </c>
      <c r="K4213" s="321">
        <v>4</v>
      </c>
    </row>
    <row r="4214" spans="1:11" x14ac:dyDescent="0.3">
      <c r="A4214" s="317">
        <v>43078.502778819442</v>
      </c>
      <c r="B4214" s="318">
        <v>35458.838000000003</v>
      </c>
      <c r="C4214" s="355">
        <f t="shared" si="71"/>
        <v>0.28800000000046566</v>
      </c>
      <c r="D4214" s="420">
        <f t="shared" si="70"/>
        <v>0.14400000000023283</v>
      </c>
      <c r="H4214" s="337"/>
      <c r="I4214" s="333"/>
      <c r="J4214" s="82">
        <v>21</v>
      </c>
      <c r="K4214" s="82">
        <v>1</v>
      </c>
    </row>
    <row r="4215" spans="1:11" x14ac:dyDescent="0.3">
      <c r="A4215" s="317">
        <v>43078.544445543979</v>
      </c>
      <c r="B4215" s="318">
        <v>35459.137999999999</v>
      </c>
      <c r="C4215" s="355">
        <f t="shared" si="71"/>
        <v>0.29999999999563443</v>
      </c>
      <c r="D4215" s="420">
        <f t="shared" si="70"/>
        <v>0.14999999999781721</v>
      </c>
      <c r="H4215" s="337"/>
      <c r="I4215" s="333"/>
      <c r="J4215" s="82">
        <v>22</v>
      </c>
      <c r="K4215" s="319">
        <v>2</v>
      </c>
    </row>
    <row r="4216" spans="1:11" x14ac:dyDescent="0.3">
      <c r="A4216" s="317">
        <v>43078.586112268516</v>
      </c>
      <c r="B4216" s="318">
        <v>35459.428</v>
      </c>
      <c r="C4216" s="355">
        <f t="shared" si="71"/>
        <v>0.29000000000087311</v>
      </c>
      <c r="D4216" s="420">
        <f t="shared" si="70"/>
        <v>0.14500000000043656</v>
      </c>
      <c r="H4216" s="337"/>
      <c r="I4216" s="333"/>
      <c r="J4216" s="82">
        <v>23</v>
      </c>
      <c r="K4216" s="320">
        <v>3</v>
      </c>
    </row>
    <row r="4217" spans="1:11" x14ac:dyDescent="0.3">
      <c r="A4217" s="317">
        <v>43078.627778993054</v>
      </c>
      <c r="B4217" s="318">
        <v>35459.707999999999</v>
      </c>
      <c r="C4217" s="355">
        <f t="shared" si="71"/>
        <v>0.27999999999883585</v>
      </c>
      <c r="D4217" s="420">
        <f t="shared" si="70"/>
        <v>0.13999999999941792</v>
      </c>
      <c r="H4217" s="337"/>
      <c r="I4217" s="333"/>
      <c r="J4217" s="82">
        <v>24</v>
      </c>
      <c r="K4217" s="321">
        <v>4</v>
      </c>
    </row>
    <row r="4218" spans="1:11" x14ac:dyDescent="0.3">
      <c r="A4218" s="317">
        <v>43078.669445717591</v>
      </c>
      <c r="B4218" s="318">
        <v>35459.993999999999</v>
      </c>
      <c r="C4218" s="355">
        <f t="shared" si="71"/>
        <v>0.28600000000005821</v>
      </c>
      <c r="D4218" s="420">
        <f t="shared" si="70"/>
        <v>0.1430000000000291</v>
      </c>
      <c r="H4218" s="337"/>
      <c r="I4218" s="333"/>
      <c r="J4218" s="82">
        <v>25</v>
      </c>
      <c r="K4218" s="82">
        <v>1</v>
      </c>
    </row>
    <row r="4219" spans="1:11" x14ac:dyDescent="0.3">
      <c r="A4219" s="317">
        <v>43078.711112442128</v>
      </c>
      <c r="B4219" s="318">
        <v>35460.288</v>
      </c>
      <c r="C4219" s="355">
        <f t="shared" si="71"/>
        <v>0.29400000000168802</v>
      </c>
      <c r="D4219" s="420">
        <f t="shared" si="70"/>
        <v>0.14700000000084401</v>
      </c>
      <c r="H4219" s="337"/>
      <c r="I4219" s="333"/>
      <c r="J4219" s="82">
        <v>26</v>
      </c>
      <c r="K4219" s="319">
        <v>2</v>
      </c>
    </row>
    <row r="4220" spans="1:11" x14ac:dyDescent="0.3">
      <c r="A4220" s="317">
        <v>43078.752779166665</v>
      </c>
      <c r="B4220" s="318">
        <v>35460.57</v>
      </c>
      <c r="C4220" s="355">
        <f t="shared" si="71"/>
        <v>0.2819999999992433</v>
      </c>
      <c r="D4220" s="420">
        <f t="shared" si="70"/>
        <v>0.14099999999962165</v>
      </c>
      <c r="H4220" s="337"/>
      <c r="I4220" s="333"/>
      <c r="J4220" s="82">
        <v>27</v>
      </c>
      <c r="K4220" s="320">
        <v>3</v>
      </c>
    </row>
    <row r="4221" spans="1:11" x14ac:dyDescent="0.3">
      <c r="A4221" s="317">
        <v>43078.794445891202</v>
      </c>
      <c r="B4221" s="318">
        <v>35460.849000000002</v>
      </c>
      <c r="C4221" s="355">
        <f t="shared" si="71"/>
        <v>0.2790000000022701</v>
      </c>
      <c r="D4221" s="420">
        <f t="shared" si="70"/>
        <v>0.13950000000113505</v>
      </c>
      <c r="H4221" s="337"/>
      <c r="I4221" s="333"/>
      <c r="J4221" s="82">
        <v>28</v>
      </c>
      <c r="K4221" s="321">
        <v>4</v>
      </c>
    </row>
    <row r="4222" spans="1:11" x14ac:dyDescent="0.3">
      <c r="A4222" s="317">
        <v>43078.83611261574</v>
      </c>
      <c r="B4222" s="318">
        <v>35461.142</v>
      </c>
      <c r="C4222" s="355">
        <f t="shared" si="71"/>
        <v>0.29299999999784632</v>
      </c>
      <c r="D4222" s="420">
        <f t="shared" si="70"/>
        <v>0.14649999999892316</v>
      </c>
      <c r="H4222" s="337"/>
      <c r="I4222" s="333"/>
      <c r="J4222" s="82">
        <v>29</v>
      </c>
      <c r="K4222" s="82">
        <v>1</v>
      </c>
    </row>
    <row r="4223" spans="1:11" x14ac:dyDescent="0.3">
      <c r="A4223" s="317">
        <v>43078.877779340277</v>
      </c>
      <c r="B4223" s="318">
        <v>35461.428999999996</v>
      </c>
      <c r="C4223" s="355">
        <f t="shared" si="71"/>
        <v>0.28699999999662396</v>
      </c>
      <c r="D4223" s="420">
        <f t="shared" si="70"/>
        <v>0.14349999999831198</v>
      </c>
      <c r="H4223" s="337"/>
      <c r="I4223" s="333"/>
      <c r="J4223" s="82">
        <v>30</v>
      </c>
      <c r="K4223" s="319">
        <v>2</v>
      </c>
    </row>
    <row r="4224" spans="1:11" x14ac:dyDescent="0.3">
      <c r="A4224" s="317">
        <v>43078.919446064814</v>
      </c>
      <c r="B4224" s="318">
        <v>35461.707000000002</v>
      </c>
      <c r="C4224" s="355">
        <f t="shared" si="71"/>
        <v>0.27800000000570435</v>
      </c>
      <c r="D4224" s="420">
        <f t="shared" si="70"/>
        <v>0.13900000000285218</v>
      </c>
      <c r="H4224" s="337"/>
      <c r="I4224" s="333"/>
      <c r="J4224" s="82">
        <v>31</v>
      </c>
      <c r="K4224" s="320">
        <v>3</v>
      </c>
    </row>
    <row r="4225" spans="1:11" x14ac:dyDescent="0.3">
      <c r="A4225" s="317">
        <v>43078.961112789351</v>
      </c>
      <c r="B4225" s="318">
        <v>35461.991999999998</v>
      </c>
      <c r="C4225" s="355">
        <f t="shared" si="71"/>
        <v>0.2849999999962165</v>
      </c>
      <c r="D4225" s="420">
        <f t="shared" si="70"/>
        <v>0.14249999999810825</v>
      </c>
      <c r="E4225" s="336">
        <f>SUM(C4202:C4225)*7.4805194805</f>
        <v>51.712831168699985</v>
      </c>
      <c r="F4225" s="324">
        <f>AVERAGE(D4202:D4225)</f>
        <v>0.14402083333334303</v>
      </c>
      <c r="G4225" s="324">
        <f>_xlfn.STDEV.S(D4202:D4225)</f>
        <v>3.5123359210042838E-3</v>
      </c>
      <c r="H4225" s="337"/>
      <c r="I4225" s="333"/>
      <c r="J4225" s="82">
        <v>32</v>
      </c>
      <c r="K4225" s="321">
        <v>4</v>
      </c>
    </row>
    <row r="4226" spans="1:11" x14ac:dyDescent="0.3">
      <c r="A4226" s="317">
        <v>43079.002779513889</v>
      </c>
      <c r="B4226" s="318">
        <v>35462.281999999999</v>
      </c>
      <c r="C4226" s="355">
        <f t="shared" si="71"/>
        <v>0.29000000000087311</v>
      </c>
      <c r="D4226" s="420">
        <f t="shared" si="70"/>
        <v>0.14500000000043656</v>
      </c>
      <c r="H4226" s="337"/>
      <c r="I4226" s="333"/>
      <c r="J4226" s="82">
        <v>33</v>
      </c>
      <c r="K4226" s="82">
        <v>1</v>
      </c>
    </row>
    <row r="4227" spans="1:11" x14ac:dyDescent="0.3">
      <c r="A4227" s="317">
        <v>43079.044446238426</v>
      </c>
      <c r="B4227" s="318">
        <v>35462.567999999999</v>
      </c>
      <c r="C4227" s="355">
        <f t="shared" si="71"/>
        <v>0.28600000000005821</v>
      </c>
      <c r="D4227" s="420">
        <f t="shared" si="70"/>
        <v>0.1430000000000291</v>
      </c>
      <c r="H4227" s="337"/>
      <c r="I4227" s="333"/>
      <c r="J4227" s="82">
        <v>34</v>
      </c>
      <c r="K4227" s="319">
        <v>2</v>
      </c>
    </row>
    <row r="4228" spans="1:11" x14ac:dyDescent="0.3">
      <c r="A4228" s="317">
        <v>43079.086112962963</v>
      </c>
      <c r="B4228" s="318">
        <v>35462.837</v>
      </c>
      <c r="C4228" s="355">
        <f t="shared" si="71"/>
        <v>0.26900000000023283</v>
      </c>
      <c r="D4228" s="420">
        <f t="shared" si="70"/>
        <v>0.13450000000011642</v>
      </c>
      <c r="H4228" s="337"/>
      <c r="I4228" s="333"/>
      <c r="J4228" s="82">
        <v>35</v>
      </c>
      <c r="K4228" s="320">
        <v>3</v>
      </c>
    </row>
    <row r="4229" spans="1:11" x14ac:dyDescent="0.3">
      <c r="A4229" s="317">
        <v>43079.1277796875</v>
      </c>
      <c r="B4229" s="318">
        <v>35463.131999999998</v>
      </c>
      <c r="C4229" s="355">
        <f t="shared" si="71"/>
        <v>0.29499999999825377</v>
      </c>
      <c r="D4229" s="420">
        <f t="shared" si="70"/>
        <v>0.14749999999912689</v>
      </c>
      <c r="H4229" s="337"/>
      <c r="I4229" s="333"/>
      <c r="J4229" s="82">
        <v>36</v>
      </c>
      <c r="K4229" s="321">
        <v>4</v>
      </c>
    </row>
    <row r="4230" spans="1:11" x14ac:dyDescent="0.3">
      <c r="A4230" s="317">
        <v>43079.169446412037</v>
      </c>
      <c r="B4230" s="318">
        <v>35463.421999999999</v>
      </c>
      <c r="C4230" s="355">
        <f t="shared" si="71"/>
        <v>0.29000000000087311</v>
      </c>
      <c r="D4230" s="420">
        <f t="shared" si="70"/>
        <v>0.14500000000043656</v>
      </c>
      <c r="H4230" s="337"/>
      <c r="I4230" s="333"/>
      <c r="J4230" s="82">
        <v>37</v>
      </c>
      <c r="K4230" s="82">
        <v>1</v>
      </c>
    </row>
    <row r="4231" spans="1:11" x14ac:dyDescent="0.3">
      <c r="A4231" s="317">
        <v>43079.211113136575</v>
      </c>
      <c r="B4231" s="318">
        <v>35463.703999999998</v>
      </c>
      <c r="C4231" s="355">
        <f t="shared" si="71"/>
        <v>0.2819999999992433</v>
      </c>
      <c r="D4231" s="420">
        <f t="shared" si="70"/>
        <v>0.14099999999962165</v>
      </c>
      <c r="H4231" s="337"/>
      <c r="I4231" s="333"/>
      <c r="J4231" s="82">
        <v>38</v>
      </c>
      <c r="K4231" s="319">
        <v>2</v>
      </c>
    </row>
    <row r="4232" spans="1:11" x14ac:dyDescent="0.3">
      <c r="A4232" s="317">
        <v>43079.252779861112</v>
      </c>
      <c r="B4232" s="318">
        <v>35464.004999999997</v>
      </c>
      <c r="C4232" s="355">
        <f t="shared" si="71"/>
        <v>0.30099999999947613</v>
      </c>
      <c r="D4232" s="420">
        <f t="shared" si="70"/>
        <v>0.15049999999973807</v>
      </c>
      <c r="H4232" s="337"/>
      <c r="I4232" s="333"/>
      <c r="J4232" s="82">
        <v>39</v>
      </c>
      <c r="K4232" s="320">
        <v>3</v>
      </c>
    </row>
    <row r="4233" spans="1:11" x14ac:dyDescent="0.3">
      <c r="A4233" s="317">
        <v>43079.294446585649</v>
      </c>
      <c r="B4233" s="318">
        <v>35464.307000000001</v>
      </c>
      <c r="C4233" s="355">
        <f t="shared" si="71"/>
        <v>0.30200000000331784</v>
      </c>
      <c r="D4233" s="420">
        <f t="shared" si="70"/>
        <v>0.15100000000165892</v>
      </c>
      <c r="H4233" s="337"/>
      <c r="I4233" s="333"/>
      <c r="J4233" s="82">
        <v>40</v>
      </c>
      <c r="K4233" s="321">
        <v>4</v>
      </c>
    </row>
    <row r="4234" spans="1:11" x14ac:dyDescent="0.3">
      <c r="A4234" s="317">
        <v>43079.336113310186</v>
      </c>
      <c r="B4234" s="318">
        <v>35464.6</v>
      </c>
      <c r="C4234" s="355">
        <f t="shared" si="71"/>
        <v>0.29299999999784632</v>
      </c>
      <c r="D4234" s="420">
        <f t="shared" si="70"/>
        <v>0.14649999999892316</v>
      </c>
      <c r="H4234" s="337"/>
      <c r="I4234" s="333"/>
      <c r="J4234" s="82">
        <v>41</v>
      </c>
      <c r="K4234" s="82">
        <v>1</v>
      </c>
    </row>
    <row r="4235" spans="1:11" x14ac:dyDescent="0.3">
      <c r="A4235" s="317">
        <v>43079.377780034723</v>
      </c>
      <c r="B4235" s="318">
        <v>35464.891000000003</v>
      </c>
      <c r="C4235" s="355">
        <f t="shared" si="71"/>
        <v>0.29100000000471482</v>
      </c>
      <c r="D4235" s="420">
        <f t="shared" si="70"/>
        <v>0.14550000000235741</v>
      </c>
      <c r="H4235" s="337"/>
      <c r="I4235" s="333"/>
      <c r="J4235" s="82">
        <v>42</v>
      </c>
      <c r="K4235" s="319">
        <v>2</v>
      </c>
    </row>
    <row r="4236" spans="1:11" x14ac:dyDescent="0.3">
      <c r="A4236" s="317">
        <v>43079.419446759261</v>
      </c>
      <c r="B4236" s="318">
        <v>35465.190999999999</v>
      </c>
      <c r="C4236" s="355">
        <f t="shared" si="71"/>
        <v>0.29999999999563443</v>
      </c>
      <c r="D4236" s="420">
        <f t="shared" si="70"/>
        <v>0.14999999999781721</v>
      </c>
      <c r="H4236" s="337"/>
      <c r="I4236" s="333"/>
      <c r="J4236" s="82">
        <v>43</v>
      </c>
      <c r="K4236" s="320">
        <v>3</v>
      </c>
    </row>
    <row r="4237" spans="1:11" x14ac:dyDescent="0.3">
      <c r="A4237" s="317">
        <v>43079.461113483798</v>
      </c>
      <c r="B4237" s="318">
        <v>35465.483</v>
      </c>
      <c r="C4237" s="355">
        <f t="shared" si="71"/>
        <v>0.29200000000128057</v>
      </c>
      <c r="D4237" s="420">
        <f t="shared" si="70"/>
        <v>0.14600000000064028</v>
      </c>
      <c r="H4237" s="337"/>
      <c r="I4237" s="333"/>
      <c r="J4237" s="82">
        <v>44</v>
      </c>
      <c r="K4237" s="321">
        <v>4</v>
      </c>
    </row>
    <row r="4238" spans="1:11" x14ac:dyDescent="0.3">
      <c r="A4238" s="317">
        <v>43079.502780208335</v>
      </c>
      <c r="B4238" s="318">
        <v>35465.769999999997</v>
      </c>
      <c r="C4238" s="355">
        <f t="shared" si="71"/>
        <v>0.28699999999662396</v>
      </c>
      <c r="D4238" s="420">
        <f t="shared" si="70"/>
        <v>0.14349999999831198</v>
      </c>
      <c r="H4238" s="337"/>
      <c r="I4238" s="333"/>
      <c r="J4238" s="82">
        <v>45</v>
      </c>
      <c r="K4238" s="82">
        <v>1</v>
      </c>
    </row>
    <row r="4239" spans="1:11" x14ac:dyDescent="0.3">
      <c r="A4239" s="317">
        <v>43079.544446932872</v>
      </c>
      <c r="B4239" s="318">
        <v>35466.067999999999</v>
      </c>
      <c r="C4239" s="355">
        <f t="shared" si="71"/>
        <v>0.29800000000250293</v>
      </c>
      <c r="D4239" s="420">
        <f t="shared" si="70"/>
        <v>0.14900000000125146</v>
      </c>
      <c r="H4239" s="337"/>
      <c r="I4239" s="333"/>
      <c r="J4239" s="82">
        <v>46</v>
      </c>
      <c r="K4239" s="319">
        <v>2</v>
      </c>
    </row>
    <row r="4240" spans="1:11" x14ac:dyDescent="0.3">
      <c r="A4240" s="317">
        <v>43079.586113657409</v>
      </c>
      <c r="B4240" s="318">
        <v>35466.362999999998</v>
      </c>
      <c r="C4240" s="355">
        <f t="shared" si="71"/>
        <v>0.29499999999825377</v>
      </c>
      <c r="D4240" s="420">
        <f t="shared" si="70"/>
        <v>0.14749999999912689</v>
      </c>
      <c r="H4240" s="337"/>
      <c r="I4240" s="333"/>
      <c r="J4240" s="82">
        <v>47</v>
      </c>
      <c r="K4240" s="320">
        <v>3</v>
      </c>
    </row>
    <row r="4241" spans="1:11" x14ac:dyDescent="0.3">
      <c r="A4241" s="317">
        <v>43079.627780381947</v>
      </c>
      <c r="B4241" s="318">
        <v>35466.644999999997</v>
      </c>
      <c r="C4241" s="355">
        <f t="shared" si="71"/>
        <v>0.2819999999992433</v>
      </c>
      <c r="D4241" s="420">
        <f t="shared" si="70"/>
        <v>0.14099999999962165</v>
      </c>
      <c r="H4241" s="337"/>
      <c r="I4241" s="333"/>
      <c r="J4241" s="82">
        <v>48</v>
      </c>
      <c r="K4241" s="321">
        <v>4</v>
      </c>
    </row>
    <row r="4242" spans="1:11" x14ac:dyDescent="0.3">
      <c r="A4242" s="317">
        <v>43079.669447106484</v>
      </c>
      <c r="B4242" s="318">
        <v>35466.932999999997</v>
      </c>
      <c r="C4242" s="355">
        <f t="shared" si="71"/>
        <v>0.28800000000046566</v>
      </c>
      <c r="D4242" s="420">
        <f t="shared" si="70"/>
        <v>0.14400000000023283</v>
      </c>
      <c r="H4242" s="337"/>
      <c r="I4242" s="333"/>
      <c r="J4242" s="82">
        <v>49</v>
      </c>
      <c r="K4242" s="82">
        <v>1</v>
      </c>
    </row>
    <row r="4243" spans="1:11" x14ac:dyDescent="0.3">
      <c r="A4243" s="317">
        <v>43079.711113831021</v>
      </c>
      <c r="B4243" s="318">
        <v>35467.230000000003</v>
      </c>
      <c r="C4243" s="355">
        <f t="shared" si="71"/>
        <v>0.29700000000593718</v>
      </c>
      <c r="D4243" s="420">
        <f t="shared" si="70"/>
        <v>0.14850000000296859</v>
      </c>
      <c r="H4243" s="337"/>
      <c r="I4243" s="333"/>
      <c r="J4243" s="82">
        <v>50</v>
      </c>
      <c r="K4243" s="319">
        <v>2</v>
      </c>
    </row>
    <row r="4244" spans="1:11" x14ac:dyDescent="0.3">
      <c r="A4244" s="317">
        <v>43079.752780555558</v>
      </c>
      <c r="B4244" s="318">
        <v>35467.504999999997</v>
      </c>
      <c r="C4244" s="355">
        <f t="shared" si="71"/>
        <v>0.27499999999417923</v>
      </c>
      <c r="D4244" s="420">
        <f t="shared" si="70"/>
        <v>0.13749999999708962</v>
      </c>
      <c r="H4244" s="337"/>
      <c r="I4244" s="333"/>
      <c r="J4244" s="82">
        <v>51</v>
      </c>
      <c r="K4244" s="320">
        <v>3</v>
      </c>
    </row>
    <row r="4245" spans="1:11" x14ac:dyDescent="0.3">
      <c r="A4245" s="317">
        <v>43079.794447280095</v>
      </c>
      <c r="B4245" s="318">
        <v>35467.762000000002</v>
      </c>
      <c r="C4245" s="355">
        <f t="shared" si="71"/>
        <v>0.25700000000506407</v>
      </c>
      <c r="D4245" s="420">
        <f t="shared" si="70"/>
        <v>0.12850000000253203</v>
      </c>
      <c r="H4245" s="337"/>
      <c r="I4245" s="333"/>
      <c r="J4245" s="82">
        <v>52</v>
      </c>
      <c r="K4245" s="321">
        <v>4</v>
      </c>
    </row>
    <row r="4246" spans="1:11" x14ac:dyDescent="0.3">
      <c r="A4246" s="317">
        <v>43079.836114004633</v>
      </c>
      <c r="B4246" s="318">
        <v>35468.040999999997</v>
      </c>
      <c r="C4246" s="355">
        <f t="shared" si="71"/>
        <v>0.27899999999499414</v>
      </c>
      <c r="D4246" s="420">
        <f t="shared" si="70"/>
        <v>0.13949999999749707</v>
      </c>
      <c r="H4246" s="337"/>
      <c r="I4246" s="333"/>
      <c r="J4246" s="82">
        <v>53</v>
      </c>
      <c r="K4246" s="82">
        <v>1</v>
      </c>
    </row>
    <row r="4247" spans="1:11" x14ac:dyDescent="0.3">
      <c r="A4247" s="317">
        <v>43079.87778072917</v>
      </c>
      <c r="B4247" s="318">
        <v>35468.322</v>
      </c>
      <c r="C4247" s="355">
        <f t="shared" si="71"/>
        <v>0.28100000000267755</v>
      </c>
      <c r="D4247" s="420">
        <f t="shared" si="70"/>
        <v>0.14050000000133878</v>
      </c>
      <c r="H4247" s="337"/>
      <c r="I4247" s="333"/>
      <c r="J4247" s="82">
        <v>54</v>
      </c>
      <c r="K4247" s="319">
        <v>2</v>
      </c>
    </row>
    <row r="4248" spans="1:11" x14ac:dyDescent="0.3">
      <c r="A4248" s="317">
        <v>43079.919447453707</v>
      </c>
      <c r="B4248" s="318">
        <v>35468.603000000003</v>
      </c>
      <c r="C4248" s="355">
        <f t="shared" si="71"/>
        <v>0.28100000000267755</v>
      </c>
      <c r="D4248" s="420">
        <f t="shared" si="70"/>
        <v>0.14050000000133878</v>
      </c>
      <c r="H4248" s="337"/>
      <c r="I4248" s="333"/>
      <c r="J4248" s="82">
        <v>55</v>
      </c>
      <c r="K4248" s="320">
        <v>3</v>
      </c>
    </row>
    <row r="4249" spans="1:11" x14ac:dyDescent="0.3">
      <c r="A4249" s="322">
        <v>43079.961114178244</v>
      </c>
      <c r="B4249" s="323">
        <v>35468.881999999998</v>
      </c>
      <c r="C4249" s="356">
        <f t="shared" si="71"/>
        <v>0.27899999999499414</v>
      </c>
      <c r="D4249" s="418">
        <f t="shared" si="70"/>
        <v>0.13949999999749707</v>
      </c>
      <c r="E4249" s="336">
        <f>SUM(C4226:C4249)*7.4805194805</f>
        <v>51.540779220640644</v>
      </c>
      <c r="F4249" s="324">
        <f>AVERAGE(D4226:D4249)</f>
        <v>0.14354166666665455</v>
      </c>
      <c r="G4249" s="324">
        <f>_xlfn.STDEV.S(D4226:D4249)</f>
        <v>5.3708485822491882E-3</v>
      </c>
      <c r="H4249" s="343"/>
      <c r="I4249" s="344">
        <f>AVERAGE(D4082:D4249)</f>
        <v>0.14312797619047724</v>
      </c>
      <c r="J4249" s="82">
        <v>56</v>
      </c>
      <c r="K4249" s="321">
        <v>4</v>
      </c>
    </row>
    <row r="4250" spans="1:11" x14ac:dyDescent="0.3">
      <c r="A4250" s="317">
        <v>43080.002780902774</v>
      </c>
      <c r="B4250" s="318">
        <v>35469.175000000003</v>
      </c>
      <c r="C4250" s="355">
        <f t="shared" si="71"/>
        <v>0.29300000000512227</v>
      </c>
      <c r="D4250" s="420">
        <f t="shared" si="70"/>
        <v>0.14650000000256114</v>
      </c>
      <c r="H4250" s="337"/>
      <c r="I4250" s="333"/>
      <c r="J4250" s="82">
        <v>57</v>
      </c>
      <c r="K4250" s="82">
        <v>1</v>
      </c>
    </row>
    <row r="4251" spans="1:11" x14ac:dyDescent="0.3">
      <c r="A4251" s="317">
        <v>43080.044447627311</v>
      </c>
      <c r="B4251" s="318">
        <v>35469.462</v>
      </c>
      <c r="C4251" s="355">
        <f t="shared" si="71"/>
        <v>0.28699999999662396</v>
      </c>
      <c r="D4251" s="420">
        <f t="shared" si="70"/>
        <v>0.14349999999831198</v>
      </c>
      <c r="H4251" s="337"/>
      <c r="I4251" s="333"/>
      <c r="J4251" s="82">
        <v>58</v>
      </c>
      <c r="K4251" s="319">
        <v>2</v>
      </c>
    </row>
    <row r="4252" spans="1:11" x14ac:dyDescent="0.3">
      <c r="A4252" s="317">
        <v>43080.086114351849</v>
      </c>
      <c r="B4252" s="318">
        <v>35469.74</v>
      </c>
      <c r="C4252" s="355">
        <f t="shared" si="71"/>
        <v>0.27799999999842839</v>
      </c>
      <c r="D4252" s="420">
        <f t="shared" si="70"/>
        <v>0.1389999999992142</v>
      </c>
      <c r="H4252" s="337"/>
      <c r="I4252" s="333"/>
      <c r="J4252" s="82">
        <v>59</v>
      </c>
      <c r="K4252" s="320">
        <v>3</v>
      </c>
    </row>
    <row r="4253" spans="1:11" x14ac:dyDescent="0.3">
      <c r="A4253" s="317">
        <v>43080.127781076386</v>
      </c>
      <c r="B4253" s="318">
        <v>35470.031999999999</v>
      </c>
      <c r="C4253" s="355">
        <f t="shared" si="71"/>
        <v>0.29200000000128057</v>
      </c>
      <c r="D4253" s="420">
        <f t="shared" si="70"/>
        <v>0.14600000000064028</v>
      </c>
      <c r="H4253" s="337"/>
      <c r="I4253" s="333"/>
      <c r="J4253" s="82">
        <v>60</v>
      </c>
      <c r="K4253" s="321">
        <v>4</v>
      </c>
    </row>
    <row r="4254" spans="1:11" x14ac:dyDescent="0.3">
      <c r="A4254" s="317">
        <v>43080.169447800923</v>
      </c>
      <c r="B4254" s="318">
        <v>35470.328999999998</v>
      </c>
      <c r="C4254" s="355">
        <f t="shared" si="71"/>
        <v>0.29699999999866122</v>
      </c>
      <c r="D4254" s="420">
        <f t="shared" si="70"/>
        <v>0.14849999999933061</v>
      </c>
      <c r="H4254" s="337"/>
      <c r="I4254" s="333"/>
      <c r="J4254" s="82">
        <v>61</v>
      </c>
      <c r="K4254" s="82">
        <v>1</v>
      </c>
    </row>
    <row r="4255" spans="1:11" x14ac:dyDescent="0.3">
      <c r="A4255" s="317">
        <v>43080.21111452546</v>
      </c>
      <c r="B4255" s="318">
        <v>35470.623</v>
      </c>
      <c r="C4255" s="355">
        <f t="shared" si="71"/>
        <v>0.29400000000168802</v>
      </c>
      <c r="D4255" s="420">
        <f t="shared" si="70"/>
        <v>0.14700000000084401</v>
      </c>
      <c r="H4255" s="337"/>
      <c r="I4255" s="333"/>
      <c r="J4255" s="82">
        <v>62</v>
      </c>
      <c r="K4255" s="319">
        <v>2</v>
      </c>
    </row>
    <row r="4256" spans="1:11" x14ac:dyDescent="0.3">
      <c r="A4256" s="317">
        <v>43080.252781249997</v>
      </c>
      <c r="B4256" s="318">
        <v>35470.917000000001</v>
      </c>
      <c r="C4256" s="355">
        <f t="shared" si="71"/>
        <v>0.29400000000168802</v>
      </c>
      <c r="D4256" s="420">
        <f t="shared" si="70"/>
        <v>0.14700000000084401</v>
      </c>
      <c r="H4256" s="337"/>
      <c r="I4256" s="333"/>
      <c r="J4256" s="82">
        <v>63</v>
      </c>
      <c r="K4256" s="320">
        <v>3</v>
      </c>
    </row>
    <row r="4257" spans="1:11" x14ac:dyDescent="0.3">
      <c r="A4257" s="317">
        <v>43080.294447974535</v>
      </c>
      <c r="B4257" s="318">
        <v>35471.214</v>
      </c>
      <c r="C4257" s="355">
        <f t="shared" si="71"/>
        <v>0.29699999999866122</v>
      </c>
      <c r="D4257" s="420">
        <f t="shared" si="70"/>
        <v>0.14849999999933061</v>
      </c>
      <c r="H4257" s="337"/>
      <c r="I4257" s="333"/>
      <c r="J4257" s="82">
        <v>64</v>
      </c>
      <c r="K4257" s="321">
        <v>4</v>
      </c>
    </row>
    <row r="4258" spans="1:11" x14ac:dyDescent="0.3">
      <c r="A4258" s="317">
        <v>43080.336114699072</v>
      </c>
      <c r="B4258" s="318">
        <v>35471.506000000001</v>
      </c>
      <c r="C4258" s="355">
        <f t="shared" si="71"/>
        <v>0.29200000000128057</v>
      </c>
      <c r="D4258" s="420">
        <f t="shared" si="70"/>
        <v>0.14600000000064028</v>
      </c>
      <c r="H4258" s="337"/>
      <c r="I4258" s="333"/>
      <c r="J4258" s="82">
        <v>65</v>
      </c>
      <c r="K4258" s="82">
        <v>1</v>
      </c>
    </row>
    <row r="4259" spans="1:11" x14ac:dyDescent="0.3">
      <c r="A4259" s="317">
        <v>43080.377781423609</v>
      </c>
      <c r="B4259" s="318">
        <v>35471.792000000001</v>
      </c>
      <c r="C4259" s="355">
        <f t="shared" si="71"/>
        <v>0.28600000000005821</v>
      </c>
      <c r="D4259" s="420">
        <f t="shared" si="70"/>
        <v>0.1430000000000291</v>
      </c>
      <c r="H4259" s="337"/>
      <c r="I4259" s="333"/>
      <c r="J4259" s="82">
        <v>66</v>
      </c>
      <c r="K4259" s="319">
        <v>2</v>
      </c>
    </row>
    <row r="4260" spans="1:11" x14ac:dyDescent="0.3">
      <c r="A4260" s="317">
        <v>43080.419448148146</v>
      </c>
      <c r="B4260" s="318">
        <v>35472.091999999997</v>
      </c>
      <c r="C4260" s="355">
        <f t="shared" si="71"/>
        <v>0.29999999999563443</v>
      </c>
      <c r="D4260" s="420">
        <f t="shared" si="70"/>
        <v>0.14999999999781721</v>
      </c>
      <c r="H4260" s="337"/>
      <c r="I4260" s="333"/>
      <c r="J4260" s="82">
        <v>67</v>
      </c>
      <c r="K4260" s="320">
        <v>3</v>
      </c>
    </row>
    <row r="4261" spans="1:11" x14ac:dyDescent="0.3">
      <c r="A4261" s="317">
        <v>43080.461114872684</v>
      </c>
      <c r="B4261" s="318">
        <v>35472.385999999999</v>
      </c>
      <c r="C4261" s="355">
        <f t="shared" si="71"/>
        <v>0.29400000000168802</v>
      </c>
      <c r="D4261" s="420">
        <f t="shared" si="70"/>
        <v>0.14700000000084401</v>
      </c>
      <c r="H4261" s="337"/>
      <c r="I4261" s="333"/>
      <c r="J4261" s="82">
        <v>68</v>
      </c>
      <c r="K4261" s="321">
        <v>4</v>
      </c>
    </row>
    <row r="4262" spans="1:11" x14ac:dyDescent="0.3">
      <c r="A4262" s="317">
        <v>43080.502781597221</v>
      </c>
      <c r="B4262" s="318">
        <v>35472.652000000002</v>
      </c>
      <c r="C4262" s="355">
        <f t="shared" si="71"/>
        <v>0.26600000000325963</v>
      </c>
      <c r="D4262" s="420">
        <f t="shared" si="70"/>
        <v>0.13300000000162981</v>
      </c>
      <c r="H4262" s="337"/>
      <c r="I4262" s="333"/>
      <c r="J4262" s="82">
        <v>69</v>
      </c>
      <c r="K4262" s="82">
        <v>1</v>
      </c>
    </row>
    <row r="4263" spans="1:11" x14ac:dyDescent="0.3">
      <c r="A4263" s="317">
        <v>43080.544448321758</v>
      </c>
      <c r="B4263" s="318">
        <v>35472.942999999999</v>
      </c>
      <c r="C4263" s="355">
        <f t="shared" si="71"/>
        <v>0.29099999999743886</v>
      </c>
      <c r="D4263" s="420">
        <f t="shared" si="70"/>
        <v>0.14549999999871943</v>
      </c>
      <c r="H4263" s="337"/>
      <c r="I4263" s="333"/>
      <c r="J4263" s="82">
        <v>70</v>
      </c>
      <c r="K4263" s="319">
        <v>2</v>
      </c>
    </row>
    <row r="4264" spans="1:11" x14ac:dyDescent="0.3">
      <c r="A4264" s="317">
        <v>43080.586115046295</v>
      </c>
      <c r="B4264" s="318">
        <v>35473.243000000002</v>
      </c>
      <c r="C4264" s="355">
        <f t="shared" si="71"/>
        <v>0.30000000000291038</v>
      </c>
      <c r="D4264" s="420">
        <f t="shared" si="70"/>
        <v>0.15000000000145519</v>
      </c>
      <c r="H4264" s="337"/>
      <c r="I4264" s="333"/>
      <c r="J4264" s="82">
        <v>71</v>
      </c>
      <c r="K4264" s="320">
        <v>3</v>
      </c>
    </row>
    <row r="4265" spans="1:11" x14ac:dyDescent="0.3">
      <c r="A4265" s="317">
        <v>43080.627781770832</v>
      </c>
      <c r="B4265" s="318">
        <v>35473.531999999999</v>
      </c>
      <c r="C4265" s="355">
        <f t="shared" si="71"/>
        <v>0.28899999999703141</v>
      </c>
      <c r="D4265" s="420">
        <f t="shared" si="70"/>
        <v>0.1444999999985157</v>
      </c>
      <c r="H4265" s="337"/>
      <c r="I4265" s="333"/>
      <c r="J4265" s="82">
        <v>72</v>
      </c>
      <c r="K4265" s="321">
        <v>4</v>
      </c>
    </row>
    <row r="4266" spans="1:11" x14ac:dyDescent="0.3">
      <c r="A4266" s="317">
        <v>43080.66944849537</v>
      </c>
      <c r="B4266" s="318">
        <v>35473.813000000002</v>
      </c>
      <c r="C4266" s="355">
        <f t="shared" si="71"/>
        <v>0.28100000000267755</v>
      </c>
      <c r="D4266" s="420">
        <f t="shared" si="70"/>
        <v>0.14050000000133878</v>
      </c>
      <c r="H4266" s="337"/>
      <c r="I4266" s="333"/>
      <c r="J4266" s="82">
        <v>73</v>
      </c>
      <c r="K4266" s="82">
        <v>1</v>
      </c>
    </row>
    <row r="4267" spans="1:11" x14ac:dyDescent="0.3">
      <c r="A4267" s="317">
        <v>43080.711115219907</v>
      </c>
      <c r="B4267" s="318">
        <v>35474.108999999997</v>
      </c>
      <c r="C4267" s="355">
        <f t="shared" si="71"/>
        <v>0.29599999999481952</v>
      </c>
      <c r="D4267" s="420">
        <f t="shared" si="70"/>
        <v>0.14799999999740976</v>
      </c>
      <c r="H4267" s="337"/>
      <c r="I4267" s="333"/>
      <c r="J4267" s="82">
        <v>74</v>
      </c>
      <c r="K4267" s="319">
        <v>2</v>
      </c>
    </row>
    <row r="4268" spans="1:11" x14ac:dyDescent="0.3">
      <c r="A4268" s="317">
        <v>43080.752781944444</v>
      </c>
      <c r="B4268" s="318">
        <v>35474.394999999997</v>
      </c>
      <c r="C4268" s="355">
        <f t="shared" si="71"/>
        <v>0.28600000000005821</v>
      </c>
      <c r="D4268" s="420">
        <f t="shared" si="70"/>
        <v>0.1430000000000291</v>
      </c>
      <c r="H4268" s="337"/>
      <c r="I4268" s="333"/>
      <c r="J4268" s="82">
        <v>75</v>
      </c>
      <c r="K4268" s="320">
        <v>3</v>
      </c>
    </row>
    <row r="4269" spans="1:11" x14ac:dyDescent="0.3">
      <c r="A4269" s="317">
        <v>43080.794448668981</v>
      </c>
      <c r="B4269" s="318">
        <v>35474.671999999999</v>
      </c>
      <c r="C4269" s="355">
        <f t="shared" si="71"/>
        <v>0.27700000000186265</v>
      </c>
      <c r="D4269" s="420">
        <f t="shared" si="70"/>
        <v>0.13850000000093132</v>
      </c>
      <c r="H4269" s="337"/>
      <c r="I4269" s="333"/>
      <c r="J4269" s="82">
        <v>76</v>
      </c>
      <c r="K4269" s="321">
        <v>4</v>
      </c>
    </row>
    <row r="4270" spans="1:11" x14ac:dyDescent="0.3">
      <c r="A4270" s="317">
        <v>43080.836115393518</v>
      </c>
      <c r="B4270" s="318">
        <v>35474.957999999999</v>
      </c>
      <c r="C4270" s="355">
        <f t="shared" si="71"/>
        <v>0.28600000000005821</v>
      </c>
      <c r="D4270" s="420">
        <f t="shared" si="70"/>
        <v>0.1430000000000291</v>
      </c>
      <c r="H4270" s="337"/>
      <c r="I4270" s="333"/>
      <c r="J4270" s="82">
        <v>77</v>
      </c>
      <c r="K4270" s="82">
        <v>1</v>
      </c>
    </row>
    <row r="4271" spans="1:11" x14ac:dyDescent="0.3">
      <c r="A4271" s="317">
        <v>43080.877782118056</v>
      </c>
      <c r="B4271" s="318">
        <v>35475.248</v>
      </c>
      <c r="C4271" s="355">
        <f t="shared" si="71"/>
        <v>0.29000000000087311</v>
      </c>
      <c r="D4271" s="420">
        <f t="shared" si="70"/>
        <v>0.14500000000043656</v>
      </c>
      <c r="H4271" s="337"/>
      <c r="I4271" s="333"/>
      <c r="J4271" s="82">
        <v>78</v>
      </c>
      <c r="K4271" s="319">
        <v>2</v>
      </c>
    </row>
    <row r="4272" spans="1:11" x14ac:dyDescent="0.3">
      <c r="A4272" s="317">
        <v>43080.919448842593</v>
      </c>
      <c r="B4272" s="318">
        <v>35475.525999999998</v>
      </c>
      <c r="C4272" s="355">
        <f t="shared" si="71"/>
        <v>0.27799999999842839</v>
      </c>
      <c r="D4272" s="420">
        <f t="shared" si="70"/>
        <v>0.1389999999992142</v>
      </c>
      <c r="H4272" s="337"/>
      <c r="I4272" s="333"/>
      <c r="J4272" s="82">
        <v>79</v>
      </c>
      <c r="K4272" s="320">
        <v>3</v>
      </c>
    </row>
    <row r="4273" spans="1:12" x14ac:dyDescent="0.3">
      <c r="A4273" s="317">
        <v>43080.96111556713</v>
      </c>
      <c r="B4273" s="318">
        <v>35475.792000000001</v>
      </c>
      <c r="C4273" s="355">
        <f t="shared" si="71"/>
        <v>0.26600000000325963</v>
      </c>
      <c r="D4273" s="420">
        <f t="shared" si="70"/>
        <v>0.13300000000162981</v>
      </c>
      <c r="E4273" s="336">
        <f>SUM(C4250:C4273)*7.4805194805</f>
        <v>51.690389610281123</v>
      </c>
      <c r="F4273" s="324">
        <f>AVERAGE(D4250:D4273)</f>
        <v>0.1439583333334061</v>
      </c>
      <c r="G4273" s="324">
        <f>_xlfn.STDEV.S(D4250:D4273)</f>
        <v>4.7133406100526567E-3</v>
      </c>
      <c r="H4273" s="337"/>
      <c r="I4273" s="333"/>
      <c r="J4273" s="82">
        <v>80</v>
      </c>
      <c r="K4273" s="321">
        <v>4</v>
      </c>
    </row>
    <row r="4274" spans="1:12" x14ac:dyDescent="0.3">
      <c r="A4274" s="317">
        <v>43081.002782291667</v>
      </c>
      <c r="B4274" s="318">
        <v>35476.082999999999</v>
      </c>
      <c r="C4274" s="355">
        <f t="shared" si="71"/>
        <v>0.29099999999743886</v>
      </c>
      <c r="D4274" s="420">
        <f t="shared" si="70"/>
        <v>0.14549999999871943</v>
      </c>
      <c r="H4274" s="337"/>
      <c r="I4274" s="333"/>
      <c r="J4274" s="82">
        <v>81</v>
      </c>
      <c r="K4274" s="82">
        <v>1</v>
      </c>
    </row>
    <row r="4275" spans="1:12" x14ac:dyDescent="0.3">
      <c r="A4275" s="317">
        <v>43081.044449016204</v>
      </c>
      <c r="B4275" s="318">
        <v>35476.379999999997</v>
      </c>
      <c r="C4275" s="355">
        <f t="shared" si="71"/>
        <v>0.29699999999866122</v>
      </c>
      <c r="D4275" s="420">
        <f t="shared" si="70"/>
        <v>0.14849999999933061</v>
      </c>
      <c r="H4275" s="337"/>
      <c r="I4275" s="333"/>
      <c r="J4275" s="82">
        <v>82</v>
      </c>
      <c r="K4275" s="319">
        <v>2</v>
      </c>
    </row>
    <row r="4276" spans="1:12" x14ac:dyDescent="0.3">
      <c r="A4276" s="317">
        <v>43081.086115740742</v>
      </c>
      <c r="B4276" s="318">
        <v>35476.68</v>
      </c>
      <c r="C4276" s="355">
        <f t="shared" si="71"/>
        <v>0.30000000000291038</v>
      </c>
      <c r="D4276" s="420">
        <f t="shared" si="70"/>
        <v>0.15000000000145519</v>
      </c>
      <c r="H4276" s="337"/>
      <c r="I4276" s="333"/>
      <c r="J4276" s="82">
        <v>83</v>
      </c>
      <c r="K4276" s="320">
        <v>3</v>
      </c>
    </row>
    <row r="4277" spans="1:12" x14ac:dyDescent="0.3">
      <c r="A4277" s="317">
        <v>43081.127782465279</v>
      </c>
      <c r="B4277" s="318">
        <v>35476.963000000003</v>
      </c>
      <c r="C4277" s="355">
        <f t="shared" si="71"/>
        <v>0.28300000000308501</v>
      </c>
      <c r="D4277" s="420">
        <f t="shared" si="70"/>
        <v>0.1415000000015425</v>
      </c>
      <c r="H4277" s="337"/>
      <c r="I4277" s="333"/>
      <c r="J4277" s="82">
        <v>84</v>
      </c>
      <c r="K4277" s="321">
        <v>4</v>
      </c>
    </row>
    <row r="4278" spans="1:12" x14ac:dyDescent="0.3">
      <c r="A4278" s="317">
        <v>43081.169449189816</v>
      </c>
      <c r="B4278" s="318">
        <v>35477.267</v>
      </c>
      <c r="C4278" s="355">
        <f t="shared" si="71"/>
        <v>0.30399999999644933</v>
      </c>
      <c r="D4278" s="420">
        <f t="shared" si="70"/>
        <v>0.15199999999822467</v>
      </c>
      <c r="H4278" s="337"/>
      <c r="I4278" s="333"/>
      <c r="J4278" s="82">
        <v>85</v>
      </c>
      <c r="K4278" s="82">
        <v>1</v>
      </c>
    </row>
    <row r="4279" spans="1:12" x14ac:dyDescent="0.3">
      <c r="A4279" s="317">
        <v>43081.211115914353</v>
      </c>
      <c r="B4279" s="318">
        <v>35477.544000000002</v>
      </c>
      <c r="C4279" s="355">
        <f t="shared" si="71"/>
        <v>0.27700000000186265</v>
      </c>
      <c r="D4279" s="420">
        <f t="shared" si="70"/>
        <v>0.13850000000093132</v>
      </c>
      <c r="H4279" s="337"/>
      <c r="I4279" s="333"/>
      <c r="J4279" s="82">
        <v>86</v>
      </c>
      <c r="K4279" s="319">
        <v>2</v>
      </c>
    </row>
    <row r="4280" spans="1:12" x14ac:dyDescent="0.3">
      <c r="A4280" s="317">
        <v>43081.25278263889</v>
      </c>
      <c r="B4280" s="318">
        <v>35477.832000000002</v>
      </c>
      <c r="C4280" s="355">
        <f t="shared" si="71"/>
        <v>0.28800000000046566</v>
      </c>
      <c r="D4280" s="420">
        <f t="shared" si="70"/>
        <v>0.14400000000023283</v>
      </c>
      <c r="H4280" s="337"/>
      <c r="I4280" s="333"/>
      <c r="J4280" s="82">
        <v>87</v>
      </c>
      <c r="K4280" s="320">
        <v>3</v>
      </c>
    </row>
    <row r="4281" spans="1:12" x14ac:dyDescent="0.3">
      <c r="A4281" s="317">
        <v>43081.294449363428</v>
      </c>
      <c r="B4281" s="318">
        <v>35478.141000000003</v>
      </c>
      <c r="C4281" s="355">
        <f t="shared" si="71"/>
        <v>0.30900000000110595</v>
      </c>
      <c r="D4281" s="420">
        <f t="shared" si="70"/>
        <v>0.15450000000055297</v>
      </c>
      <c r="H4281" s="337"/>
      <c r="I4281" s="333"/>
      <c r="J4281" s="82">
        <v>88</v>
      </c>
      <c r="K4281" s="321">
        <v>4</v>
      </c>
    </row>
    <row r="4282" spans="1:12" x14ac:dyDescent="0.3">
      <c r="A4282" s="317">
        <v>43081.336116087965</v>
      </c>
      <c r="B4282" s="318">
        <v>35478.444000000003</v>
      </c>
      <c r="C4282" s="355">
        <f t="shared" si="71"/>
        <v>0.30299999999988358</v>
      </c>
      <c r="D4282" s="420">
        <f t="shared" si="70"/>
        <v>0.15149999999994179</v>
      </c>
      <c r="H4282" s="337"/>
      <c r="I4282" s="333"/>
      <c r="J4282" s="82">
        <v>89</v>
      </c>
      <c r="K4282" s="82">
        <v>1</v>
      </c>
    </row>
    <row r="4283" spans="1:12" x14ac:dyDescent="0.3">
      <c r="A4283" s="317">
        <v>43081.377782812502</v>
      </c>
      <c r="B4283" s="318">
        <v>35478.74</v>
      </c>
      <c r="C4283" s="355">
        <f t="shared" si="71"/>
        <v>0.29599999999481952</v>
      </c>
      <c r="D4283" s="420">
        <f t="shared" si="70"/>
        <v>0.14799999999740976</v>
      </c>
      <c r="H4283" s="337"/>
      <c r="I4283" s="333"/>
      <c r="J4283" s="82">
        <v>90</v>
      </c>
      <c r="K4283" s="319">
        <v>2</v>
      </c>
    </row>
    <row r="4284" spans="1:12" x14ac:dyDescent="0.3">
      <c r="A4284" s="317">
        <v>43081.429166666669</v>
      </c>
      <c r="B4284" s="318">
        <v>35479.042000000001</v>
      </c>
      <c r="C4284" s="355">
        <f t="shared" si="71"/>
        <v>0.30200000000331784</v>
      </c>
      <c r="D4284" s="420">
        <f t="shared" si="70"/>
        <v>0.15100000000165892</v>
      </c>
      <c r="H4284" s="337"/>
      <c r="I4284" s="333"/>
      <c r="J4284" s="82">
        <v>1</v>
      </c>
      <c r="K4284" s="320">
        <v>3</v>
      </c>
      <c r="L4284" s="345" t="s">
        <v>313</v>
      </c>
    </row>
    <row r="4285" spans="1:12" x14ac:dyDescent="0.3">
      <c r="A4285" s="317">
        <v>43081.470833333333</v>
      </c>
      <c r="B4285" s="318">
        <v>35479.345999999998</v>
      </c>
      <c r="C4285" s="355">
        <f t="shared" si="71"/>
        <v>0.30399999999644933</v>
      </c>
      <c r="D4285" s="420">
        <f t="shared" si="70"/>
        <v>0.15199999999822467</v>
      </c>
      <c r="H4285" s="337"/>
      <c r="I4285" s="333"/>
      <c r="J4285" s="82">
        <v>2</v>
      </c>
      <c r="K4285" s="321">
        <v>4</v>
      </c>
    </row>
    <row r="4286" spans="1:12" x14ac:dyDescent="0.3">
      <c r="A4286" s="317">
        <v>43081.512499999997</v>
      </c>
      <c r="B4286" s="318">
        <v>35479.637999999999</v>
      </c>
      <c r="C4286" s="355">
        <f t="shared" si="71"/>
        <v>0.29200000000128057</v>
      </c>
      <c r="D4286" s="420">
        <f t="shared" si="70"/>
        <v>0.14600000000064028</v>
      </c>
      <c r="H4286" s="337"/>
      <c r="I4286" s="333"/>
      <c r="J4286" s="82">
        <v>3</v>
      </c>
      <c r="K4286" s="82">
        <v>1</v>
      </c>
    </row>
    <row r="4287" spans="1:12" x14ac:dyDescent="0.3">
      <c r="A4287" s="317">
        <v>43081.554166666669</v>
      </c>
      <c r="B4287" s="318">
        <v>35479.932999999997</v>
      </c>
      <c r="C4287" s="355">
        <f t="shared" si="71"/>
        <v>0.29499999999825377</v>
      </c>
      <c r="D4287" s="420">
        <f t="shared" si="70"/>
        <v>0.14749999999912689</v>
      </c>
      <c r="H4287" s="337"/>
      <c r="I4287" s="333"/>
      <c r="J4287" s="82">
        <v>4</v>
      </c>
      <c r="K4287" s="319">
        <v>2</v>
      </c>
    </row>
    <row r="4288" spans="1:12" x14ac:dyDescent="0.3">
      <c r="A4288" s="317">
        <v>43081.595833333333</v>
      </c>
      <c r="B4288" s="318">
        <v>35480.237999999998</v>
      </c>
      <c r="C4288" s="355">
        <f t="shared" si="71"/>
        <v>0.30500000000029104</v>
      </c>
      <c r="D4288" s="420">
        <f t="shared" si="70"/>
        <v>0.15250000000014552</v>
      </c>
      <c r="H4288" s="337"/>
      <c r="I4288" s="333"/>
      <c r="J4288" s="82">
        <v>5</v>
      </c>
      <c r="K4288" s="320">
        <v>3</v>
      </c>
    </row>
    <row r="4289" spans="1:11" x14ac:dyDescent="0.3">
      <c r="A4289" s="317">
        <v>43081.637499942131</v>
      </c>
      <c r="B4289" s="318">
        <v>35480.527999999998</v>
      </c>
      <c r="C4289" s="355">
        <f t="shared" si="71"/>
        <v>0.29000000000087311</v>
      </c>
      <c r="D4289" s="420">
        <f t="shared" si="70"/>
        <v>0.14500000000043656</v>
      </c>
      <c r="H4289" s="337"/>
      <c r="I4289" s="333"/>
      <c r="J4289" s="82">
        <v>6</v>
      </c>
      <c r="K4289" s="321">
        <v>4</v>
      </c>
    </row>
    <row r="4290" spans="1:11" x14ac:dyDescent="0.3">
      <c r="A4290" s="317">
        <v>43081.679166608796</v>
      </c>
      <c r="B4290" s="318">
        <v>35480.817999999999</v>
      </c>
      <c r="C4290" s="355">
        <f t="shared" si="71"/>
        <v>0.29000000000087311</v>
      </c>
      <c r="D4290" s="420">
        <f t="shared" si="70"/>
        <v>0.14500000000043656</v>
      </c>
      <c r="H4290" s="337"/>
      <c r="I4290" s="333"/>
      <c r="J4290" s="82">
        <v>7</v>
      </c>
      <c r="K4290" s="82">
        <v>1</v>
      </c>
    </row>
    <row r="4291" spans="1:11" x14ac:dyDescent="0.3">
      <c r="A4291" s="317">
        <v>43081.72083327546</v>
      </c>
      <c r="B4291" s="318">
        <v>35481.120999999999</v>
      </c>
      <c r="C4291" s="355">
        <f t="shared" si="71"/>
        <v>0.30299999999988358</v>
      </c>
      <c r="D4291" s="420">
        <f t="shared" si="70"/>
        <v>0.15149999999994179</v>
      </c>
      <c r="H4291" s="337"/>
      <c r="I4291" s="333"/>
      <c r="J4291" s="82">
        <v>8</v>
      </c>
      <c r="K4291" s="319">
        <v>2</v>
      </c>
    </row>
    <row r="4292" spans="1:11" x14ac:dyDescent="0.3">
      <c r="A4292" s="317">
        <v>43081.762499942131</v>
      </c>
      <c r="B4292" s="318">
        <v>35481.417999999998</v>
      </c>
      <c r="C4292" s="355">
        <f t="shared" si="71"/>
        <v>0.29699999999866122</v>
      </c>
      <c r="D4292" s="420">
        <f t="shared" si="70"/>
        <v>0.14849999999933061</v>
      </c>
      <c r="H4292" s="337"/>
      <c r="I4292" s="333"/>
      <c r="J4292" s="82">
        <v>9</v>
      </c>
      <c r="K4292" s="320">
        <v>3</v>
      </c>
    </row>
    <row r="4293" spans="1:11" x14ac:dyDescent="0.3">
      <c r="A4293" s="317">
        <v>43081.804166608796</v>
      </c>
      <c r="B4293" s="318">
        <v>35481.699999999997</v>
      </c>
      <c r="C4293" s="355">
        <f t="shared" si="71"/>
        <v>0.2819999999992433</v>
      </c>
      <c r="D4293" s="420">
        <f t="shared" si="70"/>
        <v>0.14099999999962165</v>
      </c>
      <c r="H4293" s="337"/>
      <c r="I4293" s="333"/>
      <c r="J4293" s="82">
        <v>10</v>
      </c>
      <c r="K4293" s="321">
        <v>4</v>
      </c>
    </row>
    <row r="4294" spans="1:11" x14ac:dyDescent="0.3">
      <c r="A4294" s="317">
        <v>43081.84583327546</v>
      </c>
      <c r="B4294" s="318">
        <v>35481.982000000004</v>
      </c>
      <c r="C4294" s="355">
        <f t="shared" si="71"/>
        <v>0.28200000000651926</v>
      </c>
      <c r="D4294" s="420">
        <f t="shared" si="70"/>
        <v>0.14100000000325963</v>
      </c>
      <c r="H4294" s="337"/>
      <c r="I4294" s="333"/>
      <c r="J4294" s="82">
        <v>11</v>
      </c>
      <c r="K4294" s="82">
        <v>1</v>
      </c>
    </row>
    <row r="4295" spans="1:11" x14ac:dyDescent="0.3">
      <c r="A4295" s="317">
        <v>43081.887499942131</v>
      </c>
      <c r="B4295" s="318">
        <v>35482.279000000002</v>
      </c>
      <c r="C4295" s="355">
        <f t="shared" si="71"/>
        <v>0.29699999999866122</v>
      </c>
      <c r="D4295" s="420">
        <f t="shared" si="70"/>
        <v>0.14849999999933061</v>
      </c>
      <c r="H4295" s="337"/>
      <c r="I4295" s="333"/>
      <c r="J4295" s="82">
        <v>12</v>
      </c>
      <c r="K4295" s="319">
        <v>2</v>
      </c>
    </row>
    <row r="4296" spans="1:11" x14ac:dyDescent="0.3">
      <c r="A4296" s="317">
        <v>43081.929166608796</v>
      </c>
      <c r="B4296" s="318">
        <v>35482.550999999999</v>
      </c>
      <c r="C4296" s="355">
        <f t="shared" si="71"/>
        <v>0.27199999999720603</v>
      </c>
      <c r="D4296" s="420">
        <f t="shared" si="70"/>
        <v>0.13599999999860302</v>
      </c>
      <c r="H4296" s="337"/>
      <c r="I4296" s="333"/>
      <c r="J4296" s="82">
        <v>13</v>
      </c>
      <c r="K4296" s="320">
        <v>3</v>
      </c>
    </row>
    <row r="4297" spans="1:11" x14ac:dyDescent="0.3">
      <c r="A4297" s="317">
        <v>43081.97083327546</v>
      </c>
      <c r="B4297" s="318">
        <v>35482.822</v>
      </c>
      <c r="C4297" s="355">
        <f t="shared" si="71"/>
        <v>0.27100000000064028</v>
      </c>
      <c r="D4297" s="420">
        <f t="shared" si="70"/>
        <v>0.13550000000032014</v>
      </c>
      <c r="E4297" s="336">
        <f>SUM(C4274:C4297)*7.4805194805</f>
        <v>52.588051947906294</v>
      </c>
      <c r="F4297" s="324">
        <f>AVERAGE(D4274:D4297)</f>
        <v>0.14645833333330907</v>
      </c>
      <c r="G4297" s="324">
        <f>_xlfn.STDEV.S(D4274:D4297)</f>
        <v>5.3200128034728029E-3</v>
      </c>
      <c r="H4297" s="337"/>
      <c r="I4297" s="333"/>
      <c r="J4297" s="82">
        <v>14</v>
      </c>
      <c r="K4297" s="321">
        <v>4</v>
      </c>
    </row>
    <row r="4298" spans="1:11" x14ac:dyDescent="0.3">
      <c r="A4298" s="317">
        <v>43082.012499942131</v>
      </c>
      <c r="B4298" s="318">
        <v>35483.118999999999</v>
      </c>
      <c r="C4298" s="355">
        <f t="shared" si="71"/>
        <v>0.29699999999866122</v>
      </c>
      <c r="D4298" s="420">
        <f t="shared" si="70"/>
        <v>0.14849999999933061</v>
      </c>
      <c r="H4298" s="337"/>
      <c r="I4298" s="333"/>
      <c r="J4298" s="82">
        <v>15</v>
      </c>
      <c r="K4298" s="82">
        <v>1</v>
      </c>
    </row>
    <row r="4299" spans="1:11" x14ac:dyDescent="0.3">
      <c r="A4299" s="317">
        <v>43082.054166608796</v>
      </c>
      <c r="B4299" s="318">
        <v>35483.410000000003</v>
      </c>
      <c r="C4299" s="355">
        <f t="shared" si="71"/>
        <v>0.29100000000471482</v>
      </c>
      <c r="D4299" s="420">
        <f t="shared" si="70"/>
        <v>0.14550000000235741</v>
      </c>
      <c r="H4299" s="337"/>
      <c r="I4299" s="333"/>
      <c r="J4299" s="82">
        <v>16</v>
      </c>
      <c r="K4299" s="319">
        <v>2</v>
      </c>
    </row>
    <row r="4300" spans="1:11" x14ac:dyDescent="0.3">
      <c r="A4300" s="317">
        <v>43082.09583327546</v>
      </c>
      <c r="B4300" s="318">
        <v>35483.692000000003</v>
      </c>
      <c r="C4300" s="355">
        <f t="shared" si="71"/>
        <v>0.2819999999992433</v>
      </c>
      <c r="D4300" s="420">
        <f t="shared" si="70"/>
        <v>0.14099999999962165</v>
      </c>
      <c r="H4300" s="337"/>
      <c r="I4300" s="333"/>
      <c r="J4300" s="82">
        <v>17</v>
      </c>
      <c r="K4300" s="320">
        <v>3</v>
      </c>
    </row>
    <row r="4301" spans="1:11" x14ac:dyDescent="0.3">
      <c r="A4301" s="317">
        <v>43082.137499942131</v>
      </c>
      <c r="B4301" s="318">
        <v>35483.983</v>
      </c>
      <c r="C4301" s="355">
        <f t="shared" si="71"/>
        <v>0.29099999999743886</v>
      </c>
      <c r="D4301" s="420">
        <f t="shared" si="70"/>
        <v>0.14549999999871943</v>
      </c>
      <c r="H4301" s="337"/>
      <c r="I4301" s="333"/>
      <c r="J4301" s="82">
        <v>18</v>
      </c>
      <c r="K4301" s="321">
        <v>4</v>
      </c>
    </row>
    <row r="4302" spans="1:11" x14ac:dyDescent="0.3">
      <c r="A4302" s="317">
        <v>43082.179166608796</v>
      </c>
      <c r="B4302" s="318">
        <v>35484.281000000003</v>
      </c>
      <c r="C4302" s="355">
        <f t="shared" si="71"/>
        <v>0.29800000000250293</v>
      </c>
      <c r="D4302" s="420">
        <f t="shared" si="70"/>
        <v>0.14900000000125146</v>
      </c>
      <c r="H4302" s="337"/>
      <c r="I4302" s="333"/>
      <c r="J4302" s="82">
        <v>19</v>
      </c>
      <c r="K4302" s="82">
        <v>1</v>
      </c>
    </row>
    <row r="4303" spans="1:11" x14ac:dyDescent="0.3">
      <c r="A4303" s="317">
        <v>43082.22083327546</v>
      </c>
      <c r="B4303" s="318">
        <v>35484.571000000004</v>
      </c>
      <c r="C4303" s="355">
        <f t="shared" si="71"/>
        <v>0.29000000000087311</v>
      </c>
      <c r="D4303" s="420">
        <f t="shared" si="70"/>
        <v>0.14500000000043656</v>
      </c>
      <c r="H4303" s="337"/>
      <c r="I4303" s="333"/>
      <c r="J4303" s="82">
        <v>20</v>
      </c>
      <c r="K4303" s="319">
        <v>2</v>
      </c>
    </row>
    <row r="4304" spans="1:11" x14ac:dyDescent="0.3">
      <c r="A4304" s="317">
        <v>43082.262499942131</v>
      </c>
      <c r="B4304" s="318">
        <v>35484.864000000001</v>
      </c>
      <c r="C4304" s="355">
        <f t="shared" si="71"/>
        <v>0.29299999999784632</v>
      </c>
      <c r="D4304" s="420">
        <f t="shared" si="70"/>
        <v>0.14649999999892316</v>
      </c>
      <c r="H4304" s="337"/>
      <c r="I4304" s="333"/>
      <c r="J4304" s="82">
        <v>21</v>
      </c>
      <c r="K4304" s="320">
        <v>3</v>
      </c>
    </row>
    <row r="4305" spans="1:11" x14ac:dyDescent="0.3">
      <c r="A4305" s="317">
        <v>43082.304166608796</v>
      </c>
      <c r="B4305" s="318">
        <v>35485.167000000001</v>
      </c>
      <c r="C4305" s="355">
        <f t="shared" si="71"/>
        <v>0.30299999999988358</v>
      </c>
      <c r="D4305" s="420">
        <f t="shared" si="70"/>
        <v>0.15149999999994179</v>
      </c>
      <c r="H4305" s="337"/>
      <c r="I4305" s="333"/>
      <c r="J4305" s="82">
        <v>22</v>
      </c>
      <c r="K4305" s="321">
        <v>4</v>
      </c>
    </row>
    <row r="4306" spans="1:11" x14ac:dyDescent="0.3">
      <c r="A4306" s="317">
        <v>43082.34583327546</v>
      </c>
      <c r="B4306" s="318">
        <v>35485.466</v>
      </c>
      <c r="C4306" s="355">
        <f t="shared" si="71"/>
        <v>0.29899999999906868</v>
      </c>
      <c r="D4306" s="420">
        <f t="shared" si="70"/>
        <v>0.14949999999953434</v>
      </c>
      <c r="H4306" s="337"/>
      <c r="I4306" s="333"/>
      <c r="J4306" s="82">
        <v>23</v>
      </c>
      <c r="K4306" s="82">
        <v>1</v>
      </c>
    </row>
    <row r="4307" spans="1:11" x14ac:dyDescent="0.3">
      <c r="A4307" s="317">
        <v>43082.387499942131</v>
      </c>
      <c r="B4307" s="318">
        <v>35485.758999999998</v>
      </c>
      <c r="C4307" s="355">
        <f t="shared" si="71"/>
        <v>0.29299999999784632</v>
      </c>
      <c r="D4307" s="420">
        <f t="shared" si="70"/>
        <v>0.14649999999892316</v>
      </c>
      <c r="H4307" s="337"/>
      <c r="I4307" s="333"/>
      <c r="J4307" s="82">
        <v>24</v>
      </c>
      <c r="K4307" s="319">
        <v>2</v>
      </c>
    </row>
    <row r="4308" spans="1:11" x14ac:dyDescent="0.3">
      <c r="A4308" s="317">
        <v>43082.429166608796</v>
      </c>
      <c r="B4308" s="318">
        <v>35486.059000000001</v>
      </c>
      <c r="C4308" s="355">
        <f t="shared" si="71"/>
        <v>0.30000000000291038</v>
      </c>
      <c r="D4308" s="420">
        <f t="shared" si="70"/>
        <v>0.15000000000145519</v>
      </c>
      <c r="H4308" s="337"/>
      <c r="I4308" s="333"/>
      <c r="J4308" s="82">
        <v>25</v>
      </c>
      <c r="K4308" s="320">
        <v>3</v>
      </c>
    </row>
    <row r="4309" spans="1:11" x14ac:dyDescent="0.3">
      <c r="A4309" s="317">
        <v>43082.47083327546</v>
      </c>
      <c r="B4309" s="318">
        <v>35486.36</v>
      </c>
      <c r="C4309" s="355">
        <f t="shared" si="71"/>
        <v>0.30099999999947613</v>
      </c>
      <c r="D4309" s="420">
        <f t="shared" si="70"/>
        <v>0.15049999999973807</v>
      </c>
      <c r="H4309" s="337"/>
      <c r="I4309" s="333"/>
      <c r="J4309" s="82">
        <v>26</v>
      </c>
      <c r="K4309" s="321">
        <v>4</v>
      </c>
    </row>
    <row r="4310" spans="1:11" x14ac:dyDescent="0.3">
      <c r="A4310" s="317">
        <v>43082.512499942131</v>
      </c>
      <c r="B4310" s="318">
        <v>35486.648999999998</v>
      </c>
      <c r="C4310" s="355">
        <f t="shared" si="71"/>
        <v>0.28899999999703141</v>
      </c>
      <c r="D4310" s="420">
        <f t="shared" si="70"/>
        <v>0.1444999999985157</v>
      </c>
      <c r="H4310" s="337"/>
      <c r="I4310" s="333"/>
      <c r="J4310" s="82">
        <v>27</v>
      </c>
      <c r="K4310" s="82">
        <v>1</v>
      </c>
    </row>
    <row r="4311" spans="1:11" x14ac:dyDescent="0.3">
      <c r="A4311" s="317">
        <v>43082.554166608796</v>
      </c>
      <c r="B4311" s="318">
        <v>35486.947999999997</v>
      </c>
      <c r="C4311" s="355">
        <f t="shared" si="71"/>
        <v>0.29899999999906868</v>
      </c>
      <c r="D4311" s="420">
        <f t="shared" si="70"/>
        <v>0.14949999999953434</v>
      </c>
      <c r="H4311" s="337"/>
      <c r="I4311" s="333"/>
      <c r="J4311" s="82">
        <v>28</v>
      </c>
      <c r="K4311" s="319">
        <v>2</v>
      </c>
    </row>
    <row r="4312" spans="1:11" x14ac:dyDescent="0.3">
      <c r="A4312" s="317">
        <v>43082.59583327546</v>
      </c>
      <c r="B4312" s="318">
        <v>35487.249000000003</v>
      </c>
      <c r="C4312" s="355">
        <f t="shared" si="71"/>
        <v>0.30100000000675209</v>
      </c>
      <c r="D4312" s="420">
        <f t="shared" si="70"/>
        <v>0.15050000000337604</v>
      </c>
      <c r="H4312" s="337"/>
      <c r="I4312" s="333"/>
      <c r="J4312" s="82">
        <v>29</v>
      </c>
      <c r="K4312" s="320">
        <v>3</v>
      </c>
    </row>
    <row r="4313" spans="1:11" x14ac:dyDescent="0.3">
      <c r="A4313" s="317">
        <v>43082.637499942131</v>
      </c>
      <c r="B4313" s="318">
        <v>35487.529000000002</v>
      </c>
      <c r="C4313" s="355">
        <f t="shared" si="71"/>
        <v>0.27999999999883585</v>
      </c>
      <c r="D4313" s="420">
        <f t="shared" si="70"/>
        <v>0.13999999999941792</v>
      </c>
      <c r="H4313" s="337"/>
      <c r="I4313" s="333"/>
      <c r="J4313" s="82">
        <v>30</v>
      </c>
      <c r="K4313" s="321">
        <v>4</v>
      </c>
    </row>
    <row r="4314" spans="1:11" x14ac:dyDescent="0.3">
      <c r="A4314" s="317">
        <v>43082.679166608796</v>
      </c>
      <c r="B4314" s="318">
        <v>35487.817999999999</v>
      </c>
      <c r="C4314" s="355">
        <f t="shared" si="71"/>
        <v>0.28899999999703141</v>
      </c>
      <c r="D4314" s="420">
        <f t="shared" si="70"/>
        <v>0.1444999999985157</v>
      </c>
      <c r="H4314" s="337"/>
      <c r="I4314" s="333"/>
      <c r="J4314" s="82">
        <v>31</v>
      </c>
      <c r="K4314" s="82">
        <v>1</v>
      </c>
    </row>
    <row r="4315" spans="1:11" x14ac:dyDescent="0.3">
      <c r="A4315" s="317">
        <v>43082.72083327546</v>
      </c>
      <c r="B4315" s="318">
        <v>35488.118999999999</v>
      </c>
      <c r="C4315" s="355">
        <f t="shared" si="71"/>
        <v>0.30099999999947613</v>
      </c>
      <c r="D4315" s="420">
        <f t="shared" si="70"/>
        <v>0.15049999999973807</v>
      </c>
      <c r="H4315" s="337"/>
      <c r="I4315" s="333"/>
      <c r="J4315" s="82">
        <v>32</v>
      </c>
      <c r="K4315" s="319">
        <v>2</v>
      </c>
    </row>
    <row r="4316" spans="1:11" x14ac:dyDescent="0.3">
      <c r="A4316" s="317">
        <v>43082.762499942131</v>
      </c>
      <c r="B4316" s="318">
        <v>35488.411</v>
      </c>
      <c r="C4316" s="355">
        <f t="shared" si="71"/>
        <v>0.29200000000128057</v>
      </c>
      <c r="D4316" s="420">
        <f t="shared" si="70"/>
        <v>0.14600000000064028</v>
      </c>
      <c r="H4316" s="337"/>
      <c r="I4316" s="333"/>
      <c r="J4316" s="82">
        <v>33</v>
      </c>
      <c r="K4316" s="320">
        <v>3</v>
      </c>
    </row>
    <row r="4317" spans="1:11" x14ac:dyDescent="0.3">
      <c r="A4317" s="317">
        <v>43082.804166608796</v>
      </c>
      <c r="B4317" s="318">
        <v>35488.697</v>
      </c>
      <c r="C4317" s="355">
        <f t="shared" si="71"/>
        <v>0.28600000000005821</v>
      </c>
      <c r="D4317" s="420">
        <f t="shared" si="70"/>
        <v>0.1430000000000291</v>
      </c>
      <c r="H4317" s="337"/>
      <c r="I4317" s="333"/>
      <c r="J4317" s="82">
        <v>34</v>
      </c>
      <c r="K4317" s="321">
        <v>4</v>
      </c>
    </row>
    <row r="4318" spans="1:11" x14ac:dyDescent="0.3">
      <c r="A4318" s="317">
        <v>43082.84583327546</v>
      </c>
      <c r="B4318" s="318">
        <v>35488.987000000001</v>
      </c>
      <c r="C4318" s="355">
        <f t="shared" si="71"/>
        <v>0.29000000000087311</v>
      </c>
      <c r="D4318" s="420">
        <f t="shared" si="70"/>
        <v>0.14500000000043656</v>
      </c>
      <c r="H4318" s="337"/>
      <c r="I4318" s="333"/>
      <c r="J4318" s="82">
        <v>35</v>
      </c>
      <c r="K4318" s="82">
        <v>1</v>
      </c>
    </row>
    <row r="4319" spans="1:11" x14ac:dyDescent="0.3">
      <c r="A4319" s="317">
        <v>43082.887499942131</v>
      </c>
      <c r="B4319" s="318">
        <v>35489.279999999999</v>
      </c>
      <c r="C4319" s="355">
        <f t="shared" si="71"/>
        <v>0.29299999999784632</v>
      </c>
      <c r="D4319" s="420">
        <f t="shared" si="70"/>
        <v>0.14649999999892316</v>
      </c>
      <c r="H4319" s="337"/>
      <c r="I4319" s="333"/>
      <c r="J4319" s="82">
        <v>36</v>
      </c>
      <c r="K4319" s="319">
        <v>2</v>
      </c>
    </row>
    <row r="4320" spans="1:11" x14ac:dyDescent="0.3">
      <c r="A4320" s="317">
        <v>43082.929166608796</v>
      </c>
      <c r="B4320" s="318">
        <v>35489.563000000002</v>
      </c>
      <c r="C4320" s="355">
        <f t="shared" si="71"/>
        <v>0.28300000000308501</v>
      </c>
      <c r="D4320" s="420">
        <f t="shared" si="70"/>
        <v>0.1415000000015425</v>
      </c>
      <c r="H4320" s="337"/>
      <c r="I4320" s="333"/>
      <c r="J4320" s="82">
        <v>37</v>
      </c>
      <c r="K4320" s="320">
        <v>3</v>
      </c>
    </row>
    <row r="4321" spans="1:11" x14ac:dyDescent="0.3">
      <c r="A4321" s="317">
        <v>43082.97083327546</v>
      </c>
      <c r="B4321" s="318">
        <v>35489.845000000001</v>
      </c>
      <c r="C4321" s="355">
        <f t="shared" si="71"/>
        <v>0.2819999999992433</v>
      </c>
      <c r="D4321" s="420">
        <f t="shared" si="70"/>
        <v>0.14099999999962165</v>
      </c>
      <c r="E4321" s="336">
        <f>SUM(C4298:C4321)*7.4805194805</f>
        <v>52.53568831155934</v>
      </c>
      <c r="F4321" s="324">
        <f>AVERAGE(D4298:D4321)</f>
        <v>0.14631250000002183</v>
      </c>
      <c r="G4321" s="324">
        <f>_xlfn.STDEV.S(D4298:D4321)</f>
        <v>3.4097446674605041E-3</v>
      </c>
      <c r="H4321" s="337"/>
      <c r="I4321" s="333"/>
      <c r="J4321" s="82">
        <v>38</v>
      </c>
      <c r="K4321" s="321">
        <v>4</v>
      </c>
    </row>
    <row r="4322" spans="1:11" x14ac:dyDescent="0.3">
      <c r="A4322" s="317">
        <v>43083.012499942131</v>
      </c>
      <c r="B4322" s="318">
        <v>35490.139000000003</v>
      </c>
      <c r="C4322" s="355">
        <f t="shared" si="71"/>
        <v>0.29400000000168802</v>
      </c>
      <c r="D4322" s="420">
        <f t="shared" si="70"/>
        <v>0.14700000000084401</v>
      </c>
      <c r="H4322" s="337"/>
      <c r="I4322" s="333"/>
      <c r="J4322" s="82">
        <v>39</v>
      </c>
      <c r="K4322" s="82">
        <v>1</v>
      </c>
    </row>
    <row r="4323" spans="1:11" x14ac:dyDescent="0.3">
      <c r="A4323" s="317">
        <v>43083.054166608796</v>
      </c>
      <c r="B4323" s="318">
        <v>35490.434999999998</v>
      </c>
      <c r="C4323" s="355">
        <f t="shared" si="71"/>
        <v>0.29599999999481952</v>
      </c>
      <c r="D4323" s="420">
        <f t="shared" si="70"/>
        <v>0.14799999999740976</v>
      </c>
      <c r="H4323" s="337"/>
      <c r="I4323" s="333"/>
      <c r="J4323" s="82">
        <v>40</v>
      </c>
      <c r="K4323" s="319">
        <v>2</v>
      </c>
    </row>
    <row r="4324" spans="1:11" x14ac:dyDescent="0.3">
      <c r="A4324" s="317">
        <v>43083.09583327546</v>
      </c>
      <c r="B4324" s="318">
        <v>35490.720999999998</v>
      </c>
      <c r="C4324" s="355">
        <f t="shared" si="71"/>
        <v>0.28600000000005821</v>
      </c>
      <c r="D4324" s="420">
        <f t="shared" si="70"/>
        <v>0.1430000000000291</v>
      </c>
      <c r="H4324" s="337"/>
      <c r="I4324" s="333"/>
      <c r="J4324" s="82">
        <v>41</v>
      </c>
      <c r="K4324" s="320">
        <v>3</v>
      </c>
    </row>
    <row r="4325" spans="1:11" x14ac:dyDescent="0.3">
      <c r="A4325" s="317">
        <v>43083.137499942131</v>
      </c>
      <c r="B4325" s="318">
        <v>35491.017999999996</v>
      </c>
      <c r="C4325" s="355">
        <f t="shared" si="71"/>
        <v>0.29699999999866122</v>
      </c>
      <c r="D4325" s="420">
        <f t="shared" si="70"/>
        <v>0.14849999999933061</v>
      </c>
      <c r="H4325" s="337"/>
      <c r="I4325" s="333"/>
      <c r="J4325" s="82">
        <v>42</v>
      </c>
      <c r="K4325" s="321">
        <v>4</v>
      </c>
    </row>
    <row r="4326" spans="1:11" x14ac:dyDescent="0.3">
      <c r="A4326" s="317">
        <v>43083.179166608796</v>
      </c>
      <c r="B4326" s="318">
        <v>35491.317000000003</v>
      </c>
      <c r="C4326" s="355">
        <f t="shared" si="71"/>
        <v>0.29900000000634464</v>
      </c>
      <c r="D4326" s="420">
        <f t="shared" si="70"/>
        <v>0.14950000000317232</v>
      </c>
      <c r="H4326" s="337"/>
      <c r="I4326" s="333"/>
      <c r="J4326" s="82">
        <v>43</v>
      </c>
      <c r="K4326" s="82">
        <v>1</v>
      </c>
    </row>
    <row r="4327" spans="1:11" x14ac:dyDescent="0.3">
      <c r="A4327" s="317">
        <v>43083.22083327546</v>
      </c>
      <c r="B4327" s="318">
        <v>35491.610999999997</v>
      </c>
      <c r="C4327" s="355">
        <f t="shared" si="71"/>
        <v>0.29399999999441206</v>
      </c>
      <c r="D4327" s="420">
        <f t="shared" si="70"/>
        <v>0.14699999999720603</v>
      </c>
      <c r="H4327" s="337"/>
      <c r="I4327" s="333"/>
      <c r="J4327" s="82">
        <v>44</v>
      </c>
      <c r="K4327" s="319">
        <v>2</v>
      </c>
    </row>
    <row r="4328" spans="1:11" x14ac:dyDescent="0.3">
      <c r="A4328" s="317">
        <v>43083.262499942131</v>
      </c>
      <c r="B4328" s="318">
        <v>35491.910000000003</v>
      </c>
      <c r="C4328" s="355">
        <f t="shared" si="71"/>
        <v>0.29900000000634464</v>
      </c>
      <c r="D4328" s="420">
        <f t="shared" si="70"/>
        <v>0.14950000000317232</v>
      </c>
      <c r="H4328" s="337"/>
      <c r="I4328" s="333"/>
      <c r="J4328" s="82">
        <v>45</v>
      </c>
      <c r="K4328" s="320">
        <v>3</v>
      </c>
    </row>
    <row r="4329" spans="1:11" x14ac:dyDescent="0.3">
      <c r="A4329" s="317">
        <v>43083.304166608796</v>
      </c>
      <c r="B4329" s="318">
        <v>35492.216</v>
      </c>
      <c r="C4329" s="355">
        <f t="shared" si="71"/>
        <v>0.30599999999685679</v>
      </c>
      <c r="D4329" s="420">
        <f t="shared" si="70"/>
        <v>0.15299999999842839</v>
      </c>
      <c r="H4329" s="337"/>
      <c r="I4329" s="333"/>
      <c r="J4329" s="82">
        <v>46</v>
      </c>
      <c r="K4329" s="321">
        <v>4</v>
      </c>
    </row>
    <row r="4330" spans="1:11" x14ac:dyDescent="0.3">
      <c r="A4330" s="317">
        <v>43083.34583327546</v>
      </c>
      <c r="B4330" s="318">
        <v>35492.502</v>
      </c>
      <c r="C4330" s="355">
        <f t="shared" si="71"/>
        <v>0.28600000000005821</v>
      </c>
      <c r="D4330" s="420">
        <f t="shared" si="70"/>
        <v>0.1430000000000291</v>
      </c>
      <c r="H4330" s="337"/>
      <c r="I4330" s="333"/>
      <c r="J4330" s="82">
        <v>47</v>
      </c>
      <c r="K4330" s="82">
        <v>1</v>
      </c>
    </row>
    <row r="4331" spans="1:11" x14ac:dyDescent="0.3">
      <c r="A4331" s="317">
        <v>43083.387499942131</v>
      </c>
      <c r="B4331" s="318">
        <v>35492.794000000002</v>
      </c>
      <c r="C4331" s="355">
        <f t="shared" si="71"/>
        <v>0.29200000000128057</v>
      </c>
      <c r="D4331" s="420">
        <f t="shared" si="70"/>
        <v>0.14600000000064028</v>
      </c>
      <c r="H4331" s="337"/>
      <c r="I4331" s="333"/>
      <c r="J4331" s="82">
        <v>48</v>
      </c>
      <c r="K4331" s="319">
        <v>2</v>
      </c>
    </row>
    <row r="4332" spans="1:11" x14ac:dyDescent="0.3">
      <c r="A4332" s="317">
        <v>43083.429166608796</v>
      </c>
      <c r="B4332" s="318">
        <v>35493.1</v>
      </c>
      <c r="C4332" s="355">
        <f t="shared" si="71"/>
        <v>0.30599999999685679</v>
      </c>
      <c r="D4332" s="420">
        <f t="shared" si="70"/>
        <v>0.15299999999842839</v>
      </c>
      <c r="H4332" s="337"/>
      <c r="I4332" s="333"/>
      <c r="J4332" s="82">
        <v>49</v>
      </c>
      <c r="K4332" s="320">
        <v>3</v>
      </c>
    </row>
    <row r="4333" spans="1:11" x14ac:dyDescent="0.3">
      <c r="A4333" s="317">
        <v>43083.47083327546</v>
      </c>
      <c r="B4333" s="318">
        <v>35493.402000000002</v>
      </c>
      <c r="C4333" s="355">
        <f t="shared" si="71"/>
        <v>0.30200000000331784</v>
      </c>
      <c r="D4333" s="420">
        <f t="shared" si="70"/>
        <v>0.15100000000165892</v>
      </c>
      <c r="H4333" s="337"/>
      <c r="I4333" s="333"/>
      <c r="J4333" s="82">
        <v>50</v>
      </c>
      <c r="K4333" s="321">
        <v>4</v>
      </c>
    </row>
    <row r="4334" spans="1:11" x14ac:dyDescent="0.3">
      <c r="A4334" s="317">
        <v>43083.512499942131</v>
      </c>
      <c r="B4334" s="318">
        <v>35493.694000000003</v>
      </c>
      <c r="C4334" s="355">
        <f t="shared" si="71"/>
        <v>0.29200000000128057</v>
      </c>
      <c r="D4334" s="420">
        <f t="shared" si="70"/>
        <v>0.14600000000064028</v>
      </c>
      <c r="H4334" s="337"/>
      <c r="I4334" s="333"/>
      <c r="J4334" s="82">
        <v>51</v>
      </c>
      <c r="K4334" s="82">
        <v>1</v>
      </c>
    </row>
    <row r="4335" spans="1:11" x14ac:dyDescent="0.3">
      <c r="A4335" s="317">
        <v>43083.554166608796</v>
      </c>
      <c r="B4335" s="318">
        <v>35493.995000000003</v>
      </c>
      <c r="C4335" s="355">
        <f t="shared" si="71"/>
        <v>0.30099999999947613</v>
      </c>
      <c r="D4335" s="420">
        <f t="shared" si="70"/>
        <v>0.15049999999973807</v>
      </c>
      <c r="H4335" s="337"/>
      <c r="I4335" s="333"/>
      <c r="J4335" s="82">
        <v>52</v>
      </c>
      <c r="K4335" s="319">
        <v>2</v>
      </c>
    </row>
    <row r="4336" spans="1:11" x14ac:dyDescent="0.3">
      <c r="A4336" s="317">
        <v>43083.59583327546</v>
      </c>
      <c r="B4336" s="318">
        <v>35494.294999999998</v>
      </c>
      <c r="C4336" s="355">
        <f t="shared" si="71"/>
        <v>0.29999999999563443</v>
      </c>
      <c r="D4336" s="420">
        <f t="shared" si="70"/>
        <v>0.14999999999781721</v>
      </c>
      <c r="H4336" s="337"/>
      <c r="I4336" s="333"/>
      <c r="J4336" s="82">
        <v>53</v>
      </c>
      <c r="K4336" s="320">
        <v>3</v>
      </c>
    </row>
    <row r="4337" spans="1:11" x14ac:dyDescent="0.3">
      <c r="A4337" s="317">
        <v>43083.637499942131</v>
      </c>
      <c r="B4337" s="318">
        <v>35494.588000000003</v>
      </c>
      <c r="C4337" s="355">
        <f t="shared" si="71"/>
        <v>0.29300000000512227</v>
      </c>
      <c r="D4337" s="420">
        <f t="shared" si="70"/>
        <v>0.14650000000256114</v>
      </c>
      <c r="H4337" s="337"/>
      <c r="I4337" s="333"/>
      <c r="J4337" s="82">
        <v>54</v>
      </c>
      <c r="K4337" s="321">
        <v>4</v>
      </c>
    </row>
    <row r="4338" spans="1:11" x14ac:dyDescent="0.3">
      <c r="A4338" s="317">
        <v>43083.679166608796</v>
      </c>
      <c r="B4338" s="318">
        <v>35494.879000000001</v>
      </c>
      <c r="C4338" s="355">
        <f t="shared" si="71"/>
        <v>0.29099999999743886</v>
      </c>
      <c r="D4338" s="420">
        <f t="shared" si="70"/>
        <v>0.14549999999871943</v>
      </c>
      <c r="H4338" s="337"/>
      <c r="I4338" s="333"/>
      <c r="J4338" s="82">
        <v>55</v>
      </c>
      <c r="K4338" s="82">
        <v>1</v>
      </c>
    </row>
    <row r="4339" spans="1:11" x14ac:dyDescent="0.3">
      <c r="A4339" s="317">
        <v>43083.72083327546</v>
      </c>
      <c r="B4339" s="318">
        <v>35495.180999999997</v>
      </c>
      <c r="C4339" s="355">
        <f t="shared" si="71"/>
        <v>0.30199999999604188</v>
      </c>
      <c r="D4339" s="420">
        <f t="shared" si="70"/>
        <v>0.15099999999802094</v>
      </c>
      <c r="H4339" s="337"/>
      <c r="I4339" s="333"/>
      <c r="J4339" s="82">
        <v>56</v>
      </c>
      <c r="K4339" s="319">
        <v>2</v>
      </c>
    </row>
    <row r="4340" spans="1:11" x14ac:dyDescent="0.3">
      <c r="A4340" s="317">
        <v>43083.762499942131</v>
      </c>
      <c r="B4340" s="318">
        <v>35495.472000000002</v>
      </c>
      <c r="C4340" s="355">
        <f t="shared" si="71"/>
        <v>0.29100000000471482</v>
      </c>
      <c r="D4340" s="420">
        <f t="shared" si="70"/>
        <v>0.14550000000235741</v>
      </c>
      <c r="H4340" s="337"/>
      <c r="I4340" s="333"/>
      <c r="J4340" s="82">
        <v>57</v>
      </c>
      <c r="K4340" s="320">
        <v>3</v>
      </c>
    </row>
    <row r="4341" spans="1:11" x14ac:dyDescent="0.3">
      <c r="A4341" s="317">
        <v>43083.804166608796</v>
      </c>
      <c r="B4341" s="318">
        <v>35495.749000000003</v>
      </c>
      <c r="C4341" s="355">
        <f t="shared" si="71"/>
        <v>0.27700000000186265</v>
      </c>
      <c r="D4341" s="420">
        <f t="shared" si="70"/>
        <v>0.13850000000093132</v>
      </c>
      <c r="H4341" s="337"/>
      <c r="I4341" s="333"/>
      <c r="J4341" s="82">
        <v>58</v>
      </c>
      <c r="K4341" s="321">
        <v>4</v>
      </c>
    </row>
    <row r="4342" spans="1:11" x14ac:dyDescent="0.3">
      <c r="A4342" s="317">
        <v>43083.84583327546</v>
      </c>
      <c r="B4342" s="318">
        <v>35496.038999999997</v>
      </c>
      <c r="C4342" s="355">
        <f t="shared" si="71"/>
        <v>0.28999999999359716</v>
      </c>
      <c r="D4342" s="420">
        <f t="shared" si="70"/>
        <v>0.14499999999679858</v>
      </c>
      <c r="H4342" s="337"/>
      <c r="I4342" s="333"/>
      <c r="J4342" s="82">
        <v>59</v>
      </c>
      <c r="K4342" s="82">
        <v>1</v>
      </c>
    </row>
    <row r="4343" spans="1:11" x14ac:dyDescent="0.3">
      <c r="A4343" s="317">
        <v>43083.887499942131</v>
      </c>
      <c r="B4343" s="318">
        <v>35496.33</v>
      </c>
      <c r="C4343" s="355">
        <f t="shared" si="71"/>
        <v>0.29100000000471482</v>
      </c>
      <c r="D4343" s="420">
        <f t="shared" si="70"/>
        <v>0.14550000000235741</v>
      </c>
      <c r="H4343" s="337"/>
      <c r="I4343" s="333"/>
      <c r="J4343" s="82">
        <v>60</v>
      </c>
      <c r="K4343" s="319">
        <v>2</v>
      </c>
    </row>
    <row r="4344" spans="1:11" x14ac:dyDescent="0.3">
      <c r="A4344" s="317">
        <v>43083.929166608796</v>
      </c>
      <c r="B4344" s="318">
        <v>35496.618000000002</v>
      </c>
      <c r="C4344" s="355">
        <f t="shared" si="71"/>
        <v>0.28800000000046566</v>
      </c>
      <c r="D4344" s="420">
        <f t="shared" si="70"/>
        <v>0.14400000000023283</v>
      </c>
      <c r="H4344" s="337"/>
      <c r="I4344" s="333"/>
      <c r="J4344" s="82">
        <v>61</v>
      </c>
      <c r="K4344" s="320">
        <v>3</v>
      </c>
    </row>
    <row r="4345" spans="1:11" x14ac:dyDescent="0.3">
      <c r="A4345" s="317">
        <v>43083.97083327546</v>
      </c>
      <c r="B4345" s="318">
        <v>35496.902000000002</v>
      </c>
      <c r="C4345" s="355">
        <f t="shared" si="71"/>
        <v>0.28399999999965075</v>
      </c>
      <c r="D4345" s="420">
        <f t="shared" si="70"/>
        <v>0.14199999999982538</v>
      </c>
      <c r="E4345" s="336">
        <f>SUM(C4322:C4345)*7.4805194805</f>
        <v>52.790025973893727</v>
      </c>
      <c r="F4345" s="324">
        <f>AVERAGE(D4322:D4345)</f>
        <v>0.14702083333334789</v>
      </c>
      <c r="G4345" s="324">
        <f>_xlfn.STDEV.S(D4322:D4345)</f>
        <v>3.5645573131088864E-3</v>
      </c>
      <c r="H4345" s="337"/>
      <c r="I4345" s="333"/>
      <c r="J4345" s="82">
        <v>62</v>
      </c>
      <c r="K4345" s="321">
        <v>4</v>
      </c>
    </row>
    <row r="4346" spans="1:11" x14ac:dyDescent="0.3">
      <c r="A4346" s="317">
        <v>43084.012499942131</v>
      </c>
      <c r="B4346" s="318">
        <v>35497.192999999999</v>
      </c>
      <c r="C4346" s="355">
        <f t="shared" si="71"/>
        <v>0.29099999999743886</v>
      </c>
      <c r="D4346" s="420">
        <f t="shared" si="70"/>
        <v>0.14549999999871943</v>
      </c>
      <c r="H4346" s="337"/>
      <c r="I4346" s="333"/>
      <c r="J4346" s="82">
        <v>63</v>
      </c>
      <c r="K4346" s="82">
        <v>1</v>
      </c>
    </row>
    <row r="4347" spans="1:11" x14ac:dyDescent="0.3">
      <c r="A4347" s="317">
        <v>43084.054166608796</v>
      </c>
      <c r="B4347" s="318">
        <v>35497.485999999997</v>
      </c>
      <c r="C4347" s="355">
        <f t="shared" si="71"/>
        <v>0.29299999999784632</v>
      </c>
      <c r="D4347" s="420">
        <f t="shared" si="70"/>
        <v>0.14649999999892316</v>
      </c>
      <c r="H4347" s="337"/>
      <c r="I4347" s="333"/>
      <c r="J4347" s="82">
        <v>64</v>
      </c>
      <c r="K4347" s="319">
        <v>2</v>
      </c>
    </row>
    <row r="4348" spans="1:11" x14ac:dyDescent="0.3">
      <c r="A4348" s="317">
        <v>43084.09583327546</v>
      </c>
      <c r="B4348" s="318">
        <v>35497.777000000002</v>
      </c>
      <c r="C4348" s="355">
        <f t="shared" si="71"/>
        <v>0.29100000000471482</v>
      </c>
      <c r="D4348" s="420">
        <f t="shared" si="70"/>
        <v>0.14550000000235741</v>
      </c>
      <c r="H4348" s="337"/>
      <c r="I4348" s="333"/>
      <c r="J4348" s="82">
        <v>65</v>
      </c>
      <c r="K4348" s="320">
        <v>3</v>
      </c>
    </row>
    <row r="4349" spans="1:11" x14ac:dyDescent="0.3">
      <c r="A4349" s="317">
        <v>43084.137499942131</v>
      </c>
      <c r="B4349" s="318">
        <v>35498.080000000002</v>
      </c>
      <c r="C4349" s="355">
        <f t="shared" si="71"/>
        <v>0.30299999999988358</v>
      </c>
      <c r="D4349" s="420">
        <f t="shared" si="70"/>
        <v>0.15149999999994179</v>
      </c>
      <c r="H4349" s="337"/>
      <c r="I4349" s="333"/>
      <c r="J4349" s="82">
        <v>66</v>
      </c>
      <c r="K4349" s="321">
        <v>4</v>
      </c>
    </row>
    <row r="4350" spans="1:11" x14ac:dyDescent="0.3">
      <c r="A4350" s="317">
        <v>43084.179166608796</v>
      </c>
      <c r="B4350" s="318">
        <v>35498.381000000001</v>
      </c>
      <c r="C4350" s="355">
        <f t="shared" si="71"/>
        <v>0.30099999999947613</v>
      </c>
      <c r="D4350" s="420">
        <f t="shared" si="70"/>
        <v>0.15049999999973807</v>
      </c>
      <c r="H4350" s="337"/>
      <c r="I4350" s="333"/>
      <c r="J4350" s="82">
        <v>67</v>
      </c>
      <c r="K4350" s="82">
        <v>1</v>
      </c>
    </row>
    <row r="4351" spans="1:11" x14ac:dyDescent="0.3">
      <c r="A4351" s="317">
        <v>43084.22083327546</v>
      </c>
      <c r="B4351" s="318">
        <v>35498.677000000003</v>
      </c>
      <c r="C4351" s="355">
        <f t="shared" si="71"/>
        <v>0.29600000000209548</v>
      </c>
      <c r="D4351" s="420">
        <f t="shared" si="70"/>
        <v>0.14800000000104774</v>
      </c>
      <c r="H4351" s="337"/>
      <c r="I4351" s="333"/>
      <c r="J4351" s="82">
        <v>68</v>
      </c>
      <c r="K4351" s="319">
        <v>2</v>
      </c>
    </row>
    <row r="4352" spans="1:11" x14ac:dyDescent="0.3">
      <c r="A4352" s="317">
        <v>43084.262499942131</v>
      </c>
      <c r="B4352" s="318">
        <v>35498.976999999999</v>
      </c>
      <c r="C4352" s="355">
        <f t="shared" si="71"/>
        <v>0.29999999999563443</v>
      </c>
      <c r="D4352" s="420">
        <f t="shared" si="70"/>
        <v>0.14999999999781721</v>
      </c>
      <c r="H4352" s="337"/>
      <c r="I4352" s="333"/>
      <c r="J4352" s="82">
        <v>69</v>
      </c>
      <c r="K4352" s="320">
        <v>3</v>
      </c>
    </row>
    <row r="4353" spans="1:11" x14ac:dyDescent="0.3">
      <c r="A4353" s="317">
        <v>43084.304166608796</v>
      </c>
      <c r="B4353" s="318">
        <v>35499.281000000003</v>
      </c>
      <c r="C4353" s="355">
        <f t="shared" si="71"/>
        <v>0.30400000000372529</v>
      </c>
      <c r="D4353" s="420">
        <f t="shared" si="70"/>
        <v>0.15200000000186265</v>
      </c>
      <c r="H4353" s="337"/>
      <c r="I4353" s="333"/>
      <c r="J4353" s="82">
        <v>70</v>
      </c>
      <c r="K4353" s="321">
        <v>4</v>
      </c>
    </row>
    <row r="4354" spans="1:11" x14ac:dyDescent="0.3">
      <c r="A4354" s="317">
        <v>43084.34583327546</v>
      </c>
      <c r="B4354" s="318">
        <v>35499.58</v>
      </c>
      <c r="C4354" s="355">
        <f t="shared" si="71"/>
        <v>0.29899999999906868</v>
      </c>
      <c r="D4354" s="420">
        <f t="shared" si="70"/>
        <v>0.14949999999953434</v>
      </c>
      <c r="H4354" s="337"/>
      <c r="I4354" s="333"/>
      <c r="J4354" s="82">
        <v>71</v>
      </c>
      <c r="K4354" s="82">
        <v>1</v>
      </c>
    </row>
    <row r="4355" spans="1:11" x14ac:dyDescent="0.3">
      <c r="A4355" s="317">
        <v>43084.387499942131</v>
      </c>
      <c r="B4355" s="318">
        <v>35499.872000000003</v>
      </c>
      <c r="C4355" s="355">
        <f t="shared" si="71"/>
        <v>0.29200000000128057</v>
      </c>
      <c r="D4355" s="420">
        <f t="shared" si="70"/>
        <v>0.14600000000064028</v>
      </c>
      <c r="H4355" s="337"/>
      <c r="I4355" s="333"/>
      <c r="J4355" s="82">
        <v>72</v>
      </c>
      <c r="K4355" s="319">
        <v>2</v>
      </c>
    </row>
    <row r="4356" spans="1:11" x14ac:dyDescent="0.3">
      <c r="A4356" s="317">
        <v>43084.429166608796</v>
      </c>
      <c r="B4356" s="318">
        <v>35500.178</v>
      </c>
      <c r="C4356" s="355">
        <f t="shared" si="71"/>
        <v>0.30599999999685679</v>
      </c>
      <c r="D4356" s="420">
        <f t="shared" si="70"/>
        <v>0.15299999999842839</v>
      </c>
      <c r="H4356" s="337"/>
      <c r="I4356" s="333"/>
      <c r="J4356" s="82">
        <v>73</v>
      </c>
      <c r="K4356" s="320">
        <v>3</v>
      </c>
    </row>
    <row r="4357" spans="1:11" x14ac:dyDescent="0.3">
      <c r="A4357" s="317">
        <v>43084.47083327546</v>
      </c>
      <c r="B4357" s="318">
        <v>35500.472000000002</v>
      </c>
      <c r="C4357" s="355">
        <f t="shared" si="71"/>
        <v>0.29400000000168802</v>
      </c>
      <c r="D4357" s="420">
        <f t="shared" si="70"/>
        <v>0.14700000000084401</v>
      </c>
      <c r="H4357" s="337"/>
      <c r="I4357" s="333"/>
      <c r="J4357" s="82">
        <v>74</v>
      </c>
      <c r="K4357" s="321">
        <v>4</v>
      </c>
    </row>
    <row r="4358" spans="1:11" x14ac:dyDescent="0.3">
      <c r="A4358" s="317">
        <v>43084.512499942131</v>
      </c>
      <c r="B4358" s="318">
        <v>35500.76</v>
      </c>
      <c r="C4358" s="355">
        <f t="shared" si="71"/>
        <v>0.28800000000046566</v>
      </c>
      <c r="D4358" s="420">
        <f t="shared" si="70"/>
        <v>0.14400000000023283</v>
      </c>
      <c r="H4358" s="337"/>
      <c r="I4358" s="333"/>
      <c r="J4358" s="82">
        <v>75</v>
      </c>
      <c r="K4358" s="82">
        <v>1</v>
      </c>
    </row>
    <row r="4359" spans="1:11" x14ac:dyDescent="0.3">
      <c r="A4359" s="317">
        <v>43084.554166608796</v>
      </c>
      <c r="B4359" s="318">
        <v>35501.063000000002</v>
      </c>
      <c r="C4359" s="355">
        <f t="shared" si="71"/>
        <v>0.30299999999988358</v>
      </c>
      <c r="D4359" s="420">
        <f t="shared" si="70"/>
        <v>0.15149999999994179</v>
      </c>
      <c r="H4359" s="337"/>
      <c r="I4359" s="333"/>
      <c r="J4359" s="82">
        <v>76</v>
      </c>
      <c r="K4359" s="319">
        <v>2</v>
      </c>
    </row>
    <row r="4360" spans="1:11" x14ac:dyDescent="0.3">
      <c r="A4360" s="317">
        <v>43084.59583327546</v>
      </c>
      <c r="B4360" s="318">
        <v>35501.362000000001</v>
      </c>
      <c r="C4360" s="355">
        <f t="shared" si="71"/>
        <v>0.29899999999906868</v>
      </c>
      <c r="D4360" s="420">
        <f t="shared" si="70"/>
        <v>0.14949999999953434</v>
      </c>
      <c r="H4360" s="337"/>
      <c r="I4360" s="333"/>
      <c r="J4360" s="82">
        <v>77</v>
      </c>
      <c r="K4360" s="320">
        <v>3</v>
      </c>
    </row>
    <row r="4361" spans="1:11" x14ac:dyDescent="0.3">
      <c r="A4361" s="317">
        <v>43084.637499942131</v>
      </c>
      <c r="B4361" s="318">
        <v>35501.648999999998</v>
      </c>
      <c r="C4361" s="355">
        <f t="shared" si="71"/>
        <v>0.28699999999662396</v>
      </c>
      <c r="D4361" s="420">
        <f t="shared" si="70"/>
        <v>0.14349999999831198</v>
      </c>
      <c r="H4361" s="337"/>
      <c r="I4361" s="333"/>
      <c r="J4361" s="82">
        <v>78</v>
      </c>
      <c r="K4361" s="321">
        <v>4</v>
      </c>
    </row>
    <row r="4362" spans="1:11" x14ac:dyDescent="0.3">
      <c r="A4362" s="317">
        <v>43084.679166608796</v>
      </c>
      <c r="B4362" s="318">
        <v>35501.93</v>
      </c>
      <c r="C4362" s="355">
        <f t="shared" si="71"/>
        <v>0.28100000000267755</v>
      </c>
      <c r="D4362" s="420">
        <f t="shared" si="70"/>
        <v>0.14050000000133878</v>
      </c>
      <c r="H4362" s="337"/>
      <c r="I4362" s="333"/>
      <c r="J4362" s="82">
        <v>79</v>
      </c>
      <c r="K4362" s="82">
        <v>1</v>
      </c>
    </row>
    <row r="4363" spans="1:11" x14ac:dyDescent="0.3">
      <c r="A4363" s="317">
        <v>43084.72083327546</v>
      </c>
      <c r="B4363" s="318">
        <v>35502.22</v>
      </c>
      <c r="C4363" s="355">
        <f t="shared" si="71"/>
        <v>0.29000000000087311</v>
      </c>
      <c r="D4363" s="420">
        <f t="shared" si="70"/>
        <v>0.14500000000043656</v>
      </c>
      <c r="H4363" s="337"/>
      <c r="I4363" s="333"/>
      <c r="J4363" s="82">
        <v>80</v>
      </c>
      <c r="K4363" s="319">
        <v>2</v>
      </c>
    </row>
    <row r="4364" spans="1:11" x14ac:dyDescent="0.3">
      <c r="A4364" s="317">
        <v>43084.762499942131</v>
      </c>
      <c r="B4364" s="318">
        <v>35502.508000000002</v>
      </c>
      <c r="C4364" s="355">
        <f t="shared" si="71"/>
        <v>0.28800000000046566</v>
      </c>
      <c r="D4364" s="420">
        <f t="shared" si="70"/>
        <v>0.14400000000023283</v>
      </c>
      <c r="H4364" s="337"/>
      <c r="I4364" s="333"/>
      <c r="J4364" s="82">
        <v>81</v>
      </c>
      <c r="K4364" s="320">
        <v>3</v>
      </c>
    </row>
    <row r="4365" spans="1:11" x14ac:dyDescent="0.3">
      <c r="A4365" s="317">
        <v>43084.804166608796</v>
      </c>
      <c r="B4365" s="318">
        <v>35502.781999999999</v>
      </c>
      <c r="C4365" s="355">
        <f t="shared" si="71"/>
        <v>0.27399999999761349</v>
      </c>
      <c r="D4365" s="420">
        <f t="shared" si="70"/>
        <v>0.13699999999880674</v>
      </c>
      <c r="H4365" s="337"/>
      <c r="I4365" s="333"/>
      <c r="J4365" s="82">
        <v>82</v>
      </c>
      <c r="K4365" s="321">
        <v>4</v>
      </c>
    </row>
    <row r="4366" spans="1:11" x14ac:dyDescent="0.3">
      <c r="A4366" s="317">
        <v>43084.84583327546</v>
      </c>
      <c r="B4366" s="318">
        <v>35503.078000000001</v>
      </c>
      <c r="C4366" s="355">
        <f t="shared" si="71"/>
        <v>0.29600000000209548</v>
      </c>
      <c r="D4366" s="420">
        <f t="shared" si="70"/>
        <v>0.14800000000104774</v>
      </c>
      <c r="H4366" s="337"/>
      <c r="I4366" s="333"/>
      <c r="J4366" s="82">
        <v>83</v>
      </c>
      <c r="K4366" s="82">
        <v>1</v>
      </c>
    </row>
    <row r="4367" spans="1:11" x14ac:dyDescent="0.3">
      <c r="A4367" s="317">
        <v>43084.887499942131</v>
      </c>
      <c r="B4367" s="318">
        <v>35503.362000000001</v>
      </c>
      <c r="C4367" s="355">
        <f t="shared" si="71"/>
        <v>0.28399999999965075</v>
      </c>
      <c r="D4367" s="420">
        <f t="shared" si="70"/>
        <v>0.14199999999982538</v>
      </c>
      <c r="H4367" s="337"/>
      <c r="I4367" s="333"/>
      <c r="J4367" s="82">
        <v>84</v>
      </c>
      <c r="K4367" s="319">
        <v>2</v>
      </c>
    </row>
    <row r="4368" spans="1:11" x14ac:dyDescent="0.3">
      <c r="A4368" s="317">
        <v>43084.929166608796</v>
      </c>
      <c r="B4368" s="318">
        <v>35503.64</v>
      </c>
      <c r="C4368" s="355">
        <f t="shared" si="71"/>
        <v>0.27799999999842839</v>
      </c>
      <c r="D4368" s="420">
        <f t="shared" si="70"/>
        <v>0.1389999999992142</v>
      </c>
      <c r="H4368" s="337"/>
      <c r="I4368" s="333"/>
      <c r="J4368" s="82">
        <v>85</v>
      </c>
      <c r="K4368" s="320">
        <v>3</v>
      </c>
    </row>
    <row r="4369" spans="1:12" x14ac:dyDescent="0.3">
      <c r="A4369" s="317">
        <v>43084.97083327546</v>
      </c>
      <c r="B4369" s="318">
        <v>35503.927000000003</v>
      </c>
      <c r="C4369" s="355">
        <f t="shared" si="71"/>
        <v>0.28700000000389991</v>
      </c>
      <c r="D4369" s="420">
        <f t="shared" si="70"/>
        <v>0.14350000000194996</v>
      </c>
      <c r="E4369" s="336">
        <f>SUM(C4346:C4369)*7.4805194805</f>
        <v>52.550649350523386</v>
      </c>
      <c r="F4369" s="324">
        <f>AVERAGE(D4346:D4369)</f>
        <v>0.14635416666669698</v>
      </c>
      <c r="G4369" s="324">
        <f>_xlfn.STDEV.S(D4346:D4369)</f>
        <v>4.2259014131207596E-3</v>
      </c>
      <c r="H4369" s="337"/>
      <c r="I4369" s="333"/>
      <c r="J4369" s="82">
        <v>86</v>
      </c>
      <c r="K4369" s="321">
        <v>4</v>
      </c>
    </row>
    <row r="4370" spans="1:12" x14ac:dyDescent="0.3">
      <c r="A4370" s="317">
        <v>43085.012499942131</v>
      </c>
      <c r="B4370" s="318">
        <v>35504.220999999998</v>
      </c>
      <c r="C4370" s="355">
        <f t="shared" si="71"/>
        <v>0.29399999999441206</v>
      </c>
      <c r="D4370" s="420">
        <f t="shared" si="70"/>
        <v>0.14699999999720603</v>
      </c>
      <c r="H4370" s="337"/>
      <c r="I4370" s="333"/>
      <c r="J4370" s="82">
        <v>87</v>
      </c>
      <c r="K4370" s="82">
        <v>1</v>
      </c>
    </row>
    <row r="4371" spans="1:12" x14ac:dyDescent="0.3">
      <c r="A4371" s="317">
        <v>43085.054166608796</v>
      </c>
      <c r="B4371" s="318">
        <v>35504.512000000002</v>
      </c>
      <c r="C4371" s="355">
        <f t="shared" si="71"/>
        <v>0.29100000000471482</v>
      </c>
      <c r="D4371" s="420">
        <f t="shared" si="70"/>
        <v>0.14550000000235741</v>
      </c>
      <c r="H4371" s="337"/>
      <c r="I4371" s="333"/>
      <c r="J4371" s="82">
        <v>88</v>
      </c>
      <c r="K4371" s="319">
        <v>2</v>
      </c>
    </row>
    <row r="4372" spans="1:12" x14ac:dyDescent="0.3">
      <c r="A4372" s="317">
        <v>43085.085416666669</v>
      </c>
      <c r="B4372" s="318">
        <v>35504.794999999998</v>
      </c>
      <c r="C4372" s="355">
        <f t="shared" si="71"/>
        <v>0.28299999999580905</v>
      </c>
      <c r="D4372" s="420">
        <f t="shared" ref="D4372:D4450" si="72">C4372/2</f>
        <v>0.14149999999790452</v>
      </c>
      <c r="H4372" s="337"/>
      <c r="I4372" s="333"/>
      <c r="J4372" s="82">
        <v>1</v>
      </c>
      <c r="K4372" s="320">
        <v>3</v>
      </c>
      <c r="L4372" s="345" t="s">
        <v>313</v>
      </c>
    </row>
    <row r="4373" spans="1:12" x14ac:dyDescent="0.3">
      <c r="A4373" s="317">
        <v>43085.127083333333</v>
      </c>
      <c r="B4373" s="318">
        <v>35505.091</v>
      </c>
      <c r="C4373" s="355">
        <f t="shared" si="71"/>
        <v>0.29600000000209548</v>
      </c>
      <c r="D4373" s="420">
        <f t="shared" si="72"/>
        <v>0.14800000000104774</v>
      </c>
      <c r="H4373" s="337"/>
      <c r="I4373" s="333"/>
      <c r="J4373" s="82">
        <v>2</v>
      </c>
      <c r="K4373" s="321">
        <v>4</v>
      </c>
    </row>
    <row r="4374" spans="1:12" x14ac:dyDescent="0.3">
      <c r="A4374" s="317">
        <v>43085.168749999997</v>
      </c>
      <c r="B4374" s="318">
        <v>35505.389000000003</v>
      </c>
      <c r="C4374" s="355">
        <f t="shared" si="71"/>
        <v>0.29800000000250293</v>
      </c>
      <c r="D4374" s="420">
        <f t="shared" si="72"/>
        <v>0.14900000000125146</v>
      </c>
      <c r="H4374" s="337"/>
      <c r="I4374" s="333"/>
      <c r="J4374" s="82">
        <v>3</v>
      </c>
      <c r="K4374" s="82">
        <v>1</v>
      </c>
    </row>
    <row r="4375" spans="1:12" x14ac:dyDescent="0.3">
      <c r="A4375" s="317">
        <v>43085.210416608796</v>
      </c>
      <c r="B4375" s="318">
        <v>35505.678999999996</v>
      </c>
      <c r="C4375" s="355">
        <f t="shared" si="71"/>
        <v>0.28999999999359716</v>
      </c>
      <c r="D4375" s="420">
        <f t="shared" si="72"/>
        <v>0.14499999999679858</v>
      </c>
      <c r="H4375" s="337"/>
      <c r="I4375" s="333"/>
      <c r="J4375" s="82">
        <v>4</v>
      </c>
      <c r="K4375" s="319">
        <v>2</v>
      </c>
    </row>
    <row r="4376" spans="1:12" x14ac:dyDescent="0.3">
      <c r="A4376" s="317">
        <v>43085.25208327546</v>
      </c>
      <c r="B4376" s="318">
        <v>35505.982000000004</v>
      </c>
      <c r="C4376" s="355">
        <f t="shared" si="71"/>
        <v>0.30300000000715954</v>
      </c>
      <c r="D4376" s="420">
        <f t="shared" si="72"/>
        <v>0.15150000000357977</v>
      </c>
      <c r="H4376" s="337"/>
      <c r="I4376" s="333"/>
      <c r="J4376" s="82">
        <v>5</v>
      </c>
      <c r="K4376" s="320">
        <v>3</v>
      </c>
    </row>
    <row r="4377" spans="1:12" x14ac:dyDescent="0.3">
      <c r="A4377" s="317">
        <v>43085.293749942131</v>
      </c>
      <c r="B4377" s="318">
        <v>35506.290999999997</v>
      </c>
      <c r="C4377" s="355">
        <f t="shared" si="71"/>
        <v>0.30899999999382999</v>
      </c>
      <c r="D4377" s="420">
        <f t="shared" si="72"/>
        <v>0.15449999999691499</v>
      </c>
      <c r="H4377" s="337"/>
      <c r="I4377" s="333"/>
      <c r="J4377" s="82">
        <v>6</v>
      </c>
      <c r="K4377" s="321">
        <v>4</v>
      </c>
    </row>
    <row r="4378" spans="1:12" x14ac:dyDescent="0.3">
      <c r="A4378" s="317">
        <v>43085.335416608796</v>
      </c>
      <c r="B4378" s="318">
        <v>35506.589</v>
      </c>
      <c r="C4378" s="355">
        <f t="shared" si="71"/>
        <v>0.29800000000250293</v>
      </c>
      <c r="D4378" s="420">
        <f t="shared" si="72"/>
        <v>0.14900000000125146</v>
      </c>
      <c r="H4378" s="337"/>
      <c r="I4378" s="333"/>
      <c r="J4378" s="82">
        <v>7</v>
      </c>
      <c r="K4378" s="82">
        <v>1</v>
      </c>
    </row>
    <row r="4379" spans="1:12" x14ac:dyDescent="0.3">
      <c r="A4379" s="317">
        <v>43085.37708327546</v>
      </c>
      <c r="B4379" s="318">
        <v>35506.874000000003</v>
      </c>
      <c r="C4379" s="355">
        <f t="shared" si="71"/>
        <v>0.28500000000349246</v>
      </c>
      <c r="D4379" s="420">
        <f t="shared" si="72"/>
        <v>0.14250000000174623</v>
      </c>
      <c r="H4379" s="337"/>
      <c r="I4379" s="333"/>
      <c r="J4379" s="82">
        <v>8</v>
      </c>
      <c r="K4379" s="319">
        <v>2</v>
      </c>
    </row>
    <row r="4380" spans="1:12" x14ac:dyDescent="0.3">
      <c r="A4380" s="317">
        <v>43085.418749942131</v>
      </c>
      <c r="B4380" s="318">
        <v>35507.169000000002</v>
      </c>
      <c r="C4380" s="355">
        <f t="shared" si="71"/>
        <v>0.29499999999825377</v>
      </c>
      <c r="D4380" s="420">
        <f t="shared" si="72"/>
        <v>0.14749999999912689</v>
      </c>
      <c r="H4380" s="337"/>
      <c r="I4380" s="333"/>
      <c r="J4380" s="82">
        <v>9</v>
      </c>
      <c r="K4380" s="320">
        <v>3</v>
      </c>
    </row>
    <row r="4381" spans="1:12" x14ac:dyDescent="0.3">
      <c r="A4381" s="317">
        <v>43085.460416608796</v>
      </c>
      <c r="B4381" s="318">
        <v>35507.462</v>
      </c>
      <c r="C4381" s="355">
        <f t="shared" si="71"/>
        <v>0.29299999999784632</v>
      </c>
      <c r="D4381" s="420">
        <f t="shared" si="72"/>
        <v>0.14649999999892316</v>
      </c>
      <c r="H4381" s="337"/>
      <c r="I4381" s="333"/>
      <c r="J4381" s="82">
        <v>10</v>
      </c>
      <c r="K4381" s="321">
        <v>4</v>
      </c>
    </row>
    <row r="4382" spans="1:12" x14ac:dyDescent="0.3">
      <c r="A4382" s="317">
        <v>43085.50208327546</v>
      </c>
      <c r="B4382" s="318">
        <v>35507.745000000003</v>
      </c>
      <c r="C4382" s="355">
        <f t="shared" si="71"/>
        <v>0.28300000000308501</v>
      </c>
      <c r="D4382" s="420">
        <f t="shared" si="72"/>
        <v>0.1415000000015425</v>
      </c>
      <c r="H4382" s="337"/>
      <c r="I4382" s="333"/>
      <c r="J4382" s="82">
        <v>11</v>
      </c>
      <c r="K4382" s="82">
        <v>1</v>
      </c>
    </row>
    <row r="4383" spans="1:12" x14ac:dyDescent="0.3">
      <c r="A4383" s="317">
        <v>43085.543749942131</v>
      </c>
      <c r="B4383" s="318">
        <v>35508.04</v>
      </c>
      <c r="C4383" s="355">
        <f t="shared" si="71"/>
        <v>0.29499999999825377</v>
      </c>
      <c r="D4383" s="420">
        <f t="shared" si="72"/>
        <v>0.14749999999912689</v>
      </c>
      <c r="H4383" s="337"/>
      <c r="I4383" s="333"/>
      <c r="J4383" s="82">
        <v>12</v>
      </c>
      <c r="K4383" s="319">
        <v>2</v>
      </c>
    </row>
    <row r="4384" spans="1:12" x14ac:dyDescent="0.3">
      <c r="A4384" s="317">
        <v>43085.585416608796</v>
      </c>
      <c r="B4384" s="318">
        <v>35508.330999999998</v>
      </c>
      <c r="C4384" s="355">
        <f t="shared" si="71"/>
        <v>0.29099999999743886</v>
      </c>
      <c r="D4384" s="420">
        <f t="shared" si="72"/>
        <v>0.14549999999871943</v>
      </c>
      <c r="H4384" s="337"/>
      <c r="I4384" s="333"/>
      <c r="J4384" s="82">
        <v>13</v>
      </c>
      <c r="K4384" s="320">
        <v>3</v>
      </c>
    </row>
    <row r="4385" spans="1:11" x14ac:dyDescent="0.3">
      <c r="A4385" s="317">
        <v>43085.62708327546</v>
      </c>
      <c r="B4385" s="318">
        <v>35508.620000000003</v>
      </c>
      <c r="C4385" s="355">
        <f t="shared" si="71"/>
        <v>0.28900000000430737</v>
      </c>
      <c r="D4385" s="420">
        <f t="shared" si="72"/>
        <v>0.14450000000215368</v>
      </c>
      <c r="H4385" s="337"/>
      <c r="I4385" s="333"/>
      <c r="J4385" s="82">
        <v>14</v>
      </c>
      <c r="K4385" s="321">
        <v>4</v>
      </c>
    </row>
    <row r="4386" spans="1:11" x14ac:dyDescent="0.3">
      <c r="A4386" s="317">
        <v>43085.668749942131</v>
      </c>
      <c r="B4386" s="318">
        <v>35508.904999999999</v>
      </c>
      <c r="C4386" s="355">
        <f t="shared" ref="C4386:C4464" si="73">B4386-B4385</f>
        <v>0.2849999999962165</v>
      </c>
      <c r="D4386" s="420">
        <f t="shared" si="72"/>
        <v>0.14249999999810825</v>
      </c>
      <c r="H4386" s="337"/>
      <c r="I4386" s="333"/>
      <c r="J4386" s="82">
        <v>15</v>
      </c>
      <c r="K4386" s="82">
        <v>1</v>
      </c>
    </row>
    <row r="4387" spans="1:11" x14ac:dyDescent="0.3">
      <c r="A4387" s="317">
        <v>43085.710416608796</v>
      </c>
      <c r="B4387" s="318">
        <v>35509.201000000001</v>
      </c>
      <c r="C4387" s="355">
        <f t="shared" si="73"/>
        <v>0.29600000000209548</v>
      </c>
      <c r="D4387" s="420">
        <f t="shared" si="72"/>
        <v>0.14800000000104774</v>
      </c>
      <c r="H4387" s="337"/>
      <c r="I4387" s="333"/>
      <c r="J4387" s="82">
        <v>16</v>
      </c>
      <c r="K4387" s="319">
        <v>2</v>
      </c>
    </row>
    <row r="4388" spans="1:11" x14ac:dyDescent="0.3">
      <c r="A4388" s="317">
        <v>43085.75208327546</v>
      </c>
      <c r="B4388" s="318">
        <v>35509.487000000001</v>
      </c>
      <c r="C4388" s="355">
        <f t="shared" si="73"/>
        <v>0.28600000000005821</v>
      </c>
      <c r="D4388" s="420">
        <f t="shared" si="72"/>
        <v>0.1430000000000291</v>
      </c>
      <c r="H4388" s="337"/>
      <c r="I4388" s="333"/>
      <c r="J4388" s="82">
        <v>17</v>
      </c>
      <c r="K4388" s="320">
        <v>3</v>
      </c>
    </row>
    <row r="4389" spans="1:11" x14ac:dyDescent="0.3">
      <c r="A4389" s="317">
        <v>43085.793749942131</v>
      </c>
      <c r="B4389" s="318">
        <v>35509.762999999999</v>
      </c>
      <c r="C4389" s="355">
        <f t="shared" si="73"/>
        <v>0.27599999999802094</v>
      </c>
      <c r="D4389" s="420">
        <f t="shared" si="72"/>
        <v>0.13799999999901047</v>
      </c>
      <c r="H4389" s="337"/>
      <c r="I4389" s="333"/>
      <c r="J4389" s="82">
        <v>18</v>
      </c>
      <c r="K4389" s="321">
        <v>4</v>
      </c>
    </row>
    <row r="4390" spans="1:11" x14ac:dyDescent="0.3">
      <c r="A4390" s="317">
        <v>43085.835416608796</v>
      </c>
      <c r="B4390" s="318">
        <v>35510.053999999996</v>
      </c>
      <c r="C4390" s="355">
        <f t="shared" si="73"/>
        <v>0.29099999999743886</v>
      </c>
      <c r="D4390" s="420">
        <f t="shared" si="72"/>
        <v>0.14549999999871943</v>
      </c>
      <c r="H4390" s="337"/>
      <c r="I4390" s="333"/>
      <c r="J4390" s="82">
        <v>19</v>
      </c>
      <c r="K4390" s="82">
        <v>1</v>
      </c>
    </row>
    <row r="4391" spans="1:11" x14ac:dyDescent="0.3">
      <c r="A4391" s="317">
        <v>43085.87708327546</v>
      </c>
      <c r="B4391" s="318">
        <v>35510.347999999998</v>
      </c>
      <c r="C4391" s="355">
        <f t="shared" si="73"/>
        <v>0.29400000000168802</v>
      </c>
      <c r="D4391" s="420">
        <f t="shared" si="72"/>
        <v>0.14700000000084401</v>
      </c>
      <c r="H4391" s="337"/>
      <c r="I4391" s="333"/>
      <c r="J4391" s="82">
        <v>20</v>
      </c>
      <c r="K4391" s="319">
        <v>2</v>
      </c>
    </row>
    <row r="4392" spans="1:11" x14ac:dyDescent="0.3">
      <c r="A4392" s="317">
        <v>43085.918749942131</v>
      </c>
      <c r="B4392" s="318">
        <v>35510.631000000001</v>
      </c>
      <c r="C4392" s="355">
        <f t="shared" si="73"/>
        <v>0.28300000000308501</v>
      </c>
      <c r="D4392" s="420">
        <f t="shared" si="72"/>
        <v>0.1415000000015425</v>
      </c>
      <c r="H4392" s="337"/>
      <c r="I4392" s="333"/>
      <c r="J4392" s="82">
        <v>21</v>
      </c>
      <c r="K4392" s="320">
        <v>3</v>
      </c>
    </row>
    <row r="4393" spans="1:11" x14ac:dyDescent="0.3">
      <c r="A4393" s="317">
        <v>43085.960416608796</v>
      </c>
      <c r="B4393" s="318">
        <v>35510.917000000001</v>
      </c>
      <c r="C4393" s="355">
        <f t="shared" si="73"/>
        <v>0.28600000000005821</v>
      </c>
      <c r="D4393" s="420">
        <f t="shared" si="72"/>
        <v>0.1430000000000291</v>
      </c>
      <c r="E4393" s="336">
        <f>SUM(C4370:C4393)*7.4805194805</f>
        <v>52.288831168679756</v>
      </c>
      <c r="F4393" s="324">
        <f>AVERAGE(D4370:D4393)</f>
        <v>0.14562499999995757</v>
      </c>
      <c r="G4393" s="324">
        <f>_xlfn.STDEV.S(D4370:D4393)</f>
        <v>3.6303371505130755E-3</v>
      </c>
      <c r="H4393" s="337"/>
      <c r="I4393" s="333"/>
      <c r="J4393" s="82">
        <v>22</v>
      </c>
      <c r="K4393" s="321">
        <v>4</v>
      </c>
    </row>
    <row r="4394" spans="1:11" x14ac:dyDescent="0.3">
      <c r="A4394" s="317">
        <v>43086.00208327546</v>
      </c>
      <c r="B4394" s="318">
        <v>35511.21</v>
      </c>
      <c r="C4394" s="355">
        <f t="shared" si="73"/>
        <v>0.29299999999784632</v>
      </c>
      <c r="D4394" s="420">
        <f t="shared" si="72"/>
        <v>0.14649999999892316</v>
      </c>
      <c r="H4394" s="337"/>
      <c r="I4394" s="333"/>
      <c r="J4394" s="82">
        <v>23</v>
      </c>
      <c r="K4394" s="82">
        <v>1</v>
      </c>
    </row>
    <row r="4395" spans="1:11" x14ac:dyDescent="0.3">
      <c r="A4395" s="317">
        <v>43086.043749942131</v>
      </c>
      <c r="B4395" s="318">
        <v>35511.5</v>
      </c>
      <c r="C4395" s="355">
        <f t="shared" si="73"/>
        <v>0.29000000000087311</v>
      </c>
      <c r="D4395" s="420">
        <f t="shared" si="72"/>
        <v>0.14500000000043656</v>
      </c>
      <c r="H4395" s="337"/>
      <c r="I4395" s="333"/>
      <c r="J4395" s="82">
        <v>24</v>
      </c>
      <c r="K4395" s="319">
        <v>2</v>
      </c>
    </row>
    <row r="4396" spans="1:11" x14ac:dyDescent="0.3">
      <c r="A4396" s="317">
        <v>43086.085416608796</v>
      </c>
      <c r="B4396" s="318">
        <v>35511.784</v>
      </c>
      <c r="C4396" s="355">
        <f t="shared" si="73"/>
        <v>0.28399999999965075</v>
      </c>
      <c r="D4396" s="420">
        <f t="shared" si="72"/>
        <v>0.14199999999982538</v>
      </c>
      <c r="H4396" s="337"/>
      <c r="I4396" s="333"/>
      <c r="J4396" s="82">
        <v>25</v>
      </c>
      <c r="K4396" s="320">
        <v>3</v>
      </c>
    </row>
    <row r="4397" spans="1:11" x14ac:dyDescent="0.3">
      <c r="A4397" s="317">
        <v>43086.12708327546</v>
      </c>
      <c r="B4397" s="318">
        <v>35512.065999999999</v>
      </c>
      <c r="C4397" s="355">
        <f t="shared" si="73"/>
        <v>0.2819999999992433</v>
      </c>
      <c r="D4397" s="420">
        <f t="shared" si="72"/>
        <v>0.14099999999962165</v>
      </c>
      <c r="H4397" s="337"/>
      <c r="I4397" s="333"/>
      <c r="J4397" s="82">
        <v>26</v>
      </c>
      <c r="K4397" s="321">
        <v>4</v>
      </c>
    </row>
    <row r="4398" spans="1:11" x14ac:dyDescent="0.3">
      <c r="A4398" s="317">
        <v>43086.168749942131</v>
      </c>
      <c r="B4398" s="318">
        <v>35512.362000000001</v>
      </c>
      <c r="C4398" s="355">
        <f t="shared" si="73"/>
        <v>0.29600000000209548</v>
      </c>
      <c r="D4398" s="420">
        <f t="shared" si="72"/>
        <v>0.14800000000104774</v>
      </c>
      <c r="H4398" s="337"/>
      <c r="I4398" s="333"/>
      <c r="J4398" s="82">
        <v>27</v>
      </c>
      <c r="K4398" s="82">
        <v>1</v>
      </c>
    </row>
    <row r="4399" spans="1:11" x14ac:dyDescent="0.3">
      <c r="A4399" s="317">
        <v>43086.210416608796</v>
      </c>
      <c r="B4399" s="318">
        <v>35512.652000000002</v>
      </c>
      <c r="C4399" s="355">
        <f t="shared" si="73"/>
        <v>0.29000000000087311</v>
      </c>
      <c r="D4399" s="420">
        <f t="shared" si="72"/>
        <v>0.14500000000043656</v>
      </c>
      <c r="H4399" s="337"/>
      <c r="I4399" s="333"/>
      <c r="J4399" s="82">
        <v>28</v>
      </c>
      <c r="K4399" s="319">
        <v>2</v>
      </c>
    </row>
    <row r="4400" spans="1:11" x14ac:dyDescent="0.3">
      <c r="A4400" s="317">
        <v>43086.25208327546</v>
      </c>
      <c r="B4400" s="318">
        <v>35512.953000000001</v>
      </c>
      <c r="C4400" s="355">
        <f t="shared" si="73"/>
        <v>0.30099999999947613</v>
      </c>
      <c r="D4400" s="420">
        <f t="shared" si="72"/>
        <v>0.15049999999973807</v>
      </c>
      <c r="H4400" s="337"/>
      <c r="I4400" s="333"/>
      <c r="J4400" s="82">
        <v>29</v>
      </c>
      <c r="K4400" s="320">
        <v>3</v>
      </c>
    </row>
    <row r="4401" spans="1:11" x14ac:dyDescent="0.3">
      <c r="A4401" s="317">
        <v>43086.293749942131</v>
      </c>
      <c r="B4401" s="318">
        <v>35513.26</v>
      </c>
      <c r="C4401" s="355">
        <f t="shared" si="73"/>
        <v>0.30700000000069849</v>
      </c>
      <c r="D4401" s="420">
        <f t="shared" si="72"/>
        <v>0.15350000000034925</v>
      </c>
      <c r="H4401" s="337"/>
      <c r="I4401" s="333"/>
      <c r="J4401" s="82">
        <v>30</v>
      </c>
      <c r="K4401" s="321">
        <v>4</v>
      </c>
    </row>
    <row r="4402" spans="1:11" x14ac:dyDescent="0.3">
      <c r="A4402" s="317">
        <v>43086.335416608796</v>
      </c>
      <c r="B4402" s="318">
        <v>35513.557999999997</v>
      </c>
      <c r="C4402" s="355">
        <f t="shared" si="73"/>
        <v>0.29799999999522697</v>
      </c>
      <c r="D4402" s="420">
        <f t="shared" si="72"/>
        <v>0.14899999999761349</v>
      </c>
      <c r="H4402" s="337"/>
      <c r="I4402" s="333"/>
      <c r="J4402" s="82">
        <v>31</v>
      </c>
      <c r="K4402" s="82">
        <v>1</v>
      </c>
    </row>
    <row r="4403" spans="1:11" x14ac:dyDescent="0.3">
      <c r="A4403" s="317">
        <v>43086.37708327546</v>
      </c>
      <c r="B4403" s="318">
        <v>35513.851000000002</v>
      </c>
      <c r="C4403" s="355">
        <f t="shared" si="73"/>
        <v>0.29300000000512227</v>
      </c>
      <c r="D4403" s="420">
        <f t="shared" si="72"/>
        <v>0.14650000000256114</v>
      </c>
      <c r="H4403" s="337"/>
      <c r="I4403" s="333"/>
      <c r="J4403" s="82">
        <v>32</v>
      </c>
      <c r="K4403" s="319">
        <v>2</v>
      </c>
    </row>
    <row r="4404" spans="1:11" x14ac:dyDescent="0.3">
      <c r="A4404" s="317">
        <v>43086.418749942131</v>
      </c>
      <c r="B4404" s="318">
        <v>35514.158000000003</v>
      </c>
      <c r="C4404" s="355">
        <f t="shared" si="73"/>
        <v>0.30700000000069849</v>
      </c>
      <c r="D4404" s="420">
        <f t="shared" si="72"/>
        <v>0.15350000000034925</v>
      </c>
      <c r="H4404" s="337"/>
      <c r="I4404" s="333"/>
      <c r="J4404" s="82">
        <v>33</v>
      </c>
      <c r="K4404" s="320">
        <v>3</v>
      </c>
    </row>
    <row r="4405" spans="1:11" x14ac:dyDescent="0.3">
      <c r="A4405" s="317">
        <v>43086.460416608796</v>
      </c>
      <c r="B4405" s="318">
        <v>35514.449000000001</v>
      </c>
      <c r="C4405" s="355">
        <f t="shared" si="73"/>
        <v>0.29099999999743886</v>
      </c>
      <c r="D4405" s="420">
        <f t="shared" si="72"/>
        <v>0.14549999999871943</v>
      </c>
      <c r="H4405" s="337"/>
      <c r="I4405" s="333"/>
      <c r="J4405" s="82">
        <v>34</v>
      </c>
      <c r="K4405" s="321">
        <v>4</v>
      </c>
    </row>
    <row r="4406" spans="1:11" x14ac:dyDescent="0.3">
      <c r="A4406" s="317">
        <v>43086.50208327546</v>
      </c>
      <c r="B4406" s="318">
        <v>35514.735000000001</v>
      </c>
      <c r="C4406" s="355">
        <f t="shared" si="73"/>
        <v>0.28600000000005821</v>
      </c>
      <c r="D4406" s="420">
        <f t="shared" si="72"/>
        <v>0.1430000000000291</v>
      </c>
      <c r="H4406" s="337"/>
      <c r="I4406" s="333"/>
      <c r="J4406" s="82">
        <v>35</v>
      </c>
      <c r="K4406" s="82">
        <v>1</v>
      </c>
    </row>
    <row r="4407" spans="1:11" x14ac:dyDescent="0.3">
      <c r="A4407" s="317">
        <v>43086.543749942131</v>
      </c>
      <c r="B4407" s="318">
        <v>35515.034</v>
      </c>
      <c r="C4407" s="355">
        <f t="shared" si="73"/>
        <v>0.29899999999906868</v>
      </c>
      <c r="D4407" s="420">
        <f t="shared" si="72"/>
        <v>0.14949999999953434</v>
      </c>
      <c r="H4407" s="337"/>
      <c r="I4407" s="333"/>
      <c r="J4407" s="82">
        <v>36</v>
      </c>
      <c r="K4407" s="319">
        <v>2</v>
      </c>
    </row>
    <row r="4408" spans="1:11" x14ac:dyDescent="0.3">
      <c r="A4408" s="317">
        <v>43086.585416608796</v>
      </c>
      <c r="B4408" s="318">
        <v>35515.33</v>
      </c>
      <c r="C4408" s="355">
        <f t="shared" si="73"/>
        <v>0.29600000000209548</v>
      </c>
      <c r="D4408" s="420">
        <f t="shared" si="72"/>
        <v>0.14800000000104774</v>
      </c>
      <c r="H4408" s="337"/>
      <c r="I4408" s="333"/>
      <c r="J4408" s="82">
        <v>37</v>
      </c>
      <c r="K4408" s="320">
        <v>3</v>
      </c>
    </row>
    <row r="4409" spans="1:11" x14ac:dyDescent="0.3">
      <c r="A4409" s="317">
        <v>43086.62708327546</v>
      </c>
      <c r="B4409" s="318">
        <v>35515.616000000002</v>
      </c>
      <c r="C4409" s="355">
        <f t="shared" si="73"/>
        <v>0.28600000000005821</v>
      </c>
      <c r="D4409" s="420">
        <f t="shared" si="72"/>
        <v>0.1430000000000291</v>
      </c>
      <c r="H4409" s="337"/>
      <c r="I4409" s="333"/>
      <c r="J4409" s="82">
        <v>38</v>
      </c>
      <c r="K4409" s="321">
        <v>4</v>
      </c>
    </row>
    <row r="4410" spans="1:11" x14ac:dyDescent="0.3">
      <c r="A4410" s="317">
        <v>43086.668749942131</v>
      </c>
      <c r="B4410" s="318">
        <v>35515.898999999998</v>
      </c>
      <c r="C4410" s="355">
        <f t="shared" si="73"/>
        <v>0.28299999999580905</v>
      </c>
      <c r="D4410" s="420">
        <f t="shared" si="72"/>
        <v>0.14149999999790452</v>
      </c>
      <c r="H4410" s="337"/>
      <c r="I4410" s="333"/>
      <c r="J4410" s="82">
        <v>39</v>
      </c>
      <c r="K4410" s="82">
        <v>1</v>
      </c>
    </row>
    <row r="4411" spans="1:11" x14ac:dyDescent="0.3">
      <c r="A4411" s="317">
        <v>43086.710416608796</v>
      </c>
      <c r="B4411" s="318">
        <v>35516.197999999997</v>
      </c>
      <c r="C4411" s="355">
        <f t="shared" si="73"/>
        <v>0.29899999999906868</v>
      </c>
      <c r="D4411" s="420">
        <f t="shared" si="72"/>
        <v>0.14949999999953434</v>
      </c>
      <c r="H4411" s="337"/>
      <c r="I4411" s="333"/>
      <c r="J4411" s="82">
        <v>40</v>
      </c>
      <c r="K4411" s="319">
        <v>2</v>
      </c>
    </row>
    <row r="4412" spans="1:11" x14ac:dyDescent="0.3">
      <c r="A4412" s="317">
        <v>43086.75208327546</v>
      </c>
      <c r="B4412" s="318">
        <v>35516.487000000001</v>
      </c>
      <c r="C4412" s="355">
        <f t="shared" si="73"/>
        <v>0.28900000000430737</v>
      </c>
      <c r="D4412" s="420">
        <f t="shared" si="72"/>
        <v>0.14450000000215368</v>
      </c>
      <c r="H4412" s="337"/>
      <c r="I4412" s="333"/>
      <c r="J4412" s="82">
        <v>41</v>
      </c>
      <c r="K4412" s="320">
        <v>3</v>
      </c>
    </row>
    <row r="4413" spans="1:11" x14ac:dyDescent="0.3">
      <c r="A4413" s="317">
        <v>43086.793749942131</v>
      </c>
      <c r="B4413" s="318">
        <v>35516.767</v>
      </c>
      <c r="C4413" s="355">
        <f t="shared" si="73"/>
        <v>0.27999999999883585</v>
      </c>
      <c r="D4413" s="420">
        <f t="shared" si="72"/>
        <v>0.13999999999941792</v>
      </c>
      <c r="H4413" s="337"/>
      <c r="I4413" s="333"/>
      <c r="J4413" s="82">
        <v>42</v>
      </c>
      <c r="K4413" s="321">
        <v>4</v>
      </c>
    </row>
    <row r="4414" spans="1:11" x14ac:dyDescent="0.3">
      <c r="A4414" s="317">
        <v>43086.835416608796</v>
      </c>
      <c r="B4414" s="318">
        <v>35517.057000000001</v>
      </c>
      <c r="C4414" s="355">
        <f t="shared" si="73"/>
        <v>0.29000000000087311</v>
      </c>
      <c r="D4414" s="420">
        <f t="shared" si="72"/>
        <v>0.14500000000043656</v>
      </c>
      <c r="H4414" s="337"/>
      <c r="I4414" s="333"/>
      <c r="J4414" s="82">
        <v>43</v>
      </c>
      <c r="K4414" s="82">
        <v>1</v>
      </c>
    </row>
    <row r="4415" spans="1:11" x14ac:dyDescent="0.3">
      <c r="A4415" s="317">
        <v>43086.877083217594</v>
      </c>
      <c r="B4415" s="318">
        <v>35517.330999999998</v>
      </c>
      <c r="C4415" s="355">
        <f t="shared" si="73"/>
        <v>0.27399999999761349</v>
      </c>
      <c r="D4415" s="420">
        <f t="shared" si="72"/>
        <v>0.13699999999880674</v>
      </c>
      <c r="H4415" s="337"/>
      <c r="I4415" s="333"/>
      <c r="J4415" s="82">
        <v>44</v>
      </c>
      <c r="K4415" s="319">
        <v>2</v>
      </c>
    </row>
    <row r="4416" spans="1:11" x14ac:dyDescent="0.3">
      <c r="A4416" s="317">
        <v>43086.918749884258</v>
      </c>
      <c r="B4416" s="318">
        <v>35517.612000000001</v>
      </c>
      <c r="C4416" s="355">
        <f t="shared" si="73"/>
        <v>0.28100000000267755</v>
      </c>
      <c r="D4416" s="420">
        <f t="shared" si="72"/>
        <v>0.14050000000133878</v>
      </c>
      <c r="H4416" s="337"/>
      <c r="I4416" s="333"/>
      <c r="J4416" s="82">
        <v>45</v>
      </c>
      <c r="K4416" s="320">
        <v>3</v>
      </c>
    </row>
    <row r="4417" spans="1:11" x14ac:dyDescent="0.3">
      <c r="A4417" s="322">
        <v>43086.960416550923</v>
      </c>
      <c r="B4417" s="323">
        <v>35517.898000000001</v>
      </c>
      <c r="C4417" s="356">
        <f t="shared" si="73"/>
        <v>0.28600000000005821</v>
      </c>
      <c r="D4417" s="418">
        <f t="shared" si="72"/>
        <v>0.1430000000000291</v>
      </c>
      <c r="E4417" s="336">
        <f>SUM(C4394:C4417)*7.4805194805</f>
        <v>52.221506493368757</v>
      </c>
      <c r="F4417" s="324">
        <f>AVERAGE(D4394:D4417)</f>
        <v>0.14543749999999514</v>
      </c>
      <c r="G4417" s="324">
        <f>_xlfn.STDEV.S(D4394:D4417)</f>
        <v>4.2125911164263667E-3</v>
      </c>
      <c r="H4417" s="343"/>
      <c r="I4417" s="344">
        <f>AVERAGE(D4250:D4417)</f>
        <v>0.14588095238096208</v>
      </c>
      <c r="J4417" s="82">
        <v>46</v>
      </c>
      <c r="K4417" s="321">
        <v>4</v>
      </c>
    </row>
    <row r="4418" spans="1:11" x14ac:dyDescent="0.3">
      <c r="A4418" s="317">
        <v>43087.002083217594</v>
      </c>
      <c r="B4418" s="318">
        <v>35518.192999999999</v>
      </c>
      <c r="C4418" s="355">
        <f t="shared" si="73"/>
        <v>0.29499999999825377</v>
      </c>
      <c r="D4418" s="420">
        <f t="shared" si="72"/>
        <v>0.14749999999912689</v>
      </c>
      <c r="H4418" s="337"/>
      <c r="I4418" s="333"/>
      <c r="J4418" s="82">
        <v>47</v>
      </c>
      <c r="K4418" s="82">
        <v>1</v>
      </c>
    </row>
    <row r="4419" spans="1:11" x14ac:dyDescent="0.3">
      <c r="A4419" s="317">
        <v>43087.043749884258</v>
      </c>
      <c r="B4419" s="318">
        <v>35518.485000000001</v>
      </c>
      <c r="C4419" s="355">
        <f t="shared" si="73"/>
        <v>0.29200000000128057</v>
      </c>
      <c r="D4419" s="420">
        <f t="shared" si="72"/>
        <v>0.14600000000064028</v>
      </c>
      <c r="H4419" s="337"/>
      <c r="I4419" s="333"/>
      <c r="J4419" s="82">
        <v>48</v>
      </c>
      <c r="K4419" s="319">
        <v>2</v>
      </c>
    </row>
    <row r="4420" spans="1:11" x14ac:dyDescent="0.3">
      <c r="A4420" s="317">
        <v>43087.085416550923</v>
      </c>
      <c r="B4420" s="318">
        <v>35518.771999999997</v>
      </c>
      <c r="C4420" s="355">
        <f t="shared" si="73"/>
        <v>0.28699999999662396</v>
      </c>
      <c r="D4420" s="420">
        <f t="shared" si="72"/>
        <v>0.14349999999831198</v>
      </c>
      <c r="H4420" s="337"/>
      <c r="I4420" s="333"/>
      <c r="J4420" s="82">
        <v>49</v>
      </c>
      <c r="K4420" s="320">
        <v>3</v>
      </c>
    </row>
    <row r="4421" spans="1:11" x14ac:dyDescent="0.3">
      <c r="A4421" s="317">
        <v>43087.127083217594</v>
      </c>
      <c r="B4421" s="318">
        <v>35519.071000000004</v>
      </c>
      <c r="C4421" s="355">
        <f t="shared" si="73"/>
        <v>0.29900000000634464</v>
      </c>
      <c r="D4421" s="420">
        <f t="shared" si="72"/>
        <v>0.14950000000317232</v>
      </c>
      <c r="H4421" s="337"/>
      <c r="I4421" s="333"/>
      <c r="J4421" s="82">
        <v>50</v>
      </c>
      <c r="K4421" s="321">
        <v>4</v>
      </c>
    </row>
    <row r="4422" spans="1:11" x14ac:dyDescent="0.3">
      <c r="A4422" s="317">
        <v>43087.168749884258</v>
      </c>
      <c r="B4422" s="318">
        <v>35519.372000000003</v>
      </c>
      <c r="C4422" s="355">
        <f t="shared" si="73"/>
        <v>0.30099999999947613</v>
      </c>
      <c r="D4422" s="420">
        <f t="shared" si="72"/>
        <v>0.15049999999973807</v>
      </c>
      <c r="H4422" s="337"/>
      <c r="I4422" s="333"/>
      <c r="J4422" s="82">
        <v>51</v>
      </c>
      <c r="K4422" s="82">
        <v>1</v>
      </c>
    </row>
    <row r="4423" spans="1:11" x14ac:dyDescent="0.3">
      <c r="A4423" s="317">
        <v>43087.210416550923</v>
      </c>
      <c r="B4423" s="318">
        <v>35519.667000000001</v>
      </c>
      <c r="C4423" s="355">
        <f t="shared" si="73"/>
        <v>0.29499999999825377</v>
      </c>
      <c r="D4423" s="420">
        <f t="shared" si="72"/>
        <v>0.14749999999912689</v>
      </c>
      <c r="H4423" s="337"/>
      <c r="I4423" s="333"/>
      <c r="J4423" s="82">
        <v>52</v>
      </c>
      <c r="K4423" s="319">
        <v>2</v>
      </c>
    </row>
    <row r="4424" spans="1:11" x14ac:dyDescent="0.3">
      <c r="A4424" s="317">
        <v>43087.252083217594</v>
      </c>
      <c r="B4424" s="318">
        <v>35519.964999999997</v>
      </c>
      <c r="C4424" s="355">
        <f t="shared" si="73"/>
        <v>0.29799999999522697</v>
      </c>
      <c r="D4424" s="420">
        <f t="shared" si="72"/>
        <v>0.14899999999761349</v>
      </c>
      <c r="H4424" s="337"/>
      <c r="I4424" s="333"/>
      <c r="J4424" s="82">
        <v>53</v>
      </c>
      <c r="K4424" s="320">
        <v>3</v>
      </c>
    </row>
    <row r="4425" spans="1:11" x14ac:dyDescent="0.3">
      <c r="A4425" s="317">
        <v>43087.293749884258</v>
      </c>
      <c r="B4425" s="318">
        <v>35520.269</v>
      </c>
      <c r="C4425" s="355">
        <f t="shared" si="73"/>
        <v>0.30400000000372529</v>
      </c>
      <c r="D4425" s="420">
        <f t="shared" si="72"/>
        <v>0.15200000000186265</v>
      </c>
      <c r="H4425" s="337"/>
      <c r="I4425" s="333"/>
      <c r="J4425" s="82">
        <v>54</v>
      </c>
      <c r="K4425" s="321">
        <v>4</v>
      </c>
    </row>
    <row r="4426" spans="1:11" x14ac:dyDescent="0.3">
      <c r="A4426" s="317">
        <v>43087.335416550923</v>
      </c>
      <c r="B4426" s="318">
        <v>35520.561999999998</v>
      </c>
      <c r="C4426" s="355">
        <f t="shared" si="73"/>
        <v>0.29299999999784632</v>
      </c>
      <c r="D4426" s="420">
        <f t="shared" si="72"/>
        <v>0.14649999999892316</v>
      </c>
      <c r="H4426" s="337"/>
      <c r="I4426" s="333"/>
      <c r="J4426" s="82">
        <v>55</v>
      </c>
      <c r="K4426" s="82">
        <v>1</v>
      </c>
    </row>
    <row r="4427" spans="1:11" x14ac:dyDescent="0.3">
      <c r="A4427" s="317">
        <v>43087.377083217594</v>
      </c>
      <c r="B4427" s="318">
        <v>35520.86</v>
      </c>
      <c r="C4427" s="355">
        <f t="shared" si="73"/>
        <v>0.29800000000250293</v>
      </c>
      <c r="D4427" s="420">
        <f t="shared" si="72"/>
        <v>0.14900000000125146</v>
      </c>
      <c r="H4427" s="337"/>
      <c r="I4427" s="333"/>
      <c r="J4427" s="82">
        <v>56</v>
      </c>
      <c r="K4427" s="319">
        <v>2</v>
      </c>
    </row>
    <row r="4428" spans="1:11" x14ac:dyDescent="0.3">
      <c r="A4428" s="317">
        <v>43087.418749884258</v>
      </c>
      <c r="B4428" s="318">
        <v>35521.167999999998</v>
      </c>
      <c r="C4428" s="355">
        <f t="shared" si="73"/>
        <v>0.30799999999726424</v>
      </c>
      <c r="D4428" s="420">
        <f t="shared" si="72"/>
        <v>0.15399999999863212</v>
      </c>
      <c r="H4428" s="337"/>
      <c r="I4428" s="333"/>
      <c r="J4428" s="82">
        <v>57</v>
      </c>
      <c r="K4428" s="320">
        <v>3</v>
      </c>
    </row>
    <row r="4429" spans="1:11" x14ac:dyDescent="0.3">
      <c r="A4429" s="317">
        <v>43087.460416550923</v>
      </c>
      <c r="B4429" s="318">
        <v>35521.463000000003</v>
      </c>
      <c r="C4429" s="355">
        <f t="shared" si="73"/>
        <v>0.29500000000552973</v>
      </c>
      <c r="D4429" s="420">
        <f t="shared" si="72"/>
        <v>0.14750000000276486</v>
      </c>
      <c r="H4429" s="337"/>
      <c r="I4429" s="333"/>
      <c r="J4429" s="82">
        <v>58</v>
      </c>
      <c r="K4429" s="321">
        <v>4</v>
      </c>
    </row>
    <row r="4430" spans="1:11" x14ac:dyDescent="0.3">
      <c r="A4430" s="317">
        <v>43087.502083217594</v>
      </c>
      <c r="B4430" s="318">
        <v>35521.75</v>
      </c>
      <c r="C4430" s="355">
        <f t="shared" si="73"/>
        <v>0.28699999999662396</v>
      </c>
      <c r="D4430" s="420">
        <f t="shared" si="72"/>
        <v>0.14349999999831198</v>
      </c>
      <c r="H4430" s="337"/>
      <c r="I4430" s="333"/>
      <c r="J4430" s="82">
        <v>59</v>
      </c>
      <c r="K4430" s="82">
        <v>1</v>
      </c>
    </row>
    <row r="4431" spans="1:11" x14ac:dyDescent="0.3">
      <c r="A4431" s="317">
        <v>43087.543749884258</v>
      </c>
      <c r="B4431" s="318">
        <v>35522.048000000003</v>
      </c>
      <c r="C4431" s="355">
        <f t="shared" si="73"/>
        <v>0.29800000000250293</v>
      </c>
      <c r="D4431" s="420">
        <f t="shared" si="72"/>
        <v>0.14900000000125146</v>
      </c>
      <c r="H4431" s="337"/>
      <c r="I4431" s="333"/>
      <c r="J4431" s="82">
        <v>60</v>
      </c>
      <c r="K4431" s="319">
        <v>2</v>
      </c>
    </row>
    <row r="4432" spans="1:11" x14ac:dyDescent="0.3">
      <c r="A4432" s="317">
        <v>43087.585416550923</v>
      </c>
      <c r="B4432" s="318">
        <v>35522.343000000001</v>
      </c>
      <c r="C4432" s="355">
        <f t="shared" si="73"/>
        <v>0.29499999999825377</v>
      </c>
      <c r="D4432" s="420">
        <f t="shared" si="72"/>
        <v>0.14749999999912689</v>
      </c>
      <c r="H4432" s="337"/>
      <c r="I4432" s="333"/>
      <c r="J4432" s="82">
        <v>61</v>
      </c>
      <c r="K4432" s="320">
        <v>3</v>
      </c>
    </row>
    <row r="4433" spans="1:11" x14ac:dyDescent="0.3">
      <c r="A4433" s="317">
        <v>43087.627083217594</v>
      </c>
      <c r="B4433" s="318">
        <v>35522.622000000003</v>
      </c>
      <c r="C4433" s="355">
        <f t="shared" si="73"/>
        <v>0.2790000000022701</v>
      </c>
      <c r="D4433" s="420">
        <f t="shared" si="72"/>
        <v>0.13950000000113505</v>
      </c>
      <c r="H4433" s="337"/>
      <c r="I4433" s="333"/>
      <c r="J4433" s="82">
        <v>62</v>
      </c>
      <c r="K4433" s="321">
        <v>4</v>
      </c>
    </row>
    <row r="4434" spans="1:11" x14ac:dyDescent="0.3">
      <c r="A4434" s="317">
        <v>43087.668749884258</v>
      </c>
      <c r="B4434" s="318">
        <v>35522.9</v>
      </c>
      <c r="C4434" s="355">
        <f t="shared" si="73"/>
        <v>0.27799999999842839</v>
      </c>
      <c r="D4434" s="420">
        <f t="shared" si="72"/>
        <v>0.1389999999992142</v>
      </c>
      <c r="H4434" s="337"/>
      <c r="I4434" s="333"/>
      <c r="J4434" s="82">
        <v>63</v>
      </c>
      <c r="K4434" s="82">
        <v>1</v>
      </c>
    </row>
    <row r="4435" spans="1:11" x14ac:dyDescent="0.3">
      <c r="A4435" s="317">
        <v>43087.710416550923</v>
      </c>
      <c r="B4435" s="318">
        <v>35523.199999999997</v>
      </c>
      <c r="C4435" s="355">
        <f t="shared" si="73"/>
        <v>0.29999999999563443</v>
      </c>
      <c r="D4435" s="420">
        <f t="shared" si="72"/>
        <v>0.14999999999781721</v>
      </c>
      <c r="H4435" s="337"/>
      <c r="I4435" s="333"/>
      <c r="J4435" s="82">
        <v>64</v>
      </c>
      <c r="K4435" s="319">
        <v>2</v>
      </c>
    </row>
    <row r="4436" spans="1:11" x14ac:dyDescent="0.3">
      <c r="A4436" s="317">
        <v>43087.752083217594</v>
      </c>
      <c r="B4436" s="318">
        <v>35523.487000000001</v>
      </c>
      <c r="C4436" s="355">
        <f t="shared" si="73"/>
        <v>0.28700000000389991</v>
      </c>
      <c r="D4436" s="420">
        <f t="shared" si="72"/>
        <v>0.14350000000194996</v>
      </c>
      <c r="H4436" s="337"/>
      <c r="I4436" s="333"/>
      <c r="J4436" s="82">
        <v>65</v>
      </c>
      <c r="K4436" s="320">
        <v>3</v>
      </c>
    </row>
    <row r="4437" spans="1:11" x14ac:dyDescent="0.3">
      <c r="A4437" s="317">
        <v>43087.793749884258</v>
      </c>
      <c r="B4437" s="318">
        <v>35523.762999999999</v>
      </c>
      <c r="C4437" s="355">
        <f t="shared" si="73"/>
        <v>0.27599999999802094</v>
      </c>
      <c r="D4437" s="420">
        <f t="shared" si="72"/>
        <v>0.13799999999901047</v>
      </c>
      <c r="H4437" s="337"/>
      <c r="I4437" s="333"/>
      <c r="J4437" s="82">
        <v>66</v>
      </c>
      <c r="K4437" s="321">
        <v>4</v>
      </c>
    </row>
    <row r="4438" spans="1:11" x14ac:dyDescent="0.3">
      <c r="A4438" s="317">
        <v>43087.835416550923</v>
      </c>
      <c r="B4438" s="318">
        <v>35524.053999999996</v>
      </c>
      <c r="C4438" s="355">
        <f t="shared" si="73"/>
        <v>0.29099999999743886</v>
      </c>
      <c r="D4438" s="420">
        <f t="shared" si="72"/>
        <v>0.14549999999871943</v>
      </c>
      <c r="H4438" s="337"/>
      <c r="I4438" s="333"/>
      <c r="J4438" s="82">
        <v>67</v>
      </c>
      <c r="K4438" s="82">
        <v>1</v>
      </c>
    </row>
    <row r="4439" spans="1:11" x14ac:dyDescent="0.3">
      <c r="A4439" s="317">
        <v>43087.877083217594</v>
      </c>
      <c r="B4439" s="318">
        <v>35524.341999999997</v>
      </c>
      <c r="C4439" s="355">
        <f t="shared" si="73"/>
        <v>0.28800000000046566</v>
      </c>
      <c r="D4439" s="420">
        <f t="shared" si="72"/>
        <v>0.14400000000023283</v>
      </c>
      <c r="H4439" s="337"/>
      <c r="I4439" s="333"/>
      <c r="J4439" s="82">
        <v>68</v>
      </c>
      <c r="K4439" s="319">
        <v>2</v>
      </c>
    </row>
    <row r="4440" spans="1:11" x14ac:dyDescent="0.3">
      <c r="A4440" s="317">
        <v>43087.918749884258</v>
      </c>
      <c r="B4440" s="318">
        <v>35524.620999999999</v>
      </c>
      <c r="C4440" s="355">
        <f t="shared" si="73"/>
        <v>0.2790000000022701</v>
      </c>
      <c r="D4440" s="420">
        <f t="shared" si="72"/>
        <v>0.13950000000113505</v>
      </c>
      <c r="H4440" s="337"/>
      <c r="I4440" s="333"/>
      <c r="J4440" s="82">
        <v>69</v>
      </c>
      <c r="K4440" s="320">
        <v>3</v>
      </c>
    </row>
    <row r="4441" spans="1:11" x14ac:dyDescent="0.3">
      <c r="A4441" s="317">
        <v>43087.960416550923</v>
      </c>
      <c r="B4441" s="318">
        <v>35524.902000000002</v>
      </c>
      <c r="C4441" s="355">
        <f t="shared" si="73"/>
        <v>0.28100000000267755</v>
      </c>
      <c r="D4441" s="420">
        <f t="shared" si="72"/>
        <v>0.14050000000133878</v>
      </c>
      <c r="E4441" s="336">
        <f>SUM(C4418:C4441)*7.4805194805</f>
        <v>52.393558441428098</v>
      </c>
      <c r="F4441" s="324">
        <f>AVERAGE(D4418:D4441)</f>
        <v>0.14591666666668365</v>
      </c>
      <c r="G4441" s="324">
        <f>_xlfn.STDEV.S(D4418:D4441)</f>
        <v>4.3505788386813604E-3</v>
      </c>
      <c r="H4441" s="337"/>
      <c r="I4441" s="333"/>
      <c r="J4441" s="82">
        <v>70</v>
      </c>
      <c r="K4441" s="321">
        <v>4</v>
      </c>
    </row>
    <row r="4442" spans="1:11" x14ac:dyDescent="0.3">
      <c r="A4442" s="317">
        <v>43088.002083217594</v>
      </c>
      <c r="B4442" s="318">
        <v>35525.197</v>
      </c>
      <c r="C4442" s="355">
        <f t="shared" si="73"/>
        <v>0.29499999999825377</v>
      </c>
      <c r="D4442" s="420">
        <f t="shared" si="72"/>
        <v>0.14749999999912689</v>
      </c>
      <c r="H4442" s="337"/>
      <c r="I4442" s="333"/>
      <c r="J4442" s="82">
        <v>71</v>
      </c>
      <c r="K4442" s="82">
        <v>1</v>
      </c>
    </row>
    <row r="4443" spans="1:11" x14ac:dyDescent="0.3">
      <c r="A4443" s="317">
        <v>43088.043749884258</v>
      </c>
      <c r="B4443" s="318">
        <v>35525.487000000001</v>
      </c>
      <c r="C4443" s="355">
        <f t="shared" si="73"/>
        <v>0.29000000000087311</v>
      </c>
      <c r="D4443" s="420">
        <f t="shared" si="72"/>
        <v>0.14500000000043656</v>
      </c>
      <c r="H4443" s="337"/>
      <c r="I4443" s="333"/>
      <c r="J4443" s="82">
        <v>72</v>
      </c>
      <c r="K4443" s="319">
        <v>2</v>
      </c>
    </row>
    <row r="4444" spans="1:11" x14ac:dyDescent="0.3">
      <c r="A4444" s="317">
        <v>43088.085416550923</v>
      </c>
      <c r="B4444" s="318">
        <v>35525.771999999997</v>
      </c>
      <c r="C4444" s="355">
        <f t="shared" si="73"/>
        <v>0.2849999999962165</v>
      </c>
      <c r="D4444" s="420">
        <f t="shared" si="72"/>
        <v>0.14249999999810825</v>
      </c>
      <c r="H4444" s="337"/>
      <c r="I4444" s="333"/>
      <c r="J4444" s="82">
        <v>73</v>
      </c>
      <c r="K4444" s="320">
        <v>3</v>
      </c>
    </row>
    <row r="4445" spans="1:11" x14ac:dyDescent="0.3">
      <c r="A4445" s="317">
        <v>43088.127083217594</v>
      </c>
      <c r="B4445" s="318">
        <v>35526.071000000004</v>
      </c>
      <c r="C4445" s="355">
        <f t="shared" si="73"/>
        <v>0.29900000000634464</v>
      </c>
      <c r="D4445" s="420">
        <f t="shared" si="72"/>
        <v>0.14950000000317232</v>
      </c>
      <c r="H4445" s="337"/>
      <c r="I4445" s="333"/>
      <c r="J4445" s="82">
        <v>74</v>
      </c>
      <c r="K4445" s="321">
        <v>4</v>
      </c>
    </row>
    <row r="4446" spans="1:11" x14ac:dyDescent="0.3">
      <c r="A4446" s="317">
        <v>43088.168749884258</v>
      </c>
      <c r="B4446" s="318">
        <v>35526.368000000002</v>
      </c>
      <c r="C4446" s="355">
        <f t="shared" si="73"/>
        <v>0.29699999999866122</v>
      </c>
      <c r="D4446" s="420">
        <f t="shared" si="72"/>
        <v>0.14849999999933061</v>
      </c>
      <c r="H4446" s="337"/>
      <c r="I4446" s="333"/>
      <c r="J4446" s="82">
        <v>75</v>
      </c>
      <c r="K4446" s="82">
        <v>1</v>
      </c>
    </row>
    <row r="4447" spans="1:11" x14ac:dyDescent="0.3">
      <c r="A4447" s="317">
        <v>43088.210416550923</v>
      </c>
      <c r="B4447" s="318">
        <v>35526.658000000003</v>
      </c>
      <c r="C4447" s="355">
        <f t="shared" si="73"/>
        <v>0.29000000000087311</v>
      </c>
      <c r="D4447" s="420">
        <f t="shared" si="72"/>
        <v>0.14500000000043656</v>
      </c>
      <c r="H4447" s="337"/>
      <c r="I4447" s="333"/>
      <c r="J4447" s="82">
        <v>76</v>
      </c>
      <c r="K4447" s="319">
        <v>2</v>
      </c>
    </row>
    <row r="4448" spans="1:11" x14ac:dyDescent="0.3">
      <c r="A4448" s="317">
        <v>43088.252083217594</v>
      </c>
      <c r="B4448" s="318">
        <v>35526.959000000003</v>
      </c>
      <c r="C4448" s="355">
        <f t="shared" si="73"/>
        <v>0.30099999999947613</v>
      </c>
      <c r="D4448" s="420">
        <f t="shared" si="72"/>
        <v>0.15049999999973807</v>
      </c>
      <c r="H4448" s="337"/>
      <c r="I4448" s="333"/>
      <c r="J4448" s="82">
        <v>77</v>
      </c>
      <c r="K4448" s="320">
        <v>3</v>
      </c>
    </row>
    <row r="4449" spans="1:12" x14ac:dyDescent="0.3">
      <c r="A4449" s="317">
        <v>43088.293749884258</v>
      </c>
      <c r="B4449" s="318">
        <v>35527.262999999999</v>
      </c>
      <c r="C4449" s="355">
        <f t="shared" si="73"/>
        <v>0.30399999999644933</v>
      </c>
      <c r="D4449" s="420">
        <f t="shared" si="72"/>
        <v>0.15199999999822467</v>
      </c>
      <c r="H4449" s="337"/>
      <c r="I4449" s="333"/>
      <c r="J4449" s="82">
        <v>78</v>
      </c>
      <c r="K4449" s="321">
        <v>4</v>
      </c>
    </row>
    <row r="4450" spans="1:12" x14ac:dyDescent="0.3">
      <c r="A4450" s="317">
        <v>43088.335416550923</v>
      </c>
      <c r="B4450" s="318">
        <v>35527.561999999998</v>
      </c>
      <c r="C4450" s="355">
        <f t="shared" si="73"/>
        <v>0.29899999999906868</v>
      </c>
      <c r="D4450" s="420">
        <f t="shared" si="72"/>
        <v>0.14949999999953434</v>
      </c>
      <c r="H4450" s="337"/>
      <c r="I4450" s="333"/>
      <c r="J4450" s="82">
        <v>79</v>
      </c>
      <c r="K4450" s="82">
        <v>1</v>
      </c>
    </row>
    <row r="4451" spans="1:12" x14ac:dyDescent="0.3">
      <c r="A4451" s="317">
        <v>43088.377083043983</v>
      </c>
      <c r="B4451" s="318">
        <v>35527.857000000004</v>
      </c>
      <c r="C4451" s="355">
        <f t="shared" si="73"/>
        <v>0.29500000000552973</v>
      </c>
      <c r="D4451" s="420">
        <f t="shared" ref="D4451:D4539" si="74">C4451/2</f>
        <v>0.14750000000276486</v>
      </c>
      <c r="H4451" s="337"/>
      <c r="I4451" s="333"/>
      <c r="J4451" s="82">
        <v>1</v>
      </c>
      <c r="K4451" s="319">
        <v>2</v>
      </c>
      <c r="L4451" s="345" t="s">
        <v>313</v>
      </c>
    </row>
    <row r="4452" spans="1:12" x14ac:dyDescent="0.3">
      <c r="A4452" s="317">
        <v>43088.418749652781</v>
      </c>
      <c r="B4452" s="318">
        <v>35528.148999999998</v>
      </c>
      <c r="C4452" s="355">
        <f t="shared" si="73"/>
        <v>0.29199999999400461</v>
      </c>
      <c r="D4452" s="420">
        <f t="shared" si="74"/>
        <v>0.14599999999700231</v>
      </c>
      <c r="H4452" s="337"/>
      <c r="I4452" s="333"/>
      <c r="J4452" s="82">
        <v>2</v>
      </c>
      <c r="K4452" s="320">
        <v>3</v>
      </c>
    </row>
    <row r="4453" spans="1:12" x14ac:dyDescent="0.3">
      <c r="A4453" s="317">
        <v>43088.460416261572</v>
      </c>
      <c r="B4453" s="318">
        <v>35528.436000000002</v>
      </c>
      <c r="C4453" s="355">
        <f t="shared" si="73"/>
        <v>0.28700000000389991</v>
      </c>
      <c r="D4453" s="420">
        <f t="shared" si="74"/>
        <v>0.14350000000194996</v>
      </c>
      <c r="H4453" s="337"/>
      <c r="I4453" s="333"/>
      <c r="J4453" s="82">
        <v>3</v>
      </c>
      <c r="K4453" s="321">
        <v>4</v>
      </c>
    </row>
    <row r="4454" spans="1:12" x14ac:dyDescent="0.3">
      <c r="A4454" s="317">
        <v>43088.502082870371</v>
      </c>
      <c r="B4454" s="318">
        <v>35528.74</v>
      </c>
      <c r="C4454" s="355">
        <f t="shared" si="73"/>
        <v>0.30399999999644933</v>
      </c>
      <c r="D4454" s="420">
        <f t="shared" si="74"/>
        <v>0.15199999999822467</v>
      </c>
      <c r="H4454" s="337"/>
      <c r="I4454" s="333"/>
      <c r="J4454" s="82">
        <v>4</v>
      </c>
      <c r="K4454" s="82">
        <v>1</v>
      </c>
    </row>
    <row r="4455" spans="1:12" x14ac:dyDescent="0.3">
      <c r="A4455" s="317">
        <v>43088.543749479169</v>
      </c>
      <c r="B4455" s="318">
        <v>35529.044000000002</v>
      </c>
      <c r="C4455" s="355">
        <f t="shared" si="73"/>
        <v>0.30400000000372529</v>
      </c>
      <c r="D4455" s="420">
        <f t="shared" si="74"/>
        <v>0.15200000000186265</v>
      </c>
      <c r="H4455" s="337"/>
      <c r="I4455" s="333"/>
      <c r="J4455" s="82">
        <v>5</v>
      </c>
      <c r="K4455" s="319">
        <v>2</v>
      </c>
    </row>
    <row r="4456" spans="1:12" x14ac:dyDescent="0.3">
      <c r="A4456" s="317">
        <v>43088.585416087961</v>
      </c>
      <c r="B4456" s="318">
        <v>35529.345999999998</v>
      </c>
      <c r="C4456" s="355">
        <f t="shared" si="73"/>
        <v>0.30199999999604188</v>
      </c>
      <c r="D4456" s="420">
        <f t="shared" si="74"/>
        <v>0.15099999999802094</v>
      </c>
      <c r="H4456" s="337"/>
      <c r="I4456" s="333"/>
      <c r="J4456" s="82">
        <v>6</v>
      </c>
      <c r="K4456" s="320">
        <v>3</v>
      </c>
    </row>
    <row r="4457" spans="1:12" x14ac:dyDescent="0.3">
      <c r="A4457" s="317">
        <v>43088.627082696759</v>
      </c>
      <c r="B4457" s="318">
        <v>35529.631999999998</v>
      </c>
      <c r="C4457" s="355">
        <f t="shared" si="73"/>
        <v>0.28600000000005821</v>
      </c>
      <c r="D4457" s="420">
        <f t="shared" si="74"/>
        <v>0.1430000000000291</v>
      </c>
      <c r="H4457" s="337"/>
      <c r="I4457" s="333"/>
      <c r="J4457" s="82">
        <v>7</v>
      </c>
      <c r="K4457" s="321">
        <v>4</v>
      </c>
    </row>
    <row r="4458" spans="1:12" x14ac:dyDescent="0.3">
      <c r="A4458" s="317">
        <v>43088.668749305558</v>
      </c>
      <c r="B4458" s="318">
        <v>35529.921999999999</v>
      </c>
      <c r="C4458" s="355">
        <f t="shared" si="73"/>
        <v>0.29000000000087311</v>
      </c>
      <c r="D4458" s="420">
        <f t="shared" si="74"/>
        <v>0.14500000000043656</v>
      </c>
      <c r="H4458" s="337"/>
      <c r="I4458" s="333"/>
      <c r="J4458" s="82">
        <v>8</v>
      </c>
      <c r="K4458" s="82">
        <v>1</v>
      </c>
    </row>
    <row r="4459" spans="1:12" x14ac:dyDescent="0.3">
      <c r="A4459" s="317">
        <v>43088.710415914349</v>
      </c>
      <c r="B4459" s="318">
        <v>35530.220999999998</v>
      </c>
      <c r="C4459" s="355">
        <f t="shared" si="73"/>
        <v>0.29899999999906868</v>
      </c>
      <c r="D4459" s="420">
        <f t="shared" si="74"/>
        <v>0.14949999999953434</v>
      </c>
      <c r="H4459" s="337"/>
      <c r="I4459" s="333"/>
      <c r="J4459" s="82">
        <v>9</v>
      </c>
      <c r="K4459" s="319">
        <v>2</v>
      </c>
    </row>
    <row r="4460" spans="1:12" x14ac:dyDescent="0.3">
      <c r="A4460" s="317">
        <v>43088.752082523148</v>
      </c>
      <c r="B4460" s="318">
        <v>35530.512000000002</v>
      </c>
      <c r="C4460" s="355">
        <f t="shared" si="73"/>
        <v>0.29100000000471482</v>
      </c>
      <c r="D4460" s="420">
        <f t="shared" si="74"/>
        <v>0.14550000000235741</v>
      </c>
      <c r="H4460" s="337"/>
      <c r="I4460" s="333"/>
      <c r="J4460" s="82">
        <v>10</v>
      </c>
      <c r="K4460" s="320">
        <v>3</v>
      </c>
    </row>
    <row r="4461" spans="1:12" x14ac:dyDescent="0.3">
      <c r="A4461" s="317">
        <v>43088.793749131946</v>
      </c>
      <c r="B4461" s="318">
        <v>35530.790999999997</v>
      </c>
      <c r="C4461" s="355">
        <f t="shared" si="73"/>
        <v>0.27899999999499414</v>
      </c>
      <c r="D4461" s="420">
        <f t="shared" si="74"/>
        <v>0.13949999999749707</v>
      </c>
      <c r="H4461" s="337"/>
      <c r="I4461" s="333"/>
      <c r="J4461" s="82">
        <v>11</v>
      </c>
      <c r="K4461" s="321">
        <v>4</v>
      </c>
    </row>
    <row r="4462" spans="1:12" x14ac:dyDescent="0.3">
      <c r="A4462" s="317">
        <v>43088.835415740738</v>
      </c>
      <c r="B4462" s="318">
        <v>35531.080999999998</v>
      </c>
      <c r="C4462" s="355">
        <f t="shared" si="73"/>
        <v>0.29000000000087311</v>
      </c>
      <c r="D4462" s="420">
        <f t="shared" si="74"/>
        <v>0.14500000000043656</v>
      </c>
      <c r="H4462" s="337"/>
      <c r="I4462" s="333"/>
      <c r="J4462" s="82">
        <v>12</v>
      </c>
      <c r="K4462" s="82">
        <v>1</v>
      </c>
    </row>
    <row r="4463" spans="1:12" x14ac:dyDescent="0.3">
      <c r="A4463" s="317">
        <v>43088.877082349536</v>
      </c>
      <c r="B4463" s="318">
        <v>35531.366999999998</v>
      </c>
      <c r="C4463" s="355">
        <f t="shared" si="73"/>
        <v>0.28600000000005821</v>
      </c>
      <c r="D4463" s="420">
        <f t="shared" si="74"/>
        <v>0.1430000000000291</v>
      </c>
      <c r="H4463" s="337"/>
      <c r="I4463" s="333"/>
      <c r="J4463" s="82">
        <v>13</v>
      </c>
      <c r="K4463" s="319">
        <v>2</v>
      </c>
    </row>
    <row r="4464" spans="1:12" x14ac:dyDescent="0.3">
      <c r="A4464" s="317">
        <v>43088.918748958335</v>
      </c>
      <c r="B4464" s="318">
        <v>35531.642</v>
      </c>
      <c r="C4464" s="355">
        <f t="shared" si="73"/>
        <v>0.27500000000145519</v>
      </c>
      <c r="D4464" s="420">
        <f t="shared" si="74"/>
        <v>0.1375000000007276</v>
      </c>
      <c r="H4464" s="337"/>
      <c r="I4464" s="333"/>
      <c r="J4464" s="82">
        <v>14</v>
      </c>
      <c r="K4464" s="320">
        <v>3</v>
      </c>
    </row>
    <row r="4465" spans="1:11" x14ac:dyDescent="0.3">
      <c r="A4465" s="317">
        <v>43088.960415567133</v>
      </c>
      <c r="B4465" s="318">
        <v>35531.932999999997</v>
      </c>
      <c r="C4465" s="355">
        <f t="shared" ref="C4465:C4553" si="75">B4465-B4464</f>
        <v>0.29099999999743886</v>
      </c>
      <c r="D4465" s="420">
        <f t="shared" si="74"/>
        <v>0.14549999999871943</v>
      </c>
      <c r="E4465" s="336">
        <f>SUM(C4442:C4465)*7.4805194805</f>
        <v>52.595532467361103</v>
      </c>
      <c r="F4465" s="324">
        <f>AVERAGE(D4442:D4465)</f>
        <v>0.14647916666657088</v>
      </c>
      <c r="G4465" s="324">
        <f>_xlfn.STDEV.S(D4442:D4465)</f>
        <v>3.9050668497862605E-3</v>
      </c>
      <c r="H4465" s="337"/>
      <c r="I4465" s="333"/>
      <c r="J4465" s="82">
        <v>15</v>
      </c>
      <c r="K4465" s="321">
        <v>4</v>
      </c>
    </row>
    <row r="4466" spans="1:11" x14ac:dyDescent="0.3">
      <c r="A4466" s="317">
        <v>43089.002082175924</v>
      </c>
      <c r="B4466" s="318">
        <v>35532.228999999999</v>
      </c>
      <c r="C4466" s="355">
        <f t="shared" si="75"/>
        <v>0.29600000000209548</v>
      </c>
      <c r="D4466" s="420">
        <f t="shared" si="74"/>
        <v>0.14800000000104774</v>
      </c>
      <c r="H4466" s="337"/>
      <c r="I4466" s="333"/>
      <c r="J4466" s="82">
        <v>16</v>
      </c>
      <c r="K4466" s="82">
        <v>1</v>
      </c>
    </row>
    <row r="4467" spans="1:11" x14ac:dyDescent="0.3">
      <c r="A4467" s="317">
        <v>43089.043748784723</v>
      </c>
      <c r="B4467" s="318">
        <v>35532.514999999999</v>
      </c>
      <c r="C4467" s="355">
        <f t="shared" si="75"/>
        <v>0.28600000000005821</v>
      </c>
      <c r="D4467" s="420">
        <f t="shared" si="74"/>
        <v>0.1430000000000291</v>
      </c>
      <c r="H4467" s="337"/>
      <c r="I4467" s="333"/>
      <c r="J4467" s="82">
        <v>17</v>
      </c>
      <c r="K4467" s="319">
        <v>2</v>
      </c>
    </row>
    <row r="4468" spans="1:11" x14ac:dyDescent="0.3">
      <c r="A4468" s="317">
        <v>43089.085415393522</v>
      </c>
      <c r="B4468" s="318">
        <v>35532.798000000003</v>
      </c>
      <c r="C4468" s="355">
        <f t="shared" si="75"/>
        <v>0.28300000000308501</v>
      </c>
      <c r="D4468" s="420">
        <f t="shared" si="74"/>
        <v>0.1415000000015425</v>
      </c>
      <c r="H4468" s="337"/>
      <c r="I4468" s="333"/>
      <c r="J4468" s="82">
        <v>18</v>
      </c>
      <c r="K4468" s="320">
        <v>3</v>
      </c>
    </row>
    <row r="4469" spans="1:11" x14ac:dyDescent="0.3">
      <c r="A4469" s="317">
        <v>43089.127082002313</v>
      </c>
      <c r="B4469" s="318">
        <v>35533.097999999998</v>
      </c>
      <c r="C4469" s="355">
        <f t="shared" si="75"/>
        <v>0.29999999999563443</v>
      </c>
      <c r="D4469" s="420">
        <f t="shared" si="74"/>
        <v>0.14999999999781721</v>
      </c>
      <c r="H4469" s="337"/>
      <c r="I4469" s="333"/>
      <c r="J4469" s="82">
        <v>19</v>
      </c>
      <c r="K4469" s="321">
        <v>4</v>
      </c>
    </row>
    <row r="4470" spans="1:11" x14ac:dyDescent="0.3">
      <c r="A4470" s="317">
        <v>43089.168748611111</v>
      </c>
      <c r="B4470" s="318">
        <v>35533.392999999996</v>
      </c>
      <c r="C4470" s="355">
        <f t="shared" si="75"/>
        <v>0.29499999999825377</v>
      </c>
      <c r="D4470" s="420">
        <f t="shared" si="74"/>
        <v>0.14749999999912689</v>
      </c>
      <c r="H4470" s="337"/>
      <c r="I4470" s="333"/>
      <c r="J4470" s="82">
        <v>20</v>
      </c>
      <c r="K4470" s="82">
        <v>1</v>
      </c>
    </row>
    <row r="4471" spans="1:11" x14ac:dyDescent="0.3">
      <c r="A4471" s="317">
        <v>43089.21041521991</v>
      </c>
      <c r="B4471" s="318">
        <v>35533.671000000002</v>
      </c>
      <c r="C4471" s="355">
        <f t="shared" si="75"/>
        <v>0.27800000000570435</v>
      </c>
      <c r="D4471" s="420">
        <f t="shared" si="74"/>
        <v>0.13900000000285218</v>
      </c>
      <c r="H4471" s="337"/>
      <c r="I4471" s="333"/>
      <c r="J4471" s="82">
        <v>21</v>
      </c>
      <c r="K4471" s="319">
        <v>2</v>
      </c>
    </row>
    <row r="4472" spans="1:11" x14ac:dyDescent="0.3">
      <c r="A4472" s="317">
        <v>43089.252081828701</v>
      </c>
      <c r="B4472" s="318">
        <v>35533.968999999997</v>
      </c>
      <c r="C4472" s="355">
        <f t="shared" si="75"/>
        <v>0.29799999999522697</v>
      </c>
      <c r="D4472" s="420">
        <f t="shared" si="74"/>
        <v>0.14899999999761349</v>
      </c>
      <c r="H4472" s="337"/>
      <c r="I4472" s="333"/>
      <c r="J4472" s="82">
        <v>22</v>
      </c>
      <c r="K4472" s="320">
        <v>3</v>
      </c>
    </row>
    <row r="4473" spans="1:11" x14ac:dyDescent="0.3">
      <c r="A4473" s="317">
        <v>43089.2937484375</v>
      </c>
      <c r="B4473" s="318">
        <v>35534.271000000001</v>
      </c>
      <c r="C4473" s="355">
        <f t="shared" si="75"/>
        <v>0.30200000000331784</v>
      </c>
      <c r="D4473" s="420">
        <f t="shared" si="74"/>
        <v>0.15100000000165892</v>
      </c>
      <c r="H4473" s="337"/>
      <c r="I4473" s="333"/>
      <c r="J4473" s="82">
        <v>23</v>
      </c>
      <c r="K4473" s="321">
        <v>4</v>
      </c>
    </row>
    <row r="4474" spans="1:11" x14ac:dyDescent="0.3">
      <c r="A4474" s="317">
        <v>43089.335415046298</v>
      </c>
      <c r="B4474" s="318">
        <v>35534.563999999998</v>
      </c>
      <c r="C4474" s="355">
        <f t="shared" si="75"/>
        <v>0.29299999999784632</v>
      </c>
      <c r="D4474" s="420">
        <f t="shared" si="74"/>
        <v>0.14649999999892316</v>
      </c>
      <c r="H4474" s="337"/>
      <c r="I4474" s="333"/>
      <c r="J4474" s="82">
        <v>24</v>
      </c>
      <c r="K4474" s="82">
        <v>1</v>
      </c>
    </row>
    <row r="4475" spans="1:11" x14ac:dyDescent="0.3">
      <c r="A4475" s="317">
        <v>43089.37708165509</v>
      </c>
      <c r="B4475" s="318">
        <v>35534.857000000004</v>
      </c>
      <c r="C4475" s="355">
        <f t="shared" si="75"/>
        <v>0.29300000000512227</v>
      </c>
      <c r="D4475" s="420">
        <f t="shared" si="74"/>
        <v>0.14650000000256114</v>
      </c>
      <c r="H4475" s="337"/>
      <c r="I4475" s="333"/>
      <c r="J4475" s="82">
        <v>25</v>
      </c>
      <c r="K4475" s="319">
        <v>2</v>
      </c>
    </row>
    <row r="4476" spans="1:11" x14ac:dyDescent="0.3">
      <c r="A4476" s="317">
        <v>43089.418748263888</v>
      </c>
      <c r="B4476" s="318">
        <v>35535.159</v>
      </c>
      <c r="C4476" s="355">
        <f t="shared" si="75"/>
        <v>0.30199999999604188</v>
      </c>
      <c r="D4476" s="420">
        <f t="shared" si="74"/>
        <v>0.15099999999802094</v>
      </c>
      <c r="H4476" s="337"/>
      <c r="I4476" s="333"/>
      <c r="J4476" s="82">
        <v>26</v>
      </c>
      <c r="K4476" s="320">
        <v>3</v>
      </c>
    </row>
    <row r="4477" spans="1:11" x14ac:dyDescent="0.3">
      <c r="A4477" s="317">
        <v>43089.460414872687</v>
      </c>
      <c r="B4477" s="318">
        <v>35535.451999999997</v>
      </c>
      <c r="C4477" s="355">
        <f t="shared" si="75"/>
        <v>0.29299999999784632</v>
      </c>
      <c r="D4477" s="420">
        <f t="shared" si="74"/>
        <v>0.14649999999892316</v>
      </c>
      <c r="H4477" s="337"/>
      <c r="I4477" s="333"/>
      <c r="J4477" s="82">
        <v>27</v>
      </c>
      <c r="K4477" s="321">
        <v>4</v>
      </c>
    </row>
    <row r="4478" spans="1:11" x14ac:dyDescent="0.3">
      <c r="A4478" s="317">
        <v>43089.502081481478</v>
      </c>
      <c r="B4478" s="318">
        <v>35535.735999999997</v>
      </c>
      <c r="C4478" s="355">
        <f t="shared" si="75"/>
        <v>0.28399999999965075</v>
      </c>
      <c r="D4478" s="420">
        <f t="shared" si="74"/>
        <v>0.14199999999982538</v>
      </c>
      <c r="H4478" s="337"/>
      <c r="I4478" s="333"/>
      <c r="J4478" s="82">
        <v>28</v>
      </c>
      <c r="K4478" s="82">
        <v>1</v>
      </c>
    </row>
    <row r="4479" spans="1:11" x14ac:dyDescent="0.3">
      <c r="A4479" s="317">
        <v>43089.543748090276</v>
      </c>
      <c r="B4479" s="318">
        <v>35536.029000000002</v>
      </c>
      <c r="C4479" s="355">
        <f t="shared" si="75"/>
        <v>0.29300000000512227</v>
      </c>
      <c r="D4479" s="420">
        <f t="shared" si="74"/>
        <v>0.14650000000256114</v>
      </c>
      <c r="H4479" s="337"/>
      <c r="I4479" s="333"/>
      <c r="J4479" s="82">
        <v>29</v>
      </c>
      <c r="K4479" s="319">
        <v>2</v>
      </c>
    </row>
    <row r="4480" spans="1:11" x14ac:dyDescent="0.3">
      <c r="A4480" s="317">
        <v>43089.585414699075</v>
      </c>
      <c r="B4480" s="318">
        <v>35536.326000000001</v>
      </c>
      <c r="C4480" s="355">
        <f t="shared" si="75"/>
        <v>0.29699999999866122</v>
      </c>
      <c r="D4480" s="420">
        <f t="shared" si="74"/>
        <v>0.14849999999933061</v>
      </c>
      <c r="H4480" s="337"/>
      <c r="I4480" s="333"/>
      <c r="J4480" s="82">
        <v>30</v>
      </c>
      <c r="K4480" s="320">
        <v>3</v>
      </c>
    </row>
    <row r="4481" spans="1:11" x14ac:dyDescent="0.3">
      <c r="A4481" s="317">
        <v>43089.627081307874</v>
      </c>
      <c r="B4481" s="318">
        <v>35536.616000000002</v>
      </c>
      <c r="C4481" s="355">
        <f t="shared" si="75"/>
        <v>0.29000000000087311</v>
      </c>
      <c r="D4481" s="420">
        <f t="shared" si="74"/>
        <v>0.14500000000043656</v>
      </c>
      <c r="H4481" s="337"/>
      <c r="I4481" s="333"/>
      <c r="J4481" s="82">
        <v>31</v>
      </c>
      <c r="K4481" s="321">
        <v>4</v>
      </c>
    </row>
    <row r="4482" spans="1:11" x14ac:dyDescent="0.3">
      <c r="A4482" s="317">
        <v>43089.668747916665</v>
      </c>
      <c r="B4482" s="318">
        <v>35536.902000000002</v>
      </c>
      <c r="C4482" s="355">
        <f t="shared" si="75"/>
        <v>0.28600000000005821</v>
      </c>
      <c r="D4482" s="420">
        <f t="shared" si="74"/>
        <v>0.1430000000000291</v>
      </c>
      <c r="H4482" s="337"/>
      <c r="I4482" s="333"/>
      <c r="J4482" s="82">
        <v>32</v>
      </c>
      <c r="K4482" s="82">
        <v>1</v>
      </c>
    </row>
    <row r="4483" spans="1:11" x14ac:dyDescent="0.3">
      <c r="A4483" s="317">
        <v>43089.710414525463</v>
      </c>
      <c r="B4483" s="318">
        <v>35537.199999999997</v>
      </c>
      <c r="C4483" s="355">
        <f t="shared" si="75"/>
        <v>0.29799999999522697</v>
      </c>
      <c r="D4483" s="420">
        <f t="shared" si="74"/>
        <v>0.14899999999761349</v>
      </c>
      <c r="H4483" s="337"/>
      <c r="I4483" s="333"/>
      <c r="J4483" s="82">
        <v>33</v>
      </c>
      <c r="K4483" s="319">
        <v>2</v>
      </c>
    </row>
    <row r="4484" spans="1:11" x14ac:dyDescent="0.3">
      <c r="A4484" s="317">
        <v>43089.752081134262</v>
      </c>
      <c r="B4484" s="318">
        <v>35537.487999999998</v>
      </c>
      <c r="C4484" s="355">
        <f t="shared" si="75"/>
        <v>0.28800000000046566</v>
      </c>
      <c r="D4484" s="420">
        <f t="shared" si="74"/>
        <v>0.14400000000023283</v>
      </c>
      <c r="H4484" s="337"/>
      <c r="I4484" s="333"/>
      <c r="J4484" s="82">
        <v>34</v>
      </c>
      <c r="K4484" s="320">
        <v>3</v>
      </c>
    </row>
    <row r="4485" spans="1:11" x14ac:dyDescent="0.3">
      <c r="A4485" s="317">
        <v>43089.793747743053</v>
      </c>
      <c r="B4485" s="318">
        <v>35537.766000000003</v>
      </c>
      <c r="C4485" s="355">
        <f t="shared" si="75"/>
        <v>0.27800000000570435</v>
      </c>
      <c r="D4485" s="420">
        <f t="shared" si="74"/>
        <v>0.13900000000285218</v>
      </c>
      <c r="H4485" s="337"/>
      <c r="I4485" s="333"/>
      <c r="J4485" s="82">
        <v>35</v>
      </c>
      <c r="K4485" s="321">
        <v>4</v>
      </c>
    </row>
    <row r="4486" spans="1:11" x14ac:dyDescent="0.3">
      <c r="A4486" s="317">
        <v>43089.835414351852</v>
      </c>
      <c r="B4486" s="318">
        <v>35538.052000000003</v>
      </c>
      <c r="C4486" s="355">
        <f t="shared" si="75"/>
        <v>0.28600000000005821</v>
      </c>
      <c r="D4486" s="420">
        <f t="shared" si="74"/>
        <v>0.1430000000000291</v>
      </c>
      <c r="H4486" s="337"/>
      <c r="I4486" s="333"/>
      <c r="J4486" s="82">
        <v>36</v>
      </c>
      <c r="K4486" s="82">
        <v>1</v>
      </c>
    </row>
    <row r="4487" spans="1:11" x14ac:dyDescent="0.3">
      <c r="A4487" s="317">
        <v>43089.87708096065</v>
      </c>
      <c r="B4487" s="318">
        <v>35538.338000000003</v>
      </c>
      <c r="C4487" s="355">
        <f t="shared" si="75"/>
        <v>0.28600000000005821</v>
      </c>
      <c r="D4487" s="420">
        <f t="shared" si="74"/>
        <v>0.1430000000000291</v>
      </c>
      <c r="H4487" s="337"/>
      <c r="I4487" s="333"/>
      <c r="J4487" s="82">
        <v>37</v>
      </c>
      <c r="K4487" s="319">
        <v>2</v>
      </c>
    </row>
    <row r="4488" spans="1:11" x14ac:dyDescent="0.3">
      <c r="A4488" s="317">
        <v>43089.918747569442</v>
      </c>
      <c r="B4488" s="318">
        <v>35538.616000000002</v>
      </c>
      <c r="C4488" s="355">
        <f t="shared" si="75"/>
        <v>0.27799999999842839</v>
      </c>
      <c r="D4488" s="420">
        <f t="shared" si="74"/>
        <v>0.1389999999992142</v>
      </c>
      <c r="H4488" s="337"/>
      <c r="I4488" s="333"/>
      <c r="J4488" s="82">
        <v>38</v>
      </c>
      <c r="K4488" s="320">
        <v>3</v>
      </c>
    </row>
    <row r="4489" spans="1:11" x14ac:dyDescent="0.3">
      <c r="A4489" s="317">
        <v>43089.96041417824</v>
      </c>
      <c r="B4489" s="318">
        <v>35538.879000000001</v>
      </c>
      <c r="C4489" s="355">
        <f t="shared" si="75"/>
        <v>0.26299999999901047</v>
      </c>
      <c r="D4489" s="420">
        <f t="shared" si="74"/>
        <v>0.13149999999950523</v>
      </c>
      <c r="E4489" s="336">
        <f>SUM(C4466:C4489)*7.4805194805</f>
        <v>51.959688311579562</v>
      </c>
      <c r="F4489" s="324">
        <f>AVERAGE(D4466:D4489)</f>
        <v>0.1447083333334073</v>
      </c>
      <c r="G4489" s="324">
        <f>_xlfn.STDEV.S(D4466:D4489)</f>
        <v>4.6248775928352066E-3</v>
      </c>
      <c r="H4489" s="337"/>
      <c r="I4489" s="333"/>
      <c r="J4489" s="82">
        <v>39</v>
      </c>
      <c r="K4489" s="321">
        <v>4</v>
      </c>
    </row>
    <row r="4490" spans="1:11" x14ac:dyDescent="0.3">
      <c r="A4490" s="317">
        <v>43090.002080787039</v>
      </c>
      <c r="B4490" s="318">
        <v>35539.169000000002</v>
      </c>
      <c r="C4490" s="355">
        <f t="shared" si="75"/>
        <v>0.29000000000087311</v>
      </c>
      <c r="D4490" s="420">
        <f t="shared" si="74"/>
        <v>0.14500000000043656</v>
      </c>
      <c r="H4490" s="337"/>
      <c r="I4490" s="333"/>
      <c r="J4490" s="82">
        <v>40</v>
      </c>
      <c r="K4490" s="82">
        <v>1</v>
      </c>
    </row>
    <row r="4491" spans="1:11" x14ac:dyDescent="0.3">
      <c r="A4491" s="317">
        <v>43090.04374739583</v>
      </c>
      <c r="B4491" s="318">
        <v>35539.459000000003</v>
      </c>
      <c r="C4491" s="355">
        <f t="shared" si="75"/>
        <v>0.29000000000087311</v>
      </c>
      <c r="D4491" s="420">
        <f t="shared" si="74"/>
        <v>0.14500000000043656</v>
      </c>
      <c r="H4491" s="337"/>
      <c r="I4491" s="333"/>
      <c r="J4491" s="82">
        <v>41</v>
      </c>
      <c r="K4491" s="319">
        <v>2</v>
      </c>
    </row>
    <row r="4492" spans="1:11" x14ac:dyDescent="0.3">
      <c r="A4492" s="317">
        <v>43090.085414004629</v>
      </c>
      <c r="B4492" s="318">
        <v>35539.741999999998</v>
      </c>
      <c r="C4492" s="355">
        <f t="shared" si="75"/>
        <v>0.28299999999580905</v>
      </c>
      <c r="D4492" s="420">
        <f t="shared" si="74"/>
        <v>0.14149999999790452</v>
      </c>
      <c r="H4492" s="337"/>
      <c r="I4492" s="333"/>
      <c r="J4492" s="82">
        <v>42</v>
      </c>
      <c r="K4492" s="320">
        <v>3</v>
      </c>
    </row>
    <row r="4493" spans="1:11" x14ac:dyDescent="0.3">
      <c r="A4493" s="317">
        <v>43090.127080613427</v>
      </c>
      <c r="B4493" s="318">
        <v>35540.035000000003</v>
      </c>
      <c r="C4493" s="355">
        <f t="shared" si="75"/>
        <v>0.29300000000512227</v>
      </c>
      <c r="D4493" s="420">
        <f t="shared" si="74"/>
        <v>0.14650000000256114</v>
      </c>
      <c r="H4493" s="337"/>
      <c r="I4493" s="333"/>
      <c r="J4493" s="82">
        <v>43</v>
      </c>
      <c r="K4493" s="321">
        <v>4</v>
      </c>
    </row>
    <row r="4494" spans="1:11" x14ac:dyDescent="0.3">
      <c r="A4494" s="317">
        <v>43090.168747222226</v>
      </c>
      <c r="B4494" s="318">
        <v>35540.328999999998</v>
      </c>
      <c r="C4494" s="355">
        <f t="shared" si="75"/>
        <v>0.29399999999441206</v>
      </c>
      <c r="D4494" s="420">
        <f t="shared" si="74"/>
        <v>0.14699999999720603</v>
      </c>
      <c r="H4494" s="337"/>
      <c r="I4494" s="333"/>
      <c r="J4494" s="82">
        <v>44</v>
      </c>
      <c r="K4494" s="82">
        <v>1</v>
      </c>
    </row>
    <row r="4495" spans="1:11" x14ac:dyDescent="0.3">
      <c r="A4495" s="317">
        <v>43090.210413831017</v>
      </c>
      <c r="B4495" s="318">
        <v>35540.618999999999</v>
      </c>
      <c r="C4495" s="355">
        <f t="shared" si="75"/>
        <v>0.29000000000087311</v>
      </c>
      <c r="D4495" s="420">
        <f t="shared" si="74"/>
        <v>0.14500000000043656</v>
      </c>
      <c r="H4495" s="337"/>
      <c r="I4495" s="333"/>
      <c r="J4495" s="82">
        <v>45</v>
      </c>
      <c r="K4495" s="319">
        <v>2</v>
      </c>
    </row>
    <row r="4496" spans="1:11" x14ac:dyDescent="0.3">
      <c r="A4496" s="317">
        <v>43090.252080439815</v>
      </c>
      <c r="B4496" s="318">
        <v>35540.911</v>
      </c>
      <c r="C4496" s="355">
        <f t="shared" si="75"/>
        <v>0.29200000000128057</v>
      </c>
      <c r="D4496" s="420">
        <f t="shared" si="74"/>
        <v>0.14600000000064028</v>
      </c>
      <c r="H4496" s="337"/>
      <c r="I4496" s="333"/>
      <c r="J4496" s="82">
        <v>46</v>
      </c>
      <c r="K4496" s="320">
        <v>3</v>
      </c>
    </row>
    <row r="4497" spans="1:11" x14ac:dyDescent="0.3">
      <c r="A4497" s="317">
        <v>43090.293747048614</v>
      </c>
      <c r="B4497" s="318">
        <v>35541.214999999997</v>
      </c>
      <c r="C4497" s="355">
        <f t="shared" si="75"/>
        <v>0.30399999999644933</v>
      </c>
      <c r="D4497" s="420">
        <f t="shared" si="74"/>
        <v>0.15199999999822467</v>
      </c>
      <c r="H4497" s="337"/>
      <c r="I4497" s="333"/>
      <c r="J4497" s="82">
        <v>47</v>
      </c>
      <c r="K4497" s="321">
        <v>4</v>
      </c>
    </row>
    <row r="4498" spans="1:11" x14ac:dyDescent="0.3">
      <c r="A4498" s="317">
        <v>43090.335413657405</v>
      </c>
      <c r="B4498" s="318">
        <v>35541.512000000002</v>
      </c>
      <c r="C4498" s="355">
        <f t="shared" si="75"/>
        <v>0.29700000000593718</v>
      </c>
      <c r="D4498" s="420">
        <f t="shared" si="74"/>
        <v>0.14850000000296859</v>
      </c>
      <c r="H4498" s="337"/>
      <c r="I4498" s="333"/>
      <c r="J4498" s="82">
        <v>48</v>
      </c>
      <c r="K4498" s="82">
        <v>1</v>
      </c>
    </row>
    <row r="4499" spans="1:11" x14ac:dyDescent="0.3">
      <c r="A4499" s="317">
        <v>43090.377080266204</v>
      </c>
      <c r="B4499" s="318">
        <v>35541.802000000003</v>
      </c>
      <c r="C4499" s="355">
        <f t="shared" si="75"/>
        <v>0.29000000000087311</v>
      </c>
      <c r="D4499" s="420">
        <f t="shared" si="74"/>
        <v>0.14500000000043656</v>
      </c>
      <c r="H4499" s="337"/>
      <c r="I4499" s="333"/>
      <c r="J4499" s="82">
        <v>49</v>
      </c>
      <c r="K4499" s="319">
        <v>2</v>
      </c>
    </row>
    <row r="4500" spans="1:11" x14ac:dyDescent="0.3">
      <c r="A4500" s="317">
        <v>43090.418746875002</v>
      </c>
      <c r="B4500" s="318">
        <v>35542.106</v>
      </c>
      <c r="C4500" s="355">
        <f t="shared" si="75"/>
        <v>0.30399999999644933</v>
      </c>
      <c r="D4500" s="420">
        <f t="shared" si="74"/>
        <v>0.15199999999822467</v>
      </c>
      <c r="H4500" s="337"/>
      <c r="I4500" s="333"/>
      <c r="J4500" s="82">
        <v>50</v>
      </c>
      <c r="K4500" s="320">
        <v>3</v>
      </c>
    </row>
    <row r="4501" spans="1:11" x14ac:dyDescent="0.3">
      <c r="A4501" s="317">
        <v>43090.460413483794</v>
      </c>
      <c r="B4501" s="318">
        <v>35542.400000000001</v>
      </c>
      <c r="C4501" s="355">
        <f t="shared" si="75"/>
        <v>0.29400000000168802</v>
      </c>
      <c r="D4501" s="420">
        <f t="shared" si="74"/>
        <v>0.14700000000084401</v>
      </c>
      <c r="H4501" s="337"/>
      <c r="I4501" s="333"/>
      <c r="J4501" s="82">
        <v>51</v>
      </c>
      <c r="K4501" s="321">
        <v>4</v>
      </c>
    </row>
    <row r="4502" spans="1:11" x14ac:dyDescent="0.3">
      <c r="A4502" s="317">
        <v>43090.502080092592</v>
      </c>
      <c r="B4502" s="318">
        <v>35542.686000000002</v>
      </c>
      <c r="C4502" s="355">
        <f t="shared" si="75"/>
        <v>0.28600000000005821</v>
      </c>
      <c r="D4502" s="420">
        <f t="shared" si="74"/>
        <v>0.1430000000000291</v>
      </c>
      <c r="H4502" s="337"/>
      <c r="I4502" s="333"/>
      <c r="J4502" s="82">
        <v>52</v>
      </c>
      <c r="K4502" s="82">
        <v>1</v>
      </c>
    </row>
    <row r="4503" spans="1:11" x14ac:dyDescent="0.3">
      <c r="A4503" s="317">
        <v>43090.543746701391</v>
      </c>
      <c r="B4503" s="318">
        <v>35542.980000000003</v>
      </c>
      <c r="C4503" s="355">
        <f t="shared" si="75"/>
        <v>0.29400000000168802</v>
      </c>
      <c r="D4503" s="420">
        <f t="shared" si="74"/>
        <v>0.14700000000084401</v>
      </c>
      <c r="H4503" s="337"/>
      <c r="I4503" s="333"/>
      <c r="J4503" s="82">
        <v>53</v>
      </c>
      <c r="K4503" s="319">
        <v>2</v>
      </c>
    </row>
    <row r="4504" spans="1:11" x14ac:dyDescent="0.3">
      <c r="A4504" s="317">
        <v>43090.585413310182</v>
      </c>
      <c r="B4504" s="318">
        <v>35543.277000000002</v>
      </c>
      <c r="C4504" s="355">
        <f t="shared" si="75"/>
        <v>0.29699999999866122</v>
      </c>
      <c r="D4504" s="420">
        <f t="shared" si="74"/>
        <v>0.14849999999933061</v>
      </c>
      <c r="H4504" s="337"/>
      <c r="I4504" s="333"/>
      <c r="J4504" s="82">
        <v>54</v>
      </c>
      <c r="K4504" s="320">
        <v>3</v>
      </c>
    </row>
    <row r="4505" spans="1:11" x14ac:dyDescent="0.3">
      <c r="A4505" s="317">
        <v>43090.627079918981</v>
      </c>
      <c r="B4505" s="318">
        <v>35543.561999999998</v>
      </c>
      <c r="C4505" s="355">
        <f t="shared" si="75"/>
        <v>0.2849999999962165</v>
      </c>
      <c r="D4505" s="420">
        <f t="shared" si="74"/>
        <v>0.14249999999810825</v>
      </c>
      <c r="H4505" s="337"/>
      <c r="I4505" s="333"/>
      <c r="J4505" s="82">
        <v>55</v>
      </c>
      <c r="K4505" s="321">
        <v>4</v>
      </c>
    </row>
    <row r="4506" spans="1:11" x14ac:dyDescent="0.3">
      <c r="A4506" s="317">
        <v>43090.668746527779</v>
      </c>
      <c r="B4506" s="318">
        <v>35543.847000000002</v>
      </c>
      <c r="C4506" s="355">
        <f t="shared" si="75"/>
        <v>0.28500000000349246</v>
      </c>
      <c r="D4506" s="420">
        <f t="shared" si="74"/>
        <v>0.14250000000174623</v>
      </c>
      <c r="H4506" s="337"/>
      <c r="I4506" s="333"/>
      <c r="J4506" s="82">
        <v>56</v>
      </c>
      <c r="K4506" s="82">
        <v>1</v>
      </c>
    </row>
    <row r="4507" spans="1:11" x14ac:dyDescent="0.3">
      <c r="A4507" s="317">
        <v>43090.710413136578</v>
      </c>
      <c r="B4507" s="318">
        <v>35544.137999999999</v>
      </c>
      <c r="C4507" s="355">
        <f t="shared" si="75"/>
        <v>0.29099999999743886</v>
      </c>
      <c r="D4507" s="420">
        <f t="shared" si="74"/>
        <v>0.14549999999871943</v>
      </c>
      <c r="H4507" s="337"/>
      <c r="I4507" s="333"/>
      <c r="J4507" s="82">
        <v>57</v>
      </c>
      <c r="K4507" s="319">
        <v>2</v>
      </c>
    </row>
    <row r="4508" spans="1:11" x14ac:dyDescent="0.3">
      <c r="A4508" s="317">
        <v>43090.752079745369</v>
      </c>
      <c r="B4508" s="318">
        <v>35544.413</v>
      </c>
      <c r="C4508" s="355">
        <f t="shared" si="75"/>
        <v>0.27500000000145519</v>
      </c>
      <c r="D4508" s="420">
        <f t="shared" si="74"/>
        <v>0.1375000000007276</v>
      </c>
      <c r="H4508" s="337"/>
      <c r="I4508" s="333"/>
      <c r="J4508" s="82">
        <v>58</v>
      </c>
      <c r="K4508" s="320">
        <v>3</v>
      </c>
    </row>
    <row r="4509" spans="1:11" x14ac:dyDescent="0.3">
      <c r="A4509" s="317">
        <v>43090.793746354168</v>
      </c>
      <c r="B4509" s="318">
        <v>35544.690999999999</v>
      </c>
      <c r="C4509" s="355">
        <f t="shared" si="75"/>
        <v>0.27799999999842839</v>
      </c>
      <c r="D4509" s="420">
        <f t="shared" si="74"/>
        <v>0.1389999999992142</v>
      </c>
      <c r="H4509" s="337"/>
      <c r="I4509" s="333"/>
      <c r="J4509" s="82">
        <v>59</v>
      </c>
      <c r="K4509" s="321">
        <v>4</v>
      </c>
    </row>
    <row r="4510" spans="1:11" x14ac:dyDescent="0.3">
      <c r="A4510" s="317">
        <v>43090.835412962966</v>
      </c>
      <c r="B4510" s="318">
        <v>35544.978000000003</v>
      </c>
      <c r="C4510" s="355">
        <f t="shared" si="75"/>
        <v>0.28700000000389991</v>
      </c>
      <c r="D4510" s="420">
        <f t="shared" si="74"/>
        <v>0.14350000000194996</v>
      </c>
      <c r="H4510" s="337"/>
      <c r="I4510" s="333"/>
      <c r="J4510" s="82">
        <v>60</v>
      </c>
      <c r="K4510" s="82">
        <v>1</v>
      </c>
    </row>
    <row r="4511" spans="1:11" x14ac:dyDescent="0.3">
      <c r="A4511" s="317">
        <v>43090.877079571757</v>
      </c>
      <c r="B4511" s="318">
        <v>35545.269999999997</v>
      </c>
      <c r="C4511" s="355">
        <f t="shared" si="75"/>
        <v>0.29199999999400461</v>
      </c>
      <c r="D4511" s="420">
        <f t="shared" si="74"/>
        <v>0.14599999999700231</v>
      </c>
      <c r="H4511" s="337"/>
      <c r="I4511" s="333"/>
      <c r="J4511" s="82">
        <v>61</v>
      </c>
      <c r="K4511" s="319">
        <v>2</v>
      </c>
    </row>
    <row r="4512" spans="1:11" x14ac:dyDescent="0.3">
      <c r="A4512" s="317">
        <v>43090.918746180556</v>
      </c>
      <c r="B4512" s="318">
        <v>35545.553999999996</v>
      </c>
      <c r="C4512" s="355">
        <f t="shared" si="75"/>
        <v>0.28399999999965075</v>
      </c>
      <c r="D4512" s="420">
        <f t="shared" si="74"/>
        <v>0.14199999999982538</v>
      </c>
      <c r="H4512" s="337"/>
      <c r="I4512" s="333"/>
      <c r="J4512" s="82">
        <v>62</v>
      </c>
      <c r="K4512" s="320">
        <v>3</v>
      </c>
    </row>
    <row r="4513" spans="1:11" x14ac:dyDescent="0.3">
      <c r="A4513" s="317">
        <v>43090.960412789354</v>
      </c>
      <c r="B4513" s="318">
        <v>35545.832999999999</v>
      </c>
      <c r="C4513" s="355">
        <f t="shared" si="75"/>
        <v>0.2790000000022701</v>
      </c>
      <c r="D4513" s="420">
        <f t="shared" si="74"/>
        <v>0.13950000000113505</v>
      </c>
      <c r="E4513" s="336">
        <f>SUM(C4490:C4513)*7.4805194805</f>
        <v>52.019532467381325</v>
      </c>
      <c r="F4513" s="324">
        <f>AVERAGE(D4490:D4513)</f>
        <v>0.14487499999995634</v>
      </c>
      <c r="G4513" s="324">
        <f>_xlfn.STDEV.S(D4490:D4513)</f>
        <v>3.6183409599710374E-3</v>
      </c>
      <c r="H4513" s="337"/>
      <c r="I4513" s="333"/>
      <c r="J4513" s="82">
        <v>63</v>
      </c>
      <c r="K4513" s="321">
        <v>4</v>
      </c>
    </row>
    <row r="4514" spans="1:11" x14ac:dyDescent="0.3">
      <c r="A4514" s="317">
        <v>43091.002079398146</v>
      </c>
      <c r="B4514" s="318">
        <v>35546.129000000001</v>
      </c>
      <c r="C4514" s="355">
        <f t="shared" si="75"/>
        <v>0.29600000000209548</v>
      </c>
      <c r="D4514" s="420">
        <f t="shared" si="74"/>
        <v>0.14800000000104774</v>
      </c>
      <c r="H4514" s="337"/>
      <c r="I4514" s="333"/>
      <c r="J4514" s="82">
        <v>64</v>
      </c>
      <c r="K4514" s="82">
        <v>1</v>
      </c>
    </row>
    <row r="4515" spans="1:11" x14ac:dyDescent="0.3">
      <c r="A4515" s="317">
        <v>43091.043746006944</v>
      </c>
      <c r="B4515" s="318">
        <v>35546.421000000002</v>
      </c>
      <c r="C4515" s="355">
        <f t="shared" si="75"/>
        <v>0.29200000000128057</v>
      </c>
      <c r="D4515" s="420">
        <f t="shared" si="74"/>
        <v>0.14600000000064028</v>
      </c>
      <c r="H4515" s="337"/>
      <c r="I4515" s="333"/>
      <c r="J4515" s="82">
        <v>65</v>
      </c>
      <c r="K4515" s="319">
        <v>2</v>
      </c>
    </row>
    <row r="4516" spans="1:11" x14ac:dyDescent="0.3">
      <c r="A4516" s="317">
        <v>43091.085412615743</v>
      </c>
      <c r="B4516" s="318">
        <v>35546.701000000001</v>
      </c>
      <c r="C4516" s="355">
        <f t="shared" si="75"/>
        <v>0.27999999999883585</v>
      </c>
      <c r="D4516" s="420">
        <f t="shared" si="74"/>
        <v>0.13999999999941792</v>
      </c>
      <c r="H4516" s="337"/>
      <c r="I4516" s="333"/>
      <c r="J4516" s="82">
        <v>66</v>
      </c>
      <c r="K4516" s="320">
        <v>3</v>
      </c>
    </row>
    <row r="4517" spans="1:11" x14ac:dyDescent="0.3">
      <c r="A4517" s="317">
        <v>43091.127079224534</v>
      </c>
      <c r="B4517" s="318">
        <v>35546.997000000003</v>
      </c>
      <c r="C4517" s="355">
        <f t="shared" si="75"/>
        <v>0.29600000000209548</v>
      </c>
      <c r="D4517" s="420">
        <f t="shared" si="74"/>
        <v>0.14800000000104774</v>
      </c>
      <c r="H4517" s="337"/>
      <c r="I4517" s="333"/>
      <c r="J4517" s="82">
        <v>67</v>
      </c>
      <c r="K4517" s="321">
        <v>4</v>
      </c>
    </row>
    <row r="4518" spans="1:11" x14ac:dyDescent="0.3">
      <c r="A4518" s="317">
        <v>43091.168745833333</v>
      </c>
      <c r="B4518" s="318">
        <v>35547.296999999999</v>
      </c>
      <c r="C4518" s="355">
        <f t="shared" si="75"/>
        <v>0.29999999999563443</v>
      </c>
      <c r="D4518" s="420">
        <f t="shared" si="74"/>
        <v>0.14999999999781721</v>
      </c>
      <c r="H4518" s="337"/>
      <c r="I4518" s="333"/>
      <c r="J4518" s="82">
        <v>68</v>
      </c>
      <c r="K4518" s="82">
        <v>1</v>
      </c>
    </row>
    <row r="4519" spans="1:11" x14ac:dyDescent="0.3">
      <c r="A4519" s="317">
        <v>43091.210412442131</v>
      </c>
      <c r="B4519" s="318">
        <v>35547.593999999997</v>
      </c>
      <c r="C4519" s="355">
        <f t="shared" si="75"/>
        <v>0.29699999999866122</v>
      </c>
      <c r="D4519" s="420">
        <f t="shared" si="74"/>
        <v>0.14849999999933061</v>
      </c>
      <c r="H4519" s="337"/>
      <c r="I4519" s="333"/>
      <c r="J4519" s="82">
        <v>69</v>
      </c>
      <c r="K4519" s="319">
        <v>2</v>
      </c>
    </row>
    <row r="4520" spans="1:11" x14ac:dyDescent="0.3">
      <c r="A4520" s="317">
        <v>43091.252079050922</v>
      </c>
      <c r="B4520" s="318">
        <v>35547.889000000003</v>
      </c>
      <c r="C4520" s="355">
        <f t="shared" si="75"/>
        <v>0.29500000000552973</v>
      </c>
      <c r="D4520" s="420">
        <f t="shared" si="74"/>
        <v>0.14750000000276486</v>
      </c>
      <c r="H4520" s="337"/>
      <c r="I4520" s="333"/>
      <c r="J4520" s="82">
        <v>70</v>
      </c>
      <c r="K4520" s="320">
        <v>3</v>
      </c>
    </row>
    <row r="4521" spans="1:11" x14ac:dyDescent="0.3">
      <c r="A4521" s="317">
        <v>43091.293745659721</v>
      </c>
      <c r="B4521" s="318">
        <v>35548.192000000003</v>
      </c>
      <c r="C4521" s="355">
        <f t="shared" si="75"/>
        <v>0.30299999999988358</v>
      </c>
      <c r="D4521" s="420">
        <f t="shared" si="74"/>
        <v>0.15149999999994179</v>
      </c>
      <c r="H4521" s="337"/>
      <c r="I4521" s="333"/>
      <c r="J4521" s="82">
        <v>71</v>
      </c>
      <c r="K4521" s="321">
        <v>4</v>
      </c>
    </row>
    <row r="4522" spans="1:11" x14ac:dyDescent="0.3">
      <c r="A4522" s="317">
        <v>43091.33541226852</v>
      </c>
      <c r="B4522" s="318">
        <v>35548.491000000002</v>
      </c>
      <c r="C4522" s="355">
        <f t="shared" si="75"/>
        <v>0.29899999999906868</v>
      </c>
      <c r="D4522" s="420">
        <f t="shared" si="74"/>
        <v>0.14949999999953434</v>
      </c>
      <c r="H4522" s="337"/>
      <c r="I4522" s="333"/>
      <c r="J4522" s="82">
        <v>72</v>
      </c>
      <c r="K4522" s="82">
        <v>1</v>
      </c>
    </row>
    <row r="4523" spans="1:11" x14ac:dyDescent="0.3">
      <c r="A4523" s="317">
        <v>43091.377078877318</v>
      </c>
      <c r="B4523" s="318">
        <v>35548.786999999997</v>
      </c>
      <c r="C4523" s="355">
        <f t="shared" si="75"/>
        <v>0.29599999999481952</v>
      </c>
      <c r="D4523" s="420">
        <f t="shared" si="74"/>
        <v>0.14799999999740976</v>
      </c>
      <c r="H4523" s="337"/>
      <c r="I4523" s="333"/>
      <c r="J4523" s="82">
        <v>73</v>
      </c>
      <c r="K4523" s="319">
        <v>2</v>
      </c>
    </row>
    <row r="4524" spans="1:11" x14ac:dyDescent="0.3">
      <c r="A4524" s="317">
        <v>43091.418745486109</v>
      </c>
      <c r="B4524" s="318">
        <v>35549.088000000003</v>
      </c>
      <c r="C4524" s="355">
        <f t="shared" si="75"/>
        <v>0.30100000000675209</v>
      </c>
      <c r="D4524" s="420">
        <f t="shared" si="74"/>
        <v>0.15050000000337604</v>
      </c>
      <c r="H4524" s="337"/>
      <c r="I4524" s="333"/>
      <c r="J4524" s="82">
        <v>74</v>
      </c>
      <c r="K4524" s="320">
        <v>3</v>
      </c>
    </row>
    <row r="4525" spans="1:11" x14ac:dyDescent="0.3">
      <c r="A4525" s="317">
        <v>43091.460412094908</v>
      </c>
      <c r="B4525" s="318">
        <v>35549.381999999998</v>
      </c>
      <c r="C4525" s="355">
        <f t="shared" si="75"/>
        <v>0.29399999999441206</v>
      </c>
      <c r="D4525" s="420">
        <f t="shared" si="74"/>
        <v>0.14699999999720603</v>
      </c>
      <c r="H4525" s="337"/>
      <c r="I4525" s="333"/>
      <c r="J4525" s="82">
        <v>75</v>
      </c>
      <c r="K4525" s="321">
        <v>4</v>
      </c>
    </row>
    <row r="4526" spans="1:11" x14ac:dyDescent="0.3">
      <c r="A4526" s="317">
        <v>43091.502078703707</v>
      </c>
      <c r="B4526" s="318">
        <v>35549.663</v>
      </c>
      <c r="C4526" s="355">
        <f t="shared" si="75"/>
        <v>0.28100000000267755</v>
      </c>
      <c r="D4526" s="420">
        <f t="shared" si="74"/>
        <v>0.14050000000133878</v>
      </c>
      <c r="H4526" s="337"/>
      <c r="I4526" s="333"/>
      <c r="J4526" s="82">
        <v>76</v>
      </c>
      <c r="K4526" s="82">
        <v>1</v>
      </c>
    </row>
    <row r="4527" spans="1:11" x14ac:dyDescent="0.3">
      <c r="A4527" s="317">
        <v>43091.543745312498</v>
      </c>
      <c r="B4527" s="318">
        <v>35549.938999999998</v>
      </c>
      <c r="C4527" s="355">
        <f t="shared" si="75"/>
        <v>0.27599999999802094</v>
      </c>
      <c r="D4527" s="420">
        <f t="shared" si="74"/>
        <v>0.13799999999901047</v>
      </c>
      <c r="H4527" s="337"/>
      <c r="I4527" s="333"/>
      <c r="J4527" s="82">
        <v>77</v>
      </c>
      <c r="K4527" s="319">
        <v>2</v>
      </c>
    </row>
    <row r="4528" spans="1:11" x14ac:dyDescent="0.3">
      <c r="A4528" s="317">
        <v>43091.585411921296</v>
      </c>
      <c r="B4528" s="318">
        <v>35550.228999999999</v>
      </c>
      <c r="C4528" s="355">
        <f t="shared" si="75"/>
        <v>0.29000000000087311</v>
      </c>
      <c r="D4528" s="420">
        <f t="shared" si="74"/>
        <v>0.14500000000043656</v>
      </c>
      <c r="H4528" s="337"/>
      <c r="I4528" s="333"/>
      <c r="J4528" s="82">
        <v>78</v>
      </c>
      <c r="K4528" s="320">
        <v>3</v>
      </c>
    </row>
    <row r="4529" spans="1:12" x14ac:dyDescent="0.3">
      <c r="A4529" s="317">
        <v>43091.627078530095</v>
      </c>
      <c r="B4529" s="318">
        <v>35550.516000000003</v>
      </c>
      <c r="C4529" s="355">
        <f t="shared" si="75"/>
        <v>0.28700000000389991</v>
      </c>
      <c r="D4529" s="420">
        <f t="shared" si="74"/>
        <v>0.14350000000194996</v>
      </c>
      <c r="H4529" s="337"/>
      <c r="I4529" s="333"/>
      <c r="J4529" s="82">
        <v>79</v>
      </c>
      <c r="K4529" s="321">
        <v>4</v>
      </c>
    </row>
    <row r="4530" spans="1:12" x14ac:dyDescent="0.3">
      <c r="A4530" s="317">
        <v>43091.668745138886</v>
      </c>
      <c r="B4530" s="318">
        <v>35550.796999999999</v>
      </c>
      <c r="C4530" s="355">
        <f t="shared" si="75"/>
        <v>0.28099999999540159</v>
      </c>
      <c r="D4530" s="420">
        <f t="shared" si="74"/>
        <v>0.1404999999977008</v>
      </c>
      <c r="H4530" s="337"/>
      <c r="I4530" s="333"/>
      <c r="J4530" s="82">
        <v>80</v>
      </c>
      <c r="K4530" s="82">
        <v>1</v>
      </c>
    </row>
    <row r="4531" spans="1:12" x14ac:dyDescent="0.3">
      <c r="A4531" s="317">
        <v>43091.710411747685</v>
      </c>
      <c r="B4531" s="318">
        <v>35551.089</v>
      </c>
      <c r="C4531" s="355">
        <f t="shared" si="75"/>
        <v>0.29200000000128057</v>
      </c>
      <c r="D4531" s="420">
        <f t="shared" si="74"/>
        <v>0.14600000000064028</v>
      </c>
      <c r="H4531" s="337"/>
      <c r="I4531" s="333"/>
      <c r="J4531" s="82">
        <v>81</v>
      </c>
      <c r="K4531" s="319">
        <v>2</v>
      </c>
    </row>
    <row r="4532" spans="1:12" x14ac:dyDescent="0.3">
      <c r="A4532" s="317">
        <v>43091.752078356483</v>
      </c>
      <c r="B4532" s="318">
        <v>35551.375</v>
      </c>
      <c r="C4532" s="355">
        <f t="shared" si="75"/>
        <v>0.28600000000005821</v>
      </c>
      <c r="D4532" s="420">
        <f t="shared" si="74"/>
        <v>0.1430000000000291</v>
      </c>
      <c r="H4532" s="337"/>
      <c r="I4532" s="333"/>
      <c r="J4532" s="82">
        <v>82</v>
      </c>
      <c r="K4532" s="320">
        <v>3</v>
      </c>
    </row>
    <row r="4533" spans="1:12" x14ac:dyDescent="0.3">
      <c r="A4533" s="317">
        <v>43091.793744965275</v>
      </c>
      <c r="B4533" s="318">
        <v>35551.652999999998</v>
      </c>
      <c r="C4533" s="355">
        <f t="shared" si="75"/>
        <v>0.27799999999842839</v>
      </c>
      <c r="D4533" s="420">
        <f t="shared" si="74"/>
        <v>0.1389999999992142</v>
      </c>
      <c r="H4533" s="337"/>
      <c r="I4533" s="333"/>
      <c r="J4533" s="82">
        <v>83</v>
      </c>
      <c r="K4533" s="321">
        <v>4</v>
      </c>
    </row>
    <row r="4534" spans="1:12" x14ac:dyDescent="0.3">
      <c r="A4534" s="317">
        <v>43091.835411574073</v>
      </c>
      <c r="B4534" s="318">
        <v>35551.94</v>
      </c>
      <c r="C4534" s="355">
        <f t="shared" si="75"/>
        <v>0.28700000000389991</v>
      </c>
      <c r="D4534" s="420">
        <f t="shared" si="74"/>
        <v>0.14350000000194996</v>
      </c>
      <c r="H4534" s="337"/>
      <c r="I4534" s="333"/>
      <c r="J4534" s="82">
        <v>84</v>
      </c>
      <c r="K4534" s="82">
        <v>1</v>
      </c>
    </row>
    <row r="4535" spans="1:12" x14ac:dyDescent="0.3">
      <c r="A4535" s="317">
        <v>43091.877078182872</v>
      </c>
      <c r="B4535" s="318">
        <v>35552.231</v>
      </c>
      <c r="C4535" s="355">
        <f t="shared" si="75"/>
        <v>0.29099999999743886</v>
      </c>
      <c r="D4535" s="420">
        <f t="shared" si="74"/>
        <v>0.14549999999871943</v>
      </c>
      <c r="H4535" s="337"/>
      <c r="I4535" s="333"/>
      <c r="J4535" s="82">
        <v>85</v>
      </c>
      <c r="K4535" s="319">
        <v>2</v>
      </c>
    </row>
    <row r="4536" spans="1:12" x14ac:dyDescent="0.3">
      <c r="A4536" s="317">
        <v>43091.91874479167</v>
      </c>
      <c r="B4536" s="318">
        <v>35552.510999999999</v>
      </c>
      <c r="C4536" s="355">
        <f t="shared" si="75"/>
        <v>0.27999999999883585</v>
      </c>
      <c r="D4536" s="420">
        <f t="shared" si="74"/>
        <v>0.13999999999941792</v>
      </c>
      <c r="H4536" s="337"/>
      <c r="I4536" s="333"/>
      <c r="J4536" s="82">
        <v>86</v>
      </c>
      <c r="K4536" s="320">
        <v>3</v>
      </c>
    </row>
    <row r="4537" spans="1:12" x14ac:dyDescent="0.3">
      <c r="A4537" s="317">
        <v>43091.960411400461</v>
      </c>
      <c r="B4537" s="318">
        <v>35552.784</v>
      </c>
      <c r="C4537" s="355">
        <f t="shared" si="75"/>
        <v>0.27300000000104774</v>
      </c>
      <c r="D4537" s="420">
        <f t="shared" si="74"/>
        <v>0.13650000000052387</v>
      </c>
      <c r="E4537" s="336">
        <f>SUM(C4514:C4537)*7.4805194805</f>
        <v>51.99709090896247</v>
      </c>
      <c r="F4537" s="324">
        <f>AVERAGE(D4514:D4537)</f>
        <v>0.14481250000001941</v>
      </c>
      <c r="G4537" s="324">
        <f>_xlfn.STDEV.S(D4514:D4537)</f>
        <v>4.2981606279777545E-3</v>
      </c>
      <c r="H4537" s="337"/>
      <c r="I4537" s="333"/>
      <c r="J4537" s="82">
        <v>87</v>
      </c>
      <c r="K4537" s="321">
        <v>4</v>
      </c>
    </row>
    <row r="4538" spans="1:12" x14ac:dyDescent="0.3">
      <c r="A4538" s="317">
        <v>43092.00207800926</v>
      </c>
      <c r="B4538" s="318">
        <v>35553.074000000001</v>
      </c>
      <c r="C4538" s="355">
        <f t="shared" si="75"/>
        <v>0.29000000000087311</v>
      </c>
      <c r="D4538" s="420">
        <f t="shared" si="74"/>
        <v>0.14500000000043656</v>
      </c>
      <c r="H4538" s="337"/>
      <c r="I4538" s="333"/>
      <c r="J4538" s="82">
        <v>88</v>
      </c>
      <c r="K4538" s="82">
        <v>1</v>
      </c>
    </row>
    <row r="4539" spans="1:12" x14ac:dyDescent="0.3">
      <c r="A4539" s="317">
        <v>43092.043744618059</v>
      </c>
      <c r="B4539" s="318">
        <v>35553.364999999998</v>
      </c>
      <c r="C4539" s="355">
        <f t="shared" si="75"/>
        <v>0.29099999999743886</v>
      </c>
      <c r="D4539" s="420">
        <f t="shared" si="74"/>
        <v>0.14549999999871943</v>
      </c>
      <c r="H4539" s="337"/>
      <c r="I4539" s="333"/>
      <c r="J4539" s="82">
        <v>89</v>
      </c>
      <c r="K4539" s="319">
        <v>2</v>
      </c>
    </row>
    <row r="4540" spans="1:12" x14ac:dyDescent="0.3">
      <c r="A4540" s="317">
        <v>43092.097222222219</v>
      </c>
      <c r="B4540" s="318">
        <v>35553.648000000001</v>
      </c>
      <c r="C4540" s="355">
        <f t="shared" si="75"/>
        <v>0.28300000000308501</v>
      </c>
      <c r="D4540" s="420">
        <f t="shared" ref="D4540:D4624" si="76">C4540/2</f>
        <v>0.1415000000015425</v>
      </c>
      <c r="H4540" s="337"/>
      <c r="I4540" s="333"/>
      <c r="J4540" s="82">
        <v>1</v>
      </c>
      <c r="K4540" s="320">
        <v>3</v>
      </c>
      <c r="L4540" s="345" t="s">
        <v>313</v>
      </c>
    </row>
    <row r="4541" spans="1:12" x14ac:dyDescent="0.3">
      <c r="A4541" s="317">
        <v>43092.138888888891</v>
      </c>
      <c r="B4541" s="318">
        <v>35553.938000000002</v>
      </c>
      <c r="C4541" s="355">
        <f t="shared" si="75"/>
        <v>0.29000000000087311</v>
      </c>
      <c r="D4541" s="420">
        <f t="shared" si="76"/>
        <v>0.14500000000043656</v>
      </c>
      <c r="H4541" s="337"/>
      <c r="I4541" s="333"/>
      <c r="J4541" s="82">
        <v>2</v>
      </c>
      <c r="K4541" s="321">
        <v>4</v>
      </c>
    </row>
    <row r="4542" spans="1:12" x14ac:dyDescent="0.3">
      <c r="A4542" s="317">
        <v>43092.180555555555</v>
      </c>
      <c r="B4542" s="318">
        <v>35554.232000000004</v>
      </c>
      <c r="C4542" s="355">
        <f t="shared" si="75"/>
        <v>0.29400000000168802</v>
      </c>
      <c r="D4542" s="420">
        <f t="shared" si="76"/>
        <v>0.14700000000084401</v>
      </c>
      <c r="H4542" s="337"/>
      <c r="I4542" s="333"/>
      <c r="J4542" s="82">
        <v>3</v>
      </c>
      <c r="K4542" s="82">
        <v>1</v>
      </c>
    </row>
    <row r="4543" spans="1:12" x14ac:dyDescent="0.3">
      <c r="A4543" s="317">
        <v>43092.222222337965</v>
      </c>
      <c r="B4543" s="318">
        <v>35554.525999999998</v>
      </c>
      <c r="C4543" s="355">
        <f t="shared" si="75"/>
        <v>0.29399999999441206</v>
      </c>
      <c r="D4543" s="420">
        <f t="shared" si="76"/>
        <v>0.14699999999720603</v>
      </c>
      <c r="H4543" s="337"/>
      <c r="I4543" s="333"/>
      <c r="J4543" s="82">
        <v>4</v>
      </c>
      <c r="K4543" s="319">
        <v>2</v>
      </c>
    </row>
    <row r="4544" spans="1:12" x14ac:dyDescent="0.3">
      <c r="A4544" s="317">
        <v>43092.263889062502</v>
      </c>
      <c r="B4544" s="318">
        <v>35554.817999999999</v>
      </c>
      <c r="C4544" s="355">
        <f t="shared" si="75"/>
        <v>0.29200000000128057</v>
      </c>
      <c r="D4544" s="420">
        <f t="shared" si="76"/>
        <v>0.14600000000064028</v>
      </c>
      <c r="H4544" s="337"/>
      <c r="I4544" s="333"/>
      <c r="J4544" s="82">
        <v>5</v>
      </c>
      <c r="K4544" s="320">
        <v>3</v>
      </c>
    </row>
    <row r="4545" spans="1:11" x14ac:dyDescent="0.3">
      <c r="A4545" s="317">
        <v>43092.305555787039</v>
      </c>
      <c r="B4545" s="318">
        <v>35555.122000000003</v>
      </c>
      <c r="C4545" s="355">
        <f t="shared" si="75"/>
        <v>0.30400000000372529</v>
      </c>
      <c r="D4545" s="420">
        <f t="shared" si="76"/>
        <v>0.15200000000186265</v>
      </c>
      <c r="H4545" s="337"/>
      <c r="I4545" s="333"/>
      <c r="J4545" s="82">
        <v>6</v>
      </c>
      <c r="K4545" s="321">
        <v>4</v>
      </c>
    </row>
    <row r="4546" spans="1:11" x14ac:dyDescent="0.3">
      <c r="A4546" s="317">
        <v>43092.347222511577</v>
      </c>
      <c r="B4546" s="318">
        <v>35555.423000000003</v>
      </c>
      <c r="C4546" s="355">
        <f t="shared" si="75"/>
        <v>0.30099999999947613</v>
      </c>
      <c r="D4546" s="420">
        <f t="shared" si="76"/>
        <v>0.15049999999973807</v>
      </c>
      <c r="H4546" s="337"/>
      <c r="I4546" s="333"/>
      <c r="J4546" s="82">
        <v>7</v>
      </c>
      <c r="K4546" s="82">
        <v>1</v>
      </c>
    </row>
    <row r="4547" spans="1:11" x14ac:dyDescent="0.3">
      <c r="A4547" s="317">
        <v>43092.388889236114</v>
      </c>
      <c r="B4547" s="318">
        <v>35555.692000000003</v>
      </c>
      <c r="C4547" s="355">
        <f t="shared" si="75"/>
        <v>0.26900000000023283</v>
      </c>
      <c r="D4547" s="420">
        <f t="shared" si="76"/>
        <v>0.13450000000011642</v>
      </c>
      <c r="H4547" s="337"/>
      <c r="I4547" s="333"/>
      <c r="J4547" s="82">
        <v>8</v>
      </c>
      <c r="K4547" s="319">
        <v>2</v>
      </c>
    </row>
    <row r="4548" spans="1:11" x14ac:dyDescent="0.3">
      <c r="A4548" s="317">
        <v>43092.430555960651</v>
      </c>
      <c r="B4548" s="318">
        <v>35555.987000000001</v>
      </c>
      <c r="C4548" s="355">
        <f t="shared" si="75"/>
        <v>0.29499999999825377</v>
      </c>
      <c r="D4548" s="420">
        <f t="shared" si="76"/>
        <v>0.14749999999912689</v>
      </c>
      <c r="H4548" s="337"/>
      <c r="I4548" s="333"/>
      <c r="J4548" s="82">
        <v>9</v>
      </c>
      <c r="K4548" s="320">
        <v>3</v>
      </c>
    </row>
    <row r="4549" spans="1:11" x14ac:dyDescent="0.3">
      <c r="A4549" s="317">
        <v>43092.472222685188</v>
      </c>
      <c r="B4549" s="318">
        <v>35556.284</v>
      </c>
      <c r="C4549" s="355">
        <f t="shared" si="75"/>
        <v>0.29699999999866122</v>
      </c>
      <c r="D4549" s="420">
        <f t="shared" si="76"/>
        <v>0.14849999999933061</v>
      </c>
      <c r="H4549" s="337"/>
      <c r="I4549" s="333"/>
      <c r="J4549" s="82">
        <v>10</v>
      </c>
      <c r="K4549" s="321">
        <v>4</v>
      </c>
    </row>
    <row r="4550" spans="1:11" x14ac:dyDescent="0.3">
      <c r="A4550" s="317">
        <v>43092.513889409725</v>
      </c>
      <c r="B4550" s="318">
        <v>35556.576999999997</v>
      </c>
      <c r="C4550" s="355">
        <f t="shared" si="75"/>
        <v>0.29299999999784632</v>
      </c>
      <c r="D4550" s="420">
        <f t="shared" si="76"/>
        <v>0.14649999999892316</v>
      </c>
      <c r="H4550" s="337"/>
      <c r="I4550" s="333"/>
      <c r="J4550" s="82">
        <v>11</v>
      </c>
      <c r="K4550" s="82">
        <v>1</v>
      </c>
    </row>
    <row r="4551" spans="1:11" x14ac:dyDescent="0.3">
      <c r="A4551" s="317">
        <v>43092.555556134263</v>
      </c>
      <c r="B4551" s="318">
        <v>35556.862999999998</v>
      </c>
      <c r="C4551" s="355">
        <f t="shared" si="75"/>
        <v>0.28600000000005821</v>
      </c>
      <c r="D4551" s="420">
        <f t="shared" si="76"/>
        <v>0.1430000000000291</v>
      </c>
      <c r="H4551" s="337"/>
      <c r="I4551" s="333"/>
      <c r="J4551" s="82">
        <v>12</v>
      </c>
      <c r="K4551" s="319">
        <v>2</v>
      </c>
    </row>
    <row r="4552" spans="1:11" x14ac:dyDescent="0.3">
      <c r="A4552" s="317">
        <v>43092.5972228588</v>
      </c>
      <c r="B4552" s="318">
        <v>35557.163</v>
      </c>
      <c r="C4552" s="355">
        <f t="shared" si="75"/>
        <v>0.30000000000291038</v>
      </c>
      <c r="D4552" s="420">
        <f t="shared" si="76"/>
        <v>0.15000000000145519</v>
      </c>
      <c r="H4552" s="337"/>
      <c r="I4552" s="333"/>
      <c r="J4552" s="82">
        <v>13</v>
      </c>
      <c r="K4552" s="320">
        <v>3</v>
      </c>
    </row>
    <row r="4553" spans="1:11" x14ac:dyDescent="0.3">
      <c r="A4553" s="317">
        <v>43092.63888958333</v>
      </c>
      <c r="B4553" s="318">
        <v>35557.451000000001</v>
      </c>
      <c r="C4553" s="355">
        <f t="shared" si="75"/>
        <v>0.28800000000046566</v>
      </c>
      <c r="D4553" s="420">
        <f t="shared" si="76"/>
        <v>0.14400000000023283</v>
      </c>
      <c r="H4553" s="337"/>
      <c r="I4553" s="333"/>
      <c r="J4553" s="82">
        <v>14</v>
      </c>
      <c r="K4553" s="321">
        <v>4</v>
      </c>
    </row>
    <row r="4554" spans="1:11" x14ac:dyDescent="0.3">
      <c r="A4554" s="317">
        <v>43092.680556307867</v>
      </c>
      <c r="B4554" s="318">
        <v>35557.732000000004</v>
      </c>
      <c r="C4554" s="355">
        <f t="shared" ref="C4554:C4624" si="77">B4554-B4553</f>
        <v>0.28100000000267755</v>
      </c>
      <c r="D4554" s="420">
        <f t="shared" si="76"/>
        <v>0.14050000000133878</v>
      </c>
      <c r="H4554" s="337"/>
      <c r="I4554" s="333"/>
      <c r="J4554" s="82">
        <v>15</v>
      </c>
      <c r="K4554" s="82">
        <v>1</v>
      </c>
    </row>
    <row r="4555" spans="1:11" x14ac:dyDescent="0.3">
      <c r="A4555" s="317">
        <v>43092.722223032404</v>
      </c>
      <c r="B4555" s="318">
        <v>35558.029000000002</v>
      </c>
      <c r="C4555" s="355">
        <f t="shared" si="77"/>
        <v>0.29699999999866122</v>
      </c>
      <c r="D4555" s="420">
        <f t="shared" si="76"/>
        <v>0.14849999999933061</v>
      </c>
      <c r="H4555" s="337"/>
      <c r="I4555" s="333"/>
      <c r="J4555" s="82">
        <v>16</v>
      </c>
      <c r="K4555" s="319">
        <v>2</v>
      </c>
    </row>
    <row r="4556" spans="1:11" x14ac:dyDescent="0.3">
      <c r="A4556" s="317">
        <v>43092.763889756941</v>
      </c>
      <c r="B4556" s="318">
        <v>35558.322</v>
      </c>
      <c r="C4556" s="355">
        <f t="shared" si="77"/>
        <v>0.29299999999784632</v>
      </c>
      <c r="D4556" s="420">
        <f t="shared" si="76"/>
        <v>0.14649999999892316</v>
      </c>
      <c r="H4556" s="337"/>
      <c r="I4556" s="333"/>
      <c r="J4556" s="82">
        <v>17</v>
      </c>
      <c r="K4556" s="320">
        <v>3</v>
      </c>
    </row>
    <row r="4557" spans="1:11" x14ac:dyDescent="0.3">
      <c r="A4557" s="317">
        <v>43092.805556481479</v>
      </c>
      <c r="B4557" s="318">
        <v>35558.608999999997</v>
      </c>
      <c r="C4557" s="355">
        <f t="shared" si="77"/>
        <v>0.28699999999662396</v>
      </c>
      <c r="D4557" s="420">
        <f t="shared" si="76"/>
        <v>0.14349999999831198</v>
      </c>
      <c r="H4557" s="337"/>
      <c r="I4557" s="333"/>
      <c r="J4557" s="82">
        <v>18</v>
      </c>
      <c r="K4557" s="321">
        <v>4</v>
      </c>
    </row>
    <row r="4558" spans="1:11" x14ac:dyDescent="0.3">
      <c r="A4558" s="317">
        <v>43092.847223206016</v>
      </c>
      <c r="B4558" s="318">
        <v>35558.89</v>
      </c>
      <c r="C4558" s="355">
        <f t="shared" si="77"/>
        <v>0.28100000000267755</v>
      </c>
      <c r="D4558" s="420">
        <f t="shared" si="76"/>
        <v>0.14050000000133878</v>
      </c>
      <c r="H4558" s="337"/>
      <c r="I4558" s="333"/>
      <c r="J4558" s="82">
        <v>19</v>
      </c>
      <c r="K4558" s="82">
        <v>1</v>
      </c>
    </row>
    <row r="4559" spans="1:11" x14ac:dyDescent="0.3">
      <c r="A4559" s="317">
        <v>43092.888889930553</v>
      </c>
      <c r="B4559" s="318">
        <v>35559.182000000001</v>
      </c>
      <c r="C4559" s="355">
        <f t="shared" si="77"/>
        <v>0.29200000000128057</v>
      </c>
      <c r="D4559" s="420">
        <f t="shared" si="76"/>
        <v>0.14600000000064028</v>
      </c>
      <c r="H4559" s="337"/>
      <c r="I4559" s="333"/>
      <c r="J4559" s="82">
        <v>20</v>
      </c>
      <c r="K4559" s="319">
        <v>2</v>
      </c>
    </row>
    <row r="4560" spans="1:11" x14ac:dyDescent="0.3">
      <c r="A4560" s="317">
        <v>43092.93055665509</v>
      </c>
      <c r="B4560" s="318">
        <v>35559.468000000001</v>
      </c>
      <c r="C4560" s="355">
        <f t="shared" si="77"/>
        <v>0.28600000000005821</v>
      </c>
      <c r="D4560" s="420">
        <f t="shared" si="76"/>
        <v>0.1430000000000291</v>
      </c>
      <c r="H4560" s="337"/>
      <c r="I4560" s="333"/>
      <c r="J4560" s="82">
        <v>21</v>
      </c>
      <c r="K4560" s="320">
        <v>3</v>
      </c>
    </row>
    <row r="4561" spans="1:11" x14ac:dyDescent="0.3">
      <c r="A4561" s="317">
        <v>43092.972223379627</v>
      </c>
      <c r="B4561" s="318">
        <v>35559.747000000003</v>
      </c>
      <c r="C4561" s="355">
        <f t="shared" si="77"/>
        <v>0.2790000000022701</v>
      </c>
      <c r="D4561" s="420">
        <f t="shared" si="76"/>
        <v>0.13950000000113505</v>
      </c>
      <c r="E4561" s="336">
        <f>SUM(C4538:C4561)*7.4805194805</f>
        <v>52.086857142746751</v>
      </c>
      <c r="F4561" s="324">
        <f>AVERAGE(D4538:D4561)</f>
        <v>0.14506250000007034</v>
      </c>
      <c r="G4561" s="324">
        <f>_xlfn.STDEV.S(D4538:D4561)</f>
        <v>3.9240410069953189E-3</v>
      </c>
      <c r="H4561" s="337"/>
      <c r="I4561" s="333"/>
      <c r="J4561" s="82">
        <v>22</v>
      </c>
      <c r="K4561" s="321">
        <v>4</v>
      </c>
    </row>
    <row r="4562" spans="1:11" x14ac:dyDescent="0.3">
      <c r="A4562" s="317">
        <v>43093.013890104165</v>
      </c>
      <c r="B4562" s="318">
        <v>35560.031000000003</v>
      </c>
      <c r="C4562" s="355">
        <f t="shared" si="77"/>
        <v>0.28399999999965075</v>
      </c>
      <c r="D4562" s="420">
        <f t="shared" si="76"/>
        <v>0.14199999999982538</v>
      </c>
      <c r="H4562" s="337"/>
      <c r="I4562" s="333"/>
      <c r="J4562" s="82">
        <v>23</v>
      </c>
      <c r="K4562" s="82">
        <v>1</v>
      </c>
    </row>
    <row r="4563" spans="1:11" x14ac:dyDescent="0.3">
      <c r="A4563" s="317">
        <v>43093.055556828702</v>
      </c>
      <c r="B4563" s="318">
        <v>35560.322</v>
      </c>
      <c r="C4563" s="355">
        <f t="shared" si="77"/>
        <v>0.29099999999743886</v>
      </c>
      <c r="D4563" s="420">
        <f t="shared" si="76"/>
        <v>0.14549999999871943</v>
      </c>
      <c r="H4563" s="337"/>
      <c r="I4563" s="333"/>
      <c r="J4563" s="82">
        <v>24</v>
      </c>
      <c r="K4563" s="319">
        <v>2</v>
      </c>
    </row>
    <row r="4564" spans="1:11" x14ac:dyDescent="0.3">
      <c r="A4564" s="317">
        <v>43093.097223553239</v>
      </c>
      <c r="B4564" s="318">
        <v>35560.608</v>
      </c>
      <c r="C4564" s="355">
        <f t="shared" si="77"/>
        <v>0.28600000000005821</v>
      </c>
      <c r="D4564" s="420">
        <f t="shared" si="76"/>
        <v>0.1430000000000291</v>
      </c>
      <c r="H4564" s="337"/>
      <c r="I4564" s="333"/>
      <c r="J4564" s="82">
        <v>25</v>
      </c>
      <c r="K4564" s="320">
        <v>3</v>
      </c>
    </row>
    <row r="4565" spans="1:11" x14ac:dyDescent="0.3">
      <c r="A4565" s="317">
        <v>43093.138890277776</v>
      </c>
      <c r="B4565" s="318">
        <v>35560.887000000002</v>
      </c>
      <c r="C4565" s="355">
        <f t="shared" si="77"/>
        <v>0.2790000000022701</v>
      </c>
      <c r="D4565" s="420">
        <f t="shared" si="76"/>
        <v>0.13950000000113505</v>
      </c>
      <c r="H4565" s="337"/>
      <c r="I4565" s="333"/>
      <c r="J4565" s="82">
        <v>26</v>
      </c>
      <c r="K4565" s="321">
        <v>4</v>
      </c>
    </row>
    <row r="4566" spans="1:11" x14ac:dyDescent="0.3">
      <c r="A4566" s="317">
        <v>43093.180557002313</v>
      </c>
      <c r="B4566" s="318">
        <v>35561.180999999997</v>
      </c>
      <c r="C4566" s="355">
        <f t="shared" si="77"/>
        <v>0.29399999999441206</v>
      </c>
      <c r="D4566" s="420">
        <f t="shared" si="76"/>
        <v>0.14699999999720603</v>
      </c>
      <c r="H4566" s="337"/>
      <c r="I4566" s="333"/>
      <c r="J4566" s="82">
        <v>27</v>
      </c>
      <c r="K4566" s="82">
        <v>1</v>
      </c>
    </row>
    <row r="4567" spans="1:11" x14ac:dyDescent="0.3">
      <c r="A4567" s="317">
        <v>43093.222223726851</v>
      </c>
      <c r="B4567" s="318">
        <v>35561.482000000004</v>
      </c>
      <c r="C4567" s="355">
        <f t="shared" si="77"/>
        <v>0.30100000000675209</v>
      </c>
      <c r="D4567" s="420">
        <f t="shared" si="76"/>
        <v>0.15050000000337604</v>
      </c>
      <c r="H4567" s="337"/>
      <c r="I4567" s="333"/>
      <c r="J4567" s="82">
        <v>28</v>
      </c>
      <c r="K4567" s="319">
        <v>2</v>
      </c>
    </row>
    <row r="4568" spans="1:11" x14ac:dyDescent="0.3">
      <c r="A4568" s="317">
        <v>43093.263890451388</v>
      </c>
      <c r="B4568" s="318">
        <v>35561.771999999997</v>
      </c>
      <c r="C4568" s="355">
        <f t="shared" si="77"/>
        <v>0.28999999999359716</v>
      </c>
      <c r="D4568" s="420">
        <f t="shared" si="76"/>
        <v>0.14499999999679858</v>
      </c>
      <c r="H4568" s="337"/>
      <c r="I4568" s="333"/>
      <c r="J4568" s="82">
        <v>29</v>
      </c>
      <c r="K4568" s="320">
        <v>3</v>
      </c>
    </row>
    <row r="4569" spans="1:11" x14ac:dyDescent="0.3">
      <c r="A4569" s="317">
        <v>43093.305557175925</v>
      </c>
      <c r="B4569" s="318">
        <v>35562.072999999997</v>
      </c>
      <c r="C4569" s="355">
        <f t="shared" si="77"/>
        <v>0.30099999999947613</v>
      </c>
      <c r="D4569" s="420">
        <f t="shared" si="76"/>
        <v>0.15049999999973807</v>
      </c>
      <c r="H4569" s="337"/>
      <c r="I4569" s="333"/>
      <c r="J4569" s="82">
        <v>30</v>
      </c>
      <c r="K4569" s="321">
        <v>4</v>
      </c>
    </row>
    <row r="4570" spans="1:11" x14ac:dyDescent="0.3">
      <c r="A4570" s="317">
        <v>43093.347223900462</v>
      </c>
      <c r="B4570" s="318">
        <v>35562.372000000003</v>
      </c>
      <c r="C4570" s="355">
        <f t="shared" si="77"/>
        <v>0.29900000000634464</v>
      </c>
      <c r="D4570" s="420">
        <f t="shared" si="76"/>
        <v>0.14950000000317232</v>
      </c>
      <c r="H4570" s="337"/>
      <c r="I4570" s="333"/>
      <c r="J4570" s="82">
        <v>31</v>
      </c>
      <c r="K4570" s="82">
        <v>1</v>
      </c>
    </row>
    <row r="4571" spans="1:11" x14ac:dyDescent="0.3">
      <c r="A4571" s="317">
        <v>43093.388890624999</v>
      </c>
      <c r="B4571" s="318">
        <v>35562.661999999997</v>
      </c>
      <c r="C4571" s="355">
        <f t="shared" si="77"/>
        <v>0.28999999999359716</v>
      </c>
      <c r="D4571" s="420">
        <f t="shared" si="76"/>
        <v>0.14499999999679858</v>
      </c>
      <c r="H4571" s="337"/>
      <c r="I4571" s="333"/>
      <c r="J4571" s="82">
        <v>32</v>
      </c>
      <c r="K4571" s="319">
        <v>2</v>
      </c>
    </row>
    <row r="4572" spans="1:11" x14ac:dyDescent="0.3">
      <c r="A4572" s="317">
        <v>43093.430557349537</v>
      </c>
      <c r="B4572" s="318">
        <v>35562.957000000002</v>
      </c>
      <c r="C4572" s="355">
        <f t="shared" si="77"/>
        <v>0.29500000000552973</v>
      </c>
      <c r="D4572" s="420">
        <f t="shared" si="76"/>
        <v>0.14750000000276486</v>
      </c>
      <c r="H4572" s="337"/>
      <c r="I4572" s="333"/>
      <c r="J4572" s="82">
        <v>33</v>
      </c>
      <c r="K4572" s="320">
        <v>3</v>
      </c>
    </row>
    <row r="4573" spans="1:11" x14ac:dyDescent="0.3">
      <c r="A4573" s="317">
        <v>43093.472224074074</v>
      </c>
      <c r="B4573" s="318">
        <v>35563.252</v>
      </c>
      <c r="C4573" s="355">
        <f t="shared" si="77"/>
        <v>0.29499999999825377</v>
      </c>
      <c r="D4573" s="420">
        <f t="shared" si="76"/>
        <v>0.14749999999912689</v>
      </c>
      <c r="H4573" s="337"/>
      <c r="I4573" s="333"/>
      <c r="J4573" s="82">
        <v>34</v>
      </c>
      <c r="K4573" s="321">
        <v>4</v>
      </c>
    </row>
    <row r="4574" spans="1:11" x14ac:dyDescent="0.3">
      <c r="A4574" s="317">
        <v>43093.513890798611</v>
      </c>
      <c r="B4574" s="318">
        <v>35563.538999999997</v>
      </c>
      <c r="C4574" s="355">
        <f t="shared" si="77"/>
        <v>0.28699999999662396</v>
      </c>
      <c r="D4574" s="420">
        <f t="shared" si="76"/>
        <v>0.14349999999831198</v>
      </c>
      <c r="H4574" s="337"/>
      <c r="I4574" s="333"/>
      <c r="J4574" s="82">
        <v>35</v>
      </c>
      <c r="K4574" s="82">
        <v>1</v>
      </c>
    </row>
    <row r="4575" spans="1:11" x14ac:dyDescent="0.3">
      <c r="A4575" s="317">
        <v>43093.555557523148</v>
      </c>
      <c r="B4575" s="318">
        <v>35563.822</v>
      </c>
      <c r="C4575" s="355">
        <f t="shared" si="77"/>
        <v>0.28300000000308501</v>
      </c>
      <c r="D4575" s="420">
        <f t="shared" si="76"/>
        <v>0.1415000000015425</v>
      </c>
      <c r="H4575" s="337"/>
      <c r="I4575" s="333"/>
      <c r="J4575" s="82">
        <v>36</v>
      </c>
      <c r="K4575" s="319">
        <v>2</v>
      </c>
    </row>
    <row r="4576" spans="1:11" x14ac:dyDescent="0.3">
      <c r="A4576" s="317">
        <v>43093.597224247686</v>
      </c>
      <c r="B4576" s="318">
        <v>35564.11</v>
      </c>
      <c r="C4576" s="355">
        <f t="shared" si="77"/>
        <v>0.28800000000046566</v>
      </c>
      <c r="D4576" s="420">
        <f t="shared" si="76"/>
        <v>0.14400000000023283</v>
      </c>
      <c r="H4576" s="337"/>
      <c r="I4576" s="333"/>
      <c r="J4576" s="82">
        <v>37</v>
      </c>
      <c r="K4576" s="320">
        <v>3</v>
      </c>
    </row>
    <row r="4577" spans="1:11" x14ac:dyDescent="0.3">
      <c r="A4577" s="317">
        <v>43093.638890972223</v>
      </c>
      <c r="B4577" s="318">
        <v>35564.406000000003</v>
      </c>
      <c r="C4577" s="355">
        <f t="shared" si="77"/>
        <v>0.29600000000209548</v>
      </c>
      <c r="D4577" s="420">
        <f t="shared" si="76"/>
        <v>0.14800000000104774</v>
      </c>
      <c r="H4577" s="337"/>
      <c r="I4577" s="333"/>
      <c r="J4577" s="82">
        <v>38</v>
      </c>
      <c r="K4577" s="321">
        <v>4</v>
      </c>
    </row>
    <row r="4578" spans="1:11" x14ac:dyDescent="0.3">
      <c r="A4578" s="317">
        <v>43093.68055769676</v>
      </c>
      <c r="B4578" s="318">
        <v>35564.684000000001</v>
      </c>
      <c r="C4578" s="355">
        <f t="shared" si="77"/>
        <v>0.27799999999842839</v>
      </c>
      <c r="D4578" s="420">
        <f t="shared" si="76"/>
        <v>0.1389999999992142</v>
      </c>
      <c r="H4578" s="337"/>
      <c r="I4578" s="333"/>
      <c r="J4578" s="82">
        <v>39</v>
      </c>
      <c r="K4578" s="82">
        <v>1</v>
      </c>
    </row>
    <row r="4579" spans="1:11" x14ac:dyDescent="0.3">
      <c r="A4579" s="317">
        <v>43093.722224421297</v>
      </c>
      <c r="B4579" s="318">
        <v>35564.970999999998</v>
      </c>
      <c r="C4579" s="355">
        <f t="shared" si="77"/>
        <v>0.28699999999662396</v>
      </c>
      <c r="D4579" s="420">
        <f t="shared" si="76"/>
        <v>0.14349999999831198</v>
      </c>
      <c r="H4579" s="337"/>
      <c r="I4579" s="333"/>
      <c r="J4579" s="82">
        <v>40</v>
      </c>
      <c r="K4579" s="319">
        <v>2</v>
      </c>
    </row>
    <row r="4580" spans="1:11" x14ac:dyDescent="0.3">
      <c r="A4580" s="317">
        <v>43093.763891145834</v>
      </c>
      <c r="B4580" s="318">
        <v>35565.262000000002</v>
      </c>
      <c r="C4580" s="355">
        <f t="shared" si="77"/>
        <v>0.29100000000471482</v>
      </c>
      <c r="D4580" s="420">
        <f t="shared" si="76"/>
        <v>0.14550000000235741</v>
      </c>
      <c r="H4580" s="337"/>
      <c r="I4580" s="333"/>
      <c r="J4580" s="82">
        <v>41</v>
      </c>
      <c r="K4580" s="320">
        <v>3</v>
      </c>
    </row>
    <row r="4581" spans="1:11" x14ac:dyDescent="0.3">
      <c r="A4581" s="317">
        <v>43093.805557870372</v>
      </c>
      <c r="B4581" s="318">
        <v>35565.542000000001</v>
      </c>
      <c r="C4581" s="355">
        <f t="shared" si="77"/>
        <v>0.27999999999883585</v>
      </c>
      <c r="D4581" s="420">
        <f t="shared" si="76"/>
        <v>0.13999999999941792</v>
      </c>
      <c r="H4581" s="337"/>
      <c r="I4581" s="333"/>
      <c r="J4581" s="82">
        <v>42</v>
      </c>
      <c r="K4581" s="321">
        <v>4</v>
      </c>
    </row>
    <row r="4582" spans="1:11" x14ac:dyDescent="0.3">
      <c r="A4582" s="317">
        <v>43093.847224594909</v>
      </c>
      <c r="B4582" s="318">
        <v>35565.817999999999</v>
      </c>
      <c r="C4582" s="355">
        <f t="shared" si="77"/>
        <v>0.27599999999802094</v>
      </c>
      <c r="D4582" s="420">
        <f t="shared" si="76"/>
        <v>0.13799999999901047</v>
      </c>
      <c r="H4582" s="337"/>
      <c r="I4582" s="333"/>
      <c r="J4582" s="82">
        <v>43</v>
      </c>
      <c r="K4582" s="82">
        <v>1</v>
      </c>
    </row>
    <row r="4583" spans="1:11" x14ac:dyDescent="0.3">
      <c r="A4583" s="317">
        <v>43093.888891319446</v>
      </c>
      <c r="B4583" s="318">
        <v>35566.089999999997</v>
      </c>
      <c r="C4583" s="355">
        <f t="shared" si="77"/>
        <v>0.27199999999720603</v>
      </c>
      <c r="D4583" s="420">
        <f t="shared" si="76"/>
        <v>0.13599999999860302</v>
      </c>
      <c r="H4583" s="337"/>
      <c r="I4583" s="333"/>
      <c r="J4583" s="82">
        <v>44</v>
      </c>
      <c r="K4583" s="319">
        <v>2</v>
      </c>
    </row>
    <row r="4584" spans="1:11" x14ac:dyDescent="0.3">
      <c r="A4584" s="317">
        <v>43093.930558043983</v>
      </c>
      <c r="B4584" s="318">
        <v>35566.370000000003</v>
      </c>
      <c r="C4584" s="355">
        <f t="shared" si="77"/>
        <v>0.2800000000061118</v>
      </c>
      <c r="D4584" s="420">
        <f t="shared" si="76"/>
        <v>0.1400000000030559</v>
      </c>
      <c r="H4584" s="337"/>
      <c r="I4584" s="333"/>
      <c r="J4584" s="82">
        <v>45</v>
      </c>
      <c r="K4584" s="320">
        <v>3</v>
      </c>
    </row>
    <row r="4585" spans="1:11" x14ac:dyDescent="0.3">
      <c r="A4585" s="322">
        <v>43093.97222476852</v>
      </c>
      <c r="B4585" s="323">
        <v>35566.646999999997</v>
      </c>
      <c r="C4585" s="356">
        <f t="shared" si="77"/>
        <v>0.27699999999458669</v>
      </c>
      <c r="D4585" s="418">
        <f t="shared" si="76"/>
        <v>0.13849999999729334</v>
      </c>
      <c r="E4585" s="336">
        <f>SUM(C4562:C4585)*7.4805194805</f>
        <v>51.61558441540646</v>
      </c>
      <c r="F4585" s="324">
        <f>AVERAGE(D4562:D4585)</f>
        <v>0.14374999999987872</v>
      </c>
      <c r="G4585" s="324">
        <f>_xlfn.STDEV.S(D4562:D4585)</f>
        <v>4.1099032047597047E-3</v>
      </c>
      <c r="H4585" s="343"/>
      <c r="I4585" s="344">
        <f>AVERAGE(D4418:D4585)</f>
        <v>0.14508630952379808</v>
      </c>
      <c r="J4585" s="82">
        <v>46</v>
      </c>
      <c r="K4585" s="321">
        <v>4</v>
      </c>
    </row>
    <row r="4586" spans="1:11" x14ac:dyDescent="0.3">
      <c r="A4586" s="317">
        <v>43094.013891493058</v>
      </c>
      <c r="B4586" s="318">
        <v>35566.930999999997</v>
      </c>
      <c r="C4586" s="355">
        <f t="shared" si="77"/>
        <v>0.28399999999965075</v>
      </c>
      <c r="D4586" s="420">
        <f t="shared" si="76"/>
        <v>0.14199999999982538</v>
      </c>
      <c r="H4586" s="337"/>
      <c r="I4586" s="333"/>
      <c r="J4586" s="82">
        <v>47</v>
      </c>
      <c r="K4586" s="82">
        <v>1</v>
      </c>
    </row>
    <row r="4587" spans="1:11" x14ac:dyDescent="0.3">
      <c r="A4587" s="317">
        <v>43094.055558217595</v>
      </c>
      <c r="B4587" s="318">
        <v>35567.228999999999</v>
      </c>
      <c r="C4587" s="355">
        <f t="shared" si="77"/>
        <v>0.29800000000250293</v>
      </c>
      <c r="D4587" s="420">
        <f t="shared" si="76"/>
        <v>0.14900000000125146</v>
      </c>
      <c r="H4587" s="337"/>
      <c r="I4587" s="333"/>
      <c r="J4587" s="82">
        <v>48</v>
      </c>
      <c r="K4587" s="319">
        <v>2</v>
      </c>
    </row>
    <row r="4588" spans="1:11" x14ac:dyDescent="0.3">
      <c r="A4588" s="317">
        <v>43094.097224942132</v>
      </c>
      <c r="B4588" s="318">
        <v>35567.519</v>
      </c>
      <c r="C4588" s="355">
        <f t="shared" si="77"/>
        <v>0.29000000000087311</v>
      </c>
      <c r="D4588" s="420">
        <f t="shared" si="76"/>
        <v>0.14500000000043656</v>
      </c>
      <c r="H4588" s="337"/>
      <c r="I4588" s="333"/>
      <c r="J4588" s="82">
        <v>49</v>
      </c>
      <c r="K4588" s="320">
        <v>3</v>
      </c>
    </row>
    <row r="4589" spans="1:11" x14ac:dyDescent="0.3">
      <c r="A4589" s="317">
        <v>43094.138891666669</v>
      </c>
      <c r="B4589" s="318">
        <v>35567.802000000003</v>
      </c>
      <c r="C4589" s="355">
        <f t="shared" si="77"/>
        <v>0.28300000000308501</v>
      </c>
      <c r="D4589" s="420">
        <f t="shared" si="76"/>
        <v>0.1415000000015425</v>
      </c>
      <c r="H4589" s="337"/>
      <c r="I4589" s="333"/>
      <c r="J4589" s="82">
        <v>50</v>
      </c>
      <c r="K4589" s="321">
        <v>4</v>
      </c>
    </row>
    <row r="4590" spans="1:11" x14ac:dyDescent="0.3">
      <c r="A4590" s="317">
        <v>43094.180558391206</v>
      </c>
      <c r="B4590" s="318">
        <v>35568.101000000002</v>
      </c>
      <c r="C4590" s="355">
        <f t="shared" si="77"/>
        <v>0.29899999999906868</v>
      </c>
      <c r="D4590" s="420">
        <f t="shared" si="76"/>
        <v>0.14949999999953434</v>
      </c>
      <c r="H4590" s="337"/>
      <c r="I4590" s="333"/>
      <c r="J4590" s="82">
        <v>51</v>
      </c>
      <c r="K4590" s="82">
        <v>1</v>
      </c>
    </row>
    <row r="4591" spans="1:11" x14ac:dyDescent="0.3">
      <c r="A4591" s="317">
        <v>43094.222225115744</v>
      </c>
      <c r="B4591" s="318">
        <v>35568.402999999998</v>
      </c>
      <c r="C4591" s="355">
        <f t="shared" si="77"/>
        <v>0.30199999999604188</v>
      </c>
      <c r="D4591" s="420">
        <f t="shared" si="76"/>
        <v>0.15099999999802094</v>
      </c>
      <c r="H4591" s="337"/>
      <c r="I4591" s="333"/>
      <c r="J4591" s="82">
        <v>52</v>
      </c>
      <c r="K4591" s="319">
        <v>2</v>
      </c>
    </row>
    <row r="4592" spans="1:11" x14ac:dyDescent="0.3">
      <c r="A4592" s="317">
        <v>43094.263891840281</v>
      </c>
      <c r="B4592" s="318">
        <v>35568.701999999997</v>
      </c>
      <c r="C4592" s="355">
        <f t="shared" si="77"/>
        <v>0.29899999999906868</v>
      </c>
      <c r="D4592" s="420">
        <f t="shared" si="76"/>
        <v>0.14949999999953434</v>
      </c>
      <c r="H4592" s="337"/>
      <c r="I4592" s="333"/>
      <c r="J4592" s="82">
        <v>53</v>
      </c>
      <c r="K4592" s="320">
        <v>3</v>
      </c>
    </row>
    <row r="4593" spans="1:11" x14ac:dyDescent="0.3">
      <c r="A4593" s="317">
        <v>43094.305558564818</v>
      </c>
      <c r="B4593" s="318">
        <v>35569.002999999997</v>
      </c>
      <c r="C4593" s="355">
        <f t="shared" si="77"/>
        <v>0.30099999999947613</v>
      </c>
      <c r="D4593" s="420">
        <f t="shared" si="76"/>
        <v>0.15049999999973807</v>
      </c>
      <c r="H4593" s="337"/>
      <c r="I4593" s="333"/>
      <c r="J4593" s="82">
        <v>54</v>
      </c>
      <c r="K4593" s="321">
        <v>4</v>
      </c>
    </row>
    <row r="4594" spans="1:11" x14ac:dyDescent="0.3">
      <c r="A4594" s="317">
        <v>43094.347225289355</v>
      </c>
      <c r="B4594" s="318">
        <v>35569.302000000003</v>
      </c>
      <c r="C4594" s="355">
        <f t="shared" si="77"/>
        <v>0.29900000000634464</v>
      </c>
      <c r="D4594" s="420">
        <f t="shared" si="76"/>
        <v>0.14950000000317232</v>
      </c>
      <c r="H4594" s="337"/>
      <c r="I4594" s="333"/>
      <c r="J4594" s="82">
        <v>55</v>
      </c>
      <c r="K4594" s="82">
        <v>1</v>
      </c>
    </row>
    <row r="4595" spans="1:11" x14ac:dyDescent="0.3">
      <c r="A4595" s="317">
        <v>43094.388892013892</v>
      </c>
      <c r="B4595" s="318">
        <v>35569.593999999997</v>
      </c>
      <c r="C4595" s="355">
        <f t="shared" si="77"/>
        <v>0.29199999999400461</v>
      </c>
      <c r="D4595" s="420">
        <f t="shared" si="76"/>
        <v>0.14599999999700231</v>
      </c>
      <c r="H4595" s="337"/>
      <c r="I4595" s="333"/>
      <c r="J4595" s="82">
        <v>56</v>
      </c>
      <c r="K4595" s="319">
        <v>2</v>
      </c>
    </row>
    <row r="4596" spans="1:11" x14ac:dyDescent="0.3">
      <c r="A4596" s="317">
        <v>43094.430558738422</v>
      </c>
      <c r="B4596" s="318">
        <v>35569.881000000001</v>
      </c>
      <c r="C4596" s="355">
        <f t="shared" si="77"/>
        <v>0.28700000000389991</v>
      </c>
      <c r="D4596" s="420">
        <f t="shared" si="76"/>
        <v>0.14350000000194996</v>
      </c>
      <c r="H4596" s="337"/>
      <c r="I4596" s="333"/>
      <c r="J4596" s="82">
        <v>57</v>
      </c>
      <c r="K4596" s="320">
        <v>3</v>
      </c>
    </row>
    <row r="4597" spans="1:11" x14ac:dyDescent="0.3">
      <c r="A4597" s="317">
        <v>43094.47222546296</v>
      </c>
      <c r="B4597" s="318">
        <v>35570.173999999999</v>
      </c>
      <c r="C4597" s="355">
        <f t="shared" si="77"/>
        <v>0.29299999999784632</v>
      </c>
      <c r="D4597" s="420">
        <f t="shared" si="76"/>
        <v>0.14649999999892316</v>
      </c>
      <c r="H4597" s="337"/>
      <c r="I4597" s="333"/>
      <c r="J4597" s="82">
        <v>58</v>
      </c>
      <c r="K4597" s="321">
        <v>4</v>
      </c>
    </row>
    <row r="4598" spans="1:11" x14ac:dyDescent="0.3">
      <c r="A4598" s="317">
        <v>43094.513892187497</v>
      </c>
      <c r="B4598" s="318">
        <v>35570.464999999997</v>
      </c>
      <c r="C4598" s="355">
        <f t="shared" si="77"/>
        <v>0.29099999999743886</v>
      </c>
      <c r="D4598" s="420">
        <f t="shared" si="76"/>
        <v>0.14549999999871943</v>
      </c>
      <c r="H4598" s="337"/>
      <c r="I4598" s="333"/>
      <c r="J4598" s="82">
        <v>59</v>
      </c>
      <c r="K4598" s="82">
        <v>1</v>
      </c>
    </row>
    <row r="4599" spans="1:11" x14ac:dyDescent="0.3">
      <c r="A4599" s="317">
        <v>43094.555558912034</v>
      </c>
      <c r="B4599" s="318">
        <v>35570.743000000002</v>
      </c>
      <c r="C4599" s="355">
        <f t="shared" si="77"/>
        <v>0.27800000000570435</v>
      </c>
      <c r="D4599" s="420">
        <f t="shared" si="76"/>
        <v>0.13900000000285218</v>
      </c>
      <c r="H4599" s="337"/>
      <c r="I4599" s="333"/>
      <c r="J4599" s="82">
        <v>60</v>
      </c>
      <c r="K4599" s="319">
        <v>2</v>
      </c>
    </row>
    <row r="4600" spans="1:11" x14ac:dyDescent="0.3">
      <c r="A4600" s="317">
        <v>43094.597225636571</v>
      </c>
      <c r="B4600" s="318">
        <v>35571.023000000001</v>
      </c>
      <c r="C4600" s="355">
        <f t="shared" si="77"/>
        <v>0.27999999999883585</v>
      </c>
      <c r="D4600" s="420">
        <f t="shared" si="76"/>
        <v>0.13999999999941792</v>
      </c>
      <c r="H4600" s="337"/>
      <c r="I4600" s="333"/>
      <c r="J4600" s="82">
        <v>61</v>
      </c>
      <c r="K4600" s="320">
        <v>3</v>
      </c>
    </row>
    <row r="4601" spans="1:11" x14ac:dyDescent="0.3">
      <c r="A4601" s="317">
        <v>43094.638892361108</v>
      </c>
      <c r="B4601" s="318">
        <v>35571.317000000003</v>
      </c>
      <c r="C4601" s="355">
        <f t="shared" si="77"/>
        <v>0.29400000000168802</v>
      </c>
      <c r="D4601" s="420">
        <f t="shared" si="76"/>
        <v>0.14700000000084401</v>
      </c>
      <c r="H4601" s="337"/>
      <c r="I4601" s="333"/>
      <c r="J4601" s="82">
        <v>62</v>
      </c>
      <c r="K4601" s="321">
        <v>4</v>
      </c>
    </row>
    <row r="4602" spans="1:11" x14ac:dyDescent="0.3">
      <c r="A4602" s="317">
        <v>43094.680559085646</v>
      </c>
      <c r="B4602" s="318">
        <v>35571.601999999999</v>
      </c>
      <c r="C4602" s="355">
        <f t="shared" si="77"/>
        <v>0.2849999999962165</v>
      </c>
      <c r="D4602" s="420">
        <f t="shared" si="76"/>
        <v>0.14249999999810825</v>
      </c>
      <c r="H4602" s="337"/>
      <c r="I4602" s="333"/>
      <c r="J4602" s="82">
        <v>63</v>
      </c>
      <c r="K4602" s="82">
        <v>1</v>
      </c>
    </row>
    <row r="4603" spans="1:11" x14ac:dyDescent="0.3">
      <c r="A4603" s="317">
        <v>43094.722225810183</v>
      </c>
      <c r="B4603" s="318">
        <v>35571.891000000003</v>
      </c>
      <c r="C4603" s="355">
        <f t="shared" si="77"/>
        <v>0.28900000000430737</v>
      </c>
      <c r="D4603" s="420">
        <f t="shared" si="76"/>
        <v>0.14450000000215368</v>
      </c>
      <c r="H4603" s="337"/>
      <c r="I4603" s="333"/>
      <c r="J4603" s="82">
        <v>64</v>
      </c>
      <c r="K4603" s="319">
        <v>2</v>
      </c>
    </row>
    <row r="4604" spans="1:11" x14ac:dyDescent="0.3">
      <c r="A4604" s="317">
        <v>43094.76389253472</v>
      </c>
      <c r="B4604" s="318">
        <v>35572.188000000002</v>
      </c>
      <c r="C4604" s="355">
        <f t="shared" si="77"/>
        <v>0.29699999999866122</v>
      </c>
      <c r="D4604" s="420">
        <f t="shared" si="76"/>
        <v>0.14849999999933061</v>
      </c>
      <c r="H4604" s="337"/>
      <c r="I4604" s="333"/>
      <c r="J4604" s="82">
        <v>65</v>
      </c>
      <c r="K4604" s="320">
        <v>3</v>
      </c>
    </row>
    <row r="4605" spans="1:11" x14ac:dyDescent="0.3">
      <c r="A4605" s="317">
        <v>43094.805559259257</v>
      </c>
      <c r="B4605" s="318">
        <v>35572.472000000002</v>
      </c>
      <c r="C4605" s="355">
        <f t="shared" si="77"/>
        <v>0.28399999999965075</v>
      </c>
      <c r="D4605" s="420">
        <f t="shared" si="76"/>
        <v>0.14199999999982538</v>
      </c>
      <c r="H4605" s="337"/>
      <c r="I4605" s="333"/>
      <c r="J4605" s="82">
        <v>66</v>
      </c>
      <c r="K4605" s="321">
        <v>4</v>
      </c>
    </row>
    <row r="4606" spans="1:11" x14ac:dyDescent="0.3">
      <c r="A4606" s="317">
        <v>43094.847225983794</v>
      </c>
      <c r="B4606" s="318">
        <v>35572.749000000003</v>
      </c>
      <c r="C4606" s="355">
        <f t="shared" si="77"/>
        <v>0.27700000000186265</v>
      </c>
      <c r="D4606" s="420">
        <f t="shared" si="76"/>
        <v>0.13850000000093132</v>
      </c>
      <c r="H4606" s="337"/>
      <c r="I4606" s="333"/>
      <c r="J4606" s="82">
        <v>67</v>
      </c>
      <c r="K4606" s="82">
        <v>1</v>
      </c>
    </row>
    <row r="4607" spans="1:11" x14ac:dyDescent="0.3">
      <c r="A4607" s="317">
        <v>43094.888892708332</v>
      </c>
      <c r="B4607" s="318">
        <v>35573.036999999997</v>
      </c>
      <c r="C4607" s="355">
        <f t="shared" si="77"/>
        <v>0.2879999999931897</v>
      </c>
      <c r="D4607" s="420">
        <f t="shared" si="76"/>
        <v>0.14399999999659485</v>
      </c>
      <c r="H4607" s="337"/>
      <c r="I4607" s="333"/>
      <c r="J4607" s="82">
        <v>68</v>
      </c>
      <c r="K4607" s="319">
        <v>2</v>
      </c>
    </row>
    <row r="4608" spans="1:11" x14ac:dyDescent="0.3">
      <c r="A4608" s="317">
        <v>43094.930559432869</v>
      </c>
      <c r="B4608" s="318">
        <v>35573.326999999997</v>
      </c>
      <c r="C4608" s="355">
        <f t="shared" si="77"/>
        <v>0.29000000000087311</v>
      </c>
      <c r="D4608" s="420">
        <f t="shared" si="76"/>
        <v>0.14500000000043656</v>
      </c>
      <c r="H4608" s="337"/>
      <c r="I4608" s="333"/>
      <c r="J4608" s="82">
        <v>69</v>
      </c>
      <c r="K4608" s="320">
        <v>3</v>
      </c>
    </row>
    <row r="4609" spans="1:11" x14ac:dyDescent="0.3">
      <c r="A4609" s="317">
        <v>43094.972226157406</v>
      </c>
      <c r="B4609" s="318">
        <v>35573.608999999997</v>
      </c>
      <c r="C4609" s="355">
        <f t="shared" si="77"/>
        <v>0.2819999999992433</v>
      </c>
      <c r="D4609" s="420">
        <f t="shared" si="76"/>
        <v>0.14099999999962165</v>
      </c>
      <c r="E4609" s="336">
        <f>SUM(C4586:C4609)*7.4805194805</f>
        <v>52.079376623237515</v>
      </c>
      <c r="F4609" s="324">
        <f>AVERAGE(D4586:D4609)</f>
        <v>0.14504166666665697</v>
      </c>
      <c r="G4609" s="324">
        <f>_xlfn.STDEV.S(D4586:D4609)</f>
        <v>3.7414152942155162E-3</v>
      </c>
      <c r="H4609" s="337"/>
      <c r="I4609" s="333"/>
      <c r="J4609" s="82">
        <v>70</v>
      </c>
      <c r="K4609" s="321">
        <v>4</v>
      </c>
    </row>
    <row r="4610" spans="1:11" x14ac:dyDescent="0.3">
      <c r="A4610" s="317">
        <v>43095.013892881943</v>
      </c>
      <c r="B4610" s="318">
        <v>35573.891000000003</v>
      </c>
      <c r="C4610" s="355">
        <f t="shared" si="77"/>
        <v>0.28200000000651926</v>
      </c>
      <c r="D4610" s="420">
        <f t="shared" si="76"/>
        <v>0.14100000000325963</v>
      </c>
      <c r="H4610" s="337"/>
      <c r="I4610" s="333"/>
      <c r="J4610" s="82">
        <v>71</v>
      </c>
      <c r="K4610" s="82">
        <v>1</v>
      </c>
    </row>
    <row r="4611" spans="1:11" x14ac:dyDescent="0.3">
      <c r="A4611" s="317">
        <v>43095.055559606481</v>
      </c>
      <c r="B4611" s="318">
        <v>35574.188000000002</v>
      </c>
      <c r="C4611" s="355">
        <f t="shared" si="77"/>
        <v>0.29699999999866122</v>
      </c>
      <c r="D4611" s="420">
        <f t="shared" si="76"/>
        <v>0.14849999999933061</v>
      </c>
      <c r="H4611" s="337"/>
      <c r="I4611" s="333"/>
      <c r="J4611" s="82">
        <v>72</v>
      </c>
      <c r="K4611" s="319">
        <v>2</v>
      </c>
    </row>
    <row r="4612" spans="1:11" x14ac:dyDescent="0.3">
      <c r="A4612" s="317">
        <v>43095.097226331018</v>
      </c>
      <c r="B4612" s="318">
        <v>35574.476999999999</v>
      </c>
      <c r="C4612" s="355">
        <f t="shared" si="77"/>
        <v>0.28899999999703141</v>
      </c>
      <c r="D4612" s="420">
        <f t="shared" si="76"/>
        <v>0.1444999999985157</v>
      </c>
      <c r="H4612" s="337"/>
      <c r="I4612" s="333"/>
      <c r="J4612" s="82">
        <v>73</v>
      </c>
      <c r="K4612" s="320">
        <v>3</v>
      </c>
    </row>
    <row r="4613" spans="1:11" x14ac:dyDescent="0.3">
      <c r="A4613" s="317">
        <v>43095.138893055555</v>
      </c>
      <c r="B4613" s="318">
        <v>35574.762000000002</v>
      </c>
      <c r="C4613" s="355">
        <f t="shared" si="77"/>
        <v>0.28500000000349246</v>
      </c>
      <c r="D4613" s="420">
        <f t="shared" si="76"/>
        <v>0.14250000000174623</v>
      </c>
      <c r="H4613" s="337"/>
      <c r="I4613" s="333"/>
      <c r="J4613" s="82">
        <v>74</v>
      </c>
      <c r="K4613" s="321">
        <v>4</v>
      </c>
    </row>
    <row r="4614" spans="1:11" x14ac:dyDescent="0.3">
      <c r="A4614" s="317">
        <v>43095.180559780092</v>
      </c>
      <c r="B4614" s="318">
        <v>35575.063999999998</v>
      </c>
      <c r="C4614" s="355">
        <f t="shared" si="77"/>
        <v>0.30199999999604188</v>
      </c>
      <c r="D4614" s="420">
        <f t="shared" si="76"/>
        <v>0.15099999999802094</v>
      </c>
      <c r="H4614" s="337"/>
      <c r="I4614" s="333"/>
      <c r="J4614" s="82">
        <v>75</v>
      </c>
      <c r="K4614" s="82">
        <v>1</v>
      </c>
    </row>
    <row r="4615" spans="1:11" x14ac:dyDescent="0.3">
      <c r="A4615" s="317">
        <v>43095.222226504629</v>
      </c>
      <c r="B4615" s="318">
        <v>35575.360999999997</v>
      </c>
      <c r="C4615" s="355">
        <f t="shared" si="77"/>
        <v>0.29699999999866122</v>
      </c>
      <c r="D4615" s="420">
        <f t="shared" si="76"/>
        <v>0.14849999999933061</v>
      </c>
      <c r="H4615" s="337"/>
      <c r="I4615" s="333"/>
      <c r="J4615" s="82">
        <v>76</v>
      </c>
      <c r="K4615" s="319">
        <v>2</v>
      </c>
    </row>
    <row r="4616" spans="1:11" x14ac:dyDescent="0.3">
      <c r="A4616" s="317">
        <v>43095.263893229167</v>
      </c>
      <c r="B4616" s="318">
        <v>35575.650999999998</v>
      </c>
      <c r="C4616" s="355">
        <f t="shared" si="77"/>
        <v>0.29000000000087311</v>
      </c>
      <c r="D4616" s="420">
        <f t="shared" si="76"/>
        <v>0.14500000000043656</v>
      </c>
      <c r="H4616" s="337"/>
      <c r="I4616" s="333"/>
      <c r="J4616" s="82">
        <v>77</v>
      </c>
      <c r="K4616" s="320">
        <v>3</v>
      </c>
    </row>
    <row r="4617" spans="1:11" x14ac:dyDescent="0.3">
      <c r="A4617" s="317">
        <v>43095.305559953704</v>
      </c>
      <c r="B4617" s="318">
        <v>35575.947999999997</v>
      </c>
      <c r="C4617" s="355">
        <f t="shared" si="77"/>
        <v>0.29699999999866122</v>
      </c>
      <c r="D4617" s="420">
        <f t="shared" si="76"/>
        <v>0.14849999999933061</v>
      </c>
      <c r="H4617" s="337"/>
      <c r="I4617" s="333"/>
      <c r="J4617" s="82">
        <v>78</v>
      </c>
      <c r="K4617" s="321">
        <v>4</v>
      </c>
    </row>
    <row r="4618" spans="1:11" x14ac:dyDescent="0.3">
      <c r="A4618" s="317">
        <v>43095.347226678241</v>
      </c>
      <c r="B4618" s="318">
        <v>35576.250999999997</v>
      </c>
      <c r="C4618" s="355">
        <f t="shared" si="77"/>
        <v>0.30299999999988358</v>
      </c>
      <c r="D4618" s="420">
        <f t="shared" si="76"/>
        <v>0.15149999999994179</v>
      </c>
      <c r="H4618" s="337"/>
      <c r="I4618" s="333"/>
      <c r="J4618" s="82">
        <v>79</v>
      </c>
      <c r="K4618" s="82">
        <v>1</v>
      </c>
    </row>
    <row r="4619" spans="1:11" x14ac:dyDescent="0.3">
      <c r="A4619" s="317">
        <v>43095.388893402778</v>
      </c>
      <c r="B4619" s="318">
        <v>35576.548999999999</v>
      </c>
      <c r="C4619" s="355">
        <f t="shared" si="77"/>
        <v>0.29800000000250293</v>
      </c>
      <c r="D4619" s="420">
        <f t="shared" si="76"/>
        <v>0.14900000000125146</v>
      </c>
      <c r="H4619" s="337"/>
      <c r="I4619" s="333"/>
      <c r="J4619" s="82">
        <v>80</v>
      </c>
      <c r="K4619" s="319">
        <v>2</v>
      </c>
    </row>
    <row r="4620" spans="1:11" x14ac:dyDescent="0.3">
      <c r="A4620" s="317">
        <v>43095.430560127315</v>
      </c>
      <c r="B4620" s="318">
        <v>35576.838000000003</v>
      </c>
      <c r="C4620" s="355">
        <f t="shared" si="77"/>
        <v>0.28900000000430737</v>
      </c>
      <c r="D4620" s="420">
        <f t="shared" si="76"/>
        <v>0.14450000000215368</v>
      </c>
      <c r="H4620" s="337"/>
      <c r="I4620" s="333"/>
      <c r="J4620" s="82">
        <v>81</v>
      </c>
      <c r="K4620" s="320">
        <v>3</v>
      </c>
    </row>
    <row r="4621" spans="1:11" x14ac:dyDescent="0.3">
      <c r="A4621" s="317">
        <v>43095.472226851853</v>
      </c>
      <c r="B4621" s="318">
        <v>35577.133000000002</v>
      </c>
      <c r="C4621" s="355">
        <f t="shared" si="77"/>
        <v>0.29499999999825377</v>
      </c>
      <c r="D4621" s="420">
        <f t="shared" si="76"/>
        <v>0.14749999999912689</v>
      </c>
      <c r="H4621" s="337"/>
      <c r="I4621" s="333"/>
      <c r="J4621" s="82">
        <v>82</v>
      </c>
      <c r="K4621" s="321">
        <v>4</v>
      </c>
    </row>
    <row r="4622" spans="1:11" x14ac:dyDescent="0.3">
      <c r="A4622" s="317">
        <v>43095.51389357639</v>
      </c>
      <c r="B4622" s="318">
        <v>35577.421000000002</v>
      </c>
      <c r="C4622" s="355">
        <f t="shared" si="77"/>
        <v>0.28800000000046566</v>
      </c>
      <c r="D4622" s="420">
        <f t="shared" si="76"/>
        <v>0.14400000000023283</v>
      </c>
      <c r="H4622" s="337"/>
      <c r="I4622" s="333"/>
      <c r="J4622" s="82">
        <v>83</v>
      </c>
      <c r="K4622" s="82">
        <v>1</v>
      </c>
    </row>
    <row r="4623" spans="1:11" x14ac:dyDescent="0.3">
      <c r="A4623" s="317">
        <v>43095.555560300927</v>
      </c>
      <c r="B4623" s="318">
        <v>35577.701999999997</v>
      </c>
      <c r="C4623" s="355">
        <f t="shared" si="77"/>
        <v>0.28099999999540159</v>
      </c>
      <c r="D4623" s="420">
        <f t="shared" si="76"/>
        <v>0.1404999999977008</v>
      </c>
      <c r="H4623" s="337"/>
      <c r="I4623" s="333"/>
      <c r="J4623" s="82">
        <v>84</v>
      </c>
      <c r="K4623" s="319">
        <v>2</v>
      </c>
    </row>
    <row r="4624" spans="1:11" x14ac:dyDescent="0.3">
      <c r="A4624" s="317">
        <v>43095.597227025464</v>
      </c>
      <c r="B4624" s="318">
        <v>35577.995000000003</v>
      </c>
      <c r="C4624" s="355">
        <f t="shared" si="77"/>
        <v>0.29300000000512227</v>
      </c>
      <c r="D4624" s="420">
        <f t="shared" si="76"/>
        <v>0.14650000000256114</v>
      </c>
      <c r="H4624" s="337"/>
      <c r="I4624" s="333"/>
      <c r="J4624" s="82">
        <v>85</v>
      </c>
      <c r="K4624" s="320">
        <v>3</v>
      </c>
    </row>
    <row r="4625" spans="1:12" x14ac:dyDescent="0.3">
      <c r="A4625" s="317">
        <v>43095.638893750001</v>
      </c>
      <c r="B4625" s="318">
        <v>35578.288999999997</v>
      </c>
      <c r="C4625" s="355">
        <f>B4625-B4624</f>
        <v>0.29399999999441206</v>
      </c>
      <c r="D4625" s="420">
        <f>C4625/2</f>
        <v>0.14699999999720603</v>
      </c>
      <c r="H4625" s="337"/>
      <c r="I4625" s="333"/>
      <c r="J4625" s="82">
        <v>86</v>
      </c>
      <c r="K4625" s="321">
        <v>4</v>
      </c>
    </row>
    <row r="4626" spans="1:12" x14ac:dyDescent="0.3">
      <c r="A4626" s="317">
        <v>43095.671527777777</v>
      </c>
      <c r="B4626" s="318">
        <v>35578.574999999997</v>
      </c>
      <c r="C4626" s="355">
        <f t="shared" ref="C4626:C4880" si="78">B4626-B4625</f>
        <v>0.28600000000005821</v>
      </c>
      <c r="D4626" s="420">
        <f>C4626/2</f>
        <v>0.1430000000000291</v>
      </c>
      <c r="E4626" s="336">
        <f>SUM(C4603:C4626)*7.4805194805</f>
        <v>52.161662337512567</v>
      </c>
      <c r="F4626" s="324">
        <f>AVERAGE(D4603:D4626)</f>
        <v>0.14527083333329452</v>
      </c>
      <c r="G4626" s="324">
        <f>_xlfn.STDEV.S(D4603:D4626)</f>
        <v>3.429346390215921E-3</v>
      </c>
      <c r="H4626" s="337"/>
      <c r="I4626" s="62"/>
      <c r="K4626" s="82">
        <v>1</v>
      </c>
    </row>
    <row r="4627" spans="1:12" x14ac:dyDescent="0.3">
      <c r="A4627" s="347">
        <v>43095.677777777775</v>
      </c>
      <c r="B4627" s="348">
        <v>35579.447999999997</v>
      </c>
      <c r="C4627" s="348">
        <f t="shared" si="78"/>
        <v>0.87299999999959255</v>
      </c>
      <c r="D4627" s="417"/>
      <c r="E4627" s="349">
        <f>(B4627-B9)*7.4805194805</f>
        <v>10813.001142828965</v>
      </c>
      <c r="F4627" s="351"/>
      <c r="G4627" s="351"/>
      <c r="H4627" s="351"/>
      <c r="I4627" s="351"/>
      <c r="J4627" s="350" t="s">
        <v>292</v>
      </c>
      <c r="K4627" s="353"/>
      <c r="L4627" s="351" t="s">
        <v>339</v>
      </c>
    </row>
    <row r="4628" spans="1:12" x14ac:dyDescent="0.3">
      <c r="A4628" s="347">
        <v>43096.372916666667</v>
      </c>
      <c r="B4628" s="348">
        <v>35579.440000000002</v>
      </c>
      <c r="C4628" s="348">
        <f t="shared" si="78"/>
        <v>-7.9999999943538569E-3</v>
      </c>
      <c r="D4628" s="417"/>
      <c r="E4628" s="351"/>
      <c r="F4628" s="351"/>
      <c r="G4628" s="351"/>
      <c r="H4628" s="351"/>
      <c r="I4628" s="351"/>
      <c r="J4628" s="353"/>
      <c r="K4628" s="353"/>
      <c r="L4628" s="351"/>
    </row>
    <row r="4629" spans="1:12" x14ac:dyDescent="0.3">
      <c r="A4629" s="347">
        <v>43096.375</v>
      </c>
      <c r="B4629" s="348">
        <v>35579.576999999997</v>
      </c>
      <c r="C4629" s="348">
        <f t="shared" si="78"/>
        <v>0.13699999999516876</v>
      </c>
      <c r="D4629" s="417"/>
      <c r="E4629" s="351"/>
      <c r="F4629" s="351"/>
      <c r="G4629" s="351"/>
      <c r="H4629" s="351"/>
      <c r="I4629" s="351"/>
      <c r="J4629" s="353"/>
      <c r="K4629" s="353"/>
      <c r="L4629" s="351" t="s">
        <v>340</v>
      </c>
    </row>
    <row r="4630" spans="1:12" x14ac:dyDescent="0.3">
      <c r="A4630" s="317">
        <v>43096.418749999997</v>
      </c>
      <c r="B4630" s="318">
        <v>35579.868999999999</v>
      </c>
      <c r="C4630" s="355">
        <f t="shared" si="78"/>
        <v>0.29200000000128057</v>
      </c>
      <c r="D4630" s="420">
        <f t="shared" ref="D4630:D4821" si="79">C4630/2</f>
        <v>0.14600000000064028</v>
      </c>
      <c r="H4630" s="337"/>
      <c r="I4630" s="333"/>
      <c r="J4630" s="82">
        <v>1</v>
      </c>
      <c r="K4630" s="320">
        <v>3</v>
      </c>
      <c r="L4630" s="345" t="s">
        <v>313</v>
      </c>
    </row>
    <row r="4631" spans="1:12" x14ac:dyDescent="0.3">
      <c r="A4631" s="317">
        <v>43096.460416666669</v>
      </c>
      <c r="B4631" s="318">
        <v>35580.161</v>
      </c>
      <c r="C4631" s="355">
        <f t="shared" si="78"/>
        <v>0.29200000000128057</v>
      </c>
      <c r="D4631" s="420">
        <f t="shared" si="79"/>
        <v>0.14600000000064028</v>
      </c>
      <c r="H4631" s="337"/>
      <c r="I4631" s="333"/>
      <c r="J4631" s="82">
        <v>2</v>
      </c>
      <c r="K4631" s="321">
        <v>4</v>
      </c>
    </row>
    <row r="4632" spans="1:12" x14ac:dyDescent="0.3">
      <c r="A4632" s="341">
        <v>43096.502083333333</v>
      </c>
      <c r="B4632" s="318">
        <v>35580.449999999997</v>
      </c>
      <c r="C4632" s="355">
        <f t="shared" si="78"/>
        <v>0.28899999999703141</v>
      </c>
      <c r="D4632" s="420">
        <f t="shared" si="79"/>
        <v>0.1444999999985157</v>
      </c>
      <c r="H4632" s="337"/>
      <c r="I4632" s="333"/>
      <c r="J4632" s="82">
        <v>3</v>
      </c>
      <c r="K4632" s="82">
        <v>1</v>
      </c>
    </row>
    <row r="4633" spans="1:12" x14ac:dyDescent="0.3">
      <c r="A4633" s="341">
        <v>43096.543749999997</v>
      </c>
      <c r="B4633" s="318">
        <v>35580.731</v>
      </c>
      <c r="C4633" s="355">
        <f t="shared" si="78"/>
        <v>0.28100000000267755</v>
      </c>
      <c r="D4633" s="420">
        <f t="shared" si="79"/>
        <v>0.14050000000133878</v>
      </c>
      <c r="H4633" s="337"/>
      <c r="I4633" s="333"/>
      <c r="J4633" s="82">
        <v>4</v>
      </c>
      <c r="K4633" s="319">
        <v>2</v>
      </c>
    </row>
    <row r="4634" spans="1:12" x14ac:dyDescent="0.3">
      <c r="A4634" s="341">
        <v>43096.585416666669</v>
      </c>
      <c r="B4634" s="318">
        <v>35581.023000000001</v>
      </c>
      <c r="C4634" s="355">
        <f t="shared" si="78"/>
        <v>0.29200000000128057</v>
      </c>
      <c r="D4634" s="420">
        <f t="shared" si="79"/>
        <v>0.14600000000064028</v>
      </c>
      <c r="H4634" s="337"/>
      <c r="I4634" s="333"/>
      <c r="J4634" s="82">
        <v>5</v>
      </c>
      <c r="K4634" s="320">
        <v>3</v>
      </c>
    </row>
    <row r="4635" spans="1:12" x14ac:dyDescent="0.3">
      <c r="A4635" s="341">
        <v>43096.62708327546</v>
      </c>
      <c r="B4635" s="318">
        <v>35581.315000000002</v>
      </c>
      <c r="C4635" s="355">
        <f t="shared" si="78"/>
        <v>0.29200000000128057</v>
      </c>
      <c r="D4635" s="420">
        <f t="shared" si="79"/>
        <v>0.14600000000064028</v>
      </c>
      <c r="H4635" s="337"/>
      <c r="I4635" s="333"/>
      <c r="J4635" s="82">
        <v>6</v>
      </c>
      <c r="K4635" s="321">
        <v>4</v>
      </c>
    </row>
    <row r="4636" spans="1:12" x14ac:dyDescent="0.3">
      <c r="A4636" s="341">
        <v>43096.668749942131</v>
      </c>
      <c r="B4636" s="318">
        <v>35581.597000000002</v>
      </c>
      <c r="C4636" s="355">
        <f t="shared" si="78"/>
        <v>0.2819999999992433</v>
      </c>
      <c r="D4636" s="420">
        <f t="shared" si="79"/>
        <v>0.14099999999962165</v>
      </c>
      <c r="H4636" s="337"/>
      <c r="I4636" s="333"/>
      <c r="J4636" s="82">
        <v>7</v>
      </c>
      <c r="K4636" s="82">
        <v>1</v>
      </c>
    </row>
    <row r="4637" spans="1:12" x14ac:dyDescent="0.3">
      <c r="A4637" s="341">
        <v>43096.710416608796</v>
      </c>
      <c r="B4637" s="318">
        <v>35581.872000000003</v>
      </c>
      <c r="C4637" s="355">
        <f t="shared" si="78"/>
        <v>0.27500000000145519</v>
      </c>
      <c r="D4637" s="420">
        <f t="shared" si="79"/>
        <v>0.1375000000007276</v>
      </c>
      <c r="H4637" s="337"/>
      <c r="I4637" s="333"/>
      <c r="J4637" s="82">
        <v>8</v>
      </c>
      <c r="K4637" s="319">
        <v>2</v>
      </c>
    </row>
    <row r="4638" spans="1:12" x14ac:dyDescent="0.3">
      <c r="A4638" s="341">
        <v>43096.75208327546</v>
      </c>
      <c r="B4638" s="318">
        <v>35582.163</v>
      </c>
      <c r="C4638" s="355">
        <f t="shared" si="78"/>
        <v>0.29099999999743886</v>
      </c>
      <c r="D4638" s="420">
        <f t="shared" si="79"/>
        <v>0.14549999999871943</v>
      </c>
      <c r="H4638" s="337"/>
      <c r="I4638" s="333"/>
      <c r="J4638" s="82">
        <v>9</v>
      </c>
      <c r="K4638" s="320">
        <v>3</v>
      </c>
    </row>
    <row r="4639" spans="1:12" x14ac:dyDescent="0.3">
      <c r="A4639" s="341">
        <v>43096.793749942131</v>
      </c>
      <c r="B4639" s="318">
        <v>35582.446000000004</v>
      </c>
      <c r="C4639" s="355">
        <f t="shared" si="78"/>
        <v>0.28300000000308501</v>
      </c>
      <c r="D4639" s="420">
        <f t="shared" si="79"/>
        <v>0.1415000000015425</v>
      </c>
      <c r="H4639" s="337"/>
      <c r="I4639" s="333"/>
      <c r="J4639" s="82">
        <v>10</v>
      </c>
      <c r="K4639" s="321">
        <v>4</v>
      </c>
    </row>
    <row r="4640" spans="1:12" x14ac:dyDescent="0.3">
      <c r="A4640" s="341">
        <v>43096.835416608796</v>
      </c>
      <c r="B4640" s="318">
        <v>35582.722000000002</v>
      </c>
      <c r="C4640" s="355">
        <f t="shared" si="78"/>
        <v>0.27599999999802094</v>
      </c>
      <c r="D4640" s="420">
        <f t="shared" si="79"/>
        <v>0.13799999999901047</v>
      </c>
      <c r="H4640" s="337"/>
      <c r="I4640" s="333"/>
      <c r="J4640" s="82">
        <v>11</v>
      </c>
      <c r="K4640" s="82">
        <v>1</v>
      </c>
    </row>
    <row r="4641" spans="1:11" x14ac:dyDescent="0.3">
      <c r="A4641" s="341">
        <v>43096.87708327546</v>
      </c>
      <c r="B4641" s="318">
        <v>35583.008999999998</v>
      </c>
      <c r="C4641" s="355">
        <f t="shared" si="78"/>
        <v>0.28699999999662396</v>
      </c>
      <c r="D4641" s="420">
        <f t="shared" si="79"/>
        <v>0.14349999999831198</v>
      </c>
      <c r="H4641" s="337"/>
      <c r="I4641" s="333"/>
      <c r="J4641" s="82">
        <v>12</v>
      </c>
      <c r="K4641" s="319">
        <v>2</v>
      </c>
    </row>
    <row r="4642" spans="1:11" x14ac:dyDescent="0.3">
      <c r="A4642" s="341">
        <v>43096.918749942131</v>
      </c>
      <c r="B4642" s="318">
        <v>35583.288999999997</v>
      </c>
      <c r="C4642" s="355">
        <f t="shared" si="78"/>
        <v>0.27999999999883585</v>
      </c>
      <c r="D4642" s="420">
        <f t="shared" si="79"/>
        <v>0.13999999999941792</v>
      </c>
      <c r="H4642" s="337"/>
      <c r="I4642" s="333"/>
      <c r="J4642" s="82">
        <v>13</v>
      </c>
      <c r="K4642" s="320">
        <v>3</v>
      </c>
    </row>
    <row r="4643" spans="1:11" x14ac:dyDescent="0.3">
      <c r="A4643" s="341">
        <v>43096.960416608796</v>
      </c>
      <c r="B4643" s="318">
        <v>35583.567000000003</v>
      </c>
      <c r="C4643" s="355">
        <f t="shared" si="78"/>
        <v>0.27800000000570435</v>
      </c>
      <c r="D4643" s="420">
        <f t="shared" si="79"/>
        <v>0.13900000000285218</v>
      </c>
      <c r="E4643" s="336">
        <f>SUM(C4620:C4630)*7.4805194805</f>
        <v>24.835324675257823</v>
      </c>
      <c r="F4643" s="324">
        <f>AVERAGE(D4620:D4630)</f>
        <v>0.14487499999995634</v>
      </c>
      <c r="G4643" s="324">
        <f>_xlfn.STDEV.S(D4620:D4630)</f>
        <v>2.3566016698170723E-3</v>
      </c>
      <c r="H4643" s="337"/>
      <c r="I4643" s="333"/>
      <c r="J4643" s="82">
        <v>14</v>
      </c>
      <c r="K4643" s="321">
        <v>4</v>
      </c>
    </row>
    <row r="4644" spans="1:11" x14ac:dyDescent="0.3">
      <c r="A4644" s="341">
        <v>43097.00208327546</v>
      </c>
      <c r="B4644" s="318">
        <v>35583.841999999997</v>
      </c>
      <c r="C4644" s="355">
        <f t="shared" si="78"/>
        <v>0.27499999999417923</v>
      </c>
      <c r="D4644" s="420">
        <f t="shared" si="79"/>
        <v>0.13749999999708962</v>
      </c>
      <c r="H4644" s="337"/>
      <c r="I4644" s="333"/>
      <c r="J4644" s="82">
        <v>15</v>
      </c>
      <c r="K4644" s="82">
        <v>1</v>
      </c>
    </row>
    <row r="4645" spans="1:11" x14ac:dyDescent="0.3">
      <c r="A4645" s="341">
        <v>43097.043749942131</v>
      </c>
      <c r="B4645" s="318">
        <v>35584.137999999999</v>
      </c>
      <c r="C4645" s="355">
        <f t="shared" si="78"/>
        <v>0.29600000000209548</v>
      </c>
      <c r="D4645" s="420">
        <f t="shared" si="79"/>
        <v>0.14800000000104774</v>
      </c>
      <c r="H4645" s="337"/>
      <c r="I4645" s="333"/>
      <c r="J4645" s="82">
        <v>16</v>
      </c>
      <c r="K4645" s="319">
        <v>2</v>
      </c>
    </row>
    <row r="4646" spans="1:11" x14ac:dyDescent="0.3">
      <c r="A4646" s="341">
        <v>43097.085416608796</v>
      </c>
      <c r="B4646" s="318">
        <v>35584.428</v>
      </c>
      <c r="C4646" s="355">
        <f t="shared" si="78"/>
        <v>0.29000000000087311</v>
      </c>
      <c r="D4646" s="420">
        <f t="shared" si="79"/>
        <v>0.14500000000043656</v>
      </c>
      <c r="H4646" s="337"/>
      <c r="I4646" s="333"/>
      <c r="J4646" s="82">
        <v>17</v>
      </c>
      <c r="K4646" s="320">
        <v>3</v>
      </c>
    </row>
    <row r="4647" spans="1:11" x14ac:dyDescent="0.3">
      <c r="A4647" s="341">
        <v>43097.12708327546</v>
      </c>
      <c r="B4647" s="318">
        <v>35584.707000000002</v>
      </c>
      <c r="C4647" s="355">
        <f t="shared" si="78"/>
        <v>0.2790000000022701</v>
      </c>
      <c r="D4647" s="420">
        <f t="shared" si="79"/>
        <v>0.13950000000113505</v>
      </c>
      <c r="H4647" s="337"/>
      <c r="I4647" s="333"/>
      <c r="J4647" s="82">
        <v>18</v>
      </c>
      <c r="K4647" s="321">
        <v>4</v>
      </c>
    </row>
    <row r="4648" spans="1:11" x14ac:dyDescent="0.3">
      <c r="A4648" s="341">
        <v>43097.168749942131</v>
      </c>
      <c r="B4648" s="318">
        <v>35584.998</v>
      </c>
      <c r="C4648" s="355">
        <f t="shared" si="78"/>
        <v>0.29099999999743886</v>
      </c>
      <c r="D4648" s="420">
        <f t="shared" si="79"/>
        <v>0.14549999999871943</v>
      </c>
      <c r="H4648" s="337"/>
      <c r="I4648" s="333"/>
      <c r="J4648" s="82">
        <v>19</v>
      </c>
      <c r="K4648" s="82">
        <v>1</v>
      </c>
    </row>
    <row r="4649" spans="1:11" x14ac:dyDescent="0.3">
      <c r="A4649" s="341">
        <v>43097.210416608796</v>
      </c>
      <c r="B4649" s="318">
        <v>35585.292000000001</v>
      </c>
      <c r="C4649" s="355">
        <f t="shared" si="78"/>
        <v>0.29400000000168802</v>
      </c>
      <c r="D4649" s="420">
        <f t="shared" si="79"/>
        <v>0.14700000000084401</v>
      </c>
      <c r="H4649" s="337"/>
      <c r="I4649" s="333"/>
      <c r="J4649" s="82">
        <v>20</v>
      </c>
      <c r="K4649" s="319">
        <v>2</v>
      </c>
    </row>
    <row r="4650" spans="1:11" x14ac:dyDescent="0.3">
      <c r="A4650" s="341">
        <v>43097.25208327546</v>
      </c>
      <c r="B4650" s="318">
        <v>35585.588000000003</v>
      </c>
      <c r="C4650" s="355">
        <f t="shared" si="78"/>
        <v>0.29600000000209548</v>
      </c>
      <c r="D4650" s="420">
        <f t="shared" si="79"/>
        <v>0.14800000000104774</v>
      </c>
      <c r="H4650" s="337"/>
      <c r="I4650" s="333"/>
      <c r="J4650" s="82">
        <v>21</v>
      </c>
      <c r="K4650" s="320">
        <v>3</v>
      </c>
    </row>
    <row r="4651" spans="1:11" x14ac:dyDescent="0.3">
      <c r="A4651" s="341">
        <v>43097.293749942131</v>
      </c>
      <c r="B4651" s="318">
        <v>35585.879000000001</v>
      </c>
      <c r="C4651" s="355">
        <f t="shared" si="78"/>
        <v>0.29099999999743886</v>
      </c>
      <c r="D4651" s="420">
        <f t="shared" si="79"/>
        <v>0.14549999999871943</v>
      </c>
      <c r="H4651" s="337"/>
      <c r="I4651" s="333"/>
      <c r="J4651" s="82">
        <v>22</v>
      </c>
      <c r="K4651" s="321">
        <v>4</v>
      </c>
    </row>
    <row r="4652" spans="1:11" x14ac:dyDescent="0.3">
      <c r="A4652" s="341">
        <v>43097.335416608796</v>
      </c>
      <c r="B4652" s="318">
        <v>35586.180999999997</v>
      </c>
      <c r="C4652" s="355">
        <f t="shared" si="78"/>
        <v>0.30199999999604188</v>
      </c>
      <c r="D4652" s="420">
        <f t="shared" si="79"/>
        <v>0.15099999999802094</v>
      </c>
      <c r="H4652" s="337"/>
      <c r="I4652" s="333"/>
      <c r="J4652" s="82">
        <v>23</v>
      </c>
      <c r="K4652" s="82">
        <v>1</v>
      </c>
    </row>
    <row r="4653" spans="1:11" x14ac:dyDescent="0.3">
      <c r="A4653" s="341">
        <v>43097.37708327546</v>
      </c>
      <c r="B4653" s="318">
        <v>35586.476999999999</v>
      </c>
      <c r="C4653" s="355">
        <f t="shared" si="78"/>
        <v>0.29600000000209548</v>
      </c>
      <c r="D4653" s="420">
        <f t="shared" si="79"/>
        <v>0.14800000000104774</v>
      </c>
      <c r="H4653" s="337"/>
      <c r="I4653" s="333"/>
      <c r="J4653" s="82">
        <v>24</v>
      </c>
      <c r="K4653" s="319">
        <v>2</v>
      </c>
    </row>
    <row r="4654" spans="1:11" x14ac:dyDescent="0.3">
      <c r="A4654" s="341">
        <v>43097.418749942131</v>
      </c>
      <c r="B4654" s="318">
        <v>35586.76</v>
      </c>
      <c r="C4654" s="355">
        <f t="shared" si="78"/>
        <v>0.28300000000308501</v>
      </c>
      <c r="D4654" s="420">
        <f t="shared" si="79"/>
        <v>0.1415000000015425</v>
      </c>
      <c r="H4654" s="337"/>
      <c r="I4654" s="333"/>
      <c r="J4654" s="82">
        <v>25</v>
      </c>
      <c r="K4654" s="320">
        <v>3</v>
      </c>
    </row>
    <row r="4655" spans="1:11" x14ac:dyDescent="0.3">
      <c r="A4655" s="341">
        <v>43097.460416608796</v>
      </c>
      <c r="B4655" s="318">
        <v>35587.050000000003</v>
      </c>
      <c r="C4655" s="355">
        <f t="shared" si="78"/>
        <v>0.29000000000087311</v>
      </c>
      <c r="D4655" s="420">
        <f t="shared" si="79"/>
        <v>0.14500000000043656</v>
      </c>
      <c r="H4655" s="337"/>
      <c r="I4655" s="333"/>
      <c r="J4655" s="82">
        <v>26</v>
      </c>
      <c r="K4655" s="321">
        <v>4</v>
      </c>
    </row>
    <row r="4656" spans="1:11" x14ac:dyDescent="0.3">
      <c r="A4656" s="341">
        <v>43097.50208327546</v>
      </c>
      <c r="B4656" s="318">
        <v>35587.347999999998</v>
      </c>
      <c r="C4656" s="355">
        <f t="shared" si="78"/>
        <v>0.29799999999522697</v>
      </c>
      <c r="D4656" s="420">
        <f t="shared" si="79"/>
        <v>0.14899999999761349</v>
      </c>
      <c r="H4656" s="337"/>
      <c r="I4656" s="333"/>
      <c r="J4656" s="82">
        <v>27</v>
      </c>
      <c r="K4656" s="82">
        <v>1</v>
      </c>
    </row>
    <row r="4657" spans="1:11" x14ac:dyDescent="0.3">
      <c r="A4657" s="341">
        <v>43097.543749942131</v>
      </c>
      <c r="B4657" s="318">
        <v>35587.635999999999</v>
      </c>
      <c r="C4657" s="355">
        <f t="shared" si="78"/>
        <v>0.28800000000046566</v>
      </c>
      <c r="D4657" s="420">
        <f t="shared" si="79"/>
        <v>0.14400000000023283</v>
      </c>
      <c r="H4657" s="337"/>
      <c r="I4657" s="333"/>
      <c r="J4657" s="82">
        <v>28</v>
      </c>
      <c r="K4657" s="319">
        <v>2</v>
      </c>
    </row>
    <row r="4658" spans="1:11" x14ac:dyDescent="0.3">
      <c r="A4658" s="341">
        <v>43097.585416608796</v>
      </c>
      <c r="B4658" s="318">
        <v>35587.925999999999</v>
      </c>
      <c r="C4658" s="355">
        <f t="shared" si="78"/>
        <v>0.29000000000087311</v>
      </c>
      <c r="D4658" s="420">
        <f t="shared" si="79"/>
        <v>0.14500000000043656</v>
      </c>
      <c r="H4658" s="337"/>
      <c r="I4658" s="333"/>
      <c r="J4658" s="82">
        <v>29</v>
      </c>
      <c r="K4658" s="320">
        <v>3</v>
      </c>
    </row>
    <row r="4659" spans="1:11" x14ac:dyDescent="0.3">
      <c r="A4659" s="341">
        <v>43097.62708327546</v>
      </c>
      <c r="B4659" s="318">
        <v>35588.220999999998</v>
      </c>
      <c r="C4659" s="355">
        <f t="shared" si="78"/>
        <v>0.29499999999825377</v>
      </c>
      <c r="D4659" s="420">
        <f t="shared" si="79"/>
        <v>0.14749999999912689</v>
      </c>
      <c r="H4659" s="337"/>
      <c r="I4659" s="333"/>
      <c r="J4659" s="82">
        <v>30</v>
      </c>
      <c r="K4659" s="321">
        <v>4</v>
      </c>
    </row>
    <row r="4660" spans="1:11" x14ac:dyDescent="0.3">
      <c r="A4660" s="341">
        <v>43097.668749942131</v>
      </c>
      <c r="B4660" s="318">
        <v>35588.512999999999</v>
      </c>
      <c r="C4660" s="355">
        <f t="shared" si="78"/>
        <v>0.29200000000128057</v>
      </c>
      <c r="D4660" s="420">
        <f t="shared" si="79"/>
        <v>0.14600000000064028</v>
      </c>
      <c r="H4660" s="337"/>
      <c r="I4660" s="333"/>
      <c r="J4660" s="82">
        <v>31</v>
      </c>
      <c r="K4660" s="82">
        <v>1</v>
      </c>
    </row>
    <row r="4661" spans="1:11" x14ac:dyDescent="0.3">
      <c r="A4661" s="341">
        <v>43097.710416608796</v>
      </c>
      <c r="B4661" s="318">
        <v>35588.800000000003</v>
      </c>
      <c r="C4661" s="355">
        <f t="shared" si="78"/>
        <v>0.28700000000389991</v>
      </c>
      <c r="D4661" s="420">
        <f t="shared" si="79"/>
        <v>0.14350000000194996</v>
      </c>
      <c r="H4661" s="337"/>
      <c r="I4661" s="333"/>
      <c r="J4661" s="82">
        <v>32</v>
      </c>
      <c r="K4661" s="319">
        <v>2</v>
      </c>
    </row>
    <row r="4662" spans="1:11" x14ac:dyDescent="0.3">
      <c r="A4662" s="341">
        <v>43097.75208327546</v>
      </c>
      <c r="B4662" s="318">
        <v>35589.093000000001</v>
      </c>
      <c r="C4662" s="355">
        <f t="shared" si="78"/>
        <v>0.29299999999784632</v>
      </c>
      <c r="D4662" s="420">
        <f t="shared" si="79"/>
        <v>0.14649999999892316</v>
      </c>
      <c r="H4662" s="337"/>
      <c r="I4662" s="333"/>
      <c r="J4662" s="82">
        <v>33</v>
      </c>
      <c r="K4662" s="320">
        <v>3</v>
      </c>
    </row>
    <row r="4663" spans="1:11" x14ac:dyDescent="0.3">
      <c r="A4663" s="341">
        <v>43097.793749942131</v>
      </c>
      <c r="B4663" s="318">
        <v>35589.381000000001</v>
      </c>
      <c r="C4663" s="355">
        <f t="shared" si="78"/>
        <v>0.28800000000046566</v>
      </c>
      <c r="D4663" s="420">
        <f t="shared" si="79"/>
        <v>0.14400000000023283</v>
      </c>
      <c r="H4663" s="337"/>
      <c r="I4663" s="333"/>
      <c r="J4663" s="82">
        <v>34</v>
      </c>
      <c r="K4663" s="321">
        <v>4</v>
      </c>
    </row>
    <row r="4664" spans="1:11" x14ac:dyDescent="0.3">
      <c r="A4664" s="341">
        <v>43097.835416608796</v>
      </c>
      <c r="B4664" s="318">
        <v>35589.659</v>
      </c>
      <c r="C4664" s="355">
        <f t="shared" si="78"/>
        <v>0.27799999999842839</v>
      </c>
      <c r="D4664" s="420">
        <f t="shared" si="79"/>
        <v>0.1389999999992142</v>
      </c>
      <c r="H4664" s="337"/>
      <c r="I4664" s="333"/>
      <c r="J4664" s="82">
        <v>35</v>
      </c>
      <c r="K4664" s="82">
        <v>1</v>
      </c>
    </row>
    <row r="4665" spans="1:11" x14ac:dyDescent="0.3">
      <c r="A4665" s="341">
        <v>43097.87708327546</v>
      </c>
      <c r="B4665" s="318">
        <v>35589.938999999998</v>
      </c>
      <c r="C4665" s="355">
        <f t="shared" si="78"/>
        <v>0.27999999999883585</v>
      </c>
      <c r="D4665" s="420">
        <f t="shared" si="79"/>
        <v>0.13999999999941792</v>
      </c>
      <c r="H4665" s="337"/>
      <c r="I4665" s="333"/>
      <c r="J4665" s="82">
        <v>36</v>
      </c>
      <c r="K4665" s="319">
        <v>2</v>
      </c>
    </row>
    <row r="4666" spans="1:11" x14ac:dyDescent="0.3">
      <c r="A4666" s="341">
        <v>43097.918749942131</v>
      </c>
      <c r="B4666" s="318">
        <v>35590.232000000004</v>
      </c>
      <c r="C4666" s="355">
        <f t="shared" si="78"/>
        <v>0.29300000000512227</v>
      </c>
      <c r="D4666" s="420">
        <f t="shared" si="79"/>
        <v>0.14650000000256114</v>
      </c>
      <c r="H4666" s="337"/>
      <c r="I4666" s="333"/>
      <c r="J4666" s="82">
        <v>37</v>
      </c>
      <c r="K4666" s="320">
        <v>3</v>
      </c>
    </row>
    <row r="4667" spans="1:11" x14ac:dyDescent="0.3">
      <c r="A4667" s="341">
        <v>43097.960416608796</v>
      </c>
      <c r="B4667" s="318">
        <v>35590.514999999999</v>
      </c>
      <c r="C4667" s="355">
        <f t="shared" si="78"/>
        <v>0.28299999999580905</v>
      </c>
      <c r="D4667" s="420">
        <f t="shared" si="79"/>
        <v>0.14149999999790452</v>
      </c>
      <c r="E4667" s="336">
        <f>SUM(C4644:C4667)*7.4805194805</f>
        <v>51.97464935048918</v>
      </c>
      <c r="F4667" s="324">
        <f>AVERAGE(D4644:D4667)</f>
        <v>0.14474999999993088</v>
      </c>
      <c r="G4667" s="324">
        <f>_xlfn.STDEV.S(D4644:D4667)</f>
        <v>3.4262414444534584E-3</v>
      </c>
      <c r="H4667" s="337"/>
      <c r="I4667" s="333"/>
      <c r="J4667" s="82">
        <v>38</v>
      </c>
      <c r="K4667" s="321">
        <v>4</v>
      </c>
    </row>
    <row r="4668" spans="1:11" x14ac:dyDescent="0.3">
      <c r="A4668" s="341">
        <v>43098.00208327546</v>
      </c>
      <c r="B4668" s="318">
        <v>35590.784</v>
      </c>
      <c r="C4668" s="355">
        <f t="shared" si="78"/>
        <v>0.26900000000023283</v>
      </c>
      <c r="D4668" s="420">
        <f t="shared" si="79"/>
        <v>0.13450000000011642</v>
      </c>
      <c r="H4668" s="337"/>
      <c r="I4668" s="333"/>
      <c r="J4668" s="82">
        <v>39</v>
      </c>
      <c r="K4668" s="82">
        <v>1</v>
      </c>
    </row>
    <row r="4669" spans="1:11" x14ac:dyDescent="0.3">
      <c r="A4669" s="341">
        <v>43098.043749942131</v>
      </c>
      <c r="B4669" s="318">
        <v>35591.078999999998</v>
      </c>
      <c r="C4669" s="355">
        <f t="shared" si="78"/>
        <v>0.29499999999825377</v>
      </c>
      <c r="D4669" s="420">
        <f t="shared" si="79"/>
        <v>0.14749999999912689</v>
      </c>
      <c r="H4669" s="337"/>
      <c r="I4669" s="333"/>
      <c r="J4669" s="82">
        <v>40</v>
      </c>
      <c r="K4669" s="319">
        <v>2</v>
      </c>
    </row>
    <row r="4670" spans="1:11" x14ac:dyDescent="0.3">
      <c r="A4670" s="341">
        <v>43098.085416608796</v>
      </c>
      <c r="B4670" s="318">
        <v>35591.372000000003</v>
      </c>
      <c r="C4670" s="355">
        <f t="shared" si="78"/>
        <v>0.29300000000512227</v>
      </c>
      <c r="D4670" s="420">
        <f t="shared" si="79"/>
        <v>0.14650000000256114</v>
      </c>
      <c r="H4670" s="337"/>
      <c r="I4670" s="333"/>
      <c r="J4670" s="82">
        <v>41</v>
      </c>
      <c r="K4670" s="320">
        <v>3</v>
      </c>
    </row>
    <row r="4671" spans="1:11" x14ac:dyDescent="0.3">
      <c r="A4671" s="341">
        <v>43098.12708327546</v>
      </c>
      <c r="B4671" s="318">
        <v>35591.658000000003</v>
      </c>
      <c r="C4671" s="355">
        <f t="shared" si="78"/>
        <v>0.28600000000005821</v>
      </c>
      <c r="D4671" s="420">
        <f t="shared" si="79"/>
        <v>0.1430000000000291</v>
      </c>
      <c r="H4671" s="337"/>
      <c r="I4671" s="333"/>
      <c r="J4671" s="82">
        <v>42</v>
      </c>
      <c r="K4671" s="321">
        <v>4</v>
      </c>
    </row>
    <row r="4672" spans="1:11" x14ac:dyDescent="0.3">
      <c r="A4672" s="341">
        <v>43098.168749942131</v>
      </c>
      <c r="B4672" s="318">
        <v>35591.951999999997</v>
      </c>
      <c r="C4672" s="355">
        <f t="shared" si="78"/>
        <v>0.29399999999441206</v>
      </c>
      <c r="D4672" s="420">
        <f t="shared" si="79"/>
        <v>0.14699999999720603</v>
      </c>
      <c r="H4672" s="337"/>
      <c r="I4672" s="333"/>
      <c r="J4672" s="82">
        <v>43</v>
      </c>
      <c r="K4672" s="82">
        <v>1</v>
      </c>
    </row>
    <row r="4673" spans="1:11" x14ac:dyDescent="0.3">
      <c r="A4673" s="341">
        <v>43098.210416608796</v>
      </c>
      <c r="B4673" s="318">
        <v>35592.256000000001</v>
      </c>
      <c r="C4673" s="355">
        <f t="shared" si="78"/>
        <v>0.30400000000372529</v>
      </c>
      <c r="D4673" s="420">
        <f t="shared" si="79"/>
        <v>0.15200000000186265</v>
      </c>
      <c r="H4673" s="337"/>
      <c r="I4673" s="333"/>
      <c r="J4673" s="82">
        <v>44</v>
      </c>
      <c r="K4673" s="319">
        <v>2</v>
      </c>
    </row>
    <row r="4674" spans="1:11" x14ac:dyDescent="0.3">
      <c r="A4674" s="341">
        <v>43098.25208327546</v>
      </c>
      <c r="B4674" s="318">
        <v>35592.550000000003</v>
      </c>
      <c r="C4674" s="355">
        <f t="shared" si="78"/>
        <v>0.29400000000168802</v>
      </c>
      <c r="D4674" s="420">
        <f t="shared" si="79"/>
        <v>0.14700000000084401</v>
      </c>
      <c r="H4674" s="337"/>
      <c r="I4674" s="333"/>
      <c r="J4674" s="82">
        <v>45</v>
      </c>
      <c r="K4674" s="320">
        <v>3</v>
      </c>
    </row>
    <row r="4675" spans="1:11" x14ac:dyDescent="0.3">
      <c r="A4675" s="341">
        <v>43098.293749942131</v>
      </c>
      <c r="B4675" s="318">
        <v>35592.838000000003</v>
      </c>
      <c r="C4675" s="355">
        <f t="shared" si="78"/>
        <v>0.28800000000046566</v>
      </c>
      <c r="D4675" s="420">
        <f t="shared" si="79"/>
        <v>0.14400000000023283</v>
      </c>
      <c r="H4675" s="337"/>
      <c r="I4675" s="333"/>
      <c r="J4675" s="82">
        <v>46</v>
      </c>
      <c r="K4675" s="321">
        <v>4</v>
      </c>
    </row>
    <row r="4676" spans="1:11" x14ac:dyDescent="0.3">
      <c r="A4676" s="341">
        <v>43098.335416608796</v>
      </c>
      <c r="B4676" s="318">
        <v>35593.141000000003</v>
      </c>
      <c r="C4676" s="355">
        <f t="shared" si="78"/>
        <v>0.30299999999988358</v>
      </c>
      <c r="D4676" s="420">
        <f t="shared" si="79"/>
        <v>0.15149999999994179</v>
      </c>
      <c r="H4676" s="337"/>
      <c r="I4676" s="333"/>
      <c r="J4676" s="82">
        <v>47</v>
      </c>
      <c r="K4676" s="82">
        <v>1</v>
      </c>
    </row>
    <row r="4677" spans="1:11" x14ac:dyDescent="0.3">
      <c r="A4677" s="341">
        <v>43098.37708327546</v>
      </c>
      <c r="B4677" s="318">
        <v>35593.440000000002</v>
      </c>
      <c r="C4677" s="355">
        <f t="shared" si="78"/>
        <v>0.29899999999906868</v>
      </c>
      <c r="D4677" s="420">
        <f t="shared" si="79"/>
        <v>0.14949999999953434</v>
      </c>
      <c r="H4677" s="337"/>
      <c r="I4677" s="333"/>
      <c r="J4677" s="82">
        <v>48</v>
      </c>
      <c r="K4677" s="319">
        <v>2</v>
      </c>
    </row>
    <row r="4678" spans="1:11" x14ac:dyDescent="0.3">
      <c r="A4678" s="341">
        <v>43098.418749942131</v>
      </c>
      <c r="B4678" s="318">
        <v>35593.726000000002</v>
      </c>
      <c r="C4678" s="355">
        <f t="shared" si="78"/>
        <v>0.28600000000005821</v>
      </c>
      <c r="D4678" s="420">
        <f t="shared" si="79"/>
        <v>0.1430000000000291</v>
      </c>
      <c r="H4678" s="337"/>
      <c r="I4678" s="333"/>
      <c r="J4678" s="82">
        <v>49</v>
      </c>
      <c r="K4678" s="320">
        <v>3</v>
      </c>
    </row>
    <row r="4679" spans="1:11" x14ac:dyDescent="0.3">
      <c r="A4679" s="341">
        <v>43098.460416608796</v>
      </c>
      <c r="B4679" s="318">
        <v>35594.019</v>
      </c>
      <c r="C4679" s="355">
        <f t="shared" si="78"/>
        <v>0.29299999999784632</v>
      </c>
      <c r="D4679" s="420">
        <f t="shared" si="79"/>
        <v>0.14649999999892316</v>
      </c>
      <c r="H4679" s="337"/>
      <c r="I4679" s="333"/>
      <c r="J4679" s="82">
        <v>50</v>
      </c>
      <c r="K4679" s="321">
        <v>4</v>
      </c>
    </row>
    <row r="4680" spans="1:11" x14ac:dyDescent="0.3">
      <c r="A4680" s="341">
        <v>43098.50208327546</v>
      </c>
      <c r="B4680" s="318">
        <v>35594.311999999998</v>
      </c>
      <c r="C4680" s="355">
        <f t="shared" si="78"/>
        <v>0.29299999999784632</v>
      </c>
      <c r="D4680" s="420">
        <f t="shared" si="79"/>
        <v>0.14649999999892316</v>
      </c>
      <c r="H4680" s="337"/>
      <c r="I4680" s="333"/>
      <c r="J4680" s="82">
        <v>51</v>
      </c>
      <c r="K4680" s="82">
        <v>1</v>
      </c>
    </row>
    <row r="4681" spans="1:11" x14ac:dyDescent="0.3">
      <c r="A4681" s="341">
        <v>43098.543749942131</v>
      </c>
      <c r="B4681" s="318">
        <v>35594.593000000001</v>
      </c>
      <c r="C4681" s="355">
        <f t="shared" si="78"/>
        <v>0.28100000000267755</v>
      </c>
      <c r="D4681" s="420">
        <f t="shared" si="79"/>
        <v>0.14050000000133878</v>
      </c>
      <c r="H4681" s="337"/>
      <c r="I4681" s="333"/>
      <c r="J4681" s="82">
        <v>52</v>
      </c>
      <c r="K4681" s="319">
        <v>2</v>
      </c>
    </row>
    <row r="4682" spans="1:11" x14ac:dyDescent="0.3">
      <c r="A4682" s="341">
        <v>43098.585416608796</v>
      </c>
      <c r="B4682" s="318">
        <v>35594.881000000001</v>
      </c>
      <c r="C4682" s="355">
        <f t="shared" si="78"/>
        <v>0.28800000000046566</v>
      </c>
      <c r="D4682" s="420">
        <f t="shared" si="79"/>
        <v>0.14400000000023283</v>
      </c>
      <c r="H4682" s="337"/>
      <c r="I4682" s="333"/>
      <c r="J4682" s="82">
        <v>53</v>
      </c>
      <c r="K4682" s="320">
        <v>3</v>
      </c>
    </row>
    <row r="4683" spans="1:11" x14ac:dyDescent="0.3">
      <c r="A4683" s="341">
        <v>43098.62708327546</v>
      </c>
      <c r="B4683" s="318">
        <v>35595.178999999996</v>
      </c>
      <c r="C4683" s="355">
        <f t="shared" si="78"/>
        <v>0.29799999999522697</v>
      </c>
      <c r="D4683" s="420">
        <f t="shared" si="79"/>
        <v>0.14899999999761349</v>
      </c>
      <c r="H4683" s="337"/>
      <c r="I4683" s="333"/>
      <c r="J4683" s="82">
        <v>54</v>
      </c>
      <c r="K4683" s="321">
        <v>4</v>
      </c>
    </row>
    <row r="4684" spans="1:11" x14ac:dyDescent="0.3">
      <c r="A4684" s="341">
        <v>43098.668749942131</v>
      </c>
      <c r="B4684" s="318">
        <v>35595.466999999997</v>
      </c>
      <c r="C4684" s="355">
        <f t="shared" si="78"/>
        <v>0.28800000000046566</v>
      </c>
      <c r="D4684" s="420">
        <f t="shared" si="79"/>
        <v>0.14400000000023283</v>
      </c>
      <c r="H4684" s="337"/>
      <c r="I4684" s="333"/>
      <c r="J4684" s="82">
        <v>55</v>
      </c>
      <c r="K4684" s="82">
        <v>1</v>
      </c>
    </row>
    <row r="4685" spans="1:11" x14ac:dyDescent="0.3">
      <c r="A4685" s="341">
        <v>43098.710416608796</v>
      </c>
      <c r="B4685" s="318">
        <v>35595.747000000003</v>
      </c>
      <c r="C4685" s="355">
        <f t="shared" si="78"/>
        <v>0.2800000000061118</v>
      </c>
      <c r="D4685" s="420">
        <f t="shared" si="79"/>
        <v>0.1400000000030559</v>
      </c>
      <c r="H4685" s="337"/>
      <c r="I4685" s="333"/>
      <c r="J4685" s="82">
        <v>56</v>
      </c>
      <c r="K4685" s="319">
        <v>2</v>
      </c>
    </row>
    <row r="4686" spans="1:11" x14ac:dyDescent="0.3">
      <c r="A4686" s="341">
        <v>43098.75208327546</v>
      </c>
      <c r="B4686" s="318">
        <v>35596.038999999997</v>
      </c>
      <c r="C4686" s="355">
        <f t="shared" si="78"/>
        <v>0.29199999999400461</v>
      </c>
      <c r="D4686" s="420">
        <f t="shared" si="79"/>
        <v>0.14599999999700231</v>
      </c>
      <c r="H4686" s="337"/>
      <c r="I4686" s="333"/>
      <c r="J4686" s="82">
        <v>57</v>
      </c>
      <c r="K4686" s="320">
        <v>3</v>
      </c>
    </row>
    <row r="4687" spans="1:11" x14ac:dyDescent="0.3">
      <c r="A4687" s="341">
        <v>43098.793749942131</v>
      </c>
      <c r="B4687" s="318">
        <v>35596.328999999998</v>
      </c>
      <c r="C4687" s="355">
        <f t="shared" si="78"/>
        <v>0.29000000000087311</v>
      </c>
      <c r="D4687" s="420">
        <f t="shared" si="79"/>
        <v>0.14500000000043656</v>
      </c>
      <c r="H4687" s="337"/>
      <c r="I4687" s="333"/>
      <c r="J4687" s="82">
        <v>58</v>
      </c>
      <c r="K4687" s="321">
        <v>4</v>
      </c>
    </row>
    <row r="4688" spans="1:11" x14ac:dyDescent="0.3">
      <c r="A4688" s="341">
        <v>43098.835416608796</v>
      </c>
      <c r="B4688" s="318">
        <v>35596.608999999997</v>
      </c>
      <c r="C4688" s="355">
        <f t="shared" si="78"/>
        <v>0.27999999999883585</v>
      </c>
      <c r="D4688" s="420">
        <f t="shared" si="79"/>
        <v>0.13999999999941792</v>
      </c>
      <c r="H4688" s="337"/>
      <c r="I4688" s="333"/>
      <c r="J4688" s="82">
        <v>59</v>
      </c>
      <c r="K4688" s="82">
        <v>1</v>
      </c>
    </row>
    <row r="4689" spans="1:11" x14ac:dyDescent="0.3">
      <c r="A4689" s="341">
        <v>43098.87708327546</v>
      </c>
      <c r="B4689" s="318">
        <v>35596.887999999999</v>
      </c>
      <c r="C4689" s="355">
        <f t="shared" si="78"/>
        <v>0.2790000000022701</v>
      </c>
      <c r="D4689" s="420">
        <f t="shared" si="79"/>
        <v>0.13950000000113505</v>
      </c>
      <c r="H4689" s="337"/>
      <c r="I4689" s="333"/>
      <c r="J4689" s="82">
        <v>60</v>
      </c>
      <c r="K4689" s="319">
        <v>2</v>
      </c>
    </row>
    <row r="4690" spans="1:11" x14ac:dyDescent="0.3">
      <c r="A4690" s="341">
        <v>43098.918749942131</v>
      </c>
      <c r="B4690" s="318">
        <v>35597.171999999999</v>
      </c>
      <c r="C4690" s="355">
        <f t="shared" si="78"/>
        <v>0.28399999999965075</v>
      </c>
      <c r="D4690" s="420">
        <f t="shared" si="79"/>
        <v>0.14199999999982538</v>
      </c>
      <c r="H4690" s="337"/>
      <c r="I4690" s="333"/>
      <c r="J4690" s="82">
        <v>61</v>
      </c>
      <c r="K4690" s="320">
        <v>3</v>
      </c>
    </row>
    <row r="4691" spans="1:11" x14ac:dyDescent="0.3">
      <c r="A4691" s="341">
        <v>43098.960416608796</v>
      </c>
      <c r="B4691" s="318">
        <v>35597.453999999998</v>
      </c>
      <c r="C4691" s="355">
        <f t="shared" si="78"/>
        <v>0.2819999999992433</v>
      </c>
      <c r="D4691" s="420">
        <f t="shared" si="79"/>
        <v>0.14099999999962165</v>
      </c>
      <c r="E4691" s="336">
        <f>SUM(C4668:C4691)*7.4805194805</f>
        <v>51.907324675178181</v>
      </c>
      <c r="F4691" s="324">
        <f>AVERAGE(D4668:D4691)</f>
        <v>0.14456249999996848</v>
      </c>
      <c r="G4691" s="324">
        <f>_xlfn.STDEV.S(D4668:D4691)</f>
        <v>4.1265642616923701E-3</v>
      </c>
      <c r="H4691" s="337"/>
      <c r="I4691" s="333"/>
      <c r="J4691" s="82">
        <v>62</v>
      </c>
      <c r="K4691" s="321">
        <v>4</v>
      </c>
    </row>
    <row r="4692" spans="1:11" x14ac:dyDescent="0.3">
      <c r="A4692" s="341">
        <v>43099.00208327546</v>
      </c>
      <c r="B4692" s="318">
        <v>35597.731</v>
      </c>
      <c r="C4692" s="355">
        <f t="shared" si="78"/>
        <v>0.27700000000186265</v>
      </c>
      <c r="D4692" s="420">
        <f t="shared" si="79"/>
        <v>0.13850000000093132</v>
      </c>
      <c r="H4692" s="337"/>
      <c r="I4692" s="333"/>
      <c r="J4692" s="82">
        <v>63</v>
      </c>
      <c r="K4692" s="82">
        <v>1</v>
      </c>
    </row>
    <row r="4693" spans="1:11" x14ac:dyDescent="0.3">
      <c r="A4693" s="341">
        <v>43099.043749942131</v>
      </c>
      <c r="B4693" s="318">
        <v>35598.021999999997</v>
      </c>
      <c r="C4693" s="355">
        <f t="shared" si="78"/>
        <v>0.29099999999743886</v>
      </c>
      <c r="D4693" s="420">
        <f t="shared" si="79"/>
        <v>0.14549999999871943</v>
      </c>
      <c r="H4693" s="337"/>
      <c r="I4693" s="333"/>
      <c r="J4693" s="82">
        <v>64</v>
      </c>
      <c r="K4693" s="319">
        <v>2</v>
      </c>
    </row>
    <row r="4694" spans="1:11" x14ac:dyDescent="0.3">
      <c r="A4694" s="341">
        <v>43099.085416608796</v>
      </c>
      <c r="B4694" s="318">
        <v>35598.317000000003</v>
      </c>
      <c r="C4694" s="355">
        <f t="shared" si="78"/>
        <v>0.29500000000552973</v>
      </c>
      <c r="D4694" s="420">
        <f t="shared" si="79"/>
        <v>0.14750000000276486</v>
      </c>
      <c r="H4694" s="337"/>
      <c r="I4694" s="333"/>
      <c r="J4694" s="82">
        <v>65</v>
      </c>
      <c r="K4694" s="320">
        <v>3</v>
      </c>
    </row>
    <row r="4695" spans="1:11" x14ac:dyDescent="0.3">
      <c r="A4695" s="341">
        <v>43099.12708327546</v>
      </c>
      <c r="B4695" s="318">
        <v>35598.597000000002</v>
      </c>
      <c r="C4695" s="355">
        <f t="shared" si="78"/>
        <v>0.27999999999883585</v>
      </c>
      <c r="D4695" s="420">
        <f t="shared" si="79"/>
        <v>0.13999999999941792</v>
      </c>
      <c r="H4695" s="337"/>
      <c r="I4695" s="333"/>
      <c r="J4695" s="82">
        <v>66</v>
      </c>
      <c r="K4695" s="321">
        <v>4</v>
      </c>
    </row>
    <row r="4696" spans="1:11" x14ac:dyDescent="0.3">
      <c r="A4696" s="341">
        <v>43099.168749942131</v>
      </c>
      <c r="B4696" s="318">
        <v>35598.870000000003</v>
      </c>
      <c r="C4696" s="355">
        <f t="shared" si="78"/>
        <v>0.27300000000104774</v>
      </c>
      <c r="D4696" s="420">
        <f t="shared" si="79"/>
        <v>0.13650000000052387</v>
      </c>
      <c r="H4696" s="337"/>
      <c r="I4696" s="333"/>
      <c r="J4696" s="82">
        <v>67</v>
      </c>
      <c r="K4696" s="82">
        <v>1</v>
      </c>
    </row>
    <row r="4697" spans="1:11" x14ac:dyDescent="0.3">
      <c r="A4697" s="341">
        <v>43099.210416608796</v>
      </c>
      <c r="B4697" s="318">
        <v>35599.17</v>
      </c>
      <c r="C4697" s="355">
        <f t="shared" si="78"/>
        <v>0.29999999999563443</v>
      </c>
      <c r="D4697" s="420">
        <f t="shared" si="79"/>
        <v>0.14999999999781721</v>
      </c>
      <c r="H4697" s="337"/>
      <c r="I4697" s="333"/>
      <c r="J4697" s="82">
        <v>68</v>
      </c>
      <c r="K4697" s="319">
        <v>2</v>
      </c>
    </row>
    <row r="4698" spans="1:11" x14ac:dyDescent="0.3">
      <c r="A4698" s="341">
        <v>43099.25208327546</v>
      </c>
      <c r="B4698" s="318">
        <v>35599.468999999997</v>
      </c>
      <c r="C4698" s="355">
        <f t="shared" si="78"/>
        <v>0.29899999999906868</v>
      </c>
      <c r="D4698" s="420">
        <f t="shared" si="79"/>
        <v>0.14949999999953434</v>
      </c>
      <c r="H4698" s="337"/>
      <c r="I4698" s="333"/>
      <c r="J4698" s="82">
        <v>69</v>
      </c>
      <c r="K4698" s="320">
        <v>3</v>
      </c>
    </row>
    <row r="4699" spans="1:11" x14ac:dyDescent="0.3">
      <c r="A4699" s="341">
        <v>43099.293749942131</v>
      </c>
      <c r="B4699" s="318">
        <v>35599.758999999998</v>
      </c>
      <c r="C4699" s="355">
        <f t="shared" si="78"/>
        <v>0.29000000000087311</v>
      </c>
      <c r="D4699" s="420">
        <f t="shared" si="79"/>
        <v>0.14500000000043656</v>
      </c>
      <c r="H4699" s="337"/>
      <c r="I4699" s="333"/>
      <c r="J4699" s="82">
        <v>70</v>
      </c>
      <c r="K4699" s="321">
        <v>4</v>
      </c>
    </row>
    <row r="4700" spans="1:11" x14ac:dyDescent="0.3">
      <c r="A4700" s="341">
        <v>43099.335416608796</v>
      </c>
      <c r="B4700" s="318">
        <v>35600.057999999997</v>
      </c>
      <c r="C4700" s="355">
        <f t="shared" si="78"/>
        <v>0.29899999999906868</v>
      </c>
      <c r="D4700" s="420">
        <f t="shared" si="79"/>
        <v>0.14949999999953434</v>
      </c>
      <c r="H4700" s="337"/>
      <c r="I4700" s="333"/>
      <c r="J4700" s="82">
        <v>71</v>
      </c>
      <c r="K4700" s="82">
        <v>1</v>
      </c>
    </row>
    <row r="4701" spans="1:11" x14ac:dyDescent="0.3">
      <c r="A4701" s="341">
        <v>43099.37708327546</v>
      </c>
      <c r="B4701" s="318">
        <v>35600.357000000004</v>
      </c>
      <c r="C4701" s="355">
        <f t="shared" si="78"/>
        <v>0.29900000000634464</v>
      </c>
      <c r="D4701" s="420">
        <f t="shared" si="79"/>
        <v>0.14950000000317232</v>
      </c>
      <c r="H4701" s="337"/>
      <c r="I4701" s="333"/>
      <c r="J4701" s="82">
        <v>72</v>
      </c>
      <c r="K4701" s="319">
        <v>2</v>
      </c>
    </row>
    <row r="4702" spans="1:11" x14ac:dyDescent="0.3">
      <c r="A4702" s="341">
        <v>43099.418749942131</v>
      </c>
      <c r="B4702" s="318">
        <v>35600.642999999996</v>
      </c>
      <c r="C4702" s="355">
        <f t="shared" si="78"/>
        <v>0.28599999999278225</v>
      </c>
      <c r="D4702" s="420">
        <f t="shared" si="79"/>
        <v>0.14299999999639113</v>
      </c>
      <c r="H4702" s="337"/>
      <c r="I4702" s="333"/>
      <c r="J4702" s="82">
        <v>73</v>
      </c>
      <c r="K4702" s="320">
        <v>3</v>
      </c>
    </row>
    <row r="4703" spans="1:11" x14ac:dyDescent="0.3">
      <c r="A4703" s="341">
        <v>43099.460416608796</v>
      </c>
      <c r="B4703" s="318">
        <v>35600.932999999997</v>
      </c>
      <c r="C4703" s="355">
        <f t="shared" si="78"/>
        <v>0.29000000000087311</v>
      </c>
      <c r="D4703" s="420">
        <f t="shared" si="79"/>
        <v>0.14500000000043656</v>
      </c>
      <c r="H4703" s="337"/>
      <c r="I4703" s="333"/>
      <c r="J4703" s="82">
        <v>74</v>
      </c>
      <c r="K4703" s="321">
        <v>4</v>
      </c>
    </row>
    <row r="4704" spans="1:11" x14ac:dyDescent="0.3">
      <c r="A4704" s="341">
        <v>43099.50208327546</v>
      </c>
      <c r="B4704" s="318">
        <v>35601.228000000003</v>
      </c>
      <c r="C4704" s="355">
        <f t="shared" si="78"/>
        <v>0.29500000000552973</v>
      </c>
      <c r="D4704" s="420">
        <f t="shared" si="79"/>
        <v>0.14750000000276486</v>
      </c>
      <c r="H4704" s="337"/>
      <c r="I4704" s="333"/>
      <c r="J4704" s="82">
        <v>75</v>
      </c>
      <c r="K4704" s="82">
        <v>1</v>
      </c>
    </row>
    <row r="4705" spans="1:11" x14ac:dyDescent="0.3">
      <c r="A4705" s="341">
        <v>43099.543749942131</v>
      </c>
      <c r="B4705" s="318">
        <v>35601.516000000003</v>
      </c>
      <c r="C4705" s="355">
        <f t="shared" si="78"/>
        <v>0.28800000000046566</v>
      </c>
      <c r="D4705" s="420">
        <f t="shared" si="79"/>
        <v>0.14400000000023283</v>
      </c>
      <c r="H4705" s="337"/>
      <c r="I4705" s="333"/>
      <c r="J4705" s="82">
        <v>76</v>
      </c>
      <c r="K4705" s="319">
        <v>2</v>
      </c>
    </row>
    <row r="4706" spans="1:11" x14ac:dyDescent="0.3">
      <c r="A4706" s="341">
        <v>43099.585416608796</v>
      </c>
      <c r="B4706" s="318">
        <v>35601.792999999998</v>
      </c>
      <c r="C4706" s="355">
        <f t="shared" si="78"/>
        <v>0.27699999999458669</v>
      </c>
      <c r="D4706" s="420">
        <f t="shared" si="79"/>
        <v>0.13849999999729334</v>
      </c>
      <c r="H4706" s="337"/>
      <c r="I4706" s="333"/>
      <c r="J4706" s="82">
        <v>77</v>
      </c>
      <c r="K4706" s="320">
        <v>3</v>
      </c>
    </row>
    <row r="4707" spans="1:11" x14ac:dyDescent="0.3">
      <c r="A4707" s="341">
        <v>43099.62708327546</v>
      </c>
      <c r="B4707" s="318">
        <v>35602.084000000003</v>
      </c>
      <c r="C4707" s="355">
        <f t="shared" si="78"/>
        <v>0.29100000000471482</v>
      </c>
      <c r="D4707" s="420">
        <f t="shared" si="79"/>
        <v>0.14550000000235741</v>
      </c>
      <c r="H4707" s="337"/>
      <c r="I4707" s="333"/>
      <c r="J4707" s="82">
        <v>78</v>
      </c>
      <c r="K4707" s="321">
        <v>4</v>
      </c>
    </row>
    <row r="4708" spans="1:11" x14ac:dyDescent="0.3">
      <c r="A4708" s="341">
        <v>43099.668749942131</v>
      </c>
      <c r="B4708" s="318">
        <v>35602.370999999999</v>
      </c>
      <c r="C4708" s="355">
        <f t="shared" si="78"/>
        <v>0.28699999999662396</v>
      </c>
      <c r="D4708" s="420">
        <f t="shared" si="79"/>
        <v>0.14349999999831198</v>
      </c>
      <c r="H4708" s="337"/>
      <c r="I4708" s="333"/>
      <c r="J4708" s="82">
        <v>79</v>
      </c>
      <c r="K4708" s="82">
        <v>1</v>
      </c>
    </row>
    <row r="4709" spans="1:11" x14ac:dyDescent="0.3">
      <c r="A4709" s="341">
        <v>43099.710416608796</v>
      </c>
      <c r="B4709" s="318">
        <v>35602.644999999997</v>
      </c>
      <c r="C4709" s="355">
        <f t="shared" si="78"/>
        <v>0.27399999999761349</v>
      </c>
      <c r="D4709" s="420">
        <f t="shared" si="79"/>
        <v>0.13699999999880674</v>
      </c>
      <c r="H4709" s="337"/>
      <c r="I4709" s="333"/>
      <c r="J4709" s="82">
        <v>80</v>
      </c>
      <c r="K4709" s="319">
        <v>2</v>
      </c>
    </row>
    <row r="4710" spans="1:11" x14ac:dyDescent="0.3">
      <c r="A4710" s="341">
        <v>43099.75208327546</v>
      </c>
      <c r="B4710" s="318">
        <v>35602.93</v>
      </c>
      <c r="C4710" s="355">
        <f t="shared" si="78"/>
        <v>0.28500000000349246</v>
      </c>
      <c r="D4710" s="420">
        <f t="shared" si="79"/>
        <v>0.14250000000174623</v>
      </c>
      <c r="H4710" s="337"/>
      <c r="I4710" s="333"/>
      <c r="J4710" s="82">
        <v>81</v>
      </c>
      <c r="K4710" s="320">
        <v>3</v>
      </c>
    </row>
    <row r="4711" spans="1:11" x14ac:dyDescent="0.3">
      <c r="A4711" s="341">
        <v>43099.793749942131</v>
      </c>
      <c r="B4711" s="318">
        <v>35603.218999999997</v>
      </c>
      <c r="C4711" s="355">
        <f t="shared" si="78"/>
        <v>0.28899999999703141</v>
      </c>
      <c r="D4711" s="420">
        <f t="shared" si="79"/>
        <v>0.1444999999985157</v>
      </c>
      <c r="H4711" s="337"/>
      <c r="I4711" s="333"/>
      <c r="J4711" s="82">
        <v>82</v>
      </c>
      <c r="K4711" s="321">
        <v>4</v>
      </c>
    </row>
    <row r="4712" spans="1:11" x14ac:dyDescent="0.3">
      <c r="A4712" s="341">
        <v>43099.835416608796</v>
      </c>
      <c r="B4712" s="318">
        <v>35603.5</v>
      </c>
      <c r="C4712" s="355">
        <f t="shared" si="78"/>
        <v>0.28100000000267755</v>
      </c>
      <c r="D4712" s="420">
        <f t="shared" si="79"/>
        <v>0.14050000000133878</v>
      </c>
      <c r="H4712" s="337"/>
      <c r="I4712" s="333"/>
      <c r="J4712" s="82">
        <v>83</v>
      </c>
      <c r="K4712" s="82">
        <v>1</v>
      </c>
    </row>
    <row r="4713" spans="1:11" x14ac:dyDescent="0.3">
      <c r="A4713" s="341">
        <v>43099.87708327546</v>
      </c>
      <c r="B4713" s="318">
        <v>35603.771999999997</v>
      </c>
      <c r="C4713" s="355">
        <f t="shared" si="78"/>
        <v>0.27199999999720603</v>
      </c>
      <c r="D4713" s="420">
        <f t="shared" si="79"/>
        <v>0.13599999999860302</v>
      </c>
      <c r="H4713" s="337"/>
      <c r="I4713" s="333"/>
      <c r="J4713" s="82">
        <v>84</v>
      </c>
      <c r="K4713" s="319">
        <v>2</v>
      </c>
    </row>
    <row r="4714" spans="1:11" x14ac:dyDescent="0.3">
      <c r="A4714" s="341">
        <v>43099.918749942131</v>
      </c>
      <c r="B4714" s="318">
        <v>35604.061999999998</v>
      </c>
      <c r="C4714" s="355">
        <f t="shared" si="78"/>
        <v>0.29000000000087311</v>
      </c>
      <c r="D4714" s="420">
        <f t="shared" si="79"/>
        <v>0.14500000000043656</v>
      </c>
      <c r="H4714" s="337"/>
      <c r="I4714" s="333"/>
      <c r="J4714" s="82">
        <v>85</v>
      </c>
      <c r="K4714" s="320">
        <v>3</v>
      </c>
    </row>
    <row r="4715" spans="1:11" x14ac:dyDescent="0.3">
      <c r="A4715" s="341">
        <v>43099.960416608796</v>
      </c>
      <c r="B4715" s="318">
        <v>35604.349000000002</v>
      </c>
      <c r="C4715" s="355">
        <f t="shared" si="78"/>
        <v>0.28700000000389991</v>
      </c>
      <c r="D4715" s="420">
        <f t="shared" si="79"/>
        <v>0.14350000000194996</v>
      </c>
      <c r="E4715" s="336">
        <f>SUM(C4692:C4715)*7.4805194805</f>
        <v>51.578181818077979</v>
      </c>
      <c r="F4715" s="324">
        <f>AVERAGE(D4692:D4715)</f>
        <v>0.14364583333341821</v>
      </c>
      <c r="G4715" s="324">
        <f>_xlfn.STDEV.S(D4692:D4715)</f>
        <v>4.2617590949810642E-3</v>
      </c>
      <c r="H4715" s="337"/>
      <c r="I4715" s="333"/>
      <c r="J4715" s="82">
        <v>86</v>
      </c>
      <c r="K4715" s="321">
        <v>4</v>
      </c>
    </row>
    <row r="4716" spans="1:11" x14ac:dyDescent="0.3">
      <c r="A4716" s="341">
        <v>43100.00208327546</v>
      </c>
      <c r="B4716" s="318">
        <v>35604.629999999997</v>
      </c>
      <c r="C4716" s="355">
        <f t="shared" si="78"/>
        <v>0.28099999999540159</v>
      </c>
      <c r="D4716" s="420">
        <f t="shared" si="79"/>
        <v>0.1404999999977008</v>
      </c>
      <c r="H4716" s="337"/>
      <c r="I4716" s="333"/>
      <c r="J4716" s="82">
        <v>87</v>
      </c>
      <c r="K4716" s="82">
        <v>1</v>
      </c>
    </row>
    <row r="4717" spans="1:11" x14ac:dyDescent="0.3">
      <c r="A4717" s="341">
        <v>43100.043749942131</v>
      </c>
      <c r="B4717" s="318">
        <v>35604.913999999997</v>
      </c>
      <c r="C4717" s="355">
        <f t="shared" si="78"/>
        <v>0.28399999999965075</v>
      </c>
      <c r="D4717" s="420">
        <f t="shared" si="79"/>
        <v>0.14199999999982538</v>
      </c>
      <c r="H4717" s="337"/>
      <c r="I4717" s="333"/>
      <c r="J4717" s="82">
        <v>88</v>
      </c>
      <c r="K4717" s="319">
        <v>2</v>
      </c>
    </row>
    <row r="4718" spans="1:11" x14ac:dyDescent="0.3">
      <c r="A4718" s="341">
        <v>43100.085416608796</v>
      </c>
      <c r="B4718" s="318">
        <v>35605.209000000003</v>
      </c>
      <c r="C4718" s="355">
        <f t="shared" si="78"/>
        <v>0.29500000000552973</v>
      </c>
      <c r="D4718" s="420">
        <f t="shared" si="79"/>
        <v>0.14750000000276486</v>
      </c>
      <c r="H4718" s="337"/>
      <c r="I4718" s="333"/>
      <c r="J4718" s="82">
        <v>89</v>
      </c>
      <c r="K4718" s="320">
        <v>3</v>
      </c>
    </row>
    <row r="4719" spans="1:11" x14ac:dyDescent="0.3">
      <c r="A4719" s="341">
        <v>43100.12708327546</v>
      </c>
      <c r="B4719" s="318">
        <v>35605.5</v>
      </c>
      <c r="C4719" s="355">
        <f t="shared" si="78"/>
        <v>0.29099999999743886</v>
      </c>
      <c r="D4719" s="420">
        <f t="shared" si="79"/>
        <v>0.14549999999871943</v>
      </c>
      <c r="H4719" s="337"/>
      <c r="I4719" s="333"/>
      <c r="J4719" s="82">
        <v>90</v>
      </c>
      <c r="K4719" s="321">
        <v>4</v>
      </c>
    </row>
    <row r="4720" spans="1:11" x14ac:dyDescent="0.3">
      <c r="A4720" s="341">
        <v>43100.168749942131</v>
      </c>
      <c r="B4720" s="318">
        <v>35605.788</v>
      </c>
      <c r="C4720" s="355">
        <f t="shared" si="78"/>
        <v>0.28800000000046566</v>
      </c>
      <c r="D4720" s="420">
        <f t="shared" si="79"/>
        <v>0.14400000000023283</v>
      </c>
      <c r="H4720" s="337"/>
      <c r="I4720" s="333"/>
      <c r="J4720" s="82">
        <v>91</v>
      </c>
      <c r="K4720" s="82">
        <v>1</v>
      </c>
    </row>
    <row r="4721" spans="1:12" x14ac:dyDescent="0.3">
      <c r="A4721" s="341">
        <v>43100.210416608796</v>
      </c>
      <c r="B4721" s="318">
        <v>35606.082000000002</v>
      </c>
      <c r="C4721" s="355">
        <f t="shared" si="78"/>
        <v>0.29400000000168802</v>
      </c>
      <c r="D4721" s="420">
        <f t="shared" si="79"/>
        <v>0.14700000000084401</v>
      </c>
      <c r="H4721" s="337"/>
      <c r="I4721" s="333"/>
      <c r="J4721" s="82">
        <v>92</v>
      </c>
      <c r="K4721" s="319">
        <v>2</v>
      </c>
    </row>
    <row r="4722" spans="1:12" x14ac:dyDescent="0.3">
      <c r="A4722" s="341">
        <v>43100.25208327546</v>
      </c>
      <c r="B4722" s="318">
        <v>35606.381999999998</v>
      </c>
      <c r="C4722" s="355">
        <f t="shared" si="78"/>
        <v>0.29999999999563443</v>
      </c>
      <c r="D4722" s="420">
        <f t="shared" si="79"/>
        <v>0.14999999999781721</v>
      </c>
      <c r="H4722" s="337"/>
      <c r="I4722" s="333"/>
      <c r="J4722" s="82">
        <v>93</v>
      </c>
      <c r="K4722" s="320">
        <v>3</v>
      </c>
    </row>
    <row r="4723" spans="1:12" x14ac:dyDescent="0.3">
      <c r="A4723" s="341">
        <v>43100.293749942131</v>
      </c>
      <c r="B4723" s="318">
        <v>35606.67</v>
      </c>
      <c r="C4723" s="355">
        <f t="shared" si="78"/>
        <v>0.28800000000046566</v>
      </c>
      <c r="D4723" s="420">
        <f t="shared" si="79"/>
        <v>0.14400000000023283</v>
      </c>
      <c r="H4723" s="337"/>
      <c r="I4723" s="333"/>
      <c r="J4723" s="82">
        <v>94</v>
      </c>
      <c r="K4723" s="321">
        <v>4</v>
      </c>
    </row>
    <row r="4724" spans="1:12" x14ac:dyDescent="0.3">
      <c r="A4724" s="341">
        <v>43100.335416608796</v>
      </c>
      <c r="B4724" s="318">
        <v>35606.968999999997</v>
      </c>
      <c r="C4724" s="355">
        <f t="shared" si="78"/>
        <v>0.29899999999906868</v>
      </c>
      <c r="D4724" s="420">
        <f t="shared" si="79"/>
        <v>0.14949999999953434</v>
      </c>
      <c r="H4724" s="337"/>
      <c r="I4724" s="333"/>
      <c r="J4724" s="82">
        <v>95</v>
      </c>
      <c r="K4724" s="82">
        <v>1</v>
      </c>
    </row>
    <row r="4725" spans="1:12" x14ac:dyDescent="0.3">
      <c r="A4725" s="341">
        <v>43100.37708327546</v>
      </c>
      <c r="B4725" s="318">
        <v>35607.273000000001</v>
      </c>
      <c r="C4725" s="355">
        <f t="shared" si="78"/>
        <v>0.30400000000372529</v>
      </c>
      <c r="D4725" s="420">
        <f t="shared" si="79"/>
        <v>0.15200000000186265</v>
      </c>
      <c r="H4725" s="337"/>
      <c r="I4725" s="333"/>
      <c r="J4725" s="82">
        <v>96</v>
      </c>
      <c r="K4725" s="319">
        <v>2</v>
      </c>
    </row>
    <row r="4726" spans="1:12" x14ac:dyDescent="0.3">
      <c r="A4726" s="341">
        <v>43100.418749942131</v>
      </c>
      <c r="B4726" s="318">
        <v>35607.567999999999</v>
      </c>
      <c r="C4726" s="355">
        <f t="shared" si="78"/>
        <v>0.29499999999825377</v>
      </c>
      <c r="D4726" s="420">
        <f t="shared" si="79"/>
        <v>0.14749999999912689</v>
      </c>
      <c r="H4726" s="337"/>
      <c r="I4726" s="333"/>
      <c r="J4726" s="82">
        <v>97</v>
      </c>
      <c r="K4726" s="320">
        <v>3</v>
      </c>
    </row>
    <row r="4727" spans="1:12" x14ac:dyDescent="0.3">
      <c r="A4727" s="341">
        <v>43100.468055555553</v>
      </c>
      <c r="B4727" s="318">
        <v>35607.851999999999</v>
      </c>
      <c r="C4727" s="355">
        <f t="shared" si="78"/>
        <v>0.28399999999965075</v>
      </c>
      <c r="D4727" s="420">
        <f t="shared" si="79"/>
        <v>0.14199999999982538</v>
      </c>
      <c r="H4727" s="337"/>
      <c r="I4727" s="333"/>
      <c r="J4727" s="82">
        <v>1</v>
      </c>
      <c r="K4727" s="321">
        <v>4</v>
      </c>
      <c r="L4727" s="345" t="s">
        <v>313</v>
      </c>
    </row>
    <row r="4728" spans="1:12" x14ac:dyDescent="0.3">
      <c r="A4728" s="341">
        <v>43100.509722222225</v>
      </c>
      <c r="B4728" s="318">
        <v>35608.146999999997</v>
      </c>
      <c r="C4728" s="355">
        <f t="shared" si="78"/>
        <v>0.29499999999825377</v>
      </c>
      <c r="D4728" s="420">
        <f t="shared" si="79"/>
        <v>0.14749999999912689</v>
      </c>
      <c r="H4728" s="337"/>
      <c r="I4728" s="333"/>
      <c r="J4728" s="82">
        <v>2</v>
      </c>
      <c r="K4728" s="82">
        <v>1</v>
      </c>
    </row>
    <row r="4729" spans="1:12" x14ac:dyDescent="0.3">
      <c r="A4729" s="341">
        <v>43100.551388888889</v>
      </c>
      <c r="B4729" s="318">
        <v>35608.432999999997</v>
      </c>
      <c r="C4729" s="355">
        <f t="shared" si="78"/>
        <v>0.28600000000005821</v>
      </c>
      <c r="D4729" s="420">
        <f t="shared" si="79"/>
        <v>0.1430000000000291</v>
      </c>
      <c r="H4729" s="337"/>
      <c r="I4729" s="333"/>
      <c r="J4729" s="82">
        <v>3</v>
      </c>
      <c r="K4729" s="319">
        <v>2</v>
      </c>
    </row>
    <row r="4730" spans="1:12" x14ac:dyDescent="0.3">
      <c r="A4730" s="341">
        <v>43100.593055555553</v>
      </c>
      <c r="B4730" s="318">
        <v>35608.716999999997</v>
      </c>
      <c r="C4730" s="355">
        <f t="shared" si="78"/>
        <v>0.28399999999965075</v>
      </c>
      <c r="D4730" s="420">
        <f t="shared" si="79"/>
        <v>0.14199999999982538</v>
      </c>
      <c r="H4730" s="337"/>
      <c r="I4730" s="333"/>
      <c r="J4730" s="82">
        <v>4</v>
      </c>
      <c r="K4730" s="320">
        <v>3</v>
      </c>
    </row>
    <row r="4731" spans="1:12" x14ac:dyDescent="0.3">
      <c r="A4731" s="341">
        <v>43100.634722222225</v>
      </c>
      <c r="B4731" s="318">
        <v>35609.002</v>
      </c>
      <c r="C4731" s="355">
        <f t="shared" si="78"/>
        <v>0.28500000000349246</v>
      </c>
      <c r="D4731" s="420">
        <f t="shared" si="79"/>
        <v>0.14250000000174623</v>
      </c>
      <c r="H4731" s="337"/>
      <c r="I4731" s="333"/>
      <c r="J4731" s="82">
        <v>5</v>
      </c>
      <c r="K4731" s="321">
        <v>4</v>
      </c>
    </row>
    <row r="4732" spans="1:12" x14ac:dyDescent="0.3">
      <c r="A4732" s="341">
        <v>43100.676388888889</v>
      </c>
      <c r="B4732" s="318">
        <v>35609.292000000001</v>
      </c>
      <c r="C4732" s="355">
        <f t="shared" si="78"/>
        <v>0.29000000000087311</v>
      </c>
      <c r="D4732" s="420">
        <f t="shared" si="79"/>
        <v>0.14500000000043656</v>
      </c>
      <c r="H4732" s="337"/>
      <c r="I4732" s="333"/>
      <c r="J4732" s="82">
        <v>6</v>
      </c>
      <c r="K4732" s="82">
        <v>1</v>
      </c>
    </row>
    <row r="4733" spans="1:12" x14ac:dyDescent="0.3">
      <c r="A4733" s="341">
        <v>43100.718055555553</v>
      </c>
      <c r="B4733" s="318">
        <v>35609.563000000002</v>
      </c>
      <c r="C4733" s="355">
        <f t="shared" si="78"/>
        <v>0.27100000000064028</v>
      </c>
      <c r="D4733" s="420">
        <f t="shared" si="79"/>
        <v>0.13550000000032014</v>
      </c>
      <c r="H4733" s="337"/>
      <c r="I4733" s="333"/>
      <c r="J4733" s="82">
        <v>7</v>
      </c>
      <c r="K4733" s="319">
        <v>2</v>
      </c>
    </row>
    <row r="4734" spans="1:12" x14ac:dyDescent="0.3">
      <c r="A4734" s="341">
        <v>43100.759722222225</v>
      </c>
      <c r="B4734" s="318">
        <v>35609.83</v>
      </c>
      <c r="C4734" s="355">
        <f t="shared" si="78"/>
        <v>0.26699999999982538</v>
      </c>
      <c r="D4734" s="420">
        <f t="shared" si="79"/>
        <v>0.13349999999991269</v>
      </c>
      <c r="H4734" s="337"/>
      <c r="I4734" s="333"/>
      <c r="J4734" s="82">
        <v>8</v>
      </c>
      <c r="K4734" s="320">
        <v>3</v>
      </c>
    </row>
    <row r="4735" spans="1:12" x14ac:dyDescent="0.3">
      <c r="A4735" s="341">
        <v>43100.801388888889</v>
      </c>
      <c r="B4735" s="318">
        <v>35610.118999999999</v>
      </c>
      <c r="C4735" s="355">
        <f t="shared" si="78"/>
        <v>0.28899999999703141</v>
      </c>
      <c r="D4735" s="420">
        <f t="shared" si="79"/>
        <v>0.1444999999985157</v>
      </c>
      <c r="H4735" s="337"/>
      <c r="I4735" s="333"/>
      <c r="J4735" s="82">
        <v>9</v>
      </c>
      <c r="K4735" s="321">
        <v>4</v>
      </c>
    </row>
    <row r="4736" spans="1:12" x14ac:dyDescent="0.3">
      <c r="A4736" s="341">
        <v>43100.843055555553</v>
      </c>
      <c r="B4736" s="318">
        <v>35610.402999999998</v>
      </c>
      <c r="C4736" s="355">
        <f t="shared" si="78"/>
        <v>0.28399999999965075</v>
      </c>
      <c r="D4736" s="420">
        <f t="shared" si="79"/>
        <v>0.14199999999982538</v>
      </c>
      <c r="H4736" s="337"/>
      <c r="I4736" s="333"/>
      <c r="J4736" s="82">
        <v>10</v>
      </c>
      <c r="K4736" s="82">
        <v>1</v>
      </c>
    </row>
    <row r="4737" spans="1:11" x14ac:dyDescent="0.3">
      <c r="A4737" s="341">
        <v>43100.884722222225</v>
      </c>
      <c r="B4737" s="318">
        <v>35610.680999999997</v>
      </c>
      <c r="C4737" s="355">
        <f t="shared" si="78"/>
        <v>0.27799999999842839</v>
      </c>
      <c r="D4737" s="420">
        <f t="shared" si="79"/>
        <v>0.1389999999992142</v>
      </c>
      <c r="H4737" s="337"/>
      <c r="I4737" s="333"/>
      <c r="J4737" s="82">
        <v>11</v>
      </c>
      <c r="K4737" s="319">
        <v>2</v>
      </c>
    </row>
    <row r="4738" spans="1:11" x14ac:dyDescent="0.3">
      <c r="A4738" s="341">
        <v>43100.926388888889</v>
      </c>
      <c r="B4738" s="318">
        <v>35610.970999999998</v>
      </c>
      <c r="C4738" s="355">
        <f t="shared" si="78"/>
        <v>0.29000000000087311</v>
      </c>
      <c r="D4738" s="420">
        <f t="shared" si="79"/>
        <v>0.14500000000043656</v>
      </c>
      <c r="H4738" s="337"/>
      <c r="I4738" s="333"/>
      <c r="J4738" s="82">
        <v>12</v>
      </c>
      <c r="K4738" s="320">
        <v>3</v>
      </c>
    </row>
    <row r="4739" spans="1:11" x14ac:dyDescent="0.3">
      <c r="A4739" s="369">
        <v>43100.968055555553</v>
      </c>
      <c r="B4739" s="323">
        <v>35611.260999999999</v>
      </c>
      <c r="C4739" s="356">
        <f t="shared" si="78"/>
        <v>0.29000000000087311</v>
      </c>
      <c r="D4739" s="418">
        <f t="shared" si="79"/>
        <v>0.14500000000043656</v>
      </c>
      <c r="E4739" s="336">
        <f>SUM(C4716:C4739)*7.4805194805</f>
        <v>51.705350649190748</v>
      </c>
      <c r="F4739" s="324">
        <f>AVERAGE(D4716:D4739)</f>
        <v>0.14399999999992966</v>
      </c>
      <c r="G4739" s="324">
        <f>_xlfn.STDEV.S(D4716:D4739)</f>
        <v>4.2758167286232667E-3</v>
      </c>
      <c r="H4739" s="343"/>
      <c r="I4739" s="344">
        <f>AVERAGE(D4586:D4739)</f>
        <v>0.14441059602649334</v>
      </c>
      <c r="J4739" s="82">
        <v>13</v>
      </c>
      <c r="K4739" s="321">
        <v>4</v>
      </c>
    </row>
    <row r="4740" spans="1:11" x14ac:dyDescent="0.3">
      <c r="A4740" s="341">
        <v>43101.009722222225</v>
      </c>
      <c r="B4740" s="318">
        <v>35611.546000000002</v>
      </c>
      <c r="C4740" s="355">
        <f t="shared" si="78"/>
        <v>0.28500000000349246</v>
      </c>
      <c r="D4740" s="420">
        <f t="shared" si="79"/>
        <v>0.14250000000174623</v>
      </c>
      <c r="H4740" s="337"/>
      <c r="I4740" s="333"/>
      <c r="J4740" s="82">
        <v>14</v>
      </c>
      <c r="K4740" s="82">
        <v>1</v>
      </c>
    </row>
    <row r="4741" spans="1:11" x14ac:dyDescent="0.3">
      <c r="A4741" s="341">
        <v>43101.051388888889</v>
      </c>
      <c r="B4741" s="318">
        <v>35611.828999999998</v>
      </c>
      <c r="C4741" s="355">
        <f t="shared" si="78"/>
        <v>0.28299999999580905</v>
      </c>
      <c r="D4741" s="420">
        <f t="shared" si="79"/>
        <v>0.14149999999790452</v>
      </c>
      <c r="H4741" s="337"/>
      <c r="I4741" s="333"/>
      <c r="J4741" s="82">
        <v>15</v>
      </c>
      <c r="K4741" s="319">
        <v>2</v>
      </c>
    </row>
    <row r="4742" spans="1:11" x14ac:dyDescent="0.3">
      <c r="A4742" s="341">
        <v>43101.093055555553</v>
      </c>
      <c r="B4742" s="318">
        <v>35612.127999999997</v>
      </c>
      <c r="C4742" s="355">
        <f t="shared" si="78"/>
        <v>0.29899999999906868</v>
      </c>
      <c r="D4742" s="420">
        <f t="shared" si="79"/>
        <v>0.14949999999953434</v>
      </c>
      <c r="H4742" s="337"/>
      <c r="I4742" s="333"/>
      <c r="J4742" s="82">
        <v>16</v>
      </c>
      <c r="K4742" s="320">
        <v>3</v>
      </c>
    </row>
    <row r="4743" spans="1:11" x14ac:dyDescent="0.3">
      <c r="A4743" s="341">
        <v>43101.134722222225</v>
      </c>
      <c r="B4743" s="318">
        <v>35612.417999999998</v>
      </c>
      <c r="C4743" s="355">
        <f t="shared" si="78"/>
        <v>0.29000000000087311</v>
      </c>
      <c r="D4743" s="420">
        <f t="shared" si="79"/>
        <v>0.14500000000043656</v>
      </c>
      <c r="H4743" s="337"/>
      <c r="I4743" s="333"/>
      <c r="J4743" s="82">
        <v>17</v>
      </c>
      <c r="K4743" s="321">
        <v>4</v>
      </c>
    </row>
    <row r="4744" spans="1:11" x14ac:dyDescent="0.3">
      <c r="A4744" s="341">
        <v>43101.176388888889</v>
      </c>
      <c r="B4744" s="318">
        <v>35612.701999999997</v>
      </c>
      <c r="C4744" s="355">
        <f t="shared" si="78"/>
        <v>0.28399999999965075</v>
      </c>
      <c r="D4744" s="420">
        <f t="shared" si="79"/>
        <v>0.14199999999982538</v>
      </c>
      <c r="H4744" s="337"/>
      <c r="I4744" s="333"/>
      <c r="J4744" s="82">
        <v>18</v>
      </c>
      <c r="K4744" s="82">
        <v>1</v>
      </c>
    </row>
    <row r="4745" spans="1:11" x14ac:dyDescent="0.3">
      <c r="A4745" s="341">
        <v>43101.218055555553</v>
      </c>
      <c r="B4745" s="318">
        <v>35612.993000000002</v>
      </c>
      <c r="C4745" s="355">
        <f t="shared" si="78"/>
        <v>0.29100000000471482</v>
      </c>
      <c r="D4745" s="420">
        <f t="shared" si="79"/>
        <v>0.14550000000235741</v>
      </c>
      <c r="H4745" s="337"/>
      <c r="I4745" s="333"/>
      <c r="J4745" s="82">
        <v>19</v>
      </c>
      <c r="K4745" s="319">
        <v>2</v>
      </c>
    </row>
    <row r="4746" spans="1:11" x14ac:dyDescent="0.3">
      <c r="A4746" s="341">
        <v>43101.259722222225</v>
      </c>
      <c r="B4746" s="318">
        <v>35613.298999999999</v>
      </c>
      <c r="C4746" s="355">
        <f t="shared" si="78"/>
        <v>0.30599999999685679</v>
      </c>
      <c r="D4746" s="420">
        <f t="shared" si="79"/>
        <v>0.15299999999842839</v>
      </c>
      <c r="H4746" s="337"/>
      <c r="I4746" s="333"/>
      <c r="J4746" s="82">
        <v>20</v>
      </c>
      <c r="K4746" s="320">
        <v>3</v>
      </c>
    </row>
    <row r="4747" spans="1:11" x14ac:dyDescent="0.3">
      <c r="A4747" s="341">
        <v>43101.301388888889</v>
      </c>
      <c r="B4747" s="318">
        <v>35613.593000000001</v>
      </c>
      <c r="C4747" s="355">
        <f t="shared" si="78"/>
        <v>0.29400000000168802</v>
      </c>
      <c r="D4747" s="420">
        <f t="shared" si="79"/>
        <v>0.14700000000084401</v>
      </c>
      <c r="H4747" s="337"/>
      <c r="I4747" s="333"/>
      <c r="J4747" s="82">
        <v>21</v>
      </c>
      <c r="K4747" s="321">
        <v>4</v>
      </c>
    </row>
    <row r="4748" spans="1:11" x14ac:dyDescent="0.3">
      <c r="A4748" s="341">
        <v>43101.343055555553</v>
      </c>
      <c r="B4748" s="318">
        <v>35613.887999999999</v>
      </c>
      <c r="C4748" s="355">
        <f t="shared" si="78"/>
        <v>0.29499999999825377</v>
      </c>
      <c r="D4748" s="420">
        <f t="shared" si="79"/>
        <v>0.14749999999912689</v>
      </c>
      <c r="H4748" s="337"/>
      <c r="I4748" s="333"/>
      <c r="J4748" s="82">
        <v>22</v>
      </c>
      <c r="K4748" s="82">
        <v>1</v>
      </c>
    </row>
    <row r="4749" spans="1:11" x14ac:dyDescent="0.3">
      <c r="A4749" s="341">
        <v>43101.384722222225</v>
      </c>
      <c r="B4749" s="318">
        <v>35614.190999999999</v>
      </c>
      <c r="C4749" s="355">
        <f t="shared" si="78"/>
        <v>0.30299999999988358</v>
      </c>
      <c r="D4749" s="420">
        <f t="shared" si="79"/>
        <v>0.15149999999994179</v>
      </c>
      <c r="H4749" s="337"/>
      <c r="I4749" s="333"/>
      <c r="J4749" s="82">
        <v>23</v>
      </c>
      <c r="K4749" s="319">
        <v>2</v>
      </c>
    </row>
    <row r="4750" spans="1:11" x14ac:dyDescent="0.3">
      <c r="A4750" s="341">
        <v>43101.426388888889</v>
      </c>
      <c r="B4750" s="318">
        <v>35614.482000000004</v>
      </c>
      <c r="C4750" s="355">
        <f t="shared" si="78"/>
        <v>0.29100000000471482</v>
      </c>
      <c r="D4750" s="420">
        <f t="shared" si="79"/>
        <v>0.14550000000235741</v>
      </c>
      <c r="H4750" s="337"/>
      <c r="I4750" s="333"/>
      <c r="J4750" s="82">
        <v>24</v>
      </c>
      <c r="K4750" s="320">
        <v>3</v>
      </c>
    </row>
    <row r="4751" spans="1:11" x14ac:dyDescent="0.3">
      <c r="A4751" s="341">
        <v>43101.468055555553</v>
      </c>
      <c r="B4751" s="318">
        <v>35614.764000000003</v>
      </c>
      <c r="C4751" s="355">
        <f t="shared" si="78"/>
        <v>0.2819999999992433</v>
      </c>
      <c r="D4751" s="420">
        <f t="shared" si="79"/>
        <v>0.14099999999962165</v>
      </c>
      <c r="H4751" s="337"/>
      <c r="I4751" s="333"/>
      <c r="J4751" s="82">
        <v>25</v>
      </c>
      <c r="K4751" s="321">
        <v>4</v>
      </c>
    </row>
    <row r="4752" spans="1:11" x14ac:dyDescent="0.3">
      <c r="A4752" s="341">
        <v>43101.509722222225</v>
      </c>
      <c r="B4752" s="318">
        <v>35615.059000000001</v>
      </c>
      <c r="C4752" s="355">
        <f t="shared" si="78"/>
        <v>0.29499999999825377</v>
      </c>
      <c r="D4752" s="420">
        <f t="shared" si="79"/>
        <v>0.14749999999912689</v>
      </c>
      <c r="H4752" s="337"/>
      <c r="I4752" s="333"/>
      <c r="J4752" s="82">
        <v>26</v>
      </c>
      <c r="K4752" s="82">
        <v>1</v>
      </c>
    </row>
    <row r="4753" spans="1:11" x14ac:dyDescent="0.3">
      <c r="A4753" s="341">
        <v>43101.551388888889</v>
      </c>
      <c r="B4753" s="318">
        <v>35615.351000000002</v>
      </c>
      <c r="C4753" s="355">
        <f t="shared" si="78"/>
        <v>0.29200000000128057</v>
      </c>
      <c r="D4753" s="420">
        <f t="shared" si="79"/>
        <v>0.14600000000064028</v>
      </c>
      <c r="H4753" s="337"/>
      <c r="I4753" s="333"/>
      <c r="J4753" s="82">
        <v>27</v>
      </c>
      <c r="K4753" s="319">
        <v>2</v>
      </c>
    </row>
    <row r="4754" spans="1:11" x14ac:dyDescent="0.3">
      <c r="A4754" s="341">
        <v>43101.593055555553</v>
      </c>
      <c r="B4754" s="318">
        <v>35615.631999999998</v>
      </c>
      <c r="C4754" s="355">
        <f t="shared" si="78"/>
        <v>0.28099999999540159</v>
      </c>
      <c r="D4754" s="420">
        <f t="shared" si="79"/>
        <v>0.1404999999977008</v>
      </c>
      <c r="H4754" s="337"/>
      <c r="I4754" s="333"/>
      <c r="J4754" s="82">
        <v>28</v>
      </c>
      <c r="K4754" s="320">
        <v>3</v>
      </c>
    </row>
    <row r="4755" spans="1:11" x14ac:dyDescent="0.3">
      <c r="A4755" s="341">
        <v>43101.634722222225</v>
      </c>
      <c r="B4755" s="318">
        <v>35615.915000000001</v>
      </c>
      <c r="C4755" s="355">
        <f t="shared" si="78"/>
        <v>0.28300000000308501</v>
      </c>
      <c r="D4755" s="420">
        <f t="shared" si="79"/>
        <v>0.1415000000015425</v>
      </c>
      <c r="H4755" s="337"/>
      <c r="I4755" s="333"/>
      <c r="J4755" s="82">
        <v>29</v>
      </c>
      <c r="K4755" s="321">
        <v>4</v>
      </c>
    </row>
    <row r="4756" spans="1:11" x14ac:dyDescent="0.3">
      <c r="A4756" s="341">
        <v>43101.676388888889</v>
      </c>
      <c r="B4756" s="318">
        <v>35616.199999999997</v>
      </c>
      <c r="C4756" s="355">
        <f t="shared" si="78"/>
        <v>0.2849999999962165</v>
      </c>
      <c r="D4756" s="420">
        <f t="shared" si="79"/>
        <v>0.14249999999810825</v>
      </c>
      <c r="H4756" s="337"/>
      <c r="I4756" s="333"/>
      <c r="J4756" s="82">
        <v>30</v>
      </c>
      <c r="K4756" s="82">
        <v>1</v>
      </c>
    </row>
    <row r="4757" spans="1:11" x14ac:dyDescent="0.3">
      <c r="A4757" s="341">
        <v>43101.718055555553</v>
      </c>
      <c r="B4757" s="318">
        <v>35616.485000000001</v>
      </c>
      <c r="C4757" s="355">
        <f t="shared" si="78"/>
        <v>0.28500000000349246</v>
      </c>
      <c r="D4757" s="420">
        <f t="shared" si="79"/>
        <v>0.14250000000174623</v>
      </c>
      <c r="H4757" s="337"/>
      <c r="I4757" s="333"/>
      <c r="J4757" s="82">
        <v>31</v>
      </c>
      <c r="K4757" s="319">
        <v>2</v>
      </c>
    </row>
    <row r="4758" spans="1:11" x14ac:dyDescent="0.3">
      <c r="A4758" s="341">
        <v>43101.759722222225</v>
      </c>
      <c r="B4758" s="318">
        <v>35616.762999999999</v>
      </c>
      <c r="C4758" s="355">
        <f t="shared" si="78"/>
        <v>0.27799999999842839</v>
      </c>
      <c r="D4758" s="420">
        <f t="shared" si="79"/>
        <v>0.1389999999992142</v>
      </c>
      <c r="H4758" s="337"/>
      <c r="I4758" s="333"/>
      <c r="J4758" s="82">
        <v>32</v>
      </c>
      <c r="K4758" s="320">
        <v>3</v>
      </c>
    </row>
    <row r="4759" spans="1:11" x14ac:dyDescent="0.3">
      <c r="A4759" s="341">
        <v>43101.801388888889</v>
      </c>
      <c r="B4759" s="318">
        <v>35617.050999999999</v>
      </c>
      <c r="C4759" s="355">
        <f t="shared" si="78"/>
        <v>0.28800000000046566</v>
      </c>
      <c r="D4759" s="420">
        <f t="shared" si="79"/>
        <v>0.14400000000023283</v>
      </c>
      <c r="H4759" s="337"/>
      <c r="I4759" s="333"/>
      <c r="J4759" s="82">
        <v>33</v>
      </c>
      <c r="K4759" s="321">
        <v>4</v>
      </c>
    </row>
    <row r="4760" spans="1:11" x14ac:dyDescent="0.3">
      <c r="A4760" s="341">
        <v>43101.843055555553</v>
      </c>
      <c r="B4760" s="318">
        <v>35617.332999999999</v>
      </c>
      <c r="C4760" s="355">
        <f t="shared" si="78"/>
        <v>0.2819999999992433</v>
      </c>
      <c r="D4760" s="420">
        <f t="shared" si="79"/>
        <v>0.14099999999962165</v>
      </c>
      <c r="H4760" s="337"/>
      <c r="I4760" s="333"/>
      <c r="J4760" s="82">
        <v>34</v>
      </c>
      <c r="K4760" s="82">
        <v>1</v>
      </c>
    </row>
    <row r="4761" spans="1:11" x14ac:dyDescent="0.3">
      <c r="A4761" s="341">
        <v>43101.884722222225</v>
      </c>
      <c r="B4761" s="318">
        <v>35617.612000000001</v>
      </c>
      <c r="C4761" s="355">
        <f t="shared" si="78"/>
        <v>0.2790000000022701</v>
      </c>
      <c r="D4761" s="420">
        <f t="shared" si="79"/>
        <v>0.13950000000113505</v>
      </c>
      <c r="H4761" s="337"/>
      <c r="I4761" s="333"/>
      <c r="J4761" s="82">
        <v>35</v>
      </c>
      <c r="K4761" s="319">
        <v>2</v>
      </c>
    </row>
    <row r="4762" spans="1:11" x14ac:dyDescent="0.3">
      <c r="A4762" s="341">
        <v>43101.926388888889</v>
      </c>
      <c r="B4762" s="318">
        <v>35617.892</v>
      </c>
      <c r="C4762" s="355">
        <f t="shared" si="78"/>
        <v>0.27999999999883585</v>
      </c>
      <c r="D4762" s="420">
        <f t="shared" si="79"/>
        <v>0.13999999999941792</v>
      </c>
      <c r="H4762" s="337"/>
      <c r="I4762" s="333"/>
      <c r="J4762" s="82">
        <v>36</v>
      </c>
      <c r="K4762" s="320">
        <v>3</v>
      </c>
    </row>
    <row r="4763" spans="1:11" x14ac:dyDescent="0.3">
      <c r="A4763" s="341">
        <v>43101.968055555553</v>
      </c>
      <c r="B4763" s="318">
        <v>35618.182000000001</v>
      </c>
      <c r="C4763" s="355">
        <f t="shared" si="78"/>
        <v>0.29000000000087311</v>
      </c>
      <c r="D4763" s="420">
        <f t="shared" si="79"/>
        <v>0.14500000000043656</v>
      </c>
      <c r="E4763" s="336">
        <f>SUM(C4740:C4763)*7.4805194805</f>
        <v>51.772675324556175</v>
      </c>
      <c r="F4763" s="324">
        <f>AVERAGE(D4740:D4763)</f>
        <v>0.14418750000004366</v>
      </c>
      <c r="G4763" s="324">
        <f>_xlfn.STDEV.S(D4740:D4763)</f>
        <v>3.7613957284509613E-3</v>
      </c>
      <c r="H4763" s="337"/>
      <c r="I4763" s="333"/>
      <c r="J4763" s="82">
        <v>37</v>
      </c>
      <c r="K4763" s="321">
        <v>4</v>
      </c>
    </row>
    <row r="4764" spans="1:11" x14ac:dyDescent="0.3">
      <c r="A4764" s="341">
        <v>43102.009722222225</v>
      </c>
      <c r="B4764" s="318">
        <v>35618.47</v>
      </c>
      <c r="C4764" s="355">
        <f t="shared" si="78"/>
        <v>0.28800000000046566</v>
      </c>
      <c r="D4764" s="420">
        <f t="shared" si="79"/>
        <v>0.14400000000023283</v>
      </c>
      <c r="H4764" s="337"/>
      <c r="I4764" s="333"/>
      <c r="J4764" s="82">
        <v>38</v>
      </c>
      <c r="K4764" s="82">
        <v>1</v>
      </c>
    </row>
    <row r="4765" spans="1:11" x14ac:dyDescent="0.3">
      <c r="A4765" s="341">
        <v>43102.051388888889</v>
      </c>
      <c r="B4765" s="318">
        <v>35618.75</v>
      </c>
      <c r="C4765" s="355">
        <f t="shared" si="78"/>
        <v>0.27999999999883585</v>
      </c>
      <c r="D4765" s="420">
        <f t="shared" si="79"/>
        <v>0.13999999999941792</v>
      </c>
      <c r="H4765" s="337"/>
      <c r="I4765" s="333"/>
      <c r="J4765" s="82">
        <v>39</v>
      </c>
      <c r="K4765" s="319">
        <v>2</v>
      </c>
    </row>
    <row r="4766" spans="1:11" x14ac:dyDescent="0.3">
      <c r="A4766" s="341">
        <v>43102.093055555553</v>
      </c>
      <c r="B4766" s="318">
        <v>35619.042999999998</v>
      </c>
      <c r="C4766" s="355">
        <f t="shared" si="78"/>
        <v>0.29299999999784632</v>
      </c>
      <c r="D4766" s="420">
        <f t="shared" si="79"/>
        <v>0.14649999999892316</v>
      </c>
      <c r="H4766" s="337"/>
      <c r="I4766" s="333"/>
      <c r="J4766" s="82">
        <v>40</v>
      </c>
      <c r="K4766" s="320">
        <v>3</v>
      </c>
    </row>
    <row r="4767" spans="1:11" x14ac:dyDescent="0.3">
      <c r="A4767" s="341">
        <v>43102.134722222225</v>
      </c>
      <c r="B4767" s="318">
        <v>35619.33</v>
      </c>
      <c r="C4767" s="355">
        <f t="shared" si="78"/>
        <v>0.28700000000389991</v>
      </c>
      <c r="D4767" s="420">
        <f t="shared" si="79"/>
        <v>0.14350000000194996</v>
      </c>
      <c r="H4767" s="337"/>
      <c r="I4767" s="333"/>
      <c r="J4767" s="82">
        <v>41</v>
      </c>
      <c r="K4767" s="321">
        <v>4</v>
      </c>
    </row>
    <row r="4768" spans="1:11" x14ac:dyDescent="0.3">
      <c r="A4768" s="341">
        <v>43102.176388888889</v>
      </c>
      <c r="B4768" s="318">
        <v>35619.622000000003</v>
      </c>
      <c r="C4768" s="355">
        <f t="shared" si="78"/>
        <v>0.29200000000128057</v>
      </c>
      <c r="D4768" s="420">
        <f t="shared" si="79"/>
        <v>0.14600000000064028</v>
      </c>
      <c r="H4768" s="337"/>
      <c r="I4768" s="333"/>
      <c r="J4768" s="82">
        <v>42</v>
      </c>
      <c r="K4768" s="82">
        <v>1</v>
      </c>
    </row>
    <row r="4769" spans="1:11" x14ac:dyDescent="0.3">
      <c r="A4769" s="341">
        <v>43102.218055555553</v>
      </c>
      <c r="B4769" s="318">
        <v>35619.913</v>
      </c>
      <c r="C4769" s="355">
        <f t="shared" si="78"/>
        <v>0.29099999999743886</v>
      </c>
      <c r="D4769" s="420">
        <f t="shared" si="79"/>
        <v>0.14549999999871943</v>
      </c>
      <c r="H4769" s="337"/>
      <c r="I4769" s="333"/>
      <c r="J4769" s="82">
        <v>43</v>
      </c>
      <c r="K4769" s="319">
        <v>2</v>
      </c>
    </row>
    <row r="4770" spans="1:11" x14ac:dyDescent="0.3">
      <c r="A4770" s="341">
        <v>43102.259722222225</v>
      </c>
      <c r="B4770" s="318">
        <v>35620.218000000001</v>
      </c>
      <c r="C4770" s="355">
        <f t="shared" si="78"/>
        <v>0.30500000000029104</v>
      </c>
      <c r="D4770" s="420">
        <f t="shared" si="79"/>
        <v>0.15250000000014552</v>
      </c>
      <c r="H4770" s="337"/>
      <c r="I4770" s="333"/>
      <c r="J4770" s="82">
        <v>44</v>
      </c>
      <c r="K4770" s="320">
        <v>3</v>
      </c>
    </row>
    <row r="4771" spans="1:11" x14ac:dyDescent="0.3">
      <c r="A4771" s="341">
        <v>43102.301388888889</v>
      </c>
      <c r="B4771" s="318">
        <v>35620.510999999999</v>
      </c>
      <c r="C4771" s="355">
        <f t="shared" si="78"/>
        <v>0.29299999999784632</v>
      </c>
      <c r="D4771" s="420">
        <f t="shared" si="79"/>
        <v>0.14649999999892316</v>
      </c>
      <c r="H4771" s="337"/>
      <c r="I4771" s="333"/>
      <c r="J4771" s="82">
        <v>45</v>
      </c>
      <c r="K4771" s="321">
        <v>4</v>
      </c>
    </row>
    <row r="4772" spans="1:11" x14ac:dyDescent="0.3">
      <c r="A4772" s="341">
        <v>43102.343055555553</v>
      </c>
      <c r="B4772" s="318">
        <v>35620.800000000003</v>
      </c>
      <c r="C4772" s="355">
        <f t="shared" si="78"/>
        <v>0.28900000000430737</v>
      </c>
      <c r="D4772" s="420">
        <f t="shared" si="79"/>
        <v>0.14450000000215368</v>
      </c>
      <c r="H4772" s="337"/>
      <c r="I4772" s="333"/>
      <c r="J4772" s="82">
        <v>46</v>
      </c>
      <c r="K4772" s="82">
        <v>1</v>
      </c>
    </row>
    <row r="4773" spans="1:11" x14ac:dyDescent="0.3">
      <c r="A4773" s="341">
        <v>43102.384722222225</v>
      </c>
      <c r="B4773" s="318">
        <v>35621.101999999999</v>
      </c>
      <c r="C4773" s="355">
        <f t="shared" si="78"/>
        <v>0.30199999999604188</v>
      </c>
      <c r="D4773" s="420">
        <f t="shared" si="79"/>
        <v>0.15099999999802094</v>
      </c>
      <c r="H4773" s="337"/>
      <c r="I4773" s="333"/>
      <c r="J4773" s="82">
        <v>47</v>
      </c>
      <c r="K4773" s="319">
        <v>2</v>
      </c>
    </row>
    <row r="4774" spans="1:11" x14ac:dyDescent="0.3">
      <c r="A4774" s="341">
        <v>43102.426388888889</v>
      </c>
      <c r="B4774" s="318">
        <v>35621.4</v>
      </c>
      <c r="C4774" s="355">
        <f t="shared" si="78"/>
        <v>0.29800000000250293</v>
      </c>
      <c r="D4774" s="420">
        <f t="shared" si="79"/>
        <v>0.14900000000125146</v>
      </c>
      <c r="H4774" s="337"/>
      <c r="I4774" s="333"/>
      <c r="J4774" s="82">
        <v>48</v>
      </c>
      <c r="K4774" s="320">
        <v>3</v>
      </c>
    </row>
    <row r="4775" spans="1:11" x14ac:dyDescent="0.3">
      <c r="A4775" s="341">
        <v>43102.468055555553</v>
      </c>
      <c r="B4775" s="318">
        <v>35621.684999999998</v>
      </c>
      <c r="C4775" s="355">
        <f t="shared" si="78"/>
        <v>0.2849999999962165</v>
      </c>
      <c r="D4775" s="420">
        <f t="shared" si="79"/>
        <v>0.14249999999810825</v>
      </c>
      <c r="H4775" s="337"/>
      <c r="I4775" s="333"/>
      <c r="J4775" s="82">
        <v>49</v>
      </c>
      <c r="K4775" s="321">
        <v>4</v>
      </c>
    </row>
    <row r="4776" spans="1:11" x14ac:dyDescent="0.3">
      <c r="A4776" s="341">
        <v>43102.509722222225</v>
      </c>
      <c r="B4776" s="318">
        <v>35621.974999999999</v>
      </c>
      <c r="C4776" s="355">
        <f t="shared" si="78"/>
        <v>0.29000000000087311</v>
      </c>
      <c r="D4776" s="420">
        <f t="shared" si="79"/>
        <v>0.14500000000043656</v>
      </c>
      <c r="H4776" s="337"/>
      <c r="I4776" s="333"/>
      <c r="J4776" s="82">
        <v>50</v>
      </c>
      <c r="K4776" s="82">
        <v>1</v>
      </c>
    </row>
    <row r="4777" spans="1:11" x14ac:dyDescent="0.3">
      <c r="A4777" s="341">
        <v>43102.551388888889</v>
      </c>
      <c r="B4777" s="318">
        <v>35622.271999999997</v>
      </c>
      <c r="C4777" s="355">
        <f t="shared" si="78"/>
        <v>0.29699999999866122</v>
      </c>
      <c r="D4777" s="420">
        <f t="shared" si="79"/>
        <v>0.14849999999933061</v>
      </c>
      <c r="H4777" s="337"/>
      <c r="I4777" s="333"/>
      <c r="J4777" s="82">
        <v>51</v>
      </c>
      <c r="K4777" s="319">
        <v>2</v>
      </c>
    </row>
    <row r="4778" spans="1:11" x14ac:dyDescent="0.3">
      <c r="A4778" s="341">
        <v>43102.593055555553</v>
      </c>
      <c r="B4778" s="318">
        <v>35622.552000000003</v>
      </c>
      <c r="C4778" s="355">
        <f t="shared" si="78"/>
        <v>0.2800000000061118</v>
      </c>
      <c r="D4778" s="420">
        <f t="shared" si="79"/>
        <v>0.1400000000030559</v>
      </c>
      <c r="H4778" s="337"/>
      <c r="I4778" s="333"/>
      <c r="J4778" s="82">
        <v>52</v>
      </c>
      <c r="K4778" s="320">
        <v>3</v>
      </c>
    </row>
    <row r="4779" spans="1:11" x14ac:dyDescent="0.3">
      <c r="A4779" s="341">
        <v>43102.634722222225</v>
      </c>
      <c r="B4779" s="318">
        <v>35622.834999999999</v>
      </c>
      <c r="C4779" s="355">
        <f t="shared" si="78"/>
        <v>0.28299999999580905</v>
      </c>
      <c r="D4779" s="420">
        <f t="shared" si="79"/>
        <v>0.14149999999790452</v>
      </c>
      <c r="H4779" s="337"/>
      <c r="I4779" s="333"/>
      <c r="J4779" s="82">
        <v>53</v>
      </c>
      <c r="K4779" s="321">
        <v>4</v>
      </c>
    </row>
    <row r="4780" spans="1:11" x14ac:dyDescent="0.3">
      <c r="A4780" s="341">
        <v>43102.676388888889</v>
      </c>
      <c r="B4780" s="318">
        <v>35623.127999999997</v>
      </c>
      <c r="C4780" s="355">
        <f t="shared" si="78"/>
        <v>0.29299999999784632</v>
      </c>
      <c r="D4780" s="420">
        <f t="shared" si="79"/>
        <v>0.14649999999892316</v>
      </c>
      <c r="H4780" s="337"/>
      <c r="I4780" s="333"/>
      <c r="J4780" s="82">
        <v>54</v>
      </c>
      <c r="K4780" s="82">
        <v>1</v>
      </c>
    </row>
    <row r="4781" spans="1:11" x14ac:dyDescent="0.3">
      <c r="A4781" s="341">
        <v>43102.718055555553</v>
      </c>
      <c r="B4781" s="318">
        <v>35623.413</v>
      </c>
      <c r="C4781" s="355">
        <f t="shared" si="78"/>
        <v>0.28500000000349246</v>
      </c>
      <c r="D4781" s="420">
        <f t="shared" si="79"/>
        <v>0.14250000000174623</v>
      </c>
      <c r="H4781" s="337"/>
      <c r="I4781" s="333"/>
      <c r="J4781" s="82">
        <v>55</v>
      </c>
      <c r="K4781" s="319">
        <v>2</v>
      </c>
    </row>
    <row r="4782" spans="1:11" x14ac:dyDescent="0.3">
      <c r="A4782" s="341">
        <v>43102.759722222225</v>
      </c>
      <c r="B4782" s="318">
        <v>35623.692000000003</v>
      </c>
      <c r="C4782" s="355">
        <f t="shared" si="78"/>
        <v>0.2790000000022701</v>
      </c>
      <c r="D4782" s="420">
        <f t="shared" si="79"/>
        <v>0.13950000000113505</v>
      </c>
      <c r="H4782" s="337"/>
      <c r="I4782" s="333"/>
      <c r="J4782" s="82">
        <v>56</v>
      </c>
      <c r="K4782" s="320">
        <v>3</v>
      </c>
    </row>
    <row r="4783" spans="1:11" x14ac:dyDescent="0.3">
      <c r="A4783" s="341">
        <v>43102.801388888889</v>
      </c>
      <c r="B4783" s="318">
        <v>35623.978999999999</v>
      </c>
      <c r="C4783" s="355">
        <f t="shared" si="78"/>
        <v>0.28699999999662396</v>
      </c>
      <c r="D4783" s="420">
        <f t="shared" si="79"/>
        <v>0.14349999999831198</v>
      </c>
      <c r="H4783" s="337"/>
      <c r="I4783" s="333"/>
      <c r="J4783" s="82">
        <v>57</v>
      </c>
      <c r="K4783" s="321">
        <v>4</v>
      </c>
    </row>
    <row r="4784" spans="1:11" x14ac:dyDescent="0.3">
      <c r="A4784" s="341">
        <v>43102.843055555553</v>
      </c>
      <c r="B4784" s="318">
        <v>35624.271000000001</v>
      </c>
      <c r="C4784" s="355">
        <f t="shared" si="78"/>
        <v>0.29200000000128057</v>
      </c>
      <c r="D4784" s="420">
        <f t="shared" si="79"/>
        <v>0.14600000000064028</v>
      </c>
      <c r="H4784" s="337"/>
      <c r="I4784" s="333"/>
      <c r="J4784" s="82">
        <v>58</v>
      </c>
      <c r="K4784" s="82">
        <v>1</v>
      </c>
    </row>
    <row r="4785" spans="1:11" x14ac:dyDescent="0.3">
      <c r="A4785" s="341">
        <v>43102.884722222225</v>
      </c>
      <c r="B4785" s="318">
        <v>35624.553</v>
      </c>
      <c r="C4785" s="355">
        <f t="shared" si="78"/>
        <v>0.2819999999992433</v>
      </c>
      <c r="D4785" s="420">
        <f t="shared" si="79"/>
        <v>0.14099999999962165</v>
      </c>
      <c r="H4785" s="337"/>
      <c r="I4785" s="333"/>
      <c r="J4785" s="82">
        <v>59</v>
      </c>
      <c r="K4785" s="319">
        <v>2</v>
      </c>
    </row>
    <row r="4786" spans="1:11" x14ac:dyDescent="0.3">
      <c r="A4786" s="341">
        <v>43102.926388888889</v>
      </c>
      <c r="B4786" s="318">
        <v>35624.832000000002</v>
      </c>
      <c r="C4786" s="355">
        <f t="shared" si="78"/>
        <v>0.2790000000022701</v>
      </c>
      <c r="D4786" s="420">
        <f t="shared" si="79"/>
        <v>0.13950000000113505</v>
      </c>
      <c r="H4786" s="337"/>
      <c r="I4786" s="333"/>
      <c r="J4786" s="82">
        <v>60</v>
      </c>
      <c r="K4786" s="320">
        <v>3</v>
      </c>
    </row>
    <row r="4787" spans="1:11" x14ac:dyDescent="0.3">
      <c r="A4787" s="341">
        <v>43102.968055555553</v>
      </c>
      <c r="B4787" s="318">
        <v>35625.122000000003</v>
      </c>
      <c r="C4787" s="355">
        <f t="shared" si="78"/>
        <v>0.29000000000087311</v>
      </c>
      <c r="D4787" s="420">
        <f t="shared" si="79"/>
        <v>0.14500000000043656</v>
      </c>
      <c r="E4787" s="336">
        <f>SUM(C4764:C4787)*7.4805194805</f>
        <v>51.914805194687418</v>
      </c>
      <c r="F4787" s="324">
        <f>AVERAGE(D4764:D4787)</f>
        <v>0.14458333333338183</v>
      </c>
      <c r="G4787" s="324">
        <f>_xlfn.STDEV.S(D4764:D4787)</f>
        <v>3.5036213146261456E-3</v>
      </c>
      <c r="H4787" s="337"/>
      <c r="I4787" s="333"/>
      <c r="J4787" s="82">
        <v>61</v>
      </c>
      <c r="K4787" s="321">
        <v>4</v>
      </c>
    </row>
    <row r="4788" spans="1:11" x14ac:dyDescent="0.3">
      <c r="A4788" s="341">
        <v>43103.009722222225</v>
      </c>
      <c r="B4788" s="318">
        <v>35625.408000000003</v>
      </c>
      <c r="C4788" s="355">
        <f t="shared" si="78"/>
        <v>0.28600000000005821</v>
      </c>
      <c r="D4788" s="420">
        <f t="shared" si="79"/>
        <v>0.1430000000000291</v>
      </c>
      <c r="H4788" s="337"/>
      <c r="I4788" s="333"/>
      <c r="J4788" s="82">
        <v>62</v>
      </c>
      <c r="K4788" s="82">
        <v>1</v>
      </c>
    </row>
    <row r="4789" spans="1:11" x14ac:dyDescent="0.3">
      <c r="A4789" s="341">
        <v>43103.051388888889</v>
      </c>
      <c r="B4789" s="318">
        <v>35625.684000000001</v>
      </c>
      <c r="C4789" s="355">
        <f t="shared" si="78"/>
        <v>0.27599999999802094</v>
      </c>
      <c r="D4789" s="420">
        <f t="shared" si="79"/>
        <v>0.13799999999901047</v>
      </c>
      <c r="H4789" s="337"/>
      <c r="I4789" s="333"/>
      <c r="J4789" s="82">
        <v>63</v>
      </c>
      <c r="K4789" s="319">
        <v>2</v>
      </c>
    </row>
    <row r="4790" spans="1:11" x14ac:dyDescent="0.3">
      <c r="A4790" s="341">
        <v>43103.093055555553</v>
      </c>
      <c r="B4790" s="318">
        <v>35625.978000000003</v>
      </c>
      <c r="C4790" s="355">
        <f t="shared" si="78"/>
        <v>0.29400000000168802</v>
      </c>
      <c r="D4790" s="420">
        <f t="shared" si="79"/>
        <v>0.14700000000084401</v>
      </c>
      <c r="H4790" s="337"/>
      <c r="I4790" s="333"/>
      <c r="J4790" s="82">
        <v>64</v>
      </c>
      <c r="K4790" s="320">
        <v>3</v>
      </c>
    </row>
    <row r="4791" spans="1:11" x14ac:dyDescent="0.3">
      <c r="A4791" s="341">
        <v>43103.134722222225</v>
      </c>
      <c r="B4791" s="318">
        <v>35626.271999999997</v>
      </c>
      <c r="C4791" s="355">
        <f t="shared" si="78"/>
        <v>0.29399999999441206</v>
      </c>
      <c r="D4791" s="420">
        <f t="shared" si="79"/>
        <v>0.14699999999720603</v>
      </c>
      <c r="H4791" s="337"/>
      <c r="I4791" s="333"/>
      <c r="J4791" s="82">
        <v>65</v>
      </c>
      <c r="K4791" s="321">
        <v>4</v>
      </c>
    </row>
    <row r="4792" spans="1:11" x14ac:dyDescent="0.3">
      <c r="A4792" s="341">
        <v>43103.176388888889</v>
      </c>
      <c r="B4792" s="318">
        <v>35626.559000000001</v>
      </c>
      <c r="C4792" s="355">
        <f t="shared" si="78"/>
        <v>0.28700000000389991</v>
      </c>
      <c r="D4792" s="420">
        <f t="shared" si="79"/>
        <v>0.14350000000194996</v>
      </c>
      <c r="H4792" s="337"/>
      <c r="I4792" s="333"/>
      <c r="J4792" s="82">
        <v>66</v>
      </c>
      <c r="K4792" s="82">
        <v>1</v>
      </c>
    </row>
    <row r="4793" spans="1:11" x14ac:dyDescent="0.3">
      <c r="A4793" s="341">
        <v>43103.218055555553</v>
      </c>
      <c r="B4793" s="318">
        <v>35626.847000000002</v>
      </c>
      <c r="C4793" s="355">
        <f t="shared" si="78"/>
        <v>0.28800000000046566</v>
      </c>
      <c r="D4793" s="420">
        <f t="shared" si="79"/>
        <v>0.14400000000023283</v>
      </c>
      <c r="H4793" s="337"/>
      <c r="I4793" s="333"/>
      <c r="J4793" s="82">
        <v>67</v>
      </c>
      <c r="K4793" s="319">
        <v>2</v>
      </c>
    </row>
    <row r="4794" spans="1:11" x14ac:dyDescent="0.3">
      <c r="A4794" s="341">
        <v>43103.259722222225</v>
      </c>
      <c r="B4794" s="318">
        <v>35627.148999999998</v>
      </c>
      <c r="C4794" s="355">
        <f t="shared" si="78"/>
        <v>0.30199999999604188</v>
      </c>
      <c r="D4794" s="420">
        <f t="shared" si="79"/>
        <v>0.15099999999802094</v>
      </c>
      <c r="H4794" s="337"/>
      <c r="I4794" s="333"/>
      <c r="J4794" s="82">
        <v>68</v>
      </c>
      <c r="K4794" s="320">
        <v>3</v>
      </c>
    </row>
    <row r="4795" spans="1:11" x14ac:dyDescent="0.3">
      <c r="A4795" s="341">
        <v>43103.301388888889</v>
      </c>
      <c r="B4795" s="318">
        <v>35627.445</v>
      </c>
      <c r="C4795" s="355">
        <f t="shared" si="78"/>
        <v>0.29600000000209548</v>
      </c>
      <c r="D4795" s="420">
        <f t="shared" si="79"/>
        <v>0.14800000000104774</v>
      </c>
      <c r="H4795" s="337"/>
      <c r="I4795" s="333"/>
      <c r="J4795" s="82">
        <v>69</v>
      </c>
      <c r="K4795" s="321">
        <v>4</v>
      </c>
    </row>
    <row r="4796" spans="1:11" x14ac:dyDescent="0.3">
      <c r="A4796" s="341">
        <v>43103.343055555553</v>
      </c>
      <c r="B4796" s="318">
        <v>35627.730000000003</v>
      </c>
      <c r="C4796" s="355">
        <f t="shared" si="78"/>
        <v>0.28500000000349246</v>
      </c>
      <c r="D4796" s="420">
        <f t="shared" si="79"/>
        <v>0.14250000000174623</v>
      </c>
      <c r="H4796" s="337"/>
      <c r="I4796" s="333"/>
      <c r="J4796" s="82">
        <v>70</v>
      </c>
      <c r="K4796" s="82">
        <v>1</v>
      </c>
    </row>
    <row r="4797" spans="1:11" x14ac:dyDescent="0.3">
      <c r="A4797" s="341">
        <v>43103.384722222225</v>
      </c>
      <c r="B4797" s="318">
        <v>35628.023000000001</v>
      </c>
      <c r="C4797" s="355">
        <f t="shared" si="78"/>
        <v>0.29299999999784632</v>
      </c>
      <c r="D4797" s="420">
        <f t="shared" si="79"/>
        <v>0.14649999999892316</v>
      </c>
      <c r="H4797" s="337"/>
      <c r="I4797" s="333"/>
      <c r="J4797" s="82">
        <v>71</v>
      </c>
      <c r="K4797" s="319">
        <v>2</v>
      </c>
    </row>
    <row r="4798" spans="1:11" x14ac:dyDescent="0.3">
      <c r="A4798" s="341">
        <v>43103.426388888889</v>
      </c>
      <c r="B4798" s="318">
        <v>35628.321000000004</v>
      </c>
      <c r="C4798" s="355">
        <f t="shared" si="78"/>
        <v>0.29800000000250293</v>
      </c>
      <c r="D4798" s="420">
        <f t="shared" si="79"/>
        <v>0.14900000000125146</v>
      </c>
      <c r="H4798" s="337"/>
      <c r="I4798" s="333"/>
      <c r="J4798" s="82">
        <v>72</v>
      </c>
      <c r="K4798" s="320">
        <v>3</v>
      </c>
    </row>
    <row r="4799" spans="1:11" x14ac:dyDescent="0.3">
      <c r="A4799" s="341">
        <v>43103.468055555553</v>
      </c>
      <c r="B4799" s="318">
        <v>35628.612000000001</v>
      </c>
      <c r="C4799" s="355">
        <f t="shared" si="78"/>
        <v>0.29099999999743886</v>
      </c>
      <c r="D4799" s="420">
        <f t="shared" si="79"/>
        <v>0.14549999999871943</v>
      </c>
      <c r="H4799" s="337"/>
      <c r="I4799" s="333"/>
      <c r="J4799" s="82">
        <v>73</v>
      </c>
      <c r="K4799" s="321">
        <v>4</v>
      </c>
    </row>
    <row r="4800" spans="1:11" x14ac:dyDescent="0.3">
      <c r="A4800" s="341">
        <v>43103.509722222225</v>
      </c>
      <c r="B4800" s="318">
        <v>35628.891000000003</v>
      </c>
      <c r="C4800" s="355">
        <f t="shared" si="78"/>
        <v>0.2790000000022701</v>
      </c>
      <c r="D4800" s="420">
        <f t="shared" si="79"/>
        <v>0.13950000000113505</v>
      </c>
      <c r="H4800" s="337"/>
      <c r="I4800" s="333"/>
      <c r="J4800" s="82">
        <v>74</v>
      </c>
      <c r="K4800" s="82">
        <v>1</v>
      </c>
    </row>
    <row r="4801" spans="1:11" x14ac:dyDescent="0.3">
      <c r="A4801" s="341">
        <v>43103.551388888889</v>
      </c>
      <c r="B4801" s="318">
        <v>35629.19</v>
      </c>
      <c r="C4801" s="355">
        <f t="shared" si="78"/>
        <v>0.29899999999906868</v>
      </c>
      <c r="D4801" s="420">
        <f t="shared" si="79"/>
        <v>0.14949999999953434</v>
      </c>
      <c r="H4801" s="337"/>
      <c r="I4801" s="333"/>
      <c r="J4801" s="82">
        <v>75</v>
      </c>
      <c r="K4801" s="319">
        <v>2</v>
      </c>
    </row>
    <row r="4802" spans="1:11" x14ac:dyDescent="0.3">
      <c r="A4802" s="341">
        <v>43103.593055555553</v>
      </c>
      <c r="B4802" s="318">
        <v>35629.478999999999</v>
      </c>
      <c r="C4802" s="355">
        <f t="shared" si="78"/>
        <v>0.28899999999703141</v>
      </c>
      <c r="D4802" s="420">
        <f t="shared" si="79"/>
        <v>0.1444999999985157</v>
      </c>
      <c r="H4802" s="337"/>
      <c r="I4802" s="333"/>
      <c r="J4802" s="82">
        <v>76</v>
      </c>
      <c r="K4802" s="320">
        <v>3</v>
      </c>
    </row>
    <row r="4803" spans="1:11" x14ac:dyDescent="0.3">
      <c r="A4803" s="341">
        <v>43103.634722222225</v>
      </c>
      <c r="B4803" s="318">
        <v>35629.760000000002</v>
      </c>
      <c r="C4803" s="355">
        <f t="shared" si="78"/>
        <v>0.28100000000267755</v>
      </c>
      <c r="D4803" s="420">
        <f t="shared" si="79"/>
        <v>0.14050000000133878</v>
      </c>
      <c r="H4803" s="337"/>
      <c r="I4803" s="333"/>
      <c r="J4803" s="82">
        <v>77</v>
      </c>
      <c r="K4803" s="321">
        <v>4</v>
      </c>
    </row>
    <row r="4804" spans="1:11" x14ac:dyDescent="0.3">
      <c r="A4804" s="341">
        <v>43103.676388888889</v>
      </c>
      <c r="B4804" s="318">
        <v>35630.050999999999</v>
      </c>
      <c r="C4804" s="355">
        <f t="shared" si="78"/>
        <v>0.29099999999743886</v>
      </c>
      <c r="D4804" s="420">
        <f t="shared" si="79"/>
        <v>0.14549999999871943</v>
      </c>
      <c r="H4804" s="337"/>
      <c r="I4804" s="333"/>
      <c r="J4804" s="82">
        <v>78</v>
      </c>
      <c r="K4804" s="82">
        <v>1</v>
      </c>
    </row>
    <row r="4805" spans="1:11" x14ac:dyDescent="0.3">
      <c r="A4805" s="341">
        <v>43103.718055555553</v>
      </c>
      <c r="B4805" s="318">
        <v>35630.345999999998</v>
      </c>
      <c r="C4805" s="355">
        <f t="shared" si="78"/>
        <v>0.29499999999825377</v>
      </c>
      <c r="D4805" s="420">
        <f t="shared" si="79"/>
        <v>0.14749999999912689</v>
      </c>
      <c r="H4805" s="337"/>
      <c r="I4805" s="333"/>
      <c r="J4805" s="82">
        <v>79</v>
      </c>
      <c r="K4805" s="319">
        <v>2</v>
      </c>
    </row>
    <row r="4806" spans="1:11" x14ac:dyDescent="0.3">
      <c r="A4806" s="341">
        <v>43103.759722222225</v>
      </c>
      <c r="B4806" s="318">
        <v>35630.629000000001</v>
      </c>
      <c r="C4806" s="355">
        <f t="shared" si="78"/>
        <v>0.28300000000308501</v>
      </c>
      <c r="D4806" s="420">
        <f t="shared" si="79"/>
        <v>0.1415000000015425</v>
      </c>
      <c r="H4806" s="337"/>
      <c r="I4806" s="333"/>
      <c r="J4806" s="82">
        <v>80</v>
      </c>
      <c r="K4806" s="320">
        <v>3</v>
      </c>
    </row>
    <row r="4807" spans="1:11" x14ac:dyDescent="0.3">
      <c r="A4807" s="341">
        <v>43103.801388888889</v>
      </c>
      <c r="B4807" s="318">
        <v>35630.909</v>
      </c>
      <c r="C4807" s="355">
        <f t="shared" si="78"/>
        <v>0.27999999999883585</v>
      </c>
      <c r="D4807" s="420">
        <f t="shared" si="79"/>
        <v>0.13999999999941792</v>
      </c>
      <c r="H4807" s="337"/>
      <c r="I4807" s="333"/>
      <c r="J4807" s="82">
        <v>81</v>
      </c>
      <c r="K4807" s="321">
        <v>4</v>
      </c>
    </row>
    <row r="4808" spans="1:11" x14ac:dyDescent="0.3">
      <c r="A4808" s="341">
        <v>43103.843055555553</v>
      </c>
      <c r="B4808" s="318">
        <v>35631.197999999997</v>
      </c>
      <c r="C4808" s="355">
        <f t="shared" si="78"/>
        <v>0.28899999999703141</v>
      </c>
      <c r="D4808" s="420">
        <f t="shared" si="79"/>
        <v>0.1444999999985157</v>
      </c>
      <c r="H4808" s="337"/>
      <c r="I4808" s="333"/>
      <c r="J4808" s="82">
        <v>82</v>
      </c>
      <c r="K4808" s="82">
        <v>1</v>
      </c>
    </row>
    <row r="4809" spans="1:11" x14ac:dyDescent="0.3">
      <c r="A4809" s="341">
        <v>43103.884722222225</v>
      </c>
      <c r="B4809" s="318">
        <v>35631.478000000003</v>
      </c>
      <c r="C4809" s="355">
        <f t="shared" si="78"/>
        <v>0.2800000000061118</v>
      </c>
      <c r="D4809" s="420">
        <f t="shared" si="79"/>
        <v>0.1400000000030559</v>
      </c>
      <c r="H4809" s="337"/>
      <c r="I4809" s="333"/>
      <c r="J4809" s="82">
        <v>83</v>
      </c>
      <c r="K4809" s="319">
        <v>2</v>
      </c>
    </row>
    <row r="4810" spans="1:11" x14ac:dyDescent="0.3">
      <c r="A4810" s="341">
        <v>43103.926388888889</v>
      </c>
      <c r="B4810" s="318">
        <v>35631.758000000002</v>
      </c>
      <c r="C4810" s="355">
        <f t="shared" si="78"/>
        <v>0.27999999999883585</v>
      </c>
      <c r="D4810" s="420">
        <f t="shared" si="79"/>
        <v>0.13999999999941792</v>
      </c>
      <c r="H4810" s="337"/>
      <c r="I4810" s="333"/>
      <c r="J4810" s="82">
        <v>84</v>
      </c>
      <c r="K4810" s="320">
        <v>3</v>
      </c>
    </row>
    <row r="4811" spans="1:11" x14ac:dyDescent="0.3">
      <c r="A4811" s="341">
        <v>43103.968055555553</v>
      </c>
      <c r="B4811" s="318">
        <v>35632.044999999998</v>
      </c>
      <c r="C4811" s="355">
        <f t="shared" si="78"/>
        <v>0.28699999999662396</v>
      </c>
      <c r="D4811" s="420">
        <f t="shared" si="79"/>
        <v>0.14349999999831198</v>
      </c>
      <c r="E4811" s="336">
        <f>SUM(C4788:C4811)*7.4805194805</f>
        <v>51.787636363465793</v>
      </c>
      <c r="F4811" s="324">
        <f>AVERAGE(D4788:D4811)</f>
        <v>0.14422916666656724</v>
      </c>
      <c r="G4811" s="324">
        <f>_xlfn.STDEV.S(D4788:D4811)</f>
        <v>3.5323940843995957E-3</v>
      </c>
      <c r="H4811" s="337"/>
      <c r="I4811" s="333"/>
      <c r="J4811" s="82">
        <v>85</v>
      </c>
      <c r="K4811" s="321">
        <v>4</v>
      </c>
    </row>
    <row r="4812" spans="1:11" x14ac:dyDescent="0.3">
      <c r="A4812" s="341">
        <v>43104.009722222225</v>
      </c>
      <c r="B4812" s="318">
        <v>35632.332999999999</v>
      </c>
      <c r="C4812" s="355">
        <f t="shared" si="78"/>
        <v>0.28800000000046566</v>
      </c>
      <c r="D4812" s="420">
        <f t="shared" si="79"/>
        <v>0.14400000000023283</v>
      </c>
      <c r="H4812" s="337"/>
      <c r="I4812" s="333"/>
      <c r="J4812" s="82">
        <v>86</v>
      </c>
      <c r="K4812" s="82">
        <v>1</v>
      </c>
    </row>
    <row r="4813" spans="1:11" x14ac:dyDescent="0.3">
      <c r="A4813" s="341">
        <v>43104.051388888889</v>
      </c>
      <c r="B4813" s="318">
        <v>35632.608</v>
      </c>
      <c r="C4813" s="355">
        <f t="shared" si="78"/>
        <v>0.27500000000145519</v>
      </c>
      <c r="D4813" s="420">
        <f t="shared" si="79"/>
        <v>0.1375000000007276</v>
      </c>
      <c r="H4813" s="337"/>
      <c r="I4813" s="333"/>
      <c r="J4813" s="82">
        <v>87</v>
      </c>
      <c r="K4813" s="319">
        <v>2</v>
      </c>
    </row>
    <row r="4814" spans="1:11" x14ac:dyDescent="0.3">
      <c r="A4814" s="341">
        <v>43104.093055555553</v>
      </c>
      <c r="B4814" s="318">
        <v>35632.892</v>
      </c>
      <c r="C4814" s="355">
        <f t="shared" si="78"/>
        <v>0.28399999999965075</v>
      </c>
      <c r="D4814" s="420">
        <f t="shared" si="79"/>
        <v>0.14199999999982538</v>
      </c>
      <c r="H4814" s="337"/>
      <c r="I4814" s="333"/>
      <c r="J4814" s="82">
        <v>88</v>
      </c>
      <c r="K4814" s="320">
        <v>3</v>
      </c>
    </row>
    <row r="4815" spans="1:11" x14ac:dyDescent="0.3">
      <c r="A4815" s="341">
        <v>43104.134722222225</v>
      </c>
      <c r="B4815" s="318">
        <v>35633.192999999999</v>
      </c>
      <c r="C4815" s="355">
        <f t="shared" si="78"/>
        <v>0.30099999999947613</v>
      </c>
      <c r="D4815" s="420">
        <f t="shared" si="79"/>
        <v>0.15049999999973807</v>
      </c>
      <c r="H4815" s="337"/>
      <c r="I4815" s="333"/>
      <c r="J4815" s="82">
        <v>89</v>
      </c>
      <c r="K4815" s="321">
        <v>4</v>
      </c>
    </row>
    <row r="4816" spans="1:11" x14ac:dyDescent="0.3">
      <c r="A4816" s="341">
        <v>43104.176388888889</v>
      </c>
      <c r="B4816" s="318">
        <v>35633.487999999998</v>
      </c>
      <c r="C4816" s="355">
        <f t="shared" si="78"/>
        <v>0.29499999999825377</v>
      </c>
      <c r="D4816" s="420">
        <f t="shared" si="79"/>
        <v>0.14749999999912689</v>
      </c>
      <c r="H4816" s="337"/>
      <c r="I4816" s="333"/>
      <c r="J4816" s="82">
        <v>90</v>
      </c>
      <c r="K4816" s="82">
        <v>1</v>
      </c>
    </row>
    <row r="4817" spans="1:12" x14ac:dyDescent="0.3">
      <c r="A4817" s="341">
        <v>43104.218055555553</v>
      </c>
      <c r="B4817" s="318">
        <v>35633.777999999998</v>
      </c>
      <c r="C4817" s="355">
        <f t="shared" si="78"/>
        <v>0.29000000000087311</v>
      </c>
      <c r="D4817" s="420">
        <f t="shared" si="79"/>
        <v>0.14500000000043656</v>
      </c>
      <c r="H4817" s="337"/>
      <c r="I4817" s="333"/>
      <c r="J4817" s="82">
        <v>91</v>
      </c>
      <c r="K4817" s="319">
        <v>2</v>
      </c>
    </row>
    <row r="4818" spans="1:12" x14ac:dyDescent="0.3">
      <c r="A4818" s="341">
        <v>43104.259722222225</v>
      </c>
      <c r="B4818" s="318">
        <v>35634.078999999998</v>
      </c>
      <c r="C4818" s="355">
        <f t="shared" si="78"/>
        <v>0.30099999999947613</v>
      </c>
      <c r="D4818" s="420">
        <f t="shared" si="79"/>
        <v>0.15049999999973807</v>
      </c>
      <c r="H4818" s="337"/>
      <c r="I4818" s="333"/>
      <c r="J4818" s="82">
        <v>92</v>
      </c>
      <c r="K4818" s="320">
        <v>3</v>
      </c>
    </row>
    <row r="4819" spans="1:12" x14ac:dyDescent="0.3">
      <c r="A4819" s="341">
        <v>43104.301388888889</v>
      </c>
      <c r="B4819" s="318">
        <v>35634.375</v>
      </c>
      <c r="C4819" s="355">
        <f t="shared" si="78"/>
        <v>0.29600000000209548</v>
      </c>
      <c r="D4819" s="420">
        <f t="shared" si="79"/>
        <v>0.14800000000104774</v>
      </c>
      <c r="H4819" s="337"/>
      <c r="I4819" s="333"/>
      <c r="J4819" s="82">
        <v>93</v>
      </c>
      <c r="K4819" s="321">
        <v>4</v>
      </c>
    </row>
    <row r="4820" spans="1:12" x14ac:dyDescent="0.3">
      <c r="A4820" s="341">
        <v>43104.343055555553</v>
      </c>
      <c r="B4820" s="318">
        <v>35634.665000000001</v>
      </c>
      <c r="C4820" s="355">
        <f t="shared" si="78"/>
        <v>0.29000000000087311</v>
      </c>
      <c r="D4820" s="420">
        <f t="shared" si="79"/>
        <v>0.14500000000043656</v>
      </c>
      <c r="H4820" s="337"/>
      <c r="I4820" s="333"/>
      <c r="J4820" s="82">
        <v>94</v>
      </c>
      <c r="K4820" s="82">
        <v>1</v>
      </c>
    </row>
    <row r="4821" spans="1:12" x14ac:dyDescent="0.3">
      <c r="A4821" s="341">
        <v>43104.384722222225</v>
      </c>
      <c r="B4821" s="318">
        <v>35634.963000000003</v>
      </c>
      <c r="C4821" s="355">
        <f t="shared" si="78"/>
        <v>0.29800000000250293</v>
      </c>
      <c r="D4821" s="420">
        <f t="shared" si="79"/>
        <v>0.14900000000125146</v>
      </c>
      <c r="H4821" s="337"/>
      <c r="I4821" s="333"/>
      <c r="J4821" s="82">
        <v>95</v>
      </c>
      <c r="K4821" s="319">
        <v>2</v>
      </c>
    </row>
    <row r="4822" spans="1:12" x14ac:dyDescent="0.3">
      <c r="A4822" s="373">
        <v>43104.396527777775</v>
      </c>
      <c r="B4822" s="374">
        <v>35636.677000000003</v>
      </c>
      <c r="C4822" s="375"/>
      <c r="D4822" s="422"/>
      <c r="E4822" s="376"/>
      <c r="F4822" s="376"/>
      <c r="G4822" s="376"/>
      <c r="H4822" s="376"/>
      <c r="I4822" s="376"/>
      <c r="J4822" s="377"/>
      <c r="K4822" s="378"/>
      <c r="L4822" s="379" t="s">
        <v>341</v>
      </c>
    </row>
    <row r="4823" spans="1:12" x14ac:dyDescent="0.3">
      <c r="A4823" s="373">
        <v>43104.4</v>
      </c>
      <c r="B4823" s="380">
        <v>35637.417000000001</v>
      </c>
      <c r="C4823" s="381"/>
      <c r="D4823" s="423"/>
      <c r="E4823" s="382"/>
      <c r="F4823" s="382"/>
      <c r="G4823" s="382"/>
      <c r="H4823" s="382"/>
      <c r="I4823" s="382"/>
      <c r="J4823" s="383"/>
      <c r="K4823" s="384"/>
      <c r="L4823" s="379" t="s">
        <v>342</v>
      </c>
    </row>
    <row r="4824" spans="1:12" x14ac:dyDescent="0.3">
      <c r="A4824" s="373">
        <v>43104.40347222222</v>
      </c>
      <c r="B4824" s="380">
        <v>35638.307999999997</v>
      </c>
      <c r="C4824" s="381"/>
      <c r="D4824" s="423"/>
      <c r="E4824" s="382"/>
      <c r="F4824" s="382"/>
      <c r="G4824" s="382"/>
      <c r="H4824" s="382"/>
      <c r="I4824" s="382"/>
      <c r="J4824" s="383"/>
      <c r="K4824" s="384"/>
      <c r="L4824" s="379" t="s">
        <v>343</v>
      </c>
    </row>
    <row r="4825" spans="1:12" x14ac:dyDescent="0.3">
      <c r="A4825" s="373">
        <v>43104.405555555553</v>
      </c>
      <c r="B4825" s="380">
        <v>35638.951000000001</v>
      </c>
      <c r="C4825" s="381"/>
      <c r="D4825" s="423"/>
      <c r="E4825" s="382"/>
      <c r="F4825" s="382"/>
      <c r="G4825" s="382"/>
      <c r="H4825" s="382"/>
      <c r="I4825" s="382"/>
      <c r="J4825" s="383"/>
      <c r="K4825" s="384"/>
      <c r="L4825" s="379" t="s">
        <v>344</v>
      </c>
    </row>
    <row r="4826" spans="1:12" x14ac:dyDescent="0.3">
      <c r="A4826" s="373">
        <v>43104.40902777778</v>
      </c>
      <c r="B4826" s="380">
        <v>35639.892</v>
      </c>
      <c r="C4826" s="381"/>
      <c r="D4826" s="423"/>
      <c r="E4826" s="382"/>
      <c r="F4826" s="382"/>
      <c r="G4826" s="382"/>
      <c r="H4826" s="382"/>
      <c r="I4826" s="382"/>
      <c r="J4826" s="383"/>
      <c r="K4826" s="384"/>
      <c r="L4826" s="379" t="s">
        <v>345</v>
      </c>
    </row>
    <row r="4827" spans="1:12" x14ac:dyDescent="0.3">
      <c r="A4827" s="373">
        <v>43104.411805555559</v>
      </c>
      <c r="B4827" s="380">
        <v>35640.911999999997</v>
      </c>
      <c r="C4827" s="381"/>
      <c r="D4827" s="423"/>
      <c r="E4827" s="382"/>
      <c r="F4827" s="382"/>
      <c r="G4827" s="382"/>
      <c r="H4827" s="382"/>
      <c r="I4827" s="382"/>
      <c r="J4827" s="383"/>
      <c r="K4827" s="384"/>
      <c r="L4827" s="379" t="s">
        <v>346</v>
      </c>
    </row>
    <row r="4828" spans="1:12" x14ac:dyDescent="0.3">
      <c r="A4828" s="373">
        <v>43104.414583333331</v>
      </c>
      <c r="B4828" s="385">
        <v>35641.319000000003</v>
      </c>
      <c r="C4828" s="386"/>
      <c r="D4828" s="424"/>
      <c r="E4828" s="387">
        <f>(B4828-B4821)*7.4805194805</f>
        <v>47.546181818056255</v>
      </c>
      <c r="F4828" s="388"/>
      <c r="G4828" s="388"/>
      <c r="H4828" s="388"/>
      <c r="I4828" s="388"/>
      <c r="J4828" s="389" t="s">
        <v>347</v>
      </c>
      <c r="K4828" s="390"/>
      <c r="L4828" s="379" t="s">
        <v>348</v>
      </c>
    </row>
    <row r="4829" spans="1:12" x14ac:dyDescent="0.3">
      <c r="A4829" s="341">
        <v>43104.420138888891</v>
      </c>
      <c r="B4829" s="318">
        <v>35641.614999999998</v>
      </c>
      <c r="C4829" s="355">
        <f t="shared" si="78"/>
        <v>0.29599999999481952</v>
      </c>
      <c r="D4829" s="420">
        <f>C4829/2</f>
        <v>0.14799999999740976</v>
      </c>
      <c r="H4829" s="337"/>
      <c r="I4829" s="333"/>
      <c r="J4829" s="82">
        <v>1</v>
      </c>
      <c r="K4829" s="320">
        <v>3</v>
      </c>
      <c r="L4829" s="345" t="s">
        <v>313</v>
      </c>
    </row>
    <row r="4830" spans="1:12" x14ac:dyDescent="0.3">
      <c r="A4830" s="341">
        <v>43104.461805555555</v>
      </c>
      <c r="B4830" s="355">
        <v>35641.917000000001</v>
      </c>
      <c r="C4830" s="355">
        <f t="shared" si="78"/>
        <v>0.30200000000331784</v>
      </c>
      <c r="D4830" s="420">
        <f t="shared" ref="D4830:D5084" si="80">C4830/2</f>
        <v>0.15100000000165892</v>
      </c>
      <c r="H4830" s="337"/>
      <c r="I4830" s="333"/>
      <c r="J4830" s="82">
        <v>2</v>
      </c>
      <c r="K4830" s="321">
        <v>4</v>
      </c>
    </row>
    <row r="4831" spans="1:12" x14ac:dyDescent="0.3">
      <c r="A4831" s="341">
        <v>43104.503472222219</v>
      </c>
      <c r="B4831" s="355">
        <v>35642.214999999997</v>
      </c>
      <c r="C4831" s="355">
        <f t="shared" si="78"/>
        <v>0.29799999999522697</v>
      </c>
      <c r="D4831" s="420">
        <f t="shared" si="80"/>
        <v>0.14899999999761349</v>
      </c>
      <c r="H4831" s="337"/>
      <c r="I4831" s="333"/>
      <c r="J4831" s="82">
        <v>3</v>
      </c>
      <c r="K4831" s="82">
        <v>1</v>
      </c>
    </row>
    <row r="4832" spans="1:12" x14ac:dyDescent="0.3">
      <c r="A4832" s="341">
        <v>43104.545138888891</v>
      </c>
      <c r="B4832" s="355">
        <v>35642.506999999998</v>
      </c>
      <c r="C4832" s="355">
        <f t="shared" si="78"/>
        <v>0.29200000000128057</v>
      </c>
      <c r="D4832" s="420">
        <f t="shared" si="80"/>
        <v>0.14600000000064028</v>
      </c>
      <c r="H4832" s="337"/>
      <c r="I4832" s="333"/>
      <c r="J4832" s="82">
        <v>4</v>
      </c>
      <c r="K4832" s="319">
        <v>2</v>
      </c>
    </row>
    <row r="4833" spans="1:11" x14ac:dyDescent="0.3">
      <c r="A4833" s="341">
        <v>43104.586805555555</v>
      </c>
      <c r="B4833" s="355">
        <v>35642.792999999998</v>
      </c>
      <c r="C4833" s="355">
        <f t="shared" si="78"/>
        <v>0.28600000000005821</v>
      </c>
      <c r="D4833" s="420">
        <f t="shared" si="80"/>
        <v>0.1430000000000291</v>
      </c>
      <c r="H4833" s="337"/>
      <c r="I4833" s="333"/>
      <c r="J4833" s="82">
        <v>5</v>
      </c>
      <c r="K4833" s="320">
        <v>3</v>
      </c>
    </row>
    <row r="4834" spans="1:11" x14ac:dyDescent="0.3">
      <c r="A4834" s="341">
        <v>43104.628472222219</v>
      </c>
      <c r="B4834" s="355">
        <v>35643.091999999997</v>
      </c>
      <c r="C4834" s="355">
        <f t="shared" si="78"/>
        <v>0.29899999999906868</v>
      </c>
      <c r="D4834" s="420">
        <f t="shared" si="80"/>
        <v>0.14949999999953434</v>
      </c>
      <c r="H4834" s="337"/>
      <c r="I4834" s="333"/>
      <c r="J4834" s="82">
        <v>6</v>
      </c>
      <c r="K4834" s="321">
        <v>4</v>
      </c>
    </row>
    <row r="4835" spans="1:11" x14ac:dyDescent="0.3">
      <c r="A4835" s="341">
        <v>43104.670138888891</v>
      </c>
      <c r="B4835" s="355">
        <v>35643.383000000002</v>
      </c>
      <c r="C4835" s="355">
        <f t="shared" si="78"/>
        <v>0.29100000000471482</v>
      </c>
      <c r="D4835" s="420">
        <f t="shared" si="80"/>
        <v>0.14550000000235741</v>
      </c>
      <c r="H4835" s="337"/>
      <c r="I4835" s="333"/>
      <c r="J4835" s="82">
        <v>7</v>
      </c>
      <c r="K4835" s="82">
        <v>1</v>
      </c>
    </row>
    <row r="4836" spans="1:11" x14ac:dyDescent="0.3">
      <c r="A4836" s="341">
        <v>43104.711805787039</v>
      </c>
      <c r="B4836" s="355">
        <v>35643.667000000001</v>
      </c>
      <c r="C4836" s="355">
        <f t="shared" si="78"/>
        <v>0.28399999999965075</v>
      </c>
      <c r="D4836" s="420">
        <f t="shared" si="80"/>
        <v>0.14199999999982538</v>
      </c>
      <c r="H4836" s="337"/>
      <c r="I4836" s="333"/>
      <c r="J4836" s="82">
        <v>8</v>
      </c>
      <c r="K4836" s="319">
        <v>2</v>
      </c>
    </row>
    <row r="4837" spans="1:11" x14ac:dyDescent="0.3">
      <c r="A4837" s="341">
        <v>43104.753472511577</v>
      </c>
      <c r="B4837" s="355">
        <v>35643.957999999999</v>
      </c>
      <c r="C4837" s="355">
        <f t="shared" si="78"/>
        <v>0.29099999999743886</v>
      </c>
      <c r="D4837" s="420">
        <f t="shared" si="80"/>
        <v>0.14549999999871943</v>
      </c>
      <c r="H4837" s="337"/>
      <c r="I4837" s="333"/>
      <c r="J4837" s="82">
        <v>9</v>
      </c>
      <c r="K4837" s="320">
        <v>3</v>
      </c>
    </row>
    <row r="4838" spans="1:11" x14ac:dyDescent="0.3">
      <c r="A4838" s="341">
        <v>43104.795139236114</v>
      </c>
      <c r="B4838" s="355">
        <v>35644.250999999997</v>
      </c>
      <c r="C4838" s="355">
        <f t="shared" si="78"/>
        <v>0.29299999999784632</v>
      </c>
      <c r="D4838" s="420">
        <f t="shared" si="80"/>
        <v>0.14649999999892316</v>
      </c>
      <c r="H4838" s="337"/>
      <c r="I4838" s="333"/>
      <c r="J4838" s="82">
        <v>10</v>
      </c>
      <c r="K4838" s="321">
        <v>4</v>
      </c>
    </row>
    <row r="4839" spans="1:11" x14ac:dyDescent="0.3">
      <c r="A4839" s="341">
        <v>43104.836805960651</v>
      </c>
      <c r="B4839" s="355">
        <v>35644.534</v>
      </c>
      <c r="C4839" s="355">
        <f t="shared" si="78"/>
        <v>0.28300000000308501</v>
      </c>
      <c r="D4839" s="420">
        <f t="shared" si="80"/>
        <v>0.1415000000015425</v>
      </c>
      <c r="H4839" s="337"/>
      <c r="I4839" s="333"/>
      <c r="J4839" s="82">
        <v>11</v>
      </c>
      <c r="K4839" s="391">
        <v>1</v>
      </c>
    </row>
    <row r="4840" spans="1:11" x14ac:dyDescent="0.3">
      <c r="A4840" s="341">
        <v>43104.878472685188</v>
      </c>
      <c r="B4840" s="355">
        <v>35644.811999999998</v>
      </c>
      <c r="C4840" s="355">
        <f t="shared" si="78"/>
        <v>0.27799999999842839</v>
      </c>
      <c r="D4840" s="420">
        <f t="shared" si="80"/>
        <v>0.1389999999992142</v>
      </c>
      <c r="H4840" s="337"/>
      <c r="I4840" s="333"/>
      <c r="J4840" s="82">
        <v>12</v>
      </c>
      <c r="K4840" s="319">
        <v>2</v>
      </c>
    </row>
    <row r="4841" spans="1:11" x14ac:dyDescent="0.3">
      <c r="A4841" s="341">
        <v>43104.920139409725</v>
      </c>
      <c r="B4841" s="355">
        <v>35645.101999999999</v>
      </c>
      <c r="C4841" s="355">
        <f t="shared" si="78"/>
        <v>0.29000000000087311</v>
      </c>
      <c r="D4841" s="420">
        <f t="shared" si="80"/>
        <v>0.14500000000043656</v>
      </c>
      <c r="H4841" s="337"/>
      <c r="I4841" s="333"/>
      <c r="J4841" s="82">
        <v>13</v>
      </c>
      <c r="K4841" s="320">
        <v>3</v>
      </c>
    </row>
    <row r="4842" spans="1:11" x14ac:dyDescent="0.3">
      <c r="A4842" s="341">
        <v>43104.961806134263</v>
      </c>
      <c r="B4842" s="355">
        <v>35645.389000000003</v>
      </c>
      <c r="C4842" s="355">
        <f t="shared" si="78"/>
        <v>0.28700000000389991</v>
      </c>
      <c r="D4842" s="420">
        <f t="shared" si="80"/>
        <v>0.14350000000194996</v>
      </c>
      <c r="E4842" s="336">
        <f>SUM(C4819:C4842)*7.4805194805+E4828</f>
        <v>84.604675324492007</v>
      </c>
      <c r="F4842" s="324">
        <f>AVERAGE(D4819:D4842)</f>
        <v>0.14570588235309354</v>
      </c>
      <c r="G4842" s="324">
        <f>_xlfn.STDEV.S(D4819:D4842)</f>
        <v>3.2115943446292196E-3</v>
      </c>
      <c r="H4842" s="337"/>
      <c r="I4842" s="333"/>
      <c r="J4842" s="82">
        <v>14</v>
      </c>
      <c r="K4842" s="321">
        <v>4</v>
      </c>
    </row>
    <row r="4843" spans="1:11" x14ac:dyDescent="0.3">
      <c r="A4843" s="341">
        <v>43105.0034728588</v>
      </c>
      <c r="B4843" s="355">
        <v>35645.669000000002</v>
      </c>
      <c r="C4843" s="355">
        <f t="shared" si="78"/>
        <v>0.27999999999883585</v>
      </c>
      <c r="D4843" s="420">
        <f t="shared" si="80"/>
        <v>0.13999999999941792</v>
      </c>
      <c r="H4843" s="337"/>
      <c r="I4843" s="333"/>
      <c r="J4843" s="82">
        <v>15</v>
      </c>
      <c r="K4843" s="82">
        <v>1</v>
      </c>
    </row>
    <row r="4844" spans="1:11" x14ac:dyDescent="0.3">
      <c r="A4844" s="341">
        <v>43105.04513958333</v>
      </c>
      <c r="B4844" s="355">
        <v>35645.96</v>
      </c>
      <c r="C4844" s="355">
        <f t="shared" si="78"/>
        <v>0.29099999999743886</v>
      </c>
      <c r="D4844" s="420">
        <f t="shared" si="80"/>
        <v>0.14549999999871943</v>
      </c>
      <c r="H4844" s="337"/>
      <c r="I4844" s="333"/>
      <c r="J4844" s="82">
        <v>16</v>
      </c>
      <c r="K4844" s="319">
        <v>2</v>
      </c>
    </row>
    <row r="4845" spans="1:11" x14ac:dyDescent="0.3">
      <c r="A4845" s="341">
        <v>43105.086806307867</v>
      </c>
      <c r="B4845" s="355">
        <v>35646.258999999998</v>
      </c>
      <c r="C4845" s="355">
        <f t="shared" si="78"/>
        <v>0.29899999999906868</v>
      </c>
      <c r="D4845" s="420">
        <f t="shared" si="80"/>
        <v>0.14949999999953434</v>
      </c>
      <c r="H4845" s="337"/>
      <c r="I4845" s="333"/>
      <c r="J4845" s="82">
        <v>17</v>
      </c>
      <c r="K4845" s="320">
        <v>3</v>
      </c>
    </row>
    <row r="4846" spans="1:11" x14ac:dyDescent="0.3">
      <c r="A4846" s="341">
        <v>43105.128473032404</v>
      </c>
      <c r="B4846" s="355">
        <v>35646.546999999999</v>
      </c>
      <c r="C4846" s="355">
        <f t="shared" si="78"/>
        <v>0.28800000000046566</v>
      </c>
      <c r="D4846" s="420">
        <f t="shared" si="80"/>
        <v>0.14400000000023283</v>
      </c>
      <c r="H4846" s="337"/>
      <c r="I4846" s="333"/>
      <c r="J4846" s="82">
        <v>18</v>
      </c>
      <c r="K4846" s="321">
        <v>4</v>
      </c>
    </row>
    <row r="4847" spans="1:11" x14ac:dyDescent="0.3">
      <c r="A4847" s="341">
        <v>43105.170139756941</v>
      </c>
      <c r="B4847" s="355">
        <v>35646.836000000003</v>
      </c>
      <c r="C4847" s="355">
        <f t="shared" si="78"/>
        <v>0.28900000000430737</v>
      </c>
      <c r="D4847" s="420">
        <f t="shared" si="80"/>
        <v>0.14450000000215368</v>
      </c>
      <c r="H4847" s="337"/>
      <c r="I4847" s="333"/>
      <c r="J4847" s="82">
        <v>19</v>
      </c>
      <c r="K4847" s="82">
        <v>1</v>
      </c>
    </row>
    <row r="4848" spans="1:11" x14ac:dyDescent="0.3">
      <c r="A4848" s="341">
        <v>43105.211806481479</v>
      </c>
      <c r="B4848" s="355">
        <v>35647.135000000002</v>
      </c>
      <c r="C4848" s="355">
        <f t="shared" si="78"/>
        <v>0.29899999999906868</v>
      </c>
      <c r="D4848" s="420">
        <f t="shared" si="80"/>
        <v>0.14949999999953434</v>
      </c>
      <c r="H4848" s="337"/>
      <c r="I4848" s="333"/>
      <c r="J4848" s="82">
        <v>20</v>
      </c>
      <c r="K4848" s="319">
        <v>2</v>
      </c>
    </row>
    <row r="4849" spans="1:11" x14ac:dyDescent="0.3">
      <c r="A4849" s="341">
        <v>43105.253473206016</v>
      </c>
      <c r="B4849" s="355">
        <v>35647.442999999999</v>
      </c>
      <c r="C4849" s="355">
        <f t="shared" si="78"/>
        <v>0.30799999999726424</v>
      </c>
      <c r="D4849" s="420">
        <f t="shared" si="80"/>
        <v>0.15399999999863212</v>
      </c>
      <c r="H4849" s="337"/>
      <c r="I4849" s="333"/>
      <c r="J4849" s="82">
        <v>21</v>
      </c>
      <c r="K4849" s="320">
        <v>3</v>
      </c>
    </row>
    <row r="4850" spans="1:11" x14ac:dyDescent="0.3">
      <c r="A4850" s="341">
        <v>43105.295139930553</v>
      </c>
      <c r="B4850" s="355">
        <v>35647.732000000004</v>
      </c>
      <c r="C4850" s="355">
        <f t="shared" si="78"/>
        <v>0.28900000000430737</v>
      </c>
      <c r="D4850" s="420">
        <f t="shared" si="80"/>
        <v>0.14450000000215368</v>
      </c>
      <c r="H4850" s="337"/>
      <c r="I4850" s="333"/>
      <c r="J4850" s="82">
        <v>22</v>
      </c>
      <c r="K4850" s="321">
        <v>4</v>
      </c>
    </row>
    <row r="4851" spans="1:11" x14ac:dyDescent="0.3">
      <c r="A4851" s="341">
        <v>43105.33680665509</v>
      </c>
      <c r="B4851" s="355">
        <v>35648.031000000003</v>
      </c>
      <c r="C4851" s="355">
        <f t="shared" si="78"/>
        <v>0.29899999999906868</v>
      </c>
      <c r="D4851" s="420">
        <f t="shared" si="80"/>
        <v>0.14949999999953434</v>
      </c>
      <c r="H4851" s="337"/>
      <c r="I4851" s="333"/>
      <c r="J4851" s="82">
        <v>23</v>
      </c>
      <c r="K4851" s="82">
        <v>1</v>
      </c>
    </row>
    <row r="4852" spans="1:11" x14ac:dyDescent="0.3">
      <c r="A4852" s="341">
        <v>43105.378473379627</v>
      </c>
      <c r="B4852" s="355">
        <v>35648.33</v>
      </c>
      <c r="C4852" s="355">
        <f t="shared" si="78"/>
        <v>0.29899999999906868</v>
      </c>
      <c r="D4852" s="420">
        <f t="shared" si="80"/>
        <v>0.14949999999953434</v>
      </c>
      <c r="H4852" s="337"/>
      <c r="I4852" s="333"/>
      <c r="J4852" s="82">
        <v>24</v>
      </c>
      <c r="K4852" s="319">
        <v>2</v>
      </c>
    </row>
    <row r="4853" spans="1:11" x14ac:dyDescent="0.3">
      <c r="A4853" s="341">
        <v>43105.420140104165</v>
      </c>
      <c r="B4853" s="355">
        <v>35648.625</v>
      </c>
      <c r="C4853" s="355">
        <f t="shared" si="78"/>
        <v>0.29499999999825377</v>
      </c>
      <c r="D4853" s="420">
        <f t="shared" si="80"/>
        <v>0.14749999999912689</v>
      </c>
      <c r="H4853" s="337"/>
      <c r="I4853" s="333"/>
      <c r="J4853" s="82">
        <v>25</v>
      </c>
      <c r="K4853" s="320">
        <v>3</v>
      </c>
    </row>
    <row r="4854" spans="1:11" x14ac:dyDescent="0.3">
      <c r="A4854" s="341">
        <v>43105.461806828702</v>
      </c>
      <c r="B4854" s="355">
        <v>35648.911</v>
      </c>
      <c r="C4854" s="355">
        <f t="shared" si="78"/>
        <v>0.28600000000005821</v>
      </c>
      <c r="D4854" s="420">
        <f t="shared" si="80"/>
        <v>0.1430000000000291</v>
      </c>
      <c r="H4854" s="337"/>
      <c r="I4854" s="333"/>
      <c r="J4854" s="82">
        <v>26</v>
      </c>
      <c r="K4854" s="321">
        <v>4</v>
      </c>
    </row>
    <row r="4855" spans="1:11" x14ac:dyDescent="0.3">
      <c r="A4855" s="341">
        <v>43105.503473553239</v>
      </c>
      <c r="B4855" s="355">
        <v>35649.21</v>
      </c>
      <c r="C4855" s="355">
        <f t="shared" si="78"/>
        <v>0.29899999999906868</v>
      </c>
      <c r="D4855" s="420">
        <f t="shared" si="80"/>
        <v>0.14949999999953434</v>
      </c>
      <c r="H4855" s="337"/>
      <c r="I4855" s="333"/>
      <c r="J4855" s="82">
        <v>27</v>
      </c>
      <c r="K4855" s="82">
        <v>1</v>
      </c>
    </row>
    <row r="4856" spans="1:11" x14ac:dyDescent="0.3">
      <c r="A4856" s="341">
        <v>43105.545140277776</v>
      </c>
      <c r="B4856" s="355">
        <v>35649.5</v>
      </c>
      <c r="C4856" s="355">
        <f t="shared" si="78"/>
        <v>0.29000000000087311</v>
      </c>
      <c r="D4856" s="420">
        <f t="shared" si="80"/>
        <v>0.14500000000043656</v>
      </c>
      <c r="H4856" s="337"/>
      <c r="I4856" s="333"/>
      <c r="J4856" s="82">
        <v>28</v>
      </c>
      <c r="K4856" s="319">
        <v>2</v>
      </c>
    </row>
    <row r="4857" spans="1:11" x14ac:dyDescent="0.3">
      <c r="A4857" s="341">
        <v>43105.586807002313</v>
      </c>
      <c r="B4857" s="355">
        <v>35649.779000000002</v>
      </c>
      <c r="C4857" s="355">
        <f t="shared" si="78"/>
        <v>0.2790000000022701</v>
      </c>
      <c r="D4857" s="420">
        <f t="shared" si="80"/>
        <v>0.13950000000113505</v>
      </c>
      <c r="H4857" s="337"/>
      <c r="I4857" s="333"/>
      <c r="J4857" s="82">
        <v>29</v>
      </c>
      <c r="K4857" s="320">
        <v>3</v>
      </c>
    </row>
    <row r="4858" spans="1:11" x14ac:dyDescent="0.3">
      <c r="A4858" s="341">
        <v>43105.628473726851</v>
      </c>
      <c r="B4858" s="355">
        <v>35650.072</v>
      </c>
      <c r="C4858" s="355">
        <f t="shared" si="78"/>
        <v>0.29299999999784632</v>
      </c>
      <c r="D4858" s="420">
        <f t="shared" si="80"/>
        <v>0.14649999999892316</v>
      </c>
      <c r="H4858" s="337"/>
      <c r="I4858" s="333"/>
      <c r="J4858" s="82">
        <v>30</v>
      </c>
      <c r="K4858" s="321">
        <v>4</v>
      </c>
    </row>
    <row r="4859" spans="1:11" x14ac:dyDescent="0.3">
      <c r="A4859" s="341">
        <v>43105.670140451388</v>
      </c>
      <c r="B4859" s="355">
        <v>35650.368000000002</v>
      </c>
      <c r="C4859" s="355">
        <f t="shared" si="78"/>
        <v>0.29600000000209548</v>
      </c>
      <c r="D4859" s="420">
        <f t="shared" si="80"/>
        <v>0.14800000000104774</v>
      </c>
      <c r="H4859" s="337"/>
      <c r="I4859" s="333"/>
      <c r="J4859" s="82">
        <v>31</v>
      </c>
      <c r="K4859" s="82">
        <v>1</v>
      </c>
    </row>
    <row r="4860" spans="1:11" x14ac:dyDescent="0.3">
      <c r="A4860" s="341">
        <v>43105.711807175925</v>
      </c>
      <c r="B4860" s="355">
        <v>35650.650999999998</v>
      </c>
      <c r="C4860" s="355">
        <f t="shared" si="78"/>
        <v>0.28299999999580905</v>
      </c>
      <c r="D4860" s="420">
        <f t="shared" si="80"/>
        <v>0.14149999999790452</v>
      </c>
      <c r="H4860" s="337"/>
      <c r="I4860" s="333"/>
      <c r="J4860" s="82">
        <v>32</v>
      </c>
      <c r="K4860" s="319">
        <v>2</v>
      </c>
    </row>
    <row r="4861" spans="1:11" x14ac:dyDescent="0.3">
      <c r="A4861" s="341">
        <v>43105.753473900462</v>
      </c>
      <c r="B4861" s="355">
        <v>35650.938999999998</v>
      </c>
      <c r="C4861" s="355">
        <f t="shared" si="78"/>
        <v>0.28800000000046566</v>
      </c>
      <c r="D4861" s="420">
        <f t="shared" si="80"/>
        <v>0.14400000000023283</v>
      </c>
      <c r="H4861" s="337"/>
      <c r="I4861" s="333"/>
      <c r="J4861" s="82">
        <v>33</v>
      </c>
      <c r="K4861" s="320">
        <v>3</v>
      </c>
    </row>
    <row r="4862" spans="1:11" x14ac:dyDescent="0.3">
      <c r="A4862" s="341">
        <v>43105.795140624999</v>
      </c>
      <c r="B4862" s="355">
        <v>35651.230000000003</v>
      </c>
      <c r="C4862" s="355">
        <f t="shared" si="78"/>
        <v>0.29100000000471482</v>
      </c>
      <c r="D4862" s="420">
        <f t="shared" si="80"/>
        <v>0.14550000000235741</v>
      </c>
      <c r="H4862" s="337"/>
      <c r="I4862" s="333"/>
      <c r="J4862" s="82">
        <v>34</v>
      </c>
      <c r="K4862" s="321">
        <v>4</v>
      </c>
    </row>
    <row r="4863" spans="1:11" x14ac:dyDescent="0.3">
      <c r="A4863" s="341">
        <v>43105.836807349537</v>
      </c>
      <c r="B4863" s="355">
        <v>35651.512000000002</v>
      </c>
      <c r="C4863" s="355">
        <f t="shared" si="78"/>
        <v>0.2819999999992433</v>
      </c>
      <c r="D4863" s="420">
        <f t="shared" si="80"/>
        <v>0.14099999999962165</v>
      </c>
      <c r="H4863" s="337"/>
      <c r="I4863" s="333"/>
      <c r="J4863" s="82">
        <v>35</v>
      </c>
      <c r="K4863" s="82">
        <v>1</v>
      </c>
    </row>
    <row r="4864" spans="1:11" x14ac:dyDescent="0.3">
      <c r="A4864" s="341">
        <v>43105.878474074074</v>
      </c>
      <c r="B4864" s="355">
        <v>35651.792000000001</v>
      </c>
      <c r="C4864" s="355">
        <f t="shared" si="78"/>
        <v>0.27999999999883585</v>
      </c>
      <c r="D4864" s="420">
        <f t="shared" si="80"/>
        <v>0.13999999999941792</v>
      </c>
      <c r="H4864" s="337"/>
      <c r="I4864" s="333"/>
      <c r="J4864" s="82">
        <v>36</v>
      </c>
      <c r="K4864" s="319">
        <v>2</v>
      </c>
    </row>
    <row r="4865" spans="1:11" x14ac:dyDescent="0.3">
      <c r="A4865" s="341">
        <v>43105.920140798611</v>
      </c>
      <c r="B4865" s="355">
        <v>35652.080000000002</v>
      </c>
      <c r="C4865" s="355">
        <f t="shared" si="78"/>
        <v>0.28800000000046566</v>
      </c>
      <c r="D4865" s="420">
        <f t="shared" si="80"/>
        <v>0.14400000000023283</v>
      </c>
      <c r="H4865" s="337"/>
      <c r="I4865" s="333"/>
      <c r="J4865" s="82">
        <v>37</v>
      </c>
      <c r="K4865" s="320">
        <v>3</v>
      </c>
    </row>
    <row r="4866" spans="1:11" x14ac:dyDescent="0.3">
      <c r="A4866" s="341">
        <v>43105.961807523148</v>
      </c>
      <c r="B4866" s="355">
        <v>35652.362999999998</v>
      </c>
      <c r="C4866" s="355">
        <f t="shared" si="78"/>
        <v>0.28299999999580905</v>
      </c>
      <c r="D4866" s="420">
        <f t="shared" si="80"/>
        <v>0.14149999999790452</v>
      </c>
      <c r="E4866" s="336">
        <f>SUM(C4843:C4866)*7.4805194805</f>
        <v>52.169142856967376</v>
      </c>
      <c r="F4866" s="324">
        <f>AVERAGE(D4843:D4866)</f>
        <v>0.14529166666655632</v>
      </c>
      <c r="G4866" s="324">
        <f>_xlfn.STDEV.S(D4843:D4866)</f>
        <v>3.7674713773170111E-3</v>
      </c>
      <c r="H4866" s="337"/>
      <c r="I4866" s="333"/>
      <c r="J4866" s="82">
        <v>38</v>
      </c>
      <c r="K4866" s="321">
        <v>4</v>
      </c>
    </row>
    <row r="4867" spans="1:11" x14ac:dyDescent="0.3">
      <c r="A4867" s="341">
        <v>43106.003474247686</v>
      </c>
      <c r="B4867" s="355">
        <v>35652.642</v>
      </c>
      <c r="C4867" s="355">
        <f t="shared" si="78"/>
        <v>0.2790000000022701</v>
      </c>
      <c r="D4867" s="420">
        <f t="shared" si="80"/>
        <v>0.13950000000113505</v>
      </c>
      <c r="H4867" s="337"/>
      <c r="I4867" s="333"/>
      <c r="J4867" s="82">
        <v>39</v>
      </c>
      <c r="K4867" s="82">
        <v>1</v>
      </c>
    </row>
    <row r="4868" spans="1:11" x14ac:dyDescent="0.3">
      <c r="A4868" s="341">
        <v>43106.045140972223</v>
      </c>
      <c r="B4868" s="355">
        <v>35652.93</v>
      </c>
      <c r="C4868" s="355">
        <f t="shared" si="78"/>
        <v>0.28800000000046566</v>
      </c>
      <c r="D4868" s="420">
        <f t="shared" si="80"/>
        <v>0.14400000000023283</v>
      </c>
      <c r="H4868" s="337"/>
      <c r="I4868" s="333"/>
      <c r="J4868" s="82">
        <v>40</v>
      </c>
      <c r="K4868" s="319">
        <v>2</v>
      </c>
    </row>
    <row r="4869" spans="1:11" x14ac:dyDescent="0.3">
      <c r="A4869" s="341">
        <v>43106.08680769676</v>
      </c>
      <c r="B4869" s="355">
        <v>35653.228000000003</v>
      </c>
      <c r="C4869" s="355">
        <f t="shared" si="78"/>
        <v>0.29800000000250293</v>
      </c>
      <c r="D4869" s="420">
        <f t="shared" si="80"/>
        <v>0.14900000000125146</v>
      </c>
      <c r="H4869" s="337"/>
      <c r="I4869" s="333"/>
      <c r="J4869" s="82">
        <v>41</v>
      </c>
      <c r="K4869" s="320">
        <v>3</v>
      </c>
    </row>
    <row r="4870" spans="1:11" x14ac:dyDescent="0.3">
      <c r="A4870" s="341">
        <v>43106.128474421297</v>
      </c>
      <c r="B4870" s="355">
        <v>35653.517</v>
      </c>
      <c r="C4870" s="355">
        <f t="shared" si="78"/>
        <v>0.28899999999703141</v>
      </c>
      <c r="D4870" s="420">
        <f t="shared" si="80"/>
        <v>0.1444999999985157</v>
      </c>
      <c r="H4870" s="337"/>
      <c r="I4870" s="333"/>
      <c r="J4870" s="82">
        <v>42</v>
      </c>
      <c r="K4870" s="321">
        <v>4</v>
      </c>
    </row>
    <row r="4871" spans="1:11" x14ac:dyDescent="0.3">
      <c r="A4871" s="341">
        <v>43106.170141145834</v>
      </c>
      <c r="B4871" s="355">
        <v>35653.800999999999</v>
      </c>
      <c r="C4871" s="355">
        <f t="shared" si="78"/>
        <v>0.28399999999965075</v>
      </c>
      <c r="D4871" s="420">
        <f t="shared" si="80"/>
        <v>0.14199999999982538</v>
      </c>
      <c r="H4871" s="337"/>
      <c r="I4871" s="333"/>
      <c r="J4871" s="82">
        <v>43</v>
      </c>
      <c r="K4871" s="82">
        <v>1</v>
      </c>
    </row>
    <row r="4872" spans="1:11" x14ac:dyDescent="0.3">
      <c r="A4872" s="341">
        <v>43106.211807870372</v>
      </c>
      <c r="B4872" s="355">
        <v>35654.101000000002</v>
      </c>
      <c r="C4872" s="355">
        <f t="shared" si="78"/>
        <v>0.30000000000291038</v>
      </c>
      <c r="D4872" s="420">
        <f t="shared" si="80"/>
        <v>0.15000000000145519</v>
      </c>
      <c r="H4872" s="337"/>
      <c r="I4872" s="333"/>
      <c r="J4872" s="82">
        <v>44</v>
      </c>
      <c r="K4872" s="319">
        <v>2</v>
      </c>
    </row>
    <row r="4873" spans="1:11" x14ac:dyDescent="0.3">
      <c r="A4873" s="341">
        <v>43106.253474594909</v>
      </c>
      <c r="B4873" s="355">
        <v>35654.400000000001</v>
      </c>
      <c r="C4873" s="355">
        <f t="shared" si="78"/>
        <v>0.29899999999906868</v>
      </c>
      <c r="D4873" s="420">
        <f t="shared" si="80"/>
        <v>0.14949999999953434</v>
      </c>
      <c r="H4873" s="337"/>
      <c r="I4873" s="333"/>
      <c r="J4873" s="82">
        <v>45</v>
      </c>
      <c r="K4873" s="320">
        <v>3</v>
      </c>
    </row>
    <row r="4874" spans="1:11" x14ac:dyDescent="0.3">
      <c r="A4874" s="341">
        <v>43106.295141319446</v>
      </c>
      <c r="B4874" s="355">
        <v>35654.690999999999</v>
      </c>
      <c r="C4874" s="355">
        <f t="shared" si="78"/>
        <v>0.29099999999743886</v>
      </c>
      <c r="D4874" s="420">
        <f t="shared" si="80"/>
        <v>0.14549999999871943</v>
      </c>
      <c r="H4874" s="337"/>
      <c r="I4874" s="333"/>
      <c r="J4874" s="82">
        <v>46</v>
      </c>
      <c r="K4874" s="321">
        <v>4</v>
      </c>
    </row>
    <row r="4875" spans="1:11" x14ac:dyDescent="0.3">
      <c r="A4875" s="341">
        <v>43106.336808043983</v>
      </c>
      <c r="B4875" s="355">
        <v>35654.987999999998</v>
      </c>
      <c r="C4875" s="355">
        <f t="shared" si="78"/>
        <v>0.29699999999866122</v>
      </c>
      <c r="D4875" s="420">
        <f t="shared" si="80"/>
        <v>0.14849999999933061</v>
      </c>
      <c r="H4875" s="337"/>
      <c r="I4875" s="333"/>
      <c r="J4875" s="82">
        <v>47</v>
      </c>
      <c r="K4875" s="82">
        <v>1</v>
      </c>
    </row>
    <row r="4876" spans="1:11" x14ac:dyDescent="0.3">
      <c r="A4876" s="341">
        <v>43106.37847476852</v>
      </c>
      <c r="B4876" s="355">
        <v>35655.285000000003</v>
      </c>
      <c r="C4876" s="355">
        <f t="shared" si="78"/>
        <v>0.29700000000593718</v>
      </c>
      <c r="D4876" s="420">
        <f t="shared" si="80"/>
        <v>0.14850000000296859</v>
      </c>
      <c r="H4876" s="337"/>
      <c r="I4876" s="333"/>
      <c r="J4876" s="82">
        <v>48</v>
      </c>
      <c r="K4876" s="319">
        <v>2</v>
      </c>
    </row>
    <row r="4877" spans="1:11" x14ac:dyDescent="0.3">
      <c r="A4877" s="341">
        <v>43106.420141493058</v>
      </c>
      <c r="B4877" s="355">
        <v>35655.572999999997</v>
      </c>
      <c r="C4877" s="355">
        <f t="shared" si="78"/>
        <v>0.2879999999931897</v>
      </c>
      <c r="D4877" s="420">
        <f t="shared" si="80"/>
        <v>0.14399999999659485</v>
      </c>
      <c r="H4877" s="337"/>
      <c r="I4877" s="333"/>
      <c r="J4877" s="82">
        <v>49</v>
      </c>
      <c r="K4877" s="320">
        <v>3</v>
      </c>
    </row>
    <row r="4878" spans="1:11" x14ac:dyDescent="0.3">
      <c r="A4878" s="341">
        <v>43106.461808217595</v>
      </c>
      <c r="B4878" s="355">
        <v>35655.858</v>
      </c>
      <c r="C4878" s="355">
        <f t="shared" si="78"/>
        <v>0.28500000000349246</v>
      </c>
      <c r="D4878" s="420">
        <f t="shared" si="80"/>
        <v>0.14250000000174623</v>
      </c>
      <c r="H4878" s="337"/>
      <c r="I4878" s="333"/>
      <c r="J4878" s="82">
        <v>50</v>
      </c>
      <c r="K4878" s="321">
        <v>4</v>
      </c>
    </row>
    <row r="4879" spans="1:11" x14ac:dyDescent="0.3">
      <c r="A4879" s="341">
        <v>43106.503474942132</v>
      </c>
      <c r="B4879" s="355">
        <v>35656.156999999999</v>
      </c>
      <c r="C4879" s="355">
        <f t="shared" si="78"/>
        <v>0.29899999999906868</v>
      </c>
      <c r="D4879" s="420">
        <f t="shared" si="80"/>
        <v>0.14949999999953434</v>
      </c>
      <c r="H4879" s="337"/>
      <c r="I4879" s="333"/>
      <c r="J4879" s="82">
        <v>51</v>
      </c>
      <c r="K4879" s="82">
        <v>1</v>
      </c>
    </row>
    <row r="4880" spans="1:11" x14ac:dyDescent="0.3">
      <c r="A4880" s="341">
        <v>43106.545141666669</v>
      </c>
      <c r="B4880" s="355">
        <v>35656.447999999997</v>
      </c>
      <c r="C4880" s="355">
        <f t="shared" si="78"/>
        <v>0.29099999999743886</v>
      </c>
      <c r="D4880" s="420">
        <f t="shared" si="80"/>
        <v>0.14549999999871943</v>
      </c>
      <c r="H4880" s="337"/>
      <c r="I4880" s="333"/>
      <c r="J4880" s="82">
        <v>52</v>
      </c>
      <c r="K4880" s="319">
        <v>2</v>
      </c>
    </row>
    <row r="4881" spans="1:11" x14ac:dyDescent="0.3">
      <c r="A4881" s="341">
        <v>43106.586808391206</v>
      </c>
      <c r="B4881" s="355">
        <v>35656.731</v>
      </c>
      <c r="C4881" s="355">
        <f t="shared" ref="C4881:C5135" si="81">B4881-B4880</f>
        <v>0.28300000000308501</v>
      </c>
      <c r="D4881" s="420">
        <f t="shared" si="80"/>
        <v>0.1415000000015425</v>
      </c>
      <c r="H4881" s="337"/>
      <c r="I4881" s="333"/>
      <c r="J4881" s="82">
        <v>53</v>
      </c>
      <c r="K4881" s="320">
        <v>3</v>
      </c>
    </row>
    <row r="4882" spans="1:11" x14ac:dyDescent="0.3">
      <c r="A4882" s="341">
        <v>43106.628475115744</v>
      </c>
      <c r="B4882" s="355">
        <v>35657.019999999997</v>
      </c>
      <c r="C4882" s="355">
        <f t="shared" si="81"/>
        <v>0.28899999999703141</v>
      </c>
      <c r="D4882" s="420">
        <f t="shared" si="80"/>
        <v>0.1444999999985157</v>
      </c>
      <c r="H4882" s="337"/>
      <c r="I4882" s="333"/>
      <c r="J4882" s="82">
        <v>54</v>
      </c>
      <c r="K4882" s="321">
        <v>4</v>
      </c>
    </row>
    <row r="4883" spans="1:11" x14ac:dyDescent="0.3">
      <c r="A4883" s="341">
        <v>43106.670141840281</v>
      </c>
      <c r="B4883" s="355">
        <v>35657.309000000001</v>
      </c>
      <c r="C4883" s="355">
        <f t="shared" si="81"/>
        <v>0.28900000000430737</v>
      </c>
      <c r="D4883" s="420">
        <f t="shared" si="80"/>
        <v>0.14450000000215368</v>
      </c>
      <c r="H4883" s="337"/>
      <c r="I4883" s="333"/>
      <c r="J4883" s="82">
        <v>55</v>
      </c>
      <c r="K4883" s="82">
        <v>1</v>
      </c>
    </row>
    <row r="4884" spans="1:11" x14ac:dyDescent="0.3">
      <c r="A4884" s="341">
        <v>43106.711808564818</v>
      </c>
      <c r="B4884" s="355">
        <v>35657.591</v>
      </c>
      <c r="C4884" s="355">
        <f t="shared" si="81"/>
        <v>0.2819999999992433</v>
      </c>
      <c r="D4884" s="420">
        <f t="shared" si="80"/>
        <v>0.14099999999962165</v>
      </c>
      <c r="H4884" s="337"/>
      <c r="I4884" s="333"/>
      <c r="J4884" s="82">
        <v>56</v>
      </c>
      <c r="K4884" s="319">
        <v>2</v>
      </c>
    </row>
    <row r="4885" spans="1:11" x14ac:dyDescent="0.3">
      <c r="A4885" s="341">
        <v>43106.753475289355</v>
      </c>
      <c r="B4885" s="355">
        <v>35657.870999999999</v>
      </c>
      <c r="C4885" s="355">
        <f t="shared" si="81"/>
        <v>0.27999999999883585</v>
      </c>
      <c r="D4885" s="420">
        <f t="shared" si="80"/>
        <v>0.13999999999941792</v>
      </c>
      <c r="H4885" s="337"/>
      <c r="I4885" s="333"/>
      <c r="J4885" s="82">
        <v>57</v>
      </c>
      <c r="K4885" s="320">
        <v>3</v>
      </c>
    </row>
    <row r="4886" spans="1:11" x14ac:dyDescent="0.3">
      <c r="A4886" s="341">
        <v>43106.795142013892</v>
      </c>
      <c r="B4886" s="355">
        <v>35658.161999999997</v>
      </c>
      <c r="C4886" s="355">
        <f t="shared" si="81"/>
        <v>0.29099999999743886</v>
      </c>
      <c r="D4886" s="420">
        <f t="shared" si="80"/>
        <v>0.14549999999871943</v>
      </c>
      <c r="H4886" s="337"/>
      <c r="I4886" s="333"/>
      <c r="J4886" s="82">
        <v>58</v>
      </c>
      <c r="K4886" s="321">
        <v>4</v>
      </c>
    </row>
    <row r="4887" spans="1:11" x14ac:dyDescent="0.3">
      <c r="A4887" s="341">
        <v>43106.836808738422</v>
      </c>
      <c r="B4887" s="355">
        <v>35658.442999999999</v>
      </c>
      <c r="C4887" s="355">
        <f t="shared" si="81"/>
        <v>0.28100000000267755</v>
      </c>
      <c r="D4887" s="420">
        <f t="shared" si="80"/>
        <v>0.14050000000133878</v>
      </c>
      <c r="H4887" s="337"/>
      <c r="I4887" s="333"/>
      <c r="J4887" s="82">
        <v>59</v>
      </c>
      <c r="K4887" s="82">
        <v>1</v>
      </c>
    </row>
    <row r="4888" spans="1:11" x14ac:dyDescent="0.3">
      <c r="A4888" s="341">
        <v>43106.87847546296</v>
      </c>
      <c r="B4888" s="355">
        <v>35658.722999999998</v>
      </c>
      <c r="C4888" s="355">
        <f t="shared" si="81"/>
        <v>0.27999999999883585</v>
      </c>
      <c r="D4888" s="420">
        <f t="shared" si="80"/>
        <v>0.13999999999941792</v>
      </c>
      <c r="H4888" s="337"/>
      <c r="I4888" s="333"/>
      <c r="J4888" s="82">
        <v>60</v>
      </c>
      <c r="K4888" s="319">
        <v>2</v>
      </c>
    </row>
    <row r="4889" spans="1:11" x14ac:dyDescent="0.3">
      <c r="A4889" s="341">
        <v>43106.920142187497</v>
      </c>
      <c r="B4889" s="355">
        <v>35659.01</v>
      </c>
      <c r="C4889" s="355">
        <f t="shared" si="81"/>
        <v>0.28700000000389991</v>
      </c>
      <c r="D4889" s="420">
        <f t="shared" si="80"/>
        <v>0.14350000000194996</v>
      </c>
      <c r="H4889" s="337"/>
      <c r="I4889" s="333"/>
      <c r="J4889" s="82">
        <v>61</v>
      </c>
      <c r="K4889" s="320">
        <v>3</v>
      </c>
    </row>
    <row r="4890" spans="1:11" x14ac:dyDescent="0.3">
      <c r="A4890" s="341">
        <v>43106.961808912034</v>
      </c>
      <c r="B4890" s="355">
        <v>35659.298999999999</v>
      </c>
      <c r="C4890" s="355">
        <f t="shared" si="81"/>
        <v>0.28899999999703141</v>
      </c>
      <c r="D4890" s="420">
        <f t="shared" si="80"/>
        <v>0.1444999999985157</v>
      </c>
      <c r="E4890" s="336">
        <f>SUM(C4867:C4890)*7.4805194805</f>
        <v>51.884883116759319</v>
      </c>
      <c r="F4890" s="324">
        <f>AVERAGE(D4867:D4890)</f>
        <v>0.14450000000003152</v>
      </c>
      <c r="G4890" s="324">
        <f>_xlfn.STDEV.S(D4867:D4890)</f>
        <v>3.2969023670029233E-3</v>
      </c>
      <c r="H4890" s="337"/>
      <c r="I4890" s="333"/>
      <c r="J4890" s="82">
        <v>62</v>
      </c>
      <c r="K4890" s="321">
        <v>4</v>
      </c>
    </row>
    <row r="4891" spans="1:11" x14ac:dyDescent="0.3">
      <c r="A4891" s="341">
        <v>43107.003475636571</v>
      </c>
      <c r="B4891" s="355">
        <v>35659.580999999998</v>
      </c>
      <c r="C4891" s="355">
        <f t="shared" si="81"/>
        <v>0.2819999999992433</v>
      </c>
      <c r="D4891" s="420">
        <f t="shared" si="80"/>
        <v>0.14099999999962165</v>
      </c>
      <c r="H4891" s="337"/>
      <c r="I4891" s="333"/>
      <c r="J4891" s="82">
        <v>63</v>
      </c>
      <c r="K4891" s="82">
        <v>1</v>
      </c>
    </row>
    <row r="4892" spans="1:11" x14ac:dyDescent="0.3">
      <c r="A4892" s="341">
        <v>43107.045142361108</v>
      </c>
      <c r="B4892" s="355">
        <v>35659.868000000002</v>
      </c>
      <c r="C4892" s="355">
        <f t="shared" si="81"/>
        <v>0.28700000000389991</v>
      </c>
      <c r="D4892" s="420">
        <f t="shared" si="80"/>
        <v>0.14350000000194996</v>
      </c>
      <c r="H4892" s="337"/>
      <c r="I4892" s="333"/>
      <c r="J4892" s="82">
        <v>64</v>
      </c>
      <c r="K4892" s="319">
        <v>2</v>
      </c>
    </row>
    <row r="4893" spans="1:11" x14ac:dyDescent="0.3">
      <c r="A4893" s="341">
        <v>43107.086809085646</v>
      </c>
      <c r="B4893" s="355">
        <v>35660.159</v>
      </c>
      <c r="C4893" s="355">
        <f t="shared" si="81"/>
        <v>0.29099999999743886</v>
      </c>
      <c r="D4893" s="420">
        <f t="shared" si="80"/>
        <v>0.14549999999871943</v>
      </c>
      <c r="H4893" s="337"/>
      <c r="I4893" s="333"/>
      <c r="J4893" s="82">
        <v>65</v>
      </c>
      <c r="K4893" s="320">
        <v>3</v>
      </c>
    </row>
    <row r="4894" spans="1:11" x14ac:dyDescent="0.3">
      <c r="A4894" s="341">
        <v>43107.128475810183</v>
      </c>
      <c r="B4894" s="355">
        <v>35660.447</v>
      </c>
      <c r="C4894" s="355">
        <f t="shared" si="81"/>
        <v>0.28800000000046566</v>
      </c>
      <c r="D4894" s="420">
        <f t="shared" si="80"/>
        <v>0.14400000000023283</v>
      </c>
      <c r="H4894" s="337"/>
      <c r="I4894" s="333"/>
      <c r="J4894" s="82">
        <v>66</v>
      </c>
      <c r="K4894" s="321">
        <v>4</v>
      </c>
    </row>
    <row r="4895" spans="1:11" x14ac:dyDescent="0.3">
      <c r="A4895" s="341">
        <v>43107.17014253472</v>
      </c>
      <c r="B4895" s="355">
        <v>35660.731</v>
      </c>
      <c r="C4895" s="355">
        <f t="shared" si="81"/>
        <v>0.28399999999965075</v>
      </c>
      <c r="D4895" s="420">
        <f t="shared" si="80"/>
        <v>0.14199999999982538</v>
      </c>
      <c r="H4895" s="337"/>
      <c r="I4895" s="333"/>
      <c r="J4895" s="82">
        <v>67</v>
      </c>
      <c r="K4895" s="82">
        <v>1</v>
      </c>
    </row>
    <row r="4896" spans="1:11" x14ac:dyDescent="0.3">
      <c r="A4896" s="341">
        <v>43107.211809259257</v>
      </c>
      <c r="B4896" s="355">
        <v>35661.029000000002</v>
      </c>
      <c r="C4896" s="355">
        <f t="shared" si="81"/>
        <v>0.29800000000250293</v>
      </c>
      <c r="D4896" s="420">
        <f t="shared" si="80"/>
        <v>0.14900000000125146</v>
      </c>
      <c r="H4896" s="337"/>
      <c r="I4896" s="333"/>
      <c r="J4896" s="82">
        <v>68</v>
      </c>
      <c r="K4896" s="319">
        <v>2</v>
      </c>
    </row>
    <row r="4897" spans="1:11" x14ac:dyDescent="0.3">
      <c r="A4897" s="341">
        <v>43107.253475983794</v>
      </c>
      <c r="B4897" s="355">
        <v>35661.328999999998</v>
      </c>
      <c r="C4897" s="355">
        <f t="shared" si="81"/>
        <v>0.29999999999563443</v>
      </c>
      <c r="D4897" s="420">
        <f t="shared" si="80"/>
        <v>0.14999999999781721</v>
      </c>
      <c r="H4897" s="337"/>
      <c r="I4897" s="333"/>
      <c r="J4897" s="82">
        <v>69</v>
      </c>
      <c r="K4897" s="320">
        <v>3</v>
      </c>
    </row>
    <row r="4898" spans="1:11" x14ac:dyDescent="0.3">
      <c r="A4898" s="341">
        <v>43107.295142708332</v>
      </c>
      <c r="B4898" s="355">
        <v>35661.618000000002</v>
      </c>
      <c r="C4898" s="355">
        <f t="shared" si="81"/>
        <v>0.28900000000430737</v>
      </c>
      <c r="D4898" s="420">
        <f t="shared" si="80"/>
        <v>0.14450000000215368</v>
      </c>
      <c r="H4898" s="337"/>
      <c r="I4898" s="333"/>
      <c r="J4898" s="82">
        <v>70</v>
      </c>
      <c r="K4898" s="321">
        <v>4</v>
      </c>
    </row>
    <row r="4899" spans="1:11" x14ac:dyDescent="0.3">
      <c r="A4899" s="341">
        <v>43107.336809432869</v>
      </c>
      <c r="B4899" s="355">
        <v>35661.906999999999</v>
      </c>
      <c r="C4899" s="355">
        <f t="shared" si="81"/>
        <v>0.28899999999703141</v>
      </c>
      <c r="D4899" s="420">
        <f t="shared" si="80"/>
        <v>0.1444999999985157</v>
      </c>
      <c r="H4899" s="337"/>
      <c r="I4899" s="333"/>
      <c r="J4899" s="82">
        <v>71</v>
      </c>
      <c r="K4899" s="82">
        <v>1</v>
      </c>
    </row>
    <row r="4900" spans="1:11" x14ac:dyDescent="0.3">
      <c r="A4900" s="341">
        <v>43107.378476157406</v>
      </c>
      <c r="B4900" s="355">
        <v>35662.209000000003</v>
      </c>
      <c r="C4900" s="355">
        <f t="shared" si="81"/>
        <v>0.30200000000331784</v>
      </c>
      <c r="D4900" s="420">
        <f t="shared" si="80"/>
        <v>0.15100000000165892</v>
      </c>
      <c r="H4900" s="337"/>
      <c r="I4900" s="333"/>
      <c r="J4900" s="82">
        <v>72</v>
      </c>
      <c r="K4900" s="319">
        <v>2</v>
      </c>
    </row>
    <row r="4901" spans="1:11" x14ac:dyDescent="0.3">
      <c r="A4901" s="341">
        <v>43107.420142881943</v>
      </c>
      <c r="B4901" s="355">
        <v>35662.502</v>
      </c>
      <c r="C4901" s="355">
        <f t="shared" si="81"/>
        <v>0.29299999999784632</v>
      </c>
      <c r="D4901" s="420">
        <f t="shared" si="80"/>
        <v>0.14649999999892316</v>
      </c>
      <c r="H4901" s="337"/>
      <c r="I4901" s="333"/>
      <c r="J4901" s="82">
        <v>73</v>
      </c>
      <c r="K4901" s="320">
        <v>3</v>
      </c>
    </row>
    <row r="4902" spans="1:11" x14ac:dyDescent="0.3">
      <c r="A4902" s="341">
        <v>43107.461809606481</v>
      </c>
      <c r="B4902" s="355">
        <v>35662.785000000003</v>
      </c>
      <c r="C4902" s="355">
        <f t="shared" si="81"/>
        <v>0.28300000000308501</v>
      </c>
      <c r="D4902" s="420">
        <f t="shared" si="80"/>
        <v>0.1415000000015425</v>
      </c>
      <c r="H4902" s="337"/>
      <c r="I4902" s="333"/>
      <c r="J4902" s="82">
        <v>74</v>
      </c>
      <c r="K4902" s="321">
        <v>4</v>
      </c>
    </row>
    <row r="4903" spans="1:11" x14ac:dyDescent="0.3">
      <c r="A4903" s="341">
        <v>43107.503476331018</v>
      </c>
      <c r="B4903" s="355">
        <v>35663.080999999998</v>
      </c>
      <c r="C4903" s="355">
        <f t="shared" si="81"/>
        <v>0.29599999999481952</v>
      </c>
      <c r="D4903" s="420">
        <f t="shared" si="80"/>
        <v>0.14799999999740976</v>
      </c>
      <c r="H4903" s="337"/>
      <c r="I4903" s="333"/>
      <c r="J4903" s="82">
        <v>75</v>
      </c>
      <c r="K4903" s="82">
        <v>1</v>
      </c>
    </row>
    <row r="4904" spans="1:11" x14ac:dyDescent="0.3">
      <c r="A4904" s="341">
        <v>43107.545143055555</v>
      </c>
      <c r="B4904" s="355">
        <v>35663.373</v>
      </c>
      <c r="C4904" s="355">
        <f t="shared" si="81"/>
        <v>0.29200000000128057</v>
      </c>
      <c r="D4904" s="420">
        <f t="shared" si="80"/>
        <v>0.14600000000064028</v>
      </c>
      <c r="H4904" s="337"/>
      <c r="I4904" s="333"/>
      <c r="J4904" s="82">
        <v>76</v>
      </c>
      <c r="K4904" s="319">
        <v>2</v>
      </c>
    </row>
    <row r="4905" spans="1:11" x14ac:dyDescent="0.3">
      <c r="A4905" s="341">
        <v>43107.586809780092</v>
      </c>
      <c r="B4905" s="355">
        <v>35663.658000000003</v>
      </c>
      <c r="C4905" s="355">
        <f t="shared" si="81"/>
        <v>0.28500000000349246</v>
      </c>
      <c r="D4905" s="420">
        <f t="shared" si="80"/>
        <v>0.14250000000174623</v>
      </c>
      <c r="H4905" s="337"/>
      <c r="I4905" s="333"/>
      <c r="J4905" s="82">
        <v>77</v>
      </c>
      <c r="K4905" s="320">
        <v>3</v>
      </c>
    </row>
    <row r="4906" spans="1:11" x14ac:dyDescent="0.3">
      <c r="A4906" s="341">
        <v>43107.628476504629</v>
      </c>
      <c r="B4906" s="355">
        <v>35663.947999999997</v>
      </c>
      <c r="C4906" s="355">
        <f t="shared" si="81"/>
        <v>0.28999999999359716</v>
      </c>
      <c r="D4906" s="420">
        <f t="shared" si="80"/>
        <v>0.14499999999679858</v>
      </c>
      <c r="H4906" s="337"/>
      <c r="I4906" s="333"/>
      <c r="J4906" s="82">
        <v>78</v>
      </c>
      <c r="K4906" s="321">
        <v>4</v>
      </c>
    </row>
    <row r="4907" spans="1:11" x14ac:dyDescent="0.3">
      <c r="A4907" s="341">
        <v>43107.670143229167</v>
      </c>
      <c r="B4907" s="355">
        <v>35664.245000000003</v>
      </c>
      <c r="C4907" s="355">
        <f t="shared" si="81"/>
        <v>0.29700000000593718</v>
      </c>
      <c r="D4907" s="420">
        <f t="shared" si="80"/>
        <v>0.14850000000296859</v>
      </c>
      <c r="H4907" s="337"/>
      <c r="I4907" s="333"/>
      <c r="J4907" s="82">
        <v>79</v>
      </c>
      <c r="K4907" s="82">
        <v>1</v>
      </c>
    </row>
    <row r="4908" spans="1:11" x14ac:dyDescent="0.3">
      <c r="A4908" s="341">
        <v>43107.711809953704</v>
      </c>
      <c r="B4908" s="355">
        <v>35664.531999999999</v>
      </c>
      <c r="C4908" s="355">
        <f t="shared" si="81"/>
        <v>0.28699999999662396</v>
      </c>
      <c r="D4908" s="420">
        <f t="shared" si="80"/>
        <v>0.14349999999831198</v>
      </c>
      <c r="H4908" s="337"/>
      <c r="I4908" s="333"/>
      <c r="J4908" s="82">
        <v>80</v>
      </c>
      <c r="K4908" s="319">
        <v>2</v>
      </c>
    </row>
    <row r="4909" spans="1:11" x14ac:dyDescent="0.3">
      <c r="A4909" s="341">
        <v>43107.753476678241</v>
      </c>
      <c r="B4909" s="355">
        <v>35664.817999999999</v>
      </c>
      <c r="C4909" s="355">
        <f t="shared" si="81"/>
        <v>0.28600000000005821</v>
      </c>
      <c r="D4909" s="420">
        <f t="shared" si="80"/>
        <v>0.1430000000000291</v>
      </c>
      <c r="H4909" s="337"/>
      <c r="I4909" s="333"/>
      <c r="J4909" s="82">
        <v>81</v>
      </c>
      <c r="K4909" s="320">
        <v>3</v>
      </c>
    </row>
    <row r="4910" spans="1:11" x14ac:dyDescent="0.3">
      <c r="A4910" s="341">
        <v>43107.795143402778</v>
      </c>
      <c r="B4910" s="355">
        <v>35665.108999999997</v>
      </c>
      <c r="C4910" s="355">
        <f t="shared" si="81"/>
        <v>0.29099999999743886</v>
      </c>
      <c r="D4910" s="420">
        <f t="shared" si="80"/>
        <v>0.14549999999871943</v>
      </c>
      <c r="H4910" s="337"/>
      <c r="I4910" s="333"/>
      <c r="J4910" s="82">
        <v>82</v>
      </c>
      <c r="K4910" s="321">
        <v>4</v>
      </c>
    </row>
    <row r="4911" spans="1:11" x14ac:dyDescent="0.3">
      <c r="A4911" s="341">
        <v>43107.836810127315</v>
      </c>
      <c r="B4911" s="355">
        <v>35665.392</v>
      </c>
      <c r="C4911" s="355">
        <f t="shared" si="81"/>
        <v>0.28300000000308501</v>
      </c>
      <c r="D4911" s="420">
        <f t="shared" si="80"/>
        <v>0.1415000000015425</v>
      </c>
      <c r="H4911" s="337"/>
      <c r="I4911" s="333"/>
      <c r="J4911" s="82">
        <v>83</v>
      </c>
      <c r="K4911" s="82">
        <v>1</v>
      </c>
    </row>
    <row r="4912" spans="1:11" x14ac:dyDescent="0.3">
      <c r="A4912" s="341">
        <v>43107.878476851853</v>
      </c>
      <c r="B4912" s="355">
        <v>35665.671999999999</v>
      </c>
      <c r="C4912" s="355">
        <f t="shared" si="81"/>
        <v>0.27999999999883585</v>
      </c>
      <c r="D4912" s="420">
        <f t="shared" si="80"/>
        <v>0.13999999999941792</v>
      </c>
      <c r="H4912" s="337"/>
      <c r="I4912" s="333"/>
      <c r="J4912" s="82">
        <v>84</v>
      </c>
      <c r="K4912" s="319">
        <v>2</v>
      </c>
    </row>
    <row r="4913" spans="1:12" x14ac:dyDescent="0.3">
      <c r="A4913" s="341">
        <v>43107.92014357639</v>
      </c>
      <c r="B4913" s="355">
        <v>35665.96</v>
      </c>
      <c r="C4913" s="355">
        <f t="shared" si="81"/>
        <v>0.28800000000046566</v>
      </c>
      <c r="D4913" s="420">
        <f t="shared" si="80"/>
        <v>0.14400000000023283</v>
      </c>
      <c r="H4913" s="337"/>
      <c r="I4913" s="333"/>
      <c r="J4913" s="82">
        <v>85</v>
      </c>
      <c r="K4913" s="320">
        <v>3</v>
      </c>
    </row>
    <row r="4914" spans="1:12" x14ac:dyDescent="0.3">
      <c r="A4914" s="369">
        <v>43107.961810300927</v>
      </c>
      <c r="B4914" s="356">
        <v>35666.25</v>
      </c>
      <c r="C4914" s="356">
        <f t="shared" si="81"/>
        <v>0.29000000000087311</v>
      </c>
      <c r="D4914" s="418">
        <f t="shared" si="80"/>
        <v>0.14500000000043656</v>
      </c>
      <c r="E4914" s="336">
        <f>SUM(C4891:C4914)*7.4805194805</f>
        <v>51.99709090896247</v>
      </c>
      <c r="F4914" s="324">
        <f>AVERAGE(D4891:D4914)</f>
        <v>0.14481250000001941</v>
      </c>
      <c r="G4914" s="324">
        <f>_xlfn.STDEV.S(D4891:D4914)</f>
        <v>2.8960711766569977E-3</v>
      </c>
      <c r="H4914" s="343"/>
      <c r="I4914" s="344">
        <f>AVERAGE(D4740:D4914)</f>
        <v>0.14474107142857628</v>
      </c>
      <c r="J4914" s="82">
        <v>86</v>
      </c>
      <c r="K4914" s="321">
        <v>4</v>
      </c>
    </row>
    <row r="4915" spans="1:12" x14ac:dyDescent="0.3">
      <c r="A4915" s="341">
        <v>43108.003477025464</v>
      </c>
      <c r="B4915" s="355">
        <v>35666.531999999999</v>
      </c>
      <c r="C4915" s="355">
        <f t="shared" si="81"/>
        <v>0.2819999999992433</v>
      </c>
      <c r="D4915" s="420">
        <f t="shared" si="80"/>
        <v>0.14099999999962165</v>
      </c>
      <c r="H4915" s="337"/>
      <c r="I4915" s="333"/>
      <c r="J4915" s="82">
        <v>87</v>
      </c>
      <c r="K4915" s="82">
        <v>1</v>
      </c>
    </row>
    <row r="4916" spans="1:12" x14ac:dyDescent="0.3">
      <c r="A4916" s="341">
        <v>43108.045143750001</v>
      </c>
      <c r="B4916" s="355">
        <v>35666.815000000002</v>
      </c>
      <c r="C4916" s="355">
        <f t="shared" si="81"/>
        <v>0.28300000000308501</v>
      </c>
      <c r="D4916" s="420">
        <f t="shared" si="80"/>
        <v>0.1415000000015425</v>
      </c>
      <c r="H4916" s="337"/>
      <c r="I4916" s="333"/>
      <c r="J4916" s="82">
        <v>88</v>
      </c>
      <c r="K4916" s="319">
        <v>2</v>
      </c>
    </row>
    <row r="4917" spans="1:12" x14ac:dyDescent="0.3">
      <c r="A4917" s="341">
        <v>43108.086810474539</v>
      </c>
      <c r="B4917" s="355">
        <v>35667.114000000001</v>
      </c>
      <c r="C4917" s="355">
        <f t="shared" si="81"/>
        <v>0.29899999999906868</v>
      </c>
      <c r="D4917" s="420">
        <f t="shared" si="80"/>
        <v>0.14949999999953434</v>
      </c>
      <c r="H4917" s="337"/>
      <c r="I4917" s="333"/>
      <c r="J4917" s="82">
        <v>89</v>
      </c>
      <c r="K4917" s="320">
        <v>3</v>
      </c>
    </row>
    <row r="4918" spans="1:12" x14ac:dyDescent="0.3">
      <c r="A4918" s="341">
        <v>43108.128477199076</v>
      </c>
      <c r="B4918" s="355">
        <v>35667.408000000003</v>
      </c>
      <c r="C4918" s="355">
        <f t="shared" si="81"/>
        <v>0.29400000000168802</v>
      </c>
      <c r="D4918" s="420">
        <f t="shared" si="80"/>
        <v>0.14700000000084401</v>
      </c>
      <c r="H4918" s="337"/>
      <c r="I4918" s="333"/>
      <c r="J4918" s="82">
        <v>90</v>
      </c>
      <c r="K4918" s="321">
        <v>4</v>
      </c>
    </row>
    <row r="4919" spans="1:12" x14ac:dyDescent="0.3">
      <c r="A4919" s="341">
        <v>43108.170143923613</v>
      </c>
      <c r="B4919" s="355">
        <v>35667.692999999999</v>
      </c>
      <c r="C4919" s="355">
        <f t="shared" si="81"/>
        <v>0.2849999999962165</v>
      </c>
      <c r="D4919" s="420">
        <f t="shared" si="80"/>
        <v>0.14249999999810825</v>
      </c>
      <c r="H4919" s="337"/>
      <c r="I4919" s="333"/>
      <c r="J4919" s="82">
        <v>91</v>
      </c>
      <c r="K4919" s="82">
        <v>1</v>
      </c>
    </row>
    <row r="4920" spans="1:12" x14ac:dyDescent="0.3">
      <c r="A4920" s="341">
        <v>43108.21181064815</v>
      </c>
      <c r="B4920" s="355">
        <v>35667.989000000001</v>
      </c>
      <c r="C4920" s="355">
        <f t="shared" si="81"/>
        <v>0.29600000000209548</v>
      </c>
      <c r="D4920" s="420">
        <f t="shared" si="80"/>
        <v>0.14800000000104774</v>
      </c>
      <c r="H4920" s="337"/>
      <c r="I4920" s="333"/>
      <c r="J4920" s="82">
        <v>92</v>
      </c>
      <c r="K4920" s="319">
        <v>2</v>
      </c>
    </row>
    <row r="4921" spans="1:12" x14ac:dyDescent="0.3">
      <c r="A4921" s="341">
        <v>43108.253477372687</v>
      </c>
      <c r="B4921" s="355">
        <v>35668.288999999997</v>
      </c>
      <c r="C4921" s="355">
        <f t="shared" si="81"/>
        <v>0.29999999999563443</v>
      </c>
      <c r="D4921" s="420">
        <f t="shared" si="80"/>
        <v>0.14999999999781721</v>
      </c>
      <c r="H4921" s="337"/>
      <c r="I4921" s="333"/>
      <c r="J4921" s="82">
        <v>93</v>
      </c>
      <c r="K4921" s="320">
        <v>3</v>
      </c>
    </row>
    <row r="4922" spans="1:12" x14ac:dyDescent="0.3">
      <c r="A4922" s="341">
        <v>43108.295144097225</v>
      </c>
      <c r="B4922" s="355">
        <v>35668.584999999999</v>
      </c>
      <c r="C4922" s="355">
        <f t="shared" si="81"/>
        <v>0.29600000000209548</v>
      </c>
      <c r="D4922" s="420">
        <f t="shared" si="80"/>
        <v>0.14800000000104774</v>
      </c>
      <c r="H4922" s="337"/>
      <c r="I4922" s="333"/>
      <c r="J4922" s="82">
        <v>94</v>
      </c>
      <c r="K4922" s="321">
        <v>4</v>
      </c>
    </row>
    <row r="4923" spans="1:12" x14ac:dyDescent="0.3">
      <c r="A4923" s="341">
        <v>43108.336810821762</v>
      </c>
      <c r="B4923" s="355">
        <v>35668.877</v>
      </c>
      <c r="C4923" s="355">
        <f t="shared" si="81"/>
        <v>0.29200000000128057</v>
      </c>
      <c r="D4923" s="420">
        <f t="shared" si="80"/>
        <v>0.14600000000064028</v>
      </c>
      <c r="H4923" s="337"/>
      <c r="I4923" s="333"/>
      <c r="J4923" s="82">
        <v>95</v>
      </c>
      <c r="K4923" s="82">
        <v>1</v>
      </c>
    </row>
    <row r="4924" spans="1:12" x14ac:dyDescent="0.3">
      <c r="A4924" s="341">
        <v>43108.401388888888</v>
      </c>
      <c r="B4924" s="355">
        <v>35669.178999999996</v>
      </c>
      <c r="C4924" s="355">
        <f t="shared" si="81"/>
        <v>0.30199999999604188</v>
      </c>
      <c r="D4924" s="420">
        <f t="shared" si="80"/>
        <v>0.15099999999802094</v>
      </c>
      <c r="H4924" s="337"/>
      <c r="I4924" s="333"/>
      <c r="J4924" s="82">
        <v>1</v>
      </c>
      <c r="K4924" s="319">
        <v>2</v>
      </c>
      <c r="L4924" s="345" t="s">
        <v>313</v>
      </c>
    </row>
    <row r="4925" spans="1:12" x14ac:dyDescent="0.3">
      <c r="A4925" s="341">
        <v>43108.443055555559</v>
      </c>
      <c r="B4925" s="355">
        <v>35669.472000000002</v>
      </c>
      <c r="C4925" s="355">
        <f t="shared" si="81"/>
        <v>0.29300000000512227</v>
      </c>
      <c r="D4925" s="420">
        <f t="shared" si="80"/>
        <v>0.14650000000256114</v>
      </c>
      <c r="H4925" s="337"/>
      <c r="I4925" s="333"/>
      <c r="J4925" s="82">
        <v>2</v>
      </c>
      <c r="K4925" s="320">
        <v>3</v>
      </c>
    </row>
    <row r="4926" spans="1:12" x14ac:dyDescent="0.3">
      <c r="A4926" s="341">
        <v>43108.484722222223</v>
      </c>
      <c r="B4926" s="355">
        <v>35669.752999999997</v>
      </c>
      <c r="C4926" s="355">
        <f t="shared" si="81"/>
        <v>0.28099999999540159</v>
      </c>
      <c r="D4926" s="420">
        <f t="shared" si="80"/>
        <v>0.1404999999977008</v>
      </c>
      <c r="H4926" s="337"/>
      <c r="I4926" s="333"/>
      <c r="J4926" s="82">
        <v>3</v>
      </c>
      <c r="K4926" s="321">
        <v>4</v>
      </c>
    </row>
    <row r="4927" spans="1:12" x14ac:dyDescent="0.3">
      <c r="A4927" s="341">
        <v>43108.526388888888</v>
      </c>
      <c r="B4927" s="355">
        <v>35670.046999999999</v>
      </c>
      <c r="C4927" s="355">
        <f t="shared" si="81"/>
        <v>0.29400000000168802</v>
      </c>
      <c r="D4927" s="420">
        <f t="shared" si="80"/>
        <v>0.14700000000084401</v>
      </c>
      <c r="H4927" s="337"/>
      <c r="I4927" s="333"/>
      <c r="J4927" s="82">
        <v>4</v>
      </c>
      <c r="K4927" s="82">
        <v>1</v>
      </c>
    </row>
    <row r="4928" spans="1:12" x14ac:dyDescent="0.3">
      <c r="A4928" s="341">
        <v>43108.568055555559</v>
      </c>
      <c r="B4928" s="355">
        <v>35670.341999999997</v>
      </c>
      <c r="C4928" s="355">
        <f t="shared" si="81"/>
        <v>0.29499999999825377</v>
      </c>
      <c r="D4928" s="420">
        <f t="shared" si="80"/>
        <v>0.14749999999912689</v>
      </c>
      <c r="H4928" s="337"/>
      <c r="I4928" s="333"/>
      <c r="J4928" s="82">
        <v>5</v>
      </c>
      <c r="K4928" s="319">
        <v>2</v>
      </c>
    </row>
    <row r="4929" spans="1:11" x14ac:dyDescent="0.3">
      <c r="A4929" s="341">
        <v>43108.609722222223</v>
      </c>
      <c r="B4929" s="355">
        <v>35670.629999999997</v>
      </c>
      <c r="C4929" s="355">
        <f t="shared" si="81"/>
        <v>0.28800000000046566</v>
      </c>
      <c r="D4929" s="420">
        <f t="shared" si="80"/>
        <v>0.14400000000023283</v>
      </c>
      <c r="H4929" s="337"/>
      <c r="I4929" s="333"/>
      <c r="J4929" s="82">
        <v>6</v>
      </c>
      <c r="K4929" s="320">
        <v>3</v>
      </c>
    </row>
    <row r="4930" spans="1:11" x14ac:dyDescent="0.3">
      <c r="A4930" s="341">
        <v>43108.651388888888</v>
      </c>
      <c r="B4930" s="355">
        <v>35670.917999999998</v>
      </c>
      <c r="C4930" s="355">
        <f t="shared" si="81"/>
        <v>0.28800000000046566</v>
      </c>
      <c r="D4930" s="420">
        <f t="shared" si="80"/>
        <v>0.14400000000023283</v>
      </c>
      <c r="H4930" s="337"/>
      <c r="I4930" s="333"/>
      <c r="J4930" s="82">
        <v>7</v>
      </c>
      <c r="K4930" s="321">
        <v>4</v>
      </c>
    </row>
    <row r="4931" spans="1:11" x14ac:dyDescent="0.3">
      <c r="A4931" s="341">
        <v>43108.693055555559</v>
      </c>
      <c r="B4931" s="355">
        <v>35671.212</v>
      </c>
      <c r="C4931" s="355">
        <f t="shared" si="81"/>
        <v>0.29400000000168802</v>
      </c>
      <c r="D4931" s="420">
        <f t="shared" si="80"/>
        <v>0.14700000000084401</v>
      </c>
      <c r="H4931" s="337"/>
      <c r="I4931" s="333"/>
      <c r="J4931" s="82">
        <v>8</v>
      </c>
      <c r="K4931" s="82">
        <v>1</v>
      </c>
    </row>
    <row r="4932" spans="1:11" x14ac:dyDescent="0.3">
      <c r="A4932" s="341">
        <v>43108.734722222223</v>
      </c>
      <c r="B4932" s="355">
        <v>35671.5</v>
      </c>
      <c r="C4932" s="355">
        <f t="shared" si="81"/>
        <v>0.28800000000046566</v>
      </c>
      <c r="D4932" s="420">
        <f t="shared" si="80"/>
        <v>0.14400000000023283</v>
      </c>
      <c r="H4932" s="337"/>
      <c r="I4932" s="333"/>
      <c r="J4932" s="82">
        <v>9</v>
      </c>
      <c r="K4932" s="319">
        <v>2</v>
      </c>
    </row>
    <row r="4933" spans="1:11" x14ac:dyDescent="0.3">
      <c r="A4933" s="341">
        <v>43108.776388888888</v>
      </c>
      <c r="B4933" s="355">
        <v>35671.78</v>
      </c>
      <c r="C4933" s="355">
        <f t="shared" si="81"/>
        <v>0.27999999999883585</v>
      </c>
      <c r="D4933" s="420">
        <f t="shared" si="80"/>
        <v>0.13999999999941792</v>
      </c>
      <c r="H4933" s="337"/>
      <c r="I4933" s="333"/>
      <c r="J4933" s="82">
        <v>10</v>
      </c>
      <c r="K4933" s="320">
        <v>3</v>
      </c>
    </row>
    <row r="4934" spans="1:11" x14ac:dyDescent="0.3">
      <c r="A4934" s="341">
        <v>43108.818055555559</v>
      </c>
      <c r="B4934" s="355">
        <v>35672.067000000003</v>
      </c>
      <c r="C4934" s="355">
        <f t="shared" si="81"/>
        <v>0.28700000000389991</v>
      </c>
      <c r="D4934" s="420">
        <f t="shared" si="80"/>
        <v>0.14350000000194996</v>
      </c>
      <c r="H4934" s="337"/>
      <c r="I4934" s="333"/>
      <c r="J4934" s="82">
        <v>11</v>
      </c>
      <c r="K4934" s="321">
        <v>4</v>
      </c>
    </row>
    <row r="4935" spans="1:11" x14ac:dyDescent="0.3">
      <c r="A4935" s="341">
        <v>43108.859722222223</v>
      </c>
      <c r="B4935" s="355">
        <v>35672.347999999998</v>
      </c>
      <c r="C4935" s="355">
        <f t="shared" si="81"/>
        <v>0.28099999999540159</v>
      </c>
      <c r="D4935" s="420">
        <f t="shared" si="80"/>
        <v>0.1404999999977008</v>
      </c>
      <c r="H4935" s="337"/>
      <c r="I4935" s="333"/>
      <c r="J4935" s="82">
        <v>12</v>
      </c>
      <c r="K4935" s="82">
        <v>1</v>
      </c>
    </row>
    <row r="4936" spans="1:11" x14ac:dyDescent="0.3">
      <c r="A4936" s="341">
        <v>43108.901388888888</v>
      </c>
      <c r="B4936" s="355">
        <v>35672.620999999999</v>
      </c>
      <c r="C4936" s="355">
        <f t="shared" si="81"/>
        <v>0.27300000000104774</v>
      </c>
      <c r="D4936" s="420">
        <f t="shared" si="80"/>
        <v>0.13650000000052387</v>
      </c>
      <c r="H4936" s="337"/>
      <c r="I4936" s="333"/>
      <c r="J4936" s="82">
        <v>13</v>
      </c>
      <c r="K4936" s="319">
        <v>2</v>
      </c>
    </row>
    <row r="4937" spans="1:11" x14ac:dyDescent="0.3">
      <c r="A4937" s="341">
        <v>43108.943055555559</v>
      </c>
      <c r="B4937" s="355">
        <v>35672.894</v>
      </c>
      <c r="C4937" s="355">
        <f t="shared" si="81"/>
        <v>0.27300000000104774</v>
      </c>
      <c r="D4937" s="420">
        <f t="shared" si="80"/>
        <v>0.13650000000052387</v>
      </c>
      <c r="H4937" s="337"/>
      <c r="I4937" s="333"/>
      <c r="J4937" s="82">
        <v>14</v>
      </c>
      <c r="K4937" s="320">
        <v>3</v>
      </c>
    </row>
    <row r="4938" spans="1:11" x14ac:dyDescent="0.3">
      <c r="A4938" s="341">
        <v>43108.984722222223</v>
      </c>
      <c r="B4938" s="355">
        <v>35673.173999999999</v>
      </c>
      <c r="C4938" s="355">
        <f t="shared" si="81"/>
        <v>0.27999999999883585</v>
      </c>
      <c r="D4938" s="420">
        <f t="shared" si="80"/>
        <v>0.13999999999941792</v>
      </c>
      <c r="E4938" s="336">
        <f>SUM(C4915:C4938)*7.4805194805</f>
        <v>51.79511688297503</v>
      </c>
      <c r="F4938" s="324">
        <f>AVERAGE(D4915:D4938)</f>
        <v>0.14424999999998059</v>
      </c>
      <c r="G4938" s="324">
        <f>_xlfn.STDEV.S(D4915:D4938)</f>
        <v>4.0753767497565298E-3</v>
      </c>
      <c r="H4938" s="337"/>
      <c r="I4938" s="333"/>
      <c r="J4938" s="82">
        <v>15</v>
      </c>
      <c r="K4938" s="321">
        <v>4</v>
      </c>
    </row>
    <row r="4939" spans="1:11" x14ac:dyDescent="0.3">
      <c r="A4939" s="341">
        <v>43109.026388888888</v>
      </c>
      <c r="B4939" s="355">
        <v>35673.455000000002</v>
      </c>
      <c r="C4939" s="355">
        <f t="shared" si="81"/>
        <v>0.28100000000267755</v>
      </c>
      <c r="D4939" s="420">
        <f t="shared" si="80"/>
        <v>0.14050000000133878</v>
      </c>
      <c r="H4939" s="337"/>
      <c r="I4939" s="333"/>
      <c r="J4939" s="82">
        <v>16</v>
      </c>
      <c r="K4939" s="82">
        <v>1</v>
      </c>
    </row>
    <row r="4940" spans="1:11" x14ac:dyDescent="0.3">
      <c r="A4940" s="341">
        <v>43109.068055555559</v>
      </c>
      <c r="B4940" s="355">
        <v>35673.733</v>
      </c>
      <c r="C4940" s="355">
        <f t="shared" si="81"/>
        <v>0.27799999999842839</v>
      </c>
      <c r="D4940" s="420">
        <f t="shared" si="80"/>
        <v>0.1389999999992142</v>
      </c>
      <c r="H4940" s="337"/>
      <c r="I4940" s="333"/>
      <c r="J4940" s="82">
        <v>17</v>
      </c>
      <c r="K4940" s="319">
        <v>2</v>
      </c>
    </row>
    <row r="4941" spans="1:11" x14ac:dyDescent="0.3">
      <c r="A4941" s="341">
        <v>43109.109722222223</v>
      </c>
      <c r="B4941" s="355">
        <v>35674.021000000001</v>
      </c>
      <c r="C4941" s="355">
        <f t="shared" si="81"/>
        <v>0.28800000000046566</v>
      </c>
      <c r="D4941" s="420">
        <f t="shared" si="80"/>
        <v>0.14400000000023283</v>
      </c>
      <c r="H4941" s="337"/>
      <c r="I4941" s="333"/>
      <c r="J4941" s="82">
        <v>18</v>
      </c>
      <c r="K4941" s="320">
        <v>3</v>
      </c>
    </row>
    <row r="4942" spans="1:11" x14ac:dyDescent="0.3">
      <c r="A4942" s="341">
        <v>43109.151388888888</v>
      </c>
      <c r="B4942" s="355">
        <v>35674.31</v>
      </c>
      <c r="C4942" s="355">
        <f t="shared" si="81"/>
        <v>0.28899999999703141</v>
      </c>
      <c r="D4942" s="420">
        <f t="shared" si="80"/>
        <v>0.1444999999985157</v>
      </c>
      <c r="H4942" s="337"/>
      <c r="I4942" s="333"/>
      <c r="J4942" s="82">
        <v>19</v>
      </c>
      <c r="K4942" s="321">
        <v>4</v>
      </c>
    </row>
    <row r="4943" spans="1:11" x14ac:dyDescent="0.3">
      <c r="A4943" s="341">
        <v>43109.193055555559</v>
      </c>
      <c r="B4943" s="355">
        <v>35674.597999999998</v>
      </c>
      <c r="C4943" s="355">
        <f t="shared" si="81"/>
        <v>0.28800000000046566</v>
      </c>
      <c r="D4943" s="420">
        <f t="shared" si="80"/>
        <v>0.14400000000023283</v>
      </c>
      <c r="H4943" s="337"/>
      <c r="I4943" s="333"/>
      <c r="J4943" s="82">
        <v>20</v>
      </c>
      <c r="K4943" s="82">
        <v>1</v>
      </c>
    </row>
    <row r="4944" spans="1:11" x14ac:dyDescent="0.3">
      <c r="A4944" s="341">
        <v>43109.234722222223</v>
      </c>
      <c r="B4944" s="355">
        <v>35674.889000000003</v>
      </c>
      <c r="C4944" s="355">
        <f t="shared" si="81"/>
        <v>0.29100000000471482</v>
      </c>
      <c r="D4944" s="420">
        <f t="shared" si="80"/>
        <v>0.14550000000235741</v>
      </c>
      <c r="H4944" s="337"/>
      <c r="I4944" s="333"/>
      <c r="J4944" s="82">
        <v>21</v>
      </c>
      <c r="K4944" s="319">
        <v>2</v>
      </c>
    </row>
    <row r="4945" spans="1:11" x14ac:dyDescent="0.3">
      <c r="A4945" s="341">
        <v>43109.276388888888</v>
      </c>
      <c r="B4945" s="355">
        <v>35675.188999999998</v>
      </c>
      <c r="C4945" s="355">
        <f t="shared" si="81"/>
        <v>0.29999999999563443</v>
      </c>
      <c r="D4945" s="420">
        <f t="shared" si="80"/>
        <v>0.14999999999781721</v>
      </c>
      <c r="H4945" s="337"/>
      <c r="I4945" s="333"/>
      <c r="J4945" s="82">
        <v>22</v>
      </c>
      <c r="K4945" s="320">
        <v>3</v>
      </c>
    </row>
    <row r="4946" spans="1:11" x14ac:dyDescent="0.3">
      <c r="A4946" s="341">
        <v>43109.318055555559</v>
      </c>
      <c r="B4946" s="355">
        <v>35675.478000000003</v>
      </c>
      <c r="C4946" s="355">
        <f t="shared" si="81"/>
        <v>0.28900000000430737</v>
      </c>
      <c r="D4946" s="420">
        <f t="shared" si="80"/>
        <v>0.14450000000215368</v>
      </c>
      <c r="H4946" s="337"/>
      <c r="I4946" s="333"/>
      <c r="J4946" s="82">
        <v>23</v>
      </c>
      <c r="K4946" s="321">
        <v>4</v>
      </c>
    </row>
    <row r="4947" spans="1:11" x14ac:dyDescent="0.3">
      <c r="A4947" s="341">
        <v>43109.359722222223</v>
      </c>
      <c r="B4947" s="355">
        <v>35675.760000000002</v>
      </c>
      <c r="C4947" s="355">
        <f t="shared" si="81"/>
        <v>0.2819999999992433</v>
      </c>
      <c r="D4947" s="420">
        <f t="shared" si="80"/>
        <v>0.14099999999962165</v>
      </c>
      <c r="H4947" s="337"/>
      <c r="I4947" s="333"/>
      <c r="J4947" s="82">
        <v>24</v>
      </c>
      <c r="K4947" s="82">
        <v>1</v>
      </c>
    </row>
    <row r="4948" spans="1:11" x14ac:dyDescent="0.3">
      <c r="A4948" s="341">
        <v>43109.401388888888</v>
      </c>
      <c r="B4948" s="355">
        <v>35676.055</v>
      </c>
      <c r="C4948" s="355">
        <f t="shared" si="81"/>
        <v>0.29499999999825377</v>
      </c>
      <c r="D4948" s="420">
        <f t="shared" si="80"/>
        <v>0.14749999999912689</v>
      </c>
      <c r="H4948" s="337"/>
      <c r="I4948" s="333"/>
      <c r="J4948" s="82">
        <v>25</v>
      </c>
      <c r="K4948" s="319">
        <v>2</v>
      </c>
    </row>
    <row r="4949" spans="1:11" x14ac:dyDescent="0.3">
      <c r="A4949" s="341">
        <v>43109.443055555559</v>
      </c>
      <c r="B4949" s="355">
        <v>35676.347999999998</v>
      </c>
      <c r="C4949" s="355">
        <f t="shared" si="81"/>
        <v>0.29299999999784632</v>
      </c>
      <c r="D4949" s="420">
        <f t="shared" si="80"/>
        <v>0.14649999999892316</v>
      </c>
      <c r="H4949" s="337"/>
      <c r="I4949" s="333"/>
      <c r="J4949" s="82">
        <v>26</v>
      </c>
      <c r="K4949" s="320">
        <v>3</v>
      </c>
    </row>
    <row r="4950" spans="1:11" x14ac:dyDescent="0.3">
      <c r="A4950" s="341">
        <v>43109.484722222223</v>
      </c>
      <c r="B4950" s="355">
        <v>35676.631000000001</v>
      </c>
      <c r="C4950" s="355">
        <f t="shared" si="81"/>
        <v>0.28300000000308501</v>
      </c>
      <c r="D4950" s="420">
        <f t="shared" si="80"/>
        <v>0.1415000000015425</v>
      </c>
      <c r="H4950" s="337"/>
      <c r="I4950" s="333"/>
      <c r="J4950" s="82">
        <v>27</v>
      </c>
      <c r="K4950" s="321">
        <v>4</v>
      </c>
    </row>
    <row r="4951" spans="1:11" x14ac:dyDescent="0.3">
      <c r="A4951" s="341">
        <v>43109.526388888888</v>
      </c>
      <c r="B4951" s="355">
        <v>35676.917999999998</v>
      </c>
      <c r="C4951" s="355">
        <f t="shared" si="81"/>
        <v>0.28699999999662396</v>
      </c>
      <c r="D4951" s="420">
        <f t="shared" si="80"/>
        <v>0.14349999999831198</v>
      </c>
      <c r="H4951" s="337"/>
      <c r="I4951" s="333"/>
      <c r="J4951" s="82">
        <v>28</v>
      </c>
      <c r="K4951" s="82">
        <v>1</v>
      </c>
    </row>
    <row r="4952" spans="1:11" x14ac:dyDescent="0.3">
      <c r="A4952" s="341">
        <v>43109.568055555559</v>
      </c>
      <c r="B4952" s="355">
        <v>35677.212</v>
      </c>
      <c r="C4952" s="355">
        <f t="shared" si="81"/>
        <v>0.29400000000168802</v>
      </c>
      <c r="D4952" s="420">
        <f t="shared" si="80"/>
        <v>0.14700000000084401</v>
      </c>
      <c r="H4952" s="337"/>
      <c r="I4952" s="333"/>
      <c r="J4952" s="82">
        <v>29</v>
      </c>
      <c r="K4952" s="319">
        <v>2</v>
      </c>
    </row>
    <row r="4953" spans="1:11" x14ac:dyDescent="0.3">
      <c r="A4953" s="341">
        <v>43109.609722222223</v>
      </c>
      <c r="B4953" s="355">
        <v>35677.499000000003</v>
      </c>
      <c r="C4953" s="355">
        <f t="shared" si="81"/>
        <v>0.28700000000389991</v>
      </c>
      <c r="D4953" s="420">
        <f t="shared" si="80"/>
        <v>0.14350000000194996</v>
      </c>
      <c r="H4953" s="337"/>
      <c r="I4953" s="333"/>
      <c r="J4953" s="82">
        <v>30</v>
      </c>
      <c r="K4953" s="320">
        <v>3</v>
      </c>
    </row>
    <row r="4954" spans="1:11" x14ac:dyDescent="0.3">
      <c r="A4954" s="341">
        <v>43109.651388888888</v>
      </c>
      <c r="B4954" s="355">
        <v>35677.78</v>
      </c>
      <c r="C4954" s="355">
        <f t="shared" si="81"/>
        <v>0.28099999999540159</v>
      </c>
      <c r="D4954" s="420">
        <f t="shared" si="80"/>
        <v>0.1404999999977008</v>
      </c>
      <c r="H4954" s="337"/>
      <c r="I4954" s="333"/>
      <c r="J4954" s="82">
        <v>31</v>
      </c>
      <c r="K4954" s="321">
        <v>4</v>
      </c>
    </row>
    <row r="4955" spans="1:11" x14ac:dyDescent="0.3">
      <c r="A4955" s="341">
        <v>43109.693055555559</v>
      </c>
      <c r="B4955" s="355">
        <v>35678.078000000001</v>
      </c>
      <c r="C4955" s="355">
        <f t="shared" si="81"/>
        <v>0.29800000000250293</v>
      </c>
      <c r="D4955" s="420">
        <f t="shared" si="80"/>
        <v>0.14900000000125146</v>
      </c>
      <c r="H4955" s="337"/>
      <c r="I4955" s="333"/>
      <c r="J4955" s="82">
        <v>32</v>
      </c>
      <c r="K4955" s="82">
        <v>1</v>
      </c>
    </row>
    <row r="4956" spans="1:11" x14ac:dyDescent="0.3">
      <c r="A4956" s="341">
        <v>43109.734722222223</v>
      </c>
      <c r="B4956" s="355">
        <v>35678.370000000003</v>
      </c>
      <c r="C4956" s="355">
        <f t="shared" si="81"/>
        <v>0.29200000000128057</v>
      </c>
      <c r="D4956" s="420">
        <f t="shared" si="80"/>
        <v>0.14600000000064028</v>
      </c>
      <c r="H4956" s="337"/>
      <c r="I4956" s="333"/>
      <c r="J4956" s="82">
        <v>33</v>
      </c>
      <c r="K4956" s="319">
        <v>2</v>
      </c>
    </row>
    <row r="4957" spans="1:11" x14ac:dyDescent="0.3">
      <c r="A4957" s="341">
        <v>43109.776388888888</v>
      </c>
      <c r="B4957" s="355">
        <v>35678.654999999999</v>
      </c>
      <c r="C4957" s="355">
        <f t="shared" si="81"/>
        <v>0.2849999999962165</v>
      </c>
      <c r="D4957" s="420">
        <f t="shared" si="80"/>
        <v>0.14249999999810825</v>
      </c>
      <c r="H4957" s="337"/>
      <c r="I4957" s="333"/>
      <c r="J4957" s="82">
        <v>34</v>
      </c>
      <c r="K4957" s="320">
        <v>3</v>
      </c>
    </row>
    <row r="4958" spans="1:11" x14ac:dyDescent="0.3">
      <c r="A4958" s="341">
        <v>43109.818055555559</v>
      </c>
      <c r="B4958" s="355">
        <v>35678.940999999999</v>
      </c>
      <c r="C4958" s="355">
        <f t="shared" si="81"/>
        <v>0.28600000000005821</v>
      </c>
      <c r="D4958" s="420">
        <f t="shared" si="80"/>
        <v>0.1430000000000291</v>
      </c>
      <c r="H4958" s="337"/>
      <c r="I4958" s="333"/>
      <c r="J4958" s="82">
        <v>35</v>
      </c>
      <c r="K4958" s="321">
        <v>4</v>
      </c>
    </row>
    <row r="4959" spans="1:11" x14ac:dyDescent="0.3">
      <c r="A4959" s="341">
        <v>43109.859722222223</v>
      </c>
      <c r="B4959" s="355">
        <v>35679.233</v>
      </c>
      <c r="C4959" s="355">
        <f t="shared" si="81"/>
        <v>0.29200000000128057</v>
      </c>
      <c r="D4959" s="420">
        <f t="shared" si="80"/>
        <v>0.14600000000064028</v>
      </c>
      <c r="H4959" s="337"/>
      <c r="I4959" s="333"/>
      <c r="J4959" s="82">
        <v>36</v>
      </c>
      <c r="K4959" s="82">
        <v>1</v>
      </c>
    </row>
    <row r="4960" spans="1:11" x14ac:dyDescent="0.3">
      <c r="A4960" s="341">
        <v>43109.901388888888</v>
      </c>
      <c r="B4960" s="355">
        <v>35679.519</v>
      </c>
      <c r="C4960" s="355">
        <f t="shared" si="81"/>
        <v>0.28600000000005821</v>
      </c>
      <c r="D4960" s="420">
        <f t="shared" si="80"/>
        <v>0.1430000000000291</v>
      </c>
      <c r="H4960" s="337"/>
      <c r="I4960" s="333"/>
      <c r="J4960" s="82">
        <v>37</v>
      </c>
      <c r="K4960" s="319">
        <v>2</v>
      </c>
    </row>
    <row r="4961" spans="1:11" x14ac:dyDescent="0.3">
      <c r="A4961" s="341">
        <v>43109.943055555559</v>
      </c>
      <c r="B4961" s="355">
        <v>35679.798999999999</v>
      </c>
      <c r="C4961" s="355">
        <f t="shared" si="81"/>
        <v>0.27999999999883585</v>
      </c>
      <c r="D4961" s="420">
        <f t="shared" si="80"/>
        <v>0.13999999999941792</v>
      </c>
      <c r="H4961" s="337"/>
      <c r="I4961" s="333"/>
      <c r="J4961" s="82">
        <v>38</v>
      </c>
      <c r="K4961" s="320">
        <v>3</v>
      </c>
    </row>
    <row r="4962" spans="1:11" x14ac:dyDescent="0.3">
      <c r="A4962" s="341">
        <v>43109.984722222223</v>
      </c>
      <c r="B4962" s="355">
        <v>35680.084999999999</v>
      </c>
      <c r="C4962" s="355">
        <f t="shared" si="81"/>
        <v>0.28600000000005821</v>
      </c>
      <c r="D4962" s="420">
        <f t="shared" si="80"/>
        <v>0.1430000000000291</v>
      </c>
      <c r="E4962" s="336">
        <f>SUM(C4939:C4962)*7.4805194805</f>
        <v>51.697870129735932</v>
      </c>
      <c r="F4962" s="324">
        <f>AVERAGE(D4939:D4962)</f>
        <v>0.14397916666666788</v>
      </c>
      <c r="G4962" s="324">
        <f>_xlfn.STDEV.S(D4939:D4962)</f>
        <v>2.8417660105088788E-3</v>
      </c>
      <c r="H4962" s="337"/>
      <c r="I4962" s="333"/>
      <c r="J4962" s="82">
        <v>39</v>
      </c>
      <c r="K4962" s="321">
        <v>4</v>
      </c>
    </row>
    <row r="4963" spans="1:11" x14ac:dyDescent="0.3">
      <c r="A4963" s="341">
        <v>43110.026388888888</v>
      </c>
      <c r="B4963" s="355">
        <v>35680.368999999999</v>
      </c>
      <c r="C4963" s="355">
        <f t="shared" si="81"/>
        <v>0.28399999999965075</v>
      </c>
      <c r="D4963" s="420">
        <f t="shared" si="80"/>
        <v>0.14199999999982538</v>
      </c>
      <c r="H4963" s="337"/>
      <c r="I4963" s="333"/>
      <c r="J4963" s="82">
        <v>40</v>
      </c>
      <c r="K4963" s="82">
        <v>1</v>
      </c>
    </row>
    <row r="4964" spans="1:11" x14ac:dyDescent="0.3">
      <c r="A4964" s="341">
        <v>43110.068055555559</v>
      </c>
      <c r="B4964" s="355">
        <v>35680.65</v>
      </c>
      <c r="C4964" s="355">
        <f t="shared" si="81"/>
        <v>0.28100000000267755</v>
      </c>
      <c r="D4964" s="420">
        <f t="shared" si="80"/>
        <v>0.14050000000133878</v>
      </c>
      <c r="H4964" s="337"/>
      <c r="I4964" s="333"/>
      <c r="J4964" s="82">
        <v>41</v>
      </c>
      <c r="K4964" s="319">
        <v>2</v>
      </c>
    </row>
    <row r="4965" spans="1:11" x14ac:dyDescent="0.3">
      <c r="A4965" s="341">
        <v>43110.109722222223</v>
      </c>
      <c r="B4965" s="355">
        <v>35680.94</v>
      </c>
      <c r="C4965" s="355">
        <f t="shared" si="81"/>
        <v>0.29000000000087311</v>
      </c>
      <c r="D4965" s="420">
        <f t="shared" si="80"/>
        <v>0.14500000000043656</v>
      </c>
      <c r="H4965" s="337"/>
      <c r="I4965" s="333"/>
      <c r="J4965" s="82">
        <v>42</v>
      </c>
      <c r="K4965" s="320">
        <v>3</v>
      </c>
    </row>
    <row r="4966" spans="1:11" x14ac:dyDescent="0.3">
      <c r="A4966" s="341">
        <v>43110.151388888888</v>
      </c>
      <c r="B4966" s="355">
        <v>35681.239000000001</v>
      </c>
      <c r="C4966" s="355">
        <f t="shared" si="81"/>
        <v>0.29899999999906868</v>
      </c>
      <c r="D4966" s="420">
        <f t="shared" si="80"/>
        <v>0.14949999999953434</v>
      </c>
      <c r="H4966" s="337"/>
      <c r="I4966" s="333"/>
      <c r="J4966" s="82">
        <v>43</v>
      </c>
      <c r="K4966" s="321">
        <v>4</v>
      </c>
    </row>
    <row r="4967" spans="1:11" x14ac:dyDescent="0.3">
      <c r="A4967" s="341">
        <v>43110.193055555559</v>
      </c>
      <c r="B4967" s="355">
        <v>35681.523999999998</v>
      </c>
      <c r="C4967" s="355">
        <f t="shared" si="81"/>
        <v>0.2849999999962165</v>
      </c>
      <c r="D4967" s="420">
        <f t="shared" si="80"/>
        <v>0.14249999999810825</v>
      </c>
      <c r="H4967" s="337"/>
      <c r="I4967" s="333"/>
      <c r="J4967" s="82">
        <v>44</v>
      </c>
      <c r="K4967" s="82">
        <v>1</v>
      </c>
    </row>
    <row r="4968" spans="1:11" x14ac:dyDescent="0.3">
      <c r="A4968" s="341">
        <v>43110.234722222223</v>
      </c>
      <c r="B4968" s="355">
        <v>35681.807999999997</v>
      </c>
      <c r="C4968" s="355">
        <f t="shared" si="81"/>
        <v>0.28399999999965075</v>
      </c>
      <c r="D4968" s="420">
        <f t="shared" si="80"/>
        <v>0.14199999999982538</v>
      </c>
      <c r="H4968" s="337"/>
      <c r="I4968" s="333"/>
      <c r="J4968" s="82">
        <v>45</v>
      </c>
      <c r="K4968" s="319">
        <v>2</v>
      </c>
    </row>
    <row r="4969" spans="1:11" x14ac:dyDescent="0.3">
      <c r="A4969" s="341">
        <v>43110.276388888888</v>
      </c>
      <c r="B4969" s="355">
        <v>35682.103999999999</v>
      </c>
      <c r="C4969" s="355">
        <f t="shared" si="81"/>
        <v>0.29600000000209548</v>
      </c>
      <c r="D4969" s="420">
        <f t="shared" si="80"/>
        <v>0.14800000000104774</v>
      </c>
      <c r="H4969" s="337"/>
      <c r="I4969" s="333"/>
      <c r="J4969" s="82">
        <v>46</v>
      </c>
      <c r="K4969" s="320">
        <v>3</v>
      </c>
    </row>
    <row r="4970" spans="1:11" x14ac:dyDescent="0.3">
      <c r="A4970" s="341">
        <v>43110.318055555559</v>
      </c>
      <c r="B4970" s="355">
        <v>35682.400000000001</v>
      </c>
      <c r="C4970" s="355">
        <f t="shared" si="81"/>
        <v>0.29600000000209548</v>
      </c>
      <c r="D4970" s="420">
        <f t="shared" si="80"/>
        <v>0.14800000000104774</v>
      </c>
      <c r="H4970" s="337"/>
      <c r="I4970" s="333"/>
      <c r="J4970" s="82">
        <v>47</v>
      </c>
      <c r="K4970" s="321">
        <v>4</v>
      </c>
    </row>
    <row r="4971" spans="1:11" x14ac:dyDescent="0.3">
      <c r="A4971" s="341">
        <v>43110.359722222223</v>
      </c>
      <c r="B4971" s="355">
        <v>35682.69</v>
      </c>
      <c r="C4971" s="355">
        <f t="shared" si="81"/>
        <v>0.29000000000087311</v>
      </c>
      <c r="D4971" s="420">
        <f t="shared" si="80"/>
        <v>0.14500000000043656</v>
      </c>
      <c r="H4971" s="337"/>
      <c r="I4971" s="333"/>
      <c r="J4971" s="82">
        <v>48</v>
      </c>
      <c r="K4971" s="82">
        <v>1</v>
      </c>
    </row>
    <row r="4972" spans="1:11" x14ac:dyDescent="0.3">
      <c r="A4972" s="341">
        <v>43110.401388888888</v>
      </c>
      <c r="B4972" s="355">
        <v>35682.987999999998</v>
      </c>
      <c r="C4972" s="355">
        <f t="shared" si="81"/>
        <v>0.29799999999522697</v>
      </c>
      <c r="D4972" s="420">
        <f t="shared" si="80"/>
        <v>0.14899999999761349</v>
      </c>
      <c r="H4972" s="337"/>
      <c r="I4972" s="333"/>
      <c r="J4972" s="82">
        <v>49</v>
      </c>
      <c r="K4972" s="319">
        <v>2</v>
      </c>
    </row>
    <row r="4973" spans="1:11" x14ac:dyDescent="0.3">
      <c r="A4973" s="341">
        <v>43110.443055555559</v>
      </c>
      <c r="B4973" s="355">
        <v>35683.285000000003</v>
      </c>
      <c r="C4973" s="355">
        <f t="shared" si="81"/>
        <v>0.29700000000593718</v>
      </c>
      <c r="D4973" s="420">
        <f t="shared" si="80"/>
        <v>0.14850000000296859</v>
      </c>
      <c r="H4973" s="337"/>
      <c r="I4973" s="333"/>
      <c r="J4973" s="82">
        <v>50</v>
      </c>
      <c r="K4973" s="320">
        <v>3</v>
      </c>
    </row>
    <row r="4974" spans="1:11" x14ac:dyDescent="0.3">
      <c r="A4974" s="341">
        <v>43110.484722222223</v>
      </c>
      <c r="B4974" s="355">
        <v>35683.571000000004</v>
      </c>
      <c r="C4974" s="355">
        <f t="shared" si="81"/>
        <v>0.28600000000005821</v>
      </c>
      <c r="D4974" s="420">
        <f t="shared" si="80"/>
        <v>0.1430000000000291</v>
      </c>
      <c r="H4974" s="337"/>
      <c r="I4974" s="333"/>
      <c r="J4974" s="82">
        <v>51</v>
      </c>
      <c r="K4974" s="321">
        <v>4</v>
      </c>
    </row>
    <row r="4975" spans="1:11" x14ac:dyDescent="0.3">
      <c r="A4975" s="341">
        <v>43110.526388888888</v>
      </c>
      <c r="B4975" s="355">
        <v>35683.857000000004</v>
      </c>
      <c r="C4975" s="355">
        <f t="shared" si="81"/>
        <v>0.28600000000005821</v>
      </c>
      <c r="D4975" s="420">
        <f t="shared" si="80"/>
        <v>0.1430000000000291</v>
      </c>
      <c r="H4975" s="337"/>
      <c r="I4975" s="333"/>
      <c r="J4975" s="82">
        <v>52</v>
      </c>
      <c r="K4975" s="82">
        <v>1</v>
      </c>
    </row>
    <row r="4976" spans="1:11" x14ac:dyDescent="0.3">
      <c r="A4976" s="341">
        <v>43110.568055555559</v>
      </c>
      <c r="B4976" s="355">
        <v>35684.158000000003</v>
      </c>
      <c r="C4976" s="355">
        <f t="shared" si="81"/>
        <v>0.30099999999947613</v>
      </c>
      <c r="D4976" s="420">
        <f t="shared" si="80"/>
        <v>0.15049999999973807</v>
      </c>
      <c r="H4976" s="337"/>
      <c r="I4976" s="333"/>
      <c r="J4976" s="82">
        <v>53</v>
      </c>
      <c r="K4976" s="319">
        <v>2</v>
      </c>
    </row>
    <row r="4977" spans="1:11" x14ac:dyDescent="0.3">
      <c r="A4977" s="341">
        <v>43110.609722222223</v>
      </c>
      <c r="B4977" s="355">
        <v>35684.449000000001</v>
      </c>
      <c r="C4977" s="355">
        <f t="shared" si="81"/>
        <v>0.29099999999743886</v>
      </c>
      <c r="D4977" s="420">
        <f t="shared" si="80"/>
        <v>0.14549999999871943</v>
      </c>
      <c r="H4977" s="337"/>
      <c r="I4977" s="333"/>
      <c r="J4977" s="82">
        <v>54</v>
      </c>
      <c r="K4977" s="320">
        <v>3</v>
      </c>
    </row>
    <row r="4978" spans="1:11" x14ac:dyDescent="0.3">
      <c r="A4978" s="341">
        <v>43110.651388888888</v>
      </c>
      <c r="B4978" s="355">
        <v>35684.731</v>
      </c>
      <c r="C4978" s="355">
        <f t="shared" si="81"/>
        <v>0.2819999999992433</v>
      </c>
      <c r="D4978" s="420">
        <f t="shared" si="80"/>
        <v>0.14099999999962165</v>
      </c>
      <c r="H4978" s="337"/>
      <c r="I4978" s="333"/>
      <c r="J4978" s="82">
        <v>55</v>
      </c>
      <c r="K4978" s="321">
        <v>4</v>
      </c>
    </row>
    <row r="4979" spans="1:11" x14ac:dyDescent="0.3">
      <c r="A4979" s="341">
        <v>43110.693055555559</v>
      </c>
      <c r="B4979" s="355">
        <v>35685.023000000001</v>
      </c>
      <c r="C4979" s="355">
        <f t="shared" si="81"/>
        <v>0.29200000000128057</v>
      </c>
      <c r="D4979" s="420">
        <f t="shared" si="80"/>
        <v>0.14600000000064028</v>
      </c>
      <c r="H4979" s="337"/>
      <c r="I4979" s="333"/>
      <c r="J4979" s="82">
        <v>56</v>
      </c>
      <c r="K4979" s="82">
        <v>1</v>
      </c>
    </row>
    <row r="4980" spans="1:11" x14ac:dyDescent="0.3">
      <c r="A4980" s="341">
        <v>43110.734722222223</v>
      </c>
      <c r="B4980" s="355">
        <v>35685.319000000003</v>
      </c>
      <c r="C4980" s="355">
        <f t="shared" si="81"/>
        <v>0.29600000000209548</v>
      </c>
      <c r="D4980" s="420">
        <f t="shared" si="80"/>
        <v>0.14800000000104774</v>
      </c>
      <c r="H4980" s="337"/>
      <c r="I4980" s="333"/>
      <c r="J4980" s="82">
        <v>57</v>
      </c>
      <c r="K4980" s="319">
        <v>2</v>
      </c>
    </row>
    <row r="4981" spans="1:11" x14ac:dyDescent="0.3">
      <c r="A4981" s="341">
        <v>43110.776388888888</v>
      </c>
      <c r="B4981" s="355">
        <v>35685.603000000003</v>
      </c>
      <c r="C4981" s="355">
        <f t="shared" si="81"/>
        <v>0.28399999999965075</v>
      </c>
      <c r="D4981" s="420">
        <f t="shared" si="80"/>
        <v>0.14199999999982538</v>
      </c>
      <c r="H4981" s="337"/>
      <c r="I4981" s="333"/>
      <c r="J4981" s="82">
        <v>58</v>
      </c>
      <c r="K4981" s="320">
        <v>3</v>
      </c>
    </row>
    <row r="4982" spans="1:11" x14ac:dyDescent="0.3">
      <c r="A4982" s="341">
        <v>43110.818055555559</v>
      </c>
      <c r="B4982" s="355">
        <v>35685.887999999999</v>
      </c>
      <c r="C4982" s="355">
        <f t="shared" si="81"/>
        <v>0.2849999999962165</v>
      </c>
      <c r="D4982" s="420">
        <f t="shared" si="80"/>
        <v>0.14249999999810825</v>
      </c>
      <c r="H4982" s="337"/>
      <c r="I4982" s="333"/>
      <c r="J4982" s="82">
        <v>59</v>
      </c>
      <c r="K4982" s="321">
        <v>4</v>
      </c>
    </row>
    <row r="4983" spans="1:11" x14ac:dyDescent="0.3">
      <c r="A4983" s="341">
        <v>43110.859722222223</v>
      </c>
      <c r="B4983" s="355">
        <v>35686.18</v>
      </c>
      <c r="C4983" s="355">
        <f t="shared" si="81"/>
        <v>0.29200000000128057</v>
      </c>
      <c r="D4983" s="420">
        <f t="shared" si="80"/>
        <v>0.14600000000064028</v>
      </c>
      <c r="H4983" s="337"/>
      <c r="I4983" s="333"/>
      <c r="J4983" s="82">
        <v>60</v>
      </c>
      <c r="K4983" s="82">
        <v>1</v>
      </c>
    </row>
    <row r="4984" spans="1:11" x14ac:dyDescent="0.3">
      <c r="A4984" s="341">
        <v>43110.901388888888</v>
      </c>
      <c r="B4984" s="355">
        <v>35686.461000000003</v>
      </c>
      <c r="C4984" s="355">
        <f t="shared" si="81"/>
        <v>0.28100000000267755</v>
      </c>
      <c r="D4984" s="420">
        <f t="shared" si="80"/>
        <v>0.14050000000133878</v>
      </c>
      <c r="H4984" s="337"/>
      <c r="I4984" s="333"/>
      <c r="J4984" s="82">
        <v>61</v>
      </c>
      <c r="K4984" s="319">
        <v>2</v>
      </c>
    </row>
    <row r="4985" spans="1:11" x14ac:dyDescent="0.3">
      <c r="A4985" s="341">
        <v>43110.943055555559</v>
      </c>
      <c r="B4985" s="355">
        <v>35686.737999999998</v>
      </c>
      <c r="C4985" s="355">
        <f t="shared" si="81"/>
        <v>0.27699999999458669</v>
      </c>
      <c r="D4985" s="420">
        <f t="shared" si="80"/>
        <v>0.13849999999729334</v>
      </c>
      <c r="H4985" s="337"/>
      <c r="I4985" s="333"/>
      <c r="J4985" s="82">
        <v>62</v>
      </c>
      <c r="K4985" s="320">
        <v>3</v>
      </c>
    </row>
    <row r="4986" spans="1:11" x14ac:dyDescent="0.3">
      <c r="A4986" s="341">
        <v>43110.984722222223</v>
      </c>
      <c r="B4986" s="355">
        <v>35687.027999999998</v>
      </c>
      <c r="C4986" s="355">
        <f t="shared" si="81"/>
        <v>0.29000000000087311</v>
      </c>
      <c r="D4986" s="420">
        <f t="shared" si="80"/>
        <v>0.14500000000043656</v>
      </c>
      <c r="E4986" s="336">
        <f>SUM(C4963:C4986)*7.4805194805</f>
        <v>51.937246753106272</v>
      </c>
      <c r="F4986" s="324">
        <f>AVERAGE(D4963:D4986)</f>
        <v>0.14464583333331879</v>
      </c>
      <c r="G4986" s="324">
        <f>_xlfn.STDEV.S(D4963:D4986)</f>
        <v>3.3050658309814467E-3</v>
      </c>
      <c r="H4986" s="337"/>
      <c r="I4986" s="333"/>
      <c r="J4986" s="82">
        <v>63</v>
      </c>
      <c r="K4986" s="321">
        <v>4</v>
      </c>
    </row>
    <row r="4987" spans="1:11" x14ac:dyDescent="0.3">
      <c r="A4987" s="341">
        <v>43111.026388888888</v>
      </c>
      <c r="B4987" s="355">
        <v>35687.319000000003</v>
      </c>
      <c r="C4987" s="355">
        <f t="shared" si="81"/>
        <v>0.29100000000471482</v>
      </c>
      <c r="D4987" s="420">
        <f t="shared" si="80"/>
        <v>0.14550000000235741</v>
      </c>
      <c r="H4987" s="337"/>
      <c r="I4987" s="333"/>
      <c r="J4987" s="82">
        <v>64</v>
      </c>
      <c r="K4987" s="82">
        <v>1</v>
      </c>
    </row>
    <row r="4988" spans="1:11" x14ac:dyDescent="0.3">
      <c r="A4988" s="341">
        <v>43111.068055555559</v>
      </c>
      <c r="B4988" s="355">
        <v>35687.608999999997</v>
      </c>
      <c r="C4988" s="355">
        <f t="shared" si="81"/>
        <v>0.28999999999359716</v>
      </c>
      <c r="D4988" s="420">
        <f t="shared" si="80"/>
        <v>0.14499999999679858</v>
      </c>
      <c r="H4988" s="337"/>
      <c r="I4988" s="333"/>
      <c r="J4988" s="82">
        <v>65</v>
      </c>
      <c r="K4988" s="319">
        <v>2</v>
      </c>
    </row>
    <row r="4989" spans="1:11" x14ac:dyDescent="0.3">
      <c r="A4989" s="341">
        <v>43111.109722222223</v>
      </c>
      <c r="B4989" s="355">
        <v>35687.896999999997</v>
      </c>
      <c r="C4989" s="355">
        <f t="shared" si="81"/>
        <v>0.28800000000046566</v>
      </c>
      <c r="D4989" s="420">
        <f t="shared" si="80"/>
        <v>0.14400000000023283</v>
      </c>
      <c r="H4989" s="337"/>
      <c r="I4989" s="333"/>
      <c r="J4989" s="82">
        <v>66</v>
      </c>
      <c r="K4989" s="320">
        <v>3</v>
      </c>
    </row>
    <row r="4990" spans="1:11" x14ac:dyDescent="0.3">
      <c r="A4990" s="341">
        <v>43111.151388888888</v>
      </c>
      <c r="B4990" s="355">
        <v>35688.197</v>
      </c>
      <c r="C4990" s="355">
        <f t="shared" si="81"/>
        <v>0.30000000000291038</v>
      </c>
      <c r="D4990" s="420">
        <f t="shared" si="80"/>
        <v>0.15000000000145519</v>
      </c>
      <c r="H4990" s="337"/>
      <c r="I4990" s="333"/>
      <c r="J4990" s="82">
        <v>67</v>
      </c>
      <c r="K4990" s="321">
        <v>4</v>
      </c>
    </row>
    <row r="4991" spans="1:11" x14ac:dyDescent="0.3">
      <c r="A4991" s="341">
        <v>43111.193055555559</v>
      </c>
      <c r="B4991" s="355">
        <v>35688.491000000002</v>
      </c>
      <c r="C4991" s="355">
        <f t="shared" si="81"/>
        <v>0.29400000000168802</v>
      </c>
      <c r="D4991" s="420">
        <f t="shared" si="80"/>
        <v>0.14700000000084401</v>
      </c>
      <c r="H4991" s="337"/>
      <c r="I4991" s="333"/>
      <c r="J4991" s="82">
        <v>68</v>
      </c>
      <c r="K4991" s="82">
        <v>1</v>
      </c>
    </row>
    <row r="4992" spans="1:11" x14ac:dyDescent="0.3">
      <c r="A4992" s="341">
        <v>43111.234722222223</v>
      </c>
      <c r="B4992" s="355">
        <v>35688.783000000003</v>
      </c>
      <c r="C4992" s="355">
        <f t="shared" si="81"/>
        <v>0.29200000000128057</v>
      </c>
      <c r="D4992" s="420">
        <f t="shared" si="80"/>
        <v>0.14600000000064028</v>
      </c>
      <c r="H4992" s="337"/>
      <c r="I4992" s="333"/>
      <c r="J4992" s="82">
        <v>69</v>
      </c>
      <c r="K4992" s="319">
        <v>2</v>
      </c>
    </row>
    <row r="4993" spans="1:11" x14ac:dyDescent="0.3">
      <c r="A4993" s="341">
        <v>43111.276388888888</v>
      </c>
      <c r="B4993" s="355">
        <v>35689.088000000003</v>
      </c>
      <c r="C4993" s="355">
        <f t="shared" si="81"/>
        <v>0.30500000000029104</v>
      </c>
      <c r="D4993" s="420">
        <f t="shared" si="80"/>
        <v>0.15250000000014552</v>
      </c>
      <c r="H4993" s="337"/>
      <c r="I4993" s="333"/>
      <c r="J4993" s="82">
        <v>70</v>
      </c>
      <c r="K4993" s="320">
        <v>3</v>
      </c>
    </row>
    <row r="4994" spans="1:11" x14ac:dyDescent="0.3">
      <c r="A4994" s="341">
        <v>43111.318055555559</v>
      </c>
      <c r="B4994" s="355">
        <v>35689.381999999998</v>
      </c>
      <c r="C4994" s="355">
        <f t="shared" si="81"/>
        <v>0.29399999999441206</v>
      </c>
      <c r="D4994" s="420">
        <f t="shared" si="80"/>
        <v>0.14699999999720603</v>
      </c>
      <c r="H4994" s="337"/>
      <c r="I4994" s="333"/>
      <c r="J4994" s="82">
        <v>71</v>
      </c>
      <c r="K4994" s="321">
        <v>4</v>
      </c>
    </row>
    <row r="4995" spans="1:11" x14ac:dyDescent="0.3">
      <c r="A4995" s="341">
        <v>43111.359722222223</v>
      </c>
      <c r="B4995" s="355">
        <v>35689.669000000002</v>
      </c>
      <c r="C4995" s="355">
        <f t="shared" si="81"/>
        <v>0.28700000000389991</v>
      </c>
      <c r="D4995" s="420">
        <f t="shared" si="80"/>
        <v>0.14350000000194996</v>
      </c>
      <c r="H4995" s="337"/>
      <c r="I4995" s="333"/>
      <c r="J4995" s="82">
        <v>72</v>
      </c>
      <c r="K4995" s="82">
        <v>1</v>
      </c>
    </row>
    <row r="4996" spans="1:11" x14ac:dyDescent="0.3">
      <c r="A4996" s="341">
        <v>43111.401388888888</v>
      </c>
      <c r="B4996" s="355">
        <v>35689.962</v>
      </c>
      <c r="C4996" s="355">
        <f t="shared" si="81"/>
        <v>0.29299999999784632</v>
      </c>
      <c r="D4996" s="420">
        <f t="shared" si="80"/>
        <v>0.14649999999892316</v>
      </c>
      <c r="H4996" s="337"/>
      <c r="I4996" s="333"/>
      <c r="J4996" s="82">
        <v>73</v>
      </c>
      <c r="K4996" s="319">
        <v>2</v>
      </c>
    </row>
    <row r="4997" spans="1:11" x14ac:dyDescent="0.3">
      <c r="A4997" s="341">
        <v>43111.443055555559</v>
      </c>
      <c r="B4997" s="355">
        <v>35690.260999999999</v>
      </c>
      <c r="C4997" s="355">
        <f t="shared" si="81"/>
        <v>0.29899999999906868</v>
      </c>
      <c r="D4997" s="420">
        <f t="shared" si="80"/>
        <v>0.14949999999953434</v>
      </c>
      <c r="H4997" s="337"/>
      <c r="I4997" s="333"/>
      <c r="J4997" s="82">
        <v>74</v>
      </c>
      <c r="K4997" s="320">
        <v>3</v>
      </c>
    </row>
    <row r="4998" spans="1:11" x14ac:dyDescent="0.3">
      <c r="A4998" s="341">
        <v>43111.484722222223</v>
      </c>
      <c r="B4998" s="355">
        <v>35690.548999999999</v>
      </c>
      <c r="C4998" s="355">
        <f t="shared" si="81"/>
        <v>0.28800000000046566</v>
      </c>
      <c r="D4998" s="420">
        <f t="shared" si="80"/>
        <v>0.14400000000023283</v>
      </c>
      <c r="H4998" s="337"/>
      <c r="I4998" s="333"/>
      <c r="J4998" s="82">
        <v>75</v>
      </c>
      <c r="K4998" s="321">
        <v>4</v>
      </c>
    </row>
    <row r="4999" spans="1:11" x14ac:dyDescent="0.3">
      <c r="A4999" s="341">
        <v>43111.526388888888</v>
      </c>
      <c r="B4999" s="355">
        <v>35690.832000000002</v>
      </c>
      <c r="C4999" s="355">
        <f t="shared" si="81"/>
        <v>0.28300000000308501</v>
      </c>
      <c r="D4999" s="420">
        <f t="shared" si="80"/>
        <v>0.1415000000015425</v>
      </c>
      <c r="H4999" s="337"/>
      <c r="I4999" s="333"/>
      <c r="J4999" s="82">
        <v>76</v>
      </c>
      <c r="K4999" s="82">
        <v>1</v>
      </c>
    </row>
    <row r="5000" spans="1:11" x14ac:dyDescent="0.3">
      <c r="A5000" s="341">
        <v>43111.568055555559</v>
      </c>
      <c r="B5000" s="355">
        <v>35691.131000000001</v>
      </c>
      <c r="C5000" s="355">
        <f t="shared" si="81"/>
        <v>0.29899999999906868</v>
      </c>
      <c r="D5000" s="420">
        <f t="shared" si="80"/>
        <v>0.14949999999953434</v>
      </c>
      <c r="H5000" s="337"/>
      <c r="I5000" s="333"/>
      <c r="J5000" s="82">
        <v>77</v>
      </c>
      <c r="K5000" s="319">
        <v>2</v>
      </c>
    </row>
    <row r="5001" spans="1:11" x14ac:dyDescent="0.3">
      <c r="A5001" s="341">
        <v>43111.609722222223</v>
      </c>
      <c r="B5001" s="355">
        <v>35691.417999999998</v>
      </c>
      <c r="C5001" s="355">
        <f t="shared" si="81"/>
        <v>0.28699999999662396</v>
      </c>
      <c r="D5001" s="420">
        <f t="shared" si="80"/>
        <v>0.14349999999831198</v>
      </c>
      <c r="H5001" s="337"/>
      <c r="I5001" s="333"/>
      <c r="J5001" s="82">
        <v>78</v>
      </c>
      <c r="K5001" s="320">
        <v>3</v>
      </c>
    </row>
    <row r="5002" spans="1:11" x14ac:dyDescent="0.3">
      <c r="A5002" s="341">
        <v>43111.651388888888</v>
      </c>
      <c r="B5002" s="355">
        <v>35691.701000000001</v>
      </c>
      <c r="C5002" s="355">
        <f t="shared" si="81"/>
        <v>0.28300000000308501</v>
      </c>
      <c r="D5002" s="420">
        <f t="shared" si="80"/>
        <v>0.1415000000015425</v>
      </c>
      <c r="H5002" s="337"/>
      <c r="I5002" s="333"/>
      <c r="J5002" s="82">
        <v>79</v>
      </c>
      <c r="K5002" s="321">
        <v>4</v>
      </c>
    </row>
    <row r="5003" spans="1:11" x14ac:dyDescent="0.3">
      <c r="A5003" s="341">
        <v>43111.693055555559</v>
      </c>
      <c r="B5003" s="355">
        <v>35691.997000000003</v>
      </c>
      <c r="C5003" s="355">
        <f t="shared" si="81"/>
        <v>0.29600000000209548</v>
      </c>
      <c r="D5003" s="420">
        <f t="shared" si="80"/>
        <v>0.14800000000104774</v>
      </c>
      <c r="H5003" s="337"/>
      <c r="I5003" s="333"/>
      <c r="J5003" s="82">
        <v>80</v>
      </c>
      <c r="K5003" s="82">
        <v>1</v>
      </c>
    </row>
    <row r="5004" spans="1:11" x14ac:dyDescent="0.3">
      <c r="A5004" s="341">
        <v>43111.734722222223</v>
      </c>
      <c r="B5004" s="355">
        <v>35692.294000000002</v>
      </c>
      <c r="C5004" s="355">
        <f t="shared" si="81"/>
        <v>0.29699999999866122</v>
      </c>
      <c r="D5004" s="420">
        <f t="shared" si="80"/>
        <v>0.14849999999933061</v>
      </c>
      <c r="H5004" s="337"/>
      <c r="I5004" s="333"/>
      <c r="J5004" s="82">
        <v>81</v>
      </c>
      <c r="K5004" s="319">
        <v>2</v>
      </c>
    </row>
    <row r="5005" spans="1:11" x14ac:dyDescent="0.3">
      <c r="A5005" s="341">
        <v>43111.776388888888</v>
      </c>
      <c r="B5005" s="355">
        <v>35692.582000000002</v>
      </c>
      <c r="C5005" s="355">
        <f t="shared" si="81"/>
        <v>0.28800000000046566</v>
      </c>
      <c r="D5005" s="420">
        <f t="shared" si="80"/>
        <v>0.14400000000023283</v>
      </c>
      <c r="H5005" s="337"/>
      <c r="I5005" s="333"/>
      <c r="J5005" s="82">
        <v>82</v>
      </c>
      <c r="K5005" s="320">
        <v>3</v>
      </c>
    </row>
    <row r="5006" spans="1:11" x14ac:dyDescent="0.3">
      <c r="A5006" s="341">
        <v>43111.818055555559</v>
      </c>
      <c r="B5006" s="355">
        <v>35692.864999999998</v>
      </c>
      <c r="C5006" s="355">
        <f t="shared" si="81"/>
        <v>0.28299999999580905</v>
      </c>
      <c r="D5006" s="420">
        <f t="shared" si="80"/>
        <v>0.14149999999790452</v>
      </c>
      <c r="H5006" s="337"/>
      <c r="I5006" s="333"/>
      <c r="J5006" s="82">
        <v>83</v>
      </c>
      <c r="K5006" s="321">
        <v>4</v>
      </c>
    </row>
    <row r="5007" spans="1:11" x14ac:dyDescent="0.3">
      <c r="A5007" s="341">
        <v>43111.859722222223</v>
      </c>
      <c r="B5007" s="355">
        <v>35693.161999999997</v>
      </c>
      <c r="C5007" s="355">
        <f t="shared" si="81"/>
        <v>0.29699999999866122</v>
      </c>
      <c r="D5007" s="420">
        <f t="shared" si="80"/>
        <v>0.14849999999933061</v>
      </c>
      <c r="H5007" s="337"/>
      <c r="I5007" s="333"/>
      <c r="J5007" s="82">
        <v>84</v>
      </c>
      <c r="K5007" s="82">
        <v>1</v>
      </c>
    </row>
    <row r="5008" spans="1:11" x14ac:dyDescent="0.3">
      <c r="A5008" s="341">
        <v>43111.901388888888</v>
      </c>
      <c r="B5008" s="355">
        <v>35693.453000000001</v>
      </c>
      <c r="C5008" s="355">
        <f t="shared" si="81"/>
        <v>0.29100000000471482</v>
      </c>
      <c r="D5008" s="420">
        <f t="shared" si="80"/>
        <v>0.14550000000235741</v>
      </c>
      <c r="H5008" s="337"/>
      <c r="I5008" s="333"/>
      <c r="J5008" s="82">
        <v>85</v>
      </c>
      <c r="K5008" s="319">
        <v>2</v>
      </c>
    </row>
    <row r="5009" spans="1:12" x14ac:dyDescent="0.3">
      <c r="A5009" s="341">
        <v>43111.943055555559</v>
      </c>
      <c r="B5009" s="355">
        <v>35693.735999999997</v>
      </c>
      <c r="C5009" s="355">
        <f t="shared" si="81"/>
        <v>0.28299999999580905</v>
      </c>
      <c r="D5009" s="420">
        <f t="shared" si="80"/>
        <v>0.14149999999790452</v>
      </c>
      <c r="H5009" s="337"/>
      <c r="I5009" s="333"/>
      <c r="J5009" s="82">
        <v>86</v>
      </c>
      <c r="K5009" s="320">
        <v>3</v>
      </c>
    </row>
    <row r="5010" spans="1:12" x14ac:dyDescent="0.3">
      <c r="A5010" s="341">
        <v>43111.984722222223</v>
      </c>
      <c r="B5010" s="355">
        <v>35694.027000000002</v>
      </c>
      <c r="C5010" s="355">
        <f t="shared" si="81"/>
        <v>0.29100000000471482</v>
      </c>
      <c r="D5010" s="420">
        <f t="shared" si="80"/>
        <v>0.14550000000235741</v>
      </c>
      <c r="E5010" s="336">
        <f>SUM(C4987:C5010)*7.4805194805</f>
        <v>52.35615584404519</v>
      </c>
      <c r="F5010" s="324">
        <f>AVERAGE(D4987:D5010)</f>
        <v>0.14581250000007154</v>
      </c>
      <c r="G5010" s="324">
        <f>_xlfn.STDEV.S(D4987:D5010)</f>
        <v>3.0065598570702084E-3</v>
      </c>
      <c r="H5010" s="337"/>
      <c r="I5010" s="333"/>
      <c r="J5010" s="82">
        <v>87</v>
      </c>
      <c r="K5010" s="321">
        <v>4</v>
      </c>
    </row>
    <row r="5011" spans="1:12" x14ac:dyDescent="0.3">
      <c r="A5011" s="341">
        <v>43112.026388888888</v>
      </c>
      <c r="B5011" s="355">
        <v>35694.319000000003</v>
      </c>
      <c r="C5011" s="355">
        <f t="shared" si="81"/>
        <v>0.29200000000128057</v>
      </c>
      <c r="D5011" s="420">
        <f t="shared" si="80"/>
        <v>0.14600000000064028</v>
      </c>
      <c r="H5011" s="337"/>
      <c r="I5011" s="333"/>
      <c r="J5011" s="82">
        <v>88</v>
      </c>
      <c r="K5011" s="82">
        <v>1</v>
      </c>
    </row>
    <row r="5012" spans="1:12" x14ac:dyDescent="0.3">
      <c r="A5012" s="341">
        <v>43112.068055555559</v>
      </c>
      <c r="B5012" s="355">
        <v>35694.608999999997</v>
      </c>
      <c r="C5012" s="355">
        <f t="shared" si="81"/>
        <v>0.28999999999359716</v>
      </c>
      <c r="D5012" s="420">
        <f t="shared" si="80"/>
        <v>0.14499999999679858</v>
      </c>
      <c r="H5012" s="337"/>
      <c r="I5012" s="333"/>
      <c r="J5012" s="82">
        <v>89</v>
      </c>
      <c r="K5012" s="319">
        <v>2</v>
      </c>
    </row>
    <row r="5013" spans="1:12" x14ac:dyDescent="0.3">
      <c r="A5013" s="341">
        <v>43112.109722222223</v>
      </c>
      <c r="B5013" s="355">
        <v>35694.898000000001</v>
      </c>
      <c r="C5013" s="355">
        <f t="shared" si="81"/>
        <v>0.28900000000430737</v>
      </c>
      <c r="D5013" s="420">
        <f t="shared" si="80"/>
        <v>0.14450000000215368</v>
      </c>
      <c r="H5013" s="337"/>
      <c r="I5013" s="333"/>
      <c r="J5013" s="82">
        <v>90</v>
      </c>
      <c r="K5013" s="320">
        <v>3</v>
      </c>
    </row>
    <row r="5014" spans="1:12" x14ac:dyDescent="0.3">
      <c r="A5014" s="341">
        <v>43112.151388888888</v>
      </c>
      <c r="B5014" s="355">
        <v>35695.199000000001</v>
      </c>
      <c r="C5014" s="355">
        <f t="shared" si="81"/>
        <v>0.30099999999947613</v>
      </c>
      <c r="D5014" s="420">
        <f t="shared" si="80"/>
        <v>0.15049999999973807</v>
      </c>
      <c r="H5014" s="337"/>
      <c r="I5014" s="333"/>
      <c r="J5014" s="82">
        <v>91</v>
      </c>
      <c r="K5014" s="321">
        <v>4</v>
      </c>
    </row>
    <row r="5015" spans="1:12" x14ac:dyDescent="0.3">
      <c r="A5015" s="341">
        <v>43112.193055555559</v>
      </c>
      <c r="B5015" s="355">
        <v>35695.491000000002</v>
      </c>
      <c r="C5015" s="355">
        <f t="shared" si="81"/>
        <v>0.29200000000128057</v>
      </c>
      <c r="D5015" s="420">
        <f t="shared" si="80"/>
        <v>0.14600000000064028</v>
      </c>
      <c r="H5015" s="337"/>
      <c r="I5015" s="333"/>
      <c r="J5015" s="82">
        <v>92</v>
      </c>
      <c r="K5015" s="82">
        <v>1</v>
      </c>
    </row>
    <row r="5016" spans="1:12" x14ac:dyDescent="0.3">
      <c r="A5016" s="341">
        <v>43112.234722222223</v>
      </c>
      <c r="B5016" s="355">
        <v>35695.777999999998</v>
      </c>
      <c r="C5016" s="355">
        <f t="shared" si="81"/>
        <v>0.28699999999662396</v>
      </c>
      <c r="D5016" s="420">
        <f t="shared" si="80"/>
        <v>0.14349999999831198</v>
      </c>
      <c r="H5016" s="337"/>
      <c r="I5016" s="333"/>
      <c r="J5016" s="82">
        <v>93</v>
      </c>
      <c r="K5016" s="319">
        <v>2</v>
      </c>
    </row>
    <row r="5017" spans="1:12" x14ac:dyDescent="0.3">
      <c r="A5017" s="341">
        <v>43112.276388888888</v>
      </c>
      <c r="B5017" s="355">
        <v>35696.078999999998</v>
      </c>
      <c r="C5017" s="355">
        <f t="shared" si="81"/>
        <v>0.30099999999947613</v>
      </c>
      <c r="D5017" s="420">
        <f t="shared" si="80"/>
        <v>0.15049999999973807</v>
      </c>
      <c r="H5017" s="337"/>
      <c r="I5017" s="333"/>
      <c r="J5017" s="82">
        <v>94</v>
      </c>
      <c r="K5017" s="320">
        <v>3</v>
      </c>
    </row>
    <row r="5018" spans="1:12" x14ac:dyDescent="0.3">
      <c r="A5018" s="341">
        <v>43112.318055555559</v>
      </c>
      <c r="B5018" s="355">
        <v>35696.377999999997</v>
      </c>
      <c r="C5018" s="355">
        <f t="shared" si="81"/>
        <v>0.29899999999906868</v>
      </c>
      <c r="D5018" s="420">
        <f t="shared" si="80"/>
        <v>0.14949999999953434</v>
      </c>
      <c r="H5018" s="337"/>
      <c r="I5018" s="333"/>
      <c r="J5018" s="82">
        <v>95</v>
      </c>
      <c r="K5018" s="321">
        <v>4</v>
      </c>
    </row>
    <row r="5019" spans="1:12" x14ac:dyDescent="0.3">
      <c r="A5019" s="341">
        <v>43112.356944444444</v>
      </c>
      <c r="B5019" s="355">
        <v>35696.663</v>
      </c>
      <c r="C5019" s="355">
        <f t="shared" si="81"/>
        <v>0.28500000000349246</v>
      </c>
      <c r="D5019" s="420">
        <f t="shared" si="80"/>
        <v>0.14250000000174623</v>
      </c>
      <c r="H5019" s="337"/>
      <c r="I5019" s="333"/>
      <c r="J5019" s="82">
        <v>96</v>
      </c>
      <c r="K5019" s="82">
        <v>1</v>
      </c>
    </row>
    <row r="5020" spans="1:12" x14ac:dyDescent="0.3">
      <c r="A5020" s="341">
        <v>43112.37777777778</v>
      </c>
      <c r="B5020" s="355">
        <v>35696.961000000003</v>
      </c>
      <c r="C5020" s="355">
        <f t="shared" si="81"/>
        <v>0.29800000000250293</v>
      </c>
      <c r="D5020" s="420">
        <f t="shared" si="80"/>
        <v>0.14900000000125146</v>
      </c>
      <c r="H5020" s="337"/>
      <c r="I5020" s="333"/>
      <c r="J5020" s="82">
        <v>1</v>
      </c>
      <c r="K5020" s="319">
        <v>2</v>
      </c>
      <c r="L5020" s="345" t="s">
        <v>313</v>
      </c>
    </row>
    <row r="5021" spans="1:12" x14ac:dyDescent="0.3">
      <c r="A5021" s="341">
        <v>43112.419444444444</v>
      </c>
      <c r="B5021" s="355">
        <v>35697.258999999998</v>
      </c>
      <c r="C5021" s="355">
        <f t="shared" si="81"/>
        <v>0.29799999999522697</v>
      </c>
      <c r="D5021" s="420">
        <f t="shared" si="80"/>
        <v>0.14899999999761349</v>
      </c>
      <c r="H5021" s="337"/>
      <c r="I5021" s="333"/>
      <c r="J5021" s="82">
        <v>2</v>
      </c>
      <c r="K5021" s="320">
        <v>3</v>
      </c>
    </row>
    <row r="5022" spans="1:12" x14ac:dyDescent="0.3">
      <c r="A5022" s="341">
        <v>43112.461111111108</v>
      </c>
      <c r="B5022" s="355">
        <v>35697.550999999999</v>
      </c>
      <c r="C5022" s="355">
        <f t="shared" si="81"/>
        <v>0.29200000000128057</v>
      </c>
      <c r="D5022" s="420">
        <f t="shared" si="80"/>
        <v>0.14600000000064028</v>
      </c>
      <c r="H5022" s="337"/>
      <c r="I5022" s="333"/>
      <c r="J5022" s="82">
        <v>3</v>
      </c>
      <c r="K5022" s="321">
        <v>4</v>
      </c>
    </row>
    <row r="5023" spans="1:12" x14ac:dyDescent="0.3">
      <c r="A5023" s="341">
        <v>43112.50277777778</v>
      </c>
      <c r="B5023" s="355">
        <v>35697.839</v>
      </c>
      <c r="C5023" s="355">
        <f t="shared" si="81"/>
        <v>0.28800000000046566</v>
      </c>
      <c r="D5023" s="420">
        <f t="shared" si="80"/>
        <v>0.14400000000023283</v>
      </c>
      <c r="H5023" s="337"/>
      <c r="I5023" s="333"/>
      <c r="J5023" s="82">
        <v>4</v>
      </c>
      <c r="K5023" s="82">
        <v>1</v>
      </c>
    </row>
    <row r="5024" spans="1:12" x14ac:dyDescent="0.3">
      <c r="A5024" s="341">
        <v>43112.544444444444</v>
      </c>
      <c r="B5024" s="355">
        <v>35698.141000000003</v>
      </c>
      <c r="C5024" s="355">
        <f t="shared" si="81"/>
        <v>0.30200000000331784</v>
      </c>
      <c r="D5024" s="420">
        <f t="shared" si="80"/>
        <v>0.15100000000165892</v>
      </c>
      <c r="H5024" s="337"/>
      <c r="I5024" s="333"/>
      <c r="J5024" s="82">
        <v>5</v>
      </c>
      <c r="K5024" s="319">
        <v>2</v>
      </c>
    </row>
    <row r="5025" spans="1:11" x14ac:dyDescent="0.3">
      <c r="A5025" s="341">
        <v>43112.586111053242</v>
      </c>
      <c r="B5025" s="355">
        <v>35698.438000000002</v>
      </c>
      <c r="C5025" s="355">
        <f t="shared" si="81"/>
        <v>0.29699999999866122</v>
      </c>
      <c r="D5025" s="420">
        <f t="shared" si="80"/>
        <v>0.14849999999933061</v>
      </c>
      <c r="H5025" s="337"/>
      <c r="I5025" s="333"/>
      <c r="J5025" s="82">
        <v>6</v>
      </c>
      <c r="K5025" s="320">
        <v>3</v>
      </c>
    </row>
    <row r="5026" spans="1:11" x14ac:dyDescent="0.3">
      <c r="A5026" s="341">
        <v>43112.627777719907</v>
      </c>
      <c r="B5026" s="355">
        <v>35698.722000000002</v>
      </c>
      <c r="C5026" s="355">
        <f t="shared" si="81"/>
        <v>0.28399999999965075</v>
      </c>
      <c r="D5026" s="420">
        <f t="shared" si="80"/>
        <v>0.14199999999982538</v>
      </c>
      <c r="H5026" s="337"/>
      <c r="I5026" s="333"/>
      <c r="J5026" s="82">
        <v>7</v>
      </c>
      <c r="K5026" s="321">
        <v>4</v>
      </c>
    </row>
    <row r="5027" spans="1:11" x14ac:dyDescent="0.3">
      <c r="A5027" s="341">
        <v>43112.669444386571</v>
      </c>
      <c r="B5027" s="355">
        <v>35699.016000000003</v>
      </c>
      <c r="C5027" s="355">
        <f t="shared" si="81"/>
        <v>0.29400000000168802</v>
      </c>
      <c r="D5027" s="420">
        <f t="shared" si="80"/>
        <v>0.14700000000084401</v>
      </c>
      <c r="H5027" s="337"/>
      <c r="I5027" s="333"/>
      <c r="J5027" s="82">
        <v>8</v>
      </c>
      <c r="K5027" s="82">
        <v>1</v>
      </c>
    </row>
    <row r="5028" spans="1:11" x14ac:dyDescent="0.3">
      <c r="A5028" s="341">
        <v>43112.711111053242</v>
      </c>
      <c r="B5028" s="355">
        <v>35699.311999999998</v>
      </c>
      <c r="C5028" s="355">
        <f t="shared" si="81"/>
        <v>0.29599999999481952</v>
      </c>
      <c r="D5028" s="420">
        <f t="shared" si="80"/>
        <v>0.14799999999740976</v>
      </c>
      <c r="H5028" s="337"/>
      <c r="I5028" s="333"/>
      <c r="J5028" s="82">
        <v>9</v>
      </c>
      <c r="K5028" s="319">
        <v>2</v>
      </c>
    </row>
    <row r="5029" spans="1:11" x14ac:dyDescent="0.3">
      <c r="A5029" s="341">
        <v>43112.752777719907</v>
      </c>
      <c r="B5029" s="355">
        <v>35699.601999999999</v>
      </c>
      <c r="C5029" s="355">
        <f t="shared" si="81"/>
        <v>0.29000000000087311</v>
      </c>
      <c r="D5029" s="420">
        <f t="shared" si="80"/>
        <v>0.14500000000043656</v>
      </c>
      <c r="H5029" s="337"/>
      <c r="I5029" s="333"/>
      <c r="J5029" s="82">
        <v>10</v>
      </c>
      <c r="K5029" s="320">
        <v>3</v>
      </c>
    </row>
    <row r="5030" spans="1:11" x14ac:dyDescent="0.3">
      <c r="A5030" s="341">
        <v>43112.794444386571</v>
      </c>
      <c r="B5030" s="355">
        <v>35699.885000000002</v>
      </c>
      <c r="C5030" s="355">
        <f t="shared" si="81"/>
        <v>0.28300000000308501</v>
      </c>
      <c r="D5030" s="420">
        <f t="shared" si="80"/>
        <v>0.1415000000015425</v>
      </c>
      <c r="H5030" s="337"/>
      <c r="I5030" s="333"/>
      <c r="J5030" s="82">
        <v>11</v>
      </c>
      <c r="K5030" s="321">
        <v>4</v>
      </c>
    </row>
    <row r="5031" spans="1:11" x14ac:dyDescent="0.3">
      <c r="A5031" s="341">
        <v>43112.836111053242</v>
      </c>
      <c r="B5031" s="355">
        <v>35700.18</v>
      </c>
      <c r="C5031" s="355">
        <f t="shared" si="81"/>
        <v>0.29499999999825377</v>
      </c>
      <c r="D5031" s="420">
        <f t="shared" si="80"/>
        <v>0.14749999999912689</v>
      </c>
      <c r="H5031" s="337"/>
      <c r="I5031" s="333"/>
      <c r="J5031" s="82">
        <v>12</v>
      </c>
      <c r="K5031" s="82">
        <v>1</v>
      </c>
    </row>
    <row r="5032" spans="1:11" x14ac:dyDescent="0.3">
      <c r="A5032" s="341">
        <v>43112.877777719907</v>
      </c>
      <c r="B5032" s="355">
        <v>35700.468000000001</v>
      </c>
      <c r="C5032" s="355">
        <f t="shared" si="81"/>
        <v>0.28800000000046566</v>
      </c>
      <c r="D5032" s="420">
        <f t="shared" si="80"/>
        <v>0.14400000000023283</v>
      </c>
      <c r="H5032" s="337"/>
      <c r="I5032" s="333"/>
      <c r="J5032" s="82">
        <v>13</v>
      </c>
      <c r="K5032" s="319">
        <v>2</v>
      </c>
    </row>
    <row r="5033" spans="1:11" x14ac:dyDescent="0.3">
      <c r="A5033" s="341">
        <v>43112.919444386571</v>
      </c>
      <c r="B5033" s="355">
        <v>35700.745000000003</v>
      </c>
      <c r="C5033" s="355">
        <f t="shared" si="81"/>
        <v>0.27700000000186265</v>
      </c>
      <c r="D5033" s="420">
        <f t="shared" si="80"/>
        <v>0.13850000000093132</v>
      </c>
      <c r="H5033" s="337"/>
      <c r="I5033" s="333"/>
      <c r="J5033" s="82">
        <v>14</v>
      </c>
      <c r="K5033" s="320">
        <v>3</v>
      </c>
    </row>
    <row r="5034" spans="1:11" x14ac:dyDescent="0.3">
      <c r="A5034" s="341">
        <v>43112.961111053242</v>
      </c>
      <c r="B5034" s="355">
        <v>35701.036</v>
      </c>
      <c r="C5034" s="355">
        <f t="shared" si="81"/>
        <v>0.29099999999743886</v>
      </c>
      <c r="D5034" s="420">
        <f t="shared" si="80"/>
        <v>0.14549999999871943</v>
      </c>
      <c r="E5034" s="336">
        <f>SUM(C5011:C5034)*7.4805194805</f>
        <v>52.430961038810999</v>
      </c>
      <c r="F5034" s="324">
        <f>AVERAGE(D5011:D5034)</f>
        <v>0.14602083333329574</v>
      </c>
      <c r="G5034" s="324">
        <f>_xlfn.STDEV.S(D5011:D5034)</f>
        <v>3.1810552206624214E-3</v>
      </c>
      <c r="H5034" s="337"/>
      <c r="I5034" s="333"/>
      <c r="J5034" s="82">
        <v>15</v>
      </c>
      <c r="K5034" s="321">
        <v>4</v>
      </c>
    </row>
    <row r="5035" spans="1:11" x14ac:dyDescent="0.3">
      <c r="A5035" s="341">
        <v>43113.002777719907</v>
      </c>
      <c r="B5035" s="355">
        <v>35701.32</v>
      </c>
      <c r="C5035" s="355">
        <f t="shared" si="81"/>
        <v>0.28399999999965075</v>
      </c>
      <c r="D5035" s="420">
        <f t="shared" si="80"/>
        <v>0.14199999999982538</v>
      </c>
      <c r="H5035" s="337"/>
      <c r="I5035" s="333"/>
      <c r="J5035" s="82">
        <v>16</v>
      </c>
      <c r="K5035" s="82">
        <v>1</v>
      </c>
    </row>
    <row r="5036" spans="1:11" x14ac:dyDescent="0.3">
      <c r="A5036" s="341">
        <v>43113.044444386571</v>
      </c>
      <c r="B5036" s="355">
        <v>35701.603999999999</v>
      </c>
      <c r="C5036" s="355">
        <f t="shared" si="81"/>
        <v>0.28399999999965075</v>
      </c>
      <c r="D5036" s="420">
        <f t="shared" si="80"/>
        <v>0.14199999999982538</v>
      </c>
      <c r="H5036" s="337"/>
      <c r="I5036" s="333"/>
      <c r="J5036" s="82">
        <v>17</v>
      </c>
      <c r="K5036" s="319">
        <v>2</v>
      </c>
    </row>
    <row r="5037" spans="1:11" x14ac:dyDescent="0.3">
      <c r="A5037" s="341">
        <v>43113.086111053242</v>
      </c>
      <c r="B5037" s="355">
        <v>35701.887999999999</v>
      </c>
      <c r="C5037" s="355">
        <f t="shared" si="81"/>
        <v>0.28399999999965075</v>
      </c>
      <c r="D5037" s="420">
        <f t="shared" si="80"/>
        <v>0.14199999999982538</v>
      </c>
      <c r="H5037" s="337"/>
      <c r="I5037" s="333"/>
      <c r="J5037" s="82">
        <v>18</v>
      </c>
      <c r="K5037" s="320">
        <v>3</v>
      </c>
    </row>
    <row r="5038" spans="1:11" x14ac:dyDescent="0.3">
      <c r="A5038" s="341">
        <v>43113.127777719907</v>
      </c>
      <c r="B5038" s="355">
        <v>35702.182000000001</v>
      </c>
      <c r="C5038" s="355">
        <f t="shared" si="81"/>
        <v>0.29400000000168802</v>
      </c>
      <c r="D5038" s="420">
        <f t="shared" si="80"/>
        <v>0.14700000000084401</v>
      </c>
      <c r="H5038" s="337"/>
      <c r="I5038" s="333"/>
      <c r="J5038" s="82">
        <v>19</v>
      </c>
      <c r="K5038" s="321">
        <v>4</v>
      </c>
    </row>
    <row r="5039" spans="1:11" x14ac:dyDescent="0.3">
      <c r="A5039" s="341">
        <v>43113.169444386571</v>
      </c>
      <c r="B5039" s="355">
        <v>35702.472999999998</v>
      </c>
      <c r="C5039" s="355">
        <f t="shared" si="81"/>
        <v>0.29099999999743886</v>
      </c>
      <c r="D5039" s="420">
        <f t="shared" si="80"/>
        <v>0.14549999999871943</v>
      </c>
      <c r="H5039" s="337"/>
      <c r="I5039" s="333"/>
      <c r="J5039" s="82">
        <v>20</v>
      </c>
      <c r="K5039" s="82">
        <v>1</v>
      </c>
    </row>
    <row r="5040" spans="1:11" x14ac:dyDescent="0.3">
      <c r="A5040" s="341">
        <v>43113.211111053242</v>
      </c>
      <c r="B5040" s="355">
        <v>35702.76</v>
      </c>
      <c r="C5040" s="355">
        <f t="shared" si="81"/>
        <v>0.28700000000389991</v>
      </c>
      <c r="D5040" s="420">
        <f t="shared" si="80"/>
        <v>0.14350000000194996</v>
      </c>
      <c r="H5040" s="337"/>
      <c r="I5040" s="333"/>
      <c r="J5040" s="82">
        <v>21</v>
      </c>
      <c r="K5040" s="319">
        <v>2</v>
      </c>
    </row>
    <row r="5041" spans="1:11" x14ac:dyDescent="0.3">
      <c r="A5041" s="341">
        <v>43113.252777719907</v>
      </c>
      <c r="B5041" s="355">
        <v>35703.059000000001</v>
      </c>
      <c r="C5041" s="355">
        <f t="shared" si="81"/>
        <v>0.29899999999906868</v>
      </c>
      <c r="D5041" s="420">
        <f t="shared" si="80"/>
        <v>0.14949999999953434</v>
      </c>
      <c r="H5041" s="337"/>
      <c r="I5041" s="333"/>
      <c r="J5041" s="82">
        <v>22</v>
      </c>
      <c r="K5041" s="320">
        <v>3</v>
      </c>
    </row>
    <row r="5042" spans="1:11" x14ac:dyDescent="0.3">
      <c r="A5042" s="341">
        <v>43113.294444386571</v>
      </c>
      <c r="B5042" s="355">
        <v>35703.358</v>
      </c>
      <c r="C5042" s="355">
        <f t="shared" si="81"/>
        <v>0.29899999999906868</v>
      </c>
      <c r="D5042" s="420">
        <f t="shared" si="80"/>
        <v>0.14949999999953434</v>
      </c>
      <c r="H5042" s="337"/>
      <c r="I5042" s="333"/>
      <c r="J5042" s="82">
        <v>23</v>
      </c>
      <c r="K5042" s="321">
        <v>4</v>
      </c>
    </row>
    <row r="5043" spans="1:11" x14ac:dyDescent="0.3">
      <c r="A5043" s="341">
        <v>43113.336111053242</v>
      </c>
      <c r="B5043" s="355">
        <v>35703.642999999996</v>
      </c>
      <c r="C5043" s="355">
        <f t="shared" si="81"/>
        <v>0.2849999999962165</v>
      </c>
      <c r="D5043" s="420">
        <f t="shared" si="80"/>
        <v>0.14249999999810825</v>
      </c>
      <c r="H5043" s="337"/>
      <c r="I5043" s="333"/>
      <c r="J5043" s="82">
        <v>24</v>
      </c>
      <c r="K5043" s="82">
        <v>1</v>
      </c>
    </row>
    <row r="5044" spans="1:11" x14ac:dyDescent="0.3">
      <c r="A5044" s="341">
        <v>43113.377777719907</v>
      </c>
      <c r="B5044" s="355">
        <v>35703.94</v>
      </c>
      <c r="C5044" s="355">
        <f t="shared" si="81"/>
        <v>0.29700000000593718</v>
      </c>
      <c r="D5044" s="420">
        <f t="shared" si="80"/>
        <v>0.14850000000296859</v>
      </c>
      <c r="H5044" s="337"/>
      <c r="I5044" s="333"/>
      <c r="J5044" s="82">
        <v>25</v>
      </c>
      <c r="K5044" s="319">
        <v>2</v>
      </c>
    </row>
    <row r="5045" spans="1:11" x14ac:dyDescent="0.3">
      <c r="A5045" s="341">
        <v>43113.419444386571</v>
      </c>
      <c r="B5045" s="355">
        <v>35704.243999999999</v>
      </c>
      <c r="C5045" s="355">
        <f t="shared" si="81"/>
        <v>0.30399999999644933</v>
      </c>
      <c r="D5045" s="420">
        <f t="shared" si="80"/>
        <v>0.15199999999822467</v>
      </c>
      <c r="H5045" s="337"/>
      <c r="I5045" s="333"/>
      <c r="J5045" s="82">
        <v>26</v>
      </c>
      <c r="K5045" s="320">
        <v>3</v>
      </c>
    </row>
    <row r="5046" spans="1:11" x14ac:dyDescent="0.3">
      <c r="A5046" s="341">
        <v>43113.461111053242</v>
      </c>
      <c r="B5046" s="355">
        <v>35704.531999999999</v>
      </c>
      <c r="C5046" s="355">
        <f t="shared" si="81"/>
        <v>0.28800000000046566</v>
      </c>
      <c r="D5046" s="420">
        <f t="shared" si="80"/>
        <v>0.14400000000023283</v>
      </c>
      <c r="H5046" s="337"/>
      <c r="I5046" s="333"/>
      <c r="J5046" s="82">
        <v>27</v>
      </c>
      <c r="K5046" s="321">
        <v>4</v>
      </c>
    </row>
    <row r="5047" spans="1:11" x14ac:dyDescent="0.3">
      <c r="A5047" s="341">
        <v>43113.502777719907</v>
      </c>
      <c r="B5047" s="355">
        <v>35704.817999999999</v>
      </c>
      <c r="C5047" s="355">
        <f t="shared" si="81"/>
        <v>0.28600000000005821</v>
      </c>
      <c r="D5047" s="420">
        <f t="shared" si="80"/>
        <v>0.1430000000000291</v>
      </c>
      <c r="H5047" s="337"/>
      <c r="I5047" s="333"/>
      <c r="J5047" s="82">
        <v>28</v>
      </c>
      <c r="K5047" s="82">
        <v>1</v>
      </c>
    </row>
    <row r="5048" spans="1:11" x14ac:dyDescent="0.3">
      <c r="A5048" s="341">
        <v>43113.544444386571</v>
      </c>
      <c r="B5048" s="355">
        <v>35705.112000000001</v>
      </c>
      <c r="C5048" s="355">
        <f t="shared" si="81"/>
        <v>0.29400000000168802</v>
      </c>
      <c r="D5048" s="420">
        <f t="shared" si="80"/>
        <v>0.14700000000084401</v>
      </c>
      <c r="H5048" s="337"/>
      <c r="I5048" s="333"/>
      <c r="J5048" s="82">
        <v>29</v>
      </c>
      <c r="K5048" s="319">
        <v>2</v>
      </c>
    </row>
    <row r="5049" spans="1:11" x14ac:dyDescent="0.3">
      <c r="A5049" s="341">
        <v>43113.586111053242</v>
      </c>
      <c r="B5049" s="355">
        <v>35705.406999999999</v>
      </c>
      <c r="C5049" s="355">
        <f t="shared" si="81"/>
        <v>0.29499999999825377</v>
      </c>
      <c r="D5049" s="420">
        <f t="shared" si="80"/>
        <v>0.14749999999912689</v>
      </c>
      <c r="H5049" s="337"/>
      <c r="I5049" s="333"/>
      <c r="J5049" s="82">
        <v>30</v>
      </c>
      <c r="K5049" s="320">
        <v>3</v>
      </c>
    </row>
    <row r="5050" spans="1:11" x14ac:dyDescent="0.3">
      <c r="A5050" s="341">
        <v>43113.627777719907</v>
      </c>
      <c r="B5050" s="355">
        <v>35705.69</v>
      </c>
      <c r="C5050" s="355">
        <f t="shared" si="81"/>
        <v>0.28300000000308501</v>
      </c>
      <c r="D5050" s="420">
        <f t="shared" si="80"/>
        <v>0.1415000000015425</v>
      </c>
      <c r="H5050" s="337"/>
      <c r="I5050" s="333"/>
      <c r="J5050" s="82">
        <v>31</v>
      </c>
      <c r="K5050" s="321">
        <v>4</v>
      </c>
    </row>
    <row r="5051" spans="1:11" x14ac:dyDescent="0.3">
      <c r="A5051" s="341">
        <v>43113.669444386571</v>
      </c>
      <c r="B5051" s="355">
        <v>35705.981</v>
      </c>
      <c r="C5051" s="355">
        <f t="shared" si="81"/>
        <v>0.29099999999743886</v>
      </c>
      <c r="D5051" s="420">
        <f t="shared" si="80"/>
        <v>0.14549999999871943</v>
      </c>
      <c r="H5051" s="337"/>
      <c r="I5051" s="333"/>
      <c r="J5051" s="82">
        <v>32</v>
      </c>
      <c r="K5051" s="82">
        <v>1</v>
      </c>
    </row>
    <row r="5052" spans="1:11" x14ac:dyDescent="0.3">
      <c r="A5052" s="341">
        <v>43113.711111053242</v>
      </c>
      <c r="B5052" s="355">
        <v>35706.277999999998</v>
      </c>
      <c r="C5052" s="355">
        <f t="shared" si="81"/>
        <v>0.29699999999866122</v>
      </c>
      <c r="D5052" s="420">
        <f t="shared" si="80"/>
        <v>0.14849999999933061</v>
      </c>
      <c r="H5052" s="337"/>
      <c r="I5052" s="333"/>
      <c r="J5052" s="82">
        <v>33</v>
      </c>
      <c r="K5052" s="319">
        <v>2</v>
      </c>
    </row>
    <row r="5053" spans="1:11" x14ac:dyDescent="0.3">
      <c r="A5053" s="341">
        <v>43113.752777719907</v>
      </c>
      <c r="B5053" s="355">
        <v>35706.561999999998</v>
      </c>
      <c r="C5053" s="355">
        <f t="shared" si="81"/>
        <v>0.28399999999965075</v>
      </c>
      <c r="D5053" s="420">
        <f t="shared" si="80"/>
        <v>0.14199999999982538</v>
      </c>
      <c r="H5053" s="337"/>
      <c r="I5053" s="333"/>
      <c r="J5053" s="82">
        <v>34</v>
      </c>
      <c r="K5053" s="320">
        <v>3</v>
      </c>
    </row>
    <row r="5054" spans="1:11" x14ac:dyDescent="0.3">
      <c r="A5054" s="341">
        <v>43113.794444386571</v>
      </c>
      <c r="B5054" s="355">
        <v>35706.847000000002</v>
      </c>
      <c r="C5054" s="355">
        <f t="shared" si="81"/>
        <v>0.28500000000349246</v>
      </c>
      <c r="D5054" s="420">
        <f t="shared" si="80"/>
        <v>0.14250000000174623</v>
      </c>
      <c r="H5054" s="337"/>
      <c r="I5054" s="333"/>
      <c r="J5054" s="82">
        <v>35</v>
      </c>
      <c r="K5054" s="321">
        <v>4</v>
      </c>
    </row>
    <row r="5055" spans="1:11" x14ac:dyDescent="0.3">
      <c r="A5055" s="341">
        <v>43113.836111053242</v>
      </c>
      <c r="B5055" s="355">
        <v>35707.14</v>
      </c>
      <c r="C5055" s="355">
        <f t="shared" si="81"/>
        <v>0.29299999999784632</v>
      </c>
      <c r="D5055" s="420">
        <f t="shared" si="80"/>
        <v>0.14649999999892316</v>
      </c>
      <c r="H5055" s="337"/>
      <c r="I5055" s="333"/>
      <c r="J5055" s="82">
        <v>36</v>
      </c>
      <c r="K5055" s="82">
        <v>1</v>
      </c>
    </row>
    <row r="5056" spans="1:11" x14ac:dyDescent="0.3">
      <c r="A5056" s="341">
        <v>43113.877777719907</v>
      </c>
      <c r="B5056" s="355">
        <v>35707.43</v>
      </c>
      <c r="C5056" s="355">
        <f t="shared" si="81"/>
        <v>0.29000000000087311</v>
      </c>
      <c r="D5056" s="420">
        <f t="shared" si="80"/>
        <v>0.14500000000043656</v>
      </c>
      <c r="H5056" s="337"/>
      <c r="I5056" s="333"/>
      <c r="J5056" s="82">
        <v>37</v>
      </c>
      <c r="K5056" s="319">
        <v>2</v>
      </c>
    </row>
    <row r="5057" spans="1:11" x14ac:dyDescent="0.3">
      <c r="A5057" s="341">
        <v>43113.919444386571</v>
      </c>
      <c r="B5057" s="355">
        <v>35707.707999999999</v>
      </c>
      <c r="C5057" s="355">
        <f t="shared" si="81"/>
        <v>0.27799999999842839</v>
      </c>
      <c r="D5057" s="420">
        <f t="shared" si="80"/>
        <v>0.1389999999992142</v>
      </c>
      <c r="H5057" s="337"/>
      <c r="I5057" s="333"/>
      <c r="J5057" s="82">
        <v>38</v>
      </c>
      <c r="K5057" s="320">
        <v>3</v>
      </c>
    </row>
    <row r="5058" spans="1:11" x14ac:dyDescent="0.3">
      <c r="A5058" s="341">
        <v>43113.961111053242</v>
      </c>
      <c r="B5058" s="355">
        <v>35707.993999999999</v>
      </c>
      <c r="C5058" s="355">
        <f t="shared" si="81"/>
        <v>0.28600000000005821</v>
      </c>
      <c r="D5058" s="420">
        <f t="shared" si="80"/>
        <v>0.1430000000000291</v>
      </c>
      <c r="E5058" s="336">
        <f>SUM(C5035:C5058)*7.4805194805</f>
        <v>52.049454545309423</v>
      </c>
      <c r="F5058" s="324">
        <f>AVERAGE(D5035:D5058)</f>
        <v>0.14495833333330665</v>
      </c>
      <c r="G5058" s="324">
        <f>_xlfn.STDEV.S(D5035:D5058)</f>
        <v>3.2232736080880838E-3</v>
      </c>
      <c r="H5058" s="337"/>
      <c r="I5058" s="333"/>
      <c r="J5058" s="82">
        <v>39</v>
      </c>
      <c r="K5058" s="321">
        <v>4</v>
      </c>
    </row>
    <row r="5059" spans="1:11" x14ac:dyDescent="0.3">
      <c r="A5059" s="341">
        <v>43114.002777719907</v>
      </c>
      <c r="B5059" s="355">
        <v>35708.284</v>
      </c>
      <c r="C5059" s="355">
        <f t="shared" si="81"/>
        <v>0.29000000000087311</v>
      </c>
      <c r="D5059" s="420">
        <f t="shared" si="80"/>
        <v>0.14500000000043656</v>
      </c>
      <c r="H5059" s="337"/>
      <c r="I5059" s="333"/>
      <c r="J5059" s="82">
        <v>40</v>
      </c>
      <c r="K5059" s="82">
        <v>1</v>
      </c>
    </row>
    <row r="5060" spans="1:11" x14ac:dyDescent="0.3">
      <c r="A5060" s="341">
        <v>43114.044444386571</v>
      </c>
      <c r="B5060" s="355">
        <v>35708.571000000004</v>
      </c>
      <c r="C5060" s="355">
        <f t="shared" si="81"/>
        <v>0.28700000000389991</v>
      </c>
      <c r="D5060" s="420">
        <f t="shared" si="80"/>
        <v>0.14350000000194996</v>
      </c>
      <c r="H5060" s="337"/>
      <c r="I5060" s="333"/>
      <c r="J5060" s="82">
        <v>41</v>
      </c>
      <c r="K5060" s="319">
        <v>2</v>
      </c>
    </row>
    <row r="5061" spans="1:11" x14ac:dyDescent="0.3">
      <c r="A5061" s="341">
        <v>43114.086111053242</v>
      </c>
      <c r="B5061" s="355">
        <v>35708.851000000002</v>
      </c>
      <c r="C5061" s="355">
        <f t="shared" si="81"/>
        <v>0.27999999999883585</v>
      </c>
      <c r="D5061" s="420">
        <f t="shared" si="80"/>
        <v>0.13999999999941792</v>
      </c>
      <c r="H5061" s="337"/>
      <c r="I5061" s="333"/>
      <c r="J5061" s="82">
        <v>42</v>
      </c>
      <c r="K5061" s="320">
        <v>3</v>
      </c>
    </row>
    <row r="5062" spans="1:11" x14ac:dyDescent="0.3">
      <c r="A5062" s="341">
        <v>43114.127777719907</v>
      </c>
      <c r="B5062" s="355">
        <v>35709.146000000001</v>
      </c>
      <c r="C5062" s="355">
        <f t="shared" si="81"/>
        <v>0.29499999999825377</v>
      </c>
      <c r="D5062" s="420">
        <f t="shared" si="80"/>
        <v>0.14749999999912689</v>
      </c>
      <c r="H5062" s="337"/>
      <c r="I5062" s="333"/>
      <c r="J5062" s="82">
        <v>43</v>
      </c>
      <c r="K5062" s="321">
        <v>4</v>
      </c>
    </row>
    <row r="5063" spans="1:11" x14ac:dyDescent="0.3">
      <c r="A5063" s="341">
        <v>43114.169444386571</v>
      </c>
      <c r="B5063" s="355">
        <v>35709.436999999998</v>
      </c>
      <c r="C5063" s="355">
        <f t="shared" si="81"/>
        <v>0.29099999999743886</v>
      </c>
      <c r="D5063" s="420">
        <f t="shared" si="80"/>
        <v>0.14549999999871943</v>
      </c>
      <c r="H5063" s="337"/>
      <c r="I5063" s="333"/>
      <c r="J5063" s="82">
        <v>44</v>
      </c>
      <c r="K5063" s="82">
        <v>1</v>
      </c>
    </row>
    <row r="5064" spans="1:11" x14ac:dyDescent="0.3">
      <c r="A5064" s="341">
        <v>43114.211111053242</v>
      </c>
      <c r="B5064" s="355">
        <v>35709.720999999998</v>
      </c>
      <c r="C5064" s="355">
        <f t="shared" si="81"/>
        <v>0.28399999999965075</v>
      </c>
      <c r="D5064" s="420">
        <f t="shared" si="80"/>
        <v>0.14199999999982538</v>
      </c>
      <c r="H5064" s="337"/>
      <c r="I5064" s="333"/>
      <c r="J5064" s="82">
        <v>45</v>
      </c>
      <c r="K5064" s="319">
        <v>2</v>
      </c>
    </row>
    <row r="5065" spans="1:11" x14ac:dyDescent="0.3">
      <c r="A5065" s="341">
        <v>43114.252777719907</v>
      </c>
      <c r="B5065" s="355">
        <v>35710.017</v>
      </c>
      <c r="C5065" s="355">
        <f t="shared" si="81"/>
        <v>0.29600000000209548</v>
      </c>
      <c r="D5065" s="420">
        <f t="shared" si="80"/>
        <v>0.14800000000104774</v>
      </c>
      <c r="H5065" s="337"/>
      <c r="I5065" s="333"/>
      <c r="J5065" s="82">
        <v>46</v>
      </c>
      <c r="K5065" s="320">
        <v>3</v>
      </c>
    </row>
    <row r="5066" spans="1:11" x14ac:dyDescent="0.3">
      <c r="A5066" s="341">
        <v>43114.294444386571</v>
      </c>
      <c r="B5066" s="355">
        <v>35710.315999999999</v>
      </c>
      <c r="C5066" s="355">
        <f t="shared" si="81"/>
        <v>0.29899999999906868</v>
      </c>
      <c r="D5066" s="420">
        <f t="shared" si="80"/>
        <v>0.14949999999953434</v>
      </c>
      <c r="H5066" s="337"/>
      <c r="I5066" s="333"/>
      <c r="J5066" s="82">
        <v>47</v>
      </c>
      <c r="K5066" s="321">
        <v>4</v>
      </c>
    </row>
    <row r="5067" spans="1:11" x14ac:dyDescent="0.3">
      <c r="A5067" s="341">
        <v>43114.336111053242</v>
      </c>
      <c r="B5067" s="355">
        <v>35710.608</v>
      </c>
      <c r="C5067" s="355">
        <f t="shared" si="81"/>
        <v>0.29200000000128057</v>
      </c>
      <c r="D5067" s="420">
        <f t="shared" si="80"/>
        <v>0.14600000000064028</v>
      </c>
      <c r="H5067" s="337"/>
      <c r="I5067" s="333"/>
      <c r="J5067" s="82">
        <v>48</v>
      </c>
      <c r="K5067" s="82">
        <v>1</v>
      </c>
    </row>
    <row r="5068" spans="1:11" x14ac:dyDescent="0.3">
      <c r="A5068" s="341">
        <v>43114.377777719907</v>
      </c>
      <c r="B5068" s="355">
        <v>35710.898999999998</v>
      </c>
      <c r="C5068" s="355">
        <f t="shared" si="81"/>
        <v>0.29099999999743886</v>
      </c>
      <c r="D5068" s="420">
        <f t="shared" si="80"/>
        <v>0.14549999999871943</v>
      </c>
      <c r="H5068" s="337"/>
      <c r="I5068" s="333"/>
      <c r="J5068" s="82">
        <v>49</v>
      </c>
      <c r="K5068" s="319">
        <v>2</v>
      </c>
    </row>
    <row r="5069" spans="1:11" x14ac:dyDescent="0.3">
      <c r="A5069" s="341">
        <v>43114.419444386571</v>
      </c>
      <c r="B5069" s="355">
        <v>35711.197999999997</v>
      </c>
      <c r="C5069" s="355">
        <f t="shared" si="81"/>
        <v>0.29899999999906868</v>
      </c>
      <c r="D5069" s="420">
        <f t="shared" si="80"/>
        <v>0.14949999999953434</v>
      </c>
      <c r="H5069" s="337"/>
      <c r="I5069" s="333"/>
      <c r="J5069" s="82">
        <v>50</v>
      </c>
      <c r="K5069" s="320">
        <v>3</v>
      </c>
    </row>
    <row r="5070" spans="1:11" x14ac:dyDescent="0.3">
      <c r="A5070" s="341">
        <v>43114.461111053242</v>
      </c>
      <c r="B5070" s="355">
        <v>35711.485000000001</v>
      </c>
      <c r="C5070" s="355">
        <f t="shared" si="81"/>
        <v>0.28700000000389991</v>
      </c>
      <c r="D5070" s="420">
        <f t="shared" si="80"/>
        <v>0.14350000000194996</v>
      </c>
      <c r="H5070" s="337"/>
      <c r="I5070" s="333"/>
      <c r="J5070" s="82">
        <v>51</v>
      </c>
      <c r="K5070" s="321">
        <v>4</v>
      </c>
    </row>
    <row r="5071" spans="1:11" x14ac:dyDescent="0.3">
      <c r="A5071" s="341">
        <v>43114.502777719907</v>
      </c>
      <c r="B5071" s="355">
        <v>35711.767999999996</v>
      </c>
      <c r="C5071" s="355">
        <f t="shared" si="81"/>
        <v>0.28299999999580905</v>
      </c>
      <c r="D5071" s="420">
        <f t="shared" si="80"/>
        <v>0.14149999999790452</v>
      </c>
      <c r="H5071" s="337"/>
      <c r="I5071" s="333"/>
      <c r="J5071" s="82">
        <v>52</v>
      </c>
      <c r="K5071" s="82">
        <v>1</v>
      </c>
    </row>
    <row r="5072" spans="1:11" x14ac:dyDescent="0.3">
      <c r="A5072" s="341">
        <v>43114.544444386571</v>
      </c>
      <c r="B5072" s="355">
        <v>35712.065999999999</v>
      </c>
      <c r="C5072" s="355">
        <f t="shared" si="81"/>
        <v>0.29800000000250293</v>
      </c>
      <c r="D5072" s="420">
        <f t="shared" si="80"/>
        <v>0.14900000000125146</v>
      </c>
      <c r="H5072" s="337"/>
      <c r="I5072" s="333"/>
      <c r="J5072" s="82">
        <v>53</v>
      </c>
      <c r="K5072" s="319">
        <v>2</v>
      </c>
    </row>
    <row r="5073" spans="1:11" x14ac:dyDescent="0.3">
      <c r="A5073" s="341">
        <v>43114.586111053242</v>
      </c>
      <c r="B5073" s="355">
        <v>35712.358999999997</v>
      </c>
      <c r="C5073" s="355">
        <f t="shared" si="81"/>
        <v>0.29299999999784632</v>
      </c>
      <c r="D5073" s="420">
        <f t="shared" si="80"/>
        <v>0.14649999999892316</v>
      </c>
      <c r="H5073" s="337"/>
      <c r="I5073" s="333"/>
      <c r="J5073" s="82">
        <v>54</v>
      </c>
      <c r="K5073" s="320">
        <v>3</v>
      </c>
    </row>
    <row r="5074" spans="1:11" x14ac:dyDescent="0.3">
      <c r="A5074" s="341">
        <v>43114.627777719907</v>
      </c>
      <c r="B5074" s="355">
        <v>35712.637999999999</v>
      </c>
      <c r="C5074" s="355">
        <f t="shared" si="81"/>
        <v>0.2790000000022701</v>
      </c>
      <c r="D5074" s="420">
        <f t="shared" si="80"/>
        <v>0.13950000000113505</v>
      </c>
      <c r="H5074" s="337"/>
      <c r="I5074" s="333"/>
      <c r="J5074" s="82">
        <v>55</v>
      </c>
      <c r="K5074" s="321">
        <v>4</v>
      </c>
    </row>
    <row r="5075" spans="1:11" x14ac:dyDescent="0.3">
      <c r="A5075" s="341">
        <v>43114.669444386571</v>
      </c>
      <c r="B5075" s="355">
        <v>35712.925000000003</v>
      </c>
      <c r="C5075" s="355">
        <f t="shared" si="81"/>
        <v>0.28700000000389991</v>
      </c>
      <c r="D5075" s="420">
        <f t="shared" si="80"/>
        <v>0.14350000000194996</v>
      </c>
      <c r="H5075" s="337"/>
      <c r="I5075" s="333"/>
      <c r="J5075" s="82">
        <v>56</v>
      </c>
      <c r="K5075" s="82">
        <v>1</v>
      </c>
    </row>
    <row r="5076" spans="1:11" x14ac:dyDescent="0.3">
      <c r="A5076" s="341">
        <v>43114.711111053242</v>
      </c>
      <c r="B5076" s="355">
        <v>35713.224000000002</v>
      </c>
      <c r="C5076" s="355">
        <f t="shared" si="81"/>
        <v>0.29899999999906868</v>
      </c>
      <c r="D5076" s="420">
        <f t="shared" si="80"/>
        <v>0.14949999999953434</v>
      </c>
      <c r="H5076" s="337"/>
      <c r="I5076" s="333"/>
      <c r="J5076" s="82">
        <v>57</v>
      </c>
      <c r="K5076" s="319">
        <v>2</v>
      </c>
    </row>
    <row r="5077" spans="1:11" x14ac:dyDescent="0.3">
      <c r="A5077" s="341">
        <v>43114.752777719907</v>
      </c>
      <c r="B5077" s="355">
        <v>35713.516000000003</v>
      </c>
      <c r="C5077" s="355">
        <f t="shared" si="81"/>
        <v>0.29200000000128057</v>
      </c>
      <c r="D5077" s="420">
        <f t="shared" si="80"/>
        <v>0.14600000000064028</v>
      </c>
      <c r="H5077" s="337"/>
      <c r="I5077" s="333"/>
      <c r="J5077" s="82">
        <v>58</v>
      </c>
      <c r="K5077" s="320">
        <v>3</v>
      </c>
    </row>
    <row r="5078" spans="1:11" x14ac:dyDescent="0.3">
      <c r="A5078" s="341">
        <v>43114.794444386571</v>
      </c>
      <c r="B5078" s="355">
        <v>35713.798999999999</v>
      </c>
      <c r="C5078" s="355">
        <f t="shared" si="81"/>
        <v>0.28299999999580905</v>
      </c>
      <c r="D5078" s="420">
        <f t="shared" si="80"/>
        <v>0.14149999999790452</v>
      </c>
      <c r="H5078" s="337"/>
      <c r="I5078" s="333"/>
      <c r="J5078" s="82">
        <v>59</v>
      </c>
      <c r="K5078" s="321">
        <v>4</v>
      </c>
    </row>
    <row r="5079" spans="1:11" x14ac:dyDescent="0.3">
      <c r="A5079" s="341">
        <v>43114.836111053242</v>
      </c>
      <c r="B5079" s="355">
        <v>35714.091</v>
      </c>
      <c r="C5079" s="355">
        <f t="shared" si="81"/>
        <v>0.29200000000128057</v>
      </c>
      <c r="D5079" s="420">
        <f t="shared" si="80"/>
        <v>0.14600000000064028</v>
      </c>
      <c r="H5079" s="337"/>
      <c r="I5079" s="333"/>
      <c r="J5079" s="82">
        <v>60</v>
      </c>
      <c r="K5079" s="82">
        <v>1</v>
      </c>
    </row>
    <row r="5080" spans="1:11" x14ac:dyDescent="0.3">
      <c r="A5080" s="341">
        <v>43114.877777719907</v>
      </c>
      <c r="B5080" s="355">
        <v>35714.381000000001</v>
      </c>
      <c r="C5080" s="355">
        <f t="shared" si="81"/>
        <v>0.29000000000087311</v>
      </c>
      <c r="D5080" s="420">
        <f t="shared" si="80"/>
        <v>0.14500000000043656</v>
      </c>
      <c r="H5080" s="337"/>
      <c r="I5080" s="333"/>
      <c r="J5080" s="82">
        <v>61</v>
      </c>
      <c r="K5080" s="319">
        <v>2</v>
      </c>
    </row>
    <row r="5081" spans="1:11" x14ac:dyDescent="0.3">
      <c r="A5081" s="341">
        <v>43114.919444386571</v>
      </c>
      <c r="B5081" s="355">
        <v>35714.661999999997</v>
      </c>
      <c r="C5081" s="355">
        <f t="shared" si="81"/>
        <v>0.28099999999540159</v>
      </c>
      <c r="D5081" s="420">
        <f t="shared" si="80"/>
        <v>0.1404999999977008</v>
      </c>
      <c r="H5081" s="337"/>
      <c r="I5081" s="333"/>
      <c r="J5081" s="82">
        <v>62</v>
      </c>
      <c r="K5081" s="320">
        <v>3</v>
      </c>
    </row>
    <row r="5082" spans="1:11" x14ac:dyDescent="0.3">
      <c r="A5082" s="369">
        <v>43114.961111053242</v>
      </c>
      <c r="B5082" s="356">
        <v>35714.951000000001</v>
      </c>
      <c r="C5082" s="356">
        <f t="shared" si="81"/>
        <v>0.28900000000430737</v>
      </c>
      <c r="D5082" s="418">
        <f t="shared" si="80"/>
        <v>0.14450000000215368</v>
      </c>
      <c r="E5082" s="336">
        <f>SUM(C5059:C5082)*7.4805194805</f>
        <v>52.041974025854607</v>
      </c>
      <c r="F5082" s="324">
        <f>AVERAGE(D5059:D5082)</f>
        <v>0.14493750000004488</v>
      </c>
      <c r="G5082" s="324">
        <f>_xlfn.STDEV.S(D5059:D5082)</f>
        <v>3.0478520592181939E-3</v>
      </c>
      <c r="H5082" s="343"/>
      <c r="I5082" s="344">
        <f>AVERAGE(D4915:D5082)</f>
        <v>0.14494345238095516</v>
      </c>
      <c r="J5082" s="82">
        <v>63</v>
      </c>
      <c r="K5082" s="321">
        <v>4</v>
      </c>
    </row>
    <row r="5083" spans="1:11" x14ac:dyDescent="0.3">
      <c r="A5083" s="341">
        <v>43115.002777719907</v>
      </c>
      <c r="B5083" s="355">
        <v>35715.245000000003</v>
      </c>
      <c r="C5083" s="355">
        <f t="shared" si="81"/>
        <v>0.29400000000168802</v>
      </c>
      <c r="D5083" s="420">
        <f t="shared" si="80"/>
        <v>0.14700000000084401</v>
      </c>
      <c r="H5083" s="337"/>
      <c r="I5083" s="333"/>
      <c r="J5083" s="82">
        <v>64</v>
      </c>
      <c r="K5083" s="82">
        <v>1</v>
      </c>
    </row>
    <row r="5084" spans="1:11" x14ac:dyDescent="0.3">
      <c r="A5084" s="341">
        <v>43115.044444386571</v>
      </c>
      <c r="B5084" s="355">
        <v>35715.53</v>
      </c>
      <c r="C5084" s="355">
        <f t="shared" si="81"/>
        <v>0.2849999999962165</v>
      </c>
      <c r="D5084" s="420">
        <f t="shared" si="80"/>
        <v>0.14249999999810825</v>
      </c>
      <c r="H5084" s="337"/>
      <c r="I5084" s="333"/>
      <c r="J5084" s="82">
        <v>65</v>
      </c>
      <c r="K5084" s="319">
        <v>2</v>
      </c>
    </row>
    <row r="5085" spans="1:11" x14ac:dyDescent="0.3">
      <c r="A5085" s="341">
        <v>43115.086111053242</v>
      </c>
      <c r="B5085" s="355">
        <v>35715.811000000002</v>
      </c>
      <c r="C5085" s="355">
        <f t="shared" si="81"/>
        <v>0.28100000000267755</v>
      </c>
      <c r="D5085" s="420">
        <f t="shared" ref="D5085:D5243" si="82">C5085/2</f>
        <v>0.14050000000133878</v>
      </c>
      <c r="H5085" s="337"/>
      <c r="I5085" s="333"/>
      <c r="J5085" s="82">
        <v>66</v>
      </c>
      <c r="K5085" s="320">
        <v>3</v>
      </c>
    </row>
    <row r="5086" spans="1:11" x14ac:dyDescent="0.3">
      <c r="A5086" s="341">
        <v>43115.127777719907</v>
      </c>
      <c r="B5086" s="355">
        <v>35716.1</v>
      </c>
      <c r="C5086" s="355">
        <f t="shared" si="81"/>
        <v>0.28899999999703141</v>
      </c>
      <c r="D5086" s="420">
        <f t="shared" si="82"/>
        <v>0.1444999999985157</v>
      </c>
      <c r="H5086" s="337"/>
      <c r="I5086" s="333"/>
      <c r="J5086" s="82">
        <v>67</v>
      </c>
      <c r="K5086" s="321">
        <v>4</v>
      </c>
    </row>
    <row r="5087" spans="1:11" x14ac:dyDescent="0.3">
      <c r="A5087" s="341">
        <v>43115.169444386571</v>
      </c>
      <c r="B5087" s="355">
        <v>35716.387999999999</v>
      </c>
      <c r="C5087" s="355">
        <f t="shared" si="81"/>
        <v>0.28800000000046566</v>
      </c>
      <c r="D5087" s="420">
        <f t="shared" si="82"/>
        <v>0.14400000000023283</v>
      </c>
      <c r="H5087" s="337"/>
      <c r="I5087" s="333"/>
      <c r="J5087" s="82">
        <v>68</v>
      </c>
      <c r="K5087" s="82">
        <v>1</v>
      </c>
    </row>
    <row r="5088" spans="1:11" x14ac:dyDescent="0.3">
      <c r="A5088" s="341">
        <v>43115.211111053242</v>
      </c>
      <c r="B5088" s="355">
        <v>35716.671999999999</v>
      </c>
      <c r="C5088" s="355">
        <f t="shared" si="81"/>
        <v>0.28399999999965075</v>
      </c>
      <c r="D5088" s="420">
        <f t="shared" si="82"/>
        <v>0.14199999999982538</v>
      </c>
      <c r="H5088" s="337"/>
      <c r="I5088" s="333"/>
      <c r="J5088" s="82">
        <v>69</v>
      </c>
      <c r="K5088" s="319">
        <v>2</v>
      </c>
    </row>
    <row r="5089" spans="1:11" x14ac:dyDescent="0.3">
      <c r="A5089" s="341">
        <v>43115.252777719907</v>
      </c>
      <c r="B5089" s="355">
        <v>35716.968000000001</v>
      </c>
      <c r="C5089" s="355">
        <f t="shared" si="81"/>
        <v>0.29600000000209548</v>
      </c>
      <c r="D5089" s="420">
        <f t="shared" si="82"/>
        <v>0.14800000000104774</v>
      </c>
      <c r="H5089" s="337"/>
      <c r="I5089" s="333"/>
      <c r="J5089" s="82">
        <v>70</v>
      </c>
      <c r="K5089" s="320">
        <v>3</v>
      </c>
    </row>
    <row r="5090" spans="1:11" x14ac:dyDescent="0.3">
      <c r="A5090" s="341">
        <v>43115.294444386571</v>
      </c>
      <c r="B5090" s="355">
        <v>35717.264000000003</v>
      </c>
      <c r="C5090" s="355">
        <f t="shared" si="81"/>
        <v>0.29600000000209548</v>
      </c>
      <c r="D5090" s="420">
        <f t="shared" si="82"/>
        <v>0.14800000000104774</v>
      </c>
      <c r="H5090" s="337"/>
      <c r="I5090" s="333"/>
      <c r="J5090" s="82">
        <v>71</v>
      </c>
      <c r="K5090" s="321">
        <v>4</v>
      </c>
    </row>
    <row r="5091" spans="1:11" x14ac:dyDescent="0.3">
      <c r="A5091" s="341">
        <v>43115.336111053242</v>
      </c>
      <c r="B5091" s="355">
        <v>35717.553999999996</v>
      </c>
      <c r="C5091" s="355">
        <f t="shared" si="81"/>
        <v>0.28999999999359716</v>
      </c>
      <c r="D5091" s="420">
        <f t="shared" si="82"/>
        <v>0.14499999999679858</v>
      </c>
      <c r="H5091" s="337"/>
      <c r="I5091" s="333"/>
      <c r="J5091" s="82">
        <v>72</v>
      </c>
      <c r="K5091" s="82">
        <v>1</v>
      </c>
    </row>
    <row r="5092" spans="1:11" x14ac:dyDescent="0.3">
      <c r="A5092" s="341">
        <v>43115.377777719907</v>
      </c>
      <c r="B5092" s="355">
        <v>35717.841999999997</v>
      </c>
      <c r="C5092" s="355">
        <f t="shared" si="81"/>
        <v>0.28800000000046566</v>
      </c>
      <c r="D5092" s="420">
        <f t="shared" si="82"/>
        <v>0.14400000000023283</v>
      </c>
      <c r="H5092" s="337"/>
      <c r="I5092" s="333"/>
      <c r="J5092" s="82">
        <v>73</v>
      </c>
      <c r="K5092" s="319">
        <v>2</v>
      </c>
    </row>
    <row r="5093" spans="1:11" x14ac:dyDescent="0.3">
      <c r="A5093" s="341">
        <v>43115.419444386571</v>
      </c>
      <c r="B5093" s="355">
        <v>35718.141000000003</v>
      </c>
      <c r="C5093" s="355">
        <f t="shared" si="81"/>
        <v>0.29900000000634464</v>
      </c>
      <c r="D5093" s="420">
        <f t="shared" si="82"/>
        <v>0.14950000000317232</v>
      </c>
      <c r="H5093" s="337"/>
      <c r="I5093" s="333"/>
      <c r="J5093" s="82">
        <v>74</v>
      </c>
      <c r="K5093" s="320">
        <v>3</v>
      </c>
    </row>
    <row r="5094" spans="1:11" x14ac:dyDescent="0.3">
      <c r="A5094" s="341">
        <v>43115.461111053242</v>
      </c>
      <c r="B5094" s="355">
        <v>35718.432000000001</v>
      </c>
      <c r="C5094" s="355">
        <f t="shared" si="81"/>
        <v>0.29099999999743886</v>
      </c>
      <c r="D5094" s="420">
        <f t="shared" si="82"/>
        <v>0.14549999999871943</v>
      </c>
      <c r="H5094" s="337"/>
      <c r="I5094" s="333"/>
      <c r="J5094" s="82">
        <v>75</v>
      </c>
      <c r="K5094" s="321">
        <v>4</v>
      </c>
    </row>
    <row r="5095" spans="1:11" x14ac:dyDescent="0.3">
      <c r="A5095" s="341">
        <v>43115.502777719907</v>
      </c>
      <c r="B5095" s="355">
        <v>35718.712</v>
      </c>
      <c r="C5095" s="355">
        <f t="shared" si="81"/>
        <v>0.27999999999883585</v>
      </c>
      <c r="D5095" s="420">
        <f t="shared" si="82"/>
        <v>0.13999999999941792</v>
      </c>
      <c r="H5095" s="337"/>
      <c r="I5095" s="333"/>
      <c r="J5095" s="82">
        <v>76</v>
      </c>
      <c r="K5095" s="82">
        <v>1</v>
      </c>
    </row>
    <row r="5096" spans="1:11" x14ac:dyDescent="0.3">
      <c r="A5096" s="341">
        <v>43115.544444386571</v>
      </c>
      <c r="B5096" s="355">
        <v>35719.004000000001</v>
      </c>
      <c r="C5096" s="355">
        <f t="shared" si="81"/>
        <v>0.29200000000128057</v>
      </c>
      <c r="D5096" s="420">
        <f t="shared" si="82"/>
        <v>0.14600000000064028</v>
      </c>
      <c r="H5096" s="337"/>
      <c r="I5096" s="333"/>
      <c r="J5096" s="82">
        <v>77</v>
      </c>
      <c r="K5096" s="319">
        <v>2</v>
      </c>
    </row>
    <row r="5097" spans="1:11" x14ac:dyDescent="0.3">
      <c r="A5097" s="341">
        <v>43115.586111053242</v>
      </c>
      <c r="B5097" s="355">
        <v>35719.298000000003</v>
      </c>
      <c r="C5097" s="355">
        <f t="shared" si="81"/>
        <v>0.29400000000168802</v>
      </c>
      <c r="D5097" s="420">
        <f t="shared" si="82"/>
        <v>0.14700000000084401</v>
      </c>
      <c r="H5097" s="337"/>
      <c r="I5097" s="333"/>
      <c r="J5097" s="82">
        <v>78</v>
      </c>
      <c r="K5097" s="320">
        <v>3</v>
      </c>
    </row>
    <row r="5098" spans="1:11" x14ac:dyDescent="0.3">
      <c r="A5098" s="341">
        <v>43115.627777719907</v>
      </c>
      <c r="B5098" s="355">
        <v>35719.584999999999</v>
      </c>
      <c r="C5098" s="355">
        <f t="shared" si="81"/>
        <v>0.28699999999662396</v>
      </c>
      <c r="D5098" s="420">
        <f t="shared" si="82"/>
        <v>0.14349999999831198</v>
      </c>
      <c r="H5098" s="337"/>
      <c r="I5098" s="333"/>
      <c r="J5098" s="82">
        <v>79</v>
      </c>
      <c r="K5098" s="321">
        <v>4</v>
      </c>
    </row>
    <row r="5099" spans="1:11" x14ac:dyDescent="0.3">
      <c r="A5099" s="341">
        <v>43115.669444386571</v>
      </c>
      <c r="B5099" s="355">
        <v>35719.868999999999</v>
      </c>
      <c r="C5099" s="355">
        <f t="shared" si="81"/>
        <v>0.28399999999965075</v>
      </c>
      <c r="D5099" s="420">
        <f t="shared" si="82"/>
        <v>0.14199999999982538</v>
      </c>
      <c r="H5099" s="337"/>
      <c r="I5099" s="333"/>
      <c r="J5099" s="82">
        <v>80</v>
      </c>
      <c r="K5099" s="82">
        <v>1</v>
      </c>
    </row>
    <row r="5100" spans="1:11" x14ac:dyDescent="0.3">
      <c r="A5100" s="341">
        <v>43115.711111053242</v>
      </c>
      <c r="B5100" s="355">
        <v>35720.156000000003</v>
      </c>
      <c r="C5100" s="355">
        <f t="shared" si="81"/>
        <v>0.28700000000389991</v>
      </c>
      <c r="D5100" s="420">
        <f t="shared" si="82"/>
        <v>0.14350000000194996</v>
      </c>
      <c r="H5100" s="337"/>
      <c r="I5100" s="333"/>
      <c r="J5100" s="82">
        <v>81</v>
      </c>
      <c r="K5100" s="319">
        <v>2</v>
      </c>
    </row>
    <row r="5101" spans="1:11" x14ac:dyDescent="0.3">
      <c r="A5101" s="341">
        <v>43115.752777719907</v>
      </c>
      <c r="B5101" s="355">
        <v>35720.440999999999</v>
      </c>
      <c r="C5101" s="355">
        <f t="shared" si="81"/>
        <v>0.2849999999962165</v>
      </c>
      <c r="D5101" s="420">
        <f t="shared" si="82"/>
        <v>0.14249999999810825</v>
      </c>
      <c r="H5101" s="337"/>
      <c r="I5101" s="333"/>
      <c r="J5101" s="82">
        <v>82</v>
      </c>
      <c r="K5101" s="320">
        <v>3</v>
      </c>
    </row>
    <row r="5102" spans="1:11" x14ac:dyDescent="0.3">
      <c r="A5102" s="341">
        <v>43115.794444386571</v>
      </c>
      <c r="B5102" s="355">
        <v>35720.718000000001</v>
      </c>
      <c r="C5102" s="355">
        <f t="shared" si="81"/>
        <v>0.27700000000186265</v>
      </c>
      <c r="D5102" s="420">
        <f t="shared" si="82"/>
        <v>0.13850000000093132</v>
      </c>
      <c r="H5102" s="337"/>
      <c r="I5102" s="333"/>
      <c r="J5102" s="82">
        <v>83</v>
      </c>
      <c r="K5102" s="321">
        <v>4</v>
      </c>
    </row>
    <row r="5103" spans="1:11" x14ac:dyDescent="0.3">
      <c r="A5103" s="341">
        <v>43115.836111053242</v>
      </c>
      <c r="B5103" s="355">
        <v>35721.002</v>
      </c>
      <c r="C5103" s="355">
        <f t="shared" si="81"/>
        <v>0.28399999999965075</v>
      </c>
      <c r="D5103" s="420">
        <f t="shared" si="82"/>
        <v>0.14199999999982538</v>
      </c>
      <c r="H5103" s="337"/>
      <c r="I5103" s="333"/>
      <c r="J5103" s="82">
        <v>84</v>
      </c>
      <c r="K5103" s="82">
        <v>1</v>
      </c>
    </row>
    <row r="5104" spans="1:11" x14ac:dyDescent="0.3">
      <c r="A5104" s="341">
        <v>43115.877777719907</v>
      </c>
      <c r="B5104" s="355">
        <v>35721.290999999997</v>
      </c>
      <c r="C5104" s="355">
        <f t="shared" si="81"/>
        <v>0.28899999999703141</v>
      </c>
      <c r="D5104" s="420">
        <f t="shared" si="82"/>
        <v>0.1444999999985157</v>
      </c>
      <c r="H5104" s="337"/>
      <c r="I5104" s="333"/>
      <c r="J5104" s="82">
        <v>85</v>
      </c>
      <c r="K5104" s="319">
        <v>2</v>
      </c>
    </row>
    <row r="5105" spans="1:12" x14ac:dyDescent="0.3">
      <c r="A5105" s="341">
        <v>43115.919444386571</v>
      </c>
      <c r="B5105" s="355">
        <v>35721.569000000003</v>
      </c>
      <c r="C5105" s="355">
        <f t="shared" si="81"/>
        <v>0.27800000000570435</v>
      </c>
      <c r="D5105" s="420">
        <f t="shared" si="82"/>
        <v>0.13900000000285218</v>
      </c>
      <c r="H5105" s="337"/>
      <c r="I5105" s="333"/>
      <c r="J5105" s="82">
        <v>86</v>
      </c>
      <c r="K5105" s="320">
        <v>3</v>
      </c>
    </row>
    <row r="5106" spans="1:12" x14ac:dyDescent="0.3">
      <c r="A5106" s="341">
        <v>43115.961111053242</v>
      </c>
      <c r="B5106" s="355">
        <v>35721.841999999997</v>
      </c>
      <c r="C5106" s="355">
        <f t="shared" si="81"/>
        <v>0.27299999999377178</v>
      </c>
      <c r="D5106" s="420">
        <f t="shared" si="82"/>
        <v>0.13649999999688589</v>
      </c>
      <c r="E5106" s="336">
        <f>SUM(C5083:C5106)*7.4805194805</f>
        <v>51.548259740095453</v>
      </c>
      <c r="F5106" s="324">
        <f>AVERAGE(D5083:D5106)</f>
        <v>0.14356249999991633</v>
      </c>
      <c r="G5106" s="324">
        <f>_xlfn.STDEV.S(D5083:D5106)</f>
        <v>3.2313427688527691E-3</v>
      </c>
      <c r="H5106" s="337"/>
      <c r="I5106" s="333"/>
      <c r="J5106" s="82">
        <v>87</v>
      </c>
      <c r="K5106" s="321">
        <v>4</v>
      </c>
    </row>
    <row r="5107" spans="1:12" x14ac:dyDescent="0.3">
      <c r="A5107" s="341">
        <v>43116.002777719907</v>
      </c>
      <c r="B5107" s="355">
        <v>35722.131999999998</v>
      </c>
      <c r="C5107" s="355">
        <f t="shared" si="81"/>
        <v>0.29000000000087311</v>
      </c>
      <c r="D5107" s="420">
        <f t="shared" si="82"/>
        <v>0.14500000000043656</v>
      </c>
      <c r="H5107" s="337"/>
      <c r="I5107" s="333"/>
      <c r="J5107" s="82">
        <v>88</v>
      </c>
      <c r="K5107" s="82">
        <v>1</v>
      </c>
    </row>
    <row r="5108" spans="1:12" x14ac:dyDescent="0.3">
      <c r="A5108" s="341">
        <v>43116.044444386571</v>
      </c>
      <c r="B5108" s="355">
        <v>35722.421999999999</v>
      </c>
      <c r="C5108" s="355">
        <f t="shared" si="81"/>
        <v>0.29000000000087311</v>
      </c>
      <c r="D5108" s="420">
        <f t="shared" si="82"/>
        <v>0.14500000000043656</v>
      </c>
      <c r="H5108" s="337"/>
      <c r="I5108" s="333"/>
      <c r="J5108" s="82">
        <v>89</v>
      </c>
      <c r="K5108" s="319">
        <v>2</v>
      </c>
    </row>
    <row r="5109" spans="1:12" x14ac:dyDescent="0.3">
      <c r="A5109" s="341">
        <v>43116.086111053242</v>
      </c>
      <c r="B5109" s="355">
        <v>35722.703000000001</v>
      </c>
      <c r="C5109" s="355">
        <f t="shared" si="81"/>
        <v>0.28100000000267755</v>
      </c>
      <c r="D5109" s="420">
        <f t="shared" si="82"/>
        <v>0.14050000000133878</v>
      </c>
      <c r="H5109" s="337"/>
      <c r="I5109" s="333"/>
      <c r="J5109" s="82">
        <v>90</v>
      </c>
      <c r="K5109" s="320">
        <v>3</v>
      </c>
    </row>
    <row r="5110" spans="1:12" x14ac:dyDescent="0.3">
      <c r="A5110" s="341">
        <v>43116.127777719907</v>
      </c>
      <c r="B5110" s="355">
        <v>35722.998</v>
      </c>
      <c r="C5110" s="355">
        <f t="shared" si="81"/>
        <v>0.29499999999825377</v>
      </c>
      <c r="D5110" s="420">
        <f t="shared" si="82"/>
        <v>0.14749999999912689</v>
      </c>
      <c r="H5110" s="337"/>
      <c r="I5110" s="333"/>
      <c r="J5110" s="82">
        <v>91</v>
      </c>
      <c r="K5110" s="321">
        <v>4</v>
      </c>
    </row>
    <row r="5111" spans="1:12" x14ac:dyDescent="0.3">
      <c r="A5111" s="341">
        <v>43116.169444386571</v>
      </c>
      <c r="B5111" s="355">
        <v>35723.290999999997</v>
      </c>
      <c r="C5111" s="355">
        <f t="shared" si="81"/>
        <v>0.29299999999784632</v>
      </c>
      <c r="D5111" s="420">
        <f t="shared" si="82"/>
        <v>0.14649999999892316</v>
      </c>
      <c r="H5111" s="337"/>
      <c r="I5111" s="333"/>
      <c r="J5111" s="82">
        <v>92</v>
      </c>
      <c r="K5111" s="82">
        <v>1</v>
      </c>
    </row>
    <row r="5112" spans="1:12" x14ac:dyDescent="0.3">
      <c r="A5112" s="341">
        <v>43116.211111053242</v>
      </c>
      <c r="B5112" s="355">
        <v>35723.58</v>
      </c>
      <c r="C5112" s="355">
        <f t="shared" si="81"/>
        <v>0.28900000000430737</v>
      </c>
      <c r="D5112" s="420">
        <f t="shared" si="82"/>
        <v>0.14450000000215368</v>
      </c>
      <c r="H5112" s="337"/>
      <c r="I5112" s="333"/>
      <c r="J5112" s="82">
        <v>93</v>
      </c>
      <c r="K5112" s="319">
        <v>2</v>
      </c>
    </row>
    <row r="5113" spans="1:12" x14ac:dyDescent="0.3">
      <c r="A5113" s="341">
        <v>43116.252777719907</v>
      </c>
      <c r="B5113" s="355">
        <v>35723.866999999998</v>
      </c>
      <c r="C5113" s="355">
        <f t="shared" si="81"/>
        <v>0.28699999999662396</v>
      </c>
      <c r="D5113" s="420">
        <f t="shared" si="82"/>
        <v>0.14349999999831198</v>
      </c>
      <c r="H5113" s="337"/>
      <c r="I5113" s="333"/>
      <c r="J5113" s="82">
        <v>94</v>
      </c>
      <c r="K5113" s="320">
        <v>3</v>
      </c>
    </row>
    <row r="5114" spans="1:12" x14ac:dyDescent="0.3">
      <c r="A5114" s="341">
        <v>43116.294444386571</v>
      </c>
      <c r="B5114" s="355">
        <v>35724.167000000001</v>
      </c>
      <c r="C5114" s="355">
        <f t="shared" si="81"/>
        <v>0.30000000000291038</v>
      </c>
      <c r="D5114" s="420">
        <f t="shared" si="82"/>
        <v>0.15000000000145519</v>
      </c>
      <c r="H5114" s="337"/>
      <c r="I5114" s="333"/>
      <c r="J5114" s="82">
        <v>95</v>
      </c>
      <c r="K5114" s="321">
        <v>4</v>
      </c>
    </row>
    <row r="5115" spans="1:12" x14ac:dyDescent="0.3">
      <c r="A5115" s="341">
        <v>43116.336111053242</v>
      </c>
      <c r="B5115" s="355">
        <v>35724.461000000003</v>
      </c>
      <c r="C5115" s="355">
        <f t="shared" si="81"/>
        <v>0.29400000000168802</v>
      </c>
      <c r="D5115" s="420">
        <f t="shared" si="82"/>
        <v>0.14700000000084401</v>
      </c>
      <c r="H5115" s="337"/>
      <c r="I5115" s="333"/>
      <c r="J5115" s="82">
        <v>96</v>
      </c>
      <c r="K5115" s="82">
        <v>1</v>
      </c>
    </row>
    <row r="5116" spans="1:12" x14ac:dyDescent="0.3">
      <c r="A5116" s="341">
        <v>43116.395833333336</v>
      </c>
      <c r="B5116" s="355">
        <v>35724.745999999999</v>
      </c>
      <c r="C5116" s="355">
        <f t="shared" si="81"/>
        <v>0.2849999999962165</v>
      </c>
      <c r="D5116" s="420">
        <f t="shared" si="82"/>
        <v>0.14249999999810825</v>
      </c>
      <c r="H5116" s="337"/>
      <c r="I5116" s="333"/>
      <c r="J5116" s="82">
        <v>1</v>
      </c>
      <c r="K5116" s="319">
        <v>2</v>
      </c>
      <c r="L5116" s="345" t="s">
        <v>313</v>
      </c>
    </row>
    <row r="5117" spans="1:12" x14ac:dyDescent="0.3">
      <c r="A5117" s="341">
        <v>43116.4375</v>
      </c>
      <c r="B5117" s="355">
        <v>35725.040999999997</v>
      </c>
      <c r="C5117" s="355">
        <f t="shared" si="81"/>
        <v>0.29499999999825377</v>
      </c>
      <c r="D5117" s="420">
        <f t="shared" si="82"/>
        <v>0.14749999999912689</v>
      </c>
      <c r="H5117" s="337"/>
      <c r="I5117" s="333"/>
      <c r="J5117" s="82">
        <v>2</v>
      </c>
      <c r="K5117" s="320">
        <v>3</v>
      </c>
    </row>
    <row r="5118" spans="1:12" x14ac:dyDescent="0.3">
      <c r="A5118" s="341">
        <v>43116.479166666664</v>
      </c>
      <c r="B5118" s="355">
        <v>35725.332999999999</v>
      </c>
      <c r="C5118" s="355">
        <f t="shared" si="81"/>
        <v>0.29200000000128057</v>
      </c>
      <c r="D5118" s="420">
        <f t="shared" si="82"/>
        <v>0.14600000000064028</v>
      </c>
      <c r="H5118" s="337"/>
      <c r="I5118" s="333"/>
      <c r="J5118" s="82">
        <v>3</v>
      </c>
      <c r="K5118" s="321">
        <v>4</v>
      </c>
    </row>
    <row r="5119" spans="1:12" x14ac:dyDescent="0.3">
      <c r="A5119" s="341">
        <v>43116.520833333336</v>
      </c>
      <c r="B5119" s="355">
        <v>35725.620999999999</v>
      </c>
      <c r="C5119" s="355">
        <f t="shared" si="81"/>
        <v>0.28800000000046566</v>
      </c>
      <c r="D5119" s="420">
        <f t="shared" si="82"/>
        <v>0.14400000000023283</v>
      </c>
      <c r="H5119" s="337"/>
      <c r="I5119" s="333"/>
      <c r="J5119" s="82">
        <v>4</v>
      </c>
      <c r="K5119" s="82">
        <v>1</v>
      </c>
    </row>
    <row r="5120" spans="1:12" x14ac:dyDescent="0.3">
      <c r="A5120" s="341">
        <v>43116.562499826388</v>
      </c>
      <c r="B5120" s="355">
        <v>35725.910000000003</v>
      </c>
      <c r="C5120" s="355">
        <f t="shared" si="81"/>
        <v>0.28900000000430737</v>
      </c>
      <c r="D5120" s="420">
        <f t="shared" si="82"/>
        <v>0.14450000000215368</v>
      </c>
      <c r="H5120" s="337"/>
      <c r="I5120" s="333"/>
      <c r="J5120" s="82">
        <v>5</v>
      </c>
      <c r="K5120" s="319">
        <v>2</v>
      </c>
    </row>
    <row r="5121" spans="1:11" x14ac:dyDescent="0.3">
      <c r="A5121" s="341">
        <v>43116.604166435187</v>
      </c>
      <c r="B5121" s="355">
        <v>35726.209000000003</v>
      </c>
      <c r="C5121" s="355">
        <f t="shared" si="81"/>
        <v>0.29899999999906868</v>
      </c>
      <c r="D5121" s="420">
        <f t="shared" si="82"/>
        <v>0.14949999999953434</v>
      </c>
      <c r="H5121" s="337"/>
      <c r="I5121" s="333"/>
      <c r="J5121" s="82">
        <v>6</v>
      </c>
      <c r="K5121" s="320">
        <v>3</v>
      </c>
    </row>
    <row r="5122" spans="1:11" x14ac:dyDescent="0.3">
      <c r="A5122" s="341">
        <v>43116.645833043978</v>
      </c>
      <c r="B5122" s="355">
        <v>35726.493999999999</v>
      </c>
      <c r="C5122" s="355">
        <f t="shared" si="81"/>
        <v>0.2849999999962165</v>
      </c>
      <c r="D5122" s="420">
        <f t="shared" si="82"/>
        <v>0.14249999999810825</v>
      </c>
      <c r="H5122" s="337"/>
      <c r="I5122" s="333"/>
      <c r="J5122" s="82">
        <v>7</v>
      </c>
      <c r="K5122" s="321">
        <v>4</v>
      </c>
    </row>
    <row r="5123" spans="1:11" x14ac:dyDescent="0.3">
      <c r="A5123" s="341">
        <v>43116.687499652777</v>
      </c>
      <c r="B5123" s="355">
        <v>35726.773000000001</v>
      </c>
      <c r="C5123" s="355">
        <f t="shared" si="81"/>
        <v>0.2790000000022701</v>
      </c>
      <c r="D5123" s="420">
        <f t="shared" si="82"/>
        <v>0.13950000000113505</v>
      </c>
      <c r="H5123" s="337"/>
      <c r="I5123" s="333"/>
      <c r="J5123" s="82">
        <v>8</v>
      </c>
      <c r="K5123" s="82">
        <v>1</v>
      </c>
    </row>
    <row r="5124" spans="1:11" x14ac:dyDescent="0.3">
      <c r="A5124" s="341">
        <v>43116.729166261575</v>
      </c>
      <c r="B5124" s="355">
        <v>35727.067999999999</v>
      </c>
      <c r="C5124" s="355">
        <f t="shared" si="81"/>
        <v>0.29499999999825377</v>
      </c>
      <c r="D5124" s="420">
        <f t="shared" si="82"/>
        <v>0.14749999999912689</v>
      </c>
      <c r="H5124" s="337"/>
      <c r="I5124" s="333"/>
      <c r="J5124" s="82">
        <v>9</v>
      </c>
      <c r="K5124" s="319">
        <v>2</v>
      </c>
    </row>
    <row r="5125" spans="1:11" x14ac:dyDescent="0.3">
      <c r="A5125" s="341">
        <v>43116.770832870374</v>
      </c>
      <c r="B5125" s="355">
        <v>35727.360999999997</v>
      </c>
      <c r="C5125" s="355">
        <f t="shared" si="81"/>
        <v>0.29299999999784632</v>
      </c>
      <c r="D5125" s="420">
        <f t="shared" si="82"/>
        <v>0.14649999999892316</v>
      </c>
      <c r="H5125" s="337"/>
      <c r="I5125" s="333"/>
      <c r="J5125" s="82">
        <v>10</v>
      </c>
      <c r="K5125" s="320">
        <v>3</v>
      </c>
    </row>
    <row r="5126" spans="1:11" x14ac:dyDescent="0.3">
      <c r="A5126" s="341">
        <v>43116.812499479165</v>
      </c>
      <c r="B5126" s="355">
        <v>35727.642</v>
      </c>
      <c r="C5126" s="355">
        <f t="shared" si="81"/>
        <v>0.28100000000267755</v>
      </c>
      <c r="D5126" s="420">
        <f t="shared" si="82"/>
        <v>0.14050000000133878</v>
      </c>
      <c r="H5126" s="337"/>
      <c r="I5126" s="333"/>
      <c r="J5126" s="82">
        <v>11</v>
      </c>
      <c r="K5126" s="321">
        <v>4</v>
      </c>
    </row>
    <row r="5127" spans="1:11" x14ac:dyDescent="0.3">
      <c r="A5127" s="341">
        <v>43116.854166087964</v>
      </c>
      <c r="B5127" s="355">
        <v>35727.923999999999</v>
      </c>
      <c r="C5127" s="355">
        <f t="shared" si="81"/>
        <v>0.2819999999992433</v>
      </c>
      <c r="D5127" s="420">
        <f t="shared" si="82"/>
        <v>0.14099999999962165</v>
      </c>
      <c r="H5127" s="337"/>
      <c r="I5127" s="333"/>
      <c r="J5127" s="82">
        <v>12</v>
      </c>
      <c r="K5127" s="82">
        <v>1</v>
      </c>
    </row>
    <row r="5128" spans="1:11" x14ac:dyDescent="0.3">
      <c r="A5128" s="341">
        <v>43116.895832696762</v>
      </c>
      <c r="B5128" s="355">
        <v>35728.216999999997</v>
      </c>
      <c r="C5128" s="355">
        <f t="shared" si="81"/>
        <v>0.29299999999784632</v>
      </c>
      <c r="D5128" s="420">
        <f t="shared" si="82"/>
        <v>0.14649999999892316</v>
      </c>
      <c r="H5128" s="337"/>
      <c r="I5128" s="333"/>
      <c r="J5128" s="82">
        <v>13</v>
      </c>
      <c r="K5128" s="319">
        <v>2</v>
      </c>
    </row>
    <row r="5129" spans="1:11" x14ac:dyDescent="0.3">
      <c r="A5129" s="341">
        <v>43116.937499305554</v>
      </c>
      <c r="B5129" s="355">
        <v>35728.504999999997</v>
      </c>
      <c r="C5129" s="355">
        <f t="shared" si="81"/>
        <v>0.28800000000046566</v>
      </c>
      <c r="D5129" s="420">
        <f t="shared" si="82"/>
        <v>0.14400000000023283</v>
      </c>
      <c r="H5129" s="337"/>
      <c r="I5129" s="333"/>
      <c r="J5129" s="82">
        <v>14</v>
      </c>
      <c r="K5129" s="320">
        <v>3</v>
      </c>
    </row>
    <row r="5130" spans="1:11" x14ac:dyDescent="0.3">
      <c r="A5130" s="341">
        <v>43116.979165914352</v>
      </c>
      <c r="B5130" s="355">
        <v>35728.786999999997</v>
      </c>
      <c r="C5130" s="355">
        <f t="shared" si="81"/>
        <v>0.2819999999992433</v>
      </c>
      <c r="D5130" s="420">
        <f t="shared" si="82"/>
        <v>0.14099999999962165</v>
      </c>
      <c r="E5130" s="336">
        <f>SUM(C5107:C5130)*7.4805194805</f>
        <v>51.952207792070325</v>
      </c>
      <c r="F5130" s="324">
        <f>AVERAGE(D5107:D5130)</f>
        <v>0.14468749999999395</v>
      </c>
      <c r="G5130" s="324">
        <f>_xlfn.STDEV.S(D5107:D5130)</f>
        <v>2.8998219584053871E-3</v>
      </c>
      <c r="H5130" s="337"/>
      <c r="I5130" s="333"/>
      <c r="J5130" s="82">
        <v>15</v>
      </c>
      <c r="K5130" s="321">
        <v>4</v>
      </c>
    </row>
    <row r="5131" spans="1:11" x14ac:dyDescent="0.3">
      <c r="A5131" s="341">
        <v>43117.020832523151</v>
      </c>
      <c r="B5131" s="355">
        <v>35729.078000000001</v>
      </c>
      <c r="C5131" s="355">
        <f t="shared" si="81"/>
        <v>0.29100000000471482</v>
      </c>
      <c r="D5131" s="420">
        <f t="shared" si="82"/>
        <v>0.14550000000235741</v>
      </c>
      <c r="H5131" s="337"/>
      <c r="I5131" s="333"/>
      <c r="J5131" s="82">
        <v>16</v>
      </c>
      <c r="K5131" s="82">
        <v>1</v>
      </c>
    </row>
    <row r="5132" spans="1:11" x14ac:dyDescent="0.3">
      <c r="A5132" s="341">
        <v>43117.062499131942</v>
      </c>
      <c r="B5132" s="355">
        <v>35729.366999999998</v>
      </c>
      <c r="C5132" s="355">
        <f t="shared" si="81"/>
        <v>0.28899999999703141</v>
      </c>
      <c r="D5132" s="420">
        <f t="shared" si="82"/>
        <v>0.1444999999985157</v>
      </c>
      <c r="H5132" s="337"/>
      <c r="I5132" s="333"/>
      <c r="J5132" s="82">
        <v>17</v>
      </c>
      <c r="K5132" s="319">
        <v>2</v>
      </c>
    </row>
    <row r="5133" spans="1:11" x14ac:dyDescent="0.3">
      <c r="A5133" s="341">
        <v>43117.10416574074</v>
      </c>
      <c r="B5133" s="355">
        <v>35729.648000000001</v>
      </c>
      <c r="C5133" s="355">
        <f t="shared" si="81"/>
        <v>0.28100000000267755</v>
      </c>
      <c r="D5133" s="420">
        <f t="shared" si="82"/>
        <v>0.14050000000133878</v>
      </c>
      <c r="H5133" s="337"/>
      <c r="I5133" s="333"/>
      <c r="J5133" s="82">
        <v>18</v>
      </c>
      <c r="K5133" s="320">
        <v>3</v>
      </c>
    </row>
    <row r="5134" spans="1:11" x14ac:dyDescent="0.3">
      <c r="A5134" s="341">
        <v>43117.145832349539</v>
      </c>
      <c r="B5134" s="355">
        <v>35729.930999999997</v>
      </c>
      <c r="C5134" s="355">
        <f t="shared" si="81"/>
        <v>0.28299999999580905</v>
      </c>
      <c r="D5134" s="420">
        <f t="shared" si="82"/>
        <v>0.14149999999790452</v>
      </c>
      <c r="H5134" s="337"/>
      <c r="I5134" s="333"/>
      <c r="J5134" s="82">
        <v>19</v>
      </c>
      <c r="K5134" s="321">
        <v>4</v>
      </c>
    </row>
    <row r="5135" spans="1:11" x14ac:dyDescent="0.3">
      <c r="A5135" s="341">
        <v>43117.18749895833</v>
      </c>
      <c r="B5135" s="355">
        <v>35730.231</v>
      </c>
      <c r="C5135" s="355">
        <f t="shared" si="81"/>
        <v>0.30000000000291038</v>
      </c>
      <c r="D5135" s="420">
        <f t="shared" si="82"/>
        <v>0.15000000000145519</v>
      </c>
      <c r="H5135" s="337"/>
      <c r="I5135" s="333"/>
      <c r="J5135" s="82">
        <v>20</v>
      </c>
      <c r="K5135" s="82">
        <v>1</v>
      </c>
    </row>
    <row r="5136" spans="1:11" x14ac:dyDescent="0.3">
      <c r="A5136" s="341">
        <v>43117.229165567129</v>
      </c>
      <c r="B5136" s="355">
        <v>35730.521000000001</v>
      </c>
      <c r="C5136" s="355">
        <f t="shared" ref="C5136:C5390" si="83">B5136-B5135</f>
        <v>0.29000000000087311</v>
      </c>
      <c r="D5136" s="420">
        <f t="shared" si="82"/>
        <v>0.14500000000043656</v>
      </c>
      <c r="H5136" s="337"/>
      <c r="I5136" s="333"/>
      <c r="J5136" s="82">
        <v>21</v>
      </c>
      <c r="K5136" s="319">
        <v>2</v>
      </c>
    </row>
    <row r="5137" spans="1:11" x14ac:dyDescent="0.3">
      <c r="A5137" s="341">
        <v>43117.270832175927</v>
      </c>
      <c r="B5137" s="355">
        <v>35730.807999999997</v>
      </c>
      <c r="C5137" s="355">
        <f t="shared" si="83"/>
        <v>0.28699999999662396</v>
      </c>
      <c r="D5137" s="420">
        <f t="shared" si="82"/>
        <v>0.14349999999831198</v>
      </c>
      <c r="H5137" s="337"/>
      <c r="I5137" s="333"/>
      <c r="J5137" s="82">
        <v>22</v>
      </c>
      <c r="K5137" s="320">
        <v>3</v>
      </c>
    </row>
    <row r="5138" spans="1:11" x14ac:dyDescent="0.3">
      <c r="A5138" s="341">
        <v>43117.312498784719</v>
      </c>
      <c r="B5138" s="355">
        <v>35731.101999999999</v>
      </c>
      <c r="C5138" s="355">
        <f t="shared" si="83"/>
        <v>0.29400000000168802</v>
      </c>
      <c r="D5138" s="420">
        <f t="shared" si="82"/>
        <v>0.14700000000084401</v>
      </c>
      <c r="H5138" s="337"/>
      <c r="I5138" s="333"/>
      <c r="J5138" s="82">
        <v>23</v>
      </c>
      <c r="K5138" s="321">
        <v>4</v>
      </c>
    </row>
    <row r="5139" spans="1:11" x14ac:dyDescent="0.3">
      <c r="A5139" s="341">
        <v>43117.354165393517</v>
      </c>
      <c r="B5139" s="355">
        <v>35731.398000000001</v>
      </c>
      <c r="C5139" s="355">
        <f t="shared" si="83"/>
        <v>0.29600000000209548</v>
      </c>
      <c r="D5139" s="420">
        <f t="shared" si="82"/>
        <v>0.14800000000104774</v>
      </c>
      <c r="H5139" s="337"/>
      <c r="I5139" s="333"/>
      <c r="J5139" s="82">
        <v>24</v>
      </c>
      <c r="K5139" s="82">
        <v>1</v>
      </c>
    </row>
    <row r="5140" spans="1:11" x14ac:dyDescent="0.3">
      <c r="A5140" s="341">
        <v>43117.395832002316</v>
      </c>
      <c r="B5140" s="355">
        <v>35731.682000000001</v>
      </c>
      <c r="C5140" s="355">
        <f t="shared" si="83"/>
        <v>0.28399999999965075</v>
      </c>
      <c r="D5140" s="420">
        <f t="shared" si="82"/>
        <v>0.14199999999982538</v>
      </c>
      <c r="H5140" s="337"/>
      <c r="I5140" s="333"/>
      <c r="J5140" s="82">
        <v>25</v>
      </c>
      <c r="K5140" s="319">
        <v>2</v>
      </c>
    </row>
    <row r="5141" spans="1:11" x14ac:dyDescent="0.3">
      <c r="A5141" s="341">
        <v>43117.437498611114</v>
      </c>
      <c r="B5141" s="355">
        <v>35731.978000000003</v>
      </c>
      <c r="C5141" s="355">
        <f t="shared" si="83"/>
        <v>0.29600000000209548</v>
      </c>
      <c r="D5141" s="420">
        <f t="shared" si="82"/>
        <v>0.14800000000104774</v>
      </c>
      <c r="H5141" s="337"/>
      <c r="I5141" s="333"/>
      <c r="J5141" s="82">
        <v>26</v>
      </c>
      <c r="K5141" s="320">
        <v>3</v>
      </c>
    </row>
    <row r="5142" spans="1:11" x14ac:dyDescent="0.3">
      <c r="A5142" s="341">
        <v>43117.479165219906</v>
      </c>
      <c r="B5142" s="355">
        <v>35732.271999999997</v>
      </c>
      <c r="C5142" s="355">
        <f t="shared" si="83"/>
        <v>0.29399999999441206</v>
      </c>
      <c r="D5142" s="420">
        <f t="shared" si="82"/>
        <v>0.14699999999720603</v>
      </c>
      <c r="H5142" s="337"/>
      <c r="I5142" s="333"/>
      <c r="J5142" s="82">
        <v>27</v>
      </c>
      <c r="K5142" s="321">
        <v>4</v>
      </c>
    </row>
    <row r="5143" spans="1:11" x14ac:dyDescent="0.3">
      <c r="A5143" s="341">
        <v>43117.520831828704</v>
      </c>
      <c r="B5143" s="355">
        <v>35732.559000000001</v>
      </c>
      <c r="C5143" s="355">
        <f t="shared" si="83"/>
        <v>0.28700000000389991</v>
      </c>
      <c r="D5143" s="420">
        <f t="shared" si="82"/>
        <v>0.14350000000194996</v>
      </c>
      <c r="H5143" s="337"/>
      <c r="I5143" s="333"/>
      <c r="J5143" s="82">
        <v>28</v>
      </c>
      <c r="K5143" s="82">
        <v>1</v>
      </c>
    </row>
    <row r="5144" spans="1:11" x14ac:dyDescent="0.3">
      <c r="A5144" s="341">
        <v>43117.562498437503</v>
      </c>
      <c r="B5144" s="355">
        <v>35732.843000000001</v>
      </c>
      <c r="C5144" s="355">
        <f t="shared" si="83"/>
        <v>0.28399999999965075</v>
      </c>
      <c r="D5144" s="420">
        <f t="shared" si="82"/>
        <v>0.14199999999982538</v>
      </c>
      <c r="H5144" s="337"/>
      <c r="I5144" s="333"/>
      <c r="J5144" s="82">
        <v>29</v>
      </c>
      <c r="K5144" s="319">
        <v>2</v>
      </c>
    </row>
    <row r="5145" spans="1:11" x14ac:dyDescent="0.3">
      <c r="A5145" s="341">
        <v>43117.604165046294</v>
      </c>
      <c r="B5145" s="355">
        <v>35733.142</v>
      </c>
      <c r="C5145" s="355">
        <f t="shared" si="83"/>
        <v>0.29899999999906868</v>
      </c>
      <c r="D5145" s="420">
        <f t="shared" si="82"/>
        <v>0.14949999999953434</v>
      </c>
      <c r="H5145" s="337"/>
      <c r="I5145" s="333"/>
      <c r="J5145" s="82">
        <v>30</v>
      </c>
      <c r="K5145" s="320">
        <v>3</v>
      </c>
    </row>
    <row r="5146" spans="1:11" x14ac:dyDescent="0.3">
      <c r="A5146" s="341">
        <v>43117.645831655092</v>
      </c>
      <c r="B5146" s="355">
        <v>35733.434000000001</v>
      </c>
      <c r="C5146" s="355">
        <f t="shared" si="83"/>
        <v>0.29200000000128057</v>
      </c>
      <c r="D5146" s="420">
        <f t="shared" si="82"/>
        <v>0.14600000000064028</v>
      </c>
      <c r="H5146" s="337"/>
      <c r="I5146" s="333"/>
      <c r="J5146" s="82">
        <v>31</v>
      </c>
      <c r="K5146" s="321">
        <v>4</v>
      </c>
    </row>
    <row r="5147" spans="1:11" x14ac:dyDescent="0.3">
      <c r="A5147" s="341">
        <v>43117.687498263891</v>
      </c>
      <c r="B5147" s="355">
        <v>35733.718000000001</v>
      </c>
      <c r="C5147" s="355">
        <f t="shared" si="83"/>
        <v>0.28399999999965075</v>
      </c>
      <c r="D5147" s="420">
        <f t="shared" si="82"/>
        <v>0.14199999999982538</v>
      </c>
      <c r="H5147" s="337"/>
      <c r="I5147" s="333"/>
      <c r="J5147" s="82">
        <v>32</v>
      </c>
      <c r="K5147" s="82">
        <v>1</v>
      </c>
    </row>
    <row r="5148" spans="1:11" x14ac:dyDescent="0.3">
      <c r="A5148" s="341">
        <v>43117.729164872682</v>
      </c>
      <c r="B5148" s="355">
        <v>35734.01</v>
      </c>
      <c r="C5148" s="355">
        <f t="shared" si="83"/>
        <v>0.29200000000128057</v>
      </c>
      <c r="D5148" s="420">
        <f t="shared" si="82"/>
        <v>0.14600000000064028</v>
      </c>
      <c r="H5148" s="337"/>
      <c r="I5148" s="333"/>
      <c r="J5148" s="82">
        <v>33</v>
      </c>
      <c r="K5148" s="319">
        <v>2</v>
      </c>
    </row>
    <row r="5149" spans="1:11" x14ac:dyDescent="0.3">
      <c r="A5149" s="341">
        <v>43117.770831481481</v>
      </c>
      <c r="B5149" s="355">
        <v>35734.298999999999</v>
      </c>
      <c r="C5149" s="355">
        <f t="shared" si="83"/>
        <v>0.28899999999703141</v>
      </c>
      <c r="D5149" s="420">
        <f t="shared" si="82"/>
        <v>0.1444999999985157</v>
      </c>
      <c r="H5149" s="337"/>
      <c r="I5149" s="333"/>
      <c r="J5149" s="82">
        <v>34</v>
      </c>
      <c r="K5149" s="320">
        <v>3</v>
      </c>
    </row>
    <row r="5150" spans="1:11" x14ac:dyDescent="0.3">
      <c r="A5150" s="341">
        <v>43117.812498090279</v>
      </c>
      <c r="B5150" s="355">
        <v>35734.582000000002</v>
      </c>
      <c r="C5150" s="355">
        <f t="shared" si="83"/>
        <v>0.28300000000308501</v>
      </c>
      <c r="D5150" s="420">
        <f t="shared" si="82"/>
        <v>0.1415000000015425</v>
      </c>
      <c r="H5150" s="337"/>
      <c r="I5150" s="333"/>
      <c r="J5150" s="82">
        <v>35</v>
      </c>
      <c r="K5150" s="321">
        <v>4</v>
      </c>
    </row>
    <row r="5151" spans="1:11" x14ac:dyDescent="0.3">
      <c r="A5151" s="341">
        <v>43117.854164699071</v>
      </c>
      <c r="B5151" s="355">
        <v>35734.862999999998</v>
      </c>
      <c r="C5151" s="355">
        <f t="shared" si="83"/>
        <v>0.28099999999540159</v>
      </c>
      <c r="D5151" s="420">
        <f t="shared" si="82"/>
        <v>0.1404999999977008</v>
      </c>
      <c r="H5151" s="337"/>
      <c r="I5151" s="333"/>
      <c r="J5151" s="82">
        <v>36</v>
      </c>
      <c r="K5151" s="82">
        <v>1</v>
      </c>
    </row>
    <row r="5152" spans="1:11" x14ac:dyDescent="0.3">
      <c r="A5152" s="341">
        <v>43117.895831307869</v>
      </c>
      <c r="B5152" s="355">
        <v>35735.156000000003</v>
      </c>
      <c r="C5152" s="355">
        <f t="shared" si="83"/>
        <v>0.29300000000512227</v>
      </c>
      <c r="D5152" s="420">
        <f t="shared" si="82"/>
        <v>0.14650000000256114</v>
      </c>
      <c r="H5152" s="337"/>
      <c r="I5152" s="333"/>
      <c r="J5152" s="82">
        <v>37</v>
      </c>
      <c r="K5152" s="319">
        <v>2</v>
      </c>
    </row>
    <row r="5153" spans="1:11" x14ac:dyDescent="0.3">
      <c r="A5153" s="341">
        <v>43117.937497916668</v>
      </c>
      <c r="B5153" s="355">
        <v>35735.438999999998</v>
      </c>
      <c r="C5153" s="355">
        <f t="shared" si="83"/>
        <v>0.28299999999580905</v>
      </c>
      <c r="D5153" s="420">
        <f t="shared" si="82"/>
        <v>0.14149999999790452</v>
      </c>
      <c r="H5153" s="337"/>
      <c r="I5153" s="333"/>
      <c r="J5153" s="82">
        <v>38</v>
      </c>
      <c r="K5153" s="320">
        <v>3</v>
      </c>
    </row>
    <row r="5154" spans="1:11" x14ac:dyDescent="0.3">
      <c r="A5154" s="341">
        <v>43117.979164525466</v>
      </c>
      <c r="B5154" s="355">
        <v>35735.712</v>
      </c>
      <c r="C5154" s="355">
        <f t="shared" si="83"/>
        <v>0.27300000000104774</v>
      </c>
      <c r="D5154" s="420">
        <f t="shared" si="82"/>
        <v>0.13650000000052387</v>
      </c>
      <c r="E5154" s="336">
        <f>SUM(C5131:C5154)*7.4805194805</f>
        <v>51.802597402484274</v>
      </c>
      <c r="F5154" s="324">
        <f>AVERAGE(D5131:D5154)</f>
        <v>0.14427083333339397</v>
      </c>
      <c r="G5154" s="324">
        <f>_xlfn.STDEV.S(D5131:D5154)</f>
        <v>3.260365299530465E-3</v>
      </c>
      <c r="H5154" s="337"/>
      <c r="I5154" s="333"/>
      <c r="J5154" s="82">
        <v>39</v>
      </c>
      <c r="K5154" s="321">
        <v>4</v>
      </c>
    </row>
    <row r="5155" spans="1:11" x14ac:dyDescent="0.3">
      <c r="A5155" s="341">
        <v>43118.020831134258</v>
      </c>
      <c r="B5155" s="355">
        <v>35735.999000000003</v>
      </c>
      <c r="C5155" s="355">
        <f t="shared" si="83"/>
        <v>0.28700000000389991</v>
      </c>
      <c r="D5155" s="420">
        <f t="shared" si="82"/>
        <v>0.14350000000194996</v>
      </c>
      <c r="H5155" s="337"/>
      <c r="I5155" s="333"/>
      <c r="J5155" s="82">
        <v>40</v>
      </c>
      <c r="K5155" s="82">
        <v>1</v>
      </c>
    </row>
    <row r="5156" spans="1:11" x14ac:dyDescent="0.3">
      <c r="A5156" s="341">
        <v>43118.062497743056</v>
      </c>
      <c r="B5156" s="355">
        <v>35736.292000000001</v>
      </c>
      <c r="C5156" s="355">
        <f t="shared" si="83"/>
        <v>0.29299999999784632</v>
      </c>
      <c r="D5156" s="420">
        <f t="shared" si="82"/>
        <v>0.14649999999892316</v>
      </c>
      <c r="H5156" s="337"/>
      <c r="I5156" s="333"/>
      <c r="J5156" s="82">
        <v>41</v>
      </c>
      <c r="K5156" s="319">
        <v>2</v>
      </c>
    </row>
    <row r="5157" spans="1:11" x14ac:dyDescent="0.3">
      <c r="A5157" s="341">
        <v>43118.104164351855</v>
      </c>
      <c r="B5157" s="355">
        <v>35736.580999999998</v>
      </c>
      <c r="C5157" s="355">
        <f t="shared" si="83"/>
        <v>0.28899999999703141</v>
      </c>
      <c r="D5157" s="420">
        <f t="shared" si="82"/>
        <v>0.1444999999985157</v>
      </c>
      <c r="H5157" s="337"/>
      <c r="I5157" s="333"/>
      <c r="J5157" s="82">
        <v>42</v>
      </c>
      <c r="K5157" s="320">
        <v>3</v>
      </c>
    </row>
    <row r="5158" spans="1:11" x14ac:dyDescent="0.3">
      <c r="A5158" s="341">
        <v>43118.145830960646</v>
      </c>
      <c r="B5158" s="355">
        <v>35736.862999999998</v>
      </c>
      <c r="C5158" s="355">
        <f t="shared" si="83"/>
        <v>0.2819999999992433</v>
      </c>
      <c r="D5158" s="420">
        <f t="shared" si="82"/>
        <v>0.14099999999962165</v>
      </c>
      <c r="H5158" s="337"/>
      <c r="I5158" s="333"/>
      <c r="J5158" s="82">
        <v>43</v>
      </c>
      <c r="K5158" s="321">
        <v>4</v>
      </c>
    </row>
    <row r="5159" spans="1:11" x14ac:dyDescent="0.3">
      <c r="A5159" s="341">
        <v>43118.187497569445</v>
      </c>
      <c r="B5159" s="355">
        <v>35737.161999999997</v>
      </c>
      <c r="C5159" s="355">
        <f t="shared" si="83"/>
        <v>0.29899999999906868</v>
      </c>
      <c r="D5159" s="420">
        <f t="shared" si="82"/>
        <v>0.14949999999953434</v>
      </c>
      <c r="H5159" s="337"/>
      <c r="I5159" s="333"/>
      <c r="J5159" s="82">
        <v>44</v>
      </c>
      <c r="K5159" s="82">
        <v>1</v>
      </c>
    </row>
    <row r="5160" spans="1:11" x14ac:dyDescent="0.3">
      <c r="A5160" s="341">
        <v>43118.229164178243</v>
      </c>
      <c r="B5160" s="355">
        <v>35737.455000000002</v>
      </c>
      <c r="C5160" s="355">
        <f t="shared" si="83"/>
        <v>0.29300000000512227</v>
      </c>
      <c r="D5160" s="420">
        <f t="shared" si="82"/>
        <v>0.14650000000256114</v>
      </c>
      <c r="H5160" s="337"/>
      <c r="I5160" s="333"/>
      <c r="J5160" s="82">
        <v>45</v>
      </c>
      <c r="K5160" s="319">
        <v>2</v>
      </c>
    </row>
    <row r="5161" spans="1:11" x14ac:dyDescent="0.3">
      <c r="A5161" s="341">
        <v>43118.270830787034</v>
      </c>
      <c r="B5161" s="355">
        <v>35737.741999999998</v>
      </c>
      <c r="C5161" s="355">
        <f t="shared" si="83"/>
        <v>0.28699999999662396</v>
      </c>
      <c r="D5161" s="420">
        <f t="shared" si="82"/>
        <v>0.14349999999831198</v>
      </c>
      <c r="H5161" s="337"/>
      <c r="I5161" s="333"/>
      <c r="J5161" s="82">
        <v>46</v>
      </c>
      <c r="K5161" s="320">
        <v>3</v>
      </c>
    </row>
    <row r="5162" spans="1:11" x14ac:dyDescent="0.3">
      <c r="A5162" s="341">
        <v>43118.312497395833</v>
      </c>
      <c r="B5162" s="355">
        <v>35738.042999999998</v>
      </c>
      <c r="C5162" s="355">
        <f t="shared" si="83"/>
        <v>0.30099999999947613</v>
      </c>
      <c r="D5162" s="420">
        <f t="shared" si="82"/>
        <v>0.15049999999973807</v>
      </c>
      <c r="H5162" s="337"/>
      <c r="I5162" s="333"/>
      <c r="J5162" s="82">
        <v>47</v>
      </c>
      <c r="K5162" s="321">
        <v>4</v>
      </c>
    </row>
    <row r="5163" spans="1:11" x14ac:dyDescent="0.3">
      <c r="A5163" s="341">
        <v>43118.354164004631</v>
      </c>
      <c r="B5163" s="355">
        <v>35738.343000000001</v>
      </c>
      <c r="C5163" s="355">
        <f t="shared" si="83"/>
        <v>0.30000000000291038</v>
      </c>
      <c r="D5163" s="420">
        <f t="shared" si="82"/>
        <v>0.15000000000145519</v>
      </c>
      <c r="H5163" s="337"/>
      <c r="I5163" s="333"/>
      <c r="J5163" s="82">
        <v>48</v>
      </c>
      <c r="K5163" s="82">
        <v>1</v>
      </c>
    </row>
    <row r="5164" spans="1:11" x14ac:dyDescent="0.3">
      <c r="A5164" s="341">
        <v>43118.395830613423</v>
      </c>
      <c r="B5164" s="355">
        <v>35738.635000000002</v>
      </c>
      <c r="C5164" s="355">
        <f t="shared" si="83"/>
        <v>0.29200000000128057</v>
      </c>
      <c r="D5164" s="420">
        <f t="shared" si="82"/>
        <v>0.14600000000064028</v>
      </c>
      <c r="H5164" s="337"/>
      <c r="I5164" s="333"/>
      <c r="J5164" s="82">
        <v>49</v>
      </c>
      <c r="K5164" s="319">
        <v>2</v>
      </c>
    </row>
    <row r="5165" spans="1:11" x14ac:dyDescent="0.3">
      <c r="A5165" s="341">
        <v>43118.437497222221</v>
      </c>
      <c r="B5165" s="355">
        <v>35738.923000000003</v>
      </c>
      <c r="C5165" s="355">
        <f t="shared" si="83"/>
        <v>0.28800000000046566</v>
      </c>
      <c r="D5165" s="420">
        <f t="shared" si="82"/>
        <v>0.14400000000023283</v>
      </c>
      <c r="H5165" s="337"/>
      <c r="I5165" s="333"/>
      <c r="J5165" s="82">
        <v>50</v>
      </c>
      <c r="K5165" s="320">
        <v>3</v>
      </c>
    </row>
    <row r="5166" spans="1:11" x14ac:dyDescent="0.3">
      <c r="A5166" s="341">
        <v>43118.47916383102</v>
      </c>
      <c r="B5166" s="355">
        <v>35739.220999999998</v>
      </c>
      <c r="C5166" s="355">
        <f t="shared" si="83"/>
        <v>0.29799999999522697</v>
      </c>
      <c r="D5166" s="420">
        <f t="shared" si="82"/>
        <v>0.14899999999761349</v>
      </c>
      <c r="H5166" s="337"/>
      <c r="I5166" s="333"/>
      <c r="J5166" s="82">
        <v>51</v>
      </c>
      <c r="K5166" s="321">
        <v>4</v>
      </c>
    </row>
    <row r="5167" spans="1:11" x14ac:dyDescent="0.3">
      <c r="A5167" s="341">
        <v>43118.520830439818</v>
      </c>
      <c r="B5167" s="355">
        <v>35739.512999999999</v>
      </c>
      <c r="C5167" s="355">
        <f t="shared" si="83"/>
        <v>0.29200000000128057</v>
      </c>
      <c r="D5167" s="420">
        <f t="shared" si="82"/>
        <v>0.14600000000064028</v>
      </c>
      <c r="H5167" s="337"/>
      <c r="I5167" s="333"/>
      <c r="J5167" s="82">
        <v>52</v>
      </c>
      <c r="K5167" s="82">
        <v>1</v>
      </c>
    </row>
    <row r="5168" spans="1:11" x14ac:dyDescent="0.3">
      <c r="A5168" s="341">
        <v>43118.56249704861</v>
      </c>
      <c r="B5168" s="355">
        <v>35739.798999999999</v>
      </c>
      <c r="C5168" s="355">
        <f t="shared" si="83"/>
        <v>0.28600000000005821</v>
      </c>
      <c r="D5168" s="420">
        <f t="shared" si="82"/>
        <v>0.1430000000000291</v>
      </c>
      <c r="H5168" s="337"/>
      <c r="I5168" s="333"/>
      <c r="J5168" s="82">
        <v>53</v>
      </c>
      <c r="K5168" s="319">
        <v>2</v>
      </c>
    </row>
    <row r="5169" spans="1:11" x14ac:dyDescent="0.3">
      <c r="A5169" s="341">
        <v>43118.604163657408</v>
      </c>
      <c r="B5169" s="355">
        <v>35740.091999999997</v>
      </c>
      <c r="C5169" s="355">
        <f t="shared" si="83"/>
        <v>0.29299999999784632</v>
      </c>
      <c r="D5169" s="420">
        <f t="shared" si="82"/>
        <v>0.14649999999892316</v>
      </c>
      <c r="H5169" s="337"/>
      <c r="I5169" s="333"/>
      <c r="J5169" s="82">
        <v>54</v>
      </c>
      <c r="K5169" s="320">
        <v>3</v>
      </c>
    </row>
    <row r="5170" spans="1:11" x14ac:dyDescent="0.3">
      <c r="A5170" s="341">
        <v>43118.645830266207</v>
      </c>
      <c r="B5170" s="355">
        <v>35740.377</v>
      </c>
      <c r="C5170" s="355">
        <f t="shared" si="83"/>
        <v>0.28500000000349246</v>
      </c>
      <c r="D5170" s="420">
        <f t="shared" si="82"/>
        <v>0.14250000000174623</v>
      </c>
      <c r="H5170" s="337"/>
      <c r="I5170" s="333"/>
      <c r="J5170" s="82">
        <v>55</v>
      </c>
      <c r="K5170" s="321">
        <v>4</v>
      </c>
    </row>
    <row r="5171" spans="1:11" x14ac:dyDescent="0.3">
      <c r="A5171" s="341">
        <v>43118.687496874998</v>
      </c>
      <c r="B5171" s="355">
        <v>35740.656000000003</v>
      </c>
      <c r="C5171" s="355">
        <f t="shared" si="83"/>
        <v>0.2790000000022701</v>
      </c>
      <c r="D5171" s="420">
        <f t="shared" si="82"/>
        <v>0.13950000000113505</v>
      </c>
      <c r="H5171" s="337"/>
      <c r="I5171" s="333"/>
      <c r="J5171" s="82">
        <v>56</v>
      </c>
      <c r="K5171" s="82">
        <v>1</v>
      </c>
    </row>
    <row r="5172" spans="1:11" x14ac:dyDescent="0.3">
      <c r="A5172" s="341">
        <v>43118.729163483797</v>
      </c>
      <c r="B5172" s="355">
        <v>35740.946000000004</v>
      </c>
      <c r="C5172" s="355">
        <f t="shared" si="83"/>
        <v>0.29000000000087311</v>
      </c>
      <c r="D5172" s="420">
        <f t="shared" si="82"/>
        <v>0.14500000000043656</v>
      </c>
      <c r="H5172" s="337"/>
      <c r="I5172" s="333"/>
      <c r="J5172" s="82">
        <v>57</v>
      </c>
      <c r="K5172" s="319">
        <v>2</v>
      </c>
    </row>
    <row r="5173" spans="1:11" x14ac:dyDescent="0.3">
      <c r="A5173" s="341">
        <v>43118.770830092595</v>
      </c>
      <c r="B5173" s="355">
        <v>35741.241000000002</v>
      </c>
      <c r="C5173" s="355">
        <f t="shared" si="83"/>
        <v>0.29499999999825377</v>
      </c>
      <c r="D5173" s="420">
        <f t="shared" si="82"/>
        <v>0.14749999999912689</v>
      </c>
      <c r="H5173" s="337"/>
      <c r="I5173" s="333"/>
      <c r="J5173" s="82">
        <v>58</v>
      </c>
      <c r="K5173" s="320">
        <v>3</v>
      </c>
    </row>
    <row r="5174" spans="1:11" x14ac:dyDescent="0.3">
      <c r="A5174" s="341">
        <v>43118.812496701386</v>
      </c>
      <c r="B5174" s="355">
        <v>35741.527000000002</v>
      </c>
      <c r="C5174" s="355">
        <f t="shared" si="83"/>
        <v>0.28600000000005821</v>
      </c>
      <c r="D5174" s="420">
        <f t="shared" si="82"/>
        <v>0.1430000000000291</v>
      </c>
      <c r="H5174" s="337"/>
      <c r="I5174" s="333"/>
      <c r="J5174" s="82">
        <v>59</v>
      </c>
      <c r="K5174" s="321">
        <v>4</v>
      </c>
    </row>
    <row r="5175" spans="1:11" x14ac:dyDescent="0.3">
      <c r="A5175" s="341">
        <v>43118.854163310185</v>
      </c>
      <c r="B5175" s="355">
        <v>35741.802000000003</v>
      </c>
      <c r="C5175" s="355">
        <f t="shared" si="83"/>
        <v>0.27500000000145519</v>
      </c>
      <c r="D5175" s="420">
        <f t="shared" si="82"/>
        <v>0.1375000000007276</v>
      </c>
      <c r="H5175" s="337"/>
      <c r="I5175" s="333"/>
      <c r="J5175" s="82">
        <v>60</v>
      </c>
      <c r="K5175" s="82">
        <v>1</v>
      </c>
    </row>
    <row r="5176" spans="1:11" x14ac:dyDescent="0.3">
      <c r="A5176" s="341">
        <v>43118.895829918984</v>
      </c>
      <c r="B5176" s="355">
        <v>35742.091</v>
      </c>
      <c r="C5176" s="355">
        <f t="shared" si="83"/>
        <v>0.28899999999703141</v>
      </c>
      <c r="D5176" s="420">
        <f t="shared" si="82"/>
        <v>0.1444999999985157</v>
      </c>
      <c r="H5176" s="337"/>
      <c r="I5176" s="333"/>
      <c r="J5176" s="82">
        <v>61</v>
      </c>
      <c r="K5176" s="319">
        <v>2</v>
      </c>
    </row>
    <row r="5177" spans="1:11" x14ac:dyDescent="0.3">
      <c r="A5177" s="341">
        <v>43118.937496527775</v>
      </c>
      <c r="B5177" s="355">
        <v>35742.379999999997</v>
      </c>
      <c r="C5177" s="355">
        <f t="shared" si="83"/>
        <v>0.28899999999703141</v>
      </c>
      <c r="D5177" s="420">
        <f t="shared" si="82"/>
        <v>0.1444999999985157</v>
      </c>
      <c r="H5177" s="337"/>
      <c r="I5177" s="333"/>
      <c r="J5177" s="82">
        <v>62</v>
      </c>
      <c r="K5177" s="320">
        <v>3</v>
      </c>
    </row>
    <row r="5178" spans="1:11" x14ac:dyDescent="0.3">
      <c r="A5178" s="341">
        <v>43118.979163136573</v>
      </c>
      <c r="B5178" s="355">
        <v>35742.660000000003</v>
      </c>
      <c r="C5178" s="355">
        <f t="shared" si="83"/>
        <v>0.2800000000061118</v>
      </c>
      <c r="D5178" s="420">
        <f t="shared" si="82"/>
        <v>0.1400000000030559</v>
      </c>
      <c r="E5178" s="336">
        <f>SUM(C5155:C5178)*7.4805194805</f>
        <v>51.974649350543608</v>
      </c>
      <c r="F5178" s="324">
        <f>AVERAGE(D5155:D5178)</f>
        <v>0.14475000000008245</v>
      </c>
      <c r="G5178" s="324">
        <f>_xlfn.STDEV.S(D5155:D5178)</f>
        <v>3.3166247899103479E-3</v>
      </c>
      <c r="H5178" s="337"/>
      <c r="I5178" s="333"/>
      <c r="J5178" s="82">
        <v>63</v>
      </c>
      <c r="K5178" s="321">
        <v>4</v>
      </c>
    </row>
    <row r="5179" spans="1:11" x14ac:dyDescent="0.3">
      <c r="A5179" s="341">
        <v>43119.020829745372</v>
      </c>
      <c r="B5179" s="355">
        <v>35742.947</v>
      </c>
      <c r="C5179" s="355">
        <f t="shared" si="83"/>
        <v>0.28699999999662396</v>
      </c>
      <c r="D5179" s="420">
        <f t="shared" si="82"/>
        <v>0.14349999999831198</v>
      </c>
      <c r="H5179" s="337"/>
      <c r="I5179" s="333"/>
      <c r="J5179" s="82">
        <v>64</v>
      </c>
      <c r="K5179" s="82">
        <v>1</v>
      </c>
    </row>
    <row r="5180" spans="1:11" x14ac:dyDescent="0.3">
      <c r="A5180" s="341">
        <v>43119.062496354163</v>
      </c>
      <c r="B5180" s="355">
        <v>35743.24</v>
      </c>
      <c r="C5180" s="355">
        <f t="shared" si="83"/>
        <v>0.29299999999784632</v>
      </c>
      <c r="D5180" s="420">
        <f t="shared" si="82"/>
        <v>0.14649999999892316</v>
      </c>
      <c r="H5180" s="337"/>
      <c r="I5180" s="333"/>
      <c r="J5180" s="82">
        <v>65</v>
      </c>
      <c r="K5180" s="319">
        <v>2</v>
      </c>
    </row>
    <row r="5181" spans="1:11" x14ac:dyDescent="0.3">
      <c r="A5181" s="341">
        <v>43119.104162962962</v>
      </c>
      <c r="B5181" s="355">
        <v>35743.523000000001</v>
      </c>
      <c r="C5181" s="355">
        <f t="shared" si="83"/>
        <v>0.28300000000308501</v>
      </c>
      <c r="D5181" s="420">
        <f t="shared" si="82"/>
        <v>0.1415000000015425</v>
      </c>
      <c r="H5181" s="337"/>
      <c r="I5181" s="333"/>
      <c r="J5181" s="82">
        <v>66</v>
      </c>
      <c r="K5181" s="320">
        <v>3</v>
      </c>
    </row>
    <row r="5182" spans="1:11" x14ac:dyDescent="0.3">
      <c r="A5182" s="341">
        <v>43119.14582957176</v>
      </c>
      <c r="B5182" s="355">
        <v>35743.807999999997</v>
      </c>
      <c r="C5182" s="355">
        <f t="shared" si="83"/>
        <v>0.2849999999962165</v>
      </c>
      <c r="D5182" s="420">
        <f t="shared" si="82"/>
        <v>0.14249999999810825</v>
      </c>
      <c r="H5182" s="337"/>
      <c r="I5182" s="333"/>
      <c r="J5182" s="82">
        <v>67</v>
      </c>
      <c r="K5182" s="321">
        <v>4</v>
      </c>
    </row>
    <row r="5183" spans="1:11" x14ac:dyDescent="0.3">
      <c r="A5183" s="341">
        <v>43119.187496180559</v>
      </c>
      <c r="B5183" s="355">
        <v>35744.1</v>
      </c>
      <c r="C5183" s="355">
        <f t="shared" si="83"/>
        <v>0.29200000000128057</v>
      </c>
      <c r="D5183" s="420">
        <f t="shared" si="82"/>
        <v>0.14600000000064028</v>
      </c>
      <c r="H5183" s="337"/>
      <c r="I5183" s="333"/>
      <c r="J5183" s="82">
        <v>68</v>
      </c>
      <c r="K5183" s="82">
        <v>1</v>
      </c>
    </row>
    <row r="5184" spans="1:11" x14ac:dyDescent="0.3">
      <c r="A5184" s="341">
        <v>43119.22916278935</v>
      </c>
      <c r="B5184" s="355">
        <v>35744.392</v>
      </c>
      <c r="C5184" s="355">
        <f t="shared" si="83"/>
        <v>0.29200000000128057</v>
      </c>
      <c r="D5184" s="420">
        <f t="shared" si="82"/>
        <v>0.14600000000064028</v>
      </c>
      <c r="H5184" s="337"/>
      <c r="I5184" s="333"/>
      <c r="J5184" s="82">
        <v>69</v>
      </c>
      <c r="K5184" s="319">
        <v>2</v>
      </c>
    </row>
    <row r="5185" spans="1:11" x14ac:dyDescent="0.3">
      <c r="A5185" s="341">
        <v>43119.270829398149</v>
      </c>
      <c r="B5185" s="355">
        <v>35744.68</v>
      </c>
      <c r="C5185" s="355">
        <f t="shared" si="83"/>
        <v>0.28800000000046566</v>
      </c>
      <c r="D5185" s="420">
        <f t="shared" si="82"/>
        <v>0.14400000000023283</v>
      </c>
      <c r="H5185" s="337"/>
      <c r="I5185" s="333"/>
      <c r="J5185" s="82">
        <v>70</v>
      </c>
      <c r="K5185" s="320">
        <v>3</v>
      </c>
    </row>
    <row r="5186" spans="1:11" x14ac:dyDescent="0.3">
      <c r="A5186" s="341">
        <v>43119.312496006947</v>
      </c>
      <c r="B5186" s="355">
        <v>35744.972999999998</v>
      </c>
      <c r="C5186" s="355">
        <f t="shared" si="83"/>
        <v>0.29299999999784632</v>
      </c>
      <c r="D5186" s="420">
        <f t="shared" si="82"/>
        <v>0.14649999999892316</v>
      </c>
      <c r="H5186" s="337"/>
      <c r="I5186" s="333"/>
      <c r="J5186" s="82">
        <v>71</v>
      </c>
      <c r="K5186" s="321">
        <v>4</v>
      </c>
    </row>
    <row r="5187" spans="1:11" x14ac:dyDescent="0.3">
      <c r="A5187" s="341">
        <v>43119.354162615738</v>
      </c>
      <c r="B5187" s="355">
        <v>35745.271999999997</v>
      </c>
      <c r="C5187" s="355">
        <f t="shared" si="83"/>
        <v>0.29899999999906868</v>
      </c>
      <c r="D5187" s="420">
        <f t="shared" si="82"/>
        <v>0.14949999999953434</v>
      </c>
      <c r="H5187" s="337"/>
      <c r="I5187" s="333"/>
      <c r="J5187" s="82">
        <v>72</v>
      </c>
      <c r="K5187" s="82">
        <v>1</v>
      </c>
    </row>
    <row r="5188" spans="1:11" x14ac:dyDescent="0.3">
      <c r="A5188" s="341">
        <v>43119.395829224537</v>
      </c>
      <c r="B5188" s="355">
        <v>35745.565999999999</v>
      </c>
      <c r="C5188" s="355">
        <f t="shared" si="83"/>
        <v>0.29400000000168802</v>
      </c>
      <c r="D5188" s="420">
        <f t="shared" si="82"/>
        <v>0.14700000000084401</v>
      </c>
      <c r="H5188" s="337"/>
      <c r="I5188" s="333"/>
      <c r="J5188" s="82">
        <v>73</v>
      </c>
      <c r="K5188" s="319">
        <v>2</v>
      </c>
    </row>
    <row r="5189" spans="1:11" x14ac:dyDescent="0.3">
      <c r="A5189" s="341">
        <v>43119.437495833336</v>
      </c>
      <c r="B5189" s="355">
        <v>35745.851999999999</v>
      </c>
      <c r="C5189" s="355">
        <f t="shared" si="83"/>
        <v>0.28600000000005821</v>
      </c>
      <c r="D5189" s="420">
        <f t="shared" si="82"/>
        <v>0.1430000000000291</v>
      </c>
      <c r="H5189" s="337"/>
      <c r="I5189" s="333"/>
      <c r="J5189" s="82">
        <v>74</v>
      </c>
      <c r="K5189" s="320">
        <v>3</v>
      </c>
    </row>
    <row r="5190" spans="1:11" x14ac:dyDescent="0.3">
      <c r="A5190" s="341">
        <v>43119.479162442127</v>
      </c>
      <c r="B5190" s="355">
        <v>35746.15</v>
      </c>
      <c r="C5190" s="355">
        <f t="shared" si="83"/>
        <v>0.29800000000250293</v>
      </c>
      <c r="D5190" s="420">
        <f t="shared" si="82"/>
        <v>0.14900000000125146</v>
      </c>
      <c r="H5190" s="337"/>
      <c r="I5190" s="333"/>
      <c r="J5190" s="82">
        <v>75</v>
      </c>
      <c r="K5190" s="321">
        <v>4</v>
      </c>
    </row>
    <row r="5191" spans="1:11" x14ac:dyDescent="0.3">
      <c r="A5191" s="341">
        <v>43119.520829050925</v>
      </c>
      <c r="B5191" s="355">
        <v>35746.440999999999</v>
      </c>
      <c r="C5191" s="355">
        <f t="shared" si="83"/>
        <v>0.29099999999743886</v>
      </c>
      <c r="D5191" s="420">
        <f t="shared" si="82"/>
        <v>0.14549999999871943</v>
      </c>
      <c r="H5191" s="337"/>
      <c r="I5191" s="333"/>
      <c r="J5191" s="82">
        <v>76</v>
      </c>
      <c r="K5191" s="82">
        <v>1</v>
      </c>
    </row>
    <row r="5192" spans="1:11" x14ac:dyDescent="0.3">
      <c r="A5192" s="341">
        <v>43119.562495659724</v>
      </c>
      <c r="B5192" s="355">
        <v>35746.726999999999</v>
      </c>
      <c r="C5192" s="355">
        <f t="shared" si="83"/>
        <v>0.28600000000005821</v>
      </c>
      <c r="D5192" s="420">
        <f t="shared" si="82"/>
        <v>0.1430000000000291</v>
      </c>
      <c r="H5192" s="337"/>
      <c r="I5192" s="333"/>
      <c r="J5192" s="82">
        <v>77</v>
      </c>
      <c r="K5192" s="319">
        <v>2</v>
      </c>
    </row>
    <row r="5193" spans="1:11" x14ac:dyDescent="0.3">
      <c r="A5193" s="341">
        <v>43119.604162268515</v>
      </c>
      <c r="B5193" s="355">
        <v>35747.021000000001</v>
      </c>
      <c r="C5193" s="355">
        <f t="shared" si="83"/>
        <v>0.29400000000168802</v>
      </c>
      <c r="D5193" s="420">
        <f t="shared" si="82"/>
        <v>0.14700000000084401</v>
      </c>
      <c r="H5193" s="337"/>
      <c r="I5193" s="333"/>
      <c r="J5193" s="82">
        <v>78</v>
      </c>
      <c r="K5193" s="320">
        <v>3</v>
      </c>
    </row>
    <row r="5194" spans="1:11" x14ac:dyDescent="0.3">
      <c r="A5194" s="341">
        <v>43119.645828877314</v>
      </c>
      <c r="B5194" s="355">
        <v>35747.319000000003</v>
      </c>
      <c r="C5194" s="355">
        <f t="shared" si="83"/>
        <v>0.29800000000250293</v>
      </c>
      <c r="D5194" s="420">
        <f t="shared" si="82"/>
        <v>0.14900000000125146</v>
      </c>
      <c r="H5194" s="337"/>
      <c r="I5194" s="333"/>
      <c r="J5194" s="82">
        <v>79</v>
      </c>
      <c r="K5194" s="321">
        <v>4</v>
      </c>
    </row>
    <row r="5195" spans="1:11" x14ac:dyDescent="0.3">
      <c r="A5195" s="341">
        <v>43119.687495486112</v>
      </c>
      <c r="B5195" s="355">
        <v>35747.608</v>
      </c>
      <c r="C5195" s="355">
        <f t="shared" si="83"/>
        <v>0.28899999999703141</v>
      </c>
      <c r="D5195" s="420">
        <f t="shared" si="82"/>
        <v>0.1444999999985157</v>
      </c>
      <c r="H5195" s="337"/>
      <c r="I5195" s="333"/>
      <c r="J5195" s="82">
        <v>80</v>
      </c>
      <c r="K5195" s="82">
        <v>1</v>
      </c>
    </row>
    <row r="5196" spans="1:11" x14ac:dyDescent="0.3">
      <c r="A5196" s="341">
        <v>43119.729162094911</v>
      </c>
      <c r="B5196" s="355">
        <v>35747.889000000003</v>
      </c>
      <c r="C5196" s="355">
        <f t="shared" si="83"/>
        <v>0.28100000000267755</v>
      </c>
      <c r="D5196" s="420">
        <f t="shared" si="82"/>
        <v>0.14050000000133878</v>
      </c>
      <c r="H5196" s="337"/>
      <c r="I5196" s="333"/>
      <c r="J5196" s="82">
        <v>81</v>
      </c>
      <c r="K5196" s="319">
        <v>2</v>
      </c>
    </row>
    <row r="5197" spans="1:11" x14ac:dyDescent="0.3">
      <c r="A5197" s="341">
        <v>43119.770828703702</v>
      </c>
      <c r="B5197" s="355">
        <v>35748.177000000003</v>
      </c>
      <c r="C5197" s="355">
        <f t="shared" si="83"/>
        <v>0.28800000000046566</v>
      </c>
      <c r="D5197" s="420">
        <f t="shared" si="82"/>
        <v>0.14400000000023283</v>
      </c>
      <c r="H5197" s="337"/>
      <c r="I5197" s="333"/>
      <c r="J5197" s="82">
        <v>82</v>
      </c>
      <c r="K5197" s="320">
        <v>3</v>
      </c>
    </row>
    <row r="5198" spans="1:11" x14ac:dyDescent="0.3">
      <c r="A5198" s="341">
        <v>43119.812495312501</v>
      </c>
      <c r="B5198" s="355">
        <v>35748.464</v>
      </c>
      <c r="C5198" s="355">
        <f t="shared" si="83"/>
        <v>0.28699999999662396</v>
      </c>
      <c r="D5198" s="420">
        <f t="shared" si="82"/>
        <v>0.14349999999831198</v>
      </c>
      <c r="H5198" s="337"/>
      <c r="I5198" s="333"/>
      <c r="J5198" s="82">
        <v>83</v>
      </c>
      <c r="K5198" s="321">
        <v>4</v>
      </c>
    </row>
    <row r="5199" spans="1:11" x14ac:dyDescent="0.3">
      <c r="A5199" s="341">
        <v>43119.854161921299</v>
      </c>
      <c r="B5199" s="355">
        <v>35748.745000000003</v>
      </c>
      <c r="C5199" s="355">
        <f t="shared" si="83"/>
        <v>0.28100000000267755</v>
      </c>
      <c r="D5199" s="420">
        <f t="shared" si="82"/>
        <v>0.14050000000133878</v>
      </c>
      <c r="H5199" s="337"/>
      <c r="I5199" s="333"/>
      <c r="J5199" s="82">
        <v>84</v>
      </c>
      <c r="K5199" s="82">
        <v>1</v>
      </c>
    </row>
    <row r="5200" spans="1:11" x14ac:dyDescent="0.3">
      <c r="A5200" s="341">
        <v>43119.895828530091</v>
      </c>
      <c r="B5200" s="355">
        <v>35749.038</v>
      </c>
      <c r="C5200" s="355">
        <f t="shared" si="83"/>
        <v>0.29299999999784632</v>
      </c>
      <c r="D5200" s="420">
        <f t="shared" si="82"/>
        <v>0.14649999999892316</v>
      </c>
      <c r="H5200" s="337"/>
      <c r="I5200" s="333"/>
      <c r="J5200" s="82">
        <v>85</v>
      </c>
      <c r="K5200" s="319">
        <v>2</v>
      </c>
    </row>
    <row r="5201" spans="1:12" x14ac:dyDescent="0.3">
      <c r="A5201" s="341">
        <v>43119.937495138889</v>
      </c>
      <c r="B5201" s="355">
        <v>35749.322999999997</v>
      </c>
      <c r="C5201" s="355">
        <f t="shared" si="83"/>
        <v>0.2849999999962165</v>
      </c>
      <c r="D5201" s="420">
        <f t="shared" si="82"/>
        <v>0.14249999999810825</v>
      </c>
      <c r="H5201" s="337"/>
      <c r="I5201" s="333"/>
      <c r="J5201" s="82">
        <v>86</v>
      </c>
      <c r="K5201" s="320">
        <v>3</v>
      </c>
    </row>
    <row r="5202" spans="1:12" x14ac:dyDescent="0.3">
      <c r="A5202" s="341">
        <v>43119.979161747688</v>
      </c>
      <c r="B5202" s="355">
        <v>35749.601999999999</v>
      </c>
      <c r="C5202" s="355">
        <f t="shared" si="83"/>
        <v>0.2790000000022701</v>
      </c>
      <c r="D5202" s="420">
        <f t="shared" si="82"/>
        <v>0.13950000000113505</v>
      </c>
      <c r="E5202" s="336">
        <f>SUM(C5179:C5202)*7.4805194805</f>
        <v>51.929766233597036</v>
      </c>
      <c r="F5202" s="324">
        <f>AVERAGE(D5179:D5202)</f>
        <v>0.14462499999990541</v>
      </c>
      <c r="G5202" s="324">
        <f>_xlfn.STDEV.S(D5179:D5202)</f>
        <v>2.7672384601640527E-3</v>
      </c>
      <c r="H5202" s="337"/>
      <c r="I5202" s="333"/>
      <c r="J5202" s="82">
        <v>87</v>
      </c>
      <c r="K5202" s="321">
        <v>4</v>
      </c>
    </row>
    <row r="5203" spans="1:12" x14ac:dyDescent="0.3">
      <c r="A5203" s="341">
        <v>43120.020828356479</v>
      </c>
      <c r="B5203" s="355">
        <v>35749.881999999998</v>
      </c>
      <c r="C5203" s="355">
        <f t="shared" si="83"/>
        <v>0.27999999999883585</v>
      </c>
      <c r="D5203" s="420">
        <f t="shared" si="82"/>
        <v>0.13999999999941792</v>
      </c>
      <c r="H5203" s="337"/>
      <c r="I5203" s="333"/>
      <c r="J5203" s="82">
        <v>88</v>
      </c>
      <c r="K5203" s="82">
        <v>1</v>
      </c>
    </row>
    <row r="5204" spans="1:12" x14ac:dyDescent="0.3">
      <c r="A5204" s="341">
        <v>43120.04791666667</v>
      </c>
      <c r="B5204" s="355">
        <v>35750.171999999999</v>
      </c>
      <c r="C5204" s="355">
        <f t="shared" si="83"/>
        <v>0.29000000000087311</v>
      </c>
      <c r="D5204" s="420">
        <f t="shared" si="82"/>
        <v>0.14500000000043656</v>
      </c>
      <c r="H5204" s="337"/>
      <c r="I5204" s="333"/>
      <c r="J5204" s="82">
        <v>1</v>
      </c>
      <c r="K5204" s="319">
        <v>2</v>
      </c>
      <c r="L5204" s="345" t="s">
        <v>313</v>
      </c>
    </row>
    <row r="5205" spans="1:12" x14ac:dyDescent="0.3">
      <c r="A5205" s="341">
        <v>43120.089583333334</v>
      </c>
      <c r="B5205" s="355">
        <v>35750.464</v>
      </c>
      <c r="C5205" s="355">
        <f t="shared" si="83"/>
        <v>0.29200000000128057</v>
      </c>
      <c r="D5205" s="420">
        <f t="shared" si="82"/>
        <v>0.14600000000064028</v>
      </c>
      <c r="H5205" s="337"/>
      <c r="I5205" s="333"/>
      <c r="J5205" s="82">
        <v>2</v>
      </c>
      <c r="K5205" s="320">
        <v>3</v>
      </c>
    </row>
    <row r="5206" spans="1:12" x14ac:dyDescent="0.3">
      <c r="A5206" s="341">
        <v>43120.131249999999</v>
      </c>
      <c r="B5206" s="355">
        <v>35750.745999999999</v>
      </c>
      <c r="C5206" s="355">
        <f t="shared" si="83"/>
        <v>0.2819999999992433</v>
      </c>
      <c r="D5206" s="420">
        <f t="shared" si="82"/>
        <v>0.14099999999962165</v>
      </c>
      <c r="H5206" s="337"/>
      <c r="I5206" s="333"/>
      <c r="J5206" s="82">
        <v>3</v>
      </c>
      <c r="K5206" s="321">
        <v>4</v>
      </c>
    </row>
    <row r="5207" spans="1:12" x14ac:dyDescent="0.3">
      <c r="A5207" s="341">
        <v>43120.17291666667</v>
      </c>
      <c r="B5207" s="355">
        <v>35751.040999999997</v>
      </c>
      <c r="C5207" s="355">
        <f t="shared" si="83"/>
        <v>0.29499999999825377</v>
      </c>
      <c r="D5207" s="420">
        <f t="shared" si="82"/>
        <v>0.14749999999912689</v>
      </c>
      <c r="H5207" s="337"/>
      <c r="I5207" s="333"/>
      <c r="J5207" s="82">
        <v>4</v>
      </c>
      <c r="K5207" s="82">
        <v>1</v>
      </c>
    </row>
    <row r="5208" spans="1:12" x14ac:dyDescent="0.3">
      <c r="A5208" s="341">
        <v>43120.214583333334</v>
      </c>
      <c r="B5208" s="355">
        <v>35751.339999999997</v>
      </c>
      <c r="C5208" s="355">
        <f t="shared" si="83"/>
        <v>0.29899999999906868</v>
      </c>
      <c r="D5208" s="420">
        <f t="shared" si="82"/>
        <v>0.14949999999953434</v>
      </c>
      <c r="H5208" s="337"/>
      <c r="I5208" s="333"/>
      <c r="J5208" s="82">
        <v>5</v>
      </c>
      <c r="K5208" s="319">
        <v>2</v>
      </c>
    </row>
    <row r="5209" spans="1:12" x14ac:dyDescent="0.3">
      <c r="A5209" s="341">
        <v>43120.256249999999</v>
      </c>
      <c r="B5209" s="355">
        <v>35751.631999999998</v>
      </c>
      <c r="C5209" s="355">
        <f t="shared" si="83"/>
        <v>0.29200000000128057</v>
      </c>
      <c r="D5209" s="420">
        <f t="shared" si="82"/>
        <v>0.14600000000064028</v>
      </c>
      <c r="H5209" s="337"/>
      <c r="I5209" s="333"/>
      <c r="J5209" s="82">
        <v>6</v>
      </c>
      <c r="K5209" s="320">
        <v>3</v>
      </c>
    </row>
    <row r="5210" spans="1:12" x14ac:dyDescent="0.3">
      <c r="A5210" s="341">
        <v>43120.297916840274</v>
      </c>
      <c r="B5210" s="355">
        <v>35751.93</v>
      </c>
      <c r="C5210" s="355">
        <f t="shared" si="83"/>
        <v>0.29800000000250293</v>
      </c>
      <c r="D5210" s="420">
        <f t="shared" si="82"/>
        <v>0.14900000000125146</v>
      </c>
      <c r="H5210" s="337"/>
      <c r="I5210" s="333"/>
      <c r="J5210" s="82">
        <v>7</v>
      </c>
      <c r="K5210" s="321">
        <v>4</v>
      </c>
    </row>
    <row r="5211" spans="1:12" x14ac:dyDescent="0.3">
      <c r="A5211" s="341">
        <v>43120.339583564812</v>
      </c>
      <c r="B5211" s="355">
        <v>35752.230000000003</v>
      </c>
      <c r="C5211" s="355">
        <f t="shared" si="83"/>
        <v>0.30000000000291038</v>
      </c>
      <c r="D5211" s="420">
        <f t="shared" si="82"/>
        <v>0.15000000000145519</v>
      </c>
      <c r="H5211" s="337"/>
      <c r="I5211" s="333"/>
      <c r="J5211" s="82">
        <v>8</v>
      </c>
      <c r="K5211" s="82">
        <v>1</v>
      </c>
    </row>
    <row r="5212" spans="1:12" x14ac:dyDescent="0.3">
      <c r="A5212" s="341">
        <v>43120.381250289349</v>
      </c>
      <c r="B5212" s="355">
        <v>35752.523000000001</v>
      </c>
      <c r="C5212" s="355">
        <f t="shared" si="83"/>
        <v>0.29299999999784632</v>
      </c>
      <c r="D5212" s="420">
        <f t="shared" si="82"/>
        <v>0.14649999999892316</v>
      </c>
      <c r="H5212" s="337"/>
      <c r="I5212" s="333"/>
      <c r="J5212" s="82">
        <v>9</v>
      </c>
      <c r="K5212" s="319">
        <v>2</v>
      </c>
    </row>
    <row r="5213" spans="1:12" x14ac:dyDescent="0.3">
      <c r="A5213" s="341">
        <v>43120.422917013886</v>
      </c>
      <c r="B5213" s="355">
        <v>35752.809000000001</v>
      </c>
      <c r="C5213" s="355">
        <f t="shared" si="83"/>
        <v>0.28600000000005821</v>
      </c>
      <c r="D5213" s="420">
        <f t="shared" si="82"/>
        <v>0.1430000000000291</v>
      </c>
      <c r="H5213" s="337"/>
      <c r="I5213" s="333"/>
      <c r="J5213" s="82">
        <v>10</v>
      </c>
      <c r="K5213" s="320">
        <v>3</v>
      </c>
    </row>
    <row r="5214" spans="1:12" x14ac:dyDescent="0.3">
      <c r="A5214" s="341">
        <v>43120.464583738423</v>
      </c>
      <c r="B5214" s="355">
        <v>35753.107000000004</v>
      </c>
      <c r="C5214" s="355">
        <f t="shared" si="83"/>
        <v>0.29800000000250293</v>
      </c>
      <c r="D5214" s="420">
        <f t="shared" si="82"/>
        <v>0.14900000000125146</v>
      </c>
      <c r="H5214" s="337"/>
      <c r="I5214" s="333"/>
      <c r="J5214" s="82">
        <v>11</v>
      </c>
      <c r="K5214" s="321">
        <v>4</v>
      </c>
    </row>
    <row r="5215" spans="1:12" x14ac:dyDescent="0.3">
      <c r="A5215" s="341">
        <v>43120.50625046296</v>
      </c>
      <c r="B5215" s="355">
        <v>35753.400999999998</v>
      </c>
      <c r="C5215" s="355">
        <f t="shared" si="83"/>
        <v>0.29399999999441206</v>
      </c>
      <c r="D5215" s="420">
        <f t="shared" si="82"/>
        <v>0.14699999999720603</v>
      </c>
      <c r="H5215" s="337"/>
      <c r="I5215" s="333"/>
      <c r="J5215" s="82">
        <v>12</v>
      </c>
      <c r="K5215" s="82">
        <v>1</v>
      </c>
    </row>
    <row r="5216" spans="1:12" x14ac:dyDescent="0.3">
      <c r="A5216" s="341">
        <v>43120.547917187498</v>
      </c>
      <c r="B5216" s="355">
        <v>35753.688000000002</v>
      </c>
      <c r="C5216" s="355">
        <f t="shared" si="83"/>
        <v>0.28700000000389991</v>
      </c>
      <c r="D5216" s="420">
        <f t="shared" si="82"/>
        <v>0.14350000000194996</v>
      </c>
      <c r="H5216" s="337"/>
      <c r="I5216" s="333"/>
      <c r="J5216" s="82">
        <v>13</v>
      </c>
      <c r="K5216" s="319">
        <v>2</v>
      </c>
    </row>
    <row r="5217" spans="1:11" x14ac:dyDescent="0.3">
      <c r="A5217" s="341">
        <v>43120.589583912035</v>
      </c>
      <c r="B5217" s="355">
        <v>35753.978999999999</v>
      </c>
      <c r="C5217" s="355">
        <f t="shared" si="83"/>
        <v>0.29099999999743886</v>
      </c>
      <c r="D5217" s="420">
        <f t="shared" si="82"/>
        <v>0.14549999999871943</v>
      </c>
      <c r="H5217" s="337"/>
      <c r="I5217" s="333"/>
      <c r="J5217" s="82">
        <v>14</v>
      </c>
      <c r="K5217" s="320">
        <v>3</v>
      </c>
    </row>
    <row r="5218" spans="1:11" x14ac:dyDescent="0.3">
      <c r="A5218" s="341">
        <v>43120.631250636572</v>
      </c>
      <c r="B5218" s="355">
        <v>35754.273000000001</v>
      </c>
      <c r="C5218" s="355">
        <f t="shared" si="83"/>
        <v>0.29400000000168802</v>
      </c>
      <c r="D5218" s="420">
        <f t="shared" si="82"/>
        <v>0.14700000000084401</v>
      </c>
      <c r="H5218" s="337"/>
      <c r="I5218" s="333"/>
      <c r="J5218" s="82">
        <v>15</v>
      </c>
      <c r="K5218" s="321">
        <v>4</v>
      </c>
    </row>
    <row r="5219" spans="1:11" x14ac:dyDescent="0.3">
      <c r="A5219" s="341">
        <v>43120.672917361109</v>
      </c>
      <c r="B5219" s="355">
        <v>35754.561999999998</v>
      </c>
      <c r="C5219" s="355">
        <f t="shared" si="83"/>
        <v>0.28899999999703141</v>
      </c>
      <c r="D5219" s="420">
        <f t="shared" si="82"/>
        <v>0.1444999999985157</v>
      </c>
      <c r="H5219" s="337"/>
      <c r="I5219" s="333"/>
      <c r="J5219" s="82">
        <v>16</v>
      </c>
      <c r="K5219" s="82">
        <v>1</v>
      </c>
    </row>
    <row r="5220" spans="1:11" x14ac:dyDescent="0.3">
      <c r="A5220" s="341">
        <v>43120.714584085646</v>
      </c>
      <c r="B5220" s="355">
        <v>35754.85</v>
      </c>
      <c r="C5220" s="355">
        <f t="shared" si="83"/>
        <v>0.28800000000046566</v>
      </c>
      <c r="D5220" s="420">
        <f t="shared" si="82"/>
        <v>0.14400000000023283</v>
      </c>
      <c r="H5220" s="337"/>
      <c r="I5220" s="333"/>
      <c r="J5220" s="82">
        <v>17</v>
      </c>
      <c r="K5220" s="319">
        <v>2</v>
      </c>
    </row>
    <row r="5221" spans="1:11" x14ac:dyDescent="0.3">
      <c r="A5221" s="341">
        <v>43120.756250810184</v>
      </c>
      <c r="B5221" s="355">
        <v>35755.148000000001</v>
      </c>
      <c r="C5221" s="355">
        <f t="shared" si="83"/>
        <v>0.29800000000250293</v>
      </c>
      <c r="D5221" s="420">
        <f t="shared" si="82"/>
        <v>0.14900000000125146</v>
      </c>
      <c r="H5221" s="337"/>
      <c r="I5221" s="333"/>
      <c r="J5221" s="82">
        <v>18</v>
      </c>
      <c r="K5221" s="320">
        <v>3</v>
      </c>
    </row>
    <row r="5222" spans="1:11" x14ac:dyDescent="0.3">
      <c r="A5222" s="341">
        <v>43120.797917534721</v>
      </c>
      <c r="B5222" s="355">
        <v>35755.438999999998</v>
      </c>
      <c r="C5222" s="355">
        <f t="shared" si="83"/>
        <v>0.29099999999743886</v>
      </c>
      <c r="D5222" s="420">
        <f t="shared" si="82"/>
        <v>0.14549999999871943</v>
      </c>
      <c r="H5222" s="337"/>
      <c r="I5222" s="333"/>
      <c r="J5222" s="82">
        <v>19</v>
      </c>
      <c r="K5222" s="321">
        <v>4</v>
      </c>
    </row>
    <row r="5223" spans="1:11" x14ac:dyDescent="0.3">
      <c r="A5223" s="341">
        <v>43120.839584259258</v>
      </c>
      <c r="B5223" s="355">
        <v>35755.718999999997</v>
      </c>
      <c r="C5223" s="355">
        <f t="shared" si="83"/>
        <v>0.27999999999883585</v>
      </c>
      <c r="D5223" s="420">
        <f t="shared" si="82"/>
        <v>0.13999999999941792</v>
      </c>
      <c r="H5223" s="337"/>
      <c r="I5223" s="333"/>
      <c r="J5223" s="82">
        <v>20</v>
      </c>
      <c r="K5223" s="82">
        <v>1</v>
      </c>
    </row>
    <row r="5224" spans="1:11" x14ac:dyDescent="0.3">
      <c r="A5224" s="341">
        <v>43120.881250983795</v>
      </c>
      <c r="B5224" s="355">
        <v>35756.01</v>
      </c>
      <c r="C5224" s="355">
        <f t="shared" si="83"/>
        <v>0.29100000000471482</v>
      </c>
      <c r="D5224" s="420">
        <f t="shared" si="82"/>
        <v>0.14550000000235741</v>
      </c>
      <c r="H5224" s="337"/>
      <c r="I5224" s="333"/>
      <c r="J5224" s="82">
        <v>21</v>
      </c>
      <c r="K5224" s="319">
        <v>2</v>
      </c>
    </row>
    <row r="5225" spans="1:11" x14ac:dyDescent="0.3">
      <c r="A5225" s="341">
        <v>43120.922917708333</v>
      </c>
      <c r="B5225" s="355">
        <v>35756.300999999999</v>
      </c>
      <c r="C5225" s="355">
        <f t="shared" si="83"/>
        <v>0.29099999999743886</v>
      </c>
      <c r="D5225" s="420">
        <f t="shared" si="82"/>
        <v>0.14549999999871943</v>
      </c>
      <c r="H5225" s="337"/>
      <c r="I5225" s="333"/>
      <c r="J5225" s="82">
        <v>22</v>
      </c>
      <c r="K5225" s="320">
        <v>3</v>
      </c>
    </row>
    <row r="5226" spans="1:11" x14ac:dyDescent="0.3">
      <c r="A5226" s="341">
        <v>43120.96458443287</v>
      </c>
      <c r="B5226" s="355">
        <v>35756.588000000003</v>
      </c>
      <c r="C5226" s="355">
        <f t="shared" si="83"/>
        <v>0.28700000000389991</v>
      </c>
      <c r="D5226" s="420">
        <f t="shared" si="82"/>
        <v>0.14350000000194996</v>
      </c>
      <c r="E5226" s="336">
        <f>SUM(C5203:C5226)*7.4805194805</f>
        <v>52.258909090806092</v>
      </c>
      <c r="F5226" s="324">
        <f>AVERAGE(D5203:D5226)</f>
        <v>0.14554166666675883</v>
      </c>
      <c r="G5226" s="324">
        <f>_xlfn.STDEV.S(D5203:D5226)</f>
        <v>2.8088240875535596E-3</v>
      </c>
      <c r="H5226" s="337"/>
      <c r="I5226" s="333"/>
      <c r="J5226" s="82">
        <v>23</v>
      </c>
      <c r="K5226" s="321">
        <v>4</v>
      </c>
    </row>
    <row r="5227" spans="1:11" x14ac:dyDescent="0.3">
      <c r="A5227" s="341">
        <v>43121.006251157407</v>
      </c>
      <c r="B5227" s="355">
        <v>35756.870999999999</v>
      </c>
      <c r="C5227" s="355">
        <f t="shared" si="83"/>
        <v>0.28299999999580905</v>
      </c>
      <c r="D5227" s="420">
        <f t="shared" si="82"/>
        <v>0.14149999999790452</v>
      </c>
      <c r="H5227" s="337"/>
      <c r="I5227" s="333"/>
      <c r="J5227" s="82">
        <v>24</v>
      </c>
      <c r="K5227" s="82">
        <v>1</v>
      </c>
    </row>
    <row r="5228" spans="1:11" x14ac:dyDescent="0.3">
      <c r="A5228" s="341">
        <v>43121.047917881944</v>
      </c>
      <c r="B5228" s="355">
        <v>35757.169000000002</v>
      </c>
      <c r="C5228" s="355">
        <f t="shared" si="83"/>
        <v>0.29800000000250293</v>
      </c>
      <c r="D5228" s="420">
        <f t="shared" si="82"/>
        <v>0.14900000000125146</v>
      </c>
      <c r="H5228" s="337"/>
      <c r="I5228" s="333"/>
      <c r="J5228" s="82">
        <v>25</v>
      </c>
      <c r="K5228" s="319">
        <v>2</v>
      </c>
    </row>
    <row r="5229" spans="1:11" x14ac:dyDescent="0.3">
      <c r="A5229" s="341">
        <v>43121.089584606481</v>
      </c>
      <c r="B5229" s="355">
        <v>35757.46</v>
      </c>
      <c r="C5229" s="355">
        <f t="shared" si="83"/>
        <v>0.29099999999743886</v>
      </c>
      <c r="D5229" s="420">
        <f t="shared" si="82"/>
        <v>0.14549999999871943</v>
      </c>
      <c r="H5229" s="337"/>
      <c r="I5229" s="333"/>
      <c r="J5229" s="82">
        <v>26</v>
      </c>
      <c r="K5229" s="320">
        <v>3</v>
      </c>
    </row>
    <row r="5230" spans="1:11" x14ac:dyDescent="0.3">
      <c r="A5230" s="341">
        <v>43121.131251331019</v>
      </c>
      <c r="B5230" s="355">
        <v>35757.745000000003</v>
      </c>
      <c r="C5230" s="355">
        <f t="shared" si="83"/>
        <v>0.28500000000349246</v>
      </c>
      <c r="D5230" s="420">
        <f t="shared" si="82"/>
        <v>0.14250000000174623</v>
      </c>
      <c r="H5230" s="337"/>
      <c r="I5230" s="333"/>
      <c r="J5230" s="82">
        <v>27</v>
      </c>
      <c r="K5230" s="321">
        <v>4</v>
      </c>
    </row>
    <row r="5231" spans="1:11" x14ac:dyDescent="0.3">
      <c r="A5231" s="341">
        <v>43121.172918055556</v>
      </c>
      <c r="B5231" s="355">
        <v>35758.048000000003</v>
      </c>
      <c r="C5231" s="355">
        <f t="shared" si="83"/>
        <v>0.30299999999988358</v>
      </c>
      <c r="D5231" s="420">
        <f t="shared" si="82"/>
        <v>0.15149999999994179</v>
      </c>
      <c r="H5231" s="337"/>
      <c r="I5231" s="333"/>
      <c r="J5231" s="82">
        <v>28</v>
      </c>
      <c r="K5231" s="82">
        <v>1</v>
      </c>
    </row>
    <row r="5232" spans="1:11" x14ac:dyDescent="0.3">
      <c r="A5232" s="341">
        <v>43121.214584780093</v>
      </c>
      <c r="B5232" s="355">
        <v>35758.349000000002</v>
      </c>
      <c r="C5232" s="355">
        <f t="shared" si="83"/>
        <v>0.30099999999947613</v>
      </c>
      <c r="D5232" s="420">
        <f t="shared" si="82"/>
        <v>0.15049999999973807</v>
      </c>
      <c r="H5232" s="337"/>
      <c r="I5232" s="333"/>
      <c r="J5232" s="82">
        <v>29</v>
      </c>
      <c r="K5232" s="319">
        <v>2</v>
      </c>
    </row>
    <row r="5233" spans="1:12" x14ac:dyDescent="0.3">
      <c r="A5233" s="341">
        <v>43121.25625150463</v>
      </c>
      <c r="B5233" s="355">
        <v>35758.644999999997</v>
      </c>
      <c r="C5233" s="355">
        <f t="shared" si="83"/>
        <v>0.29599999999481952</v>
      </c>
      <c r="D5233" s="420">
        <f t="shared" si="82"/>
        <v>0.14799999999740976</v>
      </c>
      <c r="H5233" s="337"/>
      <c r="I5233" s="333"/>
      <c r="J5233" s="82">
        <v>30</v>
      </c>
      <c r="K5233" s="320">
        <v>3</v>
      </c>
    </row>
    <row r="5234" spans="1:12" x14ac:dyDescent="0.3">
      <c r="A5234" s="341">
        <v>43121.297918229167</v>
      </c>
      <c r="B5234" s="355">
        <v>35758.938999999998</v>
      </c>
      <c r="C5234" s="355">
        <f t="shared" si="83"/>
        <v>0.29400000000168802</v>
      </c>
      <c r="D5234" s="420">
        <f t="shared" si="82"/>
        <v>0.14700000000084401</v>
      </c>
      <c r="H5234" s="337"/>
      <c r="I5234" s="333"/>
      <c r="J5234" s="82">
        <v>31</v>
      </c>
      <c r="K5234" s="321">
        <v>4</v>
      </c>
    </row>
    <row r="5235" spans="1:12" x14ac:dyDescent="0.3">
      <c r="A5235" s="341">
        <v>43121.339584953705</v>
      </c>
      <c r="B5235" s="355">
        <v>35759.24</v>
      </c>
      <c r="C5235" s="355">
        <f t="shared" si="83"/>
        <v>0.30099999999947613</v>
      </c>
      <c r="D5235" s="420">
        <f t="shared" si="82"/>
        <v>0.15049999999973807</v>
      </c>
      <c r="H5235" s="337"/>
      <c r="I5235" s="333"/>
      <c r="J5235" s="82">
        <v>32</v>
      </c>
      <c r="K5235" s="82">
        <v>1</v>
      </c>
    </row>
    <row r="5236" spans="1:12" x14ac:dyDescent="0.3">
      <c r="A5236" s="341">
        <v>43121.381251678242</v>
      </c>
      <c r="B5236" s="355">
        <v>35759.536999999997</v>
      </c>
      <c r="C5236" s="355">
        <f t="shared" si="83"/>
        <v>0.29699999999866122</v>
      </c>
      <c r="D5236" s="420">
        <f t="shared" si="82"/>
        <v>0.14849999999933061</v>
      </c>
      <c r="H5236" s="337"/>
      <c r="I5236" s="333"/>
      <c r="J5236" s="82">
        <v>33</v>
      </c>
      <c r="K5236" s="319">
        <v>2</v>
      </c>
    </row>
    <row r="5237" spans="1:12" x14ac:dyDescent="0.3">
      <c r="A5237" s="341">
        <v>43121.422918402779</v>
      </c>
      <c r="B5237" s="355">
        <v>35759.826999999997</v>
      </c>
      <c r="C5237" s="355">
        <f t="shared" si="83"/>
        <v>0.29000000000087311</v>
      </c>
      <c r="D5237" s="420">
        <f t="shared" si="82"/>
        <v>0.14500000000043656</v>
      </c>
      <c r="H5237" s="337"/>
      <c r="I5237" s="333"/>
      <c r="J5237" s="82">
        <v>34</v>
      </c>
      <c r="K5237" s="320">
        <v>3</v>
      </c>
    </row>
    <row r="5238" spans="1:12" x14ac:dyDescent="0.3">
      <c r="A5238" s="341">
        <v>43121.464585127316</v>
      </c>
      <c r="B5238" s="355">
        <v>35760.123</v>
      </c>
      <c r="C5238" s="355">
        <f t="shared" si="83"/>
        <v>0.29600000000209548</v>
      </c>
      <c r="D5238" s="420">
        <f t="shared" si="82"/>
        <v>0.14800000000104774</v>
      </c>
      <c r="H5238" s="337"/>
      <c r="I5238" s="333"/>
      <c r="J5238" s="82">
        <v>35</v>
      </c>
      <c r="K5238" s="321">
        <v>4</v>
      </c>
    </row>
    <row r="5239" spans="1:12" x14ac:dyDescent="0.3">
      <c r="A5239" s="341">
        <v>43121.506251851853</v>
      </c>
      <c r="B5239" s="355">
        <v>35760.415000000001</v>
      </c>
      <c r="C5239" s="355">
        <f t="shared" si="83"/>
        <v>0.29200000000128057</v>
      </c>
      <c r="D5239" s="420">
        <f t="shared" si="82"/>
        <v>0.14600000000064028</v>
      </c>
      <c r="H5239" s="337"/>
      <c r="I5239" s="333"/>
      <c r="J5239" s="82">
        <v>36</v>
      </c>
      <c r="K5239" s="82">
        <v>1</v>
      </c>
    </row>
    <row r="5240" spans="1:12" x14ac:dyDescent="0.3">
      <c r="A5240" s="341">
        <v>43121.547918576391</v>
      </c>
      <c r="B5240" s="355">
        <v>35760.699999999997</v>
      </c>
      <c r="C5240" s="355">
        <f t="shared" si="83"/>
        <v>0.2849999999962165</v>
      </c>
      <c r="D5240" s="420">
        <f t="shared" si="82"/>
        <v>0.14249999999810825</v>
      </c>
      <c r="H5240" s="337"/>
      <c r="I5240" s="333"/>
      <c r="J5240" s="82">
        <v>37</v>
      </c>
      <c r="K5240" s="319">
        <v>2</v>
      </c>
    </row>
    <row r="5241" spans="1:12" x14ac:dyDescent="0.3">
      <c r="A5241" s="341">
        <v>43121.589585300928</v>
      </c>
      <c r="B5241" s="355">
        <v>35760.991000000002</v>
      </c>
      <c r="C5241" s="355">
        <f t="shared" si="83"/>
        <v>0.29100000000471482</v>
      </c>
      <c r="D5241" s="420">
        <f t="shared" si="82"/>
        <v>0.14550000000235741</v>
      </c>
      <c r="H5241" s="337"/>
      <c r="I5241" s="333"/>
      <c r="J5241" s="82">
        <v>38</v>
      </c>
      <c r="K5241" s="320">
        <v>3</v>
      </c>
    </row>
    <row r="5242" spans="1:12" x14ac:dyDescent="0.3">
      <c r="A5242" s="341">
        <v>43121.631252025465</v>
      </c>
      <c r="B5242" s="355">
        <v>35761.288</v>
      </c>
      <c r="C5242" s="355">
        <f t="shared" si="83"/>
        <v>0.29699999999866122</v>
      </c>
      <c r="D5242" s="420">
        <f t="shared" si="82"/>
        <v>0.14849999999933061</v>
      </c>
      <c r="H5242" s="337"/>
      <c r="I5242" s="333"/>
      <c r="J5242" s="82">
        <v>39</v>
      </c>
      <c r="K5242" s="321">
        <v>4</v>
      </c>
    </row>
    <row r="5243" spans="1:12" x14ac:dyDescent="0.3">
      <c r="A5243" s="369">
        <v>43121.672918750002</v>
      </c>
      <c r="B5243" s="356">
        <v>35761.574999999997</v>
      </c>
      <c r="C5243" s="356">
        <f t="shared" si="83"/>
        <v>0.28699999999662396</v>
      </c>
      <c r="D5243" s="418">
        <f t="shared" si="82"/>
        <v>0.14349999999831198</v>
      </c>
      <c r="E5243" s="324"/>
      <c r="F5243" s="324"/>
      <c r="G5243" s="324"/>
      <c r="H5243" s="343"/>
      <c r="I5243" s="344">
        <f>AVERAGE(D5083:D5243)</f>
        <v>0.1447950310558887</v>
      </c>
      <c r="J5243" s="82">
        <v>40</v>
      </c>
      <c r="K5243" s="82">
        <v>1</v>
      </c>
    </row>
    <row r="5244" spans="1:12" x14ac:dyDescent="0.3">
      <c r="A5244" s="372">
        <v>43121.715277777781</v>
      </c>
      <c r="B5244" s="348">
        <v>35762.574999999997</v>
      </c>
      <c r="C5244" s="348">
        <f t="shared" si="83"/>
        <v>1</v>
      </c>
      <c r="D5244" s="421"/>
      <c r="E5244" s="349">
        <f>(B5244-B9)*7.4805194805</f>
        <v>12182.886233734493</v>
      </c>
      <c r="F5244" s="350" t="s">
        <v>292</v>
      </c>
      <c r="G5244" s="351"/>
      <c r="H5244" s="365"/>
      <c r="I5244" s="351"/>
      <c r="J5244" s="350"/>
      <c r="K5244" s="353"/>
      <c r="L5244" s="351" t="s">
        <v>349</v>
      </c>
    </row>
    <row r="5245" spans="1:12" x14ac:dyDescent="0.3">
      <c r="A5245" s="372">
        <v>43122.367361111108</v>
      </c>
      <c r="B5245" s="348">
        <v>35762.576000000001</v>
      </c>
      <c r="C5245" s="348">
        <f t="shared" si="83"/>
        <v>1.0000000038417056E-3</v>
      </c>
      <c r="D5245" s="417"/>
      <c r="E5245" s="351"/>
      <c r="F5245" s="351"/>
      <c r="G5245" s="351"/>
      <c r="H5245" s="351"/>
      <c r="I5245" s="351"/>
      <c r="J5245" s="353"/>
      <c r="K5245" s="353"/>
      <c r="L5245" s="351"/>
    </row>
    <row r="5246" spans="1:12" x14ac:dyDescent="0.3">
      <c r="A5246" s="372">
        <v>43122.406944444447</v>
      </c>
      <c r="B5246" s="348">
        <v>35762.716999999997</v>
      </c>
      <c r="C5246" s="348">
        <f t="shared" si="83"/>
        <v>0.14099999999598367</v>
      </c>
      <c r="D5246" s="417"/>
      <c r="E5246" s="351"/>
      <c r="F5246" s="351"/>
      <c r="G5246" s="351"/>
      <c r="H5246" s="351"/>
      <c r="I5246" s="351"/>
      <c r="J5246" s="353"/>
      <c r="K5246" s="353"/>
      <c r="L5246" s="351" t="s">
        <v>350</v>
      </c>
    </row>
    <row r="5247" spans="1:12" x14ac:dyDescent="0.3">
      <c r="A5247" s="341">
        <v>43122.420138888891</v>
      </c>
      <c r="B5247" s="355">
        <v>35763.017</v>
      </c>
      <c r="C5247" s="355">
        <f t="shared" si="83"/>
        <v>0.30000000000291038</v>
      </c>
      <c r="D5247" s="420">
        <f t="shared" ref="D5247:D5501" si="84">C5247/2</f>
        <v>0.15000000000145519</v>
      </c>
      <c r="H5247" s="337"/>
      <c r="I5247" s="333"/>
      <c r="J5247" s="82">
        <v>1</v>
      </c>
      <c r="K5247" s="320">
        <v>3</v>
      </c>
      <c r="L5247" s="345" t="s">
        <v>313</v>
      </c>
    </row>
    <row r="5248" spans="1:12" x14ac:dyDescent="0.3">
      <c r="A5248" s="341">
        <v>43122.461805555555</v>
      </c>
      <c r="B5248" s="355">
        <v>35763.315999999999</v>
      </c>
      <c r="C5248" s="355">
        <f t="shared" si="83"/>
        <v>0.29899999999906868</v>
      </c>
      <c r="D5248" s="420">
        <f t="shared" si="84"/>
        <v>0.14949999999953434</v>
      </c>
      <c r="H5248" s="337"/>
      <c r="I5248" s="333"/>
      <c r="J5248" s="82">
        <v>2</v>
      </c>
      <c r="K5248" s="321">
        <v>4</v>
      </c>
    </row>
    <row r="5249" spans="1:11" x14ac:dyDescent="0.3">
      <c r="A5249" s="341">
        <v>43122.503472222219</v>
      </c>
      <c r="B5249" s="355">
        <v>35763.608</v>
      </c>
      <c r="C5249" s="355">
        <f t="shared" si="83"/>
        <v>0.29200000000128057</v>
      </c>
      <c r="D5249" s="420">
        <f t="shared" si="84"/>
        <v>0.14600000000064028</v>
      </c>
      <c r="H5249" s="337"/>
      <c r="I5249" s="333"/>
      <c r="J5249" s="82">
        <v>3</v>
      </c>
      <c r="K5249" s="82">
        <v>1</v>
      </c>
    </row>
    <row r="5250" spans="1:11" x14ac:dyDescent="0.3">
      <c r="A5250" s="341">
        <v>43122.545138888891</v>
      </c>
      <c r="B5250" s="355">
        <v>35763.898999999998</v>
      </c>
      <c r="C5250" s="355">
        <f t="shared" si="83"/>
        <v>0.29099999999743886</v>
      </c>
      <c r="D5250" s="420">
        <f t="shared" si="84"/>
        <v>0.14549999999871943</v>
      </c>
      <c r="H5250" s="337"/>
      <c r="I5250" s="333"/>
      <c r="J5250" s="82">
        <v>4</v>
      </c>
      <c r="K5250" s="319">
        <v>2</v>
      </c>
    </row>
    <row r="5251" spans="1:11" x14ac:dyDescent="0.3">
      <c r="A5251" s="341">
        <v>43122.586805497682</v>
      </c>
      <c r="B5251" s="355">
        <v>35764.201999999997</v>
      </c>
      <c r="C5251" s="355">
        <f t="shared" si="83"/>
        <v>0.30299999999988358</v>
      </c>
      <c r="D5251" s="420">
        <f t="shared" si="84"/>
        <v>0.15149999999994179</v>
      </c>
      <c r="H5251" s="337"/>
      <c r="I5251" s="333"/>
      <c r="J5251" s="82">
        <v>5</v>
      </c>
      <c r="K5251" s="320">
        <v>3</v>
      </c>
    </row>
    <row r="5252" spans="1:11" x14ac:dyDescent="0.3">
      <c r="A5252" s="341">
        <v>43122.628472164353</v>
      </c>
      <c r="B5252" s="355">
        <v>35764.499000000003</v>
      </c>
      <c r="C5252" s="355">
        <f t="shared" si="83"/>
        <v>0.29700000000593718</v>
      </c>
      <c r="D5252" s="420">
        <f t="shared" si="84"/>
        <v>0.14850000000296859</v>
      </c>
      <c r="H5252" s="337"/>
      <c r="I5252" s="333"/>
      <c r="J5252" s="82">
        <v>6</v>
      </c>
      <c r="K5252" s="321">
        <v>4</v>
      </c>
    </row>
    <row r="5253" spans="1:11" x14ac:dyDescent="0.3">
      <c r="A5253" s="341">
        <v>43122.670138831018</v>
      </c>
      <c r="B5253" s="355">
        <v>35764.788</v>
      </c>
      <c r="C5253" s="355">
        <f t="shared" si="83"/>
        <v>0.28899999999703141</v>
      </c>
      <c r="D5253" s="420">
        <f t="shared" si="84"/>
        <v>0.1444999999985157</v>
      </c>
      <c r="H5253" s="337"/>
      <c r="I5253" s="333"/>
      <c r="J5253" s="82">
        <v>7</v>
      </c>
      <c r="K5253" s="82">
        <v>1</v>
      </c>
    </row>
    <row r="5254" spans="1:11" x14ac:dyDescent="0.3">
      <c r="A5254" s="341">
        <v>43122.711805497682</v>
      </c>
      <c r="B5254" s="355">
        <v>35765.088000000003</v>
      </c>
      <c r="C5254" s="355">
        <f t="shared" si="83"/>
        <v>0.30000000000291038</v>
      </c>
      <c r="D5254" s="420">
        <f t="shared" si="84"/>
        <v>0.15000000000145519</v>
      </c>
      <c r="H5254" s="337"/>
      <c r="I5254" s="333"/>
      <c r="J5254" s="82">
        <v>8</v>
      </c>
      <c r="K5254" s="319">
        <v>2</v>
      </c>
    </row>
    <row r="5255" spans="1:11" x14ac:dyDescent="0.3">
      <c r="A5255" s="341">
        <v>43122.753472164353</v>
      </c>
      <c r="B5255" s="355">
        <v>35765.381000000001</v>
      </c>
      <c r="C5255" s="355">
        <f t="shared" si="83"/>
        <v>0.29299999999784632</v>
      </c>
      <c r="D5255" s="420">
        <f t="shared" si="84"/>
        <v>0.14649999999892316</v>
      </c>
      <c r="H5255" s="337"/>
      <c r="I5255" s="333"/>
      <c r="J5255" s="82">
        <v>9</v>
      </c>
      <c r="K5255" s="320">
        <v>3</v>
      </c>
    </row>
    <row r="5256" spans="1:11" x14ac:dyDescent="0.3">
      <c r="A5256" s="341">
        <v>43122.795138831018</v>
      </c>
      <c r="B5256" s="355">
        <v>35765.665000000001</v>
      </c>
      <c r="C5256" s="355">
        <f t="shared" si="83"/>
        <v>0.28399999999965075</v>
      </c>
      <c r="D5256" s="420">
        <f t="shared" si="84"/>
        <v>0.14199999999982538</v>
      </c>
      <c r="H5256" s="337"/>
      <c r="I5256" s="333"/>
      <c r="J5256" s="82">
        <v>10</v>
      </c>
      <c r="K5256" s="321">
        <v>4</v>
      </c>
    </row>
    <row r="5257" spans="1:11" x14ac:dyDescent="0.3">
      <c r="A5257" s="341">
        <v>43122.836805497682</v>
      </c>
      <c r="B5257" s="355">
        <v>35765.953999999998</v>
      </c>
      <c r="C5257" s="355">
        <f t="shared" si="83"/>
        <v>0.28899999999703141</v>
      </c>
      <c r="D5257" s="420">
        <f t="shared" si="84"/>
        <v>0.1444999999985157</v>
      </c>
      <c r="H5257" s="337"/>
      <c r="I5257" s="333"/>
      <c r="J5257" s="82">
        <v>11</v>
      </c>
      <c r="K5257" s="82">
        <v>1</v>
      </c>
    </row>
    <row r="5258" spans="1:11" x14ac:dyDescent="0.3">
      <c r="A5258" s="341">
        <v>43122.878472164353</v>
      </c>
      <c r="B5258" s="355">
        <v>35766.249000000003</v>
      </c>
      <c r="C5258" s="355">
        <f t="shared" si="83"/>
        <v>0.29500000000552973</v>
      </c>
      <c r="D5258" s="420">
        <f t="shared" si="84"/>
        <v>0.14750000000276486</v>
      </c>
      <c r="H5258" s="337"/>
      <c r="I5258" s="333"/>
      <c r="J5258" s="82">
        <v>12</v>
      </c>
      <c r="K5258" s="319">
        <v>2</v>
      </c>
    </row>
    <row r="5259" spans="1:11" x14ac:dyDescent="0.3">
      <c r="A5259" s="341">
        <v>43122.920138831018</v>
      </c>
      <c r="B5259" s="355">
        <v>35766.535000000003</v>
      </c>
      <c r="C5259" s="355">
        <f t="shared" si="83"/>
        <v>0.28600000000005821</v>
      </c>
      <c r="D5259" s="420">
        <f t="shared" si="84"/>
        <v>0.1430000000000291</v>
      </c>
      <c r="H5259" s="337"/>
      <c r="I5259" s="333"/>
      <c r="J5259" s="82">
        <v>13</v>
      </c>
      <c r="K5259" s="320">
        <v>3</v>
      </c>
    </row>
    <row r="5260" spans="1:11" x14ac:dyDescent="0.3">
      <c r="A5260" s="341">
        <v>43122.961805497682</v>
      </c>
      <c r="B5260" s="355">
        <v>35766.817000000003</v>
      </c>
      <c r="C5260" s="355">
        <f t="shared" si="83"/>
        <v>0.2819999999992433</v>
      </c>
      <c r="D5260" s="420">
        <f t="shared" si="84"/>
        <v>0.14099999999962165</v>
      </c>
      <c r="E5260" s="336">
        <f>SUM(C5247:C5260)*7.4805194805</f>
        <v>30.670129870093543</v>
      </c>
      <c r="F5260" s="324">
        <f>AVERAGE(D5247:D5260)</f>
        <v>0.14642857142877932</v>
      </c>
      <c r="G5260" s="324">
        <f>_xlfn.STDEV.S(D5247:D5260)</f>
        <v>3.2276279868886913E-3</v>
      </c>
      <c r="H5260" s="337"/>
      <c r="I5260" s="333"/>
      <c r="J5260" s="82">
        <v>14</v>
      </c>
      <c r="K5260" s="321">
        <v>4</v>
      </c>
    </row>
    <row r="5261" spans="1:11" x14ac:dyDescent="0.3">
      <c r="A5261" s="341">
        <v>43123.003472164353</v>
      </c>
      <c r="B5261" s="355">
        <v>35767.114999999998</v>
      </c>
      <c r="C5261" s="355">
        <f t="shared" si="83"/>
        <v>0.29799999999522697</v>
      </c>
      <c r="D5261" s="420">
        <f t="shared" si="84"/>
        <v>0.14899999999761349</v>
      </c>
      <c r="H5261" s="337"/>
      <c r="I5261" s="333"/>
      <c r="J5261" s="82">
        <v>15</v>
      </c>
      <c r="K5261" s="82">
        <v>1</v>
      </c>
    </row>
    <row r="5262" spans="1:11" x14ac:dyDescent="0.3">
      <c r="A5262" s="341">
        <v>43123.045138831018</v>
      </c>
      <c r="B5262" s="355">
        <v>35767.411</v>
      </c>
      <c r="C5262" s="355">
        <f t="shared" si="83"/>
        <v>0.29600000000209548</v>
      </c>
      <c r="D5262" s="420">
        <f t="shared" si="84"/>
        <v>0.14800000000104774</v>
      </c>
      <c r="H5262" s="337"/>
      <c r="I5262" s="333"/>
      <c r="J5262" s="82">
        <v>16</v>
      </c>
      <c r="K5262" s="319">
        <v>2</v>
      </c>
    </row>
    <row r="5263" spans="1:11" x14ac:dyDescent="0.3">
      <c r="A5263" s="341">
        <v>43123.086805497682</v>
      </c>
      <c r="B5263" s="355">
        <v>35767.699000000001</v>
      </c>
      <c r="C5263" s="355">
        <f t="shared" si="83"/>
        <v>0.28800000000046566</v>
      </c>
      <c r="D5263" s="420">
        <f t="shared" si="84"/>
        <v>0.14400000000023283</v>
      </c>
      <c r="H5263" s="337"/>
      <c r="I5263" s="333"/>
      <c r="J5263" s="82">
        <v>17</v>
      </c>
      <c r="K5263" s="320">
        <v>3</v>
      </c>
    </row>
    <row r="5264" spans="1:11" x14ac:dyDescent="0.3">
      <c r="A5264" s="341">
        <v>43123.128472164353</v>
      </c>
      <c r="B5264" s="355">
        <v>35767.995000000003</v>
      </c>
      <c r="C5264" s="355">
        <f t="shared" si="83"/>
        <v>0.29600000000209548</v>
      </c>
      <c r="D5264" s="420">
        <f t="shared" si="84"/>
        <v>0.14800000000104774</v>
      </c>
      <c r="H5264" s="337"/>
      <c r="I5264" s="333"/>
      <c r="J5264" s="82">
        <v>18</v>
      </c>
      <c r="K5264" s="321">
        <v>4</v>
      </c>
    </row>
    <row r="5265" spans="1:11" x14ac:dyDescent="0.3">
      <c r="A5265" s="341">
        <v>43123.170138831018</v>
      </c>
      <c r="B5265" s="355">
        <v>35768.294000000002</v>
      </c>
      <c r="C5265" s="355">
        <f t="shared" si="83"/>
        <v>0.29899999999906868</v>
      </c>
      <c r="D5265" s="420">
        <f t="shared" si="84"/>
        <v>0.14949999999953434</v>
      </c>
      <c r="H5265" s="337"/>
      <c r="I5265" s="333"/>
      <c r="J5265" s="82">
        <v>19</v>
      </c>
      <c r="K5265" s="82">
        <v>1</v>
      </c>
    </row>
    <row r="5266" spans="1:11" x14ac:dyDescent="0.3">
      <c r="A5266" s="341">
        <v>43123.211805497682</v>
      </c>
      <c r="B5266" s="355">
        <v>35768.597000000002</v>
      </c>
      <c r="C5266" s="355">
        <f t="shared" si="83"/>
        <v>0.30299999999988358</v>
      </c>
      <c r="D5266" s="420">
        <f t="shared" si="84"/>
        <v>0.15149999999994179</v>
      </c>
      <c r="H5266" s="337"/>
      <c r="I5266" s="333"/>
      <c r="J5266" s="82">
        <v>20</v>
      </c>
      <c r="K5266" s="319">
        <v>2</v>
      </c>
    </row>
    <row r="5267" spans="1:11" x14ac:dyDescent="0.3">
      <c r="A5267" s="341">
        <v>43123.253472164353</v>
      </c>
      <c r="B5267" s="355">
        <v>35768.89</v>
      </c>
      <c r="C5267" s="355">
        <f t="shared" si="83"/>
        <v>0.29299999999784632</v>
      </c>
      <c r="D5267" s="420">
        <f t="shared" si="84"/>
        <v>0.14649999999892316</v>
      </c>
      <c r="H5267" s="337"/>
      <c r="I5267" s="333"/>
      <c r="J5267" s="82">
        <v>21</v>
      </c>
      <c r="K5267" s="320">
        <v>3</v>
      </c>
    </row>
    <row r="5268" spans="1:11" x14ac:dyDescent="0.3">
      <c r="A5268" s="341">
        <v>43123.295138831018</v>
      </c>
      <c r="B5268" s="355">
        <v>35769.195</v>
      </c>
      <c r="C5268" s="355">
        <f t="shared" si="83"/>
        <v>0.30500000000029104</v>
      </c>
      <c r="D5268" s="420">
        <f t="shared" si="84"/>
        <v>0.15250000000014552</v>
      </c>
      <c r="H5268" s="337"/>
      <c r="I5268" s="333"/>
      <c r="J5268" s="82">
        <v>22</v>
      </c>
      <c r="K5268" s="321">
        <v>4</v>
      </c>
    </row>
    <row r="5269" spans="1:11" x14ac:dyDescent="0.3">
      <c r="A5269" s="341">
        <v>43123.336805497682</v>
      </c>
      <c r="B5269" s="355">
        <v>35769.487999999998</v>
      </c>
      <c r="C5269" s="355">
        <f t="shared" si="83"/>
        <v>0.29299999999784632</v>
      </c>
      <c r="D5269" s="420">
        <f t="shared" si="84"/>
        <v>0.14649999999892316</v>
      </c>
      <c r="H5269" s="337"/>
      <c r="I5269" s="333"/>
      <c r="J5269" s="82">
        <v>23</v>
      </c>
      <c r="K5269" s="82">
        <v>1</v>
      </c>
    </row>
    <row r="5270" spans="1:11" x14ac:dyDescent="0.3">
      <c r="A5270" s="341">
        <v>43123.378472164353</v>
      </c>
      <c r="B5270" s="355">
        <v>35769.777999999998</v>
      </c>
      <c r="C5270" s="355">
        <f t="shared" si="83"/>
        <v>0.29000000000087311</v>
      </c>
      <c r="D5270" s="420">
        <f t="shared" si="84"/>
        <v>0.14500000000043656</v>
      </c>
      <c r="H5270" s="337"/>
      <c r="I5270" s="333"/>
      <c r="J5270" s="82">
        <v>24</v>
      </c>
      <c r="K5270" s="319">
        <v>2</v>
      </c>
    </row>
    <row r="5271" spans="1:11" x14ac:dyDescent="0.3">
      <c r="A5271" s="341">
        <v>43123.420138831018</v>
      </c>
      <c r="B5271" s="355">
        <v>35770.074999999997</v>
      </c>
      <c r="C5271" s="355">
        <f t="shared" si="83"/>
        <v>0.29699999999866122</v>
      </c>
      <c r="D5271" s="420">
        <f t="shared" si="84"/>
        <v>0.14849999999933061</v>
      </c>
      <c r="H5271" s="337"/>
      <c r="I5271" s="333"/>
      <c r="J5271" s="82">
        <v>25</v>
      </c>
      <c r="K5271" s="320">
        <v>3</v>
      </c>
    </row>
    <row r="5272" spans="1:11" x14ac:dyDescent="0.3">
      <c r="A5272" s="341">
        <v>43123.461805497682</v>
      </c>
      <c r="B5272" s="355">
        <v>35770.372000000003</v>
      </c>
      <c r="C5272" s="355">
        <f t="shared" si="83"/>
        <v>0.29700000000593718</v>
      </c>
      <c r="D5272" s="420">
        <f t="shared" si="84"/>
        <v>0.14850000000296859</v>
      </c>
      <c r="H5272" s="337"/>
      <c r="I5272" s="333"/>
      <c r="J5272" s="82">
        <v>26</v>
      </c>
      <c r="K5272" s="321">
        <v>4</v>
      </c>
    </row>
    <row r="5273" spans="1:11" x14ac:dyDescent="0.3">
      <c r="A5273" s="341">
        <v>43123.503472164353</v>
      </c>
      <c r="B5273" s="355">
        <v>35770.661</v>
      </c>
      <c r="C5273" s="355">
        <f t="shared" si="83"/>
        <v>0.28899999999703141</v>
      </c>
      <c r="D5273" s="420">
        <f t="shared" si="84"/>
        <v>0.1444999999985157</v>
      </c>
      <c r="H5273" s="337"/>
      <c r="I5273" s="333"/>
      <c r="J5273" s="82">
        <v>27</v>
      </c>
      <c r="K5273" s="82">
        <v>1</v>
      </c>
    </row>
    <row r="5274" spans="1:11" x14ac:dyDescent="0.3">
      <c r="A5274" s="341">
        <v>43123.545138831018</v>
      </c>
      <c r="B5274" s="355">
        <v>35770.957999999999</v>
      </c>
      <c r="C5274" s="355">
        <f t="shared" si="83"/>
        <v>0.29699999999866122</v>
      </c>
      <c r="D5274" s="420">
        <f t="shared" si="84"/>
        <v>0.14849999999933061</v>
      </c>
      <c r="H5274" s="337"/>
      <c r="I5274" s="333"/>
      <c r="J5274" s="82">
        <v>28</v>
      </c>
      <c r="K5274" s="319">
        <v>2</v>
      </c>
    </row>
    <row r="5275" spans="1:11" x14ac:dyDescent="0.3">
      <c r="A5275" s="341">
        <v>43123.586805497682</v>
      </c>
      <c r="B5275" s="355">
        <v>35771.254000000001</v>
      </c>
      <c r="C5275" s="355">
        <f t="shared" si="83"/>
        <v>0.29600000000209548</v>
      </c>
      <c r="D5275" s="420">
        <f t="shared" si="84"/>
        <v>0.14800000000104774</v>
      </c>
      <c r="H5275" s="337"/>
      <c r="I5275" s="333"/>
      <c r="J5275" s="82">
        <v>29</v>
      </c>
      <c r="K5275" s="320">
        <v>3</v>
      </c>
    </row>
    <row r="5276" spans="1:11" x14ac:dyDescent="0.3">
      <c r="A5276" s="341">
        <v>43123.628472164353</v>
      </c>
      <c r="B5276" s="355">
        <v>35771.544999999998</v>
      </c>
      <c r="C5276" s="355">
        <f t="shared" si="83"/>
        <v>0.29099999999743886</v>
      </c>
      <c r="D5276" s="420">
        <f t="shared" si="84"/>
        <v>0.14549999999871943</v>
      </c>
      <c r="H5276" s="337"/>
      <c r="I5276" s="333"/>
      <c r="J5276" s="82">
        <v>30</v>
      </c>
      <c r="K5276" s="321">
        <v>4</v>
      </c>
    </row>
    <row r="5277" spans="1:11" x14ac:dyDescent="0.3">
      <c r="A5277" s="341">
        <v>43123.670138831018</v>
      </c>
      <c r="B5277" s="355">
        <v>35771.830999999998</v>
      </c>
      <c r="C5277" s="355">
        <f t="shared" si="83"/>
        <v>0.28600000000005821</v>
      </c>
      <c r="D5277" s="420">
        <f t="shared" si="84"/>
        <v>0.1430000000000291</v>
      </c>
      <c r="H5277" s="337"/>
      <c r="I5277" s="333"/>
      <c r="J5277" s="82">
        <v>31</v>
      </c>
      <c r="K5277" s="82">
        <v>1</v>
      </c>
    </row>
    <row r="5278" spans="1:11" x14ac:dyDescent="0.3">
      <c r="A5278" s="341">
        <v>43123.711805497682</v>
      </c>
      <c r="B5278" s="355">
        <v>35772.131000000001</v>
      </c>
      <c r="C5278" s="355">
        <f t="shared" si="83"/>
        <v>0.30000000000291038</v>
      </c>
      <c r="D5278" s="420">
        <f t="shared" si="84"/>
        <v>0.15000000000145519</v>
      </c>
      <c r="H5278" s="337"/>
      <c r="I5278" s="333"/>
      <c r="J5278" s="82">
        <v>32</v>
      </c>
      <c r="K5278" s="319">
        <v>2</v>
      </c>
    </row>
    <row r="5279" spans="1:11" x14ac:dyDescent="0.3">
      <c r="A5279" s="341">
        <v>43123.753472164353</v>
      </c>
      <c r="B5279" s="355">
        <v>35772.425000000003</v>
      </c>
      <c r="C5279" s="355">
        <f t="shared" si="83"/>
        <v>0.29400000000168802</v>
      </c>
      <c r="D5279" s="420">
        <f t="shared" si="84"/>
        <v>0.14700000000084401</v>
      </c>
      <c r="H5279" s="337"/>
      <c r="I5279" s="333"/>
      <c r="J5279" s="82">
        <v>33</v>
      </c>
      <c r="K5279" s="320">
        <v>3</v>
      </c>
    </row>
    <row r="5280" spans="1:11" x14ac:dyDescent="0.3">
      <c r="A5280" s="341">
        <v>43123.795138831018</v>
      </c>
      <c r="B5280" s="355">
        <v>35772.701999999997</v>
      </c>
      <c r="C5280" s="355">
        <f t="shared" si="83"/>
        <v>0.27699999999458669</v>
      </c>
      <c r="D5280" s="420">
        <f t="shared" si="84"/>
        <v>0.13849999999729334</v>
      </c>
      <c r="H5280" s="337"/>
      <c r="I5280" s="333"/>
      <c r="J5280" s="82">
        <v>34</v>
      </c>
      <c r="K5280" s="321">
        <v>4</v>
      </c>
    </row>
    <row r="5281" spans="1:11" x14ac:dyDescent="0.3">
      <c r="A5281" s="341">
        <v>43123.836805497682</v>
      </c>
      <c r="B5281" s="355">
        <v>35772.981</v>
      </c>
      <c r="C5281" s="355">
        <f t="shared" si="83"/>
        <v>0.2790000000022701</v>
      </c>
      <c r="D5281" s="420">
        <f t="shared" si="84"/>
        <v>0.13950000000113505</v>
      </c>
      <c r="H5281" s="337"/>
      <c r="I5281" s="333"/>
      <c r="J5281" s="82">
        <v>35</v>
      </c>
      <c r="K5281" s="82">
        <v>1</v>
      </c>
    </row>
    <row r="5282" spans="1:11" x14ac:dyDescent="0.3">
      <c r="A5282" s="341">
        <v>43123.878472164353</v>
      </c>
      <c r="B5282" s="355">
        <v>35773.273999999998</v>
      </c>
      <c r="C5282" s="355">
        <f t="shared" si="83"/>
        <v>0.29299999999784632</v>
      </c>
      <c r="D5282" s="420">
        <f t="shared" si="84"/>
        <v>0.14649999999892316</v>
      </c>
      <c r="H5282" s="337"/>
      <c r="I5282" s="333"/>
      <c r="J5282" s="82">
        <v>36</v>
      </c>
      <c r="K5282" s="319">
        <v>2</v>
      </c>
    </row>
    <row r="5283" spans="1:11" x14ac:dyDescent="0.3">
      <c r="A5283" s="341">
        <v>43123.920138831018</v>
      </c>
      <c r="B5283" s="355">
        <v>35773.56</v>
      </c>
      <c r="C5283" s="355">
        <f t="shared" si="83"/>
        <v>0.28600000000005821</v>
      </c>
      <c r="D5283" s="420">
        <f t="shared" si="84"/>
        <v>0.1430000000000291</v>
      </c>
      <c r="H5283" s="337"/>
      <c r="I5283" s="333"/>
      <c r="J5283" s="82">
        <v>37</v>
      </c>
      <c r="K5283" s="320">
        <v>3</v>
      </c>
    </row>
    <row r="5284" spans="1:11" x14ac:dyDescent="0.3">
      <c r="A5284" s="341">
        <v>43123.961805497682</v>
      </c>
      <c r="B5284" s="355">
        <v>35773.841</v>
      </c>
      <c r="C5284" s="355">
        <f t="shared" si="83"/>
        <v>0.28100000000267755</v>
      </c>
      <c r="D5284" s="420">
        <f t="shared" si="84"/>
        <v>0.14050000000133878</v>
      </c>
      <c r="E5284" s="336">
        <f>SUM(C5261:C5284)*7.4805194805</f>
        <v>52.54316883101415</v>
      </c>
      <c r="F5284" s="324">
        <f>AVERAGE(D5261:D5284)</f>
        <v>0.14633333333328361</v>
      </c>
      <c r="G5284" s="324">
        <f>_xlfn.STDEV.S(D5261:D5284)</f>
        <v>3.5742638850740091E-3</v>
      </c>
      <c r="H5284" s="337"/>
      <c r="I5284" s="333"/>
      <c r="J5284" s="82">
        <v>38</v>
      </c>
      <c r="K5284" s="321">
        <v>4</v>
      </c>
    </row>
    <row r="5285" spans="1:11" x14ac:dyDescent="0.3">
      <c r="A5285" s="341">
        <v>43124.003472164353</v>
      </c>
      <c r="B5285" s="355">
        <v>35774.135000000002</v>
      </c>
      <c r="C5285" s="355">
        <f t="shared" si="83"/>
        <v>0.29400000000168802</v>
      </c>
      <c r="D5285" s="420">
        <f t="shared" si="84"/>
        <v>0.14700000000084401</v>
      </c>
      <c r="H5285" s="337"/>
      <c r="I5285" s="333"/>
      <c r="J5285" s="82">
        <v>39</v>
      </c>
      <c r="K5285" s="82">
        <v>1</v>
      </c>
    </row>
    <row r="5286" spans="1:11" x14ac:dyDescent="0.3">
      <c r="A5286" s="341">
        <v>43124.045138831018</v>
      </c>
      <c r="B5286" s="355">
        <v>35774.428</v>
      </c>
      <c r="C5286" s="355">
        <f t="shared" si="83"/>
        <v>0.29299999999784632</v>
      </c>
      <c r="D5286" s="420">
        <f t="shared" si="84"/>
        <v>0.14649999999892316</v>
      </c>
      <c r="H5286" s="337"/>
      <c r="I5286" s="333"/>
      <c r="J5286" s="82">
        <v>40</v>
      </c>
      <c r="K5286" s="319">
        <v>2</v>
      </c>
    </row>
    <row r="5287" spans="1:11" x14ac:dyDescent="0.3">
      <c r="A5287" s="341">
        <v>43124.086805497682</v>
      </c>
      <c r="B5287" s="355">
        <v>35774.716999999997</v>
      </c>
      <c r="C5287" s="355">
        <f t="shared" si="83"/>
        <v>0.28899999999703141</v>
      </c>
      <c r="D5287" s="420">
        <f t="shared" si="84"/>
        <v>0.1444999999985157</v>
      </c>
      <c r="H5287" s="337"/>
      <c r="I5287" s="333"/>
      <c r="J5287" s="82">
        <v>41</v>
      </c>
      <c r="K5287" s="320">
        <v>3</v>
      </c>
    </row>
    <row r="5288" spans="1:11" x14ac:dyDescent="0.3">
      <c r="A5288" s="341">
        <v>43124.128472164353</v>
      </c>
      <c r="B5288" s="355">
        <v>35775.017</v>
      </c>
      <c r="C5288" s="355">
        <f t="shared" si="83"/>
        <v>0.30000000000291038</v>
      </c>
      <c r="D5288" s="420">
        <f t="shared" si="84"/>
        <v>0.15000000000145519</v>
      </c>
      <c r="H5288" s="337"/>
      <c r="I5288" s="333"/>
      <c r="J5288" s="82">
        <v>42</v>
      </c>
      <c r="K5288" s="321">
        <v>4</v>
      </c>
    </row>
    <row r="5289" spans="1:11" x14ac:dyDescent="0.3">
      <c r="A5289" s="341">
        <v>43124.170138831018</v>
      </c>
      <c r="B5289" s="355">
        <v>35775.321000000004</v>
      </c>
      <c r="C5289" s="355">
        <f t="shared" si="83"/>
        <v>0.30400000000372529</v>
      </c>
      <c r="D5289" s="420">
        <f t="shared" si="84"/>
        <v>0.15200000000186265</v>
      </c>
      <c r="H5289" s="337"/>
      <c r="I5289" s="333"/>
      <c r="J5289" s="82">
        <v>43</v>
      </c>
      <c r="K5289" s="82">
        <v>1</v>
      </c>
    </row>
    <row r="5290" spans="1:11" x14ac:dyDescent="0.3">
      <c r="A5290" s="341">
        <v>43124.211805497682</v>
      </c>
      <c r="B5290" s="355">
        <v>35775.618000000002</v>
      </c>
      <c r="C5290" s="355">
        <f t="shared" si="83"/>
        <v>0.29699999999866122</v>
      </c>
      <c r="D5290" s="420">
        <f t="shared" si="84"/>
        <v>0.14849999999933061</v>
      </c>
      <c r="H5290" s="337"/>
      <c r="I5290" s="333"/>
      <c r="J5290" s="82">
        <v>44</v>
      </c>
      <c r="K5290" s="319">
        <v>2</v>
      </c>
    </row>
    <row r="5291" spans="1:11" x14ac:dyDescent="0.3">
      <c r="A5291" s="341">
        <v>43124.253472164353</v>
      </c>
      <c r="B5291" s="355">
        <v>35775.910000000003</v>
      </c>
      <c r="C5291" s="355">
        <f t="shared" si="83"/>
        <v>0.29200000000128057</v>
      </c>
      <c r="D5291" s="420">
        <f t="shared" si="84"/>
        <v>0.14600000000064028</v>
      </c>
      <c r="H5291" s="337"/>
      <c r="I5291" s="333"/>
      <c r="J5291" s="82">
        <v>45</v>
      </c>
      <c r="K5291" s="320">
        <v>3</v>
      </c>
    </row>
    <row r="5292" spans="1:11" x14ac:dyDescent="0.3">
      <c r="A5292" s="341">
        <v>43124.295138831018</v>
      </c>
      <c r="B5292" s="355">
        <v>35776.212</v>
      </c>
      <c r="C5292" s="355">
        <f t="shared" si="83"/>
        <v>0.30199999999604188</v>
      </c>
      <c r="D5292" s="420">
        <f t="shared" si="84"/>
        <v>0.15099999999802094</v>
      </c>
      <c r="H5292" s="337"/>
      <c r="I5292" s="333"/>
      <c r="J5292" s="82">
        <v>46</v>
      </c>
      <c r="K5292" s="321">
        <v>4</v>
      </c>
    </row>
    <row r="5293" spans="1:11" x14ac:dyDescent="0.3">
      <c r="A5293" s="341">
        <v>43124.336805497682</v>
      </c>
      <c r="B5293" s="355">
        <v>35776.508999999998</v>
      </c>
      <c r="C5293" s="355">
        <f t="shared" si="83"/>
        <v>0.29699999999866122</v>
      </c>
      <c r="D5293" s="420">
        <f t="shared" si="84"/>
        <v>0.14849999999933061</v>
      </c>
      <c r="H5293" s="337"/>
      <c r="I5293" s="333"/>
      <c r="J5293" s="82">
        <v>47</v>
      </c>
      <c r="K5293" s="82">
        <v>1</v>
      </c>
    </row>
    <row r="5294" spans="1:11" x14ac:dyDescent="0.3">
      <c r="A5294" s="341">
        <v>43124.378472164353</v>
      </c>
      <c r="B5294" s="355">
        <v>35776.798999999999</v>
      </c>
      <c r="C5294" s="355">
        <f t="shared" si="83"/>
        <v>0.29000000000087311</v>
      </c>
      <c r="D5294" s="420">
        <f t="shared" si="84"/>
        <v>0.14500000000043656</v>
      </c>
      <c r="H5294" s="337"/>
      <c r="I5294" s="333"/>
      <c r="J5294" s="82">
        <v>48</v>
      </c>
      <c r="K5294" s="319">
        <v>2</v>
      </c>
    </row>
    <row r="5295" spans="1:11" x14ac:dyDescent="0.3">
      <c r="A5295" s="341">
        <v>43124.420138831018</v>
      </c>
      <c r="B5295" s="355">
        <v>35777.099000000002</v>
      </c>
      <c r="C5295" s="355">
        <f t="shared" si="83"/>
        <v>0.30000000000291038</v>
      </c>
      <c r="D5295" s="420">
        <f t="shared" si="84"/>
        <v>0.15000000000145519</v>
      </c>
      <c r="H5295" s="337"/>
      <c r="I5295" s="333"/>
      <c r="J5295" s="82">
        <v>49</v>
      </c>
      <c r="K5295" s="320">
        <v>3</v>
      </c>
    </row>
    <row r="5296" spans="1:11" x14ac:dyDescent="0.3">
      <c r="A5296" s="341">
        <v>43124.461805497682</v>
      </c>
      <c r="B5296" s="355">
        <v>35777.392</v>
      </c>
      <c r="C5296" s="355">
        <f t="shared" si="83"/>
        <v>0.29299999999784632</v>
      </c>
      <c r="D5296" s="420">
        <f t="shared" si="84"/>
        <v>0.14649999999892316</v>
      </c>
      <c r="H5296" s="337"/>
      <c r="I5296" s="333"/>
      <c r="J5296" s="82">
        <v>50</v>
      </c>
      <c r="K5296" s="321">
        <v>4</v>
      </c>
    </row>
    <row r="5297" spans="1:11" x14ac:dyDescent="0.3">
      <c r="A5297" s="341">
        <v>43124.503472164353</v>
      </c>
      <c r="B5297" s="355">
        <v>35777.678</v>
      </c>
      <c r="C5297" s="355">
        <f t="shared" si="83"/>
        <v>0.28600000000005821</v>
      </c>
      <c r="D5297" s="420">
        <f t="shared" si="84"/>
        <v>0.1430000000000291</v>
      </c>
      <c r="H5297" s="337"/>
      <c r="I5297" s="333"/>
      <c r="J5297" s="82">
        <v>51</v>
      </c>
      <c r="K5297" s="82">
        <v>1</v>
      </c>
    </row>
    <row r="5298" spans="1:11" x14ac:dyDescent="0.3">
      <c r="A5298" s="341">
        <v>43124.545138831018</v>
      </c>
      <c r="B5298" s="355">
        <v>35777.974000000002</v>
      </c>
      <c r="C5298" s="355">
        <f t="shared" si="83"/>
        <v>0.29600000000209548</v>
      </c>
      <c r="D5298" s="420">
        <f t="shared" si="84"/>
        <v>0.14800000000104774</v>
      </c>
      <c r="H5298" s="337"/>
      <c r="I5298" s="333"/>
      <c r="J5298" s="82">
        <v>52</v>
      </c>
      <c r="K5298" s="319">
        <v>2</v>
      </c>
    </row>
    <row r="5299" spans="1:11" x14ac:dyDescent="0.3">
      <c r="A5299" s="341">
        <v>43124.586805497682</v>
      </c>
      <c r="B5299" s="355">
        <v>35778.271999999997</v>
      </c>
      <c r="C5299" s="355">
        <f t="shared" si="83"/>
        <v>0.29799999999522697</v>
      </c>
      <c r="D5299" s="420">
        <f t="shared" si="84"/>
        <v>0.14899999999761349</v>
      </c>
      <c r="H5299" s="337"/>
      <c r="I5299" s="333"/>
      <c r="J5299" s="82">
        <v>53</v>
      </c>
      <c r="K5299" s="320">
        <v>3</v>
      </c>
    </row>
    <row r="5300" spans="1:11" x14ac:dyDescent="0.3">
      <c r="A5300" s="341">
        <v>43124.628472164353</v>
      </c>
      <c r="B5300" s="355">
        <v>35778.561999999998</v>
      </c>
      <c r="C5300" s="355">
        <f t="shared" si="83"/>
        <v>0.29000000000087311</v>
      </c>
      <c r="D5300" s="420">
        <f t="shared" si="84"/>
        <v>0.14500000000043656</v>
      </c>
      <c r="H5300" s="337"/>
      <c r="I5300" s="333"/>
      <c r="J5300" s="82">
        <v>54</v>
      </c>
      <c r="K5300" s="321">
        <v>4</v>
      </c>
    </row>
    <row r="5301" spans="1:11" x14ac:dyDescent="0.3">
      <c r="A5301" s="341">
        <v>43124.670138831018</v>
      </c>
      <c r="B5301" s="355">
        <v>35778.847999999998</v>
      </c>
      <c r="C5301" s="355">
        <f t="shared" si="83"/>
        <v>0.28600000000005821</v>
      </c>
      <c r="D5301" s="420">
        <f t="shared" si="84"/>
        <v>0.1430000000000291</v>
      </c>
      <c r="H5301" s="337"/>
      <c r="I5301" s="333"/>
      <c r="J5301" s="82">
        <v>55</v>
      </c>
      <c r="K5301" s="82">
        <v>1</v>
      </c>
    </row>
    <row r="5302" spans="1:11" x14ac:dyDescent="0.3">
      <c r="A5302" s="341">
        <v>43124.711805497682</v>
      </c>
      <c r="B5302" s="355">
        <v>35779.144999999997</v>
      </c>
      <c r="C5302" s="355">
        <f t="shared" si="83"/>
        <v>0.29699999999866122</v>
      </c>
      <c r="D5302" s="420">
        <f t="shared" si="84"/>
        <v>0.14849999999933061</v>
      </c>
      <c r="H5302" s="337"/>
      <c r="I5302" s="333"/>
      <c r="J5302" s="82">
        <v>56</v>
      </c>
      <c r="K5302" s="319">
        <v>2</v>
      </c>
    </row>
    <row r="5303" spans="1:11" x14ac:dyDescent="0.3">
      <c r="A5303" s="341">
        <v>43124.753472164353</v>
      </c>
      <c r="B5303" s="355">
        <v>35779.434000000001</v>
      </c>
      <c r="C5303" s="355">
        <f t="shared" si="83"/>
        <v>0.28900000000430737</v>
      </c>
      <c r="D5303" s="420">
        <f t="shared" si="84"/>
        <v>0.14450000000215368</v>
      </c>
      <c r="H5303" s="337"/>
      <c r="I5303" s="333"/>
      <c r="J5303" s="82">
        <v>57</v>
      </c>
      <c r="K5303" s="320">
        <v>3</v>
      </c>
    </row>
    <row r="5304" spans="1:11" x14ac:dyDescent="0.3">
      <c r="A5304" s="341">
        <v>43124.795138831018</v>
      </c>
      <c r="B5304" s="355">
        <v>35779.714</v>
      </c>
      <c r="C5304" s="355">
        <f t="shared" si="83"/>
        <v>0.27999999999883585</v>
      </c>
      <c r="D5304" s="420">
        <f t="shared" si="84"/>
        <v>0.13999999999941792</v>
      </c>
      <c r="H5304" s="337"/>
      <c r="I5304" s="333"/>
      <c r="J5304" s="82">
        <v>58</v>
      </c>
      <c r="K5304" s="321">
        <v>4</v>
      </c>
    </row>
    <row r="5305" spans="1:11" x14ac:dyDescent="0.3">
      <c r="A5305" s="341">
        <v>43124.836805497682</v>
      </c>
      <c r="B5305" s="355">
        <v>35779.998</v>
      </c>
      <c r="C5305" s="355">
        <f t="shared" si="83"/>
        <v>0.28399999999965075</v>
      </c>
      <c r="D5305" s="420">
        <f t="shared" si="84"/>
        <v>0.14199999999982538</v>
      </c>
      <c r="H5305" s="337"/>
      <c r="I5305" s="333"/>
      <c r="J5305" s="82">
        <v>59</v>
      </c>
      <c r="K5305" s="82">
        <v>1</v>
      </c>
    </row>
    <row r="5306" spans="1:11" x14ac:dyDescent="0.3">
      <c r="A5306" s="341">
        <v>43124.878472164353</v>
      </c>
      <c r="B5306" s="355">
        <v>35780.286999999997</v>
      </c>
      <c r="C5306" s="355">
        <f t="shared" si="83"/>
        <v>0.28899999999703141</v>
      </c>
      <c r="D5306" s="420">
        <f t="shared" si="84"/>
        <v>0.1444999999985157</v>
      </c>
      <c r="H5306" s="337"/>
      <c r="I5306" s="333"/>
      <c r="J5306" s="82">
        <v>60</v>
      </c>
      <c r="K5306" s="319">
        <v>2</v>
      </c>
    </row>
    <row r="5307" spans="1:11" x14ac:dyDescent="0.3">
      <c r="A5307" s="341">
        <v>43124.920138831018</v>
      </c>
      <c r="B5307" s="355">
        <v>35780.57</v>
      </c>
      <c r="C5307" s="355">
        <f t="shared" si="83"/>
        <v>0.28300000000308501</v>
      </c>
      <c r="D5307" s="420">
        <f t="shared" si="84"/>
        <v>0.1415000000015425</v>
      </c>
      <c r="H5307" s="337"/>
      <c r="I5307" s="333"/>
      <c r="J5307" s="82">
        <v>61</v>
      </c>
      <c r="K5307" s="320">
        <v>3</v>
      </c>
    </row>
    <row r="5308" spans="1:11" x14ac:dyDescent="0.3">
      <c r="A5308" s="341">
        <v>43124.961805497682</v>
      </c>
      <c r="B5308" s="355">
        <v>35780.851000000002</v>
      </c>
      <c r="C5308" s="355">
        <f t="shared" si="83"/>
        <v>0.28100000000267755</v>
      </c>
      <c r="D5308" s="420">
        <f t="shared" si="84"/>
        <v>0.14050000000133878</v>
      </c>
      <c r="E5308" s="336">
        <f>SUM(C5285:C5308)*7.4805194805</f>
        <v>52.438441558320243</v>
      </c>
      <c r="F5308" s="324">
        <f>AVERAGE(D5285:D5308)</f>
        <v>0.14604166666670912</v>
      </c>
      <c r="G5308" s="324">
        <f>_xlfn.STDEV.S(D5285:D5308)</f>
        <v>3.3326992149501837E-3</v>
      </c>
      <c r="H5308" s="337"/>
      <c r="I5308" s="333"/>
      <c r="J5308" s="82">
        <v>62</v>
      </c>
      <c r="K5308" s="321">
        <v>4</v>
      </c>
    </row>
    <row r="5309" spans="1:11" x14ac:dyDescent="0.3">
      <c r="A5309" s="341">
        <v>43125.003472164353</v>
      </c>
      <c r="B5309" s="355">
        <v>35781.148000000001</v>
      </c>
      <c r="C5309" s="355">
        <f t="shared" si="83"/>
        <v>0.29699999999866122</v>
      </c>
      <c r="D5309" s="420">
        <f t="shared" si="84"/>
        <v>0.14849999999933061</v>
      </c>
      <c r="H5309" s="337"/>
      <c r="I5309" s="333"/>
      <c r="J5309" s="82">
        <v>63</v>
      </c>
      <c r="K5309" s="82">
        <v>1</v>
      </c>
    </row>
    <row r="5310" spans="1:11" x14ac:dyDescent="0.3">
      <c r="A5310" s="341">
        <v>43125.045138831018</v>
      </c>
      <c r="B5310" s="355">
        <v>35781.438000000002</v>
      </c>
      <c r="C5310" s="355">
        <f t="shared" si="83"/>
        <v>0.29000000000087311</v>
      </c>
      <c r="D5310" s="420">
        <f t="shared" si="84"/>
        <v>0.14500000000043656</v>
      </c>
      <c r="H5310" s="337"/>
      <c r="I5310" s="333"/>
      <c r="J5310" s="82">
        <v>64</v>
      </c>
      <c r="K5310" s="319">
        <v>2</v>
      </c>
    </row>
    <row r="5311" spans="1:11" x14ac:dyDescent="0.3">
      <c r="A5311" s="341">
        <v>43125.086805497682</v>
      </c>
      <c r="B5311" s="355">
        <v>35781.72</v>
      </c>
      <c r="C5311" s="355">
        <f t="shared" si="83"/>
        <v>0.2819999999992433</v>
      </c>
      <c r="D5311" s="420">
        <f t="shared" si="84"/>
        <v>0.14099999999962165</v>
      </c>
      <c r="H5311" s="337"/>
      <c r="I5311" s="333"/>
      <c r="J5311" s="82">
        <v>65</v>
      </c>
      <c r="K5311" s="320">
        <v>3</v>
      </c>
    </row>
    <row r="5312" spans="1:11" x14ac:dyDescent="0.3">
      <c r="A5312" s="341">
        <v>43125.128472164353</v>
      </c>
      <c r="B5312" s="355">
        <v>35782.008000000002</v>
      </c>
      <c r="C5312" s="355">
        <f t="shared" si="83"/>
        <v>0.28800000000046566</v>
      </c>
      <c r="D5312" s="420">
        <f t="shared" si="84"/>
        <v>0.14400000000023283</v>
      </c>
      <c r="H5312" s="337"/>
      <c r="I5312" s="333"/>
      <c r="J5312" s="82">
        <v>66</v>
      </c>
      <c r="K5312" s="321">
        <v>4</v>
      </c>
    </row>
    <row r="5313" spans="1:11" x14ac:dyDescent="0.3">
      <c r="A5313" s="341">
        <v>43125.170138831018</v>
      </c>
      <c r="B5313" s="355">
        <v>35782.303999999996</v>
      </c>
      <c r="C5313" s="355">
        <f t="shared" si="83"/>
        <v>0.29599999999481952</v>
      </c>
      <c r="D5313" s="420">
        <f t="shared" si="84"/>
        <v>0.14799999999740976</v>
      </c>
      <c r="H5313" s="337"/>
      <c r="I5313" s="333"/>
      <c r="J5313" s="82">
        <v>67</v>
      </c>
      <c r="K5313" s="82">
        <v>1</v>
      </c>
    </row>
    <row r="5314" spans="1:11" x14ac:dyDescent="0.3">
      <c r="A5314" s="341">
        <v>43125.211805497682</v>
      </c>
      <c r="B5314" s="355">
        <v>35782.599000000002</v>
      </c>
      <c r="C5314" s="355">
        <f t="shared" si="83"/>
        <v>0.29500000000552973</v>
      </c>
      <c r="D5314" s="420">
        <f t="shared" si="84"/>
        <v>0.14750000000276486</v>
      </c>
      <c r="H5314" s="337"/>
      <c r="I5314" s="333"/>
      <c r="J5314" s="82">
        <v>68</v>
      </c>
      <c r="K5314" s="319">
        <v>2</v>
      </c>
    </row>
    <row r="5315" spans="1:11" x14ac:dyDescent="0.3">
      <c r="A5315" s="341">
        <v>43125.253472164353</v>
      </c>
      <c r="B5315" s="355">
        <v>35782.891000000003</v>
      </c>
      <c r="C5315" s="355">
        <f t="shared" si="83"/>
        <v>0.29200000000128057</v>
      </c>
      <c r="D5315" s="420">
        <f t="shared" si="84"/>
        <v>0.14600000000064028</v>
      </c>
      <c r="H5315" s="337"/>
      <c r="I5315" s="333"/>
      <c r="J5315" s="82">
        <v>69</v>
      </c>
      <c r="K5315" s="320">
        <v>3</v>
      </c>
    </row>
    <row r="5316" spans="1:11" x14ac:dyDescent="0.3">
      <c r="A5316" s="341">
        <v>43125.295138831018</v>
      </c>
      <c r="B5316" s="355">
        <v>35783.195</v>
      </c>
      <c r="C5316" s="355">
        <f t="shared" si="83"/>
        <v>0.30399999999644933</v>
      </c>
      <c r="D5316" s="420">
        <f t="shared" si="84"/>
        <v>0.15199999999822467</v>
      </c>
      <c r="H5316" s="337"/>
      <c r="I5316" s="333"/>
      <c r="J5316" s="82">
        <v>70</v>
      </c>
      <c r="K5316" s="321">
        <v>4</v>
      </c>
    </row>
    <row r="5317" spans="1:11" x14ac:dyDescent="0.3">
      <c r="A5317" s="341">
        <v>43125.336805497682</v>
      </c>
      <c r="B5317" s="355">
        <v>35783.487000000001</v>
      </c>
      <c r="C5317" s="355">
        <f t="shared" si="83"/>
        <v>0.29200000000128057</v>
      </c>
      <c r="D5317" s="420">
        <f t="shared" si="84"/>
        <v>0.14600000000064028</v>
      </c>
      <c r="H5317" s="337"/>
      <c r="I5317" s="333"/>
      <c r="J5317" s="82">
        <v>71</v>
      </c>
      <c r="K5317" s="82">
        <v>1</v>
      </c>
    </row>
    <row r="5318" spans="1:11" x14ac:dyDescent="0.3">
      <c r="A5318" s="341">
        <v>43125.378472164353</v>
      </c>
      <c r="B5318" s="355">
        <v>35783.773000000001</v>
      </c>
      <c r="C5318" s="355">
        <f t="shared" si="83"/>
        <v>0.28600000000005821</v>
      </c>
      <c r="D5318" s="420">
        <f t="shared" si="84"/>
        <v>0.1430000000000291</v>
      </c>
      <c r="H5318" s="337"/>
      <c r="I5318" s="333"/>
      <c r="J5318" s="82">
        <v>72</v>
      </c>
      <c r="K5318" s="319">
        <v>2</v>
      </c>
    </row>
    <row r="5319" spans="1:11" x14ac:dyDescent="0.3">
      <c r="A5319" s="341">
        <v>43125.420138831018</v>
      </c>
      <c r="B5319" s="355">
        <v>35784.074999999997</v>
      </c>
      <c r="C5319" s="355">
        <f t="shared" si="83"/>
        <v>0.30199999999604188</v>
      </c>
      <c r="D5319" s="420">
        <f t="shared" si="84"/>
        <v>0.15099999999802094</v>
      </c>
      <c r="H5319" s="337"/>
      <c r="I5319" s="333"/>
      <c r="J5319" s="82">
        <v>73</v>
      </c>
      <c r="K5319" s="320">
        <v>3</v>
      </c>
    </row>
    <row r="5320" spans="1:11" x14ac:dyDescent="0.3">
      <c r="A5320" s="341">
        <v>43125.461805497682</v>
      </c>
      <c r="B5320" s="355">
        <v>35784.368999999999</v>
      </c>
      <c r="C5320" s="355">
        <f t="shared" si="83"/>
        <v>0.29400000000168802</v>
      </c>
      <c r="D5320" s="420">
        <f t="shared" si="84"/>
        <v>0.14700000000084401</v>
      </c>
      <c r="H5320" s="337"/>
      <c r="I5320" s="333"/>
      <c r="J5320" s="82">
        <v>74</v>
      </c>
      <c r="K5320" s="321">
        <v>4</v>
      </c>
    </row>
    <row r="5321" spans="1:11" x14ac:dyDescent="0.3">
      <c r="A5321" s="341">
        <v>43125.503472164353</v>
      </c>
      <c r="B5321" s="355">
        <v>35784.652000000002</v>
      </c>
      <c r="C5321" s="355">
        <f t="shared" si="83"/>
        <v>0.28300000000308501</v>
      </c>
      <c r="D5321" s="420">
        <f t="shared" si="84"/>
        <v>0.1415000000015425</v>
      </c>
      <c r="H5321" s="337"/>
      <c r="I5321" s="333"/>
      <c r="J5321" s="82">
        <v>75</v>
      </c>
      <c r="K5321" s="82">
        <v>1</v>
      </c>
    </row>
    <row r="5322" spans="1:11" x14ac:dyDescent="0.3">
      <c r="A5322" s="341">
        <v>43125.545138831018</v>
      </c>
      <c r="B5322" s="355">
        <v>35784.945</v>
      </c>
      <c r="C5322" s="355">
        <f t="shared" si="83"/>
        <v>0.29299999999784632</v>
      </c>
      <c r="D5322" s="420">
        <f t="shared" si="84"/>
        <v>0.14649999999892316</v>
      </c>
      <c r="H5322" s="337"/>
      <c r="I5322" s="333"/>
      <c r="J5322" s="82">
        <v>76</v>
      </c>
      <c r="K5322" s="319">
        <v>2</v>
      </c>
    </row>
    <row r="5323" spans="1:11" x14ac:dyDescent="0.3">
      <c r="A5323" s="341">
        <v>43125.586805497682</v>
      </c>
      <c r="B5323" s="355">
        <v>35785.243000000002</v>
      </c>
      <c r="C5323" s="355">
        <f t="shared" si="83"/>
        <v>0.29800000000250293</v>
      </c>
      <c r="D5323" s="420">
        <f t="shared" si="84"/>
        <v>0.14900000000125146</v>
      </c>
      <c r="H5323" s="337"/>
      <c r="I5323" s="333"/>
      <c r="J5323" s="82">
        <v>77</v>
      </c>
      <c r="K5323" s="320">
        <v>3</v>
      </c>
    </row>
    <row r="5324" spans="1:11" x14ac:dyDescent="0.3">
      <c r="A5324" s="341">
        <v>43125.628472164353</v>
      </c>
      <c r="B5324" s="355">
        <v>35785.531999999999</v>
      </c>
      <c r="C5324" s="355">
        <f t="shared" si="83"/>
        <v>0.28899999999703141</v>
      </c>
      <c r="D5324" s="420">
        <f t="shared" si="84"/>
        <v>0.1444999999985157</v>
      </c>
      <c r="H5324" s="337"/>
      <c r="I5324" s="333"/>
      <c r="J5324" s="82">
        <v>78</v>
      </c>
      <c r="K5324" s="321">
        <v>4</v>
      </c>
    </row>
    <row r="5325" spans="1:11" x14ac:dyDescent="0.3">
      <c r="A5325" s="341">
        <v>43125.670138831018</v>
      </c>
      <c r="B5325" s="355">
        <v>35785.82</v>
      </c>
      <c r="C5325" s="355">
        <f t="shared" si="83"/>
        <v>0.28800000000046566</v>
      </c>
      <c r="D5325" s="420">
        <f t="shared" si="84"/>
        <v>0.14400000000023283</v>
      </c>
      <c r="H5325" s="337"/>
      <c r="I5325" s="333"/>
      <c r="J5325" s="82">
        <v>79</v>
      </c>
      <c r="K5325" s="82">
        <v>1</v>
      </c>
    </row>
    <row r="5326" spans="1:11" x14ac:dyDescent="0.3">
      <c r="A5326" s="341">
        <v>43125.711805497682</v>
      </c>
      <c r="B5326" s="355">
        <v>35786.118999999999</v>
      </c>
      <c r="C5326" s="355">
        <f t="shared" si="83"/>
        <v>0.29899999999906868</v>
      </c>
      <c r="D5326" s="420">
        <f t="shared" si="84"/>
        <v>0.14949999999953434</v>
      </c>
      <c r="H5326" s="337"/>
      <c r="I5326" s="333"/>
      <c r="J5326" s="82">
        <v>80</v>
      </c>
      <c r="K5326" s="319">
        <v>2</v>
      </c>
    </row>
    <row r="5327" spans="1:11" x14ac:dyDescent="0.3">
      <c r="A5327" s="341">
        <v>43125.753472164353</v>
      </c>
      <c r="B5327" s="355">
        <v>35786.398000000001</v>
      </c>
      <c r="C5327" s="355">
        <f t="shared" si="83"/>
        <v>0.2790000000022701</v>
      </c>
      <c r="D5327" s="420">
        <f t="shared" si="84"/>
        <v>0.13950000000113505</v>
      </c>
      <c r="H5327" s="337"/>
      <c r="I5327" s="333"/>
      <c r="J5327" s="82">
        <v>81</v>
      </c>
      <c r="K5327" s="320">
        <v>3</v>
      </c>
    </row>
    <row r="5328" spans="1:11" x14ac:dyDescent="0.3">
      <c r="A5328" s="341">
        <v>43125.795138831018</v>
      </c>
      <c r="B5328" s="355">
        <v>35786.671999999999</v>
      </c>
      <c r="C5328" s="355">
        <f t="shared" si="83"/>
        <v>0.27399999999761349</v>
      </c>
      <c r="D5328" s="420">
        <f t="shared" si="84"/>
        <v>0.13699999999880674</v>
      </c>
      <c r="H5328" s="337"/>
      <c r="I5328" s="333"/>
      <c r="J5328" s="82">
        <v>82</v>
      </c>
      <c r="K5328" s="321">
        <v>4</v>
      </c>
    </row>
    <row r="5329" spans="1:12" x14ac:dyDescent="0.3">
      <c r="A5329" s="341">
        <v>43125.836805497682</v>
      </c>
      <c r="B5329" s="355">
        <v>35786.962</v>
      </c>
      <c r="C5329" s="355">
        <f t="shared" si="83"/>
        <v>0.29000000000087311</v>
      </c>
      <c r="D5329" s="420">
        <f t="shared" si="84"/>
        <v>0.14500000000043656</v>
      </c>
      <c r="H5329" s="337"/>
      <c r="I5329" s="333"/>
      <c r="J5329" s="82">
        <v>83</v>
      </c>
      <c r="K5329" s="82">
        <v>1</v>
      </c>
    </row>
    <row r="5330" spans="1:12" x14ac:dyDescent="0.3">
      <c r="A5330" s="341">
        <v>43125.878472164353</v>
      </c>
      <c r="B5330" s="355">
        <v>35787.258000000002</v>
      </c>
      <c r="C5330" s="355">
        <f t="shared" si="83"/>
        <v>0.29600000000209548</v>
      </c>
      <c r="D5330" s="420">
        <f t="shared" si="84"/>
        <v>0.14800000000104774</v>
      </c>
      <c r="H5330" s="337"/>
      <c r="I5330" s="333"/>
      <c r="J5330" s="82">
        <v>84</v>
      </c>
      <c r="K5330" s="319">
        <v>2</v>
      </c>
    </row>
    <row r="5331" spans="1:12" x14ac:dyDescent="0.3">
      <c r="A5331" s="341">
        <v>43125.920138831018</v>
      </c>
      <c r="B5331" s="355">
        <v>35787.542000000001</v>
      </c>
      <c r="C5331" s="355">
        <f t="shared" si="83"/>
        <v>0.28399999999965075</v>
      </c>
      <c r="D5331" s="420">
        <f t="shared" si="84"/>
        <v>0.14199999999982538</v>
      </c>
      <c r="H5331" s="337"/>
      <c r="I5331" s="333"/>
      <c r="J5331" s="82">
        <v>85</v>
      </c>
      <c r="K5331" s="320">
        <v>3</v>
      </c>
    </row>
    <row r="5332" spans="1:12" x14ac:dyDescent="0.3">
      <c r="A5332" s="341">
        <v>43125.961805497682</v>
      </c>
      <c r="B5332" s="355">
        <v>35787.822</v>
      </c>
      <c r="C5332" s="355">
        <f t="shared" si="83"/>
        <v>0.27999999999883585</v>
      </c>
      <c r="D5332" s="420">
        <f t="shared" si="84"/>
        <v>0.13999999999941792</v>
      </c>
      <c r="E5332" s="336">
        <f>SUM(C5309:C5332)*7.4805194805</f>
        <v>52.146701298548521</v>
      </c>
      <c r="F5332" s="324">
        <f>AVERAGE(D5309:D5332)</f>
        <v>0.14522916666661936</v>
      </c>
      <c r="G5332" s="324">
        <f>_xlfn.STDEV.S(D5309:D5332)</f>
        <v>3.7734172224621549E-3</v>
      </c>
      <c r="H5332" s="337"/>
      <c r="I5332" s="333"/>
      <c r="J5332" s="82">
        <v>86</v>
      </c>
      <c r="K5332" s="321">
        <v>4</v>
      </c>
    </row>
    <row r="5333" spans="1:12" x14ac:dyDescent="0.3">
      <c r="A5333" s="341">
        <v>43126.003472164353</v>
      </c>
      <c r="B5333" s="355">
        <v>35788.116999999998</v>
      </c>
      <c r="C5333" s="355">
        <f t="shared" si="83"/>
        <v>0.29499999999825377</v>
      </c>
      <c r="D5333" s="420">
        <f t="shared" si="84"/>
        <v>0.14749999999912689</v>
      </c>
      <c r="H5333" s="337"/>
      <c r="I5333" s="333"/>
      <c r="J5333" s="82">
        <v>87</v>
      </c>
      <c r="K5333" s="82">
        <v>1</v>
      </c>
    </row>
    <row r="5334" spans="1:12" x14ac:dyDescent="0.3">
      <c r="A5334" s="341">
        <v>43126.045138831018</v>
      </c>
      <c r="B5334" s="355">
        <v>35788.408000000003</v>
      </c>
      <c r="C5334" s="355">
        <f t="shared" si="83"/>
        <v>0.29100000000471482</v>
      </c>
      <c r="D5334" s="420">
        <f t="shared" si="84"/>
        <v>0.14550000000235741</v>
      </c>
      <c r="H5334" s="337"/>
      <c r="I5334" s="333"/>
      <c r="J5334" s="82">
        <v>88</v>
      </c>
      <c r="K5334" s="319">
        <v>2</v>
      </c>
    </row>
    <row r="5335" spans="1:12" x14ac:dyDescent="0.3">
      <c r="A5335" s="341">
        <v>43126.086805497682</v>
      </c>
      <c r="B5335" s="355">
        <v>35788.699000000001</v>
      </c>
      <c r="C5335" s="355">
        <f t="shared" si="83"/>
        <v>0.29099999999743886</v>
      </c>
      <c r="D5335" s="420">
        <f t="shared" si="84"/>
        <v>0.14549999999871943</v>
      </c>
      <c r="H5335" s="337"/>
      <c r="I5335" s="333"/>
      <c r="J5335" s="82">
        <v>89</v>
      </c>
      <c r="K5335" s="320">
        <v>3</v>
      </c>
    </row>
    <row r="5336" spans="1:12" x14ac:dyDescent="0.3">
      <c r="A5336" s="341">
        <v>43126.128472164353</v>
      </c>
      <c r="B5336" s="355">
        <v>35788.993999999999</v>
      </c>
      <c r="C5336" s="355">
        <f t="shared" si="83"/>
        <v>0.29499999999825377</v>
      </c>
      <c r="D5336" s="420">
        <f t="shared" si="84"/>
        <v>0.14749999999912689</v>
      </c>
      <c r="H5336" s="337"/>
      <c r="I5336" s="333"/>
      <c r="J5336" s="82">
        <v>90</v>
      </c>
      <c r="K5336" s="321">
        <v>4</v>
      </c>
    </row>
    <row r="5337" spans="1:12" x14ac:dyDescent="0.3">
      <c r="A5337" s="341">
        <v>43126.170138831018</v>
      </c>
      <c r="B5337" s="355">
        <v>35789.292000000001</v>
      </c>
      <c r="C5337" s="355">
        <f t="shared" si="83"/>
        <v>0.29800000000250293</v>
      </c>
      <c r="D5337" s="420">
        <f t="shared" si="84"/>
        <v>0.14900000000125146</v>
      </c>
      <c r="H5337" s="337"/>
      <c r="I5337" s="333"/>
      <c r="J5337" s="82">
        <v>91</v>
      </c>
      <c r="K5337" s="82">
        <v>1</v>
      </c>
    </row>
    <row r="5338" spans="1:12" x14ac:dyDescent="0.3">
      <c r="A5338" s="341">
        <v>43126.211805497682</v>
      </c>
      <c r="B5338" s="355">
        <v>35789.588000000003</v>
      </c>
      <c r="C5338" s="355">
        <f t="shared" si="83"/>
        <v>0.29600000000209548</v>
      </c>
      <c r="D5338" s="420">
        <f t="shared" si="84"/>
        <v>0.14800000000104774</v>
      </c>
      <c r="H5338" s="337"/>
      <c r="I5338" s="333"/>
      <c r="J5338" s="82">
        <v>92</v>
      </c>
      <c r="K5338" s="319">
        <v>2</v>
      </c>
    </row>
    <row r="5339" spans="1:12" x14ac:dyDescent="0.3">
      <c r="A5339" s="341">
        <v>43126.253472164353</v>
      </c>
      <c r="B5339" s="355">
        <v>35789.877999999997</v>
      </c>
      <c r="C5339" s="355">
        <f t="shared" si="83"/>
        <v>0.28999999999359716</v>
      </c>
      <c r="D5339" s="420">
        <f t="shared" si="84"/>
        <v>0.14499999999679858</v>
      </c>
      <c r="H5339" s="337"/>
      <c r="I5339" s="333"/>
      <c r="J5339" s="82">
        <v>93</v>
      </c>
      <c r="K5339" s="320">
        <v>3</v>
      </c>
    </row>
    <row r="5340" spans="1:12" x14ac:dyDescent="0.3">
      <c r="A5340" s="341">
        <v>43126.295138831018</v>
      </c>
      <c r="B5340" s="355">
        <v>35790.178999999996</v>
      </c>
      <c r="C5340" s="355">
        <f t="shared" si="83"/>
        <v>0.30099999999947613</v>
      </c>
      <c r="D5340" s="420">
        <f t="shared" si="84"/>
        <v>0.15049999999973807</v>
      </c>
      <c r="H5340" s="337"/>
      <c r="I5340" s="333"/>
      <c r="J5340" s="82">
        <v>94</v>
      </c>
      <c r="K5340" s="321">
        <v>4</v>
      </c>
    </row>
    <row r="5341" spans="1:12" x14ac:dyDescent="0.3">
      <c r="A5341" s="341">
        <v>43126.336805497682</v>
      </c>
      <c r="B5341" s="355">
        <v>35790.476999999999</v>
      </c>
      <c r="C5341" s="355">
        <f t="shared" si="83"/>
        <v>0.29800000000250293</v>
      </c>
      <c r="D5341" s="420">
        <f t="shared" si="84"/>
        <v>0.14900000000125146</v>
      </c>
      <c r="H5341" s="337"/>
      <c r="I5341" s="333"/>
      <c r="J5341" s="82">
        <v>95</v>
      </c>
      <c r="K5341" s="82">
        <v>1</v>
      </c>
    </row>
    <row r="5342" spans="1:12" x14ac:dyDescent="0.3">
      <c r="A5342" s="341">
        <v>43126.388888888891</v>
      </c>
      <c r="B5342" s="355">
        <v>35790.762999999999</v>
      </c>
      <c r="C5342" s="355">
        <f t="shared" si="83"/>
        <v>0.28600000000005821</v>
      </c>
      <c r="D5342" s="420">
        <f t="shared" si="84"/>
        <v>0.1430000000000291</v>
      </c>
      <c r="H5342" s="337"/>
      <c r="I5342" s="333"/>
      <c r="J5342" s="82">
        <v>1</v>
      </c>
      <c r="K5342" s="319">
        <v>2</v>
      </c>
      <c r="L5342" s="345" t="s">
        <v>313</v>
      </c>
    </row>
    <row r="5343" spans="1:12" x14ac:dyDescent="0.3">
      <c r="A5343" s="341">
        <v>43126.430555555555</v>
      </c>
      <c r="B5343" s="355">
        <v>35791.057000000001</v>
      </c>
      <c r="C5343" s="355">
        <f t="shared" si="83"/>
        <v>0.29400000000168802</v>
      </c>
      <c r="D5343" s="420">
        <f t="shared" si="84"/>
        <v>0.14700000000084401</v>
      </c>
      <c r="H5343" s="337"/>
      <c r="I5343" s="333"/>
      <c r="J5343" s="82">
        <v>2</v>
      </c>
      <c r="K5343" s="320">
        <v>3</v>
      </c>
    </row>
    <row r="5344" spans="1:12" x14ac:dyDescent="0.3">
      <c r="A5344" s="341">
        <v>43126.472222222219</v>
      </c>
      <c r="B5344" s="355">
        <v>35791.351000000002</v>
      </c>
      <c r="C5344" s="355">
        <f t="shared" si="83"/>
        <v>0.29400000000168802</v>
      </c>
      <c r="D5344" s="420">
        <f t="shared" si="84"/>
        <v>0.14700000000084401</v>
      </c>
      <c r="H5344" s="337"/>
      <c r="I5344" s="333"/>
      <c r="J5344" s="82">
        <v>3</v>
      </c>
      <c r="K5344" s="321">
        <v>4</v>
      </c>
    </row>
    <row r="5345" spans="1:11" x14ac:dyDescent="0.3">
      <c r="A5345" s="341">
        <v>43126.513888888891</v>
      </c>
      <c r="B5345" s="355">
        <v>35791.641000000003</v>
      </c>
      <c r="C5345" s="355">
        <f t="shared" si="83"/>
        <v>0.29000000000087311</v>
      </c>
      <c r="D5345" s="420">
        <f t="shared" si="84"/>
        <v>0.14500000000043656</v>
      </c>
      <c r="H5345" s="337"/>
      <c r="I5345" s="333"/>
      <c r="J5345" s="82">
        <v>4</v>
      </c>
      <c r="K5345" s="82">
        <v>1</v>
      </c>
    </row>
    <row r="5346" spans="1:11" x14ac:dyDescent="0.3">
      <c r="A5346" s="341">
        <v>43126.555555497682</v>
      </c>
      <c r="B5346" s="355">
        <v>35791.934999999998</v>
      </c>
      <c r="C5346" s="355">
        <f t="shared" si="83"/>
        <v>0.29399999999441206</v>
      </c>
      <c r="D5346" s="420">
        <f t="shared" si="84"/>
        <v>0.14699999999720603</v>
      </c>
      <c r="H5346" s="337"/>
      <c r="I5346" s="333"/>
      <c r="J5346" s="82">
        <v>5</v>
      </c>
      <c r="K5346" s="319">
        <v>2</v>
      </c>
    </row>
    <row r="5347" spans="1:11" x14ac:dyDescent="0.3">
      <c r="A5347" s="341">
        <v>43126.597222164353</v>
      </c>
      <c r="B5347" s="355">
        <v>35792.237999999998</v>
      </c>
      <c r="C5347" s="355">
        <f t="shared" si="83"/>
        <v>0.30299999999988358</v>
      </c>
      <c r="D5347" s="420">
        <f t="shared" si="84"/>
        <v>0.15149999999994179</v>
      </c>
      <c r="H5347" s="337"/>
      <c r="I5347" s="333"/>
      <c r="J5347" s="82">
        <v>6</v>
      </c>
      <c r="K5347" s="320">
        <v>3</v>
      </c>
    </row>
    <row r="5348" spans="1:11" x14ac:dyDescent="0.3">
      <c r="A5348" s="341">
        <v>43126.638888831018</v>
      </c>
      <c r="B5348" s="355">
        <v>35792.525999999998</v>
      </c>
      <c r="C5348" s="355">
        <f t="shared" si="83"/>
        <v>0.28800000000046566</v>
      </c>
      <c r="D5348" s="420">
        <f t="shared" si="84"/>
        <v>0.14400000000023283</v>
      </c>
      <c r="H5348" s="337"/>
      <c r="I5348" s="333"/>
      <c r="J5348" s="82">
        <v>7</v>
      </c>
      <c r="K5348" s="321">
        <v>4</v>
      </c>
    </row>
    <row r="5349" spans="1:11" x14ac:dyDescent="0.3">
      <c r="A5349" s="341">
        <v>43126.680555497682</v>
      </c>
      <c r="B5349" s="355">
        <v>35792.809000000001</v>
      </c>
      <c r="C5349" s="355">
        <f t="shared" si="83"/>
        <v>0.28300000000308501</v>
      </c>
      <c r="D5349" s="420">
        <f t="shared" si="84"/>
        <v>0.1415000000015425</v>
      </c>
      <c r="H5349" s="337"/>
      <c r="I5349" s="333"/>
      <c r="J5349" s="82">
        <v>8</v>
      </c>
      <c r="K5349" s="82">
        <v>1</v>
      </c>
    </row>
    <row r="5350" spans="1:11" x14ac:dyDescent="0.3">
      <c r="A5350" s="341">
        <v>43126.722222164353</v>
      </c>
      <c r="B5350" s="355">
        <v>35793.108</v>
      </c>
      <c r="C5350" s="355">
        <f t="shared" si="83"/>
        <v>0.29899999999906868</v>
      </c>
      <c r="D5350" s="420">
        <f t="shared" si="84"/>
        <v>0.14949999999953434</v>
      </c>
      <c r="H5350" s="337"/>
      <c r="I5350" s="333"/>
      <c r="J5350" s="82">
        <v>9</v>
      </c>
      <c r="K5350" s="319">
        <v>2</v>
      </c>
    </row>
    <row r="5351" spans="1:11" x14ac:dyDescent="0.3">
      <c r="A5351" s="341">
        <v>43126.763888831018</v>
      </c>
      <c r="B5351" s="355">
        <v>35793.4</v>
      </c>
      <c r="C5351" s="355">
        <f t="shared" si="83"/>
        <v>0.29200000000128057</v>
      </c>
      <c r="D5351" s="420">
        <f t="shared" si="84"/>
        <v>0.14600000000064028</v>
      </c>
      <c r="H5351" s="337"/>
      <c r="I5351" s="333"/>
      <c r="J5351" s="82">
        <v>10</v>
      </c>
      <c r="K5351" s="320">
        <v>3</v>
      </c>
    </row>
    <row r="5352" spans="1:11" x14ac:dyDescent="0.3">
      <c r="A5352" s="341">
        <v>43126.805555497682</v>
      </c>
      <c r="B5352" s="355">
        <v>35793.680999999997</v>
      </c>
      <c r="C5352" s="355">
        <f t="shared" si="83"/>
        <v>0.28099999999540159</v>
      </c>
      <c r="D5352" s="420">
        <f t="shared" si="84"/>
        <v>0.1404999999977008</v>
      </c>
      <c r="H5352" s="337"/>
      <c r="I5352" s="333"/>
      <c r="J5352" s="82">
        <v>11</v>
      </c>
      <c r="K5352" s="321">
        <v>4</v>
      </c>
    </row>
    <row r="5353" spans="1:11" x14ac:dyDescent="0.3">
      <c r="A5353" s="341">
        <v>43126.847222164353</v>
      </c>
      <c r="B5353" s="355">
        <v>35793.968000000001</v>
      </c>
      <c r="C5353" s="355">
        <f t="shared" si="83"/>
        <v>0.28700000000389991</v>
      </c>
      <c r="D5353" s="420">
        <f t="shared" si="84"/>
        <v>0.14350000000194996</v>
      </c>
      <c r="H5353" s="337"/>
      <c r="I5353" s="333"/>
      <c r="J5353" s="82">
        <v>12</v>
      </c>
      <c r="K5353" s="82">
        <v>1</v>
      </c>
    </row>
    <row r="5354" spans="1:11" x14ac:dyDescent="0.3">
      <c r="A5354" s="341">
        <v>43126.888888831018</v>
      </c>
      <c r="B5354" s="355">
        <v>35794.26</v>
      </c>
      <c r="C5354" s="355">
        <f t="shared" si="83"/>
        <v>0.29200000000128057</v>
      </c>
      <c r="D5354" s="420">
        <f t="shared" si="84"/>
        <v>0.14600000000064028</v>
      </c>
      <c r="H5354" s="337"/>
      <c r="I5354" s="333"/>
      <c r="J5354" s="82">
        <v>13</v>
      </c>
      <c r="K5354" s="319">
        <v>2</v>
      </c>
    </row>
    <row r="5355" spans="1:11" x14ac:dyDescent="0.3">
      <c r="A5355" s="341">
        <v>43126.930555497682</v>
      </c>
      <c r="B5355" s="355">
        <v>35794.544999999998</v>
      </c>
      <c r="C5355" s="355">
        <f t="shared" si="83"/>
        <v>0.2849999999962165</v>
      </c>
      <c r="D5355" s="420">
        <f t="shared" si="84"/>
        <v>0.14249999999810825</v>
      </c>
      <c r="H5355" s="337"/>
      <c r="I5355" s="333"/>
      <c r="J5355" s="82">
        <v>14</v>
      </c>
      <c r="K5355" s="320">
        <v>3</v>
      </c>
    </row>
    <row r="5356" spans="1:11" x14ac:dyDescent="0.3">
      <c r="A5356" s="341">
        <v>43126.972222164353</v>
      </c>
      <c r="B5356" s="355">
        <v>35794.828000000001</v>
      </c>
      <c r="C5356" s="355">
        <f t="shared" si="83"/>
        <v>0.28300000000308501</v>
      </c>
      <c r="D5356" s="420">
        <f t="shared" si="84"/>
        <v>0.1415000000015425</v>
      </c>
      <c r="E5356" s="336">
        <f>SUM(C5333:C5356)*7.4805194805</f>
        <v>52.408519480392144</v>
      </c>
      <c r="F5356" s="324">
        <f>AVERAGE(D5333:D5356)</f>
        <v>0.14595833333335881</v>
      </c>
      <c r="G5356" s="324">
        <f>_xlfn.STDEV.S(D5333:D5356)</f>
        <v>2.9263297485985118E-3</v>
      </c>
      <c r="H5356" s="337"/>
      <c r="I5356" s="333"/>
      <c r="J5356" s="82">
        <v>15</v>
      </c>
      <c r="K5356" s="321">
        <v>4</v>
      </c>
    </row>
    <row r="5357" spans="1:11" x14ac:dyDescent="0.3">
      <c r="A5357" s="341">
        <v>43127.013888831018</v>
      </c>
      <c r="B5357" s="355">
        <v>35795.120999999999</v>
      </c>
      <c r="C5357" s="355">
        <f t="shared" si="83"/>
        <v>0.29299999999784632</v>
      </c>
      <c r="D5357" s="420">
        <f t="shared" si="84"/>
        <v>0.14649999999892316</v>
      </c>
      <c r="H5357" s="337"/>
      <c r="I5357" s="333"/>
      <c r="J5357" s="82">
        <v>16</v>
      </c>
      <c r="K5357" s="82">
        <v>1</v>
      </c>
    </row>
    <row r="5358" spans="1:11" x14ac:dyDescent="0.3">
      <c r="A5358" s="341">
        <v>43127.055555497682</v>
      </c>
      <c r="B5358" s="355">
        <v>35795.413</v>
      </c>
      <c r="C5358" s="355">
        <f t="shared" si="83"/>
        <v>0.29200000000128057</v>
      </c>
      <c r="D5358" s="420">
        <f t="shared" si="84"/>
        <v>0.14600000000064028</v>
      </c>
      <c r="H5358" s="337"/>
      <c r="I5358" s="333"/>
      <c r="J5358" s="82">
        <v>17</v>
      </c>
      <c r="K5358" s="319">
        <v>2</v>
      </c>
    </row>
    <row r="5359" spans="1:11" x14ac:dyDescent="0.3">
      <c r="A5359" s="341">
        <v>43127.097222164353</v>
      </c>
      <c r="B5359" s="355">
        <v>35795.692000000003</v>
      </c>
      <c r="C5359" s="355">
        <f t="shared" si="83"/>
        <v>0.2790000000022701</v>
      </c>
      <c r="D5359" s="420">
        <f t="shared" si="84"/>
        <v>0.13950000000113505</v>
      </c>
      <c r="H5359" s="337"/>
      <c r="I5359" s="333"/>
      <c r="J5359" s="82">
        <v>18</v>
      </c>
      <c r="K5359" s="320">
        <v>3</v>
      </c>
    </row>
    <row r="5360" spans="1:11" x14ac:dyDescent="0.3">
      <c r="A5360" s="341">
        <v>43127.138888831018</v>
      </c>
      <c r="B5360" s="355">
        <v>35795.981</v>
      </c>
      <c r="C5360" s="355">
        <f t="shared" si="83"/>
        <v>0.28899999999703141</v>
      </c>
      <c r="D5360" s="420">
        <f t="shared" si="84"/>
        <v>0.1444999999985157</v>
      </c>
      <c r="H5360" s="337"/>
      <c r="I5360" s="333"/>
      <c r="J5360" s="82">
        <v>19</v>
      </c>
      <c r="K5360" s="321">
        <v>4</v>
      </c>
    </row>
    <row r="5361" spans="1:11" x14ac:dyDescent="0.3">
      <c r="A5361" s="341">
        <v>43127.180555497682</v>
      </c>
      <c r="B5361" s="355">
        <v>35796.281000000003</v>
      </c>
      <c r="C5361" s="355">
        <f t="shared" si="83"/>
        <v>0.30000000000291038</v>
      </c>
      <c r="D5361" s="420">
        <f t="shared" si="84"/>
        <v>0.15000000000145519</v>
      </c>
      <c r="H5361" s="337"/>
      <c r="I5361" s="333"/>
      <c r="J5361" s="82">
        <v>20</v>
      </c>
      <c r="K5361" s="82">
        <v>1</v>
      </c>
    </row>
    <row r="5362" spans="1:11" x14ac:dyDescent="0.3">
      <c r="A5362" s="341">
        <v>43127.222222164353</v>
      </c>
      <c r="B5362" s="355">
        <v>35796.578000000001</v>
      </c>
      <c r="C5362" s="355">
        <f t="shared" si="83"/>
        <v>0.29699999999866122</v>
      </c>
      <c r="D5362" s="420">
        <f t="shared" si="84"/>
        <v>0.14849999999933061</v>
      </c>
      <c r="H5362" s="337"/>
      <c r="I5362" s="333"/>
      <c r="J5362" s="82">
        <v>21</v>
      </c>
      <c r="K5362" s="319">
        <v>2</v>
      </c>
    </row>
    <row r="5363" spans="1:11" x14ac:dyDescent="0.3">
      <c r="A5363" s="341">
        <v>43127.263888831018</v>
      </c>
      <c r="B5363" s="355">
        <v>35796.872000000003</v>
      </c>
      <c r="C5363" s="355">
        <f t="shared" si="83"/>
        <v>0.29400000000168802</v>
      </c>
      <c r="D5363" s="420">
        <f t="shared" si="84"/>
        <v>0.14700000000084401</v>
      </c>
      <c r="H5363" s="337"/>
      <c r="I5363" s="333"/>
      <c r="J5363" s="82">
        <v>22</v>
      </c>
      <c r="K5363" s="320">
        <v>3</v>
      </c>
    </row>
    <row r="5364" spans="1:11" x14ac:dyDescent="0.3">
      <c r="A5364" s="341">
        <v>43127.305555497682</v>
      </c>
      <c r="B5364" s="355">
        <v>35797.177000000003</v>
      </c>
      <c r="C5364" s="355">
        <f t="shared" si="83"/>
        <v>0.30500000000029104</v>
      </c>
      <c r="D5364" s="420">
        <f t="shared" si="84"/>
        <v>0.15250000000014552</v>
      </c>
      <c r="H5364" s="337"/>
      <c r="I5364" s="333"/>
      <c r="J5364" s="82">
        <v>23</v>
      </c>
      <c r="K5364" s="321">
        <v>4</v>
      </c>
    </row>
    <row r="5365" spans="1:11" x14ac:dyDescent="0.3">
      <c r="A5365" s="341">
        <v>43127.347222164353</v>
      </c>
      <c r="B5365" s="355">
        <v>35797.472000000002</v>
      </c>
      <c r="C5365" s="355">
        <f t="shared" si="83"/>
        <v>0.29499999999825377</v>
      </c>
      <c r="D5365" s="420">
        <f t="shared" si="84"/>
        <v>0.14749999999912689</v>
      </c>
      <c r="H5365" s="337"/>
      <c r="I5365" s="333"/>
      <c r="J5365" s="82">
        <v>24</v>
      </c>
      <c r="K5365" s="82">
        <v>1</v>
      </c>
    </row>
    <row r="5366" spans="1:11" x14ac:dyDescent="0.3">
      <c r="A5366" s="341">
        <v>43127.388888831018</v>
      </c>
      <c r="B5366" s="355">
        <v>35797.760000000002</v>
      </c>
      <c r="C5366" s="355">
        <f t="shared" si="83"/>
        <v>0.28800000000046566</v>
      </c>
      <c r="D5366" s="420">
        <f t="shared" si="84"/>
        <v>0.14400000000023283</v>
      </c>
      <c r="H5366" s="337"/>
      <c r="I5366" s="333"/>
      <c r="J5366" s="82">
        <v>25</v>
      </c>
      <c r="K5366" s="319">
        <v>2</v>
      </c>
    </row>
    <row r="5367" spans="1:11" x14ac:dyDescent="0.3">
      <c r="A5367" s="341">
        <v>43127.430555497682</v>
      </c>
      <c r="B5367" s="355">
        <v>35798.06</v>
      </c>
      <c r="C5367" s="355">
        <f t="shared" si="83"/>
        <v>0.29999999999563443</v>
      </c>
      <c r="D5367" s="420">
        <f t="shared" si="84"/>
        <v>0.14999999999781721</v>
      </c>
      <c r="H5367" s="337"/>
      <c r="I5367" s="333"/>
      <c r="J5367" s="82">
        <v>26</v>
      </c>
      <c r="K5367" s="320">
        <v>3</v>
      </c>
    </row>
    <row r="5368" spans="1:11" x14ac:dyDescent="0.3">
      <c r="A5368" s="341">
        <v>43127.472222164353</v>
      </c>
      <c r="B5368" s="355">
        <v>35798.358</v>
      </c>
      <c r="C5368" s="355">
        <f t="shared" si="83"/>
        <v>0.29800000000250293</v>
      </c>
      <c r="D5368" s="420">
        <f t="shared" si="84"/>
        <v>0.14900000000125146</v>
      </c>
      <c r="H5368" s="337"/>
      <c r="I5368" s="333"/>
      <c r="J5368" s="82">
        <v>27</v>
      </c>
      <c r="K5368" s="321">
        <v>4</v>
      </c>
    </row>
    <row r="5369" spans="1:11" x14ac:dyDescent="0.3">
      <c r="A5369" s="341">
        <v>43127.513888831018</v>
      </c>
      <c r="B5369" s="355">
        <v>35798.646000000001</v>
      </c>
      <c r="C5369" s="355">
        <f t="shared" si="83"/>
        <v>0.28800000000046566</v>
      </c>
      <c r="D5369" s="420">
        <f t="shared" si="84"/>
        <v>0.14400000000023283</v>
      </c>
      <c r="H5369" s="337"/>
      <c r="I5369" s="333"/>
      <c r="J5369" s="82">
        <v>28</v>
      </c>
      <c r="K5369" s="82">
        <v>1</v>
      </c>
    </row>
    <row r="5370" spans="1:11" x14ac:dyDescent="0.3">
      <c r="A5370" s="341">
        <v>43127.555555497682</v>
      </c>
      <c r="B5370" s="355">
        <v>35798.932999999997</v>
      </c>
      <c r="C5370" s="355">
        <f t="shared" si="83"/>
        <v>0.28699999999662396</v>
      </c>
      <c r="D5370" s="420">
        <f t="shared" si="84"/>
        <v>0.14349999999831198</v>
      </c>
      <c r="H5370" s="337"/>
      <c r="I5370" s="333"/>
      <c r="J5370" s="82">
        <v>29</v>
      </c>
      <c r="K5370" s="319">
        <v>2</v>
      </c>
    </row>
    <row r="5371" spans="1:11" x14ac:dyDescent="0.3">
      <c r="A5371" s="341">
        <v>43127.597222164353</v>
      </c>
      <c r="B5371" s="355">
        <v>35799.231</v>
      </c>
      <c r="C5371" s="355">
        <f t="shared" si="83"/>
        <v>0.29800000000250293</v>
      </c>
      <c r="D5371" s="420">
        <f t="shared" si="84"/>
        <v>0.14900000000125146</v>
      </c>
      <c r="H5371" s="337"/>
      <c r="I5371" s="333"/>
      <c r="J5371" s="82">
        <v>30</v>
      </c>
      <c r="K5371" s="320">
        <v>3</v>
      </c>
    </row>
    <row r="5372" spans="1:11" x14ac:dyDescent="0.3">
      <c r="A5372" s="341">
        <v>43127.638888831018</v>
      </c>
      <c r="B5372" s="355">
        <v>35799.521999999997</v>
      </c>
      <c r="C5372" s="355">
        <f t="shared" si="83"/>
        <v>0.29099999999743886</v>
      </c>
      <c r="D5372" s="420">
        <f t="shared" si="84"/>
        <v>0.14549999999871943</v>
      </c>
      <c r="H5372" s="337"/>
      <c r="I5372" s="333"/>
      <c r="J5372" s="82">
        <v>31</v>
      </c>
      <c r="K5372" s="321">
        <v>4</v>
      </c>
    </row>
    <row r="5373" spans="1:11" x14ac:dyDescent="0.3">
      <c r="A5373" s="341">
        <v>43127.680555497682</v>
      </c>
      <c r="B5373" s="355">
        <v>35799.807999999997</v>
      </c>
      <c r="C5373" s="355">
        <f t="shared" si="83"/>
        <v>0.28600000000005821</v>
      </c>
      <c r="D5373" s="420">
        <f t="shared" si="84"/>
        <v>0.1430000000000291</v>
      </c>
      <c r="H5373" s="337"/>
      <c r="I5373" s="333"/>
      <c r="J5373" s="82">
        <v>32</v>
      </c>
      <c r="K5373" s="82">
        <v>1</v>
      </c>
    </row>
    <row r="5374" spans="1:11" x14ac:dyDescent="0.3">
      <c r="A5374" s="341">
        <v>43127.722222164353</v>
      </c>
      <c r="B5374" s="355">
        <v>35800.1</v>
      </c>
      <c r="C5374" s="355">
        <f t="shared" si="83"/>
        <v>0.29200000000128057</v>
      </c>
      <c r="D5374" s="420">
        <f t="shared" si="84"/>
        <v>0.14600000000064028</v>
      </c>
      <c r="H5374" s="337"/>
      <c r="I5374" s="333"/>
      <c r="J5374" s="82">
        <v>33</v>
      </c>
      <c r="K5374" s="319">
        <v>2</v>
      </c>
    </row>
    <row r="5375" spans="1:11" x14ac:dyDescent="0.3">
      <c r="A5375" s="341">
        <v>43127.763888831018</v>
      </c>
      <c r="B5375" s="355">
        <v>35800.389000000003</v>
      </c>
      <c r="C5375" s="355">
        <f t="shared" si="83"/>
        <v>0.28900000000430737</v>
      </c>
      <c r="D5375" s="420">
        <f t="shared" si="84"/>
        <v>0.14450000000215368</v>
      </c>
      <c r="H5375" s="337"/>
      <c r="I5375" s="333"/>
      <c r="J5375" s="82">
        <v>34</v>
      </c>
      <c r="K5375" s="320">
        <v>3</v>
      </c>
    </row>
    <row r="5376" spans="1:11" x14ac:dyDescent="0.3">
      <c r="A5376" s="341">
        <v>43127.805555497682</v>
      </c>
      <c r="B5376" s="355">
        <v>35800.669000000002</v>
      </c>
      <c r="C5376" s="355">
        <f t="shared" si="83"/>
        <v>0.27999999999883585</v>
      </c>
      <c r="D5376" s="420">
        <f t="shared" si="84"/>
        <v>0.13999999999941792</v>
      </c>
      <c r="H5376" s="337"/>
      <c r="I5376" s="333"/>
      <c r="J5376" s="82">
        <v>35</v>
      </c>
      <c r="K5376" s="321">
        <v>4</v>
      </c>
    </row>
    <row r="5377" spans="1:11" x14ac:dyDescent="0.3">
      <c r="A5377" s="341">
        <v>43127.847222164353</v>
      </c>
      <c r="B5377" s="355">
        <v>35800.951999999997</v>
      </c>
      <c r="C5377" s="355">
        <f t="shared" si="83"/>
        <v>0.28299999999580905</v>
      </c>
      <c r="D5377" s="420">
        <f t="shared" si="84"/>
        <v>0.14149999999790452</v>
      </c>
      <c r="H5377" s="337"/>
      <c r="I5377" s="333"/>
      <c r="J5377" s="82">
        <v>36</v>
      </c>
      <c r="K5377" s="82">
        <v>1</v>
      </c>
    </row>
    <row r="5378" spans="1:11" x14ac:dyDescent="0.3">
      <c r="A5378" s="341">
        <v>43127.888888831018</v>
      </c>
      <c r="B5378" s="355">
        <v>35801.25</v>
      </c>
      <c r="C5378" s="355">
        <f t="shared" si="83"/>
        <v>0.29800000000250293</v>
      </c>
      <c r="D5378" s="420">
        <f t="shared" si="84"/>
        <v>0.14900000000125146</v>
      </c>
      <c r="H5378" s="337"/>
      <c r="I5378" s="333"/>
      <c r="J5378" s="82">
        <v>37</v>
      </c>
      <c r="K5378" s="319">
        <v>2</v>
      </c>
    </row>
    <row r="5379" spans="1:11" x14ac:dyDescent="0.3">
      <c r="A5379" s="341">
        <v>43127.930555497682</v>
      </c>
      <c r="B5379" s="355">
        <v>35801.536999999997</v>
      </c>
      <c r="C5379" s="355">
        <f t="shared" si="83"/>
        <v>0.28699999999662396</v>
      </c>
      <c r="D5379" s="420">
        <f t="shared" si="84"/>
        <v>0.14349999999831198</v>
      </c>
      <c r="H5379" s="337"/>
      <c r="I5379" s="333"/>
      <c r="J5379" s="82">
        <v>38</v>
      </c>
      <c r="K5379" s="320">
        <v>3</v>
      </c>
    </row>
    <row r="5380" spans="1:11" x14ac:dyDescent="0.3">
      <c r="A5380" s="341">
        <v>43127.972222164353</v>
      </c>
      <c r="B5380" s="355">
        <v>35801.817000000003</v>
      </c>
      <c r="C5380" s="355">
        <f t="shared" si="83"/>
        <v>0.2800000000061118</v>
      </c>
      <c r="D5380" s="420">
        <f t="shared" si="84"/>
        <v>0.1400000000030559</v>
      </c>
      <c r="E5380" s="336">
        <f>SUM(C5357:C5380)*7.4805194805</f>
        <v>52.281350649224947</v>
      </c>
      <c r="F5380" s="324">
        <f>AVERAGE(D5357:D5380)</f>
        <v>0.14560416666669576</v>
      </c>
      <c r="G5380" s="324">
        <f>_xlfn.STDEV.S(D5357:D5380)</f>
        <v>3.464036244260517E-3</v>
      </c>
      <c r="H5380" s="337"/>
      <c r="I5380" s="333"/>
      <c r="J5380" s="82">
        <v>39</v>
      </c>
      <c r="K5380" s="321">
        <v>4</v>
      </c>
    </row>
    <row r="5381" spans="1:11" x14ac:dyDescent="0.3">
      <c r="A5381" s="341">
        <v>43128.013888831018</v>
      </c>
      <c r="B5381" s="355">
        <v>35802.108999999997</v>
      </c>
      <c r="C5381" s="355">
        <f t="shared" si="83"/>
        <v>0.29199999999400461</v>
      </c>
      <c r="D5381" s="420">
        <f t="shared" si="84"/>
        <v>0.14599999999700231</v>
      </c>
      <c r="H5381" s="337"/>
      <c r="I5381" s="333"/>
      <c r="J5381" s="82">
        <v>40</v>
      </c>
      <c r="K5381" s="82">
        <v>1</v>
      </c>
    </row>
    <row r="5382" spans="1:11" x14ac:dyDescent="0.3">
      <c r="A5382" s="341">
        <v>43128.055555497682</v>
      </c>
      <c r="B5382" s="355">
        <v>35802.402000000002</v>
      </c>
      <c r="C5382" s="355">
        <f t="shared" si="83"/>
        <v>0.29300000000512227</v>
      </c>
      <c r="D5382" s="420">
        <f t="shared" si="84"/>
        <v>0.14650000000256114</v>
      </c>
      <c r="H5382" s="337"/>
      <c r="I5382" s="333"/>
      <c r="J5382" s="82">
        <v>41</v>
      </c>
      <c r="K5382" s="319">
        <v>2</v>
      </c>
    </row>
    <row r="5383" spans="1:11" x14ac:dyDescent="0.3">
      <c r="A5383" s="341">
        <v>43128.097222164353</v>
      </c>
      <c r="B5383" s="355">
        <v>35802.688999999998</v>
      </c>
      <c r="C5383" s="355">
        <f t="shared" si="83"/>
        <v>0.28699999999662396</v>
      </c>
      <c r="D5383" s="420">
        <f t="shared" si="84"/>
        <v>0.14349999999831198</v>
      </c>
      <c r="H5383" s="337"/>
      <c r="I5383" s="333"/>
      <c r="J5383" s="82">
        <v>42</v>
      </c>
      <c r="K5383" s="320">
        <v>3</v>
      </c>
    </row>
    <row r="5384" spans="1:11" x14ac:dyDescent="0.3">
      <c r="A5384" s="341">
        <v>43128.138888831018</v>
      </c>
      <c r="B5384" s="355">
        <v>35802.982000000004</v>
      </c>
      <c r="C5384" s="355">
        <f t="shared" si="83"/>
        <v>0.29300000000512227</v>
      </c>
      <c r="D5384" s="420">
        <f t="shared" si="84"/>
        <v>0.14650000000256114</v>
      </c>
      <c r="H5384" s="337"/>
      <c r="I5384" s="333"/>
      <c r="J5384" s="82">
        <v>43</v>
      </c>
      <c r="K5384" s="321">
        <v>4</v>
      </c>
    </row>
    <row r="5385" spans="1:11" x14ac:dyDescent="0.3">
      <c r="A5385" s="341">
        <v>43128.180555497682</v>
      </c>
      <c r="B5385" s="355">
        <v>35803.281999999999</v>
      </c>
      <c r="C5385" s="355">
        <f t="shared" si="83"/>
        <v>0.29999999999563443</v>
      </c>
      <c r="D5385" s="420">
        <f t="shared" si="84"/>
        <v>0.14999999999781721</v>
      </c>
      <c r="H5385" s="337"/>
      <c r="I5385" s="333"/>
      <c r="J5385" s="82">
        <v>44</v>
      </c>
      <c r="K5385" s="82">
        <v>1</v>
      </c>
    </row>
    <row r="5386" spans="1:11" x14ac:dyDescent="0.3">
      <c r="A5386" s="341">
        <v>43128.222222164353</v>
      </c>
      <c r="B5386" s="355">
        <v>35803.574000000001</v>
      </c>
      <c r="C5386" s="355">
        <f t="shared" si="83"/>
        <v>0.29200000000128057</v>
      </c>
      <c r="D5386" s="420">
        <f t="shared" si="84"/>
        <v>0.14600000000064028</v>
      </c>
      <c r="H5386" s="337"/>
      <c r="I5386" s="333"/>
      <c r="J5386" s="82">
        <v>45</v>
      </c>
      <c r="K5386" s="319">
        <v>2</v>
      </c>
    </row>
    <row r="5387" spans="1:11" x14ac:dyDescent="0.3">
      <c r="A5387" s="341">
        <v>43128.263888831018</v>
      </c>
      <c r="B5387" s="355">
        <v>35803.868000000002</v>
      </c>
      <c r="C5387" s="355">
        <f t="shared" si="83"/>
        <v>0.29400000000168802</v>
      </c>
      <c r="D5387" s="420">
        <f t="shared" si="84"/>
        <v>0.14700000000084401</v>
      </c>
      <c r="H5387" s="337"/>
      <c r="I5387" s="333"/>
      <c r="J5387" s="82">
        <v>46</v>
      </c>
      <c r="K5387" s="320">
        <v>3</v>
      </c>
    </row>
    <row r="5388" spans="1:11" x14ac:dyDescent="0.3">
      <c r="A5388" s="341">
        <v>43128.305555497682</v>
      </c>
      <c r="B5388" s="355">
        <v>35804.173000000003</v>
      </c>
      <c r="C5388" s="355">
        <f t="shared" si="83"/>
        <v>0.30500000000029104</v>
      </c>
      <c r="D5388" s="420">
        <f t="shared" si="84"/>
        <v>0.15250000000014552</v>
      </c>
      <c r="H5388" s="337"/>
      <c r="I5388" s="333"/>
      <c r="J5388" s="82">
        <v>47</v>
      </c>
      <c r="K5388" s="321">
        <v>4</v>
      </c>
    </row>
    <row r="5389" spans="1:11" x14ac:dyDescent="0.3">
      <c r="A5389" s="341">
        <v>43128.347222164353</v>
      </c>
      <c r="B5389" s="355">
        <v>35804.472999999998</v>
      </c>
      <c r="C5389" s="355">
        <f t="shared" si="83"/>
        <v>0.29999999999563443</v>
      </c>
      <c r="D5389" s="420">
        <f t="shared" si="84"/>
        <v>0.14999999999781721</v>
      </c>
      <c r="H5389" s="337"/>
      <c r="I5389" s="333"/>
      <c r="J5389" s="82">
        <v>48</v>
      </c>
      <c r="K5389" s="82">
        <v>1</v>
      </c>
    </row>
    <row r="5390" spans="1:11" x14ac:dyDescent="0.3">
      <c r="A5390" s="341">
        <v>43128.388888831018</v>
      </c>
      <c r="B5390" s="355">
        <v>35804.76</v>
      </c>
      <c r="C5390" s="355">
        <f t="shared" si="83"/>
        <v>0.28700000000389991</v>
      </c>
      <c r="D5390" s="420">
        <f t="shared" si="84"/>
        <v>0.14350000000194996</v>
      </c>
      <c r="H5390" s="337"/>
      <c r="I5390" s="333"/>
      <c r="J5390" s="82">
        <v>49</v>
      </c>
      <c r="K5390" s="319">
        <v>2</v>
      </c>
    </row>
    <row r="5391" spans="1:11" x14ac:dyDescent="0.3">
      <c r="A5391" s="341">
        <v>43128.430555497682</v>
      </c>
      <c r="B5391" s="355">
        <v>35805.057999999997</v>
      </c>
      <c r="C5391" s="355">
        <f t="shared" ref="C5391:C5517" si="85">B5391-B5390</f>
        <v>0.29799999999522697</v>
      </c>
      <c r="D5391" s="420">
        <f t="shared" si="84"/>
        <v>0.14899999999761349</v>
      </c>
      <c r="H5391" s="337"/>
      <c r="I5391" s="333"/>
      <c r="J5391" s="82">
        <v>50</v>
      </c>
      <c r="K5391" s="320">
        <v>3</v>
      </c>
    </row>
    <row r="5392" spans="1:11" x14ac:dyDescent="0.3">
      <c r="A5392" s="341">
        <v>43128.472222164353</v>
      </c>
      <c r="B5392" s="355">
        <v>35805.35</v>
      </c>
      <c r="C5392" s="355">
        <f t="shared" si="85"/>
        <v>0.29200000000128057</v>
      </c>
      <c r="D5392" s="420">
        <f t="shared" si="84"/>
        <v>0.14600000000064028</v>
      </c>
      <c r="H5392" s="337"/>
      <c r="I5392" s="333"/>
      <c r="J5392" s="82">
        <v>51</v>
      </c>
      <c r="K5392" s="321">
        <v>4</v>
      </c>
    </row>
    <row r="5393" spans="1:11" x14ac:dyDescent="0.3">
      <c r="A5393" s="341">
        <v>43128.513888831018</v>
      </c>
      <c r="B5393" s="355">
        <v>35805.637000000002</v>
      </c>
      <c r="C5393" s="355">
        <f t="shared" si="85"/>
        <v>0.28700000000389991</v>
      </c>
      <c r="D5393" s="420">
        <f t="shared" si="84"/>
        <v>0.14350000000194996</v>
      </c>
      <c r="H5393" s="337"/>
      <c r="I5393" s="333"/>
      <c r="J5393" s="82">
        <v>52</v>
      </c>
      <c r="K5393" s="82">
        <v>1</v>
      </c>
    </row>
    <row r="5394" spans="1:11" x14ac:dyDescent="0.3">
      <c r="A5394" s="341">
        <v>43128.555555497682</v>
      </c>
      <c r="B5394" s="355">
        <v>35805.923000000003</v>
      </c>
      <c r="C5394" s="355">
        <f t="shared" si="85"/>
        <v>0.28600000000005821</v>
      </c>
      <c r="D5394" s="420">
        <f t="shared" si="84"/>
        <v>0.1430000000000291</v>
      </c>
      <c r="H5394" s="337"/>
      <c r="I5394" s="333"/>
      <c r="J5394" s="82">
        <v>53</v>
      </c>
      <c r="K5394" s="319">
        <v>2</v>
      </c>
    </row>
    <row r="5395" spans="1:11" x14ac:dyDescent="0.3">
      <c r="A5395" s="341">
        <v>43128.597222164353</v>
      </c>
      <c r="B5395" s="355">
        <v>35806.220999999998</v>
      </c>
      <c r="C5395" s="355">
        <f t="shared" si="85"/>
        <v>0.29799999999522697</v>
      </c>
      <c r="D5395" s="420">
        <f t="shared" si="84"/>
        <v>0.14899999999761349</v>
      </c>
      <c r="H5395" s="337"/>
      <c r="I5395" s="333"/>
      <c r="J5395" s="82">
        <v>54</v>
      </c>
      <c r="K5395" s="320">
        <v>3</v>
      </c>
    </row>
    <row r="5396" spans="1:11" x14ac:dyDescent="0.3">
      <c r="A5396" s="341">
        <v>43128.638888831018</v>
      </c>
      <c r="B5396" s="355">
        <v>35806.504999999997</v>
      </c>
      <c r="C5396" s="355">
        <f t="shared" si="85"/>
        <v>0.28399999999965075</v>
      </c>
      <c r="D5396" s="420">
        <f t="shared" si="84"/>
        <v>0.14199999999982538</v>
      </c>
      <c r="H5396" s="337"/>
      <c r="I5396" s="333"/>
      <c r="J5396" s="82">
        <v>55</v>
      </c>
      <c r="K5396" s="321">
        <v>4</v>
      </c>
    </row>
    <row r="5397" spans="1:11" x14ac:dyDescent="0.3">
      <c r="A5397" s="341">
        <v>43128.680555497682</v>
      </c>
      <c r="B5397" s="355">
        <v>35806.785000000003</v>
      </c>
      <c r="C5397" s="355">
        <f t="shared" si="85"/>
        <v>0.2800000000061118</v>
      </c>
      <c r="D5397" s="420">
        <f t="shared" si="84"/>
        <v>0.1400000000030559</v>
      </c>
      <c r="H5397" s="337"/>
      <c r="I5397" s="333"/>
      <c r="J5397" s="82">
        <v>56</v>
      </c>
      <c r="K5397" s="82">
        <v>1</v>
      </c>
    </row>
    <row r="5398" spans="1:11" x14ac:dyDescent="0.3">
      <c r="A5398" s="341">
        <v>43128.722222164353</v>
      </c>
      <c r="B5398" s="355">
        <v>35807.080999999998</v>
      </c>
      <c r="C5398" s="355">
        <f t="shared" si="85"/>
        <v>0.29599999999481952</v>
      </c>
      <c r="D5398" s="420">
        <f t="shared" si="84"/>
        <v>0.14799999999740976</v>
      </c>
      <c r="H5398" s="337"/>
      <c r="I5398" s="333"/>
      <c r="J5398" s="82">
        <v>57</v>
      </c>
      <c r="K5398" s="319">
        <v>2</v>
      </c>
    </row>
    <row r="5399" spans="1:11" x14ac:dyDescent="0.3">
      <c r="A5399" s="341">
        <v>43128.763888831018</v>
      </c>
      <c r="B5399" s="355">
        <v>35807.372000000003</v>
      </c>
      <c r="C5399" s="355">
        <f t="shared" si="85"/>
        <v>0.29100000000471482</v>
      </c>
      <c r="D5399" s="420">
        <f t="shared" si="84"/>
        <v>0.14550000000235741</v>
      </c>
      <c r="H5399" s="337"/>
      <c r="I5399" s="333"/>
      <c r="J5399" s="82">
        <v>58</v>
      </c>
      <c r="K5399" s="320">
        <v>3</v>
      </c>
    </row>
    <row r="5400" spans="1:11" x14ac:dyDescent="0.3">
      <c r="A5400" s="341">
        <v>43128.805555497682</v>
      </c>
      <c r="B5400" s="355">
        <v>35807.652999999998</v>
      </c>
      <c r="C5400" s="355">
        <f t="shared" si="85"/>
        <v>0.28099999999540159</v>
      </c>
      <c r="D5400" s="420">
        <f t="shared" si="84"/>
        <v>0.1404999999977008</v>
      </c>
      <c r="H5400" s="337"/>
      <c r="I5400" s="333"/>
      <c r="J5400" s="82">
        <v>59</v>
      </c>
      <c r="K5400" s="321">
        <v>4</v>
      </c>
    </row>
    <row r="5401" spans="1:11" x14ac:dyDescent="0.3">
      <c r="A5401" s="341">
        <v>43128.847222164353</v>
      </c>
      <c r="B5401" s="355">
        <v>35807.94</v>
      </c>
      <c r="C5401" s="355">
        <f t="shared" si="85"/>
        <v>0.28700000000389991</v>
      </c>
      <c r="D5401" s="420">
        <f t="shared" si="84"/>
        <v>0.14350000000194996</v>
      </c>
      <c r="H5401" s="337"/>
      <c r="I5401" s="333"/>
      <c r="J5401" s="82">
        <v>60</v>
      </c>
      <c r="K5401" s="82">
        <v>1</v>
      </c>
    </row>
    <row r="5402" spans="1:11" x14ac:dyDescent="0.3">
      <c r="A5402" s="341">
        <v>43128.888888831018</v>
      </c>
      <c r="B5402" s="355">
        <v>35808.231</v>
      </c>
      <c r="C5402" s="355">
        <f t="shared" si="85"/>
        <v>0.29099999999743886</v>
      </c>
      <c r="D5402" s="420">
        <f t="shared" si="84"/>
        <v>0.14549999999871943</v>
      </c>
      <c r="H5402" s="337"/>
      <c r="I5402" s="333"/>
      <c r="J5402" s="82">
        <v>61</v>
      </c>
      <c r="K5402" s="319">
        <v>2</v>
      </c>
    </row>
    <row r="5403" spans="1:11" x14ac:dyDescent="0.3">
      <c r="A5403" s="341">
        <v>43128.930555497682</v>
      </c>
      <c r="B5403" s="355">
        <v>35808.519</v>
      </c>
      <c r="C5403" s="355">
        <f t="shared" si="85"/>
        <v>0.28800000000046566</v>
      </c>
      <c r="D5403" s="420">
        <f t="shared" si="84"/>
        <v>0.14400000000023283</v>
      </c>
      <c r="H5403" s="337"/>
      <c r="I5403" s="333"/>
      <c r="J5403" s="82">
        <v>62</v>
      </c>
      <c r="K5403" s="320">
        <v>3</v>
      </c>
    </row>
    <row r="5404" spans="1:11" x14ac:dyDescent="0.3">
      <c r="A5404" s="369">
        <v>43128.972222164353</v>
      </c>
      <c r="B5404" s="356">
        <v>35808.800999999999</v>
      </c>
      <c r="C5404" s="356">
        <f t="shared" si="85"/>
        <v>0.2819999999992433</v>
      </c>
      <c r="D5404" s="418">
        <f t="shared" si="84"/>
        <v>0.14099999999962165</v>
      </c>
      <c r="E5404" s="336">
        <f>SUM(C5381:C5404)*7.4805194805</f>
        <v>52.243948051787619</v>
      </c>
      <c r="F5404" s="324">
        <f>AVERAGE(D5381:D5404)</f>
        <v>0.1454999999999321</v>
      </c>
      <c r="G5404" s="324">
        <f>_xlfn.STDEV.S(D5381:D5404)</f>
        <v>3.2134229339360189E-3</v>
      </c>
      <c r="H5404" s="343"/>
      <c r="I5404" s="344">
        <f>AVERAGE(D5248:D5404)</f>
        <v>0.14580891719745112</v>
      </c>
      <c r="J5404" s="82">
        <v>63</v>
      </c>
      <c r="K5404" s="321">
        <v>4</v>
      </c>
    </row>
    <row r="5405" spans="1:11" x14ac:dyDescent="0.3">
      <c r="A5405" s="341">
        <v>43129.013888831018</v>
      </c>
      <c r="B5405" s="355">
        <v>35809.093999999997</v>
      </c>
      <c r="C5405" s="355">
        <f t="shared" si="85"/>
        <v>0.29299999999784632</v>
      </c>
      <c r="D5405" s="420">
        <f t="shared" si="84"/>
        <v>0.14649999999892316</v>
      </c>
      <c r="H5405" s="337"/>
      <c r="I5405" s="333"/>
      <c r="J5405" s="82">
        <v>64</v>
      </c>
      <c r="K5405" s="82">
        <v>1</v>
      </c>
    </row>
    <row r="5406" spans="1:11" x14ac:dyDescent="0.3">
      <c r="A5406" s="341">
        <v>43129.055555497682</v>
      </c>
      <c r="B5406" s="355">
        <v>35809.385000000002</v>
      </c>
      <c r="C5406" s="355">
        <f t="shared" si="85"/>
        <v>0.29100000000471482</v>
      </c>
      <c r="D5406" s="420">
        <f t="shared" si="84"/>
        <v>0.14550000000235741</v>
      </c>
      <c r="H5406" s="337"/>
      <c r="I5406" s="333"/>
      <c r="J5406" s="82">
        <v>65</v>
      </c>
      <c r="K5406" s="319">
        <v>2</v>
      </c>
    </row>
    <row r="5407" spans="1:11" x14ac:dyDescent="0.3">
      <c r="A5407" s="341">
        <v>43129.097222164353</v>
      </c>
      <c r="B5407" s="355">
        <v>35809.667999999998</v>
      </c>
      <c r="C5407" s="355">
        <f t="shared" si="85"/>
        <v>0.28299999999580905</v>
      </c>
      <c r="D5407" s="420">
        <f t="shared" si="84"/>
        <v>0.14149999999790452</v>
      </c>
      <c r="H5407" s="337"/>
      <c r="I5407" s="333"/>
      <c r="J5407" s="82">
        <v>66</v>
      </c>
      <c r="K5407" s="320">
        <v>3</v>
      </c>
    </row>
    <row r="5408" spans="1:11" x14ac:dyDescent="0.3">
      <c r="A5408" s="341">
        <v>43129.138888831018</v>
      </c>
      <c r="B5408" s="355">
        <v>35809.957999999999</v>
      </c>
      <c r="C5408" s="355">
        <f t="shared" si="85"/>
        <v>0.29000000000087311</v>
      </c>
      <c r="D5408" s="420">
        <f t="shared" si="84"/>
        <v>0.14500000000043656</v>
      </c>
      <c r="H5408" s="337"/>
      <c r="I5408" s="333"/>
      <c r="J5408" s="82">
        <v>67</v>
      </c>
      <c r="K5408" s="321">
        <v>4</v>
      </c>
    </row>
    <row r="5409" spans="1:11" x14ac:dyDescent="0.3">
      <c r="A5409" s="341">
        <v>43129.180555497682</v>
      </c>
      <c r="B5409" s="355">
        <v>35810.258000000002</v>
      </c>
      <c r="C5409" s="355">
        <f t="shared" si="85"/>
        <v>0.30000000000291038</v>
      </c>
      <c r="D5409" s="420">
        <f t="shared" si="84"/>
        <v>0.15000000000145519</v>
      </c>
      <c r="H5409" s="337"/>
      <c r="I5409" s="333"/>
      <c r="J5409" s="82">
        <v>68</v>
      </c>
      <c r="K5409" s="82">
        <v>1</v>
      </c>
    </row>
    <row r="5410" spans="1:11" x14ac:dyDescent="0.3">
      <c r="A5410" s="341">
        <v>43129.222222164353</v>
      </c>
      <c r="B5410" s="355">
        <v>35810.552000000003</v>
      </c>
      <c r="C5410" s="355">
        <f t="shared" si="85"/>
        <v>0.29400000000168802</v>
      </c>
      <c r="D5410" s="420">
        <f t="shared" si="84"/>
        <v>0.14700000000084401</v>
      </c>
      <c r="H5410" s="337"/>
      <c r="I5410" s="333"/>
      <c r="J5410" s="82">
        <v>69</v>
      </c>
      <c r="K5410" s="319">
        <v>2</v>
      </c>
    </row>
    <row r="5411" spans="1:11" x14ac:dyDescent="0.3">
      <c r="A5411" s="341">
        <v>43129.263888831018</v>
      </c>
      <c r="B5411" s="355">
        <v>35810.839999999997</v>
      </c>
      <c r="C5411" s="355">
        <f t="shared" si="85"/>
        <v>0.2879999999931897</v>
      </c>
      <c r="D5411" s="420">
        <f t="shared" si="84"/>
        <v>0.14399999999659485</v>
      </c>
      <c r="H5411" s="337"/>
      <c r="I5411" s="333"/>
      <c r="J5411" s="82">
        <v>70</v>
      </c>
      <c r="K5411" s="320">
        <v>3</v>
      </c>
    </row>
    <row r="5412" spans="1:11" x14ac:dyDescent="0.3">
      <c r="A5412" s="341">
        <v>43129.305555497682</v>
      </c>
      <c r="B5412" s="355">
        <v>35811.14</v>
      </c>
      <c r="C5412" s="355">
        <f t="shared" si="85"/>
        <v>0.30000000000291038</v>
      </c>
      <c r="D5412" s="420">
        <f t="shared" si="84"/>
        <v>0.15000000000145519</v>
      </c>
      <c r="H5412" s="337"/>
      <c r="I5412" s="333"/>
      <c r="J5412" s="82">
        <v>71</v>
      </c>
      <c r="K5412" s="321">
        <v>4</v>
      </c>
    </row>
    <row r="5413" spans="1:11" x14ac:dyDescent="0.3">
      <c r="A5413" s="341">
        <v>43129.347222164353</v>
      </c>
      <c r="B5413" s="355">
        <v>35811.434000000001</v>
      </c>
      <c r="C5413" s="355">
        <f t="shared" si="85"/>
        <v>0.29400000000168802</v>
      </c>
      <c r="D5413" s="420">
        <f t="shared" si="84"/>
        <v>0.14700000000084401</v>
      </c>
      <c r="H5413" s="337"/>
      <c r="I5413" s="333"/>
      <c r="J5413" s="82">
        <v>72</v>
      </c>
      <c r="K5413" s="82">
        <v>1</v>
      </c>
    </row>
    <row r="5414" spans="1:11" x14ac:dyDescent="0.3">
      <c r="A5414" s="341">
        <v>43129.388888831018</v>
      </c>
      <c r="B5414" s="355">
        <v>35811.722000000002</v>
      </c>
      <c r="C5414" s="355">
        <f t="shared" si="85"/>
        <v>0.28800000000046566</v>
      </c>
      <c r="D5414" s="420">
        <f t="shared" si="84"/>
        <v>0.14400000000023283</v>
      </c>
      <c r="H5414" s="337"/>
      <c r="I5414" s="333"/>
      <c r="J5414" s="82">
        <v>73</v>
      </c>
      <c r="K5414" s="319">
        <v>2</v>
      </c>
    </row>
    <row r="5415" spans="1:11" x14ac:dyDescent="0.3">
      <c r="A5415" s="341">
        <v>43129.430555497682</v>
      </c>
      <c r="B5415" s="355">
        <v>35812.019999999997</v>
      </c>
      <c r="C5415" s="355">
        <f t="shared" si="85"/>
        <v>0.29799999999522697</v>
      </c>
      <c r="D5415" s="420">
        <f t="shared" si="84"/>
        <v>0.14899999999761349</v>
      </c>
      <c r="H5415" s="337"/>
      <c r="I5415" s="333"/>
      <c r="J5415" s="82">
        <v>74</v>
      </c>
      <c r="K5415" s="320">
        <v>3</v>
      </c>
    </row>
    <row r="5416" spans="1:11" x14ac:dyDescent="0.3">
      <c r="A5416" s="341">
        <v>43129.472222164353</v>
      </c>
      <c r="B5416" s="355">
        <v>35812.319000000003</v>
      </c>
      <c r="C5416" s="355">
        <f t="shared" si="85"/>
        <v>0.29900000000634464</v>
      </c>
      <c r="D5416" s="420">
        <f t="shared" si="84"/>
        <v>0.14950000000317232</v>
      </c>
      <c r="H5416" s="337"/>
      <c r="I5416" s="333"/>
      <c r="J5416" s="82">
        <v>75</v>
      </c>
      <c r="K5416" s="321">
        <v>4</v>
      </c>
    </row>
    <row r="5417" spans="1:11" x14ac:dyDescent="0.3">
      <c r="A5417" s="341">
        <v>43129.513888831018</v>
      </c>
      <c r="B5417" s="355">
        <v>35812.608</v>
      </c>
      <c r="C5417" s="355">
        <f t="shared" si="85"/>
        <v>0.28899999999703141</v>
      </c>
      <c r="D5417" s="420">
        <f t="shared" si="84"/>
        <v>0.1444999999985157</v>
      </c>
      <c r="H5417" s="337"/>
      <c r="I5417" s="333"/>
      <c r="J5417" s="82">
        <v>76</v>
      </c>
      <c r="K5417" s="82">
        <v>1</v>
      </c>
    </row>
    <row r="5418" spans="1:11" x14ac:dyDescent="0.3">
      <c r="A5418" s="341">
        <v>43129.555555497682</v>
      </c>
      <c r="B5418" s="355">
        <v>35812.896999999997</v>
      </c>
      <c r="C5418" s="355">
        <f t="shared" si="85"/>
        <v>0.28899999999703141</v>
      </c>
      <c r="D5418" s="420">
        <f t="shared" si="84"/>
        <v>0.1444999999985157</v>
      </c>
      <c r="H5418" s="337"/>
      <c r="I5418" s="333"/>
      <c r="J5418" s="82">
        <v>77</v>
      </c>
      <c r="K5418" s="319">
        <v>2</v>
      </c>
    </row>
    <row r="5419" spans="1:11" x14ac:dyDescent="0.3">
      <c r="A5419" s="341">
        <v>43129.597222164353</v>
      </c>
      <c r="B5419" s="355">
        <v>35813.199000000001</v>
      </c>
      <c r="C5419" s="355">
        <f t="shared" si="85"/>
        <v>0.30200000000331784</v>
      </c>
      <c r="D5419" s="420">
        <f t="shared" si="84"/>
        <v>0.15100000000165892</v>
      </c>
      <c r="H5419" s="337"/>
      <c r="I5419" s="333"/>
      <c r="J5419" s="82">
        <v>78</v>
      </c>
      <c r="K5419" s="320">
        <v>3</v>
      </c>
    </row>
    <row r="5420" spans="1:11" x14ac:dyDescent="0.3">
      <c r="A5420" s="341">
        <v>43129.638888831018</v>
      </c>
      <c r="B5420" s="355">
        <v>35813.49</v>
      </c>
      <c r="C5420" s="355">
        <f t="shared" si="85"/>
        <v>0.29099999999743886</v>
      </c>
      <c r="D5420" s="420">
        <f t="shared" si="84"/>
        <v>0.14549999999871943</v>
      </c>
      <c r="H5420" s="337"/>
      <c r="I5420" s="333"/>
      <c r="J5420" s="82">
        <v>79</v>
      </c>
      <c r="K5420" s="321">
        <v>4</v>
      </c>
    </row>
    <row r="5421" spans="1:11" x14ac:dyDescent="0.3">
      <c r="A5421" s="341">
        <v>43129.680555497682</v>
      </c>
      <c r="B5421" s="355">
        <v>35813.773999999998</v>
      </c>
      <c r="C5421" s="355">
        <f t="shared" si="85"/>
        <v>0.28399999999965075</v>
      </c>
      <c r="D5421" s="420">
        <f t="shared" si="84"/>
        <v>0.14199999999982538</v>
      </c>
      <c r="H5421" s="337"/>
      <c r="I5421" s="333"/>
      <c r="J5421" s="82">
        <v>80</v>
      </c>
      <c r="K5421" s="82">
        <v>1</v>
      </c>
    </row>
    <row r="5422" spans="1:11" x14ac:dyDescent="0.3">
      <c r="A5422" s="341">
        <v>43129.722222164353</v>
      </c>
      <c r="B5422" s="355">
        <v>35814.072</v>
      </c>
      <c r="C5422" s="355">
        <f t="shared" si="85"/>
        <v>0.29800000000250293</v>
      </c>
      <c r="D5422" s="420">
        <f t="shared" si="84"/>
        <v>0.14900000000125146</v>
      </c>
      <c r="H5422" s="337"/>
      <c r="I5422" s="333"/>
      <c r="J5422" s="82">
        <v>81</v>
      </c>
      <c r="K5422" s="319">
        <v>2</v>
      </c>
    </row>
    <row r="5423" spans="1:11" x14ac:dyDescent="0.3">
      <c r="A5423" s="341">
        <v>43129.763888831018</v>
      </c>
      <c r="B5423" s="355">
        <v>35814.364999999998</v>
      </c>
      <c r="C5423" s="355">
        <f t="shared" si="85"/>
        <v>0.29299999999784632</v>
      </c>
      <c r="D5423" s="420">
        <f t="shared" si="84"/>
        <v>0.14649999999892316</v>
      </c>
      <c r="H5423" s="337"/>
      <c r="I5423" s="333"/>
      <c r="J5423" s="82">
        <v>82</v>
      </c>
      <c r="K5423" s="320">
        <v>3</v>
      </c>
    </row>
    <row r="5424" spans="1:11" x14ac:dyDescent="0.3">
      <c r="A5424" s="341">
        <v>43129.805555497682</v>
      </c>
      <c r="B5424" s="355">
        <v>35814.648000000001</v>
      </c>
      <c r="C5424" s="355">
        <f t="shared" si="85"/>
        <v>0.28300000000308501</v>
      </c>
      <c r="D5424" s="420">
        <f t="shared" si="84"/>
        <v>0.1415000000015425</v>
      </c>
      <c r="H5424" s="337"/>
      <c r="I5424" s="333"/>
      <c r="J5424" s="82">
        <v>83</v>
      </c>
      <c r="K5424" s="321">
        <v>4</v>
      </c>
    </row>
    <row r="5425" spans="1:12" x14ac:dyDescent="0.3">
      <c r="A5425" s="341">
        <v>43129.847222164353</v>
      </c>
      <c r="B5425" s="355">
        <v>35814.932000000001</v>
      </c>
      <c r="C5425" s="355">
        <f t="shared" si="85"/>
        <v>0.28399999999965075</v>
      </c>
      <c r="D5425" s="420">
        <f t="shared" si="84"/>
        <v>0.14199999999982538</v>
      </c>
      <c r="H5425" s="337"/>
      <c r="I5425" s="333"/>
      <c r="J5425" s="82">
        <v>84</v>
      </c>
      <c r="K5425" s="82">
        <v>1</v>
      </c>
    </row>
    <row r="5426" spans="1:12" x14ac:dyDescent="0.3">
      <c r="A5426" s="341">
        <v>43129.888888831018</v>
      </c>
      <c r="B5426" s="355">
        <v>35815.222999999998</v>
      </c>
      <c r="C5426" s="355">
        <f t="shared" si="85"/>
        <v>0.29099999999743886</v>
      </c>
      <c r="D5426" s="420">
        <f t="shared" si="84"/>
        <v>0.14549999999871943</v>
      </c>
      <c r="H5426" s="337"/>
      <c r="I5426" s="333"/>
      <c r="J5426" s="82">
        <v>85</v>
      </c>
      <c r="K5426" s="319">
        <v>2</v>
      </c>
    </row>
    <row r="5427" spans="1:12" x14ac:dyDescent="0.3">
      <c r="A5427" s="341">
        <v>43129.930555497682</v>
      </c>
      <c r="B5427" s="355">
        <v>35815.51</v>
      </c>
      <c r="C5427" s="355">
        <f t="shared" si="85"/>
        <v>0.28700000000389991</v>
      </c>
      <c r="D5427" s="420">
        <f t="shared" si="84"/>
        <v>0.14350000000194996</v>
      </c>
      <c r="H5427" s="337"/>
      <c r="I5427" s="333"/>
      <c r="J5427" s="82">
        <v>86</v>
      </c>
      <c r="K5427" s="320">
        <v>3</v>
      </c>
    </row>
    <row r="5428" spans="1:12" x14ac:dyDescent="0.3">
      <c r="A5428" s="341">
        <v>43129.972222164353</v>
      </c>
      <c r="B5428" s="355">
        <v>35815.786999999997</v>
      </c>
      <c r="C5428" s="355">
        <f t="shared" si="85"/>
        <v>0.27699999999458669</v>
      </c>
      <c r="D5428" s="420">
        <f t="shared" si="84"/>
        <v>0.13849999999729334</v>
      </c>
      <c r="E5428" s="336">
        <f>SUM(C5405:C5428)*7.4805194805</f>
        <v>52.258909090751665</v>
      </c>
      <c r="F5428" s="324">
        <f>AVERAGE(D5405:D5428)</f>
        <v>0.14554166666660726</v>
      </c>
      <c r="G5428" s="324">
        <f>_xlfn.STDEV.S(D5405:D5428)</f>
        <v>3.1893732071150926E-3</v>
      </c>
      <c r="H5428" s="337"/>
      <c r="I5428" s="333"/>
      <c r="J5428" s="82">
        <v>87</v>
      </c>
      <c r="K5428" s="321">
        <v>4</v>
      </c>
    </row>
    <row r="5429" spans="1:12" x14ac:dyDescent="0.3">
      <c r="A5429" s="341">
        <v>43130.013888831018</v>
      </c>
      <c r="B5429" s="355">
        <v>35816.080000000002</v>
      </c>
      <c r="C5429" s="355">
        <f t="shared" si="85"/>
        <v>0.29300000000512227</v>
      </c>
      <c r="D5429" s="420">
        <f t="shared" si="84"/>
        <v>0.14650000000256114</v>
      </c>
      <c r="H5429" s="337"/>
      <c r="I5429" s="333"/>
      <c r="J5429" s="82">
        <v>88</v>
      </c>
      <c r="K5429" s="82">
        <v>1</v>
      </c>
    </row>
    <row r="5430" spans="1:12" x14ac:dyDescent="0.3">
      <c r="A5430" s="341">
        <v>43130.055555497682</v>
      </c>
      <c r="B5430" s="355">
        <v>35816.372000000003</v>
      </c>
      <c r="C5430" s="355">
        <f t="shared" si="85"/>
        <v>0.29200000000128057</v>
      </c>
      <c r="D5430" s="420">
        <f t="shared" si="84"/>
        <v>0.14600000000064028</v>
      </c>
      <c r="H5430" s="337"/>
      <c r="I5430" s="333"/>
      <c r="J5430" s="82">
        <v>89</v>
      </c>
      <c r="K5430" s="319">
        <v>2</v>
      </c>
    </row>
    <row r="5431" spans="1:12" x14ac:dyDescent="0.3">
      <c r="A5431" s="341">
        <v>43130.097222164353</v>
      </c>
      <c r="B5431" s="355">
        <v>35816.659</v>
      </c>
      <c r="C5431" s="355">
        <f t="shared" si="85"/>
        <v>0.28699999999662396</v>
      </c>
      <c r="D5431" s="420">
        <f t="shared" si="84"/>
        <v>0.14349999999831198</v>
      </c>
      <c r="H5431" s="337"/>
      <c r="I5431" s="333"/>
      <c r="J5431" s="82">
        <v>90</v>
      </c>
      <c r="K5431" s="320">
        <v>3</v>
      </c>
    </row>
    <row r="5432" spans="1:12" x14ac:dyDescent="0.3">
      <c r="A5432" s="341">
        <v>43130.138888831018</v>
      </c>
      <c r="B5432" s="355">
        <v>35816.951999999997</v>
      </c>
      <c r="C5432" s="355">
        <f t="shared" si="85"/>
        <v>0.29299999999784632</v>
      </c>
      <c r="D5432" s="420">
        <f t="shared" si="84"/>
        <v>0.14649999999892316</v>
      </c>
      <c r="H5432" s="337"/>
      <c r="I5432" s="333"/>
      <c r="J5432" s="82">
        <v>91</v>
      </c>
      <c r="K5432" s="321">
        <v>4</v>
      </c>
    </row>
    <row r="5433" spans="1:12" x14ac:dyDescent="0.3">
      <c r="A5433" s="341">
        <v>43130.180555497682</v>
      </c>
      <c r="B5433" s="355">
        <v>35817.249000000003</v>
      </c>
      <c r="C5433" s="355">
        <f t="shared" si="85"/>
        <v>0.29700000000593718</v>
      </c>
      <c r="D5433" s="420">
        <f t="shared" si="84"/>
        <v>0.14850000000296859</v>
      </c>
      <c r="H5433" s="337"/>
      <c r="I5433" s="333"/>
      <c r="J5433" s="82">
        <v>92</v>
      </c>
      <c r="K5433" s="82">
        <v>1</v>
      </c>
    </row>
    <row r="5434" spans="1:12" x14ac:dyDescent="0.3">
      <c r="A5434" s="341">
        <v>43130.222222164353</v>
      </c>
      <c r="B5434" s="355">
        <v>35817.54</v>
      </c>
      <c r="C5434" s="355">
        <f t="shared" si="85"/>
        <v>0.29099999999743886</v>
      </c>
      <c r="D5434" s="420">
        <f t="shared" si="84"/>
        <v>0.14549999999871943</v>
      </c>
      <c r="H5434" s="337"/>
      <c r="I5434" s="333"/>
      <c r="J5434" s="82">
        <v>93</v>
      </c>
      <c r="K5434" s="319">
        <v>2</v>
      </c>
    </row>
    <row r="5435" spans="1:12" x14ac:dyDescent="0.3">
      <c r="A5435" s="341">
        <v>43130.263888831018</v>
      </c>
      <c r="B5435" s="355">
        <v>35817.828999999998</v>
      </c>
      <c r="C5435" s="355">
        <f t="shared" si="85"/>
        <v>0.28899999999703141</v>
      </c>
      <c r="D5435" s="420">
        <f t="shared" si="84"/>
        <v>0.1444999999985157</v>
      </c>
      <c r="H5435" s="337"/>
      <c r="I5435" s="333"/>
      <c r="J5435" s="82">
        <v>94</v>
      </c>
      <c r="K5435" s="320">
        <v>3</v>
      </c>
    </row>
    <row r="5436" spans="1:12" x14ac:dyDescent="0.3">
      <c r="A5436" s="341">
        <v>43130.305555497682</v>
      </c>
      <c r="B5436" s="355">
        <v>35818.131999999998</v>
      </c>
      <c r="C5436" s="355">
        <f t="shared" si="85"/>
        <v>0.30299999999988358</v>
      </c>
      <c r="D5436" s="420">
        <f t="shared" si="84"/>
        <v>0.15149999999994179</v>
      </c>
      <c r="H5436" s="337"/>
      <c r="I5436" s="333"/>
      <c r="J5436" s="82">
        <v>95</v>
      </c>
      <c r="K5436" s="321">
        <v>4</v>
      </c>
    </row>
    <row r="5437" spans="1:12" x14ac:dyDescent="0.3">
      <c r="A5437" s="341">
        <v>43130.347222164353</v>
      </c>
      <c r="B5437" s="355">
        <v>35818.428999999996</v>
      </c>
      <c r="C5437" s="355">
        <f t="shared" si="85"/>
        <v>0.29699999999866122</v>
      </c>
      <c r="D5437" s="420">
        <f t="shared" si="84"/>
        <v>0.14849999999933061</v>
      </c>
      <c r="H5437" s="337"/>
      <c r="I5437" s="333"/>
      <c r="J5437" s="82">
        <v>96</v>
      </c>
      <c r="K5437" s="82">
        <v>1</v>
      </c>
    </row>
    <row r="5438" spans="1:12" x14ac:dyDescent="0.3">
      <c r="A5438" s="341">
        <v>43130.381249999999</v>
      </c>
      <c r="B5438" s="355">
        <v>35818.718999999997</v>
      </c>
      <c r="C5438" s="355">
        <f t="shared" si="85"/>
        <v>0.29000000000087311</v>
      </c>
      <c r="D5438" s="420">
        <f t="shared" si="84"/>
        <v>0.14500000000043656</v>
      </c>
      <c r="H5438" s="337"/>
      <c r="I5438" s="333"/>
      <c r="J5438" s="82">
        <v>1</v>
      </c>
      <c r="K5438" s="319">
        <v>2</v>
      </c>
      <c r="L5438" s="345" t="s">
        <v>313</v>
      </c>
    </row>
    <row r="5439" spans="1:12" x14ac:dyDescent="0.3">
      <c r="A5439" s="341">
        <v>43130.42291666667</v>
      </c>
      <c r="B5439" s="355">
        <v>35819.014999999999</v>
      </c>
      <c r="C5439" s="355">
        <f t="shared" si="85"/>
        <v>0.29600000000209548</v>
      </c>
      <c r="D5439" s="420">
        <f t="shared" si="84"/>
        <v>0.14800000000104774</v>
      </c>
      <c r="H5439" s="337"/>
      <c r="I5439" s="333"/>
      <c r="J5439" s="82">
        <v>2</v>
      </c>
      <c r="K5439" s="320">
        <v>3</v>
      </c>
    </row>
    <row r="5440" spans="1:12" x14ac:dyDescent="0.3">
      <c r="A5440" s="341">
        <v>43130.464583333334</v>
      </c>
      <c r="B5440" s="355">
        <v>35819.311999999998</v>
      </c>
      <c r="C5440" s="355">
        <f t="shared" si="85"/>
        <v>0.29699999999866122</v>
      </c>
      <c r="D5440" s="420">
        <f t="shared" si="84"/>
        <v>0.14849999999933061</v>
      </c>
      <c r="H5440" s="337"/>
      <c r="I5440" s="333"/>
      <c r="J5440" s="82">
        <v>3</v>
      </c>
      <c r="K5440" s="321">
        <v>4</v>
      </c>
    </row>
    <row r="5441" spans="1:11" x14ac:dyDescent="0.3">
      <c r="A5441" s="341">
        <v>43130.506249999999</v>
      </c>
      <c r="B5441" s="355">
        <v>35819.601999999999</v>
      </c>
      <c r="C5441" s="355">
        <f t="shared" si="85"/>
        <v>0.29000000000087311</v>
      </c>
      <c r="D5441" s="420">
        <f t="shared" si="84"/>
        <v>0.14500000000043656</v>
      </c>
      <c r="H5441" s="337"/>
      <c r="I5441" s="333"/>
      <c r="J5441" s="82">
        <v>4</v>
      </c>
      <c r="K5441" s="82">
        <v>1</v>
      </c>
    </row>
    <row r="5442" spans="1:11" x14ac:dyDescent="0.3">
      <c r="A5442" s="341">
        <v>43130.54791666667</v>
      </c>
      <c r="B5442" s="355">
        <v>35819.896999999997</v>
      </c>
      <c r="C5442" s="355">
        <f t="shared" si="85"/>
        <v>0.29499999999825377</v>
      </c>
      <c r="D5442" s="420">
        <f t="shared" si="84"/>
        <v>0.14749999999912689</v>
      </c>
      <c r="H5442" s="337"/>
      <c r="I5442" s="333"/>
      <c r="J5442" s="82">
        <v>5</v>
      </c>
      <c r="K5442" s="319">
        <v>2</v>
      </c>
    </row>
    <row r="5443" spans="1:11" x14ac:dyDescent="0.3">
      <c r="A5443" s="341">
        <v>43130.589583333334</v>
      </c>
      <c r="B5443" s="355">
        <v>35820.195</v>
      </c>
      <c r="C5443" s="355">
        <f t="shared" si="85"/>
        <v>0.29800000000250293</v>
      </c>
      <c r="D5443" s="420">
        <f t="shared" si="84"/>
        <v>0.14900000000125146</v>
      </c>
      <c r="H5443" s="337"/>
      <c r="I5443" s="333"/>
      <c r="J5443" s="82">
        <v>6</v>
      </c>
      <c r="K5443" s="320">
        <v>3</v>
      </c>
    </row>
    <row r="5444" spans="1:11" x14ac:dyDescent="0.3">
      <c r="A5444" s="341">
        <v>43130.631249999999</v>
      </c>
      <c r="B5444" s="355">
        <v>35820.483</v>
      </c>
      <c r="C5444" s="355">
        <f t="shared" si="85"/>
        <v>0.28800000000046566</v>
      </c>
      <c r="D5444" s="420">
        <f t="shared" si="84"/>
        <v>0.14400000000023283</v>
      </c>
      <c r="H5444" s="337"/>
      <c r="I5444" s="333"/>
      <c r="J5444" s="82">
        <v>7</v>
      </c>
      <c r="K5444" s="321">
        <v>4</v>
      </c>
    </row>
    <row r="5445" spans="1:11" x14ac:dyDescent="0.3">
      <c r="A5445" s="341">
        <v>43130.67291666667</v>
      </c>
      <c r="B5445" s="355">
        <v>35820.767999999996</v>
      </c>
      <c r="C5445" s="355">
        <f t="shared" si="85"/>
        <v>0.2849999999962165</v>
      </c>
      <c r="D5445" s="420">
        <f t="shared" si="84"/>
        <v>0.14249999999810825</v>
      </c>
      <c r="H5445" s="337"/>
      <c r="I5445" s="333"/>
      <c r="J5445" s="82">
        <v>8</v>
      </c>
      <c r="K5445" s="82">
        <v>1</v>
      </c>
    </row>
    <row r="5446" spans="1:11" x14ac:dyDescent="0.3">
      <c r="A5446" s="341">
        <v>43130.714583333334</v>
      </c>
      <c r="B5446" s="355">
        <v>35821.061999999998</v>
      </c>
      <c r="C5446" s="355">
        <f t="shared" si="85"/>
        <v>0.29400000000168802</v>
      </c>
      <c r="D5446" s="420">
        <f t="shared" si="84"/>
        <v>0.14700000000084401</v>
      </c>
      <c r="H5446" s="337"/>
      <c r="I5446" s="333"/>
      <c r="J5446" s="82">
        <v>9</v>
      </c>
      <c r="K5446" s="319">
        <v>2</v>
      </c>
    </row>
    <row r="5447" spans="1:11" x14ac:dyDescent="0.3">
      <c r="A5447" s="341">
        <v>43130.756249999999</v>
      </c>
      <c r="B5447" s="355">
        <v>35821.357000000004</v>
      </c>
      <c r="C5447" s="355">
        <f t="shared" si="85"/>
        <v>0.29500000000552973</v>
      </c>
      <c r="D5447" s="420">
        <f t="shared" si="84"/>
        <v>0.14750000000276486</v>
      </c>
      <c r="H5447" s="337"/>
      <c r="I5447" s="333"/>
      <c r="J5447" s="82">
        <v>10</v>
      </c>
      <c r="K5447" s="320">
        <v>3</v>
      </c>
    </row>
    <row r="5448" spans="1:11" x14ac:dyDescent="0.3">
      <c r="A5448" s="341">
        <v>43130.79791666667</v>
      </c>
      <c r="B5448" s="355">
        <v>35821.635999999999</v>
      </c>
      <c r="C5448" s="355">
        <f t="shared" si="85"/>
        <v>0.27899999999499414</v>
      </c>
      <c r="D5448" s="420">
        <f t="shared" si="84"/>
        <v>0.13949999999749707</v>
      </c>
      <c r="H5448" s="337"/>
      <c r="I5448" s="333"/>
      <c r="J5448" s="82">
        <v>11</v>
      </c>
      <c r="K5448" s="321">
        <v>4</v>
      </c>
    </row>
    <row r="5449" spans="1:11" x14ac:dyDescent="0.3">
      <c r="A5449" s="341">
        <v>43130.839583333334</v>
      </c>
      <c r="B5449" s="355">
        <v>35821.919000000002</v>
      </c>
      <c r="C5449" s="355">
        <f t="shared" si="85"/>
        <v>0.28300000000308501</v>
      </c>
      <c r="D5449" s="420">
        <f t="shared" si="84"/>
        <v>0.1415000000015425</v>
      </c>
      <c r="H5449" s="337"/>
      <c r="I5449" s="333"/>
      <c r="J5449" s="82">
        <v>12</v>
      </c>
      <c r="K5449" s="82">
        <v>1</v>
      </c>
    </row>
    <row r="5450" spans="1:11" x14ac:dyDescent="0.3">
      <c r="A5450" s="341">
        <v>43130.881249999999</v>
      </c>
      <c r="B5450" s="355">
        <v>35822.21</v>
      </c>
      <c r="C5450" s="355">
        <f t="shared" si="85"/>
        <v>0.29099999999743886</v>
      </c>
      <c r="D5450" s="420">
        <f t="shared" si="84"/>
        <v>0.14549999999871943</v>
      </c>
      <c r="H5450" s="337"/>
      <c r="I5450" s="333"/>
      <c r="J5450" s="82">
        <v>13</v>
      </c>
      <c r="K5450" s="319">
        <v>2</v>
      </c>
    </row>
    <row r="5451" spans="1:11" x14ac:dyDescent="0.3">
      <c r="A5451" s="341">
        <v>43130.92291666667</v>
      </c>
      <c r="B5451" s="355">
        <v>35822.495000000003</v>
      </c>
      <c r="C5451" s="355">
        <f t="shared" si="85"/>
        <v>0.28500000000349246</v>
      </c>
      <c r="D5451" s="420">
        <f t="shared" si="84"/>
        <v>0.14250000000174623</v>
      </c>
      <c r="H5451" s="337"/>
      <c r="I5451" s="333"/>
      <c r="J5451" s="82">
        <v>14</v>
      </c>
      <c r="K5451" s="320">
        <v>3</v>
      </c>
    </row>
    <row r="5452" spans="1:11" x14ac:dyDescent="0.3">
      <c r="A5452" s="341">
        <v>43130.964583333334</v>
      </c>
      <c r="B5452" s="355">
        <v>35822.771000000001</v>
      </c>
      <c r="C5452" s="355">
        <f t="shared" si="85"/>
        <v>0.27599999999802094</v>
      </c>
      <c r="D5452" s="420">
        <f t="shared" si="84"/>
        <v>0.13799999999901047</v>
      </c>
      <c r="E5452" s="336">
        <f>SUM(C5429:C5452)*7.4805194805</f>
        <v>52.243948051842047</v>
      </c>
      <c r="F5452" s="324">
        <f>AVERAGE(D5429:D5452)</f>
        <v>0.14550000000008367</v>
      </c>
      <c r="G5452" s="324">
        <f>_xlfn.STDEV.S(D5429:D5452)</f>
        <v>3.148498607537771E-3</v>
      </c>
      <c r="H5452" s="337"/>
      <c r="I5452" s="333"/>
      <c r="J5452" s="82">
        <v>15</v>
      </c>
      <c r="K5452" s="321">
        <v>4</v>
      </c>
    </row>
    <row r="5453" spans="1:11" x14ac:dyDescent="0.3">
      <c r="A5453" s="341">
        <v>43131.006249999999</v>
      </c>
      <c r="B5453" s="355">
        <v>35823.061999999998</v>
      </c>
      <c r="C5453" s="355">
        <f t="shared" si="85"/>
        <v>0.29099999999743886</v>
      </c>
      <c r="D5453" s="420">
        <f t="shared" si="84"/>
        <v>0.14549999999871943</v>
      </c>
      <c r="H5453" s="337"/>
      <c r="I5453" s="333"/>
      <c r="J5453" s="82">
        <v>16</v>
      </c>
      <c r="K5453" s="82">
        <v>1</v>
      </c>
    </row>
    <row r="5454" spans="1:11" x14ac:dyDescent="0.3">
      <c r="A5454" s="341">
        <v>43131.04791666667</v>
      </c>
      <c r="B5454" s="355">
        <v>35823.353000000003</v>
      </c>
      <c r="C5454" s="355">
        <f t="shared" si="85"/>
        <v>0.29100000000471482</v>
      </c>
      <c r="D5454" s="420">
        <f t="shared" si="84"/>
        <v>0.14550000000235741</v>
      </c>
      <c r="H5454" s="337"/>
      <c r="I5454" s="333"/>
      <c r="J5454" s="82">
        <v>17</v>
      </c>
      <c r="K5454" s="319">
        <v>2</v>
      </c>
    </row>
    <row r="5455" spans="1:11" x14ac:dyDescent="0.3">
      <c r="A5455" s="341">
        <v>43131.089583333334</v>
      </c>
      <c r="B5455" s="355">
        <v>35823.637000000002</v>
      </c>
      <c r="C5455" s="355">
        <f t="shared" si="85"/>
        <v>0.28399999999965075</v>
      </c>
      <c r="D5455" s="420">
        <f t="shared" si="84"/>
        <v>0.14199999999982538</v>
      </c>
      <c r="H5455" s="337"/>
      <c r="I5455" s="333"/>
      <c r="J5455" s="82">
        <v>18</v>
      </c>
      <c r="K5455" s="320">
        <v>3</v>
      </c>
    </row>
    <row r="5456" spans="1:11" x14ac:dyDescent="0.3">
      <c r="A5456" s="341">
        <v>43131.131249999999</v>
      </c>
      <c r="B5456" s="355">
        <v>35823.921999999999</v>
      </c>
      <c r="C5456" s="355">
        <f t="shared" si="85"/>
        <v>0.2849999999962165</v>
      </c>
      <c r="D5456" s="420">
        <f t="shared" si="84"/>
        <v>0.14249999999810825</v>
      </c>
      <c r="H5456" s="337"/>
      <c r="I5456" s="333"/>
      <c r="J5456" s="82">
        <v>19</v>
      </c>
      <c r="K5456" s="321">
        <v>4</v>
      </c>
    </row>
    <row r="5457" spans="1:11" x14ac:dyDescent="0.3">
      <c r="A5457" s="341">
        <v>43131.17291666667</v>
      </c>
      <c r="B5457" s="355">
        <v>35824.222000000002</v>
      </c>
      <c r="C5457" s="355">
        <f t="shared" si="85"/>
        <v>0.30000000000291038</v>
      </c>
      <c r="D5457" s="420">
        <f t="shared" si="84"/>
        <v>0.15000000000145519</v>
      </c>
      <c r="H5457" s="337"/>
      <c r="I5457" s="333"/>
      <c r="J5457" s="82">
        <v>20</v>
      </c>
      <c r="K5457" s="82">
        <v>1</v>
      </c>
    </row>
    <row r="5458" spans="1:11" x14ac:dyDescent="0.3">
      <c r="A5458" s="341">
        <v>43131.214583333334</v>
      </c>
      <c r="B5458" s="355">
        <v>35824.517999999996</v>
      </c>
      <c r="C5458" s="355">
        <f t="shared" si="85"/>
        <v>0.29599999999481952</v>
      </c>
      <c r="D5458" s="420">
        <f t="shared" si="84"/>
        <v>0.14799999999740976</v>
      </c>
      <c r="H5458" s="337"/>
      <c r="I5458" s="333"/>
      <c r="J5458" s="82">
        <v>21</v>
      </c>
      <c r="K5458" s="319">
        <v>2</v>
      </c>
    </row>
    <row r="5459" spans="1:11" x14ac:dyDescent="0.3">
      <c r="A5459" s="341">
        <v>43131.256249999999</v>
      </c>
      <c r="B5459" s="355">
        <v>35824.805</v>
      </c>
      <c r="C5459" s="355">
        <f t="shared" si="85"/>
        <v>0.28700000000389991</v>
      </c>
      <c r="D5459" s="420">
        <f t="shared" si="84"/>
        <v>0.14350000000194996</v>
      </c>
      <c r="H5459" s="337"/>
      <c r="I5459" s="333"/>
      <c r="J5459" s="82">
        <v>22</v>
      </c>
      <c r="K5459" s="320">
        <v>3</v>
      </c>
    </row>
    <row r="5460" spans="1:11" x14ac:dyDescent="0.3">
      <c r="A5460" s="341">
        <v>43131.29791666667</v>
      </c>
      <c r="B5460" s="355">
        <v>35825.101999999999</v>
      </c>
      <c r="C5460" s="355">
        <f t="shared" si="85"/>
        <v>0.29699999999866122</v>
      </c>
      <c r="D5460" s="420">
        <f t="shared" si="84"/>
        <v>0.14849999999933061</v>
      </c>
      <c r="H5460" s="337"/>
      <c r="I5460" s="333"/>
      <c r="J5460" s="82">
        <v>23</v>
      </c>
      <c r="K5460" s="321">
        <v>4</v>
      </c>
    </row>
    <row r="5461" spans="1:11" x14ac:dyDescent="0.3">
      <c r="A5461" s="341">
        <v>43131.339583333334</v>
      </c>
      <c r="B5461" s="355">
        <v>35825.400999999998</v>
      </c>
      <c r="C5461" s="355">
        <f t="shared" si="85"/>
        <v>0.29899999999906868</v>
      </c>
      <c r="D5461" s="420">
        <f t="shared" si="84"/>
        <v>0.14949999999953434</v>
      </c>
      <c r="H5461" s="337"/>
      <c r="I5461" s="333"/>
      <c r="J5461" s="82">
        <v>24</v>
      </c>
      <c r="K5461" s="82">
        <v>1</v>
      </c>
    </row>
    <row r="5462" spans="1:11" x14ac:dyDescent="0.3">
      <c r="A5462" s="341">
        <v>43131.381249999999</v>
      </c>
      <c r="B5462" s="355">
        <v>35825.692000000003</v>
      </c>
      <c r="C5462" s="355">
        <f t="shared" si="85"/>
        <v>0.29100000000471482</v>
      </c>
      <c r="D5462" s="420">
        <f t="shared" si="84"/>
        <v>0.14550000000235741</v>
      </c>
      <c r="H5462" s="337"/>
      <c r="I5462" s="333"/>
      <c r="J5462" s="82">
        <v>25</v>
      </c>
      <c r="K5462" s="319">
        <v>2</v>
      </c>
    </row>
    <row r="5463" spans="1:11" x14ac:dyDescent="0.3">
      <c r="A5463" s="341">
        <v>43131.42291666667</v>
      </c>
      <c r="B5463" s="355">
        <v>35825.991000000002</v>
      </c>
      <c r="C5463" s="355">
        <f t="shared" si="85"/>
        <v>0.29899999999906868</v>
      </c>
      <c r="D5463" s="420">
        <f t="shared" si="84"/>
        <v>0.14949999999953434</v>
      </c>
      <c r="H5463" s="337"/>
      <c r="I5463" s="333"/>
      <c r="J5463" s="82">
        <v>26</v>
      </c>
      <c r="K5463" s="320">
        <v>3</v>
      </c>
    </row>
    <row r="5464" spans="1:11" x14ac:dyDescent="0.3">
      <c r="A5464" s="341">
        <v>43131.464583333334</v>
      </c>
      <c r="B5464" s="355">
        <v>35826.288999999997</v>
      </c>
      <c r="C5464" s="355">
        <f t="shared" si="85"/>
        <v>0.29799999999522697</v>
      </c>
      <c r="D5464" s="420">
        <f t="shared" si="84"/>
        <v>0.14899999999761349</v>
      </c>
      <c r="H5464" s="337"/>
      <c r="I5464" s="333"/>
      <c r="J5464" s="82">
        <v>27</v>
      </c>
      <c r="K5464" s="321">
        <v>4</v>
      </c>
    </row>
    <row r="5465" spans="1:11" x14ac:dyDescent="0.3">
      <c r="A5465" s="341">
        <v>43131.506249999999</v>
      </c>
      <c r="B5465" s="355">
        <v>35826.58</v>
      </c>
      <c r="C5465" s="355">
        <f t="shared" si="85"/>
        <v>0.29100000000471482</v>
      </c>
      <c r="D5465" s="420">
        <f t="shared" si="84"/>
        <v>0.14550000000235741</v>
      </c>
      <c r="H5465" s="337"/>
      <c r="I5465" s="333"/>
      <c r="J5465" s="82">
        <v>28</v>
      </c>
      <c r="K5465" s="82">
        <v>1</v>
      </c>
    </row>
    <row r="5466" spans="1:11" x14ac:dyDescent="0.3">
      <c r="A5466" s="341">
        <v>43131.54791666667</v>
      </c>
      <c r="B5466" s="355">
        <v>35826.868999999999</v>
      </c>
      <c r="C5466" s="355">
        <f t="shared" si="85"/>
        <v>0.28899999999703141</v>
      </c>
      <c r="D5466" s="420">
        <f t="shared" si="84"/>
        <v>0.1444999999985157</v>
      </c>
      <c r="H5466" s="337"/>
      <c r="I5466" s="333"/>
      <c r="J5466" s="82">
        <v>29</v>
      </c>
      <c r="K5466" s="319">
        <v>2</v>
      </c>
    </row>
    <row r="5467" spans="1:11" x14ac:dyDescent="0.3">
      <c r="A5467" s="341">
        <v>43131.589583333334</v>
      </c>
      <c r="B5467" s="355">
        <v>35827.169000000002</v>
      </c>
      <c r="C5467" s="355">
        <f t="shared" si="85"/>
        <v>0.30000000000291038</v>
      </c>
      <c r="D5467" s="420">
        <f t="shared" si="84"/>
        <v>0.15000000000145519</v>
      </c>
      <c r="H5467" s="337"/>
      <c r="I5467" s="333"/>
      <c r="J5467" s="82">
        <v>30</v>
      </c>
      <c r="K5467" s="320">
        <v>3</v>
      </c>
    </row>
    <row r="5468" spans="1:11" x14ac:dyDescent="0.3">
      <c r="A5468" s="341">
        <v>43131.631249999999</v>
      </c>
      <c r="B5468" s="355">
        <v>35827.459000000003</v>
      </c>
      <c r="C5468" s="355">
        <f t="shared" si="85"/>
        <v>0.29000000000087311</v>
      </c>
      <c r="D5468" s="420">
        <f t="shared" si="84"/>
        <v>0.14500000000043656</v>
      </c>
      <c r="H5468" s="337"/>
      <c r="I5468" s="333"/>
      <c r="J5468" s="82">
        <v>31</v>
      </c>
      <c r="K5468" s="321">
        <v>4</v>
      </c>
    </row>
    <row r="5469" spans="1:11" x14ac:dyDescent="0.3">
      <c r="A5469" s="341">
        <v>43131.67291666667</v>
      </c>
      <c r="B5469" s="355">
        <v>35827.739000000001</v>
      </c>
      <c r="C5469" s="355">
        <f t="shared" si="85"/>
        <v>0.27999999999883585</v>
      </c>
      <c r="D5469" s="420">
        <f t="shared" si="84"/>
        <v>0.13999999999941792</v>
      </c>
      <c r="H5469" s="337"/>
      <c r="I5469" s="333"/>
      <c r="J5469" s="82">
        <v>32</v>
      </c>
      <c r="K5469" s="82">
        <v>1</v>
      </c>
    </row>
    <row r="5470" spans="1:11" x14ac:dyDescent="0.3">
      <c r="A5470" s="341">
        <v>43131.714583333334</v>
      </c>
      <c r="B5470" s="355">
        <v>35828.027999999998</v>
      </c>
      <c r="C5470" s="355">
        <f t="shared" si="85"/>
        <v>0.28899999999703141</v>
      </c>
      <c r="D5470" s="420">
        <f t="shared" si="84"/>
        <v>0.1444999999985157</v>
      </c>
      <c r="H5470" s="337"/>
      <c r="I5470" s="333"/>
      <c r="J5470" s="82">
        <v>33</v>
      </c>
      <c r="K5470" s="319">
        <v>2</v>
      </c>
    </row>
    <row r="5471" spans="1:11" x14ac:dyDescent="0.3">
      <c r="A5471" s="341">
        <v>43131.756249999999</v>
      </c>
      <c r="B5471" s="355">
        <v>35828.317000000003</v>
      </c>
      <c r="C5471" s="355">
        <f t="shared" si="85"/>
        <v>0.28900000000430737</v>
      </c>
      <c r="D5471" s="420">
        <f t="shared" si="84"/>
        <v>0.14450000000215368</v>
      </c>
      <c r="H5471" s="337"/>
      <c r="I5471" s="333"/>
      <c r="J5471" s="82">
        <v>34</v>
      </c>
      <c r="K5471" s="320">
        <v>3</v>
      </c>
    </row>
    <row r="5472" spans="1:11" x14ac:dyDescent="0.3">
      <c r="A5472" s="341">
        <v>43131.79791666667</v>
      </c>
      <c r="B5472" s="355">
        <v>35828.601999999999</v>
      </c>
      <c r="C5472" s="355">
        <f t="shared" si="85"/>
        <v>0.2849999999962165</v>
      </c>
      <c r="D5472" s="420">
        <f t="shared" si="84"/>
        <v>0.14249999999810825</v>
      </c>
      <c r="H5472" s="337"/>
      <c r="I5472" s="333"/>
      <c r="J5472" s="82">
        <v>35</v>
      </c>
      <c r="K5472" s="321">
        <v>4</v>
      </c>
    </row>
    <row r="5473" spans="1:11" x14ac:dyDescent="0.3">
      <c r="A5473" s="341">
        <v>43131.839583333334</v>
      </c>
      <c r="B5473" s="355">
        <v>35828.887999999999</v>
      </c>
      <c r="C5473" s="355">
        <f t="shared" si="85"/>
        <v>0.28600000000005821</v>
      </c>
      <c r="D5473" s="420">
        <f t="shared" si="84"/>
        <v>0.1430000000000291</v>
      </c>
      <c r="H5473" s="337"/>
      <c r="I5473" s="333"/>
      <c r="J5473" s="82">
        <v>36</v>
      </c>
      <c r="K5473" s="82">
        <v>1</v>
      </c>
    </row>
    <row r="5474" spans="1:11" x14ac:dyDescent="0.3">
      <c r="A5474" s="341">
        <v>43131.881249999999</v>
      </c>
      <c r="B5474" s="355">
        <v>35829.182000000001</v>
      </c>
      <c r="C5474" s="355">
        <f t="shared" si="85"/>
        <v>0.29400000000168802</v>
      </c>
      <c r="D5474" s="420">
        <f t="shared" si="84"/>
        <v>0.14700000000084401</v>
      </c>
      <c r="H5474" s="337"/>
      <c r="I5474" s="333"/>
      <c r="J5474" s="82">
        <v>37</v>
      </c>
      <c r="K5474" s="319">
        <v>2</v>
      </c>
    </row>
    <row r="5475" spans="1:11" x14ac:dyDescent="0.3">
      <c r="A5475" s="341">
        <v>43131.92291666667</v>
      </c>
      <c r="B5475" s="355">
        <v>35829.468999999997</v>
      </c>
      <c r="C5475" s="355">
        <f t="shared" si="85"/>
        <v>0.28699999999662396</v>
      </c>
      <c r="D5475" s="420">
        <f t="shared" si="84"/>
        <v>0.14349999999831198</v>
      </c>
      <c r="H5475" s="337"/>
      <c r="I5475" s="333"/>
      <c r="J5475" s="82">
        <v>38</v>
      </c>
      <c r="K5475" s="320">
        <v>3</v>
      </c>
    </row>
    <row r="5476" spans="1:11" x14ac:dyDescent="0.3">
      <c r="A5476" s="341">
        <v>43131.964583333334</v>
      </c>
      <c r="B5476" s="355">
        <v>35829.745000000003</v>
      </c>
      <c r="C5476" s="355">
        <f t="shared" si="85"/>
        <v>0.2760000000052969</v>
      </c>
      <c r="D5476" s="420">
        <f t="shared" si="84"/>
        <v>0.13800000000264845</v>
      </c>
      <c r="E5476" s="336">
        <f>SUM(C5453:C5476)*7.4805194805</f>
        <v>52.169142857021804</v>
      </c>
      <c r="F5476" s="324">
        <f>AVERAGE(D5453:D5476)</f>
        <v>0.1452916666667079</v>
      </c>
      <c r="G5476" s="324">
        <f>_xlfn.STDEV.S(D5453:D5476)</f>
        <v>3.1995810412692883E-3</v>
      </c>
      <c r="H5476" s="337"/>
      <c r="I5476" s="333"/>
      <c r="J5476" s="82">
        <v>39</v>
      </c>
      <c r="K5476" s="321">
        <v>4</v>
      </c>
    </row>
    <row r="5477" spans="1:11" x14ac:dyDescent="0.3">
      <c r="A5477" s="341">
        <v>43132.006249999999</v>
      </c>
      <c r="B5477" s="355">
        <v>35830.031999999999</v>
      </c>
      <c r="C5477" s="355">
        <f t="shared" si="85"/>
        <v>0.28699999999662396</v>
      </c>
      <c r="D5477" s="420">
        <f t="shared" si="84"/>
        <v>0.14349999999831198</v>
      </c>
      <c r="H5477" s="337"/>
      <c r="I5477" s="333"/>
      <c r="J5477" s="82">
        <v>40</v>
      </c>
      <c r="K5477" s="82">
        <v>1</v>
      </c>
    </row>
    <row r="5478" spans="1:11" x14ac:dyDescent="0.3">
      <c r="A5478" s="341">
        <v>43132.04791666667</v>
      </c>
      <c r="B5478" s="355">
        <v>35830.328999999998</v>
      </c>
      <c r="C5478" s="355">
        <f t="shared" si="85"/>
        <v>0.29699999999866122</v>
      </c>
      <c r="D5478" s="420">
        <f t="shared" si="84"/>
        <v>0.14849999999933061</v>
      </c>
      <c r="H5478" s="337"/>
      <c r="I5478" s="333"/>
      <c r="J5478" s="82">
        <v>41</v>
      </c>
      <c r="K5478" s="319">
        <v>2</v>
      </c>
    </row>
    <row r="5479" spans="1:11" x14ac:dyDescent="0.3">
      <c r="A5479" s="341">
        <v>43132.089583333334</v>
      </c>
      <c r="B5479" s="355">
        <v>35830.616999999998</v>
      </c>
      <c r="C5479" s="355">
        <f t="shared" si="85"/>
        <v>0.28800000000046566</v>
      </c>
      <c r="D5479" s="420">
        <f t="shared" si="84"/>
        <v>0.14400000000023283</v>
      </c>
      <c r="H5479" s="337"/>
      <c r="I5479" s="333"/>
      <c r="J5479" s="82">
        <v>42</v>
      </c>
      <c r="K5479" s="320">
        <v>3</v>
      </c>
    </row>
    <row r="5480" spans="1:11" x14ac:dyDescent="0.3">
      <c r="A5480" s="341">
        <v>43132.131249999999</v>
      </c>
      <c r="B5480" s="355">
        <v>35830.902000000002</v>
      </c>
      <c r="C5480" s="355">
        <f t="shared" si="85"/>
        <v>0.28500000000349246</v>
      </c>
      <c r="D5480" s="420">
        <f t="shared" si="84"/>
        <v>0.14250000000174623</v>
      </c>
      <c r="H5480" s="337"/>
      <c r="I5480" s="333"/>
      <c r="J5480" s="82">
        <v>43</v>
      </c>
      <c r="K5480" s="321">
        <v>4</v>
      </c>
    </row>
    <row r="5481" spans="1:11" x14ac:dyDescent="0.3">
      <c r="A5481" s="341">
        <v>43132.17291666667</v>
      </c>
      <c r="B5481" s="355">
        <v>35831.201999999997</v>
      </c>
      <c r="C5481" s="355">
        <f t="shared" si="85"/>
        <v>0.29999999999563443</v>
      </c>
      <c r="D5481" s="420">
        <f t="shared" si="84"/>
        <v>0.14999999999781721</v>
      </c>
      <c r="H5481" s="337"/>
      <c r="I5481" s="333"/>
      <c r="J5481" s="82">
        <v>44</v>
      </c>
      <c r="K5481" s="82">
        <v>1</v>
      </c>
    </row>
    <row r="5482" spans="1:11" x14ac:dyDescent="0.3">
      <c r="A5482" s="341">
        <v>43132.214583333334</v>
      </c>
      <c r="B5482" s="355">
        <v>35831.495000000003</v>
      </c>
      <c r="C5482" s="355">
        <f t="shared" si="85"/>
        <v>0.29300000000512227</v>
      </c>
      <c r="D5482" s="420">
        <f t="shared" si="84"/>
        <v>0.14650000000256114</v>
      </c>
      <c r="H5482" s="337"/>
      <c r="I5482" s="333"/>
      <c r="J5482" s="82">
        <v>45</v>
      </c>
      <c r="K5482" s="319">
        <v>2</v>
      </c>
    </row>
    <row r="5483" spans="1:11" x14ac:dyDescent="0.3">
      <c r="A5483" s="341">
        <v>43132.256249999999</v>
      </c>
      <c r="B5483" s="355">
        <v>35831.783000000003</v>
      </c>
      <c r="C5483" s="355">
        <f t="shared" si="85"/>
        <v>0.28800000000046566</v>
      </c>
      <c r="D5483" s="420">
        <f t="shared" si="84"/>
        <v>0.14400000000023283</v>
      </c>
      <c r="H5483" s="337"/>
      <c r="I5483" s="333"/>
      <c r="J5483" s="82">
        <v>46</v>
      </c>
      <c r="K5483" s="320">
        <v>3</v>
      </c>
    </row>
    <row r="5484" spans="1:11" x14ac:dyDescent="0.3">
      <c r="A5484" s="341">
        <v>43132.29791666667</v>
      </c>
      <c r="B5484" s="355">
        <v>35832.082000000002</v>
      </c>
      <c r="C5484" s="355">
        <f t="shared" si="85"/>
        <v>0.29899999999906868</v>
      </c>
      <c r="D5484" s="420">
        <f t="shared" si="84"/>
        <v>0.14949999999953434</v>
      </c>
      <c r="H5484" s="337"/>
      <c r="I5484" s="333"/>
      <c r="J5484" s="82">
        <v>47</v>
      </c>
      <c r="K5484" s="321">
        <v>4</v>
      </c>
    </row>
    <row r="5485" spans="1:11" x14ac:dyDescent="0.3">
      <c r="A5485" s="341">
        <v>43132.339583333334</v>
      </c>
      <c r="B5485" s="355">
        <v>35832.379999999997</v>
      </c>
      <c r="C5485" s="355">
        <f t="shared" si="85"/>
        <v>0.29799999999522697</v>
      </c>
      <c r="D5485" s="420">
        <f t="shared" si="84"/>
        <v>0.14899999999761349</v>
      </c>
      <c r="H5485" s="337"/>
      <c r="I5485" s="333"/>
      <c r="J5485" s="82">
        <v>48</v>
      </c>
      <c r="K5485" s="82">
        <v>1</v>
      </c>
    </row>
    <row r="5486" spans="1:11" x14ac:dyDescent="0.3">
      <c r="A5486" s="341">
        <v>43132.381249999999</v>
      </c>
      <c r="B5486" s="355">
        <v>35832.665000000001</v>
      </c>
      <c r="C5486" s="355">
        <f t="shared" si="85"/>
        <v>0.28500000000349246</v>
      </c>
      <c r="D5486" s="420">
        <f t="shared" si="84"/>
        <v>0.14250000000174623</v>
      </c>
      <c r="H5486" s="337"/>
      <c r="I5486" s="333"/>
      <c r="J5486" s="82">
        <v>49</v>
      </c>
      <c r="K5486" s="319">
        <v>2</v>
      </c>
    </row>
    <row r="5487" spans="1:11" x14ac:dyDescent="0.3">
      <c r="A5487" s="341">
        <v>43132.42291666667</v>
      </c>
      <c r="B5487" s="355">
        <v>35832.951999999997</v>
      </c>
      <c r="C5487" s="355">
        <f t="shared" si="85"/>
        <v>0.28699999999662396</v>
      </c>
      <c r="D5487" s="420">
        <f t="shared" si="84"/>
        <v>0.14349999999831198</v>
      </c>
      <c r="H5487" s="337"/>
      <c r="I5487" s="333"/>
      <c r="J5487" s="82">
        <v>50</v>
      </c>
      <c r="K5487" s="320">
        <v>3</v>
      </c>
    </row>
    <row r="5488" spans="1:11" x14ac:dyDescent="0.3">
      <c r="A5488" s="341">
        <v>43132.464583333334</v>
      </c>
      <c r="B5488" s="355">
        <v>35833.249000000003</v>
      </c>
      <c r="C5488" s="355">
        <f t="shared" si="85"/>
        <v>0.29700000000593718</v>
      </c>
      <c r="D5488" s="420">
        <f t="shared" si="84"/>
        <v>0.14850000000296859</v>
      </c>
      <c r="H5488" s="337"/>
      <c r="I5488" s="333"/>
      <c r="J5488" s="82">
        <v>51</v>
      </c>
      <c r="K5488" s="321">
        <v>4</v>
      </c>
    </row>
    <row r="5489" spans="1:11" x14ac:dyDescent="0.3">
      <c r="A5489" s="341">
        <v>43132.506249999999</v>
      </c>
      <c r="B5489" s="355">
        <v>35833.540999999997</v>
      </c>
      <c r="C5489" s="355">
        <f t="shared" si="85"/>
        <v>0.29199999999400461</v>
      </c>
      <c r="D5489" s="420">
        <f t="shared" si="84"/>
        <v>0.14599999999700231</v>
      </c>
      <c r="H5489" s="337"/>
      <c r="I5489" s="333"/>
      <c r="J5489" s="82">
        <v>52</v>
      </c>
      <c r="K5489" s="82">
        <v>1</v>
      </c>
    </row>
    <row r="5490" spans="1:11" x14ac:dyDescent="0.3">
      <c r="A5490" s="341">
        <v>43132.54791666667</v>
      </c>
      <c r="B5490" s="355">
        <v>35833.828000000001</v>
      </c>
      <c r="C5490" s="355">
        <f t="shared" si="85"/>
        <v>0.28700000000389991</v>
      </c>
      <c r="D5490" s="420">
        <f t="shared" si="84"/>
        <v>0.14350000000194996</v>
      </c>
      <c r="H5490" s="337"/>
      <c r="I5490" s="333"/>
      <c r="J5490" s="82">
        <v>53</v>
      </c>
      <c r="K5490" s="319">
        <v>2</v>
      </c>
    </row>
    <row r="5491" spans="1:11" x14ac:dyDescent="0.3">
      <c r="A5491" s="341">
        <v>43132.589583333334</v>
      </c>
      <c r="B5491" s="355">
        <v>35834.125999999997</v>
      </c>
      <c r="C5491" s="355">
        <f t="shared" si="85"/>
        <v>0.29799999999522697</v>
      </c>
      <c r="D5491" s="420">
        <f t="shared" si="84"/>
        <v>0.14899999999761349</v>
      </c>
      <c r="H5491" s="337"/>
      <c r="I5491" s="333"/>
      <c r="J5491" s="82">
        <v>54</v>
      </c>
      <c r="K5491" s="320">
        <v>3</v>
      </c>
    </row>
    <row r="5492" spans="1:11" x14ac:dyDescent="0.3">
      <c r="A5492" s="341">
        <v>43132.631249999999</v>
      </c>
      <c r="B5492" s="355">
        <v>35834.415000000001</v>
      </c>
      <c r="C5492" s="355">
        <f t="shared" si="85"/>
        <v>0.28900000000430737</v>
      </c>
      <c r="D5492" s="420">
        <f t="shared" si="84"/>
        <v>0.14450000000215368</v>
      </c>
      <c r="H5492" s="337"/>
      <c r="I5492" s="333"/>
      <c r="J5492" s="82">
        <v>55</v>
      </c>
      <c r="K5492" s="321">
        <v>4</v>
      </c>
    </row>
    <row r="5493" spans="1:11" x14ac:dyDescent="0.3">
      <c r="A5493" s="341">
        <v>43132.67291666667</v>
      </c>
      <c r="B5493" s="355">
        <v>35834.699999999997</v>
      </c>
      <c r="C5493" s="355">
        <f t="shared" si="85"/>
        <v>0.2849999999962165</v>
      </c>
      <c r="D5493" s="420">
        <f t="shared" si="84"/>
        <v>0.14249999999810825</v>
      </c>
      <c r="H5493" s="337"/>
      <c r="I5493" s="333"/>
      <c r="J5493" s="82">
        <v>56</v>
      </c>
      <c r="K5493" s="82">
        <v>1</v>
      </c>
    </row>
    <row r="5494" spans="1:11" x14ac:dyDescent="0.3">
      <c r="A5494" s="341">
        <v>43132.714583333334</v>
      </c>
      <c r="B5494" s="355">
        <v>35834.997000000003</v>
      </c>
      <c r="C5494" s="355">
        <f t="shared" si="85"/>
        <v>0.29700000000593718</v>
      </c>
      <c r="D5494" s="420">
        <f t="shared" si="84"/>
        <v>0.14850000000296859</v>
      </c>
      <c r="H5494" s="337"/>
      <c r="I5494" s="333"/>
      <c r="J5494" s="82">
        <v>57</v>
      </c>
      <c r="K5494" s="319">
        <v>2</v>
      </c>
    </row>
    <row r="5495" spans="1:11" x14ac:dyDescent="0.3">
      <c r="A5495" s="341">
        <v>43132.756249999999</v>
      </c>
      <c r="B5495" s="355">
        <v>35835.290999999997</v>
      </c>
      <c r="C5495" s="355">
        <f t="shared" si="85"/>
        <v>0.29399999999441206</v>
      </c>
      <c r="D5495" s="420">
        <f t="shared" si="84"/>
        <v>0.14699999999720603</v>
      </c>
      <c r="H5495" s="337"/>
      <c r="I5495" s="333"/>
      <c r="J5495" s="82">
        <v>58</v>
      </c>
      <c r="K5495" s="320">
        <v>3</v>
      </c>
    </row>
    <row r="5496" spans="1:11" x14ac:dyDescent="0.3">
      <c r="A5496" s="341">
        <v>43132.79791666667</v>
      </c>
      <c r="B5496" s="355">
        <v>35835.576999999997</v>
      </c>
      <c r="C5496" s="355">
        <f t="shared" si="85"/>
        <v>0.28600000000005821</v>
      </c>
      <c r="D5496" s="420">
        <f t="shared" si="84"/>
        <v>0.1430000000000291</v>
      </c>
      <c r="H5496" s="337"/>
      <c r="I5496" s="333"/>
      <c r="J5496" s="82">
        <v>59</v>
      </c>
      <c r="K5496" s="321">
        <v>4</v>
      </c>
    </row>
    <row r="5497" spans="1:11" x14ac:dyDescent="0.3">
      <c r="A5497" s="341">
        <v>43132.839583333334</v>
      </c>
      <c r="B5497" s="355">
        <v>35835.855000000003</v>
      </c>
      <c r="C5497" s="355">
        <f t="shared" si="85"/>
        <v>0.27800000000570435</v>
      </c>
      <c r="D5497" s="420">
        <f t="shared" si="84"/>
        <v>0.13900000000285218</v>
      </c>
      <c r="H5497" s="337"/>
      <c r="I5497" s="333"/>
      <c r="J5497" s="82">
        <v>60</v>
      </c>
      <c r="K5497" s="82">
        <v>1</v>
      </c>
    </row>
    <row r="5498" spans="1:11" x14ac:dyDescent="0.3">
      <c r="A5498" s="341">
        <v>43132.881249999999</v>
      </c>
      <c r="B5498" s="355">
        <v>35836.148000000001</v>
      </c>
      <c r="C5498" s="355">
        <f t="shared" si="85"/>
        <v>0.29299999999784632</v>
      </c>
      <c r="D5498" s="420">
        <f t="shared" si="84"/>
        <v>0.14649999999892316</v>
      </c>
      <c r="H5498" s="337"/>
      <c r="I5498" s="333"/>
      <c r="J5498" s="82">
        <v>61</v>
      </c>
      <c r="K5498" s="319">
        <v>2</v>
      </c>
    </row>
    <row r="5499" spans="1:11" x14ac:dyDescent="0.3">
      <c r="A5499" s="341">
        <v>43132.92291666667</v>
      </c>
      <c r="B5499" s="355">
        <v>35836.434999999998</v>
      </c>
      <c r="C5499" s="355">
        <f t="shared" si="85"/>
        <v>0.28699999999662396</v>
      </c>
      <c r="D5499" s="420">
        <f t="shared" si="84"/>
        <v>0.14349999999831198</v>
      </c>
      <c r="H5499" s="337"/>
      <c r="I5499" s="333"/>
      <c r="J5499" s="82">
        <v>62</v>
      </c>
      <c r="K5499" s="320">
        <v>3</v>
      </c>
    </row>
    <row r="5500" spans="1:11" x14ac:dyDescent="0.3">
      <c r="A5500" s="341">
        <v>43132.964583333334</v>
      </c>
      <c r="B5500" s="355">
        <v>35836.713000000003</v>
      </c>
      <c r="C5500" s="355">
        <f t="shared" si="85"/>
        <v>0.27800000000570435</v>
      </c>
      <c r="D5500" s="420">
        <f t="shared" si="84"/>
        <v>0.13900000000285218</v>
      </c>
      <c r="E5500" s="336">
        <f>SUM(C5477:C5500)*7.4805194805</f>
        <v>52.124259740129659</v>
      </c>
      <c r="F5500" s="324">
        <f>AVERAGE(D5477:D5500)</f>
        <v>0.14516666666668243</v>
      </c>
      <c r="G5500" s="324">
        <f>_xlfn.STDEV.S(D5477:D5500)</f>
        <v>3.1542471934702613E-3</v>
      </c>
      <c r="H5500" s="337"/>
      <c r="I5500" s="333"/>
      <c r="J5500" s="82">
        <v>63</v>
      </c>
      <c r="K5500" s="321">
        <v>4</v>
      </c>
    </row>
    <row r="5501" spans="1:11" x14ac:dyDescent="0.3">
      <c r="A5501" s="341">
        <v>43133.006249999999</v>
      </c>
      <c r="B5501" s="355">
        <v>35837.000999999997</v>
      </c>
      <c r="C5501" s="355">
        <f t="shared" si="85"/>
        <v>0.2879999999931897</v>
      </c>
      <c r="D5501" s="420">
        <f t="shared" si="84"/>
        <v>0.14399999999659485</v>
      </c>
      <c r="H5501" s="337"/>
      <c r="I5501" s="333"/>
      <c r="J5501" s="82">
        <v>64</v>
      </c>
      <c r="K5501" s="82">
        <v>1</v>
      </c>
    </row>
    <row r="5502" spans="1:11" x14ac:dyDescent="0.3">
      <c r="A5502" s="341">
        <v>43133.04791666667</v>
      </c>
      <c r="B5502" s="355">
        <v>35837.292999999998</v>
      </c>
      <c r="C5502" s="355">
        <f t="shared" si="85"/>
        <v>0.29200000000128057</v>
      </c>
      <c r="D5502" s="420">
        <f t="shared" ref="D5502:D5517" si="86">C5502/2</f>
        <v>0.14600000000064028</v>
      </c>
      <c r="H5502" s="337"/>
      <c r="I5502" s="333"/>
      <c r="J5502" s="82">
        <v>65</v>
      </c>
      <c r="K5502" s="319">
        <v>2</v>
      </c>
    </row>
    <row r="5503" spans="1:11" x14ac:dyDescent="0.3">
      <c r="A5503" s="341">
        <v>43133.089583333334</v>
      </c>
      <c r="B5503" s="355">
        <v>35837.576999999997</v>
      </c>
      <c r="C5503" s="355">
        <f t="shared" si="85"/>
        <v>0.28399999999965075</v>
      </c>
      <c r="D5503" s="420">
        <f t="shared" si="86"/>
        <v>0.14199999999982538</v>
      </c>
      <c r="H5503" s="337"/>
      <c r="I5503" s="333"/>
      <c r="J5503" s="82">
        <v>66</v>
      </c>
      <c r="K5503" s="320">
        <v>3</v>
      </c>
    </row>
    <row r="5504" spans="1:11" x14ac:dyDescent="0.3">
      <c r="A5504" s="341">
        <v>43133.131249999999</v>
      </c>
      <c r="B5504" s="355">
        <v>35837.860999999997</v>
      </c>
      <c r="C5504" s="355">
        <f t="shared" si="85"/>
        <v>0.28399999999965075</v>
      </c>
      <c r="D5504" s="420">
        <f t="shared" si="86"/>
        <v>0.14199999999982538</v>
      </c>
      <c r="H5504" s="337"/>
      <c r="I5504" s="333"/>
      <c r="J5504" s="82">
        <v>67</v>
      </c>
      <c r="K5504" s="321">
        <v>4</v>
      </c>
    </row>
    <row r="5505" spans="1:12" x14ac:dyDescent="0.3">
      <c r="A5505" s="341">
        <v>43133.17291666667</v>
      </c>
      <c r="B5505" s="355">
        <v>35838.161</v>
      </c>
      <c r="C5505" s="355">
        <f t="shared" si="85"/>
        <v>0.30000000000291038</v>
      </c>
      <c r="D5505" s="420">
        <f t="shared" si="86"/>
        <v>0.15000000000145519</v>
      </c>
      <c r="H5505" s="337"/>
      <c r="I5505" s="333"/>
      <c r="J5505" s="82">
        <v>68</v>
      </c>
      <c r="K5505" s="82">
        <v>1</v>
      </c>
    </row>
    <row r="5506" spans="1:12" x14ac:dyDescent="0.3">
      <c r="A5506" s="341">
        <v>43133.214583333334</v>
      </c>
      <c r="B5506" s="355">
        <v>35838.455000000002</v>
      </c>
      <c r="C5506" s="355">
        <f t="shared" si="85"/>
        <v>0.29400000000168802</v>
      </c>
      <c r="D5506" s="420">
        <f t="shared" si="86"/>
        <v>0.14700000000084401</v>
      </c>
      <c r="H5506" s="337"/>
      <c r="I5506" s="333"/>
      <c r="J5506" s="82">
        <v>69</v>
      </c>
      <c r="K5506" s="319">
        <v>2</v>
      </c>
    </row>
    <row r="5507" spans="1:12" x14ac:dyDescent="0.3">
      <c r="A5507" s="341">
        <v>43133.256249999999</v>
      </c>
      <c r="B5507" s="355">
        <v>35838.743999999999</v>
      </c>
      <c r="C5507" s="355">
        <f t="shared" si="85"/>
        <v>0.28899999999703141</v>
      </c>
      <c r="D5507" s="420">
        <f t="shared" si="86"/>
        <v>0.1444999999985157</v>
      </c>
      <c r="H5507" s="337"/>
      <c r="I5507" s="333"/>
      <c r="J5507" s="82">
        <v>70</v>
      </c>
      <c r="K5507" s="320">
        <v>3</v>
      </c>
    </row>
    <row r="5508" spans="1:12" x14ac:dyDescent="0.3">
      <c r="A5508" s="341">
        <v>43133.29791666667</v>
      </c>
      <c r="B5508" s="355">
        <v>35839.040999999997</v>
      </c>
      <c r="C5508" s="355">
        <f t="shared" si="85"/>
        <v>0.29699999999866122</v>
      </c>
      <c r="D5508" s="420">
        <f t="shared" si="86"/>
        <v>0.14849999999933061</v>
      </c>
      <c r="H5508" s="337"/>
      <c r="I5508" s="333"/>
      <c r="J5508" s="82">
        <v>71</v>
      </c>
      <c r="K5508" s="321">
        <v>4</v>
      </c>
    </row>
    <row r="5509" spans="1:12" x14ac:dyDescent="0.3">
      <c r="A5509" s="341">
        <v>43133.339583333334</v>
      </c>
      <c r="B5509" s="355">
        <v>35839.339</v>
      </c>
      <c r="C5509" s="355">
        <f t="shared" si="85"/>
        <v>0.29800000000250293</v>
      </c>
      <c r="D5509" s="420">
        <f t="shared" si="86"/>
        <v>0.14900000000125146</v>
      </c>
      <c r="H5509" s="337"/>
      <c r="I5509" s="333"/>
      <c r="J5509" s="82">
        <v>72</v>
      </c>
      <c r="K5509" s="82">
        <v>1</v>
      </c>
    </row>
    <row r="5510" spans="1:12" x14ac:dyDescent="0.3">
      <c r="A5510" s="341">
        <v>43133.381249999999</v>
      </c>
      <c r="B5510" s="355">
        <v>35839.631000000001</v>
      </c>
      <c r="C5510" s="355">
        <f t="shared" si="85"/>
        <v>0.29200000000128057</v>
      </c>
      <c r="D5510" s="420">
        <f t="shared" si="86"/>
        <v>0.14600000000064028</v>
      </c>
      <c r="H5510" s="337"/>
      <c r="I5510" s="333"/>
      <c r="J5510" s="82">
        <v>73</v>
      </c>
      <c r="K5510" s="319">
        <v>2</v>
      </c>
    </row>
    <row r="5511" spans="1:12" x14ac:dyDescent="0.3">
      <c r="A5511" s="341">
        <v>43133.42291666667</v>
      </c>
      <c r="B5511" s="355">
        <v>35839.921000000002</v>
      </c>
      <c r="C5511" s="355">
        <f t="shared" si="85"/>
        <v>0.29000000000087311</v>
      </c>
      <c r="D5511" s="420">
        <f t="shared" si="86"/>
        <v>0.14500000000043656</v>
      </c>
      <c r="H5511" s="337"/>
      <c r="I5511" s="333"/>
      <c r="J5511" s="82">
        <v>74</v>
      </c>
      <c r="K5511" s="320">
        <v>3</v>
      </c>
    </row>
    <row r="5512" spans="1:12" x14ac:dyDescent="0.3">
      <c r="A5512" s="341">
        <v>43133.464583333334</v>
      </c>
      <c r="B5512" s="355">
        <v>35840.22</v>
      </c>
      <c r="C5512" s="355">
        <f t="shared" si="85"/>
        <v>0.29899999999906868</v>
      </c>
      <c r="D5512" s="420">
        <f t="shared" si="86"/>
        <v>0.14949999999953434</v>
      </c>
      <c r="H5512" s="337"/>
      <c r="I5512" s="333"/>
      <c r="J5512" s="82">
        <v>75</v>
      </c>
      <c r="K5512" s="321">
        <v>4</v>
      </c>
    </row>
    <row r="5513" spans="1:12" x14ac:dyDescent="0.3">
      <c r="A5513" s="341">
        <v>43133.506249999999</v>
      </c>
      <c r="B5513" s="355">
        <v>35840.508999999998</v>
      </c>
      <c r="C5513" s="355">
        <f t="shared" si="85"/>
        <v>0.28899999999703141</v>
      </c>
      <c r="D5513" s="420">
        <f t="shared" si="86"/>
        <v>0.1444999999985157</v>
      </c>
      <c r="H5513" s="337"/>
      <c r="I5513" s="333"/>
      <c r="J5513" s="82">
        <v>76</v>
      </c>
      <c r="K5513" s="82">
        <v>1</v>
      </c>
    </row>
    <row r="5514" spans="1:12" x14ac:dyDescent="0.3">
      <c r="A5514" s="341">
        <v>43133.54791666667</v>
      </c>
      <c r="B5514" s="355">
        <v>35840.796999999999</v>
      </c>
      <c r="C5514" s="355">
        <f t="shared" si="85"/>
        <v>0.28800000000046566</v>
      </c>
      <c r="D5514" s="420">
        <f t="shared" si="86"/>
        <v>0.14400000000023283</v>
      </c>
      <c r="H5514" s="337"/>
      <c r="I5514" s="333"/>
      <c r="J5514" s="82">
        <v>77</v>
      </c>
      <c r="K5514" s="319">
        <v>2</v>
      </c>
    </row>
    <row r="5515" spans="1:12" x14ac:dyDescent="0.3">
      <c r="A5515" s="341">
        <v>43133.589583333334</v>
      </c>
      <c r="B5515" s="355">
        <v>35841.093000000001</v>
      </c>
      <c r="C5515" s="355">
        <f t="shared" si="85"/>
        <v>0.29600000000209548</v>
      </c>
      <c r="D5515" s="420">
        <f t="shared" si="86"/>
        <v>0.14800000000104774</v>
      </c>
      <c r="H5515" s="337"/>
      <c r="I5515" s="333"/>
      <c r="J5515" s="82">
        <v>78</v>
      </c>
      <c r="K5515" s="320">
        <v>3</v>
      </c>
    </row>
    <row r="5516" spans="1:12" x14ac:dyDescent="0.3">
      <c r="A5516" s="341">
        <v>43133.631249999999</v>
      </c>
      <c r="B5516" s="355">
        <v>35841.377999999997</v>
      </c>
      <c r="C5516" s="355">
        <f t="shared" si="85"/>
        <v>0.2849999999962165</v>
      </c>
      <c r="D5516" s="420">
        <f t="shared" si="86"/>
        <v>0.14249999999810825</v>
      </c>
      <c r="H5516" s="337"/>
      <c r="I5516" s="333"/>
      <c r="J5516" s="82">
        <v>79</v>
      </c>
      <c r="K5516" s="321">
        <v>4</v>
      </c>
    </row>
    <row r="5517" spans="1:12" x14ac:dyDescent="0.3">
      <c r="A5517" s="341">
        <v>43133.67291666667</v>
      </c>
      <c r="B5517" s="355">
        <v>35841.652999999998</v>
      </c>
      <c r="C5517" s="355">
        <f t="shared" si="85"/>
        <v>0.27500000000145519</v>
      </c>
      <c r="D5517" s="420">
        <f t="shared" si="86"/>
        <v>0.1375000000007276</v>
      </c>
      <c r="H5517" s="337"/>
      <c r="I5517" s="333"/>
      <c r="J5517" s="82">
        <v>80</v>
      </c>
      <c r="K5517" s="82">
        <v>1</v>
      </c>
    </row>
    <row r="5518" spans="1:12" x14ac:dyDescent="0.3">
      <c r="A5518" s="341">
        <v>43133.714583333334</v>
      </c>
      <c r="B5518" s="318">
        <v>35841.94</v>
      </c>
      <c r="C5518" s="355">
        <f>B5518-B5517</f>
        <v>0.28700000000389991</v>
      </c>
      <c r="D5518" s="420">
        <f>C5518/2</f>
        <v>0.14350000000194996</v>
      </c>
      <c r="H5518" s="337"/>
      <c r="I5518" s="333"/>
      <c r="J5518" s="82">
        <v>81</v>
      </c>
      <c r="K5518" s="319">
        <v>2</v>
      </c>
      <c r="L5518" s="54" t="s">
        <v>351</v>
      </c>
    </row>
    <row r="5519" spans="1:12" x14ac:dyDescent="0.3">
      <c r="A5519" s="341">
        <v>43133.756249999999</v>
      </c>
      <c r="C5519" s="318"/>
      <c r="D5519" s="414"/>
      <c r="H5519" s="332"/>
      <c r="I5519" s="333"/>
      <c r="J5519" s="82">
        <v>82</v>
      </c>
      <c r="K5519" s="320">
        <v>3</v>
      </c>
      <c r="L5519" s="54" t="s">
        <v>352</v>
      </c>
    </row>
    <row r="5520" spans="1:12" x14ac:dyDescent="0.3">
      <c r="A5520" s="341">
        <v>43133.79791666667</v>
      </c>
      <c r="C5520" s="318"/>
      <c r="D5520" s="414"/>
      <c r="H5520" s="332"/>
      <c r="I5520" s="333"/>
      <c r="J5520" s="82">
        <v>83</v>
      </c>
      <c r="K5520" s="321">
        <v>4</v>
      </c>
      <c r="L5520" s="54" t="s">
        <v>352</v>
      </c>
    </row>
    <row r="5521" spans="1:12" x14ac:dyDescent="0.3">
      <c r="A5521" s="341">
        <v>43133.839583333334</v>
      </c>
      <c r="C5521" s="318"/>
      <c r="D5521" s="414"/>
      <c r="H5521" s="332"/>
      <c r="I5521" s="333"/>
      <c r="J5521" s="82">
        <v>84</v>
      </c>
      <c r="K5521" s="82">
        <v>1</v>
      </c>
      <c r="L5521" s="54" t="s">
        <v>352</v>
      </c>
    </row>
    <row r="5522" spans="1:12" x14ac:dyDescent="0.3">
      <c r="A5522" s="341">
        <v>43133.881249999999</v>
      </c>
      <c r="C5522" s="318"/>
      <c r="D5522" s="414"/>
      <c r="H5522" s="332"/>
      <c r="I5522" s="333"/>
      <c r="J5522" s="82">
        <v>85</v>
      </c>
      <c r="K5522" s="319">
        <v>2</v>
      </c>
      <c r="L5522" s="54" t="s">
        <v>352</v>
      </c>
    </row>
    <row r="5523" spans="1:12" x14ac:dyDescent="0.3">
      <c r="A5523" s="341">
        <v>43133.92291666667</v>
      </c>
      <c r="C5523" s="318"/>
      <c r="D5523" s="414"/>
      <c r="H5523" s="332"/>
      <c r="I5523" s="333"/>
      <c r="J5523" s="82">
        <v>86</v>
      </c>
      <c r="K5523" s="320">
        <v>3</v>
      </c>
      <c r="L5523" s="54" t="s">
        <v>352</v>
      </c>
    </row>
    <row r="5524" spans="1:12" x14ac:dyDescent="0.3">
      <c r="A5524" s="341">
        <v>43133.964583333334</v>
      </c>
      <c r="C5524" s="318"/>
      <c r="D5524" s="414"/>
      <c r="E5524" s="392">
        <f>SUM(C5501:C5524)*7.4805194805</f>
        <v>39.100675324565664</v>
      </c>
      <c r="F5524" s="324">
        <f>AVERAGE(D5501:D5524)</f>
        <v>0.14519444444441534</v>
      </c>
      <c r="G5524" s="324">
        <f>_xlfn.STDEV.S(D5501:D5524)</f>
        <v>3.1906982868097587E-3</v>
      </c>
      <c r="H5524" s="332"/>
      <c r="I5524" s="333"/>
      <c r="J5524" s="82">
        <v>87</v>
      </c>
      <c r="K5524" s="321">
        <v>4</v>
      </c>
      <c r="L5524" s="54" t="s">
        <v>352</v>
      </c>
    </row>
    <row r="5525" spans="1:12" x14ac:dyDescent="0.3">
      <c r="A5525" s="341">
        <v>43134.006249999999</v>
      </c>
      <c r="C5525" s="318"/>
      <c r="D5525" s="414"/>
      <c r="H5525" s="332"/>
      <c r="I5525" s="333"/>
      <c r="J5525" s="82">
        <v>88</v>
      </c>
      <c r="K5525" s="82">
        <v>1</v>
      </c>
      <c r="L5525" s="54" t="s">
        <v>352</v>
      </c>
    </row>
    <row r="5526" spans="1:12" x14ac:dyDescent="0.3">
      <c r="A5526" s="341">
        <v>43134.03125</v>
      </c>
      <c r="B5526" s="318">
        <v>35843.936000000002</v>
      </c>
      <c r="C5526" s="318"/>
      <c r="D5526" s="414"/>
      <c r="H5526" s="332"/>
      <c r="I5526" s="333"/>
      <c r="L5526" s="54" t="s">
        <v>353</v>
      </c>
    </row>
    <row r="5527" spans="1:12" x14ac:dyDescent="0.3">
      <c r="A5527" s="341">
        <v>43134.044444444444</v>
      </c>
      <c r="B5527" s="318">
        <v>35844.231</v>
      </c>
      <c r="C5527" s="355">
        <f>B5527-B5526</f>
        <v>0.29499999999825377</v>
      </c>
      <c r="D5527" s="420">
        <f>C5527/2</f>
        <v>0.14749999999912689</v>
      </c>
      <c r="H5527" s="337"/>
      <c r="I5527" s="333"/>
      <c r="J5527" s="82">
        <v>1</v>
      </c>
      <c r="K5527" s="319">
        <v>2</v>
      </c>
      <c r="L5527" s="345" t="s">
        <v>313</v>
      </c>
    </row>
    <row r="5528" spans="1:12" x14ac:dyDescent="0.3">
      <c r="A5528" s="341">
        <v>43134.086111111108</v>
      </c>
      <c r="B5528" s="318">
        <v>35844.519999999997</v>
      </c>
      <c r="C5528" s="355">
        <f>B5528-B5527</f>
        <v>0.28899999999703141</v>
      </c>
      <c r="D5528" s="420">
        <f>C5528/2</f>
        <v>0.1444999999985157</v>
      </c>
      <c r="H5528" s="337"/>
      <c r="I5528" s="333"/>
      <c r="J5528" s="82">
        <v>2</v>
      </c>
      <c r="K5528" s="320">
        <v>3</v>
      </c>
    </row>
    <row r="5529" spans="1:12" x14ac:dyDescent="0.3">
      <c r="A5529" s="341">
        <v>43134.12777777778</v>
      </c>
      <c r="B5529" s="318">
        <v>35844.802000000003</v>
      </c>
      <c r="C5529" s="355">
        <f>B5529-B5528</f>
        <v>0.28200000000651926</v>
      </c>
      <c r="D5529" s="420">
        <f>C5529/2</f>
        <v>0.14100000000325963</v>
      </c>
      <c r="H5529" s="337"/>
      <c r="I5529" s="333"/>
      <c r="J5529" s="82">
        <v>3</v>
      </c>
      <c r="K5529" s="321">
        <v>4</v>
      </c>
    </row>
    <row r="5530" spans="1:12" x14ac:dyDescent="0.3">
      <c r="A5530" s="341">
        <v>43134.169444444444</v>
      </c>
      <c r="B5530" s="318">
        <v>35845.101000000002</v>
      </c>
      <c r="C5530" s="355">
        <f t="shared" ref="C5530:C5626" si="87">B5530-B5529</f>
        <v>0.29899999999906868</v>
      </c>
      <c r="D5530" s="420">
        <f t="shared" ref="D5530:D5626" si="88">C5530/2</f>
        <v>0.14949999999953434</v>
      </c>
      <c r="H5530" s="337"/>
      <c r="I5530" s="333"/>
      <c r="J5530" s="82">
        <v>4</v>
      </c>
      <c r="K5530" s="82">
        <v>1</v>
      </c>
    </row>
    <row r="5531" spans="1:12" x14ac:dyDescent="0.3">
      <c r="A5531" s="341">
        <v>43134.211111111108</v>
      </c>
      <c r="B5531" s="318">
        <v>35845.396999999997</v>
      </c>
      <c r="C5531" s="355">
        <f t="shared" si="87"/>
        <v>0.29599999999481952</v>
      </c>
      <c r="D5531" s="420">
        <f t="shared" si="88"/>
        <v>0.14799999999740976</v>
      </c>
      <c r="H5531" s="337"/>
      <c r="I5531" s="333"/>
      <c r="J5531" s="82">
        <v>5</v>
      </c>
      <c r="K5531" s="319">
        <v>2</v>
      </c>
    </row>
    <row r="5532" spans="1:12" x14ac:dyDescent="0.3">
      <c r="A5532" s="341">
        <v>43134.252777719907</v>
      </c>
      <c r="B5532" s="318">
        <v>35845.688999999998</v>
      </c>
      <c r="C5532" s="355">
        <f t="shared" si="87"/>
        <v>0.29200000000128057</v>
      </c>
      <c r="D5532" s="420">
        <f t="shared" si="88"/>
        <v>0.14600000000064028</v>
      </c>
      <c r="H5532" s="337"/>
      <c r="I5532" s="333"/>
      <c r="J5532" s="82">
        <v>6</v>
      </c>
      <c r="K5532" s="320">
        <v>3</v>
      </c>
    </row>
    <row r="5533" spans="1:12" x14ac:dyDescent="0.3">
      <c r="A5533" s="341">
        <v>43134.294444386571</v>
      </c>
      <c r="B5533" s="318">
        <v>35845.991000000002</v>
      </c>
      <c r="C5533" s="355">
        <f t="shared" si="87"/>
        <v>0.30200000000331784</v>
      </c>
      <c r="D5533" s="420">
        <f t="shared" si="88"/>
        <v>0.15100000000165892</v>
      </c>
      <c r="H5533" s="337"/>
      <c r="I5533" s="333"/>
      <c r="J5533" s="82">
        <v>7</v>
      </c>
      <c r="K5533" s="321">
        <v>4</v>
      </c>
    </row>
    <row r="5534" spans="1:12" x14ac:dyDescent="0.3">
      <c r="A5534" s="341">
        <v>43134.336111053242</v>
      </c>
      <c r="B5534" s="318">
        <v>35846.294000000002</v>
      </c>
      <c r="C5534" s="355">
        <f t="shared" si="87"/>
        <v>0.30299999999988358</v>
      </c>
      <c r="D5534" s="420">
        <f t="shared" si="88"/>
        <v>0.15149999999994179</v>
      </c>
      <c r="H5534" s="337"/>
      <c r="I5534" s="333"/>
      <c r="J5534" s="82">
        <v>8</v>
      </c>
      <c r="K5534" s="82">
        <v>1</v>
      </c>
    </row>
    <row r="5535" spans="1:12" x14ac:dyDescent="0.3">
      <c r="A5535" s="341">
        <v>43134.377777719907</v>
      </c>
      <c r="B5535" s="318">
        <v>35846.589</v>
      </c>
      <c r="C5535" s="355">
        <f t="shared" si="87"/>
        <v>0.29499999999825377</v>
      </c>
      <c r="D5535" s="420">
        <f t="shared" si="88"/>
        <v>0.14749999999912689</v>
      </c>
      <c r="H5535" s="337"/>
      <c r="I5535" s="333"/>
      <c r="J5535" s="82">
        <v>9</v>
      </c>
      <c r="K5535" s="319">
        <v>2</v>
      </c>
    </row>
    <row r="5536" spans="1:12" x14ac:dyDescent="0.3">
      <c r="A5536" s="341">
        <v>43134.419444386571</v>
      </c>
      <c r="B5536" s="318">
        <v>35846.877999999997</v>
      </c>
      <c r="C5536" s="355">
        <f t="shared" si="87"/>
        <v>0.28899999999703141</v>
      </c>
      <c r="D5536" s="420">
        <f t="shared" si="88"/>
        <v>0.1444999999985157</v>
      </c>
      <c r="H5536" s="337"/>
      <c r="I5536" s="333"/>
      <c r="J5536" s="82">
        <v>10</v>
      </c>
      <c r="K5536" s="320">
        <v>3</v>
      </c>
    </row>
    <row r="5537" spans="1:11" x14ac:dyDescent="0.3">
      <c r="A5537" s="341">
        <v>43134.461111053242</v>
      </c>
      <c r="B5537" s="318">
        <v>35847.178</v>
      </c>
      <c r="C5537" s="355">
        <f t="shared" si="87"/>
        <v>0.30000000000291038</v>
      </c>
      <c r="D5537" s="420">
        <f t="shared" si="88"/>
        <v>0.15000000000145519</v>
      </c>
      <c r="H5537" s="337"/>
      <c r="I5537" s="333"/>
      <c r="J5537" s="82">
        <v>11</v>
      </c>
      <c r="K5537" s="321">
        <v>4</v>
      </c>
    </row>
    <row r="5538" spans="1:11" x14ac:dyDescent="0.3">
      <c r="A5538" s="341">
        <v>43134.502777719907</v>
      </c>
      <c r="B5538" s="318">
        <v>35847.470999999998</v>
      </c>
      <c r="C5538" s="355">
        <f t="shared" si="87"/>
        <v>0.29299999999784632</v>
      </c>
      <c r="D5538" s="420">
        <f t="shared" si="88"/>
        <v>0.14649999999892316</v>
      </c>
      <c r="H5538" s="337"/>
      <c r="I5538" s="333"/>
      <c r="J5538" s="82">
        <v>12</v>
      </c>
      <c r="K5538" s="82">
        <v>1</v>
      </c>
    </row>
    <row r="5539" spans="1:11" x14ac:dyDescent="0.3">
      <c r="A5539" s="341">
        <v>43134.544444386571</v>
      </c>
      <c r="B5539" s="318">
        <v>35847.756999999998</v>
      </c>
      <c r="C5539" s="355">
        <f t="shared" si="87"/>
        <v>0.28600000000005821</v>
      </c>
      <c r="D5539" s="420">
        <f t="shared" si="88"/>
        <v>0.1430000000000291</v>
      </c>
      <c r="H5539" s="337"/>
      <c r="I5539" s="333"/>
      <c r="J5539" s="82">
        <v>13</v>
      </c>
      <c r="K5539" s="319">
        <v>2</v>
      </c>
    </row>
    <row r="5540" spans="1:11" x14ac:dyDescent="0.3">
      <c r="A5540" s="341">
        <v>43134.586111053242</v>
      </c>
      <c r="B5540" s="318">
        <v>35848.050999999999</v>
      </c>
      <c r="C5540" s="355">
        <f t="shared" si="87"/>
        <v>0.29400000000168802</v>
      </c>
      <c r="D5540" s="420">
        <f t="shared" si="88"/>
        <v>0.14700000000084401</v>
      </c>
      <c r="H5540" s="337"/>
      <c r="I5540" s="333"/>
      <c r="J5540" s="82">
        <v>14</v>
      </c>
      <c r="K5540" s="320">
        <v>3</v>
      </c>
    </row>
    <row r="5541" spans="1:11" x14ac:dyDescent="0.3">
      <c r="A5541" s="341">
        <v>43134.627777719907</v>
      </c>
      <c r="B5541" s="318">
        <v>35848.341</v>
      </c>
      <c r="C5541" s="355">
        <f t="shared" si="87"/>
        <v>0.29000000000087311</v>
      </c>
      <c r="D5541" s="420">
        <f t="shared" si="88"/>
        <v>0.14500000000043656</v>
      </c>
      <c r="H5541" s="337"/>
      <c r="I5541" s="333"/>
      <c r="J5541" s="82">
        <v>15</v>
      </c>
      <c r="K5541" s="321">
        <v>4</v>
      </c>
    </row>
    <row r="5542" spans="1:11" x14ac:dyDescent="0.3">
      <c r="A5542" s="341">
        <v>43134.669444386571</v>
      </c>
      <c r="B5542" s="318">
        <v>35848.631999999998</v>
      </c>
      <c r="C5542" s="355">
        <f t="shared" si="87"/>
        <v>0.29099999999743886</v>
      </c>
      <c r="D5542" s="420">
        <f t="shared" si="88"/>
        <v>0.14549999999871943</v>
      </c>
      <c r="H5542" s="337"/>
      <c r="I5542" s="333"/>
      <c r="J5542" s="82">
        <v>16</v>
      </c>
      <c r="K5542" s="82">
        <v>1</v>
      </c>
    </row>
    <row r="5543" spans="1:11" x14ac:dyDescent="0.3">
      <c r="A5543" s="341">
        <v>43134.711111053242</v>
      </c>
      <c r="B5543" s="318">
        <v>35848.921000000002</v>
      </c>
      <c r="C5543" s="355">
        <f t="shared" si="87"/>
        <v>0.28900000000430737</v>
      </c>
      <c r="D5543" s="420">
        <f t="shared" si="88"/>
        <v>0.14450000000215368</v>
      </c>
      <c r="H5543" s="337"/>
      <c r="I5543" s="333"/>
      <c r="J5543" s="82">
        <v>17</v>
      </c>
      <c r="K5543" s="319">
        <v>2</v>
      </c>
    </row>
    <row r="5544" spans="1:11" x14ac:dyDescent="0.3">
      <c r="A5544" s="341">
        <v>43134.752777719907</v>
      </c>
      <c r="B5544" s="318">
        <v>35849.216999999997</v>
      </c>
      <c r="C5544" s="355">
        <f t="shared" si="87"/>
        <v>0.29599999999481952</v>
      </c>
      <c r="D5544" s="420">
        <f t="shared" si="88"/>
        <v>0.14799999999740976</v>
      </c>
      <c r="H5544" s="337"/>
      <c r="I5544" s="333"/>
      <c r="J5544" s="82">
        <v>18</v>
      </c>
      <c r="K5544" s="320">
        <v>3</v>
      </c>
    </row>
    <row r="5545" spans="1:11" x14ac:dyDescent="0.3">
      <c r="A5545" s="341">
        <v>43134.794444386571</v>
      </c>
      <c r="B5545" s="318">
        <v>35849.497000000003</v>
      </c>
      <c r="C5545" s="355">
        <f t="shared" si="87"/>
        <v>0.2800000000061118</v>
      </c>
      <c r="D5545" s="420">
        <f t="shared" si="88"/>
        <v>0.1400000000030559</v>
      </c>
      <c r="H5545" s="337"/>
      <c r="I5545" s="333"/>
      <c r="J5545" s="82">
        <v>19</v>
      </c>
      <c r="K5545" s="321">
        <v>4</v>
      </c>
    </row>
    <row r="5546" spans="1:11" x14ac:dyDescent="0.3">
      <c r="A5546" s="341">
        <v>43134.836111053242</v>
      </c>
      <c r="B5546" s="318">
        <v>35849.771999999997</v>
      </c>
      <c r="C5546" s="355">
        <f t="shared" si="87"/>
        <v>0.27499999999417923</v>
      </c>
      <c r="D5546" s="420">
        <f t="shared" si="88"/>
        <v>0.13749999999708962</v>
      </c>
      <c r="H5546" s="337"/>
      <c r="I5546" s="333"/>
      <c r="J5546" s="82">
        <v>20</v>
      </c>
      <c r="K5546" s="82">
        <v>1</v>
      </c>
    </row>
    <row r="5547" spans="1:11" x14ac:dyDescent="0.3">
      <c r="A5547" s="341">
        <v>43134.877777719907</v>
      </c>
      <c r="B5547" s="318">
        <v>35850.067000000003</v>
      </c>
      <c r="C5547" s="355">
        <f t="shared" si="87"/>
        <v>0.29500000000552973</v>
      </c>
      <c r="D5547" s="420">
        <f t="shared" si="88"/>
        <v>0.14750000000276486</v>
      </c>
      <c r="H5547" s="337"/>
      <c r="I5547" s="333"/>
      <c r="J5547" s="82">
        <v>21</v>
      </c>
      <c r="K5547" s="319">
        <v>2</v>
      </c>
    </row>
    <row r="5548" spans="1:11" x14ac:dyDescent="0.3">
      <c r="A5548" s="341">
        <v>43134.919444386571</v>
      </c>
      <c r="B5548" s="318">
        <v>35850.36</v>
      </c>
      <c r="C5548" s="355">
        <f t="shared" si="87"/>
        <v>0.29299999999784632</v>
      </c>
      <c r="D5548" s="420">
        <f t="shared" si="88"/>
        <v>0.14649999999892316</v>
      </c>
      <c r="H5548" s="337"/>
      <c r="I5548" s="333"/>
      <c r="J5548" s="82">
        <v>22</v>
      </c>
      <c r="K5548" s="320">
        <v>3</v>
      </c>
    </row>
    <row r="5549" spans="1:11" x14ac:dyDescent="0.3">
      <c r="A5549" s="341">
        <v>43134.961111053242</v>
      </c>
      <c r="B5549" s="318">
        <v>35850.642</v>
      </c>
      <c r="C5549" s="355">
        <f t="shared" si="87"/>
        <v>0.2819999999992433</v>
      </c>
      <c r="D5549" s="420">
        <f t="shared" si="88"/>
        <v>0.14099999999962165</v>
      </c>
      <c r="E5549" s="336">
        <f>SUM(C5526:C5549)*7.4805194805</f>
        <v>50.164363636220372</v>
      </c>
      <c r="F5549" s="324">
        <f>AVERAGE(D5526:D5549)</f>
        <v>0.14578260869561549</v>
      </c>
      <c r="G5549" s="324">
        <f>_xlfn.STDEV.S(D5526:D5549)</f>
        <v>3.528539766678945E-3</v>
      </c>
      <c r="H5549" s="337"/>
      <c r="I5549" s="333"/>
      <c r="J5549" s="82">
        <v>23</v>
      </c>
      <c r="K5549" s="321">
        <v>4</v>
      </c>
    </row>
    <row r="5550" spans="1:11" x14ac:dyDescent="0.3">
      <c r="A5550" s="341">
        <v>43135.002777719907</v>
      </c>
      <c r="B5550" s="318">
        <v>35850.93</v>
      </c>
      <c r="C5550" s="355">
        <f t="shared" si="87"/>
        <v>0.28800000000046566</v>
      </c>
      <c r="D5550" s="420">
        <f t="shared" si="88"/>
        <v>0.14400000000023283</v>
      </c>
      <c r="H5550" s="337"/>
      <c r="I5550" s="333"/>
      <c r="J5550" s="82">
        <v>24</v>
      </c>
      <c r="K5550" s="82">
        <v>1</v>
      </c>
    </row>
    <row r="5551" spans="1:11" x14ac:dyDescent="0.3">
      <c r="A5551" s="341">
        <v>43135.044444386571</v>
      </c>
      <c r="B5551" s="318">
        <v>35851.226999999999</v>
      </c>
      <c r="C5551" s="355">
        <f t="shared" si="87"/>
        <v>0.29699999999866122</v>
      </c>
      <c r="D5551" s="420">
        <f t="shared" si="88"/>
        <v>0.14849999999933061</v>
      </c>
      <c r="H5551" s="337"/>
      <c r="I5551" s="333"/>
      <c r="J5551" s="82">
        <v>25</v>
      </c>
      <c r="K5551" s="319">
        <v>2</v>
      </c>
    </row>
    <row r="5552" spans="1:11" x14ac:dyDescent="0.3">
      <c r="A5552" s="341">
        <v>43135.086111053242</v>
      </c>
      <c r="B5552" s="318">
        <v>35851.514999999999</v>
      </c>
      <c r="C5552" s="355">
        <f t="shared" si="87"/>
        <v>0.28800000000046566</v>
      </c>
      <c r="D5552" s="420">
        <f t="shared" si="88"/>
        <v>0.14400000000023283</v>
      </c>
      <c r="H5552" s="337"/>
      <c r="I5552" s="333"/>
      <c r="J5552" s="82">
        <v>26</v>
      </c>
      <c r="K5552" s="320">
        <v>3</v>
      </c>
    </row>
    <row r="5553" spans="1:11" x14ac:dyDescent="0.3">
      <c r="A5553" s="341">
        <v>43135.127777719907</v>
      </c>
      <c r="B5553" s="318">
        <v>35851.798999999999</v>
      </c>
      <c r="C5553" s="355">
        <f t="shared" si="87"/>
        <v>0.28399999999965075</v>
      </c>
      <c r="D5553" s="420">
        <f t="shared" si="88"/>
        <v>0.14199999999982538</v>
      </c>
      <c r="H5553" s="337"/>
      <c r="I5553" s="333"/>
      <c r="J5553" s="82">
        <v>27</v>
      </c>
      <c r="K5553" s="321">
        <v>4</v>
      </c>
    </row>
    <row r="5554" spans="1:11" x14ac:dyDescent="0.3">
      <c r="A5554" s="341">
        <v>43135.169444386571</v>
      </c>
      <c r="B5554" s="318">
        <v>35852.099000000002</v>
      </c>
      <c r="C5554" s="355">
        <f t="shared" si="87"/>
        <v>0.30000000000291038</v>
      </c>
      <c r="D5554" s="420">
        <f t="shared" si="88"/>
        <v>0.15000000000145519</v>
      </c>
      <c r="H5554" s="337"/>
      <c r="I5554" s="333"/>
      <c r="J5554" s="82">
        <v>28</v>
      </c>
      <c r="K5554" s="82">
        <v>1</v>
      </c>
    </row>
    <row r="5555" spans="1:11" x14ac:dyDescent="0.3">
      <c r="A5555" s="341">
        <v>43135.211111053242</v>
      </c>
      <c r="B5555" s="318">
        <v>35852.396000000001</v>
      </c>
      <c r="C5555" s="355">
        <f t="shared" si="87"/>
        <v>0.29699999999866122</v>
      </c>
      <c r="D5555" s="420">
        <f t="shared" si="88"/>
        <v>0.14849999999933061</v>
      </c>
      <c r="H5555" s="337"/>
      <c r="I5555" s="333"/>
      <c r="J5555" s="82">
        <v>29</v>
      </c>
      <c r="K5555" s="319">
        <v>2</v>
      </c>
    </row>
    <row r="5556" spans="1:11" x14ac:dyDescent="0.3">
      <c r="A5556" s="341">
        <v>43135.252777719907</v>
      </c>
      <c r="B5556" s="318">
        <v>35852.682000000001</v>
      </c>
      <c r="C5556" s="355">
        <f t="shared" si="87"/>
        <v>0.28600000000005821</v>
      </c>
      <c r="D5556" s="420">
        <f t="shared" si="88"/>
        <v>0.1430000000000291</v>
      </c>
      <c r="H5556" s="337"/>
      <c r="I5556" s="333"/>
      <c r="J5556" s="82">
        <v>30</v>
      </c>
      <c r="K5556" s="320">
        <v>3</v>
      </c>
    </row>
    <row r="5557" spans="1:11" x14ac:dyDescent="0.3">
      <c r="A5557" s="341">
        <v>43135.294444386571</v>
      </c>
      <c r="B5557" s="318">
        <v>35852.980000000003</v>
      </c>
      <c r="C5557" s="355">
        <f t="shared" si="87"/>
        <v>0.29800000000250293</v>
      </c>
      <c r="D5557" s="420">
        <f t="shared" si="88"/>
        <v>0.14900000000125146</v>
      </c>
      <c r="H5557" s="337"/>
      <c r="I5557" s="333"/>
      <c r="J5557" s="82">
        <v>31</v>
      </c>
      <c r="K5557" s="321">
        <v>4</v>
      </c>
    </row>
    <row r="5558" spans="1:11" x14ac:dyDescent="0.3">
      <c r="A5558" s="341">
        <v>43135.336111053242</v>
      </c>
      <c r="B5558" s="318">
        <v>35853.284</v>
      </c>
      <c r="C5558" s="355">
        <f t="shared" si="87"/>
        <v>0.30399999999644933</v>
      </c>
      <c r="D5558" s="420">
        <f t="shared" si="88"/>
        <v>0.15199999999822467</v>
      </c>
      <c r="H5558" s="337"/>
      <c r="I5558" s="333"/>
      <c r="J5558" s="82">
        <v>32</v>
      </c>
      <c r="K5558" s="82">
        <v>1</v>
      </c>
    </row>
    <row r="5559" spans="1:11" x14ac:dyDescent="0.3">
      <c r="A5559" s="341">
        <v>43135.377777719907</v>
      </c>
      <c r="B5559" s="318">
        <v>35853.578000000001</v>
      </c>
      <c r="C5559" s="355">
        <f t="shared" si="87"/>
        <v>0.29400000000168802</v>
      </c>
      <c r="D5559" s="420">
        <f t="shared" si="88"/>
        <v>0.14700000000084401</v>
      </c>
      <c r="H5559" s="337"/>
      <c r="I5559" s="333"/>
      <c r="J5559" s="82">
        <v>33</v>
      </c>
      <c r="K5559" s="319">
        <v>2</v>
      </c>
    </row>
    <row r="5560" spans="1:11" x14ac:dyDescent="0.3">
      <c r="A5560" s="341">
        <v>43135.419444386571</v>
      </c>
      <c r="B5560" s="318">
        <v>35853.866999999998</v>
      </c>
      <c r="C5560" s="355">
        <f t="shared" si="87"/>
        <v>0.28899999999703141</v>
      </c>
      <c r="D5560" s="420">
        <f t="shared" si="88"/>
        <v>0.1444999999985157</v>
      </c>
      <c r="H5560" s="337"/>
      <c r="I5560" s="333"/>
      <c r="J5560" s="82">
        <v>34</v>
      </c>
      <c r="K5560" s="320">
        <v>3</v>
      </c>
    </row>
    <row r="5561" spans="1:11" x14ac:dyDescent="0.3">
      <c r="A5561" s="341">
        <v>43135.461111053242</v>
      </c>
      <c r="B5561" s="318">
        <v>35854.161</v>
      </c>
      <c r="C5561" s="355">
        <f t="shared" si="87"/>
        <v>0.29400000000168802</v>
      </c>
      <c r="D5561" s="420">
        <f t="shared" si="88"/>
        <v>0.14700000000084401</v>
      </c>
      <c r="H5561" s="337"/>
      <c r="I5561" s="333"/>
      <c r="J5561" s="82">
        <v>35</v>
      </c>
      <c r="K5561" s="321">
        <v>4</v>
      </c>
    </row>
    <row r="5562" spans="1:11" x14ac:dyDescent="0.3">
      <c r="A5562" s="341">
        <v>43135.502777719907</v>
      </c>
      <c r="B5562" s="318">
        <v>35854.451999999997</v>
      </c>
      <c r="C5562" s="355">
        <f t="shared" si="87"/>
        <v>0.29099999999743886</v>
      </c>
      <c r="D5562" s="420">
        <f t="shared" si="88"/>
        <v>0.14549999999871943</v>
      </c>
      <c r="H5562" s="337"/>
      <c r="I5562" s="333"/>
      <c r="J5562" s="82">
        <v>36</v>
      </c>
      <c r="K5562" s="82">
        <v>1</v>
      </c>
    </row>
    <row r="5563" spans="1:11" x14ac:dyDescent="0.3">
      <c r="A5563" s="341">
        <v>43135.544444386571</v>
      </c>
      <c r="B5563" s="318">
        <v>35854.739000000001</v>
      </c>
      <c r="C5563" s="355">
        <f t="shared" si="87"/>
        <v>0.28700000000389991</v>
      </c>
      <c r="D5563" s="420">
        <f t="shared" si="88"/>
        <v>0.14350000000194996</v>
      </c>
      <c r="H5563" s="337"/>
      <c r="I5563" s="333"/>
      <c r="J5563" s="82">
        <v>37</v>
      </c>
      <c r="K5563" s="319">
        <v>2</v>
      </c>
    </row>
    <row r="5564" spans="1:11" x14ac:dyDescent="0.3">
      <c r="A5564" s="341">
        <v>43135.586111053242</v>
      </c>
      <c r="B5564" s="318">
        <v>35855.036999999997</v>
      </c>
      <c r="C5564" s="355">
        <f t="shared" si="87"/>
        <v>0.29799999999522697</v>
      </c>
      <c r="D5564" s="420">
        <f t="shared" si="88"/>
        <v>0.14899999999761349</v>
      </c>
      <c r="H5564" s="337"/>
      <c r="I5564" s="333"/>
      <c r="J5564" s="82">
        <v>38</v>
      </c>
      <c r="K5564" s="320">
        <v>3</v>
      </c>
    </row>
    <row r="5565" spans="1:11" x14ac:dyDescent="0.3">
      <c r="A5565" s="341">
        <v>43135.627777719907</v>
      </c>
      <c r="B5565" s="318">
        <v>35855.33</v>
      </c>
      <c r="C5565" s="355">
        <f t="shared" si="87"/>
        <v>0.29300000000512227</v>
      </c>
      <c r="D5565" s="420">
        <f t="shared" si="88"/>
        <v>0.14650000000256114</v>
      </c>
      <c r="H5565" s="337"/>
      <c r="I5565" s="333"/>
      <c r="J5565" s="82">
        <v>39</v>
      </c>
      <c r="K5565" s="321">
        <v>4</v>
      </c>
    </row>
    <row r="5566" spans="1:11" x14ac:dyDescent="0.3">
      <c r="A5566" s="341">
        <v>43135.669444386571</v>
      </c>
      <c r="B5566" s="318">
        <v>35855.616000000002</v>
      </c>
      <c r="C5566" s="355">
        <f t="shared" si="87"/>
        <v>0.28600000000005821</v>
      </c>
      <c r="D5566" s="420">
        <f t="shared" si="88"/>
        <v>0.1430000000000291</v>
      </c>
      <c r="H5566" s="337"/>
      <c r="I5566" s="333"/>
      <c r="J5566" s="82">
        <v>40</v>
      </c>
      <c r="K5566" s="82">
        <v>1</v>
      </c>
    </row>
    <row r="5567" spans="1:11" x14ac:dyDescent="0.3">
      <c r="A5567" s="341">
        <v>43135.711111053242</v>
      </c>
      <c r="B5567" s="318">
        <v>35855.900999999998</v>
      </c>
      <c r="C5567" s="355">
        <f t="shared" si="87"/>
        <v>0.2849999999962165</v>
      </c>
      <c r="D5567" s="420">
        <f t="shared" si="88"/>
        <v>0.14249999999810825</v>
      </c>
      <c r="H5567" s="337"/>
      <c r="I5567" s="333"/>
      <c r="J5567" s="82">
        <v>41</v>
      </c>
      <c r="K5567" s="319">
        <v>2</v>
      </c>
    </row>
    <row r="5568" spans="1:11" x14ac:dyDescent="0.3">
      <c r="A5568" s="341">
        <v>43135.752777719907</v>
      </c>
      <c r="B5568" s="318">
        <v>35856.199000000001</v>
      </c>
      <c r="C5568" s="355">
        <f t="shared" si="87"/>
        <v>0.29800000000250293</v>
      </c>
      <c r="D5568" s="420">
        <f t="shared" si="88"/>
        <v>0.14900000000125146</v>
      </c>
      <c r="H5568" s="337"/>
      <c r="I5568" s="333"/>
      <c r="J5568" s="82">
        <v>42</v>
      </c>
      <c r="K5568" s="320">
        <v>3</v>
      </c>
    </row>
    <row r="5569" spans="1:11" x14ac:dyDescent="0.3">
      <c r="A5569" s="341">
        <v>43135.794444386571</v>
      </c>
      <c r="B5569" s="318">
        <v>35856.487999999998</v>
      </c>
      <c r="C5569" s="355">
        <f t="shared" si="87"/>
        <v>0.28899999999703141</v>
      </c>
      <c r="D5569" s="420">
        <f t="shared" si="88"/>
        <v>0.1444999999985157</v>
      </c>
      <c r="H5569" s="337"/>
      <c r="I5569" s="333"/>
      <c r="J5569" s="82">
        <v>43</v>
      </c>
      <c r="K5569" s="321">
        <v>4</v>
      </c>
    </row>
    <row r="5570" spans="1:11" x14ac:dyDescent="0.3">
      <c r="A5570" s="341">
        <v>43135.836111053242</v>
      </c>
      <c r="B5570" s="318">
        <v>35856.767999999996</v>
      </c>
      <c r="C5570" s="355">
        <f t="shared" si="87"/>
        <v>0.27999999999883585</v>
      </c>
      <c r="D5570" s="420">
        <f t="shared" si="88"/>
        <v>0.13999999999941792</v>
      </c>
      <c r="H5570" s="337"/>
      <c r="I5570" s="333"/>
      <c r="J5570" s="82">
        <v>44</v>
      </c>
      <c r="K5570" s="82">
        <v>1</v>
      </c>
    </row>
    <row r="5571" spans="1:11" x14ac:dyDescent="0.3">
      <c r="A5571" s="341">
        <v>43135.877777719907</v>
      </c>
      <c r="B5571" s="318">
        <v>35857.06</v>
      </c>
      <c r="C5571" s="355">
        <f t="shared" si="87"/>
        <v>0.29200000000128057</v>
      </c>
      <c r="D5571" s="420">
        <f t="shared" si="88"/>
        <v>0.14600000000064028</v>
      </c>
      <c r="H5571" s="337"/>
      <c r="I5571" s="333"/>
      <c r="J5571" s="82">
        <v>45</v>
      </c>
      <c r="K5571" s="319">
        <v>2</v>
      </c>
    </row>
    <row r="5572" spans="1:11" x14ac:dyDescent="0.3">
      <c r="A5572" s="341">
        <v>43135.919444386571</v>
      </c>
      <c r="B5572" s="318">
        <v>35857.351000000002</v>
      </c>
      <c r="C5572" s="355">
        <f t="shared" si="87"/>
        <v>0.29100000000471482</v>
      </c>
      <c r="D5572" s="420">
        <f t="shared" si="88"/>
        <v>0.14550000000235741</v>
      </c>
      <c r="H5572" s="337"/>
      <c r="I5572" s="333"/>
      <c r="J5572" s="82">
        <v>46</v>
      </c>
      <c r="K5572" s="320">
        <v>3</v>
      </c>
    </row>
    <row r="5573" spans="1:11" x14ac:dyDescent="0.3">
      <c r="A5573" s="341">
        <v>43135.961111053242</v>
      </c>
      <c r="B5573" s="318">
        <v>35857.631000000001</v>
      </c>
      <c r="C5573" s="355">
        <f t="shared" si="87"/>
        <v>0.27999999999883585</v>
      </c>
      <c r="D5573" s="420">
        <f t="shared" si="88"/>
        <v>0.13999999999941792</v>
      </c>
      <c r="E5573" s="336">
        <f>SUM(C5550:C5573)*7.4805194805</f>
        <v>52.281350649224947</v>
      </c>
      <c r="F5573" s="324">
        <f>AVERAGE(D5550:D5573)</f>
        <v>0.14560416666669576</v>
      </c>
      <c r="G5573" s="324">
        <f>_xlfn.STDEV.S(D5550:D5573)</f>
        <v>3.1449724084546367E-3</v>
      </c>
      <c r="H5573" s="337"/>
      <c r="I5573" s="344">
        <f>AVERAGE(D5405:D5573)</f>
        <v>0.14544720496895205</v>
      </c>
      <c r="J5573" s="82">
        <v>47</v>
      </c>
      <c r="K5573" s="321">
        <v>4</v>
      </c>
    </row>
    <row r="5574" spans="1:11" x14ac:dyDescent="0.3">
      <c r="A5574" s="341">
        <v>43136.002777719907</v>
      </c>
      <c r="B5574" s="318">
        <v>35857.919000000002</v>
      </c>
      <c r="C5574" s="355">
        <f t="shared" si="87"/>
        <v>0.28800000000046566</v>
      </c>
      <c r="D5574" s="420">
        <f t="shared" si="88"/>
        <v>0.14400000000023283</v>
      </c>
      <c r="H5574" s="337"/>
      <c r="I5574" s="333"/>
      <c r="J5574" s="82">
        <v>48</v>
      </c>
      <c r="K5574" s="82">
        <v>1</v>
      </c>
    </row>
    <row r="5575" spans="1:11" x14ac:dyDescent="0.3">
      <c r="A5575" s="341">
        <v>43136.044444386571</v>
      </c>
      <c r="B5575" s="318">
        <v>35858.212</v>
      </c>
      <c r="C5575" s="355">
        <f t="shared" si="87"/>
        <v>0.29299999999784632</v>
      </c>
      <c r="D5575" s="420">
        <f t="shared" si="88"/>
        <v>0.14649999999892316</v>
      </c>
      <c r="H5575" s="337"/>
      <c r="I5575" s="333"/>
      <c r="J5575" s="82">
        <v>49</v>
      </c>
      <c r="K5575" s="319">
        <v>2</v>
      </c>
    </row>
    <row r="5576" spans="1:11" x14ac:dyDescent="0.3">
      <c r="A5576" s="341">
        <v>43136.086111053242</v>
      </c>
      <c r="B5576" s="318">
        <v>35858.502</v>
      </c>
      <c r="C5576" s="355">
        <f t="shared" si="87"/>
        <v>0.29000000000087311</v>
      </c>
      <c r="D5576" s="420">
        <f t="shared" si="88"/>
        <v>0.14500000000043656</v>
      </c>
      <c r="H5576" s="337"/>
      <c r="I5576" s="333"/>
      <c r="J5576" s="82">
        <v>50</v>
      </c>
      <c r="K5576" s="320">
        <v>3</v>
      </c>
    </row>
    <row r="5577" spans="1:11" x14ac:dyDescent="0.3">
      <c r="A5577" s="341">
        <v>43136.127777719907</v>
      </c>
      <c r="B5577" s="318">
        <v>35858.788</v>
      </c>
      <c r="C5577" s="355">
        <f t="shared" si="87"/>
        <v>0.28600000000005821</v>
      </c>
      <c r="D5577" s="420">
        <f t="shared" si="88"/>
        <v>0.1430000000000291</v>
      </c>
      <c r="H5577" s="337"/>
      <c r="I5577" s="333"/>
      <c r="J5577" s="82">
        <v>51</v>
      </c>
      <c r="K5577" s="321">
        <v>4</v>
      </c>
    </row>
    <row r="5578" spans="1:11" x14ac:dyDescent="0.3">
      <c r="A5578" s="341">
        <v>43136.169444386571</v>
      </c>
      <c r="B5578" s="318">
        <v>35859.087</v>
      </c>
      <c r="C5578" s="355">
        <f t="shared" si="87"/>
        <v>0.29899999999906868</v>
      </c>
      <c r="D5578" s="420">
        <f t="shared" si="88"/>
        <v>0.14949999999953434</v>
      </c>
      <c r="H5578" s="337"/>
      <c r="I5578" s="333"/>
      <c r="J5578" s="82">
        <v>52</v>
      </c>
      <c r="K5578" s="82">
        <v>1</v>
      </c>
    </row>
    <row r="5579" spans="1:11" x14ac:dyDescent="0.3">
      <c r="A5579" s="341">
        <v>43136.211111053242</v>
      </c>
      <c r="B5579" s="318">
        <v>35859.387000000002</v>
      </c>
      <c r="C5579" s="355">
        <f t="shared" si="87"/>
        <v>0.30000000000291038</v>
      </c>
      <c r="D5579" s="420">
        <f t="shared" si="88"/>
        <v>0.15000000000145519</v>
      </c>
      <c r="H5579" s="337"/>
      <c r="I5579" s="333"/>
      <c r="J5579" s="82">
        <v>53</v>
      </c>
      <c r="K5579" s="319">
        <v>2</v>
      </c>
    </row>
    <row r="5580" spans="1:11" x14ac:dyDescent="0.3">
      <c r="A5580" s="341">
        <v>43136.252777719907</v>
      </c>
      <c r="B5580" s="318">
        <v>35859.678999999996</v>
      </c>
      <c r="C5580" s="355">
        <f t="shared" si="87"/>
        <v>0.29199999999400461</v>
      </c>
      <c r="D5580" s="420">
        <f t="shared" si="88"/>
        <v>0.14599999999700231</v>
      </c>
      <c r="H5580" s="337"/>
      <c r="I5580" s="333"/>
      <c r="J5580" s="82">
        <v>54</v>
      </c>
      <c r="K5580" s="320">
        <v>3</v>
      </c>
    </row>
    <row r="5581" spans="1:11" x14ac:dyDescent="0.3">
      <c r="A5581" s="341">
        <v>43136.294444386571</v>
      </c>
      <c r="B5581" s="318">
        <v>35859.972999999998</v>
      </c>
      <c r="C5581" s="355">
        <f t="shared" si="87"/>
        <v>0.29400000000168802</v>
      </c>
      <c r="D5581" s="420">
        <f t="shared" si="88"/>
        <v>0.14700000000084401</v>
      </c>
      <c r="H5581" s="337"/>
      <c r="I5581" s="333"/>
      <c r="J5581" s="82">
        <v>55</v>
      </c>
      <c r="K5581" s="321">
        <v>4</v>
      </c>
    </row>
    <row r="5582" spans="1:11" x14ac:dyDescent="0.3">
      <c r="A5582" s="341">
        <v>43136.336111053242</v>
      </c>
      <c r="B5582" s="318">
        <v>35860.277000000002</v>
      </c>
      <c r="C5582" s="355">
        <f t="shared" si="87"/>
        <v>0.30400000000372529</v>
      </c>
      <c r="D5582" s="420">
        <f t="shared" si="88"/>
        <v>0.15200000000186265</v>
      </c>
      <c r="H5582" s="337"/>
      <c r="I5582" s="333"/>
      <c r="J5582" s="82">
        <v>56</v>
      </c>
      <c r="K5582" s="82">
        <v>1</v>
      </c>
    </row>
    <row r="5583" spans="1:11" x14ac:dyDescent="0.3">
      <c r="A5583" s="341">
        <v>43136.377777719907</v>
      </c>
      <c r="B5583" s="318">
        <v>35860.571000000004</v>
      </c>
      <c r="C5583" s="355">
        <f t="shared" si="87"/>
        <v>0.29400000000168802</v>
      </c>
      <c r="D5583" s="420">
        <f t="shared" si="88"/>
        <v>0.14700000000084401</v>
      </c>
      <c r="H5583" s="337"/>
      <c r="I5583" s="333"/>
      <c r="J5583" s="82">
        <v>57</v>
      </c>
      <c r="K5583" s="319">
        <v>2</v>
      </c>
    </row>
    <row r="5584" spans="1:11" x14ac:dyDescent="0.3">
      <c r="A5584" s="341">
        <v>43136.419444386571</v>
      </c>
      <c r="B5584" s="318">
        <v>35860.862000000001</v>
      </c>
      <c r="C5584" s="355">
        <f t="shared" si="87"/>
        <v>0.29099999999743886</v>
      </c>
      <c r="D5584" s="420">
        <f t="shared" si="88"/>
        <v>0.14549999999871943</v>
      </c>
      <c r="H5584" s="337"/>
      <c r="I5584" s="333"/>
      <c r="J5584" s="82">
        <v>58</v>
      </c>
      <c r="K5584" s="320">
        <v>3</v>
      </c>
    </row>
    <row r="5585" spans="1:11" x14ac:dyDescent="0.3">
      <c r="A5585" s="341">
        <v>43136.461111053242</v>
      </c>
      <c r="B5585" s="318">
        <v>35861.167999999998</v>
      </c>
      <c r="C5585" s="355">
        <f t="shared" si="87"/>
        <v>0.30599999999685679</v>
      </c>
      <c r="D5585" s="420">
        <f t="shared" si="88"/>
        <v>0.15299999999842839</v>
      </c>
      <c r="H5585" s="337"/>
      <c r="I5585" s="333"/>
      <c r="J5585" s="82">
        <v>59</v>
      </c>
      <c r="K5585" s="321">
        <v>4</v>
      </c>
    </row>
    <row r="5586" spans="1:11" x14ac:dyDescent="0.3">
      <c r="A5586" s="341">
        <v>43136.502777719907</v>
      </c>
      <c r="B5586" s="318">
        <v>35861.462</v>
      </c>
      <c r="C5586" s="355">
        <f t="shared" si="87"/>
        <v>0.29400000000168802</v>
      </c>
      <c r="D5586" s="420">
        <f t="shared" si="88"/>
        <v>0.14700000000084401</v>
      </c>
      <c r="H5586" s="337"/>
      <c r="I5586" s="333"/>
      <c r="J5586" s="82">
        <v>60</v>
      </c>
      <c r="K5586" s="82">
        <v>1</v>
      </c>
    </row>
    <row r="5587" spans="1:11" x14ac:dyDescent="0.3">
      <c r="A5587" s="341">
        <v>43136.544444386571</v>
      </c>
      <c r="B5587" s="318">
        <v>35861.748</v>
      </c>
      <c r="C5587" s="355">
        <f t="shared" si="87"/>
        <v>0.28600000000005821</v>
      </c>
      <c r="D5587" s="420">
        <f t="shared" si="88"/>
        <v>0.1430000000000291</v>
      </c>
      <c r="H5587" s="337"/>
      <c r="I5587" s="333"/>
      <c r="J5587" s="82">
        <v>61</v>
      </c>
      <c r="K5587" s="319">
        <v>2</v>
      </c>
    </row>
    <row r="5588" spans="1:11" x14ac:dyDescent="0.3">
      <c r="A5588" s="341">
        <v>43136.586111053242</v>
      </c>
      <c r="B5588" s="318">
        <v>35862.042000000001</v>
      </c>
      <c r="C5588" s="355">
        <f t="shared" si="87"/>
        <v>0.29400000000168802</v>
      </c>
      <c r="D5588" s="420">
        <f t="shared" si="88"/>
        <v>0.14700000000084401</v>
      </c>
      <c r="H5588" s="337"/>
      <c r="I5588" s="333"/>
      <c r="J5588" s="82">
        <v>62</v>
      </c>
      <c r="K5588" s="320">
        <v>3</v>
      </c>
    </row>
    <row r="5589" spans="1:11" x14ac:dyDescent="0.3">
      <c r="A5589" s="341">
        <v>43136.627777719907</v>
      </c>
      <c r="B5589" s="318">
        <v>35862.338000000003</v>
      </c>
      <c r="C5589" s="355">
        <f t="shared" si="87"/>
        <v>0.29600000000209548</v>
      </c>
      <c r="D5589" s="420">
        <f t="shared" si="88"/>
        <v>0.14800000000104774</v>
      </c>
      <c r="H5589" s="337"/>
      <c r="I5589" s="333"/>
      <c r="J5589" s="82">
        <v>63</v>
      </c>
      <c r="K5589" s="321">
        <v>4</v>
      </c>
    </row>
    <row r="5590" spans="1:11" x14ac:dyDescent="0.3">
      <c r="A5590" s="341">
        <v>43136.669444386571</v>
      </c>
      <c r="B5590" s="318">
        <v>35862.625</v>
      </c>
      <c r="C5590" s="355">
        <f t="shared" si="87"/>
        <v>0.28699999999662396</v>
      </c>
      <c r="D5590" s="420">
        <f t="shared" si="88"/>
        <v>0.14349999999831198</v>
      </c>
      <c r="H5590" s="337"/>
      <c r="I5590" s="333"/>
      <c r="J5590" s="82">
        <v>64</v>
      </c>
      <c r="K5590" s="82">
        <v>1</v>
      </c>
    </row>
    <row r="5591" spans="1:11" x14ac:dyDescent="0.3">
      <c r="A5591" s="341">
        <v>43136.711111053242</v>
      </c>
      <c r="B5591" s="318">
        <v>35862.913999999997</v>
      </c>
      <c r="C5591" s="355">
        <f t="shared" si="87"/>
        <v>0.28899999999703141</v>
      </c>
      <c r="D5591" s="420">
        <f t="shared" si="88"/>
        <v>0.1444999999985157</v>
      </c>
      <c r="H5591" s="337"/>
      <c r="I5591" s="333"/>
      <c r="J5591" s="82">
        <v>65</v>
      </c>
      <c r="K5591" s="319">
        <v>2</v>
      </c>
    </row>
    <row r="5592" spans="1:11" x14ac:dyDescent="0.3">
      <c r="A5592" s="341">
        <v>43136.752777719907</v>
      </c>
      <c r="B5592" s="318">
        <v>35863.211000000003</v>
      </c>
      <c r="C5592" s="355">
        <f t="shared" si="87"/>
        <v>0.29700000000593718</v>
      </c>
      <c r="D5592" s="420">
        <f t="shared" si="88"/>
        <v>0.14850000000296859</v>
      </c>
      <c r="H5592" s="337"/>
      <c r="I5592" s="333"/>
      <c r="J5592" s="82">
        <v>66</v>
      </c>
      <c r="K5592" s="320">
        <v>3</v>
      </c>
    </row>
    <row r="5593" spans="1:11" x14ac:dyDescent="0.3">
      <c r="A5593" s="341">
        <v>43136.794444386571</v>
      </c>
      <c r="B5593" s="318">
        <v>35863.495000000003</v>
      </c>
      <c r="C5593" s="355">
        <f t="shared" si="87"/>
        <v>0.28399999999965075</v>
      </c>
      <c r="D5593" s="420">
        <f t="shared" si="88"/>
        <v>0.14199999999982538</v>
      </c>
      <c r="H5593" s="337"/>
      <c r="I5593" s="333"/>
      <c r="J5593" s="82">
        <v>67</v>
      </c>
      <c r="K5593" s="321">
        <v>4</v>
      </c>
    </row>
    <row r="5594" spans="1:11" x14ac:dyDescent="0.3">
      <c r="A5594" s="341">
        <v>43136.836111053242</v>
      </c>
      <c r="B5594" s="318">
        <v>35863.767999999996</v>
      </c>
      <c r="C5594" s="355">
        <f t="shared" si="87"/>
        <v>0.27299999999377178</v>
      </c>
      <c r="D5594" s="420">
        <f t="shared" si="88"/>
        <v>0.13649999999688589</v>
      </c>
      <c r="H5594" s="337"/>
      <c r="I5594" s="333"/>
      <c r="J5594" s="82">
        <v>68</v>
      </c>
      <c r="K5594" s="82">
        <v>1</v>
      </c>
    </row>
    <row r="5595" spans="1:11" x14ac:dyDescent="0.3">
      <c r="A5595" s="341">
        <v>43136.877777719907</v>
      </c>
      <c r="B5595" s="318">
        <v>35864.055</v>
      </c>
      <c r="C5595" s="355">
        <f t="shared" si="87"/>
        <v>0.28700000000389991</v>
      </c>
      <c r="D5595" s="420">
        <f t="shared" si="88"/>
        <v>0.14350000000194996</v>
      </c>
      <c r="H5595" s="337"/>
      <c r="I5595" s="333"/>
      <c r="J5595" s="82">
        <v>69</v>
      </c>
      <c r="K5595" s="319">
        <v>2</v>
      </c>
    </row>
    <row r="5596" spans="1:11" x14ac:dyDescent="0.3">
      <c r="A5596" s="341">
        <v>43136.919444386571</v>
      </c>
      <c r="B5596" s="318">
        <v>35864.341999999997</v>
      </c>
      <c r="C5596" s="355">
        <f t="shared" si="87"/>
        <v>0.28699999999662396</v>
      </c>
      <c r="D5596" s="420">
        <f t="shared" si="88"/>
        <v>0.14349999999831198</v>
      </c>
      <c r="H5596" s="337"/>
      <c r="I5596" s="333"/>
      <c r="J5596" s="82">
        <v>70</v>
      </c>
      <c r="K5596" s="320">
        <v>3</v>
      </c>
    </row>
    <row r="5597" spans="1:11" x14ac:dyDescent="0.3">
      <c r="A5597" s="341">
        <v>43136.961111053242</v>
      </c>
      <c r="B5597" s="318">
        <v>35864.620999999999</v>
      </c>
      <c r="C5597" s="355">
        <f t="shared" si="87"/>
        <v>0.2790000000022701</v>
      </c>
      <c r="D5597" s="420">
        <f t="shared" si="88"/>
        <v>0.13950000000113505</v>
      </c>
      <c r="E5597" s="336">
        <f>SUM(C5574:C5597)*7.4805194805</f>
        <v>52.288831168679756</v>
      </c>
      <c r="F5597" s="324">
        <f>AVERAGE(D5574:D5597)</f>
        <v>0.14562499999995757</v>
      </c>
      <c r="G5597" s="324">
        <f>_xlfn.STDEV.S(D5574:D5597)</f>
        <v>3.7132254822645708E-3</v>
      </c>
      <c r="H5597" s="337"/>
      <c r="I5597" s="333"/>
      <c r="J5597" s="82">
        <v>71</v>
      </c>
      <c r="K5597" s="321">
        <v>4</v>
      </c>
    </row>
    <row r="5598" spans="1:11" x14ac:dyDescent="0.3">
      <c r="A5598" s="341">
        <v>43137.002777719907</v>
      </c>
      <c r="B5598" s="318">
        <v>35864.902000000002</v>
      </c>
      <c r="C5598" s="355">
        <f t="shared" si="87"/>
        <v>0.28100000000267755</v>
      </c>
      <c r="D5598" s="420">
        <f t="shared" si="88"/>
        <v>0.14050000000133878</v>
      </c>
      <c r="H5598" s="337"/>
      <c r="I5598" s="333"/>
      <c r="J5598" s="82">
        <v>72</v>
      </c>
      <c r="K5598" s="82">
        <v>1</v>
      </c>
    </row>
    <row r="5599" spans="1:11" x14ac:dyDescent="0.3">
      <c r="A5599" s="341">
        <v>43137.044444386571</v>
      </c>
      <c r="B5599" s="318">
        <v>35865.201000000001</v>
      </c>
      <c r="C5599" s="355">
        <f t="shared" si="87"/>
        <v>0.29899999999906868</v>
      </c>
      <c r="D5599" s="420">
        <f t="shared" si="88"/>
        <v>0.14949999999953434</v>
      </c>
      <c r="H5599" s="337"/>
      <c r="I5599" s="333"/>
      <c r="J5599" s="82">
        <v>73</v>
      </c>
      <c r="K5599" s="319">
        <v>2</v>
      </c>
    </row>
    <row r="5600" spans="1:11" x14ac:dyDescent="0.3">
      <c r="A5600" s="341">
        <v>43137.086111053242</v>
      </c>
      <c r="B5600" s="318">
        <v>35865.493000000002</v>
      </c>
      <c r="C5600" s="355">
        <f t="shared" si="87"/>
        <v>0.29200000000128057</v>
      </c>
      <c r="D5600" s="420">
        <f t="shared" si="88"/>
        <v>0.14600000000064028</v>
      </c>
      <c r="H5600" s="337"/>
      <c r="I5600" s="333"/>
      <c r="J5600" s="82">
        <v>74</v>
      </c>
      <c r="K5600" s="320">
        <v>3</v>
      </c>
    </row>
    <row r="5601" spans="1:11" x14ac:dyDescent="0.3">
      <c r="A5601" s="341">
        <v>43137.127777719907</v>
      </c>
      <c r="B5601" s="318">
        <v>35865.781000000003</v>
      </c>
      <c r="C5601" s="355">
        <f t="shared" si="87"/>
        <v>0.28800000000046566</v>
      </c>
      <c r="D5601" s="420">
        <f t="shared" si="88"/>
        <v>0.14400000000023283</v>
      </c>
      <c r="H5601" s="337"/>
      <c r="I5601" s="333"/>
      <c r="J5601" s="82">
        <v>75</v>
      </c>
      <c r="K5601" s="321">
        <v>4</v>
      </c>
    </row>
    <row r="5602" spans="1:11" x14ac:dyDescent="0.3">
      <c r="A5602" s="341">
        <v>43137.169444386571</v>
      </c>
      <c r="B5602" s="318">
        <v>35866.080999999998</v>
      </c>
      <c r="C5602" s="355">
        <f t="shared" si="87"/>
        <v>0.29999999999563443</v>
      </c>
      <c r="D5602" s="420">
        <f t="shared" si="88"/>
        <v>0.14999999999781721</v>
      </c>
      <c r="H5602" s="337"/>
      <c r="I5602" s="333"/>
      <c r="J5602" s="82">
        <v>76</v>
      </c>
      <c r="K5602" s="82">
        <v>1</v>
      </c>
    </row>
    <row r="5603" spans="1:11" x14ac:dyDescent="0.3">
      <c r="A5603" s="341">
        <v>43137.211111053242</v>
      </c>
      <c r="B5603" s="318">
        <v>35866.381000000001</v>
      </c>
      <c r="C5603" s="355">
        <f t="shared" si="87"/>
        <v>0.30000000000291038</v>
      </c>
      <c r="D5603" s="420">
        <f t="shared" si="88"/>
        <v>0.15000000000145519</v>
      </c>
      <c r="H5603" s="337"/>
      <c r="I5603" s="333"/>
      <c r="J5603" s="82">
        <v>77</v>
      </c>
      <c r="K5603" s="319">
        <v>2</v>
      </c>
    </row>
    <row r="5604" spans="1:11" x14ac:dyDescent="0.3">
      <c r="A5604" s="341">
        <v>43137.252777719907</v>
      </c>
      <c r="B5604" s="318">
        <v>35866.671000000002</v>
      </c>
      <c r="C5604" s="355">
        <f t="shared" si="87"/>
        <v>0.29000000000087311</v>
      </c>
      <c r="D5604" s="420">
        <f t="shared" si="88"/>
        <v>0.14500000000043656</v>
      </c>
      <c r="H5604" s="337"/>
      <c r="I5604" s="333"/>
      <c r="J5604" s="82">
        <v>78</v>
      </c>
      <c r="K5604" s="320">
        <v>3</v>
      </c>
    </row>
    <row r="5605" spans="1:11" x14ac:dyDescent="0.3">
      <c r="A5605" s="341">
        <v>43137.294444386571</v>
      </c>
      <c r="B5605" s="318">
        <v>35866.968000000001</v>
      </c>
      <c r="C5605" s="355">
        <f t="shared" si="87"/>
        <v>0.29699999999866122</v>
      </c>
      <c r="D5605" s="420">
        <f t="shared" si="88"/>
        <v>0.14849999999933061</v>
      </c>
      <c r="H5605" s="337"/>
      <c r="I5605" s="333"/>
      <c r="J5605" s="82">
        <v>79</v>
      </c>
      <c r="K5605" s="321">
        <v>4</v>
      </c>
    </row>
    <row r="5606" spans="1:11" x14ac:dyDescent="0.3">
      <c r="A5606" s="341">
        <v>43137.336111053242</v>
      </c>
      <c r="B5606" s="318">
        <v>35867.271000000001</v>
      </c>
      <c r="C5606" s="355">
        <f t="shared" si="87"/>
        <v>0.30299999999988358</v>
      </c>
      <c r="D5606" s="420">
        <f t="shared" si="88"/>
        <v>0.15149999999994179</v>
      </c>
      <c r="H5606" s="337"/>
      <c r="I5606" s="333"/>
      <c r="J5606" s="82">
        <v>80</v>
      </c>
      <c r="K5606" s="82">
        <v>1</v>
      </c>
    </row>
    <row r="5607" spans="1:11" x14ac:dyDescent="0.3">
      <c r="A5607" s="341">
        <v>43137.377777719907</v>
      </c>
      <c r="B5607" s="318">
        <v>35867.567999999999</v>
      </c>
      <c r="C5607" s="355">
        <f t="shared" si="87"/>
        <v>0.29699999999866122</v>
      </c>
      <c r="D5607" s="420">
        <f t="shared" si="88"/>
        <v>0.14849999999933061</v>
      </c>
      <c r="H5607" s="337"/>
      <c r="I5607" s="333"/>
      <c r="J5607" s="82">
        <v>81</v>
      </c>
      <c r="K5607" s="319">
        <v>2</v>
      </c>
    </row>
    <row r="5608" spans="1:11" x14ac:dyDescent="0.3">
      <c r="A5608" s="341">
        <v>43137.419444386571</v>
      </c>
      <c r="B5608" s="318">
        <v>35867.858</v>
      </c>
      <c r="C5608" s="355">
        <f t="shared" si="87"/>
        <v>0.29000000000087311</v>
      </c>
      <c r="D5608" s="420">
        <f t="shared" si="88"/>
        <v>0.14500000000043656</v>
      </c>
      <c r="H5608" s="337"/>
      <c r="I5608" s="333"/>
      <c r="J5608" s="82">
        <v>82</v>
      </c>
      <c r="K5608" s="320">
        <v>3</v>
      </c>
    </row>
    <row r="5609" spans="1:11" x14ac:dyDescent="0.3">
      <c r="A5609" s="341">
        <v>43137.461111053242</v>
      </c>
      <c r="B5609" s="318">
        <v>35868.156999999999</v>
      </c>
      <c r="C5609" s="355">
        <f t="shared" si="87"/>
        <v>0.29899999999906868</v>
      </c>
      <c r="D5609" s="420">
        <f t="shared" si="88"/>
        <v>0.14949999999953434</v>
      </c>
      <c r="H5609" s="337"/>
      <c r="I5609" s="333"/>
      <c r="J5609" s="82">
        <v>83</v>
      </c>
      <c r="K5609" s="321">
        <v>4</v>
      </c>
    </row>
    <row r="5610" spans="1:11" x14ac:dyDescent="0.3">
      <c r="A5610" s="341">
        <v>43137.502777719907</v>
      </c>
      <c r="B5610" s="318">
        <v>35868.451000000001</v>
      </c>
      <c r="C5610" s="355">
        <f t="shared" si="87"/>
        <v>0.29400000000168802</v>
      </c>
      <c r="D5610" s="420">
        <f t="shared" si="88"/>
        <v>0.14700000000084401</v>
      </c>
      <c r="H5610" s="337"/>
      <c r="I5610" s="333"/>
      <c r="J5610" s="82">
        <v>84</v>
      </c>
      <c r="K5610" s="82">
        <v>1</v>
      </c>
    </row>
    <row r="5611" spans="1:11" x14ac:dyDescent="0.3">
      <c r="A5611" s="341">
        <v>43137.544444386571</v>
      </c>
      <c r="B5611" s="318">
        <v>35868.741000000002</v>
      </c>
      <c r="C5611" s="355">
        <f t="shared" si="87"/>
        <v>0.29000000000087311</v>
      </c>
      <c r="D5611" s="420">
        <f t="shared" si="88"/>
        <v>0.14500000000043656</v>
      </c>
      <c r="H5611" s="337"/>
      <c r="I5611" s="333"/>
      <c r="J5611" s="82">
        <v>85</v>
      </c>
      <c r="K5611" s="319">
        <v>2</v>
      </c>
    </row>
    <row r="5612" spans="1:11" x14ac:dyDescent="0.3">
      <c r="A5612" s="341">
        <v>43137.586111053242</v>
      </c>
      <c r="B5612" s="318">
        <v>35869.040999999997</v>
      </c>
      <c r="C5612" s="355">
        <f t="shared" si="87"/>
        <v>0.29999999999563443</v>
      </c>
      <c r="D5612" s="420">
        <f t="shared" si="88"/>
        <v>0.14999999999781721</v>
      </c>
      <c r="H5612" s="337"/>
      <c r="I5612" s="333"/>
      <c r="J5612" s="82">
        <v>86</v>
      </c>
      <c r="K5612" s="320">
        <v>3</v>
      </c>
    </row>
    <row r="5613" spans="1:11" x14ac:dyDescent="0.3">
      <c r="A5613" s="341">
        <v>43137.627777719907</v>
      </c>
      <c r="B5613" s="318">
        <v>35869.336000000003</v>
      </c>
      <c r="C5613" s="355">
        <f t="shared" si="87"/>
        <v>0.29500000000552973</v>
      </c>
      <c r="D5613" s="420">
        <f t="shared" si="88"/>
        <v>0.14750000000276486</v>
      </c>
      <c r="H5613" s="337"/>
      <c r="I5613" s="333"/>
      <c r="J5613" s="82">
        <v>87</v>
      </c>
      <c r="K5613" s="321">
        <v>4</v>
      </c>
    </row>
    <row r="5614" spans="1:11" x14ac:dyDescent="0.3">
      <c r="A5614" s="341">
        <v>43137.669444386571</v>
      </c>
      <c r="B5614" s="318">
        <v>35869.620000000003</v>
      </c>
      <c r="C5614" s="355">
        <f t="shared" si="87"/>
        <v>0.28399999999965075</v>
      </c>
      <c r="D5614" s="420">
        <f t="shared" si="88"/>
        <v>0.14199999999982538</v>
      </c>
      <c r="H5614" s="337"/>
      <c r="I5614" s="333"/>
      <c r="J5614" s="82">
        <v>88</v>
      </c>
      <c r="K5614" s="82">
        <v>1</v>
      </c>
    </row>
    <row r="5615" spans="1:11" x14ac:dyDescent="0.3">
      <c r="A5615" s="341">
        <v>43137.711111053242</v>
      </c>
      <c r="B5615" s="318">
        <v>35869.902999999998</v>
      </c>
      <c r="C5615" s="355">
        <f t="shared" si="87"/>
        <v>0.28299999999580905</v>
      </c>
      <c r="D5615" s="420">
        <f t="shared" si="88"/>
        <v>0.14149999999790452</v>
      </c>
      <c r="H5615" s="337"/>
      <c r="I5615" s="333"/>
      <c r="J5615" s="82">
        <v>89</v>
      </c>
      <c r="K5615" s="319">
        <v>2</v>
      </c>
    </row>
    <row r="5616" spans="1:11" x14ac:dyDescent="0.3">
      <c r="A5616" s="341">
        <v>43137.752777719907</v>
      </c>
      <c r="B5616" s="318">
        <v>35870.197999999997</v>
      </c>
      <c r="C5616" s="355">
        <f t="shared" si="87"/>
        <v>0.29499999999825377</v>
      </c>
      <c r="D5616" s="420">
        <f t="shared" si="88"/>
        <v>0.14749999999912689</v>
      </c>
      <c r="H5616" s="337"/>
      <c r="I5616" s="333"/>
      <c r="J5616" s="82">
        <v>90</v>
      </c>
      <c r="K5616" s="320">
        <v>3</v>
      </c>
    </row>
    <row r="5617" spans="1:12" x14ac:dyDescent="0.3">
      <c r="A5617" s="341">
        <v>43137.794444386571</v>
      </c>
      <c r="B5617" s="318">
        <v>35870.476999999999</v>
      </c>
      <c r="C5617" s="355">
        <f t="shared" si="87"/>
        <v>0.2790000000022701</v>
      </c>
      <c r="D5617" s="420">
        <f t="shared" si="88"/>
        <v>0.13950000000113505</v>
      </c>
      <c r="H5617" s="337"/>
      <c r="I5617" s="333"/>
      <c r="J5617" s="82">
        <v>91</v>
      </c>
      <c r="K5617" s="321">
        <v>4</v>
      </c>
    </row>
    <row r="5618" spans="1:12" x14ac:dyDescent="0.3">
      <c r="A5618" s="341">
        <v>43137.836111053242</v>
      </c>
      <c r="B5618" s="318">
        <v>35870.752</v>
      </c>
      <c r="C5618" s="355">
        <f t="shared" si="87"/>
        <v>0.27500000000145519</v>
      </c>
      <c r="D5618" s="420">
        <f t="shared" si="88"/>
        <v>0.1375000000007276</v>
      </c>
      <c r="H5618" s="337"/>
      <c r="I5618" s="333"/>
      <c r="J5618" s="82">
        <v>92</v>
      </c>
      <c r="K5618" s="82">
        <v>1</v>
      </c>
    </row>
    <row r="5619" spans="1:12" x14ac:dyDescent="0.3">
      <c r="A5619" s="341">
        <v>43137.877777719907</v>
      </c>
      <c r="B5619" s="318">
        <v>35871.042000000001</v>
      </c>
      <c r="C5619" s="355">
        <f t="shared" si="87"/>
        <v>0.29000000000087311</v>
      </c>
      <c r="D5619" s="420">
        <f t="shared" si="88"/>
        <v>0.14500000000043656</v>
      </c>
      <c r="H5619" s="337"/>
      <c r="I5619" s="333"/>
      <c r="J5619" s="82">
        <v>93</v>
      </c>
      <c r="K5619" s="319">
        <v>2</v>
      </c>
    </row>
    <row r="5620" spans="1:12" x14ac:dyDescent="0.3">
      <c r="A5620" s="341">
        <v>43137.919444386571</v>
      </c>
      <c r="B5620" s="318">
        <v>35871.33</v>
      </c>
      <c r="C5620" s="355">
        <f t="shared" si="87"/>
        <v>0.28800000000046566</v>
      </c>
      <c r="D5620" s="420">
        <f t="shared" si="88"/>
        <v>0.14400000000023283</v>
      </c>
      <c r="H5620" s="337"/>
      <c r="I5620" s="333"/>
      <c r="J5620" s="82">
        <v>94</v>
      </c>
      <c r="K5620" s="320">
        <v>3</v>
      </c>
    </row>
    <row r="5621" spans="1:12" x14ac:dyDescent="0.3">
      <c r="A5621" s="341">
        <v>43137.961111053242</v>
      </c>
      <c r="B5621" s="318">
        <v>35871.612999999998</v>
      </c>
      <c r="C5621" s="355">
        <f t="shared" si="87"/>
        <v>0.28299999999580905</v>
      </c>
      <c r="D5621" s="420">
        <f t="shared" si="88"/>
        <v>0.14149999999790452</v>
      </c>
      <c r="E5621" s="336">
        <f>SUM(C5598:C5621)*7.4805194805</f>
        <v>52.303792207643809</v>
      </c>
      <c r="F5621" s="324">
        <f>AVERAGE(D5598:D5621)</f>
        <v>0.14566666666663272</v>
      </c>
      <c r="G5621" s="324">
        <f>_xlfn.STDEV.S(D5598:D5621)</f>
        <v>3.7954969503056365E-3</v>
      </c>
      <c r="H5621" s="337"/>
      <c r="I5621" s="333"/>
      <c r="J5621" s="82">
        <v>95</v>
      </c>
      <c r="K5621" s="321">
        <v>4</v>
      </c>
    </row>
    <row r="5622" spans="1:12" x14ac:dyDescent="0.3">
      <c r="A5622" s="341">
        <v>43138.002777719907</v>
      </c>
      <c r="B5622" s="318">
        <v>35871.9</v>
      </c>
      <c r="C5622" s="355">
        <f t="shared" si="87"/>
        <v>0.28700000000389991</v>
      </c>
      <c r="D5622" s="420">
        <f t="shared" si="88"/>
        <v>0.14350000000194996</v>
      </c>
      <c r="H5622" s="337"/>
      <c r="I5622" s="333"/>
      <c r="J5622" s="82">
        <v>96</v>
      </c>
      <c r="K5622" s="82">
        <v>1</v>
      </c>
    </row>
    <row r="5623" spans="1:12" x14ac:dyDescent="0.3">
      <c r="A5623" s="341">
        <v>43138.044444386571</v>
      </c>
      <c r="B5623" s="318">
        <v>35872.201000000001</v>
      </c>
      <c r="C5623" s="355">
        <f t="shared" si="87"/>
        <v>0.30099999999947613</v>
      </c>
      <c r="D5623" s="420">
        <f t="shared" si="88"/>
        <v>0.15049999999973807</v>
      </c>
      <c r="H5623" s="337"/>
      <c r="I5623" s="333"/>
      <c r="J5623" s="82">
        <v>97</v>
      </c>
      <c r="K5623" s="319">
        <v>2</v>
      </c>
    </row>
    <row r="5624" spans="1:12" x14ac:dyDescent="0.3">
      <c r="A5624" s="341">
        <v>43138.086111053242</v>
      </c>
      <c r="B5624" s="318">
        <v>35872.493000000002</v>
      </c>
      <c r="C5624" s="355">
        <f t="shared" si="87"/>
        <v>0.29200000000128057</v>
      </c>
      <c r="D5624" s="420">
        <f t="shared" si="88"/>
        <v>0.14600000000064028</v>
      </c>
      <c r="H5624" s="337"/>
      <c r="I5624" s="333"/>
      <c r="J5624" s="82">
        <v>98</v>
      </c>
      <c r="K5624" s="320">
        <v>3</v>
      </c>
    </row>
    <row r="5625" spans="1:12" x14ac:dyDescent="0.3">
      <c r="A5625" s="341">
        <v>43138.127777719907</v>
      </c>
      <c r="B5625" s="318">
        <v>35872.777999999998</v>
      </c>
      <c r="C5625" s="355">
        <f t="shared" si="87"/>
        <v>0.2849999999962165</v>
      </c>
      <c r="D5625" s="420">
        <f t="shared" si="88"/>
        <v>0.14249999999810825</v>
      </c>
      <c r="H5625" s="337"/>
      <c r="I5625" s="333"/>
      <c r="J5625" s="82">
        <v>99</v>
      </c>
      <c r="K5625" s="321">
        <v>4</v>
      </c>
    </row>
    <row r="5626" spans="1:12" x14ac:dyDescent="0.3">
      <c r="A5626" s="341">
        <v>43138.169444386571</v>
      </c>
      <c r="B5626" s="318">
        <v>35873.078999999998</v>
      </c>
      <c r="C5626" s="355">
        <f t="shared" si="87"/>
        <v>0.30099999999947613</v>
      </c>
      <c r="D5626" s="420">
        <f t="shared" si="88"/>
        <v>0.15049999999973807</v>
      </c>
      <c r="H5626" s="337"/>
      <c r="I5626" s="333"/>
      <c r="J5626" s="82">
        <v>100</v>
      </c>
      <c r="K5626" s="82">
        <v>1</v>
      </c>
    </row>
    <row r="5627" spans="1:12" x14ac:dyDescent="0.3">
      <c r="A5627" s="341">
        <v>43139.374305555553</v>
      </c>
      <c r="B5627" s="318">
        <v>35881.358</v>
      </c>
      <c r="C5627" s="318"/>
      <c r="D5627" s="414"/>
      <c r="H5627" s="332"/>
      <c r="I5627" s="333"/>
      <c r="K5627" s="82">
        <v>1</v>
      </c>
    </row>
    <row r="5628" spans="1:12" x14ac:dyDescent="0.3">
      <c r="A5628" s="341">
        <v>43139.381249999999</v>
      </c>
      <c r="B5628" s="318">
        <v>35881.642999999996</v>
      </c>
      <c r="C5628" s="355">
        <f t="shared" ref="C5628:C5882" si="89">B5628-B5627</f>
        <v>0.2849999999962165</v>
      </c>
      <c r="D5628" s="420">
        <f t="shared" ref="D5628:D5882" si="90">C5628/2</f>
        <v>0.14249999999810825</v>
      </c>
      <c r="H5628" s="337"/>
      <c r="I5628" s="333"/>
      <c r="J5628" s="82">
        <v>1</v>
      </c>
      <c r="K5628" s="319">
        <v>2</v>
      </c>
      <c r="L5628" s="345" t="s">
        <v>313</v>
      </c>
    </row>
    <row r="5629" spans="1:12" x14ac:dyDescent="0.3">
      <c r="A5629" s="341">
        <v>43139.42291666667</v>
      </c>
      <c r="B5629" s="318">
        <v>35881.932000000001</v>
      </c>
      <c r="C5629" s="355">
        <f t="shared" si="89"/>
        <v>0.28900000000430737</v>
      </c>
      <c r="D5629" s="420">
        <f t="shared" si="90"/>
        <v>0.14450000000215368</v>
      </c>
      <c r="H5629" s="337"/>
      <c r="I5629" s="333"/>
      <c r="J5629" s="82">
        <v>2</v>
      </c>
      <c r="K5629" s="320">
        <v>3</v>
      </c>
    </row>
    <row r="5630" spans="1:12" x14ac:dyDescent="0.3">
      <c r="A5630" s="341">
        <v>43139.464583333334</v>
      </c>
      <c r="B5630" s="318">
        <v>35882.228000000003</v>
      </c>
      <c r="C5630" s="355">
        <f t="shared" si="89"/>
        <v>0.29600000000209548</v>
      </c>
      <c r="D5630" s="420">
        <f t="shared" si="90"/>
        <v>0.14800000000104774</v>
      </c>
      <c r="H5630" s="337"/>
      <c r="I5630" s="333"/>
      <c r="J5630" s="82">
        <v>3</v>
      </c>
      <c r="K5630" s="321">
        <v>4</v>
      </c>
    </row>
    <row r="5631" spans="1:12" x14ac:dyDescent="0.3">
      <c r="A5631" s="341">
        <v>43139.506249999999</v>
      </c>
      <c r="B5631" s="318">
        <v>35882.510999999999</v>
      </c>
      <c r="C5631" s="355">
        <f t="shared" si="89"/>
        <v>0.28299999999580905</v>
      </c>
      <c r="D5631" s="420">
        <f t="shared" si="90"/>
        <v>0.14149999999790452</v>
      </c>
      <c r="H5631" s="337"/>
      <c r="I5631" s="333"/>
      <c r="J5631" s="82">
        <v>4</v>
      </c>
      <c r="K5631" s="82">
        <v>1</v>
      </c>
    </row>
    <row r="5632" spans="1:12" x14ac:dyDescent="0.3">
      <c r="A5632" s="341">
        <v>43139.54791666667</v>
      </c>
      <c r="B5632" s="318">
        <v>35882.798999999999</v>
      </c>
      <c r="C5632" s="355">
        <f t="shared" si="89"/>
        <v>0.28800000000046566</v>
      </c>
      <c r="D5632" s="420">
        <f t="shared" si="90"/>
        <v>0.14400000000023283</v>
      </c>
      <c r="H5632" s="337"/>
      <c r="I5632" s="333"/>
      <c r="J5632" s="82">
        <v>5</v>
      </c>
      <c r="K5632" s="319">
        <v>2</v>
      </c>
    </row>
    <row r="5633" spans="1:11" x14ac:dyDescent="0.3">
      <c r="A5633" s="341">
        <v>43139.589583333334</v>
      </c>
      <c r="B5633" s="318">
        <v>35883.093999999997</v>
      </c>
      <c r="C5633" s="355">
        <f t="shared" si="89"/>
        <v>0.29499999999825377</v>
      </c>
      <c r="D5633" s="420">
        <f t="shared" si="90"/>
        <v>0.14749999999912689</v>
      </c>
      <c r="H5633" s="337"/>
      <c r="I5633" s="333"/>
      <c r="J5633" s="82">
        <v>6</v>
      </c>
      <c r="K5633" s="320">
        <v>3</v>
      </c>
    </row>
    <row r="5634" spans="1:11" x14ac:dyDescent="0.3">
      <c r="A5634" s="341">
        <v>43139.631249999999</v>
      </c>
      <c r="B5634" s="318">
        <v>35883.383999999998</v>
      </c>
      <c r="C5634" s="355">
        <f t="shared" si="89"/>
        <v>0.29000000000087311</v>
      </c>
      <c r="D5634" s="420">
        <f t="shared" si="90"/>
        <v>0.14500000000043656</v>
      </c>
      <c r="H5634" s="337"/>
      <c r="I5634" s="333"/>
      <c r="J5634" s="82">
        <v>7</v>
      </c>
      <c r="K5634" s="321">
        <v>4</v>
      </c>
    </row>
    <row r="5635" spans="1:11" x14ac:dyDescent="0.3">
      <c r="A5635" s="341">
        <v>43139.67291666667</v>
      </c>
      <c r="B5635" s="318">
        <v>35883.663999999997</v>
      </c>
      <c r="C5635" s="355">
        <f t="shared" si="89"/>
        <v>0.27999999999883585</v>
      </c>
      <c r="D5635" s="420">
        <f t="shared" si="90"/>
        <v>0.13999999999941792</v>
      </c>
      <c r="H5635" s="337"/>
      <c r="I5635" s="333"/>
      <c r="J5635" s="82">
        <v>8</v>
      </c>
      <c r="K5635" s="82">
        <v>1</v>
      </c>
    </row>
    <row r="5636" spans="1:11" x14ac:dyDescent="0.3">
      <c r="A5636" s="341">
        <v>43139.714583333334</v>
      </c>
      <c r="B5636" s="318">
        <v>35883.957999999999</v>
      </c>
      <c r="C5636" s="355">
        <f t="shared" si="89"/>
        <v>0.29400000000168802</v>
      </c>
      <c r="D5636" s="420">
        <f t="shared" si="90"/>
        <v>0.14700000000084401</v>
      </c>
      <c r="H5636" s="337"/>
      <c r="I5636" s="333"/>
      <c r="J5636" s="82">
        <v>9</v>
      </c>
      <c r="K5636" s="319">
        <v>2</v>
      </c>
    </row>
    <row r="5637" spans="1:11" x14ac:dyDescent="0.3">
      <c r="A5637" s="341">
        <v>43139.756249999999</v>
      </c>
      <c r="B5637" s="318">
        <v>35884.254999999997</v>
      </c>
      <c r="C5637" s="355">
        <f t="shared" si="89"/>
        <v>0.29699999999866122</v>
      </c>
      <c r="D5637" s="420">
        <f t="shared" si="90"/>
        <v>0.14849999999933061</v>
      </c>
      <c r="H5637" s="337"/>
      <c r="I5637" s="333"/>
      <c r="J5637" s="82">
        <v>10</v>
      </c>
      <c r="K5637" s="320">
        <v>3</v>
      </c>
    </row>
    <row r="5638" spans="1:11" x14ac:dyDescent="0.3">
      <c r="A5638" s="341">
        <v>43139.79791666667</v>
      </c>
      <c r="B5638" s="318">
        <v>35884.54</v>
      </c>
      <c r="C5638" s="355">
        <f t="shared" si="89"/>
        <v>0.28500000000349246</v>
      </c>
      <c r="D5638" s="420">
        <f t="shared" si="90"/>
        <v>0.14250000000174623</v>
      </c>
      <c r="H5638" s="337"/>
      <c r="I5638" s="333"/>
      <c r="J5638" s="82">
        <v>11</v>
      </c>
      <c r="K5638" s="321">
        <v>4</v>
      </c>
    </row>
    <row r="5639" spans="1:11" x14ac:dyDescent="0.3">
      <c r="A5639" s="341">
        <v>43139.839583333334</v>
      </c>
      <c r="B5639" s="318">
        <v>35884.82</v>
      </c>
      <c r="C5639" s="355">
        <f t="shared" si="89"/>
        <v>0.27999999999883585</v>
      </c>
      <c r="D5639" s="420">
        <f t="shared" si="90"/>
        <v>0.13999999999941792</v>
      </c>
      <c r="H5639" s="337"/>
      <c r="I5639" s="333"/>
      <c r="J5639" s="82">
        <v>12</v>
      </c>
      <c r="K5639" s="82">
        <v>1</v>
      </c>
    </row>
    <row r="5640" spans="1:11" x14ac:dyDescent="0.3">
      <c r="A5640" s="341">
        <v>43139.881249999999</v>
      </c>
      <c r="B5640" s="318">
        <v>35885.112000000001</v>
      </c>
      <c r="C5640" s="355">
        <f t="shared" si="89"/>
        <v>0.29200000000128057</v>
      </c>
      <c r="D5640" s="420">
        <f t="shared" si="90"/>
        <v>0.14600000000064028</v>
      </c>
      <c r="H5640" s="337"/>
      <c r="I5640" s="333"/>
      <c r="J5640" s="82">
        <v>13</v>
      </c>
      <c r="K5640" s="319">
        <v>2</v>
      </c>
    </row>
    <row r="5641" spans="1:11" x14ac:dyDescent="0.3">
      <c r="A5641" s="341">
        <v>43139.92291666667</v>
      </c>
      <c r="B5641" s="318">
        <v>35885.400999999998</v>
      </c>
      <c r="C5641" s="355">
        <f t="shared" si="89"/>
        <v>0.28899999999703141</v>
      </c>
      <c r="D5641" s="420">
        <f t="shared" si="90"/>
        <v>0.1444999999985157</v>
      </c>
      <c r="H5641" s="337"/>
      <c r="I5641" s="333"/>
      <c r="J5641" s="82">
        <v>14</v>
      </c>
      <c r="K5641" s="320">
        <v>3</v>
      </c>
    </row>
    <row r="5642" spans="1:11" x14ac:dyDescent="0.3">
      <c r="A5642" s="341">
        <v>43139.964583333334</v>
      </c>
      <c r="B5642" s="318">
        <v>35885.682000000001</v>
      </c>
      <c r="C5642" s="355">
        <f t="shared" si="89"/>
        <v>0.28100000000267755</v>
      </c>
      <c r="D5642" s="420">
        <f t="shared" si="90"/>
        <v>0.14050000000133878</v>
      </c>
      <c r="E5642" s="336">
        <f>SUM(C5619:C5642)*7.4805194805</f>
        <v>49.752935064790698</v>
      </c>
      <c r="F5642" s="324">
        <f>AVERAGE(D5619:D5642)</f>
        <v>0.14458695652169612</v>
      </c>
      <c r="G5642" s="324">
        <f>_xlfn.STDEV.S(D5619:D5642)</f>
        <v>3.0772337561870773E-3</v>
      </c>
      <c r="H5642" s="337"/>
      <c r="I5642" s="333"/>
      <c r="J5642" s="82">
        <v>15</v>
      </c>
      <c r="K5642" s="321">
        <v>4</v>
      </c>
    </row>
    <row r="5643" spans="1:11" x14ac:dyDescent="0.3">
      <c r="A5643" s="341">
        <v>43140.006249999999</v>
      </c>
      <c r="B5643" s="318">
        <v>35885.972000000002</v>
      </c>
      <c r="C5643" s="355">
        <f t="shared" si="89"/>
        <v>0.29000000000087311</v>
      </c>
      <c r="D5643" s="420">
        <f t="shared" si="90"/>
        <v>0.14500000000043656</v>
      </c>
      <c r="H5643" s="337"/>
      <c r="I5643" s="333"/>
      <c r="J5643" s="82">
        <v>16</v>
      </c>
      <c r="K5643" s="82">
        <v>1</v>
      </c>
    </row>
    <row r="5644" spans="1:11" x14ac:dyDescent="0.3">
      <c r="A5644" s="341">
        <v>43140.04791666667</v>
      </c>
      <c r="B5644" s="318">
        <v>35886.269</v>
      </c>
      <c r="C5644" s="355">
        <f t="shared" si="89"/>
        <v>0.29699999999866122</v>
      </c>
      <c r="D5644" s="420">
        <f t="shared" si="90"/>
        <v>0.14849999999933061</v>
      </c>
      <c r="H5644" s="337"/>
      <c r="I5644" s="333"/>
      <c r="J5644" s="82">
        <v>17</v>
      </c>
      <c r="K5644" s="319">
        <v>2</v>
      </c>
    </row>
    <row r="5645" spans="1:11" x14ac:dyDescent="0.3">
      <c r="A5645" s="341">
        <v>43140.089583333334</v>
      </c>
      <c r="B5645" s="318">
        <v>35886.552000000003</v>
      </c>
      <c r="C5645" s="355">
        <f t="shared" si="89"/>
        <v>0.28300000000308501</v>
      </c>
      <c r="D5645" s="420">
        <f t="shared" si="90"/>
        <v>0.1415000000015425</v>
      </c>
      <c r="H5645" s="337"/>
      <c r="I5645" s="333"/>
      <c r="J5645" s="82">
        <v>18</v>
      </c>
      <c r="K5645" s="320">
        <v>3</v>
      </c>
    </row>
    <row r="5646" spans="1:11" x14ac:dyDescent="0.3">
      <c r="A5646" s="341">
        <v>43140.131249999999</v>
      </c>
      <c r="B5646" s="318">
        <v>35886.839</v>
      </c>
      <c r="C5646" s="355">
        <f t="shared" si="89"/>
        <v>0.28699999999662396</v>
      </c>
      <c r="D5646" s="420">
        <f t="shared" si="90"/>
        <v>0.14349999999831198</v>
      </c>
      <c r="H5646" s="337"/>
      <c r="I5646" s="333"/>
      <c r="J5646" s="82">
        <v>19</v>
      </c>
      <c r="K5646" s="321">
        <v>4</v>
      </c>
    </row>
    <row r="5647" spans="1:11" x14ac:dyDescent="0.3">
      <c r="A5647" s="341">
        <v>43140.17291666667</v>
      </c>
      <c r="B5647" s="318">
        <v>35887.14</v>
      </c>
      <c r="C5647" s="355">
        <f t="shared" si="89"/>
        <v>0.30099999999947613</v>
      </c>
      <c r="D5647" s="420">
        <f t="shared" si="90"/>
        <v>0.15049999999973807</v>
      </c>
      <c r="H5647" s="337"/>
      <c r="I5647" s="333"/>
      <c r="J5647" s="82">
        <v>20</v>
      </c>
      <c r="K5647" s="82">
        <v>1</v>
      </c>
    </row>
    <row r="5648" spans="1:11" x14ac:dyDescent="0.3">
      <c r="A5648" s="341">
        <v>43140.214583333334</v>
      </c>
      <c r="B5648" s="318">
        <v>35887.436999999998</v>
      </c>
      <c r="C5648" s="355">
        <f t="shared" si="89"/>
        <v>0.29699999999866122</v>
      </c>
      <c r="D5648" s="420">
        <f t="shared" si="90"/>
        <v>0.14849999999933061</v>
      </c>
      <c r="H5648" s="337"/>
      <c r="I5648" s="333"/>
      <c r="J5648" s="82">
        <v>21</v>
      </c>
      <c r="K5648" s="82">
        <v>1</v>
      </c>
    </row>
    <row r="5649" spans="1:11" x14ac:dyDescent="0.3">
      <c r="A5649" s="341">
        <v>43140.256249999999</v>
      </c>
      <c r="B5649" s="318">
        <v>35887.726999999999</v>
      </c>
      <c r="C5649" s="355">
        <f t="shared" si="89"/>
        <v>0.29000000000087311</v>
      </c>
      <c r="D5649" s="420">
        <f t="shared" si="90"/>
        <v>0.14500000000043656</v>
      </c>
      <c r="H5649" s="337"/>
      <c r="I5649" s="333"/>
      <c r="J5649" s="82">
        <v>22</v>
      </c>
      <c r="K5649" s="319">
        <v>2</v>
      </c>
    </row>
    <row r="5650" spans="1:11" x14ac:dyDescent="0.3">
      <c r="A5650" s="341">
        <v>43140.29791666667</v>
      </c>
      <c r="B5650" s="318">
        <v>35888.023000000001</v>
      </c>
      <c r="C5650" s="355">
        <f t="shared" si="89"/>
        <v>0.29600000000209548</v>
      </c>
      <c r="D5650" s="420">
        <f t="shared" si="90"/>
        <v>0.14800000000104774</v>
      </c>
      <c r="H5650" s="337"/>
      <c r="I5650" s="333"/>
      <c r="J5650" s="82">
        <v>23</v>
      </c>
      <c r="K5650" s="320">
        <v>3</v>
      </c>
    </row>
    <row r="5651" spans="1:11" x14ac:dyDescent="0.3">
      <c r="A5651" s="341">
        <v>43140.339583333334</v>
      </c>
      <c r="B5651" s="318">
        <v>35888.322</v>
      </c>
      <c r="C5651" s="355">
        <f t="shared" si="89"/>
        <v>0.29899999999906868</v>
      </c>
      <c r="D5651" s="420">
        <f t="shared" si="90"/>
        <v>0.14949999999953434</v>
      </c>
      <c r="H5651" s="337"/>
      <c r="I5651" s="333"/>
      <c r="J5651" s="82">
        <v>24</v>
      </c>
      <c r="K5651" s="321">
        <v>4</v>
      </c>
    </row>
    <row r="5652" spans="1:11" x14ac:dyDescent="0.3">
      <c r="A5652" s="341">
        <v>43140.381249999999</v>
      </c>
      <c r="B5652" s="318">
        <v>35888.620999999999</v>
      </c>
      <c r="C5652" s="355">
        <f t="shared" si="89"/>
        <v>0.29899999999906868</v>
      </c>
      <c r="D5652" s="420">
        <f t="shared" si="90"/>
        <v>0.14949999999953434</v>
      </c>
      <c r="H5652" s="337"/>
      <c r="I5652" s="333"/>
      <c r="J5652" s="82">
        <v>25</v>
      </c>
      <c r="K5652" s="82">
        <v>1</v>
      </c>
    </row>
    <row r="5653" spans="1:11" x14ac:dyDescent="0.3">
      <c r="A5653" s="341">
        <v>43140.42291666667</v>
      </c>
      <c r="B5653" s="318">
        <v>35888.915000000001</v>
      </c>
      <c r="C5653" s="355">
        <f t="shared" si="89"/>
        <v>0.29400000000168802</v>
      </c>
      <c r="D5653" s="420">
        <f t="shared" si="90"/>
        <v>0.14700000000084401</v>
      </c>
      <c r="H5653" s="337"/>
      <c r="I5653" s="333"/>
      <c r="J5653" s="82">
        <v>26</v>
      </c>
      <c r="K5653" s="319">
        <v>2</v>
      </c>
    </row>
    <row r="5654" spans="1:11" x14ac:dyDescent="0.3">
      <c r="A5654" s="341">
        <v>43140.464583333334</v>
      </c>
      <c r="B5654" s="318">
        <v>35889.218999999997</v>
      </c>
      <c r="C5654" s="355">
        <f t="shared" si="89"/>
        <v>0.30399999999644933</v>
      </c>
      <c r="D5654" s="420">
        <f t="shared" si="90"/>
        <v>0.15199999999822467</v>
      </c>
      <c r="H5654" s="337"/>
      <c r="I5654" s="333"/>
      <c r="J5654" s="82">
        <v>27</v>
      </c>
      <c r="K5654" s="320">
        <v>3</v>
      </c>
    </row>
    <row r="5655" spans="1:11" x14ac:dyDescent="0.3">
      <c r="A5655" s="341">
        <v>43140.506249999999</v>
      </c>
      <c r="B5655" s="318">
        <v>35889.508999999998</v>
      </c>
      <c r="C5655" s="355">
        <f t="shared" si="89"/>
        <v>0.29000000000087311</v>
      </c>
      <c r="D5655" s="420">
        <f t="shared" si="90"/>
        <v>0.14500000000043656</v>
      </c>
      <c r="H5655" s="337"/>
      <c r="I5655" s="333"/>
      <c r="J5655" s="82">
        <v>28</v>
      </c>
      <c r="K5655" s="321">
        <v>4</v>
      </c>
    </row>
    <row r="5656" spans="1:11" x14ac:dyDescent="0.3">
      <c r="A5656" s="341">
        <v>43140.54791666667</v>
      </c>
      <c r="B5656" s="318">
        <v>35889.792999999998</v>
      </c>
      <c r="C5656" s="355">
        <f t="shared" si="89"/>
        <v>0.28399999999965075</v>
      </c>
      <c r="D5656" s="420">
        <f t="shared" si="90"/>
        <v>0.14199999999982538</v>
      </c>
      <c r="H5656" s="337"/>
      <c r="I5656" s="333"/>
      <c r="J5656" s="82">
        <v>29</v>
      </c>
      <c r="K5656" s="82">
        <v>1</v>
      </c>
    </row>
    <row r="5657" spans="1:11" x14ac:dyDescent="0.3">
      <c r="A5657" s="341">
        <v>43140.589583333334</v>
      </c>
      <c r="B5657" s="318">
        <v>35890.091999999997</v>
      </c>
      <c r="C5657" s="355">
        <f t="shared" si="89"/>
        <v>0.29899999999906868</v>
      </c>
      <c r="D5657" s="420">
        <f t="shared" si="90"/>
        <v>0.14949999999953434</v>
      </c>
      <c r="H5657" s="337"/>
      <c r="I5657" s="333"/>
      <c r="J5657" s="82">
        <v>30</v>
      </c>
      <c r="K5657" s="319">
        <v>2</v>
      </c>
    </row>
    <row r="5658" spans="1:11" x14ac:dyDescent="0.3">
      <c r="A5658" s="341">
        <v>43140.631249999999</v>
      </c>
      <c r="B5658" s="318">
        <v>35890.387999999999</v>
      </c>
      <c r="C5658" s="355">
        <f t="shared" si="89"/>
        <v>0.29600000000209548</v>
      </c>
      <c r="D5658" s="420">
        <f t="shared" si="90"/>
        <v>0.14800000000104774</v>
      </c>
      <c r="H5658" s="337"/>
      <c r="I5658" s="333"/>
      <c r="J5658" s="82">
        <v>31</v>
      </c>
      <c r="K5658" s="320">
        <v>3</v>
      </c>
    </row>
    <row r="5659" spans="1:11" x14ac:dyDescent="0.3">
      <c r="A5659" s="341">
        <v>43140.67291666667</v>
      </c>
      <c r="B5659" s="318">
        <v>35890.671999999999</v>
      </c>
      <c r="C5659" s="355">
        <f t="shared" si="89"/>
        <v>0.28399999999965075</v>
      </c>
      <c r="D5659" s="420">
        <f t="shared" si="90"/>
        <v>0.14199999999982538</v>
      </c>
      <c r="H5659" s="337"/>
      <c r="I5659" s="333"/>
      <c r="J5659" s="82">
        <v>32</v>
      </c>
      <c r="K5659" s="321">
        <v>4</v>
      </c>
    </row>
    <row r="5660" spans="1:11" x14ac:dyDescent="0.3">
      <c r="A5660" s="341">
        <v>43140.714583333334</v>
      </c>
      <c r="B5660" s="318">
        <v>35890.961000000003</v>
      </c>
      <c r="C5660" s="355">
        <f t="shared" si="89"/>
        <v>0.28900000000430737</v>
      </c>
      <c r="D5660" s="420">
        <f t="shared" si="90"/>
        <v>0.14450000000215368</v>
      </c>
      <c r="H5660" s="337"/>
      <c r="I5660" s="333"/>
      <c r="J5660" s="82">
        <v>33</v>
      </c>
      <c r="K5660" s="82">
        <v>1</v>
      </c>
    </row>
    <row r="5661" spans="1:11" x14ac:dyDescent="0.3">
      <c r="A5661" s="341">
        <v>43140.756249999999</v>
      </c>
      <c r="B5661" s="318">
        <v>35891.256000000001</v>
      </c>
      <c r="C5661" s="355">
        <f t="shared" si="89"/>
        <v>0.29499999999825377</v>
      </c>
      <c r="D5661" s="420">
        <f t="shared" si="90"/>
        <v>0.14749999999912689</v>
      </c>
      <c r="H5661" s="337"/>
      <c r="I5661" s="333"/>
      <c r="J5661" s="82">
        <v>34</v>
      </c>
      <c r="K5661" s="319">
        <v>2</v>
      </c>
    </row>
    <row r="5662" spans="1:11" x14ac:dyDescent="0.3">
      <c r="A5662" s="341">
        <v>43140.79791666667</v>
      </c>
      <c r="B5662" s="318">
        <v>35891.540999999997</v>
      </c>
      <c r="C5662" s="355">
        <f t="shared" si="89"/>
        <v>0.2849999999962165</v>
      </c>
      <c r="D5662" s="420">
        <f t="shared" si="90"/>
        <v>0.14249999999810825</v>
      </c>
      <c r="H5662" s="337"/>
      <c r="I5662" s="333"/>
      <c r="J5662" s="82">
        <v>35</v>
      </c>
      <c r="K5662" s="320">
        <v>3</v>
      </c>
    </row>
    <row r="5663" spans="1:11" x14ac:dyDescent="0.3">
      <c r="A5663" s="341">
        <v>43140.839583333334</v>
      </c>
      <c r="B5663" s="318">
        <v>35891.822</v>
      </c>
      <c r="C5663" s="355">
        <f t="shared" si="89"/>
        <v>0.28100000000267755</v>
      </c>
      <c r="D5663" s="420">
        <f t="shared" si="90"/>
        <v>0.14050000000133878</v>
      </c>
      <c r="H5663" s="337"/>
      <c r="I5663" s="333"/>
      <c r="J5663" s="82">
        <v>36</v>
      </c>
      <c r="K5663" s="321">
        <v>4</v>
      </c>
    </row>
    <row r="5664" spans="1:11" x14ac:dyDescent="0.3">
      <c r="A5664" s="341">
        <v>43140.881249999999</v>
      </c>
      <c r="B5664" s="318">
        <v>35892.118000000002</v>
      </c>
      <c r="C5664" s="355">
        <f t="shared" si="89"/>
        <v>0.29600000000209548</v>
      </c>
      <c r="D5664" s="420">
        <f t="shared" si="90"/>
        <v>0.14800000000104774</v>
      </c>
      <c r="H5664" s="337"/>
      <c r="I5664" s="333"/>
      <c r="J5664" s="82">
        <v>37</v>
      </c>
      <c r="K5664" s="82">
        <v>1</v>
      </c>
    </row>
    <row r="5665" spans="1:11" x14ac:dyDescent="0.3">
      <c r="A5665" s="341">
        <v>43140.92291666667</v>
      </c>
      <c r="B5665" s="318">
        <v>35892.402999999998</v>
      </c>
      <c r="C5665" s="355">
        <f t="shared" si="89"/>
        <v>0.2849999999962165</v>
      </c>
      <c r="D5665" s="420">
        <f t="shared" si="90"/>
        <v>0.14249999999810825</v>
      </c>
      <c r="H5665" s="337"/>
      <c r="I5665" s="333"/>
      <c r="J5665" s="82">
        <v>38</v>
      </c>
      <c r="K5665" s="319">
        <v>2</v>
      </c>
    </row>
    <row r="5666" spans="1:11" x14ac:dyDescent="0.3">
      <c r="A5666" s="341">
        <v>43140.964583333334</v>
      </c>
      <c r="B5666" s="318">
        <v>35892.680999999997</v>
      </c>
      <c r="C5666" s="355">
        <f t="shared" si="89"/>
        <v>0.27799999999842839</v>
      </c>
      <c r="D5666" s="420">
        <f t="shared" si="90"/>
        <v>0.1389999999992142</v>
      </c>
      <c r="E5666" s="336">
        <f>SUM(C5643:C5666)*7.4805194805</f>
        <v>52.356155843990763</v>
      </c>
      <c r="F5666" s="324">
        <f>AVERAGE(D5643:D5666)</f>
        <v>0.14581249999991996</v>
      </c>
      <c r="G5666" s="324">
        <f>_xlfn.STDEV.S(D5643:D5666)</f>
        <v>3.534957413074863E-3</v>
      </c>
      <c r="H5666" s="337"/>
      <c r="I5666" s="333"/>
      <c r="J5666" s="82">
        <v>39</v>
      </c>
      <c r="K5666" s="320">
        <v>3</v>
      </c>
    </row>
    <row r="5667" spans="1:11" x14ac:dyDescent="0.3">
      <c r="A5667" s="341">
        <v>43141.006249999999</v>
      </c>
      <c r="B5667" s="318">
        <v>35892.968999999997</v>
      </c>
      <c r="C5667" s="355">
        <f t="shared" si="89"/>
        <v>0.28800000000046566</v>
      </c>
      <c r="D5667" s="420">
        <f t="shared" si="90"/>
        <v>0.14400000000023283</v>
      </c>
      <c r="H5667" s="337"/>
      <c r="I5667" s="333"/>
      <c r="J5667" s="82">
        <v>40</v>
      </c>
      <c r="K5667" s="321">
        <v>4</v>
      </c>
    </row>
    <row r="5668" spans="1:11" x14ac:dyDescent="0.3">
      <c r="A5668" s="341">
        <v>43141.04791666667</v>
      </c>
      <c r="B5668" s="318">
        <v>35893.267999999996</v>
      </c>
      <c r="C5668" s="355">
        <f t="shared" si="89"/>
        <v>0.29899999999906868</v>
      </c>
      <c r="D5668" s="420">
        <f t="shared" si="90"/>
        <v>0.14949999999953434</v>
      </c>
      <c r="H5668" s="337"/>
      <c r="I5668" s="333"/>
      <c r="J5668" s="82">
        <v>41</v>
      </c>
      <c r="K5668" s="82">
        <v>1</v>
      </c>
    </row>
    <row r="5669" spans="1:11" x14ac:dyDescent="0.3">
      <c r="A5669" s="341">
        <v>43141.089583333334</v>
      </c>
      <c r="B5669" s="318">
        <v>35893.559000000001</v>
      </c>
      <c r="C5669" s="355">
        <f t="shared" si="89"/>
        <v>0.29100000000471482</v>
      </c>
      <c r="D5669" s="420">
        <f t="shared" si="90"/>
        <v>0.14550000000235741</v>
      </c>
      <c r="H5669" s="337"/>
      <c r="I5669" s="333"/>
      <c r="J5669" s="82">
        <v>42</v>
      </c>
      <c r="K5669" s="82">
        <v>1</v>
      </c>
    </row>
    <row r="5670" spans="1:11" x14ac:dyDescent="0.3">
      <c r="A5670" s="341">
        <v>43141.131249999999</v>
      </c>
      <c r="B5670" s="318">
        <v>35893.845999999998</v>
      </c>
      <c r="C5670" s="355">
        <f t="shared" si="89"/>
        <v>0.28699999999662396</v>
      </c>
      <c r="D5670" s="420">
        <f t="shared" si="90"/>
        <v>0.14349999999831198</v>
      </c>
      <c r="H5670" s="337"/>
      <c r="I5670" s="333"/>
      <c r="J5670" s="82">
        <v>43</v>
      </c>
      <c r="K5670" s="319">
        <v>2</v>
      </c>
    </row>
    <row r="5671" spans="1:11" x14ac:dyDescent="0.3">
      <c r="A5671" s="341">
        <v>43141.17291666667</v>
      </c>
      <c r="B5671" s="318">
        <v>35894.144999999997</v>
      </c>
      <c r="C5671" s="355">
        <f t="shared" si="89"/>
        <v>0.29899999999906868</v>
      </c>
      <c r="D5671" s="420">
        <f t="shared" si="90"/>
        <v>0.14949999999953434</v>
      </c>
      <c r="H5671" s="337"/>
      <c r="I5671" s="333"/>
      <c r="J5671" s="82">
        <v>44</v>
      </c>
      <c r="K5671" s="320">
        <v>3</v>
      </c>
    </row>
    <row r="5672" spans="1:11" x14ac:dyDescent="0.3">
      <c r="A5672" s="341">
        <v>43141.214583333334</v>
      </c>
      <c r="B5672" s="318">
        <v>35894.440999999999</v>
      </c>
      <c r="C5672" s="355">
        <f t="shared" si="89"/>
        <v>0.29600000000209548</v>
      </c>
      <c r="D5672" s="420">
        <f t="shared" si="90"/>
        <v>0.14800000000104774</v>
      </c>
      <c r="H5672" s="337"/>
      <c r="I5672" s="333"/>
      <c r="J5672" s="82">
        <v>45</v>
      </c>
      <c r="K5672" s="321">
        <v>4</v>
      </c>
    </row>
    <row r="5673" spans="1:11" x14ac:dyDescent="0.3">
      <c r="A5673" s="341">
        <v>43141.256249999999</v>
      </c>
      <c r="B5673" s="318">
        <v>35894.732000000004</v>
      </c>
      <c r="C5673" s="355">
        <f t="shared" si="89"/>
        <v>0.29100000000471482</v>
      </c>
      <c r="D5673" s="420">
        <f t="shared" si="90"/>
        <v>0.14550000000235741</v>
      </c>
      <c r="H5673" s="337"/>
      <c r="I5673" s="333"/>
      <c r="J5673" s="82">
        <v>46</v>
      </c>
      <c r="K5673" s="82">
        <v>1</v>
      </c>
    </row>
    <row r="5674" spans="1:11" x14ac:dyDescent="0.3">
      <c r="A5674" s="341">
        <v>43141.29791666667</v>
      </c>
      <c r="B5674" s="318">
        <v>35895.036999999997</v>
      </c>
      <c r="C5674" s="355">
        <f t="shared" si="89"/>
        <v>0.30499999999301508</v>
      </c>
      <c r="D5674" s="420">
        <f t="shared" si="90"/>
        <v>0.15249999999650754</v>
      </c>
      <c r="H5674" s="337"/>
      <c r="I5674" s="333"/>
      <c r="J5674" s="82">
        <v>47</v>
      </c>
      <c r="K5674" s="319">
        <v>2</v>
      </c>
    </row>
    <row r="5675" spans="1:11" x14ac:dyDescent="0.3">
      <c r="A5675" s="341">
        <v>43141.339583333334</v>
      </c>
      <c r="B5675" s="318">
        <v>35895.339</v>
      </c>
      <c r="C5675" s="355">
        <f t="shared" si="89"/>
        <v>0.30200000000331784</v>
      </c>
      <c r="D5675" s="420">
        <f t="shared" si="90"/>
        <v>0.15100000000165892</v>
      </c>
      <c r="H5675" s="337"/>
      <c r="I5675" s="333"/>
      <c r="J5675" s="82">
        <v>48</v>
      </c>
      <c r="K5675" s="320">
        <v>3</v>
      </c>
    </row>
    <row r="5676" spans="1:11" x14ac:dyDescent="0.3">
      <c r="A5676" s="341">
        <v>43141.381249999999</v>
      </c>
      <c r="B5676" s="318">
        <v>35895.629000000001</v>
      </c>
      <c r="C5676" s="355">
        <f t="shared" si="89"/>
        <v>0.29000000000087311</v>
      </c>
      <c r="D5676" s="420">
        <f t="shared" si="90"/>
        <v>0.14500000000043656</v>
      </c>
      <c r="H5676" s="337"/>
      <c r="I5676" s="333"/>
      <c r="J5676" s="82">
        <v>49</v>
      </c>
      <c r="K5676" s="321">
        <v>4</v>
      </c>
    </row>
    <row r="5677" spans="1:11" x14ac:dyDescent="0.3">
      <c r="A5677" s="341">
        <v>43141.42291666667</v>
      </c>
      <c r="B5677" s="318">
        <v>35895.919999999998</v>
      </c>
      <c r="C5677" s="355">
        <f t="shared" si="89"/>
        <v>0.29099999999743886</v>
      </c>
      <c r="D5677" s="420">
        <f t="shared" si="90"/>
        <v>0.14549999999871943</v>
      </c>
      <c r="H5677" s="337"/>
      <c r="I5677" s="333"/>
      <c r="J5677" s="82">
        <v>50</v>
      </c>
      <c r="K5677" s="82">
        <v>1</v>
      </c>
    </row>
    <row r="5678" spans="1:11" x14ac:dyDescent="0.3">
      <c r="A5678" s="341">
        <v>43141.464583333334</v>
      </c>
      <c r="B5678" s="318">
        <v>35896.220999999998</v>
      </c>
      <c r="C5678" s="355">
        <f t="shared" si="89"/>
        <v>0.30099999999947613</v>
      </c>
      <c r="D5678" s="420">
        <f t="shared" si="90"/>
        <v>0.15049999999973807</v>
      </c>
      <c r="H5678" s="337"/>
      <c r="I5678" s="333"/>
      <c r="J5678" s="82">
        <v>51</v>
      </c>
      <c r="K5678" s="319">
        <v>2</v>
      </c>
    </row>
    <row r="5679" spans="1:11" x14ac:dyDescent="0.3">
      <c r="A5679" s="341">
        <v>43141.506249999999</v>
      </c>
      <c r="B5679" s="318">
        <v>35896.514000000003</v>
      </c>
      <c r="C5679" s="355">
        <f t="shared" si="89"/>
        <v>0.29300000000512227</v>
      </c>
      <c r="D5679" s="420">
        <f t="shared" si="90"/>
        <v>0.14650000000256114</v>
      </c>
      <c r="H5679" s="337"/>
      <c r="I5679" s="333"/>
      <c r="J5679" s="82">
        <v>52</v>
      </c>
      <c r="K5679" s="320">
        <v>3</v>
      </c>
    </row>
    <row r="5680" spans="1:11" x14ac:dyDescent="0.3">
      <c r="A5680" s="341">
        <v>43141.54791666667</v>
      </c>
      <c r="B5680" s="318">
        <v>35896.800999999999</v>
      </c>
      <c r="C5680" s="355">
        <f t="shared" si="89"/>
        <v>0.28699999999662396</v>
      </c>
      <c r="D5680" s="420">
        <f t="shared" si="90"/>
        <v>0.14349999999831198</v>
      </c>
      <c r="H5680" s="337"/>
      <c r="I5680" s="333"/>
      <c r="J5680" s="82">
        <v>53</v>
      </c>
      <c r="K5680" s="321">
        <v>4</v>
      </c>
    </row>
    <row r="5681" spans="1:11" x14ac:dyDescent="0.3">
      <c r="A5681" s="341">
        <v>43141.589583333334</v>
      </c>
      <c r="B5681" s="318">
        <v>35897.099000000002</v>
      </c>
      <c r="C5681" s="355">
        <f t="shared" si="89"/>
        <v>0.29800000000250293</v>
      </c>
      <c r="D5681" s="420">
        <f t="shared" si="90"/>
        <v>0.14900000000125146</v>
      </c>
      <c r="H5681" s="337"/>
      <c r="I5681" s="333"/>
      <c r="J5681" s="82">
        <v>54</v>
      </c>
      <c r="K5681" s="82">
        <v>1</v>
      </c>
    </row>
    <row r="5682" spans="1:11" x14ac:dyDescent="0.3">
      <c r="A5682" s="341">
        <v>43141.631249999999</v>
      </c>
      <c r="B5682" s="318">
        <v>35897.39</v>
      </c>
      <c r="C5682" s="355">
        <f t="shared" si="89"/>
        <v>0.29099999999743886</v>
      </c>
      <c r="D5682" s="420">
        <f t="shared" si="90"/>
        <v>0.14549999999871943</v>
      </c>
      <c r="H5682" s="337"/>
      <c r="I5682" s="333"/>
      <c r="J5682" s="82">
        <v>55</v>
      </c>
      <c r="K5682" s="319">
        <v>2</v>
      </c>
    </row>
    <row r="5683" spans="1:11" x14ac:dyDescent="0.3">
      <c r="A5683" s="341">
        <v>43141.67291666667</v>
      </c>
      <c r="B5683" s="318">
        <v>35897.671000000002</v>
      </c>
      <c r="C5683" s="355">
        <f t="shared" si="89"/>
        <v>0.28100000000267755</v>
      </c>
      <c r="D5683" s="420">
        <f t="shared" si="90"/>
        <v>0.14050000000133878</v>
      </c>
      <c r="H5683" s="337"/>
      <c r="I5683" s="333"/>
      <c r="J5683" s="82">
        <v>56</v>
      </c>
      <c r="K5683" s="320">
        <v>3</v>
      </c>
    </row>
    <row r="5684" spans="1:11" x14ac:dyDescent="0.3">
      <c r="A5684" s="341">
        <v>43141.714583333334</v>
      </c>
      <c r="B5684" s="318">
        <v>35897.964</v>
      </c>
      <c r="C5684" s="355">
        <f t="shared" si="89"/>
        <v>0.29299999999784632</v>
      </c>
      <c r="D5684" s="420">
        <f t="shared" si="90"/>
        <v>0.14649999999892316</v>
      </c>
      <c r="H5684" s="337"/>
      <c r="I5684" s="333"/>
      <c r="J5684" s="82">
        <v>57</v>
      </c>
      <c r="K5684" s="321">
        <v>4</v>
      </c>
    </row>
    <row r="5685" spans="1:11" x14ac:dyDescent="0.3">
      <c r="A5685" s="341">
        <v>43141.756249999999</v>
      </c>
      <c r="B5685" s="318">
        <v>35898.260999999999</v>
      </c>
      <c r="C5685" s="355">
        <f t="shared" si="89"/>
        <v>0.29699999999866122</v>
      </c>
      <c r="D5685" s="420">
        <f t="shared" si="90"/>
        <v>0.14849999999933061</v>
      </c>
      <c r="H5685" s="337"/>
      <c r="I5685" s="333"/>
      <c r="J5685" s="82">
        <v>58</v>
      </c>
      <c r="K5685" s="82">
        <v>1</v>
      </c>
    </row>
    <row r="5686" spans="1:11" x14ac:dyDescent="0.3">
      <c r="A5686" s="341">
        <v>43141.79791666667</v>
      </c>
      <c r="B5686" s="318">
        <v>35898.548000000003</v>
      </c>
      <c r="C5686" s="355">
        <f t="shared" si="89"/>
        <v>0.28700000000389991</v>
      </c>
      <c r="D5686" s="420">
        <f t="shared" si="90"/>
        <v>0.14350000000194996</v>
      </c>
      <c r="H5686" s="337"/>
      <c r="I5686" s="333"/>
      <c r="J5686" s="82">
        <v>59</v>
      </c>
      <c r="K5686" s="319">
        <v>2</v>
      </c>
    </row>
    <row r="5687" spans="1:11" x14ac:dyDescent="0.3">
      <c r="A5687" s="341">
        <v>43141.839583333334</v>
      </c>
      <c r="B5687" s="318">
        <v>35898.828000000001</v>
      </c>
      <c r="C5687" s="355">
        <f t="shared" si="89"/>
        <v>0.27999999999883585</v>
      </c>
      <c r="D5687" s="420">
        <f t="shared" si="90"/>
        <v>0.13999999999941792</v>
      </c>
      <c r="H5687" s="337"/>
      <c r="I5687" s="333"/>
      <c r="J5687" s="82">
        <v>60</v>
      </c>
      <c r="K5687" s="320">
        <v>3</v>
      </c>
    </row>
    <row r="5688" spans="1:11" x14ac:dyDescent="0.3">
      <c r="A5688" s="341">
        <v>43141.881249999999</v>
      </c>
      <c r="B5688" s="318">
        <v>35899.120999999999</v>
      </c>
      <c r="C5688" s="355">
        <f t="shared" si="89"/>
        <v>0.29299999999784632</v>
      </c>
      <c r="D5688" s="420">
        <f t="shared" si="90"/>
        <v>0.14649999999892316</v>
      </c>
      <c r="H5688" s="337"/>
      <c r="I5688" s="333"/>
      <c r="J5688" s="82">
        <v>61</v>
      </c>
      <c r="K5688" s="321">
        <v>4</v>
      </c>
    </row>
    <row r="5689" spans="1:11" x14ac:dyDescent="0.3">
      <c r="A5689" s="341">
        <v>43141.92291666667</v>
      </c>
      <c r="B5689" s="318">
        <v>35899.409</v>
      </c>
      <c r="C5689" s="355">
        <f t="shared" si="89"/>
        <v>0.28800000000046566</v>
      </c>
      <c r="D5689" s="420">
        <f t="shared" si="90"/>
        <v>0.14400000000023283</v>
      </c>
      <c r="H5689" s="337"/>
      <c r="I5689" s="333"/>
      <c r="J5689" s="82">
        <v>62</v>
      </c>
      <c r="K5689" s="82">
        <v>1</v>
      </c>
    </row>
    <row r="5690" spans="1:11" x14ac:dyDescent="0.3">
      <c r="A5690" s="341">
        <v>43141.964583333334</v>
      </c>
      <c r="B5690" s="318">
        <v>35899.690999999999</v>
      </c>
      <c r="C5690" s="355">
        <f t="shared" si="89"/>
        <v>0.2819999999992433</v>
      </c>
      <c r="D5690" s="420">
        <f t="shared" si="90"/>
        <v>0.14099999999962165</v>
      </c>
      <c r="E5690" s="336">
        <f>SUM(C5667:C5690)*7.4805194805</f>
        <v>52.438441558320243</v>
      </c>
      <c r="F5690" s="324">
        <f>AVERAGE(D5667:D5690)</f>
        <v>0.14604166666670912</v>
      </c>
      <c r="G5690" s="324">
        <f>_xlfn.STDEV.S(D5667:D5690)</f>
        <v>3.3097900452432626E-3</v>
      </c>
      <c r="H5690" s="337"/>
      <c r="I5690" s="333"/>
      <c r="J5690" s="82">
        <v>63</v>
      </c>
      <c r="K5690" s="82">
        <v>1</v>
      </c>
    </row>
    <row r="5691" spans="1:11" x14ac:dyDescent="0.3">
      <c r="A5691" s="341">
        <v>43142.006249999999</v>
      </c>
      <c r="B5691" s="318">
        <v>35899.978999999999</v>
      </c>
      <c r="C5691" s="355">
        <f t="shared" si="89"/>
        <v>0.28800000000046566</v>
      </c>
      <c r="D5691" s="420">
        <f t="shared" si="90"/>
        <v>0.14400000000023283</v>
      </c>
      <c r="H5691" s="337"/>
      <c r="I5691" s="333"/>
      <c r="J5691" s="82">
        <v>64</v>
      </c>
      <c r="K5691" s="319">
        <v>2</v>
      </c>
    </row>
    <row r="5692" spans="1:11" x14ac:dyDescent="0.3">
      <c r="A5692" s="341">
        <v>43142.04791666667</v>
      </c>
      <c r="B5692" s="318">
        <v>35900.271000000001</v>
      </c>
      <c r="C5692" s="355">
        <f t="shared" si="89"/>
        <v>0.29200000000128057</v>
      </c>
      <c r="D5692" s="420">
        <f t="shared" si="90"/>
        <v>0.14600000000064028</v>
      </c>
      <c r="H5692" s="337"/>
      <c r="I5692" s="333"/>
      <c r="J5692" s="82">
        <v>65</v>
      </c>
      <c r="K5692" s="320">
        <v>3</v>
      </c>
    </row>
    <row r="5693" spans="1:11" x14ac:dyDescent="0.3">
      <c r="A5693" s="341">
        <v>43142.089583333334</v>
      </c>
      <c r="B5693" s="318">
        <v>35900.561000000002</v>
      </c>
      <c r="C5693" s="355">
        <f t="shared" si="89"/>
        <v>0.29000000000087311</v>
      </c>
      <c r="D5693" s="420">
        <f t="shared" si="90"/>
        <v>0.14500000000043656</v>
      </c>
      <c r="H5693" s="337"/>
      <c r="I5693" s="333"/>
      <c r="J5693" s="82">
        <v>66</v>
      </c>
      <c r="K5693" s="321">
        <v>4</v>
      </c>
    </row>
    <row r="5694" spans="1:11" x14ac:dyDescent="0.3">
      <c r="A5694" s="341">
        <v>43142.131249999999</v>
      </c>
      <c r="B5694" s="318">
        <v>35900.853000000003</v>
      </c>
      <c r="C5694" s="355">
        <f t="shared" si="89"/>
        <v>0.29200000000128057</v>
      </c>
      <c r="D5694" s="420">
        <f t="shared" si="90"/>
        <v>0.14600000000064028</v>
      </c>
      <c r="H5694" s="337"/>
      <c r="I5694" s="333"/>
      <c r="J5694" s="82">
        <v>67</v>
      </c>
      <c r="K5694" s="82">
        <v>1</v>
      </c>
    </row>
    <row r="5695" spans="1:11" x14ac:dyDescent="0.3">
      <c r="A5695" s="341">
        <v>43142.17291666667</v>
      </c>
      <c r="B5695" s="318">
        <v>35901.160000000003</v>
      </c>
      <c r="C5695" s="355">
        <f t="shared" si="89"/>
        <v>0.30700000000069849</v>
      </c>
      <c r="D5695" s="420">
        <f t="shared" si="90"/>
        <v>0.15350000000034925</v>
      </c>
      <c r="H5695" s="337"/>
      <c r="I5695" s="333"/>
      <c r="J5695" s="82">
        <v>68</v>
      </c>
      <c r="K5695" s="319">
        <v>2</v>
      </c>
    </row>
    <row r="5696" spans="1:11" x14ac:dyDescent="0.3">
      <c r="A5696" s="341">
        <v>43142.214583333334</v>
      </c>
      <c r="B5696" s="318">
        <v>35901.463000000003</v>
      </c>
      <c r="C5696" s="355">
        <f t="shared" si="89"/>
        <v>0.30299999999988358</v>
      </c>
      <c r="D5696" s="420">
        <f t="shared" si="90"/>
        <v>0.15149999999994179</v>
      </c>
      <c r="H5696" s="337"/>
      <c r="I5696" s="333"/>
      <c r="J5696" s="82">
        <v>69</v>
      </c>
      <c r="K5696" s="320">
        <v>3</v>
      </c>
    </row>
    <row r="5697" spans="1:11" x14ac:dyDescent="0.3">
      <c r="A5697" s="341">
        <v>43142.256249999999</v>
      </c>
      <c r="B5697" s="318">
        <v>35901.754999999997</v>
      </c>
      <c r="C5697" s="355">
        <f t="shared" si="89"/>
        <v>0.29199999999400461</v>
      </c>
      <c r="D5697" s="420">
        <f t="shared" si="90"/>
        <v>0.14599999999700231</v>
      </c>
      <c r="H5697" s="337"/>
      <c r="I5697" s="333"/>
      <c r="J5697" s="82">
        <v>70</v>
      </c>
      <c r="K5697" s="321">
        <v>4</v>
      </c>
    </row>
    <row r="5698" spans="1:11" x14ac:dyDescent="0.3">
      <c r="A5698" s="341">
        <v>43142.29791666667</v>
      </c>
      <c r="B5698" s="318">
        <v>35902.059000000001</v>
      </c>
      <c r="C5698" s="355">
        <f t="shared" si="89"/>
        <v>0.30400000000372529</v>
      </c>
      <c r="D5698" s="420">
        <f t="shared" si="90"/>
        <v>0.15200000000186265</v>
      </c>
      <c r="H5698" s="337"/>
      <c r="I5698" s="333"/>
      <c r="J5698" s="82">
        <v>71</v>
      </c>
      <c r="K5698" s="82">
        <v>1</v>
      </c>
    </row>
    <row r="5699" spans="1:11" x14ac:dyDescent="0.3">
      <c r="A5699" s="341">
        <v>43142.339583333334</v>
      </c>
      <c r="B5699" s="318">
        <v>35902.36</v>
      </c>
      <c r="C5699" s="355">
        <f t="shared" si="89"/>
        <v>0.30099999999947613</v>
      </c>
      <c r="D5699" s="420">
        <f t="shared" si="90"/>
        <v>0.15049999999973807</v>
      </c>
      <c r="H5699" s="337"/>
      <c r="I5699" s="333"/>
      <c r="J5699" s="82">
        <v>72</v>
      </c>
      <c r="K5699" s="319">
        <v>2</v>
      </c>
    </row>
    <row r="5700" spans="1:11" x14ac:dyDescent="0.3">
      <c r="A5700" s="341">
        <v>43142.381249999999</v>
      </c>
      <c r="B5700" s="318">
        <v>35902.650999999998</v>
      </c>
      <c r="C5700" s="355">
        <f t="shared" si="89"/>
        <v>0.29099999999743886</v>
      </c>
      <c r="D5700" s="420">
        <f t="shared" si="90"/>
        <v>0.14549999999871943</v>
      </c>
      <c r="H5700" s="337"/>
      <c r="I5700" s="333"/>
      <c r="J5700" s="82">
        <v>73</v>
      </c>
      <c r="K5700" s="320">
        <v>3</v>
      </c>
    </row>
    <row r="5701" spans="1:11" x14ac:dyDescent="0.3">
      <c r="A5701" s="341">
        <v>43142.42291666667</v>
      </c>
      <c r="B5701" s="318">
        <v>35902.945</v>
      </c>
      <c r="C5701" s="355">
        <f t="shared" si="89"/>
        <v>0.29400000000168802</v>
      </c>
      <c r="D5701" s="420">
        <f t="shared" si="90"/>
        <v>0.14700000000084401</v>
      </c>
      <c r="H5701" s="337"/>
      <c r="I5701" s="333"/>
      <c r="J5701" s="82">
        <v>74</v>
      </c>
      <c r="K5701" s="321">
        <v>4</v>
      </c>
    </row>
    <row r="5702" spans="1:11" x14ac:dyDescent="0.3">
      <c r="A5702" s="341">
        <v>43142.464583333334</v>
      </c>
      <c r="B5702" s="318">
        <v>35903.243000000002</v>
      </c>
      <c r="C5702" s="355">
        <f t="shared" si="89"/>
        <v>0.29800000000250293</v>
      </c>
      <c r="D5702" s="420">
        <f t="shared" si="90"/>
        <v>0.14900000000125146</v>
      </c>
      <c r="H5702" s="337"/>
      <c r="I5702" s="333"/>
      <c r="J5702" s="82">
        <v>75</v>
      </c>
      <c r="K5702" s="82">
        <v>1</v>
      </c>
    </row>
    <row r="5703" spans="1:11" x14ac:dyDescent="0.3">
      <c r="A5703" s="341">
        <v>43142.506249999999</v>
      </c>
      <c r="B5703" s="318">
        <v>35903.531000000003</v>
      </c>
      <c r="C5703" s="355">
        <f t="shared" si="89"/>
        <v>0.28800000000046566</v>
      </c>
      <c r="D5703" s="420">
        <f t="shared" si="90"/>
        <v>0.14400000000023283</v>
      </c>
      <c r="H5703" s="337"/>
      <c r="I5703" s="333"/>
      <c r="J5703" s="82">
        <v>76</v>
      </c>
      <c r="K5703" s="319">
        <v>2</v>
      </c>
    </row>
    <row r="5704" spans="1:11" x14ac:dyDescent="0.3">
      <c r="A5704" s="341">
        <v>43142.54791666667</v>
      </c>
      <c r="B5704" s="318">
        <v>35903.817999999999</v>
      </c>
      <c r="C5704" s="355">
        <f t="shared" si="89"/>
        <v>0.28699999999662396</v>
      </c>
      <c r="D5704" s="420">
        <f t="shared" si="90"/>
        <v>0.14349999999831198</v>
      </c>
      <c r="H5704" s="337"/>
      <c r="I5704" s="333"/>
      <c r="J5704" s="82">
        <v>77</v>
      </c>
      <c r="K5704" s="320">
        <v>3</v>
      </c>
    </row>
    <row r="5705" spans="1:11" x14ac:dyDescent="0.3">
      <c r="A5705" s="341">
        <v>43142.589583333334</v>
      </c>
      <c r="B5705" s="318">
        <v>35904.118000000002</v>
      </c>
      <c r="C5705" s="355">
        <f t="shared" si="89"/>
        <v>0.30000000000291038</v>
      </c>
      <c r="D5705" s="420">
        <f t="shared" si="90"/>
        <v>0.15000000000145519</v>
      </c>
      <c r="H5705" s="337"/>
      <c r="I5705" s="333"/>
      <c r="J5705" s="82">
        <v>78</v>
      </c>
      <c r="K5705" s="321">
        <v>4</v>
      </c>
    </row>
    <row r="5706" spans="1:11" x14ac:dyDescent="0.3">
      <c r="A5706" s="341">
        <v>43142.631249999999</v>
      </c>
      <c r="B5706" s="318">
        <v>35904.408000000003</v>
      </c>
      <c r="C5706" s="355">
        <f t="shared" si="89"/>
        <v>0.29000000000087311</v>
      </c>
      <c r="D5706" s="420">
        <f t="shared" si="90"/>
        <v>0.14500000000043656</v>
      </c>
      <c r="H5706" s="337"/>
      <c r="I5706" s="333"/>
      <c r="J5706" s="82">
        <v>79</v>
      </c>
      <c r="K5706" s="82">
        <v>1</v>
      </c>
    </row>
    <row r="5707" spans="1:11" x14ac:dyDescent="0.3">
      <c r="A5707" s="341">
        <v>43142.67291666667</v>
      </c>
      <c r="B5707" s="318">
        <v>35904.688000000002</v>
      </c>
      <c r="C5707" s="355">
        <f t="shared" si="89"/>
        <v>0.27999999999883585</v>
      </c>
      <c r="D5707" s="420">
        <f t="shared" si="90"/>
        <v>0.13999999999941792</v>
      </c>
      <c r="H5707" s="337"/>
      <c r="I5707" s="333"/>
      <c r="J5707" s="82">
        <v>80</v>
      </c>
      <c r="K5707" s="319">
        <v>2</v>
      </c>
    </row>
    <row r="5708" spans="1:11" x14ac:dyDescent="0.3">
      <c r="A5708" s="341">
        <v>43142.714583333334</v>
      </c>
      <c r="B5708" s="318">
        <v>35904.974999999999</v>
      </c>
      <c r="C5708" s="355">
        <f t="shared" si="89"/>
        <v>0.28699999999662396</v>
      </c>
      <c r="D5708" s="420">
        <f t="shared" si="90"/>
        <v>0.14349999999831198</v>
      </c>
      <c r="H5708" s="337"/>
      <c r="I5708" s="333"/>
      <c r="J5708" s="82">
        <v>81</v>
      </c>
      <c r="K5708" s="320">
        <v>3</v>
      </c>
    </row>
    <row r="5709" spans="1:11" x14ac:dyDescent="0.3">
      <c r="A5709" s="341">
        <v>43142.756249999999</v>
      </c>
      <c r="B5709" s="318">
        <v>35905.269</v>
      </c>
      <c r="C5709" s="355">
        <f t="shared" si="89"/>
        <v>0.29400000000168802</v>
      </c>
      <c r="D5709" s="420">
        <f t="shared" si="90"/>
        <v>0.14700000000084401</v>
      </c>
      <c r="H5709" s="337"/>
      <c r="I5709" s="333"/>
      <c r="J5709" s="82">
        <v>82</v>
      </c>
      <c r="K5709" s="321">
        <v>4</v>
      </c>
    </row>
    <row r="5710" spans="1:11" x14ac:dyDescent="0.3">
      <c r="A5710" s="341">
        <v>43142.79791666667</v>
      </c>
      <c r="B5710" s="318">
        <v>35905.550999999999</v>
      </c>
      <c r="C5710" s="355">
        <f t="shared" si="89"/>
        <v>0.2819999999992433</v>
      </c>
      <c r="D5710" s="420">
        <f t="shared" si="90"/>
        <v>0.14099999999962165</v>
      </c>
      <c r="H5710" s="337"/>
      <c r="I5710" s="333"/>
      <c r="J5710" s="82">
        <v>83</v>
      </c>
      <c r="K5710" s="82">
        <v>1</v>
      </c>
    </row>
    <row r="5711" spans="1:11" x14ac:dyDescent="0.3">
      <c r="A5711" s="341">
        <v>43142.839583333334</v>
      </c>
      <c r="B5711" s="318">
        <v>35905.83</v>
      </c>
      <c r="C5711" s="355">
        <f t="shared" si="89"/>
        <v>0.2790000000022701</v>
      </c>
      <c r="D5711" s="420">
        <f t="shared" si="90"/>
        <v>0.13950000000113505</v>
      </c>
      <c r="H5711" s="337"/>
      <c r="I5711" s="333"/>
      <c r="J5711" s="82">
        <v>84</v>
      </c>
      <c r="K5711" s="82">
        <v>1</v>
      </c>
    </row>
    <row r="5712" spans="1:11" x14ac:dyDescent="0.3">
      <c r="A5712" s="341">
        <v>43142.881249999999</v>
      </c>
      <c r="B5712" s="318">
        <v>35906.120999999999</v>
      </c>
      <c r="C5712" s="355">
        <f t="shared" si="89"/>
        <v>0.29099999999743886</v>
      </c>
      <c r="D5712" s="420">
        <f t="shared" si="90"/>
        <v>0.14549999999871943</v>
      </c>
      <c r="H5712" s="337"/>
      <c r="I5712" s="333"/>
      <c r="J5712" s="82">
        <v>85</v>
      </c>
      <c r="K5712" s="319">
        <v>2</v>
      </c>
    </row>
    <row r="5713" spans="1:12" x14ac:dyDescent="0.3">
      <c r="A5713" s="341">
        <v>43142.92291666667</v>
      </c>
      <c r="B5713" s="318">
        <v>35906.406999999999</v>
      </c>
      <c r="C5713" s="355">
        <f t="shared" si="89"/>
        <v>0.28600000000005821</v>
      </c>
      <c r="D5713" s="420">
        <f t="shared" si="90"/>
        <v>0.1430000000000291</v>
      </c>
      <c r="H5713" s="337"/>
      <c r="I5713" s="333"/>
      <c r="J5713" s="82">
        <v>86</v>
      </c>
      <c r="K5713" s="320">
        <v>3</v>
      </c>
    </row>
    <row r="5714" spans="1:12" x14ac:dyDescent="0.3">
      <c r="A5714" s="369">
        <v>43142.964583333334</v>
      </c>
      <c r="B5714" s="323">
        <v>35906.682000000001</v>
      </c>
      <c r="C5714" s="356">
        <f t="shared" si="89"/>
        <v>0.27500000000145519</v>
      </c>
      <c r="D5714" s="418">
        <f t="shared" si="90"/>
        <v>0.1375000000007276</v>
      </c>
      <c r="E5714" s="336">
        <f>SUM(C5691:C5714)*7.4805194805</f>
        <v>52.296311688189</v>
      </c>
      <c r="F5714" s="324">
        <f>AVERAGE(D5691:D5714)</f>
        <v>0.14564583333337092</v>
      </c>
      <c r="G5714" s="324">
        <f>_xlfn.STDEV.S(D5691:D5714)</f>
        <v>4.0337682424663578E-3</v>
      </c>
      <c r="H5714" s="343"/>
      <c r="I5714" s="344">
        <f>AVERAGE(D5574:D5714)</f>
        <v>0.14561428571427573</v>
      </c>
      <c r="J5714" s="82">
        <v>87</v>
      </c>
      <c r="K5714" s="321">
        <v>4</v>
      </c>
    </row>
    <row r="5715" spans="1:12" x14ac:dyDescent="0.3">
      <c r="A5715" s="341">
        <v>43143.006249999999</v>
      </c>
      <c r="B5715" s="318">
        <v>35906.972000000002</v>
      </c>
      <c r="C5715" s="355">
        <f t="shared" si="89"/>
        <v>0.29000000000087311</v>
      </c>
      <c r="D5715" s="420">
        <f t="shared" si="90"/>
        <v>0.14500000000043656</v>
      </c>
      <c r="H5715" s="337"/>
      <c r="I5715" s="333"/>
      <c r="J5715" s="82">
        <v>88</v>
      </c>
      <c r="K5715" s="82">
        <v>1</v>
      </c>
    </row>
    <row r="5716" spans="1:12" x14ac:dyDescent="0.3">
      <c r="A5716" s="341">
        <v>43143.04791666667</v>
      </c>
      <c r="B5716" s="318">
        <v>35907.271000000001</v>
      </c>
      <c r="C5716" s="355">
        <f t="shared" si="89"/>
        <v>0.29899999999906868</v>
      </c>
      <c r="D5716" s="420">
        <f t="shared" si="90"/>
        <v>0.14949999999953434</v>
      </c>
      <c r="H5716" s="337"/>
      <c r="I5716" s="333"/>
      <c r="J5716" s="82">
        <v>89</v>
      </c>
      <c r="K5716" s="319">
        <v>2</v>
      </c>
    </row>
    <row r="5717" spans="1:12" x14ac:dyDescent="0.3">
      <c r="A5717" s="341">
        <v>43143.089583333334</v>
      </c>
      <c r="B5717" s="318">
        <v>35907.561000000002</v>
      </c>
      <c r="C5717" s="355">
        <f t="shared" si="89"/>
        <v>0.29000000000087311</v>
      </c>
      <c r="D5717" s="420">
        <f t="shared" si="90"/>
        <v>0.14500000000043656</v>
      </c>
      <c r="H5717" s="337"/>
      <c r="I5717" s="333"/>
      <c r="J5717" s="82">
        <v>90</v>
      </c>
      <c r="K5717" s="320">
        <v>3</v>
      </c>
    </row>
    <row r="5718" spans="1:12" x14ac:dyDescent="0.3">
      <c r="A5718" s="341">
        <v>43143.131249999999</v>
      </c>
      <c r="B5718" s="318">
        <v>35907.851000000002</v>
      </c>
      <c r="C5718" s="355">
        <f t="shared" si="89"/>
        <v>0.29000000000087311</v>
      </c>
      <c r="D5718" s="420">
        <f t="shared" si="90"/>
        <v>0.14500000000043656</v>
      </c>
      <c r="H5718" s="337"/>
      <c r="I5718" s="333"/>
      <c r="J5718" s="82">
        <v>91</v>
      </c>
      <c r="K5718" s="321">
        <v>4</v>
      </c>
    </row>
    <row r="5719" spans="1:12" x14ac:dyDescent="0.3">
      <c r="A5719" s="341">
        <v>43143.17291666667</v>
      </c>
      <c r="B5719" s="318">
        <v>35908.15</v>
      </c>
      <c r="C5719" s="355">
        <f t="shared" si="89"/>
        <v>0.29899999999906868</v>
      </c>
      <c r="D5719" s="420">
        <f t="shared" si="90"/>
        <v>0.14949999999953434</v>
      </c>
      <c r="H5719" s="337"/>
      <c r="I5719" s="333"/>
      <c r="J5719" s="82">
        <v>92</v>
      </c>
      <c r="K5719" s="82">
        <v>1</v>
      </c>
    </row>
    <row r="5720" spans="1:12" x14ac:dyDescent="0.3">
      <c r="A5720" s="341">
        <v>43143.214583333334</v>
      </c>
      <c r="B5720" s="318">
        <v>35908.449000000001</v>
      </c>
      <c r="C5720" s="355">
        <f t="shared" si="89"/>
        <v>0.29899999999906868</v>
      </c>
      <c r="D5720" s="420">
        <f t="shared" si="90"/>
        <v>0.14949999999953434</v>
      </c>
      <c r="H5720" s="337"/>
      <c r="I5720" s="333"/>
      <c r="J5720" s="82">
        <v>93</v>
      </c>
      <c r="K5720" s="319">
        <v>2</v>
      </c>
    </row>
    <row r="5721" spans="1:12" x14ac:dyDescent="0.3">
      <c r="A5721" s="341">
        <v>43143.256249999999</v>
      </c>
      <c r="B5721" s="318">
        <v>35908.741000000002</v>
      </c>
      <c r="C5721" s="355">
        <f t="shared" si="89"/>
        <v>0.29200000000128057</v>
      </c>
      <c r="D5721" s="420">
        <f t="shared" si="90"/>
        <v>0.14600000000064028</v>
      </c>
      <c r="H5721" s="337"/>
      <c r="I5721" s="333"/>
      <c r="J5721" s="82">
        <v>94</v>
      </c>
      <c r="K5721" s="320">
        <v>3</v>
      </c>
    </row>
    <row r="5722" spans="1:12" x14ac:dyDescent="0.3">
      <c r="A5722" s="341">
        <v>43143.29791666667</v>
      </c>
      <c r="B5722" s="318">
        <v>35909.040999999997</v>
      </c>
      <c r="C5722" s="355">
        <f t="shared" si="89"/>
        <v>0.29999999999563443</v>
      </c>
      <c r="D5722" s="420">
        <f t="shared" si="90"/>
        <v>0.14999999999781721</v>
      </c>
      <c r="H5722" s="337"/>
      <c r="I5722" s="333"/>
      <c r="J5722" s="82">
        <v>95</v>
      </c>
      <c r="K5722" s="321">
        <v>4</v>
      </c>
    </row>
    <row r="5723" spans="1:12" x14ac:dyDescent="0.3">
      <c r="A5723" s="341">
        <v>43143.339583333334</v>
      </c>
      <c r="B5723" s="318">
        <v>35909.341</v>
      </c>
      <c r="C5723" s="355">
        <f t="shared" si="89"/>
        <v>0.30000000000291038</v>
      </c>
      <c r="D5723" s="420">
        <f t="shared" si="90"/>
        <v>0.15000000000145519</v>
      </c>
      <c r="H5723" s="337"/>
      <c r="I5723" s="333"/>
      <c r="J5723" s="82">
        <v>96</v>
      </c>
      <c r="K5723" s="82">
        <v>1</v>
      </c>
    </row>
    <row r="5724" spans="1:12" x14ac:dyDescent="0.3">
      <c r="A5724" s="341">
        <v>43143.37777777778</v>
      </c>
      <c r="B5724" s="318">
        <v>35909.631999999998</v>
      </c>
      <c r="C5724" s="355">
        <f t="shared" si="89"/>
        <v>0.29099999999743886</v>
      </c>
      <c r="D5724" s="420">
        <f t="shared" si="90"/>
        <v>0.14549999999871943</v>
      </c>
      <c r="H5724" s="337"/>
      <c r="I5724" s="333"/>
      <c r="J5724" s="82">
        <v>1</v>
      </c>
      <c r="K5724" s="319">
        <v>2</v>
      </c>
      <c r="L5724" s="345" t="s">
        <v>313</v>
      </c>
    </row>
    <row r="5725" spans="1:12" x14ac:dyDescent="0.3">
      <c r="A5725" s="341">
        <v>43143.419444444444</v>
      </c>
      <c r="B5725" s="318">
        <v>35909.921999999999</v>
      </c>
      <c r="C5725" s="355">
        <f t="shared" si="89"/>
        <v>0.29000000000087311</v>
      </c>
      <c r="D5725" s="420">
        <f t="shared" si="90"/>
        <v>0.14500000000043656</v>
      </c>
      <c r="H5725" s="337"/>
      <c r="I5725" s="333"/>
      <c r="J5725" s="82">
        <v>2</v>
      </c>
      <c r="K5725" s="320">
        <v>3</v>
      </c>
    </row>
    <row r="5726" spans="1:12" x14ac:dyDescent="0.3">
      <c r="A5726" s="341">
        <v>43143.461111111108</v>
      </c>
      <c r="B5726" s="318">
        <v>35910.222999999998</v>
      </c>
      <c r="C5726" s="355">
        <f t="shared" si="89"/>
        <v>0.30099999999947613</v>
      </c>
      <c r="D5726" s="420">
        <f t="shared" si="90"/>
        <v>0.15049999999973807</v>
      </c>
      <c r="H5726" s="337"/>
      <c r="I5726" s="333"/>
      <c r="J5726" s="82">
        <v>3</v>
      </c>
      <c r="K5726" s="321">
        <v>4</v>
      </c>
    </row>
    <row r="5727" spans="1:12" x14ac:dyDescent="0.3">
      <c r="A5727" s="341">
        <v>43143.50277777778</v>
      </c>
      <c r="B5727" s="318">
        <v>35910.517999999996</v>
      </c>
      <c r="C5727" s="355">
        <f t="shared" si="89"/>
        <v>0.29499999999825377</v>
      </c>
      <c r="D5727" s="420">
        <f t="shared" si="90"/>
        <v>0.14749999999912689</v>
      </c>
      <c r="H5727" s="337"/>
      <c r="I5727" s="333"/>
      <c r="J5727" s="82">
        <v>4</v>
      </c>
      <c r="K5727" s="82">
        <v>1</v>
      </c>
    </row>
    <row r="5728" spans="1:12" x14ac:dyDescent="0.3">
      <c r="A5728" s="341">
        <v>43143.544444386571</v>
      </c>
      <c r="B5728" s="318">
        <v>35910.803</v>
      </c>
      <c r="C5728" s="355">
        <f t="shared" si="89"/>
        <v>0.28500000000349246</v>
      </c>
      <c r="D5728" s="420">
        <f t="shared" si="90"/>
        <v>0.14250000000174623</v>
      </c>
      <c r="H5728" s="337"/>
      <c r="I5728" s="333"/>
      <c r="J5728" s="82">
        <v>5</v>
      </c>
      <c r="K5728" s="319">
        <v>2</v>
      </c>
    </row>
    <row r="5729" spans="1:11" x14ac:dyDescent="0.3">
      <c r="A5729" s="341">
        <v>43143.586111053242</v>
      </c>
      <c r="B5729" s="318">
        <v>35911.099000000002</v>
      </c>
      <c r="C5729" s="355">
        <f t="shared" si="89"/>
        <v>0.29600000000209548</v>
      </c>
      <c r="D5729" s="420">
        <f t="shared" si="90"/>
        <v>0.14800000000104774</v>
      </c>
      <c r="H5729" s="337"/>
      <c r="I5729" s="333"/>
      <c r="J5729" s="82">
        <v>6</v>
      </c>
      <c r="K5729" s="320">
        <v>3</v>
      </c>
    </row>
    <row r="5730" spans="1:11" x14ac:dyDescent="0.3">
      <c r="A5730" s="341">
        <v>43143.627777719907</v>
      </c>
      <c r="B5730" s="318">
        <v>35911.389000000003</v>
      </c>
      <c r="C5730" s="355">
        <f t="shared" si="89"/>
        <v>0.29000000000087311</v>
      </c>
      <c r="D5730" s="420">
        <f t="shared" si="90"/>
        <v>0.14500000000043656</v>
      </c>
      <c r="H5730" s="337"/>
      <c r="I5730" s="333"/>
      <c r="J5730" s="82">
        <v>7</v>
      </c>
      <c r="K5730" s="321">
        <v>4</v>
      </c>
    </row>
    <row r="5731" spans="1:11" x14ac:dyDescent="0.3">
      <c r="A5731" s="341">
        <v>43143.669444386571</v>
      </c>
      <c r="B5731" s="318">
        <v>35911.671000000002</v>
      </c>
      <c r="C5731" s="355">
        <f t="shared" si="89"/>
        <v>0.2819999999992433</v>
      </c>
      <c r="D5731" s="420">
        <f t="shared" si="90"/>
        <v>0.14099999999962165</v>
      </c>
      <c r="H5731" s="337"/>
      <c r="I5731" s="333"/>
      <c r="J5731" s="82">
        <v>8</v>
      </c>
      <c r="K5731" s="82">
        <v>1</v>
      </c>
    </row>
    <row r="5732" spans="1:11" x14ac:dyDescent="0.3">
      <c r="A5732" s="341">
        <v>43143.711111053242</v>
      </c>
      <c r="B5732" s="318">
        <v>35911.964</v>
      </c>
      <c r="C5732" s="355">
        <f t="shared" si="89"/>
        <v>0.29299999999784632</v>
      </c>
      <c r="D5732" s="420">
        <f t="shared" si="90"/>
        <v>0.14649999999892316</v>
      </c>
      <c r="H5732" s="337"/>
      <c r="I5732" s="333"/>
      <c r="J5732" s="82">
        <v>9</v>
      </c>
      <c r="K5732" s="319">
        <v>2</v>
      </c>
    </row>
    <row r="5733" spans="1:11" x14ac:dyDescent="0.3">
      <c r="A5733" s="341">
        <v>43143.752777719907</v>
      </c>
      <c r="B5733" s="318">
        <v>35912.26</v>
      </c>
      <c r="C5733" s="355">
        <f t="shared" si="89"/>
        <v>0.29600000000209548</v>
      </c>
      <c r="D5733" s="420">
        <f t="shared" si="90"/>
        <v>0.14800000000104774</v>
      </c>
      <c r="H5733" s="337"/>
      <c r="I5733" s="333"/>
      <c r="J5733" s="82">
        <v>10</v>
      </c>
      <c r="K5733" s="320">
        <v>3</v>
      </c>
    </row>
    <row r="5734" spans="1:11" x14ac:dyDescent="0.3">
      <c r="A5734" s="341">
        <v>43143.794444386571</v>
      </c>
      <c r="B5734" s="318">
        <v>35912.546000000002</v>
      </c>
      <c r="C5734" s="355">
        <f t="shared" si="89"/>
        <v>0.28600000000005821</v>
      </c>
      <c r="D5734" s="420">
        <f t="shared" si="90"/>
        <v>0.1430000000000291</v>
      </c>
      <c r="H5734" s="337"/>
      <c r="I5734" s="333"/>
      <c r="J5734" s="82">
        <v>11</v>
      </c>
      <c r="K5734" s="321">
        <v>4</v>
      </c>
    </row>
    <row r="5735" spans="1:11" x14ac:dyDescent="0.3">
      <c r="A5735" s="341">
        <v>43143.836111053242</v>
      </c>
      <c r="B5735" s="318">
        <v>35912.822</v>
      </c>
      <c r="C5735" s="355">
        <f t="shared" si="89"/>
        <v>0.27599999999802094</v>
      </c>
      <c r="D5735" s="420">
        <f t="shared" si="90"/>
        <v>0.13799999999901047</v>
      </c>
      <c r="H5735" s="337"/>
      <c r="I5735" s="333"/>
      <c r="J5735" s="82">
        <v>12</v>
      </c>
      <c r="K5735" s="82">
        <v>1</v>
      </c>
    </row>
    <row r="5736" spans="1:11" x14ac:dyDescent="0.3">
      <c r="A5736" s="341">
        <v>43143.877777719907</v>
      </c>
      <c r="B5736" s="318">
        <v>35913.112999999998</v>
      </c>
      <c r="C5736" s="355">
        <f t="shared" si="89"/>
        <v>0.29099999999743886</v>
      </c>
      <c r="D5736" s="420">
        <f t="shared" si="90"/>
        <v>0.14549999999871943</v>
      </c>
      <c r="H5736" s="337"/>
      <c r="I5736" s="333"/>
      <c r="J5736" s="82">
        <v>13</v>
      </c>
      <c r="K5736" s="319">
        <v>2</v>
      </c>
    </row>
    <row r="5737" spans="1:11" x14ac:dyDescent="0.3">
      <c r="A5737" s="341">
        <v>43143.919444386571</v>
      </c>
      <c r="B5737" s="318">
        <v>35913.402000000002</v>
      </c>
      <c r="C5737" s="355">
        <f t="shared" si="89"/>
        <v>0.28900000000430737</v>
      </c>
      <c r="D5737" s="420">
        <f t="shared" si="90"/>
        <v>0.14450000000215368</v>
      </c>
      <c r="H5737" s="337"/>
      <c r="I5737" s="333"/>
      <c r="J5737" s="82">
        <v>14</v>
      </c>
      <c r="K5737" s="320">
        <v>3</v>
      </c>
    </row>
    <row r="5738" spans="1:11" x14ac:dyDescent="0.3">
      <c r="A5738" s="341">
        <v>43143.961111053242</v>
      </c>
      <c r="B5738" s="318">
        <v>35913.682000000001</v>
      </c>
      <c r="C5738" s="355">
        <f t="shared" si="89"/>
        <v>0.27999999999883585</v>
      </c>
      <c r="D5738" s="420">
        <f t="shared" si="90"/>
        <v>0.13999999999941792</v>
      </c>
      <c r="E5738" s="336">
        <f>SUM(C5715:C5738)*7.4805194805</f>
        <v>52.3636363635</v>
      </c>
      <c r="F5738" s="324">
        <f>AVERAGE(D5715:D5738)</f>
        <v>0.14583333333333334</v>
      </c>
      <c r="G5738" s="324">
        <f>_xlfn.STDEV.S(D5715:D5738)</f>
        <v>3.3155321779270259E-3</v>
      </c>
      <c r="H5738" s="337"/>
      <c r="I5738" s="333"/>
      <c r="J5738" s="82">
        <v>15</v>
      </c>
      <c r="K5738" s="321">
        <v>4</v>
      </c>
    </row>
    <row r="5739" spans="1:11" x14ac:dyDescent="0.3">
      <c r="A5739" s="341">
        <v>43144.002777719907</v>
      </c>
      <c r="B5739" s="318">
        <v>35913.972000000002</v>
      </c>
      <c r="C5739" s="355">
        <f t="shared" si="89"/>
        <v>0.29000000000087311</v>
      </c>
      <c r="D5739" s="420">
        <f t="shared" si="90"/>
        <v>0.14500000000043656</v>
      </c>
      <c r="H5739" s="337"/>
      <c r="I5739" s="333"/>
      <c r="J5739" s="82">
        <v>16</v>
      </c>
      <c r="K5739" s="82">
        <v>1</v>
      </c>
    </row>
    <row r="5740" spans="1:11" x14ac:dyDescent="0.3">
      <c r="A5740" s="341">
        <v>43144.044444386571</v>
      </c>
      <c r="B5740" s="318">
        <v>35914.269</v>
      </c>
      <c r="C5740" s="355">
        <f t="shared" si="89"/>
        <v>0.29699999999866122</v>
      </c>
      <c r="D5740" s="420">
        <f t="shared" si="90"/>
        <v>0.14849999999933061</v>
      </c>
      <c r="H5740" s="337"/>
      <c r="I5740" s="333"/>
      <c r="J5740" s="82">
        <v>17</v>
      </c>
      <c r="K5740" s="319">
        <v>2</v>
      </c>
    </row>
    <row r="5741" spans="1:11" x14ac:dyDescent="0.3">
      <c r="A5741" s="341">
        <v>43144.086111053242</v>
      </c>
      <c r="B5741" s="318">
        <v>35914.559000000001</v>
      </c>
      <c r="C5741" s="355">
        <f t="shared" si="89"/>
        <v>0.29000000000087311</v>
      </c>
      <c r="D5741" s="420">
        <f t="shared" si="90"/>
        <v>0.14500000000043656</v>
      </c>
      <c r="H5741" s="337"/>
      <c r="I5741" s="333"/>
      <c r="J5741" s="82">
        <v>18</v>
      </c>
      <c r="K5741" s="320">
        <v>3</v>
      </c>
    </row>
    <row r="5742" spans="1:11" x14ac:dyDescent="0.3">
      <c r="A5742" s="341">
        <v>43144.127777719907</v>
      </c>
      <c r="B5742" s="318">
        <v>35914.849000000002</v>
      </c>
      <c r="C5742" s="355">
        <f t="shared" si="89"/>
        <v>0.29000000000087311</v>
      </c>
      <c r="D5742" s="420">
        <f t="shared" si="90"/>
        <v>0.14500000000043656</v>
      </c>
      <c r="H5742" s="337"/>
      <c r="I5742" s="333"/>
      <c r="J5742" s="82">
        <v>19</v>
      </c>
      <c r="K5742" s="321">
        <v>4</v>
      </c>
    </row>
    <row r="5743" spans="1:11" x14ac:dyDescent="0.3">
      <c r="A5743" s="341">
        <v>43144.169444386571</v>
      </c>
      <c r="B5743" s="318">
        <v>35915.152000000002</v>
      </c>
      <c r="C5743" s="355">
        <f t="shared" si="89"/>
        <v>0.30299999999988358</v>
      </c>
      <c r="D5743" s="420">
        <f t="shared" si="90"/>
        <v>0.15149999999994179</v>
      </c>
      <c r="H5743" s="337"/>
      <c r="I5743" s="333"/>
      <c r="J5743" s="82">
        <v>20</v>
      </c>
      <c r="K5743" s="82">
        <v>1</v>
      </c>
    </row>
    <row r="5744" spans="1:11" x14ac:dyDescent="0.3">
      <c r="A5744" s="341">
        <v>43144.211111053242</v>
      </c>
      <c r="B5744" s="318">
        <v>35915.449999999997</v>
      </c>
      <c r="C5744" s="355">
        <f t="shared" si="89"/>
        <v>0.29799999999522697</v>
      </c>
      <c r="D5744" s="420">
        <f t="shared" si="90"/>
        <v>0.14899999999761349</v>
      </c>
      <c r="H5744" s="337"/>
      <c r="I5744" s="333"/>
      <c r="J5744" s="82">
        <v>21</v>
      </c>
      <c r="K5744" s="319">
        <v>2</v>
      </c>
    </row>
    <row r="5745" spans="1:11" x14ac:dyDescent="0.3">
      <c r="A5745" s="341">
        <v>43144.252777719907</v>
      </c>
      <c r="B5745" s="318">
        <v>35915.747000000003</v>
      </c>
      <c r="C5745" s="355">
        <f t="shared" si="89"/>
        <v>0.29700000000593718</v>
      </c>
      <c r="D5745" s="420">
        <f t="shared" si="90"/>
        <v>0.14850000000296859</v>
      </c>
      <c r="H5745" s="337"/>
      <c r="I5745" s="333"/>
      <c r="J5745" s="82">
        <v>22</v>
      </c>
      <c r="K5745" s="320">
        <v>3</v>
      </c>
    </row>
    <row r="5746" spans="1:11" x14ac:dyDescent="0.3">
      <c r="A5746" s="341">
        <v>43144.294444386571</v>
      </c>
      <c r="B5746" s="318">
        <v>35916.036999999997</v>
      </c>
      <c r="C5746" s="355">
        <f t="shared" si="89"/>
        <v>0.28999999999359716</v>
      </c>
      <c r="D5746" s="420">
        <f t="shared" si="90"/>
        <v>0.14499999999679858</v>
      </c>
      <c r="H5746" s="337"/>
      <c r="I5746" s="333"/>
      <c r="J5746" s="82">
        <v>23</v>
      </c>
      <c r="K5746" s="321">
        <v>4</v>
      </c>
    </row>
    <row r="5747" spans="1:11" x14ac:dyDescent="0.3">
      <c r="A5747" s="341">
        <v>43144.336111053242</v>
      </c>
      <c r="B5747" s="318">
        <v>35916.338000000003</v>
      </c>
      <c r="C5747" s="355">
        <f t="shared" si="89"/>
        <v>0.30100000000675209</v>
      </c>
      <c r="D5747" s="420">
        <f t="shared" si="90"/>
        <v>0.15050000000337604</v>
      </c>
      <c r="H5747" s="337"/>
      <c r="I5747" s="333"/>
      <c r="J5747" s="82">
        <v>24</v>
      </c>
      <c r="K5747" s="82">
        <v>1</v>
      </c>
    </row>
    <row r="5748" spans="1:11" x14ac:dyDescent="0.3">
      <c r="A5748" s="341">
        <v>43144.377777719907</v>
      </c>
      <c r="B5748" s="318">
        <v>35916.631000000001</v>
      </c>
      <c r="C5748" s="355">
        <f t="shared" si="89"/>
        <v>0.29299999999784632</v>
      </c>
      <c r="D5748" s="420">
        <f t="shared" si="90"/>
        <v>0.14649999999892316</v>
      </c>
      <c r="H5748" s="337"/>
      <c r="I5748" s="333"/>
      <c r="J5748" s="82">
        <v>25</v>
      </c>
      <c r="K5748" s="319">
        <v>2</v>
      </c>
    </row>
    <row r="5749" spans="1:11" x14ac:dyDescent="0.3">
      <c r="A5749" s="341">
        <v>43144.419444386571</v>
      </c>
      <c r="B5749" s="318">
        <v>35916.923999999999</v>
      </c>
      <c r="C5749" s="355">
        <f t="shared" si="89"/>
        <v>0.29299999999784632</v>
      </c>
      <c r="D5749" s="420">
        <f t="shared" si="90"/>
        <v>0.14649999999892316</v>
      </c>
      <c r="H5749" s="337"/>
      <c r="I5749" s="333"/>
      <c r="J5749" s="82">
        <v>26</v>
      </c>
      <c r="K5749" s="320">
        <v>3</v>
      </c>
    </row>
    <row r="5750" spans="1:11" x14ac:dyDescent="0.3">
      <c r="A5750" s="341">
        <v>43144.461111053242</v>
      </c>
      <c r="B5750" s="318">
        <v>35917.220999999998</v>
      </c>
      <c r="C5750" s="355">
        <f t="shared" si="89"/>
        <v>0.29699999999866122</v>
      </c>
      <c r="D5750" s="420">
        <f t="shared" si="90"/>
        <v>0.14849999999933061</v>
      </c>
      <c r="H5750" s="337"/>
      <c r="I5750" s="333"/>
      <c r="J5750" s="82">
        <v>27</v>
      </c>
      <c r="K5750" s="321">
        <v>4</v>
      </c>
    </row>
    <row r="5751" spans="1:11" x14ac:dyDescent="0.3">
      <c r="A5751" s="341">
        <v>43144.502777719907</v>
      </c>
      <c r="B5751" s="318">
        <v>35917.512000000002</v>
      </c>
      <c r="C5751" s="355">
        <f t="shared" si="89"/>
        <v>0.29100000000471482</v>
      </c>
      <c r="D5751" s="420">
        <f t="shared" si="90"/>
        <v>0.14550000000235741</v>
      </c>
      <c r="H5751" s="337"/>
      <c r="I5751" s="333"/>
      <c r="J5751" s="82">
        <v>28</v>
      </c>
      <c r="K5751" s="82">
        <v>1</v>
      </c>
    </row>
    <row r="5752" spans="1:11" x14ac:dyDescent="0.3">
      <c r="A5752" s="341">
        <v>43144.544444386571</v>
      </c>
      <c r="B5752" s="318">
        <v>35917.800999999999</v>
      </c>
      <c r="C5752" s="355">
        <f t="shared" si="89"/>
        <v>0.28899999999703141</v>
      </c>
      <c r="D5752" s="420">
        <f t="shared" si="90"/>
        <v>0.1444999999985157</v>
      </c>
      <c r="H5752" s="337"/>
      <c r="I5752" s="333"/>
      <c r="J5752" s="82">
        <v>29</v>
      </c>
      <c r="K5752" s="319">
        <v>2</v>
      </c>
    </row>
    <row r="5753" spans="1:11" x14ac:dyDescent="0.3">
      <c r="A5753" s="341">
        <v>43144.586111053242</v>
      </c>
      <c r="B5753" s="318">
        <v>35918.101999999999</v>
      </c>
      <c r="C5753" s="355">
        <f t="shared" si="89"/>
        <v>0.30099999999947613</v>
      </c>
      <c r="D5753" s="420">
        <f t="shared" si="90"/>
        <v>0.15049999999973807</v>
      </c>
      <c r="H5753" s="337"/>
      <c r="I5753" s="333"/>
      <c r="J5753" s="82">
        <v>30</v>
      </c>
      <c r="K5753" s="320">
        <v>3</v>
      </c>
    </row>
    <row r="5754" spans="1:11" x14ac:dyDescent="0.3">
      <c r="A5754" s="341">
        <v>43144.627777719907</v>
      </c>
      <c r="B5754" s="318">
        <v>35918.398000000001</v>
      </c>
      <c r="C5754" s="355">
        <f t="shared" si="89"/>
        <v>0.29600000000209548</v>
      </c>
      <c r="D5754" s="420">
        <f t="shared" si="90"/>
        <v>0.14800000000104774</v>
      </c>
      <c r="H5754" s="337"/>
      <c r="I5754" s="333"/>
      <c r="J5754" s="82">
        <v>31</v>
      </c>
      <c r="K5754" s="321">
        <v>4</v>
      </c>
    </row>
    <row r="5755" spans="1:11" x14ac:dyDescent="0.3">
      <c r="A5755" s="341">
        <v>43144.669444386571</v>
      </c>
      <c r="B5755" s="318">
        <v>35918.682000000001</v>
      </c>
      <c r="C5755" s="355">
        <f t="shared" si="89"/>
        <v>0.28399999999965075</v>
      </c>
      <c r="D5755" s="420">
        <f t="shared" si="90"/>
        <v>0.14199999999982538</v>
      </c>
      <c r="H5755" s="337"/>
      <c r="I5755" s="333"/>
      <c r="J5755" s="82">
        <v>32</v>
      </c>
      <c r="K5755" s="82">
        <v>1</v>
      </c>
    </row>
    <row r="5756" spans="1:11" x14ac:dyDescent="0.3">
      <c r="A5756" s="341">
        <v>43144.711111053242</v>
      </c>
      <c r="B5756" s="318">
        <v>35918.974000000002</v>
      </c>
      <c r="C5756" s="355">
        <f t="shared" si="89"/>
        <v>0.29200000000128057</v>
      </c>
      <c r="D5756" s="420">
        <f t="shared" si="90"/>
        <v>0.14600000000064028</v>
      </c>
      <c r="H5756" s="337"/>
      <c r="I5756" s="333"/>
      <c r="J5756" s="82">
        <v>33</v>
      </c>
      <c r="K5756" s="319">
        <v>2</v>
      </c>
    </row>
    <row r="5757" spans="1:11" x14ac:dyDescent="0.3">
      <c r="A5757" s="341">
        <v>43144.752777719907</v>
      </c>
      <c r="B5757" s="318">
        <v>35919.269999999997</v>
      </c>
      <c r="C5757" s="355">
        <f t="shared" si="89"/>
        <v>0.29599999999481952</v>
      </c>
      <c r="D5757" s="420">
        <f t="shared" si="90"/>
        <v>0.14799999999740976</v>
      </c>
      <c r="H5757" s="337"/>
      <c r="I5757" s="333"/>
      <c r="J5757" s="82">
        <v>34</v>
      </c>
      <c r="K5757" s="320">
        <v>3</v>
      </c>
    </row>
    <row r="5758" spans="1:11" x14ac:dyDescent="0.3">
      <c r="A5758" s="341">
        <v>43144.794444386571</v>
      </c>
      <c r="B5758" s="318">
        <v>35919.557999999997</v>
      </c>
      <c r="C5758" s="355">
        <f t="shared" si="89"/>
        <v>0.28800000000046566</v>
      </c>
      <c r="D5758" s="420">
        <f t="shared" si="90"/>
        <v>0.14400000000023283</v>
      </c>
      <c r="H5758" s="337"/>
      <c r="I5758" s="333"/>
      <c r="J5758" s="82">
        <v>35</v>
      </c>
      <c r="K5758" s="321">
        <v>4</v>
      </c>
    </row>
    <row r="5759" spans="1:11" x14ac:dyDescent="0.3">
      <c r="A5759" s="341">
        <v>43144.836111053242</v>
      </c>
      <c r="B5759" s="318">
        <v>35919.839999999997</v>
      </c>
      <c r="C5759" s="355">
        <f t="shared" si="89"/>
        <v>0.2819999999992433</v>
      </c>
      <c r="D5759" s="420">
        <f t="shared" si="90"/>
        <v>0.14099999999962165</v>
      </c>
      <c r="H5759" s="337"/>
      <c r="I5759" s="333"/>
      <c r="J5759" s="82">
        <v>36</v>
      </c>
      <c r="K5759" s="82">
        <v>1</v>
      </c>
    </row>
    <row r="5760" spans="1:11" x14ac:dyDescent="0.3">
      <c r="A5760" s="341">
        <v>43144.877777719907</v>
      </c>
      <c r="B5760" s="318">
        <v>35920.131999999998</v>
      </c>
      <c r="C5760" s="355">
        <f t="shared" si="89"/>
        <v>0.29200000000128057</v>
      </c>
      <c r="D5760" s="420">
        <f t="shared" si="90"/>
        <v>0.14600000000064028</v>
      </c>
      <c r="H5760" s="337"/>
      <c r="I5760" s="333"/>
      <c r="J5760" s="82">
        <v>37</v>
      </c>
      <c r="K5760" s="319">
        <v>2</v>
      </c>
    </row>
    <row r="5761" spans="1:11" x14ac:dyDescent="0.3">
      <c r="A5761" s="341">
        <v>43144.919444386571</v>
      </c>
      <c r="B5761" s="318">
        <v>35920.42</v>
      </c>
      <c r="C5761" s="355">
        <f t="shared" si="89"/>
        <v>0.28800000000046566</v>
      </c>
      <c r="D5761" s="420">
        <f t="shared" si="90"/>
        <v>0.14400000000023283</v>
      </c>
      <c r="H5761" s="337"/>
      <c r="I5761" s="333"/>
      <c r="J5761" s="82">
        <v>38</v>
      </c>
      <c r="K5761" s="320">
        <v>3</v>
      </c>
    </row>
    <row r="5762" spans="1:11" x14ac:dyDescent="0.3">
      <c r="A5762" s="341">
        <v>43144.961111053242</v>
      </c>
      <c r="B5762" s="318">
        <v>35920.699000000001</v>
      </c>
      <c r="C5762" s="355">
        <f t="shared" si="89"/>
        <v>0.2790000000022701</v>
      </c>
      <c r="D5762" s="420">
        <f t="shared" si="90"/>
        <v>0.13950000000113505</v>
      </c>
      <c r="E5762" s="336">
        <f>SUM(C5739:C5762)*7.4805194805</f>
        <v>52.490805194667196</v>
      </c>
      <c r="F5762" s="324">
        <f>AVERAGE(D5739:D5762)</f>
        <v>0.14618749999999636</v>
      </c>
      <c r="G5762" s="324">
        <f>_xlfn.STDEV.S(D5739:D5762)</f>
        <v>2.9774971252303638E-3</v>
      </c>
      <c r="H5762" s="337"/>
      <c r="I5762" s="333"/>
      <c r="J5762" s="82">
        <v>39</v>
      </c>
      <c r="K5762" s="321">
        <v>4</v>
      </c>
    </row>
    <row r="5763" spans="1:11" x14ac:dyDescent="0.3">
      <c r="A5763" s="341">
        <v>43145.002777719907</v>
      </c>
      <c r="B5763" s="318">
        <v>35920.99</v>
      </c>
      <c r="C5763" s="355">
        <f t="shared" si="89"/>
        <v>0.29099999999743886</v>
      </c>
      <c r="D5763" s="420">
        <f t="shared" si="90"/>
        <v>0.14549999999871943</v>
      </c>
      <c r="H5763" s="337"/>
      <c r="I5763" s="333"/>
      <c r="J5763" s="82">
        <v>40</v>
      </c>
      <c r="K5763" s="82">
        <v>1</v>
      </c>
    </row>
    <row r="5764" spans="1:11" x14ac:dyDescent="0.3">
      <c r="A5764" s="341">
        <v>43145.044444386571</v>
      </c>
      <c r="B5764" s="318">
        <v>35921.288</v>
      </c>
      <c r="C5764" s="355">
        <f t="shared" si="89"/>
        <v>0.29800000000250293</v>
      </c>
      <c r="D5764" s="420">
        <f t="shared" si="90"/>
        <v>0.14900000000125146</v>
      </c>
      <c r="H5764" s="337"/>
      <c r="I5764" s="333"/>
      <c r="J5764" s="82">
        <v>41</v>
      </c>
      <c r="K5764" s="319">
        <v>2</v>
      </c>
    </row>
    <row r="5765" spans="1:11" x14ac:dyDescent="0.3">
      <c r="A5765" s="341">
        <v>43145.086111053242</v>
      </c>
      <c r="B5765" s="318">
        <v>35921.57</v>
      </c>
      <c r="C5765" s="355">
        <f t="shared" si="89"/>
        <v>0.2819999999992433</v>
      </c>
      <c r="D5765" s="420">
        <f t="shared" si="90"/>
        <v>0.14099999999962165</v>
      </c>
      <c r="H5765" s="337"/>
      <c r="I5765" s="333"/>
      <c r="J5765" s="82">
        <v>42</v>
      </c>
      <c r="K5765" s="320">
        <v>3</v>
      </c>
    </row>
    <row r="5766" spans="1:11" x14ac:dyDescent="0.3">
      <c r="A5766" s="341">
        <v>43145.127777719907</v>
      </c>
      <c r="B5766" s="318">
        <v>35921.851999999999</v>
      </c>
      <c r="C5766" s="355">
        <f t="shared" si="89"/>
        <v>0.2819999999992433</v>
      </c>
      <c r="D5766" s="420">
        <f t="shared" si="90"/>
        <v>0.14099999999962165</v>
      </c>
      <c r="H5766" s="337"/>
      <c r="I5766" s="333"/>
      <c r="J5766" s="82">
        <v>43</v>
      </c>
      <c r="K5766" s="321">
        <v>4</v>
      </c>
    </row>
    <row r="5767" spans="1:11" x14ac:dyDescent="0.3">
      <c r="A5767" s="341">
        <v>43145.169444386571</v>
      </c>
      <c r="B5767" s="318">
        <v>35922.154999999999</v>
      </c>
      <c r="C5767" s="355">
        <f t="shared" si="89"/>
        <v>0.30299999999988358</v>
      </c>
      <c r="D5767" s="420">
        <f t="shared" si="90"/>
        <v>0.15149999999994179</v>
      </c>
      <c r="H5767" s="337"/>
      <c r="I5767" s="333"/>
      <c r="J5767" s="82">
        <v>44</v>
      </c>
      <c r="K5767" s="82">
        <v>1</v>
      </c>
    </row>
    <row r="5768" spans="1:11" x14ac:dyDescent="0.3">
      <c r="A5768" s="341">
        <v>43145.211111053242</v>
      </c>
      <c r="B5768" s="318">
        <v>35922.455000000002</v>
      </c>
      <c r="C5768" s="355">
        <f t="shared" si="89"/>
        <v>0.30000000000291038</v>
      </c>
      <c r="D5768" s="420">
        <f t="shared" si="90"/>
        <v>0.15000000000145519</v>
      </c>
      <c r="H5768" s="337"/>
      <c r="I5768" s="333"/>
      <c r="J5768" s="82">
        <v>45</v>
      </c>
      <c r="K5768" s="319">
        <v>2</v>
      </c>
    </row>
    <row r="5769" spans="1:11" x14ac:dyDescent="0.3">
      <c r="A5769" s="341">
        <v>43145.252777719907</v>
      </c>
      <c r="B5769" s="318">
        <v>35922.747000000003</v>
      </c>
      <c r="C5769" s="355">
        <f t="shared" si="89"/>
        <v>0.29200000000128057</v>
      </c>
      <c r="D5769" s="420">
        <f t="shared" si="90"/>
        <v>0.14600000000064028</v>
      </c>
      <c r="H5769" s="337"/>
      <c r="I5769" s="333"/>
      <c r="J5769" s="82">
        <v>46</v>
      </c>
      <c r="K5769" s="320">
        <v>3</v>
      </c>
    </row>
    <row r="5770" spans="1:11" x14ac:dyDescent="0.3">
      <c r="A5770" s="341">
        <v>43145.294444386571</v>
      </c>
      <c r="B5770" s="318">
        <v>35923.046000000002</v>
      </c>
      <c r="C5770" s="355">
        <f t="shared" si="89"/>
        <v>0.29899999999906868</v>
      </c>
      <c r="D5770" s="420">
        <f t="shared" si="90"/>
        <v>0.14949999999953434</v>
      </c>
      <c r="H5770" s="337"/>
      <c r="I5770" s="333"/>
      <c r="J5770" s="82">
        <v>47</v>
      </c>
      <c r="K5770" s="321">
        <v>4</v>
      </c>
    </row>
    <row r="5771" spans="1:11" x14ac:dyDescent="0.3">
      <c r="A5771" s="341">
        <v>43145.336111053242</v>
      </c>
      <c r="B5771" s="318">
        <v>35923.341999999997</v>
      </c>
      <c r="C5771" s="355">
        <f t="shared" si="89"/>
        <v>0.29599999999481952</v>
      </c>
      <c r="D5771" s="420">
        <f t="shared" si="90"/>
        <v>0.14799999999740976</v>
      </c>
      <c r="H5771" s="337"/>
      <c r="I5771" s="333"/>
      <c r="J5771" s="82">
        <v>48</v>
      </c>
      <c r="K5771" s="82">
        <v>1</v>
      </c>
    </row>
    <row r="5772" spans="1:11" x14ac:dyDescent="0.3">
      <c r="A5772" s="341">
        <v>43145.377777719907</v>
      </c>
      <c r="B5772" s="318">
        <v>35923.631999999998</v>
      </c>
      <c r="C5772" s="355">
        <f t="shared" si="89"/>
        <v>0.29000000000087311</v>
      </c>
      <c r="D5772" s="420">
        <f t="shared" si="90"/>
        <v>0.14500000000043656</v>
      </c>
      <c r="H5772" s="337"/>
      <c r="I5772" s="333"/>
      <c r="J5772" s="82">
        <v>49</v>
      </c>
      <c r="K5772" s="319">
        <v>2</v>
      </c>
    </row>
    <row r="5773" spans="1:11" x14ac:dyDescent="0.3">
      <c r="A5773" s="341">
        <v>43145.419444386571</v>
      </c>
      <c r="B5773" s="318">
        <v>35923.928</v>
      </c>
      <c r="C5773" s="355">
        <f t="shared" si="89"/>
        <v>0.29600000000209548</v>
      </c>
      <c r="D5773" s="420">
        <f t="shared" si="90"/>
        <v>0.14800000000104774</v>
      </c>
      <c r="H5773" s="337"/>
      <c r="I5773" s="333"/>
      <c r="J5773" s="82">
        <v>50</v>
      </c>
      <c r="K5773" s="320">
        <v>3</v>
      </c>
    </row>
    <row r="5774" spans="1:11" x14ac:dyDescent="0.3">
      <c r="A5774" s="341">
        <v>43145.461111053242</v>
      </c>
      <c r="B5774" s="318">
        <v>35924.230000000003</v>
      </c>
      <c r="C5774" s="355">
        <f t="shared" si="89"/>
        <v>0.30200000000331784</v>
      </c>
      <c r="D5774" s="420">
        <f t="shared" si="90"/>
        <v>0.15100000000165892</v>
      </c>
      <c r="H5774" s="337"/>
      <c r="I5774" s="333"/>
      <c r="J5774" s="82">
        <v>51</v>
      </c>
      <c r="K5774" s="321">
        <v>4</v>
      </c>
    </row>
    <row r="5775" spans="1:11" x14ac:dyDescent="0.3">
      <c r="A5775" s="341">
        <v>43145.502777719907</v>
      </c>
      <c r="B5775" s="318">
        <v>35924.523000000001</v>
      </c>
      <c r="C5775" s="355">
        <f t="shared" si="89"/>
        <v>0.29299999999784632</v>
      </c>
      <c r="D5775" s="420">
        <f t="shared" si="90"/>
        <v>0.14649999999892316</v>
      </c>
      <c r="H5775" s="337"/>
      <c r="I5775" s="333"/>
      <c r="J5775" s="82">
        <v>52</v>
      </c>
      <c r="K5775" s="82">
        <v>1</v>
      </c>
    </row>
    <row r="5776" spans="1:11" x14ac:dyDescent="0.3">
      <c r="A5776" s="341">
        <v>43145.544444386571</v>
      </c>
      <c r="B5776" s="318">
        <v>35924.811000000002</v>
      </c>
      <c r="C5776" s="355">
        <f t="shared" si="89"/>
        <v>0.28800000000046566</v>
      </c>
      <c r="D5776" s="420">
        <f t="shared" si="90"/>
        <v>0.14400000000023283</v>
      </c>
      <c r="H5776" s="337"/>
      <c r="I5776" s="333"/>
      <c r="J5776" s="82">
        <v>53</v>
      </c>
      <c r="K5776" s="319">
        <v>2</v>
      </c>
    </row>
    <row r="5777" spans="1:11" x14ac:dyDescent="0.3">
      <c r="A5777" s="341">
        <v>43145.586111053242</v>
      </c>
      <c r="B5777" s="318">
        <v>35925.110999999997</v>
      </c>
      <c r="C5777" s="355">
        <f t="shared" si="89"/>
        <v>0.29999999999563443</v>
      </c>
      <c r="D5777" s="420">
        <f t="shared" si="90"/>
        <v>0.14999999999781721</v>
      </c>
      <c r="H5777" s="337"/>
      <c r="I5777" s="333"/>
      <c r="J5777" s="82">
        <v>54</v>
      </c>
      <c r="K5777" s="320">
        <v>3</v>
      </c>
    </row>
    <row r="5778" spans="1:11" x14ac:dyDescent="0.3">
      <c r="A5778" s="341">
        <v>43145.627777719907</v>
      </c>
      <c r="B5778" s="318">
        <v>35925.406999999999</v>
      </c>
      <c r="C5778" s="355">
        <f t="shared" si="89"/>
        <v>0.29600000000209548</v>
      </c>
      <c r="D5778" s="420">
        <f t="shared" si="90"/>
        <v>0.14800000000104774</v>
      </c>
      <c r="H5778" s="337"/>
      <c r="I5778" s="333"/>
      <c r="J5778" s="82">
        <v>55</v>
      </c>
      <c r="K5778" s="321">
        <v>4</v>
      </c>
    </row>
    <row r="5779" spans="1:11" x14ac:dyDescent="0.3">
      <c r="A5779" s="341">
        <v>43145.669444386571</v>
      </c>
      <c r="B5779" s="318">
        <v>35925.694000000003</v>
      </c>
      <c r="C5779" s="355">
        <f t="shared" si="89"/>
        <v>0.28700000000389991</v>
      </c>
      <c r="D5779" s="420">
        <f t="shared" si="90"/>
        <v>0.14350000000194996</v>
      </c>
      <c r="H5779" s="337"/>
      <c r="I5779" s="333"/>
      <c r="J5779" s="82">
        <v>56</v>
      </c>
      <c r="K5779" s="82">
        <v>1</v>
      </c>
    </row>
    <row r="5780" spans="1:11" x14ac:dyDescent="0.3">
      <c r="A5780" s="341">
        <v>43145.711111053242</v>
      </c>
      <c r="B5780" s="318">
        <v>35925.99</v>
      </c>
      <c r="C5780" s="355">
        <f t="shared" si="89"/>
        <v>0.29599999999481952</v>
      </c>
      <c r="D5780" s="420">
        <f t="shared" si="90"/>
        <v>0.14799999999740976</v>
      </c>
      <c r="H5780" s="337"/>
      <c r="I5780" s="333"/>
      <c r="J5780" s="82">
        <v>57</v>
      </c>
      <c r="K5780" s="319">
        <v>2</v>
      </c>
    </row>
    <row r="5781" spans="1:11" x14ac:dyDescent="0.3">
      <c r="A5781" s="341">
        <v>43145.752777719907</v>
      </c>
      <c r="B5781" s="318">
        <v>35926.288999999997</v>
      </c>
      <c r="C5781" s="355">
        <f t="shared" si="89"/>
        <v>0.29899999999906868</v>
      </c>
      <c r="D5781" s="420">
        <f t="shared" si="90"/>
        <v>0.14949999999953434</v>
      </c>
      <c r="H5781" s="337"/>
      <c r="I5781" s="333"/>
      <c r="J5781" s="82">
        <v>58</v>
      </c>
      <c r="K5781" s="320">
        <v>3</v>
      </c>
    </row>
    <row r="5782" spans="1:11" x14ac:dyDescent="0.3">
      <c r="A5782" s="341">
        <v>43145.794444386571</v>
      </c>
      <c r="B5782" s="318">
        <v>35926.572</v>
      </c>
      <c r="C5782" s="355">
        <f t="shared" si="89"/>
        <v>0.28300000000308501</v>
      </c>
      <c r="D5782" s="420">
        <f t="shared" si="90"/>
        <v>0.1415000000015425</v>
      </c>
      <c r="H5782" s="337"/>
      <c r="I5782" s="333"/>
      <c r="J5782" s="82">
        <v>59</v>
      </c>
      <c r="K5782" s="321">
        <v>4</v>
      </c>
    </row>
    <row r="5783" spans="1:11" x14ac:dyDescent="0.3">
      <c r="A5783" s="341">
        <v>43145.836111053242</v>
      </c>
      <c r="B5783" s="318">
        <v>35926.858999999997</v>
      </c>
      <c r="C5783" s="355">
        <f t="shared" si="89"/>
        <v>0.28699999999662396</v>
      </c>
      <c r="D5783" s="420">
        <f t="shared" si="90"/>
        <v>0.14349999999831198</v>
      </c>
      <c r="H5783" s="337"/>
      <c r="I5783" s="333"/>
      <c r="J5783" s="82">
        <v>60</v>
      </c>
      <c r="K5783" s="82">
        <v>1</v>
      </c>
    </row>
    <row r="5784" spans="1:11" x14ac:dyDescent="0.3">
      <c r="A5784" s="341">
        <v>43145.877777719907</v>
      </c>
      <c r="B5784" s="318">
        <v>35927.158000000003</v>
      </c>
      <c r="C5784" s="355">
        <f t="shared" si="89"/>
        <v>0.29900000000634464</v>
      </c>
      <c r="D5784" s="420">
        <f t="shared" si="90"/>
        <v>0.14950000000317232</v>
      </c>
      <c r="H5784" s="337"/>
      <c r="I5784" s="333"/>
      <c r="J5784" s="82">
        <v>61</v>
      </c>
      <c r="K5784" s="319">
        <v>2</v>
      </c>
    </row>
    <row r="5785" spans="1:11" x14ac:dyDescent="0.3">
      <c r="A5785" s="341">
        <v>43145.919444386571</v>
      </c>
      <c r="B5785" s="318">
        <v>35927.449999999997</v>
      </c>
      <c r="C5785" s="355">
        <f t="shared" si="89"/>
        <v>0.29199999999400461</v>
      </c>
      <c r="D5785" s="420">
        <f t="shared" si="90"/>
        <v>0.14599999999700231</v>
      </c>
      <c r="H5785" s="337"/>
      <c r="I5785" s="333"/>
      <c r="J5785" s="82">
        <v>62</v>
      </c>
      <c r="K5785" s="320">
        <v>3</v>
      </c>
    </row>
    <row r="5786" spans="1:11" x14ac:dyDescent="0.3">
      <c r="A5786" s="341">
        <v>43145.961111053242</v>
      </c>
      <c r="B5786" s="318">
        <v>35927.732000000004</v>
      </c>
      <c r="C5786" s="355">
        <f t="shared" si="89"/>
        <v>0.28200000000651926</v>
      </c>
      <c r="D5786" s="420">
        <f t="shared" si="90"/>
        <v>0.14100000000325963</v>
      </c>
      <c r="E5786" s="336">
        <f>SUM(C5763:C5786)*7.4805194805</f>
        <v>52.610493506379576</v>
      </c>
      <c r="F5786" s="324">
        <f>AVERAGE(D5763:D5786)</f>
        <v>0.1465208333333976</v>
      </c>
      <c r="G5786" s="324">
        <f>_xlfn.STDEV.S(D5763:D5786)</f>
        <v>3.3345332983589627E-3</v>
      </c>
      <c r="H5786" s="337"/>
      <c r="I5786" s="333"/>
      <c r="J5786" s="82">
        <v>63</v>
      </c>
      <c r="K5786" s="321">
        <v>4</v>
      </c>
    </row>
    <row r="5787" spans="1:11" x14ac:dyDescent="0.3">
      <c r="A5787" s="341">
        <v>43146.002777719907</v>
      </c>
      <c r="B5787" s="318">
        <v>35928.025999999998</v>
      </c>
      <c r="C5787" s="355">
        <f t="shared" si="89"/>
        <v>0.29399999999441206</v>
      </c>
      <c r="D5787" s="420">
        <f t="shared" si="90"/>
        <v>0.14699999999720603</v>
      </c>
      <c r="H5787" s="337"/>
      <c r="I5787" s="333"/>
      <c r="J5787" s="82">
        <v>64</v>
      </c>
      <c r="K5787" s="82">
        <v>1</v>
      </c>
    </row>
    <row r="5788" spans="1:11" x14ac:dyDescent="0.3">
      <c r="A5788" s="341">
        <v>43146.044444386571</v>
      </c>
      <c r="B5788" s="318">
        <v>35928.326999999997</v>
      </c>
      <c r="C5788" s="355">
        <f t="shared" si="89"/>
        <v>0.30099999999947613</v>
      </c>
      <c r="D5788" s="420">
        <f t="shared" si="90"/>
        <v>0.15049999999973807</v>
      </c>
      <c r="H5788" s="337"/>
      <c r="I5788" s="333"/>
      <c r="J5788" s="82">
        <v>65</v>
      </c>
      <c r="K5788" s="319">
        <v>2</v>
      </c>
    </row>
    <row r="5789" spans="1:11" x14ac:dyDescent="0.3">
      <c r="A5789" s="341">
        <v>43146.086111053242</v>
      </c>
      <c r="B5789" s="318">
        <v>35928.624000000003</v>
      </c>
      <c r="C5789" s="355">
        <f t="shared" si="89"/>
        <v>0.29700000000593718</v>
      </c>
      <c r="D5789" s="420">
        <f t="shared" si="90"/>
        <v>0.14850000000296859</v>
      </c>
      <c r="H5789" s="337"/>
      <c r="I5789" s="333"/>
      <c r="J5789" s="82">
        <v>66</v>
      </c>
      <c r="K5789" s="320">
        <v>3</v>
      </c>
    </row>
    <row r="5790" spans="1:11" x14ac:dyDescent="0.3">
      <c r="A5790" s="341">
        <v>43146.127777719907</v>
      </c>
      <c r="B5790" s="318">
        <v>35928.921999999999</v>
      </c>
      <c r="C5790" s="355">
        <f t="shared" si="89"/>
        <v>0.29799999999522697</v>
      </c>
      <c r="D5790" s="420">
        <f t="shared" si="90"/>
        <v>0.14899999999761349</v>
      </c>
      <c r="H5790" s="337"/>
      <c r="I5790" s="333"/>
      <c r="J5790" s="82">
        <v>67</v>
      </c>
      <c r="K5790" s="321">
        <v>4</v>
      </c>
    </row>
    <row r="5791" spans="1:11" x14ac:dyDescent="0.3">
      <c r="A5791" s="341">
        <v>43146.169444386571</v>
      </c>
      <c r="B5791" s="318">
        <v>35929.232000000004</v>
      </c>
      <c r="C5791" s="355">
        <f t="shared" si="89"/>
        <v>0.31000000000494765</v>
      </c>
      <c r="D5791" s="420">
        <f t="shared" si="90"/>
        <v>0.15500000000247383</v>
      </c>
      <c r="H5791" s="337"/>
      <c r="I5791" s="333"/>
      <c r="J5791" s="82">
        <v>68</v>
      </c>
      <c r="K5791" s="82">
        <v>1</v>
      </c>
    </row>
    <row r="5792" spans="1:11" x14ac:dyDescent="0.3">
      <c r="A5792" s="341">
        <v>43146.211111053242</v>
      </c>
      <c r="B5792" s="318">
        <v>35929.531999999999</v>
      </c>
      <c r="C5792" s="355">
        <f t="shared" si="89"/>
        <v>0.29999999999563443</v>
      </c>
      <c r="D5792" s="420">
        <f t="shared" si="90"/>
        <v>0.14999999999781721</v>
      </c>
      <c r="H5792" s="337"/>
      <c r="I5792" s="333"/>
      <c r="J5792" s="82">
        <v>69</v>
      </c>
      <c r="K5792" s="319">
        <v>2</v>
      </c>
    </row>
    <row r="5793" spans="1:11" x14ac:dyDescent="0.3">
      <c r="A5793" s="341">
        <v>43146.252777719907</v>
      </c>
      <c r="B5793" s="318">
        <v>35929.828000000001</v>
      </c>
      <c r="C5793" s="355">
        <f t="shared" si="89"/>
        <v>0.29600000000209548</v>
      </c>
      <c r="D5793" s="420">
        <f t="shared" si="90"/>
        <v>0.14800000000104774</v>
      </c>
      <c r="H5793" s="337"/>
      <c r="I5793" s="333"/>
      <c r="J5793" s="82">
        <v>70</v>
      </c>
      <c r="K5793" s="320">
        <v>3</v>
      </c>
    </row>
    <row r="5794" spans="1:11" x14ac:dyDescent="0.3">
      <c r="A5794" s="341">
        <v>43146.294444386571</v>
      </c>
      <c r="B5794" s="318">
        <v>35930.129000000001</v>
      </c>
      <c r="C5794" s="355">
        <f t="shared" si="89"/>
        <v>0.30099999999947613</v>
      </c>
      <c r="D5794" s="420">
        <f t="shared" si="90"/>
        <v>0.15049999999973807</v>
      </c>
      <c r="H5794" s="337"/>
      <c r="I5794" s="333"/>
      <c r="J5794" s="82">
        <v>71</v>
      </c>
      <c r="K5794" s="321">
        <v>4</v>
      </c>
    </row>
    <row r="5795" spans="1:11" x14ac:dyDescent="0.3">
      <c r="A5795" s="341">
        <v>43146.336111053242</v>
      </c>
      <c r="B5795" s="318">
        <v>35930.43</v>
      </c>
      <c r="C5795" s="355">
        <f t="shared" si="89"/>
        <v>0.30099999999947613</v>
      </c>
      <c r="D5795" s="420">
        <f t="shared" si="90"/>
        <v>0.15049999999973807</v>
      </c>
      <c r="H5795" s="337"/>
      <c r="I5795" s="333"/>
      <c r="J5795" s="82">
        <v>72</v>
      </c>
      <c r="K5795" s="82">
        <v>1</v>
      </c>
    </row>
    <row r="5796" spans="1:11" x14ac:dyDescent="0.3">
      <c r="A5796" s="341">
        <v>43146.377777719907</v>
      </c>
      <c r="B5796" s="318">
        <v>35930.720000000001</v>
      </c>
      <c r="C5796" s="355">
        <f t="shared" si="89"/>
        <v>0.29000000000087311</v>
      </c>
      <c r="D5796" s="420">
        <f t="shared" si="90"/>
        <v>0.14500000000043656</v>
      </c>
      <c r="H5796" s="337"/>
      <c r="I5796" s="333"/>
      <c r="J5796" s="82">
        <v>73</v>
      </c>
      <c r="K5796" s="319">
        <v>2</v>
      </c>
    </row>
    <row r="5797" spans="1:11" x14ac:dyDescent="0.3">
      <c r="A5797" s="341">
        <v>43146.419444386571</v>
      </c>
      <c r="B5797" s="318">
        <v>35931.019</v>
      </c>
      <c r="C5797" s="355">
        <f t="shared" si="89"/>
        <v>0.29899999999906868</v>
      </c>
      <c r="D5797" s="420">
        <f t="shared" si="90"/>
        <v>0.14949999999953434</v>
      </c>
      <c r="H5797" s="337"/>
      <c r="I5797" s="333"/>
      <c r="J5797" s="82">
        <v>74</v>
      </c>
      <c r="K5797" s="320">
        <v>3</v>
      </c>
    </row>
    <row r="5798" spans="1:11" x14ac:dyDescent="0.3">
      <c r="A5798" s="341">
        <v>43146.461111053242</v>
      </c>
      <c r="B5798" s="318">
        <v>35931.317999999999</v>
      </c>
      <c r="C5798" s="355">
        <f t="shared" si="89"/>
        <v>0.29899999999906868</v>
      </c>
      <c r="D5798" s="420">
        <f t="shared" si="90"/>
        <v>0.14949999999953434</v>
      </c>
      <c r="H5798" s="337"/>
      <c r="I5798" s="333"/>
      <c r="J5798" s="82">
        <v>75</v>
      </c>
      <c r="K5798" s="321">
        <v>4</v>
      </c>
    </row>
    <row r="5799" spans="1:11" x14ac:dyDescent="0.3">
      <c r="A5799" s="341">
        <v>43146.502777719907</v>
      </c>
      <c r="B5799" s="318">
        <v>35931.610999999997</v>
      </c>
      <c r="C5799" s="355">
        <f t="shared" si="89"/>
        <v>0.29299999999784632</v>
      </c>
      <c r="D5799" s="420">
        <f t="shared" si="90"/>
        <v>0.14649999999892316</v>
      </c>
      <c r="H5799" s="337"/>
      <c r="I5799" s="333"/>
      <c r="J5799" s="82">
        <v>76</v>
      </c>
      <c r="K5799" s="82">
        <v>1</v>
      </c>
    </row>
    <row r="5800" spans="1:11" x14ac:dyDescent="0.3">
      <c r="A5800" s="341">
        <v>43146.544444386571</v>
      </c>
      <c r="B5800" s="318">
        <v>35931.902000000002</v>
      </c>
      <c r="C5800" s="355">
        <f t="shared" si="89"/>
        <v>0.29100000000471482</v>
      </c>
      <c r="D5800" s="420">
        <f t="shared" si="90"/>
        <v>0.14550000000235741</v>
      </c>
      <c r="H5800" s="337"/>
      <c r="I5800" s="333"/>
      <c r="J5800" s="82">
        <v>77</v>
      </c>
      <c r="K5800" s="319">
        <v>2</v>
      </c>
    </row>
    <row r="5801" spans="1:11" x14ac:dyDescent="0.3">
      <c r="A5801" s="341">
        <v>43146.586111053242</v>
      </c>
      <c r="B5801" s="318">
        <v>35932.209000000003</v>
      </c>
      <c r="C5801" s="355">
        <f t="shared" si="89"/>
        <v>0.30700000000069849</v>
      </c>
      <c r="D5801" s="420">
        <f t="shared" si="90"/>
        <v>0.15350000000034925</v>
      </c>
      <c r="H5801" s="337"/>
      <c r="I5801" s="333"/>
      <c r="J5801" s="82">
        <v>78</v>
      </c>
      <c r="K5801" s="320">
        <v>3</v>
      </c>
    </row>
    <row r="5802" spans="1:11" x14ac:dyDescent="0.3">
      <c r="A5802" s="341">
        <v>43146.627777719907</v>
      </c>
      <c r="B5802" s="318">
        <v>35932.500999999997</v>
      </c>
      <c r="C5802" s="355">
        <f t="shared" si="89"/>
        <v>0.29199999999400461</v>
      </c>
      <c r="D5802" s="420">
        <f t="shared" si="90"/>
        <v>0.14599999999700231</v>
      </c>
      <c r="H5802" s="337"/>
      <c r="I5802" s="333"/>
      <c r="J5802" s="82">
        <v>79</v>
      </c>
      <c r="K5802" s="321">
        <v>4</v>
      </c>
    </row>
    <row r="5803" spans="1:11" x14ac:dyDescent="0.3">
      <c r="A5803" s="341">
        <v>43146.669444386571</v>
      </c>
      <c r="B5803" s="318">
        <v>35932.784</v>
      </c>
      <c r="C5803" s="355">
        <f t="shared" si="89"/>
        <v>0.28300000000308501</v>
      </c>
      <c r="D5803" s="420">
        <f t="shared" si="90"/>
        <v>0.1415000000015425</v>
      </c>
      <c r="H5803" s="337"/>
      <c r="I5803" s="333"/>
      <c r="J5803" s="82">
        <v>80</v>
      </c>
      <c r="K5803" s="82">
        <v>1</v>
      </c>
    </row>
    <row r="5804" spans="1:11" x14ac:dyDescent="0.3">
      <c r="A5804" s="341">
        <v>43146.711111053242</v>
      </c>
      <c r="B5804" s="318">
        <v>35933.087</v>
      </c>
      <c r="C5804" s="355">
        <f t="shared" si="89"/>
        <v>0.30299999999988358</v>
      </c>
      <c r="D5804" s="420">
        <f t="shared" si="90"/>
        <v>0.15149999999994179</v>
      </c>
      <c r="H5804" s="337"/>
      <c r="I5804" s="333"/>
      <c r="J5804" s="82">
        <v>81</v>
      </c>
      <c r="K5804" s="319">
        <v>2</v>
      </c>
    </row>
    <row r="5805" spans="1:11" x14ac:dyDescent="0.3">
      <c r="A5805" s="341">
        <v>43146.752777719907</v>
      </c>
      <c r="B5805" s="318">
        <v>35933.381000000001</v>
      </c>
      <c r="C5805" s="355">
        <f t="shared" si="89"/>
        <v>0.29400000000168802</v>
      </c>
      <c r="D5805" s="420">
        <f t="shared" si="90"/>
        <v>0.14700000000084401</v>
      </c>
      <c r="H5805" s="337"/>
      <c r="I5805" s="333"/>
      <c r="J5805" s="82">
        <v>82</v>
      </c>
      <c r="K5805" s="320">
        <v>3</v>
      </c>
    </row>
    <row r="5806" spans="1:11" x14ac:dyDescent="0.3">
      <c r="A5806" s="341">
        <v>43146.794444386571</v>
      </c>
      <c r="B5806" s="318">
        <v>35933.663999999997</v>
      </c>
      <c r="C5806" s="355">
        <f t="shared" si="89"/>
        <v>0.28299999999580905</v>
      </c>
      <c r="D5806" s="420">
        <f t="shared" si="90"/>
        <v>0.14149999999790452</v>
      </c>
      <c r="H5806" s="337"/>
      <c r="I5806" s="333"/>
      <c r="J5806" s="82">
        <v>83</v>
      </c>
      <c r="K5806" s="321">
        <v>4</v>
      </c>
    </row>
    <row r="5807" spans="1:11" x14ac:dyDescent="0.3">
      <c r="A5807" s="341">
        <v>43146.836111053242</v>
      </c>
      <c r="B5807" s="318">
        <v>35933.951999999997</v>
      </c>
      <c r="C5807" s="355">
        <f t="shared" si="89"/>
        <v>0.28800000000046566</v>
      </c>
      <c r="D5807" s="420">
        <f t="shared" si="90"/>
        <v>0.14400000000023283</v>
      </c>
      <c r="H5807" s="337"/>
      <c r="I5807" s="333"/>
      <c r="J5807" s="82">
        <v>84</v>
      </c>
      <c r="K5807" s="82">
        <v>1</v>
      </c>
    </row>
    <row r="5808" spans="1:11" x14ac:dyDescent="0.3">
      <c r="A5808" s="341">
        <v>43146.877777719907</v>
      </c>
      <c r="B5808" s="318">
        <v>35934.247000000003</v>
      </c>
      <c r="C5808" s="355">
        <f t="shared" si="89"/>
        <v>0.29500000000552973</v>
      </c>
      <c r="D5808" s="420">
        <f t="shared" si="90"/>
        <v>0.14750000000276486</v>
      </c>
      <c r="H5808" s="337"/>
      <c r="I5808" s="333"/>
      <c r="J5808" s="82">
        <v>85</v>
      </c>
      <c r="K5808" s="319">
        <v>2</v>
      </c>
    </row>
    <row r="5809" spans="1:12" x14ac:dyDescent="0.3">
      <c r="A5809" s="341">
        <v>43146.919444386571</v>
      </c>
      <c r="B5809" s="318">
        <v>35934.533000000003</v>
      </c>
      <c r="C5809" s="355">
        <f t="shared" si="89"/>
        <v>0.28600000000005821</v>
      </c>
      <c r="D5809" s="420">
        <f t="shared" si="90"/>
        <v>0.1430000000000291</v>
      </c>
      <c r="H5809" s="337"/>
      <c r="I5809" s="333"/>
      <c r="J5809" s="82">
        <v>86</v>
      </c>
      <c r="K5809" s="320">
        <v>3</v>
      </c>
    </row>
    <row r="5810" spans="1:12" x14ac:dyDescent="0.3">
      <c r="A5810" s="341">
        <v>43146.961111053242</v>
      </c>
      <c r="B5810" s="318">
        <v>35934.817999999999</v>
      </c>
      <c r="C5810" s="355">
        <f t="shared" si="89"/>
        <v>0.2849999999962165</v>
      </c>
      <c r="D5810" s="420">
        <f t="shared" si="90"/>
        <v>0.14249999999810825</v>
      </c>
      <c r="E5810" s="336">
        <f>SUM(C5787:C5810)*7.4805194805</f>
        <v>53.006961038790777</v>
      </c>
      <c r="F5810" s="324">
        <f>AVERAGE(D5787:D5810)</f>
        <v>0.14762499999991027</v>
      </c>
      <c r="G5810" s="324">
        <f>_xlfn.STDEV.S(D5787:D5810)</f>
        <v>3.5881750238865103E-3</v>
      </c>
      <c r="H5810" s="337"/>
      <c r="I5810" s="333"/>
      <c r="J5810" s="82">
        <v>87</v>
      </c>
      <c r="K5810" s="321">
        <v>4</v>
      </c>
    </row>
    <row r="5811" spans="1:12" x14ac:dyDescent="0.3">
      <c r="A5811" s="341">
        <v>43147.002777719907</v>
      </c>
      <c r="B5811" s="318">
        <v>35935.116000000002</v>
      </c>
      <c r="C5811" s="355">
        <f t="shared" si="89"/>
        <v>0.29800000000250293</v>
      </c>
      <c r="D5811" s="420">
        <f t="shared" si="90"/>
        <v>0.14900000000125146</v>
      </c>
      <c r="H5811" s="337"/>
      <c r="I5811" s="333"/>
      <c r="J5811" s="82">
        <v>88</v>
      </c>
      <c r="K5811" s="82">
        <v>1</v>
      </c>
    </row>
    <row r="5812" spans="1:12" x14ac:dyDescent="0.3">
      <c r="A5812" s="341">
        <v>43147.044444386571</v>
      </c>
      <c r="B5812" s="318">
        <v>35935.411</v>
      </c>
      <c r="C5812" s="355">
        <f t="shared" si="89"/>
        <v>0.29499999999825377</v>
      </c>
      <c r="D5812" s="420">
        <f t="shared" si="90"/>
        <v>0.14749999999912689</v>
      </c>
      <c r="H5812" s="337"/>
      <c r="I5812" s="333"/>
      <c r="J5812" s="82">
        <v>89</v>
      </c>
      <c r="K5812" s="319">
        <v>2</v>
      </c>
    </row>
    <row r="5813" spans="1:12" x14ac:dyDescent="0.3">
      <c r="A5813" s="341">
        <v>43147.086111053242</v>
      </c>
      <c r="B5813" s="318">
        <v>35935.697999999997</v>
      </c>
      <c r="C5813" s="355">
        <f t="shared" si="89"/>
        <v>0.28699999999662396</v>
      </c>
      <c r="D5813" s="420">
        <f t="shared" si="90"/>
        <v>0.14349999999831198</v>
      </c>
      <c r="H5813" s="337"/>
      <c r="I5813" s="333"/>
      <c r="J5813" s="82">
        <v>90</v>
      </c>
      <c r="K5813" s="320">
        <v>3</v>
      </c>
    </row>
    <row r="5814" spans="1:12" x14ac:dyDescent="0.3">
      <c r="A5814" s="341">
        <v>43147.127777719907</v>
      </c>
      <c r="B5814" s="318">
        <v>35935.993000000002</v>
      </c>
      <c r="C5814" s="355">
        <f t="shared" si="89"/>
        <v>0.29500000000552973</v>
      </c>
      <c r="D5814" s="420">
        <f t="shared" si="90"/>
        <v>0.14750000000276486</v>
      </c>
      <c r="H5814" s="337"/>
      <c r="I5814" s="333"/>
      <c r="J5814" s="82">
        <v>91</v>
      </c>
      <c r="K5814" s="321">
        <v>4</v>
      </c>
    </row>
    <row r="5815" spans="1:12" x14ac:dyDescent="0.3">
      <c r="A5815" s="341">
        <v>43147.169444386571</v>
      </c>
      <c r="B5815" s="318">
        <v>35936.298000000003</v>
      </c>
      <c r="C5815" s="355">
        <f t="shared" si="89"/>
        <v>0.30500000000029104</v>
      </c>
      <c r="D5815" s="420">
        <f t="shared" si="90"/>
        <v>0.15250000000014552</v>
      </c>
      <c r="H5815" s="337"/>
      <c r="I5815" s="333"/>
      <c r="J5815" s="82">
        <v>92</v>
      </c>
      <c r="K5815" s="82">
        <v>1</v>
      </c>
    </row>
    <row r="5816" spans="1:12" x14ac:dyDescent="0.3">
      <c r="A5816" s="341">
        <v>43147.211111053242</v>
      </c>
      <c r="B5816" s="318">
        <v>35936.597999999998</v>
      </c>
      <c r="C5816" s="355">
        <f t="shared" si="89"/>
        <v>0.29999999999563443</v>
      </c>
      <c r="D5816" s="420">
        <f t="shared" si="90"/>
        <v>0.14999999999781721</v>
      </c>
      <c r="H5816" s="337"/>
      <c r="I5816" s="333"/>
      <c r="J5816" s="82">
        <v>93</v>
      </c>
      <c r="K5816" s="319">
        <v>2</v>
      </c>
    </row>
    <row r="5817" spans="1:12" x14ac:dyDescent="0.3">
      <c r="A5817" s="341">
        <v>43147.252777719907</v>
      </c>
      <c r="B5817" s="318">
        <v>35936.892</v>
      </c>
      <c r="C5817" s="355">
        <f t="shared" si="89"/>
        <v>0.29400000000168802</v>
      </c>
      <c r="D5817" s="420">
        <f t="shared" si="90"/>
        <v>0.14700000000084401</v>
      </c>
      <c r="H5817" s="337"/>
      <c r="I5817" s="333"/>
      <c r="J5817" s="82">
        <v>94</v>
      </c>
      <c r="K5817" s="320">
        <v>3</v>
      </c>
    </row>
    <row r="5818" spans="1:12" x14ac:dyDescent="0.3">
      <c r="A5818" s="341">
        <v>43147.294444386571</v>
      </c>
      <c r="B5818" s="318">
        <v>35937.199000000001</v>
      </c>
      <c r="C5818" s="355">
        <f t="shared" si="89"/>
        <v>0.30700000000069849</v>
      </c>
      <c r="D5818" s="420">
        <f t="shared" si="90"/>
        <v>0.15350000000034925</v>
      </c>
      <c r="H5818" s="337"/>
      <c r="I5818" s="333"/>
      <c r="J5818" s="82">
        <v>95</v>
      </c>
      <c r="K5818" s="321">
        <v>4</v>
      </c>
    </row>
    <row r="5819" spans="1:12" x14ac:dyDescent="0.3">
      <c r="A5819" s="341">
        <v>43147.336111053242</v>
      </c>
      <c r="B5819" s="318">
        <v>35937.491000000002</v>
      </c>
      <c r="C5819" s="355">
        <f t="shared" si="89"/>
        <v>0.29200000000128057</v>
      </c>
      <c r="D5819" s="420">
        <f t="shared" si="90"/>
        <v>0.14600000000064028</v>
      </c>
      <c r="H5819" s="337"/>
      <c r="I5819" s="333"/>
      <c r="J5819" s="82">
        <v>96</v>
      </c>
      <c r="K5819" s="82">
        <v>1</v>
      </c>
    </row>
    <row r="5820" spans="1:12" x14ac:dyDescent="0.3">
      <c r="A5820" s="341">
        <v>43147.378472222219</v>
      </c>
      <c r="B5820" s="318">
        <v>35937.781000000003</v>
      </c>
      <c r="C5820" s="355">
        <f t="shared" si="89"/>
        <v>0.29000000000087311</v>
      </c>
      <c r="D5820" s="420">
        <f t="shared" si="90"/>
        <v>0.14500000000043656</v>
      </c>
      <c r="H5820" s="337"/>
      <c r="I5820" s="333"/>
      <c r="J5820" s="82">
        <v>1</v>
      </c>
      <c r="K5820" s="319">
        <v>2</v>
      </c>
      <c r="L5820" s="345" t="s">
        <v>313</v>
      </c>
    </row>
    <row r="5821" spans="1:12" x14ac:dyDescent="0.3">
      <c r="A5821" s="341">
        <v>43147.420138888891</v>
      </c>
      <c r="B5821" s="318">
        <v>35938.088000000003</v>
      </c>
      <c r="C5821" s="355">
        <f t="shared" si="89"/>
        <v>0.30700000000069849</v>
      </c>
      <c r="D5821" s="420">
        <f t="shared" si="90"/>
        <v>0.15350000000034925</v>
      </c>
      <c r="H5821" s="337"/>
      <c r="I5821" s="333"/>
      <c r="J5821" s="82">
        <v>2</v>
      </c>
      <c r="K5821" s="320">
        <v>3</v>
      </c>
    </row>
    <row r="5822" spans="1:12" x14ac:dyDescent="0.3">
      <c r="A5822" s="341">
        <v>43147.461805555555</v>
      </c>
      <c r="B5822" s="318">
        <v>35938.387000000002</v>
      </c>
      <c r="C5822" s="355">
        <f t="shared" si="89"/>
        <v>0.29899999999906868</v>
      </c>
      <c r="D5822" s="420">
        <f t="shared" si="90"/>
        <v>0.14949999999953434</v>
      </c>
      <c r="H5822" s="337"/>
      <c r="I5822" s="333"/>
      <c r="J5822" s="82">
        <v>3</v>
      </c>
      <c r="K5822" s="321">
        <v>4</v>
      </c>
    </row>
    <row r="5823" spans="1:12" x14ac:dyDescent="0.3">
      <c r="A5823" s="341">
        <v>43147.503472222219</v>
      </c>
      <c r="B5823" s="318">
        <v>35938.678999999996</v>
      </c>
      <c r="C5823" s="355">
        <f t="shared" si="89"/>
        <v>0.29199999999400461</v>
      </c>
      <c r="D5823" s="420">
        <f t="shared" si="90"/>
        <v>0.14599999999700231</v>
      </c>
      <c r="H5823" s="337"/>
      <c r="I5823" s="333"/>
      <c r="J5823" s="82">
        <v>4</v>
      </c>
      <c r="K5823" s="82">
        <v>1</v>
      </c>
    </row>
    <row r="5824" spans="1:12" x14ac:dyDescent="0.3">
      <c r="A5824" s="341">
        <v>43147.545138715279</v>
      </c>
      <c r="B5824" s="318">
        <v>35938.972999999998</v>
      </c>
      <c r="C5824" s="355">
        <f t="shared" si="89"/>
        <v>0.29400000000168802</v>
      </c>
      <c r="D5824" s="420">
        <f t="shared" si="90"/>
        <v>0.14700000000084401</v>
      </c>
      <c r="H5824" s="337"/>
      <c r="I5824" s="333"/>
      <c r="J5824" s="82">
        <v>5</v>
      </c>
      <c r="K5824" s="319">
        <v>2</v>
      </c>
    </row>
    <row r="5825" spans="1:11" x14ac:dyDescent="0.3">
      <c r="A5825" s="341">
        <v>43147.586805324077</v>
      </c>
      <c r="B5825" s="318">
        <v>35939.275000000001</v>
      </c>
      <c r="C5825" s="355">
        <f t="shared" si="89"/>
        <v>0.30200000000331784</v>
      </c>
      <c r="D5825" s="420">
        <f t="shared" si="90"/>
        <v>0.15100000000165892</v>
      </c>
      <c r="H5825" s="337"/>
      <c r="I5825" s="333"/>
      <c r="J5825" s="82">
        <v>6</v>
      </c>
      <c r="K5825" s="320">
        <v>3</v>
      </c>
    </row>
    <row r="5826" spans="1:11" x14ac:dyDescent="0.3">
      <c r="A5826" s="341">
        <v>43147.628471932869</v>
      </c>
      <c r="B5826" s="318">
        <v>35939.567000000003</v>
      </c>
      <c r="C5826" s="355">
        <f t="shared" si="89"/>
        <v>0.29200000000128057</v>
      </c>
      <c r="D5826" s="420">
        <f t="shared" si="90"/>
        <v>0.14600000000064028</v>
      </c>
      <c r="H5826" s="337"/>
      <c r="I5826" s="333"/>
      <c r="J5826" s="82">
        <v>7</v>
      </c>
      <c r="K5826" s="321">
        <v>4</v>
      </c>
    </row>
    <row r="5827" spans="1:11" x14ac:dyDescent="0.3">
      <c r="A5827" s="341">
        <v>43147.670138541667</v>
      </c>
      <c r="B5827" s="318">
        <v>35939.853000000003</v>
      </c>
      <c r="C5827" s="355">
        <f t="shared" si="89"/>
        <v>0.28600000000005821</v>
      </c>
      <c r="D5827" s="420">
        <f t="shared" si="90"/>
        <v>0.1430000000000291</v>
      </c>
      <c r="H5827" s="337"/>
      <c r="I5827" s="333"/>
      <c r="J5827" s="82">
        <v>8</v>
      </c>
      <c r="K5827" s="82">
        <v>1</v>
      </c>
    </row>
    <row r="5828" spans="1:11" x14ac:dyDescent="0.3">
      <c r="A5828" s="341">
        <v>43147.711805150466</v>
      </c>
      <c r="B5828" s="318">
        <v>35940.15</v>
      </c>
      <c r="C5828" s="355">
        <f t="shared" si="89"/>
        <v>0.29699999999866122</v>
      </c>
      <c r="D5828" s="420">
        <f t="shared" si="90"/>
        <v>0.14849999999933061</v>
      </c>
      <c r="H5828" s="337"/>
      <c r="I5828" s="333"/>
      <c r="J5828" s="82">
        <v>9</v>
      </c>
      <c r="K5828" s="319">
        <v>2</v>
      </c>
    </row>
    <row r="5829" spans="1:11" x14ac:dyDescent="0.3">
      <c r="A5829" s="341">
        <v>43147.753471759257</v>
      </c>
      <c r="B5829" s="318">
        <v>35940.438999999998</v>
      </c>
      <c r="C5829" s="355">
        <f t="shared" si="89"/>
        <v>0.28899999999703141</v>
      </c>
      <c r="D5829" s="420">
        <f t="shared" si="90"/>
        <v>0.1444999999985157</v>
      </c>
      <c r="H5829" s="337"/>
      <c r="I5829" s="333"/>
      <c r="J5829" s="82">
        <v>10</v>
      </c>
      <c r="K5829" s="320">
        <v>3</v>
      </c>
    </row>
    <row r="5830" spans="1:11" x14ac:dyDescent="0.3">
      <c r="A5830" s="341">
        <v>43147.795138368056</v>
      </c>
      <c r="B5830" s="318">
        <v>35940.718000000001</v>
      </c>
      <c r="C5830" s="355">
        <f t="shared" si="89"/>
        <v>0.2790000000022701</v>
      </c>
      <c r="D5830" s="420">
        <f t="shared" si="90"/>
        <v>0.13950000000113505</v>
      </c>
      <c r="H5830" s="337"/>
      <c r="I5830" s="333"/>
      <c r="J5830" s="82">
        <v>11</v>
      </c>
      <c r="K5830" s="321">
        <v>4</v>
      </c>
    </row>
    <row r="5831" spans="1:11" x14ac:dyDescent="0.3">
      <c r="A5831" s="341">
        <v>43147.836804976854</v>
      </c>
      <c r="B5831" s="318">
        <v>35941.008000000002</v>
      </c>
      <c r="C5831" s="355">
        <f t="shared" si="89"/>
        <v>0.29000000000087311</v>
      </c>
      <c r="D5831" s="420">
        <f t="shared" si="90"/>
        <v>0.14500000000043656</v>
      </c>
      <c r="H5831" s="337"/>
      <c r="I5831" s="333"/>
      <c r="J5831" s="82">
        <v>12</v>
      </c>
      <c r="K5831" s="82">
        <v>1</v>
      </c>
    </row>
    <row r="5832" spans="1:11" x14ac:dyDescent="0.3">
      <c r="A5832" s="341">
        <v>43147.878471585645</v>
      </c>
      <c r="B5832" s="318">
        <v>35941.300000000003</v>
      </c>
      <c r="C5832" s="355">
        <f t="shared" si="89"/>
        <v>0.29200000000128057</v>
      </c>
      <c r="D5832" s="420">
        <f t="shared" si="90"/>
        <v>0.14600000000064028</v>
      </c>
      <c r="H5832" s="337"/>
      <c r="I5832" s="333"/>
      <c r="J5832" s="82">
        <v>13</v>
      </c>
      <c r="K5832" s="319">
        <v>2</v>
      </c>
    </row>
    <row r="5833" spans="1:11" x14ac:dyDescent="0.3">
      <c r="A5833" s="341">
        <v>43147.920138194444</v>
      </c>
      <c r="B5833" s="318">
        <v>35941.587</v>
      </c>
      <c r="C5833" s="355">
        <f t="shared" si="89"/>
        <v>0.28699999999662396</v>
      </c>
      <c r="D5833" s="420">
        <f t="shared" si="90"/>
        <v>0.14349999999831198</v>
      </c>
      <c r="H5833" s="337"/>
      <c r="I5833" s="333"/>
      <c r="J5833" s="82">
        <v>14</v>
      </c>
      <c r="K5833" s="320">
        <v>3</v>
      </c>
    </row>
    <row r="5834" spans="1:11" x14ac:dyDescent="0.3">
      <c r="A5834" s="341">
        <v>43147.961804803243</v>
      </c>
      <c r="B5834" s="318">
        <v>35941.868000000002</v>
      </c>
      <c r="C5834" s="355">
        <f t="shared" si="89"/>
        <v>0.28100000000267755</v>
      </c>
      <c r="D5834" s="420">
        <f t="shared" si="90"/>
        <v>0.14050000000133878</v>
      </c>
      <c r="E5834" s="336">
        <f>SUM(C5811:C5834)*7.4805194805</f>
        <v>52.737662337546773</v>
      </c>
      <c r="F5834" s="324">
        <f>AVERAGE(D5811:D5834)</f>
        <v>0.14687500000006062</v>
      </c>
      <c r="G5834" s="324">
        <f>_xlfn.STDEV.S(D5811:D5834)</f>
        <v>3.6690539001387229E-3</v>
      </c>
      <c r="H5834" s="337"/>
      <c r="I5834" s="333"/>
      <c r="J5834" s="82">
        <v>15</v>
      </c>
      <c r="K5834" s="321">
        <v>4</v>
      </c>
    </row>
    <row r="5835" spans="1:11" x14ac:dyDescent="0.3">
      <c r="A5835" s="341">
        <v>43148.003471412034</v>
      </c>
      <c r="B5835" s="318">
        <v>35942.161</v>
      </c>
      <c r="C5835" s="355">
        <f t="shared" si="89"/>
        <v>0.29299999999784632</v>
      </c>
      <c r="D5835" s="420">
        <f t="shared" si="90"/>
        <v>0.14649999999892316</v>
      </c>
      <c r="H5835" s="337"/>
      <c r="I5835" s="333"/>
      <c r="J5835" s="82">
        <v>16</v>
      </c>
      <c r="K5835" s="82">
        <v>1</v>
      </c>
    </row>
    <row r="5836" spans="1:11" x14ac:dyDescent="0.3">
      <c r="A5836" s="341">
        <v>43148.045138020832</v>
      </c>
      <c r="B5836" s="318">
        <v>35942.447999999997</v>
      </c>
      <c r="C5836" s="355">
        <f t="shared" si="89"/>
        <v>0.28699999999662396</v>
      </c>
      <c r="D5836" s="420">
        <f t="shared" si="90"/>
        <v>0.14349999999831198</v>
      </c>
      <c r="H5836" s="337"/>
      <c r="I5836" s="333"/>
      <c r="J5836" s="82">
        <v>17</v>
      </c>
      <c r="K5836" s="319">
        <v>2</v>
      </c>
    </row>
    <row r="5837" spans="1:11" x14ac:dyDescent="0.3">
      <c r="A5837" s="341">
        <v>43148.086804629631</v>
      </c>
      <c r="B5837" s="318">
        <v>35942.732000000004</v>
      </c>
      <c r="C5837" s="355">
        <f t="shared" si="89"/>
        <v>0.28400000000692671</v>
      </c>
      <c r="D5837" s="420">
        <f t="shared" si="90"/>
        <v>0.14200000000346336</v>
      </c>
      <c r="H5837" s="337"/>
      <c r="I5837" s="333"/>
      <c r="J5837" s="82">
        <v>18</v>
      </c>
      <c r="K5837" s="320">
        <v>3</v>
      </c>
    </row>
    <row r="5838" spans="1:11" x14ac:dyDescent="0.3">
      <c r="A5838" s="341">
        <v>43148.128471238429</v>
      </c>
      <c r="B5838" s="318">
        <v>35943.031000000003</v>
      </c>
      <c r="C5838" s="355">
        <f t="shared" si="89"/>
        <v>0.29899999999906868</v>
      </c>
      <c r="D5838" s="420">
        <f t="shared" si="90"/>
        <v>0.14949999999953434</v>
      </c>
      <c r="H5838" s="337"/>
      <c r="I5838" s="333"/>
      <c r="J5838" s="82">
        <v>19</v>
      </c>
      <c r="K5838" s="321">
        <v>4</v>
      </c>
    </row>
    <row r="5839" spans="1:11" x14ac:dyDescent="0.3">
      <c r="A5839" s="341">
        <v>43148.170137847221</v>
      </c>
      <c r="B5839" s="318">
        <v>35943.33</v>
      </c>
      <c r="C5839" s="355">
        <f t="shared" si="89"/>
        <v>0.29899999999906868</v>
      </c>
      <c r="D5839" s="420">
        <f t="shared" si="90"/>
        <v>0.14949999999953434</v>
      </c>
      <c r="H5839" s="337"/>
      <c r="I5839" s="333"/>
      <c r="J5839" s="82">
        <v>20</v>
      </c>
      <c r="K5839" s="82">
        <v>1</v>
      </c>
    </row>
    <row r="5840" spans="1:11" x14ac:dyDescent="0.3">
      <c r="A5840" s="341">
        <v>43148.211804456019</v>
      </c>
      <c r="B5840" s="318">
        <v>35943.625999999997</v>
      </c>
      <c r="C5840" s="355">
        <f t="shared" si="89"/>
        <v>0.29599999999481952</v>
      </c>
      <c r="D5840" s="420">
        <f t="shared" si="90"/>
        <v>0.14799999999740976</v>
      </c>
      <c r="H5840" s="337"/>
      <c r="I5840" s="333"/>
      <c r="J5840" s="82">
        <v>21</v>
      </c>
      <c r="K5840" s="319">
        <v>2</v>
      </c>
    </row>
    <row r="5841" spans="1:11" x14ac:dyDescent="0.3">
      <c r="A5841" s="341">
        <v>43148.253471064818</v>
      </c>
      <c r="B5841" s="318">
        <v>35943.923000000003</v>
      </c>
      <c r="C5841" s="355">
        <f t="shared" si="89"/>
        <v>0.29700000000593718</v>
      </c>
      <c r="D5841" s="420">
        <f t="shared" si="90"/>
        <v>0.14850000000296859</v>
      </c>
      <c r="H5841" s="337"/>
      <c r="I5841" s="333"/>
      <c r="J5841" s="82">
        <v>22</v>
      </c>
      <c r="K5841" s="320">
        <v>3</v>
      </c>
    </row>
    <row r="5842" spans="1:11" x14ac:dyDescent="0.3">
      <c r="A5842" s="341">
        <v>43148.295137673609</v>
      </c>
      <c r="B5842" s="318">
        <v>35944.232000000004</v>
      </c>
      <c r="C5842" s="355">
        <f t="shared" si="89"/>
        <v>0.30900000000110595</v>
      </c>
      <c r="D5842" s="420">
        <f t="shared" si="90"/>
        <v>0.15450000000055297</v>
      </c>
      <c r="H5842" s="337"/>
      <c r="I5842" s="333"/>
      <c r="J5842" s="82">
        <v>23</v>
      </c>
      <c r="K5842" s="321">
        <v>4</v>
      </c>
    </row>
    <row r="5843" spans="1:11" x14ac:dyDescent="0.3">
      <c r="A5843" s="341">
        <v>43148.336804282408</v>
      </c>
      <c r="B5843" s="318">
        <v>35944.531000000003</v>
      </c>
      <c r="C5843" s="355">
        <f t="shared" si="89"/>
        <v>0.29899999999906868</v>
      </c>
      <c r="D5843" s="420">
        <f t="shared" si="90"/>
        <v>0.14949999999953434</v>
      </c>
      <c r="H5843" s="337"/>
      <c r="I5843" s="333"/>
      <c r="J5843" s="82">
        <v>24</v>
      </c>
      <c r="K5843" s="82">
        <v>1</v>
      </c>
    </row>
    <row r="5844" spans="1:11" x14ac:dyDescent="0.3">
      <c r="A5844" s="341">
        <v>43148.378470891206</v>
      </c>
      <c r="B5844" s="318">
        <v>35944.822999999997</v>
      </c>
      <c r="C5844" s="355">
        <f t="shared" si="89"/>
        <v>0.29199999999400461</v>
      </c>
      <c r="D5844" s="420">
        <f t="shared" si="90"/>
        <v>0.14599999999700231</v>
      </c>
      <c r="H5844" s="337"/>
      <c r="I5844" s="333"/>
      <c r="J5844" s="82">
        <v>25</v>
      </c>
      <c r="K5844" s="319">
        <v>2</v>
      </c>
    </row>
    <row r="5845" spans="1:11" x14ac:dyDescent="0.3">
      <c r="A5845" s="341">
        <v>43148.420137499998</v>
      </c>
      <c r="B5845" s="318">
        <v>35945.125999999997</v>
      </c>
      <c r="C5845" s="355">
        <f t="shared" si="89"/>
        <v>0.30299999999988358</v>
      </c>
      <c r="D5845" s="420">
        <f t="shared" si="90"/>
        <v>0.15149999999994179</v>
      </c>
      <c r="H5845" s="337"/>
      <c r="I5845" s="333"/>
      <c r="J5845" s="82">
        <v>26</v>
      </c>
      <c r="K5845" s="320">
        <v>3</v>
      </c>
    </row>
    <row r="5846" spans="1:11" x14ac:dyDescent="0.3">
      <c r="A5846" s="341">
        <v>43148.461804108796</v>
      </c>
      <c r="B5846" s="318">
        <v>35945.421000000002</v>
      </c>
      <c r="C5846" s="355">
        <f t="shared" si="89"/>
        <v>0.29500000000552973</v>
      </c>
      <c r="D5846" s="420">
        <f t="shared" si="90"/>
        <v>0.14750000000276486</v>
      </c>
      <c r="H5846" s="337"/>
      <c r="I5846" s="333"/>
      <c r="J5846" s="82">
        <v>27</v>
      </c>
      <c r="K5846" s="321">
        <v>4</v>
      </c>
    </row>
    <row r="5847" spans="1:11" x14ac:dyDescent="0.3">
      <c r="A5847" s="341">
        <v>43148.503470717595</v>
      </c>
      <c r="B5847" s="318">
        <v>35945.71</v>
      </c>
      <c r="C5847" s="355">
        <f t="shared" si="89"/>
        <v>0.28899999999703141</v>
      </c>
      <c r="D5847" s="420">
        <f t="shared" si="90"/>
        <v>0.1444999999985157</v>
      </c>
      <c r="H5847" s="337"/>
      <c r="I5847" s="333"/>
      <c r="J5847" s="82">
        <v>28</v>
      </c>
      <c r="K5847" s="82">
        <v>1</v>
      </c>
    </row>
    <row r="5848" spans="1:11" x14ac:dyDescent="0.3">
      <c r="A5848" s="341">
        <v>43148.545137326386</v>
      </c>
      <c r="B5848" s="318">
        <v>35946.01</v>
      </c>
      <c r="C5848" s="355">
        <f t="shared" si="89"/>
        <v>0.30000000000291038</v>
      </c>
      <c r="D5848" s="420">
        <f t="shared" si="90"/>
        <v>0.15000000000145519</v>
      </c>
      <c r="H5848" s="337"/>
      <c r="I5848" s="333"/>
      <c r="J5848" s="82">
        <v>29</v>
      </c>
      <c r="K5848" s="319">
        <v>2</v>
      </c>
    </row>
    <row r="5849" spans="1:11" x14ac:dyDescent="0.3">
      <c r="A5849" s="341">
        <v>43148.586803935184</v>
      </c>
      <c r="B5849" s="318">
        <v>35946.31</v>
      </c>
      <c r="C5849" s="355">
        <f t="shared" si="89"/>
        <v>0.29999999999563443</v>
      </c>
      <c r="D5849" s="420">
        <f t="shared" si="90"/>
        <v>0.14999999999781721</v>
      </c>
      <c r="H5849" s="337"/>
      <c r="I5849" s="333"/>
      <c r="J5849" s="82">
        <v>30</v>
      </c>
      <c r="K5849" s="320">
        <v>3</v>
      </c>
    </row>
    <row r="5850" spans="1:11" x14ac:dyDescent="0.3">
      <c r="A5850" s="341">
        <v>43148.628470543983</v>
      </c>
      <c r="B5850" s="318">
        <v>35946.597999999998</v>
      </c>
      <c r="C5850" s="355">
        <f t="shared" si="89"/>
        <v>0.28800000000046566</v>
      </c>
      <c r="D5850" s="420">
        <f t="shared" si="90"/>
        <v>0.14400000000023283</v>
      </c>
      <c r="H5850" s="337"/>
      <c r="I5850" s="333"/>
      <c r="J5850" s="82">
        <v>31</v>
      </c>
      <c r="K5850" s="321">
        <v>4</v>
      </c>
    </row>
    <row r="5851" spans="1:11" x14ac:dyDescent="0.3">
      <c r="A5851" s="341">
        <v>43148.670137152774</v>
      </c>
      <c r="B5851" s="318">
        <v>35946.885000000002</v>
      </c>
      <c r="C5851" s="355">
        <f t="shared" si="89"/>
        <v>0.28700000000389991</v>
      </c>
      <c r="D5851" s="420">
        <f t="shared" si="90"/>
        <v>0.14350000000194996</v>
      </c>
      <c r="H5851" s="337"/>
      <c r="I5851" s="333"/>
      <c r="J5851" s="82">
        <v>32</v>
      </c>
      <c r="K5851" s="82">
        <v>1</v>
      </c>
    </row>
    <row r="5852" spans="1:11" x14ac:dyDescent="0.3">
      <c r="A5852" s="341">
        <v>43148.711803761573</v>
      </c>
      <c r="B5852" s="318">
        <v>35947.188000000002</v>
      </c>
      <c r="C5852" s="355">
        <f t="shared" si="89"/>
        <v>0.30299999999988358</v>
      </c>
      <c r="D5852" s="420">
        <f t="shared" si="90"/>
        <v>0.15149999999994179</v>
      </c>
      <c r="H5852" s="337"/>
      <c r="I5852" s="333"/>
      <c r="J5852" s="82">
        <v>33</v>
      </c>
      <c r="K5852" s="319">
        <v>2</v>
      </c>
    </row>
    <row r="5853" spans="1:11" x14ac:dyDescent="0.3">
      <c r="A5853" s="341">
        <v>43148.753470370371</v>
      </c>
      <c r="B5853" s="318">
        <v>35947.468999999997</v>
      </c>
      <c r="C5853" s="355">
        <f t="shared" si="89"/>
        <v>0.28099999999540159</v>
      </c>
      <c r="D5853" s="420">
        <f t="shared" si="90"/>
        <v>0.1404999999977008</v>
      </c>
      <c r="H5853" s="337"/>
      <c r="I5853" s="333"/>
      <c r="J5853" s="82">
        <v>34</v>
      </c>
      <c r="K5853" s="320">
        <v>3</v>
      </c>
    </row>
    <row r="5854" spans="1:11" x14ac:dyDescent="0.3">
      <c r="A5854" s="341">
        <v>43148.79513697917</v>
      </c>
      <c r="B5854" s="318">
        <v>35947.75</v>
      </c>
      <c r="C5854" s="355">
        <f t="shared" si="89"/>
        <v>0.28100000000267755</v>
      </c>
      <c r="D5854" s="420">
        <f t="shared" si="90"/>
        <v>0.14050000000133878</v>
      </c>
      <c r="H5854" s="337"/>
      <c r="I5854" s="333"/>
      <c r="J5854" s="82">
        <v>35</v>
      </c>
      <c r="K5854" s="321">
        <v>4</v>
      </c>
    </row>
    <row r="5855" spans="1:11" x14ac:dyDescent="0.3">
      <c r="A5855" s="341">
        <v>43148.836803587961</v>
      </c>
      <c r="B5855" s="318">
        <v>35948.042000000001</v>
      </c>
      <c r="C5855" s="355">
        <f t="shared" si="89"/>
        <v>0.29200000000128057</v>
      </c>
      <c r="D5855" s="420">
        <f t="shared" si="90"/>
        <v>0.14600000000064028</v>
      </c>
      <c r="H5855" s="337"/>
      <c r="I5855" s="333"/>
      <c r="J5855" s="82">
        <v>36</v>
      </c>
      <c r="K5855" s="82">
        <v>1</v>
      </c>
    </row>
    <row r="5856" spans="1:11" x14ac:dyDescent="0.3">
      <c r="A5856" s="341">
        <v>43148.87847019676</v>
      </c>
      <c r="B5856" s="318">
        <v>35948.334999999999</v>
      </c>
      <c r="C5856" s="355">
        <f t="shared" si="89"/>
        <v>0.29299999999784632</v>
      </c>
      <c r="D5856" s="420">
        <f t="shared" si="90"/>
        <v>0.14649999999892316</v>
      </c>
      <c r="H5856" s="337"/>
      <c r="I5856" s="333"/>
      <c r="J5856" s="82">
        <v>37</v>
      </c>
      <c r="K5856" s="319">
        <v>2</v>
      </c>
    </row>
    <row r="5857" spans="1:11" x14ac:dyDescent="0.3">
      <c r="A5857" s="341">
        <v>43148.920136805558</v>
      </c>
      <c r="B5857" s="318">
        <v>35948.629000000001</v>
      </c>
      <c r="C5857" s="355">
        <f t="shared" si="89"/>
        <v>0.29400000000168802</v>
      </c>
      <c r="D5857" s="420">
        <f t="shared" si="90"/>
        <v>0.14700000000084401</v>
      </c>
      <c r="H5857" s="337"/>
      <c r="I5857" s="333"/>
      <c r="J5857" s="82">
        <v>38</v>
      </c>
      <c r="K5857" s="320">
        <v>3</v>
      </c>
    </row>
    <row r="5858" spans="1:11" x14ac:dyDescent="0.3">
      <c r="A5858" s="341">
        <v>43148.96180341435</v>
      </c>
      <c r="B5858" s="318">
        <v>35948.917000000001</v>
      </c>
      <c r="C5858" s="355">
        <f t="shared" si="89"/>
        <v>0.28800000000046566</v>
      </c>
      <c r="D5858" s="420">
        <f t="shared" si="90"/>
        <v>0.14400000000023283</v>
      </c>
      <c r="E5858" s="336">
        <f>SUM(C5835:C5858)*7.4805194805</f>
        <v>52.730181818037529</v>
      </c>
      <c r="F5858" s="324">
        <f>AVERAGE(D5835:D5858)</f>
        <v>0.14685416666664727</v>
      </c>
      <c r="G5858" s="324">
        <f>_xlfn.STDEV.S(D5835:D5858)</f>
        <v>3.5949214378735096E-3</v>
      </c>
      <c r="H5858" s="337"/>
      <c r="I5858" s="333"/>
      <c r="J5858" s="82">
        <v>39</v>
      </c>
      <c r="K5858" s="321">
        <v>4</v>
      </c>
    </row>
    <row r="5859" spans="1:11" x14ac:dyDescent="0.3">
      <c r="A5859" s="341">
        <v>43149.003470023148</v>
      </c>
      <c r="B5859" s="318">
        <v>35949.214999999997</v>
      </c>
      <c r="C5859" s="355">
        <f t="shared" si="89"/>
        <v>0.29799999999522697</v>
      </c>
      <c r="D5859" s="420">
        <f t="shared" si="90"/>
        <v>0.14899999999761349</v>
      </c>
      <c r="H5859" s="337"/>
      <c r="I5859" s="333"/>
      <c r="J5859" s="82">
        <v>40</v>
      </c>
      <c r="K5859" s="82">
        <v>1</v>
      </c>
    </row>
    <row r="5860" spans="1:11" x14ac:dyDescent="0.3">
      <c r="A5860" s="341">
        <v>43149.045136631947</v>
      </c>
      <c r="B5860" s="318">
        <v>35949.508000000002</v>
      </c>
      <c r="C5860" s="355">
        <f t="shared" si="89"/>
        <v>0.29300000000512227</v>
      </c>
      <c r="D5860" s="420">
        <f t="shared" si="90"/>
        <v>0.14650000000256114</v>
      </c>
      <c r="H5860" s="337"/>
      <c r="I5860" s="333"/>
      <c r="J5860" s="82">
        <v>41</v>
      </c>
      <c r="K5860" s="319">
        <v>2</v>
      </c>
    </row>
    <row r="5861" spans="1:11" x14ac:dyDescent="0.3">
      <c r="A5861" s="341">
        <v>43149.086803240738</v>
      </c>
      <c r="B5861" s="318">
        <v>35949.798000000003</v>
      </c>
      <c r="C5861" s="355">
        <f t="shared" si="89"/>
        <v>0.29000000000087311</v>
      </c>
      <c r="D5861" s="420">
        <f t="shared" si="90"/>
        <v>0.14500000000043656</v>
      </c>
      <c r="H5861" s="337"/>
      <c r="I5861" s="333"/>
      <c r="J5861" s="82">
        <v>42</v>
      </c>
      <c r="K5861" s="320">
        <v>3</v>
      </c>
    </row>
    <row r="5862" spans="1:11" x14ac:dyDescent="0.3">
      <c r="A5862" s="341">
        <v>43149.128469849536</v>
      </c>
      <c r="B5862" s="318">
        <v>35950.097999999998</v>
      </c>
      <c r="C5862" s="355">
        <f t="shared" si="89"/>
        <v>0.29999999999563443</v>
      </c>
      <c r="D5862" s="420">
        <f t="shared" si="90"/>
        <v>0.14999999999781721</v>
      </c>
      <c r="H5862" s="337"/>
      <c r="I5862" s="333"/>
      <c r="J5862" s="82">
        <v>43</v>
      </c>
      <c r="K5862" s="321">
        <v>4</v>
      </c>
    </row>
    <row r="5863" spans="1:11" x14ac:dyDescent="0.3">
      <c r="A5863" s="341">
        <v>43149.170136458335</v>
      </c>
      <c r="B5863" s="318">
        <v>35950.400000000001</v>
      </c>
      <c r="C5863" s="355">
        <f t="shared" si="89"/>
        <v>0.30200000000331784</v>
      </c>
      <c r="D5863" s="420">
        <f t="shared" si="90"/>
        <v>0.15100000000165892</v>
      </c>
      <c r="H5863" s="337"/>
      <c r="I5863" s="333"/>
      <c r="J5863" s="82">
        <v>44</v>
      </c>
      <c r="K5863" s="82">
        <v>1</v>
      </c>
    </row>
    <row r="5864" spans="1:11" x14ac:dyDescent="0.3">
      <c r="A5864" s="341">
        <v>43149.211803067126</v>
      </c>
      <c r="B5864" s="318">
        <v>35950.692000000003</v>
      </c>
      <c r="C5864" s="355">
        <f t="shared" si="89"/>
        <v>0.29200000000128057</v>
      </c>
      <c r="D5864" s="420">
        <f t="shared" si="90"/>
        <v>0.14600000000064028</v>
      </c>
      <c r="H5864" s="337"/>
      <c r="I5864" s="333"/>
      <c r="J5864" s="82">
        <v>45</v>
      </c>
      <c r="K5864" s="319">
        <v>2</v>
      </c>
    </row>
    <row r="5865" spans="1:11" x14ac:dyDescent="0.3">
      <c r="A5865" s="341">
        <v>43149.253469675925</v>
      </c>
      <c r="B5865" s="318">
        <v>35950.993000000002</v>
      </c>
      <c r="C5865" s="355">
        <f t="shared" si="89"/>
        <v>0.30099999999947613</v>
      </c>
      <c r="D5865" s="420">
        <f t="shared" si="90"/>
        <v>0.15049999999973807</v>
      </c>
      <c r="H5865" s="337"/>
      <c r="I5865" s="333"/>
      <c r="J5865" s="82">
        <v>46</v>
      </c>
      <c r="K5865" s="320">
        <v>3</v>
      </c>
    </row>
    <row r="5866" spans="1:11" x14ac:dyDescent="0.3">
      <c r="A5866" s="341">
        <v>43149.295136284723</v>
      </c>
      <c r="B5866" s="318">
        <v>35951.296000000002</v>
      </c>
      <c r="C5866" s="355">
        <f t="shared" si="89"/>
        <v>0.30299999999988358</v>
      </c>
      <c r="D5866" s="420">
        <f t="shared" si="90"/>
        <v>0.15149999999994179</v>
      </c>
      <c r="H5866" s="337"/>
      <c r="I5866" s="333"/>
      <c r="J5866" s="82">
        <v>47</v>
      </c>
      <c r="K5866" s="321">
        <v>4</v>
      </c>
    </row>
    <row r="5867" spans="1:11" x14ac:dyDescent="0.3">
      <c r="A5867" s="341">
        <v>43149.336802893522</v>
      </c>
      <c r="B5867" s="318">
        <v>35951.591</v>
      </c>
      <c r="C5867" s="355">
        <f t="shared" si="89"/>
        <v>0.29499999999825377</v>
      </c>
      <c r="D5867" s="420">
        <f t="shared" si="90"/>
        <v>0.14749999999912689</v>
      </c>
      <c r="H5867" s="337"/>
      <c r="I5867" s="333"/>
      <c r="J5867" s="82">
        <v>48</v>
      </c>
      <c r="K5867" s="82">
        <v>1</v>
      </c>
    </row>
    <row r="5868" spans="1:11" x14ac:dyDescent="0.3">
      <c r="A5868" s="341">
        <v>43149.378469502313</v>
      </c>
      <c r="B5868" s="318">
        <v>35951.887999999999</v>
      </c>
      <c r="C5868" s="355">
        <f t="shared" si="89"/>
        <v>0.29699999999866122</v>
      </c>
      <c r="D5868" s="420">
        <f t="shared" si="90"/>
        <v>0.14849999999933061</v>
      </c>
      <c r="H5868" s="337"/>
      <c r="I5868" s="333"/>
      <c r="J5868" s="82">
        <v>49</v>
      </c>
      <c r="K5868" s="319">
        <v>2</v>
      </c>
    </row>
    <row r="5869" spans="1:11" x14ac:dyDescent="0.3">
      <c r="A5869" s="341">
        <v>43149.420136111112</v>
      </c>
      <c r="B5869" s="318">
        <v>35952.188999999998</v>
      </c>
      <c r="C5869" s="355">
        <f t="shared" si="89"/>
        <v>0.30099999999947613</v>
      </c>
      <c r="D5869" s="420">
        <f t="shared" si="90"/>
        <v>0.15049999999973807</v>
      </c>
      <c r="H5869" s="337"/>
      <c r="I5869" s="333"/>
      <c r="J5869" s="82">
        <v>50</v>
      </c>
      <c r="K5869" s="320">
        <v>3</v>
      </c>
    </row>
    <row r="5870" spans="1:11" x14ac:dyDescent="0.3">
      <c r="A5870" s="341">
        <v>43149.46180271991</v>
      </c>
      <c r="B5870" s="318">
        <v>35952.480000000003</v>
      </c>
      <c r="C5870" s="355">
        <f t="shared" si="89"/>
        <v>0.29100000000471482</v>
      </c>
      <c r="D5870" s="420">
        <f t="shared" si="90"/>
        <v>0.14550000000235741</v>
      </c>
      <c r="H5870" s="337"/>
      <c r="I5870" s="333"/>
      <c r="J5870" s="82">
        <v>51</v>
      </c>
      <c r="K5870" s="321">
        <v>4</v>
      </c>
    </row>
    <row r="5871" spans="1:11" x14ac:dyDescent="0.3">
      <c r="A5871" s="341">
        <v>43149.503469328702</v>
      </c>
      <c r="B5871" s="318">
        <v>35952.76</v>
      </c>
      <c r="C5871" s="355">
        <f t="shared" si="89"/>
        <v>0.27999999999883585</v>
      </c>
      <c r="D5871" s="420">
        <f t="shared" si="90"/>
        <v>0.13999999999941792</v>
      </c>
      <c r="H5871" s="337"/>
      <c r="I5871" s="333"/>
      <c r="J5871" s="82">
        <v>52</v>
      </c>
      <c r="K5871" s="82">
        <v>1</v>
      </c>
    </row>
    <row r="5872" spans="1:11" x14ac:dyDescent="0.3">
      <c r="A5872" s="341">
        <v>43149.5451359375</v>
      </c>
      <c r="B5872" s="318">
        <v>35953.059000000001</v>
      </c>
      <c r="C5872" s="355">
        <f t="shared" si="89"/>
        <v>0.29899999999906868</v>
      </c>
      <c r="D5872" s="420">
        <f t="shared" si="90"/>
        <v>0.14949999999953434</v>
      </c>
      <c r="H5872" s="337"/>
      <c r="I5872" s="333"/>
      <c r="J5872" s="82">
        <v>53</v>
      </c>
      <c r="K5872" s="319">
        <v>2</v>
      </c>
    </row>
    <row r="5873" spans="1:11" x14ac:dyDescent="0.3">
      <c r="A5873" s="341">
        <v>43149.586802546299</v>
      </c>
      <c r="B5873" s="318">
        <v>35953.358</v>
      </c>
      <c r="C5873" s="355">
        <f t="shared" si="89"/>
        <v>0.29899999999906868</v>
      </c>
      <c r="D5873" s="420">
        <f t="shared" si="90"/>
        <v>0.14949999999953434</v>
      </c>
      <c r="H5873" s="337"/>
      <c r="I5873" s="333"/>
      <c r="J5873" s="82">
        <v>54</v>
      </c>
      <c r="K5873" s="320">
        <v>3</v>
      </c>
    </row>
    <row r="5874" spans="1:11" x14ac:dyDescent="0.3">
      <c r="A5874" s="341">
        <v>43149.62846915509</v>
      </c>
      <c r="B5874" s="318">
        <v>35953.642</v>
      </c>
      <c r="C5874" s="355">
        <f t="shared" si="89"/>
        <v>0.28399999999965075</v>
      </c>
      <c r="D5874" s="420">
        <f t="shared" si="90"/>
        <v>0.14199999999982538</v>
      </c>
      <c r="H5874" s="337"/>
      <c r="I5874" s="333"/>
      <c r="J5874" s="82">
        <v>55</v>
      </c>
      <c r="K5874" s="321">
        <v>4</v>
      </c>
    </row>
    <row r="5875" spans="1:11" x14ac:dyDescent="0.3">
      <c r="A5875" s="341">
        <v>43149.670135763889</v>
      </c>
      <c r="B5875" s="318">
        <v>35953.930999999997</v>
      </c>
      <c r="C5875" s="355">
        <f t="shared" si="89"/>
        <v>0.28899999999703141</v>
      </c>
      <c r="D5875" s="420">
        <f t="shared" si="90"/>
        <v>0.1444999999985157</v>
      </c>
      <c r="H5875" s="337"/>
      <c r="I5875" s="333"/>
      <c r="J5875" s="82">
        <v>56</v>
      </c>
      <c r="K5875" s="82">
        <v>1</v>
      </c>
    </row>
    <row r="5876" spans="1:11" x14ac:dyDescent="0.3">
      <c r="A5876" s="341">
        <v>43149.711802372687</v>
      </c>
      <c r="B5876" s="318">
        <v>35954.228999999999</v>
      </c>
      <c r="C5876" s="355">
        <f t="shared" si="89"/>
        <v>0.29800000000250293</v>
      </c>
      <c r="D5876" s="420">
        <f t="shared" si="90"/>
        <v>0.14900000000125146</v>
      </c>
      <c r="H5876" s="337"/>
      <c r="I5876" s="333"/>
      <c r="J5876" s="82">
        <v>57</v>
      </c>
      <c r="K5876" s="319">
        <v>2</v>
      </c>
    </row>
    <row r="5877" spans="1:11" x14ac:dyDescent="0.3">
      <c r="A5877" s="341">
        <v>43149.753468981478</v>
      </c>
      <c r="B5877" s="318">
        <v>35954.514999999999</v>
      </c>
      <c r="C5877" s="355">
        <f t="shared" si="89"/>
        <v>0.28600000000005821</v>
      </c>
      <c r="D5877" s="420">
        <f t="shared" si="90"/>
        <v>0.1430000000000291</v>
      </c>
      <c r="H5877" s="337"/>
      <c r="I5877" s="333"/>
      <c r="J5877" s="82">
        <v>58</v>
      </c>
      <c r="K5877" s="320">
        <v>3</v>
      </c>
    </row>
    <row r="5878" spans="1:11" x14ac:dyDescent="0.3">
      <c r="A5878" s="341">
        <v>43149.795135590277</v>
      </c>
      <c r="B5878" s="318">
        <v>35954.800000000003</v>
      </c>
      <c r="C5878" s="355">
        <f t="shared" si="89"/>
        <v>0.28500000000349246</v>
      </c>
      <c r="D5878" s="420">
        <f t="shared" si="90"/>
        <v>0.14250000000174623</v>
      </c>
      <c r="H5878" s="337"/>
      <c r="I5878" s="333"/>
      <c r="J5878" s="82">
        <v>59</v>
      </c>
      <c r="K5878" s="321">
        <v>4</v>
      </c>
    </row>
    <row r="5879" spans="1:11" x14ac:dyDescent="0.3">
      <c r="A5879" s="341">
        <v>43149.836802199075</v>
      </c>
      <c r="B5879" s="318">
        <v>35955.095999999998</v>
      </c>
      <c r="C5879" s="355">
        <f t="shared" si="89"/>
        <v>0.29599999999481952</v>
      </c>
      <c r="D5879" s="420">
        <f t="shared" si="90"/>
        <v>0.14799999999740976</v>
      </c>
      <c r="H5879" s="337"/>
      <c r="I5879" s="333"/>
      <c r="J5879" s="82">
        <v>60</v>
      </c>
      <c r="K5879" s="82">
        <v>1</v>
      </c>
    </row>
    <row r="5880" spans="1:11" x14ac:dyDescent="0.3">
      <c r="A5880" s="341">
        <v>43149.878468807867</v>
      </c>
      <c r="B5880" s="318">
        <v>35955.387000000002</v>
      </c>
      <c r="C5880" s="355">
        <f t="shared" si="89"/>
        <v>0.29100000000471482</v>
      </c>
      <c r="D5880" s="420">
        <f t="shared" si="90"/>
        <v>0.14550000000235741</v>
      </c>
      <c r="H5880" s="337"/>
      <c r="I5880" s="333"/>
      <c r="J5880" s="82">
        <v>61</v>
      </c>
      <c r="K5880" s="319">
        <v>2</v>
      </c>
    </row>
    <row r="5881" spans="1:11" x14ac:dyDescent="0.3">
      <c r="A5881" s="341">
        <v>43149.920135416665</v>
      </c>
      <c r="B5881" s="318">
        <v>35955.669000000002</v>
      </c>
      <c r="C5881" s="355">
        <f t="shared" si="89"/>
        <v>0.2819999999992433</v>
      </c>
      <c r="D5881" s="420">
        <f t="shared" si="90"/>
        <v>0.14099999999962165</v>
      </c>
      <c r="H5881" s="337"/>
      <c r="I5881" s="333"/>
      <c r="J5881" s="82">
        <v>62</v>
      </c>
      <c r="K5881" s="320">
        <v>3</v>
      </c>
    </row>
    <row r="5882" spans="1:11" x14ac:dyDescent="0.3">
      <c r="A5882" s="369">
        <v>43149.961802025464</v>
      </c>
      <c r="B5882" s="323">
        <v>35955.957000000002</v>
      </c>
      <c r="C5882" s="356">
        <f t="shared" si="89"/>
        <v>0.28800000000046566</v>
      </c>
      <c r="D5882" s="418">
        <f t="shared" si="90"/>
        <v>0.14400000000023283</v>
      </c>
      <c r="E5882" s="336">
        <f>SUM(C5859:C5882)*7.4805194805</f>
        <v>52.66285714272653</v>
      </c>
      <c r="F5882" s="324">
        <f>AVERAGE(D5859:D5882)</f>
        <v>0.14666666666668485</v>
      </c>
      <c r="G5882" s="324">
        <f>_xlfn.STDEV.S(D5859:D5882)</f>
        <v>3.377246970518315E-3</v>
      </c>
      <c r="H5882" s="343"/>
      <c r="I5882" s="344">
        <f>AVERAGE(D5715:D5882)</f>
        <v>0.14665178571429005</v>
      </c>
      <c r="J5882" s="82">
        <v>63</v>
      </c>
      <c r="K5882" s="321">
        <v>4</v>
      </c>
    </row>
    <row r="5883" spans="1:11" x14ac:dyDescent="0.3">
      <c r="A5883" s="341">
        <v>43150.003468634262</v>
      </c>
      <c r="B5883" s="318">
        <v>35956.254000000001</v>
      </c>
      <c r="C5883" s="355">
        <f t="shared" ref="C5883:C5974" si="91">B5883-B5882</f>
        <v>0.29699999999866122</v>
      </c>
      <c r="D5883" s="420">
        <f t="shared" ref="D5883:D5904" si="92">C5883/2</f>
        <v>0.14849999999933061</v>
      </c>
      <c r="H5883" s="337"/>
      <c r="I5883" s="333"/>
      <c r="J5883" s="82">
        <v>64</v>
      </c>
      <c r="K5883" s="82">
        <v>1</v>
      </c>
    </row>
    <row r="5884" spans="1:11" x14ac:dyDescent="0.3">
      <c r="A5884" s="341">
        <v>43150.045135243054</v>
      </c>
      <c r="B5884" s="318">
        <v>35956.548000000003</v>
      </c>
      <c r="C5884" s="355">
        <f t="shared" si="91"/>
        <v>0.29400000000168802</v>
      </c>
      <c r="D5884" s="420">
        <f t="shared" si="92"/>
        <v>0.14700000000084401</v>
      </c>
      <c r="H5884" s="337"/>
      <c r="I5884" s="333"/>
      <c r="J5884" s="82">
        <v>65</v>
      </c>
      <c r="K5884" s="319">
        <v>2</v>
      </c>
    </row>
    <row r="5885" spans="1:11" x14ac:dyDescent="0.3">
      <c r="A5885" s="341">
        <v>43150.086801851852</v>
      </c>
      <c r="B5885" s="318">
        <v>35956.838000000003</v>
      </c>
      <c r="C5885" s="355">
        <f t="shared" si="91"/>
        <v>0.29000000000087311</v>
      </c>
      <c r="D5885" s="420">
        <f t="shared" si="92"/>
        <v>0.14500000000043656</v>
      </c>
      <c r="H5885" s="337"/>
      <c r="I5885" s="333"/>
      <c r="J5885" s="82">
        <v>66</v>
      </c>
      <c r="K5885" s="320">
        <v>3</v>
      </c>
    </row>
    <row r="5886" spans="1:11" x14ac:dyDescent="0.3">
      <c r="A5886" s="341">
        <v>43150.128468460651</v>
      </c>
      <c r="B5886" s="318">
        <v>35957.137999999999</v>
      </c>
      <c r="C5886" s="355">
        <f t="shared" si="91"/>
        <v>0.29999999999563443</v>
      </c>
      <c r="D5886" s="420">
        <f t="shared" si="92"/>
        <v>0.14999999999781721</v>
      </c>
      <c r="H5886" s="337"/>
      <c r="I5886" s="333"/>
      <c r="J5886" s="82">
        <v>67</v>
      </c>
      <c r="K5886" s="321">
        <v>4</v>
      </c>
    </row>
    <row r="5887" spans="1:11" x14ac:dyDescent="0.3">
      <c r="A5887" s="341">
        <v>43150.170135069442</v>
      </c>
      <c r="B5887" s="318">
        <v>35957.436999999998</v>
      </c>
      <c r="C5887" s="355">
        <f t="shared" si="91"/>
        <v>0.29899999999906868</v>
      </c>
      <c r="D5887" s="420">
        <f t="shared" si="92"/>
        <v>0.14949999999953434</v>
      </c>
      <c r="H5887" s="337"/>
      <c r="I5887" s="333"/>
      <c r="J5887" s="82">
        <v>68</v>
      </c>
      <c r="K5887" s="82">
        <v>1</v>
      </c>
    </row>
    <row r="5888" spans="1:11" x14ac:dyDescent="0.3">
      <c r="A5888" s="341">
        <v>43150.211801678241</v>
      </c>
      <c r="B5888" s="318">
        <v>35957.728999999999</v>
      </c>
      <c r="C5888" s="355">
        <f t="shared" si="91"/>
        <v>0.29200000000128057</v>
      </c>
      <c r="D5888" s="420">
        <f t="shared" si="92"/>
        <v>0.14600000000064028</v>
      </c>
      <c r="H5888" s="337"/>
      <c r="I5888" s="333"/>
      <c r="J5888" s="82">
        <v>69</v>
      </c>
      <c r="K5888" s="319">
        <v>2</v>
      </c>
    </row>
    <row r="5889" spans="1:11" x14ac:dyDescent="0.3">
      <c r="A5889" s="341">
        <v>43150.253468287039</v>
      </c>
      <c r="B5889" s="318">
        <v>35958.033000000003</v>
      </c>
      <c r="C5889" s="355">
        <f t="shared" si="91"/>
        <v>0.30400000000372529</v>
      </c>
      <c r="D5889" s="420">
        <f t="shared" si="92"/>
        <v>0.15200000000186265</v>
      </c>
      <c r="H5889" s="337"/>
      <c r="I5889" s="333"/>
      <c r="J5889" s="82">
        <v>70</v>
      </c>
      <c r="K5889" s="320">
        <v>3</v>
      </c>
    </row>
    <row r="5890" spans="1:11" x14ac:dyDescent="0.3">
      <c r="A5890" s="341">
        <v>43150.29513489583</v>
      </c>
      <c r="B5890" s="318">
        <v>35958.339</v>
      </c>
      <c r="C5890" s="355">
        <f t="shared" si="91"/>
        <v>0.30599999999685679</v>
      </c>
      <c r="D5890" s="420">
        <f t="shared" si="92"/>
        <v>0.15299999999842839</v>
      </c>
      <c r="H5890" s="337"/>
      <c r="I5890" s="333"/>
      <c r="J5890" s="82">
        <v>71</v>
      </c>
      <c r="K5890" s="321">
        <v>4</v>
      </c>
    </row>
    <row r="5891" spans="1:11" x14ac:dyDescent="0.3">
      <c r="A5891" s="341">
        <v>43150.336801504629</v>
      </c>
      <c r="B5891" s="318">
        <v>35958.633999999998</v>
      </c>
      <c r="C5891" s="355">
        <f t="shared" si="91"/>
        <v>0.29499999999825377</v>
      </c>
      <c r="D5891" s="420">
        <f t="shared" si="92"/>
        <v>0.14749999999912689</v>
      </c>
      <c r="H5891" s="337"/>
      <c r="I5891" s="333"/>
      <c r="J5891" s="82">
        <v>72</v>
      </c>
      <c r="K5891" s="82">
        <v>1</v>
      </c>
    </row>
    <row r="5892" spans="1:11" x14ac:dyDescent="0.3">
      <c r="A5892" s="341">
        <v>43150.378468113428</v>
      </c>
      <c r="B5892" s="318">
        <v>35958.93</v>
      </c>
      <c r="C5892" s="355">
        <f t="shared" si="91"/>
        <v>0.29600000000209548</v>
      </c>
      <c r="D5892" s="420">
        <f t="shared" si="92"/>
        <v>0.14800000000104774</v>
      </c>
      <c r="H5892" s="337"/>
      <c r="I5892" s="333"/>
      <c r="J5892" s="82">
        <v>73</v>
      </c>
      <c r="K5892" s="319">
        <v>2</v>
      </c>
    </row>
    <row r="5893" spans="1:11" x14ac:dyDescent="0.3">
      <c r="A5893" s="341">
        <v>43150.420134722219</v>
      </c>
      <c r="B5893" s="318">
        <v>35959.232000000004</v>
      </c>
      <c r="C5893" s="355">
        <f t="shared" si="91"/>
        <v>0.30200000000331784</v>
      </c>
      <c r="D5893" s="420">
        <f t="shared" si="92"/>
        <v>0.15100000000165892</v>
      </c>
      <c r="H5893" s="337"/>
      <c r="I5893" s="333"/>
      <c r="J5893" s="82">
        <v>74</v>
      </c>
      <c r="K5893" s="320">
        <v>3</v>
      </c>
    </row>
    <row r="5894" spans="1:11" x14ac:dyDescent="0.3">
      <c r="A5894" s="341">
        <v>43150.461801331017</v>
      </c>
      <c r="B5894" s="318">
        <v>35959.527999999998</v>
      </c>
      <c r="C5894" s="355">
        <f t="shared" si="91"/>
        <v>0.29599999999481952</v>
      </c>
      <c r="D5894" s="420">
        <f t="shared" si="92"/>
        <v>0.14799999999740976</v>
      </c>
      <c r="H5894" s="337"/>
      <c r="I5894" s="333"/>
      <c r="J5894" s="82">
        <v>75</v>
      </c>
      <c r="K5894" s="321">
        <v>4</v>
      </c>
    </row>
    <row r="5895" spans="1:11" x14ac:dyDescent="0.3">
      <c r="A5895" s="341">
        <v>43150.503467939816</v>
      </c>
      <c r="B5895" s="318">
        <v>35959.82</v>
      </c>
      <c r="C5895" s="355">
        <f t="shared" si="91"/>
        <v>0.29200000000128057</v>
      </c>
      <c r="D5895" s="420">
        <f t="shared" si="92"/>
        <v>0.14600000000064028</v>
      </c>
      <c r="H5895" s="337"/>
      <c r="I5895" s="333"/>
      <c r="J5895" s="82">
        <v>76</v>
      </c>
      <c r="K5895" s="82">
        <v>1</v>
      </c>
    </row>
    <row r="5896" spans="1:11" x14ac:dyDescent="0.3">
      <c r="A5896" s="341">
        <v>43150.545134548614</v>
      </c>
      <c r="B5896" s="318">
        <v>35960.120000000003</v>
      </c>
      <c r="C5896" s="355">
        <f t="shared" si="91"/>
        <v>0.30000000000291038</v>
      </c>
      <c r="D5896" s="420">
        <f t="shared" si="92"/>
        <v>0.15000000000145519</v>
      </c>
      <c r="H5896" s="337"/>
      <c r="I5896" s="333"/>
      <c r="J5896" s="82">
        <v>77</v>
      </c>
      <c r="K5896" s="319">
        <v>2</v>
      </c>
    </row>
    <row r="5897" spans="1:11" x14ac:dyDescent="0.3">
      <c r="A5897" s="341">
        <v>43150.586801157406</v>
      </c>
      <c r="B5897" s="318">
        <v>35960.413</v>
      </c>
      <c r="C5897" s="355">
        <f t="shared" si="91"/>
        <v>0.29299999999784632</v>
      </c>
      <c r="D5897" s="420">
        <f t="shared" si="92"/>
        <v>0.14649999999892316</v>
      </c>
      <c r="H5897" s="337"/>
      <c r="I5897" s="333"/>
      <c r="J5897" s="82">
        <v>78</v>
      </c>
      <c r="K5897" s="320">
        <v>3</v>
      </c>
    </row>
    <row r="5898" spans="1:11" x14ac:dyDescent="0.3">
      <c r="A5898" s="341">
        <v>43150.628467766204</v>
      </c>
      <c r="B5898" s="318">
        <v>35960.699999999997</v>
      </c>
      <c r="C5898" s="355">
        <f t="shared" si="91"/>
        <v>0.28699999999662396</v>
      </c>
      <c r="D5898" s="420">
        <f t="shared" si="92"/>
        <v>0.14349999999831198</v>
      </c>
      <c r="H5898" s="337"/>
      <c r="I5898" s="333"/>
      <c r="J5898" s="82">
        <v>79</v>
      </c>
      <c r="K5898" s="321">
        <v>4</v>
      </c>
    </row>
    <row r="5899" spans="1:11" x14ac:dyDescent="0.3">
      <c r="A5899" s="341">
        <v>43150.670134375003</v>
      </c>
      <c r="B5899" s="318">
        <v>35960.997000000003</v>
      </c>
      <c r="C5899" s="355">
        <f t="shared" si="91"/>
        <v>0.29700000000593718</v>
      </c>
      <c r="D5899" s="420">
        <f t="shared" si="92"/>
        <v>0.14850000000296859</v>
      </c>
      <c r="H5899" s="337"/>
      <c r="I5899" s="333"/>
      <c r="J5899" s="82">
        <v>80</v>
      </c>
      <c r="K5899" s="82">
        <v>1</v>
      </c>
    </row>
    <row r="5900" spans="1:11" x14ac:dyDescent="0.3">
      <c r="A5900" s="341">
        <v>43150.711800983794</v>
      </c>
      <c r="B5900" s="318">
        <v>35961.294999999998</v>
      </c>
      <c r="C5900" s="355">
        <f t="shared" si="91"/>
        <v>0.29799999999522697</v>
      </c>
      <c r="D5900" s="420">
        <f t="shared" si="92"/>
        <v>0.14899999999761349</v>
      </c>
      <c r="H5900" s="337"/>
      <c r="I5900" s="333"/>
      <c r="J5900" s="82">
        <v>81</v>
      </c>
      <c r="K5900" s="319">
        <v>2</v>
      </c>
    </row>
    <row r="5901" spans="1:11" x14ac:dyDescent="0.3">
      <c r="A5901" s="341">
        <v>43150.753467592593</v>
      </c>
      <c r="B5901" s="318">
        <v>35961.584999999999</v>
      </c>
      <c r="C5901" s="355">
        <f t="shared" si="91"/>
        <v>0.29000000000087311</v>
      </c>
      <c r="D5901" s="420">
        <f t="shared" si="92"/>
        <v>0.14500000000043656</v>
      </c>
      <c r="H5901" s="337"/>
      <c r="I5901" s="333"/>
      <c r="J5901" s="82">
        <v>82</v>
      </c>
      <c r="K5901" s="320">
        <v>3</v>
      </c>
    </row>
    <row r="5902" spans="1:11" x14ac:dyDescent="0.3">
      <c r="A5902" s="341">
        <v>43150.795134201391</v>
      </c>
      <c r="B5902" s="318">
        <v>35961.868000000002</v>
      </c>
      <c r="C5902" s="355">
        <f t="shared" si="91"/>
        <v>0.28300000000308501</v>
      </c>
      <c r="D5902" s="420">
        <f t="shared" si="92"/>
        <v>0.1415000000015425</v>
      </c>
      <c r="H5902" s="337"/>
      <c r="I5902" s="333"/>
      <c r="J5902" s="82">
        <v>83</v>
      </c>
      <c r="K5902" s="321">
        <v>4</v>
      </c>
    </row>
    <row r="5903" spans="1:11" x14ac:dyDescent="0.3">
      <c r="A5903" s="341">
        <v>43150.836800810182</v>
      </c>
      <c r="B5903" s="318">
        <v>35962.161</v>
      </c>
      <c r="C5903" s="355">
        <f t="shared" si="91"/>
        <v>0.29299999999784632</v>
      </c>
      <c r="D5903" s="420">
        <f t="shared" si="92"/>
        <v>0.14649999999892316</v>
      </c>
      <c r="H5903" s="337"/>
      <c r="I5903" s="333"/>
      <c r="J5903" s="82">
        <v>84</v>
      </c>
      <c r="K5903" s="82">
        <v>1</v>
      </c>
    </row>
    <row r="5904" spans="1:11" x14ac:dyDescent="0.3">
      <c r="A5904" s="341">
        <v>43150.878467418981</v>
      </c>
      <c r="B5904" s="318">
        <v>35962.449000000001</v>
      </c>
      <c r="C5904" s="355">
        <f t="shared" si="91"/>
        <v>0.28800000000046566</v>
      </c>
      <c r="D5904" s="420">
        <f t="shared" si="92"/>
        <v>0.14400000000023283</v>
      </c>
      <c r="E5904" s="392">
        <f>SUM(C5883:C5904)*7.4805194805</f>
        <v>48.563532467393806</v>
      </c>
      <c r="F5904" s="324">
        <f>AVERAGE(D5883:D5904)</f>
        <v>0.14754545454541751</v>
      </c>
      <c r="G5904" s="324">
        <f>_xlfn.STDEV.S(D5883:D5904)</f>
        <v>2.8238317891755337E-3</v>
      </c>
      <c r="H5904" s="337"/>
      <c r="I5904" s="333"/>
      <c r="J5904" s="82">
        <v>85</v>
      </c>
      <c r="K5904" s="319">
        <v>2</v>
      </c>
    </row>
    <row r="5905" spans="1:12" x14ac:dyDescent="0.3">
      <c r="A5905" s="341">
        <v>43150.910416666666</v>
      </c>
      <c r="B5905" s="318">
        <v>35962.449999999997</v>
      </c>
      <c r="C5905" s="355">
        <f t="shared" si="91"/>
        <v>9.9999999656574801E-4</v>
      </c>
      <c r="D5905" s="420"/>
      <c r="H5905" s="337"/>
      <c r="I5905" s="333"/>
    </row>
    <row r="5906" spans="1:12" x14ac:dyDescent="0.3">
      <c r="A5906" s="372">
        <v>43150.918749999997</v>
      </c>
      <c r="B5906" s="348">
        <v>35963.368999999999</v>
      </c>
      <c r="C5906" s="348">
        <f t="shared" si="91"/>
        <v>0.91900000000168802</v>
      </c>
      <c r="D5906" s="417"/>
      <c r="E5906" s="349">
        <f>(B5906-B9)*7.4805194805</f>
        <v>13684.929662302022</v>
      </c>
      <c r="F5906" s="350" t="s">
        <v>292</v>
      </c>
      <c r="G5906" s="351"/>
      <c r="H5906" s="351"/>
      <c r="I5906" s="351"/>
      <c r="J5906" s="350"/>
      <c r="K5906" s="353"/>
      <c r="L5906" s="351" t="s">
        <v>354</v>
      </c>
    </row>
    <row r="5907" spans="1:12" x14ac:dyDescent="0.3">
      <c r="A5907" s="372">
        <v>43151.594444444447</v>
      </c>
      <c r="B5907" s="348">
        <v>35963.370000000003</v>
      </c>
      <c r="C5907" s="348">
        <f t="shared" si="91"/>
        <v>1.0000000038417056E-3</v>
      </c>
      <c r="D5907" s="417"/>
      <c r="E5907" s="351"/>
      <c r="F5907" s="351"/>
      <c r="G5907" s="351"/>
      <c r="H5907" s="351"/>
      <c r="I5907" s="351"/>
      <c r="J5907" s="353"/>
      <c r="K5907" s="353"/>
      <c r="L5907" s="351"/>
    </row>
    <row r="5908" spans="1:12" x14ac:dyDescent="0.3">
      <c r="A5908" s="372">
        <v>43151.598611111112</v>
      </c>
      <c r="B5908" s="348">
        <v>35963.517999999996</v>
      </c>
      <c r="C5908" s="348">
        <f t="shared" si="91"/>
        <v>0.14799999999377178</v>
      </c>
      <c r="D5908" s="417"/>
      <c r="E5908" s="351"/>
      <c r="F5908" s="351"/>
      <c r="G5908" s="351"/>
      <c r="H5908" s="351"/>
      <c r="I5908" s="351"/>
      <c r="J5908" s="353"/>
      <c r="K5908" s="353"/>
      <c r="L5908" s="351" t="s">
        <v>355</v>
      </c>
    </row>
    <row r="5909" spans="1:12" x14ac:dyDescent="0.3">
      <c r="A5909" s="341">
        <v>43151.643750000003</v>
      </c>
      <c r="B5909" s="318">
        <v>35963.802000000003</v>
      </c>
      <c r="C5909" s="355">
        <f t="shared" si="91"/>
        <v>0.28400000000692671</v>
      </c>
      <c r="D5909" s="420">
        <f t="shared" ref="D5909:D5974" si="93">C5909/2</f>
        <v>0.14200000000346336</v>
      </c>
      <c r="H5909" s="337"/>
      <c r="I5909" s="333"/>
      <c r="J5909" s="82">
        <v>1</v>
      </c>
      <c r="K5909" s="321">
        <v>4</v>
      </c>
      <c r="L5909" s="345" t="s">
        <v>313</v>
      </c>
    </row>
    <row r="5910" spans="1:12" x14ac:dyDescent="0.3">
      <c r="A5910" s="341">
        <v>43151.685416666667</v>
      </c>
      <c r="B5910" s="355">
        <v>35964.101000000002</v>
      </c>
      <c r="C5910" s="355">
        <f t="shared" si="91"/>
        <v>0.29899999999906868</v>
      </c>
      <c r="D5910" s="420">
        <f t="shared" si="93"/>
        <v>0.14949999999953434</v>
      </c>
      <c r="H5910" s="337"/>
      <c r="I5910" s="333"/>
      <c r="J5910" s="82">
        <v>2</v>
      </c>
      <c r="K5910" s="82">
        <v>1</v>
      </c>
    </row>
    <row r="5911" spans="1:12" x14ac:dyDescent="0.3">
      <c r="A5911" s="341">
        <v>43151.727083333331</v>
      </c>
      <c r="B5911" s="355">
        <v>35964.392999999996</v>
      </c>
      <c r="C5911" s="355">
        <f t="shared" si="91"/>
        <v>0.29199999999400461</v>
      </c>
      <c r="D5911" s="420">
        <f t="shared" si="93"/>
        <v>0.14599999999700231</v>
      </c>
      <c r="H5911" s="337"/>
      <c r="I5911" s="333"/>
      <c r="J5911" s="82">
        <v>3</v>
      </c>
      <c r="K5911" s="319">
        <v>2</v>
      </c>
    </row>
    <row r="5912" spans="1:12" x14ac:dyDescent="0.3">
      <c r="A5912" s="341">
        <v>43151.768750000003</v>
      </c>
      <c r="B5912" s="355">
        <v>35964.678</v>
      </c>
      <c r="C5912" s="355">
        <f t="shared" si="91"/>
        <v>0.28500000000349246</v>
      </c>
      <c r="D5912" s="420">
        <f t="shared" si="93"/>
        <v>0.14250000000174623</v>
      </c>
      <c r="H5912" s="337"/>
      <c r="I5912" s="333"/>
      <c r="J5912" s="82">
        <v>4</v>
      </c>
      <c r="K5912" s="320">
        <v>3</v>
      </c>
    </row>
    <row r="5913" spans="1:12" x14ac:dyDescent="0.3">
      <c r="A5913" s="341">
        <v>43151.810416666667</v>
      </c>
      <c r="B5913" s="355">
        <v>35964.963000000003</v>
      </c>
      <c r="C5913" s="355">
        <f t="shared" si="91"/>
        <v>0.28500000000349246</v>
      </c>
      <c r="D5913" s="420">
        <f t="shared" si="93"/>
        <v>0.14250000000174623</v>
      </c>
      <c r="H5913" s="337"/>
      <c r="I5913" s="333"/>
      <c r="J5913" s="82">
        <v>5</v>
      </c>
      <c r="K5913" s="321">
        <v>4</v>
      </c>
    </row>
    <row r="5914" spans="1:12" x14ac:dyDescent="0.3">
      <c r="A5914" s="341">
        <v>43151.852083333331</v>
      </c>
      <c r="B5914" s="355">
        <v>35965.258000000002</v>
      </c>
      <c r="C5914" s="355">
        <f t="shared" si="91"/>
        <v>0.29499999999825377</v>
      </c>
      <c r="D5914" s="420">
        <f t="shared" si="93"/>
        <v>0.14749999999912689</v>
      </c>
      <c r="H5914" s="337"/>
      <c r="I5914" s="333"/>
      <c r="J5914" s="82">
        <v>6</v>
      </c>
      <c r="K5914" s="82">
        <v>1</v>
      </c>
    </row>
    <row r="5915" spans="1:12" x14ac:dyDescent="0.3">
      <c r="A5915" s="341">
        <v>43151.893750000003</v>
      </c>
      <c r="B5915" s="355">
        <v>35965.546999999999</v>
      </c>
      <c r="C5915" s="355">
        <f t="shared" si="91"/>
        <v>0.28899999999703141</v>
      </c>
      <c r="D5915" s="420">
        <f t="shared" si="93"/>
        <v>0.1444999999985157</v>
      </c>
      <c r="H5915" s="337"/>
      <c r="I5915" s="333"/>
      <c r="J5915" s="82">
        <v>7</v>
      </c>
      <c r="K5915" s="319">
        <v>2</v>
      </c>
    </row>
    <row r="5916" spans="1:12" x14ac:dyDescent="0.3">
      <c r="A5916" s="341">
        <v>43151.935416666667</v>
      </c>
      <c r="B5916" s="355">
        <v>35965.828999999998</v>
      </c>
      <c r="C5916" s="355">
        <f t="shared" si="91"/>
        <v>0.2819999999992433</v>
      </c>
      <c r="D5916" s="420">
        <f t="shared" si="93"/>
        <v>0.14099999999962165</v>
      </c>
      <c r="H5916" s="337"/>
      <c r="I5916" s="333"/>
      <c r="J5916" s="82">
        <v>8</v>
      </c>
      <c r="K5916" s="320">
        <v>3</v>
      </c>
    </row>
    <row r="5917" spans="1:12" x14ac:dyDescent="0.3">
      <c r="A5917" s="341">
        <v>43151.977083333331</v>
      </c>
      <c r="B5917" s="355">
        <v>35966.125</v>
      </c>
      <c r="C5917" s="355">
        <f t="shared" si="91"/>
        <v>0.29600000000209548</v>
      </c>
      <c r="D5917" s="420">
        <f t="shared" si="93"/>
        <v>0.14800000000104774</v>
      </c>
      <c r="E5917" s="392">
        <f>SUM(C5909:C5917)*7.4805194805</f>
        <v>19.501714285690497</v>
      </c>
      <c r="F5917" s="324">
        <f>AVERAGE(D5909:D5917)</f>
        <v>0.14483333333353382</v>
      </c>
      <c r="G5917" s="324">
        <f>_xlfn.STDEV.S(D5894:D5917)</f>
        <v>2.8125657882084125E-3</v>
      </c>
      <c r="H5917" s="337"/>
      <c r="I5917" s="333"/>
      <c r="J5917" s="82">
        <v>9</v>
      </c>
      <c r="K5917" s="321">
        <v>4</v>
      </c>
    </row>
    <row r="5918" spans="1:12" x14ac:dyDescent="0.3">
      <c r="A5918" s="341">
        <v>43152.018750000003</v>
      </c>
      <c r="B5918" s="355">
        <v>35966.417000000001</v>
      </c>
      <c r="C5918" s="355">
        <f t="shared" si="91"/>
        <v>0.29200000000128057</v>
      </c>
      <c r="D5918" s="420">
        <f t="shared" si="93"/>
        <v>0.14600000000064028</v>
      </c>
      <c r="H5918" s="337"/>
      <c r="I5918" s="333"/>
      <c r="J5918" s="82">
        <v>10</v>
      </c>
      <c r="K5918" s="82">
        <v>1</v>
      </c>
    </row>
    <row r="5919" spans="1:12" x14ac:dyDescent="0.3">
      <c r="A5919" s="341">
        <v>43152.060416666667</v>
      </c>
      <c r="B5919" s="355">
        <v>35966.701000000001</v>
      </c>
      <c r="C5919" s="355">
        <f t="shared" si="91"/>
        <v>0.28399999999965075</v>
      </c>
      <c r="D5919" s="420">
        <f t="shared" si="93"/>
        <v>0.14199999999982538</v>
      </c>
      <c r="H5919" s="337"/>
      <c r="I5919" s="333"/>
      <c r="J5919" s="82">
        <v>11</v>
      </c>
      <c r="K5919" s="319">
        <v>2</v>
      </c>
    </row>
    <row r="5920" spans="1:12" x14ac:dyDescent="0.3">
      <c r="A5920" s="341">
        <v>43152.102083333331</v>
      </c>
      <c r="B5920" s="355">
        <v>35966.999000000003</v>
      </c>
      <c r="C5920" s="355">
        <f t="shared" si="91"/>
        <v>0.29800000000250293</v>
      </c>
      <c r="D5920" s="420">
        <f t="shared" si="93"/>
        <v>0.14900000000125146</v>
      </c>
      <c r="H5920" s="337"/>
      <c r="I5920" s="333"/>
      <c r="J5920" s="82">
        <v>12</v>
      </c>
      <c r="K5920" s="320">
        <v>3</v>
      </c>
    </row>
    <row r="5921" spans="1:11" x14ac:dyDescent="0.3">
      <c r="A5921" s="341">
        <v>43152.143750000003</v>
      </c>
      <c r="B5921" s="355">
        <v>35967.300999999999</v>
      </c>
      <c r="C5921" s="355">
        <f t="shared" si="91"/>
        <v>0.30199999999604188</v>
      </c>
      <c r="D5921" s="420">
        <f t="shared" si="93"/>
        <v>0.15099999999802094</v>
      </c>
      <c r="H5921" s="337"/>
      <c r="I5921" s="333"/>
      <c r="J5921" s="82">
        <v>13</v>
      </c>
      <c r="K5921" s="321">
        <v>4</v>
      </c>
    </row>
    <row r="5922" spans="1:11" x14ac:dyDescent="0.3">
      <c r="A5922" s="341">
        <v>43152.185416666667</v>
      </c>
      <c r="B5922" s="355">
        <v>35967.599000000002</v>
      </c>
      <c r="C5922" s="355">
        <f t="shared" si="91"/>
        <v>0.29800000000250293</v>
      </c>
      <c r="D5922" s="420">
        <f t="shared" si="93"/>
        <v>0.14900000000125146</v>
      </c>
      <c r="H5922" s="337"/>
      <c r="I5922" s="333"/>
      <c r="J5922" s="82">
        <v>14</v>
      </c>
      <c r="K5922" s="82">
        <v>1</v>
      </c>
    </row>
    <row r="5923" spans="1:11" x14ac:dyDescent="0.3">
      <c r="A5923" s="341">
        <v>43152.227083333331</v>
      </c>
      <c r="B5923" s="355">
        <v>35967.892</v>
      </c>
      <c r="C5923" s="355">
        <f t="shared" si="91"/>
        <v>0.29299999999784632</v>
      </c>
      <c r="D5923" s="420">
        <f t="shared" si="93"/>
        <v>0.14649999999892316</v>
      </c>
      <c r="H5923" s="337"/>
      <c r="I5923" s="333"/>
      <c r="J5923" s="82">
        <v>15</v>
      </c>
      <c r="K5923" s="319">
        <v>2</v>
      </c>
    </row>
    <row r="5924" spans="1:11" x14ac:dyDescent="0.3">
      <c r="A5924" s="341">
        <v>43152.268750000003</v>
      </c>
      <c r="B5924" s="355">
        <v>35968.201000000001</v>
      </c>
      <c r="C5924" s="355">
        <f t="shared" si="91"/>
        <v>0.30900000000110595</v>
      </c>
      <c r="D5924" s="420">
        <f t="shared" si="93"/>
        <v>0.15450000000055297</v>
      </c>
      <c r="H5924" s="337"/>
      <c r="I5924" s="333"/>
      <c r="J5924" s="82">
        <v>16</v>
      </c>
      <c r="K5924" s="320">
        <v>3</v>
      </c>
    </row>
    <row r="5925" spans="1:11" x14ac:dyDescent="0.3">
      <c r="A5925" s="341">
        <v>43152.310416666667</v>
      </c>
      <c r="B5925" s="355">
        <v>35968.500999999997</v>
      </c>
      <c r="C5925" s="355">
        <f t="shared" si="91"/>
        <v>0.29999999999563443</v>
      </c>
      <c r="D5925" s="420">
        <f t="shared" si="93"/>
        <v>0.14999999999781721</v>
      </c>
      <c r="H5925" s="337"/>
      <c r="I5925" s="333"/>
      <c r="J5925" s="82">
        <v>17</v>
      </c>
      <c r="K5925" s="321">
        <v>4</v>
      </c>
    </row>
    <row r="5926" spans="1:11" x14ac:dyDescent="0.3">
      <c r="A5926" s="341">
        <v>43152.352083333331</v>
      </c>
      <c r="B5926" s="355">
        <v>35968.798000000003</v>
      </c>
      <c r="C5926" s="355">
        <f t="shared" si="91"/>
        <v>0.29700000000593718</v>
      </c>
      <c r="D5926" s="420">
        <f t="shared" si="93"/>
        <v>0.14850000000296859</v>
      </c>
      <c r="H5926" s="337"/>
      <c r="I5926" s="333"/>
      <c r="J5926" s="82">
        <v>18</v>
      </c>
      <c r="K5926" s="82">
        <v>1</v>
      </c>
    </row>
    <row r="5927" spans="1:11" x14ac:dyDescent="0.3">
      <c r="A5927" s="341">
        <v>43152.393750000003</v>
      </c>
      <c r="B5927" s="355">
        <v>35969.108</v>
      </c>
      <c r="C5927" s="355">
        <f t="shared" si="91"/>
        <v>0.30999999999767169</v>
      </c>
      <c r="D5927" s="420">
        <f t="shared" si="93"/>
        <v>0.15499999999883585</v>
      </c>
      <c r="H5927" s="337"/>
      <c r="I5927" s="333"/>
      <c r="J5927" s="82">
        <v>19</v>
      </c>
      <c r="K5927" s="319">
        <v>2</v>
      </c>
    </row>
    <row r="5928" spans="1:11" x14ac:dyDescent="0.3">
      <c r="A5928" s="341">
        <v>43152.435416666667</v>
      </c>
      <c r="B5928" s="355">
        <v>35969.404999999999</v>
      </c>
      <c r="C5928" s="355">
        <f t="shared" si="91"/>
        <v>0.29699999999866122</v>
      </c>
      <c r="D5928" s="420">
        <f t="shared" si="93"/>
        <v>0.14849999999933061</v>
      </c>
      <c r="H5928" s="337"/>
      <c r="I5928" s="333"/>
      <c r="J5928" s="82">
        <v>20</v>
      </c>
      <c r="K5928" s="320">
        <v>3</v>
      </c>
    </row>
    <row r="5929" spans="1:11" x14ac:dyDescent="0.3">
      <c r="A5929" s="341">
        <v>43152.477083333331</v>
      </c>
      <c r="B5929" s="355">
        <v>35969.692000000003</v>
      </c>
      <c r="C5929" s="355">
        <f t="shared" si="91"/>
        <v>0.28700000000389991</v>
      </c>
      <c r="D5929" s="420">
        <f t="shared" si="93"/>
        <v>0.14350000000194996</v>
      </c>
      <c r="H5929" s="337"/>
      <c r="I5929" s="333"/>
      <c r="J5929" s="82">
        <v>21</v>
      </c>
      <c r="K5929" s="321">
        <v>4</v>
      </c>
    </row>
    <row r="5930" spans="1:11" x14ac:dyDescent="0.3">
      <c r="A5930" s="341">
        <v>43152.518750000003</v>
      </c>
      <c r="B5930" s="355">
        <v>35969.987999999998</v>
      </c>
      <c r="C5930" s="355">
        <f t="shared" si="91"/>
        <v>0.29599999999481952</v>
      </c>
      <c r="D5930" s="420">
        <f t="shared" si="93"/>
        <v>0.14799999999740976</v>
      </c>
      <c r="H5930" s="337"/>
      <c r="I5930" s="333"/>
      <c r="J5930" s="82">
        <v>22</v>
      </c>
      <c r="K5930" s="82">
        <v>1</v>
      </c>
    </row>
    <row r="5931" spans="1:11" x14ac:dyDescent="0.3">
      <c r="A5931" s="341">
        <v>43152.560416666667</v>
      </c>
      <c r="B5931" s="355">
        <v>35970.29</v>
      </c>
      <c r="C5931" s="355">
        <f t="shared" si="91"/>
        <v>0.30200000000331784</v>
      </c>
      <c r="D5931" s="420">
        <f t="shared" si="93"/>
        <v>0.15100000000165892</v>
      </c>
      <c r="H5931" s="337"/>
      <c r="I5931" s="333"/>
      <c r="J5931" s="82">
        <v>23</v>
      </c>
      <c r="K5931" s="319">
        <v>2</v>
      </c>
    </row>
    <row r="5932" spans="1:11" x14ac:dyDescent="0.3">
      <c r="A5932" s="341">
        <v>43152.602083333331</v>
      </c>
      <c r="B5932" s="355">
        <v>35970.584999999999</v>
      </c>
      <c r="C5932" s="355">
        <f t="shared" si="91"/>
        <v>0.29499999999825377</v>
      </c>
      <c r="D5932" s="420">
        <f t="shared" si="93"/>
        <v>0.14749999999912689</v>
      </c>
      <c r="H5932" s="337"/>
      <c r="I5932" s="333"/>
      <c r="J5932" s="82">
        <v>24</v>
      </c>
      <c r="K5932" s="320">
        <v>3</v>
      </c>
    </row>
    <row r="5933" spans="1:11" x14ac:dyDescent="0.3">
      <c r="A5933" s="341">
        <v>43152.643750000003</v>
      </c>
      <c r="B5933" s="355">
        <v>35970.868999999999</v>
      </c>
      <c r="C5933" s="355">
        <f t="shared" si="91"/>
        <v>0.28399999999965075</v>
      </c>
      <c r="D5933" s="420">
        <f t="shared" si="93"/>
        <v>0.14199999999982538</v>
      </c>
      <c r="H5933" s="337"/>
      <c r="I5933" s="333"/>
      <c r="J5933" s="82">
        <v>25</v>
      </c>
      <c r="K5933" s="321">
        <v>4</v>
      </c>
    </row>
    <row r="5934" spans="1:11" x14ac:dyDescent="0.3">
      <c r="A5934" s="341">
        <v>43152.685416666667</v>
      </c>
      <c r="B5934" s="355">
        <v>35971.167999999998</v>
      </c>
      <c r="C5934" s="355">
        <f t="shared" si="91"/>
        <v>0.29899999999906868</v>
      </c>
      <c r="D5934" s="420">
        <f t="shared" si="93"/>
        <v>0.14949999999953434</v>
      </c>
      <c r="H5934" s="337"/>
      <c r="I5934" s="333"/>
      <c r="J5934" s="82">
        <v>26</v>
      </c>
      <c r="K5934" s="82">
        <v>1</v>
      </c>
    </row>
    <row r="5935" spans="1:11" x14ac:dyDescent="0.3">
      <c r="A5935" s="341">
        <v>43152.727083333331</v>
      </c>
      <c r="B5935" s="355">
        <v>35971.462</v>
      </c>
      <c r="C5935" s="355">
        <f t="shared" si="91"/>
        <v>0.29400000000168802</v>
      </c>
      <c r="D5935" s="420">
        <f t="shared" si="93"/>
        <v>0.14700000000084401</v>
      </c>
      <c r="H5935" s="337"/>
      <c r="I5935" s="333"/>
      <c r="J5935" s="82">
        <v>27</v>
      </c>
      <c r="K5935" s="319">
        <v>2</v>
      </c>
    </row>
    <row r="5936" spans="1:11" x14ac:dyDescent="0.3">
      <c r="A5936" s="341">
        <v>43152.768750000003</v>
      </c>
      <c r="B5936" s="355">
        <v>35971.748</v>
      </c>
      <c r="C5936" s="355">
        <f t="shared" si="91"/>
        <v>0.28600000000005821</v>
      </c>
      <c r="D5936" s="420">
        <f t="shared" si="93"/>
        <v>0.1430000000000291</v>
      </c>
      <c r="H5936" s="337"/>
      <c r="I5936" s="333"/>
      <c r="J5936" s="82">
        <v>28</v>
      </c>
      <c r="K5936" s="320">
        <v>3</v>
      </c>
    </row>
    <row r="5937" spans="1:11" x14ac:dyDescent="0.3">
      <c r="A5937" s="341">
        <v>43152.810416666667</v>
      </c>
      <c r="B5937" s="355">
        <v>35972.044999999998</v>
      </c>
      <c r="C5937" s="355">
        <f t="shared" si="91"/>
        <v>0.29699999999866122</v>
      </c>
      <c r="D5937" s="420">
        <f t="shared" si="93"/>
        <v>0.14849999999933061</v>
      </c>
      <c r="H5937" s="337"/>
      <c r="I5937" s="333"/>
      <c r="J5937" s="82">
        <v>29</v>
      </c>
      <c r="K5937" s="321">
        <v>4</v>
      </c>
    </row>
    <row r="5938" spans="1:11" x14ac:dyDescent="0.3">
      <c r="A5938" s="341">
        <v>43152.852083333331</v>
      </c>
      <c r="B5938" s="355">
        <v>35972.338000000003</v>
      </c>
      <c r="C5938" s="355">
        <f t="shared" si="91"/>
        <v>0.29300000000512227</v>
      </c>
      <c r="D5938" s="420">
        <f t="shared" si="93"/>
        <v>0.14650000000256114</v>
      </c>
      <c r="H5938" s="337"/>
      <c r="I5938" s="333"/>
      <c r="J5938" s="82">
        <v>30</v>
      </c>
      <c r="K5938" s="82">
        <v>1</v>
      </c>
    </row>
    <row r="5939" spans="1:11" x14ac:dyDescent="0.3">
      <c r="A5939" s="341">
        <v>43152.893750000003</v>
      </c>
      <c r="B5939" s="355">
        <v>35972.622000000003</v>
      </c>
      <c r="C5939" s="355">
        <f t="shared" si="91"/>
        <v>0.28399999999965075</v>
      </c>
      <c r="D5939" s="420">
        <f t="shared" si="93"/>
        <v>0.14199999999982538</v>
      </c>
      <c r="H5939" s="337"/>
      <c r="I5939" s="333"/>
      <c r="J5939" s="82">
        <v>31</v>
      </c>
      <c r="K5939" s="319">
        <v>2</v>
      </c>
    </row>
    <row r="5940" spans="1:11" x14ac:dyDescent="0.3">
      <c r="A5940" s="341">
        <v>43152.935416666667</v>
      </c>
      <c r="B5940" s="355">
        <v>35972.906999999999</v>
      </c>
      <c r="C5940" s="355">
        <f t="shared" si="91"/>
        <v>0.2849999999962165</v>
      </c>
      <c r="D5940" s="420">
        <f t="shared" si="93"/>
        <v>0.14249999999810825</v>
      </c>
      <c r="H5940" s="337"/>
      <c r="I5940" s="333"/>
      <c r="J5940" s="82">
        <v>32</v>
      </c>
      <c r="K5940" s="320">
        <v>3</v>
      </c>
    </row>
    <row r="5941" spans="1:11" x14ac:dyDescent="0.3">
      <c r="A5941" s="341">
        <v>43152.977083333331</v>
      </c>
      <c r="B5941" s="355">
        <v>35973.203999999998</v>
      </c>
      <c r="C5941" s="355">
        <f t="shared" si="91"/>
        <v>0.29699999999866122</v>
      </c>
      <c r="D5941" s="420">
        <f t="shared" si="93"/>
        <v>0.14849999999933061</v>
      </c>
      <c r="E5941" s="336">
        <f>SUM(C5918:C5941)*7.4805194805</f>
        <v>52.954597402443824</v>
      </c>
      <c r="F5941" s="324">
        <f>AVERAGE(D5918:D5941)</f>
        <v>0.147479166666623</v>
      </c>
      <c r="G5941" s="324">
        <f>_xlfn.STDEV.S(D5918:D5941)</f>
        <v>3.6429776599971185E-3</v>
      </c>
      <c r="H5941" s="337"/>
      <c r="I5941" s="333"/>
      <c r="J5941" s="82">
        <v>33</v>
      </c>
      <c r="K5941" s="321">
        <v>4</v>
      </c>
    </row>
    <row r="5942" spans="1:11" x14ac:dyDescent="0.3">
      <c r="A5942" s="341">
        <v>43153.018750000003</v>
      </c>
      <c r="B5942" s="355">
        <v>35973.497000000003</v>
      </c>
      <c r="C5942" s="355">
        <f t="shared" si="91"/>
        <v>0.29300000000512227</v>
      </c>
      <c r="D5942" s="420">
        <f t="shared" si="93"/>
        <v>0.14650000000256114</v>
      </c>
      <c r="H5942" s="337"/>
      <c r="I5942" s="333"/>
      <c r="J5942" s="82">
        <v>34</v>
      </c>
      <c r="K5942" s="82">
        <v>1</v>
      </c>
    </row>
    <row r="5943" spans="1:11" x14ac:dyDescent="0.3">
      <c r="A5943" s="341">
        <v>43153.060416666667</v>
      </c>
      <c r="B5943" s="355">
        <v>35973.781999999999</v>
      </c>
      <c r="C5943" s="355">
        <f t="shared" si="91"/>
        <v>0.2849999999962165</v>
      </c>
      <c r="D5943" s="420">
        <f t="shared" si="93"/>
        <v>0.14249999999810825</v>
      </c>
      <c r="H5943" s="337"/>
      <c r="I5943" s="333"/>
      <c r="J5943" s="82">
        <v>35</v>
      </c>
      <c r="K5943" s="319">
        <v>2</v>
      </c>
    </row>
    <row r="5944" spans="1:11" x14ac:dyDescent="0.3">
      <c r="A5944" s="341">
        <v>43153.102083333331</v>
      </c>
      <c r="B5944" s="355">
        <v>35974.082999999999</v>
      </c>
      <c r="C5944" s="355">
        <f t="shared" si="91"/>
        <v>0.30099999999947613</v>
      </c>
      <c r="D5944" s="420">
        <f t="shared" si="93"/>
        <v>0.15049999999973807</v>
      </c>
      <c r="H5944" s="337"/>
      <c r="I5944" s="333"/>
      <c r="J5944" s="82">
        <v>36</v>
      </c>
      <c r="K5944" s="320">
        <v>3</v>
      </c>
    </row>
    <row r="5945" spans="1:11" x14ac:dyDescent="0.3">
      <c r="A5945" s="341">
        <v>43153.143750000003</v>
      </c>
      <c r="B5945" s="355">
        <v>35974.381000000001</v>
      </c>
      <c r="C5945" s="355">
        <f t="shared" si="91"/>
        <v>0.29800000000250293</v>
      </c>
      <c r="D5945" s="420">
        <f t="shared" si="93"/>
        <v>0.14900000000125146</v>
      </c>
      <c r="H5945" s="337"/>
      <c r="I5945" s="333"/>
      <c r="J5945" s="82">
        <v>37</v>
      </c>
      <c r="K5945" s="321">
        <v>4</v>
      </c>
    </row>
    <row r="5946" spans="1:11" x14ac:dyDescent="0.3">
      <c r="A5946" s="341">
        <v>43153.185416666667</v>
      </c>
      <c r="B5946" s="355">
        <v>35974.671999999999</v>
      </c>
      <c r="C5946" s="355">
        <f t="shared" si="91"/>
        <v>0.29099999999743886</v>
      </c>
      <c r="D5946" s="420">
        <f t="shared" si="93"/>
        <v>0.14549999999871943</v>
      </c>
      <c r="H5946" s="337"/>
      <c r="I5946" s="333"/>
      <c r="J5946" s="82">
        <v>38</v>
      </c>
      <c r="K5946" s="82">
        <v>1</v>
      </c>
    </row>
    <row r="5947" spans="1:11" x14ac:dyDescent="0.3">
      <c r="A5947" s="341">
        <v>43153.227083333331</v>
      </c>
      <c r="B5947" s="355">
        <v>35974.976999999999</v>
      </c>
      <c r="C5947" s="355">
        <f t="shared" si="91"/>
        <v>0.30500000000029104</v>
      </c>
      <c r="D5947" s="420">
        <f t="shared" si="93"/>
        <v>0.15250000000014552</v>
      </c>
      <c r="H5947" s="337"/>
      <c r="I5947" s="333"/>
      <c r="J5947" s="82">
        <v>39</v>
      </c>
      <c r="K5947" s="319">
        <v>2</v>
      </c>
    </row>
    <row r="5948" spans="1:11" x14ac:dyDescent="0.3">
      <c r="A5948" s="341">
        <v>43153.268750000003</v>
      </c>
      <c r="B5948" s="355">
        <v>35975.281999999999</v>
      </c>
      <c r="C5948" s="355">
        <f t="shared" si="91"/>
        <v>0.30500000000029104</v>
      </c>
      <c r="D5948" s="420">
        <f t="shared" si="93"/>
        <v>0.15250000000014552</v>
      </c>
      <c r="H5948" s="337"/>
      <c r="I5948" s="333"/>
      <c r="J5948" s="82">
        <v>40</v>
      </c>
      <c r="K5948" s="320">
        <v>3</v>
      </c>
    </row>
    <row r="5949" spans="1:11" x14ac:dyDescent="0.3">
      <c r="A5949" s="341">
        <v>43153.310416666667</v>
      </c>
      <c r="B5949" s="355">
        <v>35975.58</v>
      </c>
      <c r="C5949" s="355">
        <f t="shared" si="91"/>
        <v>0.29800000000250293</v>
      </c>
      <c r="D5949" s="420">
        <f t="shared" si="93"/>
        <v>0.14900000000125146</v>
      </c>
      <c r="H5949" s="337"/>
      <c r="I5949" s="333"/>
      <c r="J5949" s="82">
        <v>41</v>
      </c>
      <c r="K5949" s="321">
        <v>4</v>
      </c>
    </row>
    <row r="5950" spans="1:11" x14ac:dyDescent="0.3">
      <c r="A5950" s="341">
        <v>43153.352083333331</v>
      </c>
      <c r="B5950" s="355">
        <v>35975.872000000003</v>
      </c>
      <c r="C5950" s="355">
        <f t="shared" si="91"/>
        <v>0.29200000000128057</v>
      </c>
      <c r="D5950" s="420">
        <f t="shared" si="93"/>
        <v>0.14600000000064028</v>
      </c>
      <c r="H5950" s="337"/>
      <c r="I5950" s="333"/>
      <c r="J5950" s="82">
        <v>42</v>
      </c>
      <c r="K5950" s="82">
        <v>1</v>
      </c>
    </row>
    <row r="5951" spans="1:11" x14ac:dyDescent="0.3">
      <c r="A5951" s="341">
        <v>43153.393750000003</v>
      </c>
      <c r="B5951" s="355">
        <v>35976.18</v>
      </c>
      <c r="C5951" s="355">
        <f t="shared" si="91"/>
        <v>0.30799999999726424</v>
      </c>
      <c r="D5951" s="420">
        <f t="shared" si="93"/>
        <v>0.15399999999863212</v>
      </c>
      <c r="H5951" s="337"/>
      <c r="I5951" s="333"/>
      <c r="J5951" s="82">
        <v>43</v>
      </c>
      <c r="K5951" s="319">
        <v>2</v>
      </c>
    </row>
    <row r="5952" spans="1:11" x14ac:dyDescent="0.3">
      <c r="A5952" s="341">
        <v>43153.435416666667</v>
      </c>
      <c r="B5952" s="355">
        <v>35976.478000000003</v>
      </c>
      <c r="C5952" s="355">
        <f t="shared" si="91"/>
        <v>0.29800000000250293</v>
      </c>
      <c r="D5952" s="420">
        <f t="shared" si="93"/>
        <v>0.14900000000125146</v>
      </c>
      <c r="H5952" s="337"/>
      <c r="I5952" s="333"/>
      <c r="J5952" s="82">
        <v>44</v>
      </c>
      <c r="K5952" s="320">
        <v>3</v>
      </c>
    </row>
    <row r="5953" spans="1:11" x14ac:dyDescent="0.3">
      <c r="A5953" s="341">
        <v>43153.477083333331</v>
      </c>
      <c r="B5953" s="355">
        <v>35976.769</v>
      </c>
      <c r="C5953" s="355">
        <f t="shared" si="91"/>
        <v>0.29099999999743886</v>
      </c>
      <c r="D5953" s="420">
        <f t="shared" si="93"/>
        <v>0.14549999999871943</v>
      </c>
      <c r="H5953" s="337"/>
      <c r="I5953" s="333"/>
      <c r="J5953" s="82">
        <v>45</v>
      </c>
      <c r="K5953" s="321">
        <v>4</v>
      </c>
    </row>
    <row r="5954" spans="1:11" x14ac:dyDescent="0.3">
      <c r="A5954" s="341">
        <v>43153.518750000003</v>
      </c>
      <c r="B5954" s="355">
        <v>35977.069000000003</v>
      </c>
      <c r="C5954" s="355">
        <f t="shared" si="91"/>
        <v>0.30000000000291038</v>
      </c>
      <c r="D5954" s="420">
        <f t="shared" si="93"/>
        <v>0.15000000000145519</v>
      </c>
      <c r="H5954" s="337"/>
      <c r="I5954" s="333"/>
      <c r="J5954" s="82">
        <v>46</v>
      </c>
      <c r="K5954" s="82">
        <v>1</v>
      </c>
    </row>
    <row r="5955" spans="1:11" x14ac:dyDescent="0.3">
      <c r="A5955" s="341">
        <v>43153.560416666667</v>
      </c>
      <c r="B5955" s="355">
        <v>35977.368000000002</v>
      </c>
      <c r="C5955" s="355">
        <f t="shared" si="91"/>
        <v>0.29899999999906868</v>
      </c>
      <c r="D5955" s="420">
        <f t="shared" si="93"/>
        <v>0.14949999999953434</v>
      </c>
      <c r="H5955" s="337"/>
      <c r="I5955" s="333"/>
      <c r="J5955" s="82">
        <v>47</v>
      </c>
      <c r="K5955" s="319">
        <v>2</v>
      </c>
    </row>
    <row r="5956" spans="1:11" x14ac:dyDescent="0.3">
      <c r="A5956" s="341">
        <v>43153.602083333331</v>
      </c>
      <c r="B5956" s="355">
        <v>35977.658000000003</v>
      </c>
      <c r="C5956" s="355">
        <f t="shared" si="91"/>
        <v>0.29000000000087311</v>
      </c>
      <c r="D5956" s="420">
        <f t="shared" si="93"/>
        <v>0.14500000000043656</v>
      </c>
      <c r="H5956" s="337"/>
      <c r="I5956" s="333"/>
      <c r="J5956" s="82">
        <v>48</v>
      </c>
      <c r="K5956" s="320">
        <v>3</v>
      </c>
    </row>
    <row r="5957" spans="1:11" x14ac:dyDescent="0.3">
      <c r="A5957" s="341">
        <v>43153.643750000003</v>
      </c>
      <c r="B5957" s="355">
        <v>35977.951000000001</v>
      </c>
      <c r="C5957" s="355">
        <f t="shared" si="91"/>
        <v>0.29299999999784632</v>
      </c>
      <c r="D5957" s="420">
        <f t="shared" si="93"/>
        <v>0.14649999999892316</v>
      </c>
      <c r="H5957" s="337"/>
      <c r="I5957" s="333"/>
      <c r="J5957" s="82">
        <v>49</v>
      </c>
      <c r="K5957" s="321">
        <v>4</v>
      </c>
    </row>
    <row r="5958" spans="1:11" x14ac:dyDescent="0.3">
      <c r="A5958" s="341">
        <v>43153.685416666667</v>
      </c>
      <c r="B5958" s="355">
        <v>35978.250999999997</v>
      </c>
      <c r="C5958" s="355">
        <f t="shared" si="91"/>
        <v>0.29999999999563443</v>
      </c>
      <c r="D5958" s="420">
        <f t="shared" si="93"/>
        <v>0.14999999999781721</v>
      </c>
      <c r="H5958" s="337"/>
      <c r="I5958" s="333"/>
      <c r="J5958" s="82">
        <v>50</v>
      </c>
      <c r="K5958" s="82">
        <v>1</v>
      </c>
    </row>
    <row r="5959" spans="1:11" x14ac:dyDescent="0.3">
      <c r="A5959" s="341">
        <v>43153.727083333331</v>
      </c>
      <c r="B5959" s="355">
        <v>35978.542999999998</v>
      </c>
      <c r="C5959" s="355">
        <f t="shared" si="91"/>
        <v>0.29200000000128057</v>
      </c>
      <c r="D5959" s="420">
        <f t="shared" si="93"/>
        <v>0.14600000000064028</v>
      </c>
      <c r="H5959" s="337"/>
      <c r="I5959" s="333"/>
      <c r="J5959" s="82">
        <v>51</v>
      </c>
      <c r="K5959" s="319">
        <v>2</v>
      </c>
    </row>
    <row r="5960" spans="1:11" x14ac:dyDescent="0.3">
      <c r="A5960" s="341">
        <v>43153.768750000003</v>
      </c>
      <c r="B5960" s="355">
        <v>35978.828000000001</v>
      </c>
      <c r="C5960" s="355">
        <f t="shared" si="91"/>
        <v>0.28500000000349246</v>
      </c>
      <c r="D5960" s="420">
        <f t="shared" si="93"/>
        <v>0.14250000000174623</v>
      </c>
      <c r="H5960" s="337"/>
      <c r="I5960" s="333"/>
      <c r="J5960" s="82">
        <v>52</v>
      </c>
      <c r="K5960" s="320">
        <v>3</v>
      </c>
    </row>
    <row r="5961" spans="1:11" x14ac:dyDescent="0.3">
      <c r="A5961" s="341">
        <v>43153.810416666667</v>
      </c>
      <c r="B5961" s="355">
        <v>35979.122000000003</v>
      </c>
      <c r="C5961" s="355">
        <f t="shared" si="91"/>
        <v>0.29400000000168802</v>
      </c>
      <c r="D5961" s="420">
        <f t="shared" si="93"/>
        <v>0.14700000000084401</v>
      </c>
      <c r="H5961" s="337"/>
      <c r="I5961" s="333"/>
      <c r="J5961" s="82">
        <v>53</v>
      </c>
      <c r="K5961" s="321">
        <v>4</v>
      </c>
    </row>
    <row r="5962" spans="1:11" x14ac:dyDescent="0.3">
      <c r="A5962" s="341">
        <v>43153.852083333331</v>
      </c>
      <c r="B5962" s="355">
        <v>35979.411999999997</v>
      </c>
      <c r="C5962" s="355">
        <f t="shared" si="91"/>
        <v>0.28999999999359716</v>
      </c>
      <c r="D5962" s="420">
        <f t="shared" si="93"/>
        <v>0.14499999999679858</v>
      </c>
      <c r="H5962" s="337"/>
      <c r="I5962" s="333"/>
      <c r="J5962" s="82">
        <v>54</v>
      </c>
      <c r="K5962" s="82">
        <v>1</v>
      </c>
    </row>
    <row r="5963" spans="1:11" x14ac:dyDescent="0.3">
      <c r="A5963" s="341">
        <v>43153.893750000003</v>
      </c>
      <c r="B5963" s="355">
        <v>35979.697</v>
      </c>
      <c r="C5963" s="355">
        <f t="shared" si="91"/>
        <v>0.28500000000349246</v>
      </c>
      <c r="D5963" s="420">
        <f t="shared" si="93"/>
        <v>0.14250000000174623</v>
      </c>
      <c r="H5963" s="337"/>
      <c r="I5963" s="333"/>
      <c r="J5963" s="82">
        <v>55</v>
      </c>
      <c r="K5963" s="319">
        <v>2</v>
      </c>
    </row>
    <row r="5964" spans="1:11" x14ac:dyDescent="0.3">
      <c r="A5964" s="341">
        <v>43153.935416666667</v>
      </c>
      <c r="B5964" s="355">
        <v>35979.982000000004</v>
      </c>
      <c r="C5964" s="355">
        <f t="shared" si="91"/>
        <v>0.28500000000349246</v>
      </c>
      <c r="D5964" s="420">
        <f t="shared" si="93"/>
        <v>0.14250000000174623</v>
      </c>
      <c r="H5964" s="337"/>
      <c r="I5964" s="333"/>
      <c r="J5964" s="82">
        <v>56</v>
      </c>
      <c r="K5964" s="320">
        <v>3</v>
      </c>
    </row>
    <row r="5965" spans="1:11" x14ac:dyDescent="0.3">
      <c r="A5965" s="341">
        <v>43153.977083333331</v>
      </c>
      <c r="B5965" s="355">
        <v>35980.277000000002</v>
      </c>
      <c r="C5965" s="355">
        <f t="shared" si="91"/>
        <v>0.29499999999825377</v>
      </c>
      <c r="D5965" s="420">
        <f t="shared" si="93"/>
        <v>0.14749999999912689</v>
      </c>
      <c r="E5965" s="336">
        <f>SUM(C5942:C5965)*7.4805194805</f>
        <v>52.909714285606107</v>
      </c>
      <c r="F5965" s="324">
        <f>AVERAGE(D5942:D5965)</f>
        <v>0.14735416666674914</v>
      </c>
      <c r="G5965" s="324">
        <f>_xlfn.STDEV.S(D5942:D5965)</f>
        <v>3.3050658304709635E-3</v>
      </c>
      <c r="H5965" s="337"/>
      <c r="I5965" s="333"/>
      <c r="J5965" s="82">
        <v>57</v>
      </c>
      <c r="K5965" s="321">
        <v>4</v>
      </c>
    </row>
    <row r="5966" spans="1:11" x14ac:dyDescent="0.3">
      <c r="A5966" s="341">
        <v>43154.018750000003</v>
      </c>
      <c r="B5966" s="355">
        <v>35980.561999999998</v>
      </c>
      <c r="C5966" s="355">
        <f t="shared" si="91"/>
        <v>0.2849999999962165</v>
      </c>
      <c r="D5966" s="420">
        <f t="shared" si="93"/>
        <v>0.14249999999810825</v>
      </c>
      <c r="H5966" s="337"/>
      <c r="I5966" s="333"/>
      <c r="J5966" s="82">
        <v>58</v>
      </c>
      <c r="K5966" s="82">
        <v>1</v>
      </c>
    </row>
    <row r="5967" spans="1:11" x14ac:dyDescent="0.3">
      <c r="A5967" s="341">
        <v>43154.060416666667</v>
      </c>
      <c r="B5967" s="355">
        <v>35980.851999999999</v>
      </c>
      <c r="C5967" s="355">
        <f t="shared" si="91"/>
        <v>0.29000000000087311</v>
      </c>
      <c r="D5967" s="420">
        <f t="shared" si="93"/>
        <v>0.14500000000043656</v>
      </c>
      <c r="H5967" s="337"/>
      <c r="I5967" s="333"/>
      <c r="J5967" s="82">
        <v>59</v>
      </c>
      <c r="K5967" s="319">
        <v>2</v>
      </c>
    </row>
    <row r="5968" spans="1:11" x14ac:dyDescent="0.3">
      <c r="A5968" s="341">
        <v>43154.102083333331</v>
      </c>
      <c r="B5968" s="355">
        <v>35981.159</v>
      </c>
      <c r="C5968" s="355">
        <f t="shared" si="91"/>
        <v>0.30700000000069849</v>
      </c>
      <c r="D5968" s="420">
        <f t="shared" si="93"/>
        <v>0.15350000000034925</v>
      </c>
      <c r="H5968" s="337"/>
      <c r="I5968" s="333"/>
      <c r="J5968" s="82">
        <v>60</v>
      </c>
      <c r="K5968" s="320">
        <v>3</v>
      </c>
    </row>
    <row r="5969" spans="1:12" x14ac:dyDescent="0.3">
      <c r="A5969" s="341">
        <v>43154.143750000003</v>
      </c>
      <c r="B5969" s="355">
        <v>35981.455000000002</v>
      </c>
      <c r="C5969" s="355">
        <f t="shared" si="91"/>
        <v>0.29600000000209548</v>
      </c>
      <c r="D5969" s="420">
        <f t="shared" si="93"/>
        <v>0.14800000000104774</v>
      </c>
      <c r="H5969" s="337"/>
      <c r="I5969" s="333"/>
      <c r="J5969" s="82">
        <v>61</v>
      </c>
      <c r="K5969" s="321">
        <v>4</v>
      </c>
    </row>
    <row r="5970" spans="1:12" x14ac:dyDescent="0.3">
      <c r="A5970" s="341">
        <v>43154.185416666667</v>
      </c>
      <c r="B5970" s="355">
        <v>35981.741000000002</v>
      </c>
      <c r="C5970" s="355">
        <f t="shared" si="91"/>
        <v>0.28600000000005821</v>
      </c>
      <c r="D5970" s="420">
        <f t="shared" si="93"/>
        <v>0.1430000000000291</v>
      </c>
      <c r="H5970" s="337"/>
      <c r="I5970" s="333"/>
      <c r="J5970" s="82">
        <v>62</v>
      </c>
      <c r="K5970" s="82">
        <v>1</v>
      </c>
    </row>
    <row r="5971" spans="1:12" x14ac:dyDescent="0.3">
      <c r="A5971" s="341">
        <v>43154.227083333331</v>
      </c>
      <c r="B5971" s="355">
        <v>35982.038999999997</v>
      </c>
      <c r="C5971" s="355">
        <f t="shared" si="91"/>
        <v>0.29799999999522697</v>
      </c>
      <c r="D5971" s="420">
        <f t="shared" si="93"/>
        <v>0.14899999999761349</v>
      </c>
      <c r="H5971" s="337"/>
      <c r="I5971" s="333"/>
      <c r="J5971" s="82">
        <v>63</v>
      </c>
      <c r="K5971" s="319">
        <v>2</v>
      </c>
    </row>
    <row r="5972" spans="1:12" x14ac:dyDescent="0.3">
      <c r="A5972" s="341">
        <v>43154.268750000003</v>
      </c>
      <c r="B5972" s="355">
        <v>35982.341999999997</v>
      </c>
      <c r="C5972" s="355">
        <f t="shared" si="91"/>
        <v>0.30299999999988358</v>
      </c>
      <c r="D5972" s="420">
        <f t="shared" si="93"/>
        <v>0.15149999999994179</v>
      </c>
      <c r="H5972" s="337"/>
      <c r="I5972" s="333"/>
      <c r="J5972" s="82">
        <v>64</v>
      </c>
      <c r="K5972" s="320">
        <v>3</v>
      </c>
    </row>
    <row r="5973" spans="1:12" x14ac:dyDescent="0.3">
      <c r="A5973" s="341">
        <v>43154.310416666667</v>
      </c>
      <c r="B5973" s="355">
        <v>35982.639000000003</v>
      </c>
      <c r="C5973" s="355">
        <f t="shared" si="91"/>
        <v>0.29700000000593718</v>
      </c>
      <c r="D5973" s="420">
        <f t="shared" si="93"/>
        <v>0.14850000000296859</v>
      </c>
      <c r="H5973" s="337"/>
      <c r="I5973" s="333"/>
      <c r="J5973" s="82">
        <v>65</v>
      </c>
      <c r="K5973" s="321">
        <v>4</v>
      </c>
    </row>
    <row r="5974" spans="1:12" x14ac:dyDescent="0.3">
      <c r="A5974" s="341">
        <v>43154.352083333331</v>
      </c>
      <c r="B5974" s="355">
        <v>35982.938000000002</v>
      </c>
      <c r="C5974" s="355">
        <f t="shared" si="91"/>
        <v>0.29899999999906868</v>
      </c>
      <c r="D5974" s="420">
        <f t="shared" si="93"/>
        <v>0.14949999999953434</v>
      </c>
      <c r="H5974" s="337"/>
      <c r="I5974" s="333"/>
      <c r="J5974" s="82">
        <v>66</v>
      </c>
      <c r="K5974" s="82">
        <v>1</v>
      </c>
    </row>
    <row r="5975" spans="1:12" x14ac:dyDescent="0.3">
      <c r="A5975" s="341">
        <v>43154.381944444445</v>
      </c>
      <c r="B5975" s="318">
        <v>35983.245000000003</v>
      </c>
      <c r="C5975" s="355">
        <f t="shared" ref="C5975:C6038" si="94">B5975-B5974</f>
        <v>0.30700000000069849</v>
      </c>
      <c r="D5975" s="420">
        <f t="shared" ref="D5975:D6038" si="95">C5975/2</f>
        <v>0.15350000000034925</v>
      </c>
      <c r="H5975" s="337"/>
      <c r="I5975" s="333"/>
      <c r="J5975" s="82">
        <v>1</v>
      </c>
      <c r="K5975" s="319">
        <v>2</v>
      </c>
      <c r="L5975" s="345" t="s">
        <v>313</v>
      </c>
    </row>
    <row r="5976" spans="1:12" x14ac:dyDescent="0.3">
      <c r="A5976" s="341">
        <v>43154.423611111109</v>
      </c>
      <c r="B5976" s="318">
        <v>35983.538999999997</v>
      </c>
      <c r="C5976" s="355">
        <f t="shared" si="94"/>
        <v>0.29399999999441206</v>
      </c>
      <c r="D5976" s="420">
        <f t="shared" si="95"/>
        <v>0.14699999999720603</v>
      </c>
      <c r="H5976" s="337"/>
      <c r="I5976" s="333"/>
      <c r="J5976" s="82">
        <v>2</v>
      </c>
      <c r="K5976" s="320">
        <v>3</v>
      </c>
    </row>
    <row r="5977" spans="1:12" x14ac:dyDescent="0.3">
      <c r="A5977" s="341">
        <v>43154.465277777781</v>
      </c>
      <c r="B5977" s="318">
        <v>35983.828999999998</v>
      </c>
      <c r="C5977" s="355">
        <f t="shared" si="94"/>
        <v>0.29000000000087311</v>
      </c>
      <c r="D5977" s="420">
        <f t="shared" si="95"/>
        <v>0.14500000000043656</v>
      </c>
      <c r="H5977" s="337"/>
      <c r="I5977" s="333"/>
      <c r="J5977" s="82">
        <v>3</v>
      </c>
      <c r="K5977" s="321">
        <v>4</v>
      </c>
    </row>
    <row r="5978" spans="1:12" x14ac:dyDescent="0.3">
      <c r="A5978" s="341">
        <v>43154.506944444445</v>
      </c>
      <c r="B5978" s="318">
        <v>35984.135000000002</v>
      </c>
      <c r="C5978" s="355">
        <f t="shared" si="94"/>
        <v>0.30600000000413274</v>
      </c>
      <c r="D5978" s="420">
        <f t="shared" si="95"/>
        <v>0.15300000000206637</v>
      </c>
      <c r="H5978" s="337"/>
      <c r="I5978" s="333"/>
      <c r="J5978" s="82">
        <v>4</v>
      </c>
      <c r="K5978" s="82">
        <v>1</v>
      </c>
    </row>
    <row r="5979" spans="1:12" x14ac:dyDescent="0.3">
      <c r="A5979" s="341">
        <v>43154.548611111109</v>
      </c>
      <c r="B5979" s="318">
        <v>35984.434999999998</v>
      </c>
      <c r="C5979" s="355">
        <f t="shared" si="94"/>
        <v>0.29999999999563443</v>
      </c>
      <c r="D5979" s="420">
        <f t="shared" si="95"/>
        <v>0.14999999999781721</v>
      </c>
      <c r="H5979" s="337"/>
      <c r="I5979" s="333"/>
      <c r="J5979" s="82">
        <v>5</v>
      </c>
      <c r="K5979" s="319">
        <v>2</v>
      </c>
    </row>
    <row r="5980" spans="1:12" x14ac:dyDescent="0.3">
      <c r="A5980" s="341">
        <v>43154.590277488423</v>
      </c>
      <c r="B5980" s="318">
        <v>35984.722999999998</v>
      </c>
      <c r="C5980" s="355">
        <f t="shared" si="94"/>
        <v>0.28800000000046566</v>
      </c>
      <c r="D5980" s="420">
        <f t="shared" si="95"/>
        <v>0.14400000000023283</v>
      </c>
      <c r="H5980" s="337"/>
      <c r="I5980" s="333"/>
      <c r="J5980" s="82">
        <v>6</v>
      </c>
      <c r="K5980" s="320">
        <v>3</v>
      </c>
    </row>
    <row r="5981" spans="1:12" x14ac:dyDescent="0.3">
      <c r="A5981" s="341">
        <v>43154.631944097222</v>
      </c>
      <c r="B5981" s="318">
        <v>35985.019</v>
      </c>
      <c r="C5981" s="355">
        <f t="shared" si="94"/>
        <v>0.29600000000209548</v>
      </c>
      <c r="D5981" s="420">
        <f t="shared" si="95"/>
        <v>0.14800000000104774</v>
      </c>
      <c r="H5981" s="337"/>
      <c r="I5981" s="333"/>
      <c r="J5981" s="82">
        <v>7</v>
      </c>
      <c r="K5981" s="321">
        <v>4</v>
      </c>
    </row>
    <row r="5982" spans="1:12" x14ac:dyDescent="0.3">
      <c r="A5982" s="341">
        <v>43154.673610706021</v>
      </c>
      <c r="B5982" s="318">
        <v>35985.317000000003</v>
      </c>
      <c r="C5982" s="355">
        <f t="shared" si="94"/>
        <v>0.29800000000250293</v>
      </c>
      <c r="D5982" s="420">
        <f t="shared" si="95"/>
        <v>0.14900000000125146</v>
      </c>
      <c r="H5982" s="337"/>
      <c r="I5982" s="333"/>
      <c r="J5982" s="82">
        <v>8</v>
      </c>
      <c r="K5982" s="82">
        <v>1</v>
      </c>
    </row>
    <row r="5983" spans="1:12" x14ac:dyDescent="0.3">
      <c r="A5983" s="341">
        <v>43154.715277314812</v>
      </c>
      <c r="B5983" s="318">
        <v>35985.608999999997</v>
      </c>
      <c r="C5983" s="355">
        <f t="shared" si="94"/>
        <v>0.29199999999400461</v>
      </c>
      <c r="D5983" s="420">
        <f t="shared" si="95"/>
        <v>0.14599999999700231</v>
      </c>
      <c r="H5983" s="337"/>
      <c r="I5983" s="333"/>
      <c r="J5983" s="82">
        <v>9</v>
      </c>
      <c r="K5983" s="319">
        <v>2</v>
      </c>
    </row>
    <row r="5984" spans="1:12" x14ac:dyDescent="0.3">
      <c r="A5984" s="341">
        <v>43154.75694392361</v>
      </c>
      <c r="B5984" s="318">
        <v>35985.896000000001</v>
      </c>
      <c r="C5984" s="355">
        <f t="shared" si="94"/>
        <v>0.28700000000389991</v>
      </c>
      <c r="D5984" s="420">
        <f t="shared" si="95"/>
        <v>0.14350000000194996</v>
      </c>
      <c r="H5984" s="337"/>
      <c r="I5984" s="333"/>
      <c r="J5984" s="82">
        <v>10</v>
      </c>
      <c r="K5984" s="320">
        <v>3</v>
      </c>
    </row>
    <row r="5985" spans="1:11" x14ac:dyDescent="0.3">
      <c r="A5985" s="341">
        <v>43154.798610532409</v>
      </c>
      <c r="B5985" s="318">
        <v>35986.192999999999</v>
      </c>
      <c r="C5985" s="355">
        <f t="shared" si="94"/>
        <v>0.29699999999866122</v>
      </c>
      <c r="D5985" s="420">
        <f t="shared" si="95"/>
        <v>0.14849999999933061</v>
      </c>
      <c r="H5985" s="337"/>
      <c r="I5985" s="333"/>
      <c r="J5985" s="82">
        <v>11</v>
      </c>
      <c r="K5985" s="321">
        <v>4</v>
      </c>
    </row>
    <row r="5986" spans="1:11" x14ac:dyDescent="0.3">
      <c r="A5986" s="341">
        <v>43154.8402771412</v>
      </c>
      <c r="B5986" s="318">
        <v>35986.480000000003</v>
      </c>
      <c r="C5986" s="355">
        <f t="shared" si="94"/>
        <v>0.28700000000389991</v>
      </c>
      <c r="D5986" s="420">
        <f t="shared" si="95"/>
        <v>0.14350000000194996</v>
      </c>
      <c r="H5986" s="337"/>
      <c r="I5986" s="333"/>
      <c r="J5986" s="82">
        <v>12</v>
      </c>
      <c r="K5986" s="82">
        <v>1</v>
      </c>
    </row>
    <row r="5987" spans="1:11" x14ac:dyDescent="0.3">
      <c r="A5987" s="341">
        <v>43154.881943749999</v>
      </c>
      <c r="B5987" s="318">
        <v>35986.762000000002</v>
      </c>
      <c r="C5987" s="355">
        <f t="shared" si="94"/>
        <v>0.2819999999992433</v>
      </c>
      <c r="D5987" s="420">
        <f t="shared" si="95"/>
        <v>0.14099999999962165</v>
      </c>
      <c r="H5987" s="337"/>
      <c r="I5987" s="333"/>
      <c r="J5987" s="82">
        <v>13</v>
      </c>
      <c r="K5987" s="319">
        <v>2</v>
      </c>
    </row>
    <row r="5988" spans="1:11" x14ac:dyDescent="0.3">
      <c r="A5988" s="341">
        <v>43154.923610358797</v>
      </c>
      <c r="B5988" s="318">
        <v>35987.061000000002</v>
      </c>
      <c r="C5988" s="355">
        <f t="shared" si="94"/>
        <v>0.29899999999906868</v>
      </c>
      <c r="D5988" s="420">
        <f t="shared" si="95"/>
        <v>0.14949999999953434</v>
      </c>
      <c r="H5988" s="337"/>
      <c r="I5988" s="333"/>
      <c r="J5988" s="82">
        <v>14</v>
      </c>
      <c r="K5988" s="320">
        <v>3</v>
      </c>
    </row>
    <row r="5989" spans="1:11" x14ac:dyDescent="0.3">
      <c r="A5989" s="341">
        <v>43154.965276967596</v>
      </c>
      <c r="B5989" s="318">
        <v>35987.358999999997</v>
      </c>
      <c r="C5989" s="355">
        <f t="shared" si="94"/>
        <v>0.29799999999522697</v>
      </c>
      <c r="D5989" s="420">
        <f t="shared" si="95"/>
        <v>0.14899999999761349</v>
      </c>
      <c r="E5989" s="336">
        <f>SUM(C5966:C5989)*7.4805194805</f>
        <v>52.977038960862686</v>
      </c>
      <c r="F5989" s="324">
        <f>AVERAGE(D5966:D5989)</f>
        <v>0.14754166666655996</v>
      </c>
      <c r="G5989" s="324">
        <f>_xlfn.STDEV.S(D5966:D5989)</f>
        <v>3.5414215602105168E-3</v>
      </c>
      <c r="H5989" s="337"/>
      <c r="I5989" s="333"/>
      <c r="J5989" s="82">
        <v>15</v>
      </c>
      <c r="K5989" s="321">
        <v>4</v>
      </c>
    </row>
    <row r="5990" spans="1:11" x14ac:dyDescent="0.3">
      <c r="A5990" s="341">
        <v>43155.006943576387</v>
      </c>
      <c r="B5990" s="318">
        <v>35987.642999999996</v>
      </c>
      <c r="C5990" s="355">
        <f t="shared" si="94"/>
        <v>0.28399999999965075</v>
      </c>
      <c r="D5990" s="420">
        <f t="shared" si="95"/>
        <v>0.14199999999982538</v>
      </c>
      <c r="H5990" s="337"/>
      <c r="I5990" s="333"/>
      <c r="J5990" s="82">
        <v>16</v>
      </c>
      <c r="K5990" s="82">
        <v>1</v>
      </c>
    </row>
    <row r="5991" spans="1:11" x14ac:dyDescent="0.3">
      <c r="A5991" s="341">
        <v>43155.048610185186</v>
      </c>
      <c r="B5991" s="318">
        <v>35987.940999999999</v>
      </c>
      <c r="C5991" s="355">
        <f t="shared" si="94"/>
        <v>0.29800000000250293</v>
      </c>
      <c r="D5991" s="420">
        <f t="shared" si="95"/>
        <v>0.14900000000125146</v>
      </c>
      <c r="H5991" s="337"/>
      <c r="I5991" s="333"/>
      <c r="J5991" s="82">
        <v>17</v>
      </c>
      <c r="K5991" s="319">
        <v>2</v>
      </c>
    </row>
    <row r="5992" spans="1:11" x14ac:dyDescent="0.3">
      <c r="A5992" s="341">
        <v>43155.090276793984</v>
      </c>
      <c r="B5992" s="318">
        <v>35988.245000000003</v>
      </c>
      <c r="C5992" s="355">
        <f t="shared" si="94"/>
        <v>0.30400000000372529</v>
      </c>
      <c r="D5992" s="420">
        <f t="shared" si="95"/>
        <v>0.15200000000186265</v>
      </c>
      <c r="H5992" s="337"/>
      <c r="I5992" s="333"/>
      <c r="J5992" s="82">
        <v>18</v>
      </c>
      <c r="K5992" s="320">
        <v>3</v>
      </c>
    </row>
    <row r="5993" spans="1:11" x14ac:dyDescent="0.3">
      <c r="A5993" s="341">
        <v>43155.131943402776</v>
      </c>
      <c r="B5993" s="318">
        <v>35988.548000000003</v>
      </c>
      <c r="C5993" s="355">
        <f t="shared" si="94"/>
        <v>0.30299999999988358</v>
      </c>
      <c r="D5993" s="420">
        <f t="shared" si="95"/>
        <v>0.15149999999994179</v>
      </c>
      <c r="H5993" s="337"/>
      <c r="I5993" s="333"/>
      <c r="J5993" s="82">
        <v>19</v>
      </c>
      <c r="K5993" s="321">
        <v>4</v>
      </c>
    </row>
    <row r="5994" spans="1:11" x14ac:dyDescent="0.3">
      <c r="A5994" s="341">
        <v>43155.173610011574</v>
      </c>
      <c r="B5994" s="318">
        <v>35988.843000000001</v>
      </c>
      <c r="C5994" s="355">
        <f t="shared" si="94"/>
        <v>0.29499999999825377</v>
      </c>
      <c r="D5994" s="420">
        <f t="shared" si="95"/>
        <v>0.14749999999912689</v>
      </c>
      <c r="H5994" s="337"/>
      <c r="I5994" s="333"/>
      <c r="J5994" s="82">
        <v>20</v>
      </c>
      <c r="K5994" s="82">
        <v>1</v>
      </c>
    </row>
    <row r="5995" spans="1:11" x14ac:dyDescent="0.3">
      <c r="A5995" s="341">
        <v>43155.215276620373</v>
      </c>
      <c r="B5995" s="318">
        <v>35989.152000000002</v>
      </c>
      <c r="C5995" s="355">
        <f t="shared" si="94"/>
        <v>0.30900000000110595</v>
      </c>
      <c r="D5995" s="420">
        <f t="shared" si="95"/>
        <v>0.15450000000055297</v>
      </c>
      <c r="H5995" s="337"/>
      <c r="I5995" s="333"/>
      <c r="J5995" s="82">
        <v>21</v>
      </c>
      <c r="K5995" s="319">
        <v>2</v>
      </c>
    </row>
    <row r="5996" spans="1:11" x14ac:dyDescent="0.3">
      <c r="A5996" s="341">
        <v>43155.256943229164</v>
      </c>
      <c r="B5996" s="318">
        <v>35989.451999999997</v>
      </c>
      <c r="C5996" s="355">
        <f t="shared" si="94"/>
        <v>0.29999999999563443</v>
      </c>
      <c r="D5996" s="420">
        <f t="shared" si="95"/>
        <v>0.14999999999781721</v>
      </c>
      <c r="H5996" s="337"/>
      <c r="I5996" s="333"/>
      <c r="J5996" s="82">
        <v>22</v>
      </c>
      <c r="K5996" s="320">
        <v>3</v>
      </c>
    </row>
    <row r="5997" spans="1:11" x14ac:dyDescent="0.3">
      <c r="A5997" s="341">
        <v>43155.298609837962</v>
      </c>
      <c r="B5997" s="318">
        <v>35989.743000000002</v>
      </c>
      <c r="C5997" s="355">
        <f t="shared" si="94"/>
        <v>0.29100000000471482</v>
      </c>
      <c r="D5997" s="420">
        <f t="shared" si="95"/>
        <v>0.14550000000235741</v>
      </c>
      <c r="H5997" s="337"/>
      <c r="I5997" s="333"/>
      <c r="J5997" s="82">
        <v>23</v>
      </c>
      <c r="K5997" s="321">
        <v>4</v>
      </c>
    </row>
    <row r="5998" spans="1:11" x14ac:dyDescent="0.3">
      <c r="A5998" s="341">
        <v>43155.340276446761</v>
      </c>
      <c r="B5998" s="318">
        <v>35990.048000000003</v>
      </c>
      <c r="C5998" s="355">
        <f t="shared" si="94"/>
        <v>0.30500000000029104</v>
      </c>
      <c r="D5998" s="420">
        <f t="shared" si="95"/>
        <v>0.15250000000014552</v>
      </c>
      <c r="H5998" s="337"/>
      <c r="I5998" s="333"/>
      <c r="J5998" s="82">
        <v>24</v>
      </c>
      <c r="K5998" s="82">
        <v>1</v>
      </c>
    </row>
    <row r="5999" spans="1:11" x14ac:dyDescent="0.3">
      <c r="A5999" s="341">
        <v>43155.381943055552</v>
      </c>
      <c r="B5999" s="318">
        <v>35990.351000000002</v>
      </c>
      <c r="C5999" s="355">
        <f t="shared" si="94"/>
        <v>0.30299999999988358</v>
      </c>
      <c r="D5999" s="420">
        <f t="shared" si="95"/>
        <v>0.15149999999994179</v>
      </c>
      <c r="H5999" s="337"/>
      <c r="I5999" s="333"/>
      <c r="J5999" s="82">
        <v>25</v>
      </c>
      <c r="K5999" s="319">
        <v>2</v>
      </c>
    </row>
    <row r="6000" spans="1:11" x14ac:dyDescent="0.3">
      <c r="A6000" s="341">
        <v>43155.423609664351</v>
      </c>
      <c r="B6000" s="318">
        <v>35990.644999999997</v>
      </c>
      <c r="C6000" s="355">
        <f t="shared" si="94"/>
        <v>0.29399999999441206</v>
      </c>
      <c r="D6000" s="420">
        <f t="shared" si="95"/>
        <v>0.14699999999720603</v>
      </c>
      <c r="H6000" s="337"/>
      <c r="I6000" s="333"/>
      <c r="J6000" s="82">
        <v>26</v>
      </c>
      <c r="K6000" s="320">
        <v>3</v>
      </c>
    </row>
    <row r="6001" spans="1:11" x14ac:dyDescent="0.3">
      <c r="A6001" s="341">
        <v>43155.465276273149</v>
      </c>
      <c r="B6001" s="318">
        <v>35990.932999999997</v>
      </c>
      <c r="C6001" s="355">
        <f t="shared" si="94"/>
        <v>0.28800000000046566</v>
      </c>
      <c r="D6001" s="420">
        <f t="shared" si="95"/>
        <v>0.14400000000023283</v>
      </c>
      <c r="H6001" s="337"/>
      <c r="I6001" s="333"/>
      <c r="J6001" s="82">
        <v>27</v>
      </c>
      <c r="K6001" s="321">
        <v>4</v>
      </c>
    </row>
    <row r="6002" spans="1:11" x14ac:dyDescent="0.3">
      <c r="A6002" s="341">
        <v>43155.506942881948</v>
      </c>
      <c r="B6002" s="318">
        <v>35991.231</v>
      </c>
      <c r="C6002" s="355">
        <f t="shared" si="94"/>
        <v>0.29800000000250293</v>
      </c>
      <c r="D6002" s="420">
        <f t="shared" si="95"/>
        <v>0.14900000000125146</v>
      </c>
      <c r="H6002" s="337"/>
      <c r="I6002" s="333"/>
      <c r="J6002" s="82">
        <v>28</v>
      </c>
      <c r="K6002" s="82">
        <v>1</v>
      </c>
    </row>
    <row r="6003" spans="1:11" x14ac:dyDescent="0.3">
      <c r="A6003" s="341">
        <v>43155.548609490739</v>
      </c>
      <c r="B6003" s="318">
        <v>35991.521000000001</v>
      </c>
      <c r="C6003" s="355">
        <f t="shared" si="94"/>
        <v>0.29000000000087311</v>
      </c>
      <c r="D6003" s="420">
        <f t="shared" si="95"/>
        <v>0.14500000000043656</v>
      </c>
      <c r="H6003" s="337"/>
      <c r="I6003" s="333"/>
      <c r="J6003" s="82">
        <v>29</v>
      </c>
      <c r="K6003" s="319">
        <v>2</v>
      </c>
    </row>
    <row r="6004" spans="1:11" x14ac:dyDescent="0.3">
      <c r="A6004" s="341">
        <v>43155.590276099538</v>
      </c>
      <c r="B6004" s="318">
        <v>35991.805</v>
      </c>
      <c r="C6004" s="355">
        <f t="shared" si="94"/>
        <v>0.28399999999965075</v>
      </c>
      <c r="D6004" s="420">
        <f t="shared" si="95"/>
        <v>0.14199999999982538</v>
      </c>
      <c r="H6004" s="337"/>
      <c r="I6004" s="333"/>
      <c r="J6004" s="82">
        <v>30</v>
      </c>
      <c r="K6004" s="320">
        <v>3</v>
      </c>
    </row>
    <row r="6005" spans="1:11" x14ac:dyDescent="0.3">
      <c r="A6005" s="341">
        <v>43155.631942708336</v>
      </c>
      <c r="B6005" s="318">
        <v>35992.101000000002</v>
      </c>
      <c r="C6005" s="355">
        <f t="shared" si="94"/>
        <v>0.29600000000209548</v>
      </c>
      <c r="D6005" s="420">
        <f t="shared" si="95"/>
        <v>0.14800000000104774</v>
      </c>
      <c r="H6005" s="337"/>
      <c r="I6005" s="333"/>
      <c r="J6005" s="82">
        <v>31</v>
      </c>
      <c r="K6005" s="321">
        <v>4</v>
      </c>
    </row>
    <row r="6006" spans="1:11" x14ac:dyDescent="0.3">
      <c r="A6006" s="341">
        <v>43155.673609317128</v>
      </c>
      <c r="B6006" s="318">
        <v>35992.392</v>
      </c>
      <c r="C6006" s="355">
        <f t="shared" si="94"/>
        <v>0.29099999999743886</v>
      </c>
      <c r="D6006" s="420">
        <f t="shared" si="95"/>
        <v>0.14549999999871943</v>
      </c>
      <c r="H6006" s="337"/>
      <c r="I6006" s="333"/>
      <c r="J6006" s="82">
        <v>32</v>
      </c>
      <c r="K6006" s="82">
        <v>1</v>
      </c>
    </row>
    <row r="6007" spans="1:11" x14ac:dyDescent="0.3">
      <c r="A6007" s="341">
        <v>43155.715275925926</v>
      </c>
      <c r="B6007" s="318">
        <v>35992.673999999999</v>
      </c>
      <c r="C6007" s="355">
        <f t="shared" si="94"/>
        <v>0.2819999999992433</v>
      </c>
      <c r="D6007" s="420">
        <f t="shared" si="95"/>
        <v>0.14099999999962165</v>
      </c>
      <c r="H6007" s="337"/>
      <c r="I6007" s="333"/>
      <c r="J6007" s="82">
        <v>33</v>
      </c>
      <c r="K6007" s="319">
        <v>2</v>
      </c>
    </row>
    <row r="6008" spans="1:11" x14ac:dyDescent="0.3">
      <c r="A6008" s="341">
        <v>43155.756942534725</v>
      </c>
      <c r="B6008" s="318">
        <v>35992.964999999997</v>
      </c>
      <c r="C6008" s="355">
        <f t="shared" si="94"/>
        <v>0.29099999999743886</v>
      </c>
      <c r="D6008" s="420">
        <f t="shared" si="95"/>
        <v>0.14549999999871943</v>
      </c>
      <c r="H6008" s="337"/>
      <c r="I6008" s="333"/>
      <c r="J6008" s="82">
        <v>34</v>
      </c>
      <c r="K6008" s="320">
        <v>3</v>
      </c>
    </row>
    <row r="6009" spans="1:11" x14ac:dyDescent="0.3">
      <c r="A6009" s="341">
        <v>43155.798609143516</v>
      </c>
      <c r="B6009" s="318">
        <v>35993.26</v>
      </c>
      <c r="C6009" s="355">
        <f t="shared" si="94"/>
        <v>0.29500000000552973</v>
      </c>
      <c r="D6009" s="420">
        <f t="shared" si="95"/>
        <v>0.14750000000276486</v>
      </c>
      <c r="H6009" s="337"/>
      <c r="I6009" s="333"/>
      <c r="J6009" s="82">
        <v>35</v>
      </c>
      <c r="K6009" s="321">
        <v>4</v>
      </c>
    </row>
    <row r="6010" spans="1:11" x14ac:dyDescent="0.3">
      <c r="A6010" s="341">
        <v>43155.840275752314</v>
      </c>
      <c r="B6010" s="318">
        <v>35993.548000000003</v>
      </c>
      <c r="C6010" s="355">
        <f t="shared" si="94"/>
        <v>0.28800000000046566</v>
      </c>
      <c r="D6010" s="420">
        <f t="shared" si="95"/>
        <v>0.14400000000023283</v>
      </c>
      <c r="H6010" s="337"/>
      <c r="I6010" s="333"/>
      <c r="J6010" s="82">
        <v>36</v>
      </c>
      <c r="K6010" s="82">
        <v>1</v>
      </c>
    </row>
    <row r="6011" spans="1:11" x14ac:dyDescent="0.3">
      <c r="A6011" s="341">
        <v>43155.881942361113</v>
      </c>
      <c r="B6011" s="318">
        <v>35993.83</v>
      </c>
      <c r="C6011" s="355">
        <f t="shared" si="94"/>
        <v>0.2819999999992433</v>
      </c>
      <c r="D6011" s="420">
        <f t="shared" si="95"/>
        <v>0.14099999999962165</v>
      </c>
      <c r="H6011" s="337"/>
      <c r="I6011" s="333"/>
      <c r="J6011" s="82">
        <v>37</v>
      </c>
      <c r="K6011" s="319">
        <v>2</v>
      </c>
    </row>
    <row r="6012" spans="1:11" x14ac:dyDescent="0.3">
      <c r="A6012" s="341">
        <v>43155.923608969904</v>
      </c>
      <c r="B6012" s="318">
        <v>35994.129000000001</v>
      </c>
      <c r="C6012" s="355">
        <f t="shared" si="94"/>
        <v>0.29899999999906868</v>
      </c>
      <c r="D6012" s="420">
        <f t="shared" si="95"/>
        <v>0.14949999999953434</v>
      </c>
      <c r="H6012" s="337"/>
      <c r="I6012" s="333"/>
      <c r="J6012" s="82">
        <v>38</v>
      </c>
      <c r="K6012" s="320">
        <v>3</v>
      </c>
    </row>
    <row r="6013" spans="1:11" x14ac:dyDescent="0.3">
      <c r="A6013" s="341">
        <v>43155.965275578703</v>
      </c>
      <c r="B6013" s="318">
        <v>35994.417999999998</v>
      </c>
      <c r="C6013" s="355">
        <f t="shared" si="94"/>
        <v>0.28899999999703141</v>
      </c>
      <c r="D6013" s="420">
        <f t="shared" si="95"/>
        <v>0.1444999999985157</v>
      </c>
      <c r="E6013" s="336">
        <f>SUM(C5990:C6013)*7.4805194805</f>
        <v>52.804987012857772</v>
      </c>
      <c r="F6013" s="324">
        <f>AVERAGE(D5990:D6013)</f>
        <v>0.14706250000002305</v>
      </c>
      <c r="G6013" s="324">
        <f>_xlfn.STDEV.S(D5990:D6013)</f>
        <v>3.8087784761113206E-3</v>
      </c>
      <c r="H6013" s="337"/>
      <c r="I6013" s="333"/>
      <c r="J6013" s="82">
        <v>39</v>
      </c>
      <c r="K6013" s="321">
        <v>4</v>
      </c>
    </row>
    <row r="6014" spans="1:11" x14ac:dyDescent="0.3">
      <c r="A6014" s="341">
        <v>43156.006942187501</v>
      </c>
      <c r="B6014" s="318">
        <v>35994.701000000001</v>
      </c>
      <c r="C6014" s="355">
        <f t="shared" si="94"/>
        <v>0.28300000000308501</v>
      </c>
      <c r="D6014" s="420">
        <f t="shared" si="95"/>
        <v>0.1415000000015425</v>
      </c>
      <c r="H6014" s="337"/>
      <c r="I6014" s="333"/>
      <c r="J6014" s="82">
        <v>40</v>
      </c>
      <c r="K6014" s="82">
        <v>1</v>
      </c>
    </row>
    <row r="6015" spans="1:11" x14ac:dyDescent="0.3">
      <c r="A6015" s="341">
        <v>43156.048608796293</v>
      </c>
      <c r="B6015" s="318">
        <v>35994.999000000003</v>
      </c>
      <c r="C6015" s="355">
        <f t="shared" si="94"/>
        <v>0.29800000000250293</v>
      </c>
      <c r="D6015" s="420">
        <f t="shared" si="95"/>
        <v>0.14900000000125146</v>
      </c>
      <c r="H6015" s="337"/>
      <c r="I6015" s="333"/>
      <c r="J6015" s="82">
        <v>41</v>
      </c>
      <c r="K6015" s="319">
        <v>2</v>
      </c>
    </row>
    <row r="6016" spans="1:11" x14ac:dyDescent="0.3">
      <c r="A6016" s="341">
        <v>43156.090275405091</v>
      </c>
      <c r="B6016" s="318">
        <v>35995.300999999999</v>
      </c>
      <c r="C6016" s="355">
        <f t="shared" si="94"/>
        <v>0.30199999999604188</v>
      </c>
      <c r="D6016" s="420">
        <f t="shared" si="95"/>
        <v>0.15099999999802094</v>
      </c>
      <c r="H6016" s="337"/>
      <c r="I6016" s="333"/>
      <c r="J6016" s="82">
        <v>42</v>
      </c>
      <c r="K6016" s="320">
        <v>3</v>
      </c>
    </row>
    <row r="6017" spans="1:11" x14ac:dyDescent="0.3">
      <c r="A6017" s="341">
        <v>43156.13194201389</v>
      </c>
      <c r="B6017" s="318">
        <v>35995.593000000001</v>
      </c>
      <c r="C6017" s="355">
        <f t="shared" si="94"/>
        <v>0.29200000000128057</v>
      </c>
      <c r="D6017" s="420">
        <f t="shared" si="95"/>
        <v>0.14600000000064028</v>
      </c>
      <c r="H6017" s="337"/>
      <c r="I6017" s="333"/>
      <c r="J6017" s="82">
        <v>43</v>
      </c>
      <c r="K6017" s="321">
        <v>4</v>
      </c>
    </row>
    <row r="6018" spans="1:11" x14ac:dyDescent="0.3">
      <c r="A6018" s="341">
        <v>43156.173608622688</v>
      </c>
      <c r="B6018" s="318">
        <v>35995.883000000002</v>
      </c>
      <c r="C6018" s="355">
        <f t="shared" si="94"/>
        <v>0.29000000000087311</v>
      </c>
      <c r="D6018" s="420">
        <f t="shared" si="95"/>
        <v>0.14500000000043656</v>
      </c>
      <c r="H6018" s="337"/>
      <c r="I6018" s="333"/>
      <c r="J6018" s="82">
        <v>44</v>
      </c>
      <c r="K6018" s="82">
        <v>1</v>
      </c>
    </row>
    <row r="6019" spans="1:11" x14ac:dyDescent="0.3">
      <c r="A6019" s="341">
        <v>43156.21527523148</v>
      </c>
      <c r="B6019" s="318">
        <v>35996.190999999999</v>
      </c>
      <c r="C6019" s="355">
        <f t="shared" si="94"/>
        <v>0.30799999999726424</v>
      </c>
      <c r="D6019" s="420">
        <f t="shared" si="95"/>
        <v>0.15399999999863212</v>
      </c>
      <c r="H6019" s="337"/>
      <c r="I6019" s="333"/>
      <c r="J6019" s="82">
        <v>45</v>
      </c>
      <c r="K6019" s="319">
        <v>2</v>
      </c>
    </row>
    <row r="6020" spans="1:11" x14ac:dyDescent="0.3">
      <c r="A6020" s="341">
        <v>43156.256941840278</v>
      </c>
      <c r="B6020" s="318">
        <v>35996.493999999999</v>
      </c>
      <c r="C6020" s="355">
        <f t="shared" si="94"/>
        <v>0.30299999999988358</v>
      </c>
      <c r="D6020" s="420">
        <f t="shared" si="95"/>
        <v>0.15149999999994179</v>
      </c>
      <c r="H6020" s="337"/>
      <c r="I6020" s="333"/>
      <c r="J6020" s="82">
        <v>46</v>
      </c>
      <c r="K6020" s="320">
        <v>3</v>
      </c>
    </row>
    <row r="6021" spans="1:11" x14ac:dyDescent="0.3">
      <c r="A6021" s="341">
        <v>43156.298608449077</v>
      </c>
      <c r="B6021" s="318">
        <v>35996.79</v>
      </c>
      <c r="C6021" s="355">
        <f t="shared" si="94"/>
        <v>0.29600000000209548</v>
      </c>
      <c r="D6021" s="420">
        <f t="shared" si="95"/>
        <v>0.14800000000104774</v>
      </c>
      <c r="H6021" s="337"/>
      <c r="I6021" s="333"/>
      <c r="J6021" s="82">
        <v>47</v>
      </c>
      <c r="K6021" s="321">
        <v>4</v>
      </c>
    </row>
    <row r="6022" spans="1:11" x14ac:dyDescent="0.3">
      <c r="A6022" s="341">
        <v>43156.340275057868</v>
      </c>
      <c r="B6022" s="318">
        <v>35997.099000000002</v>
      </c>
      <c r="C6022" s="355">
        <f t="shared" si="94"/>
        <v>0.30900000000110595</v>
      </c>
      <c r="D6022" s="420">
        <f t="shared" si="95"/>
        <v>0.15450000000055297</v>
      </c>
      <c r="H6022" s="337"/>
      <c r="I6022" s="333"/>
      <c r="J6022" s="82">
        <v>48</v>
      </c>
      <c r="K6022" s="82">
        <v>1</v>
      </c>
    </row>
    <row r="6023" spans="1:11" x14ac:dyDescent="0.3">
      <c r="A6023" s="341">
        <v>43156.381941666667</v>
      </c>
      <c r="B6023" s="318">
        <v>35997.402000000002</v>
      </c>
      <c r="C6023" s="355">
        <f t="shared" si="94"/>
        <v>0.30299999999988358</v>
      </c>
      <c r="D6023" s="420">
        <f t="shared" si="95"/>
        <v>0.15149999999994179</v>
      </c>
      <c r="H6023" s="337"/>
      <c r="I6023" s="333"/>
      <c r="J6023" s="82">
        <v>49</v>
      </c>
      <c r="K6023" s="319">
        <v>2</v>
      </c>
    </row>
    <row r="6024" spans="1:11" x14ac:dyDescent="0.3">
      <c r="A6024" s="341">
        <v>43156.423608275465</v>
      </c>
      <c r="B6024" s="318">
        <v>35997.692999999999</v>
      </c>
      <c r="C6024" s="355">
        <f t="shared" si="94"/>
        <v>0.29099999999743886</v>
      </c>
      <c r="D6024" s="420">
        <f t="shared" si="95"/>
        <v>0.14549999999871943</v>
      </c>
      <c r="H6024" s="337"/>
      <c r="I6024" s="333"/>
      <c r="J6024" s="82">
        <v>50</v>
      </c>
      <c r="K6024" s="320">
        <v>3</v>
      </c>
    </row>
    <row r="6025" spans="1:11" x14ac:dyDescent="0.3">
      <c r="A6025" s="341">
        <v>43156.465274884256</v>
      </c>
      <c r="B6025" s="318">
        <v>35997.991000000002</v>
      </c>
      <c r="C6025" s="355">
        <f t="shared" si="94"/>
        <v>0.29800000000250293</v>
      </c>
      <c r="D6025" s="420">
        <f t="shared" si="95"/>
        <v>0.14900000000125146</v>
      </c>
      <c r="H6025" s="337"/>
      <c r="I6025" s="333"/>
      <c r="J6025" s="82">
        <v>51</v>
      </c>
      <c r="K6025" s="321">
        <v>4</v>
      </c>
    </row>
    <row r="6026" spans="1:11" x14ac:dyDescent="0.3">
      <c r="A6026" s="341">
        <v>43156.506941493055</v>
      </c>
      <c r="B6026" s="318">
        <v>35998.29</v>
      </c>
      <c r="C6026" s="355">
        <f t="shared" si="94"/>
        <v>0.29899999999906868</v>
      </c>
      <c r="D6026" s="420">
        <f t="shared" si="95"/>
        <v>0.14949999999953434</v>
      </c>
      <c r="H6026" s="337"/>
      <c r="I6026" s="333"/>
      <c r="J6026" s="82">
        <v>52</v>
      </c>
      <c r="K6026" s="82">
        <v>1</v>
      </c>
    </row>
    <row r="6027" spans="1:11" x14ac:dyDescent="0.3">
      <c r="A6027" s="341">
        <v>43156.548608101853</v>
      </c>
      <c r="B6027" s="318">
        <v>35998.588000000003</v>
      </c>
      <c r="C6027" s="355">
        <f t="shared" si="94"/>
        <v>0.29800000000250293</v>
      </c>
      <c r="D6027" s="420">
        <f t="shared" si="95"/>
        <v>0.14900000000125146</v>
      </c>
      <c r="H6027" s="337"/>
      <c r="I6027" s="333"/>
      <c r="J6027" s="82">
        <v>53</v>
      </c>
      <c r="K6027" s="319">
        <v>2</v>
      </c>
    </row>
    <row r="6028" spans="1:11" x14ac:dyDescent="0.3">
      <c r="A6028" s="341">
        <v>43156.590274710645</v>
      </c>
      <c r="B6028" s="318">
        <v>35998.872000000003</v>
      </c>
      <c r="C6028" s="355">
        <f t="shared" si="94"/>
        <v>0.28399999999965075</v>
      </c>
      <c r="D6028" s="420">
        <f t="shared" si="95"/>
        <v>0.14199999999982538</v>
      </c>
      <c r="H6028" s="337"/>
      <c r="I6028" s="333"/>
      <c r="J6028" s="82">
        <v>54</v>
      </c>
      <c r="K6028" s="320">
        <v>3</v>
      </c>
    </row>
    <row r="6029" spans="1:11" x14ac:dyDescent="0.3">
      <c r="A6029" s="341">
        <v>43156.631941319443</v>
      </c>
      <c r="B6029" s="318">
        <v>35999.17</v>
      </c>
      <c r="C6029" s="355">
        <f t="shared" si="94"/>
        <v>0.29799999999522697</v>
      </c>
      <c r="D6029" s="420">
        <f t="shared" si="95"/>
        <v>0.14899999999761349</v>
      </c>
      <c r="H6029" s="337"/>
      <c r="I6029" s="333"/>
      <c r="J6029" s="82">
        <v>55</v>
      </c>
      <c r="K6029" s="321">
        <v>4</v>
      </c>
    </row>
    <row r="6030" spans="1:11" x14ac:dyDescent="0.3">
      <c r="A6030" s="341">
        <v>43156.673607928242</v>
      </c>
      <c r="B6030" s="318">
        <v>35999.461000000003</v>
      </c>
      <c r="C6030" s="355">
        <f t="shared" si="94"/>
        <v>0.29100000000471482</v>
      </c>
      <c r="D6030" s="420">
        <f t="shared" si="95"/>
        <v>0.14550000000235741</v>
      </c>
      <c r="H6030" s="337"/>
      <c r="I6030" s="333"/>
      <c r="J6030" s="82">
        <v>56</v>
      </c>
      <c r="K6030" s="82">
        <v>1</v>
      </c>
    </row>
    <row r="6031" spans="1:11" x14ac:dyDescent="0.3">
      <c r="A6031" s="341">
        <v>43156.71527453704</v>
      </c>
      <c r="B6031" s="318">
        <v>35999.741999999998</v>
      </c>
      <c r="C6031" s="355">
        <f t="shared" si="94"/>
        <v>0.28099999999540159</v>
      </c>
      <c r="D6031" s="420">
        <f t="shared" si="95"/>
        <v>0.1404999999977008</v>
      </c>
      <c r="H6031" s="337"/>
      <c r="I6031" s="333"/>
      <c r="J6031" s="82">
        <v>57</v>
      </c>
      <c r="K6031" s="319">
        <v>2</v>
      </c>
    </row>
    <row r="6032" spans="1:11" x14ac:dyDescent="0.3">
      <c r="A6032" s="341">
        <v>43156.756941145832</v>
      </c>
      <c r="B6032" s="318">
        <v>36000.036999999997</v>
      </c>
      <c r="C6032" s="355">
        <f t="shared" si="94"/>
        <v>0.29499999999825377</v>
      </c>
      <c r="D6032" s="420">
        <f t="shared" si="95"/>
        <v>0.14749999999912689</v>
      </c>
      <c r="H6032" s="337"/>
      <c r="I6032" s="333"/>
      <c r="J6032" s="82">
        <v>58</v>
      </c>
      <c r="K6032" s="320">
        <v>3</v>
      </c>
    </row>
    <row r="6033" spans="1:11" x14ac:dyDescent="0.3">
      <c r="A6033" s="341">
        <v>43156.79860775463</v>
      </c>
      <c r="B6033" s="318">
        <v>36000.328999999998</v>
      </c>
      <c r="C6033" s="355">
        <f t="shared" si="94"/>
        <v>0.29200000000128057</v>
      </c>
      <c r="D6033" s="420">
        <f t="shared" si="95"/>
        <v>0.14600000000064028</v>
      </c>
      <c r="H6033" s="337"/>
      <c r="I6033" s="333"/>
      <c r="J6033" s="82">
        <v>59</v>
      </c>
      <c r="K6033" s="321">
        <v>4</v>
      </c>
    </row>
    <row r="6034" spans="1:11" x14ac:dyDescent="0.3">
      <c r="A6034" s="341">
        <v>43156.840274363429</v>
      </c>
      <c r="B6034" s="318">
        <v>36000.612000000001</v>
      </c>
      <c r="C6034" s="355">
        <f t="shared" si="94"/>
        <v>0.28300000000308501</v>
      </c>
      <c r="D6034" s="420">
        <f t="shared" si="95"/>
        <v>0.1415000000015425</v>
      </c>
      <c r="H6034" s="337"/>
      <c r="I6034" s="333"/>
      <c r="J6034" s="82">
        <v>60</v>
      </c>
      <c r="K6034" s="82">
        <v>1</v>
      </c>
    </row>
    <row r="6035" spans="1:11" x14ac:dyDescent="0.3">
      <c r="A6035" s="341">
        <v>43156.88194097222</v>
      </c>
      <c r="B6035" s="318">
        <v>36000.898999999998</v>
      </c>
      <c r="C6035" s="355">
        <f t="shared" si="94"/>
        <v>0.28699999999662396</v>
      </c>
      <c r="D6035" s="420">
        <f t="shared" si="95"/>
        <v>0.14349999999831198</v>
      </c>
      <c r="H6035" s="337"/>
      <c r="I6035" s="333"/>
      <c r="J6035" s="82">
        <v>61</v>
      </c>
      <c r="K6035" s="319">
        <v>2</v>
      </c>
    </row>
    <row r="6036" spans="1:11" x14ac:dyDescent="0.3">
      <c r="A6036" s="341">
        <v>43156.923607581019</v>
      </c>
      <c r="B6036" s="318">
        <v>36001.197999999997</v>
      </c>
      <c r="C6036" s="355">
        <f t="shared" si="94"/>
        <v>0.29899999999906868</v>
      </c>
      <c r="D6036" s="420">
        <f t="shared" si="95"/>
        <v>0.14949999999953434</v>
      </c>
      <c r="H6036" s="337"/>
      <c r="I6036" s="333"/>
      <c r="J6036" s="82">
        <v>62</v>
      </c>
      <c r="K6036" s="320">
        <v>3</v>
      </c>
    </row>
    <row r="6037" spans="1:11" x14ac:dyDescent="0.3">
      <c r="A6037" s="369">
        <v>43156.965274189817</v>
      </c>
      <c r="B6037" s="323">
        <v>36001.487000000001</v>
      </c>
      <c r="C6037" s="356">
        <f t="shared" si="94"/>
        <v>0.28900000000430737</v>
      </c>
      <c r="D6037" s="418">
        <f t="shared" si="95"/>
        <v>0.14450000000215368</v>
      </c>
      <c r="E6037" s="336">
        <f>SUM(C6014:C6037)*7.4805194805</f>
        <v>52.879792207678015</v>
      </c>
      <c r="F6037" s="324">
        <f>AVERAGE(D6014:D6037)</f>
        <v>0.14727083333339883</v>
      </c>
      <c r="G6037" s="324">
        <f>_xlfn.STDEV.S(D6014:D6037)</f>
        <v>3.8813354005054921E-3</v>
      </c>
      <c r="H6037" s="343"/>
      <c r="I6037" s="344">
        <f>AVERAGE(D5883:D6037)</f>
        <v>0.1472218543046456</v>
      </c>
      <c r="J6037" s="82">
        <v>63</v>
      </c>
      <c r="K6037" s="321">
        <v>4</v>
      </c>
    </row>
    <row r="6038" spans="1:11" x14ac:dyDescent="0.3">
      <c r="A6038" s="341">
        <v>43157.006940798608</v>
      </c>
      <c r="B6038" s="318">
        <v>36001.769999999997</v>
      </c>
      <c r="C6038" s="355">
        <f t="shared" si="94"/>
        <v>0.28299999999580905</v>
      </c>
      <c r="D6038" s="420">
        <f t="shared" si="95"/>
        <v>0.14149999999790452</v>
      </c>
      <c r="H6038" s="337"/>
      <c r="I6038" s="333"/>
      <c r="J6038" s="82">
        <v>64</v>
      </c>
      <c r="K6038" s="82">
        <v>1</v>
      </c>
    </row>
    <row r="6039" spans="1:11" x14ac:dyDescent="0.3">
      <c r="A6039" s="341">
        <v>43157.048607407407</v>
      </c>
      <c r="B6039" s="318">
        <v>36002.069000000003</v>
      </c>
      <c r="C6039" s="355">
        <f t="shared" ref="C6039:C6102" si="96">B6039-B6038</f>
        <v>0.29900000000634464</v>
      </c>
      <c r="D6039" s="420">
        <f t="shared" ref="D6039:D6102" si="97">C6039/2</f>
        <v>0.14950000000317232</v>
      </c>
      <c r="H6039" s="337"/>
      <c r="I6039" s="333"/>
      <c r="J6039" s="82">
        <v>65</v>
      </c>
      <c r="K6039" s="319">
        <v>2</v>
      </c>
    </row>
    <row r="6040" spans="1:11" x14ac:dyDescent="0.3">
      <c r="A6040" s="341">
        <v>43157.090274016206</v>
      </c>
      <c r="B6040" s="318">
        <v>36002.368000000002</v>
      </c>
      <c r="C6040" s="355">
        <f t="shared" si="96"/>
        <v>0.29899999999906868</v>
      </c>
      <c r="D6040" s="420">
        <f t="shared" si="97"/>
        <v>0.14949999999953434</v>
      </c>
      <c r="H6040" s="337"/>
      <c r="I6040" s="333"/>
      <c r="J6040" s="82">
        <v>66</v>
      </c>
      <c r="K6040" s="320">
        <v>3</v>
      </c>
    </row>
    <row r="6041" spans="1:11" x14ac:dyDescent="0.3">
      <c r="A6041" s="341">
        <v>43157.131940624997</v>
      </c>
      <c r="B6041" s="318">
        <v>36002.660000000003</v>
      </c>
      <c r="C6041" s="355">
        <f t="shared" si="96"/>
        <v>0.29200000000128057</v>
      </c>
      <c r="D6041" s="420">
        <f t="shared" si="97"/>
        <v>0.14600000000064028</v>
      </c>
      <c r="H6041" s="337"/>
      <c r="I6041" s="333"/>
      <c r="J6041" s="82">
        <v>67</v>
      </c>
      <c r="K6041" s="321">
        <v>4</v>
      </c>
    </row>
    <row r="6042" spans="1:11" x14ac:dyDescent="0.3">
      <c r="A6042" s="341">
        <v>43157.173607233795</v>
      </c>
      <c r="B6042" s="318">
        <v>36002.957999999999</v>
      </c>
      <c r="C6042" s="355">
        <f t="shared" si="96"/>
        <v>0.29799999999522697</v>
      </c>
      <c r="D6042" s="420">
        <f t="shared" si="97"/>
        <v>0.14899999999761349</v>
      </c>
      <c r="H6042" s="337"/>
      <c r="I6042" s="333"/>
      <c r="J6042" s="82">
        <v>68</v>
      </c>
      <c r="K6042" s="82">
        <v>1</v>
      </c>
    </row>
    <row r="6043" spans="1:11" x14ac:dyDescent="0.3">
      <c r="A6043" s="341">
        <v>43157.215273842594</v>
      </c>
      <c r="B6043" s="318">
        <v>36003.264000000003</v>
      </c>
      <c r="C6043" s="355">
        <f t="shared" si="96"/>
        <v>0.30600000000413274</v>
      </c>
      <c r="D6043" s="420">
        <f t="shared" si="97"/>
        <v>0.15300000000206637</v>
      </c>
      <c r="H6043" s="337"/>
      <c r="I6043" s="333"/>
      <c r="J6043" s="82">
        <v>69</v>
      </c>
      <c r="K6043" s="319">
        <v>2</v>
      </c>
    </row>
    <row r="6044" spans="1:11" x14ac:dyDescent="0.3">
      <c r="A6044" s="341">
        <v>43157.256940451392</v>
      </c>
      <c r="B6044" s="318">
        <v>36003.561000000002</v>
      </c>
      <c r="C6044" s="355">
        <f t="shared" si="96"/>
        <v>0.29699999999866122</v>
      </c>
      <c r="D6044" s="420">
        <f t="shared" si="97"/>
        <v>0.14849999999933061</v>
      </c>
      <c r="H6044" s="337"/>
      <c r="I6044" s="333"/>
      <c r="J6044" s="82">
        <v>70</v>
      </c>
      <c r="K6044" s="320">
        <v>3</v>
      </c>
    </row>
    <row r="6045" spans="1:11" x14ac:dyDescent="0.3">
      <c r="A6045" s="341">
        <v>43157.298607060184</v>
      </c>
      <c r="B6045" s="318">
        <v>36003.857000000004</v>
      </c>
      <c r="C6045" s="355">
        <f t="shared" si="96"/>
        <v>0.29600000000209548</v>
      </c>
      <c r="D6045" s="420">
        <f t="shared" si="97"/>
        <v>0.14800000000104774</v>
      </c>
      <c r="H6045" s="337"/>
      <c r="I6045" s="333"/>
      <c r="J6045" s="82">
        <v>71</v>
      </c>
      <c r="K6045" s="321">
        <v>4</v>
      </c>
    </row>
    <row r="6046" spans="1:11" x14ac:dyDescent="0.3">
      <c r="A6046" s="341">
        <v>43157.340273668982</v>
      </c>
      <c r="B6046" s="318">
        <v>36004.163</v>
      </c>
      <c r="C6046" s="355">
        <f t="shared" si="96"/>
        <v>0.30599999999685679</v>
      </c>
      <c r="D6046" s="420">
        <f t="shared" si="97"/>
        <v>0.15299999999842839</v>
      </c>
      <c r="H6046" s="337"/>
      <c r="I6046" s="333"/>
      <c r="J6046" s="82">
        <v>72</v>
      </c>
      <c r="K6046" s="82">
        <v>1</v>
      </c>
    </row>
    <row r="6047" spans="1:11" x14ac:dyDescent="0.3">
      <c r="A6047" s="341">
        <v>43157.381940277781</v>
      </c>
      <c r="B6047" s="318">
        <v>36004.466</v>
      </c>
      <c r="C6047" s="355">
        <f t="shared" si="96"/>
        <v>0.30299999999988358</v>
      </c>
      <c r="D6047" s="420">
        <f t="shared" si="97"/>
        <v>0.15149999999994179</v>
      </c>
      <c r="H6047" s="337"/>
      <c r="I6047" s="333"/>
      <c r="J6047" s="82">
        <v>73</v>
      </c>
      <c r="K6047" s="319">
        <v>2</v>
      </c>
    </row>
    <row r="6048" spans="1:11" x14ac:dyDescent="0.3">
      <c r="A6048" s="341">
        <v>43157.423606886572</v>
      </c>
      <c r="B6048" s="318">
        <v>36004.747000000003</v>
      </c>
      <c r="C6048" s="355">
        <f t="shared" si="96"/>
        <v>0.28100000000267755</v>
      </c>
      <c r="D6048" s="420">
        <f t="shared" si="97"/>
        <v>0.14050000000133878</v>
      </c>
      <c r="H6048" s="337"/>
      <c r="I6048" s="333"/>
      <c r="J6048" s="82">
        <v>74</v>
      </c>
      <c r="K6048" s="320">
        <v>3</v>
      </c>
    </row>
    <row r="6049" spans="1:11" x14ac:dyDescent="0.3">
      <c r="A6049" s="341">
        <v>43157.465273495371</v>
      </c>
      <c r="B6049" s="318">
        <v>36005.044999999998</v>
      </c>
      <c r="C6049" s="355">
        <f t="shared" si="96"/>
        <v>0.29799999999522697</v>
      </c>
      <c r="D6049" s="420">
        <f t="shared" si="97"/>
        <v>0.14899999999761349</v>
      </c>
      <c r="H6049" s="337"/>
      <c r="I6049" s="333"/>
      <c r="J6049" s="82">
        <v>75</v>
      </c>
      <c r="K6049" s="321">
        <v>4</v>
      </c>
    </row>
    <row r="6050" spans="1:11" x14ac:dyDescent="0.3">
      <c r="A6050" s="341">
        <v>43157.506940104169</v>
      </c>
      <c r="B6050" s="318">
        <v>36005.343999999997</v>
      </c>
      <c r="C6050" s="355">
        <f t="shared" si="96"/>
        <v>0.29899999999906868</v>
      </c>
      <c r="D6050" s="420">
        <f t="shared" si="97"/>
        <v>0.14949999999953434</v>
      </c>
      <c r="H6050" s="337"/>
      <c r="I6050" s="333"/>
      <c r="J6050" s="82">
        <v>76</v>
      </c>
      <c r="K6050" s="82">
        <v>1</v>
      </c>
    </row>
    <row r="6051" spans="1:11" x14ac:dyDescent="0.3">
      <c r="A6051" s="341">
        <v>43157.54860671296</v>
      </c>
      <c r="B6051" s="318">
        <v>36005.639000000003</v>
      </c>
      <c r="C6051" s="355">
        <f t="shared" si="96"/>
        <v>0.29500000000552973</v>
      </c>
      <c r="D6051" s="420">
        <f t="shared" si="97"/>
        <v>0.14750000000276486</v>
      </c>
      <c r="H6051" s="337"/>
      <c r="I6051" s="333"/>
      <c r="J6051" s="82">
        <v>77</v>
      </c>
      <c r="K6051" s="319">
        <v>2</v>
      </c>
    </row>
    <row r="6052" spans="1:11" x14ac:dyDescent="0.3">
      <c r="A6052" s="341">
        <v>43157.590273321759</v>
      </c>
      <c r="B6052" s="318">
        <v>36005.930999999997</v>
      </c>
      <c r="C6052" s="355">
        <f t="shared" si="96"/>
        <v>0.29199999999400461</v>
      </c>
      <c r="D6052" s="420">
        <f t="shared" si="97"/>
        <v>0.14599999999700231</v>
      </c>
      <c r="H6052" s="337"/>
      <c r="I6052" s="333"/>
      <c r="J6052" s="82">
        <v>78</v>
      </c>
      <c r="K6052" s="320">
        <v>3</v>
      </c>
    </row>
    <row r="6053" spans="1:11" x14ac:dyDescent="0.3">
      <c r="A6053" s="341">
        <v>43157.631939930558</v>
      </c>
      <c r="B6053" s="318">
        <v>36006.231</v>
      </c>
      <c r="C6053" s="355">
        <f t="shared" si="96"/>
        <v>0.30000000000291038</v>
      </c>
      <c r="D6053" s="420">
        <f t="shared" si="97"/>
        <v>0.15000000000145519</v>
      </c>
      <c r="H6053" s="337"/>
      <c r="I6053" s="333"/>
      <c r="J6053" s="82">
        <v>79</v>
      </c>
      <c r="K6053" s="321">
        <v>4</v>
      </c>
    </row>
    <row r="6054" spans="1:11" x14ac:dyDescent="0.3">
      <c r="A6054" s="341">
        <v>43157.673606539349</v>
      </c>
      <c r="B6054" s="318">
        <v>36006.521999999997</v>
      </c>
      <c r="C6054" s="355">
        <f t="shared" si="96"/>
        <v>0.29099999999743886</v>
      </c>
      <c r="D6054" s="420">
        <f t="shared" si="97"/>
        <v>0.14549999999871943</v>
      </c>
      <c r="H6054" s="337"/>
      <c r="I6054" s="333"/>
      <c r="J6054" s="82">
        <v>80</v>
      </c>
      <c r="K6054" s="82">
        <v>1</v>
      </c>
    </row>
    <row r="6055" spans="1:11" x14ac:dyDescent="0.3">
      <c r="A6055" s="341">
        <v>43157.715273148147</v>
      </c>
      <c r="B6055" s="318">
        <v>36006.809000000001</v>
      </c>
      <c r="C6055" s="355">
        <f t="shared" si="96"/>
        <v>0.28700000000389991</v>
      </c>
      <c r="D6055" s="420">
        <f t="shared" si="97"/>
        <v>0.14350000000194996</v>
      </c>
      <c r="H6055" s="337"/>
      <c r="I6055" s="333"/>
      <c r="J6055" s="82">
        <v>81</v>
      </c>
      <c r="K6055" s="319">
        <v>2</v>
      </c>
    </row>
    <row r="6056" spans="1:11" x14ac:dyDescent="0.3">
      <c r="A6056" s="341">
        <v>43157.756939756946</v>
      </c>
      <c r="B6056" s="318">
        <v>36007.107000000004</v>
      </c>
      <c r="C6056" s="355">
        <f t="shared" si="96"/>
        <v>0.29800000000250293</v>
      </c>
      <c r="D6056" s="420">
        <f t="shared" si="97"/>
        <v>0.14900000000125146</v>
      </c>
      <c r="H6056" s="337"/>
      <c r="I6056" s="333"/>
      <c r="J6056" s="82">
        <v>82</v>
      </c>
      <c r="K6056" s="320">
        <v>3</v>
      </c>
    </row>
    <row r="6057" spans="1:11" x14ac:dyDescent="0.3">
      <c r="A6057" s="341">
        <v>43157.798606365737</v>
      </c>
      <c r="B6057" s="318">
        <v>36007.4</v>
      </c>
      <c r="C6057" s="355">
        <f t="shared" si="96"/>
        <v>0.29299999999784632</v>
      </c>
      <c r="D6057" s="420">
        <f t="shared" si="97"/>
        <v>0.14649999999892316</v>
      </c>
      <c r="H6057" s="337"/>
      <c r="I6057" s="333"/>
      <c r="J6057" s="82">
        <v>83</v>
      </c>
      <c r="K6057" s="321">
        <v>4</v>
      </c>
    </row>
    <row r="6058" spans="1:11" x14ac:dyDescent="0.3">
      <c r="A6058" s="341">
        <v>43157.840272974536</v>
      </c>
      <c r="B6058" s="318">
        <v>36007.680999999997</v>
      </c>
      <c r="C6058" s="355">
        <f t="shared" si="96"/>
        <v>0.28099999999540159</v>
      </c>
      <c r="D6058" s="420">
        <f t="shared" si="97"/>
        <v>0.1404999999977008</v>
      </c>
      <c r="H6058" s="337"/>
      <c r="I6058" s="333"/>
      <c r="J6058" s="82">
        <v>84</v>
      </c>
      <c r="K6058" s="82">
        <v>1</v>
      </c>
    </row>
    <row r="6059" spans="1:11" x14ac:dyDescent="0.3">
      <c r="A6059" s="341">
        <v>43157.881939583334</v>
      </c>
      <c r="B6059" s="318">
        <v>36007.972000000002</v>
      </c>
      <c r="C6059" s="355">
        <f t="shared" si="96"/>
        <v>0.29100000000471482</v>
      </c>
      <c r="D6059" s="420">
        <f t="shared" si="97"/>
        <v>0.14550000000235741</v>
      </c>
      <c r="H6059" s="337"/>
      <c r="I6059" s="333"/>
      <c r="J6059" s="82">
        <v>85</v>
      </c>
      <c r="K6059" s="319">
        <v>2</v>
      </c>
    </row>
    <row r="6060" spans="1:11" x14ac:dyDescent="0.3">
      <c r="A6060" s="341">
        <v>43157.923606192133</v>
      </c>
      <c r="B6060" s="318">
        <v>36008.267999999996</v>
      </c>
      <c r="C6060" s="355">
        <f t="shared" si="96"/>
        <v>0.29599999999481952</v>
      </c>
      <c r="D6060" s="420">
        <f t="shared" si="97"/>
        <v>0.14799999999740976</v>
      </c>
      <c r="H6060" s="337"/>
      <c r="I6060" s="333"/>
      <c r="J6060" s="82">
        <v>86</v>
      </c>
      <c r="K6060" s="320">
        <v>3</v>
      </c>
    </row>
    <row r="6061" spans="1:11" x14ac:dyDescent="0.3">
      <c r="A6061" s="341">
        <v>43157.965272800924</v>
      </c>
      <c r="B6061" s="318">
        <v>36008.559999999998</v>
      </c>
      <c r="C6061" s="355">
        <f t="shared" si="96"/>
        <v>0.29200000000128057</v>
      </c>
      <c r="D6061" s="420">
        <f t="shared" si="97"/>
        <v>0.14600000000064028</v>
      </c>
      <c r="E6061" s="336">
        <f>SUM(C6038:C6061)*7.4805194805</f>
        <v>52.909714285551679</v>
      </c>
      <c r="F6061" s="324">
        <f>AVERAGE(D6038:D6061)</f>
        <v>0.14735416666659754</v>
      </c>
      <c r="G6061" s="324">
        <f>_xlfn.STDEV.S(D6038:D6061)</f>
        <v>3.4150535253721797E-3</v>
      </c>
      <c r="H6061" s="337"/>
      <c r="I6061" s="333"/>
      <c r="J6061" s="82">
        <v>87</v>
      </c>
      <c r="K6061" s="321">
        <v>4</v>
      </c>
    </row>
    <row r="6062" spans="1:11" x14ac:dyDescent="0.3">
      <c r="A6062" s="341">
        <v>43158.006939409723</v>
      </c>
      <c r="B6062" s="318">
        <v>36008.849000000002</v>
      </c>
      <c r="C6062" s="355">
        <f t="shared" si="96"/>
        <v>0.28900000000430737</v>
      </c>
      <c r="D6062" s="420">
        <f t="shared" si="97"/>
        <v>0.14450000000215368</v>
      </c>
      <c r="H6062" s="337"/>
      <c r="I6062" s="333"/>
      <c r="J6062" s="82">
        <v>88</v>
      </c>
      <c r="K6062" s="82">
        <v>1</v>
      </c>
    </row>
    <row r="6063" spans="1:11" x14ac:dyDescent="0.3">
      <c r="A6063" s="341">
        <v>43158.048606018521</v>
      </c>
      <c r="B6063" s="318">
        <v>36009.150999999998</v>
      </c>
      <c r="C6063" s="355">
        <f t="shared" si="96"/>
        <v>0.30199999999604188</v>
      </c>
      <c r="D6063" s="420">
        <f t="shared" si="97"/>
        <v>0.15099999999802094</v>
      </c>
      <c r="H6063" s="337"/>
      <c r="I6063" s="333"/>
      <c r="J6063" s="82">
        <v>89</v>
      </c>
      <c r="K6063" s="319">
        <v>2</v>
      </c>
    </row>
    <row r="6064" spans="1:11" x14ac:dyDescent="0.3">
      <c r="A6064" s="341">
        <v>43158.090272627313</v>
      </c>
      <c r="B6064" s="318">
        <v>36009.447</v>
      </c>
      <c r="C6064" s="355">
        <f t="shared" si="96"/>
        <v>0.29600000000209548</v>
      </c>
      <c r="D6064" s="420">
        <f t="shared" si="97"/>
        <v>0.14800000000104774</v>
      </c>
      <c r="H6064" s="337"/>
      <c r="I6064" s="333"/>
      <c r="J6064" s="82">
        <v>90</v>
      </c>
      <c r="K6064" s="320">
        <v>3</v>
      </c>
    </row>
    <row r="6065" spans="1:12" x14ac:dyDescent="0.3">
      <c r="A6065" s="341">
        <v>43158.131939236111</v>
      </c>
      <c r="B6065" s="318">
        <v>36009.733</v>
      </c>
      <c r="C6065" s="355">
        <f t="shared" si="96"/>
        <v>0.28600000000005821</v>
      </c>
      <c r="D6065" s="420">
        <f t="shared" si="97"/>
        <v>0.1430000000000291</v>
      </c>
      <c r="H6065" s="337"/>
      <c r="I6065" s="333"/>
      <c r="J6065" s="82">
        <v>91</v>
      </c>
      <c r="K6065" s="321">
        <v>4</v>
      </c>
    </row>
    <row r="6066" spans="1:12" x14ac:dyDescent="0.3">
      <c r="A6066" s="341">
        <v>43158.17360584491</v>
      </c>
      <c r="B6066" s="318">
        <v>36010.035000000003</v>
      </c>
      <c r="C6066" s="355">
        <f t="shared" si="96"/>
        <v>0.30200000000331784</v>
      </c>
      <c r="D6066" s="420">
        <f t="shared" si="97"/>
        <v>0.15100000000165892</v>
      </c>
      <c r="H6066" s="337"/>
      <c r="I6066" s="333"/>
      <c r="J6066" s="82">
        <v>92</v>
      </c>
      <c r="K6066" s="82">
        <v>1</v>
      </c>
    </row>
    <row r="6067" spans="1:12" x14ac:dyDescent="0.3">
      <c r="A6067" s="341">
        <v>43158.215272453701</v>
      </c>
      <c r="B6067" s="318">
        <v>36010.339</v>
      </c>
      <c r="C6067" s="355">
        <f t="shared" si="96"/>
        <v>0.30399999999644933</v>
      </c>
      <c r="D6067" s="420">
        <f t="shared" si="97"/>
        <v>0.15199999999822467</v>
      </c>
      <c r="H6067" s="337"/>
      <c r="I6067" s="333"/>
      <c r="J6067" s="82">
        <v>93</v>
      </c>
      <c r="K6067" s="319">
        <v>2</v>
      </c>
    </row>
    <row r="6068" spans="1:12" x14ac:dyDescent="0.3">
      <c r="A6068" s="341">
        <v>43158.256939062499</v>
      </c>
      <c r="B6068" s="318">
        <v>36010.639000000003</v>
      </c>
      <c r="C6068" s="355">
        <f t="shared" si="96"/>
        <v>0.30000000000291038</v>
      </c>
      <c r="D6068" s="420">
        <f t="shared" si="97"/>
        <v>0.15000000000145519</v>
      </c>
      <c r="H6068" s="337"/>
      <c r="I6068" s="333"/>
      <c r="J6068" s="82">
        <v>94</v>
      </c>
      <c r="K6068" s="320">
        <v>3</v>
      </c>
    </row>
    <row r="6069" spans="1:12" x14ac:dyDescent="0.3">
      <c r="A6069" s="341">
        <v>43158.298605671298</v>
      </c>
      <c r="B6069" s="318">
        <v>36010.936999999998</v>
      </c>
      <c r="C6069" s="355">
        <f t="shared" si="96"/>
        <v>0.29799999999522697</v>
      </c>
      <c r="D6069" s="420">
        <f t="shared" si="97"/>
        <v>0.14899999999761349</v>
      </c>
      <c r="H6069" s="337"/>
      <c r="I6069" s="333"/>
      <c r="J6069" s="82">
        <v>95</v>
      </c>
      <c r="K6069" s="321">
        <v>4</v>
      </c>
    </row>
    <row r="6070" spans="1:12" x14ac:dyDescent="0.3">
      <c r="A6070" s="341">
        <v>43158.340272280089</v>
      </c>
      <c r="B6070" s="318">
        <v>36011.241999999998</v>
      </c>
      <c r="C6070" s="355">
        <f t="shared" si="96"/>
        <v>0.30500000000029104</v>
      </c>
      <c r="D6070" s="420">
        <f t="shared" si="97"/>
        <v>0.15250000000014552</v>
      </c>
      <c r="H6070" s="337"/>
      <c r="I6070" s="333"/>
      <c r="J6070" s="82">
        <v>96</v>
      </c>
      <c r="K6070" s="82">
        <v>1</v>
      </c>
    </row>
    <row r="6071" spans="1:12" x14ac:dyDescent="0.3">
      <c r="A6071" s="341">
        <v>43158.379861111112</v>
      </c>
      <c r="B6071" s="318">
        <v>36011.540999999997</v>
      </c>
      <c r="C6071" s="355">
        <f t="shared" si="96"/>
        <v>0.29899999999906868</v>
      </c>
      <c r="D6071" s="420">
        <f t="shared" si="97"/>
        <v>0.14949999999953434</v>
      </c>
      <c r="H6071" s="337"/>
      <c r="I6071" s="333"/>
      <c r="J6071" s="82">
        <v>1</v>
      </c>
      <c r="K6071" s="319">
        <v>2</v>
      </c>
      <c r="L6071" s="345" t="s">
        <v>313</v>
      </c>
    </row>
    <row r="6072" spans="1:12" x14ac:dyDescent="0.3">
      <c r="A6072" s="341">
        <v>43158.421527777777</v>
      </c>
      <c r="B6072" s="318">
        <v>36011.834000000003</v>
      </c>
      <c r="C6072" s="355">
        <f t="shared" si="96"/>
        <v>0.29300000000512227</v>
      </c>
      <c r="D6072" s="420">
        <f t="shared" si="97"/>
        <v>0.14650000000256114</v>
      </c>
      <c r="H6072" s="337"/>
      <c r="I6072" s="333"/>
      <c r="J6072" s="82">
        <v>2</v>
      </c>
      <c r="K6072" s="320">
        <v>3</v>
      </c>
    </row>
    <row r="6073" spans="1:12" x14ac:dyDescent="0.3">
      <c r="A6073" s="341">
        <v>43158.463194444441</v>
      </c>
      <c r="B6073" s="318">
        <v>36012.14</v>
      </c>
      <c r="C6073" s="355">
        <f t="shared" si="96"/>
        <v>0.30599999999685679</v>
      </c>
      <c r="D6073" s="420">
        <f t="shared" si="97"/>
        <v>0.15299999999842839</v>
      </c>
      <c r="H6073" s="337"/>
      <c r="I6073" s="333"/>
      <c r="J6073" s="82">
        <v>3</v>
      </c>
      <c r="K6073" s="321">
        <v>4</v>
      </c>
    </row>
    <row r="6074" spans="1:12" x14ac:dyDescent="0.3">
      <c r="A6074" s="341">
        <v>43158.504861111112</v>
      </c>
      <c r="B6074" s="318">
        <v>36012.438999999998</v>
      </c>
      <c r="C6074" s="355">
        <f t="shared" si="96"/>
        <v>0.29899999999906868</v>
      </c>
      <c r="D6074" s="420">
        <f t="shared" si="97"/>
        <v>0.14949999999953434</v>
      </c>
      <c r="H6074" s="337"/>
      <c r="I6074" s="333"/>
      <c r="J6074" s="82">
        <v>4</v>
      </c>
      <c r="K6074" s="82">
        <v>1</v>
      </c>
    </row>
    <row r="6075" spans="1:12" x14ac:dyDescent="0.3">
      <c r="A6075" s="341">
        <v>43158.546527719911</v>
      </c>
      <c r="B6075" s="318">
        <v>36012.728000000003</v>
      </c>
      <c r="C6075" s="355">
        <f t="shared" si="96"/>
        <v>0.28900000000430737</v>
      </c>
      <c r="D6075" s="420">
        <f t="shared" si="97"/>
        <v>0.14450000000215368</v>
      </c>
      <c r="H6075" s="337"/>
      <c r="I6075" s="333"/>
      <c r="J6075" s="82">
        <v>5</v>
      </c>
      <c r="K6075" s="319">
        <v>2</v>
      </c>
    </row>
    <row r="6076" spans="1:12" x14ac:dyDescent="0.3">
      <c r="A6076" s="341">
        <v>43158.588194386575</v>
      </c>
      <c r="B6076" s="318">
        <v>36013.027999999998</v>
      </c>
      <c r="C6076" s="355">
        <f t="shared" si="96"/>
        <v>0.29999999999563443</v>
      </c>
      <c r="D6076" s="420">
        <f t="shared" si="97"/>
        <v>0.14999999999781721</v>
      </c>
      <c r="H6076" s="337"/>
      <c r="I6076" s="333"/>
      <c r="J6076" s="82">
        <v>6</v>
      </c>
      <c r="K6076" s="320">
        <v>3</v>
      </c>
    </row>
    <row r="6077" spans="1:12" x14ac:dyDescent="0.3">
      <c r="A6077" s="341">
        <v>43158.629861053239</v>
      </c>
      <c r="B6077" s="318">
        <v>36013.328000000001</v>
      </c>
      <c r="C6077" s="355">
        <f t="shared" si="96"/>
        <v>0.30000000000291038</v>
      </c>
      <c r="D6077" s="420">
        <f t="shared" si="97"/>
        <v>0.15000000000145519</v>
      </c>
      <c r="H6077" s="337"/>
      <c r="I6077" s="333"/>
      <c r="J6077" s="82">
        <v>7</v>
      </c>
      <c r="K6077" s="321">
        <v>4</v>
      </c>
    </row>
    <row r="6078" spans="1:12" x14ac:dyDescent="0.3">
      <c r="A6078" s="341">
        <v>43158.671527719911</v>
      </c>
      <c r="B6078" s="318">
        <v>36013.620999999999</v>
      </c>
      <c r="C6078" s="355">
        <f t="shared" si="96"/>
        <v>0.29299999999784632</v>
      </c>
      <c r="D6078" s="420">
        <f t="shared" si="97"/>
        <v>0.14649999999892316</v>
      </c>
      <c r="H6078" s="337"/>
      <c r="I6078" s="333"/>
      <c r="J6078" s="82">
        <v>8</v>
      </c>
      <c r="K6078" s="82">
        <v>1</v>
      </c>
    </row>
    <row r="6079" spans="1:12" x14ac:dyDescent="0.3">
      <c r="A6079" s="341">
        <v>43158.713194386575</v>
      </c>
      <c r="B6079" s="318">
        <v>36013.911999999997</v>
      </c>
      <c r="C6079" s="355">
        <f t="shared" si="96"/>
        <v>0.29099999999743886</v>
      </c>
      <c r="D6079" s="420">
        <f t="shared" si="97"/>
        <v>0.14549999999871943</v>
      </c>
      <c r="H6079" s="337"/>
      <c r="I6079" s="333"/>
      <c r="J6079" s="82">
        <v>9</v>
      </c>
      <c r="K6079" s="319">
        <v>2</v>
      </c>
    </row>
    <row r="6080" spans="1:12" x14ac:dyDescent="0.3">
      <c r="A6080" s="341">
        <v>43158.754861053239</v>
      </c>
      <c r="B6080" s="318">
        <v>36014.211000000003</v>
      </c>
      <c r="C6080" s="355">
        <f t="shared" si="96"/>
        <v>0.29900000000634464</v>
      </c>
      <c r="D6080" s="420">
        <f t="shared" si="97"/>
        <v>0.14950000000317232</v>
      </c>
      <c r="H6080" s="337"/>
      <c r="I6080" s="333"/>
      <c r="J6080" s="82">
        <v>10</v>
      </c>
      <c r="K6080" s="320">
        <v>3</v>
      </c>
    </row>
    <row r="6081" spans="1:11" x14ac:dyDescent="0.3">
      <c r="A6081" s="341">
        <v>43158.796527719911</v>
      </c>
      <c r="B6081" s="318">
        <v>36014.5</v>
      </c>
      <c r="C6081" s="355">
        <f t="shared" si="96"/>
        <v>0.28899999999703141</v>
      </c>
      <c r="D6081" s="420">
        <f t="shared" si="97"/>
        <v>0.1444999999985157</v>
      </c>
      <c r="H6081" s="337"/>
      <c r="I6081" s="333"/>
      <c r="J6081" s="82">
        <v>11</v>
      </c>
      <c r="K6081" s="321">
        <v>4</v>
      </c>
    </row>
    <row r="6082" spans="1:11" x14ac:dyDescent="0.3">
      <c r="A6082" s="341">
        <v>43158.838194386575</v>
      </c>
      <c r="B6082" s="318">
        <v>36014.781000000003</v>
      </c>
      <c r="C6082" s="355">
        <f t="shared" si="96"/>
        <v>0.28100000000267755</v>
      </c>
      <c r="D6082" s="420">
        <f t="shared" si="97"/>
        <v>0.14050000000133878</v>
      </c>
      <c r="H6082" s="337"/>
      <c r="I6082" s="333"/>
      <c r="J6082" s="82">
        <v>12</v>
      </c>
      <c r="K6082" s="82">
        <v>1</v>
      </c>
    </row>
    <row r="6083" spans="1:11" x14ac:dyDescent="0.3">
      <c r="A6083" s="341">
        <v>43158.879861053239</v>
      </c>
      <c r="B6083" s="318">
        <v>36015.078000000001</v>
      </c>
      <c r="C6083" s="355">
        <f t="shared" si="96"/>
        <v>0.29699999999866122</v>
      </c>
      <c r="D6083" s="420">
        <f t="shared" si="97"/>
        <v>0.14849999999933061</v>
      </c>
      <c r="H6083" s="337"/>
      <c r="I6083" s="333"/>
      <c r="J6083" s="82">
        <v>13</v>
      </c>
      <c r="K6083" s="319">
        <v>2</v>
      </c>
    </row>
    <row r="6084" spans="1:11" x14ac:dyDescent="0.3">
      <c r="A6084" s="341">
        <v>43158.921527719911</v>
      </c>
      <c r="B6084" s="318">
        <v>36015.368999999999</v>
      </c>
      <c r="C6084" s="355">
        <f t="shared" si="96"/>
        <v>0.29099999999743886</v>
      </c>
      <c r="D6084" s="420">
        <f t="shared" si="97"/>
        <v>0.14549999999871943</v>
      </c>
      <c r="H6084" s="337"/>
      <c r="I6084" s="333"/>
      <c r="J6084" s="82">
        <v>14</v>
      </c>
      <c r="K6084" s="320">
        <v>3</v>
      </c>
    </row>
    <row r="6085" spans="1:11" x14ac:dyDescent="0.3">
      <c r="A6085" s="341">
        <v>43158.963194386575</v>
      </c>
      <c r="B6085" s="318">
        <v>36015.652000000002</v>
      </c>
      <c r="C6085" s="355">
        <f t="shared" si="96"/>
        <v>0.28300000000308501</v>
      </c>
      <c r="D6085" s="420">
        <f t="shared" si="97"/>
        <v>0.1415000000015425</v>
      </c>
      <c r="E6085" s="336">
        <f>SUM(C6062:C6085)*7.4805194805</f>
        <v>53.051844155737349</v>
      </c>
      <c r="F6085" s="324">
        <f>AVERAGE(D6062:D6085)</f>
        <v>0.14775000000008731</v>
      </c>
      <c r="G6085" s="324">
        <f>_xlfn.STDEV.S(D6062:D6085)</f>
        <v>3.4578203735557418E-3</v>
      </c>
      <c r="H6085" s="337"/>
      <c r="I6085" s="333"/>
      <c r="J6085" s="82">
        <v>15</v>
      </c>
      <c r="K6085" s="321">
        <v>4</v>
      </c>
    </row>
    <row r="6086" spans="1:11" x14ac:dyDescent="0.3">
      <c r="A6086" s="341">
        <v>43159.004861053239</v>
      </c>
      <c r="B6086" s="318">
        <v>36015.938000000002</v>
      </c>
      <c r="C6086" s="355">
        <f t="shared" si="96"/>
        <v>0.28600000000005821</v>
      </c>
      <c r="D6086" s="420">
        <f t="shared" si="97"/>
        <v>0.1430000000000291</v>
      </c>
      <c r="H6086" s="337"/>
      <c r="I6086" s="333"/>
      <c r="J6086" s="82">
        <v>16</v>
      </c>
      <c r="K6086" s="82">
        <v>1</v>
      </c>
    </row>
    <row r="6087" spans="1:11" x14ac:dyDescent="0.3">
      <c r="A6087" s="341">
        <v>43159.046527719911</v>
      </c>
      <c r="B6087" s="318">
        <v>36016.241000000002</v>
      </c>
      <c r="C6087" s="355">
        <f t="shared" si="96"/>
        <v>0.30299999999988358</v>
      </c>
      <c r="D6087" s="420">
        <f t="shared" si="97"/>
        <v>0.15149999999994179</v>
      </c>
      <c r="H6087" s="337"/>
      <c r="I6087" s="333"/>
      <c r="J6087" s="82">
        <v>17</v>
      </c>
      <c r="K6087" s="319">
        <v>2</v>
      </c>
    </row>
    <row r="6088" spans="1:11" x14ac:dyDescent="0.3">
      <c r="A6088" s="341">
        <v>43159.088194386575</v>
      </c>
      <c r="B6088" s="318">
        <v>36016.536999999997</v>
      </c>
      <c r="C6088" s="355">
        <f t="shared" si="96"/>
        <v>0.29599999999481952</v>
      </c>
      <c r="D6088" s="420">
        <f t="shared" si="97"/>
        <v>0.14799999999740976</v>
      </c>
      <c r="H6088" s="337"/>
      <c r="I6088" s="333"/>
      <c r="J6088" s="82">
        <v>18</v>
      </c>
      <c r="K6088" s="320">
        <v>3</v>
      </c>
    </row>
    <row r="6089" spans="1:11" x14ac:dyDescent="0.3">
      <c r="A6089" s="341">
        <v>43159.129861053239</v>
      </c>
      <c r="B6089" s="318">
        <v>36016.828000000001</v>
      </c>
      <c r="C6089" s="355">
        <f t="shared" si="96"/>
        <v>0.29100000000471482</v>
      </c>
      <c r="D6089" s="420">
        <f t="shared" si="97"/>
        <v>0.14550000000235741</v>
      </c>
      <c r="H6089" s="337"/>
      <c r="I6089" s="333"/>
      <c r="J6089" s="82">
        <v>19</v>
      </c>
      <c r="K6089" s="321">
        <v>4</v>
      </c>
    </row>
    <row r="6090" spans="1:11" x14ac:dyDescent="0.3">
      <c r="A6090" s="341">
        <v>43159.171527719911</v>
      </c>
      <c r="B6090" s="318">
        <v>36017.131999999998</v>
      </c>
      <c r="C6090" s="355">
        <f t="shared" si="96"/>
        <v>0.30399999999644933</v>
      </c>
      <c r="D6090" s="420">
        <f t="shared" si="97"/>
        <v>0.15199999999822467</v>
      </c>
      <c r="H6090" s="337"/>
      <c r="I6090" s="333"/>
      <c r="J6090" s="82">
        <v>20</v>
      </c>
      <c r="K6090" s="82">
        <v>1</v>
      </c>
    </row>
    <row r="6091" spans="1:11" x14ac:dyDescent="0.3">
      <c r="A6091" s="341">
        <v>43159.213194386575</v>
      </c>
      <c r="B6091" s="318">
        <v>36017.432000000001</v>
      </c>
      <c r="C6091" s="355">
        <f t="shared" si="96"/>
        <v>0.30000000000291038</v>
      </c>
      <c r="D6091" s="420">
        <f t="shared" si="97"/>
        <v>0.15000000000145519</v>
      </c>
      <c r="H6091" s="337"/>
      <c r="I6091" s="333"/>
      <c r="J6091" s="82">
        <v>21</v>
      </c>
      <c r="K6091" s="319">
        <v>2</v>
      </c>
    </row>
    <row r="6092" spans="1:11" x14ac:dyDescent="0.3">
      <c r="A6092" s="341">
        <v>43159.254861053239</v>
      </c>
      <c r="B6092" s="318">
        <v>36017.726999999999</v>
      </c>
      <c r="C6092" s="355">
        <f t="shared" si="96"/>
        <v>0.29499999999825377</v>
      </c>
      <c r="D6092" s="420">
        <f t="shared" si="97"/>
        <v>0.14749999999912689</v>
      </c>
      <c r="H6092" s="337"/>
      <c r="I6092" s="333"/>
      <c r="J6092" s="82">
        <v>22</v>
      </c>
      <c r="K6092" s="320">
        <v>3</v>
      </c>
    </row>
    <row r="6093" spans="1:11" x14ac:dyDescent="0.3">
      <c r="A6093" s="341">
        <v>43159.296527719911</v>
      </c>
      <c r="B6093" s="318">
        <v>36018.03</v>
      </c>
      <c r="C6093" s="355">
        <f t="shared" si="96"/>
        <v>0.30299999999988358</v>
      </c>
      <c r="D6093" s="420">
        <f t="shared" si="97"/>
        <v>0.15149999999994179</v>
      </c>
      <c r="H6093" s="337"/>
      <c r="I6093" s="333"/>
      <c r="J6093" s="82">
        <v>23</v>
      </c>
      <c r="K6093" s="321">
        <v>4</v>
      </c>
    </row>
    <row r="6094" spans="1:11" x14ac:dyDescent="0.3">
      <c r="A6094" s="341">
        <v>43159.338194386575</v>
      </c>
      <c r="B6094" s="318">
        <v>36018.336000000003</v>
      </c>
      <c r="C6094" s="355">
        <f t="shared" si="96"/>
        <v>0.30600000000413274</v>
      </c>
      <c r="D6094" s="420">
        <f t="shared" si="97"/>
        <v>0.15300000000206637</v>
      </c>
      <c r="H6094" s="337"/>
      <c r="I6094" s="333"/>
      <c r="J6094" s="82">
        <v>24</v>
      </c>
      <c r="K6094" s="82">
        <v>1</v>
      </c>
    </row>
    <row r="6095" spans="1:11" x14ac:dyDescent="0.3">
      <c r="A6095" s="341">
        <v>43159.379861053239</v>
      </c>
      <c r="B6095" s="318">
        <v>36018.635000000002</v>
      </c>
      <c r="C6095" s="355">
        <f t="shared" si="96"/>
        <v>0.29899999999906868</v>
      </c>
      <c r="D6095" s="420">
        <f t="shared" si="97"/>
        <v>0.14949999999953434</v>
      </c>
      <c r="H6095" s="337"/>
      <c r="I6095" s="333"/>
      <c r="J6095" s="82">
        <v>25</v>
      </c>
      <c r="K6095" s="319">
        <v>2</v>
      </c>
    </row>
    <row r="6096" spans="1:11" x14ac:dyDescent="0.3">
      <c r="A6096" s="341">
        <v>43159.421527719911</v>
      </c>
      <c r="B6096" s="318">
        <v>36018.930999999997</v>
      </c>
      <c r="C6096" s="355">
        <f t="shared" si="96"/>
        <v>0.29599999999481952</v>
      </c>
      <c r="D6096" s="420">
        <f t="shared" si="97"/>
        <v>0.14799999999740976</v>
      </c>
      <c r="H6096" s="337"/>
      <c r="I6096" s="333"/>
      <c r="J6096" s="82">
        <v>26</v>
      </c>
      <c r="K6096" s="320">
        <v>3</v>
      </c>
    </row>
    <row r="6097" spans="1:11" x14ac:dyDescent="0.3">
      <c r="A6097" s="341">
        <v>43159.463194386575</v>
      </c>
      <c r="B6097" s="318">
        <v>36019.233999999997</v>
      </c>
      <c r="C6097" s="355">
        <f t="shared" si="96"/>
        <v>0.30299999999988358</v>
      </c>
      <c r="D6097" s="420">
        <f t="shared" si="97"/>
        <v>0.15149999999994179</v>
      </c>
      <c r="H6097" s="337"/>
      <c r="I6097" s="333"/>
      <c r="J6097" s="82">
        <v>27</v>
      </c>
      <c r="K6097" s="321">
        <v>4</v>
      </c>
    </row>
    <row r="6098" spans="1:11" x14ac:dyDescent="0.3">
      <c r="A6098" s="341">
        <v>43159.504861053239</v>
      </c>
      <c r="B6098" s="318">
        <v>36019.531000000003</v>
      </c>
      <c r="C6098" s="355">
        <f t="shared" si="96"/>
        <v>0.29700000000593718</v>
      </c>
      <c r="D6098" s="420">
        <f t="shared" si="97"/>
        <v>0.14850000000296859</v>
      </c>
      <c r="H6098" s="337"/>
      <c r="I6098" s="333"/>
      <c r="J6098" s="82">
        <v>28</v>
      </c>
      <c r="K6098" s="82">
        <v>1</v>
      </c>
    </row>
    <row r="6099" spans="1:11" x14ac:dyDescent="0.3">
      <c r="A6099" s="341">
        <v>43159.546527719911</v>
      </c>
      <c r="B6099" s="318">
        <v>36019.824999999997</v>
      </c>
      <c r="C6099" s="355">
        <f t="shared" si="96"/>
        <v>0.29399999999441206</v>
      </c>
      <c r="D6099" s="420">
        <f t="shared" si="97"/>
        <v>0.14699999999720603</v>
      </c>
      <c r="H6099" s="337"/>
      <c r="I6099" s="333"/>
      <c r="J6099" s="82">
        <v>29</v>
      </c>
      <c r="K6099" s="319">
        <v>2</v>
      </c>
    </row>
    <row r="6100" spans="1:11" x14ac:dyDescent="0.3">
      <c r="A6100" s="341">
        <v>43159.588194386575</v>
      </c>
      <c r="B6100" s="318">
        <v>36020.122000000003</v>
      </c>
      <c r="C6100" s="355">
        <f t="shared" si="96"/>
        <v>0.29700000000593718</v>
      </c>
      <c r="D6100" s="420">
        <f t="shared" si="97"/>
        <v>0.14850000000296859</v>
      </c>
      <c r="H6100" s="337"/>
      <c r="I6100" s="333"/>
      <c r="J6100" s="82">
        <v>30</v>
      </c>
      <c r="K6100" s="320">
        <v>3</v>
      </c>
    </row>
    <row r="6101" spans="1:11" x14ac:dyDescent="0.3">
      <c r="A6101" s="341">
        <v>43159.629861053239</v>
      </c>
      <c r="B6101" s="318">
        <v>36020.415999999997</v>
      </c>
      <c r="C6101" s="355">
        <f t="shared" si="96"/>
        <v>0.29399999999441206</v>
      </c>
      <c r="D6101" s="420">
        <f t="shared" si="97"/>
        <v>0.14699999999720603</v>
      </c>
      <c r="H6101" s="337"/>
      <c r="I6101" s="333"/>
      <c r="J6101" s="82">
        <v>31</v>
      </c>
      <c r="K6101" s="321">
        <v>4</v>
      </c>
    </row>
    <row r="6102" spans="1:11" x14ac:dyDescent="0.3">
      <c r="A6102" s="341">
        <v>43159.671527719911</v>
      </c>
      <c r="B6102" s="318">
        <v>36020.699999999997</v>
      </c>
      <c r="C6102" s="355">
        <f t="shared" si="96"/>
        <v>0.28399999999965075</v>
      </c>
      <c r="D6102" s="420">
        <f t="shared" si="97"/>
        <v>0.14199999999982538</v>
      </c>
      <c r="H6102" s="337"/>
      <c r="I6102" s="333"/>
      <c r="J6102" s="82">
        <v>32</v>
      </c>
      <c r="K6102" s="82">
        <v>1</v>
      </c>
    </row>
    <row r="6103" spans="1:11" x14ac:dyDescent="0.3">
      <c r="A6103" s="341">
        <v>43159.713194386575</v>
      </c>
      <c r="B6103" s="318">
        <v>36020.995999999999</v>
      </c>
      <c r="C6103" s="355">
        <f t="shared" ref="C6103:C6200" si="98">B6103-B6102</f>
        <v>0.29600000000209548</v>
      </c>
      <c r="D6103" s="420">
        <f t="shared" ref="D6103:D6300" si="99">C6103/2</f>
        <v>0.14800000000104774</v>
      </c>
      <c r="H6103" s="337"/>
      <c r="I6103" s="333"/>
      <c r="J6103" s="82">
        <v>33</v>
      </c>
      <c r="K6103" s="319">
        <v>2</v>
      </c>
    </row>
    <row r="6104" spans="1:11" x14ac:dyDescent="0.3">
      <c r="A6104" s="341">
        <v>43159.754861053239</v>
      </c>
      <c r="B6104" s="318">
        <v>36021.292000000001</v>
      </c>
      <c r="C6104" s="355">
        <f t="shared" si="98"/>
        <v>0.29600000000209548</v>
      </c>
      <c r="D6104" s="420">
        <f t="shared" si="99"/>
        <v>0.14800000000104774</v>
      </c>
      <c r="H6104" s="337"/>
      <c r="I6104" s="333"/>
      <c r="J6104" s="82">
        <v>34</v>
      </c>
      <c r="K6104" s="320">
        <v>3</v>
      </c>
    </row>
    <row r="6105" spans="1:11" x14ac:dyDescent="0.3">
      <c r="A6105" s="341">
        <v>43159.796527719911</v>
      </c>
      <c r="B6105" s="318">
        <v>36021.578000000001</v>
      </c>
      <c r="C6105" s="355">
        <f t="shared" si="98"/>
        <v>0.28600000000005821</v>
      </c>
      <c r="D6105" s="420">
        <f t="shared" si="99"/>
        <v>0.1430000000000291</v>
      </c>
      <c r="H6105" s="337"/>
      <c r="I6105" s="333"/>
      <c r="J6105" s="82">
        <v>35</v>
      </c>
      <c r="K6105" s="321">
        <v>4</v>
      </c>
    </row>
    <row r="6106" spans="1:11" x14ac:dyDescent="0.3">
      <c r="A6106" s="341">
        <v>43159.838194386575</v>
      </c>
      <c r="B6106" s="318">
        <v>36021.851999999999</v>
      </c>
      <c r="C6106" s="355">
        <f t="shared" si="98"/>
        <v>0.27399999999761349</v>
      </c>
      <c r="D6106" s="420">
        <f t="shared" si="99"/>
        <v>0.13699999999880674</v>
      </c>
      <c r="H6106" s="337"/>
      <c r="I6106" s="333"/>
      <c r="J6106" s="82">
        <v>36</v>
      </c>
      <c r="K6106" s="82">
        <v>1</v>
      </c>
    </row>
    <row r="6107" spans="1:11" x14ac:dyDescent="0.3">
      <c r="A6107" s="341">
        <v>43159.879861053239</v>
      </c>
      <c r="B6107" s="318">
        <v>36022.148000000001</v>
      </c>
      <c r="C6107" s="355">
        <f t="shared" si="98"/>
        <v>0.29600000000209548</v>
      </c>
      <c r="D6107" s="420">
        <f t="shared" si="99"/>
        <v>0.14800000000104774</v>
      </c>
      <c r="H6107" s="337"/>
      <c r="I6107" s="333"/>
      <c r="J6107" s="82">
        <v>37</v>
      </c>
      <c r="K6107" s="319">
        <v>2</v>
      </c>
    </row>
    <row r="6108" spans="1:11" x14ac:dyDescent="0.3">
      <c r="A6108" s="341">
        <v>43159.921527719911</v>
      </c>
      <c r="B6108" s="318">
        <v>36022.438000000002</v>
      </c>
      <c r="C6108" s="355">
        <f t="shared" si="98"/>
        <v>0.29000000000087311</v>
      </c>
      <c r="D6108" s="420">
        <f t="shared" si="99"/>
        <v>0.14500000000043656</v>
      </c>
      <c r="H6108" s="337"/>
      <c r="I6108" s="333"/>
      <c r="J6108" s="82">
        <v>38</v>
      </c>
      <c r="K6108" s="320">
        <v>3</v>
      </c>
    </row>
    <row r="6109" spans="1:11" x14ac:dyDescent="0.3">
      <c r="A6109" s="341">
        <v>43159.963194386575</v>
      </c>
      <c r="B6109" s="318">
        <v>36022.720000000001</v>
      </c>
      <c r="C6109" s="355">
        <f t="shared" si="98"/>
        <v>0.2819999999992433</v>
      </c>
      <c r="D6109" s="420">
        <f t="shared" si="99"/>
        <v>0.14099999999962165</v>
      </c>
      <c r="E6109" s="336">
        <f>SUM(C6086:C6109)*7.4805194805</f>
        <v>52.872311688168772</v>
      </c>
      <c r="F6109" s="324">
        <f>AVERAGE(D6086:D6109)</f>
        <v>0.14724999999998545</v>
      </c>
      <c r="G6109" s="324">
        <f>_xlfn.STDEV.S(D6086:D6109)</f>
        <v>3.8701758192045579E-3</v>
      </c>
      <c r="H6109" s="337"/>
      <c r="I6109" s="333"/>
      <c r="J6109" s="82">
        <v>39</v>
      </c>
      <c r="K6109" s="321">
        <v>4</v>
      </c>
    </row>
    <row r="6110" spans="1:11" x14ac:dyDescent="0.3">
      <c r="A6110" s="341">
        <v>43160.004861053239</v>
      </c>
      <c r="B6110" s="318">
        <v>36023.010999999999</v>
      </c>
      <c r="C6110" s="355">
        <f t="shared" si="98"/>
        <v>0.29099999999743886</v>
      </c>
      <c r="D6110" s="420">
        <f t="shared" si="99"/>
        <v>0.14549999999871943</v>
      </c>
      <c r="H6110" s="337"/>
      <c r="I6110" s="333"/>
      <c r="J6110" s="82">
        <v>40</v>
      </c>
      <c r="K6110" s="82">
        <v>1</v>
      </c>
    </row>
    <row r="6111" spans="1:11" x14ac:dyDescent="0.3">
      <c r="A6111" s="341">
        <v>43160.046527719911</v>
      </c>
      <c r="B6111" s="318">
        <v>36023.307999999997</v>
      </c>
      <c r="C6111" s="355">
        <f t="shared" si="98"/>
        <v>0.29699999999866122</v>
      </c>
      <c r="D6111" s="420">
        <f t="shared" si="99"/>
        <v>0.14849999999933061</v>
      </c>
      <c r="H6111" s="337"/>
      <c r="I6111" s="333"/>
      <c r="J6111" s="82">
        <v>41</v>
      </c>
      <c r="K6111" s="319">
        <v>2</v>
      </c>
    </row>
    <row r="6112" spans="1:11" x14ac:dyDescent="0.3">
      <c r="A6112" s="341">
        <v>43160.088194386575</v>
      </c>
      <c r="B6112" s="318">
        <v>36023.597999999998</v>
      </c>
      <c r="C6112" s="355">
        <f t="shared" si="98"/>
        <v>0.29000000000087311</v>
      </c>
      <c r="D6112" s="420">
        <f t="shared" si="99"/>
        <v>0.14500000000043656</v>
      </c>
      <c r="H6112" s="337"/>
      <c r="I6112" s="333"/>
      <c r="J6112" s="82">
        <v>42</v>
      </c>
      <c r="K6112" s="320">
        <v>3</v>
      </c>
    </row>
    <row r="6113" spans="1:11" x14ac:dyDescent="0.3">
      <c r="A6113" s="341">
        <v>43160.129861053239</v>
      </c>
      <c r="B6113" s="318">
        <v>36023.887000000002</v>
      </c>
      <c r="C6113" s="355">
        <f t="shared" si="98"/>
        <v>0.28900000000430737</v>
      </c>
      <c r="D6113" s="420">
        <f t="shared" si="99"/>
        <v>0.14450000000215368</v>
      </c>
      <c r="H6113" s="337"/>
      <c r="I6113" s="333"/>
      <c r="J6113" s="82">
        <v>43</v>
      </c>
      <c r="K6113" s="321">
        <v>4</v>
      </c>
    </row>
    <row r="6114" spans="1:11" x14ac:dyDescent="0.3">
      <c r="A6114" s="341">
        <v>43160.171527719911</v>
      </c>
      <c r="B6114" s="318">
        <v>36024.192000000003</v>
      </c>
      <c r="C6114" s="355">
        <f t="shared" si="98"/>
        <v>0.30500000000029104</v>
      </c>
      <c r="D6114" s="420">
        <f t="shared" si="99"/>
        <v>0.15250000000014552</v>
      </c>
      <c r="H6114" s="337"/>
      <c r="I6114" s="333"/>
      <c r="J6114" s="82">
        <v>44</v>
      </c>
      <c r="K6114" s="82">
        <v>1</v>
      </c>
    </row>
    <row r="6115" spans="1:11" x14ac:dyDescent="0.3">
      <c r="A6115" s="341">
        <v>43160.213194386575</v>
      </c>
      <c r="B6115" s="318">
        <v>36024.49</v>
      </c>
      <c r="C6115" s="355">
        <f t="shared" si="98"/>
        <v>0.29799999999522697</v>
      </c>
      <c r="D6115" s="420">
        <f t="shared" si="99"/>
        <v>0.14899999999761349</v>
      </c>
      <c r="H6115" s="337"/>
      <c r="I6115" s="333"/>
      <c r="J6115" s="82">
        <v>45</v>
      </c>
      <c r="K6115" s="319">
        <v>2</v>
      </c>
    </row>
    <row r="6116" spans="1:11" x14ac:dyDescent="0.3">
      <c r="A6116" s="341">
        <v>43160.254861053239</v>
      </c>
      <c r="B6116" s="318">
        <v>36024.781000000003</v>
      </c>
      <c r="C6116" s="355">
        <f t="shared" si="98"/>
        <v>0.29100000000471482</v>
      </c>
      <c r="D6116" s="420">
        <f t="shared" si="99"/>
        <v>0.14550000000235741</v>
      </c>
      <c r="H6116" s="337"/>
      <c r="I6116" s="333"/>
      <c r="J6116" s="82">
        <v>46</v>
      </c>
      <c r="K6116" s="320">
        <v>3</v>
      </c>
    </row>
    <row r="6117" spans="1:11" x14ac:dyDescent="0.3">
      <c r="A6117" s="341">
        <v>43160.296527719911</v>
      </c>
      <c r="B6117" s="318">
        <v>36025.080999999998</v>
      </c>
      <c r="C6117" s="355">
        <f t="shared" si="98"/>
        <v>0.29999999999563443</v>
      </c>
      <c r="D6117" s="420">
        <f t="shared" si="99"/>
        <v>0.14999999999781721</v>
      </c>
      <c r="H6117" s="337"/>
      <c r="I6117" s="333"/>
      <c r="J6117" s="82">
        <v>47</v>
      </c>
      <c r="K6117" s="321">
        <v>4</v>
      </c>
    </row>
    <row r="6118" spans="1:11" x14ac:dyDescent="0.3">
      <c r="A6118" s="341">
        <v>43160.338194386575</v>
      </c>
      <c r="B6118" s="318">
        <v>36025.381999999998</v>
      </c>
      <c r="C6118" s="355">
        <f t="shared" si="98"/>
        <v>0.30099999999947613</v>
      </c>
      <c r="D6118" s="420">
        <f t="shared" si="99"/>
        <v>0.15049999999973807</v>
      </c>
      <c r="H6118" s="337"/>
      <c r="I6118" s="333"/>
      <c r="J6118" s="82">
        <v>48</v>
      </c>
      <c r="K6118" s="82">
        <v>1</v>
      </c>
    </row>
    <row r="6119" spans="1:11" x14ac:dyDescent="0.3">
      <c r="A6119" s="341">
        <v>43160.379861053239</v>
      </c>
      <c r="B6119" s="318">
        <v>36025.677000000003</v>
      </c>
      <c r="C6119" s="355">
        <f t="shared" si="98"/>
        <v>0.29500000000552973</v>
      </c>
      <c r="D6119" s="420">
        <f t="shared" si="99"/>
        <v>0.14750000000276486</v>
      </c>
      <c r="H6119" s="337"/>
      <c r="I6119" s="333"/>
      <c r="J6119" s="82">
        <v>49</v>
      </c>
      <c r="K6119" s="319">
        <v>2</v>
      </c>
    </row>
    <row r="6120" spans="1:11" x14ac:dyDescent="0.3">
      <c r="A6120" s="341">
        <v>43160.421527719911</v>
      </c>
      <c r="B6120" s="318">
        <v>36025.972000000002</v>
      </c>
      <c r="C6120" s="355">
        <f t="shared" si="98"/>
        <v>0.29499999999825377</v>
      </c>
      <c r="D6120" s="420">
        <f t="shared" si="99"/>
        <v>0.14749999999912689</v>
      </c>
      <c r="H6120" s="337"/>
      <c r="I6120" s="333"/>
      <c r="J6120" s="82">
        <v>50</v>
      </c>
      <c r="K6120" s="320">
        <v>3</v>
      </c>
    </row>
    <row r="6121" spans="1:11" x14ac:dyDescent="0.3">
      <c r="A6121" s="341">
        <v>43160.463194386575</v>
      </c>
      <c r="B6121" s="318">
        <v>36026.271000000001</v>
      </c>
      <c r="C6121" s="355">
        <f t="shared" si="98"/>
        <v>0.29899999999906868</v>
      </c>
      <c r="D6121" s="420">
        <f t="shared" si="99"/>
        <v>0.14949999999953434</v>
      </c>
      <c r="H6121" s="337"/>
      <c r="I6121" s="333"/>
      <c r="J6121" s="82">
        <v>51</v>
      </c>
      <c r="K6121" s="321">
        <v>4</v>
      </c>
    </row>
    <row r="6122" spans="1:11" x14ac:dyDescent="0.3">
      <c r="A6122" s="341">
        <v>43160.504861053239</v>
      </c>
      <c r="B6122" s="318">
        <v>36026.561999999998</v>
      </c>
      <c r="C6122" s="355">
        <f t="shared" si="98"/>
        <v>0.29099999999743886</v>
      </c>
      <c r="D6122" s="420">
        <f t="shared" si="99"/>
        <v>0.14549999999871943</v>
      </c>
      <c r="H6122" s="337"/>
      <c r="I6122" s="333"/>
      <c r="J6122" s="82">
        <v>52</v>
      </c>
      <c r="K6122" s="82">
        <v>1</v>
      </c>
    </row>
    <row r="6123" spans="1:11" x14ac:dyDescent="0.3">
      <c r="A6123" s="341">
        <v>43160.546527719911</v>
      </c>
      <c r="B6123" s="318">
        <v>36026.851000000002</v>
      </c>
      <c r="C6123" s="355">
        <f t="shared" si="98"/>
        <v>0.28900000000430737</v>
      </c>
      <c r="D6123" s="420">
        <f t="shared" si="99"/>
        <v>0.14450000000215368</v>
      </c>
      <c r="H6123" s="337"/>
      <c r="I6123" s="333"/>
      <c r="J6123" s="82">
        <v>53</v>
      </c>
      <c r="K6123" s="319">
        <v>2</v>
      </c>
    </row>
    <row r="6124" spans="1:11" x14ac:dyDescent="0.3">
      <c r="A6124" s="341">
        <v>43160.588194386575</v>
      </c>
      <c r="B6124" s="318">
        <v>36027.150999999998</v>
      </c>
      <c r="C6124" s="355">
        <f t="shared" si="98"/>
        <v>0.29999999999563443</v>
      </c>
      <c r="D6124" s="420">
        <f t="shared" si="99"/>
        <v>0.14999999999781721</v>
      </c>
      <c r="H6124" s="337"/>
      <c r="I6124" s="333"/>
      <c r="J6124" s="82">
        <v>54</v>
      </c>
      <c r="K6124" s="320">
        <v>3</v>
      </c>
    </row>
    <row r="6125" spans="1:11" x14ac:dyDescent="0.3">
      <c r="A6125" s="341">
        <v>43160.629861053239</v>
      </c>
      <c r="B6125" s="318">
        <v>36027.445</v>
      </c>
      <c r="C6125" s="355">
        <f t="shared" si="98"/>
        <v>0.29400000000168802</v>
      </c>
      <c r="D6125" s="420">
        <f t="shared" si="99"/>
        <v>0.14700000000084401</v>
      </c>
      <c r="H6125" s="337"/>
      <c r="I6125" s="333"/>
      <c r="J6125" s="82">
        <v>55</v>
      </c>
      <c r="K6125" s="321">
        <v>4</v>
      </c>
    </row>
    <row r="6126" spans="1:11" x14ac:dyDescent="0.3">
      <c r="A6126" s="341">
        <v>43160.671527719911</v>
      </c>
      <c r="B6126" s="318">
        <v>36027.726999999999</v>
      </c>
      <c r="C6126" s="355">
        <f t="shared" si="98"/>
        <v>0.2819999999992433</v>
      </c>
      <c r="D6126" s="420">
        <f t="shared" si="99"/>
        <v>0.14099999999962165</v>
      </c>
      <c r="H6126" s="337"/>
      <c r="I6126" s="333"/>
      <c r="J6126" s="82">
        <v>56</v>
      </c>
      <c r="K6126" s="82">
        <v>1</v>
      </c>
    </row>
    <row r="6127" spans="1:11" x14ac:dyDescent="0.3">
      <c r="A6127" s="341">
        <v>43160.713194386575</v>
      </c>
      <c r="B6127" s="318">
        <v>36028.019</v>
      </c>
      <c r="C6127" s="355">
        <f t="shared" si="98"/>
        <v>0.29200000000128057</v>
      </c>
      <c r="D6127" s="420">
        <f t="shared" si="99"/>
        <v>0.14600000000064028</v>
      </c>
      <c r="H6127" s="337"/>
      <c r="I6127" s="333"/>
      <c r="J6127" s="82">
        <v>57</v>
      </c>
      <c r="K6127" s="319">
        <v>2</v>
      </c>
    </row>
    <row r="6128" spans="1:11" x14ac:dyDescent="0.3">
      <c r="A6128" s="341">
        <v>43160.754861053239</v>
      </c>
      <c r="B6128" s="318">
        <v>36028.311000000002</v>
      </c>
      <c r="C6128" s="355">
        <f t="shared" si="98"/>
        <v>0.29200000000128057</v>
      </c>
      <c r="D6128" s="420">
        <f t="shared" si="99"/>
        <v>0.14600000000064028</v>
      </c>
      <c r="H6128" s="337"/>
      <c r="I6128" s="333"/>
      <c r="J6128" s="82">
        <v>58</v>
      </c>
      <c r="K6128" s="320">
        <v>3</v>
      </c>
    </row>
    <row r="6129" spans="1:11" x14ac:dyDescent="0.3">
      <c r="A6129" s="341">
        <v>43160.796527719911</v>
      </c>
      <c r="B6129" s="318">
        <v>36028.599000000002</v>
      </c>
      <c r="C6129" s="355">
        <f t="shared" si="98"/>
        <v>0.28800000000046566</v>
      </c>
      <c r="D6129" s="420">
        <f t="shared" si="99"/>
        <v>0.14400000000023283</v>
      </c>
      <c r="H6129" s="337"/>
      <c r="I6129" s="333"/>
      <c r="J6129" s="82">
        <v>59</v>
      </c>
      <c r="K6129" s="321">
        <v>4</v>
      </c>
    </row>
    <row r="6130" spans="1:11" x14ac:dyDescent="0.3">
      <c r="A6130" s="341">
        <v>43160.838194386575</v>
      </c>
      <c r="B6130" s="318">
        <v>36028.881000000001</v>
      </c>
      <c r="C6130" s="355">
        <f t="shared" si="98"/>
        <v>0.2819999999992433</v>
      </c>
      <c r="D6130" s="420">
        <f t="shared" si="99"/>
        <v>0.14099999999962165</v>
      </c>
      <c r="H6130" s="337"/>
      <c r="I6130" s="333"/>
      <c r="J6130" s="82">
        <v>60</v>
      </c>
      <c r="K6130" s="82">
        <v>1</v>
      </c>
    </row>
    <row r="6131" spans="1:11" x14ac:dyDescent="0.3">
      <c r="A6131" s="341">
        <v>43160.879861053239</v>
      </c>
      <c r="B6131" s="318">
        <v>36029.177000000003</v>
      </c>
      <c r="C6131" s="355">
        <f t="shared" si="98"/>
        <v>0.29600000000209548</v>
      </c>
      <c r="D6131" s="420">
        <f t="shared" si="99"/>
        <v>0.14800000000104774</v>
      </c>
      <c r="H6131" s="337"/>
      <c r="I6131" s="333"/>
      <c r="J6131" s="82">
        <v>61</v>
      </c>
      <c r="K6131" s="319">
        <v>2</v>
      </c>
    </row>
    <row r="6132" spans="1:11" x14ac:dyDescent="0.3">
      <c r="A6132" s="341">
        <v>43160.921527719911</v>
      </c>
      <c r="B6132" s="318">
        <v>36029.462</v>
      </c>
      <c r="C6132" s="355">
        <f t="shared" si="98"/>
        <v>0.2849999999962165</v>
      </c>
      <c r="D6132" s="420">
        <f t="shared" si="99"/>
        <v>0.14249999999810825</v>
      </c>
      <c r="H6132" s="337"/>
      <c r="I6132" s="333"/>
      <c r="J6132" s="82">
        <v>62</v>
      </c>
      <c r="K6132" s="320">
        <v>3</v>
      </c>
    </row>
    <row r="6133" spans="1:11" x14ac:dyDescent="0.3">
      <c r="A6133" s="341">
        <v>43160.963194386575</v>
      </c>
      <c r="B6133" s="318">
        <v>36029.739000000001</v>
      </c>
      <c r="C6133" s="355">
        <f t="shared" si="98"/>
        <v>0.27700000000186265</v>
      </c>
      <c r="D6133" s="420">
        <f t="shared" si="99"/>
        <v>0.13850000000093132</v>
      </c>
      <c r="E6133" s="336">
        <f>SUM(C6110:C6133)*7.4805194805</f>
        <v>52.505766233631242</v>
      </c>
      <c r="F6133" s="324">
        <f>AVERAGE(D6110:D6133)</f>
        <v>0.14622916666667152</v>
      </c>
      <c r="G6133" s="324">
        <f>_xlfn.STDEV.S(D6110:D6133)</f>
        <v>3.3556544316100442E-3</v>
      </c>
      <c r="H6133" s="337"/>
      <c r="I6133" s="333"/>
      <c r="J6133" s="82">
        <v>63</v>
      </c>
      <c r="K6133" s="321">
        <v>4</v>
      </c>
    </row>
    <row r="6134" spans="1:11" x14ac:dyDescent="0.3">
      <c r="A6134" s="341">
        <v>43161.004861053239</v>
      </c>
      <c r="B6134" s="318">
        <v>36030.03</v>
      </c>
      <c r="C6134" s="355">
        <f t="shared" si="98"/>
        <v>0.29099999999743886</v>
      </c>
      <c r="D6134" s="420">
        <f t="shared" si="99"/>
        <v>0.14549999999871943</v>
      </c>
      <c r="H6134" s="337"/>
      <c r="I6134" s="333"/>
      <c r="J6134" s="82">
        <v>64</v>
      </c>
      <c r="K6134" s="82">
        <v>1</v>
      </c>
    </row>
    <row r="6135" spans="1:11" x14ac:dyDescent="0.3">
      <c r="A6135" s="341">
        <v>43161.046527719911</v>
      </c>
      <c r="B6135" s="318">
        <v>36030.328999999998</v>
      </c>
      <c r="C6135" s="355">
        <f t="shared" si="98"/>
        <v>0.29899999999906868</v>
      </c>
      <c r="D6135" s="420">
        <f t="shared" si="99"/>
        <v>0.14949999999953434</v>
      </c>
      <c r="H6135" s="337"/>
      <c r="I6135" s="333"/>
      <c r="J6135" s="82">
        <v>65</v>
      </c>
      <c r="K6135" s="319">
        <v>2</v>
      </c>
    </row>
    <row r="6136" spans="1:11" x14ac:dyDescent="0.3">
      <c r="A6136" s="341">
        <v>43161.088194386575</v>
      </c>
      <c r="B6136" s="318">
        <v>36030.620999999999</v>
      </c>
      <c r="C6136" s="355">
        <f t="shared" si="98"/>
        <v>0.29200000000128057</v>
      </c>
      <c r="D6136" s="420">
        <f t="shared" si="99"/>
        <v>0.14600000000064028</v>
      </c>
      <c r="H6136" s="337"/>
      <c r="I6136" s="333"/>
      <c r="J6136" s="82">
        <v>66</v>
      </c>
      <c r="K6136" s="320">
        <v>3</v>
      </c>
    </row>
    <row r="6137" spans="1:11" x14ac:dyDescent="0.3">
      <c r="A6137" s="341">
        <v>43161.129861053239</v>
      </c>
      <c r="B6137" s="318">
        <v>36030.910000000003</v>
      </c>
      <c r="C6137" s="355">
        <f t="shared" si="98"/>
        <v>0.28900000000430737</v>
      </c>
      <c r="D6137" s="420">
        <f t="shared" si="99"/>
        <v>0.14450000000215368</v>
      </c>
      <c r="H6137" s="337"/>
      <c r="I6137" s="333"/>
      <c r="J6137" s="82">
        <v>67</v>
      </c>
      <c r="K6137" s="321">
        <v>4</v>
      </c>
    </row>
    <row r="6138" spans="1:11" x14ac:dyDescent="0.3">
      <c r="A6138" s="341">
        <v>43161.171527719911</v>
      </c>
      <c r="B6138" s="318">
        <v>36031.211000000003</v>
      </c>
      <c r="C6138" s="355">
        <f t="shared" si="98"/>
        <v>0.30099999999947613</v>
      </c>
      <c r="D6138" s="420">
        <f t="shared" si="99"/>
        <v>0.15049999999973807</v>
      </c>
      <c r="H6138" s="337"/>
      <c r="I6138" s="333"/>
      <c r="J6138" s="82">
        <v>68</v>
      </c>
      <c r="K6138" s="82">
        <v>1</v>
      </c>
    </row>
    <row r="6139" spans="1:11" x14ac:dyDescent="0.3">
      <c r="A6139" s="341">
        <v>43161.213194386575</v>
      </c>
      <c r="B6139" s="318">
        <v>36031.508000000002</v>
      </c>
      <c r="C6139" s="355">
        <f t="shared" si="98"/>
        <v>0.29699999999866122</v>
      </c>
      <c r="D6139" s="420">
        <f t="shared" si="99"/>
        <v>0.14849999999933061</v>
      </c>
      <c r="H6139" s="337"/>
      <c r="I6139" s="333"/>
      <c r="J6139" s="82">
        <v>69</v>
      </c>
      <c r="K6139" s="319">
        <v>2</v>
      </c>
    </row>
    <row r="6140" spans="1:11" x14ac:dyDescent="0.3">
      <c r="A6140" s="341">
        <v>43161.254861053239</v>
      </c>
      <c r="B6140" s="318">
        <v>36031.800999999999</v>
      </c>
      <c r="C6140" s="355">
        <f t="shared" si="98"/>
        <v>0.29299999999784632</v>
      </c>
      <c r="D6140" s="420">
        <f t="shared" si="99"/>
        <v>0.14649999999892316</v>
      </c>
      <c r="H6140" s="337"/>
      <c r="I6140" s="333"/>
      <c r="J6140" s="82">
        <v>70</v>
      </c>
      <c r="K6140" s="320">
        <v>3</v>
      </c>
    </row>
    <row r="6141" spans="1:11" x14ac:dyDescent="0.3">
      <c r="A6141" s="341">
        <v>43161.296527719911</v>
      </c>
      <c r="B6141" s="318">
        <v>36032.103000000003</v>
      </c>
      <c r="C6141" s="355">
        <f t="shared" si="98"/>
        <v>0.30200000000331784</v>
      </c>
      <c r="D6141" s="420">
        <f t="shared" si="99"/>
        <v>0.15100000000165892</v>
      </c>
      <c r="H6141" s="337"/>
      <c r="I6141" s="333"/>
      <c r="J6141" s="82">
        <v>71</v>
      </c>
      <c r="K6141" s="321">
        <v>4</v>
      </c>
    </row>
    <row r="6142" spans="1:11" x14ac:dyDescent="0.3">
      <c r="A6142" s="341">
        <v>43161.338194386575</v>
      </c>
      <c r="B6142" s="318">
        <v>36032.402999999998</v>
      </c>
      <c r="C6142" s="355">
        <f t="shared" si="98"/>
        <v>0.29999999999563443</v>
      </c>
      <c r="D6142" s="420">
        <f t="shared" si="99"/>
        <v>0.14999999999781721</v>
      </c>
      <c r="H6142" s="337"/>
      <c r="I6142" s="333"/>
      <c r="J6142" s="82">
        <v>72</v>
      </c>
      <c r="K6142" s="82">
        <v>1</v>
      </c>
    </row>
    <row r="6143" spans="1:11" x14ac:dyDescent="0.3">
      <c r="A6143" s="341">
        <v>43161.379861053239</v>
      </c>
      <c r="B6143" s="318">
        <v>36032.692000000003</v>
      </c>
      <c r="C6143" s="355">
        <f t="shared" si="98"/>
        <v>0.28900000000430737</v>
      </c>
      <c r="D6143" s="420">
        <f t="shared" si="99"/>
        <v>0.14450000000215368</v>
      </c>
      <c r="H6143" s="337"/>
      <c r="I6143" s="333"/>
      <c r="J6143" s="82">
        <v>73</v>
      </c>
      <c r="K6143" s="319">
        <v>2</v>
      </c>
    </row>
    <row r="6144" spans="1:11" x14ac:dyDescent="0.3">
      <c r="A6144" s="341">
        <v>43161.421527719911</v>
      </c>
      <c r="B6144" s="318">
        <v>36032.985999999997</v>
      </c>
      <c r="C6144" s="355">
        <f t="shared" si="98"/>
        <v>0.29399999999441206</v>
      </c>
      <c r="D6144" s="420">
        <f t="shared" si="99"/>
        <v>0.14699999999720603</v>
      </c>
      <c r="H6144" s="337"/>
      <c r="I6144" s="333"/>
      <c r="J6144" s="82">
        <v>74</v>
      </c>
      <c r="K6144" s="320">
        <v>3</v>
      </c>
    </row>
    <row r="6145" spans="1:11" x14ac:dyDescent="0.3">
      <c r="A6145" s="341">
        <v>43161.463194386575</v>
      </c>
      <c r="B6145" s="318">
        <v>36033.283000000003</v>
      </c>
      <c r="C6145" s="355">
        <f t="shared" si="98"/>
        <v>0.29700000000593718</v>
      </c>
      <c r="D6145" s="420">
        <f t="shared" si="99"/>
        <v>0.14850000000296859</v>
      </c>
      <c r="H6145" s="337"/>
      <c r="I6145" s="333"/>
      <c r="J6145" s="82">
        <v>75</v>
      </c>
      <c r="K6145" s="321">
        <v>4</v>
      </c>
    </row>
    <row r="6146" spans="1:11" x14ac:dyDescent="0.3">
      <c r="A6146" s="341">
        <v>43161.504861053239</v>
      </c>
      <c r="B6146" s="318">
        <v>36033.58</v>
      </c>
      <c r="C6146" s="355">
        <f t="shared" si="98"/>
        <v>0.29699999999866122</v>
      </c>
      <c r="D6146" s="420">
        <f t="shared" si="99"/>
        <v>0.14849999999933061</v>
      </c>
      <c r="H6146" s="337"/>
      <c r="I6146" s="333"/>
      <c r="J6146" s="82">
        <v>76</v>
      </c>
      <c r="K6146" s="82">
        <v>1</v>
      </c>
    </row>
    <row r="6147" spans="1:11" x14ac:dyDescent="0.3">
      <c r="A6147" s="341">
        <v>43161.546527719911</v>
      </c>
      <c r="B6147" s="318">
        <v>36033.870000000003</v>
      </c>
      <c r="C6147" s="355">
        <f t="shared" si="98"/>
        <v>0.29000000000087311</v>
      </c>
      <c r="D6147" s="420">
        <f t="shared" si="99"/>
        <v>0.14500000000043656</v>
      </c>
      <c r="H6147" s="337"/>
      <c r="I6147" s="333"/>
      <c r="J6147" s="82">
        <v>77</v>
      </c>
      <c r="K6147" s="319">
        <v>2</v>
      </c>
    </row>
    <row r="6148" spans="1:11" x14ac:dyDescent="0.3">
      <c r="A6148" s="341">
        <v>43161.588194386575</v>
      </c>
      <c r="B6148" s="318">
        <v>36034.17</v>
      </c>
      <c r="C6148" s="355">
        <f t="shared" si="98"/>
        <v>0.29999999999563443</v>
      </c>
      <c r="D6148" s="420">
        <f t="shared" si="99"/>
        <v>0.14999999999781721</v>
      </c>
      <c r="H6148" s="337"/>
      <c r="I6148" s="333"/>
      <c r="J6148" s="82">
        <v>78</v>
      </c>
      <c r="K6148" s="320">
        <v>3</v>
      </c>
    </row>
    <row r="6149" spans="1:11" x14ac:dyDescent="0.3">
      <c r="A6149" s="341">
        <v>43161.629861053239</v>
      </c>
      <c r="B6149" s="318">
        <v>36034.462</v>
      </c>
      <c r="C6149" s="355">
        <f t="shared" si="98"/>
        <v>0.29200000000128057</v>
      </c>
      <c r="D6149" s="420">
        <f t="shared" si="99"/>
        <v>0.14600000000064028</v>
      </c>
      <c r="H6149" s="337"/>
      <c r="I6149" s="333"/>
      <c r="J6149" s="82">
        <v>79</v>
      </c>
      <c r="K6149" s="321">
        <v>4</v>
      </c>
    </row>
    <row r="6150" spans="1:11" x14ac:dyDescent="0.3">
      <c r="A6150" s="341">
        <v>43161.671527719911</v>
      </c>
      <c r="B6150" s="318">
        <v>36034.748</v>
      </c>
      <c r="C6150" s="355">
        <f t="shared" si="98"/>
        <v>0.28600000000005821</v>
      </c>
      <c r="D6150" s="420">
        <f t="shared" si="99"/>
        <v>0.1430000000000291</v>
      </c>
      <c r="H6150" s="337"/>
      <c r="I6150" s="333"/>
      <c r="J6150" s="82">
        <v>80</v>
      </c>
      <c r="K6150" s="82">
        <v>1</v>
      </c>
    </row>
    <row r="6151" spans="1:11" x14ac:dyDescent="0.3">
      <c r="A6151" s="341">
        <v>43161.713194386575</v>
      </c>
      <c r="B6151" s="318">
        <v>36035.048000000003</v>
      </c>
      <c r="C6151" s="355">
        <f t="shared" si="98"/>
        <v>0.30000000000291038</v>
      </c>
      <c r="D6151" s="420">
        <f t="shared" si="99"/>
        <v>0.15000000000145519</v>
      </c>
      <c r="H6151" s="337"/>
      <c r="I6151" s="333"/>
      <c r="J6151" s="82">
        <v>81</v>
      </c>
      <c r="K6151" s="319">
        <v>2</v>
      </c>
    </row>
    <row r="6152" spans="1:11" x14ac:dyDescent="0.3">
      <c r="A6152" s="341">
        <v>43161.754861053239</v>
      </c>
      <c r="B6152" s="318">
        <v>36035.339</v>
      </c>
      <c r="C6152" s="355">
        <f t="shared" si="98"/>
        <v>0.29099999999743886</v>
      </c>
      <c r="D6152" s="420">
        <f t="shared" si="99"/>
        <v>0.14549999999871943</v>
      </c>
      <c r="H6152" s="337"/>
      <c r="I6152" s="333"/>
      <c r="J6152" s="82">
        <v>82</v>
      </c>
      <c r="K6152" s="320">
        <v>3</v>
      </c>
    </row>
    <row r="6153" spans="1:11" x14ac:dyDescent="0.3">
      <c r="A6153" s="341">
        <v>43161.796527719911</v>
      </c>
      <c r="B6153" s="318">
        <v>36035.622000000003</v>
      </c>
      <c r="C6153" s="355">
        <f t="shared" si="98"/>
        <v>0.28300000000308501</v>
      </c>
      <c r="D6153" s="420">
        <f t="shared" si="99"/>
        <v>0.1415000000015425</v>
      </c>
      <c r="H6153" s="337"/>
      <c r="I6153" s="333"/>
      <c r="J6153" s="82">
        <v>83</v>
      </c>
      <c r="K6153" s="321">
        <v>4</v>
      </c>
    </row>
    <row r="6154" spans="1:11" x14ac:dyDescent="0.3">
      <c r="A6154" s="341">
        <v>43161.838194386575</v>
      </c>
      <c r="B6154" s="318">
        <v>36035.904999999999</v>
      </c>
      <c r="C6154" s="355">
        <f t="shared" si="98"/>
        <v>0.28299999999580905</v>
      </c>
      <c r="D6154" s="420">
        <f t="shared" si="99"/>
        <v>0.14149999999790452</v>
      </c>
      <c r="H6154" s="337"/>
      <c r="I6154" s="333"/>
      <c r="J6154" s="82">
        <v>84</v>
      </c>
      <c r="K6154" s="82">
        <v>1</v>
      </c>
    </row>
    <row r="6155" spans="1:11" x14ac:dyDescent="0.3">
      <c r="A6155" s="341">
        <v>43161.879861053239</v>
      </c>
      <c r="B6155" s="318">
        <v>36036.201999999997</v>
      </c>
      <c r="C6155" s="355">
        <f t="shared" si="98"/>
        <v>0.29699999999866122</v>
      </c>
      <c r="D6155" s="420">
        <f t="shared" si="99"/>
        <v>0.14849999999933061</v>
      </c>
      <c r="H6155" s="337"/>
      <c r="I6155" s="333"/>
      <c r="J6155" s="82">
        <v>85</v>
      </c>
      <c r="K6155" s="319">
        <v>2</v>
      </c>
    </row>
    <row r="6156" spans="1:11" x14ac:dyDescent="0.3">
      <c r="A6156" s="341">
        <v>43161.921527719911</v>
      </c>
      <c r="B6156" s="318">
        <v>36036.491000000002</v>
      </c>
      <c r="C6156" s="355">
        <f t="shared" si="98"/>
        <v>0.28900000000430737</v>
      </c>
      <c r="D6156" s="420">
        <f t="shared" si="99"/>
        <v>0.14450000000215368</v>
      </c>
      <c r="H6156" s="337"/>
      <c r="I6156" s="333"/>
      <c r="J6156" s="82">
        <v>86</v>
      </c>
      <c r="K6156" s="320">
        <v>3</v>
      </c>
    </row>
    <row r="6157" spans="1:11" x14ac:dyDescent="0.3">
      <c r="A6157" s="341">
        <v>43161.963194386575</v>
      </c>
      <c r="B6157" s="318">
        <v>36036.773000000001</v>
      </c>
      <c r="C6157" s="355">
        <f t="shared" si="98"/>
        <v>0.2819999999992433</v>
      </c>
      <c r="D6157" s="420">
        <f t="shared" si="99"/>
        <v>0.14099999999962165</v>
      </c>
      <c r="E6157" s="336">
        <f>SUM(C6134:C6157)*7.4805194805</f>
        <v>52.617974025834386</v>
      </c>
      <c r="F6157" s="324">
        <f>AVERAGE(D6134:D6157)</f>
        <v>0.14654166666665938</v>
      </c>
      <c r="G6157" s="324">
        <f>_xlfn.STDEV.S(D6134:D6157)</f>
        <v>3.0033194194470565E-3</v>
      </c>
      <c r="H6157" s="337"/>
      <c r="I6157" s="333"/>
      <c r="J6157" s="82">
        <v>87</v>
      </c>
      <c r="K6157" s="321">
        <v>4</v>
      </c>
    </row>
    <row r="6158" spans="1:11" x14ac:dyDescent="0.3">
      <c r="A6158" s="341">
        <v>43162.004861053239</v>
      </c>
      <c r="B6158" s="318">
        <v>36037.067000000003</v>
      </c>
      <c r="C6158" s="355">
        <f t="shared" si="98"/>
        <v>0.29400000000168802</v>
      </c>
      <c r="D6158" s="420">
        <f t="shared" si="99"/>
        <v>0.14700000000084401</v>
      </c>
      <c r="H6158" s="337"/>
      <c r="I6158" s="333"/>
      <c r="J6158" s="82">
        <v>88</v>
      </c>
      <c r="K6158" s="82">
        <v>1</v>
      </c>
    </row>
    <row r="6159" spans="1:11" x14ac:dyDescent="0.3">
      <c r="A6159" s="341">
        <v>43162.046527719911</v>
      </c>
      <c r="B6159" s="318">
        <v>36037.358999999997</v>
      </c>
      <c r="C6159" s="355">
        <f t="shared" si="98"/>
        <v>0.29199999999400461</v>
      </c>
      <c r="D6159" s="420">
        <f t="shared" si="99"/>
        <v>0.14599999999700231</v>
      </c>
      <c r="H6159" s="337"/>
      <c r="I6159" s="333"/>
      <c r="J6159" s="82">
        <v>89</v>
      </c>
      <c r="K6159" s="319">
        <v>2</v>
      </c>
    </row>
    <row r="6160" spans="1:11" x14ac:dyDescent="0.3">
      <c r="A6160" s="341">
        <v>43162.088194386575</v>
      </c>
      <c r="B6160" s="318">
        <v>36037.646000000001</v>
      </c>
      <c r="C6160" s="355">
        <f t="shared" si="98"/>
        <v>0.28700000000389991</v>
      </c>
      <c r="D6160" s="420">
        <f t="shared" si="99"/>
        <v>0.14350000000194996</v>
      </c>
      <c r="H6160" s="337"/>
      <c r="I6160" s="333"/>
      <c r="J6160" s="82">
        <v>90</v>
      </c>
      <c r="K6160" s="320">
        <v>3</v>
      </c>
    </row>
    <row r="6161" spans="1:12" x14ac:dyDescent="0.3">
      <c r="A6161" s="341">
        <v>43162.129861053239</v>
      </c>
      <c r="B6161" s="318">
        <v>36037.932999999997</v>
      </c>
      <c r="C6161" s="355">
        <f t="shared" si="98"/>
        <v>0.28699999999662396</v>
      </c>
      <c r="D6161" s="420">
        <f t="shared" si="99"/>
        <v>0.14349999999831198</v>
      </c>
      <c r="H6161" s="337"/>
      <c r="I6161" s="333"/>
      <c r="J6161" s="82">
        <v>91</v>
      </c>
      <c r="K6161" s="321">
        <v>4</v>
      </c>
    </row>
    <row r="6162" spans="1:12" x14ac:dyDescent="0.3">
      <c r="A6162" s="341">
        <v>43162.171527719911</v>
      </c>
      <c r="B6162" s="318">
        <v>36038.231</v>
      </c>
      <c r="C6162" s="355">
        <f t="shared" si="98"/>
        <v>0.29800000000250293</v>
      </c>
      <c r="D6162" s="420">
        <f t="shared" si="99"/>
        <v>0.14900000000125146</v>
      </c>
      <c r="H6162" s="337"/>
      <c r="I6162" s="333"/>
      <c r="J6162" s="82">
        <v>92</v>
      </c>
      <c r="K6162" s="82">
        <v>1</v>
      </c>
    </row>
    <row r="6163" spans="1:12" x14ac:dyDescent="0.3">
      <c r="A6163" s="341">
        <v>43162.213194386575</v>
      </c>
      <c r="B6163" s="318">
        <v>36038.523000000001</v>
      </c>
      <c r="C6163" s="355">
        <f t="shared" si="98"/>
        <v>0.29200000000128057</v>
      </c>
      <c r="D6163" s="420">
        <f t="shared" si="99"/>
        <v>0.14600000000064028</v>
      </c>
      <c r="H6163" s="337"/>
      <c r="I6163" s="333"/>
      <c r="J6163" s="82">
        <v>93</v>
      </c>
      <c r="K6163" s="319">
        <v>2</v>
      </c>
    </row>
    <row r="6164" spans="1:12" x14ac:dyDescent="0.3">
      <c r="A6164" s="341">
        <v>43162.254861053239</v>
      </c>
      <c r="B6164" s="318">
        <v>36038.817999999999</v>
      </c>
      <c r="C6164" s="355">
        <f t="shared" si="98"/>
        <v>0.29499999999825377</v>
      </c>
      <c r="D6164" s="420">
        <f t="shared" si="99"/>
        <v>0.14749999999912689</v>
      </c>
      <c r="H6164" s="337"/>
      <c r="I6164" s="333"/>
      <c r="J6164" s="82">
        <v>94</v>
      </c>
      <c r="K6164" s="320">
        <v>3</v>
      </c>
    </row>
    <row r="6165" spans="1:12" x14ac:dyDescent="0.3">
      <c r="A6165" s="341">
        <v>43162.296527719911</v>
      </c>
      <c r="B6165" s="318">
        <v>36039.120999999999</v>
      </c>
      <c r="C6165" s="355">
        <f t="shared" si="98"/>
        <v>0.30299999999988358</v>
      </c>
      <c r="D6165" s="420">
        <f t="shared" si="99"/>
        <v>0.15149999999994179</v>
      </c>
      <c r="H6165" s="337"/>
      <c r="I6165" s="333"/>
      <c r="J6165" s="82">
        <v>95</v>
      </c>
      <c r="K6165" s="321">
        <v>4</v>
      </c>
    </row>
    <row r="6166" spans="1:12" x14ac:dyDescent="0.3">
      <c r="A6166" s="341">
        <v>43162.338194386575</v>
      </c>
      <c r="B6166" s="318">
        <v>36039.421000000002</v>
      </c>
      <c r="C6166" s="355">
        <f t="shared" si="98"/>
        <v>0.30000000000291038</v>
      </c>
      <c r="D6166" s="420">
        <f t="shared" si="99"/>
        <v>0.15000000000145519</v>
      </c>
      <c r="H6166" s="337"/>
      <c r="I6166" s="333"/>
      <c r="J6166" s="82">
        <v>96</v>
      </c>
      <c r="K6166" s="82">
        <v>1</v>
      </c>
    </row>
    <row r="6167" spans="1:12" x14ac:dyDescent="0.3">
      <c r="A6167" s="341">
        <v>43162.379861053239</v>
      </c>
      <c r="B6167" s="318">
        <v>36039.711000000003</v>
      </c>
      <c r="C6167" s="355">
        <f t="shared" si="98"/>
        <v>0.29000000000087311</v>
      </c>
      <c r="D6167" s="420">
        <f t="shared" si="99"/>
        <v>0.14500000000043656</v>
      </c>
      <c r="H6167" s="337"/>
      <c r="I6167" s="333"/>
      <c r="J6167" s="82">
        <v>97</v>
      </c>
      <c r="K6167" s="319">
        <v>2</v>
      </c>
    </row>
    <row r="6168" spans="1:12" x14ac:dyDescent="0.3">
      <c r="A6168" s="341">
        <v>43162.421527777777</v>
      </c>
      <c r="B6168" s="318">
        <v>36040.006999999998</v>
      </c>
      <c r="C6168" s="355">
        <f t="shared" si="98"/>
        <v>0.29599999999481952</v>
      </c>
      <c r="D6168" s="420">
        <f t="shared" si="99"/>
        <v>0.14799999999740976</v>
      </c>
      <c r="H6168" s="337"/>
      <c r="I6168" s="333"/>
      <c r="J6168" s="82">
        <v>98</v>
      </c>
      <c r="K6168" s="320">
        <v>3</v>
      </c>
    </row>
    <row r="6169" spans="1:12" x14ac:dyDescent="0.3">
      <c r="A6169" s="341">
        <v>43162.440972222219</v>
      </c>
      <c r="B6169" s="318">
        <v>36040.006999999998</v>
      </c>
      <c r="C6169" s="355">
        <f t="shared" si="98"/>
        <v>0</v>
      </c>
      <c r="D6169" s="420"/>
      <c r="H6169" s="337"/>
      <c r="I6169" s="333"/>
      <c r="J6169" s="82">
        <v>1</v>
      </c>
      <c r="K6169" s="321"/>
      <c r="L6169" s="345" t="s">
        <v>313</v>
      </c>
    </row>
    <row r="6170" spans="1:12" x14ac:dyDescent="0.3">
      <c r="A6170" s="341">
        <v>43162.482638888891</v>
      </c>
      <c r="B6170" s="318">
        <v>36040.302000000003</v>
      </c>
      <c r="C6170" s="355">
        <f t="shared" si="98"/>
        <v>0.29500000000552973</v>
      </c>
      <c r="D6170" s="420">
        <f t="shared" si="99"/>
        <v>0.14750000000276486</v>
      </c>
      <c r="H6170" s="337"/>
      <c r="I6170" s="333"/>
      <c r="J6170" s="82">
        <v>2</v>
      </c>
      <c r="K6170" s="321">
        <v>4</v>
      </c>
    </row>
    <row r="6171" spans="1:12" x14ac:dyDescent="0.3">
      <c r="A6171" s="341">
        <v>43162.524305555555</v>
      </c>
      <c r="B6171" s="318">
        <v>36040.591999999997</v>
      </c>
      <c r="C6171" s="355">
        <f t="shared" si="98"/>
        <v>0.28999999999359716</v>
      </c>
      <c r="D6171" s="420">
        <f t="shared" si="99"/>
        <v>0.14499999999679858</v>
      </c>
      <c r="H6171" s="337"/>
      <c r="I6171" s="333"/>
      <c r="J6171" s="82">
        <v>3</v>
      </c>
      <c r="K6171" s="82">
        <v>1</v>
      </c>
    </row>
    <row r="6172" spans="1:12" x14ac:dyDescent="0.3">
      <c r="A6172" s="341">
        <v>43162.56597210648</v>
      </c>
      <c r="B6172" s="318">
        <v>36040.881999999998</v>
      </c>
      <c r="C6172" s="355">
        <f t="shared" si="98"/>
        <v>0.29000000000087311</v>
      </c>
      <c r="D6172" s="420">
        <f t="shared" si="99"/>
        <v>0.14500000000043656</v>
      </c>
      <c r="H6172" s="337"/>
      <c r="I6172" s="333"/>
      <c r="J6172" s="82">
        <v>4</v>
      </c>
      <c r="K6172" s="319">
        <v>2</v>
      </c>
    </row>
    <row r="6173" spans="1:12" x14ac:dyDescent="0.3">
      <c r="A6173" s="341">
        <v>43162.607638715279</v>
      </c>
      <c r="B6173" s="318">
        <v>36041.184999999998</v>
      </c>
      <c r="C6173" s="355">
        <f t="shared" si="98"/>
        <v>0.30299999999988358</v>
      </c>
      <c r="D6173" s="420">
        <f t="shared" si="99"/>
        <v>0.15149999999994179</v>
      </c>
      <c r="H6173" s="337"/>
      <c r="I6173" s="333"/>
      <c r="J6173" s="82">
        <v>5</v>
      </c>
      <c r="K6173" s="320">
        <v>3</v>
      </c>
    </row>
    <row r="6174" spans="1:12" x14ac:dyDescent="0.3">
      <c r="A6174" s="341">
        <v>43162.649305324077</v>
      </c>
      <c r="B6174" s="318">
        <v>36041.476999999999</v>
      </c>
      <c r="C6174" s="355">
        <f t="shared" si="98"/>
        <v>0.29200000000128057</v>
      </c>
      <c r="D6174" s="420">
        <f t="shared" si="99"/>
        <v>0.14600000000064028</v>
      </c>
      <c r="H6174" s="337"/>
      <c r="I6174" s="333"/>
      <c r="J6174" s="82">
        <v>6</v>
      </c>
      <c r="K6174" s="321">
        <v>4</v>
      </c>
    </row>
    <row r="6175" spans="1:12" x14ac:dyDescent="0.3">
      <c r="A6175" s="341">
        <v>43162.690971932869</v>
      </c>
      <c r="B6175" s="318">
        <v>36041.760000000002</v>
      </c>
      <c r="C6175" s="355">
        <f t="shared" si="98"/>
        <v>0.28300000000308501</v>
      </c>
      <c r="D6175" s="420">
        <f t="shared" si="99"/>
        <v>0.1415000000015425</v>
      </c>
      <c r="H6175" s="337"/>
      <c r="I6175" s="333"/>
      <c r="J6175" s="82">
        <v>7</v>
      </c>
      <c r="K6175" s="82">
        <v>1</v>
      </c>
    </row>
    <row r="6176" spans="1:12" x14ac:dyDescent="0.3">
      <c r="A6176" s="341">
        <v>43162.732638541667</v>
      </c>
      <c r="B6176" s="318">
        <v>36042.055999999997</v>
      </c>
      <c r="C6176" s="355">
        <f t="shared" si="98"/>
        <v>0.29599999999481952</v>
      </c>
      <c r="D6176" s="420">
        <f t="shared" si="99"/>
        <v>0.14799999999740976</v>
      </c>
      <c r="H6176" s="337"/>
      <c r="I6176" s="333"/>
      <c r="J6176" s="82">
        <v>8</v>
      </c>
      <c r="K6176" s="319">
        <v>2</v>
      </c>
    </row>
    <row r="6177" spans="1:11" x14ac:dyDescent="0.3">
      <c r="A6177" s="341">
        <v>43162.774305150466</v>
      </c>
      <c r="B6177" s="318">
        <v>36042.35</v>
      </c>
      <c r="C6177" s="355">
        <f t="shared" si="98"/>
        <v>0.29400000000168802</v>
      </c>
      <c r="D6177" s="420">
        <f t="shared" si="99"/>
        <v>0.14700000000084401</v>
      </c>
      <c r="H6177" s="337"/>
      <c r="I6177" s="333"/>
      <c r="J6177" s="82">
        <v>9</v>
      </c>
      <c r="K6177" s="320">
        <v>3</v>
      </c>
    </row>
    <row r="6178" spans="1:11" x14ac:dyDescent="0.3">
      <c r="A6178" s="341">
        <v>43162.815971759257</v>
      </c>
      <c r="B6178" s="318">
        <v>36042.637000000002</v>
      </c>
      <c r="C6178" s="355">
        <f t="shared" si="98"/>
        <v>0.28700000000389991</v>
      </c>
      <c r="D6178" s="420">
        <f t="shared" si="99"/>
        <v>0.14350000000194996</v>
      </c>
      <c r="H6178" s="337"/>
      <c r="I6178" s="333"/>
      <c r="J6178" s="82">
        <v>10</v>
      </c>
      <c r="K6178" s="321">
        <v>4</v>
      </c>
    </row>
    <row r="6179" spans="1:11" x14ac:dyDescent="0.3">
      <c r="A6179" s="341">
        <v>43162.857638368056</v>
      </c>
      <c r="B6179" s="318">
        <v>36042.921000000002</v>
      </c>
      <c r="C6179" s="355">
        <f t="shared" si="98"/>
        <v>0.28399999999965075</v>
      </c>
      <c r="D6179" s="420">
        <f t="shared" si="99"/>
        <v>0.14199999999982538</v>
      </c>
      <c r="H6179" s="337"/>
      <c r="I6179" s="333"/>
      <c r="J6179" s="82">
        <v>11</v>
      </c>
      <c r="K6179" s="82">
        <v>1</v>
      </c>
    </row>
    <row r="6180" spans="1:11" x14ac:dyDescent="0.3">
      <c r="A6180" s="341">
        <v>43162.899304976854</v>
      </c>
      <c r="B6180" s="318">
        <v>36043.216</v>
      </c>
      <c r="C6180" s="355">
        <f t="shared" si="98"/>
        <v>0.29499999999825377</v>
      </c>
      <c r="D6180" s="420">
        <f t="shared" si="99"/>
        <v>0.14749999999912689</v>
      </c>
      <c r="H6180" s="337"/>
      <c r="I6180" s="333"/>
      <c r="J6180" s="82">
        <v>12</v>
      </c>
      <c r="K6180" s="319">
        <v>2</v>
      </c>
    </row>
    <row r="6181" spans="1:11" x14ac:dyDescent="0.3">
      <c r="A6181" s="341">
        <v>43162.940971585645</v>
      </c>
      <c r="B6181" s="318">
        <v>36043.493999999999</v>
      </c>
      <c r="C6181" s="355">
        <f t="shared" si="98"/>
        <v>0.27799999999842839</v>
      </c>
      <c r="D6181" s="420">
        <f t="shared" si="99"/>
        <v>0.1389999999992142</v>
      </c>
      <c r="H6181" s="337"/>
      <c r="I6181" s="333"/>
      <c r="J6181" s="82">
        <v>13</v>
      </c>
      <c r="K6181" s="320">
        <v>3</v>
      </c>
    </row>
    <row r="6182" spans="1:11" x14ac:dyDescent="0.3">
      <c r="A6182" s="341">
        <v>43162.982638194444</v>
      </c>
      <c r="B6182" s="318">
        <v>36043.771000000001</v>
      </c>
      <c r="C6182" s="355">
        <f t="shared" si="98"/>
        <v>0.27700000000186265</v>
      </c>
      <c r="D6182" s="420">
        <f t="shared" si="99"/>
        <v>0.13850000000093132</v>
      </c>
      <c r="E6182" s="336">
        <f>SUM(C6159:C6182)*7.4805194805</f>
        <v>50.149402597256326</v>
      </c>
      <c r="F6182" s="324">
        <f>AVERAGE(D6159:D6182)</f>
        <v>0.14573913043473705</v>
      </c>
      <c r="G6182" s="324">
        <f>_xlfn.STDEV.S(D6159:D6182)</f>
        <v>3.4571058743891E-3</v>
      </c>
      <c r="H6182" s="337"/>
      <c r="I6182" s="333"/>
      <c r="J6182" s="82">
        <v>14</v>
      </c>
      <c r="K6182" s="321">
        <v>4</v>
      </c>
    </row>
    <row r="6183" spans="1:11" x14ac:dyDescent="0.3">
      <c r="A6183" s="341">
        <v>43163.024304803243</v>
      </c>
      <c r="B6183" s="318">
        <v>36044.065999999999</v>
      </c>
      <c r="C6183" s="355">
        <f t="shared" si="98"/>
        <v>0.29499999999825377</v>
      </c>
      <c r="D6183" s="420">
        <f t="shared" si="99"/>
        <v>0.14749999999912689</v>
      </c>
      <c r="H6183" s="337"/>
      <c r="I6183" s="333"/>
      <c r="J6183" s="82">
        <v>15</v>
      </c>
      <c r="K6183" s="82">
        <v>1</v>
      </c>
    </row>
    <row r="6184" spans="1:11" x14ac:dyDescent="0.3">
      <c r="A6184" s="341">
        <v>43163.065971412034</v>
      </c>
      <c r="B6184" s="318">
        <v>36044.360999999997</v>
      </c>
      <c r="C6184" s="355">
        <f t="shared" si="98"/>
        <v>0.29499999999825377</v>
      </c>
      <c r="D6184" s="420">
        <f t="shared" si="99"/>
        <v>0.14749999999912689</v>
      </c>
      <c r="H6184" s="337"/>
      <c r="I6184" s="333"/>
      <c r="J6184" s="82">
        <v>16</v>
      </c>
      <c r="K6184" s="319">
        <v>2</v>
      </c>
    </row>
    <row r="6185" spans="1:11" x14ac:dyDescent="0.3">
      <c r="A6185" s="341">
        <v>43163.107638020832</v>
      </c>
      <c r="B6185" s="318">
        <v>36044.648000000001</v>
      </c>
      <c r="C6185" s="355">
        <f t="shared" si="98"/>
        <v>0.28700000000389991</v>
      </c>
      <c r="D6185" s="420">
        <f t="shared" si="99"/>
        <v>0.14350000000194996</v>
      </c>
      <c r="H6185" s="337"/>
      <c r="I6185" s="333"/>
      <c r="J6185" s="82">
        <v>17</v>
      </c>
      <c r="K6185" s="320">
        <v>3</v>
      </c>
    </row>
    <row r="6186" spans="1:11" x14ac:dyDescent="0.3">
      <c r="A6186" s="341">
        <v>43163.149304629631</v>
      </c>
      <c r="B6186" s="318">
        <v>36044.934999999998</v>
      </c>
      <c r="C6186" s="355">
        <f t="shared" si="98"/>
        <v>0.28699999999662396</v>
      </c>
      <c r="D6186" s="420">
        <f t="shared" si="99"/>
        <v>0.14349999999831198</v>
      </c>
      <c r="H6186" s="337"/>
      <c r="I6186" s="333"/>
      <c r="J6186" s="82">
        <v>18</v>
      </c>
      <c r="K6186" s="321">
        <v>4</v>
      </c>
    </row>
    <row r="6187" spans="1:11" x14ac:dyDescent="0.3">
      <c r="A6187" s="341">
        <v>43163.190971238429</v>
      </c>
      <c r="B6187" s="318">
        <v>36045.235000000001</v>
      </c>
      <c r="C6187" s="355">
        <f t="shared" si="98"/>
        <v>0.30000000000291038</v>
      </c>
      <c r="D6187" s="420">
        <f t="shared" si="99"/>
        <v>0.15000000000145519</v>
      </c>
      <c r="H6187" s="337"/>
      <c r="I6187" s="333"/>
      <c r="J6187" s="82">
        <v>19</v>
      </c>
      <c r="K6187" s="391">
        <v>1</v>
      </c>
    </row>
    <row r="6188" spans="1:11" x14ac:dyDescent="0.3">
      <c r="A6188" s="341">
        <v>43163.232637847221</v>
      </c>
      <c r="B6188" s="318">
        <v>36045.53</v>
      </c>
      <c r="C6188" s="355">
        <f t="shared" si="98"/>
        <v>0.29499999999825377</v>
      </c>
      <c r="D6188" s="420">
        <f t="shared" si="99"/>
        <v>0.14749999999912689</v>
      </c>
      <c r="H6188" s="337"/>
      <c r="I6188" s="333"/>
      <c r="J6188" s="82">
        <v>20</v>
      </c>
      <c r="K6188" s="319">
        <v>2</v>
      </c>
    </row>
    <row r="6189" spans="1:11" x14ac:dyDescent="0.3">
      <c r="A6189" s="341">
        <v>43163.274304456019</v>
      </c>
      <c r="B6189" s="318">
        <v>36045.822999999997</v>
      </c>
      <c r="C6189" s="355">
        <f t="shared" si="98"/>
        <v>0.29299999999784632</v>
      </c>
      <c r="D6189" s="420">
        <f t="shared" si="99"/>
        <v>0.14649999999892316</v>
      </c>
      <c r="H6189" s="337"/>
      <c r="I6189" s="333"/>
      <c r="J6189" s="82">
        <v>21</v>
      </c>
      <c r="K6189" s="320">
        <v>3</v>
      </c>
    </row>
    <row r="6190" spans="1:11" x14ac:dyDescent="0.3">
      <c r="A6190" s="341">
        <v>43163.315971064818</v>
      </c>
      <c r="B6190" s="318">
        <v>36046.129000000001</v>
      </c>
      <c r="C6190" s="355">
        <f t="shared" si="98"/>
        <v>0.30600000000413274</v>
      </c>
      <c r="D6190" s="420">
        <f t="shared" si="99"/>
        <v>0.15300000000206637</v>
      </c>
      <c r="H6190" s="337"/>
      <c r="I6190" s="333"/>
      <c r="J6190" s="82">
        <v>22</v>
      </c>
      <c r="K6190" s="321">
        <v>4</v>
      </c>
    </row>
    <row r="6191" spans="1:11" x14ac:dyDescent="0.3">
      <c r="A6191" s="341">
        <v>43163.357637673609</v>
      </c>
      <c r="B6191" s="318">
        <v>36046.428</v>
      </c>
      <c r="C6191" s="355">
        <f t="shared" si="98"/>
        <v>0.29899999999906868</v>
      </c>
      <c r="D6191" s="420">
        <f t="shared" si="99"/>
        <v>0.14949999999953434</v>
      </c>
      <c r="H6191" s="337"/>
      <c r="I6191" s="333"/>
      <c r="J6191" s="82">
        <v>23</v>
      </c>
      <c r="K6191" s="391">
        <v>1</v>
      </c>
    </row>
    <row r="6192" spans="1:11" x14ac:dyDescent="0.3">
      <c r="A6192" s="341">
        <v>43163.399304282408</v>
      </c>
      <c r="B6192" s="318">
        <v>36046.716999999997</v>
      </c>
      <c r="C6192" s="355">
        <f t="shared" si="98"/>
        <v>0.28899999999703141</v>
      </c>
      <c r="D6192" s="420">
        <f t="shared" si="99"/>
        <v>0.1444999999985157</v>
      </c>
      <c r="H6192" s="337"/>
      <c r="I6192" s="333"/>
      <c r="J6192" s="82">
        <v>24</v>
      </c>
      <c r="K6192" s="319">
        <v>2</v>
      </c>
    </row>
    <row r="6193" spans="1:11" x14ac:dyDescent="0.3">
      <c r="A6193" s="341">
        <v>43163.440970891206</v>
      </c>
      <c r="B6193" s="318">
        <v>36047.016000000003</v>
      </c>
      <c r="C6193" s="355">
        <f t="shared" si="98"/>
        <v>0.29900000000634464</v>
      </c>
      <c r="D6193" s="420">
        <f t="shared" si="99"/>
        <v>0.14950000000317232</v>
      </c>
      <c r="H6193" s="337"/>
      <c r="I6193" s="333"/>
      <c r="J6193" s="82">
        <v>25</v>
      </c>
      <c r="K6193" s="320">
        <v>3</v>
      </c>
    </row>
    <row r="6194" spans="1:11" x14ac:dyDescent="0.3">
      <c r="A6194" s="341">
        <v>43163.482637499998</v>
      </c>
      <c r="B6194" s="318">
        <v>36047.317999999999</v>
      </c>
      <c r="C6194" s="355">
        <f t="shared" si="98"/>
        <v>0.30199999999604188</v>
      </c>
      <c r="D6194" s="420">
        <f t="shared" si="99"/>
        <v>0.15099999999802094</v>
      </c>
      <c r="H6194" s="337"/>
      <c r="I6194" s="333"/>
      <c r="J6194" s="82">
        <v>26</v>
      </c>
      <c r="K6194" s="321">
        <v>4</v>
      </c>
    </row>
    <row r="6195" spans="1:11" x14ac:dyDescent="0.3">
      <c r="A6195" s="341">
        <v>43163.524304108796</v>
      </c>
      <c r="B6195" s="318">
        <v>36047.608999999997</v>
      </c>
      <c r="C6195" s="355">
        <f t="shared" si="98"/>
        <v>0.29099999999743886</v>
      </c>
      <c r="D6195" s="420">
        <f t="shared" si="99"/>
        <v>0.14549999999871943</v>
      </c>
      <c r="H6195" s="337"/>
      <c r="I6195" s="333"/>
      <c r="J6195" s="82">
        <v>27</v>
      </c>
      <c r="K6195" s="391">
        <v>1</v>
      </c>
    </row>
    <row r="6196" spans="1:11" x14ac:dyDescent="0.3">
      <c r="A6196" s="341">
        <v>43163.565970717595</v>
      </c>
      <c r="B6196" s="318">
        <v>36047.898000000001</v>
      </c>
      <c r="C6196" s="355">
        <f t="shared" si="98"/>
        <v>0.28900000000430737</v>
      </c>
      <c r="D6196" s="420">
        <f t="shared" si="99"/>
        <v>0.14450000000215368</v>
      </c>
      <c r="H6196" s="337"/>
      <c r="I6196" s="333"/>
      <c r="J6196" s="82">
        <v>28</v>
      </c>
      <c r="K6196" s="319">
        <v>2</v>
      </c>
    </row>
    <row r="6197" spans="1:11" x14ac:dyDescent="0.3">
      <c r="A6197" s="341">
        <v>43163.607637326386</v>
      </c>
      <c r="B6197" s="318">
        <v>36048.197999999997</v>
      </c>
      <c r="C6197" s="355">
        <f t="shared" si="98"/>
        <v>0.29999999999563443</v>
      </c>
      <c r="D6197" s="420">
        <f t="shared" si="99"/>
        <v>0.14999999999781721</v>
      </c>
      <c r="H6197" s="337"/>
      <c r="I6197" s="333"/>
      <c r="J6197" s="82">
        <v>29</v>
      </c>
      <c r="K6197" s="320">
        <v>3</v>
      </c>
    </row>
    <row r="6198" spans="1:11" x14ac:dyDescent="0.3">
      <c r="A6198" s="341">
        <v>43163.649303935184</v>
      </c>
      <c r="B6198" s="318">
        <v>36048.485000000001</v>
      </c>
      <c r="C6198" s="355">
        <f t="shared" si="98"/>
        <v>0.28700000000389991</v>
      </c>
      <c r="D6198" s="420">
        <f t="shared" si="99"/>
        <v>0.14350000000194996</v>
      </c>
      <c r="H6198" s="337"/>
      <c r="I6198" s="333"/>
      <c r="J6198" s="82">
        <v>30</v>
      </c>
      <c r="K6198" s="321">
        <v>4</v>
      </c>
    </row>
    <row r="6199" spans="1:11" x14ac:dyDescent="0.3">
      <c r="A6199" s="341">
        <v>43163.690970543983</v>
      </c>
      <c r="B6199" s="318">
        <v>36048.771999999997</v>
      </c>
      <c r="C6199" s="355">
        <f t="shared" si="98"/>
        <v>0.28699999999662396</v>
      </c>
      <c r="D6199" s="420">
        <f t="shared" si="99"/>
        <v>0.14349999999831198</v>
      </c>
      <c r="H6199" s="337"/>
      <c r="I6199" s="333"/>
      <c r="J6199" s="82">
        <v>31</v>
      </c>
      <c r="K6199" s="391">
        <v>1</v>
      </c>
    </row>
    <row r="6200" spans="1:11" x14ac:dyDescent="0.3">
      <c r="A6200" s="341">
        <v>43163.732637152774</v>
      </c>
      <c r="B6200" s="318">
        <v>36049.07</v>
      </c>
      <c r="C6200" s="355">
        <f t="shared" si="98"/>
        <v>0.29800000000250293</v>
      </c>
      <c r="D6200" s="420">
        <f t="shared" si="99"/>
        <v>0.14900000000125146</v>
      </c>
      <c r="H6200" s="337"/>
      <c r="I6200" s="333"/>
      <c r="J6200" s="82">
        <v>32</v>
      </c>
      <c r="K6200" s="319">
        <v>2</v>
      </c>
    </row>
    <row r="6201" spans="1:11" x14ac:dyDescent="0.3">
      <c r="A6201" s="341">
        <v>43163.774303761573</v>
      </c>
      <c r="B6201" s="318">
        <v>36049.362999999998</v>
      </c>
      <c r="C6201" s="355">
        <f t="shared" ref="C6201:C6300" si="100">B6201-B6200</f>
        <v>0.29299999999784632</v>
      </c>
      <c r="D6201" s="420">
        <f t="shared" si="99"/>
        <v>0.14649999999892316</v>
      </c>
      <c r="H6201" s="337"/>
      <c r="I6201" s="333"/>
      <c r="J6201" s="82">
        <v>33</v>
      </c>
      <c r="K6201" s="320">
        <v>3</v>
      </c>
    </row>
    <row r="6202" spans="1:11" x14ac:dyDescent="0.3">
      <c r="A6202" s="341">
        <v>43163.815970370371</v>
      </c>
      <c r="B6202" s="318">
        <v>36049.644999999997</v>
      </c>
      <c r="C6202" s="355">
        <f t="shared" si="100"/>
        <v>0.2819999999992433</v>
      </c>
      <c r="D6202" s="420">
        <f t="shared" si="99"/>
        <v>0.14099999999962165</v>
      </c>
      <c r="H6202" s="337"/>
      <c r="I6202" s="333"/>
      <c r="J6202" s="82">
        <v>34</v>
      </c>
      <c r="K6202" s="321">
        <v>4</v>
      </c>
    </row>
    <row r="6203" spans="1:11" x14ac:dyDescent="0.3">
      <c r="A6203" s="341">
        <v>43163.85763697917</v>
      </c>
      <c r="B6203" s="318">
        <v>36049.925000000003</v>
      </c>
      <c r="C6203" s="355">
        <f t="shared" si="100"/>
        <v>0.2800000000061118</v>
      </c>
      <c r="D6203" s="420">
        <f t="shared" si="99"/>
        <v>0.1400000000030559</v>
      </c>
      <c r="H6203" s="337"/>
      <c r="I6203" s="333"/>
      <c r="J6203" s="82">
        <v>35</v>
      </c>
      <c r="K6203" s="391">
        <v>1</v>
      </c>
    </row>
    <row r="6204" spans="1:11" x14ac:dyDescent="0.3">
      <c r="A6204" s="341">
        <v>43163.899303587961</v>
      </c>
      <c r="B6204" s="318">
        <v>36050.218999999997</v>
      </c>
      <c r="C6204" s="355">
        <f t="shared" si="100"/>
        <v>0.29399999999441206</v>
      </c>
      <c r="D6204" s="420">
        <f t="shared" si="99"/>
        <v>0.14699999999720603</v>
      </c>
      <c r="H6204" s="337"/>
      <c r="I6204" s="333"/>
      <c r="J6204" s="82">
        <v>36</v>
      </c>
      <c r="K6204" s="319">
        <v>2</v>
      </c>
    </row>
    <row r="6205" spans="1:11" x14ac:dyDescent="0.3">
      <c r="A6205" s="341">
        <v>43163.94097019676</v>
      </c>
      <c r="B6205" s="318">
        <v>36050.506999999998</v>
      </c>
      <c r="C6205" s="355">
        <f t="shared" si="100"/>
        <v>0.28800000000046566</v>
      </c>
      <c r="D6205" s="420">
        <f t="shared" si="99"/>
        <v>0.14400000000023283</v>
      </c>
      <c r="H6205" s="337"/>
      <c r="I6205" s="333"/>
      <c r="J6205" s="82">
        <v>37</v>
      </c>
      <c r="K6205" s="320">
        <v>3</v>
      </c>
    </row>
    <row r="6206" spans="1:11" x14ac:dyDescent="0.3">
      <c r="A6206" s="369">
        <v>43163.982636805558</v>
      </c>
      <c r="B6206" s="323">
        <v>36050.788</v>
      </c>
      <c r="C6206" s="356">
        <f t="shared" si="100"/>
        <v>0.28100000000267755</v>
      </c>
      <c r="D6206" s="418">
        <f t="shared" si="99"/>
        <v>0.14050000000133878</v>
      </c>
      <c r="E6206" s="336">
        <f>SUM(C6183:C6206)*7.4805194805</f>
        <v>52.490805194667196</v>
      </c>
      <c r="F6206" s="324">
        <f>AVERAGE(D6183:D6206)</f>
        <v>0.14618749999999636</v>
      </c>
      <c r="G6206" s="324">
        <f>_xlfn.STDEV.S(D6183:D6206)</f>
        <v>3.4383151205098555E-3</v>
      </c>
      <c r="H6206" s="343"/>
      <c r="I6206" s="344">
        <f>AVERAGE(D6038:D6206)</f>
        <v>0.14672916666666511</v>
      </c>
      <c r="J6206" s="82">
        <v>38</v>
      </c>
      <c r="K6206" s="321">
        <v>4</v>
      </c>
    </row>
    <row r="6207" spans="1:11" x14ac:dyDescent="0.3">
      <c r="A6207" s="341">
        <v>43164.02430341435</v>
      </c>
      <c r="B6207" s="318">
        <v>36051.08</v>
      </c>
      <c r="C6207" s="355">
        <f t="shared" si="100"/>
        <v>0.29200000000128057</v>
      </c>
      <c r="D6207" s="420">
        <f t="shared" si="99"/>
        <v>0.14600000000064028</v>
      </c>
      <c r="H6207" s="337"/>
      <c r="J6207" s="82">
        <v>39</v>
      </c>
      <c r="K6207" s="391">
        <v>1</v>
      </c>
    </row>
    <row r="6208" spans="1:11" x14ac:dyDescent="0.3">
      <c r="A6208" s="341">
        <v>43164.065970023148</v>
      </c>
      <c r="B6208" s="318">
        <v>36051.373</v>
      </c>
      <c r="C6208" s="355">
        <f t="shared" si="100"/>
        <v>0.29299999999784632</v>
      </c>
      <c r="D6208" s="420">
        <f t="shared" si="99"/>
        <v>0.14649999999892316</v>
      </c>
      <c r="H6208" s="337"/>
      <c r="J6208" s="82">
        <v>40</v>
      </c>
      <c r="K6208" s="319">
        <v>2</v>
      </c>
    </row>
    <row r="6209" spans="1:11" x14ac:dyDescent="0.3">
      <c r="A6209" s="341">
        <v>43164.107636631947</v>
      </c>
      <c r="B6209" s="318">
        <v>36051.661999999997</v>
      </c>
      <c r="C6209" s="355">
        <f t="shared" si="100"/>
        <v>0.28899999999703141</v>
      </c>
      <c r="D6209" s="420">
        <f t="shared" si="99"/>
        <v>0.1444999999985157</v>
      </c>
      <c r="H6209" s="337"/>
      <c r="J6209" s="82">
        <v>41</v>
      </c>
      <c r="K6209" s="320">
        <v>3</v>
      </c>
    </row>
    <row r="6210" spans="1:11" x14ac:dyDescent="0.3">
      <c r="A6210" s="341">
        <v>43164.149303240738</v>
      </c>
      <c r="B6210" s="318">
        <v>36051.959000000003</v>
      </c>
      <c r="C6210" s="355">
        <f t="shared" si="100"/>
        <v>0.29700000000593718</v>
      </c>
      <c r="D6210" s="420">
        <f t="shared" si="99"/>
        <v>0.14850000000296859</v>
      </c>
      <c r="H6210" s="337"/>
      <c r="J6210" s="82">
        <v>42</v>
      </c>
      <c r="K6210" s="321">
        <v>4</v>
      </c>
    </row>
    <row r="6211" spans="1:11" x14ac:dyDescent="0.3">
      <c r="A6211" s="341">
        <v>43164.190969849536</v>
      </c>
      <c r="B6211" s="318">
        <v>36052.26</v>
      </c>
      <c r="C6211" s="355">
        <f t="shared" si="100"/>
        <v>0.30099999999947613</v>
      </c>
      <c r="D6211" s="420">
        <f t="shared" si="99"/>
        <v>0.15049999999973807</v>
      </c>
      <c r="H6211" s="337"/>
      <c r="J6211" s="82">
        <v>43</v>
      </c>
      <c r="K6211" s="391">
        <v>1</v>
      </c>
    </row>
    <row r="6212" spans="1:11" x14ac:dyDescent="0.3">
      <c r="A6212" s="341">
        <v>43164.232636458335</v>
      </c>
      <c r="B6212" s="318">
        <v>36052.557999999997</v>
      </c>
      <c r="C6212" s="355">
        <f t="shared" si="100"/>
        <v>0.29799999999522697</v>
      </c>
      <c r="D6212" s="420">
        <f t="shared" si="99"/>
        <v>0.14899999999761349</v>
      </c>
      <c r="H6212" s="337"/>
      <c r="J6212" s="82">
        <v>44</v>
      </c>
      <c r="K6212" s="319">
        <v>2</v>
      </c>
    </row>
    <row r="6213" spans="1:11" x14ac:dyDescent="0.3">
      <c r="A6213" s="341">
        <v>43164.274303067126</v>
      </c>
      <c r="B6213" s="318">
        <v>36052.849000000002</v>
      </c>
      <c r="C6213" s="355">
        <f t="shared" si="100"/>
        <v>0.29100000000471482</v>
      </c>
      <c r="D6213" s="420">
        <f t="shared" si="99"/>
        <v>0.14550000000235741</v>
      </c>
      <c r="H6213" s="337"/>
      <c r="J6213" s="82">
        <v>45</v>
      </c>
      <c r="K6213" s="320">
        <v>3</v>
      </c>
    </row>
    <row r="6214" spans="1:11" x14ac:dyDescent="0.3">
      <c r="A6214" s="341">
        <v>43164.315969675925</v>
      </c>
      <c r="B6214" s="318">
        <v>36053.154999999999</v>
      </c>
      <c r="C6214" s="355">
        <f t="shared" si="100"/>
        <v>0.30599999999685679</v>
      </c>
      <c r="D6214" s="420">
        <f t="shared" si="99"/>
        <v>0.15299999999842839</v>
      </c>
      <c r="H6214" s="337"/>
      <c r="J6214" s="82">
        <v>46</v>
      </c>
      <c r="K6214" s="321">
        <v>4</v>
      </c>
    </row>
    <row r="6215" spans="1:11" x14ac:dyDescent="0.3">
      <c r="A6215" s="341">
        <v>43164.357636284723</v>
      </c>
      <c r="B6215" s="318">
        <v>36053.449999999997</v>
      </c>
      <c r="C6215" s="355">
        <f t="shared" si="100"/>
        <v>0.29499999999825377</v>
      </c>
      <c r="D6215" s="420">
        <f t="shared" si="99"/>
        <v>0.14749999999912689</v>
      </c>
      <c r="H6215" s="337"/>
      <c r="J6215" s="82">
        <v>47</v>
      </c>
      <c r="K6215" s="391">
        <v>1</v>
      </c>
    </row>
    <row r="6216" spans="1:11" x14ac:dyDescent="0.3">
      <c r="A6216" s="341">
        <v>43164.399302893522</v>
      </c>
      <c r="B6216" s="318">
        <v>36053.741999999998</v>
      </c>
      <c r="C6216" s="355">
        <f t="shared" si="100"/>
        <v>0.29200000000128057</v>
      </c>
      <c r="D6216" s="420">
        <f t="shared" si="99"/>
        <v>0.14600000000064028</v>
      </c>
      <c r="H6216" s="337"/>
      <c r="J6216" s="82">
        <v>48</v>
      </c>
      <c r="K6216" s="319">
        <v>2</v>
      </c>
    </row>
    <row r="6217" spans="1:11" x14ac:dyDescent="0.3">
      <c r="A6217" s="341">
        <v>43164.440969502313</v>
      </c>
      <c r="B6217" s="318">
        <v>36054.042999999998</v>
      </c>
      <c r="C6217" s="355">
        <f t="shared" si="100"/>
        <v>0.30099999999947613</v>
      </c>
      <c r="D6217" s="420">
        <f t="shared" si="99"/>
        <v>0.15049999999973807</v>
      </c>
      <c r="H6217" s="337"/>
      <c r="J6217" s="82">
        <v>49</v>
      </c>
      <c r="K6217" s="320">
        <v>3</v>
      </c>
    </row>
    <row r="6218" spans="1:11" x14ac:dyDescent="0.3">
      <c r="A6218" s="341">
        <v>43164.482636111112</v>
      </c>
      <c r="B6218" s="318">
        <v>36054.341999999997</v>
      </c>
      <c r="C6218" s="355">
        <f t="shared" si="100"/>
        <v>0.29899999999906868</v>
      </c>
      <c r="D6218" s="420">
        <f t="shared" si="99"/>
        <v>0.14949999999953434</v>
      </c>
      <c r="H6218" s="337"/>
      <c r="J6218" s="82">
        <v>50</v>
      </c>
      <c r="K6218" s="321">
        <v>4</v>
      </c>
    </row>
    <row r="6219" spans="1:11" x14ac:dyDescent="0.3">
      <c r="A6219" s="341">
        <v>43164.52430271991</v>
      </c>
      <c r="B6219" s="318">
        <v>36054.635000000002</v>
      </c>
      <c r="C6219" s="355">
        <f t="shared" si="100"/>
        <v>0.29300000000512227</v>
      </c>
      <c r="D6219" s="420">
        <f t="shared" si="99"/>
        <v>0.14650000000256114</v>
      </c>
      <c r="H6219" s="337"/>
      <c r="J6219" s="82">
        <v>51</v>
      </c>
      <c r="K6219" s="391">
        <v>1</v>
      </c>
    </row>
    <row r="6220" spans="1:11" x14ac:dyDescent="0.3">
      <c r="A6220" s="341">
        <v>43164.565969328702</v>
      </c>
      <c r="B6220" s="318">
        <v>36054.932000000001</v>
      </c>
      <c r="C6220" s="355">
        <f t="shared" si="100"/>
        <v>0.29699999999866122</v>
      </c>
      <c r="D6220" s="420">
        <f t="shared" si="99"/>
        <v>0.14849999999933061</v>
      </c>
      <c r="H6220" s="337"/>
      <c r="J6220" s="82">
        <v>52</v>
      </c>
      <c r="K6220" s="319">
        <v>2</v>
      </c>
    </row>
    <row r="6221" spans="1:11" x14ac:dyDescent="0.3">
      <c r="A6221" s="341">
        <v>43164.6076359375</v>
      </c>
      <c r="B6221" s="318">
        <v>36055.237000000001</v>
      </c>
      <c r="C6221" s="355">
        <f t="shared" si="100"/>
        <v>0.30500000000029104</v>
      </c>
      <c r="D6221" s="420">
        <f t="shared" si="99"/>
        <v>0.15250000000014552</v>
      </c>
      <c r="H6221" s="337"/>
      <c r="J6221" s="82">
        <v>53</v>
      </c>
      <c r="K6221" s="320">
        <v>3</v>
      </c>
    </row>
    <row r="6222" spans="1:11" x14ac:dyDescent="0.3">
      <c r="A6222" s="341">
        <v>43164.649302546299</v>
      </c>
      <c r="B6222" s="318">
        <v>36055.527999999998</v>
      </c>
      <c r="C6222" s="355">
        <f t="shared" si="100"/>
        <v>0.29099999999743886</v>
      </c>
      <c r="D6222" s="420">
        <f t="shared" si="99"/>
        <v>0.14549999999871943</v>
      </c>
      <c r="H6222" s="337"/>
      <c r="J6222" s="82">
        <v>54</v>
      </c>
      <c r="K6222" s="321">
        <v>4</v>
      </c>
    </row>
    <row r="6223" spans="1:11" x14ac:dyDescent="0.3">
      <c r="A6223" s="341">
        <v>43164.69096915509</v>
      </c>
      <c r="B6223" s="318">
        <v>36055.811000000002</v>
      </c>
      <c r="C6223" s="355">
        <f t="shared" si="100"/>
        <v>0.28300000000308501</v>
      </c>
      <c r="D6223" s="420">
        <f t="shared" si="99"/>
        <v>0.1415000000015425</v>
      </c>
      <c r="H6223" s="337"/>
      <c r="J6223" s="82">
        <v>55</v>
      </c>
      <c r="K6223" s="391">
        <v>1</v>
      </c>
    </row>
    <row r="6224" spans="1:11" x14ac:dyDescent="0.3">
      <c r="A6224" s="341">
        <v>43164.732635763889</v>
      </c>
      <c r="B6224" s="318">
        <v>36056.11</v>
      </c>
      <c r="C6224" s="355">
        <f t="shared" si="100"/>
        <v>0.29899999999906868</v>
      </c>
      <c r="D6224" s="420">
        <f t="shared" si="99"/>
        <v>0.14949999999953434</v>
      </c>
      <c r="H6224" s="337"/>
      <c r="J6224" s="82">
        <v>56</v>
      </c>
      <c r="K6224" s="319">
        <v>2</v>
      </c>
    </row>
    <row r="6225" spans="1:11" x14ac:dyDescent="0.3">
      <c r="A6225" s="341">
        <v>43164.774302372687</v>
      </c>
      <c r="B6225" s="318">
        <v>36056.402000000002</v>
      </c>
      <c r="C6225" s="355">
        <f t="shared" si="100"/>
        <v>0.29200000000128057</v>
      </c>
      <c r="D6225" s="420">
        <f t="shared" si="99"/>
        <v>0.14600000000064028</v>
      </c>
      <c r="H6225" s="337"/>
      <c r="J6225" s="82">
        <v>57</v>
      </c>
      <c r="K6225" s="320">
        <v>3</v>
      </c>
    </row>
    <row r="6226" spans="1:11" x14ac:dyDescent="0.3">
      <c r="A6226" s="341">
        <v>43164.815968981478</v>
      </c>
      <c r="B6226" s="318">
        <v>36056.684999999998</v>
      </c>
      <c r="C6226" s="355">
        <f t="shared" si="100"/>
        <v>0.28299999999580905</v>
      </c>
      <c r="D6226" s="420">
        <f t="shared" si="99"/>
        <v>0.14149999999790452</v>
      </c>
      <c r="H6226" s="337"/>
      <c r="J6226" s="82">
        <v>58</v>
      </c>
      <c r="K6226" s="321">
        <v>4</v>
      </c>
    </row>
    <row r="6227" spans="1:11" x14ac:dyDescent="0.3">
      <c r="A6227" s="341">
        <v>43164.857635590277</v>
      </c>
      <c r="B6227" s="318">
        <v>36056.970999999998</v>
      </c>
      <c r="C6227" s="355">
        <f t="shared" si="100"/>
        <v>0.28600000000005821</v>
      </c>
      <c r="D6227" s="420">
        <f t="shared" si="99"/>
        <v>0.1430000000000291</v>
      </c>
      <c r="H6227" s="337"/>
      <c r="J6227" s="82">
        <v>59</v>
      </c>
      <c r="K6227" s="391">
        <v>1</v>
      </c>
    </row>
    <row r="6228" spans="1:11" x14ac:dyDescent="0.3">
      <c r="A6228" s="341">
        <v>43164.899302199075</v>
      </c>
      <c r="B6228" s="318">
        <v>36057.260999999999</v>
      </c>
      <c r="C6228" s="355">
        <f t="shared" si="100"/>
        <v>0.29000000000087311</v>
      </c>
      <c r="D6228" s="420">
        <f t="shared" si="99"/>
        <v>0.14500000000043656</v>
      </c>
      <c r="H6228" s="337"/>
      <c r="J6228" s="82">
        <v>60</v>
      </c>
      <c r="K6228" s="319">
        <v>2</v>
      </c>
    </row>
    <row r="6229" spans="1:11" x14ac:dyDescent="0.3">
      <c r="A6229" s="341">
        <v>43164.940968807867</v>
      </c>
      <c r="B6229" s="318">
        <v>36057.546999999999</v>
      </c>
      <c r="C6229" s="355">
        <f t="shared" si="100"/>
        <v>0.28600000000005821</v>
      </c>
      <c r="D6229" s="420">
        <f t="shared" si="99"/>
        <v>0.1430000000000291</v>
      </c>
      <c r="H6229" s="337"/>
      <c r="J6229" s="82">
        <v>61</v>
      </c>
      <c r="K6229" s="320">
        <v>3</v>
      </c>
    </row>
    <row r="6230" spans="1:11" x14ac:dyDescent="0.3">
      <c r="A6230" s="341">
        <v>43164.982635416665</v>
      </c>
      <c r="B6230" s="318">
        <v>36057.826999999997</v>
      </c>
      <c r="C6230" s="355">
        <f t="shared" si="100"/>
        <v>0.27999999999883585</v>
      </c>
      <c r="D6230" s="420">
        <f t="shared" si="99"/>
        <v>0.13999999999941792</v>
      </c>
      <c r="E6230" s="336">
        <f>SUM(C6207:C6230)*7.4805194805</f>
        <v>52.655376623217293</v>
      </c>
      <c r="F6230" s="324">
        <f>AVERAGE(D6207:D6230)</f>
        <v>0.1466458333332715</v>
      </c>
      <c r="G6230" s="324">
        <f>_xlfn.STDEV.S(D6207:D6230)</f>
        <v>3.4182348821149029E-3</v>
      </c>
      <c r="H6230" s="337"/>
      <c r="J6230" s="82">
        <v>62</v>
      </c>
      <c r="K6230" s="321">
        <v>4</v>
      </c>
    </row>
    <row r="6231" spans="1:11" x14ac:dyDescent="0.3">
      <c r="A6231" s="341">
        <v>43165.024302025464</v>
      </c>
      <c r="B6231" s="318">
        <v>36058.120000000003</v>
      </c>
      <c r="C6231" s="355">
        <f t="shared" si="100"/>
        <v>0.29300000000512227</v>
      </c>
      <c r="D6231" s="420">
        <f t="shared" si="99"/>
        <v>0.14650000000256114</v>
      </c>
      <c r="H6231" s="337"/>
      <c r="J6231" s="82">
        <v>63</v>
      </c>
      <c r="K6231" s="391">
        <v>1</v>
      </c>
    </row>
    <row r="6232" spans="1:11" x14ac:dyDescent="0.3">
      <c r="A6232" s="341">
        <v>43165.065968634262</v>
      </c>
      <c r="B6232" s="318">
        <v>36058.406999999999</v>
      </c>
      <c r="C6232" s="355">
        <f t="shared" si="100"/>
        <v>0.28699999999662396</v>
      </c>
      <c r="D6232" s="420">
        <f t="shared" si="99"/>
        <v>0.14349999999831198</v>
      </c>
      <c r="H6232" s="337"/>
      <c r="J6232" s="82">
        <v>64</v>
      </c>
      <c r="K6232" s="319">
        <v>2</v>
      </c>
    </row>
    <row r="6233" spans="1:11" x14ac:dyDescent="0.3">
      <c r="A6233" s="341">
        <v>43165.107635243054</v>
      </c>
      <c r="B6233" s="318">
        <v>36058.692999999999</v>
      </c>
      <c r="C6233" s="355">
        <f t="shared" si="100"/>
        <v>0.28600000000005821</v>
      </c>
      <c r="D6233" s="420">
        <f t="shared" si="99"/>
        <v>0.1430000000000291</v>
      </c>
      <c r="H6233" s="337"/>
      <c r="J6233" s="82">
        <v>65</v>
      </c>
      <c r="K6233" s="320">
        <v>3</v>
      </c>
    </row>
    <row r="6234" spans="1:11" x14ac:dyDescent="0.3">
      <c r="A6234" s="341">
        <v>43165.149301851852</v>
      </c>
      <c r="B6234" s="318">
        <v>36058.987000000001</v>
      </c>
      <c r="C6234" s="355">
        <f t="shared" si="100"/>
        <v>0.29400000000168802</v>
      </c>
      <c r="D6234" s="420">
        <f t="shared" si="99"/>
        <v>0.14700000000084401</v>
      </c>
      <c r="H6234" s="337"/>
      <c r="J6234" s="82">
        <v>66</v>
      </c>
      <c r="K6234" s="321">
        <v>4</v>
      </c>
    </row>
    <row r="6235" spans="1:11" x14ac:dyDescent="0.3">
      <c r="A6235" s="341">
        <v>43165.190968460651</v>
      </c>
      <c r="B6235" s="318">
        <v>36059.288</v>
      </c>
      <c r="C6235" s="355">
        <f t="shared" si="100"/>
        <v>0.30099999999947613</v>
      </c>
      <c r="D6235" s="420">
        <f t="shared" si="99"/>
        <v>0.15049999999973807</v>
      </c>
      <c r="H6235" s="337"/>
      <c r="J6235" s="82">
        <v>67</v>
      </c>
      <c r="K6235" s="391">
        <v>1</v>
      </c>
    </row>
    <row r="6236" spans="1:11" x14ac:dyDescent="0.3">
      <c r="A6236" s="341">
        <v>43165.232635069442</v>
      </c>
      <c r="B6236" s="318">
        <v>36059.584000000003</v>
      </c>
      <c r="C6236" s="355">
        <f t="shared" si="100"/>
        <v>0.29600000000209548</v>
      </c>
      <c r="D6236" s="420">
        <f t="shared" si="99"/>
        <v>0.14800000000104774</v>
      </c>
      <c r="H6236" s="337"/>
      <c r="J6236" s="82">
        <v>68</v>
      </c>
      <c r="K6236" s="319">
        <v>2</v>
      </c>
    </row>
    <row r="6237" spans="1:11" x14ac:dyDescent="0.3">
      <c r="A6237" s="341">
        <v>43165.274301678241</v>
      </c>
      <c r="B6237" s="318">
        <v>36059.877999999997</v>
      </c>
      <c r="C6237" s="355">
        <f t="shared" si="100"/>
        <v>0.29399999999441206</v>
      </c>
      <c r="D6237" s="420">
        <f t="shared" si="99"/>
        <v>0.14699999999720603</v>
      </c>
      <c r="H6237" s="337"/>
      <c r="J6237" s="82">
        <v>69</v>
      </c>
      <c r="K6237" s="320">
        <v>3</v>
      </c>
    </row>
    <row r="6238" spans="1:11" x14ac:dyDescent="0.3">
      <c r="A6238" s="341">
        <v>43165.315968287039</v>
      </c>
      <c r="B6238" s="318">
        <v>36060.177000000003</v>
      </c>
      <c r="C6238" s="355">
        <f t="shared" si="100"/>
        <v>0.29900000000634464</v>
      </c>
      <c r="D6238" s="420">
        <f t="shared" si="99"/>
        <v>0.14950000000317232</v>
      </c>
      <c r="H6238" s="337"/>
      <c r="J6238" s="82">
        <v>70</v>
      </c>
      <c r="K6238" s="321">
        <v>4</v>
      </c>
    </row>
    <row r="6239" spans="1:11" x14ac:dyDescent="0.3">
      <c r="A6239" s="341">
        <v>43165.35763489583</v>
      </c>
      <c r="B6239" s="318">
        <v>36060.472000000002</v>
      </c>
      <c r="C6239" s="355">
        <f t="shared" si="100"/>
        <v>0.29499999999825377</v>
      </c>
      <c r="D6239" s="420">
        <f t="shared" si="99"/>
        <v>0.14749999999912689</v>
      </c>
      <c r="H6239" s="337"/>
      <c r="J6239" s="82">
        <v>71</v>
      </c>
      <c r="K6239" s="391">
        <v>1</v>
      </c>
    </row>
    <row r="6240" spans="1:11" x14ac:dyDescent="0.3">
      <c r="A6240" s="341">
        <v>43165.399301504629</v>
      </c>
      <c r="B6240" s="318">
        <v>36060.76</v>
      </c>
      <c r="C6240" s="355">
        <f t="shared" si="100"/>
        <v>0.28800000000046566</v>
      </c>
      <c r="D6240" s="420">
        <f t="shared" si="99"/>
        <v>0.14400000000023283</v>
      </c>
      <c r="H6240" s="337"/>
      <c r="J6240" s="82">
        <v>72</v>
      </c>
      <c r="K6240" s="319">
        <v>2</v>
      </c>
    </row>
    <row r="6241" spans="1:11" x14ac:dyDescent="0.3">
      <c r="A6241" s="341">
        <v>43165.440968113428</v>
      </c>
      <c r="B6241" s="318">
        <v>36061.06</v>
      </c>
      <c r="C6241" s="355">
        <f t="shared" si="100"/>
        <v>0.29999999999563443</v>
      </c>
      <c r="D6241" s="420">
        <f t="shared" si="99"/>
        <v>0.14999999999781721</v>
      </c>
      <c r="H6241" s="337"/>
      <c r="J6241" s="82">
        <v>73</v>
      </c>
      <c r="K6241" s="320">
        <v>3</v>
      </c>
    </row>
    <row r="6242" spans="1:11" x14ac:dyDescent="0.3">
      <c r="A6242" s="341">
        <v>43165.482634722219</v>
      </c>
      <c r="B6242" s="318">
        <v>36061.358999999997</v>
      </c>
      <c r="C6242" s="355">
        <f t="shared" si="100"/>
        <v>0.29899999999906868</v>
      </c>
      <c r="D6242" s="420">
        <f t="shared" si="99"/>
        <v>0.14949999999953434</v>
      </c>
      <c r="H6242" s="337"/>
      <c r="J6242" s="82">
        <v>74</v>
      </c>
      <c r="K6242" s="321">
        <v>4</v>
      </c>
    </row>
    <row r="6243" spans="1:11" x14ac:dyDescent="0.3">
      <c r="A6243" s="341">
        <v>43165.524301331017</v>
      </c>
      <c r="B6243" s="318">
        <v>36061.646000000001</v>
      </c>
      <c r="C6243" s="355">
        <f t="shared" si="100"/>
        <v>0.28700000000389991</v>
      </c>
      <c r="D6243" s="420">
        <f t="shared" si="99"/>
        <v>0.14350000000194996</v>
      </c>
      <c r="H6243" s="337"/>
      <c r="J6243" s="82">
        <v>75</v>
      </c>
      <c r="K6243" s="391">
        <v>1</v>
      </c>
    </row>
    <row r="6244" spans="1:11" x14ac:dyDescent="0.3">
      <c r="A6244" s="341">
        <v>43165.565967939816</v>
      </c>
      <c r="B6244" s="318">
        <v>36061.934999999998</v>
      </c>
      <c r="C6244" s="355">
        <f t="shared" si="100"/>
        <v>0.28899999999703141</v>
      </c>
      <c r="D6244" s="420">
        <f t="shared" si="99"/>
        <v>0.1444999999985157</v>
      </c>
      <c r="H6244" s="337"/>
      <c r="J6244" s="82">
        <v>76</v>
      </c>
      <c r="K6244" s="319">
        <v>2</v>
      </c>
    </row>
    <row r="6245" spans="1:11" x14ac:dyDescent="0.3">
      <c r="A6245" s="341">
        <v>43165.607634548614</v>
      </c>
      <c r="B6245" s="318">
        <v>36062.233</v>
      </c>
      <c r="C6245" s="355">
        <f t="shared" si="100"/>
        <v>0.29800000000250293</v>
      </c>
      <c r="D6245" s="420">
        <f t="shared" si="99"/>
        <v>0.14900000000125146</v>
      </c>
      <c r="H6245" s="337"/>
      <c r="J6245" s="82">
        <v>77</v>
      </c>
      <c r="K6245" s="320">
        <v>3</v>
      </c>
    </row>
    <row r="6246" spans="1:11" x14ac:dyDescent="0.3">
      <c r="A6246" s="341">
        <v>43165.649301157406</v>
      </c>
      <c r="B6246" s="318">
        <v>36062.521000000001</v>
      </c>
      <c r="C6246" s="355">
        <f t="shared" si="100"/>
        <v>0.28800000000046566</v>
      </c>
      <c r="D6246" s="420">
        <f t="shared" si="99"/>
        <v>0.14400000000023283</v>
      </c>
      <c r="H6246" s="337"/>
      <c r="J6246" s="82">
        <v>78</v>
      </c>
      <c r="K6246" s="321">
        <v>4</v>
      </c>
    </row>
    <row r="6247" spans="1:11" x14ac:dyDescent="0.3">
      <c r="A6247" s="341">
        <v>43165.690967766204</v>
      </c>
      <c r="B6247" s="318">
        <v>36062.807000000001</v>
      </c>
      <c r="C6247" s="355">
        <f t="shared" si="100"/>
        <v>0.28600000000005821</v>
      </c>
      <c r="D6247" s="420">
        <f t="shared" si="99"/>
        <v>0.1430000000000291</v>
      </c>
      <c r="H6247" s="337"/>
      <c r="J6247" s="82">
        <v>79</v>
      </c>
      <c r="K6247" s="391">
        <v>1</v>
      </c>
    </row>
    <row r="6248" spans="1:11" x14ac:dyDescent="0.3">
      <c r="A6248" s="341">
        <v>43165.732634375003</v>
      </c>
      <c r="B6248" s="318">
        <v>36063.101999999999</v>
      </c>
      <c r="C6248" s="355">
        <f t="shared" si="100"/>
        <v>0.29499999999825377</v>
      </c>
      <c r="D6248" s="420">
        <f t="shared" si="99"/>
        <v>0.14749999999912689</v>
      </c>
      <c r="H6248" s="337"/>
      <c r="J6248" s="82">
        <v>80</v>
      </c>
      <c r="K6248" s="319">
        <v>2</v>
      </c>
    </row>
    <row r="6249" spans="1:11" x14ac:dyDescent="0.3">
      <c r="A6249" s="341">
        <v>43165.774300983794</v>
      </c>
      <c r="B6249" s="318">
        <v>36063.39</v>
      </c>
      <c r="C6249" s="355">
        <f t="shared" si="100"/>
        <v>0.28800000000046566</v>
      </c>
      <c r="D6249" s="420">
        <f t="shared" si="99"/>
        <v>0.14400000000023283</v>
      </c>
      <c r="H6249" s="337"/>
      <c r="J6249" s="82">
        <v>81</v>
      </c>
      <c r="K6249" s="320">
        <v>3</v>
      </c>
    </row>
    <row r="6250" spans="1:11" x14ac:dyDescent="0.3">
      <c r="A6250" s="341">
        <v>43165.815967592593</v>
      </c>
      <c r="B6250" s="318">
        <v>36063.667999999998</v>
      </c>
      <c r="C6250" s="355">
        <f t="shared" si="100"/>
        <v>0.27799999999842839</v>
      </c>
      <c r="D6250" s="420">
        <f t="shared" si="99"/>
        <v>0.1389999999992142</v>
      </c>
      <c r="H6250" s="337"/>
      <c r="J6250" s="82">
        <v>82</v>
      </c>
      <c r="K6250" s="321">
        <v>4</v>
      </c>
    </row>
    <row r="6251" spans="1:11" x14ac:dyDescent="0.3">
      <c r="A6251" s="341">
        <v>43165.857634201391</v>
      </c>
      <c r="B6251" s="318">
        <v>36063.955000000002</v>
      </c>
      <c r="C6251" s="355">
        <f t="shared" si="100"/>
        <v>0.28700000000389991</v>
      </c>
      <c r="D6251" s="420">
        <f t="shared" si="99"/>
        <v>0.14350000000194996</v>
      </c>
      <c r="H6251" s="337"/>
      <c r="J6251" s="82">
        <v>83</v>
      </c>
      <c r="K6251" s="391">
        <v>1</v>
      </c>
    </row>
    <row r="6252" spans="1:11" x14ac:dyDescent="0.3">
      <c r="A6252" s="341">
        <v>43165.899300810182</v>
      </c>
      <c r="B6252" s="318">
        <v>36064.25</v>
      </c>
      <c r="C6252" s="355">
        <f t="shared" si="100"/>
        <v>0.29499999999825377</v>
      </c>
      <c r="D6252" s="420">
        <f t="shared" si="99"/>
        <v>0.14749999999912689</v>
      </c>
      <c r="H6252" s="337"/>
      <c r="J6252" s="82">
        <v>84</v>
      </c>
      <c r="K6252" s="319">
        <v>2</v>
      </c>
    </row>
    <row r="6253" spans="1:11" x14ac:dyDescent="0.3">
      <c r="A6253" s="341">
        <v>43165.940967418981</v>
      </c>
      <c r="B6253" s="318">
        <v>36064.538</v>
      </c>
      <c r="C6253" s="355">
        <f t="shared" si="100"/>
        <v>0.28800000000046566</v>
      </c>
      <c r="D6253" s="420">
        <f t="shared" si="99"/>
        <v>0.14400000000023283</v>
      </c>
      <c r="H6253" s="337"/>
      <c r="J6253" s="82">
        <v>85</v>
      </c>
      <c r="K6253" s="320">
        <v>3</v>
      </c>
    </row>
    <row r="6254" spans="1:11" x14ac:dyDescent="0.3">
      <c r="A6254" s="341">
        <v>43165.98263402778</v>
      </c>
      <c r="B6254" s="318">
        <v>36064.819000000003</v>
      </c>
      <c r="C6254" s="355">
        <f t="shared" si="100"/>
        <v>0.28100000000267755</v>
      </c>
      <c r="D6254" s="420">
        <f t="shared" si="99"/>
        <v>0.14050000000133878</v>
      </c>
      <c r="E6254" s="336">
        <f>SUM(C6231:C6254)*7.4805194805</f>
        <v>52.303792207698237</v>
      </c>
      <c r="F6254" s="324">
        <f>AVERAGE(D6231:D6254)</f>
        <v>0.14566666666678429</v>
      </c>
      <c r="G6254" s="324">
        <f>_xlfn.STDEV.S(D6231:D6254)</f>
        <v>3.0526776081395281E-3</v>
      </c>
      <c r="H6254" s="337"/>
      <c r="J6254" s="82">
        <v>86</v>
      </c>
      <c r="K6254" s="321">
        <v>4</v>
      </c>
    </row>
    <row r="6255" spans="1:11" x14ac:dyDescent="0.3">
      <c r="A6255" s="341">
        <v>43166.024300636571</v>
      </c>
      <c r="B6255" s="318">
        <v>36065.112000000001</v>
      </c>
      <c r="C6255" s="355">
        <f t="shared" si="100"/>
        <v>0.29299999999784632</v>
      </c>
      <c r="D6255" s="420">
        <f t="shared" si="99"/>
        <v>0.14649999999892316</v>
      </c>
      <c r="H6255" s="337"/>
      <c r="J6255" s="82">
        <v>87</v>
      </c>
      <c r="K6255" s="391">
        <v>1</v>
      </c>
    </row>
    <row r="6256" spans="1:11" x14ac:dyDescent="0.3">
      <c r="A6256" s="341">
        <v>43166.065967245369</v>
      </c>
      <c r="B6256" s="318">
        <v>36065.406999999999</v>
      </c>
      <c r="C6256" s="355">
        <f t="shared" si="100"/>
        <v>0.29499999999825377</v>
      </c>
      <c r="D6256" s="420">
        <f t="shared" si="99"/>
        <v>0.14749999999912689</v>
      </c>
      <c r="H6256" s="337"/>
      <c r="J6256" s="82">
        <v>88</v>
      </c>
      <c r="K6256" s="319">
        <v>2</v>
      </c>
    </row>
    <row r="6257" spans="1:12" x14ac:dyDescent="0.3">
      <c r="A6257" s="341">
        <v>43166.107633854168</v>
      </c>
      <c r="B6257" s="318">
        <v>36065.695</v>
      </c>
      <c r="C6257" s="355">
        <f t="shared" si="100"/>
        <v>0.28800000000046566</v>
      </c>
      <c r="D6257" s="420">
        <f t="shared" si="99"/>
        <v>0.14400000000023283</v>
      </c>
      <c r="H6257" s="337"/>
      <c r="J6257" s="82">
        <v>89</v>
      </c>
      <c r="K6257" s="320">
        <v>3</v>
      </c>
    </row>
    <row r="6258" spans="1:12" x14ac:dyDescent="0.3">
      <c r="A6258" s="341">
        <v>43166.149300462966</v>
      </c>
      <c r="B6258" s="318">
        <v>36065.995000000003</v>
      </c>
      <c r="C6258" s="355">
        <f t="shared" si="100"/>
        <v>0.30000000000291038</v>
      </c>
      <c r="D6258" s="420">
        <f t="shared" si="99"/>
        <v>0.15000000000145519</v>
      </c>
      <c r="H6258" s="337"/>
      <c r="J6258" s="82">
        <v>90</v>
      </c>
      <c r="K6258" s="321">
        <v>4</v>
      </c>
    </row>
    <row r="6259" spans="1:12" x14ac:dyDescent="0.3">
      <c r="A6259" s="341">
        <v>43166.190967071758</v>
      </c>
      <c r="B6259" s="318">
        <v>36066.298000000003</v>
      </c>
      <c r="C6259" s="355">
        <f t="shared" si="100"/>
        <v>0.30299999999988358</v>
      </c>
      <c r="D6259" s="420">
        <f t="shared" si="99"/>
        <v>0.15149999999994179</v>
      </c>
      <c r="H6259" s="337"/>
      <c r="J6259" s="82">
        <v>91</v>
      </c>
      <c r="K6259" s="391">
        <v>1</v>
      </c>
    </row>
    <row r="6260" spans="1:12" x14ac:dyDescent="0.3">
      <c r="A6260" s="341">
        <v>43166.232633680556</v>
      </c>
      <c r="B6260" s="318">
        <v>36066.591999999997</v>
      </c>
      <c r="C6260" s="355">
        <f t="shared" si="100"/>
        <v>0.29399999999441206</v>
      </c>
      <c r="D6260" s="420">
        <f t="shared" si="99"/>
        <v>0.14699999999720603</v>
      </c>
      <c r="H6260" s="337"/>
      <c r="J6260" s="82">
        <v>92</v>
      </c>
      <c r="K6260" s="319">
        <v>2</v>
      </c>
    </row>
    <row r="6261" spans="1:12" x14ac:dyDescent="0.3">
      <c r="A6261" s="341">
        <v>43166.274300289355</v>
      </c>
      <c r="B6261" s="318">
        <v>36066.885999999999</v>
      </c>
      <c r="C6261" s="355">
        <f t="shared" si="100"/>
        <v>0.29400000000168802</v>
      </c>
      <c r="D6261" s="420">
        <f t="shared" si="99"/>
        <v>0.14700000000084401</v>
      </c>
      <c r="H6261" s="337"/>
      <c r="J6261" s="82">
        <v>93</v>
      </c>
      <c r="K6261" s="320">
        <v>3</v>
      </c>
    </row>
    <row r="6262" spans="1:12" x14ac:dyDescent="0.3">
      <c r="A6262" s="341">
        <v>43166.315966898146</v>
      </c>
      <c r="B6262" s="318">
        <v>36067.190999999999</v>
      </c>
      <c r="C6262" s="355">
        <f t="shared" si="100"/>
        <v>0.30500000000029104</v>
      </c>
      <c r="D6262" s="420">
        <f t="shared" si="99"/>
        <v>0.15250000000014552</v>
      </c>
      <c r="H6262" s="337"/>
      <c r="J6262" s="82">
        <v>94</v>
      </c>
      <c r="K6262" s="321">
        <v>4</v>
      </c>
    </row>
    <row r="6263" spans="1:12" x14ac:dyDescent="0.3">
      <c r="A6263" s="341">
        <v>43166.357633506945</v>
      </c>
      <c r="B6263" s="318">
        <v>36067.487000000001</v>
      </c>
      <c r="C6263" s="355">
        <f t="shared" si="100"/>
        <v>0.29600000000209548</v>
      </c>
      <c r="D6263" s="420">
        <f t="shared" si="99"/>
        <v>0.14800000000104774</v>
      </c>
      <c r="H6263" s="337"/>
      <c r="J6263" s="82">
        <v>95</v>
      </c>
      <c r="K6263" s="391">
        <v>1</v>
      </c>
    </row>
    <row r="6264" spans="1:12" x14ac:dyDescent="0.3">
      <c r="A6264" s="341">
        <v>43166.399300115743</v>
      </c>
      <c r="B6264" s="318">
        <v>36067.771999999997</v>
      </c>
      <c r="C6264" s="355">
        <f t="shared" si="100"/>
        <v>0.2849999999962165</v>
      </c>
      <c r="D6264" s="420">
        <f t="shared" si="99"/>
        <v>0.14249999999810825</v>
      </c>
      <c r="H6264" s="337"/>
      <c r="J6264" s="82">
        <v>96</v>
      </c>
      <c r="K6264" s="319">
        <v>2</v>
      </c>
    </row>
    <row r="6265" spans="1:12" x14ac:dyDescent="0.3">
      <c r="A6265" s="341">
        <v>43166.440966724535</v>
      </c>
      <c r="B6265" s="318">
        <v>36068.07</v>
      </c>
      <c r="C6265" s="355">
        <f t="shared" si="100"/>
        <v>0.29800000000250293</v>
      </c>
      <c r="D6265" s="420">
        <f t="shared" si="99"/>
        <v>0.14900000000125146</v>
      </c>
      <c r="H6265" s="337"/>
      <c r="J6265" s="82">
        <v>97</v>
      </c>
      <c r="K6265" s="320">
        <v>3</v>
      </c>
    </row>
    <row r="6266" spans="1:12" x14ac:dyDescent="0.3">
      <c r="A6266" s="341">
        <v>43166.482633333333</v>
      </c>
      <c r="B6266" s="318">
        <v>36068.362999999998</v>
      </c>
      <c r="C6266" s="355">
        <f t="shared" si="100"/>
        <v>0.29299999999784632</v>
      </c>
      <c r="D6266" s="420">
        <f t="shared" si="99"/>
        <v>0.14649999999892316</v>
      </c>
      <c r="H6266" s="337"/>
      <c r="J6266" s="82">
        <v>98</v>
      </c>
      <c r="K6266" s="321">
        <v>4</v>
      </c>
    </row>
    <row r="6267" spans="1:12" x14ac:dyDescent="0.3">
      <c r="A6267" s="341">
        <v>43166.524299942132</v>
      </c>
      <c r="B6267" s="318">
        <v>36068.650999999998</v>
      </c>
      <c r="C6267" s="355">
        <f t="shared" si="100"/>
        <v>0.28800000000046566</v>
      </c>
      <c r="D6267" s="420">
        <f t="shared" si="99"/>
        <v>0.14400000000023283</v>
      </c>
      <c r="H6267" s="337"/>
      <c r="J6267" s="82">
        <v>99</v>
      </c>
      <c r="K6267" s="391">
        <v>1</v>
      </c>
    </row>
    <row r="6268" spans="1:12" x14ac:dyDescent="0.3">
      <c r="A6268" s="341">
        <v>43166.565966550923</v>
      </c>
      <c r="B6268" s="318">
        <v>36068.942000000003</v>
      </c>
      <c r="C6268" s="355">
        <f t="shared" si="100"/>
        <v>0.29100000000471482</v>
      </c>
      <c r="D6268" s="420">
        <f t="shared" si="99"/>
        <v>0.14550000000235741</v>
      </c>
      <c r="H6268" s="337"/>
      <c r="J6268" s="82">
        <v>100</v>
      </c>
      <c r="K6268" s="319">
        <v>2</v>
      </c>
    </row>
    <row r="6269" spans="1:12" x14ac:dyDescent="0.3">
      <c r="A6269" s="341">
        <v>43166.593055555553</v>
      </c>
      <c r="B6269" s="318">
        <v>36069.241000000002</v>
      </c>
      <c r="C6269" s="355">
        <f t="shared" si="100"/>
        <v>0.29899999999906868</v>
      </c>
      <c r="D6269" s="420">
        <f t="shared" si="99"/>
        <v>0.14949999999953434</v>
      </c>
      <c r="H6269" s="337"/>
      <c r="J6269" s="82">
        <v>1</v>
      </c>
      <c r="K6269" s="320">
        <v>3</v>
      </c>
      <c r="L6269" s="345" t="s">
        <v>313</v>
      </c>
    </row>
    <row r="6270" spans="1:12" x14ac:dyDescent="0.3">
      <c r="A6270" s="341">
        <v>43166.634722222225</v>
      </c>
      <c r="B6270" s="318">
        <v>36069.525000000001</v>
      </c>
      <c r="C6270" s="355">
        <f t="shared" si="100"/>
        <v>0.28399999999965075</v>
      </c>
      <c r="D6270" s="420">
        <f t="shared" si="99"/>
        <v>0.14199999999982538</v>
      </c>
      <c r="H6270" s="337"/>
      <c r="J6270" s="82">
        <v>2</v>
      </c>
      <c r="K6270" s="321">
        <v>4</v>
      </c>
    </row>
    <row r="6271" spans="1:12" x14ac:dyDescent="0.3">
      <c r="A6271" s="341">
        <v>43166.676388888889</v>
      </c>
      <c r="B6271" s="318">
        <v>36069.807999999997</v>
      </c>
      <c r="C6271" s="355">
        <f t="shared" si="100"/>
        <v>0.28299999999580905</v>
      </c>
      <c r="D6271" s="420">
        <f t="shared" si="99"/>
        <v>0.14149999999790452</v>
      </c>
      <c r="H6271" s="337"/>
      <c r="J6271" s="82">
        <v>3</v>
      </c>
      <c r="K6271" s="391">
        <v>1</v>
      </c>
    </row>
    <row r="6272" spans="1:12" x14ac:dyDescent="0.3">
      <c r="A6272" s="341">
        <v>43166.718055555553</v>
      </c>
      <c r="B6272" s="318">
        <v>36070.1</v>
      </c>
      <c r="C6272" s="355">
        <f t="shared" si="100"/>
        <v>0.29200000000128057</v>
      </c>
      <c r="D6272" s="420">
        <f t="shared" si="99"/>
        <v>0.14600000000064028</v>
      </c>
      <c r="H6272" s="337"/>
      <c r="J6272" s="82">
        <v>4</v>
      </c>
      <c r="K6272" s="319">
        <v>2</v>
      </c>
    </row>
    <row r="6273" spans="1:11" x14ac:dyDescent="0.3">
      <c r="A6273" s="341">
        <v>43166.759722222225</v>
      </c>
      <c r="B6273" s="318">
        <v>36070.392</v>
      </c>
      <c r="C6273" s="355">
        <f t="shared" si="100"/>
        <v>0.29200000000128057</v>
      </c>
      <c r="D6273" s="420">
        <f t="shared" si="99"/>
        <v>0.14600000000064028</v>
      </c>
      <c r="H6273" s="337"/>
      <c r="J6273" s="82">
        <v>5</v>
      </c>
      <c r="K6273" s="320">
        <v>3</v>
      </c>
    </row>
    <row r="6274" spans="1:11" x14ac:dyDescent="0.3">
      <c r="A6274" s="341">
        <v>43166.801388888889</v>
      </c>
      <c r="B6274" s="318">
        <v>36070.671999999999</v>
      </c>
      <c r="C6274" s="355">
        <f t="shared" si="100"/>
        <v>0.27999999999883585</v>
      </c>
      <c r="D6274" s="420">
        <f t="shared" si="99"/>
        <v>0.13999999999941792</v>
      </c>
      <c r="H6274" s="337"/>
      <c r="J6274" s="82">
        <v>6</v>
      </c>
      <c r="K6274" s="321">
        <v>4</v>
      </c>
    </row>
    <row r="6275" spans="1:11" x14ac:dyDescent="0.3">
      <c r="A6275" s="341">
        <v>43166.843055555553</v>
      </c>
      <c r="B6275" s="318">
        <v>36070.959000000003</v>
      </c>
      <c r="C6275" s="355">
        <f t="shared" si="100"/>
        <v>0.28700000000389991</v>
      </c>
      <c r="D6275" s="420">
        <f t="shared" si="99"/>
        <v>0.14350000000194996</v>
      </c>
      <c r="H6275" s="337"/>
      <c r="J6275" s="82">
        <v>7</v>
      </c>
      <c r="K6275" s="391">
        <v>1</v>
      </c>
    </row>
    <row r="6276" spans="1:11" x14ac:dyDescent="0.3">
      <c r="A6276" s="341">
        <v>43166.884722222225</v>
      </c>
      <c r="B6276" s="318">
        <v>36071.25</v>
      </c>
      <c r="C6276" s="355">
        <f t="shared" si="100"/>
        <v>0.29099999999743886</v>
      </c>
      <c r="D6276" s="420">
        <f t="shared" si="99"/>
        <v>0.14549999999871943</v>
      </c>
      <c r="H6276" s="337"/>
      <c r="J6276" s="82">
        <v>8</v>
      </c>
      <c r="K6276" s="319">
        <v>2</v>
      </c>
    </row>
    <row r="6277" spans="1:11" x14ac:dyDescent="0.3">
      <c r="A6277" s="341">
        <v>43166.926388888889</v>
      </c>
      <c r="B6277" s="318">
        <v>36071.535000000003</v>
      </c>
      <c r="C6277" s="355">
        <f t="shared" si="100"/>
        <v>0.28500000000349246</v>
      </c>
      <c r="D6277" s="420">
        <f t="shared" si="99"/>
        <v>0.14250000000174623</v>
      </c>
      <c r="H6277" s="337"/>
      <c r="J6277" s="82">
        <v>9</v>
      </c>
      <c r="K6277" s="320">
        <v>3</v>
      </c>
    </row>
    <row r="6278" spans="1:11" x14ac:dyDescent="0.3">
      <c r="A6278" s="341">
        <v>43166.968055555553</v>
      </c>
      <c r="B6278" s="318">
        <v>36071.815000000002</v>
      </c>
      <c r="C6278" s="355">
        <f t="shared" si="100"/>
        <v>0.27999999999883585</v>
      </c>
      <c r="D6278" s="420">
        <f t="shared" si="99"/>
        <v>0.13999999999941792</v>
      </c>
      <c r="E6278" s="336">
        <f>SUM(C6255:C6278)*7.4805194805</f>
        <v>52.333714285571901</v>
      </c>
      <c r="F6278" s="324">
        <f>AVERAGE(D6255:D6278)</f>
        <v>0.14574999999998303</v>
      </c>
      <c r="G6278" s="324">
        <f>_xlfn.STDEV.S(D6255:D6278)</f>
        <v>3.3911649917870786E-3</v>
      </c>
      <c r="H6278" s="337"/>
      <c r="J6278" s="82">
        <v>10</v>
      </c>
      <c r="K6278" s="321">
        <v>4</v>
      </c>
    </row>
    <row r="6279" spans="1:11" x14ac:dyDescent="0.3">
      <c r="A6279" s="341">
        <v>43167.009722222225</v>
      </c>
      <c r="B6279" s="318">
        <v>36072.108999999997</v>
      </c>
      <c r="C6279" s="355">
        <f t="shared" si="100"/>
        <v>0.29399999999441206</v>
      </c>
      <c r="D6279" s="420">
        <f t="shared" si="99"/>
        <v>0.14699999999720603</v>
      </c>
      <c r="H6279" s="337"/>
      <c r="J6279" s="82">
        <v>11</v>
      </c>
      <c r="K6279" s="391">
        <v>1</v>
      </c>
    </row>
    <row r="6280" spans="1:11" x14ac:dyDescent="0.3">
      <c r="A6280" s="341">
        <v>43167.051388888889</v>
      </c>
      <c r="B6280" s="318">
        <v>36072.398999999998</v>
      </c>
      <c r="C6280" s="355">
        <f t="shared" si="100"/>
        <v>0.29000000000087311</v>
      </c>
      <c r="D6280" s="420">
        <f t="shared" si="99"/>
        <v>0.14500000000043656</v>
      </c>
      <c r="H6280" s="337"/>
      <c r="J6280" s="82">
        <v>12</v>
      </c>
      <c r="K6280" s="319">
        <v>2</v>
      </c>
    </row>
    <row r="6281" spans="1:11" x14ac:dyDescent="0.3">
      <c r="A6281" s="341">
        <v>43167.093055555553</v>
      </c>
      <c r="B6281" s="318">
        <v>36072.680999999997</v>
      </c>
      <c r="C6281" s="355">
        <f t="shared" si="100"/>
        <v>0.2819999999992433</v>
      </c>
      <c r="D6281" s="420">
        <f t="shared" si="99"/>
        <v>0.14099999999962165</v>
      </c>
      <c r="H6281" s="337"/>
      <c r="J6281" s="82">
        <v>13</v>
      </c>
      <c r="K6281" s="320">
        <v>3</v>
      </c>
    </row>
    <row r="6282" spans="1:11" x14ac:dyDescent="0.3">
      <c r="A6282" s="341">
        <v>43167.134722222225</v>
      </c>
      <c r="B6282" s="318">
        <v>36072.976999999999</v>
      </c>
      <c r="C6282" s="355">
        <f t="shared" si="100"/>
        <v>0.29600000000209548</v>
      </c>
      <c r="D6282" s="420">
        <f t="shared" si="99"/>
        <v>0.14800000000104774</v>
      </c>
      <c r="H6282" s="337"/>
      <c r="J6282" s="82">
        <v>14</v>
      </c>
      <c r="K6282" s="321">
        <v>4</v>
      </c>
    </row>
    <row r="6283" spans="1:11" x14ac:dyDescent="0.3">
      <c r="A6283" s="341">
        <v>43167.176388888889</v>
      </c>
      <c r="B6283" s="318">
        <v>36073.279000000002</v>
      </c>
      <c r="C6283" s="355">
        <f t="shared" si="100"/>
        <v>0.30200000000331784</v>
      </c>
      <c r="D6283" s="420">
        <f t="shared" si="99"/>
        <v>0.15100000000165892</v>
      </c>
      <c r="H6283" s="337"/>
      <c r="J6283" s="82">
        <v>15</v>
      </c>
      <c r="K6283" s="391">
        <v>1</v>
      </c>
    </row>
    <row r="6284" spans="1:11" x14ac:dyDescent="0.3">
      <c r="A6284" s="341">
        <v>43167.218055555553</v>
      </c>
      <c r="B6284" s="318">
        <v>36073.569000000003</v>
      </c>
      <c r="C6284" s="355">
        <f t="shared" si="100"/>
        <v>0.29000000000087311</v>
      </c>
      <c r="D6284" s="420">
        <f t="shared" si="99"/>
        <v>0.14500000000043656</v>
      </c>
      <c r="H6284" s="337"/>
      <c r="J6284" s="82">
        <v>16</v>
      </c>
      <c r="K6284" s="319">
        <v>2</v>
      </c>
    </row>
    <row r="6285" spans="1:11" x14ac:dyDescent="0.3">
      <c r="A6285" s="341">
        <v>43167.259722222225</v>
      </c>
      <c r="B6285" s="318">
        <v>36073.858</v>
      </c>
      <c r="C6285" s="355">
        <f t="shared" si="100"/>
        <v>0.28899999999703141</v>
      </c>
      <c r="D6285" s="420">
        <f t="shared" si="99"/>
        <v>0.1444999999985157</v>
      </c>
      <c r="H6285" s="337"/>
      <c r="J6285" s="82">
        <v>17</v>
      </c>
      <c r="K6285" s="320">
        <v>3</v>
      </c>
    </row>
    <row r="6286" spans="1:11" x14ac:dyDescent="0.3">
      <c r="A6286" s="341">
        <v>43167.301388888889</v>
      </c>
      <c r="B6286" s="318">
        <v>36074.159</v>
      </c>
      <c r="C6286" s="355">
        <f t="shared" si="100"/>
        <v>0.30099999999947613</v>
      </c>
      <c r="D6286" s="420">
        <f t="shared" si="99"/>
        <v>0.15049999999973807</v>
      </c>
      <c r="H6286" s="337"/>
      <c r="J6286" s="82">
        <v>18</v>
      </c>
      <c r="K6286" s="321">
        <v>4</v>
      </c>
    </row>
    <row r="6287" spans="1:11" x14ac:dyDescent="0.3">
      <c r="A6287" s="341">
        <v>43167.343055555553</v>
      </c>
      <c r="B6287" s="318">
        <v>36074.451000000001</v>
      </c>
      <c r="C6287" s="355">
        <f t="shared" si="100"/>
        <v>0.29200000000128057</v>
      </c>
      <c r="D6287" s="420">
        <f t="shared" si="99"/>
        <v>0.14600000000064028</v>
      </c>
      <c r="H6287" s="337"/>
      <c r="J6287" s="82">
        <v>19</v>
      </c>
      <c r="K6287" s="391">
        <v>1</v>
      </c>
    </row>
    <row r="6288" spans="1:11" x14ac:dyDescent="0.3">
      <c r="A6288" s="341">
        <v>43167.384722222225</v>
      </c>
      <c r="B6288" s="318">
        <v>36074.737999999998</v>
      </c>
      <c r="C6288" s="355">
        <f t="shared" si="100"/>
        <v>0.28699999999662396</v>
      </c>
      <c r="D6288" s="420">
        <f t="shared" si="99"/>
        <v>0.14349999999831198</v>
      </c>
      <c r="H6288" s="337"/>
      <c r="J6288" s="82">
        <v>20</v>
      </c>
      <c r="K6288" s="319">
        <v>2</v>
      </c>
    </row>
    <row r="6289" spans="1:11" x14ac:dyDescent="0.3">
      <c r="A6289" s="341">
        <v>43167.426388888889</v>
      </c>
      <c r="B6289" s="318">
        <v>36075.035000000003</v>
      </c>
      <c r="C6289" s="355">
        <f t="shared" si="100"/>
        <v>0.29700000000593718</v>
      </c>
      <c r="D6289" s="420">
        <f t="shared" si="99"/>
        <v>0.14850000000296859</v>
      </c>
      <c r="H6289" s="337"/>
      <c r="J6289" s="82">
        <v>21</v>
      </c>
      <c r="K6289" s="320">
        <v>3</v>
      </c>
    </row>
    <row r="6290" spans="1:11" x14ac:dyDescent="0.3">
      <c r="A6290" s="341">
        <v>43167.468055555553</v>
      </c>
      <c r="B6290" s="318">
        <v>36075.328999999998</v>
      </c>
      <c r="C6290" s="355">
        <f t="shared" si="100"/>
        <v>0.29399999999441206</v>
      </c>
      <c r="D6290" s="420">
        <f t="shared" si="99"/>
        <v>0.14699999999720603</v>
      </c>
      <c r="H6290" s="337"/>
      <c r="J6290" s="82">
        <v>22</v>
      </c>
      <c r="K6290" s="321">
        <v>4</v>
      </c>
    </row>
    <row r="6291" spans="1:11" x14ac:dyDescent="0.3">
      <c r="A6291" s="341">
        <v>43167.509722222225</v>
      </c>
      <c r="B6291" s="318">
        <v>36075.618999999999</v>
      </c>
      <c r="C6291" s="355">
        <f t="shared" si="100"/>
        <v>0.29000000000087311</v>
      </c>
      <c r="D6291" s="420">
        <f t="shared" si="99"/>
        <v>0.14500000000043656</v>
      </c>
      <c r="H6291" s="337"/>
      <c r="J6291" s="82">
        <v>23</v>
      </c>
      <c r="K6291" s="391">
        <v>1</v>
      </c>
    </row>
    <row r="6292" spans="1:11" x14ac:dyDescent="0.3">
      <c r="A6292" s="341">
        <v>43167.551388888889</v>
      </c>
      <c r="B6292" s="318">
        <v>36075.902000000002</v>
      </c>
      <c r="C6292" s="355">
        <f t="shared" si="100"/>
        <v>0.28300000000308501</v>
      </c>
      <c r="D6292" s="420">
        <f t="shared" si="99"/>
        <v>0.1415000000015425</v>
      </c>
      <c r="H6292" s="337"/>
      <c r="J6292" s="82">
        <v>24</v>
      </c>
      <c r="K6292" s="319">
        <v>2</v>
      </c>
    </row>
    <row r="6293" spans="1:11" x14ac:dyDescent="0.3">
      <c r="A6293" s="341">
        <v>43167.593055555553</v>
      </c>
      <c r="B6293" s="318">
        <v>36076.201999999997</v>
      </c>
      <c r="C6293" s="355">
        <f t="shared" si="100"/>
        <v>0.29999999999563443</v>
      </c>
      <c r="D6293" s="420">
        <f t="shared" si="99"/>
        <v>0.14999999999781721</v>
      </c>
      <c r="H6293" s="337"/>
      <c r="J6293" s="82">
        <v>25</v>
      </c>
      <c r="K6293" s="320">
        <v>3</v>
      </c>
    </row>
    <row r="6294" spans="1:11" x14ac:dyDescent="0.3">
      <c r="A6294" s="341">
        <v>43167.634722222225</v>
      </c>
      <c r="B6294" s="318">
        <v>36076.493000000002</v>
      </c>
      <c r="C6294" s="355">
        <f t="shared" si="100"/>
        <v>0.29100000000471482</v>
      </c>
      <c r="D6294" s="420">
        <f t="shared" si="99"/>
        <v>0.14550000000235741</v>
      </c>
      <c r="H6294" s="337"/>
      <c r="J6294" s="82">
        <v>26</v>
      </c>
      <c r="K6294" s="321">
        <v>4</v>
      </c>
    </row>
    <row r="6295" spans="1:11" x14ac:dyDescent="0.3">
      <c r="A6295" s="341">
        <v>43167.676388888889</v>
      </c>
      <c r="B6295" s="318">
        <v>36076.777000000002</v>
      </c>
      <c r="C6295" s="355">
        <f t="shared" si="100"/>
        <v>0.28399999999965075</v>
      </c>
      <c r="D6295" s="420">
        <f t="shared" si="99"/>
        <v>0.14199999999982538</v>
      </c>
      <c r="H6295" s="337"/>
      <c r="J6295" s="82">
        <v>27</v>
      </c>
      <c r="K6295" s="391">
        <v>1</v>
      </c>
    </row>
    <row r="6296" spans="1:11" x14ac:dyDescent="0.3">
      <c r="A6296" s="341">
        <v>43167.718055555553</v>
      </c>
      <c r="B6296" s="318">
        <v>36077.07</v>
      </c>
      <c r="C6296" s="355">
        <f t="shared" si="100"/>
        <v>0.29299999999784632</v>
      </c>
      <c r="D6296" s="420">
        <f t="shared" si="99"/>
        <v>0.14649999999892316</v>
      </c>
      <c r="H6296" s="337"/>
      <c r="J6296" s="82">
        <v>28</v>
      </c>
      <c r="K6296" s="319">
        <v>2</v>
      </c>
    </row>
    <row r="6297" spans="1:11" x14ac:dyDescent="0.3">
      <c r="A6297" s="341">
        <v>43167.759722222225</v>
      </c>
      <c r="B6297" s="318">
        <v>36077.358999999997</v>
      </c>
      <c r="C6297" s="355">
        <f t="shared" si="100"/>
        <v>0.28899999999703141</v>
      </c>
      <c r="D6297" s="420">
        <f t="shared" si="99"/>
        <v>0.1444999999985157</v>
      </c>
      <c r="H6297" s="337"/>
      <c r="J6297" s="82">
        <v>29</v>
      </c>
      <c r="K6297" s="320">
        <v>3</v>
      </c>
    </row>
    <row r="6298" spans="1:11" x14ac:dyDescent="0.3">
      <c r="A6298" s="341">
        <v>43167.801388888889</v>
      </c>
      <c r="B6298" s="318">
        <v>36077.64</v>
      </c>
      <c r="C6298" s="355">
        <f t="shared" si="100"/>
        <v>0.28100000000267755</v>
      </c>
      <c r="D6298" s="420">
        <f t="shared" si="99"/>
        <v>0.14050000000133878</v>
      </c>
      <c r="H6298" s="337"/>
      <c r="J6298" s="82">
        <v>30</v>
      </c>
      <c r="K6298" s="321">
        <v>4</v>
      </c>
    </row>
    <row r="6299" spans="1:11" x14ac:dyDescent="0.3">
      <c r="A6299" s="341">
        <v>43167.843055555553</v>
      </c>
      <c r="B6299" s="318">
        <v>36077.921999999999</v>
      </c>
      <c r="C6299" s="355">
        <f t="shared" si="100"/>
        <v>0.2819999999992433</v>
      </c>
      <c r="D6299" s="420">
        <f t="shared" si="99"/>
        <v>0.14099999999962165</v>
      </c>
      <c r="H6299" s="337"/>
      <c r="J6299" s="82">
        <v>31</v>
      </c>
      <c r="K6299" s="391">
        <v>1</v>
      </c>
    </row>
    <row r="6300" spans="1:11" x14ac:dyDescent="0.3">
      <c r="A6300" s="341">
        <v>43167.884722222225</v>
      </c>
      <c r="B6300" s="318">
        <v>36078.214999999997</v>
      </c>
      <c r="C6300" s="355">
        <f t="shared" si="100"/>
        <v>0.29299999999784632</v>
      </c>
      <c r="D6300" s="420">
        <f t="shared" si="99"/>
        <v>0.14649999999892316</v>
      </c>
      <c r="H6300" s="337"/>
      <c r="J6300" s="82">
        <v>32</v>
      </c>
      <c r="K6300" s="319">
        <v>2</v>
      </c>
    </row>
    <row r="6301" spans="1:11" x14ac:dyDescent="0.3">
      <c r="A6301" s="341">
        <v>43167.926388888889</v>
      </c>
      <c r="B6301" s="318">
        <v>36078.495000000003</v>
      </c>
      <c r="C6301" s="355">
        <f t="shared" ref="C6301:C6368" si="101">B6301-B6300</f>
        <v>0.2800000000061118</v>
      </c>
      <c r="D6301" s="420">
        <f t="shared" ref="D6301:D6368" si="102">C6301/2</f>
        <v>0.1400000000030559</v>
      </c>
      <c r="H6301" s="337"/>
      <c r="J6301" s="82">
        <v>33</v>
      </c>
      <c r="K6301" s="320">
        <v>3</v>
      </c>
    </row>
    <row r="6302" spans="1:11" x14ac:dyDescent="0.3">
      <c r="A6302" s="341">
        <v>43167.968055555553</v>
      </c>
      <c r="B6302" s="318">
        <v>36078.777999999998</v>
      </c>
      <c r="C6302" s="355">
        <f t="shared" si="101"/>
        <v>0.28299999999580905</v>
      </c>
      <c r="D6302" s="420">
        <f t="shared" si="102"/>
        <v>0.14149999999790452</v>
      </c>
      <c r="E6302" s="336">
        <f>SUM(C6279:C6302)*7.4805194805</f>
        <v>52.086857142692324</v>
      </c>
      <c r="F6302" s="324">
        <f>AVERAGE(D6279:D6302)</f>
        <v>0.14506249999991874</v>
      </c>
      <c r="G6302" s="324">
        <f>_xlfn.STDEV.S(D6279:D6302)</f>
        <v>3.2279772234914501E-3</v>
      </c>
      <c r="H6302" s="337"/>
      <c r="J6302" s="82">
        <v>34</v>
      </c>
      <c r="K6302" s="321">
        <v>4</v>
      </c>
    </row>
    <row r="6303" spans="1:11" x14ac:dyDescent="0.3">
      <c r="A6303" s="341">
        <v>43168.009722222225</v>
      </c>
      <c r="B6303" s="318">
        <v>36079.067999999999</v>
      </c>
      <c r="C6303" s="355">
        <f t="shared" si="101"/>
        <v>0.29000000000087311</v>
      </c>
      <c r="D6303" s="420">
        <f t="shared" si="102"/>
        <v>0.14500000000043656</v>
      </c>
      <c r="H6303" s="337"/>
      <c r="J6303" s="82">
        <v>35</v>
      </c>
      <c r="K6303" s="391">
        <v>1</v>
      </c>
    </row>
    <row r="6304" spans="1:11" x14ac:dyDescent="0.3">
      <c r="A6304" s="341">
        <v>43168.051388888889</v>
      </c>
      <c r="B6304" s="318">
        <v>36079.360000000001</v>
      </c>
      <c r="C6304" s="355">
        <f t="shared" si="101"/>
        <v>0.29200000000128057</v>
      </c>
      <c r="D6304" s="420">
        <f t="shared" si="102"/>
        <v>0.14600000000064028</v>
      </c>
      <c r="H6304" s="337"/>
      <c r="J6304" s="82">
        <v>36</v>
      </c>
      <c r="K6304" s="319">
        <v>2</v>
      </c>
    </row>
    <row r="6305" spans="1:11" x14ac:dyDescent="0.3">
      <c r="A6305" s="341">
        <v>43168.093055555553</v>
      </c>
      <c r="B6305" s="318">
        <v>36079.65</v>
      </c>
      <c r="C6305" s="355">
        <f t="shared" si="101"/>
        <v>0.29000000000087311</v>
      </c>
      <c r="D6305" s="420">
        <f t="shared" si="102"/>
        <v>0.14500000000043656</v>
      </c>
      <c r="H6305" s="337"/>
      <c r="J6305" s="82">
        <v>37</v>
      </c>
      <c r="K6305" s="320">
        <v>3</v>
      </c>
    </row>
    <row r="6306" spans="1:11" x14ac:dyDescent="0.3">
      <c r="A6306" s="341">
        <v>43168.134722222225</v>
      </c>
      <c r="B6306" s="318">
        <v>36079.938000000002</v>
      </c>
      <c r="C6306" s="355">
        <f t="shared" si="101"/>
        <v>0.28800000000046566</v>
      </c>
      <c r="D6306" s="420">
        <f t="shared" si="102"/>
        <v>0.14400000000023283</v>
      </c>
      <c r="H6306" s="337"/>
      <c r="J6306" s="82">
        <v>38</v>
      </c>
      <c r="K6306" s="321">
        <v>4</v>
      </c>
    </row>
    <row r="6307" spans="1:11" x14ac:dyDescent="0.3">
      <c r="A6307" s="341">
        <v>43168.176388888889</v>
      </c>
      <c r="B6307" s="318">
        <v>36080.237999999998</v>
      </c>
      <c r="C6307" s="355">
        <f t="shared" si="101"/>
        <v>0.29999999999563443</v>
      </c>
      <c r="D6307" s="420">
        <f t="shared" si="102"/>
        <v>0.14999999999781721</v>
      </c>
      <c r="H6307" s="337"/>
      <c r="J6307" s="82">
        <v>39</v>
      </c>
      <c r="K6307" s="391">
        <v>1</v>
      </c>
    </row>
    <row r="6308" spans="1:11" x14ac:dyDescent="0.3">
      <c r="A6308" s="341">
        <v>43168.218055555553</v>
      </c>
      <c r="B6308" s="318">
        <v>36080.527999999998</v>
      </c>
      <c r="C6308" s="355">
        <f t="shared" si="101"/>
        <v>0.29000000000087311</v>
      </c>
      <c r="D6308" s="420">
        <f t="shared" si="102"/>
        <v>0.14500000000043656</v>
      </c>
      <c r="H6308" s="337"/>
      <c r="J6308" s="82">
        <v>40</v>
      </c>
      <c r="K6308" s="319">
        <v>2</v>
      </c>
    </row>
    <row r="6309" spans="1:11" x14ac:dyDescent="0.3">
      <c r="A6309" s="341">
        <v>43168.259722222225</v>
      </c>
      <c r="B6309" s="318">
        <v>36080.819000000003</v>
      </c>
      <c r="C6309" s="355">
        <f t="shared" si="101"/>
        <v>0.29100000000471482</v>
      </c>
      <c r="D6309" s="420">
        <f t="shared" si="102"/>
        <v>0.14550000000235741</v>
      </c>
      <c r="H6309" s="337"/>
      <c r="J6309" s="82">
        <v>41</v>
      </c>
      <c r="K6309" s="320">
        <v>3</v>
      </c>
    </row>
    <row r="6310" spans="1:11" x14ac:dyDescent="0.3">
      <c r="A6310" s="341">
        <v>43168.301388888889</v>
      </c>
      <c r="B6310" s="318">
        <v>36081.118999999999</v>
      </c>
      <c r="C6310" s="355">
        <f t="shared" si="101"/>
        <v>0.29999999999563443</v>
      </c>
      <c r="D6310" s="420">
        <f t="shared" si="102"/>
        <v>0.14999999999781721</v>
      </c>
      <c r="H6310" s="337"/>
      <c r="J6310" s="82">
        <v>42</v>
      </c>
      <c r="K6310" s="321">
        <v>4</v>
      </c>
    </row>
    <row r="6311" spans="1:11" x14ac:dyDescent="0.3">
      <c r="A6311" s="341">
        <v>43168.343055555553</v>
      </c>
      <c r="B6311" s="318">
        <v>36081.415000000001</v>
      </c>
      <c r="C6311" s="355">
        <f t="shared" si="101"/>
        <v>0.29600000000209548</v>
      </c>
      <c r="D6311" s="420">
        <f t="shared" si="102"/>
        <v>0.14800000000104774</v>
      </c>
      <c r="H6311" s="337"/>
      <c r="J6311" s="82">
        <v>43</v>
      </c>
      <c r="K6311" s="391">
        <v>1</v>
      </c>
    </row>
    <row r="6312" spans="1:11" x14ac:dyDescent="0.3">
      <c r="A6312" s="341">
        <v>43168.384722222225</v>
      </c>
      <c r="B6312" s="318">
        <v>36081.701000000001</v>
      </c>
      <c r="C6312" s="355">
        <f t="shared" si="101"/>
        <v>0.28600000000005821</v>
      </c>
      <c r="D6312" s="420">
        <f t="shared" si="102"/>
        <v>0.1430000000000291</v>
      </c>
      <c r="H6312" s="337"/>
      <c r="J6312" s="82">
        <v>44</v>
      </c>
      <c r="K6312" s="319">
        <v>2</v>
      </c>
    </row>
    <row r="6313" spans="1:11" x14ac:dyDescent="0.3">
      <c r="A6313" s="341">
        <v>43168.426388888889</v>
      </c>
      <c r="B6313" s="318">
        <v>36081.991999999998</v>
      </c>
      <c r="C6313" s="355">
        <f t="shared" si="101"/>
        <v>0.29099999999743886</v>
      </c>
      <c r="D6313" s="420">
        <f t="shared" si="102"/>
        <v>0.14549999999871943</v>
      </c>
      <c r="H6313" s="337"/>
      <c r="J6313" s="82">
        <v>45</v>
      </c>
      <c r="K6313" s="320">
        <v>3</v>
      </c>
    </row>
    <row r="6314" spans="1:11" x14ac:dyDescent="0.3">
      <c r="A6314" s="341">
        <v>43168.468055555553</v>
      </c>
      <c r="B6314" s="318">
        <v>36082.288999999997</v>
      </c>
      <c r="C6314" s="355">
        <f t="shared" si="101"/>
        <v>0.29699999999866122</v>
      </c>
      <c r="D6314" s="420">
        <f t="shared" si="102"/>
        <v>0.14849999999933061</v>
      </c>
      <c r="H6314" s="337"/>
      <c r="J6314" s="82">
        <v>46</v>
      </c>
      <c r="K6314" s="321">
        <v>4</v>
      </c>
    </row>
    <row r="6315" spans="1:11" x14ac:dyDescent="0.3">
      <c r="A6315" s="341">
        <v>43168.509722222225</v>
      </c>
      <c r="B6315" s="318">
        <v>36082.578000000001</v>
      </c>
      <c r="C6315" s="355">
        <f t="shared" si="101"/>
        <v>0.28900000000430737</v>
      </c>
      <c r="D6315" s="420">
        <f t="shared" si="102"/>
        <v>0.14450000000215368</v>
      </c>
      <c r="H6315" s="337"/>
      <c r="J6315" s="82">
        <v>47</v>
      </c>
      <c r="K6315" s="391">
        <v>1</v>
      </c>
    </row>
    <row r="6316" spans="1:11" x14ac:dyDescent="0.3">
      <c r="A6316" s="341">
        <v>43168.551388888889</v>
      </c>
      <c r="B6316" s="318">
        <v>36082.862999999998</v>
      </c>
      <c r="C6316" s="355">
        <f t="shared" si="101"/>
        <v>0.2849999999962165</v>
      </c>
      <c r="D6316" s="420">
        <f t="shared" si="102"/>
        <v>0.14249999999810825</v>
      </c>
      <c r="H6316" s="337"/>
      <c r="J6316" s="82">
        <v>48</v>
      </c>
      <c r="K6316" s="319">
        <v>2</v>
      </c>
    </row>
    <row r="6317" spans="1:11" x14ac:dyDescent="0.3">
      <c r="A6317" s="341">
        <v>43168.593055555553</v>
      </c>
      <c r="B6317" s="318">
        <v>36083.160000000003</v>
      </c>
      <c r="C6317" s="355">
        <f t="shared" si="101"/>
        <v>0.29700000000593718</v>
      </c>
      <c r="D6317" s="420">
        <f t="shared" si="102"/>
        <v>0.14850000000296859</v>
      </c>
      <c r="H6317" s="337"/>
      <c r="J6317" s="82">
        <v>49</v>
      </c>
      <c r="K6317" s="320">
        <v>3</v>
      </c>
    </row>
    <row r="6318" spans="1:11" x14ac:dyDescent="0.3">
      <c r="A6318" s="341">
        <v>43168.634722222225</v>
      </c>
      <c r="B6318" s="318">
        <v>36083.447999999997</v>
      </c>
      <c r="C6318" s="355">
        <f t="shared" si="101"/>
        <v>0.2879999999931897</v>
      </c>
      <c r="D6318" s="420">
        <f t="shared" si="102"/>
        <v>0.14399999999659485</v>
      </c>
      <c r="H6318" s="337"/>
      <c r="J6318" s="82">
        <v>50</v>
      </c>
      <c r="K6318" s="321">
        <v>4</v>
      </c>
    </row>
    <row r="6319" spans="1:11" x14ac:dyDescent="0.3">
      <c r="A6319" s="341">
        <v>43168.676388888889</v>
      </c>
      <c r="B6319" s="318">
        <v>36083.728000000003</v>
      </c>
      <c r="C6319" s="355">
        <f t="shared" si="101"/>
        <v>0.2800000000061118</v>
      </c>
      <c r="D6319" s="420">
        <f t="shared" si="102"/>
        <v>0.1400000000030559</v>
      </c>
      <c r="H6319" s="337"/>
      <c r="J6319" s="82">
        <v>51</v>
      </c>
      <c r="K6319" s="391">
        <v>1</v>
      </c>
    </row>
    <row r="6320" spans="1:11" x14ac:dyDescent="0.3">
      <c r="A6320" s="341">
        <v>43168.718055555553</v>
      </c>
      <c r="B6320" s="318">
        <v>36084.019</v>
      </c>
      <c r="C6320" s="355">
        <f t="shared" si="101"/>
        <v>0.29099999999743886</v>
      </c>
      <c r="D6320" s="420">
        <f t="shared" si="102"/>
        <v>0.14549999999871943</v>
      </c>
      <c r="H6320" s="337"/>
      <c r="J6320" s="82">
        <v>52</v>
      </c>
      <c r="K6320" s="319">
        <v>2</v>
      </c>
    </row>
    <row r="6321" spans="1:11" x14ac:dyDescent="0.3">
      <c r="A6321" s="341">
        <v>43168.759722222225</v>
      </c>
      <c r="B6321" s="318">
        <v>36084.311000000002</v>
      </c>
      <c r="C6321" s="355">
        <f t="shared" si="101"/>
        <v>0.29200000000128057</v>
      </c>
      <c r="D6321" s="420">
        <f t="shared" si="102"/>
        <v>0.14600000000064028</v>
      </c>
      <c r="H6321" s="337"/>
      <c r="J6321" s="82">
        <v>53</v>
      </c>
      <c r="K6321" s="320">
        <v>3</v>
      </c>
    </row>
    <row r="6322" spans="1:11" x14ac:dyDescent="0.3">
      <c r="A6322" s="341">
        <v>43168.801388888889</v>
      </c>
      <c r="B6322" s="318">
        <v>36084.593000000001</v>
      </c>
      <c r="C6322" s="355">
        <f t="shared" si="101"/>
        <v>0.2819999999992433</v>
      </c>
      <c r="D6322" s="420">
        <f t="shared" si="102"/>
        <v>0.14099999999962165</v>
      </c>
      <c r="H6322" s="337"/>
      <c r="J6322" s="82">
        <v>54</v>
      </c>
      <c r="K6322" s="321">
        <v>4</v>
      </c>
    </row>
    <row r="6323" spans="1:11" x14ac:dyDescent="0.3">
      <c r="A6323" s="341">
        <v>43168.843055555553</v>
      </c>
      <c r="B6323" s="318">
        <v>36084.870999999999</v>
      </c>
      <c r="C6323" s="355">
        <f t="shared" si="101"/>
        <v>0.27799999999842839</v>
      </c>
      <c r="D6323" s="420">
        <f t="shared" si="102"/>
        <v>0.1389999999992142</v>
      </c>
      <c r="H6323" s="337"/>
      <c r="J6323" s="82">
        <v>55</v>
      </c>
      <c r="K6323" s="391">
        <v>1</v>
      </c>
    </row>
    <row r="6324" spans="1:11" x14ac:dyDescent="0.3">
      <c r="A6324" s="341">
        <v>43168.884722222225</v>
      </c>
      <c r="B6324" s="318">
        <v>36085.163</v>
      </c>
      <c r="C6324" s="355">
        <f t="shared" si="101"/>
        <v>0.29200000000128057</v>
      </c>
      <c r="D6324" s="420">
        <f t="shared" si="102"/>
        <v>0.14600000000064028</v>
      </c>
      <c r="H6324" s="337"/>
      <c r="J6324" s="82">
        <v>56</v>
      </c>
      <c r="K6324" s="319">
        <v>2</v>
      </c>
    </row>
    <row r="6325" spans="1:11" x14ac:dyDescent="0.3">
      <c r="A6325" s="341">
        <v>43168.926388888889</v>
      </c>
      <c r="B6325" s="318">
        <v>36085.451000000001</v>
      </c>
      <c r="C6325" s="355">
        <f t="shared" si="101"/>
        <v>0.28800000000046566</v>
      </c>
      <c r="D6325" s="420">
        <f t="shared" si="102"/>
        <v>0.14400000000023283</v>
      </c>
      <c r="H6325" s="337"/>
      <c r="J6325" s="82">
        <v>57</v>
      </c>
      <c r="K6325" s="320">
        <v>3</v>
      </c>
    </row>
    <row r="6326" spans="1:11" x14ac:dyDescent="0.3">
      <c r="A6326" s="341">
        <v>43168.968055555553</v>
      </c>
      <c r="B6326" s="318">
        <v>36085.731</v>
      </c>
      <c r="C6326" s="355">
        <f t="shared" si="101"/>
        <v>0.27999999999883585</v>
      </c>
      <c r="D6326" s="420">
        <f t="shared" si="102"/>
        <v>0.13999999999941792</v>
      </c>
      <c r="E6326" s="336">
        <f>SUM(C6303:C6326)*7.4805194805</f>
        <v>52.012051947926516</v>
      </c>
      <c r="F6326" s="324">
        <f>AVERAGE(D6303:D6326)</f>
        <v>0.14485416666669457</v>
      </c>
      <c r="G6326" s="324">
        <f>_xlfn.STDEV.S(D6303:D6326)</f>
        <v>2.9653035867503803E-3</v>
      </c>
      <c r="H6326" s="337"/>
      <c r="J6326" s="82">
        <v>58</v>
      </c>
      <c r="K6326" s="321">
        <v>4</v>
      </c>
    </row>
    <row r="6327" spans="1:11" x14ac:dyDescent="0.3">
      <c r="A6327" s="341">
        <v>43169.009722222225</v>
      </c>
      <c r="B6327" s="318">
        <v>36086.021999999997</v>
      </c>
      <c r="C6327" s="355">
        <f t="shared" si="101"/>
        <v>0.29099999999743886</v>
      </c>
      <c r="D6327" s="420">
        <f t="shared" si="102"/>
        <v>0.14549999999871943</v>
      </c>
      <c r="H6327" s="337"/>
      <c r="J6327" s="82">
        <v>59</v>
      </c>
      <c r="K6327" s="391">
        <v>1</v>
      </c>
    </row>
    <row r="6328" spans="1:11" x14ac:dyDescent="0.3">
      <c r="A6328" s="341">
        <v>43169.051388888889</v>
      </c>
      <c r="B6328" s="318">
        <v>36086.317999999999</v>
      </c>
      <c r="C6328" s="355">
        <f t="shared" si="101"/>
        <v>0.29600000000209548</v>
      </c>
      <c r="D6328" s="420">
        <f t="shared" si="102"/>
        <v>0.14800000000104774</v>
      </c>
      <c r="H6328" s="337"/>
      <c r="J6328" s="82">
        <v>60</v>
      </c>
      <c r="K6328" s="319">
        <v>2</v>
      </c>
    </row>
    <row r="6329" spans="1:11" x14ac:dyDescent="0.3">
      <c r="A6329" s="341">
        <v>43169.093055555553</v>
      </c>
      <c r="B6329" s="318">
        <v>36086.601999999999</v>
      </c>
      <c r="C6329" s="355">
        <f t="shared" si="101"/>
        <v>0.28399999999965075</v>
      </c>
      <c r="D6329" s="420">
        <f t="shared" si="102"/>
        <v>0.14199999999982538</v>
      </c>
      <c r="H6329" s="337"/>
      <c r="J6329" s="82">
        <v>61</v>
      </c>
      <c r="K6329" s="320">
        <v>3</v>
      </c>
    </row>
    <row r="6330" spans="1:11" x14ac:dyDescent="0.3">
      <c r="A6330" s="341">
        <v>43169.134722222225</v>
      </c>
      <c r="B6330" s="318">
        <v>36086.889000000003</v>
      </c>
      <c r="C6330" s="355">
        <f t="shared" si="101"/>
        <v>0.28700000000389991</v>
      </c>
      <c r="D6330" s="420">
        <f t="shared" si="102"/>
        <v>0.14350000000194996</v>
      </c>
      <c r="H6330" s="337"/>
      <c r="J6330" s="82">
        <v>62</v>
      </c>
      <c r="K6330" s="321">
        <v>4</v>
      </c>
    </row>
    <row r="6331" spans="1:11" x14ac:dyDescent="0.3">
      <c r="A6331" s="341">
        <v>43169.176388888889</v>
      </c>
      <c r="B6331" s="318">
        <v>36087.190999999999</v>
      </c>
      <c r="C6331" s="355">
        <f t="shared" si="101"/>
        <v>0.30199999999604188</v>
      </c>
      <c r="D6331" s="420">
        <f t="shared" si="102"/>
        <v>0.15099999999802094</v>
      </c>
      <c r="H6331" s="337"/>
      <c r="J6331" s="82">
        <v>63</v>
      </c>
      <c r="K6331" s="391">
        <v>1</v>
      </c>
    </row>
    <row r="6332" spans="1:11" x14ac:dyDescent="0.3">
      <c r="A6332" s="341">
        <v>43169.218055555553</v>
      </c>
      <c r="B6332" s="318">
        <v>36087.485000000001</v>
      </c>
      <c r="C6332" s="355">
        <f t="shared" si="101"/>
        <v>0.29400000000168802</v>
      </c>
      <c r="D6332" s="420">
        <f t="shared" si="102"/>
        <v>0.14700000000084401</v>
      </c>
      <c r="H6332" s="337"/>
      <c r="J6332" s="82">
        <v>64</v>
      </c>
      <c r="K6332" s="319">
        <v>2</v>
      </c>
    </row>
    <row r="6333" spans="1:11" x14ac:dyDescent="0.3">
      <c r="A6333" s="341">
        <v>43169.259722222225</v>
      </c>
      <c r="B6333" s="318">
        <v>36087.769</v>
      </c>
      <c r="C6333" s="355">
        <f t="shared" si="101"/>
        <v>0.28399999999965075</v>
      </c>
      <c r="D6333" s="420">
        <f t="shared" si="102"/>
        <v>0.14199999999982538</v>
      </c>
      <c r="H6333" s="337"/>
      <c r="J6333" s="82">
        <v>65</v>
      </c>
      <c r="K6333" s="320">
        <v>3</v>
      </c>
    </row>
    <row r="6334" spans="1:11" x14ac:dyDescent="0.3">
      <c r="A6334" s="341">
        <v>43169.301388888889</v>
      </c>
      <c r="B6334" s="318">
        <v>36088.063000000002</v>
      </c>
      <c r="C6334" s="355">
        <f t="shared" si="101"/>
        <v>0.29400000000168802</v>
      </c>
      <c r="D6334" s="420">
        <f t="shared" si="102"/>
        <v>0.14700000000084401</v>
      </c>
      <c r="H6334" s="337"/>
      <c r="J6334" s="82">
        <v>66</v>
      </c>
      <c r="K6334" s="321">
        <v>4</v>
      </c>
    </row>
    <row r="6335" spans="1:11" x14ac:dyDescent="0.3">
      <c r="A6335" s="341">
        <v>43169.343055555553</v>
      </c>
      <c r="B6335" s="318">
        <v>36088.36</v>
      </c>
      <c r="C6335" s="355">
        <f t="shared" si="101"/>
        <v>0.29699999999866122</v>
      </c>
      <c r="D6335" s="420">
        <f t="shared" si="102"/>
        <v>0.14849999999933061</v>
      </c>
      <c r="H6335" s="337"/>
      <c r="J6335" s="82">
        <v>67</v>
      </c>
      <c r="K6335" s="391">
        <v>1</v>
      </c>
    </row>
    <row r="6336" spans="1:11" x14ac:dyDescent="0.3">
      <c r="A6336" s="341">
        <v>43169.384722222225</v>
      </c>
      <c r="B6336" s="318">
        <v>36088.652000000002</v>
      </c>
      <c r="C6336" s="355">
        <f t="shared" si="101"/>
        <v>0.29200000000128057</v>
      </c>
      <c r="D6336" s="420">
        <f t="shared" si="102"/>
        <v>0.14600000000064028</v>
      </c>
      <c r="H6336" s="337"/>
      <c r="J6336" s="82">
        <v>68</v>
      </c>
      <c r="K6336" s="319">
        <v>2</v>
      </c>
    </row>
    <row r="6337" spans="1:11" x14ac:dyDescent="0.3">
      <c r="A6337" s="341">
        <v>43169.426388888889</v>
      </c>
      <c r="B6337" s="318">
        <v>36088.942000000003</v>
      </c>
      <c r="C6337" s="355">
        <f t="shared" si="101"/>
        <v>0.29000000000087311</v>
      </c>
      <c r="D6337" s="420">
        <f t="shared" si="102"/>
        <v>0.14500000000043656</v>
      </c>
      <c r="H6337" s="337"/>
      <c r="J6337" s="82">
        <v>69</v>
      </c>
      <c r="K6337" s="320">
        <v>3</v>
      </c>
    </row>
    <row r="6338" spans="1:11" x14ac:dyDescent="0.3">
      <c r="A6338" s="341">
        <v>43169.468055555553</v>
      </c>
      <c r="B6338" s="318">
        <v>36089.239000000001</v>
      </c>
      <c r="C6338" s="355">
        <f t="shared" si="101"/>
        <v>0.29699999999866122</v>
      </c>
      <c r="D6338" s="420">
        <f t="shared" si="102"/>
        <v>0.14849999999933061</v>
      </c>
      <c r="H6338" s="337"/>
      <c r="J6338" s="82">
        <v>70</v>
      </c>
      <c r="K6338" s="321">
        <v>4</v>
      </c>
    </row>
    <row r="6339" spans="1:11" x14ac:dyDescent="0.3">
      <c r="A6339" s="341">
        <v>43169.509722222225</v>
      </c>
      <c r="B6339" s="318">
        <v>36089.521999999997</v>
      </c>
      <c r="C6339" s="355">
        <f t="shared" si="101"/>
        <v>0.28299999999580905</v>
      </c>
      <c r="D6339" s="420">
        <f t="shared" si="102"/>
        <v>0.14149999999790452</v>
      </c>
      <c r="H6339" s="337"/>
      <c r="J6339" s="82">
        <v>71</v>
      </c>
      <c r="K6339" s="391">
        <v>1</v>
      </c>
    </row>
    <row r="6340" spans="1:11" x14ac:dyDescent="0.3">
      <c r="A6340" s="341">
        <v>43169.551388888889</v>
      </c>
      <c r="B6340" s="318">
        <v>36089.802000000003</v>
      </c>
      <c r="C6340" s="355">
        <f t="shared" si="101"/>
        <v>0.2800000000061118</v>
      </c>
      <c r="D6340" s="420">
        <f t="shared" si="102"/>
        <v>0.1400000000030559</v>
      </c>
      <c r="H6340" s="337"/>
      <c r="J6340" s="82">
        <v>72</v>
      </c>
      <c r="K6340" s="319">
        <v>2</v>
      </c>
    </row>
    <row r="6341" spans="1:11" x14ac:dyDescent="0.3">
      <c r="A6341" s="341">
        <v>43169.593055555553</v>
      </c>
      <c r="B6341" s="318">
        <v>36090.093999999997</v>
      </c>
      <c r="C6341" s="355">
        <f t="shared" si="101"/>
        <v>0.29199999999400461</v>
      </c>
      <c r="D6341" s="420">
        <f t="shared" si="102"/>
        <v>0.14599999999700231</v>
      </c>
      <c r="H6341" s="337"/>
      <c r="J6341" s="82">
        <v>73</v>
      </c>
      <c r="K6341" s="320">
        <v>3</v>
      </c>
    </row>
    <row r="6342" spans="1:11" x14ac:dyDescent="0.3">
      <c r="A6342" s="341">
        <v>43169.634722222225</v>
      </c>
      <c r="B6342" s="318">
        <v>36090.387000000002</v>
      </c>
      <c r="C6342" s="355">
        <f t="shared" si="101"/>
        <v>0.29300000000512227</v>
      </c>
      <c r="D6342" s="420">
        <f t="shared" si="102"/>
        <v>0.14650000000256114</v>
      </c>
      <c r="H6342" s="337"/>
      <c r="J6342" s="82">
        <v>74</v>
      </c>
      <c r="K6342" s="321">
        <v>4</v>
      </c>
    </row>
    <row r="6343" spans="1:11" x14ac:dyDescent="0.3">
      <c r="A6343" s="341">
        <v>43169.676388888889</v>
      </c>
      <c r="B6343" s="318">
        <v>36090.667999999998</v>
      </c>
      <c r="C6343" s="355">
        <f t="shared" si="101"/>
        <v>0.28099999999540159</v>
      </c>
      <c r="D6343" s="420">
        <f t="shared" si="102"/>
        <v>0.1404999999977008</v>
      </c>
      <c r="H6343" s="337"/>
      <c r="J6343" s="82">
        <v>75</v>
      </c>
      <c r="K6343" s="391">
        <v>1</v>
      </c>
    </row>
    <row r="6344" spans="1:11" x14ac:dyDescent="0.3">
      <c r="A6344" s="341">
        <v>43169.718055555553</v>
      </c>
      <c r="B6344" s="318">
        <v>36090.955999999998</v>
      </c>
      <c r="C6344" s="355">
        <f t="shared" si="101"/>
        <v>0.28800000000046566</v>
      </c>
      <c r="D6344" s="420">
        <f t="shared" si="102"/>
        <v>0.14400000000023283</v>
      </c>
      <c r="H6344" s="337"/>
      <c r="J6344" s="82">
        <v>76</v>
      </c>
      <c r="K6344" s="319">
        <v>2</v>
      </c>
    </row>
    <row r="6345" spans="1:11" x14ac:dyDescent="0.3">
      <c r="A6345" s="341">
        <v>43169.759722222225</v>
      </c>
      <c r="B6345" s="318">
        <v>36091.247000000003</v>
      </c>
      <c r="C6345" s="355">
        <f t="shared" si="101"/>
        <v>0.29100000000471482</v>
      </c>
      <c r="D6345" s="420">
        <f t="shared" si="102"/>
        <v>0.14550000000235741</v>
      </c>
      <c r="H6345" s="337"/>
      <c r="J6345" s="82">
        <v>77</v>
      </c>
      <c r="K6345" s="320">
        <v>3</v>
      </c>
    </row>
    <row r="6346" spans="1:11" x14ac:dyDescent="0.3">
      <c r="A6346" s="341">
        <v>43169.801388888889</v>
      </c>
      <c r="B6346" s="318">
        <v>36091.529000000002</v>
      </c>
      <c r="C6346" s="355">
        <f t="shared" si="101"/>
        <v>0.2819999999992433</v>
      </c>
      <c r="D6346" s="420">
        <f t="shared" si="102"/>
        <v>0.14099999999962165</v>
      </c>
      <c r="H6346" s="337"/>
      <c r="J6346" s="82">
        <v>78</v>
      </c>
      <c r="K6346" s="321">
        <v>4</v>
      </c>
    </row>
    <row r="6347" spans="1:11" x14ac:dyDescent="0.3">
      <c r="A6347" s="341">
        <v>43169.843055555553</v>
      </c>
      <c r="B6347" s="318">
        <v>36091.809000000001</v>
      </c>
      <c r="C6347" s="355">
        <f t="shared" si="101"/>
        <v>0.27999999999883585</v>
      </c>
      <c r="D6347" s="420">
        <f t="shared" si="102"/>
        <v>0.13999999999941792</v>
      </c>
      <c r="H6347" s="337"/>
      <c r="J6347" s="82">
        <v>79</v>
      </c>
      <c r="K6347" s="391">
        <v>1</v>
      </c>
    </row>
    <row r="6348" spans="1:11" x14ac:dyDescent="0.3">
      <c r="A6348" s="341">
        <v>43169.884722222225</v>
      </c>
      <c r="B6348" s="318">
        <v>36092.1</v>
      </c>
      <c r="C6348" s="355">
        <f t="shared" si="101"/>
        <v>0.29099999999743886</v>
      </c>
      <c r="D6348" s="420">
        <f t="shared" si="102"/>
        <v>0.14549999999871943</v>
      </c>
      <c r="H6348" s="337"/>
      <c r="J6348" s="82">
        <v>80</v>
      </c>
      <c r="K6348" s="319">
        <v>2</v>
      </c>
    </row>
    <row r="6349" spans="1:11" x14ac:dyDescent="0.3">
      <c r="A6349" s="341">
        <v>43169.926388888889</v>
      </c>
      <c r="B6349" s="318">
        <v>36092.387000000002</v>
      </c>
      <c r="C6349" s="355">
        <f t="shared" si="101"/>
        <v>0.28700000000389991</v>
      </c>
      <c r="D6349" s="420">
        <f t="shared" si="102"/>
        <v>0.14350000000194996</v>
      </c>
      <c r="H6349" s="337"/>
      <c r="J6349" s="82">
        <v>81</v>
      </c>
      <c r="K6349" s="320">
        <v>3</v>
      </c>
    </row>
    <row r="6350" spans="1:11" x14ac:dyDescent="0.3">
      <c r="A6350" s="341">
        <v>43169.968055555553</v>
      </c>
      <c r="B6350" s="318">
        <v>36092.658000000003</v>
      </c>
      <c r="C6350" s="355">
        <f t="shared" si="101"/>
        <v>0.27100000000064028</v>
      </c>
      <c r="D6350" s="420">
        <f t="shared" si="102"/>
        <v>0.13550000000032014</v>
      </c>
      <c r="E6350" s="336">
        <f>SUM(C6327:C6350)*7.4805194805</f>
        <v>51.81755844144832</v>
      </c>
      <c r="F6350" s="324">
        <f>AVERAGE(D6327:D6350)</f>
        <v>0.14431250000006912</v>
      </c>
      <c r="G6350" s="324">
        <f>_xlfn.STDEV.S(D6327:D6350)</f>
        <v>3.5102721929791522E-3</v>
      </c>
      <c r="H6350" s="337"/>
      <c r="J6350" s="82">
        <v>82</v>
      </c>
      <c r="K6350" s="321">
        <v>4</v>
      </c>
    </row>
    <row r="6351" spans="1:11" x14ac:dyDescent="0.3">
      <c r="A6351" s="341">
        <v>43170.009722222225</v>
      </c>
      <c r="B6351" s="318">
        <v>36092.936999999998</v>
      </c>
      <c r="C6351" s="355">
        <f t="shared" si="101"/>
        <v>0.27899999999499414</v>
      </c>
      <c r="D6351" s="420">
        <f t="shared" si="102"/>
        <v>0.13949999999749707</v>
      </c>
      <c r="H6351" s="337"/>
      <c r="J6351" s="82">
        <v>83</v>
      </c>
      <c r="K6351" s="391">
        <v>1</v>
      </c>
    </row>
    <row r="6352" spans="1:11" x14ac:dyDescent="0.3">
      <c r="A6352" s="341">
        <v>43170.051388888889</v>
      </c>
      <c r="B6352" s="318">
        <v>36093.231</v>
      </c>
      <c r="C6352" s="355">
        <f t="shared" si="101"/>
        <v>0.29400000000168802</v>
      </c>
      <c r="D6352" s="420">
        <f t="shared" si="102"/>
        <v>0.14700000000084401</v>
      </c>
      <c r="H6352" s="337"/>
      <c r="J6352" s="82">
        <v>84</v>
      </c>
      <c r="K6352" s="319">
        <v>2</v>
      </c>
    </row>
    <row r="6353" spans="1:12" x14ac:dyDescent="0.3">
      <c r="A6353" s="341">
        <v>43170.093055555553</v>
      </c>
      <c r="B6353" s="318">
        <v>36093.519999999997</v>
      </c>
      <c r="C6353" s="355">
        <f t="shared" si="101"/>
        <v>0.28899999999703141</v>
      </c>
      <c r="D6353" s="420">
        <f t="shared" si="102"/>
        <v>0.1444999999985157</v>
      </c>
      <c r="H6353" s="337"/>
      <c r="J6353" s="82">
        <v>85</v>
      </c>
      <c r="K6353" s="320">
        <v>3</v>
      </c>
      <c r="L6353" s="54" t="s">
        <v>356</v>
      </c>
    </row>
    <row r="6354" spans="1:12" x14ac:dyDescent="0.3">
      <c r="A6354" s="341">
        <v>43170.134722222225</v>
      </c>
      <c r="B6354" s="318">
        <v>36093.802000000003</v>
      </c>
      <c r="C6354" s="355">
        <f t="shared" si="101"/>
        <v>0.28200000000651926</v>
      </c>
      <c r="D6354" s="420">
        <f t="shared" si="102"/>
        <v>0.14100000000325963</v>
      </c>
      <c r="H6354" s="337"/>
      <c r="J6354" s="82">
        <v>86</v>
      </c>
      <c r="K6354" s="321">
        <v>4</v>
      </c>
    </row>
    <row r="6355" spans="1:12" x14ac:dyDescent="0.3">
      <c r="A6355" s="341">
        <v>43170.176388888889</v>
      </c>
      <c r="B6355" s="318">
        <v>36094.1</v>
      </c>
      <c r="C6355" s="355">
        <f t="shared" si="101"/>
        <v>0.29799999999522697</v>
      </c>
      <c r="D6355" s="420">
        <f t="shared" si="102"/>
        <v>0.14899999999761349</v>
      </c>
      <c r="H6355" s="337"/>
      <c r="J6355" s="82">
        <v>87</v>
      </c>
      <c r="K6355" s="391">
        <v>1</v>
      </c>
    </row>
    <row r="6356" spans="1:12" x14ac:dyDescent="0.3">
      <c r="A6356" s="341">
        <v>43170.218055555553</v>
      </c>
      <c r="B6356" s="318">
        <v>36094.396000000001</v>
      </c>
      <c r="C6356" s="355">
        <f t="shared" si="101"/>
        <v>0.29600000000209548</v>
      </c>
      <c r="D6356" s="420">
        <f t="shared" si="102"/>
        <v>0.14800000000104774</v>
      </c>
      <c r="H6356" s="337"/>
      <c r="J6356" s="82">
        <v>88</v>
      </c>
      <c r="K6356" s="319">
        <v>2</v>
      </c>
    </row>
    <row r="6357" spans="1:12" x14ac:dyDescent="0.3">
      <c r="A6357" s="341">
        <v>43170.259722222225</v>
      </c>
      <c r="B6357" s="318">
        <v>36094.688000000002</v>
      </c>
      <c r="C6357" s="355">
        <f t="shared" si="101"/>
        <v>0.29200000000128057</v>
      </c>
      <c r="D6357" s="420">
        <f t="shared" si="102"/>
        <v>0.14600000000064028</v>
      </c>
      <c r="H6357" s="337"/>
      <c r="J6357" s="82">
        <v>89</v>
      </c>
      <c r="K6357" s="320">
        <v>3</v>
      </c>
    </row>
    <row r="6358" spans="1:12" x14ac:dyDescent="0.3">
      <c r="A6358" s="341">
        <v>43170.301388888889</v>
      </c>
      <c r="B6358" s="318">
        <v>36094.987000000001</v>
      </c>
      <c r="C6358" s="355">
        <f t="shared" si="101"/>
        <v>0.29899999999906868</v>
      </c>
      <c r="D6358" s="420">
        <f t="shared" si="102"/>
        <v>0.14949999999953434</v>
      </c>
      <c r="H6358" s="337"/>
      <c r="J6358" s="82">
        <v>90</v>
      </c>
      <c r="K6358" s="321">
        <v>4</v>
      </c>
    </row>
    <row r="6359" spans="1:12" x14ac:dyDescent="0.3">
      <c r="A6359" s="341">
        <v>43170.343055555553</v>
      </c>
      <c r="B6359" s="318">
        <v>36095.288999999997</v>
      </c>
      <c r="C6359" s="355">
        <f t="shared" si="101"/>
        <v>0.30199999999604188</v>
      </c>
      <c r="D6359" s="420">
        <f t="shared" si="102"/>
        <v>0.15099999999802094</v>
      </c>
      <c r="H6359" s="337"/>
      <c r="J6359" s="82">
        <v>91</v>
      </c>
      <c r="K6359" s="391">
        <v>1</v>
      </c>
    </row>
    <row r="6360" spans="1:12" x14ac:dyDescent="0.3">
      <c r="A6360" s="341">
        <v>43170.384722222225</v>
      </c>
      <c r="B6360" s="318">
        <v>36095.578999999998</v>
      </c>
      <c r="C6360" s="355">
        <f t="shared" si="101"/>
        <v>0.29000000000087311</v>
      </c>
      <c r="D6360" s="420">
        <f t="shared" si="102"/>
        <v>0.14500000000043656</v>
      </c>
      <c r="H6360" s="337"/>
      <c r="J6360" s="82">
        <v>92</v>
      </c>
      <c r="K6360" s="319">
        <v>2</v>
      </c>
    </row>
    <row r="6361" spans="1:12" x14ac:dyDescent="0.3">
      <c r="A6361" s="341">
        <v>43170.426388888889</v>
      </c>
      <c r="B6361" s="318">
        <v>36095.860999999997</v>
      </c>
      <c r="C6361" s="355">
        <f t="shared" si="101"/>
        <v>0.2819999999992433</v>
      </c>
      <c r="D6361" s="420">
        <f t="shared" si="102"/>
        <v>0.14099999999962165</v>
      </c>
      <c r="H6361" s="337"/>
      <c r="J6361" s="82">
        <v>93</v>
      </c>
      <c r="K6361" s="320">
        <v>3</v>
      </c>
    </row>
    <row r="6362" spans="1:12" x14ac:dyDescent="0.3">
      <c r="A6362" s="341">
        <v>43170.468055555553</v>
      </c>
      <c r="B6362" s="318">
        <v>36096.159</v>
      </c>
      <c r="C6362" s="355">
        <f t="shared" si="101"/>
        <v>0.29800000000250293</v>
      </c>
      <c r="D6362" s="420">
        <f t="shared" si="102"/>
        <v>0.14900000000125146</v>
      </c>
      <c r="H6362" s="337"/>
      <c r="J6362" s="82">
        <v>94</v>
      </c>
      <c r="K6362" s="321">
        <v>4</v>
      </c>
    </row>
    <row r="6363" spans="1:12" x14ac:dyDescent="0.3">
      <c r="A6363" s="341">
        <v>43170.509722222225</v>
      </c>
      <c r="B6363" s="318">
        <v>36096.449000000001</v>
      </c>
      <c r="C6363" s="355">
        <f t="shared" si="101"/>
        <v>0.29000000000087311</v>
      </c>
      <c r="D6363" s="420">
        <f t="shared" si="102"/>
        <v>0.14500000000043656</v>
      </c>
      <c r="H6363" s="337"/>
      <c r="J6363" s="82">
        <v>95</v>
      </c>
      <c r="K6363" s="391">
        <v>1</v>
      </c>
    </row>
    <row r="6364" spans="1:12" x14ac:dyDescent="0.3">
      <c r="A6364" s="341">
        <v>43170.551388888889</v>
      </c>
      <c r="B6364" s="318">
        <v>36096.731</v>
      </c>
      <c r="C6364" s="355">
        <f t="shared" si="101"/>
        <v>0.2819999999992433</v>
      </c>
      <c r="D6364" s="420">
        <f t="shared" si="102"/>
        <v>0.14099999999962165</v>
      </c>
      <c r="H6364" s="337"/>
      <c r="J6364" s="82">
        <v>96</v>
      </c>
      <c r="K6364" s="319">
        <v>2</v>
      </c>
    </row>
    <row r="6365" spans="1:12" x14ac:dyDescent="0.3">
      <c r="A6365" s="341">
        <v>43170.593055555553</v>
      </c>
      <c r="B6365" s="318">
        <v>36097.021999999997</v>
      </c>
      <c r="C6365" s="355">
        <f t="shared" si="101"/>
        <v>0.29099999999743886</v>
      </c>
      <c r="D6365" s="420">
        <f t="shared" si="102"/>
        <v>0.14549999999871943</v>
      </c>
      <c r="H6365" s="337"/>
      <c r="J6365" s="82">
        <v>97</v>
      </c>
      <c r="K6365" s="320">
        <v>3</v>
      </c>
    </row>
    <row r="6366" spans="1:12" x14ac:dyDescent="0.3">
      <c r="A6366" s="341">
        <v>43170.634722222225</v>
      </c>
      <c r="B6366" s="318">
        <v>36097.311000000002</v>
      </c>
      <c r="C6366" s="355">
        <f t="shared" si="101"/>
        <v>0.28900000000430737</v>
      </c>
      <c r="D6366" s="420">
        <f t="shared" si="102"/>
        <v>0.14450000000215368</v>
      </c>
      <c r="H6366" s="337"/>
      <c r="J6366" s="82">
        <v>98</v>
      </c>
      <c r="K6366" s="321">
        <v>4</v>
      </c>
    </row>
    <row r="6367" spans="1:12" x14ac:dyDescent="0.3">
      <c r="A6367" s="341">
        <v>43170.676388888889</v>
      </c>
      <c r="B6367" s="318">
        <v>36097.587</v>
      </c>
      <c r="C6367" s="355">
        <f t="shared" si="101"/>
        <v>0.27599999999802094</v>
      </c>
      <c r="D6367" s="420">
        <f t="shared" si="102"/>
        <v>0.13799999999901047</v>
      </c>
      <c r="H6367" s="337"/>
      <c r="J6367" s="82">
        <v>99</v>
      </c>
      <c r="K6367" s="391">
        <v>1</v>
      </c>
    </row>
    <row r="6368" spans="1:12" x14ac:dyDescent="0.3">
      <c r="A6368" s="341">
        <v>43170.718055555553</v>
      </c>
      <c r="B6368" s="318">
        <v>36097.879000000001</v>
      </c>
      <c r="C6368" s="355">
        <f t="shared" si="101"/>
        <v>0.29200000000128057</v>
      </c>
      <c r="D6368" s="420">
        <f t="shared" si="102"/>
        <v>0.14600000000064028</v>
      </c>
      <c r="E6368" s="336">
        <f>SUM(C6351:C6368)*7.4805194805</f>
        <v>39.05579220767352</v>
      </c>
      <c r="F6368" s="324">
        <f>AVERAGE(D6351:D6368)</f>
        <v>0.14502777777771472</v>
      </c>
      <c r="G6368" s="324">
        <f>_xlfn.STDEV.S(D6351:D6368)</f>
        <v>3.6881057716249854E-3</v>
      </c>
      <c r="H6368" s="343"/>
      <c r="I6368" s="344">
        <f>AVERAGE(D6207:D6368)</f>
        <v>0.14534259259259366</v>
      </c>
      <c r="J6368" s="82">
        <v>100</v>
      </c>
      <c r="K6368" s="319">
        <v>2</v>
      </c>
    </row>
    <row r="6369" spans="1:12" x14ac:dyDescent="0.3">
      <c r="A6369" s="341">
        <v>43171.369444444441</v>
      </c>
      <c r="B6369" s="318">
        <v>36101.921999999999</v>
      </c>
      <c r="C6369" s="355"/>
      <c r="D6369" s="420"/>
      <c r="H6369" s="337"/>
      <c r="K6369" s="321">
        <v>4</v>
      </c>
      <c r="L6369" s="54" t="s">
        <v>357</v>
      </c>
    </row>
    <row r="6370" spans="1:12" x14ac:dyDescent="0.3">
      <c r="A6370" s="341">
        <v>43171.378472222219</v>
      </c>
      <c r="B6370" s="318">
        <v>36102.218999999997</v>
      </c>
      <c r="C6370" s="355">
        <f t="shared" ref="C6370:C6466" si="103">B6370-B6369</f>
        <v>0.29699999999866122</v>
      </c>
      <c r="D6370" s="420">
        <f t="shared" ref="D6370:D6466" si="104">C6370/2</f>
        <v>0.14849999999933061</v>
      </c>
      <c r="H6370" s="337"/>
      <c r="J6370" s="82">
        <v>1</v>
      </c>
      <c r="K6370" s="391">
        <v>1</v>
      </c>
      <c r="L6370" s="54" t="s">
        <v>358</v>
      </c>
    </row>
    <row r="6371" spans="1:12" x14ac:dyDescent="0.3">
      <c r="A6371" s="341">
        <v>43171.420138888891</v>
      </c>
      <c r="B6371" s="318">
        <v>36102.506999999998</v>
      </c>
      <c r="C6371" s="355">
        <f t="shared" si="103"/>
        <v>0.28800000000046566</v>
      </c>
      <c r="D6371" s="420">
        <f t="shared" si="104"/>
        <v>0.14400000000023283</v>
      </c>
      <c r="H6371" s="337"/>
      <c r="J6371" s="82">
        <v>2</v>
      </c>
      <c r="K6371" s="320">
        <v>3</v>
      </c>
    </row>
    <row r="6372" spans="1:12" x14ac:dyDescent="0.3">
      <c r="A6372" s="341">
        <v>43171.461805555555</v>
      </c>
      <c r="B6372" s="318">
        <v>36102.792000000001</v>
      </c>
      <c r="C6372" s="355">
        <f t="shared" si="103"/>
        <v>0.28500000000349246</v>
      </c>
      <c r="D6372" s="420">
        <f t="shared" si="104"/>
        <v>0.14250000000174623</v>
      </c>
      <c r="H6372" s="337"/>
      <c r="J6372" s="82">
        <v>3</v>
      </c>
      <c r="K6372" s="321">
        <v>4</v>
      </c>
    </row>
    <row r="6373" spans="1:12" x14ac:dyDescent="0.3">
      <c r="A6373" s="341">
        <v>43171.503472222219</v>
      </c>
      <c r="B6373" s="318">
        <v>36103.089</v>
      </c>
      <c r="C6373" s="355">
        <f t="shared" si="103"/>
        <v>0.29699999999866122</v>
      </c>
      <c r="D6373" s="420">
        <f t="shared" si="104"/>
        <v>0.14849999999933061</v>
      </c>
      <c r="H6373" s="337"/>
      <c r="J6373" s="82">
        <v>4</v>
      </c>
      <c r="K6373" s="391">
        <v>1</v>
      </c>
    </row>
    <row r="6374" spans="1:12" x14ac:dyDescent="0.3">
      <c r="A6374" s="341">
        <v>43171.545138888891</v>
      </c>
      <c r="B6374" s="318">
        <v>36103.381999999998</v>
      </c>
      <c r="C6374" s="355">
        <f t="shared" si="103"/>
        <v>0.29299999999784632</v>
      </c>
      <c r="D6374" s="420">
        <f t="shared" si="104"/>
        <v>0.14649999999892316</v>
      </c>
      <c r="H6374" s="337"/>
      <c r="J6374" s="82">
        <v>5</v>
      </c>
      <c r="K6374" s="319">
        <v>2</v>
      </c>
    </row>
    <row r="6375" spans="1:12" x14ac:dyDescent="0.3">
      <c r="A6375" s="341">
        <v>43171.586805324077</v>
      </c>
      <c r="B6375" s="318">
        <v>36103.663999999997</v>
      </c>
      <c r="C6375" s="355">
        <f t="shared" si="103"/>
        <v>0.2819999999992433</v>
      </c>
      <c r="D6375" s="420">
        <f t="shared" si="104"/>
        <v>0.14099999999962165</v>
      </c>
      <c r="H6375" s="337"/>
      <c r="J6375" s="82">
        <v>6</v>
      </c>
      <c r="K6375" s="320">
        <v>3</v>
      </c>
    </row>
    <row r="6376" spans="1:12" x14ac:dyDescent="0.3">
      <c r="A6376" s="341">
        <v>43171.628471932869</v>
      </c>
      <c r="B6376" s="318">
        <v>36103.957999999999</v>
      </c>
      <c r="C6376" s="355">
        <f t="shared" si="103"/>
        <v>0.29400000000168802</v>
      </c>
      <c r="D6376" s="420">
        <f t="shared" si="104"/>
        <v>0.14700000000084401</v>
      </c>
      <c r="H6376" s="337"/>
      <c r="J6376" s="82">
        <v>7</v>
      </c>
      <c r="K6376" s="321">
        <v>4</v>
      </c>
    </row>
    <row r="6377" spans="1:12" x14ac:dyDescent="0.3">
      <c r="A6377" s="341">
        <v>43171.670138541667</v>
      </c>
      <c r="B6377" s="318">
        <v>36104.252</v>
      </c>
      <c r="C6377" s="355">
        <f t="shared" si="103"/>
        <v>0.29400000000168802</v>
      </c>
      <c r="D6377" s="420">
        <f t="shared" si="104"/>
        <v>0.14700000000084401</v>
      </c>
      <c r="H6377" s="337"/>
      <c r="J6377" s="82">
        <v>8</v>
      </c>
      <c r="K6377" s="391">
        <v>1</v>
      </c>
    </row>
    <row r="6378" spans="1:12" x14ac:dyDescent="0.3">
      <c r="A6378" s="341">
        <v>43171.711805150466</v>
      </c>
      <c r="B6378" s="318">
        <v>36104.54</v>
      </c>
      <c r="C6378" s="355">
        <f t="shared" si="103"/>
        <v>0.28800000000046566</v>
      </c>
      <c r="D6378" s="420">
        <f t="shared" si="104"/>
        <v>0.14400000000023283</v>
      </c>
      <c r="H6378" s="337"/>
      <c r="J6378" s="82">
        <v>9</v>
      </c>
      <c r="K6378" s="319">
        <v>2</v>
      </c>
    </row>
    <row r="6379" spans="1:12" x14ac:dyDescent="0.3">
      <c r="A6379" s="341">
        <v>43171.753471759257</v>
      </c>
      <c r="B6379" s="318">
        <v>36104.81</v>
      </c>
      <c r="C6379" s="355">
        <f t="shared" si="103"/>
        <v>0.26999999999679858</v>
      </c>
      <c r="D6379" s="420">
        <f t="shared" si="104"/>
        <v>0.13499999999839929</v>
      </c>
      <c r="H6379" s="337"/>
      <c r="J6379" s="82">
        <v>10</v>
      </c>
      <c r="K6379" s="320">
        <v>3</v>
      </c>
    </row>
    <row r="6380" spans="1:12" x14ac:dyDescent="0.3">
      <c r="A6380" s="341">
        <v>43171.795138368056</v>
      </c>
      <c r="B6380" s="318">
        <v>36105.11</v>
      </c>
      <c r="C6380" s="355">
        <f t="shared" si="103"/>
        <v>0.30000000000291038</v>
      </c>
      <c r="D6380" s="420">
        <f t="shared" si="104"/>
        <v>0.15000000000145519</v>
      </c>
      <c r="H6380" s="337"/>
      <c r="J6380" s="82">
        <v>11</v>
      </c>
      <c r="K6380" s="321">
        <v>4</v>
      </c>
    </row>
    <row r="6381" spans="1:12" x14ac:dyDescent="0.3">
      <c r="A6381" s="341">
        <v>43171.836804976854</v>
      </c>
      <c r="B6381" s="318">
        <v>36105.398999999998</v>
      </c>
      <c r="C6381" s="355">
        <f t="shared" si="103"/>
        <v>0.28899999999703141</v>
      </c>
      <c r="D6381" s="420">
        <f t="shared" si="104"/>
        <v>0.1444999999985157</v>
      </c>
      <c r="H6381" s="337"/>
      <c r="J6381" s="82">
        <v>12</v>
      </c>
      <c r="K6381" s="391">
        <v>1</v>
      </c>
    </row>
    <row r="6382" spans="1:12" x14ac:dyDescent="0.3">
      <c r="A6382" s="341">
        <v>43171.878471585645</v>
      </c>
      <c r="B6382" s="318">
        <v>36105.678</v>
      </c>
      <c r="C6382" s="355">
        <f t="shared" si="103"/>
        <v>0.2790000000022701</v>
      </c>
      <c r="D6382" s="420">
        <f t="shared" si="104"/>
        <v>0.13950000000113505</v>
      </c>
      <c r="H6382" s="337"/>
      <c r="J6382" s="82">
        <v>13</v>
      </c>
      <c r="K6382" s="319">
        <v>2</v>
      </c>
    </row>
    <row r="6383" spans="1:12" x14ac:dyDescent="0.3">
      <c r="A6383" s="341">
        <v>43171.920138194444</v>
      </c>
      <c r="B6383" s="318">
        <v>36105.963000000003</v>
      </c>
      <c r="C6383" s="355">
        <f t="shared" si="103"/>
        <v>0.28500000000349246</v>
      </c>
      <c r="D6383" s="420">
        <f t="shared" si="104"/>
        <v>0.14250000000174623</v>
      </c>
      <c r="H6383" s="337"/>
      <c r="J6383" s="82">
        <v>14</v>
      </c>
      <c r="K6383" s="320">
        <v>3</v>
      </c>
    </row>
    <row r="6384" spans="1:12" x14ac:dyDescent="0.3">
      <c r="A6384" s="341">
        <v>43171.961804803243</v>
      </c>
      <c r="B6384" s="318">
        <v>36106.256999999998</v>
      </c>
      <c r="C6384" s="355">
        <f t="shared" si="103"/>
        <v>0.29399999999441206</v>
      </c>
      <c r="D6384" s="420">
        <f t="shared" si="104"/>
        <v>0.14699999999720603</v>
      </c>
      <c r="E6384" s="336">
        <f>SUM(C6370:C6384)*7.4805194805</f>
        <v>32.428051947960967</v>
      </c>
      <c r="F6384" s="324">
        <f>AVERAGE(D6370:D6384)</f>
        <v>0.1444999999999709</v>
      </c>
      <c r="G6384" s="324">
        <f>_xlfn.STDEV.S(D6370:D6384)</f>
        <v>3.9731239957884147E-3</v>
      </c>
      <c r="H6384" s="337"/>
      <c r="J6384" s="82">
        <v>15</v>
      </c>
      <c r="K6384" s="321">
        <v>4</v>
      </c>
    </row>
    <row r="6385" spans="1:11" x14ac:dyDescent="0.3">
      <c r="A6385" s="341">
        <v>43172.003471412034</v>
      </c>
      <c r="B6385" s="318">
        <v>36106.540999999997</v>
      </c>
      <c r="C6385" s="355">
        <f t="shared" si="103"/>
        <v>0.28399999999965075</v>
      </c>
      <c r="D6385" s="420">
        <f t="shared" si="104"/>
        <v>0.14199999999982538</v>
      </c>
      <c r="H6385" s="337"/>
      <c r="J6385" s="82">
        <v>16</v>
      </c>
      <c r="K6385" s="391">
        <v>1</v>
      </c>
    </row>
    <row r="6386" spans="1:11" x14ac:dyDescent="0.3">
      <c r="A6386" s="341">
        <v>43172.045138020832</v>
      </c>
      <c r="B6386" s="318">
        <v>36106.826000000001</v>
      </c>
      <c r="C6386" s="355">
        <f t="shared" si="103"/>
        <v>0.28500000000349246</v>
      </c>
      <c r="D6386" s="420">
        <f t="shared" si="104"/>
        <v>0.14250000000174623</v>
      </c>
      <c r="H6386" s="337"/>
      <c r="J6386" s="82">
        <v>17</v>
      </c>
      <c r="K6386" s="319">
        <v>2</v>
      </c>
    </row>
    <row r="6387" spans="1:11" x14ac:dyDescent="0.3">
      <c r="A6387" s="341">
        <v>43172.086804629631</v>
      </c>
      <c r="B6387" s="318">
        <v>36107.123</v>
      </c>
      <c r="C6387" s="355">
        <f t="shared" si="103"/>
        <v>0.29699999999866122</v>
      </c>
      <c r="D6387" s="420">
        <f t="shared" si="104"/>
        <v>0.14849999999933061</v>
      </c>
      <c r="H6387" s="337"/>
      <c r="J6387" s="82">
        <v>18</v>
      </c>
      <c r="K6387" s="320">
        <v>3</v>
      </c>
    </row>
    <row r="6388" spans="1:11" x14ac:dyDescent="0.3">
      <c r="A6388" s="341">
        <v>43172.128471238429</v>
      </c>
      <c r="B6388" s="318">
        <v>36107.421000000002</v>
      </c>
      <c r="C6388" s="355">
        <f t="shared" si="103"/>
        <v>0.29800000000250293</v>
      </c>
      <c r="D6388" s="420">
        <f t="shared" si="104"/>
        <v>0.14900000000125146</v>
      </c>
      <c r="H6388" s="337"/>
      <c r="J6388" s="82">
        <v>19</v>
      </c>
      <c r="K6388" s="321">
        <v>4</v>
      </c>
    </row>
    <row r="6389" spans="1:11" x14ac:dyDescent="0.3">
      <c r="A6389" s="341">
        <v>43172.170137847221</v>
      </c>
      <c r="B6389" s="318">
        <v>36107.709000000003</v>
      </c>
      <c r="C6389" s="355">
        <f t="shared" si="103"/>
        <v>0.28800000000046566</v>
      </c>
      <c r="D6389" s="420">
        <f t="shared" si="104"/>
        <v>0.14400000000023283</v>
      </c>
      <c r="H6389" s="337"/>
      <c r="J6389" s="82">
        <v>20</v>
      </c>
      <c r="K6389" s="391">
        <v>1</v>
      </c>
    </row>
    <row r="6390" spans="1:11" x14ac:dyDescent="0.3">
      <c r="A6390" s="341">
        <v>43172.211804456019</v>
      </c>
      <c r="B6390" s="318">
        <v>36108.01</v>
      </c>
      <c r="C6390" s="355">
        <f t="shared" si="103"/>
        <v>0.30099999999947613</v>
      </c>
      <c r="D6390" s="420">
        <f t="shared" si="104"/>
        <v>0.15049999999973807</v>
      </c>
      <c r="H6390" s="337"/>
      <c r="J6390" s="82">
        <v>21</v>
      </c>
      <c r="K6390" s="319">
        <v>2</v>
      </c>
    </row>
    <row r="6391" spans="1:11" x14ac:dyDescent="0.3">
      <c r="A6391" s="341">
        <v>43172.253471064818</v>
      </c>
      <c r="B6391" s="318">
        <v>36108.311999999998</v>
      </c>
      <c r="C6391" s="355">
        <f t="shared" si="103"/>
        <v>0.30199999999604188</v>
      </c>
      <c r="D6391" s="420">
        <f t="shared" si="104"/>
        <v>0.15099999999802094</v>
      </c>
      <c r="H6391" s="337"/>
      <c r="J6391" s="82">
        <v>22</v>
      </c>
      <c r="K6391" s="320">
        <v>3</v>
      </c>
    </row>
    <row r="6392" spans="1:11" x14ac:dyDescent="0.3">
      <c r="A6392" s="341">
        <v>43172.295137673609</v>
      </c>
      <c r="B6392" s="318">
        <v>36108.612000000001</v>
      </c>
      <c r="C6392" s="355">
        <f t="shared" si="103"/>
        <v>0.30000000000291038</v>
      </c>
      <c r="D6392" s="420">
        <f t="shared" si="104"/>
        <v>0.15000000000145519</v>
      </c>
      <c r="H6392" s="337"/>
      <c r="J6392" s="82">
        <v>23</v>
      </c>
      <c r="K6392" s="321">
        <v>4</v>
      </c>
    </row>
    <row r="6393" spans="1:11" x14ac:dyDescent="0.3">
      <c r="A6393" s="341">
        <v>43172.336804282408</v>
      </c>
      <c r="B6393" s="318">
        <v>36108.910000000003</v>
      </c>
      <c r="C6393" s="355">
        <f t="shared" si="103"/>
        <v>0.29800000000250293</v>
      </c>
      <c r="D6393" s="420">
        <f t="shared" si="104"/>
        <v>0.14900000000125146</v>
      </c>
      <c r="H6393" s="337"/>
      <c r="J6393" s="82">
        <v>24</v>
      </c>
      <c r="K6393" s="391">
        <v>1</v>
      </c>
    </row>
    <row r="6394" spans="1:11" x14ac:dyDescent="0.3">
      <c r="A6394" s="341">
        <v>43172.378470891206</v>
      </c>
      <c r="B6394" s="318">
        <v>36109.216999999997</v>
      </c>
      <c r="C6394" s="355">
        <f t="shared" si="103"/>
        <v>0.30699999999342253</v>
      </c>
      <c r="D6394" s="420">
        <f t="shared" si="104"/>
        <v>0.15349999999671127</v>
      </c>
      <c r="H6394" s="337"/>
      <c r="J6394" s="82">
        <v>25</v>
      </c>
      <c r="K6394" s="319">
        <v>2</v>
      </c>
    </row>
    <row r="6395" spans="1:11" x14ac:dyDescent="0.3">
      <c r="A6395" s="341">
        <v>43172.420137499998</v>
      </c>
      <c r="B6395" s="318">
        <v>36109.508000000002</v>
      </c>
      <c r="C6395" s="355">
        <f t="shared" si="103"/>
        <v>0.29100000000471482</v>
      </c>
      <c r="D6395" s="420">
        <f t="shared" si="104"/>
        <v>0.14550000000235741</v>
      </c>
      <c r="H6395" s="337"/>
      <c r="J6395" s="82">
        <v>26</v>
      </c>
      <c r="K6395" s="320">
        <v>3</v>
      </c>
    </row>
    <row r="6396" spans="1:11" x14ac:dyDescent="0.3">
      <c r="A6396" s="341">
        <v>43172.461804108796</v>
      </c>
      <c r="B6396" s="318">
        <v>36109.794000000002</v>
      </c>
      <c r="C6396" s="355">
        <f t="shared" si="103"/>
        <v>0.28600000000005821</v>
      </c>
      <c r="D6396" s="420">
        <f t="shared" si="104"/>
        <v>0.1430000000000291</v>
      </c>
      <c r="H6396" s="337"/>
      <c r="J6396" s="82">
        <v>27</v>
      </c>
      <c r="K6396" s="321">
        <v>4</v>
      </c>
    </row>
    <row r="6397" spans="1:11" x14ac:dyDescent="0.3">
      <c r="A6397" s="341">
        <v>43172.503470717595</v>
      </c>
      <c r="B6397" s="318">
        <v>36110.091999999997</v>
      </c>
      <c r="C6397" s="355">
        <f t="shared" si="103"/>
        <v>0.29799999999522697</v>
      </c>
      <c r="D6397" s="420">
        <f t="shared" si="104"/>
        <v>0.14899999999761349</v>
      </c>
      <c r="H6397" s="337"/>
      <c r="J6397" s="82">
        <v>28</v>
      </c>
      <c r="K6397" s="391">
        <v>1</v>
      </c>
    </row>
    <row r="6398" spans="1:11" x14ac:dyDescent="0.3">
      <c r="A6398" s="341">
        <v>43172.545137326386</v>
      </c>
      <c r="B6398" s="318">
        <v>36110.392999999996</v>
      </c>
      <c r="C6398" s="355">
        <f t="shared" si="103"/>
        <v>0.30099999999947613</v>
      </c>
      <c r="D6398" s="420">
        <f t="shared" si="104"/>
        <v>0.15049999999973807</v>
      </c>
      <c r="H6398" s="337"/>
      <c r="J6398" s="82">
        <v>29</v>
      </c>
      <c r="K6398" s="319">
        <v>2</v>
      </c>
    </row>
    <row r="6399" spans="1:11" x14ac:dyDescent="0.3">
      <c r="A6399" s="341">
        <v>43172.586803935184</v>
      </c>
      <c r="B6399" s="318">
        <v>36110.680999999997</v>
      </c>
      <c r="C6399" s="355">
        <f t="shared" si="103"/>
        <v>0.28800000000046566</v>
      </c>
      <c r="D6399" s="420">
        <f t="shared" si="104"/>
        <v>0.14400000000023283</v>
      </c>
      <c r="H6399" s="337"/>
      <c r="J6399" s="82">
        <v>30</v>
      </c>
      <c r="K6399" s="320">
        <v>3</v>
      </c>
    </row>
    <row r="6400" spans="1:11" x14ac:dyDescent="0.3">
      <c r="A6400" s="341">
        <v>43172.628470543983</v>
      </c>
      <c r="B6400" s="318">
        <v>36110.972000000002</v>
      </c>
      <c r="C6400" s="355">
        <f t="shared" si="103"/>
        <v>0.29100000000471482</v>
      </c>
      <c r="D6400" s="420">
        <f t="shared" si="104"/>
        <v>0.14550000000235741</v>
      </c>
      <c r="H6400" s="337"/>
      <c r="J6400" s="82">
        <v>31</v>
      </c>
      <c r="K6400" s="321">
        <v>4</v>
      </c>
    </row>
    <row r="6401" spans="1:11" x14ac:dyDescent="0.3">
      <c r="A6401" s="341">
        <v>43172.670137152774</v>
      </c>
      <c r="B6401" s="318">
        <v>36111.269999999997</v>
      </c>
      <c r="C6401" s="355">
        <f t="shared" si="103"/>
        <v>0.29799999999522697</v>
      </c>
      <c r="D6401" s="420">
        <f t="shared" si="104"/>
        <v>0.14899999999761349</v>
      </c>
      <c r="H6401" s="337"/>
      <c r="J6401" s="82">
        <v>32</v>
      </c>
      <c r="K6401" s="391">
        <v>1</v>
      </c>
    </row>
    <row r="6402" spans="1:11" x14ac:dyDescent="0.3">
      <c r="A6402" s="341">
        <v>43172.711803761573</v>
      </c>
      <c r="B6402" s="318">
        <v>36111.56</v>
      </c>
      <c r="C6402" s="355">
        <f t="shared" si="103"/>
        <v>0.29000000000087311</v>
      </c>
      <c r="D6402" s="420">
        <f t="shared" si="104"/>
        <v>0.14500000000043656</v>
      </c>
      <c r="H6402" s="337"/>
      <c r="J6402" s="82">
        <v>33</v>
      </c>
      <c r="K6402" s="319">
        <v>2</v>
      </c>
    </row>
    <row r="6403" spans="1:11" x14ac:dyDescent="0.3">
      <c r="A6403" s="341">
        <v>43172.753470370371</v>
      </c>
      <c r="B6403" s="318">
        <v>36111.843000000001</v>
      </c>
      <c r="C6403" s="355">
        <f t="shared" si="103"/>
        <v>0.28300000000308501</v>
      </c>
      <c r="D6403" s="420">
        <f t="shared" si="104"/>
        <v>0.1415000000015425</v>
      </c>
      <c r="H6403" s="337"/>
      <c r="J6403" s="82">
        <v>34</v>
      </c>
      <c r="K6403" s="320">
        <v>3</v>
      </c>
    </row>
    <row r="6404" spans="1:11" x14ac:dyDescent="0.3">
      <c r="A6404" s="341">
        <v>43172.79513697917</v>
      </c>
      <c r="B6404" s="318">
        <v>36112.141000000003</v>
      </c>
      <c r="C6404" s="355">
        <f t="shared" si="103"/>
        <v>0.29800000000250293</v>
      </c>
      <c r="D6404" s="420">
        <f t="shared" si="104"/>
        <v>0.14900000000125146</v>
      </c>
      <c r="H6404" s="337"/>
      <c r="J6404" s="82">
        <v>35</v>
      </c>
      <c r="K6404" s="321">
        <v>4</v>
      </c>
    </row>
    <row r="6405" spans="1:11" x14ac:dyDescent="0.3">
      <c r="A6405" s="341">
        <v>43172.836803587961</v>
      </c>
      <c r="B6405" s="318">
        <v>36112.430999999997</v>
      </c>
      <c r="C6405" s="355">
        <f t="shared" si="103"/>
        <v>0.28999999999359716</v>
      </c>
      <c r="D6405" s="420">
        <f t="shared" si="104"/>
        <v>0.14499999999679858</v>
      </c>
      <c r="H6405" s="337"/>
      <c r="J6405" s="82">
        <v>36</v>
      </c>
      <c r="K6405" s="391">
        <v>1</v>
      </c>
    </row>
    <row r="6406" spans="1:11" x14ac:dyDescent="0.3">
      <c r="A6406" s="341">
        <v>43172.87847019676</v>
      </c>
      <c r="B6406" s="318">
        <v>36112.711000000003</v>
      </c>
      <c r="C6406" s="355">
        <f t="shared" si="103"/>
        <v>0.2800000000061118</v>
      </c>
      <c r="D6406" s="420">
        <f t="shared" si="104"/>
        <v>0.1400000000030559</v>
      </c>
      <c r="H6406" s="337"/>
      <c r="J6406" s="82">
        <v>37</v>
      </c>
      <c r="K6406" s="319">
        <v>2</v>
      </c>
    </row>
    <row r="6407" spans="1:11" x14ac:dyDescent="0.3">
      <c r="A6407" s="341">
        <v>43172.920136805558</v>
      </c>
      <c r="B6407" s="318">
        <v>36113.002999999997</v>
      </c>
      <c r="C6407" s="355">
        <f t="shared" si="103"/>
        <v>0.29199999999400461</v>
      </c>
      <c r="D6407" s="420">
        <f t="shared" si="104"/>
        <v>0.14599999999700231</v>
      </c>
      <c r="H6407" s="337"/>
      <c r="J6407" s="82">
        <v>38</v>
      </c>
      <c r="K6407" s="320">
        <v>3</v>
      </c>
    </row>
    <row r="6408" spans="1:11" x14ac:dyDescent="0.3">
      <c r="A6408" s="341">
        <v>43172.96180341435</v>
      </c>
      <c r="B6408" s="318">
        <v>36113.300000000003</v>
      </c>
      <c r="C6408" s="355">
        <f t="shared" si="103"/>
        <v>0.29700000000593718</v>
      </c>
      <c r="D6408" s="420">
        <f t="shared" si="104"/>
        <v>0.14850000000296859</v>
      </c>
      <c r="E6408" s="336">
        <f>SUM(C6385:C6408)*7.4805194805</f>
        <v>52.68529870119982</v>
      </c>
      <c r="F6408" s="324">
        <f>AVERAGE(D6385:D6408)</f>
        <v>0.14672916666677338</v>
      </c>
      <c r="G6408" s="324">
        <f>_xlfn.STDEV.S(D6385:D6408)</f>
        <v>3.5293156327006873E-3</v>
      </c>
      <c r="H6408" s="337"/>
      <c r="J6408" s="82">
        <v>39</v>
      </c>
      <c r="K6408" s="321">
        <v>4</v>
      </c>
    </row>
    <row r="6409" spans="1:11" x14ac:dyDescent="0.3">
      <c r="A6409" s="341">
        <v>43173.003470023148</v>
      </c>
      <c r="B6409" s="318">
        <v>36113.591</v>
      </c>
      <c r="C6409" s="355">
        <f t="shared" si="103"/>
        <v>0.29099999999743886</v>
      </c>
      <c r="D6409" s="420">
        <f t="shared" si="104"/>
        <v>0.14549999999871943</v>
      </c>
      <c r="H6409" s="337"/>
      <c r="J6409" s="82">
        <v>40</v>
      </c>
      <c r="K6409" s="391">
        <v>1</v>
      </c>
    </row>
    <row r="6410" spans="1:11" x14ac:dyDescent="0.3">
      <c r="A6410" s="341">
        <v>43173.045136631947</v>
      </c>
      <c r="B6410" s="318">
        <v>36113.881000000001</v>
      </c>
      <c r="C6410" s="355">
        <f t="shared" si="103"/>
        <v>0.29000000000087311</v>
      </c>
      <c r="D6410" s="420">
        <f t="shared" si="104"/>
        <v>0.14500000000043656</v>
      </c>
      <c r="H6410" s="337"/>
      <c r="J6410" s="82">
        <v>41</v>
      </c>
      <c r="K6410" s="319">
        <v>2</v>
      </c>
    </row>
    <row r="6411" spans="1:11" x14ac:dyDescent="0.3">
      <c r="A6411" s="341">
        <v>43173.086803240738</v>
      </c>
      <c r="B6411" s="318">
        <v>36114.182999999997</v>
      </c>
      <c r="C6411" s="355">
        <f t="shared" si="103"/>
        <v>0.30199999999604188</v>
      </c>
      <c r="D6411" s="420">
        <f t="shared" si="104"/>
        <v>0.15099999999802094</v>
      </c>
      <c r="H6411" s="337"/>
      <c r="J6411" s="82">
        <v>42</v>
      </c>
      <c r="K6411" s="320">
        <v>3</v>
      </c>
    </row>
    <row r="6412" spans="1:11" x14ac:dyDescent="0.3">
      <c r="A6412" s="341">
        <v>43173.128469849536</v>
      </c>
      <c r="B6412" s="318">
        <v>36114.478000000003</v>
      </c>
      <c r="C6412" s="355">
        <f t="shared" si="103"/>
        <v>0.29500000000552973</v>
      </c>
      <c r="D6412" s="420">
        <f t="shared" si="104"/>
        <v>0.14750000000276486</v>
      </c>
      <c r="H6412" s="337"/>
      <c r="J6412" s="82">
        <v>43</v>
      </c>
      <c r="K6412" s="321">
        <v>4</v>
      </c>
    </row>
    <row r="6413" spans="1:11" x14ac:dyDescent="0.3">
      <c r="A6413" s="341">
        <v>43173.170136458335</v>
      </c>
      <c r="B6413" s="318">
        <v>36114.766000000003</v>
      </c>
      <c r="C6413" s="355">
        <f t="shared" si="103"/>
        <v>0.28800000000046566</v>
      </c>
      <c r="D6413" s="420">
        <f t="shared" si="104"/>
        <v>0.14400000000023283</v>
      </c>
      <c r="H6413" s="337"/>
      <c r="J6413" s="82">
        <v>44</v>
      </c>
      <c r="K6413" s="391">
        <v>1</v>
      </c>
    </row>
    <row r="6414" spans="1:11" x14ac:dyDescent="0.3">
      <c r="A6414" s="341">
        <v>43173.211803067126</v>
      </c>
      <c r="B6414" s="318">
        <v>36115.069000000003</v>
      </c>
      <c r="C6414" s="355">
        <f t="shared" si="103"/>
        <v>0.30299999999988358</v>
      </c>
      <c r="D6414" s="420">
        <f t="shared" si="104"/>
        <v>0.15149999999994179</v>
      </c>
      <c r="H6414" s="337"/>
      <c r="J6414" s="82">
        <v>45</v>
      </c>
      <c r="K6414" s="319">
        <v>2</v>
      </c>
    </row>
    <row r="6415" spans="1:11" x14ac:dyDescent="0.3">
      <c r="A6415" s="341">
        <v>43173.253469675925</v>
      </c>
      <c r="B6415" s="318">
        <v>36115.368000000002</v>
      </c>
      <c r="C6415" s="355">
        <f t="shared" si="103"/>
        <v>0.29899999999906868</v>
      </c>
      <c r="D6415" s="420">
        <f t="shared" si="104"/>
        <v>0.14949999999953434</v>
      </c>
      <c r="H6415" s="337"/>
      <c r="J6415" s="82">
        <v>46</v>
      </c>
      <c r="K6415" s="320">
        <v>3</v>
      </c>
    </row>
    <row r="6416" spans="1:11" x14ac:dyDescent="0.3">
      <c r="A6416" s="341">
        <v>43173.295136284723</v>
      </c>
      <c r="B6416" s="318">
        <v>36115.654999999999</v>
      </c>
      <c r="C6416" s="355">
        <f t="shared" si="103"/>
        <v>0.28699999999662396</v>
      </c>
      <c r="D6416" s="420">
        <f t="shared" si="104"/>
        <v>0.14349999999831198</v>
      </c>
      <c r="H6416" s="337"/>
      <c r="J6416" s="82">
        <v>47</v>
      </c>
      <c r="K6416" s="321">
        <v>4</v>
      </c>
    </row>
    <row r="6417" spans="1:11" x14ac:dyDescent="0.3">
      <c r="A6417" s="341">
        <v>43173.336802893522</v>
      </c>
      <c r="B6417" s="318">
        <v>36115.949000000001</v>
      </c>
      <c r="C6417" s="355">
        <f t="shared" si="103"/>
        <v>0.29400000000168802</v>
      </c>
      <c r="D6417" s="420">
        <f t="shared" si="104"/>
        <v>0.14700000000084401</v>
      </c>
      <c r="H6417" s="337"/>
      <c r="J6417" s="82">
        <v>48</v>
      </c>
      <c r="K6417" s="391">
        <v>1</v>
      </c>
    </row>
    <row r="6418" spans="1:11" x14ac:dyDescent="0.3">
      <c r="A6418" s="341">
        <v>43173.378469502313</v>
      </c>
      <c r="B6418" s="318">
        <v>36116.248</v>
      </c>
      <c r="C6418" s="355">
        <f t="shared" si="103"/>
        <v>0.29899999999906868</v>
      </c>
      <c r="D6418" s="420">
        <f t="shared" si="104"/>
        <v>0.14949999999953434</v>
      </c>
      <c r="H6418" s="337"/>
      <c r="J6418" s="82">
        <v>49</v>
      </c>
      <c r="K6418" s="319">
        <v>2</v>
      </c>
    </row>
    <row r="6419" spans="1:11" x14ac:dyDescent="0.3">
      <c r="A6419" s="341">
        <v>43173.420136111112</v>
      </c>
      <c r="B6419" s="318">
        <v>36116.538999999997</v>
      </c>
      <c r="C6419" s="355">
        <f t="shared" si="103"/>
        <v>0.29099999999743886</v>
      </c>
      <c r="D6419" s="420">
        <f t="shared" si="104"/>
        <v>0.14549999999871943</v>
      </c>
      <c r="H6419" s="337"/>
      <c r="J6419" s="82">
        <v>50</v>
      </c>
      <c r="K6419" s="320">
        <v>3</v>
      </c>
    </row>
    <row r="6420" spans="1:11" x14ac:dyDescent="0.3">
      <c r="A6420" s="341">
        <v>43173.46180271991</v>
      </c>
      <c r="B6420" s="318">
        <v>36116.824999999997</v>
      </c>
      <c r="C6420" s="355">
        <f t="shared" si="103"/>
        <v>0.28600000000005821</v>
      </c>
      <c r="D6420" s="420">
        <f t="shared" si="104"/>
        <v>0.1430000000000291</v>
      </c>
      <c r="H6420" s="337"/>
      <c r="J6420" s="82">
        <v>51</v>
      </c>
      <c r="K6420" s="321">
        <v>4</v>
      </c>
    </row>
    <row r="6421" spans="1:11" x14ac:dyDescent="0.3">
      <c r="A6421" s="341">
        <v>43173.503469328702</v>
      </c>
      <c r="B6421" s="318">
        <v>36117.127</v>
      </c>
      <c r="C6421" s="355">
        <f t="shared" si="103"/>
        <v>0.30200000000331784</v>
      </c>
      <c r="D6421" s="420">
        <f t="shared" si="104"/>
        <v>0.15100000000165892</v>
      </c>
      <c r="H6421" s="337"/>
      <c r="J6421" s="82">
        <v>52</v>
      </c>
      <c r="K6421" s="391">
        <v>1</v>
      </c>
    </row>
    <row r="6422" spans="1:11" x14ac:dyDescent="0.3">
      <c r="A6422" s="341">
        <v>43173.5451359375</v>
      </c>
      <c r="B6422" s="318">
        <v>36117.42</v>
      </c>
      <c r="C6422" s="355">
        <f t="shared" si="103"/>
        <v>0.29299999999784632</v>
      </c>
      <c r="D6422" s="420">
        <f t="shared" si="104"/>
        <v>0.14649999999892316</v>
      </c>
      <c r="H6422" s="337"/>
      <c r="J6422" s="82">
        <v>53</v>
      </c>
      <c r="K6422" s="319">
        <v>2</v>
      </c>
    </row>
    <row r="6423" spans="1:11" x14ac:dyDescent="0.3">
      <c r="A6423" s="341">
        <v>43173.586802546299</v>
      </c>
      <c r="B6423" s="318">
        <v>36117.707999999999</v>
      </c>
      <c r="C6423" s="355">
        <f t="shared" si="103"/>
        <v>0.28800000000046566</v>
      </c>
      <c r="D6423" s="420">
        <f t="shared" si="104"/>
        <v>0.14400000000023283</v>
      </c>
      <c r="H6423" s="337"/>
      <c r="J6423" s="82">
        <v>54</v>
      </c>
      <c r="K6423" s="320">
        <v>3</v>
      </c>
    </row>
    <row r="6424" spans="1:11" x14ac:dyDescent="0.3">
      <c r="A6424" s="341">
        <v>43173.62846915509</v>
      </c>
      <c r="B6424" s="318">
        <v>36118.002999999997</v>
      </c>
      <c r="C6424" s="355">
        <f t="shared" si="103"/>
        <v>0.29499999999825377</v>
      </c>
      <c r="D6424" s="420">
        <f t="shared" si="104"/>
        <v>0.14749999999912689</v>
      </c>
      <c r="H6424" s="337"/>
      <c r="J6424" s="82">
        <v>55</v>
      </c>
      <c r="K6424" s="321">
        <v>4</v>
      </c>
    </row>
    <row r="6425" spans="1:11" x14ac:dyDescent="0.3">
      <c r="A6425" s="341">
        <v>43173.670135763889</v>
      </c>
      <c r="B6425" s="318">
        <v>36118.300000000003</v>
      </c>
      <c r="C6425" s="355">
        <f t="shared" si="103"/>
        <v>0.29700000000593718</v>
      </c>
      <c r="D6425" s="420">
        <f t="shared" si="104"/>
        <v>0.14850000000296859</v>
      </c>
      <c r="H6425" s="337"/>
      <c r="J6425" s="82">
        <v>56</v>
      </c>
      <c r="K6425" s="391">
        <v>1</v>
      </c>
    </row>
    <row r="6426" spans="1:11" x14ac:dyDescent="0.3">
      <c r="A6426" s="341">
        <v>43173.711802372687</v>
      </c>
      <c r="B6426" s="318">
        <v>36118.591</v>
      </c>
      <c r="C6426" s="355">
        <f t="shared" si="103"/>
        <v>0.29099999999743886</v>
      </c>
      <c r="D6426" s="420">
        <f t="shared" si="104"/>
        <v>0.14549999999871943</v>
      </c>
      <c r="H6426" s="337"/>
      <c r="J6426" s="82">
        <v>57</v>
      </c>
      <c r="K6426" s="319">
        <v>2</v>
      </c>
    </row>
    <row r="6427" spans="1:11" x14ac:dyDescent="0.3">
      <c r="A6427" s="341">
        <v>43173.753468981478</v>
      </c>
      <c r="B6427" s="318">
        <v>36118.874000000003</v>
      </c>
      <c r="C6427" s="355">
        <f t="shared" si="103"/>
        <v>0.28300000000308501</v>
      </c>
      <c r="D6427" s="420">
        <f t="shared" si="104"/>
        <v>0.1415000000015425</v>
      </c>
      <c r="H6427" s="337"/>
      <c r="J6427" s="82">
        <v>58</v>
      </c>
      <c r="K6427" s="320">
        <v>3</v>
      </c>
    </row>
    <row r="6428" spans="1:11" x14ac:dyDescent="0.3">
      <c r="A6428" s="341">
        <v>43173.795135590277</v>
      </c>
      <c r="B6428" s="318">
        <v>36119.167999999998</v>
      </c>
      <c r="C6428" s="355">
        <f t="shared" si="103"/>
        <v>0.29399999999441206</v>
      </c>
      <c r="D6428" s="420">
        <f t="shared" si="104"/>
        <v>0.14699999999720603</v>
      </c>
      <c r="H6428" s="337"/>
      <c r="J6428" s="82">
        <v>59</v>
      </c>
      <c r="K6428" s="321">
        <v>4</v>
      </c>
    </row>
    <row r="6429" spans="1:11" x14ac:dyDescent="0.3">
      <c r="A6429" s="341">
        <v>43173.836802199075</v>
      </c>
      <c r="B6429" s="318">
        <v>36119.457999999999</v>
      </c>
      <c r="C6429" s="355">
        <f t="shared" si="103"/>
        <v>0.29000000000087311</v>
      </c>
      <c r="D6429" s="420">
        <f t="shared" si="104"/>
        <v>0.14500000000043656</v>
      </c>
      <c r="H6429" s="337"/>
      <c r="J6429" s="82">
        <v>60</v>
      </c>
      <c r="K6429" s="391">
        <v>1</v>
      </c>
    </row>
    <row r="6430" spans="1:11" x14ac:dyDescent="0.3">
      <c r="A6430" s="341">
        <v>43173.878468807867</v>
      </c>
      <c r="B6430" s="318">
        <v>36119.74</v>
      </c>
      <c r="C6430" s="355">
        <f t="shared" si="103"/>
        <v>0.2819999999992433</v>
      </c>
      <c r="D6430" s="420">
        <f t="shared" si="104"/>
        <v>0.14099999999962165</v>
      </c>
      <c r="H6430" s="337"/>
      <c r="J6430" s="82">
        <v>61</v>
      </c>
      <c r="K6430" s="319">
        <v>2</v>
      </c>
    </row>
    <row r="6431" spans="1:11" x14ac:dyDescent="0.3">
      <c r="A6431" s="341">
        <v>43173.920135416665</v>
      </c>
      <c r="B6431" s="318">
        <v>36120.03</v>
      </c>
      <c r="C6431" s="355">
        <f t="shared" si="103"/>
        <v>0.29000000000087311</v>
      </c>
      <c r="D6431" s="420">
        <f t="shared" si="104"/>
        <v>0.14500000000043656</v>
      </c>
      <c r="H6431" s="337"/>
      <c r="J6431" s="82">
        <v>62</v>
      </c>
      <c r="K6431" s="320">
        <v>3</v>
      </c>
    </row>
    <row r="6432" spans="1:11" x14ac:dyDescent="0.3">
      <c r="A6432" s="341">
        <v>43173.961802025464</v>
      </c>
      <c r="B6432" s="318">
        <v>36120.321000000004</v>
      </c>
      <c r="C6432" s="355">
        <f t="shared" si="103"/>
        <v>0.29100000000471482</v>
      </c>
      <c r="D6432" s="420">
        <f t="shared" si="104"/>
        <v>0.14550000000235741</v>
      </c>
      <c r="E6432" s="336">
        <f>SUM(C6409:C6432)*7.4805194805</f>
        <v>52.520727272595288</v>
      </c>
      <c r="F6432" s="324">
        <f>AVERAGE(D6409:D6432)</f>
        <v>0.14627083333334667</v>
      </c>
      <c r="G6432" s="324">
        <f>_xlfn.STDEV.S(D6409:D6432)</f>
        <v>2.8627258470503183E-3</v>
      </c>
      <c r="H6432" s="337"/>
      <c r="J6432" s="82">
        <v>63</v>
      </c>
      <c r="K6432" s="321">
        <v>4</v>
      </c>
    </row>
    <row r="6433" spans="1:11" x14ac:dyDescent="0.3">
      <c r="A6433" s="341">
        <v>43174.003468634262</v>
      </c>
      <c r="B6433" s="318">
        <v>36120.608999999997</v>
      </c>
      <c r="C6433" s="355">
        <f t="shared" si="103"/>
        <v>0.2879999999931897</v>
      </c>
      <c r="D6433" s="420">
        <f t="shared" si="104"/>
        <v>0.14399999999659485</v>
      </c>
      <c r="H6433" s="337"/>
      <c r="J6433" s="82">
        <v>64</v>
      </c>
      <c r="K6433" s="391">
        <v>1</v>
      </c>
    </row>
    <row r="6434" spans="1:11" x14ac:dyDescent="0.3">
      <c r="A6434" s="341">
        <v>43174.045135243054</v>
      </c>
      <c r="B6434" s="318">
        <v>36120.896000000001</v>
      </c>
      <c r="C6434" s="355">
        <f t="shared" si="103"/>
        <v>0.28700000000389991</v>
      </c>
      <c r="D6434" s="420">
        <f t="shared" si="104"/>
        <v>0.14350000000194996</v>
      </c>
      <c r="H6434" s="337"/>
      <c r="J6434" s="82">
        <v>65</v>
      </c>
      <c r="K6434" s="319">
        <v>2</v>
      </c>
    </row>
    <row r="6435" spans="1:11" x14ac:dyDescent="0.3">
      <c r="A6435" s="341">
        <v>43174.086801851852</v>
      </c>
      <c r="B6435" s="318">
        <v>36121.199000000001</v>
      </c>
      <c r="C6435" s="355">
        <f t="shared" si="103"/>
        <v>0.30299999999988358</v>
      </c>
      <c r="D6435" s="420">
        <f t="shared" si="104"/>
        <v>0.15149999999994179</v>
      </c>
      <c r="H6435" s="337"/>
      <c r="J6435" s="82">
        <v>66</v>
      </c>
      <c r="K6435" s="320">
        <v>3</v>
      </c>
    </row>
    <row r="6436" spans="1:11" x14ac:dyDescent="0.3">
      <c r="A6436" s="341">
        <v>43174.128468460651</v>
      </c>
      <c r="B6436" s="318">
        <v>36121.493000000002</v>
      </c>
      <c r="C6436" s="355">
        <f t="shared" si="103"/>
        <v>0.29400000000168802</v>
      </c>
      <c r="D6436" s="420">
        <f t="shared" si="104"/>
        <v>0.14700000000084401</v>
      </c>
      <c r="H6436" s="337"/>
      <c r="J6436" s="82">
        <v>67</v>
      </c>
      <c r="K6436" s="321">
        <v>4</v>
      </c>
    </row>
    <row r="6437" spans="1:11" x14ac:dyDescent="0.3">
      <c r="A6437" s="341">
        <v>43174.170135069442</v>
      </c>
      <c r="B6437" s="318">
        <v>36121.781999999999</v>
      </c>
      <c r="C6437" s="355">
        <f t="shared" si="103"/>
        <v>0.28899999999703141</v>
      </c>
      <c r="D6437" s="420">
        <f t="shared" si="104"/>
        <v>0.1444999999985157</v>
      </c>
      <c r="H6437" s="337"/>
      <c r="J6437" s="82">
        <v>68</v>
      </c>
      <c r="K6437" s="391">
        <v>1</v>
      </c>
    </row>
    <row r="6438" spans="1:11" x14ac:dyDescent="0.3">
      <c r="A6438" s="341">
        <v>43174.211801678241</v>
      </c>
      <c r="B6438" s="318">
        <v>36122.084000000003</v>
      </c>
      <c r="C6438" s="355">
        <f t="shared" si="103"/>
        <v>0.30200000000331784</v>
      </c>
      <c r="D6438" s="420">
        <f t="shared" si="104"/>
        <v>0.15100000000165892</v>
      </c>
      <c r="H6438" s="337"/>
      <c r="J6438" s="82">
        <v>69</v>
      </c>
      <c r="K6438" s="319">
        <v>2</v>
      </c>
    </row>
    <row r="6439" spans="1:11" x14ac:dyDescent="0.3">
      <c r="A6439" s="341">
        <v>43174.253468287039</v>
      </c>
      <c r="B6439" s="318">
        <v>36122.385000000002</v>
      </c>
      <c r="C6439" s="355">
        <f t="shared" si="103"/>
        <v>0.30099999999947613</v>
      </c>
      <c r="D6439" s="420">
        <f t="shared" si="104"/>
        <v>0.15049999999973807</v>
      </c>
      <c r="H6439" s="337"/>
      <c r="J6439" s="82">
        <v>70</v>
      </c>
      <c r="K6439" s="320">
        <v>3</v>
      </c>
    </row>
    <row r="6440" spans="1:11" x14ac:dyDescent="0.3">
      <c r="A6440" s="341">
        <v>43174.29513489583</v>
      </c>
      <c r="B6440" s="318">
        <v>36122.673999999999</v>
      </c>
      <c r="C6440" s="355">
        <f t="shared" si="103"/>
        <v>0.28899999999703141</v>
      </c>
      <c r="D6440" s="420">
        <f t="shared" si="104"/>
        <v>0.1444999999985157</v>
      </c>
      <c r="H6440" s="337"/>
      <c r="J6440" s="82">
        <v>71</v>
      </c>
      <c r="K6440" s="321">
        <v>4</v>
      </c>
    </row>
    <row r="6441" spans="1:11" x14ac:dyDescent="0.3">
      <c r="A6441" s="341">
        <v>43174.336801504629</v>
      </c>
      <c r="B6441" s="318">
        <v>36122.972000000002</v>
      </c>
      <c r="C6441" s="355">
        <f t="shared" si="103"/>
        <v>0.29800000000250293</v>
      </c>
      <c r="D6441" s="420">
        <f t="shared" si="104"/>
        <v>0.14900000000125146</v>
      </c>
      <c r="H6441" s="337"/>
      <c r="J6441" s="82">
        <v>72</v>
      </c>
      <c r="K6441" s="391">
        <v>1</v>
      </c>
    </row>
    <row r="6442" spans="1:11" x14ac:dyDescent="0.3">
      <c r="A6442" s="341">
        <v>43174.378468113428</v>
      </c>
      <c r="B6442" s="318">
        <v>36123.273000000001</v>
      </c>
      <c r="C6442" s="355">
        <f t="shared" si="103"/>
        <v>0.30099999999947613</v>
      </c>
      <c r="D6442" s="420">
        <f t="shared" si="104"/>
        <v>0.15049999999973807</v>
      </c>
      <c r="H6442" s="337"/>
      <c r="J6442" s="82">
        <v>73</v>
      </c>
      <c r="K6442" s="319">
        <v>2</v>
      </c>
    </row>
    <row r="6443" spans="1:11" x14ac:dyDescent="0.3">
      <c r="A6443" s="341">
        <v>43174.420134722219</v>
      </c>
      <c r="B6443" s="318">
        <v>36123.565000000002</v>
      </c>
      <c r="C6443" s="355">
        <f t="shared" si="103"/>
        <v>0.29200000000128057</v>
      </c>
      <c r="D6443" s="420">
        <f t="shared" si="104"/>
        <v>0.14600000000064028</v>
      </c>
      <c r="H6443" s="337"/>
      <c r="J6443" s="82">
        <v>74</v>
      </c>
      <c r="K6443" s="320">
        <v>3</v>
      </c>
    </row>
    <row r="6444" spans="1:11" x14ac:dyDescent="0.3">
      <c r="A6444" s="341">
        <v>43174.461801331017</v>
      </c>
      <c r="B6444" s="318">
        <v>36123.851000000002</v>
      </c>
      <c r="C6444" s="355">
        <f t="shared" si="103"/>
        <v>0.28600000000005821</v>
      </c>
      <c r="D6444" s="420">
        <f t="shared" si="104"/>
        <v>0.1430000000000291</v>
      </c>
      <c r="H6444" s="337"/>
      <c r="J6444" s="82">
        <v>75</v>
      </c>
      <c r="K6444" s="321">
        <v>4</v>
      </c>
    </row>
    <row r="6445" spans="1:11" x14ac:dyDescent="0.3">
      <c r="A6445" s="341">
        <v>43174.503467939816</v>
      </c>
      <c r="B6445" s="318">
        <v>36124.150999999998</v>
      </c>
      <c r="C6445" s="355">
        <f t="shared" si="103"/>
        <v>0.29999999999563443</v>
      </c>
      <c r="D6445" s="420">
        <f t="shared" si="104"/>
        <v>0.14999999999781721</v>
      </c>
      <c r="H6445" s="337"/>
      <c r="J6445" s="82">
        <v>76</v>
      </c>
      <c r="K6445" s="391">
        <v>1</v>
      </c>
    </row>
    <row r="6446" spans="1:11" x14ac:dyDescent="0.3">
      <c r="A6446" s="341">
        <v>43174.545134548614</v>
      </c>
      <c r="B6446" s="318">
        <v>36124.447999999997</v>
      </c>
      <c r="C6446" s="355">
        <f t="shared" si="103"/>
        <v>0.29699999999866122</v>
      </c>
      <c r="D6446" s="420">
        <f t="shared" si="104"/>
        <v>0.14849999999933061</v>
      </c>
      <c r="H6446" s="337"/>
      <c r="J6446" s="82">
        <v>77</v>
      </c>
      <c r="K6446" s="319">
        <v>2</v>
      </c>
    </row>
    <row r="6447" spans="1:11" x14ac:dyDescent="0.3">
      <c r="A6447" s="341">
        <v>43174.586801157406</v>
      </c>
      <c r="B6447" s="318">
        <v>36124.731</v>
      </c>
      <c r="C6447" s="355">
        <f t="shared" si="103"/>
        <v>0.28300000000308501</v>
      </c>
      <c r="D6447" s="420">
        <f t="shared" si="104"/>
        <v>0.1415000000015425</v>
      </c>
      <c r="H6447" s="337"/>
      <c r="J6447" s="82">
        <v>78</v>
      </c>
      <c r="K6447" s="320">
        <v>3</v>
      </c>
    </row>
    <row r="6448" spans="1:11" x14ac:dyDescent="0.3">
      <c r="A6448" s="341">
        <v>43174.628467766204</v>
      </c>
      <c r="B6448" s="318">
        <v>36125.021999999997</v>
      </c>
      <c r="C6448" s="355">
        <f t="shared" si="103"/>
        <v>0.29099999999743886</v>
      </c>
      <c r="D6448" s="420">
        <f t="shared" si="104"/>
        <v>0.14549999999871943</v>
      </c>
      <c r="H6448" s="337"/>
      <c r="J6448" s="82">
        <v>79</v>
      </c>
      <c r="K6448" s="321">
        <v>4</v>
      </c>
    </row>
    <row r="6449" spans="1:11" x14ac:dyDescent="0.3">
      <c r="A6449" s="341">
        <v>43174.670134375003</v>
      </c>
      <c r="B6449" s="318">
        <v>36125.317999999999</v>
      </c>
      <c r="C6449" s="355">
        <f t="shared" si="103"/>
        <v>0.29600000000209548</v>
      </c>
      <c r="D6449" s="420">
        <f t="shared" si="104"/>
        <v>0.14800000000104774</v>
      </c>
      <c r="H6449" s="337"/>
      <c r="J6449" s="82">
        <v>80</v>
      </c>
      <c r="K6449" s="391">
        <v>1</v>
      </c>
    </row>
    <row r="6450" spans="1:11" x14ac:dyDescent="0.3">
      <c r="A6450" s="341">
        <v>43174.711800983794</v>
      </c>
      <c r="B6450" s="318">
        <v>36125.603000000003</v>
      </c>
      <c r="C6450" s="355">
        <f t="shared" si="103"/>
        <v>0.28500000000349246</v>
      </c>
      <c r="D6450" s="420">
        <f t="shared" si="104"/>
        <v>0.14250000000174623</v>
      </c>
      <c r="H6450" s="337"/>
      <c r="J6450" s="82">
        <v>81</v>
      </c>
      <c r="K6450" s="319">
        <v>2</v>
      </c>
    </row>
    <row r="6451" spans="1:11" x14ac:dyDescent="0.3">
      <c r="A6451" s="341">
        <v>43174.753467592593</v>
      </c>
      <c r="B6451" s="318">
        <v>36125.883000000002</v>
      </c>
      <c r="C6451" s="355">
        <f t="shared" si="103"/>
        <v>0.27999999999883585</v>
      </c>
      <c r="D6451" s="420">
        <f t="shared" si="104"/>
        <v>0.13999999999941792</v>
      </c>
      <c r="H6451" s="337"/>
      <c r="J6451" s="82">
        <v>82</v>
      </c>
      <c r="K6451" s="320">
        <v>3</v>
      </c>
    </row>
    <row r="6452" spans="1:11" x14ac:dyDescent="0.3">
      <c r="A6452" s="341">
        <v>43174.795134201391</v>
      </c>
      <c r="B6452" s="318">
        <v>36126.178</v>
      </c>
      <c r="C6452" s="355">
        <f t="shared" si="103"/>
        <v>0.29499999999825377</v>
      </c>
      <c r="D6452" s="420">
        <f t="shared" si="104"/>
        <v>0.14749999999912689</v>
      </c>
      <c r="H6452" s="337"/>
      <c r="J6452" s="82">
        <v>83</v>
      </c>
      <c r="K6452" s="321">
        <v>4</v>
      </c>
    </row>
    <row r="6453" spans="1:11" x14ac:dyDescent="0.3">
      <c r="A6453" s="341">
        <v>43174.836800810182</v>
      </c>
      <c r="B6453" s="318">
        <v>36126.462</v>
      </c>
      <c r="C6453" s="355">
        <f t="shared" si="103"/>
        <v>0.28399999999965075</v>
      </c>
      <c r="D6453" s="420">
        <f t="shared" si="104"/>
        <v>0.14199999999982538</v>
      </c>
      <c r="H6453" s="337"/>
      <c r="J6453" s="82">
        <v>84</v>
      </c>
      <c r="K6453" s="391">
        <v>1</v>
      </c>
    </row>
    <row r="6454" spans="1:11" x14ac:dyDescent="0.3">
      <c r="A6454" s="341">
        <v>43174.878467418981</v>
      </c>
      <c r="B6454" s="318">
        <v>36126.739000000001</v>
      </c>
      <c r="C6454" s="355">
        <f t="shared" si="103"/>
        <v>0.27700000000186265</v>
      </c>
      <c r="D6454" s="420">
        <f t="shared" si="104"/>
        <v>0.13850000000093132</v>
      </c>
      <c r="H6454" s="337"/>
      <c r="J6454" s="82">
        <v>85</v>
      </c>
      <c r="K6454" s="319">
        <v>2</v>
      </c>
    </row>
    <row r="6455" spans="1:11" x14ac:dyDescent="0.3">
      <c r="A6455" s="341">
        <v>43174.92013402778</v>
      </c>
      <c r="B6455" s="318">
        <v>36127.031000000003</v>
      </c>
      <c r="C6455" s="355">
        <f t="shared" si="103"/>
        <v>0.29200000000128057</v>
      </c>
      <c r="D6455" s="420">
        <f t="shared" si="104"/>
        <v>0.14600000000064028</v>
      </c>
      <c r="H6455" s="337"/>
      <c r="J6455" s="82">
        <v>86</v>
      </c>
      <c r="K6455" s="320">
        <v>3</v>
      </c>
    </row>
    <row r="6456" spans="1:11" x14ac:dyDescent="0.3">
      <c r="A6456" s="341">
        <v>43174.961800636571</v>
      </c>
      <c r="B6456" s="318">
        <v>36127.322999999997</v>
      </c>
      <c r="C6456" s="355">
        <f t="shared" si="103"/>
        <v>0.29199999999400461</v>
      </c>
      <c r="D6456" s="420">
        <f t="shared" si="104"/>
        <v>0.14599999999700231</v>
      </c>
      <c r="E6456" s="336">
        <f>SUM(C6433:C6456)*7.4805194805</f>
        <v>52.378597402409618</v>
      </c>
      <c r="F6456" s="324">
        <f>AVERAGE(D6433:D6456)</f>
        <v>0.1458749999998569</v>
      </c>
      <c r="G6456" s="324">
        <f>_xlfn.STDEV.S(D6433:D6456)</f>
        <v>3.6032895597514847E-3</v>
      </c>
      <c r="H6456" s="337"/>
      <c r="J6456" s="82">
        <v>87</v>
      </c>
      <c r="K6456" s="321">
        <v>4</v>
      </c>
    </row>
    <row r="6457" spans="1:11" x14ac:dyDescent="0.3">
      <c r="A6457" s="341">
        <v>43175.003467245369</v>
      </c>
      <c r="B6457" s="318">
        <v>36127.610999999997</v>
      </c>
      <c r="C6457" s="355">
        <f t="shared" si="103"/>
        <v>0.28800000000046566</v>
      </c>
      <c r="D6457" s="420">
        <f t="shared" si="104"/>
        <v>0.14400000000023283</v>
      </c>
      <c r="H6457" s="337"/>
      <c r="J6457" s="82">
        <v>88</v>
      </c>
      <c r="K6457" s="391">
        <v>1</v>
      </c>
    </row>
    <row r="6458" spans="1:11" x14ac:dyDescent="0.3">
      <c r="A6458" s="341">
        <v>43175.045133854168</v>
      </c>
      <c r="B6458" s="318">
        <v>36127.9</v>
      </c>
      <c r="C6458" s="355">
        <f t="shared" si="103"/>
        <v>0.28900000000430737</v>
      </c>
      <c r="D6458" s="420">
        <f t="shared" si="104"/>
        <v>0.14450000000215368</v>
      </c>
      <c r="H6458" s="337"/>
      <c r="J6458" s="82">
        <v>89</v>
      </c>
      <c r="K6458" s="319">
        <v>2</v>
      </c>
    </row>
    <row r="6459" spans="1:11" x14ac:dyDescent="0.3">
      <c r="A6459" s="341">
        <v>43175.086800462966</v>
      </c>
      <c r="B6459" s="318">
        <v>36128.201999999997</v>
      </c>
      <c r="C6459" s="355">
        <f t="shared" si="103"/>
        <v>0.30199999999604188</v>
      </c>
      <c r="D6459" s="420">
        <f t="shared" si="104"/>
        <v>0.15099999999802094</v>
      </c>
      <c r="H6459" s="337"/>
      <c r="J6459" s="82">
        <v>90</v>
      </c>
      <c r="K6459" s="320">
        <v>3</v>
      </c>
    </row>
    <row r="6460" spans="1:11" x14ac:dyDescent="0.3">
      <c r="A6460" s="341">
        <v>43175.128467071758</v>
      </c>
      <c r="B6460" s="318">
        <v>36128.499000000003</v>
      </c>
      <c r="C6460" s="355">
        <f t="shared" si="103"/>
        <v>0.29700000000593718</v>
      </c>
      <c r="D6460" s="420">
        <f t="shared" si="104"/>
        <v>0.14850000000296859</v>
      </c>
      <c r="H6460" s="337"/>
      <c r="J6460" s="82">
        <v>91</v>
      </c>
      <c r="K6460" s="321">
        <v>4</v>
      </c>
    </row>
    <row r="6461" spans="1:11" x14ac:dyDescent="0.3">
      <c r="A6461" s="341">
        <v>43175.170133680556</v>
      </c>
      <c r="B6461" s="318">
        <v>36128.790999999997</v>
      </c>
      <c r="C6461" s="355">
        <f t="shared" si="103"/>
        <v>0.29199999999400461</v>
      </c>
      <c r="D6461" s="420">
        <f t="shared" si="104"/>
        <v>0.14599999999700231</v>
      </c>
      <c r="H6461" s="337"/>
      <c r="J6461" s="82">
        <v>92</v>
      </c>
      <c r="K6461" s="391">
        <v>1</v>
      </c>
    </row>
    <row r="6462" spans="1:11" x14ac:dyDescent="0.3">
      <c r="A6462" s="341">
        <v>43175.211800289355</v>
      </c>
      <c r="B6462" s="318">
        <v>36129.097999999998</v>
      </c>
      <c r="C6462" s="355">
        <f t="shared" si="103"/>
        <v>0.30700000000069849</v>
      </c>
      <c r="D6462" s="420">
        <f t="shared" si="104"/>
        <v>0.15350000000034925</v>
      </c>
      <c r="H6462" s="337"/>
      <c r="J6462" s="82">
        <v>93</v>
      </c>
      <c r="K6462" s="319">
        <v>2</v>
      </c>
    </row>
    <row r="6463" spans="1:11" x14ac:dyDescent="0.3">
      <c r="A6463" s="341">
        <v>43175.253466898146</v>
      </c>
      <c r="B6463" s="318">
        <v>36129.398000000001</v>
      </c>
      <c r="C6463" s="355">
        <f t="shared" si="103"/>
        <v>0.30000000000291038</v>
      </c>
      <c r="D6463" s="420">
        <f t="shared" si="104"/>
        <v>0.15000000000145519</v>
      </c>
      <c r="H6463" s="337"/>
      <c r="J6463" s="82">
        <v>94</v>
      </c>
      <c r="K6463" s="320">
        <v>3</v>
      </c>
    </row>
    <row r="6464" spans="1:11" x14ac:dyDescent="0.3">
      <c r="A6464" s="341">
        <v>43175.295133506945</v>
      </c>
      <c r="B6464" s="318">
        <v>36129.680999999997</v>
      </c>
      <c r="C6464" s="355">
        <f t="shared" si="103"/>
        <v>0.28299999999580905</v>
      </c>
      <c r="D6464" s="420">
        <f t="shared" si="104"/>
        <v>0.14149999999790452</v>
      </c>
      <c r="H6464" s="337"/>
      <c r="J6464" s="82">
        <v>95</v>
      </c>
      <c r="K6464" s="321">
        <v>4</v>
      </c>
    </row>
    <row r="6465" spans="1:12" x14ac:dyDescent="0.3">
      <c r="A6465" s="341">
        <v>43175.336800115743</v>
      </c>
      <c r="B6465" s="318">
        <v>36129.976000000002</v>
      </c>
      <c r="C6465" s="355">
        <f t="shared" si="103"/>
        <v>0.29500000000552973</v>
      </c>
      <c r="D6465" s="420">
        <f t="shared" si="104"/>
        <v>0.14750000000276486</v>
      </c>
      <c r="H6465" s="337"/>
      <c r="J6465" s="82">
        <v>96</v>
      </c>
      <c r="K6465" s="391">
        <v>1</v>
      </c>
    </row>
    <row r="6466" spans="1:12" x14ac:dyDescent="0.3">
      <c r="A6466" s="341">
        <v>43175.378466724535</v>
      </c>
      <c r="B6466" s="318">
        <v>36130.277999999998</v>
      </c>
      <c r="C6466" s="355">
        <f t="shared" si="103"/>
        <v>0.30199999999604188</v>
      </c>
      <c r="D6466" s="420">
        <f t="shared" si="104"/>
        <v>0.15099999999802094</v>
      </c>
      <c r="H6466" s="337"/>
      <c r="J6466" s="82">
        <v>97</v>
      </c>
      <c r="K6466" s="319">
        <v>2</v>
      </c>
    </row>
    <row r="6467" spans="1:12" x14ac:dyDescent="0.3">
      <c r="A6467" s="341">
        <v>43175.401388888888</v>
      </c>
      <c r="B6467" s="318">
        <v>36130.277999999998</v>
      </c>
      <c r="C6467" s="355">
        <f t="shared" ref="C6467:C6473" si="105">B6467-B6466</f>
        <v>0</v>
      </c>
      <c r="D6467" s="420"/>
      <c r="H6467" s="337"/>
      <c r="J6467" s="82">
        <v>1</v>
      </c>
      <c r="L6467" s="345" t="s">
        <v>313</v>
      </c>
    </row>
    <row r="6468" spans="1:12" x14ac:dyDescent="0.3">
      <c r="A6468" s="341">
        <v>43175.443055555559</v>
      </c>
      <c r="B6468" s="318">
        <v>36130.561999999998</v>
      </c>
      <c r="C6468" s="355">
        <f t="shared" si="105"/>
        <v>0.28399999999965075</v>
      </c>
      <c r="D6468" s="420">
        <f t="shared" ref="D6468:D6473" si="106">C6468/2</f>
        <v>0.14199999999982538</v>
      </c>
      <c r="H6468" s="337"/>
      <c r="J6468" s="82">
        <v>2</v>
      </c>
      <c r="K6468" s="320">
        <v>3</v>
      </c>
    </row>
    <row r="6469" spans="1:12" x14ac:dyDescent="0.3">
      <c r="A6469" s="341">
        <v>43175.484722222223</v>
      </c>
      <c r="B6469" s="318">
        <v>36130.841999999997</v>
      </c>
      <c r="C6469" s="355">
        <f t="shared" si="105"/>
        <v>0.27999999999883585</v>
      </c>
      <c r="D6469" s="420">
        <f t="shared" si="106"/>
        <v>0.13999999999941792</v>
      </c>
      <c r="H6469" s="337"/>
      <c r="J6469" s="82">
        <v>3</v>
      </c>
      <c r="K6469" s="321">
        <v>4</v>
      </c>
    </row>
    <row r="6470" spans="1:12" x14ac:dyDescent="0.3">
      <c r="A6470" s="341">
        <v>43175.526388888888</v>
      </c>
      <c r="B6470" s="318">
        <v>36131.14</v>
      </c>
      <c r="C6470" s="355">
        <f t="shared" si="105"/>
        <v>0.29800000000250293</v>
      </c>
      <c r="D6470" s="420">
        <f t="shared" si="106"/>
        <v>0.14900000000125146</v>
      </c>
      <c r="H6470" s="337"/>
      <c r="J6470" s="82">
        <v>4</v>
      </c>
      <c r="K6470" s="391">
        <v>1</v>
      </c>
    </row>
    <row r="6471" spans="1:12" x14ac:dyDescent="0.3">
      <c r="A6471" s="341">
        <v>43175.568055555559</v>
      </c>
      <c r="B6471" s="318">
        <v>36131.432000000001</v>
      </c>
      <c r="C6471" s="355">
        <f t="shared" si="105"/>
        <v>0.29200000000128057</v>
      </c>
      <c r="D6471" s="420">
        <f t="shared" si="106"/>
        <v>0.14600000000064028</v>
      </c>
      <c r="H6471" s="337"/>
      <c r="J6471" s="82">
        <v>5</v>
      </c>
      <c r="K6471" s="319">
        <v>2</v>
      </c>
    </row>
    <row r="6472" spans="1:12" x14ac:dyDescent="0.3">
      <c r="A6472" s="341">
        <v>43175.609722222223</v>
      </c>
      <c r="B6472" s="318">
        <v>36131.718000000001</v>
      </c>
      <c r="C6472" s="355">
        <f t="shared" si="105"/>
        <v>0.28600000000005821</v>
      </c>
      <c r="D6472" s="420">
        <f t="shared" si="106"/>
        <v>0.1430000000000291</v>
      </c>
      <c r="H6472" s="337"/>
      <c r="J6472" s="82">
        <v>6</v>
      </c>
      <c r="K6472" s="320">
        <v>3</v>
      </c>
    </row>
    <row r="6473" spans="1:12" x14ac:dyDescent="0.3">
      <c r="A6473" s="341">
        <v>43175.651388888888</v>
      </c>
      <c r="B6473" s="318">
        <v>36132.010999999999</v>
      </c>
      <c r="C6473" s="355">
        <f t="shared" si="105"/>
        <v>0.29299999999784632</v>
      </c>
      <c r="D6473" s="420">
        <f t="shared" si="106"/>
        <v>0.14649999999892316</v>
      </c>
      <c r="H6473" s="337"/>
      <c r="J6473" s="82">
        <v>7</v>
      </c>
      <c r="K6473" s="321">
        <v>4</v>
      </c>
    </row>
    <row r="6474" spans="1:12" x14ac:dyDescent="0.3">
      <c r="A6474" s="341">
        <v>43175.693055555559</v>
      </c>
      <c r="B6474" s="318">
        <v>36132.307999999997</v>
      </c>
      <c r="C6474" s="355">
        <f>B6475-B6474</f>
        <v>0.29000000000087311</v>
      </c>
      <c r="D6474" s="420">
        <f>C6474/2</f>
        <v>0.14500000000043656</v>
      </c>
      <c r="H6474" s="337"/>
      <c r="J6474" s="82">
        <v>8</v>
      </c>
      <c r="K6474" s="391">
        <v>1</v>
      </c>
    </row>
    <row r="6475" spans="1:12" x14ac:dyDescent="0.3">
      <c r="A6475" s="341">
        <v>43175.734722222223</v>
      </c>
      <c r="B6475" s="318">
        <v>36132.597999999998</v>
      </c>
      <c r="C6475" s="355">
        <f>B6476-B6475</f>
        <v>0.2819999999992433</v>
      </c>
      <c r="D6475" s="420">
        <f>C6475/2</f>
        <v>0.14099999999962165</v>
      </c>
      <c r="H6475" s="337"/>
      <c r="J6475" s="82">
        <v>9</v>
      </c>
      <c r="K6475" s="319">
        <v>2</v>
      </c>
    </row>
    <row r="6476" spans="1:12" x14ac:dyDescent="0.3">
      <c r="A6476" s="341">
        <v>43175.776388888888</v>
      </c>
      <c r="B6476" s="318">
        <v>36132.879999999997</v>
      </c>
      <c r="C6476" s="355">
        <f t="shared" ref="C6476:C6539" si="107">B6476-B6475</f>
        <v>0.2819999999992433</v>
      </c>
      <c r="D6476" s="420">
        <f t="shared" ref="D6476:D6539" si="108">C6476/2</f>
        <v>0.14099999999962165</v>
      </c>
      <c r="H6476" s="337"/>
      <c r="J6476" s="82">
        <v>10</v>
      </c>
      <c r="K6476" s="320">
        <v>3</v>
      </c>
    </row>
    <row r="6477" spans="1:12" x14ac:dyDescent="0.3">
      <c r="A6477" s="341">
        <v>43175.818055555559</v>
      </c>
      <c r="B6477" s="318">
        <v>36133.178999999996</v>
      </c>
      <c r="C6477" s="355">
        <f t="shared" si="107"/>
        <v>0.29899999999906868</v>
      </c>
      <c r="D6477" s="420">
        <f t="shared" si="108"/>
        <v>0.14949999999953434</v>
      </c>
      <c r="H6477" s="337"/>
      <c r="J6477" s="82">
        <v>11</v>
      </c>
      <c r="K6477" s="321">
        <v>4</v>
      </c>
    </row>
    <row r="6478" spans="1:12" x14ac:dyDescent="0.3">
      <c r="A6478" s="341">
        <v>43175.859722222223</v>
      </c>
      <c r="B6478" s="318">
        <v>36133.470999999998</v>
      </c>
      <c r="C6478" s="355">
        <f t="shared" si="107"/>
        <v>0.29200000000128057</v>
      </c>
      <c r="D6478" s="420">
        <f t="shared" si="108"/>
        <v>0.14600000000064028</v>
      </c>
      <c r="H6478" s="337"/>
      <c r="J6478" s="82">
        <v>12</v>
      </c>
      <c r="K6478" s="391">
        <v>1</v>
      </c>
    </row>
    <row r="6479" spans="1:12" x14ac:dyDescent="0.3">
      <c r="A6479" s="341">
        <v>43175.901388888888</v>
      </c>
      <c r="B6479" s="318">
        <v>36133.752</v>
      </c>
      <c r="C6479" s="355">
        <f t="shared" si="107"/>
        <v>0.28100000000267755</v>
      </c>
      <c r="D6479" s="420">
        <f t="shared" si="108"/>
        <v>0.14050000000133878</v>
      </c>
      <c r="H6479" s="337"/>
      <c r="J6479" s="82">
        <v>13</v>
      </c>
      <c r="K6479" s="319">
        <v>2</v>
      </c>
    </row>
    <row r="6480" spans="1:12" x14ac:dyDescent="0.3">
      <c r="A6480" s="341">
        <v>43175.943055555559</v>
      </c>
      <c r="B6480" s="318">
        <v>36134.042000000001</v>
      </c>
      <c r="C6480" s="355">
        <f t="shared" si="107"/>
        <v>0.29000000000087311</v>
      </c>
      <c r="D6480" s="420">
        <f t="shared" si="108"/>
        <v>0.14500000000043656</v>
      </c>
      <c r="H6480" s="337"/>
      <c r="J6480" s="82">
        <v>14</v>
      </c>
      <c r="K6480" s="320">
        <v>3</v>
      </c>
    </row>
    <row r="6481" spans="1:11" x14ac:dyDescent="0.3">
      <c r="A6481" s="341">
        <v>43175.984722222223</v>
      </c>
      <c r="B6481" s="318">
        <v>36134.328999999998</v>
      </c>
      <c r="C6481" s="355">
        <f t="shared" si="107"/>
        <v>0.28699999999662396</v>
      </c>
      <c r="D6481" s="420">
        <f t="shared" si="108"/>
        <v>0.14349999999831198</v>
      </c>
      <c r="E6481" s="336">
        <f>SUM(C6457:C6481)*7.4805194805</f>
        <v>52.296311688189</v>
      </c>
      <c r="F6481" s="324">
        <f>AVERAGE(D6457:D6481)</f>
        <v>0.14564583333337092</v>
      </c>
      <c r="G6481" s="324">
        <f>_xlfn.STDEV.S(D6457:D6481)</f>
        <v>3.7604323488523508E-3</v>
      </c>
      <c r="H6481" s="337"/>
      <c r="J6481" s="82">
        <v>15</v>
      </c>
      <c r="K6481" s="321">
        <v>4</v>
      </c>
    </row>
    <row r="6482" spans="1:11" x14ac:dyDescent="0.3">
      <c r="A6482" s="341">
        <v>43176.026388888888</v>
      </c>
      <c r="B6482" s="318">
        <v>36134.614000000001</v>
      </c>
      <c r="C6482" s="355">
        <f t="shared" si="107"/>
        <v>0.28500000000349246</v>
      </c>
      <c r="D6482" s="420">
        <f t="shared" si="108"/>
        <v>0.14250000000174623</v>
      </c>
      <c r="H6482" s="337"/>
      <c r="J6482" s="82">
        <v>16</v>
      </c>
      <c r="K6482" s="391">
        <v>1</v>
      </c>
    </row>
    <row r="6483" spans="1:11" x14ac:dyDescent="0.3">
      <c r="A6483" s="341">
        <v>43176.068055555559</v>
      </c>
      <c r="B6483" s="318">
        <v>36134.902000000002</v>
      </c>
      <c r="C6483" s="355">
        <f t="shared" si="107"/>
        <v>0.28800000000046566</v>
      </c>
      <c r="D6483" s="420">
        <f t="shared" si="108"/>
        <v>0.14400000000023283</v>
      </c>
      <c r="H6483" s="337"/>
      <c r="J6483" s="82">
        <v>17</v>
      </c>
      <c r="K6483" s="319">
        <v>2</v>
      </c>
    </row>
    <row r="6484" spans="1:11" x14ac:dyDescent="0.3">
      <c r="A6484" s="341">
        <v>43176.109722222223</v>
      </c>
      <c r="B6484" s="318">
        <v>36135.201999999997</v>
      </c>
      <c r="C6484" s="355">
        <f t="shared" si="107"/>
        <v>0.29999999999563443</v>
      </c>
      <c r="D6484" s="420">
        <f t="shared" si="108"/>
        <v>0.14999999999781721</v>
      </c>
      <c r="H6484" s="337"/>
      <c r="J6484" s="82">
        <v>18</v>
      </c>
      <c r="K6484" s="320">
        <v>3</v>
      </c>
    </row>
    <row r="6485" spans="1:11" x14ac:dyDescent="0.3">
      <c r="A6485" s="341">
        <v>43176.151388888888</v>
      </c>
      <c r="B6485" s="318">
        <v>36135.491000000002</v>
      </c>
      <c r="C6485" s="355">
        <f t="shared" si="107"/>
        <v>0.28900000000430737</v>
      </c>
      <c r="D6485" s="420">
        <f t="shared" si="108"/>
        <v>0.14450000000215368</v>
      </c>
      <c r="H6485" s="337"/>
      <c r="J6485" s="82">
        <v>19</v>
      </c>
      <c r="K6485" s="321">
        <v>4</v>
      </c>
    </row>
    <row r="6486" spans="1:11" x14ac:dyDescent="0.3">
      <c r="A6486" s="341">
        <v>43176.193055555559</v>
      </c>
      <c r="B6486" s="318">
        <v>36135.779000000002</v>
      </c>
      <c r="C6486" s="355">
        <f t="shared" si="107"/>
        <v>0.28800000000046566</v>
      </c>
      <c r="D6486" s="420">
        <f t="shared" si="108"/>
        <v>0.14400000000023283</v>
      </c>
      <c r="H6486" s="337"/>
      <c r="J6486" s="82">
        <v>20</v>
      </c>
      <c r="K6486" s="391">
        <v>1</v>
      </c>
    </row>
    <row r="6487" spans="1:11" x14ac:dyDescent="0.3">
      <c r="A6487" s="341">
        <v>43176.234722222223</v>
      </c>
      <c r="B6487" s="318">
        <v>36136.080999999998</v>
      </c>
      <c r="C6487" s="355">
        <f t="shared" si="107"/>
        <v>0.30199999999604188</v>
      </c>
      <c r="D6487" s="420">
        <f t="shared" si="108"/>
        <v>0.15099999999802094</v>
      </c>
      <c r="H6487" s="337"/>
      <c r="J6487" s="82">
        <v>21</v>
      </c>
      <c r="K6487" s="319">
        <v>2</v>
      </c>
    </row>
    <row r="6488" spans="1:11" x14ac:dyDescent="0.3">
      <c r="A6488" s="341">
        <v>43176.276388888888</v>
      </c>
      <c r="B6488" s="318">
        <v>36136.383000000002</v>
      </c>
      <c r="C6488" s="355">
        <f t="shared" si="107"/>
        <v>0.30200000000331784</v>
      </c>
      <c r="D6488" s="420">
        <f t="shared" si="108"/>
        <v>0.15100000000165892</v>
      </c>
      <c r="H6488" s="337"/>
      <c r="J6488" s="82">
        <v>22</v>
      </c>
      <c r="K6488" s="320">
        <v>3</v>
      </c>
    </row>
    <row r="6489" spans="1:11" x14ac:dyDescent="0.3">
      <c r="A6489" s="341">
        <v>43176.318055555559</v>
      </c>
      <c r="B6489" s="318">
        <v>36136.675000000003</v>
      </c>
      <c r="C6489" s="355">
        <f t="shared" si="107"/>
        <v>0.29200000000128057</v>
      </c>
      <c r="D6489" s="420">
        <f t="shared" si="108"/>
        <v>0.14600000000064028</v>
      </c>
      <c r="H6489" s="337"/>
      <c r="J6489" s="82">
        <v>23</v>
      </c>
      <c r="K6489" s="321">
        <v>4</v>
      </c>
    </row>
    <row r="6490" spans="1:11" x14ac:dyDescent="0.3">
      <c r="A6490" s="341">
        <v>43176.359722222223</v>
      </c>
      <c r="B6490" s="318">
        <v>36136.972999999998</v>
      </c>
      <c r="C6490" s="355">
        <f t="shared" si="107"/>
        <v>0.29799999999522697</v>
      </c>
      <c r="D6490" s="420">
        <f t="shared" si="108"/>
        <v>0.14899999999761349</v>
      </c>
      <c r="H6490" s="337"/>
      <c r="J6490" s="82">
        <v>24</v>
      </c>
      <c r="K6490" s="391">
        <v>1</v>
      </c>
    </row>
    <row r="6491" spans="1:11" x14ac:dyDescent="0.3">
      <c r="A6491" s="341">
        <v>43176.401388888888</v>
      </c>
      <c r="B6491" s="318">
        <v>36137.273999999998</v>
      </c>
      <c r="C6491" s="355">
        <f t="shared" si="107"/>
        <v>0.30099999999947613</v>
      </c>
      <c r="D6491" s="420">
        <f t="shared" si="108"/>
        <v>0.15049999999973807</v>
      </c>
      <c r="H6491" s="337"/>
      <c r="J6491" s="82">
        <v>25</v>
      </c>
      <c r="K6491" s="319">
        <v>2</v>
      </c>
    </row>
    <row r="6492" spans="1:11" x14ac:dyDescent="0.3">
      <c r="A6492" s="341">
        <v>43176.443055555559</v>
      </c>
      <c r="B6492" s="318">
        <v>36137.567999999999</v>
      </c>
      <c r="C6492" s="355">
        <f t="shared" si="107"/>
        <v>0.29400000000168802</v>
      </c>
      <c r="D6492" s="420">
        <f t="shared" si="108"/>
        <v>0.14700000000084401</v>
      </c>
      <c r="H6492" s="337"/>
      <c r="J6492" s="82">
        <v>26</v>
      </c>
      <c r="K6492" s="320">
        <v>3</v>
      </c>
    </row>
    <row r="6493" spans="1:11" x14ac:dyDescent="0.3">
      <c r="A6493" s="341">
        <v>43176.484722222223</v>
      </c>
      <c r="B6493" s="318">
        <v>36137.853999999999</v>
      </c>
      <c r="C6493" s="355">
        <f t="shared" si="107"/>
        <v>0.28600000000005821</v>
      </c>
      <c r="D6493" s="420">
        <f t="shared" si="108"/>
        <v>0.1430000000000291</v>
      </c>
      <c r="H6493" s="337"/>
      <c r="J6493" s="82">
        <v>27</v>
      </c>
      <c r="K6493" s="321">
        <v>4</v>
      </c>
    </row>
    <row r="6494" spans="1:11" x14ac:dyDescent="0.3">
      <c r="A6494" s="341">
        <v>43176.526388888888</v>
      </c>
      <c r="B6494" s="318">
        <v>36138.156999999999</v>
      </c>
      <c r="C6494" s="355">
        <f t="shared" si="107"/>
        <v>0.30299999999988358</v>
      </c>
      <c r="D6494" s="420">
        <f t="shared" si="108"/>
        <v>0.15149999999994179</v>
      </c>
      <c r="H6494" s="337"/>
      <c r="J6494" s="82">
        <v>28</v>
      </c>
      <c r="K6494" s="391">
        <v>1</v>
      </c>
    </row>
    <row r="6495" spans="1:11" x14ac:dyDescent="0.3">
      <c r="A6495" s="341">
        <v>43176.568055555559</v>
      </c>
      <c r="B6495" s="318">
        <v>36138.451000000001</v>
      </c>
      <c r="C6495" s="355">
        <f t="shared" si="107"/>
        <v>0.29400000000168802</v>
      </c>
      <c r="D6495" s="420">
        <f t="shared" si="108"/>
        <v>0.14700000000084401</v>
      </c>
      <c r="H6495" s="337"/>
      <c r="J6495" s="82">
        <v>29</v>
      </c>
      <c r="K6495" s="319">
        <v>2</v>
      </c>
    </row>
    <row r="6496" spans="1:11" x14ac:dyDescent="0.3">
      <c r="A6496" s="341">
        <v>43176.609722222223</v>
      </c>
      <c r="B6496" s="318">
        <v>36138.737999999998</v>
      </c>
      <c r="C6496" s="355">
        <f t="shared" si="107"/>
        <v>0.28699999999662396</v>
      </c>
      <c r="D6496" s="420">
        <f t="shared" si="108"/>
        <v>0.14349999999831198</v>
      </c>
      <c r="H6496" s="337"/>
      <c r="J6496" s="82">
        <v>30</v>
      </c>
      <c r="K6496" s="320">
        <v>3</v>
      </c>
    </row>
    <row r="6497" spans="1:11" x14ac:dyDescent="0.3">
      <c r="A6497" s="341">
        <v>43176.651388888888</v>
      </c>
      <c r="B6497" s="318">
        <v>36139.029000000002</v>
      </c>
      <c r="C6497" s="355">
        <f t="shared" si="107"/>
        <v>0.29100000000471482</v>
      </c>
      <c r="D6497" s="420">
        <f t="shared" si="108"/>
        <v>0.14550000000235741</v>
      </c>
      <c r="H6497" s="337"/>
      <c r="J6497" s="82">
        <v>31</v>
      </c>
      <c r="K6497" s="321">
        <v>4</v>
      </c>
    </row>
    <row r="6498" spans="1:11" x14ac:dyDescent="0.3">
      <c r="A6498" s="341">
        <v>43176.693055555559</v>
      </c>
      <c r="B6498" s="318">
        <v>36139.324000000001</v>
      </c>
      <c r="C6498" s="355">
        <f t="shared" si="107"/>
        <v>0.29499999999825377</v>
      </c>
      <c r="D6498" s="420">
        <f t="shared" si="108"/>
        <v>0.14749999999912689</v>
      </c>
      <c r="H6498" s="337"/>
      <c r="J6498" s="82">
        <v>32</v>
      </c>
      <c r="K6498" s="391">
        <v>1</v>
      </c>
    </row>
    <row r="6499" spans="1:11" x14ac:dyDescent="0.3">
      <c r="A6499" s="341">
        <v>43176.734722222223</v>
      </c>
      <c r="B6499" s="318">
        <v>36139.614999999998</v>
      </c>
      <c r="C6499" s="355">
        <f t="shared" si="107"/>
        <v>0.29099999999743886</v>
      </c>
      <c r="D6499" s="420">
        <f t="shared" si="108"/>
        <v>0.14549999999871943</v>
      </c>
      <c r="H6499" s="337"/>
      <c r="J6499" s="82">
        <v>33</v>
      </c>
      <c r="K6499" s="319">
        <v>2</v>
      </c>
    </row>
    <row r="6500" spans="1:11" x14ac:dyDescent="0.3">
      <c r="A6500" s="341">
        <v>43176.776388888888</v>
      </c>
      <c r="B6500" s="318">
        <v>36139.900999999998</v>
      </c>
      <c r="C6500" s="355">
        <f t="shared" si="107"/>
        <v>0.28600000000005821</v>
      </c>
      <c r="D6500" s="420">
        <f t="shared" si="108"/>
        <v>0.1430000000000291</v>
      </c>
      <c r="H6500" s="337"/>
      <c r="J6500" s="82">
        <v>34</v>
      </c>
      <c r="K6500" s="320">
        <v>3</v>
      </c>
    </row>
    <row r="6501" spans="1:11" x14ac:dyDescent="0.3">
      <c r="A6501" s="341">
        <v>43176.818055555559</v>
      </c>
      <c r="B6501" s="318">
        <v>36140.19</v>
      </c>
      <c r="C6501" s="355">
        <f t="shared" si="107"/>
        <v>0.28900000000430737</v>
      </c>
      <c r="D6501" s="420">
        <f t="shared" si="108"/>
        <v>0.14450000000215368</v>
      </c>
      <c r="H6501" s="337"/>
      <c r="J6501" s="82">
        <v>35</v>
      </c>
      <c r="K6501" s="321">
        <v>4</v>
      </c>
    </row>
    <row r="6502" spans="1:11" x14ac:dyDescent="0.3">
      <c r="A6502" s="341">
        <v>43176.859722222223</v>
      </c>
      <c r="B6502" s="318">
        <v>36140.483999999997</v>
      </c>
      <c r="C6502" s="355">
        <f t="shared" si="107"/>
        <v>0.29399999999441206</v>
      </c>
      <c r="D6502" s="420">
        <f t="shared" si="108"/>
        <v>0.14699999999720603</v>
      </c>
      <c r="H6502" s="337"/>
      <c r="J6502" s="82">
        <v>36</v>
      </c>
      <c r="K6502" s="391">
        <v>1</v>
      </c>
    </row>
    <row r="6503" spans="1:11" x14ac:dyDescent="0.3">
      <c r="A6503" s="341">
        <v>43176.901388888888</v>
      </c>
      <c r="B6503" s="318">
        <v>36140.756000000001</v>
      </c>
      <c r="C6503" s="355">
        <f t="shared" si="107"/>
        <v>0.27200000000448199</v>
      </c>
      <c r="D6503" s="420">
        <f t="shared" si="108"/>
        <v>0.13600000000224099</v>
      </c>
      <c r="H6503" s="337"/>
      <c r="J6503" s="82">
        <v>37</v>
      </c>
      <c r="K6503" s="319">
        <v>2</v>
      </c>
    </row>
    <row r="6504" spans="1:11" x14ac:dyDescent="0.3">
      <c r="A6504" s="341">
        <v>43176.943055555559</v>
      </c>
      <c r="B6504" s="318">
        <v>36141.052000000003</v>
      </c>
      <c r="C6504" s="355">
        <f t="shared" si="107"/>
        <v>0.29600000000209548</v>
      </c>
      <c r="D6504" s="420">
        <f t="shared" si="108"/>
        <v>0.14800000000104774</v>
      </c>
      <c r="H6504" s="337"/>
      <c r="J6504" s="82">
        <v>38</v>
      </c>
      <c r="K6504" s="320">
        <v>3</v>
      </c>
    </row>
    <row r="6505" spans="1:11" x14ac:dyDescent="0.3">
      <c r="A6505" s="341">
        <v>43176.984722222223</v>
      </c>
      <c r="B6505" s="318">
        <v>36141.347999999998</v>
      </c>
      <c r="C6505" s="355">
        <f t="shared" si="107"/>
        <v>0.29599999999481952</v>
      </c>
      <c r="D6505" s="420">
        <f t="shared" si="108"/>
        <v>0.14799999999740976</v>
      </c>
      <c r="E6505" s="336">
        <f>SUM(C6482:C6505)*7.4805194805</f>
        <v>52.505766233631242</v>
      </c>
      <c r="F6505" s="324">
        <f>AVERAGE(D6482:D6505)</f>
        <v>0.14622916666667152</v>
      </c>
      <c r="G6505" s="324">
        <f>_xlfn.STDEV.S(D6482:D6505)</f>
        <v>3.5323940841962302E-3</v>
      </c>
      <c r="H6505" s="337"/>
      <c r="J6505" s="82">
        <v>39</v>
      </c>
      <c r="K6505" s="321">
        <v>4</v>
      </c>
    </row>
    <row r="6506" spans="1:11" x14ac:dyDescent="0.3">
      <c r="A6506" s="341">
        <v>43177.026388888888</v>
      </c>
      <c r="B6506" s="318">
        <v>36141.631999999998</v>
      </c>
      <c r="C6506" s="355">
        <f t="shared" si="107"/>
        <v>0.28399999999965075</v>
      </c>
      <c r="D6506" s="420">
        <f t="shared" si="108"/>
        <v>0.14199999999982538</v>
      </c>
      <c r="H6506" s="337"/>
      <c r="J6506" s="82">
        <v>40</v>
      </c>
      <c r="K6506" s="391">
        <v>1</v>
      </c>
    </row>
    <row r="6507" spans="1:11" x14ac:dyDescent="0.3">
      <c r="A6507" s="341">
        <v>43177.068055555559</v>
      </c>
      <c r="B6507" s="318">
        <v>36141.921000000002</v>
      </c>
      <c r="C6507" s="355">
        <f t="shared" si="107"/>
        <v>0.28900000000430737</v>
      </c>
      <c r="D6507" s="420">
        <f t="shared" si="108"/>
        <v>0.14450000000215368</v>
      </c>
      <c r="H6507" s="337"/>
      <c r="J6507" s="82">
        <v>41</v>
      </c>
      <c r="K6507" s="319">
        <v>2</v>
      </c>
    </row>
    <row r="6508" spans="1:11" x14ac:dyDescent="0.3">
      <c r="A6508" s="341">
        <v>43177.109722222223</v>
      </c>
      <c r="B6508" s="318">
        <v>36142.222999999998</v>
      </c>
      <c r="C6508" s="355">
        <f t="shared" si="107"/>
        <v>0.30199999999604188</v>
      </c>
      <c r="D6508" s="420">
        <f t="shared" si="108"/>
        <v>0.15099999999802094</v>
      </c>
      <c r="H6508" s="337"/>
      <c r="J6508" s="82">
        <v>42</v>
      </c>
      <c r="K6508" s="320">
        <v>3</v>
      </c>
    </row>
    <row r="6509" spans="1:11" x14ac:dyDescent="0.3">
      <c r="A6509" s="341">
        <v>43177.151388888888</v>
      </c>
      <c r="B6509" s="318">
        <v>36142.519</v>
      </c>
      <c r="C6509" s="355">
        <f t="shared" si="107"/>
        <v>0.29600000000209548</v>
      </c>
      <c r="D6509" s="420">
        <f t="shared" si="108"/>
        <v>0.14800000000104774</v>
      </c>
      <c r="H6509" s="337"/>
      <c r="J6509" s="82">
        <v>43</v>
      </c>
      <c r="K6509" s="321">
        <v>4</v>
      </c>
    </row>
    <row r="6510" spans="1:11" x14ac:dyDescent="0.3">
      <c r="A6510" s="341">
        <v>43177.193055555559</v>
      </c>
      <c r="B6510" s="318">
        <v>36142.81</v>
      </c>
      <c r="C6510" s="355">
        <f t="shared" si="107"/>
        <v>0.29099999999743886</v>
      </c>
      <c r="D6510" s="420">
        <f t="shared" si="108"/>
        <v>0.14549999999871943</v>
      </c>
      <c r="H6510" s="337"/>
      <c r="J6510" s="82">
        <v>44</v>
      </c>
      <c r="K6510" s="391">
        <v>1</v>
      </c>
    </row>
    <row r="6511" spans="1:11" x14ac:dyDescent="0.3">
      <c r="A6511" s="341">
        <v>43177.234722222223</v>
      </c>
      <c r="B6511" s="318">
        <v>36143.116000000002</v>
      </c>
      <c r="C6511" s="355">
        <f t="shared" si="107"/>
        <v>0.30600000000413274</v>
      </c>
      <c r="D6511" s="420">
        <f t="shared" si="108"/>
        <v>0.15300000000206637</v>
      </c>
      <c r="H6511" s="337"/>
      <c r="J6511" s="82">
        <v>45</v>
      </c>
      <c r="K6511" s="319">
        <v>2</v>
      </c>
    </row>
    <row r="6512" spans="1:11" x14ac:dyDescent="0.3">
      <c r="A6512" s="341">
        <v>43177.276388888888</v>
      </c>
      <c r="B6512" s="318">
        <v>36143.411999999997</v>
      </c>
      <c r="C6512" s="355">
        <f t="shared" si="107"/>
        <v>0.29599999999481952</v>
      </c>
      <c r="D6512" s="420">
        <f t="shared" si="108"/>
        <v>0.14799999999740976</v>
      </c>
      <c r="H6512" s="337"/>
      <c r="J6512" s="82">
        <v>46</v>
      </c>
      <c r="K6512" s="320">
        <v>3</v>
      </c>
    </row>
    <row r="6513" spans="1:11" x14ac:dyDescent="0.3">
      <c r="A6513" s="341">
        <v>43177.318055555559</v>
      </c>
      <c r="B6513" s="318">
        <v>36143.701000000001</v>
      </c>
      <c r="C6513" s="355">
        <f t="shared" si="107"/>
        <v>0.28900000000430737</v>
      </c>
      <c r="D6513" s="420">
        <f t="shared" si="108"/>
        <v>0.14450000000215368</v>
      </c>
      <c r="H6513" s="337"/>
      <c r="J6513" s="82">
        <v>47</v>
      </c>
      <c r="K6513" s="321">
        <v>4</v>
      </c>
    </row>
    <row r="6514" spans="1:11" x14ac:dyDescent="0.3">
      <c r="A6514" s="341">
        <v>43177.359722222223</v>
      </c>
      <c r="B6514" s="318">
        <v>36143.999000000003</v>
      </c>
      <c r="C6514" s="355">
        <f t="shared" si="107"/>
        <v>0.29800000000250293</v>
      </c>
      <c r="D6514" s="420">
        <f t="shared" si="108"/>
        <v>0.14900000000125146</v>
      </c>
      <c r="H6514" s="337"/>
      <c r="J6514" s="82">
        <v>48</v>
      </c>
      <c r="K6514" s="391">
        <v>1</v>
      </c>
    </row>
    <row r="6515" spans="1:11" x14ac:dyDescent="0.3">
      <c r="A6515" s="341">
        <v>43177.401388888888</v>
      </c>
      <c r="B6515" s="318">
        <v>36144.298999999999</v>
      </c>
      <c r="C6515" s="355">
        <f t="shared" si="107"/>
        <v>0.29999999999563443</v>
      </c>
      <c r="D6515" s="420">
        <f t="shared" si="108"/>
        <v>0.14999999999781721</v>
      </c>
      <c r="H6515" s="337"/>
      <c r="J6515" s="82">
        <v>49</v>
      </c>
      <c r="K6515" s="319">
        <v>2</v>
      </c>
    </row>
    <row r="6516" spans="1:11" x14ac:dyDescent="0.3">
      <c r="A6516" s="341">
        <v>43177.443055555559</v>
      </c>
      <c r="B6516" s="318">
        <v>36144.591</v>
      </c>
      <c r="C6516" s="355">
        <f t="shared" si="107"/>
        <v>0.29200000000128057</v>
      </c>
      <c r="D6516" s="420">
        <f t="shared" si="108"/>
        <v>0.14600000000064028</v>
      </c>
      <c r="H6516" s="337"/>
      <c r="J6516" s="82">
        <v>50</v>
      </c>
      <c r="K6516" s="320">
        <v>3</v>
      </c>
    </row>
    <row r="6517" spans="1:11" x14ac:dyDescent="0.3">
      <c r="A6517" s="341">
        <v>43177.484722222223</v>
      </c>
      <c r="B6517" s="318">
        <v>36144.872000000003</v>
      </c>
      <c r="C6517" s="355">
        <f t="shared" si="107"/>
        <v>0.28100000000267755</v>
      </c>
      <c r="D6517" s="420">
        <f t="shared" si="108"/>
        <v>0.14050000000133878</v>
      </c>
      <c r="H6517" s="337"/>
      <c r="J6517" s="82">
        <v>51</v>
      </c>
      <c r="K6517" s="321">
        <v>4</v>
      </c>
    </row>
    <row r="6518" spans="1:11" x14ac:dyDescent="0.3">
      <c r="A6518" s="341">
        <v>43177.526388888888</v>
      </c>
      <c r="B6518" s="318">
        <v>36145.169000000002</v>
      </c>
      <c r="C6518" s="355">
        <f t="shared" si="107"/>
        <v>0.29699999999866122</v>
      </c>
      <c r="D6518" s="420">
        <f t="shared" si="108"/>
        <v>0.14849999999933061</v>
      </c>
      <c r="H6518" s="337"/>
      <c r="J6518" s="82">
        <v>52</v>
      </c>
      <c r="K6518" s="391">
        <v>1</v>
      </c>
    </row>
    <row r="6519" spans="1:11" x14ac:dyDescent="0.3">
      <c r="A6519" s="341">
        <v>43177.568055555559</v>
      </c>
      <c r="B6519" s="318">
        <v>36145.462</v>
      </c>
      <c r="C6519" s="355">
        <f t="shared" si="107"/>
        <v>0.29299999999784632</v>
      </c>
      <c r="D6519" s="420">
        <f t="shared" si="108"/>
        <v>0.14649999999892316</v>
      </c>
      <c r="H6519" s="337"/>
      <c r="J6519" s="82">
        <v>53</v>
      </c>
      <c r="K6519" s="319">
        <v>2</v>
      </c>
    </row>
    <row r="6520" spans="1:11" x14ac:dyDescent="0.3">
      <c r="A6520" s="341">
        <v>43177.609722222223</v>
      </c>
      <c r="B6520" s="318">
        <v>36145.749000000003</v>
      </c>
      <c r="C6520" s="355">
        <f t="shared" si="107"/>
        <v>0.28700000000389991</v>
      </c>
      <c r="D6520" s="420">
        <f t="shared" si="108"/>
        <v>0.14350000000194996</v>
      </c>
      <c r="H6520" s="337"/>
      <c r="J6520" s="82">
        <v>54</v>
      </c>
      <c r="K6520" s="320">
        <v>3</v>
      </c>
    </row>
    <row r="6521" spans="1:11" x14ac:dyDescent="0.3">
      <c r="A6521" s="341">
        <v>43177.651388888888</v>
      </c>
      <c r="B6521" s="318">
        <v>36146.042999999998</v>
      </c>
      <c r="C6521" s="355">
        <f t="shared" si="107"/>
        <v>0.29399999999441206</v>
      </c>
      <c r="D6521" s="420">
        <f t="shared" si="108"/>
        <v>0.14699999999720603</v>
      </c>
      <c r="H6521" s="337"/>
      <c r="J6521" s="82">
        <v>55</v>
      </c>
      <c r="K6521" s="321">
        <v>4</v>
      </c>
    </row>
    <row r="6522" spans="1:11" x14ac:dyDescent="0.3">
      <c r="A6522" s="341">
        <v>43177.693055555559</v>
      </c>
      <c r="B6522" s="318">
        <v>36146.336000000003</v>
      </c>
      <c r="C6522" s="355">
        <f t="shared" si="107"/>
        <v>0.29300000000512227</v>
      </c>
      <c r="D6522" s="420">
        <f t="shared" si="108"/>
        <v>0.14650000000256114</v>
      </c>
      <c r="H6522" s="337"/>
      <c r="J6522" s="82">
        <v>56</v>
      </c>
      <c r="K6522" s="391">
        <v>1</v>
      </c>
    </row>
    <row r="6523" spans="1:11" x14ac:dyDescent="0.3">
      <c r="A6523" s="341">
        <v>43177.734722222223</v>
      </c>
      <c r="B6523" s="318">
        <v>36146.620999999999</v>
      </c>
      <c r="C6523" s="355">
        <f t="shared" si="107"/>
        <v>0.2849999999962165</v>
      </c>
      <c r="D6523" s="420">
        <f t="shared" si="108"/>
        <v>0.14249999999810825</v>
      </c>
      <c r="H6523" s="337"/>
      <c r="J6523" s="82">
        <v>57</v>
      </c>
      <c r="K6523" s="319">
        <v>2</v>
      </c>
    </row>
    <row r="6524" spans="1:11" x14ac:dyDescent="0.3">
      <c r="A6524" s="341">
        <v>43177.776388888888</v>
      </c>
      <c r="B6524" s="318">
        <v>36146.904999999999</v>
      </c>
      <c r="C6524" s="355">
        <f t="shared" si="107"/>
        <v>0.28399999999965075</v>
      </c>
      <c r="D6524" s="420">
        <f t="shared" si="108"/>
        <v>0.14199999999982538</v>
      </c>
      <c r="H6524" s="337"/>
      <c r="J6524" s="82">
        <v>58</v>
      </c>
      <c r="K6524" s="320">
        <v>3</v>
      </c>
    </row>
    <row r="6525" spans="1:11" x14ac:dyDescent="0.3">
      <c r="A6525" s="341">
        <v>43177.818055555559</v>
      </c>
      <c r="B6525" s="318">
        <v>36147.201999999997</v>
      </c>
      <c r="C6525" s="355">
        <f t="shared" si="107"/>
        <v>0.29699999999866122</v>
      </c>
      <c r="D6525" s="420">
        <f t="shared" si="108"/>
        <v>0.14849999999933061</v>
      </c>
      <c r="H6525" s="337"/>
      <c r="J6525" s="82">
        <v>59</v>
      </c>
      <c r="K6525" s="321">
        <v>4</v>
      </c>
    </row>
    <row r="6526" spans="1:11" x14ac:dyDescent="0.3">
      <c r="A6526" s="341">
        <v>43177.859722222223</v>
      </c>
      <c r="B6526" s="318">
        <v>36147.489000000001</v>
      </c>
      <c r="C6526" s="355">
        <f t="shared" si="107"/>
        <v>0.28700000000389991</v>
      </c>
      <c r="D6526" s="420">
        <f t="shared" si="108"/>
        <v>0.14350000000194996</v>
      </c>
      <c r="H6526" s="337"/>
      <c r="J6526" s="82">
        <v>60</v>
      </c>
      <c r="K6526" s="391">
        <v>1</v>
      </c>
    </row>
    <row r="6527" spans="1:11" x14ac:dyDescent="0.3">
      <c r="A6527" s="341">
        <v>43177.901388888888</v>
      </c>
      <c r="B6527" s="318">
        <v>36147.769</v>
      </c>
      <c r="C6527" s="355">
        <f t="shared" si="107"/>
        <v>0.27999999999883585</v>
      </c>
      <c r="D6527" s="420">
        <f t="shared" si="108"/>
        <v>0.13999999999941792</v>
      </c>
      <c r="H6527" s="337"/>
      <c r="J6527" s="82">
        <v>61</v>
      </c>
      <c r="K6527" s="319">
        <v>2</v>
      </c>
    </row>
    <row r="6528" spans="1:11" x14ac:dyDescent="0.3">
      <c r="A6528" s="341">
        <v>43177.943055555559</v>
      </c>
      <c r="B6528" s="318">
        <v>36148.061999999998</v>
      </c>
      <c r="C6528" s="355">
        <f t="shared" si="107"/>
        <v>0.29299999999784632</v>
      </c>
      <c r="D6528" s="420">
        <f t="shared" si="108"/>
        <v>0.14649999999892316</v>
      </c>
      <c r="H6528" s="337"/>
      <c r="J6528" s="82">
        <v>62</v>
      </c>
      <c r="K6528" s="320">
        <v>3</v>
      </c>
    </row>
    <row r="6529" spans="1:11" x14ac:dyDescent="0.3">
      <c r="A6529" s="369">
        <v>43177.984722222223</v>
      </c>
      <c r="B6529" s="323">
        <v>36148.355000000003</v>
      </c>
      <c r="C6529" s="356">
        <f t="shared" si="107"/>
        <v>0.29300000000512227</v>
      </c>
      <c r="D6529" s="418">
        <f t="shared" si="108"/>
        <v>0.14650000000256114</v>
      </c>
      <c r="E6529" s="336">
        <f>SUM(C6506:C6529)*7.4805194805</f>
        <v>52.415999999901381</v>
      </c>
      <c r="F6529" s="324">
        <f>AVERAGE(D6506:D6529)</f>
        <v>0.14597916666677216</v>
      </c>
      <c r="G6529" s="324">
        <f>_xlfn.STDEV.S(D6506:D6529)</f>
        <v>3.2918845091362255E-3</v>
      </c>
      <c r="H6529" s="343"/>
      <c r="I6529" s="344">
        <f>AVERAGE(D6369:D6529)</f>
        <v>0.14596855345913559</v>
      </c>
      <c r="J6529" s="82">
        <v>63</v>
      </c>
      <c r="K6529" s="321">
        <v>4</v>
      </c>
    </row>
    <row r="6530" spans="1:11" x14ac:dyDescent="0.3">
      <c r="A6530" s="341">
        <v>43178.026388888888</v>
      </c>
      <c r="B6530" s="318">
        <v>36148.646999999997</v>
      </c>
      <c r="C6530" s="355">
        <f t="shared" si="107"/>
        <v>0.29199999999400461</v>
      </c>
      <c r="D6530" s="420">
        <f t="shared" si="108"/>
        <v>0.14599999999700231</v>
      </c>
      <c r="H6530" s="337"/>
      <c r="J6530" s="82">
        <v>64</v>
      </c>
      <c r="K6530" s="391">
        <v>1</v>
      </c>
    </row>
    <row r="6531" spans="1:11" x14ac:dyDescent="0.3">
      <c r="A6531" s="341">
        <v>43178.068055555559</v>
      </c>
      <c r="B6531" s="318">
        <v>36148.94</v>
      </c>
      <c r="C6531" s="355">
        <f t="shared" si="107"/>
        <v>0.29300000000512227</v>
      </c>
      <c r="D6531" s="420">
        <f t="shared" si="108"/>
        <v>0.14650000000256114</v>
      </c>
      <c r="H6531" s="337"/>
      <c r="J6531" s="82">
        <v>65</v>
      </c>
      <c r="K6531" s="319">
        <v>2</v>
      </c>
    </row>
    <row r="6532" spans="1:11" x14ac:dyDescent="0.3">
      <c r="A6532" s="341">
        <v>43178.109722222223</v>
      </c>
      <c r="B6532" s="318">
        <v>36149.241999999998</v>
      </c>
      <c r="C6532" s="355">
        <f t="shared" si="107"/>
        <v>0.30199999999604188</v>
      </c>
      <c r="D6532" s="420">
        <f t="shared" si="108"/>
        <v>0.15099999999802094</v>
      </c>
      <c r="H6532" s="337"/>
      <c r="J6532" s="82">
        <v>66</v>
      </c>
      <c r="K6532" s="320">
        <v>3</v>
      </c>
    </row>
    <row r="6533" spans="1:11" x14ac:dyDescent="0.3">
      <c r="A6533" s="341">
        <v>43178.151388888888</v>
      </c>
      <c r="B6533" s="318">
        <v>36149.535000000003</v>
      </c>
      <c r="C6533" s="355">
        <f t="shared" si="107"/>
        <v>0.29300000000512227</v>
      </c>
      <c r="D6533" s="420">
        <f t="shared" si="108"/>
        <v>0.14650000000256114</v>
      </c>
      <c r="H6533" s="337"/>
      <c r="J6533" s="82">
        <v>67</v>
      </c>
      <c r="K6533" s="321">
        <v>4</v>
      </c>
    </row>
    <row r="6534" spans="1:11" x14ac:dyDescent="0.3">
      <c r="A6534" s="341">
        <v>43178.193055555559</v>
      </c>
      <c r="B6534" s="318">
        <v>36149.824999999997</v>
      </c>
      <c r="C6534" s="355">
        <f t="shared" si="107"/>
        <v>0.28999999999359716</v>
      </c>
      <c r="D6534" s="420">
        <f t="shared" si="108"/>
        <v>0.14499999999679858</v>
      </c>
      <c r="H6534" s="337"/>
      <c r="J6534" s="82">
        <v>68</v>
      </c>
      <c r="K6534" s="391">
        <v>1</v>
      </c>
    </row>
    <row r="6535" spans="1:11" x14ac:dyDescent="0.3">
      <c r="A6535" s="341">
        <v>43178.234722222223</v>
      </c>
      <c r="B6535" s="318">
        <v>36150.129000000001</v>
      </c>
      <c r="C6535" s="355">
        <f t="shared" si="107"/>
        <v>0.30400000000372529</v>
      </c>
      <c r="D6535" s="420">
        <f t="shared" si="108"/>
        <v>0.15200000000186265</v>
      </c>
      <c r="H6535" s="337"/>
      <c r="J6535" s="82">
        <v>69</v>
      </c>
      <c r="K6535" s="319">
        <v>2</v>
      </c>
    </row>
    <row r="6536" spans="1:11" x14ac:dyDescent="0.3">
      <c r="A6536" s="341">
        <v>43178.276388888888</v>
      </c>
      <c r="B6536" s="318">
        <v>36150.427000000003</v>
      </c>
      <c r="C6536" s="355">
        <f t="shared" si="107"/>
        <v>0.29800000000250293</v>
      </c>
      <c r="D6536" s="420">
        <f t="shared" si="108"/>
        <v>0.14900000000125146</v>
      </c>
      <c r="H6536" s="337"/>
      <c r="J6536" s="82">
        <v>70</v>
      </c>
      <c r="K6536" s="320">
        <v>3</v>
      </c>
    </row>
    <row r="6537" spans="1:11" x14ac:dyDescent="0.3">
      <c r="A6537" s="341">
        <v>43178.318055555559</v>
      </c>
      <c r="B6537" s="318">
        <v>36150.718000000001</v>
      </c>
      <c r="C6537" s="355">
        <f t="shared" si="107"/>
        <v>0.29099999999743886</v>
      </c>
      <c r="D6537" s="420">
        <f t="shared" si="108"/>
        <v>0.14549999999871943</v>
      </c>
      <c r="H6537" s="337"/>
      <c r="J6537" s="82">
        <v>71</v>
      </c>
      <c r="K6537" s="321">
        <v>4</v>
      </c>
    </row>
    <row r="6538" spans="1:11" x14ac:dyDescent="0.3">
      <c r="A6538" s="341">
        <v>43178.359722222223</v>
      </c>
      <c r="B6538" s="318">
        <v>36151.019</v>
      </c>
      <c r="C6538" s="355">
        <f t="shared" si="107"/>
        <v>0.30099999999947613</v>
      </c>
      <c r="D6538" s="420">
        <f t="shared" si="108"/>
        <v>0.15049999999973807</v>
      </c>
      <c r="H6538" s="337"/>
      <c r="J6538" s="82">
        <v>72</v>
      </c>
      <c r="K6538" s="391">
        <v>1</v>
      </c>
    </row>
    <row r="6539" spans="1:11" x14ac:dyDescent="0.3">
      <c r="A6539" s="341">
        <v>43178.401388888888</v>
      </c>
      <c r="B6539" s="318">
        <v>36151.32</v>
      </c>
      <c r="C6539" s="355">
        <f t="shared" si="107"/>
        <v>0.30099999999947613</v>
      </c>
      <c r="D6539" s="420">
        <f t="shared" si="108"/>
        <v>0.15049999999973807</v>
      </c>
      <c r="H6539" s="337"/>
      <c r="J6539" s="82">
        <v>73</v>
      </c>
      <c r="K6539" s="319">
        <v>2</v>
      </c>
    </row>
    <row r="6540" spans="1:11" x14ac:dyDescent="0.3">
      <c r="A6540" s="341">
        <v>43178.443055555559</v>
      </c>
      <c r="B6540" s="318">
        <v>36151.618000000002</v>
      </c>
      <c r="C6540" s="355">
        <f t="shared" ref="C6540:C6603" si="109">B6540-B6539</f>
        <v>0.29800000000250293</v>
      </c>
      <c r="D6540" s="420">
        <f t="shared" ref="D6540:D6594" si="110">C6540/2</f>
        <v>0.14900000000125146</v>
      </c>
      <c r="H6540" s="337"/>
      <c r="J6540" s="82">
        <v>74</v>
      </c>
      <c r="K6540" s="320">
        <v>3</v>
      </c>
    </row>
    <row r="6541" spans="1:11" x14ac:dyDescent="0.3">
      <c r="A6541" s="341">
        <v>43178.484722222223</v>
      </c>
      <c r="B6541" s="318">
        <v>36151.909</v>
      </c>
      <c r="C6541" s="355">
        <f t="shared" si="109"/>
        <v>0.29099999999743886</v>
      </c>
      <c r="D6541" s="420">
        <f t="shared" si="110"/>
        <v>0.14549999999871943</v>
      </c>
      <c r="H6541" s="337"/>
      <c r="J6541" s="82">
        <v>75</v>
      </c>
      <c r="K6541" s="321">
        <v>4</v>
      </c>
    </row>
    <row r="6542" spans="1:11" x14ac:dyDescent="0.3">
      <c r="A6542" s="341">
        <v>43178.526388888888</v>
      </c>
      <c r="B6542" s="318">
        <v>36152.21</v>
      </c>
      <c r="C6542" s="355">
        <f t="shared" si="109"/>
        <v>0.30099999999947613</v>
      </c>
      <c r="D6542" s="420">
        <f t="shared" si="110"/>
        <v>0.15049999999973807</v>
      </c>
      <c r="H6542" s="337"/>
      <c r="J6542" s="82">
        <v>76</v>
      </c>
      <c r="K6542" s="391">
        <v>1</v>
      </c>
    </row>
    <row r="6543" spans="1:11" x14ac:dyDescent="0.3">
      <c r="A6543" s="341">
        <v>43178.568055555559</v>
      </c>
      <c r="B6543" s="318">
        <v>36152.502999999997</v>
      </c>
      <c r="C6543" s="355">
        <f t="shared" si="109"/>
        <v>0.29299999999784632</v>
      </c>
      <c r="D6543" s="420">
        <f t="shared" si="110"/>
        <v>0.14649999999892316</v>
      </c>
      <c r="H6543" s="337"/>
      <c r="J6543" s="82">
        <v>77</v>
      </c>
      <c r="K6543" s="319">
        <v>2</v>
      </c>
    </row>
    <row r="6544" spans="1:11" x14ac:dyDescent="0.3">
      <c r="A6544" s="341">
        <v>43178.609722222223</v>
      </c>
      <c r="B6544" s="318">
        <v>36152.788</v>
      </c>
      <c r="C6544" s="355">
        <f t="shared" si="109"/>
        <v>0.28500000000349246</v>
      </c>
      <c r="D6544" s="420">
        <f t="shared" si="110"/>
        <v>0.14250000000174623</v>
      </c>
      <c r="H6544" s="337"/>
      <c r="J6544" s="82">
        <v>78</v>
      </c>
      <c r="K6544" s="320">
        <v>3</v>
      </c>
    </row>
    <row r="6545" spans="1:11" x14ac:dyDescent="0.3">
      <c r="A6545" s="341">
        <v>43178.651388888888</v>
      </c>
      <c r="B6545" s="318">
        <v>36153.082000000002</v>
      </c>
      <c r="C6545" s="355">
        <f t="shared" si="109"/>
        <v>0.29400000000168802</v>
      </c>
      <c r="D6545" s="420">
        <f t="shared" si="110"/>
        <v>0.14700000000084401</v>
      </c>
      <c r="H6545" s="337"/>
      <c r="J6545" s="82">
        <v>79</v>
      </c>
      <c r="K6545" s="321">
        <v>4</v>
      </c>
    </row>
    <row r="6546" spans="1:11" x14ac:dyDescent="0.3">
      <c r="A6546" s="341">
        <v>43178.693055555559</v>
      </c>
      <c r="B6546" s="318">
        <v>36153.377999999997</v>
      </c>
      <c r="C6546" s="355">
        <f t="shared" si="109"/>
        <v>0.29599999999481952</v>
      </c>
      <c r="D6546" s="420">
        <f t="shared" si="110"/>
        <v>0.14799999999740976</v>
      </c>
      <c r="H6546" s="337"/>
      <c r="J6546" s="82">
        <v>80</v>
      </c>
      <c r="K6546" s="391">
        <v>1</v>
      </c>
    </row>
    <row r="6547" spans="1:11" x14ac:dyDescent="0.3">
      <c r="A6547" s="341">
        <v>43178.734722222223</v>
      </c>
      <c r="B6547" s="318">
        <v>36153.661999999997</v>
      </c>
      <c r="C6547" s="355">
        <f t="shared" si="109"/>
        <v>0.28399999999965075</v>
      </c>
      <c r="D6547" s="420">
        <f t="shared" si="110"/>
        <v>0.14199999999982538</v>
      </c>
      <c r="H6547" s="337"/>
      <c r="J6547" s="82">
        <v>81</v>
      </c>
      <c r="K6547" s="319">
        <v>2</v>
      </c>
    </row>
    <row r="6548" spans="1:11" x14ac:dyDescent="0.3">
      <c r="A6548" s="341">
        <v>43178.776388888888</v>
      </c>
      <c r="B6548" s="318">
        <v>36153.951000000001</v>
      </c>
      <c r="C6548" s="355">
        <f t="shared" si="109"/>
        <v>0.28900000000430737</v>
      </c>
      <c r="D6548" s="420">
        <f t="shared" si="110"/>
        <v>0.14450000000215368</v>
      </c>
      <c r="H6548" s="337"/>
      <c r="J6548" s="82">
        <v>82</v>
      </c>
      <c r="K6548" s="320">
        <v>3</v>
      </c>
    </row>
    <row r="6549" spans="1:11" x14ac:dyDescent="0.3">
      <c r="A6549" s="341">
        <v>43178.818055555559</v>
      </c>
      <c r="B6549" s="318">
        <v>36154.243000000002</v>
      </c>
      <c r="C6549" s="355">
        <f t="shared" si="109"/>
        <v>0.29200000000128057</v>
      </c>
      <c r="D6549" s="420">
        <f t="shared" si="110"/>
        <v>0.14600000000064028</v>
      </c>
      <c r="H6549" s="337"/>
      <c r="J6549" s="82">
        <v>83</v>
      </c>
      <c r="K6549" s="321">
        <v>4</v>
      </c>
    </row>
    <row r="6550" spans="1:11" x14ac:dyDescent="0.3">
      <c r="A6550" s="341">
        <v>43178.859722222223</v>
      </c>
      <c r="B6550" s="318">
        <v>36154.525000000001</v>
      </c>
      <c r="C6550" s="355">
        <f t="shared" si="109"/>
        <v>0.2819999999992433</v>
      </c>
      <c r="D6550" s="420">
        <f t="shared" si="110"/>
        <v>0.14099999999962165</v>
      </c>
      <c r="H6550" s="337"/>
      <c r="J6550" s="82">
        <v>84</v>
      </c>
      <c r="K6550" s="391">
        <v>1</v>
      </c>
    </row>
    <row r="6551" spans="1:11" x14ac:dyDescent="0.3">
      <c r="A6551" s="341">
        <v>43178.901388888888</v>
      </c>
      <c r="B6551" s="318">
        <v>36154.805999999997</v>
      </c>
      <c r="C6551" s="355">
        <f t="shared" si="109"/>
        <v>0.28099999999540159</v>
      </c>
      <c r="D6551" s="420">
        <f t="shared" si="110"/>
        <v>0.1404999999977008</v>
      </c>
      <c r="H6551" s="337"/>
      <c r="J6551" s="82">
        <v>85</v>
      </c>
      <c r="K6551" s="319">
        <v>2</v>
      </c>
    </row>
    <row r="6552" spans="1:11" x14ac:dyDescent="0.3">
      <c r="A6552" s="341">
        <v>43178.943055555559</v>
      </c>
      <c r="B6552" s="318">
        <v>36155.1</v>
      </c>
      <c r="C6552" s="355">
        <f t="shared" si="109"/>
        <v>0.29400000000168802</v>
      </c>
      <c r="D6552" s="420">
        <f t="shared" si="110"/>
        <v>0.14700000000084401</v>
      </c>
      <c r="H6552" s="337"/>
      <c r="J6552" s="82">
        <v>86</v>
      </c>
      <c r="K6552" s="320">
        <v>3</v>
      </c>
    </row>
    <row r="6553" spans="1:11" x14ac:dyDescent="0.3">
      <c r="A6553" s="341">
        <v>43178.984722222223</v>
      </c>
      <c r="B6553" s="318">
        <v>36155.387999999999</v>
      </c>
      <c r="C6553" s="355">
        <f t="shared" si="109"/>
        <v>0.28800000000046566</v>
      </c>
      <c r="D6553" s="420">
        <f t="shared" si="110"/>
        <v>0.14400000000023283</v>
      </c>
      <c r="E6553" s="336">
        <f>SUM(C6530:C6553)*7.4805194805</f>
        <v>52.610493506325149</v>
      </c>
      <c r="F6553" s="324">
        <f>AVERAGE(D6530:D6553)</f>
        <v>0.14652083333324603</v>
      </c>
      <c r="G6553" s="324">
        <f>_xlfn.STDEV.S(D6530:D6553)</f>
        <v>3.170787745785243E-3</v>
      </c>
      <c r="H6553" s="337"/>
      <c r="J6553" s="82">
        <v>87</v>
      </c>
      <c r="K6553" s="321">
        <v>4</v>
      </c>
    </row>
    <row r="6554" spans="1:11" x14ac:dyDescent="0.3">
      <c r="A6554" s="341">
        <v>43179.026388888888</v>
      </c>
      <c r="B6554" s="318">
        <v>36155.667999999998</v>
      </c>
      <c r="C6554" s="355">
        <f t="shared" si="109"/>
        <v>0.27999999999883585</v>
      </c>
      <c r="D6554" s="420">
        <f t="shared" si="110"/>
        <v>0.13999999999941792</v>
      </c>
      <c r="H6554" s="337"/>
      <c r="J6554" s="82">
        <v>88</v>
      </c>
      <c r="K6554" s="391">
        <v>1</v>
      </c>
    </row>
    <row r="6555" spans="1:11" x14ac:dyDescent="0.3">
      <c r="A6555" s="341">
        <v>43179.068055555559</v>
      </c>
      <c r="B6555" s="318">
        <v>36155.959000000003</v>
      </c>
      <c r="C6555" s="355">
        <f t="shared" si="109"/>
        <v>0.29100000000471482</v>
      </c>
      <c r="D6555" s="420">
        <f t="shared" si="110"/>
        <v>0.14550000000235741</v>
      </c>
      <c r="H6555" s="337"/>
      <c r="J6555" s="82">
        <v>89</v>
      </c>
      <c r="K6555" s="319">
        <v>2</v>
      </c>
    </row>
    <row r="6556" spans="1:11" x14ac:dyDescent="0.3">
      <c r="A6556" s="341">
        <v>43179.109722222223</v>
      </c>
      <c r="B6556" s="318">
        <v>36156.258000000002</v>
      </c>
      <c r="C6556" s="355">
        <f t="shared" si="109"/>
        <v>0.29899999999906868</v>
      </c>
      <c r="D6556" s="420">
        <f t="shared" si="110"/>
        <v>0.14949999999953434</v>
      </c>
      <c r="H6556" s="337"/>
      <c r="J6556" s="82">
        <v>90</v>
      </c>
      <c r="K6556" s="320">
        <v>3</v>
      </c>
    </row>
    <row r="6557" spans="1:11" x14ac:dyDescent="0.3">
      <c r="A6557" s="341">
        <v>43179.151388888888</v>
      </c>
      <c r="B6557" s="318">
        <v>36156.555</v>
      </c>
      <c r="C6557" s="355">
        <f t="shared" si="109"/>
        <v>0.29699999999866122</v>
      </c>
      <c r="D6557" s="420">
        <f t="shared" si="110"/>
        <v>0.14849999999933061</v>
      </c>
      <c r="H6557" s="337"/>
      <c r="J6557" s="82">
        <v>91</v>
      </c>
      <c r="K6557" s="321">
        <v>4</v>
      </c>
    </row>
    <row r="6558" spans="1:11" x14ac:dyDescent="0.3">
      <c r="A6558" s="341">
        <v>43179.193055555559</v>
      </c>
      <c r="B6558" s="318">
        <v>36156.851000000002</v>
      </c>
      <c r="C6558" s="355">
        <f t="shared" si="109"/>
        <v>0.29600000000209548</v>
      </c>
      <c r="D6558" s="420">
        <f t="shared" si="110"/>
        <v>0.14800000000104774</v>
      </c>
      <c r="H6558" s="337"/>
      <c r="J6558" s="82">
        <v>92</v>
      </c>
      <c r="K6558" s="391">
        <v>1</v>
      </c>
    </row>
    <row r="6559" spans="1:11" x14ac:dyDescent="0.3">
      <c r="A6559" s="341">
        <v>43179.234722222223</v>
      </c>
      <c r="B6559" s="318">
        <v>36157.160000000003</v>
      </c>
      <c r="C6559" s="355">
        <f t="shared" si="109"/>
        <v>0.30900000000110595</v>
      </c>
      <c r="D6559" s="420">
        <f t="shared" si="110"/>
        <v>0.15450000000055297</v>
      </c>
      <c r="H6559" s="337"/>
      <c r="J6559" s="82">
        <v>93</v>
      </c>
      <c r="K6559" s="319">
        <v>2</v>
      </c>
    </row>
    <row r="6560" spans="1:11" x14ac:dyDescent="0.3">
      <c r="A6560" s="341">
        <v>43179.276388888888</v>
      </c>
      <c r="B6560" s="318">
        <v>36157.455000000002</v>
      </c>
      <c r="C6560" s="355">
        <f t="shared" si="109"/>
        <v>0.29499999999825377</v>
      </c>
      <c r="D6560" s="420">
        <f t="shared" si="110"/>
        <v>0.14749999999912689</v>
      </c>
      <c r="H6560" s="337"/>
      <c r="J6560" s="82">
        <v>94</v>
      </c>
      <c r="K6560" s="320">
        <v>3</v>
      </c>
    </row>
    <row r="6561" spans="1:12" x14ac:dyDescent="0.3">
      <c r="A6561" s="341">
        <v>43179.318055555559</v>
      </c>
      <c r="B6561" s="318">
        <v>36157.741000000002</v>
      </c>
      <c r="C6561" s="355">
        <f t="shared" si="109"/>
        <v>0.28600000000005821</v>
      </c>
      <c r="D6561" s="420">
        <f t="shared" si="110"/>
        <v>0.1430000000000291</v>
      </c>
      <c r="H6561" s="337"/>
      <c r="J6561" s="82">
        <v>95</v>
      </c>
      <c r="K6561" s="321">
        <v>4</v>
      </c>
    </row>
    <row r="6562" spans="1:12" x14ac:dyDescent="0.3">
      <c r="A6562" s="341">
        <v>43179.352083333331</v>
      </c>
      <c r="B6562" s="318">
        <v>36158.042000000001</v>
      </c>
      <c r="C6562" s="355">
        <f t="shared" si="109"/>
        <v>0.30099999999947613</v>
      </c>
      <c r="D6562" s="420">
        <f t="shared" si="110"/>
        <v>0.15049999999973807</v>
      </c>
      <c r="H6562" s="337"/>
      <c r="J6562" s="82">
        <v>96</v>
      </c>
      <c r="K6562" s="391">
        <v>1</v>
      </c>
    </row>
    <row r="6563" spans="1:12" x14ac:dyDescent="0.3">
      <c r="A6563" s="341">
        <v>43179.356944444444</v>
      </c>
      <c r="B6563" s="318">
        <v>36158.042000000001</v>
      </c>
      <c r="C6563" s="355">
        <f t="shared" si="109"/>
        <v>0</v>
      </c>
      <c r="D6563" s="420"/>
      <c r="H6563" s="337"/>
      <c r="J6563" s="82">
        <v>1</v>
      </c>
      <c r="L6563" s="345" t="s">
        <v>313</v>
      </c>
    </row>
    <row r="6564" spans="1:12" x14ac:dyDescent="0.3">
      <c r="A6564" s="341">
        <v>43179.398611111108</v>
      </c>
      <c r="B6564" s="318">
        <v>36158.341</v>
      </c>
      <c r="C6564" s="355">
        <f t="shared" si="109"/>
        <v>0.29899999999906868</v>
      </c>
      <c r="D6564" s="420">
        <f t="shared" si="110"/>
        <v>0.14949999999953434</v>
      </c>
      <c r="H6564" s="337"/>
      <c r="J6564" s="82">
        <v>2</v>
      </c>
      <c r="K6564" s="319">
        <v>2</v>
      </c>
    </row>
    <row r="6565" spans="1:12" x14ac:dyDescent="0.3">
      <c r="A6565" s="341">
        <v>43179.44027777778</v>
      </c>
      <c r="B6565" s="318">
        <v>36158.631999999998</v>
      </c>
      <c r="C6565" s="355">
        <f t="shared" si="109"/>
        <v>0.29099999999743886</v>
      </c>
      <c r="D6565" s="420">
        <f t="shared" si="110"/>
        <v>0.14549999999871943</v>
      </c>
      <c r="H6565" s="337"/>
      <c r="J6565" s="82">
        <v>3</v>
      </c>
      <c r="K6565" s="320">
        <v>3</v>
      </c>
    </row>
    <row r="6566" spans="1:12" x14ac:dyDescent="0.3">
      <c r="A6566" s="341">
        <v>43179.481944444444</v>
      </c>
      <c r="B6566" s="318">
        <v>36158.921000000002</v>
      </c>
      <c r="C6566" s="355">
        <f t="shared" si="109"/>
        <v>0.28900000000430737</v>
      </c>
      <c r="D6566" s="420">
        <f t="shared" si="110"/>
        <v>0.14450000000215368</v>
      </c>
      <c r="H6566" s="337"/>
      <c r="J6566" s="82">
        <v>4</v>
      </c>
      <c r="K6566" s="321">
        <v>4</v>
      </c>
    </row>
    <row r="6567" spans="1:12" x14ac:dyDescent="0.3">
      <c r="A6567" s="341">
        <v>43179.523611226854</v>
      </c>
      <c r="B6567" s="318">
        <v>36159.22</v>
      </c>
      <c r="C6567" s="355">
        <f t="shared" si="109"/>
        <v>0.29899999999906868</v>
      </c>
      <c r="D6567" s="420">
        <f t="shared" si="110"/>
        <v>0.14949999999953434</v>
      </c>
      <c r="H6567" s="337"/>
      <c r="J6567" s="82">
        <v>5</v>
      </c>
      <c r="K6567" s="391">
        <v>1</v>
      </c>
    </row>
    <row r="6568" spans="1:12" x14ac:dyDescent="0.3">
      <c r="A6568" s="341">
        <v>43179.565277951391</v>
      </c>
      <c r="B6568" s="318">
        <v>36159.512999999999</v>
      </c>
      <c r="C6568" s="355">
        <f t="shared" si="109"/>
        <v>0.29299999999784632</v>
      </c>
      <c r="D6568" s="420">
        <f t="shared" si="110"/>
        <v>0.14649999999892316</v>
      </c>
      <c r="H6568" s="337"/>
      <c r="J6568" s="82">
        <v>6</v>
      </c>
      <c r="K6568" s="319">
        <v>2</v>
      </c>
    </row>
    <row r="6569" spans="1:12" x14ac:dyDescent="0.3">
      <c r="A6569" s="341">
        <v>43179.606944675928</v>
      </c>
      <c r="B6569" s="318">
        <v>36159.800999999999</v>
      </c>
      <c r="C6569" s="355">
        <f t="shared" si="109"/>
        <v>0.28800000000046566</v>
      </c>
      <c r="D6569" s="420">
        <f t="shared" si="110"/>
        <v>0.14400000000023283</v>
      </c>
      <c r="H6569" s="337"/>
      <c r="J6569" s="82">
        <v>7</v>
      </c>
      <c r="K6569" s="320">
        <v>3</v>
      </c>
    </row>
    <row r="6570" spans="1:12" x14ac:dyDescent="0.3">
      <c r="A6570" s="341">
        <v>43179.648611400466</v>
      </c>
      <c r="B6570" s="318">
        <v>36160.095000000001</v>
      </c>
      <c r="C6570" s="355">
        <f t="shared" si="109"/>
        <v>0.29400000000168802</v>
      </c>
      <c r="D6570" s="420">
        <f t="shared" si="110"/>
        <v>0.14700000000084401</v>
      </c>
      <c r="H6570" s="337"/>
      <c r="J6570" s="82">
        <v>8</v>
      </c>
      <c r="K6570" s="321">
        <v>4</v>
      </c>
    </row>
    <row r="6571" spans="1:12" x14ac:dyDescent="0.3">
      <c r="A6571" s="341">
        <v>43179.690278125003</v>
      </c>
      <c r="B6571" s="318">
        <v>36160.387000000002</v>
      </c>
      <c r="C6571" s="355">
        <f t="shared" si="109"/>
        <v>0.29200000000128057</v>
      </c>
      <c r="D6571" s="420">
        <f t="shared" si="110"/>
        <v>0.14600000000064028</v>
      </c>
      <c r="H6571" s="337"/>
      <c r="J6571" s="82">
        <v>9</v>
      </c>
      <c r="K6571" s="391">
        <v>1</v>
      </c>
    </row>
    <row r="6572" spans="1:12" x14ac:dyDescent="0.3">
      <c r="A6572" s="341">
        <v>43179.73194484954</v>
      </c>
      <c r="B6572" s="318">
        <v>36160.667999999998</v>
      </c>
      <c r="C6572" s="355">
        <f t="shared" si="109"/>
        <v>0.28099999999540159</v>
      </c>
      <c r="D6572" s="420">
        <f t="shared" si="110"/>
        <v>0.1404999999977008</v>
      </c>
      <c r="H6572" s="337"/>
      <c r="J6572" s="82">
        <v>10</v>
      </c>
      <c r="K6572" s="319">
        <v>2</v>
      </c>
    </row>
    <row r="6573" spans="1:12" x14ac:dyDescent="0.3">
      <c r="A6573" s="341">
        <v>43179.773611574077</v>
      </c>
      <c r="B6573" s="318">
        <v>36160.959000000003</v>
      </c>
      <c r="C6573" s="355">
        <f t="shared" si="109"/>
        <v>0.29100000000471482</v>
      </c>
      <c r="D6573" s="420">
        <f t="shared" si="110"/>
        <v>0.14550000000235741</v>
      </c>
      <c r="H6573" s="337"/>
      <c r="J6573" s="82">
        <v>11</v>
      </c>
      <c r="K6573" s="320">
        <v>3</v>
      </c>
    </row>
    <row r="6574" spans="1:12" x14ac:dyDescent="0.3">
      <c r="A6574" s="341">
        <v>43179.815278298614</v>
      </c>
      <c r="B6574" s="318">
        <v>36161.250999999997</v>
      </c>
      <c r="C6574" s="355">
        <f t="shared" si="109"/>
        <v>0.29199999999400461</v>
      </c>
      <c r="D6574" s="420">
        <f t="shared" si="110"/>
        <v>0.14599999999700231</v>
      </c>
      <c r="H6574" s="337"/>
      <c r="J6574" s="82">
        <v>12</v>
      </c>
      <c r="K6574" s="321">
        <v>4</v>
      </c>
    </row>
    <row r="6575" spans="1:12" x14ac:dyDescent="0.3">
      <c r="A6575" s="341">
        <v>43179.856945023152</v>
      </c>
      <c r="B6575" s="318">
        <v>36161.531999999999</v>
      </c>
      <c r="C6575" s="355">
        <f t="shared" si="109"/>
        <v>0.28100000000267755</v>
      </c>
      <c r="D6575" s="420">
        <f t="shared" si="110"/>
        <v>0.14050000000133878</v>
      </c>
      <c r="H6575" s="337"/>
      <c r="J6575" s="82">
        <v>13</v>
      </c>
      <c r="K6575" s="391">
        <v>1</v>
      </c>
    </row>
    <row r="6576" spans="1:12" x14ac:dyDescent="0.3">
      <c r="A6576" s="341">
        <v>43179.898611747682</v>
      </c>
      <c r="B6576" s="318">
        <v>36161.811999999998</v>
      </c>
      <c r="C6576" s="355">
        <f t="shared" si="109"/>
        <v>0.27999999999883585</v>
      </c>
      <c r="D6576" s="420">
        <f t="shared" si="110"/>
        <v>0.13999999999941792</v>
      </c>
      <c r="H6576" s="337"/>
      <c r="J6576" s="82">
        <v>14</v>
      </c>
      <c r="K6576" s="319">
        <v>2</v>
      </c>
    </row>
    <row r="6577" spans="1:11" x14ac:dyDescent="0.3">
      <c r="A6577" s="341">
        <v>43179.940278472219</v>
      </c>
      <c r="B6577" s="318">
        <v>36162.101999999999</v>
      </c>
      <c r="C6577" s="355">
        <f t="shared" si="109"/>
        <v>0.29000000000087311</v>
      </c>
      <c r="D6577" s="420">
        <f t="shared" si="110"/>
        <v>0.14500000000043656</v>
      </c>
      <c r="H6577" s="337"/>
      <c r="J6577" s="82">
        <v>15</v>
      </c>
      <c r="K6577" s="320">
        <v>3</v>
      </c>
    </row>
    <row r="6578" spans="1:11" x14ac:dyDescent="0.3">
      <c r="A6578" s="341">
        <v>43179.981945196756</v>
      </c>
      <c r="B6578" s="318">
        <v>36162.392</v>
      </c>
      <c r="C6578" s="355">
        <f t="shared" si="109"/>
        <v>0.29000000000087311</v>
      </c>
      <c r="D6578" s="420">
        <f t="shared" si="110"/>
        <v>0.14500000000043656</v>
      </c>
      <c r="E6578" s="336">
        <f>SUM(C6554:C6578)*7.4805194805</f>
        <v>52.393558441428098</v>
      </c>
      <c r="F6578" s="324">
        <f>AVERAGE(D6554:D6578)</f>
        <v>0.14591666666668365</v>
      </c>
      <c r="G6578" s="324">
        <f>_xlfn.STDEV.S(D6554:D6578)</f>
        <v>3.5712215261380345E-3</v>
      </c>
      <c r="H6578" s="337"/>
      <c r="J6578" s="82">
        <v>16</v>
      </c>
      <c r="K6578" s="321">
        <v>4</v>
      </c>
    </row>
    <row r="6579" spans="1:11" x14ac:dyDescent="0.3">
      <c r="A6579" s="341">
        <v>43180.023611921293</v>
      </c>
      <c r="B6579" s="318">
        <v>36162.671999999999</v>
      </c>
      <c r="C6579" s="355">
        <f t="shared" si="109"/>
        <v>0.27999999999883585</v>
      </c>
      <c r="D6579" s="420">
        <f t="shared" si="110"/>
        <v>0.13999999999941792</v>
      </c>
      <c r="H6579" s="337"/>
      <c r="J6579" s="82">
        <v>17</v>
      </c>
      <c r="K6579" s="391">
        <v>1</v>
      </c>
    </row>
    <row r="6580" spans="1:11" x14ac:dyDescent="0.3">
      <c r="A6580" s="341">
        <v>43180.06527864583</v>
      </c>
      <c r="B6580" s="318">
        <v>36162.966999999997</v>
      </c>
      <c r="C6580" s="355">
        <f t="shared" si="109"/>
        <v>0.29499999999825377</v>
      </c>
      <c r="D6580" s="420">
        <f t="shared" si="110"/>
        <v>0.14749999999912689</v>
      </c>
      <c r="H6580" s="337"/>
      <c r="J6580" s="82">
        <v>18</v>
      </c>
      <c r="K6580" s="319">
        <v>2</v>
      </c>
    </row>
    <row r="6581" spans="1:11" x14ac:dyDescent="0.3">
      <c r="A6581" s="341">
        <v>43180.106945370368</v>
      </c>
      <c r="B6581" s="318">
        <v>36163.262999999999</v>
      </c>
      <c r="C6581" s="355">
        <f t="shared" si="109"/>
        <v>0.29600000000209548</v>
      </c>
      <c r="D6581" s="420">
        <f t="shared" si="110"/>
        <v>0.14800000000104774</v>
      </c>
      <c r="H6581" s="337"/>
      <c r="J6581" s="82">
        <v>19</v>
      </c>
      <c r="K6581" s="320">
        <v>3</v>
      </c>
    </row>
    <row r="6582" spans="1:11" x14ac:dyDescent="0.3">
      <c r="A6582" s="341">
        <v>43180.148612094905</v>
      </c>
      <c r="B6582" s="318">
        <v>36163.555</v>
      </c>
      <c r="C6582" s="355">
        <f t="shared" si="109"/>
        <v>0.29200000000128057</v>
      </c>
      <c r="D6582" s="420">
        <f t="shared" si="110"/>
        <v>0.14600000000064028</v>
      </c>
      <c r="H6582" s="337"/>
      <c r="J6582" s="82">
        <v>20</v>
      </c>
      <c r="K6582" s="321">
        <v>4</v>
      </c>
    </row>
    <row r="6583" spans="1:11" x14ac:dyDescent="0.3">
      <c r="A6583" s="341">
        <v>43180.190278819442</v>
      </c>
      <c r="B6583" s="318">
        <v>36163.847999999998</v>
      </c>
      <c r="C6583" s="355">
        <f t="shared" si="109"/>
        <v>0.29299999999784632</v>
      </c>
      <c r="D6583" s="420">
        <f t="shared" si="110"/>
        <v>0.14649999999892316</v>
      </c>
      <c r="H6583" s="337"/>
      <c r="J6583" s="82">
        <v>21</v>
      </c>
      <c r="K6583" s="391">
        <v>1</v>
      </c>
    </row>
    <row r="6584" spans="1:11" x14ac:dyDescent="0.3">
      <c r="A6584" s="341">
        <v>43180.231945543979</v>
      </c>
      <c r="B6584" s="318">
        <v>36164.152000000002</v>
      </c>
      <c r="C6584" s="355">
        <f t="shared" si="109"/>
        <v>0.30400000000372529</v>
      </c>
      <c r="D6584" s="420">
        <f t="shared" si="110"/>
        <v>0.15200000000186265</v>
      </c>
      <c r="H6584" s="337"/>
      <c r="J6584" s="82">
        <v>22</v>
      </c>
      <c r="K6584" s="319">
        <v>2</v>
      </c>
    </row>
    <row r="6585" spans="1:11" x14ac:dyDescent="0.3">
      <c r="A6585" s="341">
        <v>43180.273612268516</v>
      </c>
      <c r="B6585" s="318">
        <v>36164.451999999997</v>
      </c>
      <c r="C6585" s="355">
        <f t="shared" si="109"/>
        <v>0.29999999999563443</v>
      </c>
      <c r="D6585" s="420">
        <f t="shared" si="110"/>
        <v>0.14999999999781721</v>
      </c>
      <c r="H6585" s="337"/>
      <c r="J6585" s="82">
        <v>23</v>
      </c>
      <c r="K6585" s="320">
        <v>3</v>
      </c>
    </row>
    <row r="6586" spans="1:11" x14ac:dyDescent="0.3">
      <c r="A6586" s="341">
        <v>43180.315278993054</v>
      </c>
      <c r="B6586" s="318">
        <v>36164.741000000002</v>
      </c>
      <c r="C6586" s="355">
        <f t="shared" si="109"/>
        <v>0.28900000000430737</v>
      </c>
      <c r="D6586" s="420">
        <f t="shared" si="110"/>
        <v>0.14450000000215368</v>
      </c>
      <c r="H6586" s="337"/>
      <c r="J6586" s="82">
        <v>24</v>
      </c>
      <c r="K6586" s="321">
        <v>4</v>
      </c>
    </row>
    <row r="6587" spans="1:11" x14ac:dyDescent="0.3">
      <c r="A6587" s="341">
        <v>43180.356945717591</v>
      </c>
      <c r="B6587" s="318">
        <v>36165.042000000001</v>
      </c>
      <c r="C6587" s="355">
        <f t="shared" si="109"/>
        <v>0.30099999999947613</v>
      </c>
      <c r="D6587" s="420">
        <f t="shared" si="110"/>
        <v>0.15049999999973807</v>
      </c>
      <c r="H6587" s="337"/>
      <c r="J6587" s="82">
        <v>25</v>
      </c>
      <c r="K6587" s="391">
        <v>1</v>
      </c>
    </row>
    <row r="6588" spans="1:11" x14ac:dyDescent="0.3">
      <c r="A6588" s="341">
        <v>43180.398612442128</v>
      </c>
      <c r="B6588" s="318">
        <v>36165.343000000001</v>
      </c>
      <c r="C6588" s="355">
        <f t="shared" si="109"/>
        <v>0.30099999999947613</v>
      </c>
      <c r="D6588" s="420">
        <f t="shared" si="110"/>
        <v>0.15049999999973807</v>
      </c>
      <c r="H6588" s="337"/>
      <c r="J6588" s="82">
        <v>26</v>
      </c>
      <c r="K6588" s="319">
        <v>2</v>
      </c>
    </row>
    <row r="6589" spans="1:11" x14ac:dyDescent="0.3">
      <c r="A6589" s="341">
        <v>43180.440279166665</v>
      </c>
      <c r="B6589" s="318">
        <v>36165.633999999998</v>
      </c>
      <c r="C6589" s="355">
        <f t="shared" si="109"/>
        <v>0.29099999999743886</v>
      </c>
      <c r="D6589" s="420">
        <f t="shared" si="110"/>
        <v>0.14549999999871943</v>
      </c>
      <c r="H6589" s="337"/>
      <c r="J6589" s="82">
        <v>27</v>
      </c>
      <c r="K6589" s="320">
        <v>3</v>
      </c>
    </row>
    <row r="6590" spans="1:11" x14ac:dyDescent="0.3">
      <c r="A6590" s="341">
        <v>43180.481945891202</v>
      </c>
      <c r="B6590" s="318">
        <v>36165.927000000003</v>
      </c>
      <c r="C6590" s="355">
        <f t="shared" si="109"/>
        <v>0.29300000000512227</v>
      </c>
      <c r="D6590" s="420">
        <f t="shared" si="110"/>
        <v>0.14650000000256114</v>
      </c>
      <c r="H6590" s="337"/>
      <c r="J6590" s="82">
        <v>28</v>
      </c>
      <c r="K6590" s="321">
        <v>4</v>
      </c>
    </row>
    <row r="6591" spans="1:11" x14ac:dyDescent="0.3">
      <c r="A6591" s="341">
        <v>43180.52361261574</v>
      </c>
      <c r="B6591" s="318">
        <v>36166.226000000002</v>
      </c>
      <c r="C6591" s="355">
        <f t="shared" si="109"/>
        <v>0.29899999999906868</v>
      </c>
      <c r="D6591" s="420">
        <f t="shared" si="110"/>
        <v>0.14949999999953434</v>
      </c>
      <c r="H6591" s="337"/>
      <c r="J6591" s="82">
        <v>29</v>
      </c>
      <c r="K6591" s="391">
        <v>1</v>
      </c>
    </row>
    <row r="6592" spans="1:11" x14ac:dyDescent="0.3">
      <c r="A6592" s="341">
        <v>43180.565279340277</v>
      </c>
      <c r="B6592" s="318">
        <v>36166.512999999999</v>
      </c>
      <c r="C6592" s="355">
        <f t="shared" si="109"/>
        <v>0.28699999999662396</v>
      </c>
      <c r="D6592" s="420">
        <f t="shared" si="110"/>
        <v>0.14349999999831198</v>
      </c>
      <c r="H6592" s="337"/>
      <c r="J6592" s="82">
        <v>30</v>
      </c>
      <c r="K6592" s="319">
        <v>2</v>
      </c>
    </row>
    <row r="6593" spans="1:12" x14ac:dyDescent="0.3">
      <c r="A6593" s="341">
        <v>43180.606946064814</v>
      </c>
      <c r="B6593" s="318">
        <v>36166.798000000003</v>
      </c>
      <c r="C6593" s="355">
        <f t="shared" si="109"/>
        <v>0.28500000000349246</v>
      </c>
      <c r="D6593" s="420">
        <f t="shared" si="110"/>
        <v>0.14250000000174623</v>
      </c>
      <c r="H6593" s="337"/>
      <c r="J6593" s="82">
        <v>31</v>
      </c>
      <c r="K6593" s="320">
        <v>3</v>
      </c>
    </row>
    <row r="6594" spans="1:12" x14ac:dyDescent="0.3">
      <c r="A6594" s="341">
        <v>43180.648612789351</v>
      </c>
      <c r="B6594" s="318">
        <v>36167.091</v>
      </c>
      <c r="C6594" s="355">
        <f t="shared" si="109"/>
        <v>0.29299999999784632</v>
      </c>
      <c r="D6594" s="420">
        <f t="shared" si="110"/>
        <v>0.14649999999892316</v>
      </c>
      <c r="H6594" s="337"/>
      <c r="J6594" s="82">
        <v>32</v>
      </c>
      <c r="K6594" s="321">
        <v>4</v>
      </c>
    </row>
    <row r="6595" spans="1:12" x14ac:dyDescent="0.3">
      <c r="A6595" s="341">
        <v>43180.690279513889</v>
      </c>
      <c r="B6595" s="318">
        <v>36167.385000000002</v>
      </c>
      <c r="C6595" s="355">
        <f t="shared" si="109"/>
        <v>0.29400000000168802</v>
      </c>
      <c r="D6595" s="420">
        <f>C6595/2</f>
        <v>0.14700000000084401</v>
      </c>
      <c r="E6595" s="336">
        <f>SUM(C6579:C6595)*7.4805194805</f>
        <v>37.350233766153046</v>
      </c>
      <c r="F6595" s="324">
        <f>AVERAGE(D6579:D6595)</f>
        <v>0.14685294117653563</v>
      </c>
      <c r="G6595" s="324">
        <f>_xlfn.STDEV.S(D6579:D6595)</f>
        <v>3.1363030878118754E-3</v>
      </c>
      <c r="H6595" s="337"/>
      <c r="J6595" s="82">
        <v>33</v>
      </c>
      <c r="K6595" s="391">
        <v>1</v>
      </c>
    </row>
    <row r="6596" spans="1:12" x14ac:dyDescent="0.3">
      <c r="A6596" s="372">
        <v>43180.709722222222</v>
      </c>
      <c r="B6596" s="348">
        <v>36168.258000000002</v>
      </c>
      <c r="C6596" s="348">
        <f>B6596-B6595</f>
        <v>0.87299999999959255</v>
      </c>
      <c r="D6596" s="421"/>
      <c r="E6596" s="349">
        <f>(B6596-B9)*7.4805194805</f>
        <v>15217.605818142207</v>
      </c>
      <c r="F6596" s="350" t="s">
        <v>292</v>
      </c>
      <c r="G6596" s="351"/>
      <c r="H6596" s="365"/>
      <c r="I6596" s="351"/>
      <c r="J6596" s="350"/>
      <c r="K6596" s="353"/>
      <c r="L6596" s="351" t="s">
        <v>359</v>
      </c>
    </row>
    <row r="6597" spans="1:12" x14ac:dyDescent="0.3">
      <c r="A6597" s="372">
        <v>43181.379166666666</v>
      </c>
      <c r="B6597" s="348">
        <v>36168.258999999998</v>
      </c>
      <c r="C6597" s="348">
        <f t="shared" si="109"/>
        <v>9.9999999656574801E-4</v>
      </c>
      <c r="D6597" s="417"/>
      <c r="E6597" s="351"/>
      <c r="F6597" s="351"/>
      <c r="G6597" s="351"/>
      <c r="H6597" s="351"/>
      <c r="I6597" s="351"/>
      <c r="J6597" s="353"/>
      <c r="K6597" s="353"/>
      <c r="L6597" s="351"/>
    </row>
    <row r="6598" spans="1:12" x14ac:dyDescent="0.3">
      <c r="A6598" s="372">
        <v>43181.381944444445</v>
      </c>
      <c r="B6598" s="348">
        <v>36168.400999999998</v>
      </c>
      <c r="C6598" s="348">
        <f t="shared" si="109"/>
        <v>0.14199999999982538</v>
      </c>
      <c r="D6598" s="417"/>
      <c r="E6598" s="351"/>
      <c r="F6598" s="351"/>
      <c r="G6598" s="351"/>
      <c r="H6598" s="351"/>
      <c r="I6598" s="351"/>
      <c r="J6598" s="353"/>
      <c r="K6598" s="353"/>
      <c r="L6598" s="351" t="s">
        <v>360</v>
      </c>
    </row>
    <row r="6599" spans="1:12" x14ac:dyDescent="0.3">
      <c r="A6599" s="372">
        <v>43181.384722222225</v>
      </c>
      <c r="B6599" s="348">
        <v>36168.639999999999</v>
      </c>
      <c r="C6599" s="348">
        <f t="shared" si="109"/>
        <v>0.23900000000139698</v>
      </c>
      <c r="D6599" s="417"/>
      <c r="E6599" s="351"/>
      <c r="F6599" s="351"/>
      <c r="G6599" s="351"/>
      <c r="H6599" s="351"/>
      <c r="I6599" s="351"/>
      <c r="J6599" s="353"/>
      <c r="K6599" s="353"/>
      <c r="L6599" s="351" t="s">
        <v>361</v>
      </c>
    </row>
    <row r="6600" spans="1:12" x14ac:dyDescent="0.3">
      <c r="A6600" s="341">
        <v>43181.420138888891</v>
      </c>
      <c r="B6600" s="318">
        <v>36168.938000000002</v>
      </c>
      <c r="C6600" s="355">
        <f t="shared" si="109"/>
        <v>0.29800000000250293</v>
      </c>
      <c r="D6600" s="420">
        <f t="shared" ref="D6600:D6792" si="111">C6600/2</f>
        <v>0.14900000000125146</v>
      </c>
      <c r="H6600" s="337"/>
      <c r="J6600" s="82">
        <v>1</v>
      </c>
      <c r="K6600" s="320">
        <v>3</v>
      </c>
      <c r="L6600" s="54" t="s">
        <v>313</v>
      </c>
    </row>
    <row r="6601" spans="1:12" x14ac:dyDescent="0.3">
      <c r="A6601" s="341">
        <v>43181.461805555555</v>
      </c>
      <c r="B6601" s="355">
        <v>36169.241000000002</v>
      </c>
      <c r="C6601" s="355">
        <f t="shared" si="109"/>
        <v>0.30299999999988358</v>
      </c>
      <c r="D6601" s="420">
        <f t="shared" si="111"/>
        <v>0.15149999999994179</v>
      </c>
      <c r="H6601" s="337"/>
      <c r="J6601" s="82">
        <v>2</v>
      </c>
      <c r="K6601" s="321">
        <v>4</v>
      </c>
    </row>
    <row r="6602" spans="1:12" x14ac:dyDescent="0.3">
      <c r="A6602" s="341">
        <v>43181.503472222219</v>
      </c>
      <c r="B6602" s="355">
        <v>36169.529000000002</v>
      </c>
      <c r="C6602" s="355">
        <f t="shared" si="109"/>
        <v>0.28800000000046566</v>
      </c>
      <c r="D6602" s="420">
        <f t="shared" si="111"/>
        <v>0.14400000000023283</v>
      </c>
      <c r="H6602" s="337"/>
      <c r="J6602" s="82">
        <v>3</v>
      </c>
      <c r="K6602" s="391">
        <v>1</v>
      </c>
    </row>
    <row r="6603" spans="1:12" x14ac:dyDescent="0.3">
      <c r="A6603" s="341">
        <v>43181.545138888891</v>
      </c>
      <c r="B6603" s="355">
        <v>36169.815000000002</v>
      </c>
      <c r="C6603" s="355">
        <f t="shared" si="109"/>
        <v>0.28600000000005821</v>
      </c>
      <c r="D6603" s="420">
        <f t="shared" si="111"/>
        <v>0.1430000000000291</v>
      </c>
      <c r="F6603" s="54" t="s">
        <v>280</v>
      </c>
      <c r="H6603" s="337"/>
      <c r="J6603" s="82">
        <v>4</v>
      </c>
      <c r="K6603" s="319">
        <v>2</v>
      </c>
    </row>
    <row r="6604" spans="1:12" x14ac:dyDescent="0.3">
      <c r="A6604" s="341">
        <v>43181.586805555555</v>
      </c>
      <c r="B6604" s="355">
        <v>36170.112999999998</v>
      </c>
      <c r="C6604" s="355">
        <f t="shared" ref="C6604:C6801" si="112">B6604-B6603</f>
        <v>0.29799999999522697</v>
      </c>
      <c r="D6604" s="420">
        <f t="shared" si="111"/>
        <v>0.14899999999761349</v>
      </c>
      <c r="H6604" s="337"/>
      <c r="J6604" s="82">
        <v>5</v>
      </c>
      <c r="K6604" s="320">
        <v>3</v>
      </c>
    </row>
    <row r="6605" spans="1:12" x14ac:dyDescent="0.3">
      <c r="A6605" s="341">
        <v>43181.628472222219</v>
      </c>
      <c r="B6605" s="355">
        <v>36170.409</v>
      </c>
      <c r="C6605" s="355">
        <f t="shared" si="112"/>
        <v>0.29600000000209548</v>
      </c>
      <c r="D6605" s="420">
        <f t="shared" si="111"/>
        <v>0.14800000000104774</v>
      </c>
      <c r="H6605" s="337"/>
      <c r="J6605" s="82">
        <v>6</v>
      </c>
      <c r="K6605" s="321">
        <v>4</v>
      </c>
    </row>
    <row r="6606" spans="1:12" x14ac:dyDescent="0.3">
      <c r="A6606" s="341">
        <v>43181.670138831018</v>
      </c>
      <c r="B6606" s="355">
        <v>36170.692000000003</v>
      </c>
      <c r="C6606" s="355">
        <f t="shared" si="112"/>
        <v>0.28300000000308501</v>
      </c>
      <c r="D6606" s="420">
        <f t="shared" si="111"/>
        <v>0.1415000000015425</v>
      </c>
      <c r="H6606" s="337"/>
      <c r="J6606" s="82">
        <v>7</v>
      </c>
      <c r="K6606" s="391">
        <v>1</v>
      </c>
    </row>
    <row r="6607" spans="1:12" x14ac:dyDescent="0.3">
      <c r="A6607" s="341">
        <v>43181.711805497682</v>
      </c>
      <c r="B6607" s="355">
        <v>36170.987999999998</v>
      </c>
      <c r="C6607" s="355">
        <f t="shared" si="112"/>
        <v>0.29599999999481952</v>
      </c>
      <c r="D6607" s="420">
        <f t="shared" si="111"/>
        <v>0.14799999999740976</v>
      </c>
      <c r="H6607" s="337"/>
      <c r="J6607" s="82">
        <v>8</v>
      </c>
      <c r="K6607" s="319">
        <v>2</v>
      </c>
    </row>
    <row r="6608" spans="1:12" x14ac:dyDescent="0.3">
      <c r="A6608" s="341">
        <v>43181.753472164353</v>
      </c>
      <c r="B6608" s="355">
        <v>36171.281000000003</v>
      </c>
      <c r="C6608" s="355">
        <f t="shared" si="112"/>
        <v>0.29300000000512227</v>
      </c>
      <c r="D6608" s="420">
        <f t="shared" si="111"/>
        <v>0.14650000000256114</v>
      </c>
      <c r="H6608" s="337"/>
      <c r="J6608" s="82">
        <v>9</v>
      </c>
      <c r="K6608" s="320">
        <v>3</v>
      </c>
    </row>
    <row r="6609" spans="1:11" x14ac:dyDescent="0.3">
      <c r="A6609" s="341">
        <v>43181.795138831018</v>
      </c>
      <c r="B6609" s="355">
        <v>36171.567000000003</v>
      </c>
      <c r="C6609" s="355">
        <f t="shared" si="112"/>
        <v>0.28600000000005821</v>
      </c>
      <c r="D6609" s="420">
        <f t="shared" si="111"/>
        <v>0.1430000000000291</v>
      </c>
      <c r="H6609" s="337"/>
      <c r="J6609" s="82">
        <v>10</v>
      </c>
      <c r="K6609" s="321">
        <v>4</v>
      </c>
    </row>
    <row r="6610" spans="1:11" x14ac:dyDescent="0.3">
      <c r="A6610" s="341">
        <v>43181.836805497682</v>
      </c>
      <c r="B6610" s="355">
        <v>36171.847999999904</v>
      </c>
      <c r="C6610" s="355">
        <f t="shared" si="112"/>
        <v>0.28099999990081415</v>
      </c>
      <c r="D6610" s="420">
        <f t="shared" si="111"/>
        <v>0.14049999995040707</v>
      </c>
      <c r="H6610" s="337"/>
      <c r="J6610" s="82">
        <v>11</v>
      </c>
      <c r="K6610" s="391">
        <v>1</v>
      </c>
    </row>
    <row r="6611" spans="1:11" x14ac:dyDescent="0.3">
      <c r="A6611" s="341">
        <v>43181.878472164353</v>
      </c>
      <c r="B6611" s="355">
        <v>36172.141000000003</v>
      </c>
      <c r="C6611" s="355">
        <f t="shared" si="112"/>
        <v>0.29300000009970972</v>
      </c>
      <c r="D6611" s="420">
        <f t="shared" si="111"/>
        <v>0.14650000004985486</v>
      </c>
      <c r="H6611" s="337"/>
      <c r="J6611" s="82">
        <v>12</v>
      </c>
      <c r="K6611" s="319">
        <v>2</v>
      </c>
    </row>
    <row r="6612" spans="1:11" x14ac:dyDescent="0.3">
      <c r="A6612" s="341">
        <v>43181.920138831018</v>
      </c>
      <c r="B6612" s="355">
        <v>36172.43</v>
      </c>
      <c r="C6612" s="355">
        <f t="shared" si="112"/>
        <v>0.28899999999703141</v>
      </c>
      <c r="D6612" s="420">
        <f t="shared" si="111"/>
        <v>0.1444999999985157</v>
      </c>
      <c r="H6612" s="337"/>
      <c r="J6612" s="82">
        <v>13</v>
      </c>
      <c r="K6612" s="320">
        <v>3</v>
      </c>
    </row>
    <row r="6613" spans="1:11" x14ac:dyDescent="0.3">
      <c r="A6613" s="341">
        <v>43181.961805497682</v>
      </c>
      <c r="B6613" s="355">
        <v>36172.707000000002</v>
      </c>
      <c r="C6613" s="355">
        <f t="shared" si="112"/>
        <v>0.27700000000186265</v>
      </c>
      <c r="D6613" s="420">
        <f t="shared" si="111"/>
        <v>0.13850000000093132</v>
      </c>
      <c r="E6613" s="336">
        <f>SUM(C6600:C6613)*7.4805194805</f>
        <v>30.423272727213966</v>
      </c>
      <c r="F6613" s="324">
        <f>AVERAGE(D6600:D6613)</f>
        <v>0.14525000000009772</v>
      </c>
      <c r="G6613" s="324">
        <f>_xlfn.STDEV.S(D6600:D6613)</f>
        <v>3.7197497906102956E-3</v>
      </c>
      <c r="H6613" s="337"/>
      <c r="J6613" s="82">
        <v>14</v>
      </c>
      <c r="K6613" s="321">
        <v>4</v>
      </c>
    </row>
    <row r="6614" spans="1:11" x14ac:dyDescent="0.3">
      <c r="A6614" s="341">
        <v>43182.003472164353</v>
      </c>
      <c r="B6614" s="355">
        <v>36172.997000000003</v>
      </c>
      <c r="C6614" s="355">
        <f t="shared" si="112"/>
        <v>0.29000000000087311</v>
      </c>
      <c r="D6614" s="420">
        <f t="shared" si="111"/>
        <v>0.14500000000043656</v>
      </c>
      <c r="H6614" s="337"/>
      <c r="J6614" s="82">
        <v>15</v>
      </c>
      <c r="K6614" s="391">
        <v>1</v>
      </c>
    </row>
    <row r="6615" spans="1:11" x14ac:dyDescent="0.3">
      <c r="A6615" s="341">
        <v>43182.045138831018</v>
      </c>
      <c r="B6615" s="355">
        <v>36173.292000000001</v>
      </c>
      <c r="C6615" s="355">
        <f t="shared" si="112"/>
        <v>0.29499999999825377</v>
      </c>
      <c r="D6615" s="420">
        <f t="shared" si="111"/>
        <v>0.14749999999912689</v>
      </c>
      <c r="H6615" s="337"/>
      <c r="J6615" s="82">
        <v>16</v>
      </c>
      <c r="K6615" s="319">
        <v>2</v>
      </c>
    </row>
    <row r="6616" spans="1:11" x14ac:dyDescent="0.3">
      <c r="A6616" s="341">
        <v>43182.086805497682</v>
      </c>
      <c r="B6616" s="355">
        <v>36173.584000000003</v>
      </c>
      <c r="C6616" s="355">
        <f t="shared" si="112"/>
        <v>0.29200000000128057</v>
      </c>
      <c r="D6616" s="420">
        <f t="shared" si="111"/>
        <v>0.14600000000064028</v>
      </c>
      <c r="H6616" s="337"/>
      <c r="J6616" s="82">
        <v>17</v>
      </c>
      <c r="K6616" s="320">
        <v>3</v>
      </c>
    </row>
    <row r="6617" spans="1:11" x14ac:dyDescent="0.3">
      <c r="A6617" s="341">
        <v>43182.128472164353</v>
      </c>
      <c r="B6617" s="355">
        <v>36173.872000000003</v>
      </c>
      <c r="C6617" s="355">
        <f t="shared" si="112"/>
        <v>0.28800000000046566</v>
      </c>
      <c r="D6617" s="420">
        <f t="shared" si="111"/>
        <v>0.14400000000023283</v>
      </c>
      <c r="H6617" s="337"/>
      <c r="J6617" s="82">
        <v>18</v>
      </c>
      <c r="K6617" s="321">
        <v>4</v>
      </c>
    </row>
    <row r="6618" spans="1:11" x14ac:dyDescent="0.3">
      <c r="A6618" s="341">
        <v>43182.170138831018</v>
      </c>
      <c r="B6618" s="355">
        <v>36174.173000000003</v>
      </c>
      <c r="C6618" s="355">
        <f t="shared" si="112"/>
        <v>0.30099999999947613</v>
      </c>
      <c r="D6618" s="420">
        <f t="shared" si="111"/>
        <v>0.15049999999973807</v>
      </c>
      <c r="H6618" s="337"/>
      <c r="J6618" s="82">
        <v>19</v>
      </c>
      <c r="K6618" s="391">
        <v>1</v>
      </c>
    </row>
    <row r="6619" spans="1:11" x14ac:dyDescent="0.3">
      <c r="A6619" s="341">
        <v>43182.211805497682</v>
      </c>
      <c r="B6619" s="355">
        <v>36174.472000000002</v>
      </c>
      <c r="C6619" s="355">
        <f t="shared" si="112"/>
        <v>0.29899999999906868</v>
      </c>
      <c r="D6619" s="420">
        <f t="shared" si="111"/>
        <v>0.14949999999953434</v>
      </c>
      <c r="H6619" s="337"/>
      <c r="J6619" s="82">
        <v>20</v>
      </c>
      <c r="K6619" s="319">
        <v>2</v>
      </c>
    </row>
    <row r="6620" spans="1:11" x14ac:dyDescent="0.3">
      <c r="A6620" s="341">
        <v>43182.253472164353</v>
      </c>
      <c r="B6620" s="355">
        <v>36174.762000000002</v>
      </c>
      <c r="C6620" s="355">
        <f t="shared" si="112"/>
        <v>0.29000000000087311</v>
      </c>
      <c r="D6620" s="420">
        <f t="shared" si="111"/>
        <v>0.14500000000043656</v>
      </c>
      <c r="H6620" s="337"/>
      <c r="J6620" s="82">
        <v>21</v>
      </c>
      <c r="K6620" s="320">
        <v>3</v>
      </c>
    </row>
    <row r="6621" spans="1:11" x14ac:dyDescent="0.3">
      <c r="A6621" s="341">
        <v>43182.295138831018</v>
      </c>
      <c r="B6621" s="355">
        <v>36175.065999999999</v>
      </c>
      <c r="C6621" s="355">
        <f t="shared" si="112"/>
        <v>0.30399999999644933</v>
      </c>
      <c r="D6621" s="420">
        <f t="shared" si="111"/>
        <v>0.15199999999822467</v>
      </c>
      <c r="H6621" s="337"/>
      <c r="J6621" s="82">
        <v>22</v>
      </c>
      <c r="K6621" s="321">
        <v>4</v>
      </c>
    </row>
    <row r="6622" spans="1:11" x14ac:dyDescent="0.3">
      <c r="A6622" s="341">
        <v>43182.336805497682</v>
      </c>
      <c r="B6622" s="355">
        <v>36175.366000000002</v>
      </c>
      <c r="C6622" s="355">
        <f t="shared" si="112"/>
        <v>0.30000000000291038</v>
      </c>
      <c r="D6622" s="420">
        <f t="shared" si="111"/>
        <v>0.15000000000145519</v>
      </c>
      <c r="H6622" s="337"/>
      <c r="J6622" s="82">
        <v>23</v>
      </c>
      <c r="K6622" s="391">
        <v>1</v>
      </c>
    </row>
    <row r="6623" spans="1:11" x14ac:dyDescent="0.3">
      <c r="A6623" s="341">
        <v>43182.378472164353</v>
      </c>
      <c r="B6623" s="355">
        <v>36175.656000000003</v>
      </c>
      <c r="C6623" s="355">
        <f t="shared" si="112"/>
        <v>0.29000000000087311</v>
      </c>
      <c r="D6623" s="420">
        <f t="shared" si="111"/>
        <v>0.14500000000043656</v>
      </c>
      <c r="H6623" s="337"/>
      <c r="J6623" s="82">
        <v>24</v>
      </c>
      <c r="K6623" s="319">
        <v>2</v>
      </c>
    </row>
    <row r="6624" spans="1:11" x14ac:dyDescent="0.3">
      <c r="A6624" s="341">
        <v>43182.420138831018</v>
      </c>
      <c r="B6624" s="355">
        <v>36175.951000000001</v>
      </c>
      <c r="C6624" s="355">
        <f t="shared" si="112"/>
        <v>0.29499999999825377</v>
      </c>
      <c r="D6624" s="420">
        <f t="shared" si="111"/>
        <v>0.14749999999912689</v>
      </c>
      <c r="H6624" s="337"/>
      <c r="J6624" s="82">
        <v>25</v>
      </c>
      <c r="K6624" s="320">
        <v>3</v>
      </c>
    </row>
    <row r="6625" spans="1:11" x14ac:dyDescent="0.3">
      <c r="A6625" s="341">
        <v>43182.461805497682</v>
      </c>
      <c r="B6625" s="355">
        <v>36176.250999999997</v>
      </c>
      <c r="C6625" s="355">
        <f t="shared" si="112"/>
        <v>0.29999999999563443</v>
      </c>
      <c r="D6625" s="420">
        <f t="shared" si="111"/>
        <v>0.14999999999781721</v>
      </c>
      <c r="H6625" s="337"/>
      <c r="J6625" s="82">
        <v>26</v>
      </c>
      <c r="K6625" s="321">
        <v>4</v>
      </c>
    </row>
    <row r="6626" spans="1:11" x14ac:dyDescent="0.3">
      <c r="A6626" s="341">
        <v>43182.503472164353</v>
      </c>
      <c r="B6626" s="355">
        <v>36176.542000000001</v>
      </c>
      <c r="C6626" s="355">
        <f t="shared" si="112"/>
        <v>0.29100000000471482</v>
      </c>
      <c r="D6626" s="420">
        <f t="shared" si="111"/>
        <v>0.14550000000235741</v>
      </c>
      <c r="H6626" s="337"/>
      <c r="J6626" s="82">
        <v>27</v>
      </c>
      <c r="K6626" s="391">
        <v>1</v>
      </c>
    </row>
    <row r="6627" spans="1:11" x14ac:dyDescent="0.3">
      <c r="A6627" s="341">
        <v>43182.545138831018</v>
      </c>
      <c r="B6627" s="355">
        <v>36176.830999999998</v>
      </c>
      <c r="C6627" s="355">
        <f t="shared" si="112"/>
        <v>0.28899999999703141</v>
      </c>
      <c r="D6627" s="420">
        <f t="shared" si="111"/>
        <v>0.1444999999985157</v>
      </c>
      <c r="H6627" s="337"/>
      <c r="J6627" s="82">
        <v>28</v>
      </c>
      <c r="K6627" s="319">
        <v>2</v>
      </c>
    </row>
    <row r="6628" spans="1:11" x14ac:dyDescent="0.3">
      <c r="A6628" s="341">
        <v>43182.586805497682</v>
      </c>
      <c r="B6628" s="355">
        <v>36177.129999999997</v>
      </c>
      <c r="C6628" s="355">
        <f t="shared" si="112"/>
        <v>0.29899999999906868</v>
      </c>
      <c r="D6628" s="420">
        <f t="shared" si="111"/>
        <v>0.14949999999953434</v>
      </c>
      <c r="H6628" s="337"/>
      <c r="J6628" s="82">
        <v>29</v>
      </c>
      <c r="K6628" s="320">
        <v>3</v>
      </c>
    </row>
    <row r="6629" spans="1:11" x14ac:dyDescent="0.3">
      <c r="A6629" s="341">
        <v>43182.628472164353</v>
      </c>
      <c r="B6629" s="355">
        <v>36177.421000000002</v>
      </c>
      <c r="C6629" s="355">
        <f t="shared" si="112"/>
        <v>0.29100000000471482</v>
      </c>
      <c r="D6629" s="420">
        <f t="shared" si="111"/>
        <v>0.14550000000235741</v>
      </c>
      <c r="H6629" s="337"/>
      <c r="J6629" s="82">
        <v>30</v>
      </c>
      <c r="K6629" s="321">
        <v>4</v>
      </c>
    </row>
    <row r="6630" spans="1:11" x14ac:dyDescent="0.3">
      <c r="A6630" s="341">
        <v>43182.670138831018</v>
      </c>
      <c r="B6630" s="355">
        <v>36177.705000000002</v>
      </c>
      <c r="C6630" s="355">
        <f t="shared" si="112"/>
        <v>0.28399999999965075</v>
      </c>
      <c r="D6630" s="420">
        <f t="shared" si="111"/>
        <v>0.14199999999982538</v>
      </c>
      <c r="H6630" s="337"/>
      <c r="J6630" s="82">
        <v>31</v>
      </c>
      <c r="K6630" s="391">
        <v>1</v>
      </c>
    </row>
    <row r="6631" spans="1:11" x14ac:dyDescent="0.3">
      <c r="A6631" s="341">
        <v>43182.711805497682</v>
      </c>
      <c r="B6631" s="355">
        <v>36178</v>
      </c>
      <c r="C6631" s="355">
        <f t="shared" si="112"/>
        <v>0.29499999999825377</v>
      </c>
      <c r="D6631" s="420">
        <f t="shared" si="111"/>
        <v>0.14749999999912689</v>
      </c>
      <c r="H6631" s="337"/>
      <c r="J6631" s="82">
        <v>32</v>
      </c>
      <c r="K6631" s="319">
        <v>2</v>
      </c>
    </row>
    <row r="6632" spans="1:11" x14ac:dyDescent="0.3">
      <c r="A6632" s="341">
        <v>43182.753472164353</v>
      </c>
      <c r="B6632" s="355">
        <v>36178.294999999998</v>
      </c>
      <c r="C6632" s="355">
        <f t="shared" si="112"/>
        <v>0.29499999999825377</v>
      </c>
      <c r="D6632" s="420">
        <f t="shared" si="111"/>
        <v>0.14749999999912689</v>
      </c>
      <c r="H6632" s="337"/>
      <c r="J6632" s="82">
        <v>33</v>
      </c>
      <c r="K6632" s="320">
        <v>3</v>
      </c>
    </row>
    <row r="6633" spans="1:11" x14ac:dyDescent="0.3">
      <c r="A6633" s="341">
        <v>43182.795138831018</v>
      </c>
      <c r="B6633" s="355">
        <v>36178.572999999997</v>
      </c>
      <c r="C6633" s="355">
        <f t="shared" si="112"/>
        <v>0.27799999999842839</v>
      </c>
      <c r="D6633" s="420">
        <f t="shared" si="111"/>
        <v>0.1389999999992142</v>
      </c>
      <c r="H6633" s="337"/>
      <c r="J6633" s="82">
        <v>34</v>
      </c>
      <c r="K6633" s="321">
        <v>4</v>
      </c>
    </row>
    <row r="6634" spans="1:11" x14ac:dyDescent="0.3">
      <c r="A6634" s="341">
        <v>43182.836805497682</v>
      </c>
      <c r="B6634" s="355">
        <v>36178.853999999999</v>
      </c>
      <c r="C6634" s="355">
        <f t="shared" si="112"/>
        <v>0.28100000000267755</v>
      </c>
      <c r="D6634" s="420">
        <f t="shared" si="111"/>
        <v>0.14050000000133878</v>
      </c>
      <c r="H6634" s="337"/>
      <c r="J6634" s="82">
        <v>35</v>
      </c>
      <c r="K6634" s="391">
        <v>1</v>
      </c>
    </row>
    <row r="6635" spans="1:11" x14ac:dyDescent="0.3">
      <c r="A6635" s="341">
        <v>43182.878472164353</v>
      </c>
      <c r="B6635" s="355">
        <v>36179.148999999998</v>
      </c>
      <c r="C6635" s="355">
        <f t="shared" si="112"/>
        <v>0.29499999999825377</v>
      </c>
      <c r="D6635" s="420">
        <f t="shared" si="111"/>
        <v>0.14749999999912689</v>
      </c>
      <c r="H6635" s="337"/>
      <c r="J6635" s="82">
        <v>36</v>
      </c>
      <c r="K6635" s="319">
        <v>2</v>
      </c>
    </row>
    <row r="6636" spans="1:11" x14ac:dyDescent="0.3">
      <c r="A6636" s="341">
        <v>43182.920138831018</v>
      </c>
      <c r="B6636" s="355">
        <v>36179.436000000002</v>
      </c>
      <c r="C6636" s="355">
        <f t="shared" si="112"/>
        <v>0.28700000000389991</v>
      </c>
      <c r="D6636" s="420">
        <f t="shared" si="111"/>
        <v>0.14350000000194996</v>
      </c>
      <c r="H6636" s="337"/>
      <c r="J6636" s="82">
        <v>37</v>
      </c>
      <c r="K6636" s="320">
        <v>3</v>
      </c>
    </row>
    <row r="6637" spans="1:11" x14ac:dyDescent="0.3">
      <c r="A6637" s="341">
        <v>43182.961805497682</v>
      </c>
      <c r="B6637" s="355">
        <v>36179.713000000003</v>
      </c>
      <c r="C6637" s="355">
        <f t="shared" si="112"/>
        <v>0.27700000000186265</v>
      </c>
      <c r="D6637" s="420">
        <f t="shared" si="111"/>
        <v>0.13850000000093132</v>
      </c>
      <c r="E6637" s="336">
        <f>SUM(C6614:C6637)*7.4805194805</f>
        <v>52.408519480392144</v>
      </c>
      <c r="F6637" s="324">
        <f>AVERAGE(D6614:D6637)</f>
        <v>0.14595833333335881</v>
      </c>
      <c r="G6637" s="324">
        <f>_xlfn.STDEV.S(D6614:D6637)</f>
        <v>3.5597895226887489E-3</v>
      </c>
      <c r="H6637" s="337"/>
      <c r="J6637" s="82">
        <v>38</v>
      </c>
      <c r="K6637" s="321">
        <v>4</v>
      </c>
    </row>
    <row r="6638" spans="1:11" x14ac:dyDescent="0.3">
      <c r="A6638" s="341">
        <v>43183.003472164353</v>
      </c>
      <c r="B6638" s="355">
        <v>36180.000999999997</v>
      </c>
      <c r="C6638" s="355">
        <f t="shared" si="112"/>
        <v>0.2879999999931897</v>
      </c>
      <c r="D6638" s="420">
        <f t="shared" si="111"/>
        <v>0.14399999999659485</v>
      </c>
      <c r="H6638" s="337"/>
      <c r="J6638" s="82">
        <v>39</v>
      </c>
      <c r="K6638" s="391">
        <v>1</v>
      </c>
    </row>
    <row r="6639" spans="1:11" x14ac:dyDescent="0.3">
      <c r="A6639" s="341">
        <v>43183.045138831018</v>
      </c>
      <c r="B6639" s="355">
        <v>36180.292999999998</v>
      </c>
      <c r="C6639" s="355">
        <f t="shared" si="112"/>
        <v>0.29200000000128057</v>
      </c>
      <c r="D6639" s="420">
        <f t="shared" si="111"/>
        <v>0.14600000000064028</v>
      </c>
      <c r="H6639" s="337"/>
      <c r="J6639" s="82">
        <v>40</v>
      </c>
      <c r="K6639" s="319">
        <v>2</v>
      </c>
    </row>
    <row r="6640" spans="1:11" x14ac:dyDescent="0.3">
      <c r="A6640" s="341">
        <v>43183.086805497682</v>
      </c>
      <c r="B6640" s="355">
        <v>36180.580999999998</v>
      </c>
      <c r="C6640" s="355">
        <f t="shared" si="112"/>
        <v>0.28800000000046566</v>
      </c>
      <c r="D6640" s="420">
        <f t="shared" si="111"/>
        <v>0.14400000000023283</v>
      </c>
      <c r="H6640" s="337"/>
      <c r="J6640" s="82">
        <v>41</v>
      </c>
      <c r="K6640" s="320">
        <v>3</v>
      </c>
    </row>
    <row r="6641" spans="1:11" x14ac:dyDescent="0.3">
      <c r="A6641" s="341">
        <v>43183.128472164353</v>
      </c>
      <c r="B6641" s="355">
        <v>36180.870000000003</v>
      </c>
      <c r="C6641" s="355">
        <f t="shared" si="112"/>
        <v>0.28900000000430737</v>
      </c>
      <c r="D6641" s="420">
        <f t="shared" si="111"/>
        <v>0.14450000000215368</v>
      </c>
      <c r="H6641" s="337"/>
      <c r="J6641" s="82">
        <v>42</v>
      </c>
      <c r="K6641" s="321">
        <v>4</v>
      </c>
    </row>
    <row r="6642" spans="1:11" x14ac:dyDescent="0.3">
      <c r="A6642" s="341">
        <v>43183.170138831018</v>
      </c>
      <c r="B6642" s="355">
        <v>36181.171000000002</v>
      </c>
      <c r="C6642" s="355">
        <f t="shared" si="112"/>
        <v>0.30099999999947613</v>
      </c>
      <c r="D6642" s="420">
        <f t="shared" si="111"/>
        <v>0.15049999999973807</v>
      </c>
      <c r="H6642" s="337"/>
      <c r="J6642" s="82">
        <v>43</v>
      </c>
      <c r="K6642" s="391">
        <v>1</v>
      </c>
    </row>
    <row r="6643" spans="1:11" x14ac:dyDescent="0.3">
      <c r="A6643" s="341">
        <v>43183.211805497682</v>
      </c>
      <c r="B6643" s="355">
        <v>36181.468999999997</v>
      </c>
      <c r="C6643" s="355">
        <f t="shared" si="112"/>
        <v>0.29799999999522697</v>
      </c>
      <c r="D6643" s="420">
        <f t="shared" si="111"/>
        <v>0.14899999999761349</v>
      </c>
      <c r="H6643" s="337"/>
      <c r="J6643" s="82">
        <v>44</v>
      </c>
      <c r="K6643" s="319">
        <v>2</v>
      </c>
    </row>
    <row r="6644" spans="1:11" x14ac:dyDescent="0.3">
      <c r="A6644" s="341">
        <v>43183.253472164353</v>
      </c>
      <c r="B6644" s="355">
        <v>36181.760000000002</v>
      </c>
      <c r="C6644" s="355">
        <f t="shared" si="112"/>
        <v>0.29100000000471482</v>
      </c>
      <c r="D6644" s="420">
        <f t="shared" si="111"/>
        <v>0.14550000000235741</v>
      </c>
      <c r="H6644" s="337"/>
      <c r="J6644" s="82">
        <v>45</v>
      </c>
      <c r="K6644" s="320">
        <v>3</v>
      </c>
    </row>
    <row r="6645" spans="1:11" x14ac:dyDescent="0.3">
      <c r="A6645" s="341">
        <v>43183.295138831018</v>
      </c>
      <c r="B6645" s="355">
        <v>36182.061999999998</v>
      </c>
      <c r="C6645" s="355">
        <f t="shared" si="112"/>
        <v>0.30199999999604188</v>
      </c>
      <c r="D6645" s="420">
        <f t="shared" si="111"/>
        <v>0.15099999999802094</v>
      </c>
      <c r="H6645" s="337"/>
      <c r="J6645" s="82">
        <v>46</v>
      </c>
      <c r="K6645" s="321">
        <v>4</v>
      </c>
    </row>
    <row r="6646" spans="1:11" x14ac:dyDescent="0.3">
      <c r="A6646" s="341">
        <v>43183.336805497682</v>
      </c>
      <c r="B6646" s="355">
        <v>36182.366999999998</v>
      </c>
      <c r="C6646" s="355">
        <f t="shared" si="112"/>
        <v>0.30500000000029104</v>
      </c>
      <c r="D6646" s="420">
        <f t="shared" si="111"/>
        <v>0.15250000000014552</v>
      </c>
      <c r="H6646" s="337"/>
      <c r="J6646" s="82">
        <v>47</v>
      </c>
      <c r="K6646" s="391">
        <v>1</v>
      </c>
    </row>
    <row r="6647" spans="1:11" x14ac:dyDescent="0.3">
      <c r="A6647" s="341">
        <v>43183.378472164353</v>
      </c>
      <c r="B6647" s="355">
        <v>36182.661</v>
      </c>
      <c r="C6647" s="355">
        <f t="shared" si="112"/>
        <v>0.29400000000168802</v>
      </c>
      <c r="D6647" s="420">
        <f t="shared" si="111"/>
        <v>0.14700000000084401</v>
      </c>
      <c r="H6647" s="337"/>
      <c r="J6647" s="82">
        <v>48</v>
      </c>
      <c r="K6647" s="319">
        <v>2</v>
      </c>
    </row>
    <row r="6648" spans="1:11" x14ac:dyDescent="0.3">
      <c r="A6648" s="341">
        <v>43183.420138831018</v>
      </c>
      <c r="B6648" s="355">
        <v>36182.959000000003</v>
      </c>
      <c r="C6648" s="355">
        <f t="shared" si="112"/>
        <v>0.29800000000250293</v>
      </c>
      <c r="D6648" s="420">
        <f t="shared" si="111"/>
        <v>0.14900000000125146</v>
      </c>
      <c r="H6648" s="337"/>
      <c r="J6648" s="82">
        <v>49</v>
      </c>
      <c r="K6648" s="320">
        <v>3</v>
      </c>
    </row>
    <row r="6649" spans="1:11" x14ac:dyDescent="0.3">
      <c r="A6649" s="341">
        <v>43183.461805497682</v>
      </c>
      <c r="B6649" s="355">
        <v>36183.252</v>
      </c>
      <c r="C6649" s="355">
        <f t="shared" si="112"/>
        <v>0.29299999999784632</v>
      </c>
      <c r="D6649" s="420">
        <f t="shared" si="111"/>
        <v>0.14649999999892316</v>
      </c>
      <c r="H6649" s="337"/>
      <c r="J6649" s="82">
        <v>50</v>
      </c>
      <c r="K6649" s="321">
        <v>4</v>
      </c>
    </row>
    <row r="6650" spans="1:11" x14ac:dyDescent="0.3">
      <c r="A6650" s="341">
        <v>43183.503472164353</v>
      </c>
      <c r="B6650" s="355">
        <v>36183.535000000003</v>
      </c>
      <c r="C6650" s="355">
        <f t="shared" si="112"/>
        <v>0.28300000000308501</v>
      </c>
      <c r="D6650" s="420">
        <f t="shared" si="111"/>
        <v>0.1415000000015425</v>
      </c>
      <c r="H6650" s="337"/>
      <c r="J6650" s="82">
        <v>51</v>
      </c>
      <c r="K6650" s="391">
        <v>1</v>
      </c>
    </row>
    <row r="6651" spans="1:11" x14ac:dyDescent="0.3">
      <c r="A6651" s="341">
        <v>43183.545138831018</v>
      </c>
      <c r="B6651" s="355">
        <v>36183.82</v>
      </c>
      <c r="C6651" s="355">
        <f t="shared" si="112"/>
        <v>0.2849999999962165</v>
      </c>
      <c r="D6651" s="420">
        <f t="shared" si="111"/>
        <v>0.14249999999810825</v>
      </c>
      <c r="H6651" s="337"/>
      <c r="J6651" s="82">
        <v>52</v>
      </c>
      <c r="K6651" s="319">
        <v>2</v>
      </c>
    </row>
    <row r="6652" spans="1:11" x14ac:dyDescent="0.3">
      <c r="A6652" s="341">
        <v>43183.586805497682</v>
      </c>
      <c r="B6652" s="355">
        <v>36184.118000000002</v>
      </c>
      <c r="C6652" s="355">
        <f t="shared" si="112"/>
        <v>0.29800000000250293</v>
      </c>
      <c r="D6652" s="420">
        <f t="shared" si="111"/>
        <v>0.14900000000125146</v>
      </c>
      <c r="H6652" s="337"/>
      <c r="J6652" s="82">
        <v>53</v>
      </c>
      <c r="K6652" s="320">
        <v>3</v>
      </c>
    </row>
    <row r="6653" spans="1:11" x14ac:dyDescent="0.3">
      <c r="A6653" s="341">
        <v>43183.628472164353</v>
      </c>
      <c r="B6653" s="355">
        <v>36184.404000000002</v>
      </c>
      <c r="C6653" s="355">
        <f t="shared" si="112"/>
        <v>0.28600000000005821</v>
      </c>
      <c r="D6653" s="420">
        <f t="shared" si="111"/>
        <v>0.1430000000000291</v>
      </c>
      <c r="H6653" s="337"/>
      <c r="J6653" s="82">
        <v>54</v>
      </c>
      <c r="K6653" s="321">
        <v>4</v>
      </c>
    </row>
    <row r="6654" spans="1:11" x14ac:dyDescent="0.3">
      <c r="A6654" s="341">
        <v>43183.670138831018</v>
      </c>
      <c r="B6654" s="355">
        <v>36184.682999999997</v>
      </c>
      <c r="C6654" s="355">
        <f t="shared" si="112"/>
        <v>0.27899999999499414</v>
      </c>
      <c r="D6654" s="420">
        <f t="shared" si="111"/>
        <v>0.13949999999749707</v>
      </c>
      <c r="H6654" s="337"/>
      <c r="J6654" s="82">
        <v>55</v>
      </c>
      <c r="K6654" s="391">
        <v>1</v>
      </c>
    </row>
    <row r="6655" spans="1:11" x14ac:dyDescent="0.3">
      <c r="A6655" s="341">
        <v>43183.711805497682</v>
      </c>
      <c r="B6655" s="355">
        <v>36184.97</v>
      </c>
      <c r="C6655" s="355">
        <f t="shared" si="112"/>
        <v>0.28700000000389991</v>
      </c>
      <c r="D6655" s="420">
        <f t="shared" si="111"/>
        <v>0.14350000000194996</v>
      </c>
      <c r="H6655" s="337"/>
      <c r="J6655" s="82">
        <v>56</v>
      </c>
      <c r="K6655" s="319">
        <v>2</v>
      </c>
    </row>
    <row r="6656" spans="1:11" x14ac:dyDescent="0.3">
      <c r="A6656" s="341">
        <v>43183.753472164353</v>
      </c>
      <c r="B6656" s="355">
        <v>36185.26</v>
      </c>
      <c r="C6656" s="355">
        <f t="shared" si="112"/>
        <v>0.29000000000087311</v>
      </c>
      <c r="D6656" s="420">
        <f t="shared" si="111"/>
        <v>0.14500000000043656</v>
      </c>
      <c r="H6656" s="337"/>
      <c r="J6656" s="82">
        <v>57</v>
      </c>
      <c r="K6656" s="320">
        <v>3</v>
      </c>
    </row>
    <row r="6657" spans="1:11" x14ac:dyDescent="0.3">
      <c r="A6657" s="341">
        <v>43183.795138831018</v>
      </c>
      <c r="B6657" s="355">
        <v>36185.542999999998</v>
      </c>
      <c r="C6657" s="355">
        <f t="shared" si="112"/>
        <v>0.28299999999580905</v>
      </c>
      <c r="D6657" s="420">
        <f t="shared" si="111"/>
        <v>0.14149999999790452</v>
      </c>
      <c r="H6657" s="337"/>
      <c r="J6657" s="82">
        <v>58</v>
      </c>
      <c r="K6657" s="321">
        <v>4</v>
      </c>
    </row>
    <row r="6658" spans="1:11" x14ac:dyDescent="0.3">
      <c r="A6658" s="341">
        <v>43183.836805497682</v>
      </c>
      <c r="B6658" s="355">
        <v>36185.822999999997</v>
      </c>
      <c r="C6658" s="355">
        <f t="shared" si="112"/>
        <v>0.27999999999883585</v>
      </c>
      <c r="D6658" s="420">
        <f t="shared" si="111"/>
        <v>0.13999999999941792</v>
      </c>
      <c r="H6658" s="337"/>
      <c r="J6658" s="82">
        <v>59</v>
      </c>
      <c r="K6658" s="391">
        <v>1</v>
      </c>
    </row>
    <row r="6659" spans="1:11" x14ac:dyDescent="0.3">
      <c r="A6659" s="341">
        <v>43183.878472164353</v>
      </c>
      <c r="B6659" s="355">
        <v>36186.116999999998</v>
      </c>
      <c r="C6659" s="355">
        <f t="shared" si="112"/>
        <v>0.29400000000168802</v>
      </c>
      <c r="D6659" s="420">
        <f t="shared" si="111"/>
        <v>0.14700000000084401</v>
      </c>
      <c r="H6659" s="337"/>
      <c r="J6659" s="82">
        <v>60</v>
      </c>
      <c r="K6659" s="319">
        <v>2</v>
      </c>
    </row>
    <row r="6660" spans="1:11" x14ac:dyDescent="0.3">
      <c r="A6660" s="341">
        <v>43183.920138831018</v>
      </c>
      <c r="B6660" s="355">
        <v>36186.402000000002</v>
      </c>
      <c r="C6660" s="355">
        <f t="shared" si="112"/>
        <v>0.28500000000349246</v>
      </c>
      <c r="D6660" s="420">
        <f t="shared" si="111"/>
        <v>0.14250000000174623</v>
      </c>
      <c r="H6660" s="337"/>
      <c r="J6660" s="82">
        <v>61</v>
      </c>
      <c r="K6660" s="320">
        <v>3</v>
      </c>
    </row>
    <row r="6661" spans="1:11" x14ac:dyDescent="0.3">
      <c r="A6661" s="341">
        <v>43183.961805497682</v>
      </c>
      <c r="B6661" s="355">
        <v>36186.680999999997</v>
      </c>
      <c r="C6661" s="355">
        <f t="shared" si="112"/>
        <v>0.27899999999499414</v>
      </c>
      <c r="D6661" s="420">
        <f t="shared" si="111"/>
        <v>0.13949999999749707</v>
      </c>
      <c r="E6661" s="336">
        <f>SUM(C6638:C6661)*7.4805194805</f>
        <v>52.124259740075232</v>
      </c>
      <c r="F6661" s="324">
        <f>AVERAGE(D6638:D6661)</f>
        <v>0.14516666666653086</v>
      </c>
      <c r="G6661" s="324">
        <f>_xlfn.STDEV.S(D6638:D6661)</f>
        <v>3.6850658266893354E-3</v>
      </c>
      <c r="H6661" s="337"/>
      <c r="J6661" s="82">
        <v>62</v>
      </c>
      <c r="K6661" s="321">
        <v>4</v>
      </c>
    </row>
    <row r="6662" spans="1:11" x14ac:dyDescent="0.3">
      <c r="A6662" s="341">
        <v>43184.003472164353</v>
      </c>
      <c r="B6662" s="355">
        <v>36186.970999999998</v>
      </c>
      <c r="C6662" s="355">
        <f t="shared" si="112"/>
        <v>0.29000000000087311</v>
      </c>
      <c r="D6662" s="420">
        <f t="shared" si="111"/>
        <v>0.14500000000043656</v>
      </c>
      <c r="H6662" s="337"/>
      <c r="J6662" s="82">
        <v>63</v>
      </c>
      <c r="K6662" s="391">
        <v>1</v>
      </c>
    </row>
    <row r="6663" spans="1:11" x14ac:dyDescent="0.3">
      <c r="A6663" s="341">
        <v>43184.045138831018</v>
      </c>
      <c r="B6663" s="355">
        <v>36187.269</v>
      </c>
      <c r="C6663" s="355">
        <f t="shared" si="112"/>
        <v>0.29800000000250293</v>
      </c>
      <c r="D6663" s="420">
        <f t="shared" si="111"/>
        <v>0.14900000000125146</v>
      </c>
      <c r="H6663" s="337"/>
      <c r="J6663" s="82">
        <v>64</v>
      </c>
      <c r="K6663" s="319">
        <v>2</v>
      </c>
    </row>
    <row r="6664" spans="1:11" x14ac:dyDescent="0.3">
      <c r="A6664" s="341">
        <v>43184.086805497682</v>
      </c>
      <c r="B6664" s="355">
        <v>36187.559000000001</v>
      </c>
      <c r="C6664" s="355">
        <f t="shared" si="112"/>
        <v>0.29000000000087311</v>
      </c>
      <c r="D6664" s="420">
        <f t="shared" si="111"/>
        <v>0.14500000000043656</v>
      </c>
      <c r="H6664" s="337"/>
      <c r="J6664" s="82">
        <v>65</v>
      </c>
      <c r="K6664" s="320">
        <v>3</v>
      </c>
    </row>
    <row r="6665" spans="1:11" x14ac:dyDescent="0.3">
      <c r="A6665" s="341">
        <v>43184.128472164353</v>
      </c>
      <c r="B6665" s="355">
        <v>36187.841</v>
      </c>
      <c r="C6665" s="355">
        <f t="shared" si="112"/>
        <v>0.2819999999992433</v>
      </c>
      <c r="D6665" s="420">
        <f t="shared" si="111"/>
        <v>0.14099999999962165</v>
      </c>
      <c r="H6665" s="337"/>
      <c r="J6665" s="82">
        <v>66</v>
      </c>
      <c r="K6665" s="321">
        <v>4</v>
      </c>
    </row>
    <row r="6666" spans="1:11" x14ac:dyDescent="0.3">
      <c r="A6666" s="341">
        <v>43184.170138831018</v>
      </c>
      <c r="B6666" s="355">
        <v>36188.141000000003</v>
      </c>
      <c r="C6666" s="355">
        <f t="shared" si="112"/>
        <v>0.30000000000291038</v>
      </c>
      <c r="D6666" s="420">
        <f t="shared" si="111"/>
        <v>0.15000000000145519</v>
      </c>
      <c r="H6666" s="337"/>
      <c r="J6666" s="82">
        <v>67</v>
      </c>
      <c r="K6666" s="391">
        <v>1</v>
      </c>
    </row>
    <row r="6667" spans="1:11" x14ac:dyDescent="0.3">
      <c r="A6667" s="341">
        <v>43184.211805497682</v>
      </c>
      <c r="B6667" s="355">
        <v>36188.438999999998</v>
      </c>
      <c r="C6667" s="355">
        <f t="shared" si="112"/>
        <v>0.29799999999522697</v>
      </c>
      <c r="D6667" s="420">
        <f t="shared" si="111"/>
        <v>0.14899999999761349</v>
      </c>
      <c r="H6667" s="337"/>
      <c r="J6667" s="82">
        <v>68</v>
      </c>
      <c r="K6667" s="319">
        <v>2</v>
      </c>
    </row>
    <row r="6668" spans="1:11" x14ac:dyDescent="0.3">
      <c r="A6668" s="341">
        <v>43184.253472164353</v>
      </c>
      <c r="B6668" s="355">
        <v>36188.735000000001</v>
      </c>
      <c r="C6668" s="355">
        <f t="shared" si="112"/>
        <v>0.29600000000209548</v>
      </c>
      <c r="D6668" s="420">
        <f t="shared" si="111"/>
        <v>0.14800000000104774</v>
      </c>
      <c r="H6668" s="337"/>
      <c r="J6668" s="82">
        <v>69</v>
      </c>
      <c r="K6668" s="320">
        <v>3</v>
      </c>
    </row>
    <row r="6669" spans="1:11" x14ac:dyDescent="0.3">
      <c r="A6669" s="341">
        <v>43184.295138831018</v>
      </c>
      <c r="B6669" s="355">
        <v>36189.038999999997</v>
      </c>
      <c r="C6669" s="355">
        <f t="shared" si="112"/>
        <v>0.30399999999644933</v>
      </c>
      <c r="D6669" s="420">
        <f t="shared" si="111"/>
        <v>0.15199999999822467</v>
      </c>
      <c r="H6669" s="337"/>
      <c r="J6669" s="82">
        <v>70</v>
      </c>
      <c r="K6669" s="321">
        <v>4</v>
      </c>
    </row>
    <row r="6670" spans="1:11" x14ac:dyDescent="0.3">
      <c r="A6670" s="341">
        <v>43184.336805497682</v>
      </c>
      <c r="B6670" s="355">
        <v>36189.339999999997</v>
      </c>
      <c r="C6670" s="355">
        <f t="shared" si="112"/>
        <v>0.30099999999947613</v>
      </c>
      <c r="D6670" s="420">
        <f t="shared" si="111"/>
        <v>0.15049999999973807</v>
      </c>
      <c r="H6670" s="337"/>
      <c r="J6670" s="82">
        <v>71</v>
      </c>
      <c r="K6670" s="391">
        <v>1</v>
      </c>
    </row>
    <row r="6671" spans="1:11" x14ac:dyDescent="0.3">
      <c r="A6671" s="341">
        <v>43184.378472164353</v>
      </c>
      <c r="B6671" s="355">
        <v>36189.631999999998</v>
      </c>
      <c r="C6671" s="355">
        <f t="shared" si="112"/>
        <v>0.29200000000128057</v>
      </c>
      <c r="D6671" s="420">
        <f t="shared" si="111"/>
        <v>0.14600000000064028</v>
      </c>
      <c r="H6671" s="337"/>
      <c r="J6671" s="82">
        <v>72</v>
      </c>
      <c r="K6671" s="319">
        <v>2</v>
      </c>
    </row>
    <row r="6672" spans="1:11" x14ac:dyDescent="0.3">
      <c r="A6672" s="341">
        <v>43184.420138831018</v>
      </c>
      <c r="B6672" s="355">
        <v>36189.921000000002</v>
      </c>
      <c r="C6672" s="355">
        <f t="shared" si="112"/>
        <v>0.28900000000430737</v>
      </c>
      <c r="D6672" s="420">
        <f t="shared" si="111"/>
        <v>0.14450000000215368</v>
      </c>
      <c r="H6672" s="337"/>
      <c r="J6672" s="82">
        <v>73</v>
      </c>
      <c r="K6672" s="320">
        <v>3</v>
      </c>
    </row>
    <row r="6673" spans="1:11" x14ac:dyDescent="0.3">
      <c r="A6673" s="341">
        <v>43184.461805497682</v>
      </c>
      <c r="B6673" s="355">
        <v>36190.218999999997</v>
      </c>
      <c r="C6673" s="355">
        <f t="shared" si="112"/>
        <v>0.29799999999522697</v>
      </c>
      <c r="D6673" s="420">
        <f t="shared" si="111"/>
        <v>0.14899999999761349</v>
      </c>
      <c r="H6673" s="337"/>
      <c r="J6673" s="82">
        <v>74</v>
      </c>
      <c r="K6673" s="321">
        <v>4</v>
      </c>
    </row>
    <row r="6674" spans="1:11" x14ac:dyDescent="0.3">
      <c r="A6674" s="341">
        <v>43184.503472164353</v>
      </c>
      <c r="B6674" s="355">
        <v>36190.508000000002</v>
      </c>
      <c r="C6674" s="355">
        <f t="shared" si="112"/>
        <v>0.28900000000430737</v>
      </c>
      <c r="D6674" s="420">
        <f t="shared" si="111"/>
        <v>0.14450000000215368</v>
      </c>
      <c r="H6674" s="337"/>
      <c r="J6674" s="82">
        <v>75</v>
      </c>
      <c r="K6674" s="391">
        <v>1</v>
      </c>
    </row>
    <row r="6675" spans="1:11" x14ac:dyDescent="0.3">
      <c r="A6675" s="341">
        <v>43184.545138831018</v>
      </c>
      <c r="B6675" s="355">
        <v>36190.788999999997</v>
      </c>
      <c r="C6675" s="355">
        <f t="shared" si="112"/>
        <v>0.28099999999540159</v>
      </c>
      <c r="D6675" s="420">
        <f t="shared" si="111"/>
        <v>0.1404999999977008</v>
      </c>
      <c r="H6675" s="337"/>
      <c r="J6675" s="82">
        <v>76</v>
      </c>
      <c r="K6675" s="319">
        <v>2</v>
      </c>
    </row>
    <row r="6676" spans="1:11" x14ac:dyDescent="0.3">
      <c r="A6676" s="341">
        <v>43184.586805497682</v>
      </c>
      <c r="B6676" s="355">
        <v>36191.078999999998</v>
      </c>
      <c r="C6676" s="355">
        <f t="shared" si="112"/>
        <v>0.29000000000087311</v>
      </c>
      <c r="D6676" s="420">
        <f t="shared" si="111"/>
        <v>0.14500000000043656</v>
      </c>
      <c r="H6676" s="337"/>
      <c r="J6676" s="82">
        <v>77</v>
      </c>
      <c r="K6676" s="320">
        <v>3</v>
      </c>
    </row>
    <row r="6677" spans="1:11" x14ac:dyDescent="0.3">
      <c r="A6677" s="341">
        <v>43184.628472164353</v>
      </c>
      <c r="B6677" s="355">
        <v>36191.368000000002</v>
      </c>
      <c r="C6677" s="355">
        <f t="shared" si="112"/>
        <v>0.28900000000430737</v>
      </c>
      <c r="D6677" s="420">
        <f t="shared" si="111"/>
        <v>0.14450000000215368</v>
      </c>
      <c r="H6677" s="337"/>
      <c r="J6677" s="82">
        <v>78</v>
      </c>
      <c r="K6677" s="321">
        <v>4</v>
      </c>
    </row>
    <row r="6678" spans="1:11" x14ac:dyDescent="0.3">
      <c r="A6678" s="341">
        <v>43184.670138831018</v>
      </c>
      <c r="B6678" s="355">
        <v>36191.65</v>
      </c>
      <c r="C6678" s="355">
        <f t="shared" si="112"/>
        <v>0.2819999999992433</v>
      </c>
      <c r="D6678" s="420">
        <f t="shared" si="111"/>
        <v>0.14099999999962165</v>
      </c>
      <c r="H6678" s="337"/>
      <c r="J6678" s="82">
        <v>79</v>
      </c>
      <c r="K6678" s="391">
        <v>1</v>
      </c>
    </row>
    <row r="6679" spans="1:11" x14ac:dyDescent="0.3">
      <c r="A6679" s="341">
        <v>43184.711805497682</v>
      </c>
      <c r="B6679" s="355">
        <v>36191.938000000002</v>
      </c>
      <c r="C6679" s="355">
        <f t="shared" si="112"/>
        <v>0.28800000000046566</v>
      </c>
      <c r="D6679" s="420">
        <f t="shared" si="111"/>
        <v>0.14400000000023283</v>
      </c>
      <c r="H6679" s="337"/>
      <c r="J6679" s="82">
        <v>80</v>
      </c>
      <c r="K6679" s="319">
        <v>2</v>
      </c>
    </row>
    <row r="6680" spans="1:11" x14ac:dyDescent="0.3">
      <c r="A6680" s="341">
        <v>43184.753472164353</v>
      </c>
      <c r="B6680" s="355">
        <v>36192.228999999999</v>
      </c>
      <c r="C6680" s="355">
        <f t="shared" si="112"/>
        <v>0.29099999999743886</v>
      </c>
      <c r="D6680" s="420">
        <f t="shared" si="111"/>
        <v>0.14549999999871943</v>
      </c>
      <c r="H6680" s="337"/>
      <c r="J6680" s="82">
        <v>81</v>
      </c>
      <c r="K6680" s="320">
        <v>3</v>
      </c>
    </row>
    <row r="6681" spans="1:11" x14ac:dyDescent="0.3">
      <c r="A6681" s="341">
        <v>43184.795138831018</v>
      </c>
      <c r="B6681" s="355">
        <v>36192.510999999999</v>
      </c>
      <c r="C6681" s="355">
        <f t="shared" si="112"/>
        <v>0.2819999999992433</v>
      </c>
      <c r="D6681" s="420">
        <f t="shared" si="111"/>
        <v>0.14099999999962165</v>
      </c>
      <c r="H6681" s="337"/>
      <c r="J6681" s="82">
        <v>82</v>
      </c>
      <c r="K6681" s="321">
        <v>4</v>
      </c>
    </row>
    <row r="6682" spans="1:11" x14ac:dyDescent="0.3">
      <c r="A6682" s="341">
        <v>43184.836805497682</v>
      </c>
      <c r="B6682" s="355">
        <v>36192.788999999997</v>
      </c>
      <c r="C6682" s="355">
        <f t="shared" si="112"/>
        <v>0.27799999999842839</v>
      </c>
      <c r="D6682" s="420">
        <f t="shared" si="111"/>
        <v>0.1389999999992142</v>
      </c>
      <c r="H6682" s="337"/>
      <c r="J6682" s="82">
        <v>83</v>
      </c>
      <c r="K6682" s="391">
        <v>1</v>
      </c>
    </row>
    <row r="6683" spans="1:11" x14ac:dyDescent="0.3">
      <c r="A6683" s="341">
        <v>43184.878472164353</v>
      </c>
      <c r="B6683" s="355">
        <v>36193.082000000002</v>
      </c>
      <c r="C6683" s="355">
        <f t="shared" si="112"/>
        <v>0.29300000000512227</v>
      </c>
      <c r="D6683" s="420">
        <f t="shared" si="111"/>
        <v>0.14650000000256114</v>
      </c>
      <c r="H6683" s="337"/>
      <c r="J6683" s="82">
        <v>84</v>
      </c>
      <c r="K6683" s="319">
        <v>2</v>
      </c>
    </row>
    <row r="6684" spans="1:11" x14ac:dyDescent="0.3">
      <c r="A6684" s="341">
        <v>43184.920138831018</v>
      </c>
      <c r="B6684" s="355">
        <v>36193.375</v>
      </c>
      <c r="C6684" s="355">
        <f t="shared" si="112"/>
        <v>0.29299999999784632</v>
      </c>
      <c r="D6684" s="420">
        <f t="shared" si="111"/>
        <v>0.14649999999892316</v>
      </c>
      <c r="H6684" s="337"/>
      <c r="J6684" s="82">
        <v>85</v>
      </c>
      <c r="K6684" s="320">
        <v>3</v>
      </c>
    </row>
    <row r="6685" spans="1:11" x14ac:dyDescent="0.3">
      <c r="A6685" s="369">
        <v>43184.961805497682</v>
      </c>
      <c r="B6685" s="356">
        <v>36193.658000000003</v>
      </c>
      <c r="C6685" s="356">
        <f t="shared" si="112"/>
        <v>0.28300000000308501</v>
      </c>
      <c r="D6685" s="418">
        <f t="shared" si="111"/>
        <v>0.1415000000015425</v>
      </c>
      <c r="E6685" s="336">
        <f>SUM(C6662:C6685)*7.4805194805</f>
        <v>52.191584415495093</v>
      </c>
      <c r="F6685" s="324">
        <f>AVERAGE(D6662:D6685)</f>
        <v>0.14535416666679643</v>
      </c>
      <c r="G6685" s="324">
        <f>_xlfn.STDEV.S(D6662:D6685)</f>
        <v>3.5030395703432794E-3</v>
      </c>
      <c r="H6685" s="343"/>
      <c r="I6685" s="344">
        <f>AVERAGE(D6530:D6685)</f>
        <v>0.14585430463576987</v>
      </c>
      <c r="J6685" s="82">
        <v>86</v>
      </c>
      <c r="K6685" s="321">
        <v>4</v>
      </c>
    </row>
    <row r="6686" spans="1:11" x14ac:dyDescent="0.3">
      <c r="A6686" s="341">
        <v>43185.003472164353</v>
      </c>
      <c r="B6686" s="355">
        <v>36193.944000000003</v>
      </c>
      <c r="C6686" s="355">
        <f t="shared" si="112"/>
        <v>0.28600000000005821</v>
      </c>
      <c r="D6686" s="420">
        <f t="shared" si="111"/>
        <v>0.1430000000000291</v>
      </c>
      <c r="H6686" s="337"/>
      <c r="J6686" s="82">
        <v>87</v>
      </c>
      <c r="K6686" s="391">
        <v>1</v>
      </c>
    </row>
    <row r="6687" spans="1:11" x14ac:dyDescent="0.3">
      <c r="A6687" s="341">
        <v>43185.045138831018</v>
      </c>
      <c r="B6687" s="355">
        <v>36194.241000000002</v>
      </c>
      <c r="C6687" s="355">
        <f t="shared" si="112"/>
        <v>0.29699999999866122</v>
      </c>
      <c r="D6687" s="420">
        <f t="shared" si="111"/>
        <v>0.14849999999933061</v>
      </c>
      <c r="H6687" s="337"/>
      <c r="J6687" s="82">
        <v>88</v>
      </c>
      <c r="K6687" s="319">
        <v>2</v>
      </c>
    </row>
    <row r="6688" spans="1:11" x14ac:dyDescent="0.3">
      <c r="A6688" s="341">
        <v>43185.086805497682</v>
      </c>
      <c r="B6688" s="355">
        <v>36194.53</v>
      </c>
      <c r="C6688" s="355">
        <f t="shared" si="112"/>
        <v>0.28899999999703141</v>
      </c>
      <c r="D6688" s="420">
        <f t="shared" si="111"/>
        <v>0.1444999999985157</v>
      </c>
      <c r="H6688" s="337"/>
      <c r="J6688" s="82">
        <v>89</v>
      </c>
      <c r="K6688" s="320">
        <v>3</v>
      </c>
    </row>
    <row r="6689" spans="1:12" x14ac:dyDescent="0.3">
      <c r="A6689" s="341">
        <v>43185.128472164353</v>
      </c>
      <c r="B6689" s="355">
        <v>36194.819000000003</v>
      </c>
      <c r="C6689" s="355">
        <f t="shared" si="112"/>
        <v>0.28900000000430737</v>
      </c>
      <c r="D6689" s="420">
        <f t="shared" si="111"/>
        <v>0.14450000000215368</v>
      </c>
      <c r="H6689" s="337"/>
      <c r="J6689" s="82">
        <v>90</v>
      </c>
      <c r="K6689" s="321">
        <v>4</v>
      </c>
    </row>
    <row r="6690" spans="1:12" x14ac:dyDescent="0.3">
      <c r="A6690" s="341">
        <v>43185.170138831018</v>
      </c>
      <c r="B6690" s="355">
        <v>36195.122000000003</v>
      </c>
      <c r="C6690" s="355">
        <f t="shared" si="112"/>
        <v>0.30299999999988358</v>
      </c>
      <c r="D6690" s="420">
        <f t="shared" si="111"/>
        <v>0.15149999999994179</v>
      </c>
      <c r="H6690" s="337"/>
      <c r="J6690" s="82">
        <v>91</v>
      </c>
      <c r="K6690" s="391">
        <v>1</v>
      </c>
    </row>
    <row r="6691" spans="1:12" x14ac:dyDescent="0.3">
      <c r="A6691" s="341">
        <v>43185.211805497682</v>
      </c>
      <c r="B6691" s="355">
        <v>36195.425999999999</v>
      </c>
      <c r="C6691" s="355">
        <f t="shared" si="112"/>
        <v>0.30399999999644933</v>
      </c>
      <c r="D6691" s="420">
        <f t="shared" si="111"/>
        <v>0.15199999999822467</v>
      </c>
      <c r="H6691" s="337"/>
      <c r="J6691" s="82">
        <v>92</v>
      </c>
      <c r="K6691" s="319">
        <v>2</v>
      </c>
    </row>
    <row r="6692" spans="1:12" x14ac:dyDescent="0.3">
      <c r="A6692" s="341">
        <v>43185.253472164353</v>
      </c>
      <c r="B6692" s="355">
        <v>36195.712</v>
      </c>
      <c r="C6692" s="355">
        <f t="shared" si="112"/>
        <v>0.28600000000005821</v>
      </c>
      <c r="D6692" s="420">
        <f t="shared" si="111"/>
        <v>0.1430000000000291</v>
      </c>
      <c r="H6692" s="337"/>
      <c r="J6692" s="82">
        <v>93</v>
      </c>
      <c r="K6692" s="320">
        <v>3</v>
      </c>
    </row>
    <row r="6693" spans="1:12" x14ac:dyDescent="0.3">
      <c r="A6693" s="341">
        <v>43185.295138831018</v>
      </c>
      <c r="B6693" s="355">
        <v>36196.010999999999</v>
      </c>
      <c r="C6693" s="355">
        <f t="shared" si="112"/>
        <v>0.29899999999906868</v>
      </c>
      <c r="D6693" s="420">
        <f t="shared" si="111"/>
        <v>0.14949999999953434</v>
      </c>
      <c r="H6693" s="337"/>
      <c r="J6693" s="82">
        <v>94</v>
      </c>
      <c r="K6693" s="321">
        <v>4</v>
      </c>
    </row>
    <row r="6694" spans="1:12" x14ac:dyDescent="0.3">
      <c r="A6694" s="341">
        <v>43185.336805497682</v>
      </c>
      <c r="B6694" s="355">
        <v>36196.313999999998</v>
      </c>
      <c r="C6694" s="355">
        <f t="shared" si="112"/>
        <v>0.30299999999988358</v>
      </c>
      <c r="D6694" s="420">
        <f t="shared" si="111"/>
        <v>0.15149999999994179</v>
      </c>
      <c r="H6694" s="337"/>
      <c r="J6694" s="82">
        <v>95</v>
      </c>
      <c r="K6694" s="391">
        <v>1</v>
      </c>
    </row>
    <row r="6695" spans="1:12" x14ac:dyDescent="0.3">
      <c r="A6695" s="341">
        <v>43185.378472164353</v>
      </c>
      <c r="B6695" s="355">
        <v>36196.610999999997</v>
      </c>
      <c r="C6695" s="355">
        <f t="shared" si="112"/>
        <v>0.29699999999866122</v>
      </c>
      <c r="D6695" s="420">
        <f t="shared" si="111"/>
        <v>0.14849999999933061</v>
      </c>
      <c r="H6695" s="337"/>
      <c r="J6695" s="82">
        <v>96</v>
      </c>
      <c r="K6695" s="319">
        <v>2</v>
      </c>
    </row>
    <row r="6696" spans="1:12" x14ac:dyDescent="0.3">
      <c r="A6696" s="341">
        <v>43185.420138831018</v>
      </c>
      <c r="B6696" s="355">
        <v>36196.898000000001</v>
      </c>
      <c r="C6696" s="355">
        <f t="shared" si="112"/>
        <v>0.28700000000389991</v>
      </c>
      <c r="D6696" s="420">
        <f t="shared" si="111"/>
        <v>0.14350000000194996</v>
      </c>
      <c r="H6696" s="337"/>
      <c r="J6696" s="82">
        <v>97</v>
      </c>
      <c r="K6696" s="320">
        <v>3</v>
      </c>
    </row>
    <row r="6697" spans="1:12" x14ac:dyDescent="0.3">
      <c r="A6697" s="341">
        <v>43185.461805497682</v>
      </c>
      <c r="B6697" s="355">
        <v>36197.197999999997</v>
      </c>
      <c r="C6697" s="355">
        <f t="shared" si="112"/>
        <v>0.29999999999563443</v>
      </c>
      <c r="D6697" s="420">
        <f t="shared" si="111"/>
        <v>0.14999999999781721</v>
      </c>
      <c r="H6697" s="337"/>
      <c r="J6697" s="82">
        <v>98</v>
      </c>
      <c r="K6697" s="321">
        <v>4</v>
      </c>
    </row>
    <row r="6698" spans="1:12" x14ac:dyDescent="0.3">
      <c r="A6698" s="341">
        <v>43185.503472164353</v>
      </c>
      <c r="B6698" s="355">
        <v>36197.49</v>
      </c>
      <c r="C6698" s="355">
        <f t="shared" si="112"/>
        <v>0.29200000000128057</v>
      </c>
      <c r="D6698" s="420">
        <f t="shared" si="111"/>
        <v>0.14600000000064028</v>
      </c>
      <c r="H6698" s="337"/>
      <c r="J6698" s="82">
        <v>99</v>
      </c>
      <c r="K6698" s="391">
        <v>1</v>
      </c>
    </row>
    <row r="6699" spans="1:12" x14ac:dyDescent="0.3">
      <c r="A6699" s="341">
        <v>43185.52847222222</v>
      </c>
      <c r="B6699" s="318">
        <v>36197.49</v>
      </c>
      <c r="C6699" s="355">
        <f t="shared" si="112"/>
        <v>0</v>
      </c>
      <c r="D6699" s="414"/>
      <c r="H6699" s="332"/>
      <c r="J6699" s="82">
        <v>1</v>
      </c>
      <c r="L6699" s="345" t="s">
        <v>313</v>
      </c>
    </row>
    <row r="6700" spans="1:12" x14ac:dyDescent="0.3">
      <c r="A6700" s="341">
        <v>43185.570138888892</v>
      </c>
      <c r="B6700" s="318">
        <v>36197.779000000002</v>
      </c>
      <c r="C6700" s="355">
        <f t="shared" si="112"/>
        <v>0.28900000000430737</v>
      </c>
      <c r="D6700" s="420">
        <f t="shared" si="111"/>
        <v>0.14450000000215368</v>
      </c>
      <c r="H6700" s="337"/>
      <c r="J6700" s="82">
        <v>2</v>
      </c>
      <c r="K6700" s="319">
        <v>2</v>
      </c>
    </row>
    <row r="6701" spans="1:12" x14ac:dyDescent="0.3">
      <c r="A6701" s="341">
        <v>43185.611805555556</v>
      </c>
      <c r="B6701" s="318">
        <v>36198.080999999998</v>
      </c>
      <c r="C6701" s="355">
        <f t="shared" si="112"/>
        <v>0.30199999999604188</v>
      </c>
      <c r="D6701" s="420">
        <f t="shared" si="111"/>
        <v>0.15099999999802094</v>
      </c>
      <c r="H6701" s="337"/>
      <c r="J6701" s="82">
        <v>3</v>
      </c>
      <c r="K6701" s="320">
        <v>3</v>
      </c>
    </row>
    <row r="6702" spans="1:12" x14ac:dyDescent="0.3">
      <c r="A6702" s="341">
        <v>43185.65347222222</v>
      </c>
      <c r="B6702" s="318">
        <v>36198.377999999997</v>
      </c>
      <c r="C6702" s="355">
        <f t="shared" si="112"/>
        <v>0.29699999999866122</v>
      </c>
      <c r="D6702" s="420">
        <f t="shared" si="111"/>
        <v>0.14849999999933061</v>
      </c>
      <c r="H6702" s="337"/>
      <c r="J6702" s="82">
        <v>4</v>
      </c>
      <c r="K6702" s="321">
        <v>4</v>
      </c>
    </row>
    <row r="6703" spans="1:12" x14ac:dyDescent="0.3">
      <c r="A6703" s="341">
        <v>43185.695138888892</v>
      </c>
      <c r="B6703" s="318">
        <v>36198.667000000001</v>
      </c>
      <c r="C6703" s="355">
        <f t="shared" si="112"/>
        <v>0.28900000000430737</v>
      </c>
      <c r="D6703" s="420">
        <f t="shared" si="111"/>
        <v>0.14450000000215368</v>
      </c>
      <c r="H6703" s="337"/>
      <c r="J6703" s="82">
        <v>5</v>
      </c>
      <c r="K6703" s="391">
        <v>1</v>
      </c>
    </row>
    <row r="6704" spans="1:12" x14ac:dyDescent="0.3">
      <c r="A6704" s="341">
        <v>43185.736805555556</v>
      </c>
      <c r="B6704" s="318">
        <v>36198.959000000003</v>
      </c>
      <c r="C6704" s="355">
        <f t="shared" si="112"/>
        <v>0.29200000000128057</v>
      </c>
      <c r="D6704" s="420">
        <f t="shared" si="111"/>
        <v>0.14600000000064028</v>
      </c>
      <c r="H6704" s="337"/>
      <c r="J6704" s="82">
        <v>6</v>
      </c>
      <c r="K6704" s="319">
        <v>2</v>
      </c>
    </row>
    <row r="6705" spans="1:11" x14ac:dyDescent="0.3">
      <c r="A6705" s="341">
        <v>43185.77847222222</v>
      </c>
      <c r="B6705" s="318">
        <v>36199.258999999998</v>
      </c>
      <c r="C6705" s="355">
        <f t="shared" si="112"/>
        <v>0.29999999999563443</v>
      </c>
      <c r="D6705" s="420">
        <f t="shared" si="111"/>
        <v>0.14999999999781721</v>
      </c>
      <c r="H6705" s="337"/>
      <c r="J6705" s="82">
        <v>7</v>
      </c>
      <c r="K6705" s="320">
        <v>3</v>
      </c>
    </row>
    <row r="6706" spans="1:11" x14ac:dyDescent="0.3">
      <c r="A6706" s="341">
        <v>43185.820138888892</v>
      </c>
      <c r="B6706" s="318">
        <v>36199.550999999999</v>
      </c>
      <c r="C6706" s="355">
        <f t="shared" si="112"/>
        <v>0.29200000000128057</v>
      </c>
      <c r="D6706" s="420">
        <f t="shared" si="111"/>
        <v>0.14600000000064028</v>
      </c>
      <c r="H6706" s="337"/>
      <c r="J6706" s="82">
        <v>8</v>
      </c>
      <c r="K6706" s="321">
        <v>4</v>
      </c>
    </row>
    <row r="6707" spans="1:11" x14ac:dyDescent="0.3">
      <c r="A6707" s="341">
        <v>43185.861805555556</v>
      </c>
      <c r="B6707" s="318">
        <v>36199.834000000003</v>
      </c>
      <c r="C6707" s="355">
        <f t="shared" si="112"/>
        <v>0.28300000000308501</v>
      </c>
      <c r="D6707" s="420">
        <f t="shared" si="111"/>
        <v>0.1415000000015425</v>
      </c>
      <c r="H6707" s="337"/>
      <c r="J6707" s="82">
        <v>9</v>
      </c>
      <c r="K6707" s="391">
        <v>1</v>
      </c>
    </row>
    <row r="6708" spans="1:11" x14ac:dyDescent="0.3">
      <c r="A6708" s="341">
        <v>43185.90347222222</v>
      </c>
      <c r="B6708" s="318">
        <v>36200.129000000001</v>
      </c>
      <c r="C6708" s="355">
        <f t="shared" si="112"/>
        <v>0.29499999999825377</v>
      </c>
      <c r="D6708" s="420">
        <f t="shared" si="111"/>
        <v>0.14749999999912689</v>
      </c>
      <c r="H6708" s="337"/>
      <c r="J6708" s="82">
        <v>10</v>
      </c>
      <c r="K6708" s="319">
        <v>2</v>
      </c>
    </row>
    <row r="6709" spans="1:11" x14ac:dyDescent="0.3">
      <c r="A6709" s="341">
        <v>43185.945138888892</v>
      </c>
      <c r="B6709" s="318">
        <v>36200.417000000001</v>
      </c>
      <c r="C6709" s="355">
        <f t="shared" si="112"/>
        <v>0.28800000000046566</v>
      </c>
      <c r="D6709" s="420">
        <f t="shared" si="111"/>
        <v>0.14400000000023283</v>
      </c>
      <c r="H6709" s="337"/>
      <c r="J6709" s="82">
        <v>11</v>
      </c>
      <c r="K6709" s="320">
        <v>3</v>
      </c>
    </row>
    <row r="6710" spans="1:11" x14ac:dyDescent="0.3">
      <c r="A6710" s="341">
        <v>43185.986805555556</v>
      </c>
      <c r="B6710" s="318">
        <v>36200.697999999997</v>
      </c>
      <c r="C6710" s="355">
        <f t="shared" si="112"/>
        <v>0.28099999999540159</v>
      </c>
      <c r="D6710" s="420">
        <f t="shared" si="111"/>
        <v>0.1404999999977008</v>
      </c>
      <c r="E6710" s="336">
        <f>SUM(C6686:C6710)*7.4805194805</f>
        <v>52.662857142672102</v>
      </c>
      <c r="F6710" s="324">
        <f>AVERAGE(D6686:D6710)</f>
        <v>0.14666666666653327</v>
      </c>
      <c r="G6710" s="324">
        <f>_xlfn.STDEV.S(D6686:D6710)</f>
        <v>3.3868886146806621E-3</v>
      </c>
      <c r="H6710" s="337"/>
      <c r="J6710" s="82">
        <v>12</v>
      </c>
      <c r="K6710" s="321">
        <v>4</v>
      </c>
    </row>
    <row r="6711" spans="1:11" x14ac:dyDescent="0.3">
      <c r="A6711" s="341">
        <v>43186.02847222222</v>
      </c>
      <c r="B6711" s="318">
        <v>36200.989000000001</v>
      </c>
      <c r="C6711" s="355">
        <f t="shared" si="112"/>
        <v>0.29100000000471482</v>
      </c>
      <c r="D6711" s="420">
        <f t="shared" si="111"/>
        <v>0.14550000000235741</v>
      </c>
      <c r="H6711" s="337"/>
      <c r="J6711" s="82">
        <v>13</v>
      </c>
      <c r="K6711" s="391">
        <v>1</v>
      </c>
    </row>
    <row r="6712" spans="1:11" x14ac:dyDescent="0.3">
      <c r="A6712" s="341">
        <v>43186.070138888892</v>
      </c>
      <c r="B6712" s="318">
        <v>36201.288</v>
      </c>
      <c r="C6712" s="355">
        <f t="shared" si="112"/>
        <v>0.29899999999906868</v>
      </c>
      <c r="D6712" s="420">
        <f t="shared" si="111"/>
        <v>0.14949999999953434</v>
      </c>
      <c r="H6712" s="337"/>
      <c r="J6712" s="82">
        <v>14</v>
      </c>
      <c r="K6712" s="319">
        <v>2</v>
      </c>
    </row>
    <row r="6713" spans="1:11" x14ac:dyDescent="0.3">
      <c r="A6713" s="341">
        <v>43186.111805555556</v>
      </c>
      <c r="B6713" s="318">
        <v>36201.574000000001</v>
      </c>
      <c r="C6713" s="355">
        <f t="shared" si="112"/>
        <v>0.28600000000005821</v>
      </c>
      <c r="D6713" s="420">
        <f t="shared" si="111"/>
        <v>0.1430000000000291</v>
      </c>
      <c r="H6713" s="337"/>
      <c r="J6713" s="82">
        <v>15</v>
      </c>
      <c r="K6713" s="320">
        <v>3</v>
      </c>
    </row>
    <row r="6714" spans="1:11" x14ac:dyDescent="0.3">
      <c r="A6714" s="341">
        <v>43186.15347222222</v>
      </c>
      <c r="B6714" s="318">
        <v>36201.86</v>
      </c>
      <c r="C6714" s="355">
        <f t="shared" si="112"/>
        <v>0.28600000000005821</v>
      </c>
      <c r="D6714" s="420">
        <f t="shared" si="111"/>
        <v>0.1430000000000291</v>
      </c>
      <c r="H6714" s="337"/>
      <c r="J6714" s="82">
        <v>16</v>
      </c>
      <c r="K6714" s="321">
        <v>4</v>
      </c>
    </row>
    <row r="6715" spans="1:11" x14ac:dyDescent="0.3">
      <c r="A6715" s="341">
        <v>43186.195138888892</v>
      </c>
      <c r="B6715" s="318">
        <v>36202.161999999997</v>
      </c>
      <c r="C6715" s="355">
        <f t="shared" si="112"/>
        <v>0.30199999999604188</v>
      </c>
      <c r="D6715" s="420">
        <f t="shared" si="111"/>
        <v>0.15099999999802094</v>
      </c>
      <c r="H6715" s="337"/>
      <c r="J6715" s="82">
        <v>17</v>
      </c>
      <c r="K6715" s="391">
        <v>1</v>
      </c>
    </row>
    <row r="6716" spans="1:11" x14ac:dyDescent="0.3">
      <c r="A6716" s="341">
        <v>43186.236805555556</v>
      </c>
      <c r="B6716" s="318">
        <v>36202.468000000001</v>
      </c>
      <c r="C6716" s="355">
        <f t="shared" si="112"/>
        <v>0.30600000000413274</v>
      </c>
      <c r="D6716" s="420">
        <f t="shared" si="111"/>
        <v>0.15300000000206637</v>
      </c>
      <c r="H6716" s="337"/>
      <c r="J6716" s="82">
        <v>18</v>
      </c>
      <c r="K6716" s="319">
        <v>2</v>
      </c>
    </row>
    <row r="6717" spans="1:11" x14ac:dyDescent="0.3">
      <c r="A6717" s="341">
        <v>43186.27847222222</v>
      </c>
      <c r="B6717" s="318">
        <v>36202.760999999999</v>
      </c>
      <c r="C6717" s="355">
        <f t="shared" si="112"/>
        <v>0.29299999999784632</v>
      </c>
      <c r="D6717" s="420">
        <f t="shared" si="111"/>
        <v>0.14649999999892316</v>
      </c>
      <c r="H6717" s="337"/>
      <c r="J6717" s="82">
        <v>19</v>
      </c>
      <c r="K6717" s="320">
        <v>3</v>
      </c>
    </row>
    <row r="6718" spans="1:11" x14ac:dyDescent="0.3">
      <c r="A6718" s="341">
        <v>43186.320138888892</v>
      </c>
      <c r="B6718" s="318">
        <v>36203.067000000003</v>
      </c>
      <c r="C6718" s="355">
        <f t="shared" si="112"/>
        <v>0.30600000000413274</v>
      </c>
      <c r="D6718" s="420">
        <f t="shared" si="111"/>
        <v>0.15300000000206637</v>
      </c>
      <c r="H6718" s="337"/>
      <c r="J6718" s="82">
        <v>20</v>
      </c>
      <c r="K6718" s="321">
        <v>4</v>
      </c>
    </row>
    <row r="6719" spans="1:11" x14ac:dyDescent="0.3">
      <c r="A6719" s="341">
        <v>43186.361805555556</v>
      </c>
      <c r="B6719" s="318">
        <v>36203.368000000002</v>
      </c>
      <c r="C6719" s="355">
        <f t="shared" si="112"/>
        <v>0.30099999999947613</v>
      </c>
      <c r="D6719" s="420">
        <f t="shared" si="111"/>
        <v>0.15049999999973807</v>
      </c>
      <c r="H6719" s="337"/>
      <c r="J6719" s="82">
        <v>21</v>
      </c>
      <c r="K6719" s="391">
        <v>1</v>
      </c>
    </row>
    <row r="6720" spans="1:11" x14ac:dyDescent="0.3">
      <c r="A6720" s="341">
        <v>43186.40347222222</v>
      </c>
      <c r="B6720" s="318">
        <v>36203.659</v>
      </c>
      <c r="C6720" s="355">
        <f t="shared" si="112"/>
        <v>0.29099999999743886</v>
      </c>
      <c r="D6720" s="420">
        <f t="shared" si="111"/>
        <v>0.14549999999871943</v>
      </c>
      <c r="H6720" s="337"/>
      <c r="J6720" s="82">
        <v>22</v>
      </c>
      <c r="K6720" s="319">
        <v>2</v>
      </c>
    </row>
    <row r="6721" spans="1:11" x14ac:dyDescent="0.3">
      <c r="A6721" s="341">
        <v>43186.445138888892</v>
      </c>
      <c r="B6721" s="318">
        <v>36203.959000000003</v>
      </c>
      <c r="C6721" s="355">
        <f t="shared" si="112"/>
        <v>0.30000000000291038</v>
      </c>
      <c r="D6721" s="420">
        <f t="shared" si="111"/>
        <v>0.15000000000145519</v>
      </c>
      <c r="H6721" s="337"/>
      <c r="J6721" s="82">
        <v>23</v>
      </c>
      <c r="K6721" s="320">
        <v>3</v>
      </c>
    </row>
    <row r="6722" spans="1:11" x14ac:dyDescent="0.3">
      <c r="A6722" s="341">
        <v>43186.486805555556</v>
      </c>
      <c r="B6722" s="318">
        <v>36204.260999999999</v>
      </c>
      <c r="C6722" s="355">
        <f t="shared" si="112"/>
        <v>0.30199999999604188</v>
      </c>
      <c r="D6722" s="420">
        <f t="shared" si="111"/>
        <v>0.15099999999802094</v>
      </c>
      <c r="H6722" s="337"/>
      <c r="J6722" s="82">
        <v>24</v>
      </c>
      <c r="K6722" s="321">
        <v>4</v>
      </c>
    </row>
    <row r="6723" spans="1:11" x14ac:dyDescent="0.3">
      <c r="A6723" s="341">
        <v>43186.52847222222</v>
      </c>
      <c r="B6723" s="318">
        <v>36204.559000000001</v>
      </c>
      <c r="C6723" s="355">
        <f t="shared" si="112"/>
        <v>0.29800000000250293</v>
      </c>
      <c r="D6723" s="420">
        <f t="shared" si="111"/>
        <v>0.14900000000125146</v>
      </c>
      <c r="H6723" s="337"/>
      <c r="J6723" s="82">
        <v>25</v>
      </c>
      <c r="K6723" s="391">
        <v>1</v>
      </c>
    </row>
    <row r="6724" spans="1:11" x14ac:dyDescent="0.3">
      <c r="A6724" s="341">
        <v>43186.570138888892</v>
      </c>
      <c r="B6724" s="318">
        <v>36204.85</v>
      </c>
      <c r="C6724" s="355">
        <f t="shared" si="112"/>
        <v>0.29099999999743886</v>
      </c>
      <c r="D6724" s="420">
        <f t="shared" si="111"/>
        <v>0.14549999999871943</v>
      </c>
      <c r="H6724" s="337"/>
      <c r="J6724" s="82">
        <v>26</v>
      </c>
      <c r="K6724" s="319">
        <v>2</v>
      </c>
    </row>
    <row r="6725" spans="1:11" x14ac:dyDescent="0.3">
      <c r="A6725" s="341">
        <v>43186.611805555556</v>
      </c>
      <c r="B6725" s="318">
        <v>36205.152999999998</v>
      </c>
      <c r="C6725" s="355">
        <f t="shared" si="112"/>
        <v>0.30299999999988358</v>
      </c>
      <c r="D6725" s="420">
        <f t="shared" si="111"/>
        <v>0.15149999999994179</v>
      </c>
      <c r="H6725" s="337"/>
      <c r="J6725" s="82">
        <v>27</v>
      </c>
      <c r="K6725" s="320">
        <v>3</v>
      </c>
    </row>
    <row r="6726" spans="1:11" x14ac:dyDescent="0.3">
      <c r="A6726" s="341">
        <v>43186.65347222222</v>
      </c>
      <c r="B6726" s="318">
        <v>36205.451000000001</v>
      </c>
      <c r="C6726" s="355">
        <f t="shared" si="112"/>
        <v>0.29800000000250293</v>
      </c>
      <c r="D6726" s="420">
        <f t="shared" si="111"/>
        <v>0.14900000000125146</v>
      </c>
      <c r="H6726" s="337"/>
      <c r="J6726" s="82">
        <v>28</v>
      </c>
      <c r="K6726" s="321">
        <v>4</v>
      </c>
    </row>
    <row r="6727" spans="1:11" x14ac:dyDescent="0.3">
      <c r="A6727" s="341">
        <v>43186.695138888892</v>
      </c>
      <c r="B6727" s="318">
        <v>36205.74</v>
      </c>
      <c r="C6727" s="355">
        <f t="shared" si="112"/>
        <v>0.28899999999703141</v>
      </c>
      <c r="D6727" s="420">
        <f t="shared" si="111"/>
        <v>0.1444999999985157</v>
      </c>
      <c r="H6727" s="337"/>
      <c r="J6727" s="82">
        <v>29</v>
      </c>
      <c r="K6727" s="391">
        <v>1</v>
      </c>
    </row>
    <row r="6728" spans="1:11" x14ac:dyDescent="0.3">
      <c r="A6728" s="341">
        <v>43186.736805555556</v>
      </c>
      <c r="B6728" s="318">
        <v>36206.042000000001</v>
      </c>
      <c r="C6728" s="355">
        <f t="shared" si="112"/>
        <v>0.30200000000331784</v>
      </c>
      <c r="D6728" s="420">
        <f t="shared" si="111"/>
        <v>0.15100000000165892</v>
      </c>
      <c r="H6728" s="337"/>
      <c r="J6728" s="82">
        <v>30</v>
      </c>
      <c r="K6728" s="319">
        <v>2</v>
      </c>
    </row>
    <row r="6729" spans="1:11" x14ac:dyDescent="0.3">
      <c r="A6729" s="341">
        <v>43186.77847222222</v>
      </c>
      <c r="B6729" s="318">
        <v>36206.341</v>
      </c>
      <c r="C6729" s="355">
        <f t="shared" si="112"/>
        <v>0.29899999999906868</v>
      </c>
      <c r="D6729" s="420">
        <f t="shared" si="111"/>
        <v>0.14949999999953434</v>
      </c>
      <c r="H6729" s="337"/>
      <c r="J6729" s="82">
        <v>31</v>
      </c>
      <c r="K6729" s="320">
        <v>3</v>
      </c>
    </row>
    <row r="6730" spans="1:11" x14ac:dyDescent="0.3">
      <c r="A6730" s="341">
        <v>43186.820138888892</v>
      </c>
      <c r="B6730" s="318">
        <v>36206.629999999997</v>
      </c>
      <c r="C6730" s="355">
        <f t="shared" si="112"/>
        <v>0.28899999999703141</v>
      </c>
      <c r="D6730" s="420">
        <f t="shared" si="111"/>
        <v>0.1444999999985157</v>
      </c>
      <c r="H6730" s="337"/>
      <c r="J6730" s="82">
        <v>32</v>
      </c>
      <c r="K6730" s="321">
        <v>4</v>
      </c>
    </row>
    <row r="6731" spans="1:11" x14ac:dyDescent="0.3">
      <c r="A6731" s="341">
        <v>43186.861805555556</v>
      </c>
      <c r="B6731" s="318">
        <v>36206.921999999999</v>
      </c>
      <c r="C6731" s="355">
        <f t="shared" si="112"/>
        <v>0.29200000000128057</v>
      </c>
      <c r="D6731" s="420">
        <f t="shared" si="111"/>
        <v>0.14600000000064028</v>
      </c>
      <c r="H6731" s="337"/>
      <c r="J6731" s="82">
        <v>33</v>
      </c>
      <c r="K6731" s="391">
        <v>1</v>
      </c>
    </row>
    <row r="6732" spans="1:11" x14ac:dyDescent="0.3">
      <c r="A6732" s="341">
        <v>43186.90347222222</v>
      </c>
      <c r="B6732" s="318">
        <v>36207.222999999998</v>
      </c>
      <c r="C6732" s="355">
        <f t="shared" si="112"/>
        <v>0.30099999999947613</v>
      </c>
      <c r="D6732" s="420">
        <f t="shared" si="111"/>
        <v>0.15049999999973807</v>
      </c>
      <c r="H6732" s="337"/>
      <c r="J6732" s="82">
        <v>34</v>
      </c>
      <c r="K6732" s="319">
        <v>2</v>
      </c>
    </row>
    <row r="6733" spans="1:11" x14ac:dyDescent="0.3">
      <c r="A6733" s="341">
        <v>43186.945138888892</v>
      </c>
      <c r="B6733" s="318">
        <v>36207.517999999996</v>
      </c>
      <c r="C6733" s="355">
        <f t="shared" si="112"/>
        <v>0.29499999999825377</v>
      </c>
      <c r="D6733" s="420">
        <f t="shared" si="111"/>
        <v>0.14749999999912689</v>
      </c>
      <c r="H6733" s="337"/>
      <c r="J6733" s="82">
        <v>35</v>
      </c>
      <c r="K6733" s="320">
        <v>3</v>
      </c>
    </row>
    <row r="6734" spans="1:11" x14ac:dyDescent="0.3">
      <c r="A6734" s="341">
        <v>43186.986805555556</v>
      </c>
      <c r="B6734" s="318">
        <v>36207.802000000003</v>
      </c>
      <c r="C6734" s="355">
        <f t="shared" si="112"/>
        <v>0.28400000000692671</v>
      </c>
      <c r="D6734" s="420">
        <f t="shared" si="111"/>
        <v>0.14200000000346336</v>
      </c>
      <c r="E6734" s="336">
        <f>SUM(C6711:C6734)*7.4805194805</f>
        <v>53.141610389521638</v>
      </c>
      <c r="F6734" s="324">
        <f>AVERAGE(D6711:D6734)</f>
        <v>0.14800000000013824</v>
      </c>
      <c r="G6734" s="324">
        <f>_xlfn.STDEV.S(D6711:D6734)</f>
        <v>3.2836882763516749E-3</v>
      </c>
      <c r="H6734" s="337"/>
      <c r="J6734" s="82">
        <v>36</v>
      </c>
      <c r="K6734" s="321">
        <v>4</v>
      </c>
    </row>
    <row r="6735" spans="1:11" x14ac:dyDescent="0.3">
      <c r="A6735" s="341">
        <v>43187.02847222222</v>
      </c>
      <c r="B6735" s="318">
        <v>36208.101000000002</v>
      </c>
      <c r="C6735" s="355">
        <f t="shared" si="112"/>
        <v>0.29899999999906868</v>
      </c>
      <c r="D6735" s="420">
        <f t="shared" si="111"/>
        <v>0.14949999999953434</v>
      </c>
      <c r="H6735" s="337"/>
      <c r="J6735" s="82">
        <v>37</v>
      </c>
      <c r="K6735" s="391">
        <v>1</v>
      </c>
    </row>
    <row r="6736" spans="1:11" x14ac:dyDescent="0.3">
      <c r="A6736" s="341">
        <v>43187.070138888892</v>
      </c>
      <c r="B6736" s="318">
        <v>36208.400000000001</v>
      </c>
      <c r="C6736" s="355">
        <f t="shared" si="112"/>
        <v>0.29899999999906868</v>
      </c>
      <c r="D6736" s="420">
        <f t="shared" si="111"/>
        <v>0.14949999999953434</v>
      </c>
      <c r="H6736" s="337"/>
      <c r="J6736" s="82">
        <v>38</v>
      </c>
      <c r="K6736" s="319">
        <v>2</v>
      </c>
    </row>
    <row r="6737" spans="1:11" x14ac:dyDescent="0.3">
      <c r="A6737" s="341">
        <v>43187.111805555556</v>
      </c>
      <c r="B6737" s="318">
        <v>36208.695</v>
      </c>
      <c r="C6737" s="355">
        <f t="shared" si="112"/>
        <v>0.29499999999825377</v>
      </c>
      <c r="D6737" s="420">
        <f t="shared" si="111"/>
        <v>0.14749999999912689</v>
      </c>
      <c r="H6737" s="337"/>
      <c r="J6737" s="82">
        <v>39</v>
      </c>
      <c r="K6737" s="320">
        <v>3</v>
      </c>
    </row>
    <row r="6738" spans="1:11" x14ac:dyDescent="0.3">
      <c r="A6738" s="341">
        <v>43187.15347222222</v>
      </c>
      <c r="B6738" s="318">
        <v>36208.997000000003</v>
      </c>
      <c r="C6738" s="355">
        <f t="shared" si="112"/>
        <v>0.30200000000331784</v>
      </c>
      <c r="D6738" s="420">
        <f t="shared" si="111"/>
        <v>0.15100000000165892</v>
      </c>
      <c r="H6738" s="337"/>
      <c r="J6738" s="82">
        <v>40</v>
      </c>
      <c r="K6738" s="321">
        <v>4</v>
      </c>
    </row>
    <row r="6739" spans="1:11" x14ac:dyDescent="0.3">
      <c r="A6739" s="341">
        <v>43187.195138888892</v>
      </c>
      <c r="B6739" s="318">
        <v>36209.300000000003</v>
      </c>
      <c r="C6739" s="355">
        <f t="shared" si="112"/>
        <v>0.30299999999988358</v>
      </c>
      <c r="D6739" s="420">
        <f t="shared" si="111"/>
        <v>0.15149999999994179</v>
      </c>
      <c r="H6739" s="337"/>
      <c r="J6739" s="82">
        <v>41</v>
      </c>
      <c r="K6739" s="391">
        <v>1</v>
      </c>
    </row>
    <row r="6740" spans="1:11" x14ac:dyDescent="0.3">
      <c r="A6740" s="341">
        <v>43187.236805555556</v>
      </c>
      <c r="B6740" s="318">
        <v>36209.597999999998</v>
      </c>
      <c r="C6740" s="355">
        <f t="shared" si="112"/>
        <v>0.29799999999522697</v>
      </c>
      <c r="D6740" s="420">
        <f t="shared" si="111"/>
        <v>0.14899999999761349</v>
      </c>
      <c r="H6740" s="337"/>
      <c r="J6740" s="82">
        <v>42</v>
      </c>
      <c r="K6740" s="319">
        <v>2</v>
      </c>
    </row>
    <row r="6741" spans="1:11" x14ac:dyDescent="0.3">
      <c r="A6741" s="341">
        <v>43187.27847222222</v>
      </c>
      <c r="B6741" s="318">
        <v>36209.891000000003</v>
      </c>
      <c r="C6741" s="355">
        <f t="shared" si="112"/>
        <v>0.29300000000512227</v>
      </c>
      <c r="D6741" s="420">
        <f t="shared" si="111"/>
        <v>0.14650000000256114</v>
      </c>
      <c r="H6741" s="337"/>
      <c r="J6741" s="82">
        <v>43</v>
      </c>
      <c r="K6741" s="320">
        <v>3</v>
      </c>
    </row>
    <row r="6742" spans="1:11" x14ac:dyDescent="0.3">
      <c r="A6742" s="341">
        <v>43187.320138888892</v>
      </c>
      <c r="B6742" s="318">
        <v>36210.192999999999</v>
      </c>
      <c r="C6742" s="355">
        <f t="shared" si="112"/>
        <v>0.30199999999604188</v>
      </c>
      <c r="D6742" s="420">
        <f t="shared" si="111"/>
        <v>0.15099999999802094</v>
      </c>
      <c r="H6742" s="337"/>
      <c r="J6742" s="82">
        <v>44</v>
      </c>
      <c r="K6742" s="321">
        <v>4</v>
      </c>
    </row>
    <row r="6743" spans="1:11" x14ac:dyDescent="0.3">
      <c r="A6743" s="341">
        <v>43187.361805555556</v>
      </c>
      <c r="B6743" s="318">
        <v>36210.491000000002</v>
      </c>
      <c r="C6743" s="355">
        <f t="shared" si="112"/>
        <v>0.29800000000250293</v>
      </c>
      <c r="D6743" s="420">
        <f t="shared" si="111"/>
        <v>0.14900000000125146</v>
      </c>
      <c r="H6743" s="337"/>
      <c r="J6743" s="82">
        <v>45</v>
      </c>
      <c r="K6743" s="391">
        <v>1</v>
      </c>
    </row>
    <row r="6744" spans="1:11" x14ac:dyDescent="0.3">
      <c r="A6744" s="341">
        <v>43187.40347222222</v>
      </c>
      <c r="B6744" s="318">
        <v>36210.781999999999</v>
      </c>
      <c r="C6744" s="355">
        <f t="shared" si="112"/>
        <v>0.29099999999743886</v>
      </c>
      <c r="D6744" s="420">
        <f t="shared" si="111"/>
        <v>0.14549999999871943</v>
      </c>
      <c r="H6744" s="337"/>
      <c r="J6744" s="82">
        <v>46</v>
      </c>
      <c r="K6744" s="319">
        <v>2</v>
      </c>
    </row>
    <row r="6745" spans="1:11" x14ac:dyDescent="0.3">
      <c r="A6745" s="341">
        <v>43187.445138888892</v>
      </c>
      <c r="B6745" s="318">
        <v>36211.086000000003</v>
      </c>
      <c r="C6745" s="355">
        <f t="shared" si="112"/>
        <v>0.30400000000372529</v>
      </c>
      <c r="D6745" s="420">
        <f t="shared" si="111"/>
        <v>0.15200000000186265</v>
      </c>
      <c r="H6745" s="337"/>
      <c r="J6745" s="82">
        <v>47</v>
      </c>
      <c r="K6745" s="320">
        <v>3</v>
      </c>
    </row>
    <row r="6746" spans="1:11" x14ac:dyDescent="0.3">
      <c r="A6746" s="341">
        <v>43187.486805555556</v>
      </c>
      <c r="B6746" s="318">
        <v>36211.381000000001</v>
      </c>
      <c r="C6746" s="355">
        <f t="shared" si="112"/>
        <v>0.29499999999825377</v>
      </c>
      <c r="D6746" s="420">
        <f t="shared" si="111"/>
        <v>0.14749999999912689</v>
      </c>
      <c r="H6746" s="337"/>
      <c r="J6746" s="82">
        <v>48</v>
      </c>
      <c r="K6746" s="321">
        <v>4</v>
      </c>
    </row>
    <row r="6747" spans="1:11" x14ac:dyDescent="0.3">
      <c r="A6747" s="341">
        <v>43187.52847222222</v>
      </c>
      <c r="B6747" s="318">
        <v>36211.671000000002</v>
      </c>
      <c r="C6747" s="355">
        <f t="shared" si="112"/>
        <v>0.29000000000087311</v>
      </c>
      <c r="D6747" s="420">
        <f t="shared" si="111"/>
        <v>0.14500000000043656</v>
      </c>
      <c r="H6747" s="337"/>
      <c r="J6747" s="82">
        <v>49</v>
      </c>
      <c r="K6747" s="391">
        <v>1</v>
      </c>
    </row>
    <row r="6748" spans="1:11" x14ac:dyDescent="0.3">
      <c r="A6748" s="341">
        <v>43187.570138888892</v>
      </c>
      <c r="B6748" s="318">
        <v>36211.968999999997</v>
      </c>
      <c r="C6748" s="355">
        <f t="shared" si="112"/>
        <v>0.29799999999522697</v>
      </c>
      <c r="D6748" s="420">
        <f t="shared" si="111"/>
        <v>0.14899999999761349</v>
      </c>
      <c r="H6748" s="337"/>
      <c r="J6748" s="82">
        <v>50</v>
      </c>
      <c r="K6748" s="319">
        <v>2</v>
      </c>
    </row>
    <row r="6749" spans="1:11" x14ac:dyDescent="0.3">
      <c r="A6749" s="341">
        <v>43187.611805555556</v>
      </c>
      <c r="B6749" s="318">
        <v>36212.269999999997</v>
      </c>
      <c r="C6749" s="355">
        <f t="shared" si="112"/>
        <v>0.30099999999947613</v>
      </c>
      <c r="D6749" s="420">
        <f t="shared" si="111"/>
        <v>0.15049999999973807</v>
      </c>
      <c r="H6749" s="337"/>
      <c r="J6749" s="82">
        <v>51</v>
      </c>
      <c r="K6749" s="320">
        <v>3</v>
      </c>
    </row>
    <row r="6750" spans="1:11" x14ac:dyDescent="0.3">
      <c r="A6750" s="341">
        <v>43187.65347222222</v>
      </c>
      <c r="B6750" s="318">
        <v>36212.555999999997</v>
      </c>
      <c r="C6750" s="355">
        <f t="shared" si="112"/>
        <v>0.28600000000005821</v>
      </c>
      <c r="D6750" s="420">
        <f t="shared" si="111"/>
        <v>0.1430000000000291</v>
      </c>
      <c r="H6750" s="337"/>
      <c r="J6750" s="82">
        <v>52</v>
      </c>
      <c r="K6750" s="321">
        <v>4</v>
      </c>
    </row>
    <row r="6751" spans="1:11" x14ac:dyDescent="0.3">
      <c r="A6751" s="341">
        <v>43187.695138888892</v>
      </c>
      <c r="B6751" s="318">
        <v>36212.839</v>
      </c>
      <c r="C6751" s="355">
        <f t="shared" si="112"/>
        <v>0.28300000000308501</v>
      </c>
      <c r="D6751" s="420">
        <f t="shared" si="111"/>
        <v>0.1415000000015425</v>
      </c>
      <c r="H6751" s="337"/>
      <c r="J6751" s="82">
        <v>53</v>
      </c>
      <c r="K6751" s="391">
        <v>1</v>
      </c>
    </row>
    <row r="6752" spans="1:11" x14ac:dyDescent="0.3">
      <c r="A6752" s="341">
        <v>43187.736805555556</v>
      </c>
      <c r="B6752" s="318">
        <v>36213.14</v>
      </c>
      <c r="C6752" s="355">
        <f t="shared" si="112"/>
        <v>0.30099999999947613</v>
      </c>
      <c r="D6752" s="420">
        <f t="shared" si="111"/>
        <v>0.15049999999973807</v>
      </c>
      <c r="H6752" s="337"/>
      <c r="J6752" s="82">
        <v>54</v>
      </c>
      <c r="K6752" s="319">
        <v>2</v>
      </c>
    </row>
    <row r="6753" spans="1:11" x14ac:dyDescent="0.3">
      <c r="A6753" s="341">
        <v>43187.77847222222</v>
      </c>
      <c r="B6753" s="318">
        <v>36213.434999999998</v>
      </c>
      <c r="C6753" s="355">
        <f t="shared" si="112"/>
        <v>0.29499999999825377</v>
      </c>
      <c r="D6753" s="420">
        <f t="shared" si="111"/>
        <v>0.14749999999912689</v>
      </c>
      <c r="H6753" s="337"/>
      <c r="J6753" s="82">
        <v>55</v>
      </c>
      <c r="K6753" s="320">
        <v>3</v>
      </c>
    </row>
    <row r="6754" spans="1:11" x14ac:dyDescent="0.3">
      <c r="A6754" s="341">
        <v>43187.820138888892</v>
      </c>
      <c r="B6754" s="318">
        <v>36213.718000000001</v>
      </c>
      <c r="C6754" s="355">
        <f t="shared" si="112"/>
        <v>0.28300000000308501</v>
      </c>
      <c r="D6754" s="420">
        <f t="shared" si="111"/>
        <v>0.1415000000015425</v>
      </c>
      <c r="H6754" s="337"/>
      <c r="J6754" s="82">
        <v>56</v>
      </c>
      <c r="K6754" s="321">
        <v>4</v>
      </c>
    </row>
    <row r="6755" spans="1:11" x14ac:dyDescent="0.3">
      <c r="A6755" s="341">
        <v>43187.861805555556</v>
      </c>
      <c r="B6755" s="318">
        <v>36214.008999999998</v>
      </c>
      <c r="C6755" s="355">
        <f t="shared" si="112"/>
        <v>0.29099999999743886</v>
      </c>
      <c r="D6755" s="420">
        <f t="shared" si="111"/>
        <v>0.14549999999871943</v>
      </c>
      <c r="H6755" s="337"/>
      <c r="J6755" s="82">
        <v>57</v>
      </c>
      <c r="K6755" s="391">
        <v>1</v>
      </c>
    </row>
    <row r="6756" spans="1:11" x14ac:dyDescent="0.3">
      <c r="A6756" s="341">
        <v>43187.90347222222</v>
      </c>
      <c r="B6756" s="318">
        <v>36214.300999999999</v>
      </c>
      <c r="C6756" s="355">
        <f t="shared" si="112"/>
        <v>0.29200000000128057</v>
      </c>
      <c r="D6756" s="420">
        <f t="shared" si="111"/>
        <v>0.14600000000064028</v>
      </c>
      <c r="H6756" s="337"/>
      <c r="J6756" s="82">
        <v>58</v>
      </c>
      <c r="K6756" s="319">
        <v>2</v>
      </c>
    </row>
    <row r="6757" spans="1:11" x14ac:dyDescent="0.3">
      <c r="A6757" s="341">
        <v>43187.945138888892</v>
      </c>
      <c r="B6757" s="318">
        <v>36214.589999999997</v>
      </c>
      <c r="C6757" s="355">
        <f t="shared" si="112"/>
        <v>0.28899999999703141</v>
      </c>
      <c r="D6757" s="420">
        <f t="shared" si="111"/>
        <v>0.1444999999985157</v>
      </c>
      <c r="H6757" s="337"/>
      <c r="J6757" s="82">
        <v>59</v>
      </c>
      <c r="K6757" s="320">
        <v>3</v>
      </c>
    </row>
    <row r="6758" spans="1:11" x14ac:dyDescent="0.3">
      <c r="A6758" s="341">
        <v>43187.986805555556</v>
      </c>
      <c r="B6758" s="318">
        <v>36214.877</v>
      </c>
      <c r="C6758" s="355">
        <f t="shared" si="112"/>
        <v>0.28700000000389991</v>
      </c>
      <c r="D6758" s="420">
        <f t="shared" si="111"/>
        <v>0.14350000000194996</v>
      </c>
      <c r="E6758" s="336">
        <f>SUM(C6735:C6758)*7.4805194805</f>
        <v>52.924675324515725</v>
      </c>
      <c r="F6758" s="324">
        <f>AVERAGE(D6735:D6758)</f>
        <v>0.14739583333327269</v>
      </c>
      <c r="G6758" s="324">
        <f>_xlfn.STDEV.S(D6735:D6758)</f>
        <v>3.1484266829136217E-3</v>
      </c>
      <c r="H6758" s="337"/>
      <c r="J6758" s="82">
        <v>60</v>
      </c>
      <c r="K6758" s="321">
        <v>4</v>
      </c>
    </row>
    <row r="6759" spans="1:11" x14ac:dyDescent="0.3">
      <c r="A6759" s="341">
        <v>43188.02847222222</v>
      </c>
      <c r="B6759" s="318">
        <v>36215.171999999999</v>
      </c>
      <c r="C6759" s="355">
        <f t="shared" si="112"/>
        <v>0.29499999999825377</v>
      </c>
      <c r="D6759" s="420">
        <f t="shared" si="111"/>
        <v>0.14749999999912689</v>
      </c>
      <c r="H6759" s="337"/>
      <c r="J6759" s="82">
        <v>61</v>
      </c>
      <c r="K6759" s="391">
        <v>1</v>
      </c>
    </row>
    <row r="6760" spans="1:11" x14ac:dyDescent="0.3">
      <c r="A6760" s="341">
        <v>43188.070138888892</v>
      </c>
      <c r="B6760" s="318">
        <v>36215.468000000001</v>
      </c>
      <c r="C6760" s="355">
        <f t="shared" si="112"/>
        <v>0.29600000000209548</v>
      </c>
      <c r="D6760" s="420">
        <f t="shared" si="111"/>
        <v>0.14800000000104774</v>
      </c>
      <c r="H6760" s="337"/>
      <c r="J6760" s="82">
        <v>62</v>
      </c>
      <c r="K6760" s="319">
        <v>2</v>
      </c>
    </row>
    <row r="6761" spans="1:11" x14ac:dyDescent="0.3">
      <c r="A6761" s="341">
        <v>43188.111805555556</v>
      </c>
      <c r="B6761" s="318">
        <v>36215.750999999997</v>
      </c>
      <c r="C6761" s="355">
        <f t="shared" si="112"/>
        <v>0.28299999999580905</v>
      </c>
      <c r="D6761" s="420">
        <f t="shared" si="111"/>
        <v>0.14149999999790452</v>
      </c>
      <c r="H6761" s="337"/>
      <c r="J6761" s="82">
        <v>63</v>
      </c>
      <c r="K6761" s="320">
        <v>3</v>
      </c>
    </row>
    <row r="6762" spans="1:11" x14ac:dyDescent="0.3">
      <c r="A6762" s="341">
        <v>43188.15347222222</v>
      </c>
      <c r="B6762" s="318">
        <v>36216.050000000003</v>
      </c>
      <c r="C6762" s="355">
        <f t="shared" si="112"/>
        <v>0.29900000000634464</v>
      </c>
      <c r="D6762" s="420">
        <f t="shared" si="111"/>
        <v>0.14950000000317232</v>
      </c>
      <c r="H6762" s="337"/>
      <c r="J6762" s="82">
        <v>64</v>
      </c>
      <c r="K6762" s="321">
        <v>4</v>
      </c>
    </row>
    <row r="6763" spans="1:11" x14ac:dyDescent="0.3">
      <c r="A6763" s="341">
        <v>43188.195138888892</v>
      </c>
      <c r="B6763" s="318">
        <v>36216.351000000002</v>
      </c>
      <c r="C6763" s="355">
        <f t="shared" si="112"/>
        <v>0.30099999999947613</v>
      </c>
      <c r="D6763" s="420">
        <f t="shared" si="111"/>
        <v>0.15049999999973807</v>
      </c>
      <c r="H6763" s="337"/>
      <c r="J6763" s="82">
        <v>65</v>
      </c>
      <c r="K6763" s="391">
        <v>1</v>
      </c>
    </row>
    <row r="6764" spans="1:11" x14ac:dyDescent="0.3">
      <c r="A6764" s="341">
        <v>43188.236805555556</v>
      </c>
      <c r="B6764" s="318">
        <v>36216.648000000001</v>
      </c>
      <c r="C6764" s="355">
        <f t="shared" si="112"/>
        <v>0.29699999999866122</v>
      </c>
      <c r="D6764" s="420">
        <f t="shared" si="111"/>
        <v>0.14849999999933061</v>
      </c>
      <c r="H6764" s="337"/>
      <c r="J6764" s="82">
        <v>66</v>
      </c>
      <c r="K6764" s="319">
        <v>2</v>
      </c>
    </row>
    <row r="6765" spans="1:11" x14ac:dyDescent="0.3">
      <c r="A6765" s="341">
        <v>43188.27847222222</v>
      </c>
      <c r="B6765" s="318">
        <v>36216.945</v>
      </c>
      <c r="C6765" s="355">
        <f t="shared" si="112"/>
        <v>0.29699999999866122</v>
      </c>
      <c r="D6765" s="420">
        <f t="shared" si="111"/>
        <v>0.14849999999933061</v>
      </c>
      <c r="H6765" s="337"/>
      <c r="J6765" s="82">
        <v>67</v>
      </c>
      <c r="K6765" s="320">
        <v>3</v>
      </c>
    </row>
    <row r="6766" spans="1:11" x14ac:dyDescent="0.3">
      <c r="A6766" s="341">
        <v>43188.320138888892</v>
      </c>
      <c r="B6766" s="318">
        <v>36217.249000000003</v>
      </c>
      <c r="C6766" s="355">
        <f t="shared" si="112"/>
        <v>0.30400000000372529</v>
      </c>
      <c r="D6766" s="420">
        <f t="shared" si="111"/>
        <v>0.15200000000186265</v>
      </c>
      <c r="H6766" s="337"/>
      <c r="J6766" s="82">
        <v>68</v>
      </c>
      <c r="K6766" s="321">
        <v>4</v>
      </c>
    </row>
    <row r="6767" spans="1:11" x14ac:dyDescent="0.3">
      <c r="A6767" s="341">
        <v>43188.361805960645</v>
      </c>
      <c r="B6767" s="318">
        <v>36217.542999999998</v>
      </c>
      <c r="C6767" s="355">
        <f t="shared" si="112"/>
        <v>0.29399999999441206</v>
      </c>
      <c r="D6767" s="420">
        <f t="shared" si="111"/>
        <v>0.14699999999720603</v>
      </c>
      <c r="H6767" s="337"/>
      <c r="J6767" s="82">
        <v>69</v>
      </c>
      <c r="K6767" s="391">
        <v>1</v>
      </c>
    </row>
    <row r="6768" spans="1:11" x14ac:dyDescent="0.3">
      <c r="A6768" s="341">
        <v>43188.403472685182</v>
      </c>
      <c r="B6768" s="318">
        <v>36217.839999999997</v>
      </c>
      <c r="C6768" s="355">
        <f t="shared" si="112"/>
        <v>0.29699999999866122</v>
      </c>
      <c r="D6768" s="420">
        <f t="shared" si="111"/>
        <v>0.14849999999933061</v>
      </c>
      <c r="H6768" s="337"/>
      <c r="J6768" s="82">
        <v>70</v>
      </c>
      <c r="K6768" s="319">
        <v>2</v>
      </c>
    </row>
    <row r="6769" spans="1:11" x14ac:dyDescent="0.3">
      <c r="A6769" s="341">
        <v>43188.44513940972</v>
      </c>
      <c r="B6769" s="318">
        <v>36218.144</v>
      </c>
      <c r="C6769" s="355">
        <f t="shared" si="112"/>
        <v>0.30400000000372529</v>
      </c>
      <c r="D6769" s="420">
        <f t="shared" si="111"/>
        <v>0.15200000000186265</v>
      </c>
      <c r="H6769" s="337"/>
      <c r="J6769" s="82">
        <v>71</v>
      </c>
      <c r="K6769" s="320">
        <v>3</v>
      </c>
    </row>
    <row r="6770" spans="1:11" x14ac:dyDescent="0.3">
      <c r="A6770" s="341">
        <v>43188.486806134257</v>
      </c>
      <c r="B6770" s="318">
        <v>36218.438999999998</v>
      </c>
      <c r="C6770" s="355">
        <f t="shared" si="112"/>
        <v>0.29499999999825377</v>
      </c>
      <c r="D6770" s="420">
        <f t="shared" si="111"/>
        <v>0.14749999999912689</v>
      </c>
      <c r="H6770" s="337"/>
      <c r="J6770" s="82">
        <v>72</v>
      </c>
      <c r="K6770" s="321">
        <v>4</v>
      </c>
    </row>
    <row r="6771" spans="1:11" x14ac:dyDescent="0.3">
      <c r="A6771" s="341">
        <v>43188.528472858794</v>
      </c>
      <c r="B6771" s="318">
        <v>36218.730000000003</v>
      </c>
      <c r="C6771" s="355">
        <f t="shared" si="112"/>
        <v>0.29100000000471482</v>
      </c>
      <c r="D6771" s="420">
        <f t="shared" si="111"/>
        <v>0.14550000000235741</v>
      </c>
      <c r="H6771" s="337"/>
      <c r="J6771" s="82">
        <v>73</v>
      </c>
      <c r="K6771" s="391">
        <v>1</v>
      </c>
    </row>
    <row r="6772" spans="1:11" x14ac:dyDescent="0.3">
      <c r="A6772" s="341">
        <v>43188.570139583331</v>
      </c>
      <c r="B6772" s="318">
        <v>36219.029000000002</v>
      </c>
      <c r="C6772" s="355">
        <f t="shared" si="112"/>
        <v>0.29899999999906868</v>
      </c>
      <c r="D6772" s="420">
        <f t="shared" si="111"/>
        <v>0.14949999999953434</v>
      </c>
      <c r="H6772" s="337"/>
      <c r="J6772" s="82">
        <v>74</v>
      </c>
      <c r="K6772" s="319">
        <v>2</v>
      </c>
    </row>
    <row r="6773" spans="1:11" x14ac:dyDescent="0.3">
      <c r="A6773" s="341">
        <v>43188.611806307868</v>
      </c>
      <c r="B6773" s="318">
        <v>36219.330999999998</v>
      </c>
      <c r="C6773" s="355">
        <f t="shared" si="112"/>
        <v>0.30199999999604188</v>
      </c>
      <c r="D6773" s="420">
        <f t="shared" si="111"/>
        <v>0.15099999999802094</v>
      </c>
      <c r="H6773" s="337"/>
      <c r="J6773" s="82">
        <v>75</v>
      </c>
      <c r="K6773" s="320">
        <v>3</v>
      </c>
    </row>
    <row r="6774" spans="1:11" x14ac:dyDescent="0.3">
      <c r="A6774" s="341">
        <v>43188.653473032406</v>
      </c>
      <c r="B6774" s="318">
        <v>36219.625999999997</v>
      </c>
      <c r="C6774" s="355">
        <f t="shared" si="112"/>
        <v>0.29499999999825377</v>
      </c>
      <c r="D6774" s="420">
        <f t="shared" si="111"/>
        <v>0.14749999999912689</v>
      </c>
      <c r="H6774" s="337"/>
      <c r="J6774" s="82">
        <v>76</v>
      </c>
      <c r="K6774" s="321">
        <v>4</v>
      </c>
    </row>
    <row r="6775" spans="1:11" x14ac:dyDescent="0.3">
      <c r="A6775" s="341">
        <v>43188.695139756943</v>
      </c>
      <c r="B6775" s="318">
        <v>36219.919000000002</v>
      </c>
      <c r="C6775" s="355">
        <f t="shared" si="112"/>
        <v>0.29300000000512227</v>
      </c>
      <c r="D6775" s="420">
        <f t="shared" si="111"/>
        <v>0.14650000000256114</v>
      </c>
      <c r="H6775" s="337"/>
      <c r="J6775" s="82">
        <v>77</v>
      </c>
      <c r="K6775" s="391">
        <v>1</v>
      </c>
    </row>
    <row r="6776" spans="1:11" x14ac:dyDescent="0.3">
      <c r="A6776" s="341">
        <v>43188.73680648148</v>
      </c>
      <c r="B6776" s="318">
        <v>36220.218999999997</v>
      </c>
      <c r="C6776" s="355">
        <f t="shared" si="112"/>
        <v>0.29999999999563443</v>
      </c>
      <c r="D6776" s="420">
        <f t="shared" si="111"/>
        <v>0.14999999999781721</v>
      </c>
      <c r="H6776" s="337"/>
      <c r="J6776" s="82">
        <v>78</v>
      </c>
      <c r="K6776" s="319">
        <v>2</v>
      </c>
    </row>
    <row r="6777" spans="1:11" x14ac:dyDescent="0.3">
      <c r="A6777" s="341">
        <v>43188.778473206017</v>
      </c>
      <c r="B6777" s="318">
        <v>36220.510999999999</v>
      </c>
      <c r="C6777" s="355">
        <f t="shared" si="112"/>
        <v>0.29200000000128057</v>
      </c>
      <c r="D6777" s="420">
        <f t="shared" si="111"/>
        <v>0.14600000000064028</v>
      </c>
      <c r="H6777" s="337"/>
      <c r="J6777" s="82">
        <v>79</v>
      </c>
      <c r="K6777" s="320">
        <v>3</v>
      </c>
    </row>
    <row r="6778" spans="1:11" x14ac:dyDescent="0.3">
      <c r="A6778" s="341">
        <v>43188.820139930554</v>
      </c>
      <c r="B6778" s="318">
        <v>36220.794999999998</v>
      </c>
      <c r="C6778" s="355">
        <f t="shared" si="112"/>
        <v>0.28399999999965075</v>
      </c>
      <c r="D6778" s="420">
        <f t="shared" si="111"/>
        <v>0.14199999999982538</v>
      </c>
      <c r="H6778" s="337"/>
      <c r="J6778" s="82">
        <v>80</v>
      </c>
      <c r="K6778" s="321">
        <v>4</v>
      </c>
    </row>
    <row r="6779" spans="1:11" x14ac:dyDescent="0.3">
      <c r="A6779" s="341">
        <v>43188.861806655092</v>
      </c>
      <c r="B6779" s="318">
        <v>36221.091</v>
      </c>
      <c r="C6779" s="355">
        <f t="shared" si="112"/>
        <v>0.29600000000209548</v>
      </c>
      <c r="D6779" s="420">
        <f t="shared" si="111"/>
        <v>0.14800000000104774</v>
      </c>
      <c r="H6779" s="337"/>
      <c r="J6779" s="82">
        <v>81</v>
      </c>
      <c r="K6779" s="391">
        <v>1</v>
      </c>
    </row>
    <row r="6780" spans="1:11" x14ac:dyDescent="0.3">
      <c r="A6780" s="341">
        <v>43188.903473379629</v>
      </c>
      <c r="B6780" s="318">
        <v>36221.383000000002</v>
      </c>
      <c r="C6780" s="355">
        <f t="shared" si="112"/>
        <v>0.29200000000128057</v>
      </c>
      <c r="D6780" s="420">
        <f t="shared" si="111"/>
        <v>0.14600000000064028</v>
      </c>
      <c r="H6780" s="337"/>
      <c r="J6780" s="82">
        <v>82</v>
      </c>
      <c r="K6780" s="319">
        <v>2</v>
      </c>
    </row>
    <row r="6781" spans="1:11" x14ac:dyDescent="0.3">
      <c r="A6781" s="341">
        <v>43188.945140104166</v>
      </c>
      <c r="B6781" s="318">
        <v>36221.665000000001</v>
      </c>
      <c r="C6781" s="355">
        <f t="shared" si="112"/>
        <v>0.2819999999992433</v>
      </c>
      <c r="D6781" s="420">
        <f t="shared" si="111"/>
        <v>0.14099999999962165</v>
      </c>
      <c r="H6781" s="337"/>
      <c r="J6781" s="82">
        <v>83</v>
      </c>
      <c r="K6781" s="320">
        <v>3</v>
      </c>
    </row>
    <row r="6782" spans="1:11" x14ac:dyDescent="0.3">
      <c r="A6782" s="341">
        <v>43188.986806828703</v>
      </c>
      <c r="B6782" s="318">
        <v>36221.951000000001</v>
      </c>
      <c r="C6782" s="355">
        <f t="shared" si="112"/>
        <v>0.28600000000005821</v>
      </c>
      <c r="D6782" s="420">
        <f t="shared" si="111"/>
        <v>0.1430000000000291</v>
      </c>
      <c r="E6782" s="336">
        <f>SUM(C6759:C6782)*7.4805194805</f>
        <v>52.917194805060916</v>
      </c>
      <c r="F6782" s="324">
        <f>AVERAGE(D6759:D6782)</f>
        <v>0.14737500000001091</v>
      </c>
      <c r="G6782" s="324">
        <f>_xlfn.STDEV.S(D6759:D6782)</f>
        <v>3.0760293436738789E-3</v>
      </c>
      <c r="H6782" s="337"/>
      <c r="J6782" s="82">
        <v>84</v>
      </c>
      <c r="K6782" s="321">
        <v>4</v>
      </c>
    </row>
    <row r="6783" spans="1:11" x14ac:dyDescent="0.3">
      <c r="A6783" s="341">
        <v>43189.02847355324</v>
      </c>
      <c r="B6783" s="318">
        <v>36222.245000000003</v>
      </c>
      <c r="C6783" s="355">
        <f t="shared" si="112"/>
        <v>0.29400000000168802</v>
      </c>
      <c r="D6783" s="420">
        <f t="shared" si="111"/>
        <v>0.14700000000084401</v>
      </c>
      <c r="H6783" s="337"/>
      <c r="J6783" s="82">
        <v>85</v>
      </c>
      <c r="K6783" s="391">
        <v>1</v>
      </c>
    </row>
    <row r="6784" spans="1:11" x14ac:dyDescent="0.3">
      <c r="A6784" s="341">
        <v>43189.070140277778</v>
      </c>
      <c r="B6784" s="318">
        <v>36222.535000000003</v>
      </c>
      <c r="C6784" s="355">
        <f t="shared" si="112"/>
        <v>0.29000000000087311</v>
      </c>
      <c r="D6784" s="420">
        <f t="shared" si="111"/>
        <v>0.14500000000043656</v>
      </c>
      <c r="H6784" s="337"/>
      <c r="J6784" s="82">
        <v>86</v>
      </c>
      <c r="K6784" s="319">
        <v>2</v>
      </c>
    </row>
    <row r="6785" spans="1:12" x14ac:dyDescent="0.3">
      <c r="A6785" s="341">
        <v>43189.111807002315</v>
      </c>
      <c r="B6785" s="318">
        <v>36222.821000000004</v>
      </c>
      <c r="C6785" s="355">
        <f t="shared" si="112"/>
        <v>0.28600000000005821</v>
      </c>
      <c r="D6785" s="420">
        <f t="shared" si="111"/>
        <v>0.1430000000000291</v>
      </c>
      <c r="H6785" s="337"/>
      <c r="J6785" s="82">
        <v>87</v>
      </c>
      <c r="K6785" s="320">
        <v>3</v>
      </c>
    </row>
    <row r="6786" spans="1:12" x14ac:dyDescent="0.3">
      <c r="A6786" s="341">
        <v>43189.153473726852</v>
      </c>
      <c r="B6786" s="318">
        <v>36223.122000000003</v>
      </c>
      <c r="C6786" s="355">
        <f t="shared" si="112"/>
        <v>0.30099999999947613</v>
      </c>
      <c r="D6786" s="420">
        <f t="shared" si="111"/>
        <v>0.15049999999973807</v>
      </c>
      <c r="H6786" s="337"/>
      <c r="J6786" s="82">
        <v>88</v>
      </c>
      <c r="K6786" s="321">
        <v>4</v>
      </c>
    </row>
    <row r="6787" spans="1:12" x14ac:dyDescent="0.3">
      <c r="A6787" s="341">
        <v>43189.195140451389</v>
      </c>
      <c r="B6787" s="318">
        <v>36223.419000000002</v>
      </c>
      <c r="C6787" s="355">
        <f t="shared" si="112"/>
        <v>0.29699999999866122</v>
      </c>
      <c r="D6787" s="420">
        <f t="shared" si="111"/>
        <v>0.14849999999933061</v>
      </c>
      <c r="H6787" s="337"/>
      <c r="J6787" s="82">
        <v>89</v>
      </c>
      <c r="K6787" s="391">
        <v>1</v>
      </c>
    </row>
    <row r="6788" spans="1:12" x14ac:dyDescent="0.3">
      <c r="A6788" s="341">
        <v>43189.236807175927</v>
      </c>
      <c r="B6788" s="318">
        <v>36223.709000000003</v>
      </c>
      <c r="C6788" s="355">
        <f t="shared" si="112"/>
        <v>0.29000000000087311</v>
      </c>
      <c r="D6788" s="420">
        <f t="shared" si="111"/>
        <v>0.14500000000043656</v>
      </c>
      <c r="H6788" s="337"/>
      <c r="J6788" s="82">
        <v>90</v>
      </c>
      <c r="K6788" s="319">
        <v>2</v>
      </c>
    </row>
    <row r="6789" spans="1:12" x14ac:dyDescent="0.3">
      <c r="A6789" s="341">
        <v>43189.278473900464</v>
      </c>
      <c r="B6789" s="318">
        <v>36224.004000000001</v>
      </c>
      <c r="C6789" s="355">
        <f t="shared" si="112"/>
        <v>0.29499999999825377</v>
      </c>
      <c r="D6789" s="420">
        <f t="shared" si="111"/>
        <v>0.14749999999912689</v>
      </c>
      <c r="H6789" s="337"/>
      <c r="J6789" s="82">
        <v>91</v>
      </c>
      <c r="K6789" s="320">
        <v>3</v>
      </c>
    </row>
    <row r="6790" spans="1:12" x14ac:dyDescent="0.3">
      <c r="A6790" s="341">
        <v>43189.320140625001</v>
      </c>
      <c r="B6790" s="318">
        <v>36224.305999999997</v>
      </c>
      <c r="C6790" s="355">
        <f t="shared" si="112"/>
        <v>0.30199999999604188</v>
      </c>
      <c r="D6790" s="420">
        <f t="shared" si="111"/>
        <v>0.15099999999802094</v>
      </c>
      <c r="H6790" s="337"/>
      <c r="J6790" s="82">
        <v>92</v>
      </c>
      <c r="K6790" s="321">
        <v>4</v>
      </c>
    </row>
    <row r="6791" spans="1:12" x14ac:dyDescent="0.3">
      <c r="A6791" s="341">
        <v>43189.361807349538</v>
      </c>
      <c r="B6791" s="318">
        <v>36224.601000000002</v>
      </c>
      <c r="C6791" s="355">
        <f t="shared" si="112"/>
        <v>0.29500000000552973</v>
      </c>
      <c r="D6791" s="420">
        <f t="shared" si="111"/>
        <v>0.14750000000276486</v>
      </c>
      <c r="H6791" s="337"/>
      <c r="J6791" s="82">
        <v>93</v>
      </c>
      <c r="K6791" s="391">
        <v>1</v>
      </c>
    </row>
    <row r="6792" spans="1:12" x14ac:dyDescent="0.3">
      <c r="A6792" s="341">
        <v>43189.403474074075</v>
      </c>
      <c r="B6792" s="318">
        <v>36224.892</v>
      </c>
      <c r="C6792" s="355">
        <f t="shared" si="112"/>
        <v>0.29099999999743886</v>
      </c>
      <c r="D6792" s="420">
        <f t="shared" si="111"/>
        <v>0.14549999999871943</v>
      </c>
      <c r="H6792" s="337"/>
      <c r="J6792" s="82">
        <v>94</v>
      </c>
      <c r="K6792" s="319">
        <v>2</v>
      </c>
    </row>
    <row r="6793" spans="1:12" x14ac:dyDescent="0.3">
      <c r="A6793" s="341">
        <v>43189.42083333333</v>
      </c>
      <c r="B6793" s="318">
        <v>36225.197</v>
      </c>
      <c r="C6793" s="355">
        <f t="shared" si="112"/>
        <v>0.30500000000029104</v>
      </c>
      <c r="D6793" s="420">
        <f t="shared" ref="D6793:D6888" si="113">C6793/2</f>
        <v>0.15250000000014552</v>
      </c>
      <c r="H6793" s="337"/>
      <c r="J6793" s="82">
        <v>1</v>
      </c>
      <c r="K6793" s="320">
        <v>3</v>
      </c>
      <c r="L6793" s="345" t="s">
        <v>313</v>
      </c>
    </row>
    <row r="6794" spans="1:12" x14ac:dyDescent="0.3">
      <c r="A6794" s="341">
        <v>43189.462500000001</v>
      </c>
      <c r="B6794" s="318">
        <v>36225.487999999998</v>
      </c>
      <c r="C6794" s="355">
        <f t="shared" si="112"/>
        <v>0.29099999999743886</v>
      </c>
      <c r="D6794" s="420">
        <f t="shared" si="113"/>
        <v>0.14549999999871943</v>
      </c>
      <c r="H6794" s="337"/>
      <c r="J6794" s="82">
        <v>2</v>
      </c>
      <c r="K6794" s="321">
        <v>4</v>
      </c>
    </row>
    <row r="6795" spans="1:12" x14ac:dyDescent="0.3">
      <c r="A6795" s="341">
        <v>43189.504166666666</v>
      </c>
      <c r="B6795" s="318">
        <v>36225.777000000002</v>
      </c>
      <c r="C6795" s="355">
        <f t="shared" si="112"/>
        <v>0.28900000000430737</v>
      </c>
      <c r="D6795" s="420">
        <f t="shared" si="113"/>
        <v>0.14450000000215368</v>
      </c>
      <c r="H6795" s="337"/>
      <c r="J6795" s="82">
        <v>3</v>
      </c>
      <c r="K6795" s="391">
        <v>1</v>
      </c>
    </row>
    <row r="6796" spans="1:12" x14ac:dyDescent="0.3">
      <c r="A6796" s="341">
        <v>43189.54583333333</v>
      </c>
      <c r="B6796" s="318">
        <v>36226.076999999997</v>
      </c>
      <c r="C6796" s="355">
        <f t="shared" si="112"/>
        <v>0.29999999999563443</v>
      </c>
      <c r="D6796" s="420">
        <f t="shared" si="113"/>
        <v>0.14999999999781721</v>
      </c>
      <c r="H6796" s="337"/>
      <c r="J6796" s="82">
        <v>4</v>
      </c>
      <c r="K6796" s="319">
        <v>2</v>
      </c>
    </row>
    <row r="6797" spans="1:12" x14ac:dyDescent="0.3">
      <c r="A6797" s="341">
        <v>43189.587500000001</v>
      </c>
      <c r="B6797" s="318">
        <v>36226.368999999999</v>
      </c>
      <c r="C6797" s="355">
        <f t="shared" si="112"/>
        <v>0.29200000000128057</v>
      </c>
      <c r="D6797" s="420">
        <f t="shared" si="113"/>
        <v>0.14600000000064028</v>
      </c>
      <c r="H6797" s="337"/>
      <c r="J6797" s="82">
        <v>5</v>
      </c>
      <c r="K6797" s="320">
        <v>3</v>
      </c>
    </row>
    <row r="6798" spans="1:12" x14ac:dyDescent="0.3">
      <c r="A6798" s="341">
        <v>43189.629166666666</v>
      </c>
      <c r="B6798" s="318">
        <v>36226.652000000002</v>
      </c>
      <c r="C6798" s="355">
        <f t="shared" si="112"/>
        <v>0.28300000000308501</v>
      </c>
      <c r="D6798" s="420">
        <f t="shared" si="113"/>
        <v>0.1415000000015425</v>
      </c>
      <c r="H6798" s="337"/>
      <c r="J6798" s="82">
        <v>6</v>
      </c>
      <c r="K6798" s="321">
        <v>4</v>
      </c>
    </row>
    <row r="6799" spans="1:12" x14ac:dyDescent="0.3">
      <c r="A6799" s="341">
        <v>43189.670833275464</v>
      </c>
      <c r="B6799" s="318">
        <v>36226.940999999999</v>
      </c>
      <c r="C6799" s="355">
        <f t="shared" si="112"/>
        <v>0.28899999999703141</v>
      </c>
      <c r="D6799" s="420">
        <f t="shared" si="113"/>
        <v>0.1444999999985157</v>
      </c>
      <c r="H6799" s="337"/>
      <c r="J6799" s="82">
        <v>7</v>
      </c>
      <c r="K6799" s="391">
        <v>1</v>
      </c>
    </row>
    <row r="6800" spans="1:12" x14ac:dyDescent="0.3">
      <c r="A6800" s="341">
        <v>43189.712499942128</v>
      </c>
      <c r="B6800" s="318">
        <v>36227.24</v>
      </c>
      <c r="C6800" s="355">
        <f t="shared" si="112"/>
        <v>0.29899999999906868</v>
      </c>
      <c r="D6800" s="420">
        <f t="shared" si="113"/>
        <v>0.14949999999953434</v>
      </c>
      <c r="H6800" s="337"/>
      <c r="J6800" s="82">
        <v>8</v>
      </c>
      <c r="K6800" s="319">
        <v>2</v>
      </c>
    </row>
    <row r="6801" spans="1:11" x14ac:dyDescent="0.3">
      <c r="A6801" s="341">
        <v>43189.754166608793</v>
      </c>
      <c r="B6801" s="318">
        <v>36227.529000000002</v>
      </c>
      <c r="C6801" s="355">
        <f t="shared" si="112"/>
        <v>0.28900000000430737</v>
      </c>
      <c r="D6801" s="420">
        <f t="shared" si="113"/>
        <v>0.14450000000215368</v>
      </c>
      <c r="H6801" s="337"/>
      <c r="J6801" s="82">
        <v>9</v>
      </c>
      <c r="K6801" s="320">
        <v>3</v>
      </c>
    </row>
    <row r="6802" spans="1:11" x14ac:dyDescent="0.3">
      <c r="A6802" s="341">
        <v>43189.795833275464</v>
      </c>
      <c r="B6802" s="318">
        <v>36227.81</v>
      </c>
      <c r="C6802" s="355">
        <f t="shared" ref="C6802:C6888" si="114">B6802-B6801</f>
        <v>0.28099999999540159</v>
      </c>
      <c r="D6802" s="420">
        <f t="shared" si="113"/>
        <v>0.1404999999977008</v>
      </c>
      <c r="H6802" s="337"/>
      <c r="J6802" s="82">
        <v>10</v>
      </c>
      <c r="K6802" s="321">
        <v>4</v>
      </c>
    </row>
    <row r="6803" spans="1:11" x14ac:dyDescent="0.3">
      <c r="A6803" s="341">
        <v>43189.837499942128</v>
      </c>
      <c r="B6803" s="318">
        <v>36228.101999999999</v>
      </c>
      <c r="C6803" s="355">
        <f t="shared" si="114"/>
        <v>0.29200000000128057</v>
      </c>
      <c r="D6803" s="420">
        <f t="shared" si="113"/>
        <v>0.14600000000064028</v>
      </c>
      <c r="H6803" s="337"/>
      <c r="J6803" s="82">
        <v>11</v>
      </c>
      <c r="K6803" s="391">
        <v>1</v>
      </c>
    </row>
    <row r="6804" spans="1:11" x14ac:dyDescent="0.3">
      <c r="A6804" s="341">
        <v>43189.879166608793</v>
      </c>
      <c r="B6804" s="318">
        <v>36228.391000000003</v>
      </c>
      <c r="C6804" s="355">
        <f t="shared" si="114"/>
        <v>0.28900000000430737</v>
      </c>
      <c r="D6804" s="420">
        <f t="shared" si="113"/>
        <v>0.14450000000215368</v>
      </c>
      <c r="H6804" s="337"/>
      <c r="J6804" s="82">
        <v>12</v>
      </c>
      <c r="K6804" s="319">
        <v>2</v>
      </c>
    </row>
    <row r="6805" spans="1:11" x14ac:dyDescent="0.3">
      <c r="A6805" s="341">
        <v>43189.920833275464</v>
      </c>
      <c r="B6805" s="318">
        <v>36228.678</v>
      </c>
      <c r="C6805" s="355">
        <f t="shared" si="114"/>
        <v>0.28699999999662396</v>
      </c>
      <c r="D6805" s="420">
        <f t="shared" si="113"/>
        <v>0.14349999999831198</v>
      </c>
      <c r="H6805" s="337"/>
      <c r="J6805" s="82">
        <v>13</v>
      </c>
      <c r="K6805" s="320">
        <v>3</v>
      </c>
    </row>
    <row r="6806" spans="1:11" x14ac:dyDescent="0.3">
      <c r="A6806" s="341">
        <v>43189.962499942128</v>
      </c>
      <c r="B6806" s="318">
        <v>36228.966999999997</v>
      </c>
      <c r="C6806" s="355">
        <f t="shared" si="114"/>
        <v>0.28899999999703141</v>
      </c>
      <c r="D6806" s="420">
        <f t="shared" si="113"/>
        <v>0.1444999999985157</v>
      </c>
      <c r="E6806" s="336">
        <f>SUM(C6783:C6806)*7.4805194805</f>
        <v>52.483324675157952</v>
      </c>
      <c r="F6806" s="324">
        <f>AVERAGE(D6783:D6806)</f>
        <v>0.14616666666658298</v>
      </c>
      <c r="G6806" s="324">
        <f>_xlfn.STDEV.S(D6783:D6806)</f>
        <v>2.9951651860308111E-3</v>
      </c>
      <c r="H6806" s="337"/>
      <c r="J6806" s="82">
        <v>14</v>
      </c>
      <c r="K6806" s="321">
        <v>4</v>
      </c>
    </row>
    <row r="6807" spans="1:11" x14ac:dyDescent="0.3">
      <c r="A6807" s="341">
        <v>43190.004166608793</v>
      </c>
      <c r="B6807" s="318">
        <v>36229.258999999998</v>
      </c>
      <c r="C6807" s="355">
        <f t="shared" si="114"/>
        <v>0.29200000000128057</v>
      </c>
      <c r="D6807" s="420">
        <f t="shared" si="113"/>
        <v>0.14600000000064028</v>
      </c>
      <c r="H6807" s="337"/>
      <c r="J6807" s="82">
        <v>15</v>
      </c>
      <c r="K6807" s="391">
        <v>1</v>
      </c>
    </row>
    <row r="6808" spans="1:11" x14ac:dyDescent="0.3">
      <c r="A6808" s="341">
        <v>43190.045833275464</v>
      </c>
      <c r="B6808" s="318">
        <v>36229.54</v>
      </c>
      <c r="C6808" s="355">
        <f t="shared" si="114"/>
        <v>0.28100000000267755</v>
      </c>
      <c r="D6808" s="420">
        <f t="shared" si="113"/>
        <v>0.14050000000133878</v>
      </c>
      <c r="H6808" s="337"/>
      <c r="J6808" s="82">
        <v>16</v>
      </c>
      <c r="K6808" s="319">
        <v>2</v>
      </c>
    </row>
    <row r="6809" spans="1:11" x14ac:dyDescent="0.3">
      <c r="A6809" s="341">
        <v>43190.087499942128</v>
      </c>
      <c r="B6809" s="318">
        <v>36229.824000000001</v>
      </c>
      <c r="C6809" s="355">
        <f t="shared" si="114"/>
        <v>0.28399999999965075</v>
      </c>
      <c r="D6809" s="420">
        <f t="shared" si="113"/>
        <v>0.14199999999982538</v>
      </c>
      <c r="H6809" s="337"/>
      <c r="J6809" s="82">
        <v>17</v>
      </c>
      <c r="K6809" s="320">
        <v>3</v>
      </c>
    </row>
    <row r="6810" spans="1:11" x14ac:dyDescent="0.3">
      <c r="A6810" s="341">
        <v>43190.129166608793</v>
      </c>
      <c r="B6810" s="318">
        <v>36230.120999999999</v>
      </c>
      <c r="C6810" s="355">
        <f t="shared" si="114"/>
        <v>0.29699999999866122</v>
      </c>
      <c r="D6810" s="420">
        <f t="shared" si="113"/>
        <v>0.14849999999933061</v>
      </c>
      <c r="H6810" s="337"/>
      <c r="J6810" s="82">
        <v>18</v>
      </c>
      <c r="K6810" s="321">
        <v>4</v>
      </c>
    </row>
    <row r="6811" spans="1:11" x14ac:dyDescent="0.3">
      <c r="A6811" s="341">
        <v>43190.170833275464</v>
      </c>
      <c r="B6811" s="318">
        <v>36230.417999999998</v>
      </c>
      <c r="C6811" s="355">
        <f t="shared" si="114"/>
        <v>0.29699999999866122</v>
      </c>
      <c r="D6811" s="420">
        <f t="shared" si="113"/>
        <v>0.14849999999933061</v>
      </c>
      <c r="H6811" s="337"/>
      <c r="J6811" s="82">
        <v>19</v>
      </c>
      <c r="K6811" s="391">
        <v>1</v>
      </c>
    </row>
    <row r="6812" spans="1:11" x14ac:dyDescent="0.3">
      <c r="A6812" s="341">
        <v>43190.212499942128</v>
      </c>
      <c r="B6812" s="318">
        <v>36230.709000000003</v>
      </c>
      <c r="C6812" s="355">
        <f t="shared" si="114"/>
        <v>0.29100000000471482</v>
      </c>
      <c r="D6812" s="420">
        <f t="shared" si="113"/>
        <v>0.14550000000235741</v>
      </c>
      <c r="H6812" s="337"/>
      <c r="J6812" s="82">
        <v>20</v>
      </c>
      <c r="K6812" s="319">
        <v>2</v>
      </c>
    </row>
    <row r="6813" spans="1:11" x14ac:dyDescent="0.3">
      <c r="A6813" s="341">
        <v>43190.254166608793</v>
      </c>
      <c r="B6813" s="318">
        <v>36231.01</v>
      </c>
      <c r="C6813" s="355">
        <f t="shared" si="114"/>
        <v>0.30099999999947613</v>
      </c>
      <c r="D6813" s="420">
        <f t="shared" si="113"/>
        <v>0.15049999999973807</v>
      </c>
      <c r="H6813" s="337"/>
      <c r="J6813" s="82">
        <v>21</v>
      </c>
      <c r="K6813" s="320">
        <v>3</v>
      </c>
    </row>
    <row r="6814" spans="1:11" x14ac:dyDescent="0.3">
      <c r="A6814" s="341">
        <v>43190.295833275464</v>
      </c>
      <c r="B6814" s="318">
        <v>36231.311999999998</v>
      </c>
      <c r="C6814" s="355">
        <f t="shared" si="114"/>
        <v>0.30199999999604188</v>
      </c>
      <c r="D6814" s="420">
        <f t="shared" si="113"/>
        <v>0.15099999999802094</v>
      </c>
      <c r="H6814" s="337"/>
      <c r="J6814" s="82">
        <v>22</v>
      </c>
      <c r="K6814" s="321">
        <v>4</v>
      </c>
    </row>
    <row r="6815" spans="1:11" x14ac:dyDescent="0.3">
      <c r="A6815" s="341">
        <v>43190.337499942128</v>
      </c>
      <c r="B6815" s="318">
        <v>36231.61</v>
      </c>
      <c r="C6815" s="355">
        <f t="shared" si="114"/>
        <v>0.29800000000250293</v>
      </c>
      <c r="D6815" s="420">
        <f t="shared" si="113"/>
        <v>0.14900000000125146</v>
      </c>
      <c r="H6815" s="337"/>
      <c r="J6815" s="82">
        <v>23</v>
      </c>
      <c r="K6815" s="391">
        <v>1</v>
      </c>
    </row>
    <row r="6816" spans="1:11" x14ac:dyDescent="0.3">
      <c r="A6816" s="341">
        <v>43190.379166608793</v>
      </c>
      <c r="B6816" s="318">
        <v>36231.906999999999</v>
      </c>
      <c r="C6816" s="355">
        <f t="shared" si="114"/>
        <v>0.29699999999866122</v>
      </c>
      <c r="D6816" s="420">
        <f t="shared" si="113"/>
        <v>0.14849999999933061</v>
      </c>
      <c r="H6816" s="337"/>
      <c r="J6816" s="82">
        <v>24</v>
      </c>
      <c r="K6816" s="319">
        <v>2</v>
      </c>
    </row>
    <row r="6817" spans="1:11" x14ac:dyDescent="0.3">
      <c r="A6817" s="341">
        <v>43190.420833275464</v>
      </c>
      <c r="B6817" s="318">
        <v>36232.21</v>
      </c>
      <c r="C6817" s="355">
        <f t="shared" si="114"/>
        <v>0.30299999999988358</v>
      </c>
      <c r="D6817" s="420">
        <f t="shared" si="113"/>
        <v>0.15149999999994179</v>
      </c>
      <c r="H6817" s="337"/>
      <c r="J6817" s="82">
        <v>25</v>
      </c>
      <c r="K6817" s="320">
        <v>3</v>
      </c>
    </row>
    <row r="6818" spans="1:11" x14ac:dyDescent="0.3">
      <c r="A6818" s="341">
        <v>43190.462499942128</v>
      </c>
      <c r="B6818" s="318">
        <v>36232.502</v>
      </c>
      <c r="C6818" s="355">
        <f t="shared" si="114"/>
        <v>0.29200000000128057</v>
      </c>
      <c r="D6818" s="420">
        <f t="shared" si="113"/>
        <v>0.14600000000064028</v>
      </c>
      <c r="H6818" s="337"/>
      <c r="J6818" s="82">
        <v>26</v>
      </c>
      <c r="K6818" s="321">
        <v>4</v>
      </c>
    </row>
    <row r="6819" spans="1:11" x14ac:dyDescent="0.3">
      <c r="A6819" s="341">
        <v>43190.504166608793</v>
      </c>
      <c r="B6819" s="318">
        <v>36232.788</v>
      </c>
      <c r="C6819" s="355">
        <f t="shared" si="114"/>
        <v>0.28600000000005821</v>
      </c>
      <c r="D6819" s="420">
        <f t="shared" si="113"/>
        <v>0.1430000000000291</v>
      </c>
      <c r="H6819" s="337"/>
      <c r="J6819" s="82">
        <v>27</v>
      </c>
      <c r="K6819" s="391">
        <v>1</v>
      </c>
    </row>
    <row r="6820" spans="1:11" x14ac:dyDescent="0.3">
      <c r="A6820" s="341">
        <v>43190.545833275464</v>
      </c>
      <c r="B6820" s="318">
        <v>36233.089999999997</v>
      </c>
      <c r="C6820" s="355">
        <f t="shared" si="114"/>
        <v>0.30199999999604188</v>
      </c>
      <c r="D6820" s="420">
        <f t="shared" si="113"/>
        <v>0.15099999999802094</v>
      </c>
      <c r="H6820" s="337"/>
      <c r="J6820" s="82">
        <v>28</v>
      </c>
      <c r="K6820" s="319">
        <v>2</v>
      </c>
    </row>
    <row r="6821" spans="1:11" x14ac:dyDescent="0.3">
      <c r="A6821" s="341">
        <v>43190.587499942128</v>
      </c>
      <c r="B6821" s="318">
        <v>36233.389000000003</v>
      </c>
      <c r="C6821" s="355">
        <f t="shared" si="114"/>
        <v>0.29900000000634464</v>
      </c>
      <c r="D6821" s="420">
        <f t="shared" si="113"/>
        <v>0.14950000000317232</v>
      </c>
      <c r="H6821" s="337"/>
      <c r="J6821" s="82">
        <v>29</v>
      </c>
      <c r="K6821" s="320">
        <v>3</v>
      </c>
    </row>
    <row r="6822" spans="1:11" x14ac:dyDescent="0.3">
      <c r="A6822" s="341">
        <v>43190.629166608793</v>
      </c>
      <c r="B6822" s="318">
        <v>36233.673999999999</v>
      </c>
      <c r="C6822" s="355">
        <f t="shared" si="114"/>
        <v>0.2849999999962165</v>
      </c>
      <c r="D6822" s="420">
        <f t="shared" si="113"/>
        <v>0.14249999999810825</v>
      </c>
      <c r="H6822" s="337"/>
      <c r="J6822" s="82">
        <v>30</v>
      </c>
      <c r="K6822" s="321">
        <v>4</v>
      </c>
    </row>
    <row r="6823" spans="1:11" x14ac:dyDescent="0.3">
      <c r="A6823" s="341">
        <v>43190.670833275464</v>
      </c>
      <c r="B6823" s="318">
        <v>36233.968999999997</v>
      </c>
      <c r="C6823" s="355">
        <f t="shared" si="114"/>
        <v>0.29499999999825377</v>
      </c>
      <c r="D6823" s="420">
        <f t="shared" si="113"/>
        <v>0.14749999999912689</v>
      </c>
      <c r="H6823" s="337"/>
      <c r="J6823" s="82">
        <v>31</v>
      </c>
      <c r="K6823" s="391">
        <v>1</v>
      </c>
    </row>
    <row r="6824" spans="1:11" x14ac:dyDescent="0.3">
      <c r="A6824" s="341">
        <v>43190.712499942128</v>
      </c>
      <c r="B6824" s="318">
        <v>36234.267</v>
      </c>
      <c r="C6824" s="355">
        <f t="shared" si="114"/>
        <v>0.29800000000250293</v>
      </c>
      <c r="D6824" s="420">
        <f t="shared" si="113"/>
        <v>0.14900000000125146</v>
      </c>
      <c r="H6824" s="337"/>
      <c r="J6824" s="82">
        <v>32</v>
      </c>
      <c r="K6824" s="319">
        <v>2</v>
      </c>
    </row>
    <row r="6825" spans="1:11" x14ac:dyDescent="0.3">
      <c r="A6825" s="341">
        <v>43190.754166608793</v>
      </c>
      <c r="B6825" s="318">
        <v>36234.553</v>
      </c>
      <c r="C6825" s="355">
        <f t="shared" si="114"/>
        <v>0.28600000000005821</v>
      </c>
      <c r="D6825" s="420">
        <f t="shared" si="113"/>
        <v>0.1430000000000291</v>
      </c>
      <c r="H6825" s="337"/>
      <c r="J6825" s="82">
        <v>33</v>
      </c>
      <c r="K6825" s="320">
        <v>3</v>
      </c>
    </row>
    <row r="6826" spans="1:11" x14ac:dyDescent="0.3">
      <c r="A6826" s="341">
        <v>43190.795833275464</v>
      </c>
      <c r="B6826" s="318">
        <v>36234.834999999999</v>
      </c>
      <c r="C6826" s="355">
        <f t="shared" si="114"/>
        <v>0.2819999999992433</v>
      </c>
      <c r="D6826" s="420">
        <f t="shared" si="113"/>
        <v>0.14099999999962165</v>
      </c>
      <c r="H6826" s="337"/>
      <c r="J6826" s="82">
        <v>34</v>
      </c>
      <c r="K6826" s="321">
        <v>4</v>
      </c>
    </row>
    <row r="6827" spans="1:11" x14ac:dyDescent="0.3">
      <c r="A6827" s="341">
        <v>43190.837499942128</v>
      </c>
      <c r="B6827" s="318">
        <v>36235.131999999998</v>
      </c>
      <c r="C6827" s="355">
        <f t="shared" si="114"/>
        <v>0.29699999999866122</v>
      </c>
      <c r="D6827" s="420">
        <f t="shared" si="113"/>
        <v>0.14849999999933061</v>
      </c>
      <c r="H6827" s="337"/>
      <c r="J6827" s="82">
        <v>35</v>
      </c>
      <c r="K6827" s="391">
        <v>1</v>
      </c>
    </row>
    <row r="6828" spans="1:11" x14ac:dyDescent="0.3">
      <c r="A6828" s="341">
        <v>43190.879166608793</v>
      </c>
      <c r="B6828" s="318">
        <v>36235.425999999999</v>
      </c>
      <c r="C6828" s="355">
        <f t="shared" si="114"/>
        <v>0.29400000000168802</v>
      </c>
      <c r="D6828" s="420">
        <f t="shared" si="113"/>
        <v>0.14700000000084401</v>
      </c>
      <c r="H6828" s="337"/>
      <c r="J6828" s="82">
        <v>36</v>
      </c>
      <c r="K6828" s="319">
        <v>2</v>
      </c>
    </row>
    <row r="6829" spans="1:11" x14ac:dyDescent="0.3">
      <c r="A6829" s="341">
        <v>43190.920833275464</v>
      </c>
      <c r="B6829" s="318">
        <v>36235.703000000001</v>
      </c>
      <c r="C6829" s="355">
        <f t="shared" si="114"/>
        <v>0.27700000000186265</v>
      </c>
      <c r="D6829" s="420">
        <f t="shared" si="113"/>
        <v>0.13850000000093132</v>
      </c>
      <c r="H6829" s="337"/>
      <c r="J6829" s="82">
        <v>37</v>
      </c>
      <c r="K6829" s="320">
        <v>3</v>
      </c>
    </row>
    <row r="6830" spans="1:11" x14ac:dyDescent="0.3">
      <c r="A6830" s="341">
        <v>43190.962499942128</v>
      </c>
      <c r="B6830" s="318">
        <v>36235.991999999998</v>
      </c>
      <c r="C6830" s="355">
        <f t="shared" si="114"/>
        <v>0.28899999999703141</v>
      </c>
      <c r="D6830" s="420">
        <f t="shared" si="113"/>
        <v>0.1444999999985157</v>
      </c>
      <c r="E6830" s="336">
        <f>SUM(C6807:C6830)*7.4805194805</f>
        <v>52.550649350523386</v>
      </c>
      <c r="F6830" s="324">
        <f>AVERAGE(D6807:D6830)</f>
        <v>0.14635416666669698</v>
      </c>
      <c r="G6830" s="324">
        <f>_xlfn.STDEV.S(D6807:D6830)</f>
        <v>3.7080381740484695E-3</v>
      </c>
      <c r="H6830" s="337"/>
      <c r="J6830" s="82">
        <v>38</v>
      </c>
      <c r="K6830" s="321">
        <v>4</v>
      </c>
    </row>
    <row r="6831" spans="1:11" x14ac:dyDescent="0.3">
      <c r="A6831" s="341">
        <v>43191.004166608793</v>
      </c>
      <c r="B6831" s="318">
        <v>36236.288999999997</v>
      </c>
      <c r="C6831" s="355">
        <f t="shared" si="114"/>
        <v>0.29699999999866122</v>
      </c>
      <c r="D6831" s="420">
        <f t="shared" si="113"/>
        <v>0.14849999999933061</v>
      </c>
      <c r="H6831" s="337"/>
      <c r="J6831" s="82">
        <v>39</v>
      </c>
      <c r="K6831" s="391">
        <v>1</v>
      </c>
    </row>
    <row r="6832" spans="1:11" x14ac:dyDescent="0.3">
      <c r="A6832" s="341">
        <v>43191.045833275464</v>
      </c>
      <c r="B6832" s="318">
        <v>36236.580999999998</v>
      </c>
      <c r="C6832" s="355">
        <f t="shared" si="114"/>
        <v>0.29200000000128057</v>
      </c>
      <c r="D6832" s="420">
        <f t="shared" si="113"/>
        <v>0.14600000000064028</v>
      </c>
      <c r="H6832" s="337"/>
      <c r="J6832" s="82">
        <v>40</v>
      </c>
      <c r="K6832" s="319">
        <v>2</v>
      </c>
    </row>
    <row r="6833" spans="1:11" x14ac:dyDescent="0.3">
      <c r="A6833" s="341">
        <v>43191.087499942128</v>
      </c>
      <c r="B6833" s="318">
        <v>36236.868000000002</v>
      </c>
      <c r="C6833" s="355">
        <f t="shared" si="114"/>
        <v>0.28700000000389991</v>
      </c>
      <c r="D6833" s="420">
        <f t="shared" si="113"/>
        <v>0.14350000000194996</v>
      </c>
      <c r="H6833" s="337"/>
      <c r="J6833" s="82">
        <v>41</v>
      </c>
      <c r="K6833" s="320">
        <v>3</v>
      </c>
    </row>
    <row r="6834" spans="1:11" x14ac:dyDescent="0.3">
      <c r="A6834" s="341">
        <v>43191.129166608793</v>
      </c>
      <c r="B6834" s="318">
        <v>36237.169000000002</v>
      </c>
      <c r="C6834" s="355">
        <f t="shared" si="114"/>
        <v>0.30099999999947613</v>
      </c>
      <c r="D6834" s="420">
        <f t="shared" si="113"/>
        <v>0.15049999999973807</v>
      </c>
      <c r="H6834" s="337"/>
      <c r="J6834" s="82">
        <v>42</v>
      </c>
      <c r="K6834" s="321">
        <v>4</v>
      </c>
    </row>
    <row r="6835" spans="1:11" x14ac:dyDescent="0.3">
      <c r="A6835" s="341">
        <v>43191.170833275464</v>
      </c>
      <c r="B6835" s="318">
        <v>36237.462</v>
      </c>
      <c r="C6835" s="355">
        <f t="shared" si="114"/>
        <v>0.29299999999784632</v>
      </c>
      <c r="D6835" s="420">
        <f t="shared" si="113"/>
        <v>0.14649999999892316</v>
      </c>
      <c r="H6835" s="337"/>
      <c r="J6835" s="82">
        <v>43</v>
      </c>
      <c r="K6835" s="391">
        <v>1</v>
      </c>
    </row>
    <row r="6836" spans="1:11" x14ac:dyDescent="0.3">
      <c r="A6836" s="341">
        <v>43191.212499942128</v>
      </c>
      <c r="B6836" s="318">
        <v>36237.752999999997</v>
      </c>
      <c r="C6836" s="355">
        <f t="shared" si="114"/>
        <v>0.29099999999743886</v>
      </c>
      <c r="D6836" s="420">
        <f t="shared" si="113"/>
        <v>0.14549999999871943</v>
      </c>
      <c r="H6836" s="337"/>
      <c r="J6836" s="82">
        <v>44</v>
      </c>
      <c r="K6836" s="319">
        <v>2</v>
      </c>
    </row>
    <row r="6837" spans="1:11" x14ac:dyDescent="0.3">
      <c r="A6837" s="341">
        <v>43191.254166608793</v>
      </c>
      <c r="B6837" s="318">
        <v>36238.061000000002</v>
      </c>
      <c r="C6837" s="355">
        <f t="shared" si="114"/>
        <v>0.3080000000045402</v>
      </c>
      <c r="D6837" s="420">
        <f t="shared" si="113"/>
        <v>0.1540000000022701</v>
      </c>
      <c r="H6837" s="337"/>
      <c r="J6837" s="82">
        <v>45</v>
      </c>
      <c r="K6837" s="320">
        <v>3</v>
      </c>
    </row>
    <row r="6838" spans="1:11" x14ac:dyDescent="0.3">
      <c r="A6838" s="341">
        <v>43191.295833275464</v>
      </c>
      <c r="B6838" s="318">
        <v>36238.368000000002</v>
      </c>
      <c r="C6838" s="355">
        <f t="shared" si="114"/>
        <v>0.30700000000069849</v>
      </c>
      <c r="D6838" s="420">
        <f t="shared" si="113"/>
        <v>0.15350000000034925</v>
      </c>
      <c r="H6838" s="337"/>
      <c r="J6838" s="82">
        <v>46</v>
      </c>
      <c r="K6838" s="321">
        <v>4</v>
      </c>
    </row>
    <row r="6839" spans="1:11" x14ac:dyDescent="0.3">
      <c r="A6839" s="341">
        <v>43191.337499942128</v>
      </c>
      <c r="B6839" s="318">
        <v>36238.661</v>
      </c>
      <c r="C6839" s="355">
        <f t="shared" si="114"/>
        <v>0.29299999999784632</v>
      </c>
      <c r="D6839" s="420">
        <f t="shared" si="113"/>
        <v>0.14649999999892316</v>
      </c>
      <c r="H6839" s="337"/>
      <c r="J6839" s="82">
        <v>47</v>
      </c>
      <c r="K6839" s="391">
        <v>1</v>
      </c>
    </row>
    <row r="6840" spans="1:11" x14ac:dyDescent="0.3">
      <c r="A6840" s="341">
        <v>43191.379166608793</v>
      </c>
      <c r="B6840" s="318">
        <v>36238.957000000002</v>
      </c>
      <c r="C6840" s="355">
        <f t="shared" si="114"/>
        <v>0.29600000000209548</v>
      </c>
      <c r="D6840" s="420">
        <f t="shared" si="113"/>
        <v>0.14800000000104774</v>
      </c>
      <c r="H6840" s="337"/>
      <c r="J6840" s="82">
        <v>48</v>
      </c>
      <c r="K6840" s="319">
        <v>2</v>
      </c>
    </row>
    <row r="6841" spans="1:11" x14ac:dyDescent="0.3">
      <c r="A6841" s="341">
        <v>43191.420833275464</v>
      </c>
      <c r="B6841" s="318">
        <v>36239.258000000002</v>
      </c>
      <c r="C6841" s="355">
        <f t="shared" si="114"/>
        <v>0.30099999999947613</v>
      </c>
      <c r="D6841" s="420">
        <f t="shared" si="113"/>
        <v>0.15049999999973807</v>
      </c>
      <c r="H6841" s="337"/>
      <c r="J6841" s="82">
        <v>49</v>
      </c>
      <c r="K6841" s="320">
        <v>3</v>
      </c>
    </row>
    <row r="6842" spans="1:11" x14ac:dyDescent="0.3">
      <c r="A6842" s="341">
        <v>43191.462499942128</v>
      </c>
      <c r="B6842" s="318">
        <v>36239.550000000003</v>
      </c>
      <c r="C6842" s="355">
        <f t="shared" si="114"/>
        <v>0.29200000000128057</v>
      </c>
      <c r="D6842" s="420">
        <f t="shared" si="113"/>
        <v>0.14600000000064028</v>
      </c>
      <c r="H6842" s="337"/>
      <c r="J6842" s="82">
        <v>50</v>
      </c>
      <c r="K6842" s="321">
        <v>4</v>
      </c>
    </row>
    <row r="6843" spans="1:11" x14ac:dyDescent="0.3">
      <c r="A6843" s="341">
        <v>43191.504166608793</v>
      </c>
      <c r="B6843" s="318">
        <v>36239.839</v>
      </c>
      <c r="C6843" s="355">
        <f t="shared" si="114"/>
        <v>0.28899999999703141</v>
      </c>
      <c r="D6843" s="420">
        <f t="shared" si="113"/>
        <v>0.1444999999985157</v>
      </c>
      <c r="H6843" s="337"/>
      <c r="J6843" s="82">
        <v>51</v>
      </c>
      <c r="K6843" s="391">
        <v>1</v>
      </c>
    </row>
    <row r="6844" spans="1:11" x14ac:dyDescent="0.3">
      <c r="A6844" s="341">
        <v>43191.545833275464</v>
      </c>
      <c r="B6844" s="318">
        <v>36240.137999999999</v>
      </c>
      <c r="C6844" s="355">
        <f t="shared" si="114"/>
        <v>0.29899999999906868</v>
      </c>
      <c r="D6844" s="420">
        <f t="shared" si="113"/>
        <v>0.14949999999953434</v>
      </c>
      <c r="H6844" s="337"/>
      <c r="J6844" s="82">
        <v>52</v>
      </c>
      <c r="K6844" s="319">
        <v>2</v>
      </c>
    </row>
    <row r="6845" spans="1:11" x14ac:dyDescent="0.3">
      <c r="A6845" s="341">
        <v>43191.587499942128</v>
      </c>
      <c r="B6845" s="318">
        <v>36240.423999999999</v>
      </c>
      <c r="C6845" s="355">
        <f t="shared" si="114"/>
        <v>0.28600000000005821</v>
      </c>
      <c r="D6845" s="420">
        <f t="shared" si="113"/>
        <v>0.1430000000000291</v>
      </c>
      <c r="H6845" s="337"/>
      <c r="J6845" s="82">
        <v>53</v>
      </c>
      <c r="K6845" s="320">
        <v>3</v>
      </c>
    </row>
    <row r="6846" spans="1:11" x14ac:dyDescent="0.3">
      <c r="A6846" s="341">
        <v>43191.629166608793</v>
      </c>
      <c r="B6846" s="318">
        <v>36240.707999999999</v>
      </c>
      <c r="C6846" s="355">
        <f t="shared" si="114"/>
        <v>0.28399999999965075</v>
      </c>
      <c r="D6846" s="420">
        <f t="shared" si="113"/>
        <v>0.14199999999982538</v>
      </c>
      <c r="H6846" s="337"/>
      <c r="J6846" s="82">
        <v>54</v>
      </c>
      <c r="K6846" s="321">
        <v>4</v>
      </c>
    </row>
    <row r="6847" spans="1:11" x14ac:dyDescent="0.3">
      <c r="A6847" s="341">
        <v>43191.670833275464</v>
      </c>
      <c r="B6847" s="318">
        <v>36241.000999999997</v>
      </c>
      <c r="C6847" s="355">
        <f t="shared" si="114"/>
        <v>0.29299999999784632</v>
      </c>
      <c r="D6847" s="420">
        <f t="shared" si="113"/>
        <v>0.14649999999892316</v>
      </c>
      <c r="H6847" s="337"/>
      <c r="J6847" s="82">
        <v>55</v>
      </c>
      <c r="K6847" s="391">
        <v>1</v>
      </c>
    </row>
    <row r="6848" spans="1:11" x14ac:dyDescent="0.3">
      <c r="A6848" s="341">
        <v>43191.712499942128</v>
      </c>
      <c r="B6848" s="318">
        <v>36241.300000000003</v>
      </c>
      <c r="C6848" s="355">
        <f t="shared" si="114"/>
        <v>0.29900000000634464</v>
      </c>
      <c r="D6848" s="420">
        <f t="shared" si="113"/>
        <v>0.14950000000317232</v>
      </c>
      <c r="H6848" s="337"/>
      <c r="J6848" s="82">
        <v>56</v>
      </c>
      <c r="K6848" s="319">
        <v>2</v>
      </c>
    </row>
    <row r="6849" spans="1:11" x14ac:dyDescent="0.3">
      <c r="A6849" s="341">
        <v>43191.754166608793</v>
      </c>
      <c r="B6849" s="318">
        <v>36241.591</v>
      </c>
      <c r="C6849" s="355">
        <f t="shared" si="114"/>
        <v>0.29099999999743886</v>
      </c>
      <c r="D6849" s="420">
        <f t="shared" si="113"/>
        <v>0.14549999999871943</v>
      </c>
      <c r="H6849" s="337"/>
      <c r="J6849" s="82">
        <v>57</v>
      </c>
      <c r="K6849" s="320">
        <v>3</v>
      </c>
    </row>
    <row r="6850" spans="1:11" x14ac:dyDescent="0.3">
      <c r="A6850" s="341">
        <v>43191.795833275464</v>
      </c>
      <c r="B6850" s="318">
        <v>36241.875</v>
      </c>
      <c r="C6850" s="355">
        <f t="shared" si="114"/>
        <v>0.28399999999965075</v>
      </c>
      <c r="D6850" s="420">
        <f t="shared" si="113"/>
        <v>0.14199999999982538</v>
      </c>
      <c r="H6850" s="337"/>
      <c r="J6850" s="82">
        <v>58</v>
      </c>
      <c r="K6850" s="321">
        <v>4</v>
      </c>
    </row>
    <row r="6851" spans="1:11" x14ac:dyDescent="0.3">
      <c r="A6851" s="341">
        <v>43191.837499942128</v>
      </c>
      <c r="B6851" s="318">
        <v>36242.17</v>
      </c>
      <c r="C6851" s="355">
        <f t="shared" si="114"/>
        <v>0.29499999999825377</v>
      </c>
      <c r="D6851" s="420">
        <f t="shared" si="113"/>
        <v>0.14749999999912689</v>
      </c>
      <c r="H6851" s="337"/>
      <c r="J6851" s="82">
        <v>59</v>
      </c>
      <c r="K6851" s="391">
        <v>1</v>
      </c>
    </row>
    <row r="6852" spans="1:11" x14ac:dyDescent="0.3">
      <c r="A6852" s="341">
        <v>43191.879166608793</v>
      </c>
      <c r="B6852" s="318">
        <v>36242.459000000003</v>
      </c>
      <c r="C6852" s="355">
        <f t="shared" si="114"/>
        <v>0.28900000000430737</v>
      </c>
      <c r="D6852" s="420">
        <f t="shared" si="113"/>
        <v>0.14450000000215368</v>
      </c>
      <c r="H6852" s="337"/>
      <c r="J6852" s="82">
        <v>60</v>
      </c>
      <c r="K6852" s="319">
        <v>2</v>
      </c>
    </row>
    <row r="6853" spans="1:11" x14ac:dyDescent="0.3">
      <c r="A6853" s="341">
        <v>43191.920833275464</v>
      </c>
      <c r="B6853" s="318">
        <v>36242.741000000002</v>
      </c>
      <c r="C6853" s="355">
        <f t="shared" si="114"/>
        <v>0.2819999999992433</v>
      </c>
      <c r="D6853" s="420">
        <f t="shared" si="113"/>
        <v>0.14099999999962165</v>
      </c>
      <c r="H6853" s="337"/>
      <c r="J6853" s="82">
        <v>61</v>
      </c>
      <c r="K6853" s="320">
        <v>3</v>
      </c>
    </row>
    <row r="6854" spans="1:11" x14ac:dyDescent="0.3">
      <c r="A6854" s="369">
        <v>43191.962499942128</v>
      </c>
      <c r="B6854" s="323">
        <v>36243.035000000003</v>
      </c>
      <c r="C6854" s="356">
        <f t="shared" si="114"/>
        <v>0.29400000000168802</v>
      </c>
      <c r="D6854" s="418">
        <f t="shared" si="113"/>
        <v>0.14700000000084401</v>
      </c>
      <c r="E6854" s="336">
        <f>SUM(C6831:C6854)*7.4805194805</f>
        <v>52.68529870119982</v>
      </c>
      <c r="F6854" s="324">
        <f>AVERAGE(D6831:D6854)</f>
        <v>0.14672916666677338</v>
      </c>
      <c r="G6854" s="324">
        <f>_xlfn.STDEV.S(D6831:D6854)</f>
        <v>3.3878913756217326E-3</v>
      </c>
      <c r="H6854" s="343"/>
      <c r="I6854" s="344">
        <f>AVERAGE(D6686:D6854)</f>
        <v>0.14695535714285834</v>
      </c>
      <c r="J6854" s="82">
        <v>62</v>
      </c>
      <c r="K6854" s="321">
        <v>4</v>
      </c>
    </row>
    <row r="6855" spans="1:11" x14ac:dyDescent="0.3">
      <c r="A6855" s="341">
        <v>43192.004166608793</v>
      </c>
      <c r="B6855" s="318">
        <v>36243.328000000001</v>
      </c>
      <c r="C6855" s="355">
        <f t="shared" si="114"/>
        <v>0.29299999999784632</v>
      </c>
      <c r="D6855" s="420">
        <f t="shared" si="113"/>
        <v>0.14649999999892316</v>
      </c>
      <c r="H6855" s="337"/>
      <c r="J6855" s="82">
        <v>63</v>
      </c>
      <c r="K6855" s="391">
        <v>1</v>
      </c>
    </row>
    <row r="6856" spans="1:11" x14ac:dyDescent="0.3">
      <c r="A6856" s="341">
        <v>43192.045833275464</v>
      </c>
      <c r="B6856" s="318">
        <v>36243.618000000002</v>
      </c>
      <c r="C6856" s="355">
        <f t="shared" si="114"/>
        <v>0.29000000000087311</v>
      </c>
      <c r="D6856" s="420">
        <f t="shared" si="113"/>
        <v>0.14500000000043656</v>
      </c>
      <c r="H6856" s="337"/>
      <c r="J6856" s="82">
        <v>64</v>
      </c>
      <c r="K6856" s="319">
        <v>2</v>
      </c>
    </row>
    <row r="6857" spans="1:11" x14ac:dyDescent="0.3">
      <c r="A6857" s="341">
        <v>43192.087499942128</v>
      </c>
      <c r="B6857" s="318">
        <v>36243.908000000003</v>
      </c>
      <c r="C6857" s="355">
        <f t="shared" si="114"/>
        <v>0.29000000000087311</v>
      </c>
      <c r="D6857" s="420">
        <f t="shared" si="113"/>
        <v>0.14500000000043656</v>
      </c>
      <c r="H6857" s="337"/>
      <c r="J6857" s="82">
        <v>65</v>
      </c>
      <c r="K6857" s="320">
        <v>3</v>
      </c>
    </row>
    <row r="6858" spans="1:11" x14ac:dyDescent="0.3">
      <c r="A6858" s="341">
        <v>43192.129166608793</v>
      </c>
      <c r="B6858" s="318">
        <v>36244.21</v>
      </c>
      <c r="C6858" s="355">
        <f t="shared" si="114"/>
        <v>0.30199999999604188</v>
      </c>
      <c r="D6858" s="420">
        <f t="shared" si="113"/>
        <v>0.15099999999802094</v>
      </c>
      <c r="H6858" s="337"/>
      <c r="J6858" s="82">
        <v>66</v>
      </c>
      <c r="K6858" s="321">
        <v>4</v>
      </c>
    </row>
    <row r="6859" spans="1:11" x14ac:dyDescent="0.3">
      <c r="A6859" s="341">
        <v>43192.170833275464</v>
      </c>
      <c r="B6859" s="318">
        <v>36244.506999999998</v>
      </c>
      <c r="C6859" s="355">
        <f t="shared" si="114"/>
        <v>0.29699999999866122</v>
      </c>
      <c r="D6859" s="420">
        <f t="shared" si="113"/>
        <v>0.14849999999933061</v>
      </c>
      <c r="H6859" s="337"/>
      <c r="J6859" s="82">
        <v>67</v>
      </c>
      <c r="K6859" s="391">
        <v>1</v>
      </c>
    </row>
    <row r="6860" spans="1:11" x14ac:dyDescent="0.3">
      <c r="A6860" s="341">
        <v>43192.212499942128</v>
      </c>
      <c r="B6860" s="318">
        <v>36244.798999999999</v>
      </c>
      <c r="C6860" s="355">
        <f t="shared" si="114"/>
        <v>0.29200000000128057</v>
      </c>
      <c r="D6860" s="420">
        <f t="shared" si="113"/>
        <v>0.14600000000064028</v>
      </c>
      <c r="H6860" s="337"/>
      <c r="J6860" s="82">
        <v>68</v>
      </c>
      <c r="K6860" s="319">
        <v>2</v>
      </c>
    </row>
    <row r="6861" spans="1:11" x14ac:dyDescent="0.3">
      <c r="A6861" s="341">
        <v>43192.254166608793</v>
      </c>
      <c r="B6861" s="318">
        <v>36245.101000000002</v>
      </c>
      <c r="C6861" s="355">
        <f t="shared" si="114"/>
        <v>0.30200000000331784</v>
      </c>
      <c r="D6861" s="420">
        <f t="shared" si="113"/>
        <v>0.15100000000165892</v>
      </c>
      <c r="H6861" s="337"/>
      <c r="J6861" s="82">
        <v>69</v>
      </c>
      <c r="K6861" s="320">
        <v>3</v>
      </c>
    </row>
    <row r="6862" spans="1:11" x14ac:dyDescent="0.3">
      <c r="A6862" s="341">
        <v>43192.295833275464</v>
      </c>
      <c r="B6862" s="318">
        <v>36245.402000000002</v>
      </c>
      <c r="C6862" s="355">
        <f t="shared" si="114"/>
        <v>0.30099999999947613</v>
      </c>
      <c r="D6862" s="420">
        <f t="shared" si="113"/>
        <v>0.15049999999973807</v>
      </c>
      <c r="H6862" s="337"/>
      <c r="J6862" s="82">
        <v>70</v>
      </c>
      <c r="K6862" s="321">
        <v>4</v>
      </c>
    </row>
    <row r="6863" spans="1:11" x14ac:dyDescent="0.3">
      <c r="A6863" s="341">
        <v>43192.337499942128</v>
      </c>
      <c r="B6863" s="318">
        <v>36245.690999999999</v>
      </c>
      <c r="C6863" s="355">
        <f t="shared" si="114"/>
        <v>0.28899999999703141</v>
      </c>
      <c r="D6863" s="420">
        <f t="shared" si="113"/>
        <v>0.1444999999985157</v>
      </c>
      <c r="H6863" s="337"/>
      <c r="J6863" s="82">
        <v>71</v>
      </c>
      <c r="K6863" s="391">
        <v>1</v>
      </c>
    </row>
    <row r="6864" spans="1:11" x14ac:dyDescent="0.3">
      <c r="A6864" s="341">
        <v>43192.379166608793</v>
      </c>
      <c r="B6864" s="318">
        <v>36245.991999999998</v>
      </c>
      <c r="C6864" s="355">
        <f t="shared" si="114"/>
        <v>0.30099999999947613</v>
      </c>
      <c r="D6864" s="420">
        <f t="shared" si="113"/>
        <v>0.15049999999973807</v>
      </c>
      <c r="H6864" s="337"/>
      <c r="J6864" s="82">
        <v>72</v>
      </c>
      <c r="K6864" s="319">
        <v>2</v>
      </c>
    </row>
    <row r="6865" spans="1:11" x14ac:dyDescent="0.3">
      <c r="A6865" s="341">
        <v>43192.420833275464</v>
      </c>
      <c r="B6865" s="318">
        <v>36246.292999999998</v>
      </c>
      <c r="C6865" s="355">
        <f t="shared" si="114"/>
        <v>0.30099999999947613</v>
      </c>
      <c r="D6865" s="420">
        <f t="shared" si="113"/>
        <v>0.15049999999973807</v>
      </c>
      <c r="H6865" s="337"/>
      <c r="J6865" s="82">
        <v>73</v>
      </c>
      <c r="K6865" s="320">
        <v>3</v>
      </c>
    </row>
    <row r="6866" spans="1:11" x14ac:dyDescent="0.3">
      <c r="A6866" s="341">
        <v>43192.462499942128</v>
      </c>
      <c r="B6866" s="318">
        <v>36246.584000000003</v>
      </c>
      <c r="C6866" s="355">
        <f t="shared" si="114"/>
        <v>0.29100000000471482</v>
      </c>
      <c r="D6866" s="420">
        <f t="shared" si="113"/>
        <v>0.14550000000235741</v>
      </c>
      <c r="H6866" s="337"/>
      <c r="J6866" s="82">
        <v>74</v>
      </c>
      <c r="K6866" s="321">
        <v>4</v>
      </c>
    </row>
    <row r="6867" spans="1:11" x14ac:dyDescent="0.3">
      <c r="A6867" s="341">
        <v>43192.504166608793</v>
      </c>
      <c r="B6867" s="318">
        <v>36246.872000000003</v>
      </c>
      <c r="C6867" s="355">
        <f t="shared" si="114"/>
        <v>0.28800000000046566</v>
      </c>
      <c r="D6867" s="420">
        <f t="shared" si="113"/>
        <v>0.14400000000023283</v>
      </c>
      <c r="H6867" s="337"/>
      <c r="J6867" s="82">
        <v>75</v>
      </c>
      <c r="K6867" s="391">
        <v>1</v>
      </c>
    </row>
    <row r="6868" spans="1:11" x14ac:dyDescent="0.3">
      <c r="A6868" s="341">
        <v>43192.545833275464</v>
      </c>
      <c r="B6868" s="318">
        <v>36247.178</v>
      </c>
      <c r="C6868" s="355">
        <f t="shared" si="114"/>
        <v>0.30599999999685679</v>
      </c>
      <c r="D6868" s="420">
        <f t="shared" si="113"/>
        <v>0.15299999999842839</v>
      </c>
      <c r="H6868" s="337"/>
      <c r="J6868" s="82">
        <v>76</v>
      </c>
      <c r="K6868" s="319">
        <v>2</v>
      </c>
    </row>
    <row r="6869" spans="1:11" x14ac:dyDescent="0.3">
      <c r="A6869" s="341">
        <v>43192.587499942128</v>
      </c>
      <c r="B6869" s="318">
        <v>36247.472000000002</v>
      </c>
      <c r="C6869" s="355">
        <f t="shared" si="114"/>
        <v>0.29400000000168802</v>
      </c>
      <c r="D6869" s="420">
        <f t="shared" si="113"/>
        <v>0.14700000000084401</v>
      </c>
      <c r="H6869" s="337"/>
      <c r="J6869" s="82">
        <v>77</v>
      </c>
      <c r="K6869" s="320">
        <v>3</v>
      </c>
    </row>
    <row r="6870" spans="1:11" x14ac:dyDescent="0.3">
      <c r="A6870" s="341">
        <v>43192.629166608793</v>
      </c>
      <c r="B6870" s="318">
        <v>36247.754999999997</v>
      </c>
      <c r="C6870" s="355">
        <f t="shared" si="114"/>
        <v>0.28299999999580905</v>
      </c>
      <c r="D6870" s="420">
        <f t="shared" si="113"/>
        <v>0.14149999999790452</v>
      </c>
      <c r="H6870" s="337"/>
      <c r="J6870" s="82">
        <v>78</v>
      </c>
      <c r="K6870" s="321">
        <v>4</v>
      </c>
    </row>
    <row r="6871" spans="1:11" x14ac:dyDescent="0.3">
      <c r="A6871" s="341">
        <v>43192.670833275464</v>
      </c>
      <c r="B6871" s="318">
        <v>36248.050000000003</v>
      </c>
      <c r="C6871" s="355">
        <f t="shared" si="114"/>
        <v>0.29500000000552973</v>
      </c>
      <c r="D6871" s="420">
        <f t="shared" si="113"/>
        <v>0.14750000000276486</v>
      </c>
      <c r="H6871" s="337"/>
      <c r="J6871" s="82">
        <v>79</v>
      </c>
      <c r="K6871" s="391">
        <v>1</v>
      </c>
    </row>
    <row r="6872" spans="1:11" x14ac:dyDescent="0.3">
      <c r="A6872" s="341">
        <v>43192.712499942128</v>
      </c>
      <c r="B6872" s="318">
        <v>36248.345000000001</v>
      </c>
      <c r="C6872" s="355">
        <f t="shared" si="114"/>
        <v>0.29499999999825377</v>
      </c>
      <c r="D6872" s="420">
        <f t="shared" si="113"/>
        <v>0.14749999999912689</v>
      </c>
      <c r="H6872" s="337"/>
      <c r="J6872" s="82">
        <v>80</v>
      </c>
      <c r="K6872" s="319">
        <v>2</v>
      </c>
    </row>
    <row r="6873" spans="1:11" x14ac:dyDescent="0.3">
      <c r="A6873" s="341">
        <v>43192.754166608793</v>
      </c>
      <c r="B6873" s="318">
        <v>36248.637999999999</v>
      </c>
      <c r="C6873" s="355">
        <f t="shared" si="114"/>
        <v>0.29299999999784632</v>
      </c>
      <c r="D6873" s="420">
        <f t="shared" si="113"/>
        <v>0.14649999999892316</v>
      </c>
      <c r="H6873" s="337"/>
      <c r="J6873" s="82">
        <v>81</v>
      </c>
      <c r="K6873" s="320">
        <v>3</v>
      </c>
    </row>
    <row r="6874" spans="1:11" x14ac:dyDescent="0.3">
      <c r="A6874" s="341">
        <v>43192.795833275464</v>
      </c>
      <c r="B6874" s="318">
        <v>36248.923000000003</v>
      </c>
      <c r="C6874" s="355">
        <f t="shared" si="114"/>
        <v>0.28500000000349246</v>
      </c>
      <c r="D6874" s="420">
        <f t="shared" si="113"/>
        <v>0.14250000000174623</v>
      </c>
      <c r="H6874" s="337"/>
      <c r="J6874" s="82">
        <v>82</v>
      </c>
      <c r="K6874" s="321">
        <v>4</v>
      </c>
    </row>
    <row r="6875" spans="1:11" x14ac:dyDescent="0.3">
      <c r="A6875" s="341">
        <v>43192.837499942128</v>
      </c>
      <c r="B6875" s="318">
        <v>36249.218999999997</v>
      </c>
      <c r="C6875" s="355">
        <f t="shared" si="114"/>
        <v>0.29599999999481952</v>
      </c>
      <c r="D6875" s="420">
        <f t="shared" si="113"/>
        <v>0.14799999999740976</v>
      </c>
      <c r="H6875" s="337"/>
      <c r="J6875" s="82">
        <v>83</v>
      </c>
      <c r="K6875" s="391">
        <v>1</v>
      </c>
    </row>
    <row r="6876" spans="1:11" x14ac:dyDescent="0.3">
      <c r="A6876" s="341">
        <v>43192.879166608793</v>
      </c>
      <c r="B6876" s="318">
        <v>36249.504999999997</v>
      </c>
      <c r="C6876" s="355">
        <f t="shared" si="114"/>
        <v>0.28600000000005821</v>
      </c>
      <c r="D6876" s="420">
        <f t="shared" si="113"/>
        <v>0.1430000000000291</v>
      </c>
      <c r="H6876" s="337"/>
      <c r="J6876" s="82">
        <v>84</v>
      </c>
      <c r="K6876" s="319">
        <v>2</v>
      </c>
    </row>
    <row r="6877" spans="1:11" x14ac:dyDescent="0.3">
      <c r="A6877" s="341">
        <v>43192.920833275464</v>
      </c>
      <c r="B6877" s="318">
        <v>36249.784</v>
      </c>
      <c r="C6877" s="355">
        <f t="shared" si="114"/>
        <v>0.2790000000022701</v>
      </c>
      <c r="D6877" s="420">
        <f t="shared" si="113"/>
        <v>0.13950000000113505</v>
      </c>
      <c r="H6877" s="337"/>
      <c r="J6877" s="82">
        <v>85</v>
      </c>
      <c r="K6877" s="320">
        <v>3</v>
      </c>
    </row>
    <row r="6878" spans="1:11" x14ac:dyDescent="0.3">
      <c r="A6878" s="341">
        <v>43192.962499942128</v>
      </c>
      <c r="B6878" s="318">
        <v>36250.078000000001</v>
      </c>
      <c r="C6878" s="355">
        <f t="shared" si="114"/>
        <v>0.29400000000168802</v>
      </c>
      <c r="D6878" s="420">
        <f t="shared" si="113"/>
        <v>0.14700000000084401</v>
      </c>
      <c r="E6878" s="336">
        <f>SUM(C6855:C6878)*7.4805194805</f>
        <v>52.685298701145392</v>
      </c>
      <c r="F6878" s="324">
        <f>AVERAGE(D6855:D6878)</f>
        <v>0.14672916666662181</v>
      </c>
      <c r="G6878" s="324">
        <f>_xlfn.STDEV.S(D6855:D6878)</f>
        <v>3.3394192627574752E-3</v>
      </c>
      <c r="H6878" s="337"/>
      <c r="J6878" s="82">
        <v>86</v>
      </c>
      <c r="K6878" s="321">
        <v>4</v>
      </c>
    </row>
    <row r="6879" spans="1:11" x14ac:dyDescent="0.3">
      <c r="A6879" s="341">
        <v>43193.004166608793</v>
      </c>
      <c r="B6879" s="318">
        <v>36250.370999999999</v>
      </c>
      <c r="C6879" s="355">
        <f t="shared" si="114"/>
        <v>0.29299999999784632</v>
      </c>
      <c r="D6879" s="420">
        <f t="shared" si="113"/>
        <v>0.14649999999892316</v>
      </c>
      <c r="H6879" s="337"/>
      <c r="I6879" s="54" t="s">
        <v>362</v>
      </c>
      <c r="J6879" s="82">
        <v>87</v>
      </c>
      <c r="K6879" s="391">
        <v>1</v>
      </c>
    </row>
    <row r="6880" spans="1:11" x14ac:dyDescent="0.3">
      <c r="A6880" s="341">
        <v>43193.045833275464</v>
      </c>
      <c r="B6880" s="318">
        <v>36250.661</v>
      </c>
      <c r="C6880" s="355">
        <f t="shared" si="114"/>
        <v>0.29000000000087311</v>
      </c>
      <c r="D6880" s="420">
        <f t="shared" si="113"/>
        <v>0.14500000000043656</v>
      </c>
      <c r="H6880" s="337"/>
      <c r="J6880" s="82">
        <v>88</v>
      </c>
      <c r="K6880" s="319">
        <v>2</v>
      </c>
    </row>
    <row r="6881" spans="1:12" x14ac:dyDescent="0.3">
      <c r="A6881" s="341">
        <v>43193.087499942128</v>
      </c>
      <c r="B6881" s="318">
        <v>36250.959999999999</v>
      </c>
      <c r="C6881" s="355">
        <f t="shared" si="114"/>
        <v>0.29899999999906868</v>
      </c>
      <c r="D6881" s="420">
        <f t="shared" si="113"/>
        <v>0.14949999999953434</v>
      </c>
      <c r="H6881" s="337"/>
      <c r="J6881" s="82">
        <v>89</v>
      </c>
      <c r="K6881" s="320">
        <v>3</v>
      </c>
    </row>
    <row r="6882" spans="1:12" x14ac:dyDescent="0.3">
      <c r="A6882" s="341">
        <v>43193.129166608793</v>
      </c>
      <c r="B6882" s="318">
        <v>36251.260999999999</v>
      </c>
      <c r="C6882" s="355">
        <f t="shared" si="114"/>
        <v>0.30099999999947613</v>
      </c>
      <c r="D6882" s="420">
        <f t="shared" si="113"/>
        <v>0.15049999999973807</v>
      </c>
      <c r="H6882" s="337"/>
      <c r="J6882" s="82">
        <v>90</v>
      </c>
      <c r="K6882" s="321">
        <v>4</v>
      </c>
    </row>
    <row r="6883" spans="1:12" x14ac:dyDescent="0.3">
      <c r="A6883" s="341">
        <v>43193.170833275464</v>
      </c>
      <c r="B6883" s="318">
        <v>36251.559000000001</v>
      </c>
      <c r="C6883" s="355">
        <f t="shared" si="114"/>
        <v>0.29800000000250293</v>
      </c>
      <c r="D6883" s="420">
        <f t="shared" si="113"/>
        <v>0.14900000000125146</v>
      </c>
      <c r="H6883" s="337"/>
      <c r="J6883" s="82">
        <v>91</v>
      </c>
      <c r="K6883" s="391">
        <v>1</v>
      </c>
    </row>
    <row r="6884" spans="1:12" x14ac:dyDescent="0.3">
      <c r="A6884" s="341">
        <v>43193.212499942128</v>
      </c>
      <c r="B6884" s="318">
        <v>36251.855000000003</v>
      </c>
      <c r="C6884" s="355">
        <f t="shared" si="114"/>
        <v>0.29600000000209548</v>
      </c>
      <c r="D6884" s="420">
        <f t="shared" si="113"/>
        <v>0.14800000000104774</v>
      </c>
      <c r="H6884" s="337"/>
      <c r="J6884" s="82">
        <v>92</v>
      </c>
      <c r="K6884" s="319">
        <v>2</v>
      </c>
    </row>
    <row r="6885" spans="1:12" x14ac:dyDescent="0.3">
      <c r="A6885" s="341">
        <v>43193.254166608793</v>
      </c>
      <c r="B6885" s="318">
        <v>36252.160000000003</v>
      </c>
      <c r="C6885" s="355">
        <f t="shared" si="114"/>
        <v>0.30500000000029104</v>
      </c>
      <c r="D6885" s="420">
        <f t="shared" si="113"/>
        <v>0.15250000000014552</v>
      </c>
      <c r="H6885" s="337"/>
      <c r="J6885" s="82">
        <v>93</v>
      </c>
      <c r="K6885" s="320">
        <v>3</v>
      </c>
    </row>
    <row r="6886" spans="1:12" x14ac:dyDescent="0.3">
      <c r="A6886" s="341">
        <v>43193.295833275464</v>
      </c>
      <c r="B6886" s="318">
        <v>36252.455000000002</v>
      </c>
      <c r="C6886" s="355">
        <f t="shared" si="114"/>
        <v>0.29499999999825377</v>
      </c>
      <c r="D6886" s="420">
        <f t="shared" si="113"/>
        <v>0.14749999999912689</v>
      </c>
      <c r="H6886" s="337"/>
      <c r="J6886" s="82">
        <v>94</v>
      </c>
      <c r="K6886" s="321">
        <v>4</v>
      </c>
    </row>
    <row r="6887" spans="1:12" x14ac:dyDescent="0.3">
      <c r="A6887" s="341">
        <v>43193.337499942128</v>
      </c>
      <c r="B6887" s="318">
        <v>36252.741000000002</v>
      </c>
      <c r="C6887" s="355">
        <f t="shared" si="114"/>
        <v>0.28600000000005821</v>
      </c>
      <c r="D6887" s="420">
        <f t="shared" si="113"/>
        <v>0.1430000000000291</v>
      </c>
      <c r="H6887" s="337"/>
      <c r="J6887" s="82">
        <v>95</v>
      </c>
      <c r="K6887" s="391">
        <v>1</v>
      </c>
    </row>
    <row r="6888" spans="1:12" x14ac:dyDescent="0.3">
      <c r="A6888" s="341">
        <v>43193.379166608793</v>
      </c>
      <c r="B6888" s="318">
        <v>36253.042000000001</v>
      </c>
      <c r="C6888" s="355">
        <f t="shared" si="114"/>
        <v>0.30099999999947613</v>
      </c>
      <c r="D6888" s="420">
        <f t="shared" si="113"/>
        <v>0.15049999999973807</v>
      </c>
      <c r="H6888" s="337"/>
      <c r="J6888" s="82">
        <v>96</v>
      </c>
      <c r="K6888" s="319">
        <v>2</v>
      </c>
    </row>
    <row r="6889" spans="1:12" x14ac:dyDescent="0.3">
      <c r="A6889" s="341">
        <v>43193.390972222223</v>
      </c>
      <c r="B6889" s="318">
        <v>36253.042000000001</v>
      </c>
      <c r="C6889" s="355"/>
      <c r="D6889" s="414"/>
      <c r="H6889" s="332"/>
      <c r="J6889" s="82">
        <v>1</v>
      </c>
      <c r="L6889" s="54" t="s">
        <v>313</v>
      </c>
    </row>
    <row r="6890" spans="1:12" x14ac:dyDescent="0.3">
      <c r="A6890" s="341">
        <v>43193.432638888888</v>
      </c>
      <c r="B6890" s="318">
        <v>36253.341999999997</v>
      </c>
      <c r="C6890" s="355">
        <f t="shared" ref="C6890:C6975" si="115">B6890-B6889</f>
        <v>0.29999999999563443</v>
      </c>
      <c r="D6890" s="420">
        <f t="shared" ref="D6890:D6975" si="116">C6890/2</f>
        <v>0.14999999999781721</v>
      </c>
      <c r="H6890" s="337"/>
      <c r="J6890" s="82">
        <v>2</v>
      </c>
      <c r="K6890" s="320">
        <v>3</v>
      </c>
    </row>
    <row r="6891" spans="1:12" x14ac:dyDescent="0.3">
      <c r="A6891" s="341">
        <v>43193.474305555559</v>
      </c>
      <c r="B6891" s="318">
        <v>36253.631999999998</v>
      </c>
      <c r="C6891" s="355">
        <f t="shared" si="115"/>
        <v>0.29000000000087311</v>
      </c>
      <c r="D6891" s="420">
        <f t="shared" si="116"/>
        <v>0.14500000000043656</v>
      </c>
      <c r="H6891" s="337"/>
      <c r="J6891" s="82">
        <v>3</v>
      </c>
      <c r="K6891" s="321">
        <v>4</v>
      </c>
    </row>
    <row r="6892" spans="1:12" x14ac:dyDescent="0.3">
      <c r="A6892" s="341">
        <v>43193.515972222223</v>
      </c>
      <c r="B6892" s="318">
        <v>36253.921000000002</v>
      </c>
      <c r="C6892" s="355">
        <f t="shared" si="115"/>
        <v>0.28900000000430737</v>
      </c>
      <c r="D6892" s="420">
        <f t="shared" si="116"/>
        <v>0.14450000000215368</v>
      </c>
      <c r="H6892" s="337"/>
      <c r="J6892" s="82">
        <v>4</v>
      </c>
      <c r="K6892" s="391">
        <v>1</v>
      </c>
    </row>
    <row r="6893" spans="1:12" x14ac:dyDescent="0.3">
      <c r="A6893" s="341">
        <v>43193.557638888888</v>
      </c>
      <c r="B6893" s="318">
        <v>36254.22</v>
      </c>
      <c r="C6893" s="355">
        <f t="shared" si="115"/>
        <v>0.29899999999906868</v>
      </c>
      <c r="D6893" s="420">
        <f t="shared" si="116"/>
        <v>0.14949999999953434</v>
      </c>
      <c r="H6893" s="337"/>
      <c r="J6893" s="82">
        <v>5</v>
      </c>
      <c r="K6893" s="319">
        <v>2</v>
      </c>
    </row>
    <row r="6894" spans="1:12" x14ac:dyDescent="0.3">
      <c r="A6894" s="341">
        <v>43193.599305729163</v>
      </c>
      <c r="B6894" s="318">
        <v>36254.510999999999</v>
      </c>
      <c r="C6894" s="355">
        <f t="shared" si="115"/>
        <v>0.29099999999743886</v>
      </c>
      <c r="D6894" s="420">
        <f t="shared" si="116"/>
        <v>0.14549999999871943</v>
      </c>
      <c r="H6894" s="337"/>
      <c r="J6894" s="82">
        <v>6</v>
      </c>
      <c r="K6894" s="320">
        <v>3</v>
      </c>
    </row>
    <row r="6895" spans="1:12" x14ac:dyDescent="0.3">
      <c r="A6895" s="341">
        <v>43193.640972453701</v>
      </c>
      <c r="B6895" s="318">
        <v>36254.796999999999</v>
      </c>
      <c r="C6895" s="355">
        <f t="shared" si="115"/>
        <v>0.28600000000005821</v>
      </c>
      <c r="D6895" s="420">
        <f t="shared" si="116"/>
        <v>0.1430000000000291</v>
      </c>
      <c r="H6895" s="337"/>
      <c r="J6895" s="82">
        <v>7</v>
      </c>
      <c r="K6895" s="321">
        <v>4</v>
      </c>
    </row>
    <row r="6896" spans="1:12" x14ac:dyDescent="0.3">
      <c r="A6896" s="341">
        <v>43193.682639178238</v>
      </c>
      <c r="B6896" s="318">
        <v>36255.093999999997</v>
      </c>
      <c r="C6896" s="355">
        <f t="shared" si="115"/>
        <v>0.29699999999866122</v>
      </c>
      <c r="D6896" s="420">
        <f t="shared" si="116"/>
        <v>0.14849999999933061</v>
      </c>
      <c r="H6896" s="337"/>
      <c r="J6896" s="82">
        <v>8</v>
      </c>
      <c r="K6896" s="391">
        <v>1</v>
      </c>
    </row>
    <row r="6897" spans="1:11" x14ac:dyDescent="0.3">
      <c r="A6897" s="341">
        <v>43193.724305902775</v>
      </c>
      <c r="B6897" s="318">
        <v>36255.389000000003</v>
      </c>
      <c r="C6897" s="355">
        <f t="shared" si="115"/>
        <v>0.29500000000552973</v>
      </c>
      <c r="D6897" s="420">
        <f t="shared" si="116"/>
        <v>0.14750000000276486</v>
      </c>
      <c r="H6897" s="337"/>
      <c r="J6897" s="82">
        <v>9</v>
      </c>
      <c r="K6897" s="319">
        <v>2</v>
      </c>
    </row>
    <row r="6898" spans="1:11" x14ac:dyDescent="0.3">
      <c r="A6898" s="341">
        <v>43193.765972627312</v>
      </c>
      <c r="B6898" s="318">
        <v>36255.671000000002</v>
      </c>
      <c r="C6898" s="355">
        <f t="shared" si="115"/>
        <v>0.2819999999992433</v>
      </c>
      <c r="D6898" s="420">
        <f t="shared" si="116"/>
        <v>0.14099999999962165</v>
      </c>
      <c r="H6898" s="337"/>
      <c r="J6898" s="82">
        <v>10</v>
      </c>
      <c r="K6898" s="320">
        <v>3</v>
      </c>
    </row>
    <row r="6899" spans="1:11" x14ac:dyDescent="0.3">
      <c r="A6899" s="341">
        <v>43193.80763935185</v>
      </c>
      <c r="B6899" s="318">
        <v>36255.957999999999</v>
      </c>
      <c r="C6899" s="355">
        <f t="shared" si="115"/>
        <v>0.28699999999662396</v>
      </c>
      <c r="D6899" s="420">
        <f t="shared" si="116"/>
        <v>0.14349999999831198</v>
      </c>
      <c r="H6899" s="337"/>
      <c r="J6899" s="82">
        <v>11</v>
      </c>
      <c r="K6899" s="321">
        <v>4</v>
      </c>
    </row>
    <row r="6900" spans="1:11" x14ac:dyDescent="0.3">
      <c r="A6900" s="341">
        <v>43193.849306076387</v>
      </c>
      <c r="B6900" s="318">
        <v>36256.247000000003</v>
      </c>
      <c r="C6900" s="355">
        <f t="shared" si="115"/>
        <v>0.28900000000430737</v>
      </c>
      <c r="D6900" s="420">
        <f t="shared" si="116"/>
        <v>0.14450000000215368</v>
      </c>
      <c r="H6900" s="337"/>
      <c r="J6900" s="82">
        <v>12</v>
      </c>
      <c r="K6900" s="391">
        <v>1</v>
      </c>
    </row>
    <row r="6901" spans="1:11" x14ac:dyDescent="0.3">
      <c r="A6901" s="341">
        <v>43193.890972800924</v>
      </c>
      <c r="B6901" s="318">
        <v>36256.533000000003</v>
      </c>
      <c r="C6901" s="355">
        <f t="shared" si="115"/>
        <v>0.28600000000005821</v>
      </c>
      <c r="D6901" s="420">
        <f t="shared" si="116"/>
        <v>0.1430000000000291</v>
      </c>
      <c r="H6901" s="337"/>
      <c r="J6901" s="82">
        <v>13</v>
      </c>
      <c r="K6901" s="319">
        <v>2</v>
      </c>
    </row>
    <row r="6902" spans="1:11" x14ac:dyDescent="0.3">
      <c r="A6902" s="341">
        <v>43193.932639525461</v>
      </c>
      <c r="B6902" s="318">
        <v>36256.817999999999</v>
      </c>
      <c r="C6902" s="355">
        <f t="shared" si="115"/>
        <v>0.2849999999962165</v>
      </c>
      <c r="D6902" s="420">
        <f t="shared" si="116"/>
        <v>0.14249999999810825</v>
      </c>
      <c r="H6902" s="337"/>
      <c r="J6902" s="82">
        <v>14</v>
      </c>
      <c r="K6902" s="320">
        <v>3</v>
      </c>
    </row>
    <row r="6903" spans="1:11" x14ac:dyDescent="0.3">
      <c r="A6903" s="341">
        <v>43193.974306249998</v>
      </c>
      <c r="B6903" s="318">
        <v>36257.112999999998</v>
      </c>
      <c r="C6903" s="355">
        <f t="shared" si="115"/>
        <v>0.29499999999825377</v>
      </c>
      <c r="D6903" s="420">
        <f t="shared" si="116"/>
        <v>0.14749999999912689</v>
      </c>
      <c r="E6903" s="336">
        <f>SUM(C6880:C6903)*7.4805194805</f>
        <v>50.433662337518811</v>
      </c>
      <c r="F6903" s="324">
        <f>AVERAGE(D6879:D6903)</f>
        <v>0.14656249999992119</v>
      </c>
      <c r="G6903" s="324">
        <f>_xlfn.STDEV.S(D6880:D6903)</f>
        <v>3.1561784566877926E-3</v>
      </c>
      <c r="H6903" s="337"/>
      <c r="J6903" s="82">
        <v>15</v>
      </c>
      <c r="K6903" s="321">
        <v>4</v>
      </c>
    </row>
    <row r="6904" spans="1:11" x14ac:dyDescent="0.3">
      <c r="A6904" s="341">
        <v>43194.015972974536</v>
      </c>
      <c r="B6904" s="318">
        <v>36257.402000000002</v>
      </c>
      <c r="C6904" s="355">
        <f t="shared" si="115"/>
        <v>0.28900000000430737</v>
      </c>
      <c r="D6904" s="420">
        <f t="shared" si="116"/>
        <v>0.14450000000215368</v>
      </c>
      <c r="H6904" s="337"/>
      <c r="J6904" s="82">
        <v>16</v>
      </c>
      <c r="K6904" s="391">
        <v>1</v>
      </c>
    </row>
    <row r="6905" spans="1:11" x14ac:dyDescent="0.3">
      <c r="A6905" s="341">
        <v>43194.057639699073</v>
      </c>
      <c r="B6905" s="318">
        <v>36257.690999999999</v>
      </c>
      <c r="C6905" s="355">
        <f t="shared" si="115"/>
        <v>0.28899999999703141</v>
      </c>
      <c r="D6905" s="420">
        <f t="shared" si="116"/>
        <v>0.1444999999985157</v>
      </c>
      <c r="H6905" s="337"/>
      <c r="J6905" s="82">
        <v>17</v>
      </c>
      <c r="K6905" s="319">
        <v>2</v>
      </c>
    </row>
    <row r="6906" spans="1:11" x14ac:dyDescent="0.3">
      <c r="A6906" s="341">
        <v>43194.09930642361</v>
      </c>
      <c r="B6906" s="318">
        <v>36257.99</v>
      </c>
      <c r="C6906" s="355">
        <f t="shared" si="115"/>
        <v>0.29899999999906868</v>
      </c>
      <c r="D6906" s="420">
        <f t="shared" si="116"/>
        <v>0.14949999999953434</v>
      </c>
      <c r="H6906" s="337"/>
      <c r="J6906" s="82">
        <v>18</v>
      </c>
      <c r="K6906" s="320">
        <v>3</v>
      </c>
    </row>
    <row r="6907" spans="1:11" x14ac:dyDescent="0.3">
      <c r="A6907" s="341">
        <v>43194.140973148147</v>
      </c>
      <c r="B6907" s="318">
        <v>36258.290999999997</v>
      </c>
      <c r="C6907" s="355">
        <f t="shared" si="115"/>
        <v>0.30099999999947613</v>
      </c>
      <c r="D6907" s="420">
        <f t="shared" si="116"/>
        <v>0.15049999999973807</v>
      </c>
      <c r="H6907" s="337"/>
      <c r="J6907" s="82">
        <v>19</v>
      </c>
      <c r="K6907" s="321">
        <v>4</v>
      </c>
    </row>
    <row r="6908" spans="1:11" x14ac:dyDescent="0.3">
      <c r="A6908" s="341">
        <v>43194.182639872684</v>
      </c>
      <c r="B6908" s="318">
        <v>36258.589999999997</v>
      </c>
      <c r="C6908" s="355">
        <f t="shared" si="115"/>
        <v>0.29899999999906868</v>
      </c>
      <c r="D6908" s="420">
        <f t="shared" si="116"/>
        <v>0.14949999999953434</v>
      </c>
      <c r="H6908" s="337"/>
      <c r="J6908" s="82">
        <v>20</v>
      </c>
      <c r="K6908" s="391">
        <v>1</v>
      </c>
    </row>
    <row r="6909" spans="1:11" x14ac:dyDescent="0.3">
      <c r="A6909" s="341">
        <v>43194.224306597222</v>
      </c>
      <c r="B6909" s="318">
        <v>36258.885000000002</v>
      </c>
      <c r="C6909" s="355">
        <f t="shared" si="115"/>
        <v>0.29500000000552973</v>
      </c>
      <c r="D6909" s="420">
        <f t="shared" si="116"/>
        <v>0.14750000000276486</v>
      </c>
      <c r="H6909" s="337"/>
      <c r="J6909" s="82">
        <v>21</v>
      </c>
      <c r="K6909" s="319">
        <v>2</v>
      </c>
    </row>
    <row r="6910" spans="1:11" x14ac:dyDescent="0.3">
      <c r="A6910" s="341">
        <v>43194.265973321759</v>
      </c>
      <c r="B6910" s="318">
        <v>36259.192000000003</v>
      </c>
      <c r="C6910" s="355">
        <f t="shared" si="115"/>
        <v>0.30700000000069849</v>
      </c>
      <c r="D6910" s="420">
        <f t="shared" si="116"/>
        <v>0.15350000000034925</v>
      </c>
      <c r="H6910" s="337"/>
      <c r="J6910" s="82">
        <v>22</v>
      </c>
      <c r="K6910" s="320">
        <v>3</v>
      </c>
    </row>
    <row r="6911" spans="1:11" x14ac:dyDescent="0.3">
      <c r="A6911" s="341">
        <v>43194.307640046296</v>
      </c>
      <c r="B6911" s="318">
        <v>36259.491000000002</v>
      </c>
      <c r="C6911" s="355">
        <f t="shared" si="115"/>
        <v>0.29899999999906868</v>
      </c>
      <c r="D6911" s="420">
        <f t="shared" si="116"/>
        <v>0.14949999999953434</v>
      </c>
      <c r="H6911" s="337"/>
      <c r="J6911" s="82">
        <v>23</v>
      </c>
      <c r="K6911" s="321">
        <v>4</v>
      </c>
    </row>
    <row r="6912" spans="1:11" x14ac:dyDescent="0.3">
      <c r="A6912" s="341">
        <v>43194.349306770833</v>
      </c>
      <c r="B6912" s="318">
        <v>36259.781999999999</v>
      </c>
      <c r="C6912" s="355">
        <f t="shared" si="115"/>
        <v>0.29099999999743886</v>
      </c>
      <c r="D6912" s="420">
        <f t="shared" si="116"/>
        <v>0.14549999999871943</v>
      </c>
      <c r="H6912" s="337"/>
      <c r="J6912" s="82">
        <v>24</v>
      </c>
      <c r="K6912" s="391">
        <v>1</v>
      </c>
    </row>
    <row r="6913" spans="1:11" x14ac:dyDescent="0.3">
      <c r="A6913" s="341">
        <v>43194.39097349537</v>
      </c>
      <c r="B6913" s="318">
        <v>36260.080999999998</v>
      </c>
      <c r="C6913" s="355">
        <f t="shared" si="115"/>
        <v>0.29899999999906868</v>
      </c>
      <c r="D6913" s="420">
        <f t="shared" si="116"/>
        <v>0.14949999999953434</v>
      </c>
      <c r="H6913" s="337"/>
      <c r="J6913" s="82">
        <v>25</v>
      </c>
      <c r="K6913" s="319">
        <v>2</v>
      </c>
    </row>
    <row r="6914" spans="1:11" x14ac:dyDescent="0.3">
      <c r="A6914" s="341">
        <v>43194.432640219908</v>
      </c>
      <c r="B6914" s="318">
        <v>36260.377999999997</v>
      </c>
      <c r="C6914" s="355">
        <f t="shared" si="115"/>
        <v>0.29699999999866122</v>
      </c>
      <c r="D6914" s="420">
        <f t="shared" si="116"/>
        <v>0.14849999999933061</v>
      </c>
      <c r="H6914" s="337"/>
      <c r="J6914" s="82">
        <v>26</v>
      </c>
      <c r="K6914" s="320">
        <v>3</v>
      </c>
    </row>
    <row r="6915" spans="1:11" x14ac:dyDescent="0.3">
      <c r="A6915" s="341">
        <v>43194.474306944445</v>
      </c>
      <c r="B6915" s="318">
        <v>36260.661999999997</v>
      </c>
      <c r="C6915" s="355">
        <f t="shared" si="115"/>
        <v>0.28399999999965075</v>
      </c>
      <c r="D6915" s="420">
        <f t="shared" si="116"/>
        <v>0.14199999999982538</v>
      </c>
      <c r="H6915" s="337"/>
      <c r="J6915" s="82">
        <v>27</v>
      </c>
      <c r="K6915" s="321">
        <v>4</v>
      </c>
    </row>
    <row r="6916" spans="1:11" x14ac:dyDescent="0.3">
      <c r="A6916" s="341">
        <v>43194.515973668982</v>
      </c>
      <c r="B6916" s="318">
        <v>36260.957999999999</v>
      </c>
      <c r="C6916" s="355">
        <f t="shared" si="115"/>
        <v>0.29600000000209548</v>
      </c>
      <c r="D6916" s="420">
        <f t="shared" si="116"/>
        <v>0.14800000000104774</v>
      </c>
      <c r="H6916" s="337"/>
      <c r="J6916" s="82">
        <v>28</v>
      </c>
      <c r="K6916" s="391">
        <v>1</v>
      </c>
    </row>
    <row r="6917" spans="1:11" x14ac:dyDescent="0.3">
      <c r="A6917" s="341">
        <v>43194.557640393519</v>
      </c>
      <c r="B6917" s="318">
        <v>36261.258999999998</v>
      </c>
      <c r="C6917" s="355">
        <f t="shared" si="115"/>
        <v>0.30099999999947613</v>
      </c>
      <c r="D6917" s="420">
        <f t="shared" si="116"/>
        <v>0.15049999999973807</v>
      </c>
      <c r="H6917" s="337"/>
      <c r="J6917" s="82">
        <v>29</v>
      </c>
      <c r="K6917" s="319">
        <v>2</v>
      </c>
    </row>
    <row r="6918" spans="1:11" x14ac:dyDescent="0.3">
      <c r="A6918" s="341">
        <v>43194.599307118056</v>
      </c>
      <c r="B6918" s="318">
        <v>36261.548000000003</v>
      </c>
      <c r="C6918" s="355">
        <f t="shared" si="115"/>
        <v>0.28900000000430737</v>
      </c>
      <c r="D6918" s="420">
        <f t="shared" si="116"/>
        <v>0.14450000000215368</v>
      </c>
      <c r="H6918" s="337"/>
      <c r="J6918" s="82">
        <v>30</v>
      </c>
      <c r="K6918" s="320">
        <v>3</v>
      </c>
    </row>
    <row r="6919" spans="1:11" x14ac:dyDescent="0.3">
      <c r="A6919" s="341">
        <v>43194.640973842594</v>
      </c>
      <c r="B6919" s="318">
        <v>36261.828999999998</v>
      </c>
      <c r="C6919" s="355">
        <f t="shared" si="115"/>
        <v>0.28099999999540159</v>
      </c>
      <c r="D6919" s="420">
        <f t="shared" si="116"/>
        <v>0.1404999999977008</v>
      </c>
      <c r="H6919" s="337"/>
      <c r="J6919" s="82">
        <v>31</v>
      </c>
      <c r="K6919" s="321">
        <v>4</v>
      </c>
    </row>
    <row r="6920" spans="1:11" x14ac:dyDescent="0.3">
      <c r="A6920" s="341">
        <v>43194.682640567131</v>
      </c>
      <c r="B6920" s="318">
        <v>36262.127</v>
      </c>
      <c r="C6920" s="355">
        <f t="shared" si="115"/>
        <v>0.29800000000250293</v>
      </c>
      <c r="D6920" s="420">
        <f t="shared" si="116"/>
        <v>0.14900000000125146</v>
      </c>
      <c r="H6920" s="337"/>
      <c r="J6920" s="82">
        <v>32</v>
      </c>
      <c r="K6920" s="391">
        <v>1</v>
      </c>
    </row>
    <row r="6921" spans="1:11" x14ac:dyDescent="0.3">
      <c r="A6921" s="341">
        <v>43194.724307291668</v>
      </c>
      <c r="B6921" s="318">
        <v>36262.419000000002</v>
      </c>
      <c r="C6921" s="355">
        <f t="shared" si="115"/>
        <v>0.29200000000128057</v>
      </c>
      <c r="D6921" s="420">
        <f t="shared" si="116"/>
        <v>0.14600000000064028</v>
      </c>
      <c r="H6921" s="337"/>
      <c r="J6921" s="82">
        <v>33</v>
      </c>
      <c r="K6921" s="319">
        <v>2</v>
      </c>
    </row>
    <row r="6922" spans="1:11" x14ac:dyDescent="0.3">
      <c r="A6922" s="341">
        <v>43194.765974016205</v>
      </c>
      <c r="B6922" s="318">
        <v>36262.701000000001</v>
      </c>
      <c r="C6922" s="355">
        <f t="shared" si="115"/>
        <v>0.2819999999992433</v>
      </c>
      <c r="D6922" s="420">
        <f t="shared" si="116"/>
        <v>0.14099999999962165</v>
      </c>
      <c r="H6922" s="337"/>
      <c r="J6922" s="82">
        <v>34</v>
      </c>
      <c r="K6922" s="320">
        <v>3</v>
      </c>
    </row>
    <row r="6923" spans="1:11" x14ac:dyDescent="0.3">
      <c r="A6923" s="341">
        <v>43194.807640740742</v>
      </c>
      <c r="B6923" s="318">
        <v>36262.991999999998</v>
      </c>
      <c r="C6923" s="355">
        <f t="shared" si="115"/>
        <v>0.29099999999743886</v>
      </c>
      <c r="D6923" s="420">
        <f t="shared" si="116"/>
        <v>0.14549999999871943</v>
      </c>
      <c r="H6923" s="337"/>
      <c r="J6923" s="82">
        <v>35</v>
      </c>
      <c r="K6923" s="321">
        <v>4</v>
      </c>
    </row>
    <row r="6924" spans="1:11" x14ac:dyDescent="0.3">
      <c r="A6924" s="341">
        <v>43194.84930746528</v>
      </c>
      <c r="B6924" s="318">
        <v>36263.283000000003</v>
      </c>
      <c r="C6924" s="355">
        <f t="shared" si="115"/>
        <v>0.29100000000471482</v>
      </c>
      <c r="D6924" s="420">
        <f t="shared" si="116"/>
        <v>0.14550000000235741</v>
      </c>
      <c r="H6924" s="337"/>
      <c r="J6924" s="82">
        <v>36</v>
      </c>
      <c r="K6924" s="391">
        <v>1</v>
      </c>
    </row>
    <row r="6925" spans="1:11" x14ac:dyDescent="0.3">
      <c r="A6925" s="341">
        <v>43194.890974189817</v>
      </c>
      <c r="B6925" s="318">
        <v>36263.569000000003</v>
      </c>
      <c r="C6925" s="355">
        <f t="shared" si="115"/>
        <v>0.28600000000005821</v>
      </c>
      <c r="D6925" s="420">
        <f t="shared" si="116"/>
        <v>0.1430000000000291</v>
      </c>
      <c r="H6925" s="337"/>
      <c r="J6925" s="82">
        <v>37</v>
      </c>
      <c r="K6925" s="319">
        <v>2</v>
      </c>
    </row>
    <row r="6926" spans="1:11" x14ac:dyDescent="0.3">
      <c r="A6926" s="341">
        <v>43194.932640914354</v>
      </c>
      <c r="B6926" s="318">
        <v>36263.851000000002</v>
      </c>
      <c r="C6926" s="355">
        <f t="shared" si="115"/>
        <v>0.2819999999992433</v>
      </c>
      <c r="D6926" s="420">
        <f t="shared" si="116"/>
        <v>0.14099999999962165</v>
      </c>
      <c r="H6926" s="337"/>
      <c r="J6926" s="82">
        <v>38</v>
      </c>
      <c r="K6926" s="320">
        <v>3</v>
      </c>
    </row>
    <row r="6927" spans="1:11" x14ac:dyDescent="0.3">
      <c r="A6927" s="341">
        <v>43194.974307638891</v>
      </c>
      <c r="B6927" s="318">
        <v>36264.148999999998</v>
      </c>
      <c r="C6927" s="355">
        <f t="shared" si="115"/>
        <v>0.29799999999522697</v>
      </c>
      <c r="D6927" s="420">
        <f t="shared" si="116"/>
        <v>0.14899999999761349</v>
      </c>
      <c r="E6927" s="336">
        <f>SUM(C6904:C6927)*7.4805194805</f>
        <v>52.632935064798438</v>
      </c>
      <c r="F6927" s="324">
        <f>AVERAGE(D6904:D6927)</f>
        <v>0.14658333333333454</v>
      </c>
      <c r="G6927" s="324">
        <f>_xlfn.STDEV.S(D6904:D6927)</f>
        <v>3.494301779785808E-3</v>
      </c>
      <c r="H6927" s="337"/>
      <c r="J6927" s="82">
        <v>39</v>
      </c>
      <c r="K6927" s="321">
        <v>4</v>
      </c>
    </row>
    <row r="6928" spans="1:11" x14ac:dyDescent="0.3">
      <c r="A6928" s="341">
        <v>43195.015974363429</v>
      </c>
      <c r="B6928" s="318">
        <v>36264.44</v>
      </c>
      <c r="C6928" s="355">
        <f t="shared" si="115"/>
        <v>0.29100000000471482</v>
      </c>
      <c r="D6928" s="420">
        <f t="shared" si="116"/>
        <v>0.14550000000235741</v>
      </c>
      <c r="H6928" s="337"/>
      <c r="J6928" s="82">
        <v>40</v>
      </c>
      <c r="K6928" s="391">
        <v>1</v>
      </c>
    </row>
    <row r="6929" spans="1:11" x14ac:dyDescent="0.3">
      <c r="A6929" s="341">
        <v>43195.057641087966</v>
      </c>
      <c r="B6929" s="318">
        <v>36264.726000000002</v>
      </c>
      <c r="C6929" s="355">
        <f t="shared" si="115"/>
        <v>0.28600000000005821</v>
      </c>
      <c r="D6929" s="420">
        <f t="shared" si="116"/>
        <v>0.1430000000000291</v>
      </c>
      <c r="H6929" s="337"/>
      <c r="J6929" s="82">
        <v>41</v>
      </c>
      <c r="K6929" s="319">
        <v>2</v>
      </c>
    </row>
    <row r="6930" spans="1:11" x14ac:dyDescent="0.3">
      <c r="A6930" s="341">
        <v>43195.099307812503</v>
      </c>
      <c r="B6930" s="318">
        <v>36265.019999999997</v>
      </c>
      <c r="C6930" s="355">
        <f t="shared" si="115"/>
        <v>0.29399999999441206</v>
      </c>
      <c r="D6930" s="420">
        <f t="shared" si="116"/>
        <v>0.14699999999720603</v>
      </c>
      <c r="H6930" s="337"/>
      <c r="J6930" s="82">
        <v>42</v>
      </c>
      <c r="K6930" s="320">
        <v>3</v>
      </c>
    </row>
    <row r="6931" spans="1:11" x14ac:dyDescent="0.3">
      <c r="A6931" s="341">
        <v>43195.14097453704</v>
      </c>
      <c r="B6931" s="318">
        <v>36265.319000000003</v>
      </c>
      <c r="C6931" s="355">
        <f t="shared" si="115"/>
        <v>0.29900000000634464</v>
      </c>
      <c r="D6931" s="420">
        <f t="shared" si="116"/>
        <v>0.14950000000317232</v>
      </c>
      <c r="H6931" s="337"/>
      <c r="J6931" s="82">
        <v>43</v>
      </c>
      <c r="K6931" s="321">
        <v>4</v>
      </c>
    </row>
    <row r="6932" spans="1:11" x14ac:dyDescent="0.3">
      <c r="A6932" s="341">
        <v>43195.182641261577</v>
      </c>
      <c r="B6932" s="318">
        <v>36265.612000000001</v>
      </c>
      <c r="C6932" s="355">
        <f t="shared" si="115"/>
        <v>0.29299999999784632</v>
      </c>
      <c r="D6932" s="420">
        <f t="shared" si="116"/>
        <v>0.14649999999892316</v>
      </c>
      <c r="H6932" s="337"/>
      <c r="J6932" s="82">
        <v>44</v>
      </c>
      <c r="K6932" s="391">
        <v>1</v>
      </c>
    </row>
    <row r="6933" spans="1:11" x14ac:dyDescent="0.3">
      <c r="A6933" s="341">
        <v>43195.224307986115</v>
      </c>
      <c r="B6933" s="318">
        <v>36265.919000000002</v>
      </c>
      <c r="C6933" s="355">
        <f t="shared" si="115"/>
        <v>0.30700000000069849</v>
      </c>
      <c r="D6933" s="420">
        <f t="shared" si="116"/>
        <v>0.15350000000034925</v>
      </c>
      <c r="H6933" s="337"/>
      <c r="J6933" s="82">
        <v>45</v>
      </c>
      <c r="K6933" s="319">
        <v>2</v>
      </c>
    </row>
    <row r="6934" spans="1:11" x14ac:dyDescent="0.3">
      <c r="A6934" s="341">
        <v>43195.265974710645</v>
      </c>
      <c r="B6934" s="318">
        <v>36266.214</v>
      </c>
      <c r="C6934" s="355">
        <f t="shared" si="115"/>
        <v>0.29499999999825377</v>
      </c>
      <c r="D6934" s="420">
        <f t="shared" si="116"/>
        <v>0.14749999999912689</v>
      </c>
      <c r="H6934" s="337"/>
      <c r="J6934" s="82">
        <v>46</v>
      </c>
      <c r="K6934" s="320">
        <v>3</v>
      </c>
    </row>
    <row r="6935" spans="1:11" x14ac:dyDescent="0.3">
      <c r="A6935" s="341">
        <v>43195.307641435182</v>
      </c>
      <c r="B6935" s="318">
        <v>36266.508000000002</v>
      </c>
      <c r="C6935" s="355">
        <f t="shared" si="115"/>
        <v>0.29400000000168802</v>
      </c>
      <c r="D6935" s="420">
        <f t="shared" si="116"/>
        <v>0.14700000000084401</v>
      </c>
      <c r="H6935" s="337"/>
      <c r="J6935" s="82">
        <v>47</v>
      </c>
      <c r="K6935" s="321">
        <v>4</v>
      </c>
    </row>
    <row r="6936" spans="1:11" x14ac:dyDescent="0.3">
      <c r="A6936" s="341">
        <v>43195.349308159719</v>
      </c>
      <c r="B6936" s="318">
        <v>36266.798000000003</v>
      </c>
      <c r="C6936" s="355">
        <f t="shared" si="115"/>
        <v>0.29000000000087311</v>
      </c>
      <c r="D6936" s="420">
        <f t="shared" si="116"/>
        <v>0.14500000000043656</v>
      </c>
      <c r="H6936" s="337"/>
      <c r="J6936" s="82">
        <v>48</v>
      </c>
      <c r="K6936" s="391">
        <v>1</v>
      </c>
    </row>
    <row r="6937" spans="1:11" x14ac:dyDescent="0.3">
      <c r="A6937" s="341">
        <v>43195.390974884256</v>
      </c>
      <c r="B6937" s="318">
        <v>36267.101000000002</v>
      </c>
      <c r="C6937" s="355">
        <f t="shared" si="115"/>
        <v>0.30299999999988358</v>
      </c>
      <c r="D6937" s="420">
        <f t="shared" si="116"/>
        <v>0.15149999999994179</v>
      </c>
      <c r="H6937" s="337"/>
      <c r="J6937" s="82">
        <v>49</v>
      </c>
      <c r="K6937" s="319">
        <v>2</v>
      </c>
    </row>
    <row r="6938" spans="1:11" x14ac:dyDescent="0.3">
      <c r="A6938" s="341">
        <v>43195.432641608793</v>
      </c>
      <c r="B6938" s="318">
        <v>36267.4</v>
      </c>
      <c r="C6938" s="355">
        <f t="shared" si="115"/>
        <v>0.29899999999906868</v>
      </c>
      <c r="D6938" s="420">
        <f t="shared" si="116"/>
        <v>0.14949999999953434</v>
      </c>
      <c r="H6938" s="337"/>
      <c r="J6938" s="82">
        <v>50</v>
      </c>
      <c r="K6938" s="320">
        <v>3</v>
      </c>
    </row>
    <row r="6939" spans="1:11" x14ac:dyDescent="0.3">
      <c r="A6939" s="341">
        <v>43195.474308333331</v>
      </c>
      <c r="B6939" s="318">
        <v>36267.686000000002</v>
      </c>
      <c r="C6939" s="355">
        <f t="shared" si="115"/>
        <v>0.28600000000005821</v>
      </c>
      <c r="D6939" s="420">
        <f t="shared" si="116"/>
        <v>0.1430000000000291</v>
      </c>
      <c r="H6939" s="337"/>
      <c r="J6939" s="82">
        <v>51</v>
      </c>
      <c r="K6939" s="321">
        <v>4</v>
      </c>
    </row>
    <row r="6940" spans="1:11" x14ac:dyDescent="0.3">
      <c r="A6940" s="341">
        <v>43195.515975057868</v>
      </c>
      <c r="B6940" s="318">
        <v>36267.978999999999</v>
      </c>
      <c r="C6940" s="355">
        <f t="shared" si="115"/>
        <v>0.29299999999784632</v>
      </c>
      <c r="D6940" s="420">
        <f t="shared" si="116"/>
        <v>0.14649999999892316</v>
      </c>
      <c r="H6940" s="337"/>
      <c r="J6940" s="82">
        <v>52</v>
      </c>
      <c r="K6940" s="391">
        <v>1</v>
      </c>
    </row>
    <row r="6941" spans="1:11" x14ac:dyDescent="0.3">
      <c r="A6941" s="341">
        <v>43195.557641782405</v>
      </c>
      <c r="B6941" s="318">
        <v>36268.277999999998</v>
      </c>
      <c r="C6941" s="355">
        <f t="shared" si="115"/>
        <v>0.29899999999906868</v>
      </c>
      <c r="D6941" s="420">
        <f t="shared" si="116"/>
        <v>0.14949999999953434</v>
      </c>
      <c r="H6941" s="337"/>
      <c r="J6941" s="82">
        <v>53</v>
      </c>
      <c r="K6941" s="319">
        <v>2</v>
      </c>
    </row>
    <row r="6942" spans="1:11" x14ac:dyDescent="0.3">
      <c r="A6942" s="341">
        <v>43195.599308506942</v>
      </c>
      <c r="B6942" s="318">
        <v>36268.571000000004</v>
      </c>
      <c r="C6942" s="355">
        <f t="shared" si="115"/>
        <v>0.29300000000512227</v>
      </c>
      <c r="D6942" s="420">
        <f t="shared" si="116"/>
        <v>0.14650000000256114</v>
      </c>
      <c r="H6942" s="337"/>
      <c r="J6942" s="82">
        <v>54</v>
      </c>
      <c r="K6942" s="320">
        <v>3</v>
      </c>
    </row>
    <row r="6943" spans="1:11" x14ac:dyDescent="0.3">
      <c r="A6943" s="341">
        <v>43195.640975231479</v>
      </c>
      <c r="B6943" s="318">
        <v>36268.86</v>
      </c>
      <c r="C6943" s="355">
        <f t="shared" si="115"/>
        <v>0.28899999999703141</v>
      </c>
      <c r="D6943" s="420">
        <f t="shared" si="116"/>
        <v>0.1444999999985157</v>
      </c>
      <c r="H6943" s="337"/>
      <c r="J6943" s="82">
        <v>55</v>
      </c>
      <c r="K6943" s="321">
        <v>4</v>
      </c>
    </row>
    <row r="6944" spans="1:11" x14ac:dyDescent="0.3">
      <c r="A6944" s="341">
        <v>43195.682641956017</v>
      </c>
      <c r="B6944" s="318">
        <v>36269.159</v>
      </c>
      <c r="C6944" s="355">
        <f t="shared" si="115"/>
        <v>0.29899999999906868</v>
      </c>
      <c r="D6944" s="420">
        <f t="shared" si="116"/>
        <v>0.14949999999953434</v>
      </c>
      <c r="H6944" s="337"/>
      <c r="J6944" s="82">
        <v>56</v>
      </c>
      <c r="K6944" s="391">
        <v>1</v>
      </c>
    </row>
    <row r="6945" spans="1:11" x14ac:dyDescent="0.3">
      <c r="A6945" s="341">
        <v>43195.724308680554</v>
      </c>
      <c r="B6945" s="318">
        <v>36269.449999999997</v>
      </c>
      <c r="C6945" s="355">
        <f t="shared" si="115"/>
        <v>0.29099999999743886</v>
      </c>
      <c r="D6945" s="420">
        <f t="shared" si="116"/>
        <v>0.14549999999871943</v>
      </c>
      <c r="H6945" s="337"/>
      <c r="J6945" s="82">
        <v>57</v>
      </c>
      <c r="K6945" s="319">
        <v>2</v>
      </c>
    </row>
    <row r="6946" spans="1:11" x14ac:dyDescent="0.3">
      <c r="A6946" s="341">
        <v>43195.765975405091</v>
      </c>
      <c r="B6946" s="318">
        <v>36269.731</v>
      </c>
      <c r="C6946" s="355">
        <f t="shared" si="115"/>
        <v>0.28100000000267755</v>
      </c>
      <c r="D6946" s="420">
        <f t="shared" si="116"/>
        <v>0.14050000000133878</v>
      </c>
      <c r="H6946" s="337"/>
      <c r="J6946" s="82">
        <v>58</v>
      </c>
      <c r="K6946" s="320">
        <v>3</v>
      </c>
    </row>
    <row r="6947" spans="1:11" x14ac:dyDescent="0.3">
      <c r="A6947" s="341">
        <v>43195.807642129628</v>
      </c>
      <c r="B6947" s="318">
        <v>36270.021000000001</v>
      </c>
      <c r="C6947" s="355">
        <f t="shared" si="115"/>
        <v>0.29000000000087311</v>
      </c>
      <c r="D6947" s="420">
        <f t="shared" si="116"/>
        <v>0.14500000000043656</v>
      </c>
      <c r="H6947" s="337"/>
      <c r="J6947" s="82">
        <v>59</v>
      </c>
      <c r="K6947" s="321">
        <v>4</v>
      </c>
    </row>
    <row r="6948" spans="1:11" x14ac:dyDescent="0.3">
      <c r="A6948" s="341">
        <v>43195.849308854165</v>
      </c>
      <c r="B6948" s="318">
        <v>36270.311000000002</v>
      </c>
      <c r="C6948" s="355">
        <f t="shared" si="115"/>
        <v>0.29000000000087311</v>
      </c>
      <c r="D6948" s="420">
        <f t="shared" si="116"/>
        <v>0.14500000000043656</v>
      </c>
      <c r="H6948" s="337"/>
      <c r="J6948" s="82">
        <v>60</v>
      </c>
      <c r="K6948" s="391">
        <v>1</v>
      </c>
    </row>
    <row r="6949" spans="1:11" x14ac:dyDescent="0.3">
      <c r="A6949" s="341">
        <v>43195.890975578703</v>
      </c>
      <c r="B6949" s="318">
        <v>36270.599000000002</v>
      </c>
      <c r="C6949" s="355">
        <f t="shared" si="115"/>
        <v>0.28800000000046566</v>
      </c>
      <c r="D6949" s="420">
        <f t="shared" si="116"/>
        <v>0.14400000000023283</v>
      </c>
      <c r="H6949" s="337"/>
      <c r="J6949" s="82">
        <v>61</v>
      </c>
      <c r="K6949" s="319">
        <v>2</v>
      </c>
    </row>
    <row r="6950" spans="1:11" x14ac:dyDescent="0.3">
      <c r="A6950" s="341">
        <v>43195.93264230324</v>
      </c>
      <c r="B6950" s="318">
        <v>36270.881000000001</v>
      </c>
      <c r="C6950" s="355">
        <f t="shared" si="115"/>
        <v>0.2819999999992433</v>
      </c>
      <c r="D6950" s="420">
        <f t="shared" si="116"/>
        <v>0.14099999999962165</v>
      </c>
      <c r="H6950" s="337"/>
      <c r="J6950" s="82">
        <v>62</v>
      </c>
      <c r="K6950" s="320">
        <v>3</v>
      </c>
    </row>
    <row r="6951" spans="1:11" x14ac:dyDescent="0.3">
      <c r="A6951" s="341">
        <v>43195.974309027777</v>
      </c>
      <c r="B6951" s="318">
        <v>36271.171999999999</v>
      </c>
      <c r="C6951" s="355">
        <f t="shared" si="115"/>
        <v>0.29099999999743886</v>
      </c>
      <c r="D6951" s="420">
        <f t="shared" si="116"/>
        <v>0.14549999999871943</v>
      </c>
      <c r="E6951" s="336">
        <f>SUM(C6928:C6951)*7.4805194805</f>
        <v>52.53568831155934</v>
      </c>
      <c r="F6951" s="324">
        <f>AVERAGE(D6928:D6951)</f>
        <v>0.14631250000002183</v>
      </c>
      <c r="G6951" s="324">
        <f>_xlfn.STDEV.S(D6928:D6951)</f>
        <v>3.1026373774048388E-3</v>
      </c>
      <c r="H6951" s="337"/>
      <c r="J6951" s="82">
        <v>63</v>
      </c>
      <c r="K6951" s="321">
        <v>4</v>
      </c>
    </row>
    <row r="6952" spans="1:11" x14ac:dyDescent="0.3">
      <c r="A6952" s="341">
        <v>43196.015975752314</v>
      </c>
      <c r="B6952" s="318">
        <v>36271.457000000002</v>
      </c>
      <c r="C6952" s="355">
        <f t="shared" si="115"/>
        <v>0.28500000000349246</v>
      </c>
      <c r="D6952" s="420">
        <f t="shared" si="116"/>
        <v>0.14250000000174623</v>
      </c>
      <c r="H6952" s="337"/>
      <c r="J6952" s="82">
        <v>64</v>
      </c>
      <c r="K6952" s="391">
        <v>1</v>
      </c>
    </row>
    <row r="6953" spans="1:11" x14ac:dyDescent="0.3">
      <c r="A6953" s="341">
        <v>43196.057642476851</v>
      </c>
      <c r="B6953" s="318">
        <v>36271.743000000002</v>
      </c>
      <c r="C6953" s="355">
        <f t="shared" si="115"/>
        <v>0.28600000000005821</v>
      </c>
      <c r="D6953" s="420">
        <f t="shared" si="116"/>
        <v>0.1430000000000291</v>
      </c>
      <c r="H6953" s="337"/>
      <c r="J6953" s="82">
        <v>65</v>
      </c>
      <c r="K6953" s="319">
        <v>2</v>
      </c>
    </row>
    <row r="6954" spans="1:11" x14ac:dyDescent="0.3">
      <c r="A6954" s="341">
        <v>43196.099309201389</v>
      </c>
      <c r="B6954" s="318">
        <v>36272.044000000002</v>
      </c>
      <c r="C6954" s="355">
        <f t="shared" si="115"/>
        <v>0.30099999999947613</v>
      </c>
      <c r="D6954" s="420">
        <f t="shared" si="116"/>
        <v>0.15049999999973807</v>
      </c>
      <c r="H6954" s="337"/>
      <c r="J6954" s="82">
        <v>66</v>
      </c>
      <c r="K6954" s="320">
        <v>3</v>
      </c>
    </row>
    <row r="6955" spans="1:11" x14ac:dyDescent="0.3">
      <c r="A6955" s="341">
        <v>43196.140975925926</v>
      </c>
      <c r="B6955" s="318">
        <v>36272.345000000001</v>
      </c>
      <c r="C6955" s="355">
        <f t="shared" si="115"/>
        <v>0.30099999999947613</v>
      </c>
      <c r="D6955" s="420">
        <f t="shared" si="116"/>
        <v>0.15049999999973807</v>
      </c>
      <c r="H6955" s="337"/>
      <c r="J6955" s="82">
        <v>67</v>
      </c>
      <c r="K6955" s="321">
        <v>4</v>
      </c>
    </row>
    <row r="6956" spans="1:11" x14ac:dyDescent="0.3">
      <c r="A6956" s="341">
        <v>43196.182642650463</v>
      </c>
      <c r="B6956" s="318">
        <v>36272.639999999999</v>
      </c>
      <c r="C6956" s="355">
        <f t="shared" si="115"/>
        <v>0.29499999999825377</v>
      </c>
      <c r="D6956" s="420">
        <f t="shared" si="116"/>
        <v>0.14749999999912689</v>
      </c>
      <c r="H6956" s="337"/>
      <c r="J6956" s="82">
        <v>68</v>
      </c>
      <c r="K6956" s="391">
        <v>1</v>
      </c>
    </row>
    <row r="6957" spans="1:11" x14ac:dyDescent="0.3">
      <c r="A6957" s="341">
        <v>43196.224309375</v>
      </c>
      <c r="B6957" s="318">
        <v>36272.934999999998</v>
      </c>
      <c r="C6957" s="355">
        <f t="shared" si="115"/>
        <v>0.29499999999825377</v>
      </c>
      <c r="D6957" s="420">
        <f t="shared" si="116"/>
        <v>0.14749999999912689</v>
      </c>
      <c r="H6957" s="337"/>
      <c r="J6957" s="82">
        <v>69</v>
      </c>
      <c r="K6957" s="319">
        <v>2</v>
      </c>
    </row>
    <row r="6958" spans="1:11" x14ac:dyDescent="0.3">
      <c r="A6958" s="341">
        <v>43196.265976099538</v>
      </c>
      <c r="B6958" s="318">
        <v>36273.241000000002</v>
      </c>
      <c r="C6958" s="355">
        <f t="shared" si="115"/>
        <v>0.30600000000413274</v>
      </c>
      <c r="D6958" s="420">
        <f t="shared" si="116"/>
        <v>0.15300000000206637</v>
      </c>
      <c r="H6958" s="337"/>
      <c r="J6958" s="82">
        <v>70</v>
      </c>
      <c r="K6958" s="320">
        <v>3</v>
      </c>
    </row>
    <row r="6959" spans="1:11" x14ac:dyDescent="0.3">
      <c r="A6959" s="341">
        <v>43196.307642824075</v>
      </c>
      <c r="B6959" s="318">
        <v>36273.538</v>
      </c>
      <c r="C6959" s="355">
        <f t="shared" si="115"/>
        <v>0.29699999999866122</v>
      </c>
      <c r="D6959" s="420">
        <f t="shared" si="116"/>
        <v>0.14849999999933061</v>
      </c>
      <c r="H6959" s="337"/>
      <c r="J6959" s="82">
        <v>71</v>
      </c>
      <c r="K6959" s="321">
        <v>4</v>
      </c>
    </row>
    <row r="6960" spans="1:11" x14ac:dyDescent="0.3">
      <c r="A6960" s="341">
        <v>43196.349309548612</v>
      </c>
      <c r="B6960" s="318">
        <v>36273.828000000001</v>
      </c>
      <c r="C6960" s="355">
        <f t="shared" si="115"/>
        <v>0.29000000000087311</v>
      </c>
      <c r="D6960" s="420">
        <f t="shared" si="116"/>
        <v>0.14500000000043656</v>
      </c>
      <c r="H6960" s="337"/>
      <c r="J6960" s="82">
        <v>72</v>
      </c>
      <c r="K6960" s="391">
        <v>1</v>
      </c>
    </row>
    <row r="6961" spans="1:11" x14ac:dyDescent="0.3">
      <c r="A6961" s="341">
        <v>43196.390976273149</v>
      </c>
      <c r="B6961" s="318">
        <v>36274.129999999997</v>
      </c>
      <c r="C6961" s="355">
        <f t="shared" si="115"/>
        <v>0.30199999999604188</v>
      </c>
      <c r="D6961" s="420">
        <f t="shared" si="116"/>
        <v>0.15099999999802094</v>
      </c>
      <c r="H6961" s="337"/>
      <c r="J6961" s="82">
        <v>73</v>
      </c>
      <c r="K6961" s="319">
        <v>2</v>
      </c>
    </row>
    <row r="6962" spans="1:11" x14ac:dyDescent="0.3">
      <c r="A6962" s="341">
        <v>43196.432642997686</v>
      </c>
      <c r="B6962" s="318">
        <v>36274.423000000003</v>
      </c>
      <c r="C6962" s="355">
        <f t="shared" si="115"/>
        <v>0.29300000000512227</v>
      </c>
      <c r="D6962" s="420">
        <f t="shared" si="116"/>
        <v>0.14650000000256114</v>
      </c>
      <c r="H6962" s="337"/>
      <c r="J6962" s="82">
        <v>74</v>
      </c>
      <c r="K6962" s="320">
        <v>3</v>
      </c>
    </row>
    <row r="6963" spans="1:11" x14ac:dyDescent="0.3">
      <c r="A6963" s="341">
        <v>43196.474309722224</v>
      </c>
      <c r="B6963" s="318">
        <v>36274.71</v>
      </c>
      <c r="C6963" s="355">
        <f t="shared" si="115"/>
        <v>0.28699999999662396</v>
      </c>
      <c r="D6963" s="420">
        <f t="shared" si="116"/>
        <v>0.14349999999831198</v>
      </c>
      <c r="H6963" s="337"/>
      <c r="J6963" s="82">
        <v>75</v>
      </c>
      <c r="K6963" s="321">
        <v>4</v>
      </c>
    </row>
    <row r="6964" spans="1:11" x14ac:dyDescent="0.3">
      <c r="A6964" s="341">
        <v>43196.515976446761</v>
      </c>
      <c r="B6964" s="318">
        <v>36275.008999999998</v>
      </c>
      <c r="C6964" s="355">
        <f t="shared" si="115"/>
        <v>0.29899999999906868</v>
      </c>
      <c r="D6964" s="420">
        <f t="shared" si="116"/>
        <v>0.14949999999953434</v>
      </c>
      <c r="H6964" s="337"/>
      <c r="J6964" s="82">
        <v>76</v>
      </c>
      <c r="K6964" s="391">
        <v>1</v>
      </c>
    </row>
    <row r="6965" spans="1:11" x14ac:dyDescent="0.3">
      <c r="A6965" s="341">
        <v>43196.557643171298</v>
      </c>
      <c r="B6965" s="318">
        <v>36275.307999999997</v>
      </c>
      <c r="C6965" s="355">
        <f t="shared" si="115"/>
        <v>0.29899999999906868</v>
      </c>
      <c r="D6965" s="420">
        <f t="shared" si="116"/>
        <v>0.14949999999953434</v>
      </c>
      <c r="H6965" s="337"/>
      <c r="J6965" s="82">
        <v>77</v>
      </c>
      <c r="K6965" s="319">
        <v>2</v>
      </c>
    </row>
    <row r="6966" spans="1:11" x14ac:dyDescent="0.3">
      <c r="A6966" s="341">
        <v>43196.599309895835</v>
      </c>
      <c r="B6966" s="318">
        <v>36275.597999999998</v>
      </c>
      <c r="C6966" s="355">
        <f t="shared" si="115"/>
        <v>0.29000000000087311</v>
      </c>
      <c r="D6966" s="420">
        <f t="shared" si="116"/>
        <v>0.14500000000043656</v>
      </c>
      <c r="H6966" s="337"/>
      <c r="J6966" s="82">
        <v>78</v>
      </c>
      <c r="K6966" s="320">
        <v>3</v>
      </c>
    </row>
    <row r="6967" spans="1:11" x14ac:dyDescent="0.3">
      <c r="A6967" s="341">
        <v>43196.640976620372</v>
      </c>
      <c r="B6967" s="318">
        <v>36275.881000000001</v>
      </c>
      <c r="C6967" s="355">
        <f t="shared" si="115"/>
        <v>0.28300000000308501</v>
      </c>
      <c r="D6967" s="420">
        <f t="shared" si="116"/>
        <v>0.1415000000015425</v>
      </c>
      <c r="H6967" s="337"/>
      <c r="J6967" s="82">
        <v>79</v>
      </c>
      <c r="K6967" s="321">
        <v>4</v>
      </c>
    </row>
    <row r="6968" spans="1:11" x14ac:dyDescent="0.3">
      <c r="A6968" s="341">
        <v>43196.68264334491</v>
      </c>
      <c r="B6968" s="318">
        <v>36276.18</v>
      </c>
      <c r="C6968" s="355">
        <f t="shared" si="115"/>
        <v>0.29899999999906868</v>
      </c>
      <c r="D6968" s="420">
        <f t="shared" si="116"/>
        <v>0.14949999999953434</v>
      </c>
      <c r="H6968" s="337"/>
      <c r="J6968" s="82">
        <v>80</v>
      </c>
      <c r="K6968" s="391">
        <v>1</v>
      </c>
    </row>
    <row r="6969" spans="1:11" x14ac:dyDescent="0.3">
      <c r="A6969" s="341">
        <v>43196.724310069447</v>
      </c>
      <c r="B6969" s="318">
        <v>36276.470999999998</v>
      </c>
      <c r="C6969" s="355">
        <f t="shared" si="115"/>
        <v>0.29099999999743886</v>
      </c>
      <c r="D6969" s="420">
        <f t="shared" si="116"/>
        <v>0.14549999999871943</v>
      </c>
      <c r="H6969" s="337"/>
      <c r="J6969" s="82">
        <v>81</v>
      </c>
      <c r="K6969" s="319">
        <v>2</v>
      </c>
    </row>
    <row r="6970" spans="1:11" x14ac:dyDescent="0.3">
      <c r="A6970" s="341">
        <v>43196.765976793984</v>
      </c>
      <c r="B6970" s="318">
        <v>36276.745000000003</v>
      </c>
      <c r="C6970" s="355">
        <f t="shared" si="115"/>
        <v>0.27400000000488944</v>
      </c>
      <c r="D6970" s="420">
        <f t="shared" si="116"/>
        <v>0.13700000000244472</v>
      </c>
      <c r="H6970" s="337"/>
      <c r="J6970" s="82">
        <v>82</v>
      </c>
      <c r="K6970" s="320">
        <v>3</v>
      </c>
    </row>
    <row r="6971" spans="1:11" x14ac:dyDescent="0.3">
      <c r="A6971" s="341">
        <v>43196.807643518521</v>
      </c>
      <c r="B6971" s="318">
        <v>36277.036999999997</v>
      </c>
      <c r="C6971" s="355">
        <f t="shared" si="115"/>
        <v>0.29199999999400461</v>
      </c>
      <c r="D6971" s="420">
        <f t="shared" si="116"/>
        <v>0.14599999999700231</v>
      </c>
      <c r="H6971" s="337"/>
      <c r="J6971" s="82">
        <v>83</v>
      </c>
      <c r="K6971" s="321">
        <v>4</v>
      </c>
    </row>
    <row r="6972" spans="1:11" x14ac:dyDescent="0.3">
      <c r="A6972" s="341">
        <v>43196.849310243058</v>
      </c>
      <c r="B6972" s="318">
        <v>36277.326000000001</v>
      </c>
      <c r="C6972" s="355">
        <f t="shared" si="115"/>
        <v>0.28900000000430737</v>
      </c>
      <c r="D6972" s="420">
        <f t="shared" si="116"/>
        <v>0.14450000000215368</v>
      </c>
      <c r="H6972" s="337"/>
      <c r="J6972" s="82">
        <v>84</v>
      </c>
      <c r="K6972" s="391">
        <v>1</v>
      </c>
    </row>
    <row r="6973" spans="1:11" x14ac:dyDescent="0.3">
      <c r="A6973" s="341">
        <v>43196.890976967596</v>
      </c>
      <c r="B6973" s="318">
        <v>36277.610999999997</v>
      </c>
      <c r="C6973" s="355">
        <f t="shared" si="115"/>
        <v>0.2849999999962165</v>
      </c>
      <c r="D6973" s="420">
        <f t="shared" si="116"/>
        <v>0.14249999999810825</v>
      </c>
      <c r="H6973" s="337"/>
      <c r="J6973" s="82">
        <v>85</v>
      </c>
      <c r="K6973" s="319">
        <v>2</v>
      </c>
    </row>
    <row r="6974" spans="1:11" x14ac:dyDescent="0.3">
      <c r="A6974" s="341">
        <v>43196.932643692133</v>
      </c>
      <c r="B6974" s="318">
        <v>36277.898000000001</v>
      </c>
      <c r="C6974" s="355">
        <f t="shared" si="115"/>
        <v>0.28700000000389991</v>
      </c>
      <c r="D6974" s="420">
        <f t="shared" si="116"/>
        <v>0.14350000000194996</v>
      </c>
      <c r="H6974" s="337"/>
      <c r="J6974" s="82">
        <v>86</v>
      </c>
      <c r="K6974" s="320">
        <v>3</v>
      </c>
    </row>
    <row r="6975" spans="1:11" x14ac:dyDescent="0.3">
      <c r="A6975" s="341">
        <v>43196.97431041667</v>
      </c>
      <c r="B6975" s="318">
        <v>36278.192000000003</v>
      </c>
      <c r="C6975" s="355">
        <f t="shared" si="115"/>
        <v>0.29400000000168802</v>
      </c>
      <c r="D6975" s="420">
        <f t="shared" si="116"/>
        <v>0.14700000000084401</v>
      </c>
      <c r="E6975" s="336">
        <f>SUM(C6952:C6975)*7.4805194805</f>
        <v>52.513246753140479</v>
      </c>
      <c r="F6975" s="324">
        <f>AVERAGE(D6952:D6975)</f>
        <v>0.1462500000000849</v>
      </c>
      <c r="G6975" s="324">
        <f>_xlfn.STDEV.S(D6952:D6975)</f>
        <v>3.6919418710625413E-3</v>
      </c>
      <c r="H6975" s="337"/>
      <c r="J6975" s="82">
        <v>87</v>
      </c>
      <c r="K6975" s="321">
        <v>4</v>
      </c>
    </row>
    <row r="6976" spans="1:11" x14ac:dyDescent="0.3">
      <c r="A6976" s="341">
        <v>43197.015977141207</v>
      </c>
      <c r="B6976" s="318">
        <v>36278.482000000004</v>
      </c>
      <c r="C6976" s="355">
        <f>B6976-B6975</f>
        <v>0.29000000000087311</v>
      </c>
      <c r="D6976" s="420">
        <f>C6976/2</f>
        <v>0.14500000000043656</v>
      </c>
      <c r="H6976" s="337"/>
      <c r="J6976" s="82">
        <v>88</v>
      </c>
      <c r="K6976" s="391">
        <v>1</v>
      </c>
    </row>
    <row r="6977" spans="1:12" x14ac:dyDescent="0.3">
      <c r="A6977" s="341">
        <v>43197.044444444444</v>
      </c>
      <c r="B6977" s="318">
        <v>36278.767999999996</v>
      </c>
      <c r="C6977" s="355">
        <f t="shared" ref="C6977:C7056" si="117">B6977-B6976</f>
        <v>0.28599999999278225</v>
      </c>
      <c r="D6977" s="420">
        <f t="shared" ref="D6977:D7056" si="118">C6977/2</f>
        <v>0.14299999999639113</v>
      </c>
      <c r="H6977" s="337"/>
      <c r="J6977" s="82">
        <v>1</v>
      </c>
      <c r="K6977" s="319">
        <v>2</v>
      </c>
      <c r="L6977" s="345" t="s">
        <v>313</v>
      </c>
    </row>
    <row r="6978" spans="1:12" x14ac:dyDescent="0.3">
      <c r="A6978" s="341">
        <v>43197.086111111108</v>
      </c>
      <c r="B6978" s="318">
        <v>36279.061000000002</v>
      </c>
      <c r="C6978" s="355">
        <f t="shared" si="117"/>
        <v>0.29300000000512227</v>
      </c>
      <c r="D6978" s="420">
        <f t="shared" si="118"/>
        <v>0.14650000000256114</v>
      </c>
      <c r="H6978" s="337"/>
      <c r="J6978" s="82">
        <v>2</v>
      </c>
      <c r="K6978" s="320">
        <v>3</v>
      </c>
    </row>
    <row r="6979" spans="1:12" x14ac:dyDescent="0.3">
      <c r="A6979" s="341">
        <v>43197.12777777778</v>
      </c>
      <c r="B6979" s="318">
        <v>36279.358</v>
      </c>
      <c r="C6979" s="355">
        <f t="shared" si="117"/>
        <v>0.29699999999866122</v>
      </c>
      <c r="D6979" s="420">
        <f t="shared" si="118"/>
        <v>0.14849999999933061</v>
      </c>
      <c r="H6979" s="337"/>
      <c r="J6979" s="82">
        <v>3</v>
      </c>
      <c r="K6979" s="321">
        <v>4</v>
      </c>
    </row>
    <row r="6980" spans="1:12" x14ac:dyDescent="0.3">
      <c r="A6980" s="341">
        <v>43197.169444444444</v>
      </c>
      <c r="B6980" s="318">
        <v>36279.648000000001</v>
      </c>
      <c r="C6980" s="355">
        <f t="shared" si="117"/>
        <v>0.29000000000087311</v>
      </c>
      <c r="D6980" s="420">
        <f t="shared" si="118"/>
        <v>0.14500000000043656</v>
      </c>
      <c r="H6980" s="337"/>
      <c r="J6980" s="82">
        <v>4</v>
      </c>
      <c r="K6980" s="391">
        <v>1</v>
      </c>
    </row>
    <row r="6981" spans="1:12" x14ac:dyDescent="0.3">
      <c r="A6981" s="341">
        <v>43197.211111111108</v>
      </c>
      <c r="B6981" s="318">
        <v>36279.938999999998</v>
      </c>
      <c r="C6981" s="355">
        <f t="shared" si="117"/>
        <v>0.29099999999743886</v>
      </c>
      <c r="D6981" s="420">
        <f t="shared" si="118"/>
        <v>0.14549999999871943</v>
      </c>
      <c r="H6981" s="337"/>
      <c r="J6981" s="82">
        <v>5</v>
      </c>
      <c r="K6981" s="319">
        <v>2</v>
      </c>
    </row>
    <row r="6982" spans="1:12" x14ac:dyDescent="0.3">
      <c r="A6982" s="341">
        <v>43197.25277777778</v>
      </c>
      <c r="B6982" s="318">
        <v>36280.241999999998</v>
      </c>
      <c r="C6982" s="355">
        <f t="shared" si="117"/>
        <v>0.30299999999988358</v>
      </c>
      <c r="D6982" s="420">
        <f t="shared" si="118"/>
        <v>0.15149999999994179</v>
      </c>
      <c r="H6982" s="337"/>
      <c r="J6982" s="82">
        <v>6</v>
      </c>
      <c r="K6982" s="320">
        <v>3</v>
      </c>
    </row>
    <row r="6983" spans="1:12" x14ac:dyDescent="0.3">
      <c r="A6983" s="341">
        <v>43197.294444675928</v>
      </c>
      <c r="B6983" s="318">
        <v>36280.538</v>
      </c>
      <c r="C6983" s="355">
        <f t="shared" si="117"/>
        <v>0.29600000000209548</v>
      </c>
      <c r="D6983" s="420">
        <f t="shared" si="118"/>
        <v>0.14800000000104774</v>
      </c>
      <c r="H6983" s="337"/>
      <c r="J6983" s="82">
        <v>7</v>
      </c>
      <c r="K6983" s="321">
        <v>4</v>
      </c>
    </row>
    <row r="6984" spans="1:12" x14ac:dyDescent="0.3">
      <c r="A6984" s="341">
        <v>43197.336111400466</v>
      </c>
      <c r="B6984" s="318">
        <v>36280.828999999998</v>
      </c>
      <c r="C6984" s="355">
        <f t="shared" si="117"/>
        <v>0.29099999999743886</v>
      </c>
      <c r="D6984" s="420">
        <f t="shared" si="118"/>
        <v>0.14549999999871943</v>
      </c>
      <c r="H6984" s="337"/>
      <c r="J6984" s="82">
        <v>8</v>
      </c>
      <c r="K6984" s="391">
        <v>1</v>
      </c>
    </row>
    <row r="6985" spans="1:12" x14ac:dyDescent="0.3">
      <c r="A6985" s="341">
        <v>43197.377778125003</v>
      </c>
      <c r="B6985" s="318">
        <v>36281.135999999999</v>
      </c>
      <c r="C6985" s="355">
        <f t="shared" si="117"/>
        <v>0.30700000000069849</v>
      </c>
      <c r="D6985" s="420">
        <f t="shared" si="118"/>
        <v>0.15350000000034925</v>
      </c>
      <c r="H6985" s="337"/>
      <c r="J6985" s="82">
        <v>9</v>
      </c>
      <c r="K6985" s="319">
        <v>2</v>
      </c>
    </row>
    <row r="6986" spans="1:12" x14ac:dyDescent="0.3">
      <c r="A6986" s="341">
        <v>43197.41944484954</v>
      </c>
      <c r="B6986" s="318">
        <v>36281.432000000001</v>
      </c>
      <c r="C6986" s="355">
        <f t="shared" si="117"/>
        <v>0.29600000000209548</v>
      </c>
      <c r="D6986" s="420">
        <f t="shared" si="118"/>
        <v>0.14800000000104774</v>
      </c>
      <c r="H6986" s="337"/>
      <c r="J6986" s="82">
        <v>10</v>
      </c>
      <c r="K6986" s="320">
        <v>3</v>
      </c>
    </row>
    <row r="6987" spans="1:12" x14ac:dyDescent="0.3">
      <c r="A6987" s="341">
        <v>43197.461111574077</v>
      </c>
      <c r="B6987" s="318">
        <v>36281.713000000003</v>
      </c>
      <c r="C6987" s="355">
        <f t="shared" si="117"/>
        <v>0.28100000000267755</v>
      </c>
      <c r="D6987" s="420">
        <f t="shared" si="118"/>
        <v>0.14050000000133878</v>
      </c>
      <c r="H6987" s="337"/>
      <c r="J6987" s="82">
        <v>11</v>
      </c>
      <c r="K6987" s="321">
        <v>4</v>
      </c>
    </row>
    <row r="6988" spans="1:12" x14ac:dyDescent="0.3">
      <c r="A6988" s="341">
        <v>43197.502778298614</v>
      </c>
      <c r="B6988" s="318">
        <v>36282.008999999998</v>
      </c>
      <c r="C6988" s="355">
        <f t="shared" si="117"/>
        <v>0.29599999999481952</v>
      </c>
      <c r="D6988" s="420">
        <f t="shared" si="118"/>
        <v>0.14799999999740976</v>
      </c>
      <c r="H6988" s="337"/>
      <c r="J6988" s="82">
        <v>12</v>
      </c>
      <c r="K6988" s="391">
        <v>1</v>
      </c>
    </row>
    <row r="6989" spans="1:12" x14ac:dyDescent="0.3">
      <c r="A6989" s="341">
        <v>43197.544445023152</v>
      </c>
      <c r="B6989" s="318">
        <v>36282.302000000003</v>
      </c>
      <c r="C6989" s="355">
        <f t="shared" si="117"/>
        <v>0.29300000000512227</v>
      </c>
      <c r="D6989" s="420">
        <f t="shared" si="118"/>
        <v>0.14650000000256114</v>
      </c>
      <c r="H6989" s="337"/>
      <c r="J6989" s="82">
        <v>13</v>
      </c>
      <c r="K6989" s="319">
        <v>2</v>
      </c>
    </row>
    <row r="6990" spans="1:12" x14ac:dyDescent="0.3">
      <c r="A6990" s="341">
        <v>43197.586111747682</v>
      </c>
      <c r="B6990" s="318">
        <v>36282.591999999997</v>
      </c>
      <c r="C6990" s="355">
        <f t="shared" si="117"/>
        <v>0.28999999999359716</v>
      </c>
      <c r="D6990" s="420">
        <f t="shared" si="118"/>
        <v>0.14499999999679858</v>
      </c>
      <c r="H6990" s="337"/>
      <c r="J6990" s="82">
        <v>14</v>
      </c>
      <c r="K6990" s="320">
        <v>3</v>
      </c>
    </row>
    <row r="6991" spans="1:12" x14ac:dyDescent="0.3">
      <c r="A6991" s="341">
        <v>43197.627778472219</v>
      </c>
      <c r="B6991" s="318">
        <v>36282.879000000001</v>
      </c>
      <c r="C6991" s="355">
        <f t="shared" si="117"/>
        <v>0.28700000000389991</v>
      </c>
      <c r="D6991" s="420">
        <f t="shared" si="118"/>
        <v>0.14350000000194996</v>
      </c>
      <c r="H6991" s="337"/>
      <c r="J6991" s="82">
        <v>15</v>
      </c>
      <c r="K6991" s="321">
        <v>4</v>
      </c>
    </row>
    <row r="6992" spans="1:12" x14ac:dyDescent="0.3">
      <c r="A6992" s="341">
        <v>43197.669445196756</v>
      </c>
      <c r="B6992" s="318">
        <v>36283.173000000003</v>
      </c>
      <c r="C6992" s="355">
        <f t="shared" si="117"/>
        <v>0.29400000000168802</v>
      </c>
      <c r="D6992" s="420">
        <f t="shared" si="118"/>
        <v>0.14700000000084401</v>
      </c>
      <c r="H6992" s="337"/>
      <c r="J6992" s="82">
        <v>16</v>
      </c>
      <c r="K6992" s="391">
        <v>1</v>
      </c>
    </row>
    <row r="6993" spans="1:11" x14ac:dyDescent="0.3">
      <c r="A6993" s="341">
        <v>43197.711111921293</v>
      </c>
      <c r="B6993" s="318">
        <v>36283.459000000003</v>
      </c>
      <c r="C6993" s="355">
        <f t="shared" si="117"/>
        <v>0.28600000000005821</v>
      </c>
      <c r="D6993" s="420">
        <f t="shared" si="118"/>
        <v>0.1430000000000291</v>
      </c>
      <c r="H6993" s="337"/>
      <c r="J6993" s="82">
        <v>17</v>
      </c>
      <c r="K6993" s="319">
        <v>2</v>
      </c>
    </row>
    <row r="6994" spans="1:11" x14ac:dyDescent="0.3">
      <c r="A6994" s="341">
        <v>43197.75277864583</v>
      </c>
      <c r="B6994" s="318">
        <v>36283.737000000001</v>
      </c>
      <c r="C6994" s="355">
        <f t="shared" si="117"/>
        <v>0.27799999999842839</v>
      </c>
      <c r="D6994" s="420">
        <f t="shared" si="118"/>
        <v>0.1389999999992142</v>
      </c>
      <c r="H6994" s="337"/>
      <c r="J6994" s="82">
        <v>18</v>
      </c>
      <c r="K6994" s="320">
        <v>3</v>
      </c>
    </row>
    <row r="6995" spans="1:11" x14ac:dyDescent="0.3">
      <c r="A6995" s="341">
        <v>43197.794445370368</v>
      </c>
      <c r="B6995" s="318">
        <v>36284.029000000002</v>
      </c>
      <c r="C6995" s="355">
        <f t="shared" si="117"/>
        <v>0.29200000000128057</v>
      </c>
      <c r="D6995" s="420">
        <f t="shared" si="118"/>
        <v>0.14600000000064028</v>
      </c>
      <c r="H6995" s="337"/>
      <c r="J6995" s="82">
        <v>19</v>
      </c>
      <c r="K6995" s="321">
        <v>4</v>
      </c>
    </row>
    <row r="6996" spans="1:11" x14ac:dyDescent="0.3">
      <c r="A6996" s="341">
        <v>43197.836112094905</v>
      </c>
      <c r="B6996" s="318">
        <v>36284.32</v>
      </c>
      <c r="C6996" s="355">
        <f t="shared" si="117"/>
        <v>0.29099999999743886</v>
      </c>
      <c r="D6996" s="420">
        <f t="shared" si="118"/>
        <v>0.14549999999871943</v>
      </c>
      <c r="H6996" s="337"/>
      <c r="J6996" s="82">
        <v>20</v>
      </c>
      <c r="K6996" s="391">
        <v>1</v>
      </c>
    </row>
    <row r="6997" spans="1:11" x14ac:dyDescent="0.3">
      <c r="A6997" s="341">
        <v>43197.877778819442</v>
      </c>
      <c r="B6997" s="318">
        <v>36284.608</v>
      </c>
      <c r="C6997" s="355">
        <f t="shared" si="117"/>
        <v>0.28800000000046566</v>
      </c>
      <c r="D6997" s="420">
        <f t="shared" si="118"/>
        <v>0.14400000000023283</v>
      </c>
      <c r="H6997" s="337"/>
      <c r="J6997" s="82">
        <v>21</v>
      </c>
      <c r="K6997" s="319">
        <v>2</v>
      </c>
    </row>
    <row r="6998" spans="1:11" x14ac:dyDescent="0.3">
      <c r="A6998" s="341">
        <v>43197.919445543979</v>
      </c>
      <c r="B6998" s="318">
        <v>36284.89</v>
      </c>
      <c r="C6998" s="355">
        <f t="shared" si="117"/>
        <v>0.2819999999992433</v>
      </c>
      <c r="D6998" s="420">
        <f t="shared" si="118"/>
        <v>0.14099999999962165</v>
      </c>
      <c r="H6998" s="337"/>
      <c r="J6998" s="82">
        <v>22</v>
      </c>
      <c r="K6998" s="320">
        <v>3</v>
      </c>
    </row>
    <row r="6999" spans="1:11" x14ac:dyDescent="0.3">
      <c r="A6999" s="341">
        <v>43197.961112268516</v>
      </c>
      <c r="B6999" s="318">
        <v>36285.184999999998</v>
      </c>
      <c r="C6999" s="355">
        <f t="shared" si="117"/>
        <v>0.29499999999825377</v>
      </c>
      <c r="D6999" s="420">
        <f t="shared" si="118"/>
        <v>0.14749999999912689</v>
      </c>
      <c r="E6999" s="336">
        <f>SUM(C6976:C6999)*7.4805194805</f>
        <v>52.311272727098618</v>
      </c>
      <c r="F6999" s="324">
        <f>AVERAGE(D6976:D6999)</f>
        <v>0.1456874999998945</v>
      </c>
      <c r="G6999" s="324">
        <f>_xlfn.STDEV.S(D6976:D6999)</f>
        <v>3.2464445436255797E-3</v>
      </c>
      <c r="H6999" s="337"/>
      <c r="J6999" s="82">
        <v>23</v>
      </c>
      <c r="K6999" s="321">
        <v>4</v>
      </c>
    </row>
    <row r="7000" spans="1:11" x14ac:dyDescent="0.3">
      <c r="A7000" s="341">
        <v>43198.002778993054</v>
      </c>
      <c r="B7000" s="318">
        <v>36285.476999999999</v>
      </c>
      <c r="C7000" s="355">
        <f t="shared" si="117"/>
        <v>0.29200000000128057</v>
      </c>
      <c r="D7000" s="420">
        <f t="shared" si="118"/>
        <v>0.14600000000064028</v>
      </c>
      <c r="H7000" s="337"/>
      <c r="J7000" s="82">
        <v>24</v>
      </c>
      <c r="K7000" s="391">
        <v>1</v>
      </c>
    </row>
    <row r="7001" spans="1:11" x14ac:dyDescent="0.3">
      <c r="A7001" s="341">
        <v>43198.044445717591</v>
      </c>
      <c r="B7001" s="318">
        <v>36285.762000000002</v>
      </c>
      <c r="C7001" s="355">
        <f t="shared" si="117"/>
        <v>0.28500000000349246</v>
      </c>
      <c r="D7001" s="420">
        <f t="shared" si="118"/>
        <v>0.14250000000174623</v>
      </c>
      <c r="H7001" s="337"/>
      <c r="J7001" s="82">
        <v>25</v>
      </c>
      <c r="K7001" s="319">
        <v>2</v>
      </c>
    </row>
    <row r="7002" spans="1:11" x14ac:dyDescent="0.3">
      <c r="A7002" s="341">
        <v>43198.086112442128</v>
      </c>
      <c r="B7002" s="318">
        <v>36286.061999999998</v>
      </c>
      <c r="C7002" s="355">
        <f t="shared" si="117"/>
        <v>0.29999999999563443</v>
      </c>
      <c r="D7002" s="420">
        <f t="shared" si="118"/>
        <v>0.14999999999781721</v>
      </c>
      <c r="H7002" s="337"/>
      <c r="J7002" s="82">
        <v>26</v>
      </c>
      <c r="K7002" s="320">
        <v>3</v>
      </c>
    </row>
    <row r="7003" spans="1:11" x14ac:dyDescent="0.3">
      <c r="A7003" s="341">
        <v>43198.127779166665</v>
      </c>
      <c r="B7003" s="318">
        <v>36286.355000000003</v>
      </c>
      <c r="C7003" s="355">
        <f t="shared" si="117"/>
        <v>0.29300000000512227</v>
      </c>
      <c r="D7003" s="420">
        <f t="shared" si="118"/>
        <v>0.14650000000256114</v>
      </c>
      <c r="H7003" s="337"/>
      <c r="J7003" s="82">
        <v>27</v>
      </c>
      <c r="K7003" s="321">
        <v>4</v>
      </c>
    </row>
    <row r="7004" spans="1:11" x14ac:dyDescent="0.3">
      <c r="A7004" s="341">
        <v>43198.169445891202</v>
      </c>
      <c r="B7004" s="318">
        <v>36286.642</v>
      </c>
      <c r="C7004" s="355">
        <f t="shared" si="117"/>
        <v>0.28699999999662396</v>
      </c>
      <c r="D7004" s="420">
        <f t="shared" si="118"/>
        <v>0.14349999999831198</v>
      </c>
      <c r="H7004" s="337"/>
      <c r="J7004" s="82">
        <v>28</v>
      </c>
      <c r="K7004" s="391">
        <v>1</v>
      </c>
    </row>
    <row r="7005" spans="1:11" x14ac:dyDescent="0.3">
      <c r="A7005" s="341">
        <v>43198.21111261574</v>
      </c>
      <c r="B7005" s="318">
        <v>36286.942000000003</v>
      </c>
      <c r="C7005" s="355">
        <f t="shared" si="117"/>
        <v>0.30000000000291038</v>
      </c>
      <c r="D7005" s="420">
        <f t="shared" si="118"/>
        <v>0.15000000000145519</v>
      </c>
      <c r="H7005" s="337"/>
      <c r="J7005" s="82">
        <v>29</v>
      </c>
      <c r="K7005" s="319">
        <v>2</v>
      </c>
    </row>
    <row r="7006" spans="1:11" x14ac:dyDescent="0.3">
      <c r="A7006" s="341">
        <v>43198.252779340277</v>
      </c>
      <c r="B7006" s="318">
        <v>36287.252999999997</v>
      </c>
      <c r="C7006" s="355">
        <f t="shared" si="117"/>
        <v>0.31099999999423744</v>
      </c>
      <c r="D7006" s="420">
        <f t="shared" si="118"/>
        <v>0.15549999999711872</v>
      </c>
      <c r="H7006" s="337"/>
      <c r="J7006" s="82">
        <v>30</v>
      </c>
      <c r="K7006" s="320">
        <v>3</v>
      </c>
    </row>
    <row r="7007" spans="1:11" x14ac:dyDescent="0.3">
      <c r="A7007" s="341">
        <v>43198.294446064814</v>
      </c>
      <c r="B7007" s="318">
        <v>36287.550999999999</v>
      </c>
      <c r="C7007" s="355">
        <f t="shared" si="117"/>
        <v>0.29800000000250293</v>
      </c>
      <c r="D7007" s="420">
        <f t="shared" si="118"/>
        <v>0.14900000000125146</v>
      </c>
      <c r="H7007" s="337"/>
      <c r="J7007" s="82">
        <v>31</v>
      </c>
      <c r="K7007" s="321">
        <v>4</v>
      </c>
    </row>
    <row r="7008" spans="1:11" x14ac:dyDescent="0.3">
      <c r="A7008" s="341">
        <v>43198.336112789351</v>
      </c>
      <c r="B7008" s="318">
        <v>36287.843999999997</v>
      </c>
      <c r="C7008" s="355">
        <f t="shared" si="117"/>
        <v>0.29299999999784632</v>
      </c>
      <c r="D7008" s="420">
        <f t="shared" si="118"/>
        <v>0.14649999999892316</v>
      </c>
      <c r="H7008" s="337"/>
      <c r="J7008" s="82">
        <v>32</v>
      </c>
      <c r="K7008" s="391">
        <v>1</v>
      </c>
    </row>
    <row r="7009" spans="1:11" x14ac:dyDescent="0.3">
      <c r="A7009" s="341">
        <v>43198.377779513889</v>
      </c>
      <c r="B7009" s="318">
        <v>36288.148000000001</v>
      </c>
      <c r="C7009" s="355">
        <f t="shared" si="117"/>
        <v>0.30400000000372529</v>
      </c>
      <c r="D7009" s="420">
        <f t="shared" si="118"/>
        <v>0.15200000000186265</v>
      </c>
      <c r="H7009" s="337"/>
      <c r="J7009" s="82">
        <v>33</v>
      </c>
      <c r="K7009" s="319">
        <v>2</v>
      </c>
    </row>
    <row r="7010" spans="1:11" x14ac:dyDescent="0.3">
      <c r="A7010" s="341">
        <v>43198.419446238426</v>
      </c>
      <c r="B7010" s="318">
        <v>36288.442000000003</v>
      </c>
      <c r="C7010" s="355">
        <f t="shared" si="117"/>
        <v>0.29400000000168802</v>
      </c>
      <c r="D7010" s="420">
        <f t="shared" si="118"/>
        <v>0.14700000000084401</v>
      </c>
      <c r="H7010" s="337"/>
      <c r="J7010" s="82">
        <v>34</v>
      </c>
      <c r="K7010" s="320">
        <v>3</v>
      </c>
    </row>
    <row r="7011" spans="1:11" x14ac:dyDescent="0.3">
      <c r="A7011" s="341">
        <v>43198.461112962963</v>
      </c>
      <c r="B7011" s="318">
        <v>36288.730000000003</v>
      </c>
      <c r="C7011" s="355">
        <f t="shared" si="117"/>
        <v>0.28800000000046566</v>
      </c>
      <c r="D7011" s="420">
        <f t="shared" si="118"/>
        <v>0.14400000000023283</v>
      </c>
      <c r="H7011" s="337"/>
      <c r="J7011" s="82">
        <v>35</v>
      </c>
      <c r="K7011" s="321">
        <v>4</v>
      </c>
    </row>
    <row r="7012" spans="1:11" x14ac:dyDescent="0.3">
      <c r="A7012" s="341">
        <v>43198.5027796875</v>
      </c>
      <c r="B7012" s="318">
        <v>36289.027999999998</v>
      </c>
      <c r="C7012" s="355">
        <f t="shared" si="117"/>
        <v>0.29799999999522697</v>
      </c>
      <c r="D7012" s="420">
        <f t="shared" si="118"/>
        <v>0.14899999999761349</v>
      </c>
      <c r="H7012" s="337"/>
      <c r="J7012" s="82">
        <v>36</v>
      </c>
      <c r="K7012" s="391">
        <v>1</v>
      </c>
    </row>
    <row r="7013" spans="1:11" x14ac:dyDescent="0.3">
      <c r="A7013" s="341">
        <v>43198.544446412037</v>
      </c>
      <c r="B7013" s="318">
        <v>36289.322</v>
      </c>
      <c r="C7013" s="355">
        <f t="shared" si="117"/>
        <v>0.29400000000168802</v>
      </c>
      <c r="D7013" s="420">
        <f t="shared" si="118"/>
        <v>0.14700000000084401</v>
      </c>
      <c r="H7013" s="337"/>
      <c r="J7013" s="82">
        <v>37</v>
      </c>
      <c r="K7013" s="319">
        <v>2</v>
      </c>
    </row>
    <row r="7014" spans="1:11" x14ac:dyDescent="0.3">
      <c r="A7014" s="341">
        <v>43198.586113136575</v>
      </c>
      <c r="B7014" s="318">
        <v>36289.61</v>
      </c>
      <c r="C7014" s="355">
        <f t="shared" si="117"/>
        <v>0.28800000000046566</v>
      </c>
      <c r="D7014" s="420">
        <f t="shared" si="118"/>
        <v>0.14400000000023283</v>
      </c>
      <c r="H7014" s="337"/>
      <c r="J7014" s="82">
        <v>38</v>
      </c>
      <c r="K7014" s="320">
        <v>3</v>
      </c>
    </row>
    <row r="7015" spans="1:11" x14ac:dyDescent="0.3">
      <c r="A7015" s="341">
        <v>43198.627779861112</v>
      </c>
      <c r="B7015" s="318">
        <v>36289.894999999997</v>
      </c>
      <c r="C7015" s="355">
        <f t="shared" si="117"/>
        <v>0.2849999999962165</v>
      </c>
      <c r="D7015" s="420">
        <f t="shared" si="118"/>
        <v>0.14249999999810825</v>
      </c>
      <c r="H7015" s="337"/>
      <c r="J7015" s="82">
        <v>39</v>
      </c>
      <c r="K7015" s="321">
        <v>4</v>
      </c>
    </row>
    <row r="7016" spans="1:11" x14ac:dyDescent="0.3">
      <c r="A7016" s="341">
        <v>43198.669446585649</v>
      </c>
      <c r="B7016" s="318">
        <v>36290.188999999998</v>
      </c>
      <c r="C7016" s="355">
        <f t="shared" si="117"/>
        <v>0.29400000000168802</v>
      </c>
      <c r="D7016" s="420">
        <f t="shared" si="118"/>
        <v>0.14700000000084401</v>
      </c>
      <c r="H7016" s="337"/>
      <c r="J7016" s="82">
        <v>40</v>
      </c>
      <c r="K7016" s="391">
        <v>1</v>
      </c>
    </row>
    <row r="7017" spans="1:11" x14ac:dyDescent="0.3">
      <c r="A7017" s="341">
        <v>43198.711113310186</v>
      </c>
      <c r="B7017" s="318">
        <v>36290.478999999999</v>
      </c>
      <c r="C7017" s="355">
        <f t="shared" si="117"/>
        <v>0.29000000000087311</v>
      </c>
      <c r="D7017" s="420">
        <f t="shared" si="118"/>
        <v>0.14500000000043656</v>
      </c>
      <c r="H7017" s="337"/>
      <c r="J7017" s="82">
        <v>41</v>
      </c>
      <c r="K7017" s="319">
        <v>2</v>
      </c>
    </row>
    <row r="7018" spans="1:11" x14ac:dyDescent="0.3">
      <c r="A7018" s="341">
        <v>43198.752780034723</v>
      </c>
      <c r="B7018" s="318">
        <v>36290.760999999999</v>
      </c>
      <c r="C7018" s="355">
        <f t="shared" si="117"/>
        <v>0.2819999999992433</v>
      </c>
      <c r="D7018" s="420">
        <f t="shared" si="118"/>
        <v>0.14099999999962165</v>
      </c>
      <c r="H7018" s="337"/>
      <c r="J7018" s="82">
        <v>42</v>
      </c>
      <c r="K7018" s="320">
        <v>3</v>
      </c>
    </row>
    <row r="7019" spans="1:11" x14ac:dyDescent="0.3">
      <c r="A7019" s="341">
        <v>43198.794446759261</v>
      </c>
      <c r="B7019" s="318">
        <v>36291.048000000003</v>
      </c>
      <c r="C7019" s="355">
        <f t="shared" si="117"/>
        <v>0.28700000000389991</v>
      </c>
      <c r="D7019" s="420">
        <f t="shared" si="118"/>
        <v>0.14350000000194996</v>
      </c>
      <c r="H7019" s="337"/>
      <c r="J7019" s="82">
        <v>43</v>
      </c>
      <c r="K7019" s="321">
        <v>4</v>
      </c>
    </row>
    <row r="7020" spans="1:11" x14ac:dyDescent="0.3">
      <c r="A7020" s="341">
        <v>43198.836113483798</v>
      </c>
      <c r="B7020" s="318">
        <v>36291.328999999998</v>
      </c>
      <c r="C7020" s="355">
        <f t="shared" si="117"/>
        <v>0.28099999999540159</v>
      </c>
      <c r="D7020" s="420">
        <f t="shared" si="118"/>
        <v>0.1404999999977008</v>
      </c>
      <c r="H7020" s="337"/>
      <c r="J7020" s="82">
        <v>44</v>
      </c>
      <c r="K7020" s="391">
        <v>1</v>
      </c>
    </row>
    <row r="7021" spans="1:11" x14ac:dyDescent="0.3">
      <c r="A7021" s="341">
        <v>43198.877780208335</v>
      </c>
      <c r="B7021" s="318">
        <v>36291.612000000001</v>
      </c>
      <c r="C7021" s="355">
        <f t="shared" si="117"/>
        <v>0.28300000000308501</v>
      </c>
      <c r="D7021" s="420">
        <f t="shared" si="118"/>
        <v>0.1415000000015425</v>
      </c>
      <c r="H7021" s="337"/>
      <c r="J7021" s="82">
        <v>45</v>
      </c>
      <c r="K7021" s="319">
        <v>2</v>
      </c>
    </row>
    <row r="7022" spans="1:11" x14ac:dyDescent="0.3">
      <c r="A7022" s="341">
        <v>43198.919446932872</v>
      </c>
      <c r="B7022" s="318">
        <v>36291.898999999998</v>
      </c>
      <c r="C7022" s="355">
        <f t="shared" si="117"/>
        <v>0.28699999999662396</v>
      </c>
      <c r="D7022" s="420">
        <f t="shared" si="118"/>
        <v>0.14349999999831198</v>
      </c>
      <c r="H7022" s="337"/>
      <c r="J7022" s="82">
        <v>46</v>
      </c>
      <c r="K7022" s="320">
        <v>3</v>
      </c>
    </row>
    <row r="7023" spans="1:11" x14ac:dyDescent="0.3">
      <c r="A7023" s="369">
        <v>43198.961113657409</v>
      </c>
      <c r="B7023" s="323">
        <v>36292.197999999997</v>
      </c>
      <c r="C7023" s="356">
        <f t="shared" si="117"/>
        <v>0.29899999999906868</v>
      </c>
      <c r="D7023" s="418">
        <f t="shared" si="118"/>
        <v>0.14949999999953434</v>
      </c>
      <c r="E7023" s="336">
        <f>SUM(C7000:C7023)*7.4805194805</f>
        <v>52.460883116739097</v>
      </c>
      <c r="F7023" s="324">
        <f>AVERAGE(D7000:D7023)</f>
        <v>0.14610416666664605</v>
      </c>
      <c r="G7023" s="324">
        <f>_xlfn.STDEV.S(D7000:D7023)</f>
        <v>3.7270432581821716E-3</v>
      </c>
      <c r="H7023" s="343"/>
      <c r="I7023" s="344">
        <f>AVERAGE(D6855:D7023)</f>
        <v>0.14631845238093211</v>
      </c>
      <c r="J7023" s="82">
        <v>47</v>
      </c>
      <c r="K7023" s="321">
        <v>4</v>
      </c>
    </row>
    <row r="7024" spans="1:11" x14ac:dyDescent="0.3">
      <c r="A7024" s="341">
        <v>43199.002780381947</v>
      </c>
      <c r="B7024" s="318">
        <v>36292.483</v>
      </c>
      <c r="C7024" s="355">
        <f t="shared" si="117"/>
        <v>0.28500000000349246</v>
      </c>
      <c r="D7024" s="420">
        <f t="shared" si="118"/>
        <v>0.14250000000174623</v>
      </c>
      <c r="H7024" s="337"/>
      <c r="J7024" s="82">
        <v>48</v>
      </c>
      <c r="K7024" s="391">
        <v>1</v>
      </c>
    </row>
    <row r="7025" spans="1:11" x14ac:dyDescent="0.3">
      <c r="A7025" s="341">
        <v>43199.044447106484</v>
      </c>
      <c r="B7025" s="318">
        <v>36292.769</v>
      </c>
      <c r="C7025" s="355">
        <f t="shared" si="117"/>
        <v>0.28600000000005821</v>
      </c>
      <c r="D7025" s="420">
        <f t="shared" si="118"/>
        <v>0.1430000000000291</v>
      </c>
      <c r="H7025" s="337"/>
      <c r="J7025" s="82">
        <v>49</v>
      </c>
      <c r="K7025" s="319">
        <v>2</v>
      </c>
    </row>
    <row r="7026" spans="1:11" x14ac:dyDescent="0.3">
      <c r="A7026" s="341">
        <v>43199.086113831021</v>
      </c>
      <c r="B7026" s="318">
        <v>36293.07</v>
      </c>
      <c r="C7026" s="355">
        <f t="shared" si="117"/>
        <v>0.30099999999947613</v>
      </c>
      <c r="D7026" s="420">
        <f t="shared" si="118"/>
        <v>0.15049999999973807</v>
      </c>
      <c r="H7026" s="337"/>
      <c r="J7026" s="82">
        <v>50</v>
      </c>
      <c r="K7026" s="320">
        <v>3</v>
      </c>
    </row>
    <row r="7027" spans="1:11" x14ac:dyDescent="0.3">
      <c r="A7027" s="341">
        <v>43199.127780555558</v>
      </c>
      <c r="B7027" s="318">
        <v>36293.370999999999</v>
      </c>
      <c r="C7027" s="355">
        <f t="shared" si="117"/>
        <v>0.30099999999947613</v>
      </c>
      <c r="D7027" s="420">
        <f t="shared" si="118"/>
        <v>0.15049999999973807</v>
      </c>
      <c r="H7027" s="337"/>
      <c r="J7027" s="82">
        <v>51</v>
      </c>
      <c r="K7027" s="321">
        <v>4</v>
      </c>
    </row>
    <row r="7028" spans="1:11" x14ac:dyDescent="0.3">
      <c r="A7028" s="341">
        <v>43199.169447280095</v>
      </c>
      <c r="B7028" s="318">
        <v>36293.663</v>
      </c>
      <c r="C7028" s="355">
        <f t="shared" si="117"/>
        <v>0.29200000000128057</v>
      </c>
      <c r="D7028" s="420">
        <f t="shared" si="118"/>
        <v>0.14600000000064028</v>
      </c>
      <c r="H7028" s="337"/>
      <c r="J7028" s="82">
        <v>52</v>
      </c>
      <c r="K7028" s="391">
        <v>1</v>
      </c>
    </row>
    <row r="7029" spans="1:11" x14ac:dyDescent="0.3">
      <c r="A7029" s="341">
        <v>43199.211114004633</v>
      </c>
      <c r="B7029" s="318">
        <v>36293.964999999997</v>
      </c>
      <c r="C7029" s="355">
        <f t="shared" si="117"/>
        <v>0.30199999999604188</v>
      </c>
      <c r="D7029" s="420">
        <f t="shared" si="118"/>
        <v>0.15099999999802094</v>
      </c>
      <c r="H7029" s="337"/>
      <c r="J7029" s="82">
        <v>53</v>
      </c>
      <c r="K7029" s="319">
        <v>2</v>
      </c>
    </row>
    <row r="7030" spans="1:11" x14ac:dyDescent="0.3">
      <c r="A7030" s="341">
        <v>43199.25278072917</v>
      </c>
      <c r="B7030" s="318">
        <v>36294.269</v>
      </c>
      <c r="C7030" s="355">
        <f t="shared" si="117"/>
        <v>0.30400000000372529</v>
      </c>
      <c r="D7030" s="420">
        <f t="shared" si="118"/>
        <v>0.15200000000186265</v>
      </c>
      <c r="H7030" s="337"/>
      <c r="J7030" s="82">
        <v>54</v>
      </c>
      <c r="K7030" s="320">
        <v>3</v>
      </c>
    </row>
    <row r="7031" spans="1:11" x14ac:dyDescent="0.3">
      <c r="A7031" s="341">
        <v>43199.294447453707</v>
      </c>
      <c r="B7031" s="318">
        <v>36294.561999999998</v>
      </c>
      <c r="C7031" s="355">
        <f t="shared" si="117"/>
        <v>0.29299999999784632</v>
      </c>
      <c r="D7031" s="420">
        <f t="shared" si="118"/>
        <v>0.14649999999892316</v>
      </c>
      <c r="H7031" s="337"/>
      <c r="J7031" s="82">
        <v>55</v>
      </c>
      <c r="K7031" s="321">
        <v>4</v>
      </c>
    </row>
    <row r="7032" spans="1:11" x14ac:dyDescent="0.3">
      <c r="A7032" s="341">
        <v>43199.336114178244</v>
      </c>
      <c r="B7032" s="318">
        <v>36294.858</v>
      </c>
      <c r="C7032" s="355">
        <f t="shared" si="117"/>
        <v>0.29600000000209548</v>
      </c>
      <c r="D7032" s="420">
        <f t="shared" si="118"/>
        <v>0.14800000000104774</v>
      </c>
      <c r="H7032" s="337"/>
      <c r="J7032" s="82">
        <v>56</v>
      </c>
      <c r="K7032" s="391">
        <v>1</v>
      </c>
    </row>
    <row r="7033" spans="1:11" x14ac:dyDescent="0.3">
      <c r="A7033" s="341">
        <v>43199.377780902774</v>
      </c>
      <c r="B7033" s="318">
        <v>36295.161</v>
      </c>
      <c r="C7033" s="355">
        <f t="shared" si="117"/>
        <v>0.30299999999988358</v>
      </c>
      <c r="D7033" s="420">
        <f t="shared" si="118"/>
        <v>0.15149999999994179</v>
      </c>
      <c r="H7033" s="337"/>
      <c r="J7033" s="82">
        <v>57</v>
      </c>
      <c r="K7033" s="319">
        <v>2</v>
      </c>
    </row>
    <row r="7034" spans="1:11" x14ac:dyDescent="0.3">
      <c r="A7034" s="341">
        <v>43199.419447627311</v>
      </c>
      <c r="B7034" s="318">
        <v>36295.455999999998</v>
      </c>
      <c r="C7034" s="355">
        <f t="shared" si="117"/>
        <v>0.29499999999825377</v>
      </c>
      <c r="D7034" s="420">
        <f t="shared" si="118"/>
        <v>0.14749999999912689</v>
      </c>
      <c r="H7034" s="337"/>
      <c r="J7034" s="82">
        <v>58</v>
      </c>
      <c r="K7034" s="320">
        <v>3</v>
      </c>
    </row>
    <row r="7035" spans="1:11" x14ac:dyDescent="0.3">
      <c r="A7035" s="341">
        <v>43199.461114351849</v>
      </c>
      <c r="B7035" s="318">
        <v>36295.739000000001</v>
      </c>
      <c r="C7035" s="355">
        <f t="shared" si="117"/>
        <v>0.28300000000308501</v>
      </c>
      <c r="D7035" s="420">
        <f t="shared" si="118"/>
        <v>0.1415000000015425</v>
      </c>
      <c r="H7035" s="337"/>
      <c r="J7035" s="82">
        <v>59</v>
      </c>
      <c r="K7035" s="321">
        <v>4</v>
      </c>
    </row>
    <row r="7036" spans="1:11" x14ac:dyDescent="0.3">
      <c r="A7036" s="341">
        <v>43199.502781076386</v>
      </c>
      <c r="B7036" s="318">
        <v>36296.031000000003</v>
      </c>
      <c r="C7036" s="355">
        <f t="shared" si="117"/>
        <v>0.29200000000128057</v>
      </c>
      <c r="D7036" s="420">
        <f t="shared" si="118"/>
        <v>0.14600000000064028</v>
      </c>
      <c r="H7036" s="337"/>
      <c r="J7036" s="82">
        <v>60</v>
      </c>
      <c r="K7036" s="391">
        <v>1</v>
      </c>
    </row>
    <row r="7037" spans="1:11" x14ac:dyDescent="0.3">
      <c r="A7037" s="341">
        <v>43199.544447800923</v>
      </c>
      <c r="B7037" s="318">
        <v>36296.330999999998</v>
      </c>
      <c r="C7037" s="355">
        <f t="shared" si="117"/>
        <v>0.29999999999563443</v>
      </c>
      <c r="D7037" s="420">
        <f t="shared" si="118"/>
        <v>0.14999999999781721</v>
      </c>
      <c r="H7037" s="337"/>
      <c r="J7037" s="82">
        <v>61</v>
      </c>
      <c r="K7037" s="319">
        <v>2</v>
      </c>
    </row>
    <row r="7038" spans="1:11" x14ac:dyDescent="0.3">
      <c r="A7038" s="341">
        <v>43199.58611452546</v>
      </c>
      <c r="B7038" s="318">
        <v>36296.620999999999</v>
      </c>
      <c r="C7038" s="355">
        <f t="shared" si="117"/>
        <v>0.29000000000087311</v>
      </c>
      <c r="D7038" s="420">
        <f t="shared" si="118"/>
        <v>0.14500000000043656</v>
      </c>
      <c r="H7038" s="337"/>
      <c r="J7038" s="82">
        <v>62</v>
      </c>
      <c r="K7038" s="320">
        <v>3</v>
      </c>
    </row>
    <row r="7039" spans="1:11" x14ac:dyDescent="0.3">
      <c r="A7039" s="341">
        <v>43199.627781249997</v>
      </c>
      <c r="B7039" s="318">
        <v>36296.909</v>
      </c>
      <c r="C7039" s="355">
        <f t="shared" si="117"/>
        <v>0.28800000000046566</v>
      </c>
      <c r="D7039" s="420">
        <f t="shared" si="118"/>
        <v>0.14400000000023283</v>
      </c>
      <c r="H7039" s="337"/>
      <c r="J7039" s="82">
        <v>63</v>
      </c>
      <c r="K7039" s="321">
        <v>4</v>
      </c>
    </row>
    <row r="7040" spans="1:11" x14ac:dyDescent="0.3">
      <c r="A7040" s="341">
        <v>43199.669447974535</v>
      </c>
      <c r="B7040" s="318">
        <v>36297.207999999999</v>
      </c>
      <c r="C7040" s="355">
        <f t="shared" si="117"/>
        <v>0.29899999999906868</v>
      </c>
      <c r="D7040" s="420">
        <f t="shared" si="118"/>
        <v>0.14949999999953434</v>
      </c>
      <c r="H7040" s="337"/>
      <c r="J7040" s="82">
        <v>64</v>
      </c>
      <c r="K7040" s="391">
        <v>1</v>
      </c>
    </row>
    <row r="7041" spans="1:11" x14ac:dyDescent="0.3">
      <c r="A7041" s="341">
        <v>43199.711114699072</v>
      </c>
      <c r="B7041" s="318">
        <v>36297.497000000003</v>
      </c>
      <c r="C7041" s="355">
        <f t="shared" si="117"/>
        <v>0.28900000000430737</v>
      </c>
      <c r="D7041" s="420">
        <f t="shared" si="118"/>
        <v>0.14450000000215368</v>
      </c>
      <c r="H7041" s="337"/>
      <c r="J7041" s="82">
        <v>65</v>
      </c>
      <c r="K7041" s="319">
        <v>2</v>
      </c>
    </row>
    <row r="7042" spans="1:11" x14ac:dyDescent="0.3">
      <c r="A7042" s="341">
        <v>43199.752781423609</v>
      </c>
      <c r="B7042" s="318">
        <v>36297.78</v>
      </c>
      <c r="C7042" s="355">
        <f t="shared" si="117"/>
        <v>0.28299999999580905</v>
      </c>
      <c r="D7042" s="420">
        <f t="shared" si="118"/>
        <v>0.14149999999790452</v>
      </c>
      <c r="H7042" s="337"/>
      <c r="J7042" s="82">
        <v>66</v>
      </c>
      <c r="K7042" s="320">
        <v>3</v>
      </c>
    </row>
    <row r="7043" spans="1:11" x14ac:dyDescent="0.3">
      <c r="A7043" s="341">
        <v>43199.794448148146</v>
      </c>
      <c r="B7043" s="318">
        <v>36298.076000000001</v>
      </c>
      <c r="C7043" s="355">
        <f t="shared" si="117"/>
        <v>0.29600000000209548</v>
      </c>
      <c r="D7043" s="420">
        <f t="shared" si="118"/>
        <v>0.14800000000104774</v>
      </c>
      <c r="H7043" s="337"/>
      <c r="J7043" s="82">
        <v>67</v>
      </c>
      <c r="K7043" s="321">
        <v>4</v>
      </c>
    </row>
    <row r="7044" spans="1:11" x14ac:dyDescent="0.3">
      <c r="A7044" s="341">
        <v>43199.836114872684</v>
      </c>
      <c r="B7044" s="318">
        <v>36298.366000000002</v>
      </c>
      <c r="C7044" s="355">
        <f t="shared" si="117"/>
        <v>0.29000000000087311</v>
      </c>
      <c r="D7044" s="420">
        <f t="shared" si="118"/>
        <v>0.14500000000043656</v>
      </c>
      <c r="H7044" s="337"/>
      <c r="J7044" s="82">
        <v>68</v>
      </c>
      <c r="K7044" s="391">
        <v>1</v>
      </c>
    </row>
    <row r="7045" spans="1:11" x14ac:dyDescent="0.3">
      <c r="A7045" s="341">
        <v>43199.877781597221</v>
      </c>
      <c r="B7045" s="318">
        <v>36298.65</v>
      </c>
      <c r="C7045" s="355">
        <f t="shared" si="117"/>
        <v>0.28399999999965075</v>
      </c>
      <c r="D7045" s="420">
        <f t="shared" si="118"/>
        <v>0.14199999999982538</v>
      </c>
      <c r="H7045" s="337"/>
      <c r="J7045" s="82">
        <v>69</v>
      </c>
      <c r="K7045" s="319">
        <v>2</v>
      </c>
    </row>
    <row r="7046" spans="1:11" x14ac:dyDescent="0.3">
      <c r="A7046" s="341">
        <v>43199.919448321758</v>
      </c>
      <c r="B7046" s="318">
        <v>36298.932000000001</v>
      </c>
      <c r="C7046" s="355">
        <f t="shared" si="117"/>
        <v>0.2819999999992433</v>
      </c>
      <c r="D7046" s="420">
        <f t="shared" si="118"/>
        <v>0.14099999999962165</v>
      </c>
      <c r="H7046" s="337"/>
      <c r="J7046" s="82">
        <v>70</v>
      </c>
      <c r="K7046" s="320">
        <v>3</v>
      </c>
    </row>
    <row r="7047" spans="1:11" x14ac:dyDescent="0.3">
      <c r="A7047" s="341">
        <v>43199.961115046295</v>
      </c>
      <c r="B7047" s="318">
        <v>36299.228000000003</v>
      </c>
      <c r="C7047" s="355">
        <f t="shared" si="117"/>
        <v>0.29600000000209548</v>
      </c>
      <c r="D7047" s="420">
        <f t="shared" si="118"/>
        <v>0.14800000000104774</v>
      </c>
      <c r="E7047" s="336">
        <f>SUM(C7024:C7047)*7.4805194805</f>
        <v>52.588051947960722</v>
      </c>
      <c r="F7047" s="324">
        <f>AVERAGE(D7024:D7047)</f>
        <v>0.14645833333346067</v>
      </c>
      <c r="G7047" s="324">
        <f>_xlfn.STDEV.S(D7024:D7047)</f>
        <v>3.491968009369086E-3</v>
      </c>
      <c r="H7047" s="337"/>
      <c r="J7047" s="82">
        <v>71</v>
      </c>
      <c r="K7047" s="321">
        <v>4</v>
      </c>
    </row>
    <row r="7048" spans="1:11" x14ac:dyDescent="0.3">
      <c r="A7048" s="341">
        <v>43200.002781770832</v>
      </c>
      <c r="B7048" s="318">
        <v>36299.517</v>
      </c>
      <c r="C7048" s="355">
        <f t="shared" si="117"/>
        <v>0.28899999999703141</v>
      </c>
      <c r="D7048" s="420">
        <f t="shared" si="118"/>
        <v>0.1444999999985157</v>
      </c>
      <c r="H7048" s="337"/>
      <c r="J7048" s="82">
        <v>72</v>
      </c>
      <c r="K7048" s="391">
        <v>1</v>
      </c>
    </row>
    <row r="7049" spans="1:11" x14ac:dyDescent="0.3">
      <c r="A7049" s="341">
        <v>43200.04444849537</v>
      </c>
      <c r="B7049" s="318">
        <v>36299.802000000003</v>
      </c>
      <c r="C7049" s="355">
        <f t="shared" si="117"/>
        <v>0.28500000000349246</v>
      </c>
      <c r="D7049" s="420">
        <f t="shared" si="118"/>
        <v>0.14250000000174623</v>
      </c>
      <c r="H7049" s="337"/>
      <c r="J7049" s="82">
        <v>73</v>
      </c>
      <c r="K7049" s="319">
        <v>2</v>
      </c>
    </row>
    <row r="7050" spans="1:11" x14ac:dyDescent="0.3">
      <c r="A7050" s="341">
        <v>43200.086115219907</v>
      </c>
      <c r="B7050" s="318">
        <v>36300.1</v>
      </c>
      <c r="C7050" s="355">
        <f t="shared" si="117"/>
        <v>0.29799999999522697</v>
      </c>
      <c r="D7050" s="420">
        <f t="shared" si="118"/>
        <v>0.14899999999761349</v>
      </c>
      <c r="H7050" s="337"/>
      <c r="J7050" s="82">
        <v>74</v>
      </c>
      <c r="K7050" s="320">
        <v>3</v>
      </c>
    </row>
    <row r="7051" spans="1:11" x14ac:dyDescent="0.3">
      <c r="A7051" s="341">
        <v>43200.127781944444</v>
      </c>
      <c r="B7051" s="318">
        <v>36300.392999999996</v>
      </c>
      <c r="C7051" s="355">
        <f t="shared" si="117"/>
        <v>0.29299999999784632</v>
      </c>
      <c r="D7051" s="420">
        <f t="shared" si="118"/>
        <v>0.14649999999892316</v>
      </c>
      <c r="H7051" s="337"/>
      <c r="J7051" s="82">
        <v>75</v>
      </c>
      <c r="K7051" s="321">
        <v>4</v>
      </c>
    </row>
    <row r="7052" spans="1:11" x14ac:dyDescent="0.3">
      <c r="A7052" s="341">
        <v>43200.169448668981</v>
      </c>
      <c r="B7052" s="318">
        <v>36300.677000000003</v>
      </c>
      <c r="C7052" s="355">
        <f t="shared" si="117"/>
        <v>0.28400000000692671</v>
      </c>
      <c r="D7052" s="420">
        <f t="shared" si="118"/>
        <v>0.14200000000346336</v>
      </c>
      <c r="H7052" s="337"/>
      <c r="J7052" s="82">
        <v>76</v>
      </c>
      <c r="K7052" s="391">
        <v>1</v>
      </c>
    </row>
    <row r="7053" spans="1:11" x14ac:dyDescent="0.3">
      <c r="A7053" s="341">
        <v>43200.211115393518</v>
      </c>
      <c r="B7053" s="318">
        <v>36300.972000000002</v>
      </c>
      <c r="C7053" s="355">
        <f t="shared" si="117"/>
        <v>0.29499999999825377</v>
      </c>
      <c r="D7053" s="420">
        <f t="shared" si="118"/>
        <v>0.14749999999912689</v>
      </c>
      <c r="H7053" s="337"/>
      <c r="J7053" s="82">
        <v>77</v>
      </c>
      <c r="K7053" s="319">
        <v>2</v>
      </c>
    </row>
    <row r="7054" spans="1:11" x14ac:dyDescent="0.3">
      <c r="A7054" s="341">
        <v>43200.252782118056</v>
      </c>
      <c r="B7054" s="318">
        <v>36301.279000000002</v>
      </c>
      <c r="C7054" s="355">
        <f t="shared" si="117"/>
        <v>0.30700000000069849</v>
      </c>
      <c r="D7054" s="420">
        <f t="shared" si="118"/>
        <v>0.15350000000034925</v>
      </c>
      <c r="H7054" s="337"/>
      <c r="J7054" s="82">
        <v>78</v>
      </c>
      <c r="K7054" s="320">
        <v>3</v>
      </c>
    </row>
    <row r="7055" spans="1:11" x14ac:dyDescent="0.3">
      <c r="A7055" s="341">
        <v>43200.294448842593</v>
      </c>
      <c r="B7055" s="318">
        <v>36301.578000000001</v>
      </c>
      <c r="C7055" s="355">
        <f t="shared" si="117"/>
        <v>0.29899999999906868</v>
      </c>
      <c r="D7055" s="420">
        <f t="shared" si="118"/>
        <v>0.14949999999953434</v>
      </c>
      <c r="H7055" s="337"/>
      <c r="J7055" s="82">
        <v>79</v>
      </c>
      <c r="K7055" s="321">
        <v>4</v>
      </c>
    </row>
    <row r="7056" spans="1:11" x14ac:dyDescent="0.3">
      <c r="A7056" s="341">
        <v>43200.336111111108</v>
      </c>
      <c r="B7056" s="318">
        <v>36301.868000000002</v>
      </c>
      <c r="C7056" s="355">
        <f t="shared" si="117"/>
        <v>0.29000000000087311</v>
      </c>
      <c r="D7056" s="420">
        <f t="shared" si="118"/>
        <v>0.14500000000043656</v>
      </c>
      <c r="H7056" s="337"/>
      <c r="J7056" s="82">
        <v>80</v>
      </c>
      <c r="K7056" s="391">
        <v>1</v>
      </c>
    </row>
    <row r="7057" spans="1:12" x14ac:dyDescent="0.3">
      <c r="A7057" s="341">
        <v>43200.376388888886</v>
      </c>
      <c r="B7057" s="318">
        <v>36302.171999999999</v>
      </c>
      <c r="C7057" s="355">
        <f>B7057-B7056</f>
        <v>0.30399999999644933</v>
      </c>
      <c r="D7057" s="420">
        <f>C7057/2</f>
        <v>0.15199999999822467</v>
      </c>
      <c r="H7057" s="337"/>
      <c r="J7057" s="82">
        <v>81</v>
      </c>
      <c r="K7057" s="319">
        <v>2</v>
      </c>
    </row>
    <row r="7058" spans="1:12" x14ac:dyDescent="0.3">
      <c r="A7058" s="341">
        <v>43200.381249999999</v>
      </c>
      <c r="B7058" s="318">
        <v>36302.171999999999</v>
      </c>
      <c r="C7058" s="355">
        <f>B7058-B7057</f>
        <v>0</v>
      </c>
      <c r="D7058" s="420"/>
      <c r="H7058" s="337"/>
      <c r="J7058" s="82">
        <v>1</v>
      </c>
      <c r="L7058" s="54" t="s">
        <v>313</v>
      </c>
    </row>
    <row r="7059" spans="1:12" x14ac:dyDescent="0.3">
      <c r="A7059" s="341">
        <v>43200.42291666667</v>
      </c>
      <c r="B7059" s="318">
        <v>36302.47</v>
      </c>
      <c r="C7059" s="355">
        <f t="shared" ref="C7059:C7145" si="119">B7059-B7058</f>
        <v>0.29800000000250293</v>
      </c>
      <c r="D7059" s="420">
        <f t="shared" ref="D7059:D7145" si="120">C7059/2</f>
        <v>0.14900000000125146</v>
      </c>
      <c r="H7059" s="337"/>
      <c r="J7059" s="82">
        <v>2</v>
      </c>
      <c r="K7059" s="320">
        <v>3</v>
      </c>
    </row>
    <row r="7060" spans="1:12" x14ac:dyDescent="0.3">
      <c r="A7060" s="341">
        <v>43200.464583333334</v>
      </c>
      <c r="B7060" s="318">
        <v>36302.76</v>
      </c>
      <c r="C7060" s="355">
        <f t="shared" si="119"/>
        <v>0.29000000000087311</v>
      </c>
      <c r="D7060" s="420">
        <f t="shared" si="120"/>
        <v>0.14500000000043656</v>
      </c>
      <c r="H7060" s="337"/>
      <c r="J7060" s="82">
        <v>3</v>
      </c>
      <c r="K7060" s="321">
        <v>4</v>
      </c>
    </row>
    <row r="7061" spans="1:12" x14ac:dyDescent="0.3">
      <c r="A7061" s="341">
        <v>43200.506249999999</v>
      </c>
      <c r="B7061" s="318">
        <v>36303.059000000001</v>
      </c>
      <c r="C7061" s="355">
        <f t="shared" si="119"/>
        <v>0.29899999999906868</v>
      </c>
      <c r="D7061" s="420">
        <f t="shared" si="120"/>
        <v>0.14949999999953434</v>
      </c>
      <c r="H7061" s="337"/>
      <c r="J7061" s="82">
        <v>4</v>
      </c>
      <c r="K7061" s="391">
        <v>1</v>
      </c>
    </row>
    <row r="7062" spans="1:12" x14ac:dyDescent="0.3">
      <c r="A7062" s="341">
        <v>43200.54791666667</v>
      </c>
      <c r="B7062" s="318">
        <v>36303.358</v>
      </c>
      <c r="C7062" s="355">
        <f t="shared" si="119"/>
        <v>0.29899999999906868</v>
      </c>
      <c r="D7062" s="420">
        <f t="shared" si="120"/>
        <v>0.14949999999953434</v>
      </c>
      <c r="H7062" s="337"/>
      <c r="J7062" s="82">
        <v>5</v>
      </c>
      <c r="K7062" s="319">
        <v>2</v>
      </c>
    </row>
    <row r="7063" spans="1:12" x14ac:dyDescent="0.3">
      <c r="A7063" s="341">
        <v>43200.589583159723</v>
      </c>
      <c r="B7063" s="318">
        <v>36303.644999999997</v>
      </c>
      <c r="C7063" s="355">
        <f t="shared" si="119"/>
        <v>0.28699999999662396</v>
      </c>
      <c r="D7063" s="420">
        <f t="shared" si="120"/>
        <v>0.14349999999831198</v>
      </c>
      <c r="H7063" s="337"/>
      <c r="J7063" s="82">
        <v>6</v>
      </c>
      <c r="K7063" s="320">
        <v>3</v>
      </c>
    </row>
    <row r="7064" spans="1:12" x14ac:dyDescent="0.3">
      <c r="A7064" s="341">
        <v>43200.631249768521</v>
      </c>
      <c r="B7064" s="318">
        <v>36303.936000000002</v>
      </c>
      <c r="C7064" s="355">
        <f t="shared" si="119"/>
        <v>0.29100000000471482</v>
      </c>
      <c r="D7064" s="420">
        <f t="shared" si="120"/>
        <v>0.14550000000235741</v>
      </c>
      <c r="H7064" s="337"/>
      <c r="J7064" s="82">
        <v>7</v>
      </c>
      <c r="K7064" s="321">
        <v>4</v>
      </c>
    </row>
    <row r="7065" spans="1:12" x14ac:dyDescent="0.3">
      <c r="A7065" s="341">
        <v>43200.672916377313</v>
      </c>
      <c r="B7065" s="318">
        <v>36304.237999999998</v>
      </c>
      <c r="C7065" s="355">
        <f t="shared" si="119"/>
        <v>0.30199999999604188</v>
      </c>
      <c r="D7065" s="420">
        <f t="shared" si="120"/>
        <v>0.15099999999802094</v>
      </c>
      <c r="H7065" s="337"/>
      <c r="J7065" s="82">
        <v>8</v>
      </c>
      <c r="K7065" s="391">
        <v>1</v>
      </c>
    </row>
    <row r="7066" spans="1:12" x14ac:dyDescent="0.3">
      <c r="A7066" s="341">
        <v>43200.714582986111</v>
      </c>
      <c r="B7066" s="318">
        <v>36304.527999999998</v>
      </c>
      <c r="C7066" s="355">
        <f t="shared" si="119"/>
        <v>0.29000000000087311</v>
      </c>
      <c r="D7066" s="420">
        <f t="shared" si="120"/>
        <v>0.14500000000043656</v>
      </c>
      <c r="H7066" s="337"/>
      <c r="J7066" s="82">
        <v>9</v>
      </c>
      <c r="K7066" s="319">
        <v>2</v>
      </c>
    </row>
    <row r="7067" spans="1:12" x14ac:dyDescent="0.3">
      <c r="A7067" s="341">
        <v>43200.75624959491</v>
      </c>
      <c r="B7067" s="318">
        <v>36304.811000000002</v>
      </c>
      <c r="C7067" s="355">
        <f t="shared" si="119"/>
        <v>0.28300000000308501</v>
      </c>
      <c r="D7067" s="420">
        <f t="shared" si="120"/>
        <v>0.1415000000015425</v>
      </c>
      <c r="H7067" s="337"/>
      <c r="J7067" s="82">
        <v>10</v>
      </c>
      <c r="K7067" s="320">
        <v>3</v>
      </c>
    </row>
    <row r="7068" spans="1:12" x14ac:dyDescent="0.3">
      <c r="A7068" s="341">
        <v>43200.797916203701</v>
      </c>
      <c r="B7068" s="318">
        <v>36305.101000000002</v>
      </c>
      <c r="C7068" s="355">
        <f t="shared" si="119"/>
        <v>0.29000000000087311</v>
      </c>
      <c r="D7068" s="420">
        <f t="shared" si="120"/>
        <v>0.14500000000043656</v>
      </c>
      <c r="H7068" s="337"/>
      <c r="J7068" s="82">
        <v>11</v>
      </c>
      <c r="K7068" s="321">
        <v>4</v>
      </c>
    </row>
    <row r="7069" spans="1:12" x14ac:dyDescent="0.3">
      <c r="A7069" s="341">
        <v>43200.839582812499</v>
      </c>
      <c r="B7069" s="318">
        <v>36305.392</v>
      </c>
      <c r="C7069" s="355">
        <f t="shared" si="119"/>
        <v>0.29099999999743886</v>
      </c>
      <c r="D7069" s="420">
        <f t="shared" si="120"/>
        <v>0.14549999999871943</v>
      </c>
      <c r="H7069" s="337"/>
      <c r="J7069" s="82">
        <v>12</v>
      </c>
      <c r="K7069" s="391">
        <v>1</v>
      </c>
    </row>
    <row r="7070" spans="1:12" x14ac:dyDescent="0.3">
      <c r="A7070" s="341">
        <v>43200.881249421298</v>
      </c>
      <c r="B7070" s="318">
        <v>36305.669000000002</v>
      </c>
      <c r="C7070" s="355">
        <f t="shared" si="119"/>
        <v>0.27700000000186265</v>
      </c>
      <c r="D7070" s="420">
        <f t="shared" si="120"/>
        <v>0.13850000000093132</v>
      </c>
      <c r="H7070" s="337"/>
      <c r="J7070" s="82">
        <v>13</v>
      </c>
      <c r="K7070" s="319">
        <v>2</v>
      </c>
    </row>
    <row r="7071" spans="1:12" x14ac:dyDescent="0.3">
      <c r="A7071" s="341">
        <v>43200.922916030089</v>
      </c>
      <c r="B7071" s="318">
        <v>36305.957999999999</v>
      </c>
      <c r="C7071" s="355">
        <f t="shared" si="119"/>
        <v>0.28899999999703141</v>
      </c>
      <c r="D7071" s="420">
        <f t="shared" si="120"/>
        <v>0.1444999999985157</v>
      </c>
      <c r="H7071" s="337"/>
      <c r="J7071" s="82">
        <v>14</v>
      </c>
      <c r="K7071" s="320">
        <v>3</v>
      </c>
    </row>
    <row r="7072" spans="1:12" x14ac:dyDescent="0.3">
      <c r="A7072" s="341">
        <v>43200.964582638888</v>
      </c>
      <c r="B7072" s="318">
        <v>36306.249000000003</v>
      </c>
      <c r="C7072" s="355">
        <f t="shared" si="119"/>
        <v>0.29100000000471482</v>
      </c>
      <c r="D7072" s="420">
        <f t="shared" si="120"/>
        <v>0.14550000000235741</v>
      </c>
      <c r="E7072" s="336">
        <f>SUM(C7048:C7072)*7.4805194805</f>
        <v>52.520727272595288</v>
      </c>
      <c r="F7072" s="324">
        <f>AVERAGE(D7048:D7072)</f>
        <v>0.14627083333334667</v>
      </c>
      <c r="G7072" s="324">
        <f>_xlfn.STDEV.S(D7048:D7072)</f>
        <v>3.5691283993839933E-3</v>
      </c>
      <c r="H7072" s="337"/>
      <c r="J7072" s="82">
        <v>15</v>
      </c>
      <c r="K7072" s="321">
        <v>4</v>
      </c>
    </row>
    <row r="7073" spans="1:11" x14ac:dyDescent="0.3">
      <c r="A7073" s="341">
        <v>43201.006249247686</v>
      </c>
      <c r="B7073" s="318">
        <v>36306.531999999999</v>
      </c>
      <c r="C7073" s="355">
        <f t="shared" si="119"/>
        <v>0.28299999999580905</v>
      </c>
      <c r="D7073" s="420">
        <f t="shared" si="120"/>
        <v>0.14149999999790452</v>
      </c>
      <c r="H7073" s="337"/>
      <c r="J7073" s="82">
        <v>16</v>
      </c>
      <c r="K7073" s="391">
        <v>1</v>
      </c>
    </row>
    <row r="7074" spans="1:11" x14ac:dyDescent="0.3">
      <c r="A7074" s="341">
        <v>43201.047915856485</v>
      </c>
      <c r="B7074" s="318">
        <v>36306.819000000003</v>
      </c>
      <c r="C7074" s="355">
        <f t="shared" si="119"/>
        <v>0.28700000000389991</v>
      </c>
      <c r="D7074" s="420">
        <f t="shared" si="120"/>
        <v>0.14350000000194996</v>
      </c>
      <c r="H7074" s="337"/>
      <c r="J7074" s="82">
        <v>17</v>
      </c>
      <c r="K7074" s="319">
        <v>2</v>
      </c>
    </row>
    <row r="7075" spans="1:11" x14ac:dyDescent="0.3">
      <c r="A7075" s="341">
        <v>43201.089582465276</v>
      </c>
      <c r="B7075" s="318">
        <v>36307.120000000003</v>
      </c>
      <c r="C7075" s="355">
        <f t="shared" si="119"/>
        <v>0.30099999999947613</v>
      </c>
      <c r="D7075" s="420">
        <f t="shared" si="120"/>
        <v>0.15049999999973807</v>
      </c>
      <c r="H7075" s="337"/>
      <c r="J7075" s="82">
        <v>18</v>
      </c>
      <c r="K7075" s="320">
        <v>3</v>
      </c>
    </row>
    <row r="7076" spans="1:11" x14ac:dyDescent="0.3">
      <c r="A7076" s="341">
        <v>43201.131249074075</v>
      </c>
      <c r="B7076" s="318">
        <v>36307.417999999998</v>
      </c>
      <c r="C7076" s="355">
        <f t="shared" si="119"/>
        <v>0.29799999999522697</v>
      </c>
      <c r="D7076" s="420">
        <f t="shared" si="120"/>
        <v>0.14899999999761349</v>
      </c>
      <c r="H7076" s="337"/>
      <c r="J7076" s="82">
        <v>19</v>
      </c>
      <c r="K7076" s="321">
        <v>4</v>
      </c>
    </row>
    <row r="7077" spans="1:11" x14ac:dyDescent="0.3">
      <c r="A7077" s="341">
        <v>43201.172915682873</v>
      </c>
      <c r="B7077" s="318">
        <v>36307.703000000001</v>
      </c>
      <c r="C7077" s="355">
        <f t="shared" si="119"/>
        <v>0.28500000000349246</v>
      </c>
      <c r="D7077" s="420">
        <f t="shared" si="120"/>
        <v>0.14250000000174623</v>
      </c>
      <c r="H7077" s="337"/>
      <c r="J7077" s="82">
        <v>20</v>
      </c>
      <c r="K7077" s="391">
        <v>1</v>
      </c>
    </row>
    <row r="7078" spans="1:11" x14ac:dyDescent="0.3">
      <c r="A7078" s="341">
        <v>43201.214582291665</v>
      </c>
      <c r="B7078" s="318">
        <v>36308.002999999997</v>
      </c>
      <c r="C7078" s="355">
        <f t="shared" si="119"/>
        <v>0.29999999999563443</v>
      </c>
      <c r="D7078" s="420">
        <f t="shared" si="120"/>
        <v>0.14999999999781721</v>
      </c>
      <c r="H7078" s="337"/>
      <c r="J7078" s="82">
        <v>21</v>
      </c>
      <c r="K7078" s="319">
        <v>2</v>
      </c>
    </row>
    <row r="7079" spans="1:11" x14ac:dyDescent="0.3">
      <c r="A7079" s="341">
        <v>43201.256248900463</v>
      </c>
      <c r="B7079" s="318">
        <v>36308.307000000001</v>
      </c>
      <c r="C7079" s="355">
        <f t="shared" si="119"/>
        <v>0.30400000000372529</v>
      </c>
      <c r="D7079" s="420">
        <f t="shared" si="120"/>
        <v>0.15200000000186265</v>
      </c>
      <c r="H7079" s="337"/>
      <c r="J7079" s="82">
        <v>22</v>
      </c>
      <c r="K7079" s="320">
        <v>3</v>
      </c>
    </row>
    <row r="7080" spans="1:11" x14ac:dyDescent="0.3">
      <c r="A7080" s="341">
        <v>43201.297915509262</v>
      </c>
      <c r="B7080" s="318">
        <v>36308.607000000004</v>
      </c>
      <c r="C7080" s="355">
        <f t="shared" si="119"/>
        <v>0.30000000000291038</v>
      </c>
      <c r="D7080" s="420">
        <f t="shared" si="120"/>
        <v>0.15000000000145519</v>
      </c>
      <c r="H7080" s="337"/>
      <c r="J7080" s="82">
        <v>23</v>
      </c>
      <c r="K7080" s="321">
        <v>4</v>
      </c>
    </row>
    <row r="7081" spans="1:11" x14ac:dyDescent="0.3">
      <c r="A7081" s="341">
        <v>43201.339582118053</v>
      </c>
      <c r="B7081" s="318">
        <v>36308.900999999998</v>
      </c>
      <c r="C7081" s="355">
        <f t="shared" si="119"/>
        <v>0.29399999999441206</v>
      </c>
      <c r="D7081" s="420">
        <f t="shared" si="120"/>
        <v>0.14699999999720603</v>
      </c>
      <c r="H7081" s="337"/>
      <c r="J7081" s="82">
        <v>24</v>
      </c>
      <c r="K7081" s="391">
        <v>1</v>
      </c>
    </row>
    <row r="7082" spans="1:11" x14ac:dyDescent="0.3">
      <c r="A7082" s="341">
        <v>43201.381248726851</v>
      </c>
      <c r="B7082" s="318">
        <v>36309.207999999999</v>
      </c>
      <c r="C7082" s="355">
        <f t="shared" si="119"/>
        <v>0.30700000000069849</v>
      </c>
      <c r="D7082" s="420">
        <f t="shared" si="120"/>
        <v>0.15350000000034925</v>
      </c>
      <c r="H7082" s="337"/>
      <c r="J7082" s="82">
        <v>25</v>
      </c>
      <c r="K7082" s="319">
        <v>2</v>
      </c>
    </row>
    <row r="7083" spans="1:11" x14ac:dyDescent="0.3">
      <c r="A7083" s="341">
        <v>43201.42291533565</v>
      </c>
      <c r="B7083" s="318">
        <v>36309.502</v>
      </c>
      <c r="C7083" s="355">
        <f t="shared" si="119"/>
        <v>0.29400000000168802</v>
      </c>
      <c r="D7083" s="420">
        <f t="shared" si="120"/>
        <v>0.14700000000084401</v>
      </c>
      <c r="H7083" s="337"/>
      <c r="J7083" s="82">
        <v>26</v>
      </c>
      <c r="K7083" s="320">
        <v>3</v>
      </c>
    </row>
    <row r="7084" spans="1:11" x14ac:dyDescent="0.3">
      <c r="A7084" s="341">
        <v>43201.464581944441</v>
      </c>
      <c r="B7084" s="318">
        <v>36309.788</v>
      </c>
      <c r="C7084" s="355">
        <f t="shared" si="119"/>
        <v>0.28600000000005821</v>
      </c>
      <c r="D7084" s="420">
        <f t="shared" si="120"/>
        <v>0.1430000000000291</v>
      </c>
      <c r="H7084" s="337"/>
      <c r="J7084" s="82">
        <v>27</v>
      </c>
      <c r="K7084" s="321">
        <v>4</v>
      </c>
    </row>
    <row r="7085" spans="1:11" x14ac:dyDescent="0.3">
      <c r="A7085" s="341">
        <v>43201.50624855324</v>
      </c>
      <c r="B7085" s="318">
        <v>36310.087</v>
      </c>
      <c r="C7085" s="355">
        <f t="shared" si="119"/>
        <v>0.29899999999906868</v>
      </c>
      <c r="D7085" s="420">
        <f t="shared" si="120"/>
        <v>0.14949999999953434</v>
      </c>
      <c r="H7085" s="337"/>
      <c r="J7085" s="82">
        <v>28</v>
      </c>
      <c r="K7085" s="391">
        <v>1</v>
      </c>
    </row>
    <row r="7086" spans="1:11" x14ac:dyDescent="0.3">
      <c r="A7086" s="341">
        <v>43201.547915162038</v>
      </c>
      <c r="B7086" s="318">
        <v>36310.379999999997</v>
      </c>
      <c r="C7086" s="355">
        <f t="shared" si="119"/>
        <v>0.29299999999784632</v>
      </c>
      <c r="D7086" s="420">
        <f t="shared" si="120"/>
        <v>0.14649999999892316</v>
      </c>
      <c r="H7086" s="337"/>
      <c r="J7086" s="82">
        <v>29</v>
      </c>
      <c r="K7086" s="319">
        <v>2</v>
      </c>
    </row>
    <row r="7087" spans="1:11" x14ac:dyDescent="0.3">
      <c r="A7087" s="341">
        <v>43201.589581770837</v>
      </c>
      <c r="B7087" s="318">
        <v>36310.669000000002</v>
      </c>
      <c r="C7087" s="355">
        <f t="shared" si="119"/>
        <v>0.28900000000430737</v>
      </c>
      <c r="D7087" s="420">
        <f t="shared" si="120"/>
        <v>0.14450000000215368</v>
      </c>
      <c r="H7087" s="337"/>
      <c r="J7087" s="82">
        <v>30</v>
      </c>
      <c r="K7087" s="320">
        <v>3</v>
      </c>
    </row>
    <row r="7088" spans="1:11" x14ac:dyDescent="0.3">
      <c r="A7088" s="341">
        <v>43201.631248379628</v>
      </c>
      <c r="B7088" s="318">
        <v>36310.959999999999</v>
      </c>
      <c r="C7088" s="355">
        <f t="shared" si="119"/>
        <v>0.29099999999743886</v>
      </c>
      <c r="D7088" s="420">
        <f t="shared" si="120"/>
        <v>0.14549999999871943</v>
      </c>
      <c r="H7088" s="337"/>
      <c r="J7088" s="82">
        <v>31</v>
      </c>
      <c r="K7088" s="321">
        <v>4</v>
      </c>
    </row>
    <row r="7089" spans="1:11" x14ac:dyDescent="0.3">
      <c r="A7089" s="341">
        <v>43201.672914988427</v>
      </c>
      <c r="B7089" s="318">
        <v>36311.256999999998</v>
      </c>
      <c r="C7089" s="355">
        <f t="shared" si="119"/>
        <v>0.29699999999866122</v>
      </c>
      <c r="D7089" s="420">
        <f t="shared" si="120"/>
        <v>0.14849999999933061</v>
      </c>
      <c r="H7089" s="337"/>
      <c r="J7089" s="82">
        <v>32</v>
      </c>
      <c r="K7089" s="391">
        <v>1</v>
      </c>
    </row>
    <row r="7090" spans="1:11" x14ac:dyDescent="0.3">
      <c r="A7090" s="341">
        <v>43201.714581597225</v>
      </c>
      <c r="B7090" s="318">
        <v>36311.546999999999</v>
      </c>
      <c r="C7090" s="355">
        <f t="shared" si="119"/>
        <v>0.29000000000087311</v>
      </c>
      <c r="D7090" s="420">
        <f t="shared" si="120"/>
        <v>0.14500000000043656</v>
      </c>
      <c r="H7090" s="337"/>
      <c r="J7090" s="82">
        <v>33</v>
      </c>
      <c r="K7090" s="319">
        <v>2</v>
      </c>
    </row>
    <row r="7091" spans="1:11" x14ac:dyDescent="0.3">
      <c r="A7091" s="341">
        <v>43201.756248206017</v>
      </c>
      <c r="B7091" s="318">
        <v>36311.83</v>
      </c>
      <c r="C7091" s="355">
        <f t="shared" si="119"/>
        <v>0.28300000000308501</v>
      </c>
      <c r="D7091" s="420">
        <f t="shared" si="120"/>
        <v>0.1415000000015425</v>
      </c>
      <c r="H7091" s="337"/>
      <c r="J7091" s="82">
        <v>34</v>
      </c>
      <c r="K7091" s="320">
        <v>3</v>
      </c>
    </row>
    <row r="7092" spans="1:11" x14ac:dyDescent="0.3">
      <c r="A7092" s="341">
        <v>43201.797914814815</v>
      </c>
      <c r="B7092" s="318">
        <v>36312.125999999997</v>
      </c>
      <c r="C7092" s="355">
        <f t="shared" si="119"/>
        <v>0.29599999999481952</v>
      </c>
      <c r="D7092" s="420">
        <f t="shared" si="120"/>
        <v>0.14799999999740976</v>
      </c>
      <c r="H7092" s="337"/>
      <c r="J7092" s="82">
        <v>35</v>
      </c>
      <c r="K7092" s="321">
        <v>4</v>
      </c>
    </row>
    <row r="7093" spans="1:11" x14ac:dyDescent="0.3">
      <c r="A7093" s="341">
        <v>43201.839581423614</v>
      </c>
      <c r="B7093" s="318">
        <v>36312.411999999997</v>
      </c>
      <c r="C7093" s="355">
        <f t="shared" si="119"/>
        <v>0.28600000000005821</v>
      </c>
      <c r="D7093" s="420">
        <f t="shared" si="120"/>
        <v>0.1430000000000291</v>
      </c>
      <c r="H7093" s="337"/>
      <c r="J7093" s="82">
        <v>36</v>
      </c>
      <c r="K7093" s="391">
        <v>1</v>
      </c>
    </row>
    <row r="7094" spans="1:11" x14ac:dyDescent="0.3">
      <c r="A7094" s="341">
        <v>43201.881248032405</v>
      </c>
      <c r="B7094" s="318">
        <v>36312.692000000003</v>
      </c>
      <c r="C7094" s="355">
        <f t="shared" si="119"/>
        <v>0.2800000000061118</v>
      </c>
      <c r="D7094" s="420">
        <f t="shared" si="120"/>
        <v>0.1400000000030559</v>
      </c>
      <c r="H7094" s="337"/>
      <c r="J7094" s="82">
        <v>37</v>
      </c>
      <c r="K7094" s="319">
        <v>2</v>
      </c>
    </row>
    <row r="7095" spans="1:11" x14ac:dyDescent="0.3">
      <c r="A7095" s="341">
        <v>43201.922914641204</v>
      </c>
      <c r="B7095" s="318">
        <v>36312.982000000004</v>
      </c>
      <c r="C7095" s="355">
        <f t="shared" si="119"/>
        <v>0.29000000000087311</v>
      </c>
      <c r="D7095" s="420">
        <f t="shared" si="120"/>
        <v>0.14500000000043656</v>
      </c>
      <c r="H7095" s="337"/>
      <c r="J7095" s="82">
        <v>38</v>
      </c>
      <c r="K7095" s="320">
        <v>3</v>
      </c>
    </row>
    <row r="7096" spans="1:11" x14ac:dyDescent="0.3">
      <c r="A7096" s="341">
        <v>43201.964581250002</v>
      </c>
      <c r="B7096" s="318">
        <v>36313.277999999998</v>
      </c>
      <c r="C7096" s="355">
        <f t="shared" si="119"/>
        <v>0.29599999999481952</v>
      </c>
      <c r="D7096" s="420">
        <f t="shared" si="120"/>
        <v>0.14799999999740976</v>
      </c>
      <c r="E7096" s="336">
        <f>SUM(C7073:C7096)*7.4805194805</f>
        <v>52.58057142839705</v>
      </c>
      <c r="F7096" s="324">
        <f>AVERAGE(D7073:D7096)</f>
        <v>0.14643749999989572</v>
      </c>
      <c r="G7096" s="324">
        <f>_xlfn.STDEV.S(D7073:D7096)</f>
        <v>3.582300996712166E-3</v>
      </c>
      <c r="H7096" s="337"/>
      <c r="J7096" s="82">
        <v>39</v>
      </c>
      <c r="K7096" s="321">
        <v>4</v>
      </c>
    </row>
    <row r="7097" spans="1:11" x14ac:dyDescent="0.3">
      <c r="A7097" s="341">
        <v>43202.006247858793</v>
      </c>
      <c r="B7097" s="318">
        <v>36313.567999999999</v>
      </c>
      <c r="C7097" s="355">
        <f t="shared" si="119"/>
        <v>0.29000000000087311</v>
      </c>
      <c r="D7097" s="420">
        <f t="shared" si="120"/>
        <v>0.14500000000043656</v>
      </c>
      <c r="H7097" s="337"/>
      <c r="J7097" s="82">
        <v>40</v>
      </c>
      <c r="K7097" s="391">
        <v>1</v>
      </c>
    </row>
    <row r="7098" spans="1:11" x14ac:dyDescent="0.3">
      <c r="A7098" s="341">
        <v>43202.047914467592</v>
      </c>
      <c r="B7098" s="318">
        <v>36313.857000000004</v>
      </c>
      <c r="C7098" s="355">
        <f t="shared" si="119"/>
        <v>0.28900000000430737</v>
      </c>
      <c r="D7098" s="420">
        <f t="shared" si="120"/>
        <v>0.14450000000215368</v>
      </c>
      <c r="H7098" s="337"/>
      <c r="J7098" s="82">
        <v>41</v>
      </c>
      <c r="K7098" s="319">
        <v>2</v>
      </c>
    </row>
    <row r="7099" spans="1:11" x14ac:dyDescent="0.3">
      <c r="A7099" s="341">
        <v>43202.08958107639</v>
      </c>
      <c r="B7099" s="318">
        <v>36314.158000000003</v>
      </c>
      <c r="C7099" s="355">
        <f t="shared" si="119"/>
        <v>0.30099999999947613</v>
      </c>
      <c r="D7099" s="420">
        <f t="shared" si="120"/>
        <v>0.15049999999973807</v>
      </c>
      <c r="H7099" s="337"/>
      <c r="J7099" s="82">
        <v>42</v>
      </c>
      <c r="K7099" s="320">
        <v>3</v>
      </c>
    </row>
    <row r="7100" spans="1:11" x14ac:dyDescent="0.3">
      <c r="A7100" s="341">
        <v>43202.131247685182</v>
      </c>
      <c r="B7100" s="318">
        <v>36314.451999999997</v>
      </c>
      <c r="C7100" s="355">
        <f t="shared" si="119"/>
        <v>0.29399999999441206</v>
      </c>
      <c r="D7100" s="420">
        <f t="shared" si="120"/>
        <v>0.14699999999720603</v>
      </c>
      <c r="H7100" s="337"/>
      <c r="J7100" s="82">
        <v>43</v>
      </c>
      <c r="K7100" s="321">
        <v>4</v>
      </c>
    </row>
    <row r="7101" spans="1:11" x14ac:dyDescent="0.3">
      <c r="A7101" s="341">
        <v>43202.17291429398</v>
      </c>
      <c r="B7101" s="318">
        <v>36314.743999999999</v>
      </c>
      <c r="C7101" s="355">
        <f t="shared" si="119"/>
        <v>0.29200000000128057</v>
      </c>
      <c r="D7101" s="420">
        <f t="shared" si="120"/>
        <v>0.14600000000064028</v>
      </c>
      <c r="H7101" s="337"/>
      <c r="J7101" s="82">
        <v>44</v>
      </c>
      <c r="K7101" s="391">
        <v>1</v>
      </c>
    </row>
    <row r="7102" spans="1:11" x14ac:dyDescent="0.3">
      <c r="A7102" s="341">
        <v>43202.214580902779</v>
      </c>
      <c r="B7102" s="318">
        <v>36315.050999999999</v>
      </c>
      <c r="C7102" s="355">
        <f t="shared" si="119"/>
        <v>0.30700000000069849</v>
      </c>
      <c r="D7102" s="420">
        <f t="shared" si="120"/>
        <v>0.15350000000034925</v>
      </c>
      <c r="H7102" s="337"/>
      <c r="J7102" s="82">
        <v>45</v>
      </c>
      <c r="K7102" s="319">
        <v>2</v>
      </c>
    </row>
    <row r="7103" spans="1:11" x14ac:dyDescent="0.3">
      <c r="A7103" s="341">
        <v>43202.256247511577</v>
      </c>
      <c r="B7103" s="318">
        <v>36315.358</v>
      </c>
      <c r="C7103" s="355">
        <f t="shared" si="119"/>
        <v>0.30700000000069849</v>
      </c>
      <c r="D7103" s="420">
        <f t="shared" si="120"/>
        <v>0.15350000000034925</v>
      </c>
      <c r="H7103" s="337"/>
      <c r="J7103" s="82">
        <v>46</v>
      </c>
      <c r="K7103" s="320">
        <v>3</v>
      </c>
    </row>
    <row r="7104" spans="1:11" x14ac:dyDescent="0.3">
      <c r="A7104" s="341">
        <v>43202.297914120369</v>
      </c>
      <c r="B7104" s="318">
        <v>36315.642</v>
      </c>
      <c r="C7104" s="355">
        <f t="shared" si="119"/>
        <v>0.28399999999965075</v>
      </c>
      <c r="D7104" s="420">
        <f t="shared" si="120"/>
        <v>0.14199999999982538</v>
      </c>
      <c r="H7104" s="337"/>
      <c r="J7104" s="82">
        <v>47</v>
      </c>
      <c r="K7104" s="321">
        <v>4</v>
      </c>
    </row>
    <row r="7105" spans="1:11" x14ac:dyDescent="0.3">
      <c r="A7105" s="341">
        <v>43202.339580729167</v>
      </c>
      <c r="B7105" s="318">
        <v>36315.934999999998</v>
      </c>
      <c r="C7105" s="355">
        <f t="shared" si="119"/>
        <v>0.29299999999784632</v>
      </c>
      <c r="D7105" s="420">
        <f t="shared" si="120"/>
        <v>0.14649999999892316</v>
      </c>
      <c r="H7105" s="337"/>
      <c r="J7105" s="82">
        <v>48</v>
      </c>
      <c r="K7105" s="391">
        <v>1</v>
      </c>
    </row>
    <row r="7106" spans="1:11" x14ac:dyDescent="0.3">
      <c r="A7106" s="341">
        <v>43202.381247337966</v>
      </c>
      <c r="B7106" s="318">
        <v>36316.239999999998</v>
      </c>
      <c r="C7106" s="355">
        <f t="shared" si="119"/>
        <v>0.30500000000029104</v>
      </c>
      <c r="D7106" s="420">
        <f t="shared" si="120"/>
        <v>0.15250000000014552</v>
      </c>
      <c r="H7106" s="337"/>
      <c r="J7106" s="82">
        <v>49</v>
      </c>
      <c r="K7106" s="319">
        <v>2</v>
      </c>
    </row>
    <row r="7107" spans="1:11" x14ac:dyDescent="0.3">
      <c r="A7107" s="341">
        <v>43202.422913946757</v>
      </c>
      <c r="B7107" s="318">
        <v>36316.536</v>
      </c>
      <c r="C7107" s="355">
        <f t="shared" si="119"/>
        <v>0.29600000000209548</v>
      </c>
      <c r="D7107" s="420">
        <f t="shared" si="120"/>
        <v>0.14800000000104774</v>
      </c>
      <c r="H7107" s="337"/>
      <c r="J7107" s="82">
        <v>50</v>
      </c>
      <c r="K7107" s="320">
        <v>3</v>
      </c>
    </row>
    <row r="7108" spans="1:11" x14ac:dyDescent="0.3">
      <c r="A7108" s="341">
        <v>43202.464580555556</v>
      </c>
      <c r="B7108" s="318">
        <v>36316.822</v>
      </c>
      <c r="C7108" s="355">
        <f t="shared" si="119"/>
        <v>0.28600000000005821</v>
      </c>
      <c r="D7108" s="420">
        <f t="shared" si="120"/>
        <v>0.1430000000000291</v>
      </c>
      <c r="H7108" s="337"/>
      <c r="J7108" s="82">
        <v>51</v>
      </c>
      <c r="K7108" s="321">
        <v>4</v>
      </c>
    </row>
    <row r="7109" spans="1:11" x14ac:dyDescent="0.3">
      <c r="A7109" s="341">
        <v>43202.506247164354</v>
      </c>
      <c r="B7109" s="318">
        <v>36317.123</v>
      </c>
      <c r="C7109" s="355">
        <f t="shared" si="119"/>
        <v>0.30099999999947613</v>
      </c>
      <c r="D7109" s="420">
        <f t="shared" si="120"/>
        <v>0.15049999999973807</v>
      </c>
      <c r="H7109" s="337"/>
      <c r="J7109" s="82">
        <v>52</v>
      </c>
      <c r="K7109" s="391">
        <v>1</v>
      </c>
    </row>
    <row r="7110" spans="1:11" x14ac:dyDescent="0.3">
      <c r="A7110" s="341">
        <v>43202.547913773145</v>
      </c>
      <c r="B7110" s="318">
        <v>36317.419000000002</v>
      </c>
      <c r="C7110" s="355">
        <f t="shared" si="119"/>
        <v>0.29600000000209548</v>
      </c>
      <c r="D7110" s="420">
        <f t="shared" si="120"/>
        <v>0.14800000000104774</v>
      </c>
      <c r="H7110" s="337"/>
      <c r="J7110" s="82">
        <v>53</v>
      </c>
      <c r="K7110" s="319">
        <v>2</v>
      </c>
    </row>
    <row r="7111" spans="1:11" x14ac:dyDescent="0.3">
      <c r="A7111" s="341">
        <v>43202.589580381944</v>
      </c>
      <c r="B7111" s="318">
        <v>36317.707999999999</v>
      </c>
      <c r="C7111" s="355">
        <f t="shared" si="119"/>
        <v>0.28899999999703141</v>
      </c>
      <c r="D7111" s="420">
        <f t="shared" si="120"/>
        <v>0.1444999999985157</v>
      </c>
      <c r="H7111" s="337"/>
      <c r="J7111" s="82">
        <v>54</v>
      </c>
      <c r="K7111" s="320">
        <v>3</v>
      </c>
    </row>
    <row r="7112" spans="1:11" x14ac:dyDescent="0.3">
      <c r="A7112" s="341">
        <v>43202.631246990743</v>
      </c>
      <c r="B7112" s="318">
        <v>36318.000999999997</v>
      </c>
      <c r="C7112" s="355">
        <f t="shared" si="119"/>
        <v>0.29299999999784632</v>
      </c>
      <c r="D7112" s="420">
        <f t="shared" si="120"/>
        <v>0.14649999999892316</v>
      </c>
      <c r="H7112" s="337"/>
      <c r="J7112" s="82">
        <v>55</v>
      </c>
      <c r="K7112" s="321">
        <v>4</v>
      </c>
    </row>
    <row r="7113" spans="1:11" x14ac:dyDescent="0.3">
      <c r="A7113" s="341">
        <v>43202.672913599534</v>
      </c>
      <c r="B7113" s="318">
        <v>36318.300000000003</v>
      </c>
      <c r="C7113" s="355">
        <f t="shared" si="119"/>
        <v>0.29900000000634464</v>
      </c>
      <c r="D7113" s="420">
        <f t="shared" si="120"/>
        <v>0.14950000000317232</v>
      </c>
      <c r="H7113" s="337"/>
      <c r="J7113" s="82">
        <v>56</v>
      </c>
      <c r="K7113" s="391">
        <v>1</v>
      </c>
    </row>
    <row r="7114" spans="1:11" x14ac:dyDescent="0.3">
      <c r="A7114" s="341">
        <v>43202.714580208332</v>
      </c>
      <c r="B7114" s="318">
        <v>36318.591</v>
      </c>
      <c r="C7114" s="355">
        <f t="shared" si="119"/>
        <v>0.29099999999743886</v>
      </c>
      <c r="D7114" s="420">
        <f t="shared" si="120"/>
        <v>0.14549999999871943</v>
      </c>
      <c r="H7114" s="337"/>
      <c r="J7114" s="82">
        <v>57</v>
      </c>
      <c r="K7114" s="319">
        <v>2</v>
      </c>
    </row>
    <row r="7115" spans="1:11" x14ac:dyDescent="0.3">
      <c r="A7115" s="341">
        <v>43202.756246817131</v>
      </c>
      <c r="B7115" s="318">
        <v>36318.877999999997</v>
      </c>
      <c r="C7115" s="355">
        <f t="shared" si="119"/>
        <v>0.28699999999662396</v>
      </c>
      <c r="D7115" s="420">
        <f t="shared" si="120"/>
        <v>0.14349999999831198</v>
      </c>
      <c r="H7115" s="337"/>
      <c r="J7115" s="82">
        <v>58</v>
      </c>
      <c r="K7115" s="320">
        <v>3</v>
      </c>
    </row>
    <row r="7116" spans="1:11" x14ac:dyDescent="0.3">
      <c r="A7116" s="341">
        <v>43202.797913425929</v>
      </c>
      <c r="B7116" s="318">
        <v>36319.171000000002</v>
      </c>
      <c r="C7116" s="355">
        <f t="shared" si="119"/>
        <v>0.29300000000512227</v>
      </c>
      <c r="D7116" s="420">
        <f t="shared" si="120"/>
        <v>0.14650000000256114</v>
      </c>
      <c r="H7116" s="337"/>
      <c r="J7116" s="82">
        <v>59</v>
      </c>
      <c r="K7116" s="321">
        <v>4</v>
      </c>
    </row>
    <row r="7117" spans="1:11" x14ac:dyDescent="0.3">
      <c r="A7117" s="341">
        <v>43202.839580034721</v>
      </c>
      <c r="B7117" s="318">
        <v>36319.459000000003</v>
      </c>
      <c r="C7117" s="355">
        <f t="shared" si="119"/>
        <v>0.28800000000046566</v>
      </c>
      <c r="D7117" s="420">
        <f t="shared" si="120"/>
        <v>0.14400000000023283</v>
      </c>
      <c r="H7117" s="337"/>
      <c r="J7117" s="82">
        <v>60</v>
      </c>
      <c r="K7117" s="391">
        <v>1</v>
      </c>
    </row>
    <row r="7118" spans="1:11" x14ac:dyDescent="0.3">
      <c r="A7118" s="341">
        <v>43202.881246643519</v>
      </c>
      <c r="B7118" s="318">
        <v>36319.74</v>
      </c>
      <c r="C7118" s="355">
        <f t="shared" si="119"/>
        <v>0.28099999999540159</v>
      </c>
      <c r="D7118" s="420">
        <f t="shared" si="120"/>
        <v>0.1404999999977008</v>
      </c>
      <c r="H7118" s="337"/>
      <c r="J7118" s="82">
        <v>61</v>
      </c>
      <c r="K7118" s="319">
        <v>2</v>
      </c>
    </row>
    <row r="7119" spans="1:11" x14ac:dyDescent="0.3">
      <c r="A7119" s="341">
        <v>43202.922913252318</v>
      </c>
      <c r="B7119" s="318">
        <v>36320.025999999998</v>
      </c>
      <c r="C7119" s="355">
        <f t="shared" si="119"/>
        <v>0.28600000000005821</v>
      </c>
      <c r="D7119" s="420">
        <f t="shared" si="120"/>
        <v>0.1430000000000291</v>
      </c>
      <c r="H7119" s="337"/>
      <c r="J7119" s="82">
        <v>62</v>
      </c>
      <c r="K7119" s="320">
        <v>3</v>
      </c>
    </row>
    <row r="7120" spans="1:11" x14ac:dyDescent="0.3">
      <c r="A7120" s="341">
        <v>43202.964579861109</v>
      </c>
      <c r="B7120" s="318">
        <v>36320.317999999999</v>
      </c>
      <c r="C7120" s="355">
        <f t="shared" si="119"/>
        <v>0.29200000000128057</v>
      </c>
      <c r="D7120" s="420">
        <f t="shared" si="120"/>
        <v>0.14600000000064028</v>
      </c>
      <c r="E7120" s="336">
        <f>SUM(C7097:C7120)*7.4805194805</f>
        <v>52.66285714272653</v>
      </c>
      <c r="F7120" s="324">
        <f>AVERAGE(D7097:D7120)</f>
        <v>0.14666666666668485</v>
      </c>
      <c r="G7120" s="324">
        <f>_xlfn.STDEV.S(D7097:D7120)</f>
        <v>3.531432357495728E-3</v>
      </c>
      <c r="H7120" s="337"/>
      <c r="J7120" s="82">
        <v>63</v>
      </c>
      <c r="K7120" s="321">
        <v>4</v>
      </c>
    </row>
    <row r="7121" spans="1:11" x14ac:dyDescent="0.3">
      <c r="A7121" s="341">
        <v>43203.006246469908</v>
      </c>
      <c r="B7121" s="318">
        <v>36320.607000000004</v>
      </c>
      <c r="C7121" s="355">
        <f t="shared" si="119"/>
        <v>0.28900000000430737</v>
      </c>
      <c r="D7121" s="420">
        <f t="shared" si="120"/>
        <v>0.14450000000215368</v>
      </c>
      <c r="H7121" s="337"/>
      <c r="J7121" s="82">
        <v>64</v>
      </c>
      <c r="K7121" s="391">
        <v>1</v>
      </c>
    </row>
    <row r="7122" spans="1:11" x14ac:dyDescent="0.3">
      <c r="A7122" s="341">
        <v>43203.047913078706</v>
      </c>
      <c r="B7122" s="318">
        <v>36320.898000000001</v>
      </c>
      <c r="C7122" s="355">
        <f t="shared" si="119"/>
        <v>0.29099999999743886</v>
      </c>
      <c r="D7122" s="420">
        <f t="shared" si="120"/>
        <v>0.14549999999871943</v>
      </c>
      <c r="H7122" s="337"/>
      <c r="J7122" s="82">
        <v>65</v>
      </c>
      <c r="K7122" s="319">
        <v>2</v>
      </c>
    </row>
    <row r="7123" spans="1:11" x14ac:dyDescent="0.3">
      <c r="A7123" s="341">
        <v>43203.089579687497</v>
      </c>
      <c r="B7123" s="318">
        <v>36321.207000000002</v>
      </c>
      <c r="C7123" s="355">
        <f t="shared" si="119"/>
        <v>0.30900000000110595</v>
      </c>
      <c r="D7123" s="420">
        <f t="shared" si="120"/>
        <v>0.15450000000055297</v>
      </c>
      <c r="H7123" s="337"/>
      <c r="J7123" s="82">
        <v>66</v>
      </c>
      <c r="K7123" s="320">
        <v>3</v>
      </c>
    </row>
    <row r="7124" spans="1:11" x14ac:dyDescent="0.3">
      <c r="A7124" s="341">
        <v>43203.131246296296</v>
      </c>
      <c r="B7124" s="318">
        <v>36321.502</v>
      </c>
      <c r="C7124" s="355">
        <f t="shared" si="119"/>
        <v>0.29499999999825377</v>
      </c>
      <c r="D7124" s="420">
        <f t="shared" si="120"/>
        <v>0.14749999999912689</v>
      </c>
      <c r="H7124" s="337"/>
      <c r="J7124" s="82">
        <v>67</v>
      </c>
      <c r="K7124" s="321">
        <v>4</v>
      </c>
    </row>
    <row r="7125" spans="1:11" x14ac:dyDescent="0.3">
      <c r="A7125" s="341">
        <v>43203.172912905095</v>
      </c>
      <c r="B7125" s="318">
        <v>36321.788999999997</v>
      </c>
      <c r="C7125" s="355">
        <f t="shared" si="119"/>
        <v>0.28699999999662396</v>
      </c>
      <c r="D7125" s="420">
        <f t="shared" si="120"/>
        <v>0.14349999999831198</v>
      </c>
      <c r="H7125" s="337"/>
      <c r="J7125" s="82">
        <v>68</v>
      </c>
      <c r="K7125" s="391">
        <v>1</v>
      </c>
    </row>
    <row r="7126" spans="1:11" x14ac:dyDescent="0.3">
      <c r="A7126" s="341">
        <v>43203.214579513886</v>
      </c>
      <c r="B7126" s="318">
        <v>36322.099000000002</v>
      </c>
      <c r="C7126" s="355">
        <f t="shared" si="119"/>
        <v>0.31000000000494765</v>
      </c>
      <c r="D7126" s="420">
        <f t="shared" si="120"/>
        <v>0.15500000000247383</v>
      </c>
      <c r="H7126" s="337"/>
      <c r="J7126" s="82">
        <v>69</v>
      </c>
      <c r="K7126" s="319">
        <v>2</v>
      </c>
    </row>
    <row r="7127" spans="1:11" x14ac:dyDescent="0.3">
      <c r="A7127" s="341">
        <v>43203.256246122684</v>
      </c>
      <c r="B7127" s="318">
        <v>36322.402000000002</v>
      </c>
      <c r="C7127" s="355">
        <f t="shared" si="119"/>
        <v>0.30299999999988358</v>
      </c>
      <c r="D7127" s="420">
        <f t="shared" si="120"/>
        <v>0.15149999999994179</v>
      </c>
      <c r="H7127" s="337"/>
      <c r="J7127" s="82">
        <v>70</v>
      </c>
      <c r="K7127" s="320">
        <v>3</v>
      </c>
    </row>
    <row r="7128" spans="1:11" x14ac:dyDescent="0.3">
      <c r="A7128" s="341">
        <v>43203.297912731483</v>
      </c>
      <c r="B7128" s="318">
        <v>36322.699000000001</v>
      </c>
      <c r="C7128" s="355">
        <f t="shared" si="119"/>
        <v>0.29699999999866122</v>
      </c>
      <c r="D7128" s="420">
        <f t="shared" si="120"/>
        <v>0.14849999999933061</v>
      </c>
      <c r="H7128" s="337"/>
      <c r="J7128" s="82">
        <v>71</v>
      </c>
      <c r="K7128" s="321">
        <v>4</v>
      </c>
    </row>
    <row r="7129" spans="1:11" x14ac:dyDescent="0.3">
      <c r="A7129" s="341">
        <v>43203.339579340274</v>
      </c>
      <c r="B7129" s="318">
        <v>36323</v>
      </c>
      <c r="C7129" s="355">
        <f t="shared" si="119"/>
        <v>0.30099999999947613</v>
      </c>
      <c r="D7129" s="420">
        <f t="shared" si="120"/>
        <v>0.15049999999973807</v>
      </c>
      <c r="H7129" s="337"/>
      <c r="J7129" s="82">
        <v>72</v>
      </c>
      <c r="K7129" s="391">
        <v>1</v>
      </c>
    </row>
    <row r="7130" spans="1:11" x14ac:dyDescent="0.3">
      <c r="A7130" s="341">
        <v>43203.381245949073</v>
      </c>
      <c r="B7130" s="318">
        <v>36323.303</v>
      </c>
      <c r="C7130" s="355">
        <f t="shared" si="119"/>
        <v>0.30299999999988358</v>
      </c>
      <c r="D7130" s="420">
        <f t="shared" si="120"/>
        <v>0.15149999999994179</v>
      </c>
      <c r="H7130" s="337"/>
      <c r="J7130" s="82">
        <v>73</v>
      </c>
      <c r="K7130" s="319">
        <v>2</v>
      </c>
    </row>
    <row r="7131" spans="1:11" x14ac:dyDescent="0.3">
      <c r="A7131" s="341">
        <v>43203.422912557871</v>
      </c>
      <c r="B7131" s="318">
        <v>36323.599000000002</v>
      </c>
      <c r="C7131" s="355">
        <f t="shared" si="119"/>
        <v>0.29600000000209548</v>
      </c>
      <c r="D7131" s="420">
        <f t="shared" si="120"/>
        <v>0.14800000000104774</v>
      </c>
      <c r="H7131" s="337"/>
      <c r="J7131" s="82">
        <v>74</v>
      </c>
      <c r="K7131" s="320">
        <v>3</v>
      </c>
    </row>
    <row r="7132" spans="1:11" x14ac:dyDescent="0.3">
      <c r="A7132" s="341">
        <v>43203.46457916667</v>
      </c>
      <c r="B7132" s="318">
        <v>36323.891000000003</v>
      </c>
      <c r="C7132" s="355">
        <f t="shared" si="119"/>
        <v>0.29200000000128057</v>
      </c>
      <c r="D7132" s="420">
        <f t="shared" si="120"/>
        <v>0.14600000000064028</v>
      </c>
      <c r="H7132" s="337"/>
      <c r="J7132" s="82">
        <v>75</v>
      </c>
      <c r="K7132" s="321">
        <v>4</v>
      </c>
    </row>
    <row r="7133" spans="1:11" x14ac:dyDescent="0.3">
      <c r="A7133" s="341">
        <v>43203.506245775461</v>
      </c>
      <c r="B7133" s="318">
        <v>36324.197</v>
      </c>
      <c r="C7133" s="355">
        <f t="shared" si="119"/>
        <v>0.30599999999685679</v>
      </c>
      <c r="D7133" s="420">
        <f t="shared" si="120"/>
        <v>0.15299999999842839</v>
      </c>
      <c r="H7133" s="337"/>
      <c r="J7133" s="82">
        <v>76</v>
      </c>
      <c r="K7133" s="391">
        <v>1</v>
      </c>
    </row>
    <row r="7134" spans="1:11" x14ac:dyDescent="0.3">
      <c r="A7134" s="341">
        <v>43203.54791238426</v>
      </c>
      <c r="B7134" s="318">
        <v>36324.491999999998</v>
      </c>
      <c r="C7134" s="355">
        <f t="shared" si="119"/>
        <v>0.29499999999825377</v>
      </c>
      <c r="D7134" s="420">
        <f t="shared" si="120"/>
        <v>0.14749999999912689</v>
      </c>
      <c r="H7134" s="337"/>
      <c r="J7134" s="82">
        <v>77</v>
      </c>
      <c r="K7134" s="319">
        <v>2</v>
      </c>
    </row>
    <row r="7135" spans="1:11" x14ac:dyDescent="0.3">
      <c r="A7135" s="341">
        <v>43203.589578993058</v>
      </c>
      <c r="B7135" s="318">
        <v>36324.78</v>
      </c>
      <c r="C7135" s="355">
        <f t="shared" si="119"/>
        <v>0.28800000000046566</v>
      </c>
      <c r="D7135" s="420">
        <f t="shared" si="120"/>
        <v>0.14400000000023283</v>
      </c>
      <c r="H7135" s="337"/>
      <c r="J7135" s="82">
        <v>78</v>
      </c>
      <c r="K7135" s="320">
        <v>3</v>
      </c>
    </row>
    <row r="7136" spans="1:11" x14ac:dyDescent="0.3">
      <c r="A7136" s="341">
        <v>43203.63124560185</v>
      </c>
      <c r="B7136" s="318">
        <v>36325.076999999997</v>
      </c>
      <c r="C7136" s="355">
        <f t="shared" si="119"/>
        <v>0.29699999999866122</v>
      </c>
      <c r="D7136" s="420">
        <f t="shared" si="120"/>
        <v>0.14849999999933061</v>
      </c>
      <c r="H7136" s="337"/>
      <c r="J7136" s="82">
        <v>79</v>
      </c>
      <c r="K7136" s="321">
        <v>4</v>
      </c>
    </row>
    <row r="7137" spans="1:12" x14ac:dyDescent="0.3">
      <c r="A7137" s="341">
        <v>43203.672912210648</v>
      </c>
      <c r="B7137" s="318">
        <v>36325.370999999999</v>
      </c>
      <c r="C7137" s="355">
        <f t="shared" si="119"/>
        <v>0.29400000000168802</v>
      </c>
      <c r="D7137" s="420">
        <f t="shared" si="120"/>
        <v>0.14700000000084401</v>
      </c>
      <c r="H7137" s="337"/>
      <c r="J7137" s="82">
        <v>80</v>
      </c>
      <c r="K7137" s="391">
        <v>1</v>
      </c>
    </row>
    <row r="7138" spans="1:12" x14ac:dyDescent="0.3">
      <c r="A7138" s="341">
        <v>43203.714578819447</v>
      </c>
      <c r="B7138" s="318">
        <v>36325.660000000003</v>
      </c>
      <c r="C7138" s="355">
        <f t="shared" si="119"/>
        <v>0.28900000000430737</v>
      </c>
      <c r="D7138" s="420">
        <f t="shared" si="120"/>
        <v>0.14450000000215368</v>
      </c>
      <c r="H7138" s="337"/>
      <c r="J7138" s="82">
        <v>81</v>
      </c>
      <c r="K7138" s="319">
        <v>2</v>
      </c>
    </row>
    <row r="7139" spans="1:12" x14ac:dyDescent="0.3">
      <c r="A7139" s="341">
        <v>43203.756245428238</v>
      </c>
      <c r="B7139" s="318">
        <v>36325.951999999997</v>
      </c>
      <c r="C7139" s="355">
        <f t="shared" si="119"/>
        <v>0.29199999999400461</v>
      </c>
      <c r="D7139" s="420">
        <f t="shared" si="120"/>
        <v>0.14599999999700231</v>
      </c>
      <c r="H7139" s="337"/>
      <c r="J7139" s="82">
        <v>82</v>
      </c>
      <c r="K7139" s="320">
        <v>3</v>
      </c>
    </row>
    <row r="7140" spans="1:12" x14ac:dyDescent="0.3">
      <c r="A7140" s="341">
        <v>43203.797912037036</v>
      </c>
      <c r="B7140" s="318">
        <v>36326.247000000003</v>
      </c>
      <c r="C7140" s="355">
        <f t="shared" si="119"/>
        <v>0.29500000000552973</v>
      </c>
      <c r="D7140" s="420">
        <f t="shared" si="120"/>
        <v>0.14750000000276486</v>
      </c>
      <c r="H7140" s="337"/>
      <c r="J7140" s="82">
        <v>83</v>
      </c>
      <c r="K7140" s="321">
        <v>4</v>
      </c>
    </row>
    <row r="7141" spans="1:12" x14ac:dyDescent="0.3">
      <c r="A7141" s="341">
        <v>43203.839578645835</v>
      </c>
      <c r="B7141" s="318">
        <v>36326.531000000003</v>
      </c>
      <c r="C7141" s="355">
        <f t="shared" si="119"/>
        <v>0.28399999999965075</v>
      </c>
      <c r="D7141" s="420">
        <f t="shared" si="120"/>
        <v>0.14199999999982538</v>
      </c>
      <c r="H7141" s="337"/>
      <c r="J7141" s="82">
        <v>84</v>
      </c>
      <c r="K7141" s="391">
        <v>1</v>
      </c>
    </row>
    <row r="7142" spans="1:12" x14ac:dyDescent="0.3">
      <c r="A7142" s="341">
        <v>43203.881245254626</v>
      </c>
      <c r="B7142" s="318">
        <v>36326.811999999998</v>
      </c>
      <c r="C7142" s="355">
        <f t="shared" si="119"/>
        <v>0.28099999999540159</v>
      </c>
      <c r="D7142" s="420">
        <f t="shared" si="120"/>
        <v>0.1404999999977008</v>
      </c>
      <c r="H7142" s="337"/>
      <c r="J7142" s="82">
        <v>85</v>
      </c>
      <c r="K7142" s="319">
        <v>2</v>
      </c>
    </row>
    <row r="7143" spans="1:12" x14ac:dyDescent="0.3">
      <c r="A7143" s="341">
        <v>43203.922911863425</v>
      </c>
      <c r="B7143" s="318">
        <v>36327.11</v>
      </c>
      <c r="C7143" s="355">
        <f t="shared" si="119"/>
        <v>0.29800000000250293</v>
      </c>
      <c r="D7143" s="420">
        <f t="shared" si="120"/>
        <v>0.14900000000125146</v>
      </c>
      <c r="H7143" s="337"/>
      <c r="J7143" s="82">
        <v>86</v>
      </c>
      <c r="K7143" s="320">
        <v>3</v>
      </c>
    </row>
    <row r="7144" spans="1:12" x14ac:dyDescent="0.3">
      <c r="A7144" s="341">
        <v>43203.964578472223</v>
      </c>
      <c r="B7144" s="318">
        <v>36327.402000000002</v>
      </c>
      <c r="C7144" s="355">
        <f t="shared" si="119"/>
        <v>0.29200000000128057</v>
      </c>
      <c r="D7144" s="420">
        <f t="shared" si="120"/>
        <v>0.14600000000064028</v>
      </c>
      <c r="E7144" s="336">
        <f>SUM(C7121:C7144)*7.4805194805</f>
        <v>52.991999999881159</v>
      </c>
      <c r="F7144" s="324">
        <f>AVERAGE(D7121:D7144)</f>
        <v>0.14758333333338669</v>
      </c>
      <c r="G7144" s="324">
        <f>_xlfn.STDEV.S(D7121:D7144)</f>
        <v>3.7144449722311922E-3</v>
      </c>
      <c r="H7144" s="337"/>
      <c r="J7144" s="82">
        <v>87</v>
      </c>
      <c r="K7144" s="321">
        <v>4</v>
      </c>
    </row>
    <row r="7145" spans="1:12" x14ac:dyDescent="0.3">
      <c r="A7145" s="341">
        <v>43204.006245081022</v>
      </c>
      <c r="B7145" s="318">
        <v>36327.688000000002</v>
      </c>
      <c r="C7145" s="355">
        <f t="shared" si="119"/>
        <v>0.28600000000005821</v>
      </c>
      <c r="D7145" s="420">
        <f t="shared" si="120"/>
        <v>0.1430000000000291</v>
      </c>
      <c r="H7145" s="337"/>
      <c r="J7145" s="82">
        <v>88</v>
      </c>
      <c r="K7145" s="391">
        <v>1</v>
      </c>
    </row>
    <row r="7146" spans="1:12" x14ac:dyDescent="0.3">
      <c r="A7146" s="341">
        <v>43204.047911689813</v>
      </c>
      <c r="B7146" s="318">
        <v>36327.982000000004</v>
      </c>
      <c r="C7146" s="355">
        <f>B7146-B7145</f>
        <v>0.29400000000168802</v>
      </c>
      <c r="D7146" s="420">
        <f>C7146/2</f>
        <v>0.14700000000084401</v>
      </c>
      <c r="H7146" s="337"/>
      <c r="J7146" s="82">
        <v>89</v>
      </c>
      <c r="K7146" s="319">
        <v>2</v>
      </c>
    </row>
    <row r="7147" spans="1:12" x14ac:dyDescent="0.3">
      <c r="A7147" s="341">
        <v>43204.064583333333</v>
      </c>
      <c r="B7147" s="318">
        <v>36327.982000000004</v>
      </c>
      <c r="C7147" s="355">
        <f>B7147-B7146</f>
        <v>0</v>
      </c>
      <c r="D7147" s="420"/>
      <c r="H7147" s="337"/>
      <c r="J7147" s="82">
        <v>1</v>
      </c>
      <c r="L7147" s="54" t="s">
        <v>313</v>
      </c>
    </row>
    <row r="7148" spans="1:12" x14ac:dyDescent="0.3">
      <c r="A7148" s="341">
        <v>43204.106249999997</v>
      </c>
      <c r="B7148" s="318">
        <v>36328.284</v>
      </c>
      <c r="C7148" s="355">
        <f t="shared" ref="C7148:C7226" si="121">B7148-B7147</f>
        <v>0.30199999999604188</v>
      </c>
      <c r="D7148" s="420">
        <f t="shared" ref="D7148:D7226" si="122">C7148/2</f>
        <v>0.15099999999802094</v>
      </c>
      <c r="H7148" s="337"/>
      <c r="J7148" s="82">
        <v>2</v>
      </c>
      <c r="K7148" s="320">
        <v>3</v>
      </c>
    </row>
    <row r="7149" spans="1:12" x14ac:dyDescent="0.3">
      <c r="A7149" s="341">
        <v>43204.147916666669</v>
      </c>
      <c r="B7149" s="318">
        <v>36328.572</v>
      </c>
      <c r="C7149" s="355">
        <f t="shared" si="121"/>
        <v>0.28800000000046566</v>
      </c>
      <c r="D7149" s="420">
        <f t="shared" si="122"/>
        <v>0.14400000000023283</v>
      </c>
      <c r="H7149" s="337"/>
      <c r="J7149" s="82">
        <v>3</v>
      </c>
      <c r="K7149" s="321">
        <v>4</v>
      </c>
    </row>
    <row r="7150" spans="1:12" x14ac:dyDescent="0.3">
      <c r="A7150" s="341">
        <v>43204.189583333333</v>
      </c>
      <c r="B7150" s="318">
        <v>36328.868999999999</v>
      </c>
      <c r="C7150" s="355">
        <f t="shared" si="121"/>
        <v>0.29699999999866122</v>
      </c>
      <c r="D7150" s="420">
        <f t="shared" si="122"/>
        <v>0.14849999999933061</v>
      </c>
      <c r="H7150" s="337"/>
      <c r="J7150" s="82">
        <v>4</v>
      </c>
      <c r="K7150" s="391">
        <v>1</v>
      </c>
    </row>
    <row r="7151" spans="1:12" x14ac:dyDescent="0.3">
      <c r="A7151" s="341">
        <v>43204.231249999997</v>
      </c>
      <c r="B7151" s="318">
        <v>36329.178999999996</v>
      </c>
      <c r="C7151" s="355">
        <f t="shared" si="121"/>
        <v>0.30999999999767169</v>
      </c>
      <c r="D7151" s="420">
        <f t="shared" si="122"/>
        <v>0.15499999999883585</v>
      </c>
      <c r="H7151" s="337"/>
      <c r="J7151" s="82">
        <v>5</v>
      </c>
      <c r="K7151" s="319">
        <v>2</v>
      </c>
    </row>
    <row r="7152" spans="1:12" x14ac:dyDescent="0.3">
      <c r="A7152" s="341">
        <v>43204.272916666669</v>
      </c>
      <c r="B7152" s="318">
        <v>36329.482000000004</v>
      </c>
      <c r="C7152" s="355">
        <f t="shared" si="121"/>
        <v>0.30300000000715954</v>
      </c>
      <c r="D7152" s="420">
        <f t="shared" si="122"/>
        <v>0.15150000000357977</v>
      </c>
      <c r="H7152" s="337"/>
      <c r="J7152" s="82">
        <v>6</v>
      </c>
      <c r="K7152" s="320">
        <v>3</v>
      </c>
    </row>
    <row r="7153" spans="1:11" x14ac:dyDescent="0.3">
      <c r="A7153" s="341">
        <v>43204.314583564817</v>
      </c>
      <c r="B7153" s="318">
        <v>36329.775000000001</v>
      </c>
      <c r="C7153" s="355">
        <f t="shared" si="121"/>
        <v>0.29299999999784632</v>
      </c>
      <c r="D7153" s="420">
        <f t="shared" si="122"/>
        <v>0.14649999999892316</v>
      </c>
      <c r="H7153" s="337"/>
      <c r="J7153" s="82">
        <v>7</v>
      </c>
      <c r="K7153" s="321">
        <v>4</v>
      </c>
    </row>
    <row r="7154" spans="1:11" x14ac:dyDescent="0.3">
      <c r="A7154" s="341">
        <v>43204.356250289355</v>
      </c>
      <c r="B7154" s="318">
        <v>36330.080000000002</v>
      </c>
      <c r="C7154" s="355">
        <f t="shared" si="121"/>
        <v>0.30500000000029104</v>
      </c>
      <c r="D7154" s="420">
        <f t="shared" si="122"/>
        <v>0.15250000000014552</v>
      </c>
      <c r="H7154" s="337"/>
      <c r="J7154" s="82">
        <v>8</v>
      </c>
      <c r="K7154" s="391">
        <v>1</v>
      </c>
    </row>
    <row r="7155" spans="1:11" x14ac:dyDescent="0.3">
      <c r="A7155" s="341">
        <v>43204.397917013892</v>
      </c>
      <c r="B7155" s="318">
        <v>36330.381999999998</v>
      </c>
      <c r="C7155" s="355">
        <f t="shared" si="121"/>
        <v>0.30199999999604188</v>
      </c>
      <c r="D7155" s="420">
        <f t="shared" si="122"/>
        <v>0.15099999999802094</v>
      </c>
      <c r="H7155" s="337"/>
      <c r="J7155" s="82">
        <v>9</v>
      </c>
      <c r="K7155" s="319">
        <v>2</v>
      </c>
    </row>
    <row r="7156" spans="1:11" x14ac:dyDescent="0.3">
      <c r="A7156" s="341">
        <v>43204.439583738429</v>
      </c>
      <c r="B7156" s="318">
        <v>36330.673000000003</v>
      </c>
      <c r="C7156" s="355">
        <f t="shared" si="121"/>
        <v>0.29100000000471482</v>
      </c>
      <c r="D7156" s="420">
        <f t="shared" si="122"/>
        <v>0.14550000000235741</v>
      </c>
      <c r="H7156" s="337"/>
      <c r="J7156" s="82">
        <v>10</v>
      </c>
      <c r="K7156" s="320">
        <v>3</v>
      </c>
    </row>
    <row r="7157" spans="1:11" x14ac:dyDescent="0.3">
      <c r="A7157" s="341">
        <v>43204.481250462966</v>
      </c>
      <c r="B7157" s="318">
        <v>36330.968999999997</v>
      </c>
      <c r="C7157" s="355">
        <f t="shared" si="121"/>
        <v>0.29599999999481952</v>
      </c>
      <c r="D7157" s="420">
        <f t="shared" si="122"/>
        <v>0.14799999999740976</v>
      </c>
      <c r="H7157" s="337"/>
      <c r="J7157" s="82">
        <v>11</v>
      </c>
      <c r="K7157" s="321">
        <v>4</v>
      </c>
    </row>
    <row r="7158" spans="1:11" x14ac:dyDescent="0.3">
      <c r="A7158" s="341">
        <v>43204.522917187503</v>
      </c>
      <c r="B7158" s="318">
        <v>36331.269999999997</v>
      </c>
      <c r="C7158" s="355">
        <f t="shared" si="121"/>
        <v>0.30099999999947613</v>
      </c>
      <c r="D7158" s="420">
        <f t="shared" si="122"/>
        <v>0.15049999999973807</v>
      </c>
      <c r="H7158" s="337"/>
      <c r="J7158" s="82">
        <v>12</v>
      </c>
      <c r="K7158" s="391">
        <v>1</v>
      </c>
    </row>
    <row r="7159" spans="1:11" x14ac:dyDescent="0.3">
      <c r="A7159" s="341">
        <v>43204.564583912033</v>
      </c>
      <c r="B7159" s="318">
        <v>36331.561999999998</v>
      </c>
      <c r="C7159" s="355">
        <f t="shared" si="121"/>
        <v>0.29200000000128057</v>
      </c>
      <c r="D7159" s="420">
        <f t="shared" si="122"/>
        <v>0.14600000000064028</v>
      </c>
      <c r="H7159" s="337"/>
      <c r="J7159" s="82">
        <v>13</v>
      </c>
      <c r="K7159" s="319">
        <v>2</v>
      </c>
    </row>
    <row r="7160" spans="1:11" x14ac:dyDescent="0.3">
      <c r="A7160" s="341">
        <v>43204.606250636571</v>
      </c>
      <c r="B7160" s="318">
        <v>36331.849000000002</v>
      </c>
      <c r="C7160" s="355">
        <f t="shared" si="121"/>
        <v>0.28700000000389991</v>
      </c>
      <c r="D7160" s="420">
        <f t="shared" si="122"/>
        <v>0.14350000000194996</v>
      </c>
      <c r="H7160" s="337"/>
      <c r="J7160" s="82">
        <v>14</v>
      </c>
      <c r="K7160" s="320">
        <v>3</v>
      </c>
    </row>
    <row r="7161" spans="1:11" x14ac:dyDescent="0.3">
      <c r="A7161" s="341">
        <v>43204.647917361108</v>
      </c>
      <c r="B7161" s="318">
        <v>36332.142</v>
      </c>
      <c r="C7161" s="355">
        <f t="shared" si="121"/>
        <v>0.29299999999784632</v>
      </c>
      <c r="D7161" s="420">
        <f t="shared" si="122"/>
        <v>0.14649999999892316</v>
      </c>
      <c r="H7161" s="337"/>
      <c r="J7161" s="82">
        <v>15</v>
      </c>
      <c r="K7161" s="321">
        <v>4</v>
      </c>
    </row>
    <row r="7162" spans="1:11" x14ac:dyDescent="0.3">
      <c r="A7162" s="341">
        <v>43204.689584085645</v>
      </c>
      <c r="B7162" s="318">
        <v>36332.430999999997</v>
      </c>
      <c r="C7162" s="355">
        <f t="shared" si="121"/>
        <v>0.28899999999703141</v>
      </c>
      <c r="D7162" s="420">
        <f t="shared" si="122"/>
        <v>0.1444999999985157</v>
      </c>
      <c r="H7162" s="337"/>
      <c r="J7162" s="82">
        <v>16</v>
      </c>
      <c r="K7162" s="391">
        <v>1</v>
      </c>
    </row>
    <row r="7163" spans="1:11" x14ac:dyDescent="0.3">
      <c r="A7163" s="341">
        <v>43204.731250810182</v>
      </c>
      <c r="B7163" s="318">
        <v>36332.705999999998</v>
      </c>
      <c r="C7163" s="355">
        <f t="shared" si="121"/>
        <v>0.27500000000145519</v>
      </c>
      <c r="D7163" s="420">
        <f t="shared" si="122"/>
        <v>0.1375000000007276</v>
      </c>
      <c r="H7163" s="337"/>
      <c r="J7163" s="82">
        <v>17</v>
      </c>
      <c r="K7163" s="319">
        <v>2</v>
      </c>
    </row>
    <row r="7164" spans="1:11" x14ac:dyDescent="0.3">
      <c r="A7164" s="341">
        <v>43204.772917534719</v>
      </c>
      <c r="B7164" s="318">
        <v>36332.991000000002</v>
      </c>
      <c r="C7164" s="355">
        <f t="shared" si="121"/>
        <v>0.28500000000349246</v>
      </c>
      <c r="D7164" s="420">
        <f t="shared" si="122"/>
        <v>0.14250000000174623</v>
      </c>
      <c r="H7164" s="337"/>
      <c r="J7164" s="82">
        <v>18</v>
      </c>
      <c r="K7164" s="320">
        <v>3</v>
      </c>
    </row>
    <row r="7165" spans="1:11" x14ac:dyDescent="0.3">
      <c r="A7165" s="341">
        <v>43204.814584259257</v>
      </c>
      <c r="B7165" s="318">
        <v>36333.279000000002</v>
      </c>
      <c r="C7165" s="355">
        <f t="shared" si="121"/>
        <v>0.28800000000046566</v>
      </c>
      <c r="D7165" s="420">
        <f t="shared" si="122"/>
        <v>0.14400000000023283</v>
      </c>
      <c r="H7165" s="337"/>
      <c r="J7165" s="82">
        <v>19</v>
      </c>
      <c r="K7165" s="321">
        <v>4</v>
      </c>
    </row>
    <row r="7166" spans="1:11" x14ac:dyDescent="0.3">
      <c r="A7166" s="341">
        <v>43204.856250983794</v>
      </c>
      <c r="B7166" s="318">
        <v>36333.557999999997</v>
      </c>
      <c r="C7166" s="355">
        <f t="shared" si="121"/>
        <v>0.27899999999499414</v>
      </c>
      <c r="D7166" s="420">
        <f t="shared" si="122"/>
        <v>0.13949999999749707</v>
      </c>
      <c r="H7166" s="337"/>
      <c r="J7166" s="82">
        <v>20</v>
      </c>
      <c r="K7166" s="391">
        <v>1</v>
      </c>
    </row>
    <row r="7167" spans="1:11" x14ac:dyDescent="0.3">
      <c r="A7167" s="341">
        <v>43204.897917708331</v>
      </c>
      <c r="B7167" s="318">
        <v>36333.836000000003</v>
      </c>
      <c r="C7167" s="355">
        <f t="shared" si="121"/>
        <v>0.27800000000570435</v>
      </c>
      <c r="D7167" s="420">
        <f t="shared" si="122"/>
        <v>0.13900000000285218</v>
      </c>
      <c r="H7167" s="337"/>
      <c r="J7167" s="82">
        <v>21</v>
      </c>
      <c r="K7167" s="319">
        <v>2</v>
      </c>
    </row>
    <row r="7168" spans="1:11" x14ac:dyDescent="0.3">
      <c r="A7168" s="341">
        <v>43204.939584432868</v>
      </c>
      <c r="B7168" s="318">
        <v>36334.124000000003</v>
      </c>
      <c r="C7168" s="355">
        <f t="shared" si="121"/>
        <v>0.28800000000046566</v>
      </c>
      <c r="D7168" s="420">
        <f t="shared" si="122"/>
        <v>0.14400000000023283</v>
      </c>
      <c r="H7168" s="337"/>
      <c r="J7168" s="82">
        <v>22</v>
      </c>
      <c r="K7168" s="320">
        <v>3</v>
      </c>
    </row>
    <row r="7169" spans="1:11" x14ac:dyDescent="0.3">
      <c r="A7169" s="341">
        <v>43204.981251157405</v>
      </c>
      <c r="B7169" s="318">
        <v>36334.406999999999</v>
      </c>
      <c r="C7169" s="355">
        <f t="shared" si="121"/>
        <v>0.28299999999580905</v>
      </c>
      <c r="D7169" s="420">
        <f t="shared" si="122"/>
        <v>0.14149999999790452</v>
      </c>
      <c r="E7169" s="336">
        <f>SUM(C7145:C7169)*7.4805194805</f>
        <v>52.401038960882907</v>
      </c>
      <c r="F7169" s="324">
        <f>AVERAGE(D7145:D7169)</f>
        <v>0.14593749999994543</v>
      </c>
      <c r="G7169" s="324">
        <f>_xlfn.STDEV.S(D7145:D7169)</f>
        <v>4.4777529785076731E-3</v>
      </c>
      <c r="H7169" s="337"/>
      <c r="J7169" s="82">
        <v>23</v>
      </c>
      <c r="K7169" s="321">
        <v>4</v>
      </c>
    </row>
    <row r="7170" spans="1:11" x14ac:dyDescent="0.3">
      <c r="A7170" s="341">
        <v>43205.022917881943</v>
      </c>
      <c r="B7170" s="318">
        <v>36334.682000000001</v>
      </c>
      <c r="C7170" s="355">
        <f t="shared" si="121"/>
        <v>0.27500000000145519</v>
      </c>
      <c r="D7170" s="420">
        <f t="shared" si="122"/>
        <v>0.1375000000007276</v>
      </c>
      <c r="H7170" s="337"/>
      <c r="J7170" s="82">
        <v>24</v>
      </c>
      <c r="K7170" s="391">
        <v>1</v>
      </c>
    </row>
    <row r="7171" spans="1:11" x14ac:dyDescent="0.3">
      <c r="A7171" s="341">
        <v>43205.06458460648</v>
      </c>
      <c r="B7171" s="318">
        <v>36334.972000000002</v>
      </c>
      <c r="C7171" s="355">
        <f t="shared" si="121"/>
        <v>0.29000000000087311</v>
      </c>
      <c r="D7171" s="420">
        <f t="shared" si="122"/>
        <v>0.14500000000043656</v>
      </c>
      <c r="H7171" s="337"/>
      <c r="J7171" s="82">
        <v>25</v>
      </c>
      <c r="K7171" s="319">
        <v>2</v>
      </c>
    </row>
    <row r="7172" spans="1:11" x14ac:dyDescent="0.3">
      <c r="A7172" s="341">
        <v>43205.106251331017</v>
      </c>
      <c r="B7172" s="318">
        <v>36335.267999999996</v>
      </c>
      <c r="C7172" s="355">
        <f t="shared" si="121"/>
        <v>0.29599999999481952</v>
      </c>
      <c r="D7172" s="420">
        <f t="shared" si="122"/>
        <v>0.14799999999740976</v>
      </c>
      <c r="H7172" s="337"/>
      <c r="J7172" s="82">
        <v>26</v>
      </c>
      <c r="K7172" s="320">
        <v>3</v>
      </c>
    </row>
    <row r="7173" spans="1:11" x14ac:dyDescent="0.3">
      <c r="A7173" s="341">
        <v>43205.147918055554</v>
      </c>
      <c r="B7173" s="318">
        <v>36335.550000000003</v>
      </c>
      <c r="C7173" s="355">
        <f t="shared" si="121"/>
        <v>0.28200000000651926</v>
      </c>
      <c r="D7173" s="420">
        <f t="shared" si="122"/>
        <v>0.14100000000325963</v>
      </c>
      <c r="H7173" s="337"/>
      <c r="J7173" s="82">
        <v>27</v>
      </c>
      <c r="K7173" s="321">
        <v>4</v>
      </c>
    </row>
    <row r="7174" spans="1:11" x14ac:dyDescent="0.3">
      <c r="A7174" s="341">
        <v>43205.189584780092</v>
      </c>
      <c r="B7174" s="318">
        <v>36335.826999999997</v>
      </c>
      <c r="C7174" s="355">
        <f t="shared" si="121"/>
        <v>0.27699999999458669</v>
      </c>
      <c r="D7174" s="420">
        <f t="shared" si="122"/>
        <v>0.13849999999729334</v>
      </c>
      <c r="H7174" s="337"/>
      <c r="J7174" s="82">
        <v>28</v>
      </c>
      <c r="K7174" s="391">
        <v>1</v>
      </c>
    </row>
    <row r="7175" spans="1:11" x14ac:dyDescent="0.3">
      <c r="A7175" s="341">
        <v>43205.231251504629</v>
      </c>
      <c r="B7175" s="318">
        <v>36336.127999999997</v>
      </c>
      <c r="C7175" s="355">
        <f t="shared" si="121"/>
        <v>0.30099999999947613</v>
      </c>
      <c r="D7175" s="420">
        <f t="shared" si="122"/>
        <v>0.15049999999973807</v>
      </c>
      <c r="H7175" s="337"/>
      <c r="J7175" s="82">
        <v>29</v>
      </c>
      <c r="K7175" s="319">
        <v>2</v>
      </c>
    </row>
    <row r="7176" spans="1:11" x14ac:dyDescent="0.3">
      <c r="A7176" s="341">
        <v>43205.272918229166</v>
      </c>
      <c r="B7176" s="318">
        <v>36336.428</v>
      </c>
      <c r="C7176" s="355">
        <f t="shared" si="121"/>
        <v>0.30000000000291038</v>
      </c>
      <c r="D7176" s="420">
        <f t="shared" si="122"/>
        <v>0.15000000000145519</v>
      </c>
      <c r="H7176" s="337"/>
      <c r="J7176" s="82">
        <v>30</v>
      </c>
      <c r="K7176" s="320">
        <v>3</v>
      </c>
    </row>
    <row r="7177" spans="1:11" x14ac:dyDescent="0.3">
      <c r="A7177" s="341">
        <v>43205.314584953703</v>
      </c>
      <c r="B7177" s="318">
        <v>36336.718000000001</v>
      </c>
      <c r="C7177" s="355">
        <f t="shared" si="121"/>
        <v>0.29000000000087311</v>
      </c>
      <c r="D7177" s="420">
        <f t="shared" si="122"/>
        <v>0.14500000000043656</v>
      </c>
      <c r="H7177" s="337"/>
      <c r="J7177" s="82">
        <v>31</v>
      </c>
      <c r="K7177" s="321">
        <v>4</v>
      </c>
    </row>
    <row r="7178" spans="1:11" x14ac:dyDescent="0.3">
      <c r="A7178" s="341">
        <v>43205.35625167824</v>
      </c>
      <c r="B7178" s="318">
        <v>36337.017999999996</v>
      </c>
      <c r="C7178" s="355">
        <f t="shared" si="121"/>
        <v>0.29999999999563443</v>
      </c>
      <c r="D7178" s="420">
        <f t="shared" si="122"/>
        <v>0.14999999999781721</v>
      </c>
      <c r="H7178" s="337"/>
      <c r="J7178" s="82">
        <v>32</v>
      </c>
      <c r="K7178" s="391">
        <v>1</v>
      </c>
    </row>
    <row r="7179" spans="1:11" x14ac:dyDescent="0.3">
      <c r="A7179" s="341">
        <v>43205.397918402778</v>
      </c>
      <c r="B7179" s="318">
        <v>36337.321000000004</v>
      </c>
      <c r="C7179" s="355">
        <f t="shared" si="121"/>
        <v>0.30300000000715954</v>
      </c>
      <c r="D7179" s="420">
        <f t="shared" si="122"/>
        <v>0.15150000000357977</v>
      </c>
      <c r="H7179" s="337"/>
      <c r="J7179" s="82">
        <v>33</v>
      </c>
      <c r="K7179" s="319">
        <v>2</v>
      </c>
    </row>
    <row r="7180" spans="1:11" x14ac:dyDescent="0.3">
      <c r="A7180" s="341">
        <v>43205.439585127315</v>
      </c>
      <c r="B7180" s="318">
        <v>36337.616999999998</v>
      </c>
      <c r="C7180" s="355">
        <f t="shared" si="121"/>
        <v>0.29599999999481952</v>
      </c>
      <c r="D7180" s="420">
        <f t="shared" si="122"/>
        <v>0.14799999999740976</v>
      </c>
      <c r="H7180" s="337"/>
      <c r="J7180" s="82">
        <v>34</v>
      </c>
      <c r="K7180" s="320">
        <v>3</v>
      </c>
    </row>
    <row r="7181" spans="1:11" x14ac:dyDescent="0.3">
      <c r="A7181" s="341">
        <v>43205.481251851852</v>
      </c>
      <c r="B7181" s="318">
        <v>36337.909</v>
      </c>
      <c r="C7181" s="355">
        <f t="shared" si="121"/>
        <v>0.29200000000128057</v>
      </c>
      <c r="D7181" s="420">
        <f t="shared" si="122"/>
        <v>0.14600000000064028</v>
      </c>
      <c r="H7181" s="337"/>
      <c r="J7181" s="82">
        <v>35</v>
      </c>
      <c r="K7181" s="321">
        <v>4</v>
      </c>
    </row>
    <row r="7182" spans="1:11" x14ac:dyDescent="0.3">
      <c r="A7182" s="341">
        <v>43205.522918576389</v>
      </c>
      <c r="B7182" s="318">
        <v>36338.214999999997</v>
      </c>
      <c r="C7182" s="355">
        <f t="shared" si="121"/>
        <v>0.30599999999685679</v>
      </c>
      <c r="D7182" s="420">
        <f t="shared" si="122"/>
        <v>0.15299999999842839</v>
      </c>
      <c r="H7182" s="337"/>
      <c r="J7182" s="82">
        <v>36</v>
      </c>
      <c r="K7182" s="391">
        <v>1</v>
      </c>
    </row>
    <row r="7183" spans="1:11" x14ac:dyDescent="0.3">
      <c r="A7183" s="341">
        <v>43205.564585300926</v>
      </c>
      <c r="B7183" s="318">
        <v>36338.512000000002</v>
      </c>
      <c r="C7183" s="355">
        <f t="shared" si="121"/>
        <v>0.29700000000593718</v>
      </c>
      <c r="D7183" s="420">
        <f t="shared" si="122"/>
        <v>0.14850000000296859</v>
      </c>
      <c r="H7183" s="337"/>
      <c r="J7183" s="82">
        <v>37</v>
      </c>
      <c r="K7183" s="319">
        <v>2</v>
      </c>
    </row>
    <row r="7184" spans="1:11" x14ac:dyDescent="0.3">
      <c r="A7184" s="341">
        <v>43205.606252025464</v>
      </c>
      <c r="B7184" s="318">
        <v>36338.800999999999</v>
      </c>
      <c r="C7184" s="355">
        <f t="shared" si="121"/>
        <v>0.28899999999703141</v>
      </c>
      <c r="D7184" s="420">
        <f t="shared" si="122"/>
        <v>0.1444999999985157</v>
      </c>
      <c r="H7184" s="337"/>
      <c r="J7184" s="82">
        <v>38</v>
      </c>
      <c r="K7184" s="320">
        <v>3</v>
      </c>
    </row>
    <row r="7185" spans="1:11" x14ac:dyDescent="0.3">
      <c r="A7185" s="341">
        <v>43205.647918750001</v>
      </c>
      <c r="B7185" s="318">
        <v>36339.099000000002</v>
      </c>
      <c r="C7185" s="355">
        <f t="shared" si="121"/>
        <v>0.29800000000250293</v>
      </c>
      <c r="D7185" s="420">
        <f t="shared" si="122"/>
        <v>0.14900000000125146</v>
      </c>
      <c r="H7185" s="337"/>
      <c r="J7185" s="82">
        <v>39</v>
      </c>
      <c r="K7185" s="321">
        <v>4</v>
      </c>
    </row>
    <row r="7186" spans="1:11" x14ac:dyDescent="0.3">
      <c r="A7186" s="341">
        <v>43205.689585474538</v>
      </c>
      <c r="B7186" s="318">
        <v>36339.392999999996</v>
      </c>
      <c r="C7186" s="355">
        <f t="shared" si="121"/>
        <v>0.29399999999441206</v>
      </c>
      <c r="D7186" s="420">
        <f t="shared" si="122"/>
        <v>0.14699999999720603</v>
      </c>
      <c r="H7186" s="337"/>
      <c r="J7186" s="82">
        <v>40</v>
      </c>
      <c r="K7186" s="391">
        <v>1</v>
      </c>
    </row>
    <row r="7187" spans="1:11" x14ac:dyDescent="0.3">
      <c r="A7187" s="341">
        <v>43205.731252199075</v>
      </c>
      <c r="B7187" s="318">
        <v>36339.68</v>
      </c>
      <c r="C7187" s="355">
        <f t="shared" si="121"/>
        <v>0.28700000000389991</v>
      </c>
      <c r="D7187" s="420">
        <f t="shared" si="122"/>
        <v>0.14350000000194996</v>
      </c>
      <c r="H7187" s="337"/>
      <c r="J7187" s="82">
        <v>41</v>
      </c>
      <c r="K7187" s="319">
        <v>2</v>
      </c>
    </row>
    <row r="7188" spans="1:11" x14ac:dyDescent="0.3">
      <c r="A7188" s="341">
        <v>43205.772918923612</v>
      </c>
      <c r="B7188" s="318">
        <v>36339.968000000001</v>
      </c>
      <c r="C7188" s="355">
        <f t="shared" si="121"/>
        <v>0.28800000000046566</v>
      </c>
      <c r="D7188" s="420">
        <f t="shared" si="122"/>
        <v>0.14400000000023283</v>
      </c>
      <c r="H7188" s="337"/>
      <c r="J7188" s="82">
        <v>42</v>
      </c>
      <c r="K7188" s="320">
        <v>3</v>
      </c>
    </row>
    <row r="7189" spans="1:11" x14ac:dyDescent="0.3">
      <c r="A7189" s="341">
        <v>43205.81458564815</v>
      </c>
      <c r="B7189" s="318">
        <v>36340.26</v>
      </c>
      <c r="C7189" s="355">
        <f t="shared" si="121"/>
        <v>0.29200000000128057</v>
      </c>
      <c r="D7189" s="420">
        <f t="shared" si="122"/>
        <v>0.14600000000064028</v>
      </c>
      <c r="H7189" s="337"/>
      <c r="J7189" s="82">
        <v>43</v>
      </c>
      <c r="K7189" s="321">
        <v>4</v>
      </c>
    </row>
    <row r="7190" spans="1:11" x14ac:dyDescent="0.3">
      <c r="A7190" s="341">
        <v>43205.856252372687</v>
      </c>
      <c r="B7190" s="318">
        <v>36340.542999999998</v>
      </c>
      <c r="C7190" s="355">
        <f t="shared" si="121"/>
        <v>0.28299999999580905</v>
      </c>
      <c r="D7190" s="420">
        <f t="shared" si="122"/>
        <v>0.14149999999790452</v>
      </c>
      <c r="H7190" s="337"/>
      <c r="J7190" s="82">
        <v>44</v>
      </c>
      <c r="K7190" s="391">
        <v>1</v>
      </c>
    </row>
    <row r="7191" spans="1:11" x14ac:dyDescent="0.3">
      <c r="A7191" s="341">
        <v>43205.897919097224</v>
      </c>
      <c r="B7191" s="318">
        <v>36340.826999999997</v>
      </c>
      <c r="C7191" s="355">
        <f t="shared" si="121"/>
        <v>0.28399999999965075</v>
      </c>
      <c r="D7191" s="420">
        <f t="shared" si="122"/>
        <v>0.14199999999982538</v>
      </c>
      <c r="H7191" s="337"/>
      <c r="J7191" s="82">
        <v>45</v>
      </c>
      <c r="K7191" s="319">
        <v>2</v>
      </c>
    </row>
    <row r="7192" spans="1:11" x14ac:dyDescent="0.3">
      <c r="A7192" s="341">
        <v>43205.939585821761</v>
      </c>
      <c r="B7192" s="318">
        <v>36341.123</v>
      </c>
      <c r="C7192" s="355">
        <f t="shared" si="121"/>
        <v>0.29600000000209548</v>
      </c>
      <c r="D7192" s="420">
        <f t="shared" si="122"/>
        <v>0.14800000000104774</v>
      </c>
      <c r="H7192" s="337"/>
      <c r="J7192" s="82">
        <v>46</v>
      </c>
      <c r="K7192" s="320">
        <v>3</v>
      </c>
    </row>
    <row r="7193" spans="1:11" x14ac:dyDescent="0.3">
      <c r="A7193" s="369">
        <v>43205.981252546298</v>
      </c>
      <c r="B7193" s="323">
        <v>36341.413</v>
      </c>
      <c r="C7193" s="356">
        <f t="shared" si="121"/>
        <v>0.29000000000087311</v>
      </c>
      <c r="D7193" s="418">
        <f t="shared" si="122"/>
        <v>0.14500000000043656</v>
      </c>
      <c r="E7193" s="336">
        <f>SUM(C7170:C7193)*7.4805194805</f>
        <v>52.408519480392144</v>
      </c>
      <c r="F7193" s="324">
        <f>AVERAGE(D7170:D7193)</f>
        <v>0.14595833333335881</v>
      </c>
      <c r="G7193" s="324">
        <f>_xlfn.STDEV.S(D7170:D7193)</f>
        <v>3.9834349026822095E-3</v>
      </c>
      <c r="H7193" s="343"/>
      <c r="I7193" s="344">
        <f>AVERAGE(D7024:D7193)</f>
        <v>0.14647321428572554</v>
      </c>
      <c r="J7193" s="82">
        <v>47</v>
      </c>
      <c r="K7193" s="321">
        <v>4</v>
      </c>
    </row>
    <row r="7194" spans="1:11" x14ac:dyDescent="0.3">
      <c r="A7194" s="341">
        <v>43206.022919270836</v>
      </c>
      <c r="B7194" s="318">
        <v>36341.699000000001</v>
      </c>
      <c r="C7194" s="355">
        <f t="shared" si="121"/>
        <v>0.28600000000005821</v>
      </c>
      <c r="D7194" s="420">
        <f t="shared" si="122"/>
        <v>0.1430000000000291</v>
      </c>
      <c r="H7194" s="337"/>
      <c r="J7194" s="82">
        <v>48</v>
      </c>
      <c r="K7194" s="391">
        <v>1</v>
      </c>
    </row>
    <row r="7195" spans="1:11" x14ac:dyDescent="0.3">
      <c r="A7195" s="341">
        <v>43206.064585995373</v>
      </c>
      <c r="B7195" s="318">
        <v>36341.991999999998</v>
      </c>
      <c r="C7195" s="355">
        <f t="shared" si="121"/>
        <v>0.29299999999784632</v>
      </c>
      <c r="D7195" s="420">
        <f t="shared" si="122"/>
        <v>0.14649999999892316</v>
      </c>
      <c r="H7195" s="337"/>
      <c r="J7195" s="82">
        <v>49</v>
      </c>
      <c r="K7195" s="319">
        <v>2</v>
      </c>
    </row>
    <row r="7196" spans="1:11" x14ac:dyDescent="0.3">
      <c r="A7196" s="341">
        <v>43206.10625271991</v>
      </c>
      <c r="B7196" s="318">
        <v>36342.290999999997</v>
      </c>
      <c r="C7196" s="355">
        <f t="shared" si="121"/>
        <v>0.29899999999906868</v>
      </c>
      <c r="D7196" s="420">
        <f t="shared" si="122"/>
        <v>0.14949999999953434</v>
      </c>
      <c r="H7196" s="337"/>
      <c r="J7196" s="82">
        <v>50</v>
      </c>
      <c r="K7196" s="320">
        <v>3</v>
      </c>
    </row>
    <row r="7197" spans="1:11" x14ac:dyDescent="0.3">
      <c r="A7197" s="341">
        <v>43206.147919444447</v>
      </c>
      <c r="B7197" s="318">
        <v>36342.580999999998</v>
      </c>
      <c r="C7197" s="355">
        <f t="shared" si="121"/>
        <v>0.29000000000087311</v>
      </c>
      <c r="D7197" s="420">
        <f t="shared" si="122"/>
        <v>0.14500000000043656</v>
      </c>
      <c r="H7197" s="337"/>
      <c r="J7197" s="82">
        <v>51</v>
      </c>
      <c r="K7197" s="321">
        <v>4</v>
      </c>
    </row>
    <row r="7198" spans="1:11" x14ac:dyDescent="0.3">
      <c r="A7198" s="341">
        <v>43206.189586168985</v>
      </c>
      <c r="B7198" s="318">
        <v>36342.877999999997</v>
      </c>
      <c r="C7198" s="355">
        <f t="shared" si="121"/>
        <v>0.29699999999866122</v>
      </c>
      <c r="D7198" s="420">
        <f t="shared" si="122"/>
        <v>0.14849999999933061</v>
      </c>
      <c r="H7198" s="337"/>
      <c r="J7198" s="82">
        <v>52</v>
      </c>
      <c r="K7198" s="391">
        <v>1</v>
      </c>
    </row>
    <row r="7199" spans="1:11" x14ac:dyDescent="0.3">
      <c r="A7199" s="341">
        <v>43206.231252893522</v>
      </c>
      <c r="B7199" s="318">
        <v>36343.186999999998</v>
      </c>
      <c r="C7199" s="355">
        <f t="shared" si="121"/>
        <v>0.30900000000110595</v>
      </c>
      <c r="D7199" s="420">
        <f t="shared" si="122"/>
        <v>0.15450000000055297</v>
      </c>
      <c r="H7199" s="337"/>
      <c r="J7199" s="82">
        <v>53</v>
      </c>
      <c r="K7199" s="319">
        <v>2</v>
      </c>
    </row>
    <row r="7200" spans="1:11" x14ac:dyDescent="0.3">
      <c r="A7200" s="341">
        <v>43206.272919618059</v>
      </c>
      <c r="B7200" s="318">
        <v>36343.483</v>
      </c>
      <c r="C7200" s="355">
        <f t="shared" si="121"/>
        <v>0.29600000000209548</v>
      </c>
      <c r="D7200" s="420">
        <f t="shared" si="122"/>
        <v>0.14800000000104774</v>
      </c>
      <c r="H7200" s="337"/>
      <c r="J7200" s="82">
        <v>54</v>
      </c>
      <c r="K7200" s="320">
        <v>3</v>
      </c>
    </row>
    <row r="7201" spans="1:11" x14ac:dyDescent="0.3">
      <c r="A7201" s="341">
        <v>43206.314586342596</v>
      </c>
      <c r="B7201" s="318">
        <v>36343.771999999997</v>
      </c>
      <c r="C7201" s="355">
        <f t="shared" si="121"/>
        <v>0.28899999999703141</v>
      </c>
      <c r="D7201" s="420">
        <f t="shared" si="122"/>
        <v>0.1444999999985157</v>
      </c>
      <c r="H7201" s="337"/>
      <c r="J7201" s="82">
        <v>55</v>
      </c>
      <c r="K7201" s="321">
        <v>4</v>
      </c>
    </row>
    <row r="7202" spans="1:11" x14ac:dyDescent="0.3">
      <c r="A7202" s="341">
        <v>43206.356253067126</v>
      </c>
      <c r="B7202" s="318">
        <v>36344.078999999998</v>
      </c>
      <c r="C7202" s="355">
        <f t="shared" si="121"/>
        <v>0.30700000000069849</v>
      </c>
      <c r="D7202" s="420">
        <f t="shared" si="122"/>
        <v>0.15350000000034925</v>
      </c>
      <c r="H7202" s="337"/>
      <c r="J7202" s="82">
        <v>56</v>
      </c>
      <c r="K7202" s="391">
        <v>1</v>
      </c>
    </row>
    <row r="7203" spans="1:11" x14ac:dyDescent="0.3">
      <c r="A7203" s="341">
        <v>43206.397919791663</v>
      </c>
      <c r="B7203" s="318">
        <v>36344.381000000001</v>
      </c>
      <c r="C7203" s="355">
        <f t="shared" si="121"/>
        <v>0.30200000000331784</v>
      </c>
      <c r="D7203" s="420">
        <f t="shared" si="122"/>
        <v>0.15100000000165892</v>
      </c>
      <c r="H7203" s="337"/>
      <c r="J7203" s="82">
        <v>57</v>
      </c>
      <c r="K7203" s="319">
        <v>2</v>
      </c>
    </row>
    <row r="7204" spans="1:11" x14ac:dyDescent="0.3">
      <c r="A7204" s="341">
        <v>43206.439586516201</v>
      </c>
      <c r="B7204" s="318">
        <v>36344.671000000002</v>
      </c>
      <c r="C7204" s="355">
        <f t="shared" si="121"/>
        <v>0.29000000000087311</v>
      </c>
      <c r="D7204" s="420">
        <f t="shared" si="122"/>
        <v>0.14500000000043656</v>
      </c>
      <c r="H7204" s="337"/>
      <c r="J7204" s="82">
        <v>58</v>
      </c>
      <c r="K7204" s="320">
        <v>3</v>
      </c>
    </row>
    <row r="7205" spans="1:11" x14ac:dyDescent="0.3">
      <c r="A7205" s="341">
        <v>43206.481253240738</v>
      </c>
      <c r="B7205" s="318">
        <v>36344.968999999997</v>
      </c>
      <c r="C7205" s="355">
        <f t="shared" si="121"/>
        <v>0.29799999999522697</v>
      </c>
      <c r="D7205" s="420">
        <f t="shared" si="122"/>
        <v>0.14899999999761349</v>
      </c>
      <c r="H7205" s="337"/>
      <c r="J7205" s="82">
        <v>59</v>
      </c>
      <c r="K7205" s="321">
        <v>4</v>
      </c>
    </row>
    <row r="7206" spans="1:11" x14ac:dyDescent="0.3">
      <c r="A7206" s="341">
        <v>43206.522919965275</v>
      </c>
      <c r="B7206" s="318">
        <v>36345.269999999997</v>
      </c>
      <c r="C7206" s="355">
        <f t="shared" si="121"/>
        <v>0.30099999999947613</v>
      </c>
      <c r="D7206" s="420">
        <f t="shared" si="122"/>
        <v>0.15049999999973807</v>
      </c>
      <c r="H7206" s="337"/>
      <c r="J7206" s="82">
        <v>60</v>
      </c>
      <c r="K7206" s="391">
        <v>1</v>
      </c>
    </row>
    <row r="7207" spans="1:11" x14ac:dyDescent="0.3">
      <c r="A7207" s="341">
        <v>43206.564586689812</v>
      </c>
      <c r="B7207" s="318">
        <v>36345.567999999999</v>
      </c>
      <c r="C7207" s="355">
        <f t="shared" si="121"/>
        <v>0.29800000000250293</v>
      </c>
      <c r="D7207" s="420">
        <f t="shared" si="122"/>
        <v>0.14900000000125146</v>
      </c>
      <c r="H7207" s="337"/>
      <c r="J7207" s="82">
        <v>61</v>
      </c>
      <c r="K7207" s="319">
        <v>2</v>
      </c>
    </row>
    <row r="7208" spans="1:11" x14ac:dyDescent="0.3">
      <c r="A7208" s="341">
        <v>43206.606253414349</v>
      </c>
      <c r="B7208" s="318">
        <v>36345.858999999997</v>
      </c>
      <c r="C7208" s="355">
        <f t="shared" si="121"/>
        <v>0.29099999999743886</v>
      </c>
      <c r="D7208" s="420">
        <f t="shared" si="122"/>
        <v>0.14549999999871943</v>
      </c>
      <c r="H7208" s="337"/>
      <c r="J7208" s="82">
        <v>62</v>
      </c>
      <c r="K7208" s="320">
        <v>3</v>
      </c>
    </row>
    <row r="7209" spans="1:11" x14ac:dyDescent="0.3">
      <c r="A7209" s="341">
        <v>43206.647920138887</v>
      </c>
      <c r="B7209" s="318">
        <v>36346.160000000003</v>
      </c>
      <c r="C7209" s="355">
        <f t="shared" si="121"/>
        <v>0.30100000000675209</v>
      </c>
      <c r="D7209" s="420">
        <f t="shared" si="122"/>
        <v>0.15050000000337604</v>
      </c>
      <c r="H7209" s="337"/>
      <c r="J7209" s="82">
        <v>63</v>
      </c>
      <c r="K7209" s="321">
        <v>4</v>
      </c>
    </row>
    <row r="7210" spans="1:11" x14ac:dyDescent="0.3">
      <c r="A7210" s="341">
        <v>43206.689586863424</v>
      </c>
      <c r="B7210" s="318">
        <v>36346.451999999997</v>
      </c>
      <c r="C7210" s="355">
        <f t="shared" si="121"/>
        <v>0.29199999999400461</v>
      </c>
      <c r="D7210" s="420">
        <f t="shared" si="122"/>
        <v>0.14599999999700231</v>
      </c>
      <c r="H7210" s="337"/>
      <c r="J7210" s="82">
        <v>64</v>
      </c>
      <c r="K7210" s="391">
        <v>1</v>
      </c>
    </row>
    <row r="7211" spans="1:11" x14ac:dyDescent="0.3">
      <c r="A7211" s="341">
        <v>43206.731253587961</v>
      </c>
      <c r="B7211" s="318">
        <v>36346.739000000001</v>
      </c>
      <c r="C7211" s="355">
        <f t="shared" si="121"/>
        <v>0.28700000000389991</v>
      </c>
      <c r="D7211" s="420">
        <f t="shared" si="122"/>
        <v>0.14350000000194996</v>
      </c>
      <c r="H7211" s="337"/>
      <c r="J7211" s="82">
        <v>65</v>
      </c>
      <c r="K7211" s="319">
        <v>2</v>
      </c>
    </row>
    <row r="7212" spans="1:11" x14ac:dyDescent="0.3">
      <c r="A7212" s="341">
        <v>43206.772920312498</v>
      </c>
      <c r="B7212" s="318">
        <v>36347.038999999997</v>
      </c>
      <c r="C7212" s="355">
        <f t="shared" si="121"/>
        <v>0.29999999999563443</v>
      </c>
      <c r="D7212" s="420">
        <f t="shared" si="122"/>
        <v>0.14999999999781721</v>
      </c>
      <c r="H7212" s="337"/>
      <c r="J7212" s="82">
        <v>66</v>
      </c>
      <c r="K7212" s="320">
        <v>3</v>
      </c>
    </row>
    <row r="7213" spans="1:11" x14ac:dyDescent="0.3">
      <c r="A7213" s="341">
        <v>43206.814587037035</v>
      </c>
      <c r="B7213" s="318">
        <v>36347.332000000002</v>
      </c>
      <c r="C7213" s="355">
        <f t="shared" si="121"/>
        <v>0.29300000000512227</v>
      </c>
      <c r="D7213" s="420">
        <f t="shared" si="122"/>
        <v>0.14650000000256114</v>
      </c>
      <c r="H7213" s="337"/>
      <c r="J7213" s="82">
        <v>67</v>
      </c>
      <c r="K7213" s="321">
        <v>4</v>
      </c>
    </row>
    <row r="7214" spans="1:11" x14ac:dyDescent="0.3">
      <c r="A7214" s="341">
        <v>43206.856253761573</v>
      </c>
      <c r="B7214" s="318">
        <v>36347.620999999999</v>
      </c>
      <c r="C7214" s="355">
        <f t="shared" si="121"/>
        <v>0.28899999999703141</v>
      </c>
      <c r="D7214" s="420">
        <f t="shared" si="122"/>
        <v>0.1444999999985157</v>
      </c>
      <c r="H7214" s="337"/>
      <c r="J7214" s="82">
        <v>68</v>
      </c>
      <c r="K7214" s="391">
        <v>1</v>
      </c>
    </row>
    <row r="7215" spans="1:11" x14ac:dyDescent="0.3">
      <c r="A7215" s="341">
        <v>43206.89792048611</v>
      </c>
      <c r="B7215" s="318">
        <v>36347.904999999999</v>
      </c>
      <c r="C7215" s="355">
        <f t="shared" si="121"/>
        <v>0.28399999999965075</v>
      </c>
      <c r="D7215" s="420">
        <f t="shared" si="122"/>
        <v>0.14199999999982538</v>
      </c>
      <c r="H7215" s="337"/>
      <c r="J7215" s="82">
        <v>69</v>
      </c>
      <c r="K7215" s="319">
        <v>2</v>
      </c>
    </row>
    <row r="7216" spans="1:11" x14ac:dyDescent="0.3">
      <c r="A7216" s="341">
        <v>43206.939587210647</v>
      </c>
      <c r="B7216" s="318">
        <v>36348.197999999997</v>
      </c>
      <c r="C7216" s="355">
        <f t="shared" si="121"/>
        <v>0.29299999999784632</v>
      </c>
      <c r="D7216" s="420">
        <f t="shared" si="122"/>
        <v>0.14649999999892316</v>
      </c>
      <c r="H7216" s="337"/>
      <c r="J7216" s="82">
        <v>70</v>
      </c>
      <c r="K7216" s="320">
        <v>3</v>
      </c>
    </row>
    <row r="7217" spans="1:12" x14ac:dyDescent="0.3">
      <c r="A7217" s="341">
        <v>43206.981253935184</v>
      </c>
      <c r="B7217" s="318">
        <v>36348.487999999998</v>
      </c>
      <c r="C7217" s="355">
        <f t="shared" si="121"/>
        <v>0.29000000000087311</v>
      </c>
      <c r="D7217" s="420">
        <f t="shared" si="122"/>
        <v>0.14500000000043656</v>
      </c>
      <c r="E7217" s="336">
        <f>SUM(C7194:C7217)*7.4805194805</f>
        <v>52.924675324515725</v>
      </c>
      <c r="F7217" s="324">
        <f>AVERAGE(D7194:D7217)</f>
        <v>0.14739583333327269</v>
      </c>
      <c r="G7217" s="324">
        <f>_xlfn.STDEV.S(D7194:D7217)</f>
        <v>3.2536907696886245E-3</v>
      </c>
      <c r="H7217" s="337"/>
      <c r="J7217" s="82">
        <v>71</v>
      </c>
      <c r="K7217" s="321">
        <v>4</v>
      </c>
    </row>
    <row r="7218" spans="1:12" x14ac:dyDescent="0.3">
      <c r="A7218" s="341">
        <v>43207.022920659721</v>
      </c>
      <c r="B7218" s="318">
        <v>36348.775000000001</v>
      </c>
      <c r="C7218" s="355">
        <f t="shared" si="121"/>
        <v>0.28700000000389991</v>
      </c>
      <c r="D7218" s="420">
        <f t="shared" si="122"/>
        <v>0.14350000000194996</v>
      </c>
      <c r="H7218" s="337"/>
      <c r="J7218" s="82">
        <v>72</v>
      </c>
      <c r="K7218" s="391">
        <v>1</v>
      </c>
    </row>
    <row r="7219" spans="1:12" x14ac:dyDescent="0.3">
      <c r="A7219" s="341">
        <v>43207.064587384259</v>
      </c>
      <c r="B7219" s="318">
        <v>36349.078000000001</v>
      </c>
      <c r="C7219" s="355">
        <f t="shared" si="121"/>
        <v>0.30299999999988358</v>
      </c>
      <c r="D7219" s="420">
        <f t="shared" si="122"/>
        <v>0.15149999999994179</v>
      </c>
      <c r="H7219" s="337"/>
      <c r="J7219" s="82">
        <v>73</v>
      </c>
      <c r="K7219" s="319">
        <v>2</v>
      </c>
    </row>
    <row r="7220" spans="1:12" x14ac:dyDescent="0.3">
      <c r="A7220" s="341">
        <v>43207.106254108796</v>
      </c>
      <c r="B7220" s="318">
        <v>36349.375</v>
      </c>
      <c r="C7220" s="355">
        <f t="shared" si="121"/>
        <v>0.29699999999866122</v>
      </c>
      <c r="D7220" s="420">
        <f t="shared" si="122"/>
        <v>0.14849999999933061</v>
      </c>
      <c r="H7220" s="337"/>
      <c r="J7220" s="82">
        <v>74</v>
      </c>
      <c r="K7220" s="320">
        <v>3</v>
      </c>
    </row>
    <row r="7221" spans="1:12" x14ac:dyDescent="0.3">
      <c r="A7221" s="341">
        <v>43207.147920833333</v>
      </c>
      <c r="B7221" s="318">
        <v>36349.663</v>
      </c>
      <c r="C7221" s="355">
        <f t="shared" si="121"/>
        <v>0.28800000000046566</v>
      </c>
      <c r="D7221" s="420">
        <f t="shared" si="122"/>
        <v>0.14400000000023283</v>
      </c>
      <c r="H7221" s="337"/>
      <c r="J7221" s="82">
        <v>75</v>
      </c>
      <c r="K7221" s="321">
        <v>4</v>
      </c>
    </row>
    <row r="7222" spans="1:12" x14ac:dyDescent="0.3">
      <c r="A7222" s="341">
        <v>43207.18958755787</v>
      </c>
      <c r="B7222" s="318">
        <v>36349.96</v>
      </c>
      <c r="C7222" s="355">
        <f t="shared" si="121"/>
        <v>0.29699999999866122</v>
      </c>
      <c r="D7222" s="420">
        <f t="shared" si="122"/>
        <v>0.14849999999933061</v>
      </c>
      <c r="H7222" s="337"/>
      <c r="J7222" s="82">
        <v>76</v>
      </c>
      <c r="K7222" s="391">
        <v>1</v>
      </c>
    </row>
    <row r="7223" spans="1:12" x14ac:dyDescent="0.3">
      <c r="A7223" s="341">
        <v>43207.231254282407</v>
      </c>
      <c r="B7223" s="318">
        <v>36350.267999999996</v>
      </c>
      <c r="C7223" s="355">
        <f t="shared" si="121"/>
        <v>0.30799999999726424</v>
      </c>
      <c r="D7223" s="420">
        <f t="shared" si="122"/>
        <v>0.15399999999863212</v>
      </c>
      <c r="H7223" s="337"/>
      <c r="J7223" s="82">
        <v>77</v>
      </c>
      <c r="K7223" s="319">
        <v>2</v>
      </c>
    </row>
    <row r="7224" spans="1:12" x14ac:dyDescent="0.3">
      <c r="A7224" s="341">
        <v>43207.272921006945</v>
      </c>
      <c r="B7224" s="318">
        <v>36350.565000000002</v>
      </c>
      <c r="C7224" s="355">
        <f t="shared" si="121"/>
        <v>0.29700000000593718</v>
      </c>
      <c r="D7224" s="420">
        <f t="shared" si="122"/>
        <v>0.14850000000296859</v>
      </c>
      <c r="H7224" s="337"/>
      <c r="J7224" s="82">
        <v>78</v>
      </c>
      <c r="K7224" s="320">
        <v>3</v>
      </c>
    </row>
    <row r="7225" spans="1:12" x14ac:dyDescent="0.3">
      <c r="A7225" s="341">
        <v>43207.314587731482</v>
      </c>
      <c r="B7225" s="318">
        <v>36350.858</v>
      </c>
      <c r="C7225" s="355">
        <f t="shared" si="121"/>
        <v>0.29299999999784632</v>
      </c>
      <c r="D7225" s="420">
        <f t="shared" si="122"/>
        <v>0.14649999999892316</v>
      </c>
      <c r="H7225" s="337"/>
      <c r="J7225" s="82">
        <v>79</v>
      </c>
      <c r="K7225" s="321">
        <v>4</v>
      </c>
    </row>
    <row r="7226" spans="1:12" x14ac:dyDescent="0.3">
      <c r="A7226" s="341">
        <v>43207.356254456019</v>
      </c>
      <c r="B7226" s="318">
        <v>36351.159</v>
      </c>
      <c r="C7226" s="355">
        <f t="shared" si="121"/>
        <v>0.30099999999947613</v>
      </c>
      <c r="D7226" s="420">
        <f t="shared" si="122"/>
        <v>0.15049999999973807</v>
      </c>
      <c r="H7226" s="337"/>
      <c r="J7226" s="82">
        <v>80</v>
      </c>
      <c r="K7226" s="391">
        <v>1</v>
      </c>
    </row>
    <row r="7227" spans="1:12" x14ac:dyDescent="0.3">
      <c r="A7227" s="341">
        <v>43207.384027777778</v>
      </c>
      <c r="B7227" s="318">
        <v>36351.453999999998</v>
      </c>
      <c r="C7227" s="355">
        <f t="shared" ref="C7227:C7258" si="123">B7227-B7226</f>
        <v>0.29499999999825377</v>
      </c>
      <c r="D7227" s="420">
        <f t="shared" ref="D7227:D7258" si="124">C7227/2</f>
        <v>0.14749999999912689</v>
      </c>
      <c r="H7227" s="337"/>
      <c r="J7227" s="82">
        <v>1</v>
      </c>
      <c r="K7227" s="319">
        <v>2</v>
      </c>
      <c r="L7227" s="345" t="s">
        <v>313</v>
      </c>
    </row>
    <row r="7228" spans="1:12" x14ac:dyDescent="0.3">
      <c r="A7228" s="341">
        <v>43207.425694444442</v>
      </c>
      <c r="B7228" s="318">
        <v>36351.741999999998</v>
      </c>
      <c r="C7228" s="355">
        <f t="shared" si="123"/>
        <v>0.28800000000046566</v>
      </c>
      <c r="D7228" s="420">
        <f t="shared" si="124"/>
        <v>0.14400000000023283</v>
      </c>
      <c r="H7228" s="337"/>
      <c r="J7228" s="82">
        <v>2</v>
      </c>
      <c r="K7228" s="320">
        <v>3</v>
      </c>
    </row>
    <row r="7229" spans="1:12" x14ac:dyDescent="0.3">
      <c r="A7229" s="341">
        <v>43207.467361111114</v>
      </c>
      <c r="B7229" s="318">
        <v>36352.042000000001</v>
      </c>
      <c r="C7229" s="355">
        <f t="shared" si="123"/>
        <v>0.30000000000291038</v>
      </c>
      <c r="D7229" s="420">
        <f t="shared" si="124"/>
        <v>0.15000000000145519</v>
      </c>
      <c r="H7229" s="337"/>
      <c r="J7229" s="82">
        <v>3</v>
      </c>
      <c r="K7229" s="321">
        <v>4</v>
      </c>
    </row>
    <row r="7230" spans="1:12" x14ac:dyDescent="0.3">
      <c r="A7230" s="341">
        <v>43207.509027777778</v>
      </c>
      <c r="B7230" s="318">
        <v>36352.339</v>
      </c>
      <c r="C7230" s="355">
        <f t="shared" si="123"/>
        <v>0.29699999999866122</v>
      </c>
      <c r="D7230" s="420">
        <f t="shared" si="124"/>
        <v>0.14849999999933061</v>
      </c>
      <c r="H7230" s="337"/>
      <c r="J7230" s="82">
        <v>4</v>
      </c>
      <c r="K7230" s="391">
        <v>1</v>
      </c>
    </row>
    <row r="7231" spans="1:12" x14ac:dyDescent="0.3">
      <c r="A7231" s="341">
        <v>43207.550694444442</v>
      </c>
      <c r="B7231" s="318">
        <v>36352.629000000001</v>
      </c>
      <c r="C7231" s="355">
        <f t="shared" si="123"/>
        <v>0.29000000000087311</v>
      </c>
      <c r="D7231" s="420">
        <f t="shared" si="124"/>
        <v>0.14500000000043656</v>
      </c>
      <c r="H7231" s="337"/>
      <c r="J7231" s="82">
        <v>5</v>
      </c>
      <c r="K7231" s="319">
        <v>2</v>
      </c>
    </row>
    <row r="7232" spans="1:12" x14ac:dyDescent="0.3">
      <c r="A7232" s="341">
        <v>43207.592361111114</v>
      </c>
      <c r="B7232" s="318">
        <v>36352.919000000002</v>
      </c>
      <c r="C7232" s="355">
        <f t="shared" si="123"/>
        <v>0.29000000000087311</v>
      </c>
      <c r="D7232" s="420">
        <f t="shared" si="124"/>
        <v>0.14500000000043656</v>
      </c>
      <c r="H7232" s="337"/>
      <c r="J7232" s="82">
        <v>6</v>
      </c>
      <c r="K7232" s="320">
        <v>3</v>
      </c>
    </row>
    <row r="7233" spans="1:11" x14ac:dyDescent="0.3">
      <c r="A7233" s="341">
        <v>43207.634027777778</v>
      </c>
      <c r="B7233" s="318">
        <v>36353.218000000001</v>
      </c>
      <c r="C7233" s="355">
        <f t="shared" si="123"/>
        <v>0.29899999999906868</v>
      </c>
      <c r="D7233" s="420">
        <f t="shared" si="124"/>
        <v>0.14949999999953434</v>
      </c>
      <c r="H7233" s="337"/>
      <c r="J7233" s="82">
        <v>7</v>
      </c>
      <c r="K7233" s="321">
        <v>4</v>
      </c>
    </row>
    <row r="7234" spans="1:11" x14ac:dyDescent="0.3">
      <c r="A7234" s="341">
        <v>43207.6756947338</v>
      </c>
      <c r="B7234" s="318">
        <v>36353.504999999997</v>
      </c>
      <c r="C7234" s="355">
        <f t="shared" si="123"/>
        <v>0.28699999999662396</v>
      </c>
      <c r="D7234" s="420">
        <f t="shared" si="124"/>
        <v>0.14349999999831198</v>
      </c>
      <c r="H7234" s="337"/>
      <c r="J7234" s="82">
        <v>8</v>
      </c>
      <c r="K7234" s="391">
        <v>1</v>
      </c>
    </row>
    <row r="7235" spans="1:11" x14ac:dyDescent="0.3">
      <c r="A7235" s="341">
        <v>43207.71736145833</v>
      </c>
      <c r="B7235" s="318">
        <v>36353.79</v>
      </c>
      <c r="C7235" s="355">
        <f t="shared" si="123"/>
        <v>0.28500000000349246</v>
      </c>
      <c r="D7235" s="420">
        <f t="shared" si="124"/>
        <v>0.14250000000174623</v>
      </c>
      <c r="H7235" s="337"/>
      <c r="J7235" s="82">
        <v>9</v>
      </c>
      <c r="K7235" s="319">
        <v>2</v>
      </c>
    </row>
    <row r="7236" spans="1:11" x14ac:dyDescent="0.3">
      <c r="A7236" s="341">
        <v>43207.759028182867</v>
      </c>
      <c r="B7236" s="318">
        <v>36354.089</v>
      </c>
      <c r="C7236" s="355">
        <f t="shared" si="123"/>
        <v>0.29899999999906868</v>
      </c>
      <c r="D7236" s="420">
        <f t="shared" si="124"/>
        <v>0.14949999999953434</v>
      </c>
      <c r="H7236" s="337"/>
      <c r="J7236" s="82">
        <v>10</v>
      </c>
      <c r="K7236" s="320">
        <v>3</v>
      </c>
    </row>
    <row r="7237" spans="1:11" x14ac:dyDescent="0.3">
      <c r="A7237" s="341">
        <v>43207.800694907404</v>
      </c>
      <c r="B7237" s="318">
        <v>36354.377</v>
      </c>
      <c r="C7237" s="355">
        <f t="shared" si="123"/>
        <v>0.28800000000046566</v>
      </c>
      <c r="D7237" s="420">
        <f t="shared" si="124"/>
        <v>0.14400000000023283</v>
      </c>
      <c r="H7237" s="337"/>
      <c r="J7237" s="82">
        <v>11</v>
      </c>
      <c r="K7237" s="321">
        <v>4</v>
      </c>
    </row>
    <row r="7238" spans="1:11" x14ac:dyDescent="0.3">
      <c r="A7238" s="341">
        <v>43207.842361631941</v>
      </c>
      <c r="B7238" s="318">
        <v>36354.659</v>
      </c>
      <c r="C7238" s="355">
        <f t="shared" si="123"/>
        <v>0.2819999999992433</v>
      </c>
      <c r="D7238" s="420">
        <f t="shared" si="124"/>
        <v>0.14099999999962165</v>
      </c>
      <c r="H7238" s="337"/>
      <c r="J7238" s="82">
        <v>12</v>
      </c>
      <c r="K7238" s="391">
        <v>1</v>
      </c>
    </row>
    <row r="7239" spans="1:11" x14ac:dyDescent="0.3">
      <c r="A7239" s="341">
        <v>43207.884028356479</v>
      </c>
      <c r="B7239" s="318">
        <v>36354.947999999997</v>
      </c>
      <c r="C7239" s="355">
        <f t="shared" si="123"/>
        <v>0.28899999999703141</v>
      </c>
      <c r="D7239" s="420">
        <f t="shared" si="124"/>
        <v>0.1444999999985157</v>
      </c>
      <c r="H7239" s="337"/>
      <c r="J7239" s="82">
        <v>13</v>
      </c>
      <c r="K7239" s="319">
        <v>2</v>
      </c>
    </row>
    <row r="7240" spans="1:11" x14ac:dyDescent="0.3">
      <c r="A7240" s="341">
        <v>43207.925695081016</v>
      </c>
      <c r="B7240" s="318">
        <v>36355.243000000002</v>
      </c>
      <c r="C7240" s="355">
        <f t="shared" si="123"/>
        <v>0.29500000000552973</v>
      </c>
      <c r="D7240" s="420">
        <f t="shared" si="124"/>
        <v>0.14750000000276486</v>
      </c>
      <c r="H7240" s="337"/>
      <c r="J7240" s="82">
        <v>14</v>
      </c>
      <c r="K7240" s="320">
        <v>3</v>
      </c>
    </row>
    <row r="7241" spans="1:11" x14ac:dyDescent="0.3">
      <c r="A7241" s="341">
        <v>43207.967361805553</v>
      </c>
      <c r="B7241" s="318">
        <v>36355.53</v>
      </c>
      <c r="C7241" s="355">
        <f t="shared" si="123"/>
        <v>0.28699999999662396</v>
      </c>
      <c r="D7241" s="420">
        <f t="shared" si="124"/>
        <v>0.14349999999831198</v>
      </c>
      <c r="E7241" s="336">
        <f>SUM(C7218:C7241)*7.4805194805</f>
        <v>52.677818181690576</v>
      </c>
      <c r="F7241" s="324">
        <f>AVERAGE(D7218:D7241)</f>
        <v>0.14670833333336</v>
      </c>
      <c r="G7241" s="324">
        <f>_xlfn.STDEV.S(D7218:D7241)</f>
        <v>3.2634892857630049E-3</v>
      </c>
      <c r="H7241" s="337"/>
      <c r="J7241" s="82">
        <v>15</v>
      </c>
      <c r="K7241" s="321">
        <v>4</v>
      </c>
    </row>
    <row r="7242" spans="1:11" x14ac:dyDescent="0.3">
      <c r="A7242" s="341">
        <v>43208.00902853009</v>
      </c>
      <c r="B7242" s="318">
        <v>36355.811999999998</v>
      </c>
      <c r="C7242" s="355">
        <f t="shared" si="123"/>
        <v>0.2819999999992433</v>
      </c>
      <c r="D7242" s="420">
        <f t="shared" si="124"/>
        <v>0.14099999999962165</v>
      </c>
      <c r="H7242" s="337"/>
      <c r="J7242" s="82">
        <v>16</v>
      </c>
      <c r="K7242" s="391">
        <v>1</v>
      </c>
    </row>
    <row r="7243" spans="1:11" x14ac:dyDescent="0.3">
      <c r="A7243" s="341">
        <v>43208.050695254627</v>
      </c>
      <c r="B7243" s="318">
        <v>36356.114000000001</v>
      </c>
      <c r="C7243" s="355">
        <f t="shared" si="123"/>
        <v>0.30200000000331784</v>
      </c>
      <c r="D7243" s="420">
        <f t="shared" si="124"/>
        <v>0.15100000000165892</v>
      </c>
      <c r="H7243" s="337"/>
      <c r="J7243" s="82">
        <v>17</v>
      </c>
      <c r="K7243" s="319">
        <v>2</v>
      </c>
    </row>
    <row r="7244" spans="1:11" x14ac:dyDescent="0.3">
      <c r="A7244" s="341">
        <v>43208.092361979165</v>
      </c>
      <c r="B7244" s="318">
        <v>36356.411999999997</v>
      </c>
      <c r="C7244" s="355">
        <f t="shared" si="123"/>
        <v>0.29799999999522697</v>
      </c>
      <c r="D7244" s="420">
        <f t="shared" si="124"/>
        <v>0.14899999999761349</v>
      </c>
      <c r="H7244" s="337"/>
      <c r="J7244" s="82">
        <v>18</v>
      </c>
      <c r="K7244" s="320">
        <v>3</v>
      </c>
    </row>
    <row r="7245" spans="1:11" x14ac:dyDescent="0.3">
      <c r="A7245" s="341">
        <v>43208.134028703702</v>
      </c>
      <c r="B7245" s="318">
        <v>36356.703000000001</v>
      </c>
      <c r="C7245" s="355">
        <f t="shared" si="123"/>
        <v>0.29100000000471482</v>
      </c>
      <c r="D7245" s="420">
        <f t="shared" si="124"/>
        <v>0.14550000000235741</v>
      </c>
      <c r="H7245" s="337"/>
      <c r="J7245" s="82">
        <v>19</v>
      </c>
      <c r="K7245" s="321">
        <v>4</v>
      </c>
    </row>
    <row r="7246" spans="1:11" x14ac:dyDescent="0.3">
      <c r="A7246" s="341">
        <v>43208.175695428239</v>
      </c>
      <c r="B7246" s="318">
        <v>36357.008000000002</v>
      </c>
      <c r="C7246" s="355">
        <f t="shared" si="123"/>
        <v>0.30500000000029104</v>
      </c>
      <c r="D7246" s="420">
        <f t="shared" si="124"/>
        <v>0.15250000000014552</v>
      </c>
      <c r="H7246" s="337"/>
      <c r="J7246" s="82">
        <v>20</v>
      </c>
      <c r="K7246" s="391">
        <v>1</v>
      </c>
    </row>
    <row r="7247" spans="1:11" x14ac:dyDescent="0.3">
      <c r="A7247" s="341">
        <v>43208.217362152776</v>
      </c>
      <c r="B7247" s="318">
        <v>36357.311000000002</v>
      </c>
      <c r="C7247" s="355">
        <f t="shared" si="123"/>
        <v>0.30299999999988358</v>
      </c>
      <c r="D7247" s="420">
        <f t="shared" si="124"/>
        <v>0.15149999999994179</v>
      </c>
      <c r="H7247" s="337"/>
      <c r="J7247" s="82">
        <v>21</v>
      </c>
      <c r="K7247" s="319">
        <v>2</v>
      </c>
    </row>
    <row r="7248" spans="1:11" x14ac:dyDescent="0.3">
      <c r="A7248" s="341">
        <v>43208.259028877314</v>
      </c>
      <c r="B7248" s="318">
        <v>36357.608999999997</v>
      </c>
      <c r="C7248" s="355">
        <f t="shared" si="123"/>
        <v>0.29799999999522697</v>
      </c>
      <c r="D7248" s="420">
        <f t="shared" si="124"/>
        <v>0.14899999999761349</v>
      </c>
      <c r="H7248" s="337"/>
      <c r="J7248" s="82">
        <v>22</v>
      </c>
      <c r="K7248" s="320">
        <v>3</v>
      </c>
    </row>
    <row r="7249" spans="1:12" x14ac:dyDescent="0.3">
      <c r="A7249" s="341">
        <v>43208.300695601851</v>
      </c>
      <c r="B7249" s="318">
        <v>36357.900999999998</v>
      </c>
      <c r="C7249" s="355">
        <f t="shared" si="123"/>
        <v>0.29200000000128057</v>
      </c>
      <c r="D7249" s="420">
        <f t="shared" si="124"/>
        <v>0.14600000000064028</v>
      </c>
      <c r="H7249" s="337"/>
      <c r="J7249" s="82">
        <v>23</v>
      </c>
      <c r="K7249" s="321">
        <v>4</v>
      </c>
    </row>
    <row r="7250" spans="1:12" x14ac:dyDescent="0.3">
      <c r="A7250" s="341">
        <v>43208.342362326388</v>
      </c>
      <c r="B7250" s="318">
        <v>36358.205000000002</v>
      </c>
      <c r="C7250" s="355">
        <f t="shared" si="123"/>
        <v>0.30400000000372529</v>
      </c>
      <c r="D7250" s="420">
        <f t="shared" si="124"/>
        <v>0.15200000000186265</v>
      </c>
      <c r="H7250" s="337"/>
      <c r="J7250" s="82">
        <v>24</v>
      </c>
      <c r="K7250" s="391">
        <v>1</v>
      </c>
    </row>
    <row r="7251" spans="1:12" x14ac:dyDescent="0.3">
      <c r="A7251" s="341">
        <v>43208.384029050925</v>
      </c>
      <c r="B7251" s="318">
        <v>36358.500999999997</v>
      </c>
      <c r="C7251" s="355">
        <f t="shared" si="123"/>
        <v>0.29599999999481952</v>
      </c>
      <c r="D7251" s="420">
        <f t="shared" si="124"/>
        <v>0.14799999999740976</v>
      </c>
      <c r="H7251" s="337"/>
      <c r="J7251" s="82">
        <v>25</v>
      </c>
      <c r="K7251" s="319">
        <v>2</v>
      </c>
    </row>
    <row r="7252" spans="1:12" x14ac:dyDescent="0.3">
      <c r="A7252" s="341">
        <v>43208.425695775462</v>
      </c>
      <c r="B7252" s="318">
        <v>36358.783000000003</v>
      </c>
      <c r="C7252" s="355">
        <f t="shared" si="123"/>
        <v>0.28200000000651926</v>
      </c>
      <c r="D7252" s="420">
        <f t="shared" si="124"/>
        <v>0.14100000000325963</v>
      </c>
      <c r="H7252" s="337"/>
      <c r="J7252" s="82">
        <v>26</v>
      </c>
      <c r="K7252" s="320">
        <v>3</v>
      </c>
    </row>
    <row r="7253" spans="1:12" x14ac:dyDescent="0.3">
      <c r="A7253" s="341">
        <v>43208.4673625</v>
      </c>
      <c r="B7253" s="318">
        <v>36359.08</v>
      </c>
      <c r="C7253" s="355">
        <f t="shared" si="123"/>
        <v>0.29699999999866122</v>
      </c>
      <c r="D7253" s="420">
        <f t="shared" si="124"/>
        <v>0.14849999999933061</v>
      </c>
      <c r="H7253" s="337"/>
      <c r="J7253" s="82">
        <v>27</v>
      </c>
      <c r="K7253" s="321">
        <v>4</v>
      </c>
    </row>
    <row r="7254" spans="1:12" x14ac:dyDescent="0.3">
      <c r="A7254" s="341">
        <v>43208.509029224537</v>
      </c>
      <c r="B7254" s="318">
        <v>36359.377999999997</v>
      </c>
      <c r="C7254" s="355">
        <f t="shared" si="123"/>
        <v>0.29799999999522697</v>
      </c>
      <c r="D7254" s="420">
        <f t="shared" si="124"/>
        <v>0.14899999999761349</v>
      </c>
      <c r="H7254" s="337"/>
      <c r="J7254" s="82">
        <v>28</v>
      </c>
      <c r="K7254" s="391">
        <v>1</v>
      </c>
    </row>
    <row r="7255" spans="1:12" x14ac:dyDescent="0.3">
      <c r="A7255" s="341">
        <v>43208.550695949074</v>
      </c>
      <c r="B7255" s="318">
        <v>36359.667999999998</v>
      </c>
      <c r="C7255" s="355">
        <f t="shared" si="123"/>
        <v>0.29000000000087311</v>
      </c>
      <c r="D7255" s="420">
        <f t="shared" si="124"/>
        <v>0.14500000000043656</v>
      </c>
      <c r="H7255" s="337"/>
      <c r="J7255" s="82">
        <v>29</v>
      </c>
      <c r="K7255" s="319">
        <v>2</v>
      </c>
    </row>
    <row r="7256" spans="1:12" x14ac:dyDescent="0.3">
      <c r="A7256" s="341">
        <v>43208.592362673611</v>
      </c>
      <c r="B7256" s="318">
        <v>36359.957999999999</v>
      </c>
      <c r="C7256" s="355">
        <f t="shared" si="123"/>
        <v>0.29000000000087311</v>
      </c>
      <c r="D7256" s="420">
        <f t="shared" si="124"/>
        <v>0.14500000000043656</v>
      </c>
      <c r="H7256" s="337"/>
      <c r="J7256" s="82">
        <v>30</v>
      </c>
      <c r="K7256" s="320">
        <v>3</v>
      </c>
    </row>
    <row r="7257" spans="1:12" x14ac:dyDescent="0.3">
      <c r="A7257" s="341">
        <v>43208.634029398148</v>
      </c>
      <c r="B7257" s="318">
        <v>36360.254000000001</v>
      </c>
      <c r="C7257" s="355">
        <f t="shared" si="123"/>
        <v>0.29600000000209548</v>
      </c>
      <c r="D7257" s="420">
        <f t="shared" si="124"/>
        <v>0.14800000000104774</v>
      </c>
      <c r="H7257" s="337"/>
      <c r="J7257" s="82">
        <v>31</v>
      </c>
      <c r="K7257" s="321">
        <v>4</v>
      </c>
    </row>
    <row r="7258" spans="1:12" x14ac:dyDescent="0.3">
      <c r="A7258" s="341">
        <v>43208.675696122686</v>
      </c>
      <c r="B7258" s="318">
        <v>36360.540999999997</v>
      </c>
      <c r="C7258" s="355">
        <f t="shared" si="123"/>
        <v>0.28699999999662396</v>
      </c>
      <c r="D7258" s="420">
        <f t="shared" si="124"/>
        <v>0.14349999999831198</v>
      </c>
      <c r="H7258" s="337"/>
      <c r="J7258" s="82">
        <v>32</v>
      </c>
      <c r="K7258" s="391">
        <v>1</v>
      </c>
    </row>
    <row r="7259" spans="1:12" x14ac:dyDescent="0.3">
      <c r="A7259" s="341">
        <v>43208.706250000003</v>
      </c>
      <c r="B7259" s="318">
        <v>36360.540999999997</v>
      </c>
      <c r="C7259" s="355">
        <f>B7259-B7258</f>
        <v>0</v>
      </c>
      <c r="D7259" s="420"/>
      <c r="H7259" s="337"/>
    </row>
    <row r="7260" spans="1:12" x14ac:dyDescent="0.3">
      <c r="A7260" s="372">
        <v>43208.712500000001</v>
      </c>
      <c r="B7260" s="348">
        <v>36360.945</v>
      </c>
      <c r="C7260" s="348">
        <f>B7260-B7259</f>
        <v>0.4040000000022701</v>
      </c>
      <c r="D7260" s="421"/>
      <c r="E7260" s="349">
        <f>(B7260-B9)*7.4805194805</f>
        <v>16659.004675281296</v>
      </c>
      <c r="F7260" s="393" t="s">
        <v>292</v>
      </c>
      <c r="G7260" s="351"/>
      <c r="H7260" s="365"/>
      <c r="I7260" s="351"/>
      <c r="J7260" s="393"/>
      <c r="K7260" s="353"/>
      <c r="L7260" s="351" t="s">
        <v>363</v>
      </c>
    </row>
    <row r="7261" spans="1:12" x14ac:dyDescent="0.3">
      <c r="A7261" s="372">
        <v>43209.380555555559</v>
      </c>
      <c r="B7261" s="348">
        <v>36360.945</v>
      </c>
      <c r="C7261" s="348">
        <f>B7261-B7260</f>
        <v>0</v>
      </c>
      <c r="D7261" s="421"/>
      <c r="E7261" s="351"/>
      <c r="F7261" s="351"/>
      <c r="G7261" s="351"/>
      <c r="H7261" s="365"/>
      <c r="I7261" s="351"/>
      <c r="J7261" s="353"/>
      <c r="K7261" s="353"/>
      <c r="L7261" s="351"/>
    </row>
    <row r="7262" spans="1:12" x14ac:dyDescent="0.3">
      <c r="A7262" s="372">
        <v>43209.386111111111</v>
      </c>
      <c r="B7262" s="348">
        <v>36361.097999999998</v>
      </c>
      <c r="C7262" s="348">
        <f t="shared" ref="C7262:C7325" si="125">B7262-B7261</f>
        <v>0.15299999999842839</v>
      </c>
      <c r="D7262" s="421"/>
      <c r="E7262" s="351"/>
      <c r="F7262" s="351"/>
      <c r="G7262" s="351"/>
      <c r="H7262" s="365"/>
      <c r="I7262" s="351"/>
      <c r="J7262" s="353"/>
      <c r="K7262" s="353"/>
      <c r="L7262" s="351" t="s">
        <v>364</v>
      </c>
    </row>
    <row r="7263" spans="1:12" x14ac:dyDescent="0.3">
      <c r="A7263" s="341">
        <v>43209.419444444444</v>
      </c>
      <c r="B7263" s="318">
        <v>36361.398000000001</v>
      </c>
      <c r="C7263" s="355">
        <f t="shared" si="125"/>
        <v>0.30000000000291038</v>
      </c>
      <c r="D7263" s="420">
        <f t="shared" ref="D7263:D7326" si="126">C7263/2</f>
        <v>0.15000000000145519</v>
      </c>
      <c r="E7263" s="333"/>
      <c r="F7263" s="333"/>
      <c r="G7263" s="333"/>
      <c r="H7263" s="337"/>
      <c r="I7263" s="333"/>
      <c r="J7263" s="358">
        <v>1</v>
      </c>
      <c r="K7263" s="320">
        <v>3</v>
      </c>
      <c r="L7263" s="345" t="s">
        <v>313</v>
      </c>
    </row>
    <row r="7264" spans="1:12" x14ac:dyDescent="0.3">
      <c r="A7264" s="341">
        <v>43209.461111111108</v>
      </c>
      <c r="B7264" s="355">
        <v>36361.682999999997</v>
      </c>
      <c r="C7264" s="355">
        <f t="shared" si="125"/>
        <v>0.2849999999962165</v>
      </c>
      <c r="D7264" s="420">
        <f t="shared" si="126"/>
        <v>0.14249999999810825</v>
      </c>
      <c r="H7264" s="337"/>
      <c r="J7264" s="82">
        <v>2</v>
      </c>
      <c r="K7264" s="321">
        <v>4</v>
      </c>
    </row>
    <row r="7265" spans="1:11" x14ac:dyDescent="0.3">
      <c r="A7265" s="341">
        <v>43209.50277777778</v>
      </c>
      <c r="B7265" s="355">
        <v>36361.980000000003</v>
      </c>
      <c r="C7265" s="355">
        <f t="shared" si="125"/>
        <v>0.29700000000593718</v>
      </c>
      <c r="D7265" s="420">
        <f t="shared" si="126"/>
        <v>0.14850000000296859</v>
      </c>
      <c r="H7265" s="337"/>
      <c r="J7265" s="82">
        <v>3</v>
      </c>
      <c r="K7265" s="391">
        <v>1</v>
      </c>
    </row>
    <row r="7266" spans="1:11" x14ac:dyDescent="0.3">
      <c r="A7266" s="341">
        <v>43209.544444444444</v>
      </c>
      <c r="B7266" s="355">
        <v>36362.281999999999</v>
      </c>
      <c r="C7266" s="355">
        <f t="shared" si="125"/>
        <v>0.30199999999604188</v>
      </c>
      <c r="D7266" s="420">
        <f t="shared" si="126"/>
        <v>0.15099999999802094</v>
      </c>
      <c r="H7266" s="337"/>
      <c r="J7266" s="82">
        <v>4</v>
      </c>
      <c r="K7266" s="319">
        <v>2</v>
      </c>
    </row>
    <row r="7267" spans="1:11" x14ac:dyDescent="0.3">
      <c r="A7267" s="341">
        <v>43209.586111111108</v>
      </c>
      <c r="B7267" s="355">
        <v>36362.578000000001</v>
      </c>
      <c r="C7267" s="355">
        <f t="shared" si="125"/>
        <v>0.29600000000209548</v>
      </c>
      <c r="D7267" s="420">
        <f t="shared" si="126"/>
        <v>0.14800000000104774</v>
      </c>
      <c r="H7267" s="337"/>
      <c r="J7267" s="82">
        <v>5</v>
      </c>
      <c r="K7267" s="320">
        <v>3</v>
      </c>
    </row>
    <row r="7268" spans="1:11" x14ac:dyDescent="0.3">
      <c r="A7268" s="341">
        <v>43209.62777777778</v>
      </c>
      <c r="B7268" s="355">
        <v>36362.866000000002</v>
      </c>
      <c r="C7268" s="355">
        <f t="shared" si="125"/>
        <v>0.28800000000046566</v>
      </c>
      <c r="D7268" s="420">
        <f t="shared" si="126"/>
        <v>0.14400000000023283</v>
      </c>
      <c r="H7268" s="337"/>
      <c r="J7268" s="82">
        <v>6</v>
      </c>
      <c r="K7268" s="321">
        <v>4</v>
      </c>
    </row>
    <row r="7269" spans="1:11" x14ac:dyDescent="0.3">
      <c r="A7269" s="341">
        <v>43209.669444212966</v>
      </c>
      <c r="B7269" s="355">
        <v>36363.165000000001</v>
      </c>
      <c r="C7269" s="355">
        <f t="shared" si="125"/>
        <v>0.29899999999906868</v>
      </c>
      <c r="D7269" s="420">
        <f t="shared" si="126"/>
        <v>0.14949999999953434</v>
      </c>
      <c r="H7269" s="337"/>
      <c r="J7269" s="82">
        <v>7</v>
      </c>
      <c r="K7269" s="320">
        <v>3</v>
      </c>
    </row>
    <row r="7270" spans="1:11" x14ac:dyDescent="0.3">
      <c r="A7270" s="341">
        <v>43209.711110821758</v>
      </c>
      <c r="B7270" s="355">
        <v>36363.457000000002</v>
      </c>
      <c r="C7270" s="355">
        <f t="shared" si="125"/>
        <v>0.29200000000128057</v>
      </c>
      <c r="D7270" s="420">
        <f t="shared" si="126"/>
        <v>0.14600000000064028</v>
      </c>
      <c r="H7270" s="337"/>
      <c r="J7270" s="82">
        <v>8</v>
      </c>
      <c r="K7270" s="321">
        <v>4</v>
      </c>
    </row>
    <row r="7271" spans="1:11" x14ac:dyDescent="0.3">
      <c r="A7271" s="341">
        <v>43209.752777430556</v>
      </c>
      <c r="B7271" s="355">
        <v>36363.737999999998</v>
      </c>
      <c r="C7271" s="355">
        <f t="shared" si="125"/>
        <v>0.28099999999540159</v>
      </c>
      <c r="D7271" s="420">
        <f t="shared" si="126"/>
        <v>0.1404999999977008</v>
      </c>
      <c r="H7271" s="337"/>
      <c r="J7271" s="82">
        <v>9</v>
      </c>
      <c r="K7271" s="391">
        <v>1</v>
      </c>
    </row>
    <row r="7272" spans="1:11" x14ac:dyDescent="0.3">
      <c r="A7272" s="341">
        <v>43209.794444039355</v>
      </c>
      <c r="B7272" s="355">
        <v>36364.031000000003</v>
      </c>
      <c r="C7272" s="355">
        <f t="shared" si="125"/>
        <v>0.29300000000512227</v>
      </c>
      <c r="D7272" s="420">
        <f t="shared" si="126"/>
        <v>0.14650000000256114</v>
      </c>
      <c r="H7272" s="337"/>
      <c r="J7272" s="82">
        <v>10</v>
      </c>
      <c r="K7272" s="319">
        <v>2</v>
      </c>
    </row>
    <row r="7273" spans="1:11" x14ac:dyDescent="0.3">
      <c r="A7273" s="341">
        <v>43209.836110648146</v>
      </c>
      <c r="B7273" s="355">
        <v>36364.322999999997</v>
      </c>
      <c r="C7273" s="355">
        <f t="shared" si="125"/>
        <v>0.29199999999400461</v>
      </c>
      <c r="D7273" s="420">
        <f t="shared" si="126"/>
        <v>0.14599999999700231</v>
      </c>
      <c r="H7273" s="337"/>
      <c r="J7273" s="82">
        <v>11</v>
      </c>
      <c r="K7273" s="320">
        <v>3</v>
      </c>
    </row>
    <row r="7274" spans="1:11" x14ac:dyDescent="0.3">
      <c r="A7274" s="341">
        <v>43209.877777256945</v>
      </c>
      <c r="B7274" s="355">
        <v>36364.61</v>
      </c>
      <c r="C7274" s="355">
        <f t="shared" si="125"/>
        <v>0.28700000000389991</v>
      </c>
      <c r="D7274" s="420">
        <f t="shared" si="126"/>
        <v>0.14350000000194996</v>
      </c>
      <c r="H7274" s="337"/>
      <c r="J7274" s="82">
        <v>12</v>
      </c>
      <c r="K7274" s="321">
        <v>4</v>
      </c>
    </row>
    <row r="7275" spans="1:11" x14ac:dyDescent="0.3">
      <c r="A7275" s="341">
        <v>43209.919443865743</v>
      </c>
      <c r="B7275" s="355">
        <v>36364.892999999996</v>
      </c>
      <c r="C7275" s="355">
        <f t="shared" si="125"/>
        <v>0.28299999999580905</v>
      </c>
      <c r="D7275" s="420">
        <f t="shared" si="126"/>
        <v>0.14149999999790452</v>
      </c>
      <c r="H7275" s="337"/>
      <c r="J7275" s="82">
        <v>13</v>
      </c>
      <c r="K7275" s="320">
        <v>3</v>
      </c>
    </row>
    <row r="7276" spans="1:11" x14ac:dyDescent="0.3">
      <c r="A7276" s="341">
        <v>43209.961110474535</v>
      </c>
      <c r="B7276" s="355">
        <v>36365.19</v>
      </c>
      <c r="C7276" s="355">
        <f t="shared" si="125"/>
        <v>0.29700000000593718</v>
      </c>
      <c r="D7276" s="420">
        <f t="shared" si="126"/>
        <v>0.14850000000296859</v>
      </c>
      <c r="E7276" s="336">
        <f>SUM(C7263:C7276)*7.4805194805</f>
        <v>30.610285714237349</v>
      </c>
      <c r="F7276" s="324">
        <f>AVERAGE(D7263:D7276)</f>
        <v>0.14614285714300682</v>
      </c>
      <c r="G7276" s="324">
        <f>_xlfn.STDEV.S(D7263:D7276)</f>
        <v>3.3133098230462023E-3</v>
      </c>
      <c r="H7276" s="337"/>
      <c r="J7276" s="82">
        <v>14</v>
      </c>
      <c r="K7276" s="321">
        <v>4</v>
      </c>
    </row>
    <row r="7277" spans="1:11" x14ac:dyDescent="0.3">
      <c r="A7277" s="341">
        <v>43210.002777083333</v>
      </c>
      <c r="B7277" s="355">
        <v>36365.482000000004</v>
      </c>
      <c r="C7277" s="355">
        <f t="shared" si="125"/>
        <v>0.29200000000128057</v>
      </c>
      <c r="D7277" s="420">
        <f t="shared" si="126"/>
        <v>0.14600000000064028</v>
      </c>
      <c r="H7277" s="337"/>
      <c r="J7277" s="82">
        <v>15</v>
      </c>
      <c r="K7277" s="391">
        <v>1</v>
      </c>
    </row>
    <row r="7278" spans="1:11" x14ac:dyDescent="0.3">
      <c r="A7278" s="341">
        <v>43210.044443692132</v>
      </c>
      <c r="B7278" s="355">
        <v>36365.762999999999</v>
      </c>
      <c r="C7278" s="355">
        <f t="shared" si="125"/>
        <v>0.28099999999540159</v>
      </c>
      <c r="D7278" s="420">
        <f t="shared" si="126"/>
        <v>0.1404999999977008</v>
      </c>
      <c r="H7278" s="337"/>
      <c r="J7278" s="82">
        <v>16</v>
      </c>
      <c r="K7278" s="319">
        <v>2</v>
      </c>
    </row>
    <row r="7279" spans="1:11" x14ac:dyDescent="0.3">
      <c r="A7279" s="341">
        <v>43210.086110300923</v>
      </c>
      <c r="B7279" s="355">
        <v>36366.067999999999</v>
      </c>
      <c r="C7279" s="355">
        <f t="shared" si="125"/>
        <v>0.30500000000029104</v>
      </c>
      <c r="D7279" s="420">
        <f t="shared" si="126"/>
        <v>0.15250000000014552</v>
      </c>
      <c r="H7279" s="337"/>
      <c r="J7279" s="82">
        <v>17</v>
      </c>
      <c r="K7279" s="320">
        <v>3</v>
      </c>
    </row>
    <row r="7280" spans="1:11" x14ac:dyDescent="0.3">
      <c r="A7280" s="341">
        <v>43210.127776909721</v>
      </c>
      <c r="B7280" s="355">
        <v>36366.368000000002</v>
      </c>
      <c r="C7280" s="355">
        <f t="shared" si="125"/>
        <v>0.30000000000291038</v>
      </c>
      <c r="D7280" s="420">
        <f t="shared" si="126"/>
        <v>0.15000000000145519</v>
      </c>
      <c r="H7280" s="337"/>
      <c r="J7280" s="82">
        <v>18</v>
      </c>
      <c r="K7280" s="321">
        <v>4</v>
      </c>
    </row>
    <row r="7281" spans="1:11" x14ac:dyDescent="0.3">
      <c r="A7281" s="341">
        <v>43210.16944351852</v>
      </c>
      <c r="B7281" s="355">
        <v>36366.661</v>
      </c>
      <c r="C7281" s="355">
        <f t="shared" si="125"/>
        <v>0.29299999999784632</v>
      </c>
      <c r="D7281" s="420">
        <f t="shared" si="126"/>
        <v>0.14649999999892316</v>
      </c>
      <c r="H7281" s="337"/>
      <c r="J7281" s="82">
        <v>19</v>
      </c>
      <c r="K7281" s="391">
        <v>1</v>
      </c>
    </row>
    <row r="7282" spans="1:11" x14ac:dyDescent="0.3">
      <c r="A7282" s="341">
        <v>43210.211110127311</v>
      </c>
      <c r="B7282" s="355">
        <v>36366.962</v>
      </c>
      <c r="C7282" s="355">
        <f t="shared" si="125"/>
        <v>0.30099999999947613</v>
      </c>
      <c r="D7282" s="420">
        <f t="shared" si="126"/>
        <v>0.15049999999973807</v>
      </c>
      <c r="H7282" s="337"/>
      <c r="J7282" s="82">
        <v>20</v>
      </c>
      <c r="K7282" s="319">
        <v>2</v>
      </c>
    </row>
    <row r="7283" spans="1:11" x14ac:dyDescent="0.3">
      <c r="A7283" s="341">
        <v>43210.25277673611</v>
      </c>
      <c r="B7283" s="355">
        <v>36367.271000000001</v>
      </c>
      <c r="C7283" s="355">
        <f t="shared" si="125"/>
        <v>0.30900000000110595</v>
      </c>
      <c r="D7283" s="420">
        <f t="shared" si="126"/>
        <v>0.15450000000055297</v>
      </c>
      <c r="H7283" s="337"/>
      <c r="J7283" s="82">
        <v>21</v>
      </c>
      <c r="K7283" s="320">
        <v>3</v>
      </c>
    </row>
    <row r="7284" spans="1:11" x14ac:dyDescent="0.3">
      <c r="A7284" s="341">
        <v>43210.294443344908</v>
      </c>
      <c r="B7284" s="355">
        <v>36367.567999999999</v>
      </c>
      <c r="C7284" s="355">
        <f t="shared" si="125"/>
        <v>0.29699999999866122</v>
      </c>
      <c r="D7284" s="420">
        <f t="shared" si="126"/>
        <v>0.14849999999933061</v>
      </c>
      <c r="H7284" s="337"/>
      <c r="J7284" s="82">
        <v>22</v>
      </c>
      <c r="K7284" s="321">
        <v>4</v>
      </c>
    </row>
    <row r="7285" spans="1:11" x14ac:dyDescent="0.3">
      <c r="A7285" s="341">
        <v>43210.336109953707</v>
      </c>
      <c r="B7285" s="355">
        <v>36367.858999999997</v>
      </c>
      <c r="C7285" s="355">
        <f t="shared" si="125"/>
        <v>0.29099999999743886</v>
      </c>
      <c r="D7285" s="420">
        <f t="shared" si="126"/>
        <v>0.14549999999871943</v>
      </c>
      <c r="H7285" s="337"/>
      <c r="J7285" s="82">
        <v>23</v>
      </c>
      <c r="K7285" s="391">
        <v>1</v>
      </c>
    </row>
    <row r="7286" spans="1:11" x14ac:dyDescent="0.3">
      <c r="A7286" s="341">
        <v>43210.377776562498</v>
      </c>
      <c r="B7286" s="355">
        <v>36368.161</v>
      </c>
      <c r="C7286" s="355">
        <f t="shared" si="125"/>
        <v>0.30200000000331784</v>
      </c>
      <c r="D7286" s="420">
        <f t="shared" si="126"/>
        <v>0.15100000000165892</v>
      </c>
      <c r="H7286" s="337"/>
      <c r="J7286" s="82">
        <v>24</v>
      </c>
      <c r="K7286" s="319">
        <v>2</v>
      </c>
    </row>
    <row r="7287" spans="1:11" x14ac:dyDescent="0.3">
      <c r="A7287" s="341">
        <v>43210.419443171297</v>
      </c>
      <c r="B7287" s="355">
        <v>36368.459000000003</v>
      </c>
      <c r="C7287" s="355">
        <f t="shared" si="125"/>
        <v>0.29800000000250293</v>
      </c>
      <c r="D7287" s="420">
        <f t="shared" si="126"/>
        <v>0.14900000000125146</v>
      </c>
      <c r="H7287" s="337"/>
      <c r="J7287" s="82">
        <v>25</v>
      </c>
      <c r="K7287" s="320">
        <v>3</v>
      </c>
    </row>
    <row r="7288" spans="1:11" x14ac:dyDescent="0.3">
      <c r="A7288" s="341">
        <v>43210.461109780095</v>
      </c>
      <c r="B7288" s="355">
        <v>36368.749000000003</v>
      </c>
      <c r="C7288" s="355">
        <f t="shared" si="125"/>
        <v>0.29000000000087311</v>
      </c>
      <c r="D7288" s="420">
        <f t="shared" si="126"/>
        <v>0.14500000000043656</v>
      </c>
      <c r="H7288" s="337"/>
      <c r="J7288" s="82">
        <v>26</v>
      </c>
      <c r="K7288" s="321">
        <v>4</v>
      </c>
    </row>
    <row r="7289" spans="1:11" x14ac:dyDescent="0.3">
      <c r="A7289" s="341">
        <v>43210.502776388887</v>
      </c>
      <c r="B7289" s="355">
        <v>36369.050000000003</v>
      </c>
      <c r="C7289" s="355">
        <f t="shared" si="125"/>
        <v>0.30099999999947613</v>
      </c>
      <c r="D7289" s="420">
        <f t="shared" si="126"/>
        <v>0.15049999999973807</v>
      </c>
      <c r="H7289" s="337"/>
      <c r="J7289" s="82">
        <v>27</v>
      </c>
      <c r="K7289" s="391">
        <v>1</v>
      </c>
    </row>
    <row r="7290" spans="1:11" x14ac:dyDescent="0.3">
      <c r="A7290" s="341">
        <v>43210.544442997685</v>
      </c>
      <c r="B7290" s="355">
        <v>36369.349000000002</v>
      </c>
      <c r="C7290" s="355">
        <f t="shared" si="125"/>
        <v>0.29899999999906868</v>
      </c>
      <c r="D7290" s="420">
        <f t="shared" si="126"/>
        <v>0.14949999999953434</v>
      </c>
      <c r="H7290" s="337"/>
      <c r="J7290" s="82">
        <v>28</v>
      </c>
      <c r="K7290" s="319">
        <v>2</v>
      </c>
    </row>
    <row r="7291" spans="1:11" x14ac:dyDescent="0.3">
      <c r="A7291" s="341">
        <v>43210.586109606484</v>
      </c>
      <c r="B7291" s="355">
        <v>36369.637999999999</v>
      </c>
      <c r="C7291" s="355">
        <f t="shared" si="125"/>
        <v>0.28899999999703141</v>
      </c>
      <c r="D7291" s="420">
        <f t="shared" si="126"/>
        <v>0.1444999999985157</v>
      </c>
      <c r="H7291" s="337"/>
      <c r="J7291" s="82">
        <v>29</v>
      </c>
      <c r="K7291" s="320">
        <v>3</v>
      </c>
    </row>
    <row r="7292" spans="1:11" x14ac:dyDescent="0.3">
      <c r="A7292" s="341">
        <v>43210.627776215275</v>
      </c>
      <c r="B7292" s="355">
        <v>36369.923000000003</v>
      </c>
      <c r="C7292" s="355">
        <f t="shared" si="125"/>
        <v>0.28500000000349246</v>
      </c>
      <c r="D7292" s="420">
        <f t="shared" si="126"/>
        <v>0.14250000000174623</v>
      </c>
      <c r="H7292" s="337"/>
      <c r="J7292" s="82">
        <v>30</v>
      </c>
      <c r="K7292" s="321">
        <v>4</v>
      </c>
    </row>
    <row r="7293" spans="1:11" x14ac:dyDescent="0.3">
      <c r="A7293" s="341">
        <v>43210.669442824073</v>
      </c>
      <c r="B7293" s="355">
        <v>36370.224999999999</v>
      </c>
      <c r="C7293" s="355">
        <f t="shared" si="125"/>
        <v>0.30199999999604188</v>
      </c>
      <c r="D7293" s="420">
        <f t="shared" si="126"/>
        <v>0.15099999999802094</v>
      </c>
      <c r="H7293" s="337"/>
      <c r="J7293" s="82">
        <v>31</v>
      </c>
      <c r="K7293" s="391">
        <v>1</v>
      </c>
    </row>
    <row r="7294" spans="1:11" x14ac:dyDescent="0.3">
      <c r="A7294" s="341">
        <v>43210.711109432872</v>
      </c>
      <c r="B7294" s="355">
        <v>36370.517</v>
      </c>
      <c r="C7294" s="355">
        <f t="shared" si="125"/>
        <v>0.29200000000128057</v>
      </c>
      <c r="D7294" s="420">
        <f t="shared" si="126"/>
        <v>0.14600000000064028</v>
      </c>
      <c r="H7294" s="337"/>
      <c r="J7294" s="82">
        <v>32</v>
      </c>
      <c r="K7294" s="319">
        <v>2</v>
      </c>
    </row>
    <row r="7295" spans="1:11" x14ac:dyDescent="0.3">
      <c r="A7295" s="341">
        <v>43210.752776041663</v>
      </c>
      <c r="B7295" s="355">
        <v>36370.805999999997</v>
      </c>
      <c r="C7295" s="355">
        <f t="shared" si="125"/>
        <v>0.28899999999703141</v>
      </c>
      <c r="D7295" s="420">
        <f t="shared" si="126"/>
        <v>0.1444999999985157</v>
      </c>
      <c r="H7295" s="337"/>
      <c r="J7295" s="82">
        <v>33</v>
      </c>
      <c r="K7295" s="320">
        <v>3</v>
      </c>
    </row>
    <row r="7296" spans="1:11" x14ac:dyDescent="0.3">
      <c r="A7296" s="341">
        <v>43210.794442650462</v>
      </c>
      <c r="B7296" s="355">
        <v>36371.093000000001</v>
      </c>
      <c r="C7296" s="355">
        <f t="shared" si="125"/>
        <v>0.28700000000389991</v>
      </c>
      <c r="D7296" s="420">
        <f t="shared" si="126"/>
        <v>0.14350000000194996</v>
      </c>
      <c r="H7296" s="337"/>
      <c r="J7296" s="82">
        <v>34</v>
      </c>
      <c r="K7296" s="321">
        <v>4</v>
      </c>
    </row>
    <row r="7297" spans="1:11" x14ac:dyDescent="0.3">
      <c r="A7297" s="341">
        <v>43210.83610925926</v>
      </c>
      <c r="B7297" s="355">
        <v>36371.377999999997</v>
      </c>
      <c r="C7297" s="355">
        <f t="shared" si="125"/>
        <v>0.2849999999962165</v>
      </c>
      <c r="D7297" s="420">
        <f t="shared" si="126"/>
        <v>0.14249999999810825</v>
      </c>
      <c r="H7297" s="337"/>
      <c r="J7297" s="82">
        <v>35</v>
      </c>
      <c r="K7297" s="391">
        <v>1</v>
      </c>
    </row>
    <row r="7298" spans="1:11" x14ac:dyDescent="0.3">
      <c r="A7298" s="341">
        <v>43210.877775868059</v>
      </c>
      <c r="B7298" s="355">
        <v>36371.661</v>
      </c>
      <c r="C7298" s="355">
        <f t="shared" si="125"/>
        <v>0.28300000000308501</v>
      </c>
      <c r="D7298" s="420">
        <f t="shared" si="126"/>
        <v>0.1415000000015425</v>
      </c>
      <c r="H7298" s="337"/>
      <c r="J7298" s="82">
        <v>36</v>
      </c>
      <c r="K7298" s="319">
        <v>2</v>
      </c>
    </row>
    <row r="7299" spans="1:11" x14ac:dyDescent="0.3">
      <c r="A7299" s="341">
        <v>43210.91944247685</v>
      </c>
      <c r="B7299" s="355">
        <v>36371.955000000002</v>
      </c>
      <c r="C7299" s="355">
        <f t="shared" si="125"/>
        <v>0.29400000000168802</v>
      </c>
      <c r="D7299" s="420">
        <f t="shared" si="126"/>
        <v>0.14700000000084401</v>
      </c>
      <c r="H7299" s="337"/>
      <c r="J7299" s="82">
        <v>37</v>
      </c>
      <c r="K7299" s="320">
        <v>3</v>
      </c>
    </row>
    <row r="7300" spans="1:11" x14ac:dyDescent="0.3">
      <c r="A7300" s="341">
        <v>43210.961109085649</v>
      </c>
      <c r="B7300" s="355">
        <v>36372.252</v>
      </c>
      <c r="C7300" s="355">
        <f t="shared" si="125"/>
        <v>0.29699999999866122</v>
      </c>
      <c r="D7300" s="420">
        <f t="shared" si="126"/>
        <v>0.14849999999933061</v>
      </c>
      <c r="E7300" s="336">
        <f>SUM(C7277:C7300)*7.4805194805</f>
        <v>52.827428571276627</v>
      </c>
      <c r="F7300" s="324">
        <f>AVERAGE(D7277:D7300)</f>
        <v>0.14712499999995998</v>
      </c>
      <c r="G7300" s="324">
        <f>_xlfn.STDEV.S(D7277:D7300)</f>
        <v>3.6867860401081508E-3</v>
      </c>
      <c r="H7300" s="337"/>
      <c r="J7300" s="82">
        <v>38</v>
      </c>
      <c r="K7300" s="321">
        <v>4</v>
      </c>
    </row>
    <row r="7301" spans="1:11" x14ac:dyDescent="0.3">
      <c r="A7301" s="341">
        <v>43211.002775694447</v>
      </c>
      <c r="B7301" s="355">
        <v>36372.538999999997</v>
      </c>
      <c r="C7301" s="355">
        <f t="shared" si="125"/>
        <v>0.28699999999662396</v>
      </c>
      <c r="D7301" s="420">
        <f t="shared" si="126"/>
        <v>0.14349999999831198</v>
      </c>
      <c r="H7301" s="337"/>
      <c r="J7301" s="82">
        <v>39</v>
      </c>
      <c r="K7301" s="391">
        <v>1</v>
      </c>
    </row>
    <row r="7302" spans="1:11" x14ac:dyDescent="0.3">
      <c r="A7302" s="341">
        <v>43211.044442303239</v>
      </c>
      <c r="B7302" s="355">
        <v>36372.822</v>
      </c>
      <c r="C7302" s="355">
        <f t="shared" si="125"/>
        <v>0.28300000000308501</v>
      </c>
      <c r="D7302" s="420">
        <f t="shared" si="126"/>
        <v>0.1415000000015425</v>
      </c>
      <c r="H7302" s="337"/>
      <c r="J7302" s="82">
        <v>40</v>
      </c>
      <c r="K7302" s="319">
        <v>2</v>
      </c>
    </row>
    <row r="7303" spans="1:11" x14ac:dyDescent="0.3">
      <c r="A7303" s="341">
        <v>43211.086108912037</v>
      </c>
      <c r="B7303" s="355">
        <v>36373.127</v>
      </c>
      <c r="C7303" s="355">
        <f t="shared" si="125"/>
        <v>0.30500000000029104</v>
      </c>
      <c r="D7303" s="420">
        <f t="shared" si="126"/>
        <v>0.15250000000014552</v>
      </c>
      <c r="H7303" s="337"/>
      <c r="J7303" s="82">
        <v>41</v>
      </c>
      <c r="K7303" s="320">
        <v>3</v>
      </c>
    </row>
    <row r="7304" spans="1:11" x14ac:dyDescent="0.3">
      <c r="A7304" s="341">
        <v>43211.127775520836</v>
      </c>
      <c r="B7304" s="355">
        <v>36373.421999999999</v>
      </c>
      <c r="C7304" s="355">
        <f t="shared" si="125"/>
        <v>0.29499999999825377</v>
      </c>
      <c r="D7304" s="420">
        <f t="shared" si="126"/>
        <v>0.14749999999912689</v>
      </c>
      <c r="H7304" s="337"/>
      <c r="J7304" s="82">
        <v>42</v>
      </c>
      <c r="K7304" s="321">
        <v>4</v>
      </c>
    </row>
    <row r="7305" spans="1:11" x14ac:dyDescent="0.3">
      <c r="A7305" s="341">
        <v>43211.169442129627</v>
      </c>
      <c r="B7305" s="355">
        <v>36373.712</v>
      </c>
      <c r="C7305" s="355">
        <f t="shared" si="125"/>
        <v>0.29000000000087311</v>
      </c>
      <c r="D7305" s="420">
        <f t="shared" si="126"/>
        <v>0.14500000000043656</v>
      </c>
      <c r="H7305" s="337"/>
      <c r="J7305" s="82">
        <v>43</v>
      </c>
      <c r="K7305" s="391">
        <v>1</v>
      </c>
    </row>
    <row r="7306" spans="1:11" x14ac:dyDescent="0.3">
      <c r="A7306" s="341">
        <v>43211.211108738426</v>
      </c>
      <c r="B7306" s="355">
        <v>36374.014999999999</v>
      </c>
      <c r="C7306" s="355">
        <f t="shared" si="125"/>
        <v>0.30299999999988358</v>
      </c>
      <c r="D7306" s="420">
        <f t="shared" si="126"/>
        <v>0.15149999999994179</v>
      </c>
      <c r="H7306" s="337"/>
      <c r="J7306" s="82">
        <v>44</v>
      </c>
      <c r="K7306" s="319">
        <v>2</v>
      </c>
    </row>
    <row r="7307" spans="1:11" x14ac:dyDescent="0.3">
      <c r="A7307" s="341">
        <v>43211.252775347224</v>
      </c>
      <c r="B7307" s="355">
        <v>36374.32</v>
      </c>
      <c r="C7307" s="355">
        <f t="shared" si="125"/>
        <v>0.30500000000029104</v>
      </c>
      <c r="D7307" s="420">
        <f t="shared" si="126"/>
        <v>0.15250000000014552</v>
      </c>
      <c r="H7307" s="337"/>
      <c r="J7307" s="82">
        <v>45</v>
      </c>
      <c r="K7307" s="320">
        <v>3</v>
      </c>
    </row>
    <row r="7308" spans="1:11" x14ac:dyDescent="0.3">
      <c r="A7308" s="341">
        <v>43211.294441956015</v>
      </c>
      <c r="B7308" s="355">
        <v>36374.618999999999</v>
      </c>
      <c r="C7308" s="355">
        <f t="shared" si="125"/>
        <v>0.29899999999906868</v>
      </c>
      <c r="D7308" s="420">
        <f t="shared" si="126"/>
        <v>0.14949999999953434</v>
      </c>
      <c r="H7308" s="337"/>
      <c r="J7308" s="82">
        <v>46</v>
      </c>
      <c r="K7308" s="321">
        <v>4</v>
      </c>
    </row>
    <row r="7309" spans="1:11" x14ac:dyDescent="0.3">
      <c r="A7309" s="341">
        <v>43211.336108564814</v>
      </c>
      <c r="B7309" s="355">
        <v>36374.915000000001</v>
      </c>
      <c r="C7309" s="355">
        <f t="shared" si="125"/>
        <v>0.29600000000209548</v>
      </c>
      <c r="D7309" s="420">
        <f t="shared" si="126"/>
        <v>0.14800000000104774</v>
      </c>
      <c r="H7309" s="337"/>
      <c r="J7309" s="82">
        <v>47</v>
      </c>
      <c r="K7309" s="391">
        <v>1</v>
      </c>
    </row>
    <row r="7310" spans="1:11" x14ac:dyDescent="0.3">
      <c r="A7310" s="341">
        <v>43211.377775173612</v>
      </c>
      <c r="B7310" s="355">
        <v>36375.220999999998</v>
      </c>
      <c r="C7310" s="355">
        <f t="shared" si="125"/>
        <v>0.30599999999685679</v>
      </c>
      <c r="D7310" s="420">
        <f t="shared" si="126"/>
        <v>0.15299999999842839</v>
      </c>
      <c r="H7310" s="337"/>
      <c r="J7310" s="82">
        <v>48</v>
      </c>
      <c r="K7310" s="319">
        <v>2</v>
      </c>
    </row>
    <row r="7311" spans="1:11" x14ac:dyDescent="0.3">
      <c r="A7311" s="341">
        <v>43211.419441782411</v>
      </c>
      <c r="B7311" s="355">
        <v>36375.517999999996</v>
      </c>
      <c r="C7311" s="355">
        <f t="shared" si="125"/>
        <v>0.29699999999866122</v>
      </c>
      <c r="D7311" s="420">
        <f t="shared" si="126"/>
        <v>0.14849999999933061</v>
      </c>
      <c r="H7311" s="337"/>
      <c r="J7311" s="82">
        <v>49</v>
      </c>
      <c r="K7311" s="320">
        <v>3</v>
      </c>
    </row>
    <row r="7312" spans="1:11" x14ac:dyDescent="0.3">
      <c r="A7312" s="341">
        <v>43211.461108391202</v>
      </c>
      <c r="B7312" s="355">
        <v>36375.802000000003</v>
      </c>
      <c r="C7312" s="355">
        <f t="shared" si="125"/>
        <v>0.28400000000692671</v>
      </c>
      <c r="D7312" s="420">
        <f t="shared" si="126"/>
        <v>0.14200000000346336</v>
      </c>
      <c r="H7312" s="337"/>
      <c r="J7312" s="82">
        <v>50</v>
      </c>
      <c r="K7312" s="321">
        <v>4</v>
      </c>
    </row>
    <row r="7313" spans="1:11" x14ac:dyDescent="0.3">
      <c r="A7313" s="341">
        <v>43211.502775000001</v>
      </c>
      <c r="B7313" s="355">
        <v>36376.101000000002</v>
      </c>
      <c r="C7313" s="355">
        <f t="shared" si="125"/>
        <v>0.29899999999906868</v>
      </c>
      <c r="D7313" s="420">
        <f t="shared" si="126"/>
        <v>0.14949999999953434</v>
      </c>
      <c r="H7313" s="337"/>
      <c r="J7313" s="82">
        <v>51</v>
      </c>
      <c r="K7313" s="391">
        <v>1</v>
      </c>
    </row>
    <row r="7314" spans="1:11" x14ac:dyDescent="0.3">
      <c r="A7314" s="341">
        <v>43211.544441608799</v>
      </c>
      <c r="B7314" s="355">
        <v>36376.398999999998</v>
      </c>
      <c r="C7314" s="355">
        <f t="shared" si="125"/>
        <v>0.29799999999522697</v>
      </c>
      <c r="D7314" s="420">
        <f t="shared" si="126"/>
        <v>0.14899999999761349</v>
      </c>
      <c r="H7314" s="337"/>
      <c r="J7314" s="82">
        <v>52</v>
      </c>
      <c r="K7314" s="319">
        <v>2</v>
      </c>
    </row>
    <row r="7315" spans="1:11" x14ac:dyDescent="0.3">
      <c r="A7315" s="341">
        <v>43211.586108217591</v>
      </c>
      <c r="B7315" s="355">
        <v>36376.682000000001</v>
      </c>
      <c r="C7315" s="355">
        <f t="shared" si="125"/>
        <v>0.28300000000308501</v>
      </c>
      <c r="D7315" s="420">
        <f t="shared" si="126"/>
        <v>0.1415000000015425</v>
      </c>
      <c r="H7315" s="337"/>
      <c r="J7315" s="82">
        <v>53</v>
      </c>
      <c r="K7315" s="320">
        <v>3</v>
      </c>
    </row>
    <row r="7316" spans="1:11" x14ac:dyDescent="0.3">
      <c r="A7316" s="341">
        <v>43211.627774826389</v>
      </c>
      <c r="B7316" s="355">
        <v>36376.976000000002</v>
      </c>
      <c r="C7316" s="355">
        <f t="shared" si="125"/>
        <v>0.29400000000168802</v>
      </c>
      <c r="D7316" s="420">
        <f t="shared" si="126"/>
        <v>0.14700000000084401</v>
      </c>
      <c r="H7316" s="337"/>
      <c r="J7316" s="82">
        <v>54</v>
      </c>
      <c r="K7316" s="321">
        <v>4</v>
      </c>
    </row>
    <row r="7317" spans="1:11" x14ac:dyDescent="0.3">
      <c r="A7317" s="341">
        <v>43211.669441435188</v>
      </c>
      <c r="B7317" s="355">
        <v>36377.262000000002</v>
      </c>
      <c r="C7317" s="355">
        <f t="shared" si="125"/>
        <v>0.28600000000005821</v>
      </c>
      <c r="D7317" s="420">
        <f t="shared" si="126"/>
        <v>0.1430000000000291</v>
      </c>
      <c r="H7317" s="337"/>
      <c r="J7317" s="82">
        <v>55</v>
      </c>
      <c r="K7317" s="391">
        <v>1</v>
      </c>
    </row>
    <row r="7318" spans="1:11" x14ac:dyDescent="0.3">
      <c r="A7318" s="341">
        <v>43211.711108043979</v>
      </c>
      <c r="B7318" s="355">
        <v>36377.548999999999</v>
      </c>
      <c r="C7318" s="355">
        <f t="shared" si="125"/>
        <v>0.28699999999662396</v>
      </c>
      <c r="D7318" s="420">
        <f t="shared" si="126"/>
        <v>0.14349999999831198</v>
      </c>
      <c r="H7318" s="337"/>
      <c r="J7318" s="82">
        <v>56</v>
      </c>
      <c r="K7318" s="319">
        <v>2</v>
      </c>
    </row>
    <row r="7319" spans="1:11" x14ac:dyDescent="0.3">
      <c r="A7319" s="341">
        <v>43211.752774652778</v>
      </c>
      <c r="B7319" s="355">
        <v>36377.832000000002</v>
      </c>
      <c r="C7319" s="355">
        <f t="shared" si="125"/>
        <v>0.28300000000308501</v>
      </c>
      <c r="D7319" s="420">
        <f t="shared" si="126"/>
        <v>0.1415000000015425</v>
      </c>
      <c r="H7319" s="337"/>
      <c r="J7319" s="82">
        <v>57</v>
      </c>
      <c r="K7319" s="320">
        <v>3</v>
      </c>
    </row>
    <row r="7320" spans="1:11" x14ac:dyDescent="0.3">
      <c r="A7320" s="341">
        <v>43211.794441261576</v>
      </c>
      <c r="B7320" s="355">
        <v>36378.131000000001</v>
      </c>
      <c r="C7320" s="355">
        <f t="shared" si="125"/>
        <v>0.29899999999906868</v>
      </c>
      <c r="D7320" s="420">
        <f t="shared" si="126"/>
        <v>0.14949999999953434</v>
      </c>
      <c r="H7320" s="337"/>
      <c r="J7320" s="82">
        <v>58</v>
      </c>
      <c r="K7320" s="321">
        <v>4</v>
      </c>
    </row>
    <row r="7321" spans="1:11" x14ac:dyDescent="0.3">
      <c r="A7321" s="341">
        <v>43211.836107870367</v>
      </c>
      <c r="B7321" s="355">
        <v>36378.421999999999</v>
      </c>
      <c r="C7321" s="355">
        <f t="shared" si="125"/>
        <v>0.29099999999743886</v>
      </c>
      <c r="D7321" s="420">
        <f t="shared" si="126"/>
        <v>0.14549999999871943</v>
      </c>
      <c r="H7321" s="337"/>
      <c r="J7321" s="82">
        <v>59</v>
      </c>
      <c r="K7321" s="391">
        <v>1</v>
      </c>
    </row>
    <row r="7322" spans="1:11" x14ac:dyDescent="0.3">
      <c r="A7322" s="341">
        <v>43211.877774479166</v>
      </c>
      <c r="B7322" s="355">
        <v>36378.707000000002</v>
      </c>
      <c r="C7322" s="355">
        <f t="shared" si="125"/>
        <v>0.28500000000349246</v>
      </c>
      <c r="D7322" s="420">
        <f t="shared" si="126"/>
        <v>0.14250000000174623</v>
      </c>
      <c r="H7322" s="337"/>
      <c r="J7322" s="82">
        <v>60</v>
      </c>
      <c r="K7322" s="319">
        <v>2</v>
      </c>
    </row>
    <row r="7323" spans="1:11" x14ac:dyDescent="0.3">
      <c r="A7323" s="341">
        <v>43211.919441087965</v>
      </c>
      <c r="B7323" s="355">
        <v>36378.999000000003</v>
      </c>
      <c r="C7323" s="355">
        <f t="shared" si="125"/>
        <v>0.29200000000128057</v>
      </c>
      <c r="D7323" s="420">
        <f t="shared" si="126"/>
        <v>0.14600000000064028</v>
      </c>
      <c r="H7323" s="337"/>
      <c r="J7323" s="82">
        <v>61</v>
      </c>
      <c r="K7323" s="320">
        <v>3</v>
      </c>
    </row>
    <row r="7324" spans="1:11" x14ac:dyDescent="0.3">
      <c r="A7324" s="341">
        <v>43211.961107696756</v>
      </c>
      <c r="B7324" s="355">
        <v>36379.294999999998</v>
      </c>
      <c r="C7324" s="355">
        <f t="shared" si="125"/>
        <v>0.29599999999481952</v>
      </c>
      <c r="D7324" s="420">
        <f t="shared" si="126"/>
        <v>0.14799999999740976</v>
      </c>
      <c r="E7324" s="336">
        <f>SUM(C7301:C7324)*7.4805194805</f>
        <v>52.685298701145392</v>
      </c>
      <c r="F7324" s="324">
        <f>AVERAGE(D7301:D7324)</f>
        <v>0.14672916666662181</v>
      </c>
      <c r="G7324" s="324">
        <f>_xlfn.STDEV.S(D7301:D7324)</f>
        <v>3.7647656155292072E-3</v>
      </c>
      <c r="H7324" s="337"/>
      <c r="J7324" s="82">
        <v>62</v>
      </c>
      <c r="K7324" s="321">
        <v>4</v>
      </c>
    </row>
    <row r="7325" spans="1:11" x14ac:dyDescent="0.3">
      <c r="A7325" s="341">
        <v>43212.002774305554</v>
      </c>
      <c r="B7325" s="355">
        <v>36379.588000000003</v>
      </c>
      <c r="C7325" s="355">
        <f t="shared" si="125"/>
        <v>0.29300000000512227</v>
      </c>
      <c r="D7325" s="420">
        <f t="shared" si="126"/>
        <v>0.14650000000256114</v>
      </c>
      <c r="H7325" s="337"/>
      <c r="J7325" s="82">
        <v>63</v>
      </c>
      <c r="K7325" s="391">
        <v>1</v>
      </c>
    </row>
    <row r="7326" spans="1:11" x14ac:dyDescent="0.3">
      <c r="A7326" s="341">
        <v>43212.044440914353</v>
      </c>
      <c r="B7326" s="355">
        <v>36379.877999999997</v>
      </c>
      <c r="C7326" s="355">
        <f t="shared" ref="C7326:C7389" si="127">B7326-B7325</f>
        <v>0.28999999999359716</v>
      </c>
      <c r="D7326" s="420">
        <f t="shared" si="126"/>
        <v>0.14499999999679858</v>
      </c>
      <c r="H7326" s="337"/>
      <c r="J7326" s="82">
        <v>64</v>
      </c>
      <c r="K7326" s="319">
        <v>2</v>
      </c>
    </row>
    <row r="7327" spans="1:11" x14ac:dyDescent="0.3">
      <c r="A7327" s="341">
        <v>43212.086107523151</v>
      </c>
      <c r="B7327" s="355">
        <v>36380.178</v>
      </c>
      <c r="C7327" s="355">
        <f t="shared" si="127"/>
        <v>0.30000000000291038</v>
      </c>
      <c r="D7327" s="420">
        <f t="shared" ref="D7327:D7390" si="128">C7327/2</f>
        <v>0.15000000000145519</v>
      </c>
      <c r="H7327" s="337"/>
      <c r="J7327" s="82">
        <v>65</v>
      </c>
      <c r="K7327" s="320">
        <v>3</v>
      </c>
    </row>
    <row r="7328" spans="1:11" x14ac:dyDescent="0.3">
      <c r="A7328" s="341">
        <v>43212.127774131943</v>
      </c>
      <c r="B7328" s="355">
        <v>36380.472000000002</v>
      </c>
      <c r="C7328" s="355">
        <f t="shared" si="127"/>
        <v>0.29400000000168802</v>
      </c>
      <c r="D7328" s="420">
        <f t="shared" si="128"/>
        <v>0.14700000000084401</v>
      </c>
      <c r="H7328" s="337"/>
      <c r="J7328" s="82">
        <v>66</v>
      </c>
      <c r="K7328" s="321">
        <v>4</v>
      </c>
    </row>
    <row r="7329" spans="1:11" x14ac:dyDescent="0.3">
      <c r="A7329" s="341">
        <v>43212.169440740741</v>
      </c>
      <c r="B7329" s="355">
        <v>36380.762000000002</v>
      </c>
      <c r="C7329" s="355">
        <f t="shared" si="127"/>
        <v>0.29000000000087311</v>
      </c>
      <c r="D7329" s="420">
        <f t="shared" si="128"/>
        <v>0.14500000000043656</v>
      </c>
      <c r="H7329" s="337"/>
      <c r="J7329" s="82">
        <v>67</v>
      </c>
      <c r="K7329" s="391">
        <v>1</v>
      </c>
    </row>
    <row r="7330" spans="1:11" x14ac:dyDescent="0.3">
      <c r="A7330" s="341">
        <v>43212.21110734954</v>
      </c>
      <c r="B7330" s="355">
        <v>36381.071000000004</v>
      </c>
      <c r="C7330" s="355">
        <f t="shared" si="127"/>
        <v>0.30900000000110595</v>
      </c>
      <c r="D7330" s="420">
        <f t="shared" si="128"/>
        <v>0.15450000000055297</v>
      </c>
      <c r="H7330" s="337"/>
      <c r="J7330" s="82">
        <v>68</v>
      </c>
      <c r="K7330" s="319">
        <v>2</v>
      </c>
    </row>
    <row r="7331" spans="1:11" x14ac:dyDescent="0.3">
      <c r="A7331" s="341">
        <v>43212.252773958331</v>
      </c>
      <c r="B7331" s="355">
        <v>36381.379999999997</v>
      </c>
      <c r="C7331" s="355">
        <f t="shared" si="127"/>
        <v>0.30899999999382999</v>
      </c>
      <c r="D7331" s="420">
        <f t="shared" si="128"/>
        <v>0.15449999999691499</v>
      </c>
      <c r="H7331" s="337"/>
      <c r="J7331" s="82">
        <v>69</v>
      </c>
      <c r="K7331" s="320">
        <v>3</v>
      </c>
    </row>
    <row r="7332" spans="1:11" x14ac:dyDescent="0.3">
      <c r="A7332" s="341">
        <v>43212.29444056713</v>
      </c>
      <c r="B7332" s="355">
        <v>36381.671999999999</v>
      </c>
      <c r="C7332" s="355">
        <f t="shared" si="127"/>
        <v>0.29200000000128057</v>
      </c>
      <c r="D7332" s="420">
        <f t="shared" si="128"/>
        <v>0.14600000000064028</v>
      </c>
      <c r="H7332" s="337"/>
      <c r="J7332" s="82">
        <v>70</v>
      </c>
      <c r="K7332" s="321">
        <v>4</v>
      </c>
    </row>
    <row r="7333" spans="1:11" x14ac:dyDescent="0.3">
      <c r="A7333" s="341">
        <v>43212.336107175928</v>
      </c>
      <c r="B7333" s="355">
        <v>36381.970999999998</v>
      </c>
      <c r="C7333" s="355">
        <f t="shared" si="127"/>
        <v>0.29899999999906868</v>
      </c>
      <c r="D7333" s="420">
        <f t="shared" si="128"/>
        <v>0.14949999999953434</v>
      </c>
      <c r="H7333" s="337"/>
      <c r="J7333" s="82">
        <v>71</v>
      </c>
      <c r="K7333" s="391">
        <v>1</v>
      </c>
    </row>
    <row r="7334" spans="1:11" x14ac:dyDescent="0.3">
      <c r="A7334" s="341">
        <v>43212.377773784719</v>
      </c>
      <c r="B7334" s="355">
        <v>36382.277999999998</v>
      </c>
      <c r="C7334" s="355">
        <f t="shared" si="127"/>
        <v>0.30700000000069849</v>
      </c>
      <c r="D7334" s="420">
        <f t="shared" si="128"/>
        <v>0.15350000000034925</v>
      </c>
      <c r="H7334" s="337"/>
      <c r="J7334" s="82">
        <v>72</v>
      </c>
      <c r="K7334" s="319">
        <v>2</v>
      </c>
    </row>
    <row r="7335" spans="1:11" x14ac:dyDescent="0.3">
      <c r="A7335" s="341">
        <v>43212.419440393518</v>
      </c>
      <c r="B7335" s="355">
        <v>36382.571000000004</v>
      </c>
      <c r="C7335" s="355">
        <f t="shared" si="127"/>
        <v>0.29300000000512227</v>
      </c>
      <c r="D7335" s="420">
        <f t="shared" si="128"/>
        <v>0.14650000000256114</v>
      </c>
      <c r="H7335" s="337"/>
      <c r="J7335" s="82">
        <v>73</v>
      </c>
      <c r="K7335" s="320">
        <v>3</v>
      </c>
    </row>
    <row r="7336" spans="1:11" x14ac:dyDescent="0.3">
      <c r="A7336" s="341">
        <v>43212.461107002317</v>
      </c>
      <c r="B7336" s="355">
        <v>36382.858999999997</v>
      </c>
      <c r="C7336" s="355">
        <f t="shared" si="127"/>
        <v>0.2879999999931897</v>
      </c>
      <c r="D7336" s="420">
        <f t="shared" si="128"/>
        <v>0.14399999999659485</v>
      </c>
      <c r="H7336" s="337"/>
      <c r="J7336" s="82">
        <v>74</v>
      </c>
      <c r="K7336" s="321">
        <v>4</v>
      </c>
    </row>
    <row r="7337" spans="1:11" x14ac:dyDescent="0.3">
      <c r="A7337" s="341">
        <v>43212.502773611108</v>
      </c>
      <c r="B7337" s="355">
        <v>36383.150999999998</v>
      </c>
      <c r="C7337" s="355">
        <f t="shared" si="127"/>
        <v>0.29200000000128057</v>
      </c>
      <c r="D7337" s="420">
        <f t="shared" si="128"/>
        <v>0.14600000000064028</v>
      </c>
      <c r="H7337" s="337"/>
      <c r="J7337" s="82">
        <v>75</v>
      </c>
      <c r="K7337" s="391">
        <v>1</v>
      </c>
    </row>
    <row r="7338" spans="1:11" x14ac:dyDescent="0.3">
      <c r="A7338" s="341">
        <v>43212.544440219906</v>
      </c>
      <c r="B7338" s="355">
        <v>36383.440999999999</v>
      </c>
      <c r="C7338" s="355">
        <f t="shared" si="127"/>
        <v>0.29000000000087311</v>
      </c>
      <c r="D7338" s="420">
        <f t="shared" si="128"/>
        <v>0.14500000000043656</v>
      </c>
      <c r="H7338" s="337"/>
      <c r="J7338" s="82">
        <v>76</v>
      </c>
      <c r="K7338" s="319">
        <v>2</v>
      </c>
    </row>
    <row r="7339" spans="1:11" x14ac:dyDescent="0.3">
      <c r="A7339" s="341">
        <v>43212.586106828705</v>
      </c>
      <c r="B7339" s="355">
        <v>36383.722999999998</v>
      </c>
      <c r="C7339" s="355">
        <f t="shared" si="127"/>
        <v>0.2819999999992433</v>
      </c>
      <c r="D7339" s="420">
        <f t="shared" si="128"/>
        <v>0.14099999999962165</v>
      </c>
      <c r="H7339" s="337"/>
      <c r="J7339" s="82">
        <v>77</v>
      </c>
      <c r="K7339" s="320">
        <v>3</v>
      </c>
    </row>
    <row r="7340" spans="1:11" x14ac:dyDescent="0.3">
      <c r="A7340" s="341">
        <v>43212.627773437503</v>
      </c>
      <c r="B7340" s="355">
        <v>36384.019</v>
      </c>
      <c r="C7340" s="355">
        <f t="shared" si="127"/>
        <v>0.29600000000209548</v>
      </c>
      <c r="D7340" s="420">
        <f t="shared" si="128"/>
        <v>0.14800000000104774</v>
      </c>
      <c r="H7340" s="337"/>
      <c r="J7340" s="82">
        <v>78</v>
      </c>
      <c r="K7340" s="321">
        <v>4</v>
      </c>
    </row>
    <row r="7341" spans="1:11" x14ac:dyDescent="0.3">
      <c r="A7341" s="341">
        <v>43212.669440046295</v>
      </c>
      <c r="B7341" s="355">
        <v>36384.311999999998</v>
      </c>
      <c r="C7341" s="355">
        <f t="shared" si="127"/>
        <v>0.29299999999784632</v>
      </c>
      <c r="D7341" s="420">
        <f t="shared" si="128"/>
        <v>0.14649999999892316</v>
      </c>
      <c r="H7341" s="337"/>
      <c r="J7341" s="82">
        <v>79</v>
      </c>
      <c r="K7341" s="391">
        <v>1</v>
      </c>
    </row>
    <row r="7342" spans="1:11" x14ac:dyDescent="0.3">
      <c r="A7342" s="341">
        <v>43212.711106655093</v>
      </c>
      <c r="B7342" s="355">
        <v>36384.601999999999</v>
      </c>
      <c r="C7342" s="355">
        <f t="shared" si="127"/>
        <v>0.29000000000087311</v>
      </c>
      <c r="D7342" s="420">
        <f t="shared" si="128"/>
        <v>0.14500000000043656</v>
      </c>
      <c r="H7342" s="337"/>
      <c r="J7342" s="82">
        <v>80</v>
      </c>
      <c r="K7342" s="319">
        <v>2</v>
      </c>
    </row>
    <row r="7343" spans="1:11" x14ac:dyDescent="0.3">
      <c r="A7343" s="341">
        <v>43212.752773263892</v>
      </c>
      <c r="B7343" s="355">
        <v>36384.887999999999</v>
      </c>
      <c r="C7343" s="355">
        <f t="shared" si="127"/>
        <v>0.28600000000005821</v>
      </c>
      <c r="D7343" s="420">
        <f t="shared" si="128"/>
        <v>0.1430000000000291</v>
      </c>
      <c r="H7343" s="337"/>
      <c r="J7343" s="82">
        <v>81</v>
      </c>
      <c r="K7343" s="320">
        <v>3</v>
      </c>
    </row>
    <row r="7344" spans="1:11" x14ac:dyDescent="0.3">
      <c r="A7344" s="341">
        <v>43212.794439872683</v>
      </c>
      <c r="B7344" s="355">
        <v>36385.180999999997</v>
      </c>
      <c r="C7344" s="355">
        <f t="shared" si="127"/>
        <v>0.29299999999784632</v>
      </c>
      <c r="D7344" s="420">
        <f t="shared" si="128"/>
        <v>0.14649999999892316</v>
      </c>
      <c r="H7344" s="337"/>
      <c r="J7344" s="82">
        <v>82</v>
      </c>
      <c r="K7344" s="321">
        <v>4</v>
      </c>
    </row>
    <row r="7345" spans="1:11" x14ac:dyDescent="0.3">
      <c r="A7345" s="341">
        <v>43212.836106481482</v>
      </c>
      <c r="B7345" s="355">
        <v>36385.47</v>
      </c>
      <c r="C7345" s="355">
        <f t="shared" si="127"/>
        <v>0.28900000000430737</v>
      </c>
      <c r="D7345" s="420">
        <f t="shared" si="128"/>
        <v>0.14450000000215368</v>
      </c>
      <c r="H7345" s="337"/>
      <c r="J7345" s="82">
        <v>83</v>
      </c>
      <c r="K7345" s="391">
        <v>1</v>
      </c>
    </row>
    <row r="7346" spans="1:11" x14ac:dyDescent="0.3">
      <c r="A7346" s="341">
        <v>43212.87777309028</v>
      </c>
      <c r="B7346" s="355">
        <v>36385.752</v>
      </c>
      <c r="C7346" s="355">
        <f t="shared" si="127"/>
        <v>0.2819999999992433</v>
      </c>
      <c r="D7346" s="420">
        <f t="shared" si="128"/>
        <v>0.14099999999962165</v>
      </c>
      <c r="H7346" s="337"/>
      <c r="J7346" s="82">
        <v>84</v>
      </c>
      <c r="K7346" s="319">
        <v>2</v>
      </c>
    </row>
    <row r="7347" spans="1:11" x14ac:dyDescent="0.3">
      <c r="A7347" s="341">
        <v>43212.919439699072</v>
      </c>
      <c r="B7347" s="355">
        <v>36386.048000000003</v>
      </c>
      <c r="C7347" s="355">
        <f t="shared" si="127"/>
        <v>0.29600000000209548</v>
      </c>
      <c r="D7347" s="420">
        <f t="shared" si="128"/>
        <v>0.14800000000104774</v>
      </c>
      <c r="H7347" s="337"/>
      <c r="J7347" s="82">
        <v>85</v>
      </c>
      <c r="K7347" s="320">
        <v>3</v>
      </c>
    </row>
    <row r="7348" spans="1:11" x14ac:dyDescent="0.3">
      <c r="A7348" s="369">
        <v>43212.96110630787</v>
      </c>
      <c r="B7348" s="356">
        <v>36386.339</v>
      </c>
      <c r="C7348" s="356">
        <f t="shared" si="127"/>
        <v>0.29099999999743886</v>
      </c>
      <c r="D7348" s="418">
        <f t="shared" si="128"/>
        <v>0.14549999999871943</v>
      </c>
      <c r="E7348" s="336">
        <f>SUM(C7325:C7348)*7.4805194805</f>
        <v>52.692779220654629</v>
      </c>
      <c r="F7348" s="324">
        <f>AVERAGE(D7325:D7348)</f>
        <v>0.14675000000003516</v>
      </c>
      <c r="G7348" s="324">
        <f>_xlfn.STDEV.S(D7325:D7348)</f>
        <v>3.5813526713529826E-3</v>
      </c>
      <c r="H7348" s="343"/>
      <c r="I7348" s="344">
        <f>AVERAGE(D7194:D7348)</f>
        <v>0.14691721854304232</v>
      </c>
      <c r="J7348" s="82">
        <v>86</v>
      </c>
      <c r="K7348" s="321">
        <v>4</v>
      </c>
    </row>
    <row r="7349" spans="1:11" x14ac:dyDescent="0.3">
      <c r="A7349" s="341">
        <v>43213.002772916669</v>
      </c>
      <c r="B7349" s="355">
        <v>36386.627999999997</v>
      </c>
      <c r="C7349" s="355">
        <f t="shared" si="127"/>
        <v>0.28899999999703141</v>
      </c>
      <c r="D7349" s="420">
        <f t="shared" si="128"/>
        <v>0.1444999999985157</v>
      </c>
      <c r="H7349" s="337"/>
      <c r="J7349" s="82">
        <v>87</v>
      </c>
      <c r="K7349" s="391">
        <v>1</v>
      </c>
    </row>
    <row r="7350" spans="1:11" x14ac:dyDescent="0.3">
      <c r="A7350" s="341">
        <v>43213.04443952546</v>
      </c>
      <c r="B7350" s="355">
        <v>36386.919000000002</v>
      </c>
      <c r="C7350" s="355">
        <f t="shared" si="127"/>
        <v>0.29100000000471482</v>
      </c>
      <c r="D7350" s="420">
        <f t="shared" si="128"/>
        <v>0.14550000000235741</v>
      </c>
      <c r="H7350" s="337"/>
      <c r="J7350" s="82">
        <v>88</v>
      </c>
      <c r="K7350" s="319">
        <v>2</v>
      </c>
    </row>
    <row r="7351" spans="1:11" x14ac:dyDescent="0.3">
      <c r="A7351" s="341">
        <v>43213.086106134258</v>
      </c>
      <c r="B7351" s="355">
        <v>36387.224000000002</v>
      </c>
      <c r="C7351" s="355">
        <f t="shared" si="127"/>
        <v>0.30500000000029104</v>
      </c>
      <c r="D7351" s="420">
        <f t="shared" si="128"/>
        <v>0.15250000000014552</v>
      </c>
      <c r="H7351" s="337"/>
      <c r="J7351" s="82">
        <v>89</v>
      </c>
      <c r="K7351" s="320">
        <v>3</v>
      </c>
    </row>
    <row r="7352" spans="1:11" x14ac:dyDescent="0.3">
      <c r="A7352" s="341">
        <v>43213.127772743057</v>
      </c>
      <c r="B7352" s="355">
        <v>36387.521000000001</v>
      </c>
      <c r="C7352" s="355">
        <f t="shared" si="127"/>
        <v>0.29699999999866122</v>
      </c>
      <c r="D7352" s="420">
        <f t="shared" si="128"/>
        <v>0.14849999999933061</v>
      </c>
      <c r="H7352" s="337"/>
      <c r="J7352" s="82">
        <v>90</v>
      </c>
      <c r="K7352" s="321">
        <v>4</v>
      </c>
    </row>
    <row r="7353" spans="1:11" x14ac:dyDescent="0.3">
      <c r="A7353" s="341">
        <v>43213.169439351848</v>
      </c>
      <c r="B7353" s="355">
        <v>36387.811999999998</v>
      </c>
      <c r="C7353" s="355">
        <f t="shared" si="127"/>
        <v>0.29099999999743886</v>
      </c>
      <c r="D7353" s="420">
        <f t="shared" si="128"/>
        <v>0.14549999999871943</v>
      </c>
      <c r="H7353" s="337"/>
      <c r="J7353" s="82">
        <v>91</v>
      </c>
      <c r="K7353" s="391">
        <v>1</v>
      </c>
    </row>
    <row r="7354" spans="1:11" x14ac:dyDescent="0.3">
      <c r="A7354" s="341">
        <v>43213.211105960647</v>
      </c>
      <c r="B7354" s="355">
        <v>36388.118999999999</v>
      </c>
      <c r="C7354" s="355">
        <f t="shared" si="127"/>
        <v>0.30700000000069849</v>
      </c>
      <c r="D7354" s="420">
        <f t="shared" si="128"/>
        <v>0.15350000000034925</v>
      </c>
      <c r="H7354" s="337"/>
      <c r="J7354" s="82">
        <v>92</v>
      </c>
      <c r="K7354" s="319">
        <v>2</v>
      </c>
    </row>
    <row r="7355" spans="1:11" x14ac:dyDescent="0.3">
      <c r="A7355" s="341">
        <v>43213.252772569445</v>
      </c>
      <c r="B7355" s="355">
        <v>36388.421000000002</v>
      </c>
      <c r="C7355" s="355">
        <f t="shared" si="127"/>
        <v>0.30200000000331784</v>
      </c>
      <c r="D7355" s="420">
        <f t="shared" si="128"/>
        <v>0.15100000000165892</v>
      </c>
      <c r="H7355" s="337"/>
      <c r="J7355" s="82">
        <v>93</v>
      </c>
      <c r="K7355" s="320">
        <v>3</v>
      </c>
    </row>
    <row r="7356" spans="1:11" x14ac:dyDescent="0.3">
      <c r="A7356" s="341">
        <v>43213.294439178244</v>
      </c>
      <c r="B7356" s="355">
        <v>36388.714999999997</v>
      </c>
      <c r="C7356" s="355">
        <f t="shared" si="127"/>
        <v>0.29399999999441206</v>
      </c>
      <c r="D7356" s="420">
        <f t="shared" si="128"/>
        <v>0.14699999999720603</v>
      </c>
      <c r="H7356" s="337"/>
      <c r="J7356" s="82">
        <v>94</v>
      </c>
      <c r="K7356" s="321">
        <v>4</v>
      </c>
    </row>
    <row r="7357" spans="1:11" x14ac:dyDescent="0.3">
      <c r="A7357" s="341">
        <v>43213.336105787035</v>
      </c>
      <c r="B7357" s="355">
        <v>36389.017999999996</v>
      </c>
      <c r="C7357" s="355">
        <f t="shared" si="127"/>
        <v>0.30299999999988358</v>
      </c>
      <c r="D7357" s="420">
        <f t="shared" si="128"/>
        <v>0.15149999999994179</v>
      </c>
      <c r="H7357" s="337"/>
      <c r="J7357" s="82">
        <v>95</v>
      </c>
      <c r="K7357" s="391">
        <v>1</v>
      </c>
    </row>
    <row r="7358" spans="1:11" x14ac:dyDescent="0.3">
      <c r="A7358" s="341">
        <v>43213.377772395834</v>
      </c>
      <c r="B7358" s="355">
        <v>36389.317999999999</v>
      </c>
      <c r="C7358" s="355">
        <f t="shared" si="127"/>
        <v>0.30000000000291038</v>
      </c>
      <c r="D7358" s="420">
        <f t="shared" si="128"/>
        <v>0.15000000000145519</v>
      </c>
      <c r="H7358" s="337"/>
      <c r="J7358" s="82">
        <v>96</v>
      </c>
      <c r="K7358" s="319">
        <v>2</v>
      </c>
    </row>
    <row r="7359" spans="1:11" x14ac:dyDescent="0.3">
      <c r="A7359" s="341">
        <v>43213.419439004632</v>
      </c>
      <c r="B7359" s="355">
        <v>36389.601000000002</v>
      </c>
      <c r="C7359" s="355">
        <f t="shared" si="127"/>
        <v>0.28300000000308501</v>
      </c>
      <c r="D7359" s="420">
        <f t="shared" si="128"/>
        <v>0.1415000000015425</v>
      </c>
      <c r="H7359" s="337"/>
      <c r="J7359" s="82">
        <v>97</v>
      </c>
      <c r="K7359" s="320">
        <v>3</v>
      </c>
    </row>
    <row r="7360" spans="1:11" x14ac:dyDescent="0.3">
      <c r="A7360" s="341">
        <v>43213.461105613424</v>
      </c>
      <c r="B7360" s="355">
        <v>36389.89</v>
      </c>
      <c r="C7360" s="355">
        <f t="shared" si="127"/>
        <v>0.28899999999703141</v>
      </c>
      <c r="D7360" s="420">
        <f t="shared" si="128"/>
        <v>0.1444999999985157</v>
      </c>
      <c r="H7360" s="337"/>
      <c r="J7360" s="82">
        <v>98</v>
      </c>
      <c r="K7360" s="321">
        <v>4</v>
      </c>
    </row>
    <row r="7361" spans="1:12" x14ac:dyDescent="0.3">
      <c r="A7361" s="341">
        <v>43213.502772222222</v>
      </c>
      <c r="B7361" s="355">
        <v>36390.19</v>
      </c>
      <c r="C7361" s="355">
        <f t="shared" si="127"/>
        <v>0.30000000000291038</v>
      </c>
      <c r="D7361" s="420">
        <f t="shared" si="128"/>
        <v>0.15000000000145519</v>
      </c>
      <c r="H7361" s="337"/>
      <c r="J7361" s="82">
        <v>99</v>
      </c>
      <c r="K7361" s="391">
        <v>1</v>
      </c>
    </row>
    <row r="7362" spans="1:12" x14ac:dyDescent="0.3">
      <c r="A7362" s="341">
        <v>43213.544438831021</v>
      </c>
      <c r="B7362" s="355">
        <v>36390.487000000001</v>
      </c>
      <c r="C7362" s="355">
        <f t="shared" si="127"/>
        <v>0.29699999999866122</v>
      </c>
      <c r="D7362" s="420">
        <f t="shared" si="128"/>
        <v>0.14849999999933061</v>
      </c>
      <c r="H7362" s="337"/>
      <c r="J7362" s="82">
        <v>100</v>
      </c>
      <c r="K7362" s="319">
        <v>2</v>
      </c>
    </row>
    <row r="7363" spans="1:12" x14ac:dyDescent="0.3">
      <c r="A7363" s="341">
        <v>43213.599999999999</v>
      </c>
      <c r="B7363" s="318">
        <v>36390.773000000001</v>
      </c>
      <c r="C7363" s="355">
        <f t="shared" si="127"/>
        <v>0.28600000000005821</v>
      </c>
      <c r="D7363" s="420">
        <f t="shared" si="128"/>
        <v>0.1430000000000291</v>
      </c>
      <c r="H7363" s="337"/>
      <c r="J7363" s="82">
        <v>1</v>
      </c>
      <c r="K7363" s="320">
        <v>3</v>
      </c>
      <c r="L7363" s="54" t="s">
        <v>313</v>
      </c>
    </row>
    <row r="7364" spans="1:12" x14ac:dyDescent="0.3">
      <c r="A7364" s="341">
        <v>43213.64166666667</v>
      </c>
      <c r="B7364" s="318">
        <v>36391.072</v>
      </c>
      <c r="C7364" s="355">
        <f t="shared" si="127"/>
        <v>0.29899999999906868</v>
      </c>
      <c r="D7364" s="420">
        <f t="shared" si="128"/>
        <v>0.14949999999953434</v>
      </c>
      <c r="H7364" s="337"/>
      <c r="J7364" s="82">
        <v>2</v>
      </c>
      <c r="K7364" s="321">
        <v>4</v>
      </c>
    </row>
    <row r="7365" spans="1:12" x14ac:dyDescent="0.3">
      <c r="A7365" s="341">
        <v>43213.683333333334</v>
      </c>
      <c r="B7365" s="318">
        <v>36391.366999999998</v>
      </c>
      <c r="C7365" s="355">
        <f t="shared" si="127"/>
        <v>0.29499999999825377</v>
      </c>
      <c r="D7365" s="420">
        <f t="shared" si="128"/>
        <v>0.14749999999912689</v>
      </c>
      <c r="H7365" s="337"/>
      <c r="J7365" s="82">
        <v>3</v>
      </c>
      <c r="K7365" s="391">
        <v>1</v>
      </c>
    </row>
    <row r="7366" spans="1:12" x14ac:dyDescent="0.3">
      <c r="A7366" s="341">
        <v>43213.724999999999</v>
      </c>
      <c r="B7366" s="318">
        <v>36391.652000000002</v>
      </c>
      <c r="C7366" s="355">
        <f t="shared" si="127"/>
        <v>0.28500000000349246</v>
      </c>
      <c r="D7366" s="420">
        <f t="shared" si="128"/>
        <v>0.14250000000174623</v>
      </c>
      <c r="H7366" s="337"/>
      <c r="J7366" s="82">
        <v>4</v>
      </c>
      <c r="K7366" s="319">
        <v>2</v>
      </c>
    </row>
    <row r="7367" spans="1:12" x14ac:dyDescent="0.3">
      <c r="A7367" s="341">
        <v>43213.76666666667</v>
      </c>
      <c r="B7367" s="318">
        <v>36391.947999999997</v>
      </c>
      <c r="C7367" s="355">
        <f t="shared" si="127"/>
        <v>0.29599999999481952</v>
      </c>
      <c r="D7367" s="420">
        <f t="shared" si="128"/>
        <v>0.14799999999740976</v>
      </c>
      <c r="H7367" s="337"/>
      <c r="J7367" s="82">
        <v>5</v>
      </c>
      <c r="K7367" s="320">
        <v>3</v>
      </c>
    </row>
    <row r="7368" spans="1:12" x14ac:dyDescent="0.3">
      <c r="A7368" s="341">
        <v>43213.808333333334</v>
      </c>
      <c r="B7368" s="318">
        <v>36392.241999999998</v>
      </c>
      <c r="C7368" s="355">
        <f t="shared" si="127"/>
        <v>0.29400000000168802</v>
      </c>
      <c r="D7368" s="420">
        <f t="shared" si="128"/>
        <v>0.14700000000084401</v>
      </c>
      <c r="H7368" s="337"/>
      <c r="J7368" s="82">
        <v>6</v>
      </c>
      <c r="K7368" s="321">
        <v>4</v>
      </c>
    </row>
    <row r="7369" spans="1:12" x14ac:dyDescent="0.3">
      <c r="A7369" s="341">
        <v>43213.85</v>
      </c>
      <c r="B7369" s="318">
        <v>36392.527999999998</v>
      </c>
      <c r="C7369" s="355">
        <f t="shared" si="127"/>
        <v>0.28600000000005821</v>
      </c>
      <c r="D7369" s="420">
        <f t="shared" si="128"/>
        <v>0.1430000000000291</v>
      </c>
      <c r="H7369" s="337"/>
      <c r="J7369" s="82">
        <v>7</v>
      </c>
      <c r="K7369" s="391">
        <v>1</v>
      </c>
    </row>
    <row r="7370" spans="1:12" x14ac:dyDescent="0.3">
      <c r="A7370" s="341">
        <v>43213.89166666667</v>
      </c>
      <c r="B7370" s="318">
        <v>36392.809000000001</v>
      </c>
      <c r="C7370" s="355">
        <f t="shared" si="127"/>
        <v>0.28100000000267755</v>
      </c>
      <c r="D7370" s="420">
        <f t="shared" si="128"/>
        <v>0.14050000000133878</v>
      </c>
      <c r="H7370" s="337"/>
      <c r="J7370" s="82">
        <v>8</v>
      </c>
      <c r="K7370" s="319">
        <v>2</v>
      </c>
    </row>
    <row r="7371" spans="1:12" x14ac:dyDescent="0.3">
      <c r="A7371" s="341">
        <v>43213.933333333334</v>
      </c>
      <c r="B7371" s="318">
        <v>36393.107000000004</v>
      </c>
      <c r="C7371" s="355">
        <f t="shared" si="127"/>
        <v>0.29800000000250293</v>
      </c>
      <c r="D7371" s="420">
        <f t="shared" si="128"/>
        <v>0.14900000000125146</v>
      </c>
      <c r="H7371" s="337"/>
      <c r="J7371" s="82">
        <v>9</v>
      </c>
      <c r="K7371" s="320">
        <v>3</v>
      </c>
    </row>
    <row r="7372" spans="1:12" x14ac:dyDescent="0.3">
      <c r="A7372" s="341">
        <v>43213.974999999999</v>
      </c>
      <c r="B7372" s="318">
        <v>36393.398999999998</v>
      </c>
      <c r="C7372" s="355">
        <f t="shared" si="127"/>
        <v>0.29199999999400461</v>
      </c>
      <c r="D7372" s="420">
        <f t="shared" si="128"/>
        <v>0.14599999999700231</v>
      </c>
      <c r="E7372" s="336">
        <f>SUM(C7349:C7372)*7.4805194805</f>
        <v>52.812467532312581</v>
      </c>
      <c r="F7372" s="324">
        <f>AVERAGE(D7349:D7372)</f>
        <v>0.14708333333328483</v>
      </c>
      <c r="G7372" s="324">
        <f>_xlfn.STDEV.S(D7349:D7372)</f>
        <v>3.52218640921862E-3</v>
      </c>
      <c r="H7372" s="337"/>
      <c r="J7372" s="82">
        <v>10</v>
      </c>
      <c r="K7372" s="321">
        <v>4</v>
      </c>
    </row>
    <row r="7373" spans="1:12" x14ac:dyDescent="0.3">
      <c r="A7373" s="341">
        <v>43214.01666666667</v>
      </c>
      <c r="B7373" s="318">
        <v>36393.682000000001</v>
      </c>
      <c r="C7373" s="355">
        <f t="shared" si="127"/>
        <v>0.28300000000308501</v>
      </c>
      <c r="D7373" s="420">
        <f t="shared" si="128"/>
        <v>0.1415000000015425</v>
      </c>
      <c r="H7373" s="337"/>
      <c r="J7373" s="82">
        <v>11</v>
      </c>
      <c r="K7373" s="391">
        <v>1</v>
      </c>
    </row>
    <row r="7374" spans="1:12" x14ac:dyDescent="0.3">
      <c r="A7374" s="341">
        <v>43214.058333333334</v>
      </c>
      <c r="B7374" s="318">
        <v>36393.980000000003</v>
      </c>
      <c r="C7374" s="355">
        <f t="shared" si="127"/>
        <v>0.29800000000250293</v>
      </c>
      <c r="D7374" s="420">
        <f t="shared" si="128"/>
        <v>0.14900000000125146</v>
      </c>
      <c r="H7374" s="337"/>
      <c r="J7374" s="82">
        <v>12</v>
      </c>
      <c r="K7374" s="319">
        <v>2</v>
      </c>
    </row>
    <row r="7375" spans="1:12" x14ac:dyDescent="0.3">
      <c r="A7375" s="341">
        <v>43214.1</v>
      </c>
      <c r="B7375" s="318">
        <v>36394.28</v>
      </c>
      <c r="C7375" s="355">
        <f t="shared" si="127"/>
        <v>0.29999999999563443</v>
      </c>
      <c r="D7375" s="420">
        <f t="shared" si="128"/>
        <v>0.14999999999781721</v>
      </c>
      <c r="H7375" s="337"/>
      <c r="J7375" s="82">
        <v>13</v>
      </c>
      <c r="K7375" s="320">
        <v>3</v>
      </c>
    </row>
    <row r="7376" spans="1:12" x14ac:dyDescent="0.3">
      <c r="A7376" s="341">
        <v>43214.14166666667</v>
      </c>
      <c r="B7376" s="318">
        <v>36394.578000000001</v>
      </c>
      <c r="C7376" s="355">
        <f t="shared" si="127"/>
        <v>0.29800000000250293</v>
      </c>
      <c r="D7376" s="420">
        <f t="shared" si="128"/>
        <v>0.14900000000125146</v>
      </c>
      <c r="H7376" s="337"/>
      <c r="J7376" s="82">
        <v>14</v>
      </c>
      <c r="K7376" s="321">
        <v>4</v>
      </c>
    </row>
    <row r="7377" spans="1:11" x14ac:dyDescent="0.3">
      <c r="A7377" s="341">
        <v>43214.183333333334</v>
      </c>
      <c r="B7377" s="318">
        <v>36394.870999999999</v>
      </c>
      <c r="C7377" s="355">
        <f t="shared" si="127"/>
        <v>0.29299999999784632</v>
      </c>
      <c r="D7377" s="420">
        <f t="shared" si="128"/>
        <v>0.14649999999892316</v>
      </c>
      <c r="H7377" s="337"/>
      <c r="J7377" s="82">
        <v>15</v>
      </c>
      <c r="K7377" s="391">
        <v>1</v>
      </c>
    </row>
    <row r="7378" spans="1:11" x14ac:dyDescent="0.3">
      <c r="A7378" s="341">
        <v>43214.224999999999</v>
      </c>
      <c r="B7378" s="318">
        <v>36395.182999999997</v>
      </c>
      <c r="C7378" s="355">
        <f t="shared" si="127"/>
        <v>0.31199999999807915</v>
      </c>
      <c r="D7378" s="420">
        <f t="shared" si="128"/>
        <v>0.15599999999903957</v>
      </c>
      <c r="H7378" s="337"/>
      <c r="J7378" s="82">
        <v>16</v>
      </c>
      <c r="K7378" s="319">
        <v>2</v>
      </c>
    </row>
    <row r="7379" spans="1:11" x14ac:dyDescent="0.3">
      <c r="A7379" s="341">
        <v>43214.26666666667</v>
      </c>
      <c r="B7379" s="318">
        <v>36395.483999999997</v>
      </c>
      <c r="C7379" s="355">
        <f t="shared" si="127"/>
        <v>0.30099999999947613</v>
      </c>
      <c r="D7379" s="420">
        <f t="shared" si="128"/>
        <v>0.15049999999973807</v>
      </c>
      <c r="H7379" s="337"/>
      <c r="J7379" s="82">
        <v>17</v>
      </c>
      <c r="K7379" s="320">
        <v>3</v>
      </c>
    </row>
    <row r="7380" spans="1:11" x14ac:dyDescent="0.3">
      <c r="A7380" s="341">
        <v>43214.308333333334</v>
      </c>
      <c r="B7380" s="318">
        <v>36395.762999999999</v>
      </c>
      <c r="C7380" s="355">
        <f t="shared" si="127"/>
        <v>0.2790000000022701</v>
      </c>
      <c r="D7380" s="420">
        <f t="shared" si="128"/>
        <v>0.13950000000113505</v>
      </c>
      <c r="H7380" s="337"/>
      <c r="J7380" s="82">
        <v>18</v>
      </c>
      <c r="K7380" s="321">
        <v>4</v>
      </c>
    </row>
    <row r="7381" spans="1:11" x14ac:dyDescent="0.3">
      <c r="A7381" s="341">
        <v>43214.35</v>
      </c>
      <c r="B7381" s="318">
        <v>36396.067999999999</v>
      </c>
      <c r="C7381" s="355">
        <f t="shared" si="127"/>
        <v>0.30500000000029104</v>
      </c>
      <c r="D7381" s="420">
        <f t="shared" si="128"/>
        <v>0.15250000000014552</v>
      </c>
      <c r="H7381" s="337"/>
      <c r="J7381" s="82">
        <v>19</v>
      </c>
      <c r="K7381" s="391">
        <v>1</v>
      </c>
    </row>
    <row r="7382" spans="1:11" x14ac:dyDescent="0.3">
      <c r="A7382" s="341">
        <v>43214.39166666667</v>
      </c>
      <c r="B7382" s="318">
        <v>36396.372000000003</v>
      </c>
      <c r="C7382" s="355">
        <f t="shared" si="127"/>
        <v>0.30400000000372529</v>
      </c>
      <c r="D7382" s="420">
        <f t="shared" si="128"/>
        <v>0.15200000000186265</v>
      </c>
      <c r="H7382" s="337"/>
      <c r="J7382" s="82">
        <v>20</v>
      </c>
      <c r="K7382" s="319">
        <v>2</v>
      </c>
    </row>
    <row r="7383" spans="1:11" x14ac:dyDescent="0.3">
      <c r="A7383" s="341">
        <v>43214.433333333334</v>
      </c>
      <c r="B7383" s="318">
        <v>36396.667999999998</v>
      </c>
      <c r="C7383" s="355">
        <f t="shared" si="127"/>
        <v>0.29599999999481952</v>
      </c>
      <c r="D7383" s="420">
        <f t="shared" si="128"/>
        <v>0.14799999999740976</v>
      </c>
      <c r="H7383" s="337"/>
      <c r="J7383" s="82">
        <v>21</v>
      </c>
      <c r="K7383" s="320">
        <v>3</v>
      </c>
    </row>
    <row r="7384" spans="1:11" x14ac:dyDescent="0.3">
      <c r="A7384" s="341">
        <v>43214.474999999999</v>
      </c>
      <c r="B7384" s="318">
        <v>36396.964999999997</v>
      </c>
      <c r="C7384" s="355">
        <f t="shared" si="127"/>
        <v>0.29699999999866122</v>
      </c>
      <c r="D7384" s="420">
        <f t="shared" si="128"/>
        <v>0.14849999999933061</v>
      </c>
      <c r="H7384" s="337"/>
      <c r="J7384" s="82">
        <v>22</v>
      </c>
      <c r="K7384" s="321">
        <v>4</v>
      </c>
    </row>
    <row r="7385" spans="1:11" x14ac:dyDescent="0.3">
      <c r="A7385" s="341">
        <v>43214.51666666667</v>
      </c>
      <c r="B7385" s="318">
        <v>36397.267999999996</v>
      </c>
      <c r="C7385" s="355">
        <f t="shared" si="127"/>
        <v>0.30299999999988358</v>
      </c>
      <c r="D7385" s="420">
        <f t="shared" si="128"/>
        <v>0.15149999999994179</v>
      </c>
      <c r="H7385" s="337"/>
      <c r="J7385" s="82">
        <v>23</v>
      </c>
      <c r="K7385" s="391">
        <v>1</v>
      </c>
    </row>
    <row r="7386" spans="1:11" x14ac:dyDescent="0.3">
      <c r="A7386" s="341">
        <v>43214.558333333334</v>
      </c>
      <c r="B7386" s="318">
        <v>36397.561999999998</v>
      </c>
      <c r="C7386" s="355">
        <f t="shared" si="127"/>
        <v>0.29400000000168802</v>
      </c>
      <c r="D7386" s="420">
        <f t="shared" si="128"/>
        <v>0.14700000000084401</v>
      </c>
      <c r="H7386" s="337"/>
      <c r="J7386" s="82">
        <v>24</v>
      </c>
      <c r="K7386" s="319">
        <v>2</v>
      </c>
    </row>
    <row r="7387" spans="1:11" x14ac:dyDescent="0.3">
      <c r="A7387" s="341">
        <v>43214.6</v>
      </c>
      <c r="B7387" s="318">
        <v>36397.853000000003</v>
      </c>
      <c r="C7387" s="355">
        <f t="shared" si="127"/>
        <v>0.29100000000471482</v>
      </c>
      <c r="D7387" s="420">
        <f t="shared" si="128"/>
        <v>0.14550000000235741</v>
      </c>
      <c r="H7387" s="337"/>
      <c r="J7387" s="82">
        <v>25</v>
      </c>
      <c r="K7387" s="320">
        <v>3</v>
      </c>
    </row>
    <row r="7388" spans="1:11" x14ac:dyDescent="0.3">
      <c r="A7388" s="341">
        <v>43214.64166666667</v>
      </c>
      <c r="B7388" s="318">
        <v>36398.158000000003</v>
      </c>
      <c r="C7388" s="355">
        <f t="shared" si="127"/>
        <v>0.30500000000029104</v>
      </c>
      <c r="D7388" s="420">
        <f t="shared" si="128"/>
        <v>0.15250000000014552</v>
      </c>
      <c r="H7388" s="337"/>
      <c r="J7388" s="82">
        <v>26</v>
      </c>
      <c r="K7388" s="321">
        <v>4</v>
      </c>
    </row>
    <row r="7389" spans="1:11" x14ac:dyDescent="0.3">
      <c r="A7389" s="341">
        <v>43214.683333333334</v>
      </c>
      <c r="B7389" s="318">
        <v>36398.451999999997</v>
      </c>
      <c r="C7389" s="355">
        <f t="shared" si="127"/>
        <v>0.29399999999441206</v>
      </c>
      <c r="D7389" s="420">
        <f t="shared" si="128"/>
        <v>0.14699999999720603</v>
      </c>
      <c r="H7389" s="337"/>
      <c r="J7389" s="82">
        <v>27</v>
      </c>
      <c r="K7389" s="391">
        <v>1</v>
      </c>
    </row>
    <row r="7390" spans="1:11" x14ac:dyDescent="0.3">
      <c r="A7390" s="341">
        <v>43214.724999999999</v>
      </c>
      <c r="B7390" s="318">
        <v>36398.741000000002</v>
      </c>
      <c r="C7390" s="355">
        <f t="shared" ref="C7390:C7554" si="129">B7390-B7389</f>
        <v>0.28900000000430737</v>
      </c>
      <c r="D7390" s="420">
        <f t="shared" si="128"/>
        <v>0.14450000000215368</v>
      </c>
      <c r="H7390" s="337"/>
      <c r="J7390" s="82">
        <v>28</v>
      </c>
      <c r="K7390" s="319">
        <v>2</v>
      </c>
    </row>
    <row r="7391" spans="1:11" x14ac:dyDescent="0.3">
      <c r="A7391" s="341">
        <v>43214.76666666667</v>
      </c>
      <c r="B7391" s="318">
        <v>36399.038999999997</v>
      </c>
      <c r="C7391" s="355">
        <f t="shared" si="129"/>
        <v>0.29799999999522697</v>
      </c>
      <c r="D7391" s="420">
        <f t="shared" ref="D7391:D7554" si="130">C7391/2</f>
        <v>0.14899999999761349</v>
      </c>
      <c r="H7391" s="337"/>
      <c r="J7391" s="82">
        <v>29</v>
      </c>
      <c r="K7391" s="320">
        <v>3</v>
      </c>
    </row>
    <row r="7392" spans="1:11" x14ac:dyDescent="0.3">
      <c r="A7392" s="341">
        <v>43214.808333333334</v>
      </c>
      <c r="B7392" s="318">
        <v>36399.332999999999</v>
      </c>
      <c r="C7392" s="355">
        <f t="shared" si="129"/>
        <v>0.29400000000168802</v>
      </c>
      <c r="D7392" s="420">
        <f t="shared" si="130"/>
        <v>0.14700000000084401</v>
      </c>
      <c r="H7392" s="337"/>
      <c r="J7392" s="82">
        <v>30</v>
      </c>
      <c r="K7392" s="321">
        <v>4</v>
      </c>
    </row>
    <row r="7393" spans="1:11" x14ac:dyDescent="0.3">
      <c r="A7393" s="341">
        <v>43214.85</v>
      </c>
      <c r="B7393" s="318">
        <v>36399.624000000003</v>
      </c>
      <c r="C7393" s="355">
        <f t="shared" si="129"/>
        <v>0.29100000000471482</v>
      </c>
      <c r="D7393" s="420">
        <f t="shared" si="130"/>
        <v>0.14550000000235741</v>
      </c>
      <c r="H7393" s="337"/>
      <c r="J7393" s="82">
        <v>31</v>
      </c>
      <c r="K7393" s="391">
        <v>1</v>
      </c>
    </row>
    <row r="7394" spans="1:11" x14ac:dyDescent="0.3">
      <c r="A7394" s="341">
        <v>43214.89166666667</v>
      </c>
      <c r="B7394" s="318">
        <v>36399.911</v>
      </c>
      <c r="C7394" s="355">
        <f t="shared" si="129"/>
        <v>0.28699999999662396</v>
      </c>
      <c r="D7394" s="420">
        <f t="shared" si="130"/>
        <v>0.14349999999831198</v>
      </c>
      <c r="H7394" s="337"/>
      <c r="J7394" s="82">
        <v>32</v>
      </c>
      <c r="K7394" s="319">
        <v>2</v>
      </c>
    </row>
    <row r="7395" spans="1:11" x14ac:dyDescent="0.3">
      <c r="A7395" s="341">
        <v>43214.933333333334</v>
      </c>
      <c r="B7395" s="318">
        <v>36400.211000000003</v>
      </c>
      <c r="C7395" s="355">
        <f t="shared" si="129"/>
        <v>0.30000000000291038</v>
      </c>
      <c r="D7395" s="420">
        <f t="shared" si="130"/>
        <v>0.15000000000145519</v>
      </c>
      <c r="H7395" s="337"/>
      <c r="J7395" s="82">
        <v>33</v>
      </c>
      <c r="K7395" s="320">
        <v>3</v>
      </c>
    </row>
    <row r="7396" spans="1:11" x14ac:dyDescent="0.3">
      <c r="A7396" s="341">
        <v>43214.974999999999</v>
      </c>
      <c r="B7396" s="318">
        <v>36400.499000000003</v>
      </c>
      <c r="C7396" s="355">
        <f t="shared" si="129"/>
        <v>0.28800000000046566</v>
      </c>
      <c r="D7396" s="420">
        <f t="shared" si="130"/>
        <v>0.14400000000023283</v>
      </c>
      <c r="E7396" s="336">
        <f>SUM(C7373:C7396)*7.4805194805</f>
        <v>53.111688311593539</v>
      </c>
      <c r="F7396" s="324">
        <f>AVERAGE(D7373:D7396)</f>
        <v>0.14791666666678793</v>
      </c>
      <c r="G7396" s="324">
        <f>_xlfn.STDEV.S(D7373:D7396)</f>
        <v>3.7926320634005597E-3</v>
      </c>
      <c r="H7396" s="337"/>
      <c r="J7396" s="82">
        <v>34</v>
      </c>
      <c r="K7396" s="321">
        <v>4</v>
      </c>
    </row>
    <row r="7397" spans="1:11" x14ac:dyDescent="0.3">
      <c r="A7397" s="341">
        <v>43215.01666666667</v>
      </c>
      <c r="B7397" s="318">
        <v>36400.781000000003</v>
      </c>
      <c r="C7397" s="355">
        <f t="shared" si="129"/>
        <v>0.2819999999992433</v>
      </c>
      <c r="D7397" s="420">
        <f t="shared" si="130"/>
        <v>0.14099999999962165</v>
      </c>
      <c r="H7397" s="337"/>
      <c r="J7397" s="82">
        <v>35</v>
      </c>
      <c r="K7397" s="391">
        <v>1</v>
      </c>
    </row>
    <row r="7398" spans="1:11" x14ac:dyDescent="0.3">
      <c r="A7398" s="341">
        <v>43215.058333333334</v>
      </c>
      <c r="B7398" s="318">
        <v>36401.082000000002</v>
      </c>
      <c r="C7398" s="355">
        <f t="shared" si="129"/>
        <v>0.30099999999947613</v>
      </c>
      <c r="D7398" s="420">
        <f t="shared" si="130"/>
        <v>0.15049999999973807</v>
      </c>
      <c r="H7398" s="337"/>
      <c r="J7398" s="82">
        <v>36</v>
      </c>
      <c r="K7398" s="319">
        <v>2</v>
      </c>
    </row>
    <row r="7399" spans="1:11" x14ac:dyDescent="0.3">
      <c r="A7399" s="341">
        <v>43215.1</v>
      </c>
      <c r="B7399" s="318">
        <v>36401.379999999997</v>
      </c>
      <c r="C7399" s="355">
        <f t="shared" si="129"/>
        <v>0.29799999999522697</v>
      </c>
      <c r="D7399" s="420">
        <f t="shared" si="130"/>
        <v>0.14899999999761349</v>
      </c>
      <c r="H7399" s="337"/>
      <c r="J7399" s="82">
        <v>37</v>
      </c>
      <c r="K7399" s="320">
        <v>3</v>
      </c>
    </row>
    <row r="7400" spans="1:11" x14ac:dyDescent="0.3">
      <c r="A7400" s="341">
        <v>43215.14166666667</v>
      </c>
      <c r="B7400" s="318">
        <v>36401.667999999998</v>
      </c>
      <c r="C7400" s="355">
        <f t="shared" si="129"/>
        <v>0.28800000000046566</v>
      </c>
      <c r="D7400" s="420">
        <f t="shared" si="130"/>
        <v>0.14400000000023283</v>
      </c>
      <c r="H7400" s="337"/>
      <c r="J7400" s="82">
        <v>38</v>
      </c>
      <c r="K7400" s="321">
        <v>4</v>
      </c>
    </row>
    <row r="7401" spans="1:11" x14ac:dyDescent="0.3">
      <c r="A7401" s="341">
        <v>43215.183333333334</v>
      </c>
      <c r="B7401" s="318">
        <v>36401.961000000003</v>
      </c>
      <c r="C7401" s="355">
        <f t="shared" si="129"/>
        <v>0.29300000000512227</v>
      </c>
      <c r="D7401" s="420">
        <f t="shared" si="130"/>
        <v>0.14650000000256114</v>
      </c>
      <c r="H7401" s="337"/>
      <c r="J7401" s="82">
        <v>39</v>
      </c>
      <c r="K7401" s="391">
        <v>1</v>
      </c>
    </row>
    <row r="7402" spans="1:11" x14ac:dyDescent="0.3">
      <c r="A7402" s="341">
        <v>43215.224999999999</v>
      </c>
      <c r="B7402" s="318">
        <v>36402.258999999998</v>
      </c>
      <c r="C7402" s="355">
        <f t="shared" si="129"/>
        <v>0.29799999999522697</v>
      </c>
      <c r="D7402" s="420">
        <f t="shared" si="130"/>
        <v>0.14899999999761349</v>
      </c>
      <c r="H7402" s="337"/>
      <c r="J7402" s="82">
        <v>40</v>
      </c>
      <c r="K7402" s="319">
        <v>2</v>
      </c>
    </row>
    <row r="7403" spans="1:11" x14ac:dyDescent="0.3">
      <c r="A7403" s="341">
        <v>43215.26666666667</v>
      </c>
      <c r="B7403" s="318">
        <v>36402.557999999997</v>
      </c>
      <c r="C7403" s="355">
        <f t="shared" si="129"/>
        <v>0.29899999999906868</v>
      </c>
      <c r="D7403" s="420">
        <f t="shared" si="130"/>
        <v>0.14949999999953434</v>
      </c>
      <c r="H7403" s="337"/>
      <c r="J7403" s="82">
        <v>41</v>
      </c>
      <c r="K7403" s="320">
        <v>3</v>
      </c>
    </row>
    <row r="7404" spans="1:11" x14ac:dyDescent="0.3">
      <c r="A7404" s="341">
        <v>43215.308333333334</v>
      </c>
      <c r="B7404" s="318">
        <v>36402.85</v>
      </c>
      <c r="C7404" s="355">
        <f t="shared" si="129"/>
        <v>0.29200000000128057</v>
      </c>
      <c r="D7404" s="420">
        <f t="shared" si="130"/>
        <v>0.14600000000064028</v>
      </c>
      <c r="H7404" s="337"/>
      <c r="J7404" s="82">
        <v>42</v>
      </c>
      <c r="K7404" s="321">
        <v>4</v>
      </c>
    </row>
    <row r="7405" spans="1:11" x14ac:dyDescent="0.3">
      <c r="A7405" s="341">
        <v>43215.35</v>
      </c>
      <c r="B7405" s="318">
        <v>36403.154000000002</v>
      </c>
      <c r="C7405" s="355">
        <f t="shared" si="129"/>
        <v>0.30400000000372529</v>
      </c>
      <c r="D7405" s="420">
        <f t="shared" si="130"/>
        <v>0.15200000000186265</v>
      </c>
      <c r="H7405" s="337"/>
      <c r="J7405" s="82">
        <v>43</v>
      </c>
      <c r="K7405" s="391">
        <v>1</v>
      </c>
    </row>
    <row r="7406" spans="1:11" x14ac:dyDescent="0.3">
      <c r="A7406" s="341">
        <v>43215.39166666667</v>
      </c>
      <c r="B7406" s="318">
        <v>36403.451000000001</v>
      </c>
      <c r="C7406" s="355">
        <f t="shared" si="129"/>
        <v>0.29699999999866122</v>
      </c>
      <c r="D7406" s="420">
        <f t="shared" si="130"/>
        <v>0.14849999999933061</v>
      </c>
      <c r="H7406" s="337"/>
      <c r="J7406" s="82">
        <v>44</v>
      </c>
      <c r="K7406" s="319">
        <v>2</v>
      </c>
    </row>
    <row r="7407" spans="1:11" x14ac:dyDescent="0.3">
      <c r="A7407" s="341">
        <v>43215.433333333334</v>
      </c>
      <c r="B7407" s="318">
        <v>36403.737999999998</v>
      </c>
      <c r="C7407" s="355">
        <f t="shared" si="129"/>
        <v>0.28699999999662396</v>
      </c>
      <c r="D7407" s="420">
        <f t="shared" si="130"/>
        <v>0.14349999999831198</v>
      </c>
      <c r="H7407" s="337"/>
      <c r="J7407" s="82">
        <v>45</v>
      </c>
      <c r="K7407" s="320">
        <v>3</v>
      </c>
    </row>
    <row r="7408" spans="1:11" x14ac:dyDescent="0.3">
      <c r="A7408" s="341">
        <v>43215.474999999999</v>
      </c>
      <c r="B7408" s="318">
        <v>36404.036999999997</v>
      </c>
      <c r="C7408" s="355">
        <f t="shared" si="129"/>
        <v>0.29899999999906868</v>
      </c>
      <c r="D7408" s="420">
        <f t="shared" si="130"/>
        <v>0.14949999999953434</v>
      </c>
      <c r="H7408" s="337"/>
      <c r="J7408" s="82">
        <v>46</v>
      </c>
      <c r="K7408" s="321">
        <v>4</v>
      </c>
    </row>
    <row r="7409" spans="1:11" x14ac:dyDescent="0.3">
      <c r="A7409" s="341">
        <v>43215.51666666667</v>
      </c>
      <c r="B7409" s="318">
        <v>36404.337</v>
      </c>
      <c r="C7409" s="355">
        <f t="shared" si="129"/>
        <v>0.30000000000291038</v>
      </c>
      <c r="D7409" s="420">
        <f t="shared" si="130"/>
        <v>0.15000000000145519</v>
      </c>
      <c r="H7409" s="337"/>
      <c r="J7409" s="82">
        <v>47</v>
      </c>
      <c r="K7409" s="391">
        <v>1</v>
      </c>
    </row>
    <row r="7410" spans="1:11" x14ac:dyDescent="0.3">
      <c r="A7410" s="341">
        <v>43215.558333333334</v>
      </c>
      <c r="B7410" s="318">
        <v>36404.629000000001</v>
      </c>
      <c r="C7410" s="355">
        <f t="shared" si="129"/>
        <v>0.29200000000128057</v>
      </c>
      <c r="D7410" s="420">
        <f t="shared" si="130"/>
        <v>0.14600000000064028</v>
      </c>
      <c r="H7410" s="337"/>
      <c r="J7410" s="82">
        <v>48</v>
      </c>
      <c r="K7410" s="319">
        <v>2</v>
      </c>
    </row>
    <row r="7411" spans="1:11" x14ac:dyDescent="0.3">
      <c r="A7411" s="341">
        <v>43215.6</v>
      </c>
      <c r="B7411" s="318">
        <v>36404.92</v>
      </c>
      <c r="C7411" s="355">
        <f t="shared" si="129"/>
        <v>0.29099999999743886</v>
      </c>
      <c r="D7411" s="420">
        <f t="shared" si="130"/>
        <v>0.14549999999871943</v>
      </c>
      <c r="H7411" s="337"/>
      <c r="J7411" s="82">
        <v>49</v>
      </c>
      <c r="K7411" s="320">
        <v>3</v>
      </c>
    </row>
    <row r="7412" spans="1:11" x14ac:dyDescent="0.3">
      <c r="A7412" s="341">
        <v>43215.64166666667</v>
      </c>
      <c r="B7412" s="318">
        <v>36405.218999999997</v>
      </c>
      <c r="C7412" s="355">
        <f t="shared" si="129"/>
        <v>0.29899999999906868</v>
      </c>
      <c r="D7412" s="420">
        <f t="shared" si="130"/>
        <v>0.14949999999953434</v>
      </c>
      <c r="H7412" s="337"/>
      <c r="J7412" s="82">
        <v>50</v>
      </c>
      <c r="K7412" s="321">
        <v>4</v>
      </c>
    </row>
    <row r="7413" spans="1:11" x14ac:dyDescent="0.3">
      <c r="A7413" s="341">
        <v>43215.683333333334</v>
      </c>
      <c r="B7413" s="318">
        <v>36405.510999999999</v>
      </c>
      <c r="C7413" s="355">
        <f t="shared" si="129"/>
        <v>0.29200000000128057</v>
      </c>
      <c r="D7413" s="420">
        <f t="shared" si="130"/>
        <v>0.14600000000064028</v>
      </c>
      <c r="H7413" s="337"/>
      <c r="J7413" s="82">
        <v>51</v>
      </c>
      <c r="K7413" s="391">
        <v>1</v>
      </c>
    </row>
    <row r="7414" spans="1:11" x14ac:dyDescent="0.3">
      <c r="A7414" s="341">
        <v>43215.724999999999</v>
      </c>
      <c r="B7414" s="318">
        <v>36405.800000000003</v>
      </c>
      <c r="C7414" s="355">
        <f t="shared" si="129"/>
        <v>0.28900000000430737</v>
      </c>
      <c r="D7414" s="420">
        <f t="shared" si="130"/>
        <v>0.14450000000215368</v>
      </c>
      <c r="H7414" s="337"/>
      <c r="J7414" s="82">
        <v>52</v>
      </c>
      <c r="K7414" s="319">
        <v>2</v>
      </c>
    </row>
    <row r="7415" spans="1:11" x14ac:dyDescent="0.3">
      <c r="A7415" s="341">
        <v>43215.76666666667</v>
      </c>
      <c r="B7415" s="318">
        <v>36406.097999999998</v>
      </c>
      <c r="C7415" s="355">
        <f t="shared" si="129"/>
        <v>0.29799999999522697</v>
      </c>
      <c r="D7415" s="420">
        <f t="shared" si="130"/>
        <v>0.14899999999761349</v>
      </c>
      <c r="H7415" s="337"/>
      <c r="J7415" s="82">
        <v>53</v>
      </c>
      <c r="K7415" s="320">
        <v>3</v>
      </c>
    </row>
    <row r="7416" spans="1:11" x14ac:dyDescent="0.3">
      <c r="A7416" s="341">
        <v>43215.808333333334</v>
      </c>
      <c r="B7416" s="318">
        <v>36406.387000000002</v>
      </c>
      <c r="C7416" s="355">
        <f t="shared" si="129"/>
        <v>0.28900000000430737</v>
      </c>
      <c r="D7416" s="420">
        <f t="shared" si="130"/>
        <v>0.14450000000215368</v>
      </c>
      <c r="H7416" s="337"/>
      <c r="J7416" s="82">
        <v>54</v>
      </c>
      <c r="K7416" s="321">
        <v>4</v>
      </c>
    </row>
    <row r="7417" spans="1:11" x14ac:dyDescent="0.3">
      <c r="A7417" s="341">
        <v>43215.85</v>
      </c>
      <c r="B7417" s="318">
        <v>36406.667999999998</v>
      </c>
      <c r="C7417" s="355">
        <f t="shared" si="129"/>
        <v>0.28099999999540159</v>
      </c>
      <c r="D7417" s="420">
        <f t="shared" si="130"/>
        <v>0.1404999999977008</v>
      </c>
      <c r="H7417" s="337"/>
      <c r="J7417" s="82">
        <v>55</v>
      </c>
      <c r="K7417" s="391">
        <v>1</v>
      </c>
    </row>
    <row r="7418" spans="1:11" x14ac:dyDescent="0.3">
      <c r="A7418" s="341">
        <v>43215.89166666667</v>
      </c>
      <c r="B7418" s="318">
        <v>36406.957999999999</v>
      </c>
      <c r="C7418" s="355">
        <f t="shared" si="129"/>
        <v>0.29000000000087311</v>
      </c>
      <c r="D7418" s="420">
        <f t="shared" si="130"/>
        <v>0.14500000000043656</v>
      </c>
      <c r="H7418" s="337"/>
      <c r="J7418" s="82">
        <v>56</v>
      </c>
      <c r="K7418" s="319">
        <v>2</v>
      </c>
    </row>
    <row r="7419" spans="1:11" x14ac:dyDescent="0.3">
      <c r="A7419" s="341">
        <v>43215.933333333334</v>
      </c>
      <c r="B7419" s="318">
        <v>36407.252999999997</v>
      </c>
      <c r="C7419" s="355">
        <f t="shared" si="129"/>
        <v>0.29499999999825377</v>
      </c>
      <c r="D7419" s="420">
        <f t="shared" si="130"/>
        <v>0.14749999999912689</v>
      </c>
      <c r="H7419" s="337"/>
      <c r="J7419" s="82">
        <v>57</v>
      </c>
      <c r="K7419" s="320">
        <v>3</v>
      </c>
    </row>
    <row r="7420" spans="1:11" x14ac:dyDescent="0.3">
      <c r="A7420" s="341">
        <v>43215.974999999999</v>
      </c>
      <c r="B7420" s="318">
        <v>36407.540999999997</v>
      </c>
      <c r="C7420" s="355">
        <f t="shared" si="129"/>
        <v>0.28800000000046566</v>
      </c>
      <c r="D7420" s="420">
        <f t="shared" si="130"/>
        <v>0.14400000000023283</v>
      </c>
      <c r="E7420" s="336">
        <f>SUM(C7397:C7420)*7.4805194805</f>
        <v>52.677818181636148</v>
      </c>
      <c r="F7420" s="324">
        <f>AVERAGE(D7397:D7420)</f>
        <v>0.14670833333320843</v>
      </c>
      <c r="G7420" s="324">
        <f>_xlfn.STDEV.S(D7397:D7420)</f>
        <v>3.0069364254655989E-3</v>
      </c>
      <c r="H7420" s="337"/>
      <c r="J7420" s="82">
        <v>58</v>
      </c>
      <c r="K7420" s="321">
        <v>4</v>
      </c>
    </row>
    <row r="7421" spans="1:11" x14ac:dyDescent="0.3">
      <c r="A7421" s="341">
        <v>43216.01666666667</v>
      </c>
      <c r="B7421" s="318">
        <v>36407.826999999997</v>
      </c>
      <c r="C7421" s="355">
        <f t="shared" si="129"/>
        <v>0.28600000000005821</v>
      </c>
      <c r="D7421" s="420">
        <f t="shared" si="130"/>
        <v>0.1430000000000291</v>
      </c>
      <c r="H7421" s="337"/>
      <c r="J7421" s="82">
        <v>59</v>
      </c>
      <c r="K7421" s="391">
        <v>1</v>
      </c>
    </row>
    <row r="7422" spans="1:11" x14ac:dyDescent="0.3">
      <c r="A7422" s="341">
        <v>43216.058333333334</v>
      </c>
      <c r="B7422" s="318">
        <v>36408.127</v>
      </c>
      <c r="C7422" s="355">
        <f t="shared" si="129"/>
        <v>0.30000000000291038</v>
      </c>
      <c r="D7422" s="420">
        <f t="shared" si="130"/>
        <v>0.15000000000145519</v>
      </c>
      <c r="H7422" s="337"/>
      <c r="J7422" s="82">
        <v>60</v>
      </c>
      <c r="K7422" s="319">
        <v>2</v>
      </c>
    </row>
    <row r="7423" spans="1:11" x14ac:dyDescent="0.3">
      <c r="A7423" s="341">
        <v>43216.1</v>
      </c>
      <c r="B7423" s="318">
        <v>36408.421000000002</v>
      </c>
      <c r="C7423" s="355">
        <f t="shared" si="129"/>
        <v>0.29400000000168802</v>
      </c>
      <c r="D7423" s="420">
        <f t="shared" si="130"/>
        <v>0.14700000000084401</v>
      </c>
      <c r="H7423" s="337"/>
      <c r="J7423" s="82">
        <v>61</v>
      </c>
      <c r="K7423" s="320">
        <v>3</v>
      </c>
    </row>
    <row r="7424" spans="1:11" x14ac:dyDescent="0.3">
      <c r="A7424" s="341">
        <v>43216.14166666667</v>
      </c>
      <c r="B7424" s="318">
        <v>36408.707000000002</v>
      </c>
      <c r="C7424" s="355">
        <f t="shared" si="129"/>
        <v>0.28600000000005821</v>
      </c>
      <c r="D7424" s="420">
        <f t="shared" si="130"/>
        <v>0.1430000000000291</v>
      </c>
      <c r="H7424" s="337"/>
      <c r="J7424" s="82">
        <v>62</v>
      </c>
      <c r="K7424" s="321">
        <v>4</v>
      </c>
    </row>
    <row r="7425" spans="1:11" x14ac:dyDescent="0.3">
      <c r="A7425" s="341">
        <v>43216.183333333334</v>
      </c>
      <c r="B7425" s="318">
        <v>36409.008999999998</v>
      </c>
      <c r="C7425" s="355">
        <f t="shared" si="129"/>
        <v>0.30199999999604188</v>
      </c>
      <c r="D7425" s="420">
        <f t="shared" si="130"/>
        <v>0.15099999999802094</v>
      </c>
      <c r="H7425" s="337"/>
      <c r="J7425" s="82">
        <v>63</v>
      </c>
      <c r="K7425" s="391">
        <v>1</v>
      </c>
    </row>
    <row r="7426" spans="1:11" x14ac:dyDescent="0.3">
      <c r="A7426" s="341">
        <v>43216.224999999999</v>
      </c>
      <c r="B7426" s="318">
        <v>36409.313000000002</v>
      </c>
      <c r="C7426" s="355">
        <f t="shared" si="129"/>
        <v>0.30400000000372529</v>
      </c>
      <c r="D7426" s="420">
        <f t="shared" si="130"/>
        <v>0.15200000000186265</v>
      </c>
      <c r="H7426" s="337"/>
      <c r="J7426" s="82">
        <v>64</v>
      </c>
      <c r="K7426" s="319">
        <v>2</v>
      </c>
    </row>
    <row r="7427" spans="1:11" x14ac:dyDescent="0.3">
      <c r="A7427" s="341">
        <v>43216.26666666667</v>
      </c>
      <c r="B7427" s="318">
        <v>36409.610999999997</v>
      </c>
      <c r="C7427" s="355">
        <f t="shared" si="129"/>
        <v>0.29799999999522697</v>
      </c>
      <c r="D7427" s="420">
        <f t="shared" si="130"/>
        <v>0.14899999999761349</v>
      </c>
      <c r="H7427" s="337"/>
      <c r="J7427" s="82">
        <v>65</v>
      </c>
      <c r="K7427" s="320">
        <v>3</v>
      </c>
    </row>
    <row r="7428" spans="1:11" x14ac:dyDescent="0.3">
      <c r="A7428" s="341">
        <v>43216.308333333334</v>
      </c>
      <c r="B7428" s="318">
        <v>36409.906000000003</v>
      </c>
      <c r="C7428" s="355">
        <f t="shared" si="129"/>
        <v>0.29500000000552973</v>
      </c>
      <c r="D7428" s="420">
        <f t="shared" si="130"/>
        <v>0.14750000000276486</v>
      </c>
      <c r="H7428" s="337"/>
      <c r="J7428" s="82">
        <v>66</v>
      </c>
      <c r="K7428" s="321">
        <v>4</v>
      </c>
    </row>
    <row r="7429" spans="1:11" x14ac:dyDescent="0.3">
      <c r="A7429" s="341">
        <v>43216.35</v>
      </c>
      <c r="B7429" s="318">
        <v>36410.209000000003</v>
      </c>
      <c r="C7429" s="355">
        <f t="shared" si="129"/>
        <v>0.30299999999988358</v>
      </c>
      <c r="D7429" s="420">
        <f t="shared" si="130"/>
        <v>0.15149999999994179</v>
      </c>
      <c r="H7429" s="337"/>
      <c r="J7429" s="82">
        <v>67</v>
      </c>
      <c r="K7429" s="391">
        <v>1</v>
      </c>
    </row>
    <row r="7430" spans="1:11" x14ac:dyDescent="0.3">
      <c r="A7430" s="341">
        <v>43216.39166666667</v>
      </c>
      <c r="B7430" s="318">
        <v>36410.506999999998</v>
      </c>
      <c r="C7430" s="355">
        <f t="shared" si="129"/>
        <v>0.29799999999522697</v>
      </c>
      <c r="D7430" s="420">
        <f t="shared" si="130"/>
        <v>0.14899999999761349</v>
      </c>
      <c r="H7430" s="337"/>
      <c r="J7430" s="82">
        <v>68</v>
      </c>
      <c r="K7430" s="319">
        <v>2</v>
      </c>
    </row>
    <row r="7431" spans="1:11" x14ac:dyDescent="0.3">
      <c r="A7431" s="341">
        <v>43216.433333333334</v>
      </c>
      <c r="B7431" s="318">
        <v>36410.794999999998</v>
      </c>
      <c r="C7431" s="355">
        <f t="shared" si="129"/>
        <v>0.28800000000046566</v>
      </c>
      <c r="D7431" s="420">
        <f t="shared" si="130"/>
        <v>0.14400000000023283</v>
      </c>
      <c r="H7431" s="337"/>
      <c r="J7431" s="82">
        <v>69</v>
      </c>
      <c r="K7431" s="320">
        <v>3</v>
      </c>
    </row>
    <row r="7432" spans="1:11" x14ac:dyDescent="0.3">
      <c r="A7432" s="341">
        <v>43216.474999999999</v>
      </c>
      <c r="B7432" s="318">
        <v>36411.091999999997</v>
      </c>
      <c r="C7432" s="355">
        <f t="shared" si="129"/>
        <v>0.29699999999866122</v>
      </c>
      <c r="D7432" s="420">
        <f t="shared" si="130"/>
        <v>0.14849999999933061</v>
      </c>
      <c r="H7432" s="337"/>
      <c r="J7432" s="82">
        <v>70</v>
      </c>
      <c r="K7432" s="321">
        <v>4</v>
      </c>
    </row>
    <row r="7433" spans="1:11" x14ac:dyDescent="0.3">
      <c r="A7433" s="341">
        <v>43216.51666666667</v>
      </c>
      <c r="B7433" s="318">
        <v>36411.389000000003</v>
      </c>
      <c r="C7433" s="355">
        <f t="shared" si="129"/>
        <v>0.29700000000593718</v>
      </c>
      <c r="D7433" s="420">
        <f t="shared" si="130"/>
        <v>0.14850000000296859</v>
      </c>
      <c r="H7433" s="337"/>
      <c r="J7433" s="82">
        <v>71</v>
      </c>
      <c r="K7433" s="391">
        <v>1</v>
      </c>
    </row>
    <row r="7434" spans="1:11" x14ac:dyDescent="0.3">
      <c r="A7434" s="341">
        <v>43216.558333333334</v>
      </c>
      <c r="B7434" s="318">
        <v>36411.678999999996</v>
      </c>
      <c r="C7434" s="355">
        <f t="shared" si="129"/>
        <v>0.28999999999359716</v>
      </c>
      <c r="D7434" s="420">
        <f t="shared" si="130"/>
        <v>0.14499999999679858</v>
      </c>
      <c r="H7434" s="337"/>
      <c r="J7434" s="82">
        <v>72</v>
      </c>
      <c r="K7434" s="319">
        <v>2</v>
      </c>
    </row>
    <row r="7435" spans="1:11" x14ac:dyDescent="0.3">
      <c r="A7435" s="341">
        <v>43216.6</v>
      </c>
      <c r="B7435" s="318">
        <v>36411.974999999999</v>
      </c>
      <c r="C7435" s="355">
        <f t="shared" si="129"/>
        <v>0.29600000000209548</v>
      </c>
      <c r="D7435" s="420">
        <f t="shared" si="130"/>
        <v>0.14800000000104774</v>
      </c>
      <c r="H7435" s="337"/>
      <c r="J7435" s="82">
        <v>73</v>
      </c>
      <c r="K7435" s="320">
        <v>3</v>
      </c>
    </row>
    <row r="7436" spans="1:11" x14ac:dyDescent="0.3">
      <c r="A7436" s="341">
        <v>43216.64166666667</v>
      </c>
      <c r="B7436" s="318">
        <v>36412.273999999998</v>
      </c>
      <c r="C7436" s="355">
        <f t="shared" si="129"/>
        <v>0.29899999999906868</v>
      </c>
      <c r="D7436" s="420">
        <f t="shared" si="130"/>
        <v>0.14949999999953434</v>
      </c>
      <c r="H7436" s="337"/>
      <c r="J7436" s="82">
        <v>74</v>
      </c>
      <c r="K7436" s="321">
        <v>4</v>
      </c>
    </row>
    <row r="7437" spans="1:11" x14ac:dyDescent="0.3">
      <c r="A7437" s="341">
        <v>43216.683333333334</v>
      </c>
      <c r="B7437" s="318">
        <v>36412.563000000002</v>
      </c>
      <c r="C7437" s="355">
        <f t="shared" si="129"/>
        <v>0.28900000000430737</v>
      </c>
      <c r="D7437" s="420">
        <f t="shared" si="130"/>
        <v>0.14450000000215368</v>
      </c>
      <c r="H7437" s="337"/>
      <c r="J7437" s="82">
        <v>75</v>
      </c>
      <c r="K7437" s="391">
        <v>1</v>
      </c>
    </row>
    <row r="7438" spans="1:11" x14ac:dyDescent="0.3">
      <c r="A7438" s="341">
        <v>43216.724999999999</v>
      </c>
      <c r="B7438" s="318">
        <v>36412.85</v>
      </c>
      <c r="C7438" s="355">
        <f t="shared" si="129"/>
        <v>0.28699999999662396</v>
      </c>
      <c r="D7438" s="420">
        <f t="shared" si="130"/>
        <v>0.14349999999831198</v>
      </c>
      <c r="H7438" s="337"/>
      <c r="J7438" s="82">
        <v>76</v>
      </c>
      <c r="K7438" s="319">
        <v>2</v>
      </c>
    </row>
    <row r="7439" spans="1:11" x14ac:dyDescent="0.3">
      <c r="A7439" s="341">
        <v>43216.76666666667</v>
      </c>
      <c r="B7439" s="318">
        <v>36413.146999999997</v>
      </c>
      <c r="C7439" s="355">
        <f t="shared" si="129"/>
        <v>0.29699999999866122</v>
      </c>
      <c r="D7439" s="420">
        <f t="shared" si="130"/>
        <v>0.14849999999933061</v>
      </c>
      <c r="H7439" s="337"/>
      <c r="J7439" s="82">
        <v>77</v>
      </c>
      <c r="K7439" s="320">
        <v>3</v>
      </c>
    </row>
    <row r="7440" spans="1:11" x14ac:dyDescent="0.3">
      <c r="A7440" s="341">
        <v>43216.808333333334</v>
      </c>
      <c r="B7440" s="318">
        <v>36413.436999999998</v>
      </c>
      <c r="C7440" s="355">
        <f t="shared" si="129"/>
        <v>0.29000000000087311</v>
      </c>
      <c r="D7440" s="420">
        <f t="shared" si="130"/>
        <v>0.14500000000043656</v>
      </c>
      <c r="H7440" s="337"/>
      <c r="J7440" s="82">
        <v>78</v>
      </c>
      <c r="K7440" s="321">
        <v>4</v>
      </c>
    </row>
    <row r="7441" spans="1:12" x14ac:dyDescent="0.3">
      <c r="A7441" s="341">
        <v>43216.85</v>
      </c>
      <c r="B7441" s="318">
        <v>36413.714</v>
      </c>
      <c r="C7441" s="355">
        <f t="shared" si="129"/>
        <v>0.27700000000186265</v>
      </c>
      <c r="D7441" s="420">
        <f t="shared" si="130"/>
        <v>0.13850000000093132</v>
      </c>
      <c r="H7441" s="337"/>
      <c r="J7441" s="82">
        <v>79</v>
      </c>
      <c r="K7441" s="391">
        <v>1</v>
      </c>
    </row>
    <row r="7442" spans="1:12" x14ac:dyDescent="0.3">
      <c r="A7442" s="341">
        <v>43216.89166666667</v>
      </c>
      <c r="B7442" s="318">
        <v>36414.004999999997</v>
      </c>
      <c r="C7442" s="355">
        <f t="shared" si="129"/>
        <v>0.29099999999743886</v>
      </c>
      <c r="D7442" s="420">
        <f t="shared" si="130"/>
        <v>0.14549999999871943</v>
      </c>
      <c r="H7442" s="337"/>
      <c r="J7442" s="82">
        <v>80</v>
      </c>
      <c r="K7442" s="319">
        <v>2</v>
      </c>
    </row>
    <row r="7443" spans="1:12" x14ac:dyDescent="0.3">
      <c r="A7443" s="341">
        <v>43216.933333333334</v>
      </c>
      <c r="B7443" s="318">
        <v>36414.296999999999</v>
      </c>
      <c r="C7443" s="355">
        <f t="shared" si="129"/>
        <v>0.29200000000128057</v>
      </c>
      <c r="D7443" s="420">
        <f t="shared" si="130"/>
        <v>0.14600000000064028</v>
      </c>
      <c r="H7443" s="337"/>
      <c r="J7443" s="82">
        <v>81</v>
      </c>
      <c r="K7443" s="320">
        <v>3</v>
      </c>
    </row>
    <row r="7444" spans="1:12" x14ac:dyDescent="0.3">
      <c r="A7444" s="341">
        <v>43216.974999999999</v>
      </c>
      <c r="B7444" s="318">
        <v>36414.582000000002</v>
      </c>
      <c r="C7444" s="355">
        <f t="shared" si="129"/>
        <v>0.28500000000349246</v>
      </c>
      <c r="D7444" s="420">
        <f t="shared" si="130"/>
        <v>0.14250000000174623</v>
      </c>
      <c r="E7444" s="336">
        <f>SUM(C7421:C7444)*7.4805194805</f>
        <v>52.670337662235767</v>
      </c>
      <c r="F7444" s="324">
        <f>AVERAGE(D7421:D7444)</f>
        <v>0.14668750000009823</v>
      </c>
      <c r="G7444" s="324">
        <f>_xlfn.STDEV.S(D7421:D7444)</f>
        <v>3.319286526152617E-3</v>
      </c>
      <c r="H7444" s="337"/>
      <c r="J7444" s="82">
        <v>82</v>
      </c>
      <c r="K7444" s="321">
        <v>4</v>
      </c>
    </row>
    <row r="7445" spans="1:12" x14ac:dyDescent="0.3">
      <c r="A7445" s="341">
        <v>43217.01666666667</v>
      </c>
      <c r="B7445" s="318">
        <v>36414.868000000002</v>
      </c>
      <c r="C7445" s="355">
        <f t="shared" si="129"/>
        <v>0.28600000000005821</v>
      </c>
      <c r="D7445" s="420">
        <f t="shared" si="130"/>
        <v>0.1430000000000291</v>
      </c>
      <c r="H7445" s="337"/>
      <c r="J7445" s="82">
        <v>83</v>
      </c>
      <c r="K7445" s="391">
        <v>1</v>
      </c>
    </row>
    <row r="7446" spans="1:12" x14ac:dyDescent="0.3">
      <c r="A7446" s="341">
        <v>43217.058333333334</v>
      </c>
      <c r="B7446" s="318">
        <v>36415.160000000003</v>
      </c>
      <c r="C7446" s="355">
        <f t="shared" si="129"/>
        <v>0.29200000000128057</v>
      </c>
      <c r="D7446" s="420">
        <f t="shared" si="130"/>
        <v>0.14600000000064028</v>
      </c>
      <c r="H7446" s="337"/>
      <c r="J7446" s="82">
        <v>84</v>
      </c>
      <c r="K7446" s="319">
        <v>2</v>
      </c>
    </row>
    <row r="7447" spans="1:12" x14ac:dyDescent="0.3">
      <c r="A7447" s="341">
        <v>43217.1</v>
      </c>
      <c r="B7447" s="318">
        <v>36415.453000000001</v>
      </c>
      <c r="C7447" s="355">
        <f t="shared" si="129"/>
        <v>0.29299999999784632</v>
      </c>
      <c r="D7447" s="420">
        <f t="shared" si="130"/>
        <v>0.14649999999892316</v>
      </c>
      <c r="H7447" s="337"/>
      <c r="J7447" s="82">
        <v>85</v>
      </c>
      <c r="K7447" s="320">
        <v>3</v>
      </c>
    </row>
    <row r="7448" spans="1:12" x14ac:dyDescent="0.3">
      <c r="A7448" s="341">
        <v>43217.14166666667</v>
      </c>
      <c r="B7448" s="318">
        <v>36415.739000000001</v>
      </c>
      <c r="C7448" s="355">
        <f t="shared" si="129"/>
        <v>0.28600000000005821</v>
      </c>
      <c r="D7448" s="420">
        <f t="shared" si="130"/>
        <v>0.1430000000000291</v>
      </c>
      <c r="H7448" s="337"/>
      <c r="J7448" s="82">
        <v>86</v>
      </c>
      <c r="K7448" s="321">
        <v>4</v>
      </c>
    </row>
    <row r="7449" spans="1:12" x14ac:dyDescent="0.3">
      <c r="A7449" s="341">
        <v>43217.183333333334</v>
      </c>
      <c r="B7449" s="318">
        <v>36416.04</v>
      </c>
      <c r="C7449" s="355">
        <f t="shared" si="129"/>
        <v>0.30099999999947613</v>
      </c>
      <c r="D7449" s="420">
        <f t="shared" si="130"/>
        <v>0.15049999999973807</v>
      </c>
      <c r="H7449" s="337"/>
      <c r="J7449" s="82">
        <v>87</v>
      </c>
      <c r="K7449" s="391">
        <v>1</v>
      </c>
    </row>
    <row r="7450" spans="1:12" x14ac:dyDescent="0.3">
      <c r="A7450" s="341">
        <v>43217.224999999999</v>
      </c>
      <c r="B7450" s="318">
        <v>36416.343999999997</v>
      </c>
      <c r="C7450" s="355">
        <f t="shared" si="129"/>
        <v>0.30399999999644933</v>
      </c>
      <c r="D7450" s="420">
        <f t="shared" si="130"/>
        <v>0.15199999999822467</v>
      </c>
      <c r="H7450" s="337"/>
      <c r="J7450" s="82">
        <v>88</v>
      </c>
      <c r="K7450" s="319">
        <v>2</v>
      </c>
    </row>
    <row r="7451" spans="1:12" x14ac:dyDescent="0.3">
      <c r="A7451" s="341">
        <v>43217.26666666667</v>
      </c>
      <c r="B7451" s="318">
        <v>36416.642</v>
      </c>
      <c r="C7451" s="355">
        <f t="shared" si="129"/>
        <v>0.29800000000250293</v>
      </c>
      <c r="D7451" s="420">
        <f t="shared" si="130"/>
        <v>0.14900000000125146</v>
      </c>
      <c r="H7451" s="337"/>
      <c r="J7451" s="82">
        <v>89</v>
      </c>
      <c r="K7451" s="320">
        <v>3</v>
      </c>
    </row>
    <row r="7452" spans="1:12" x14ac:dyDescent="0.3">
      <c r="A7452" s="341">
        <v>43217.308333333334</v>
      </c>
      <c r="B7452" s="318">
        <v>36416.94</v>
      </c>
      <c r="C7452" s="355">
        <f t="shared" si="129"/>
        <v>0.29800000000250293</v>
      </c>
      <c r="D7452" s="420">
        <f t="shared" si="130"/>
        <v>0.14900000000125146</v>
      </c>
      <c r="H7452" s="337"/>
      <c r="J7452" s="82">
        <v>90</v>
      </c>
      <c r="K7452" s="321">
        <v>4</v>
      </c>
    </row>
    <row r="7453" spans="1:12" x14ac:dyDescent="0.3">
      <c r="A7453" s="341">
        <v>43217.35</v>
      </c>
      <c r="B7453" s="318">
        <v>36417.241999999998</v>
      </c>
      <c r="C7453" s="355">
        <f t="shared" si="129"/>
        <v>0.30199999999604188</v>
      </c>
      <c r="D7453" s="420">
        <f t="shared" si="130"/>
        <v>0.15099999999802094</v>
      </c>
      <c r="H7453" s="337"/>
      <c r="J7453" s="82">
        <v>91</v>
      </c>
      <c r="K7453" s="391">
        <v>1</v>
      </c>
    </row>
    <row r="7454" spans="1:12" x14ac:dyDescent="0.3">
      <c r="A7454" s="341">
        <v>43217.381249999999</v>
      </c>
      <c r="B7454" s="318">
        <v>36417.538999999997</v>
      </c>
      <c r="C7454" s="355">
        <f t="shared" si="129"/>
        <v>0.29699999999866122</v>
      </c>
      <c r="D7454" s="420">
        <f t="shared" si="130"/>
        <v>0.14849999999933061</v>
      </c>
      <c r="H7454" s="337"/>
      <c r="J7454" s="82">
        <v>92</v>
      </c>
      <c r="K7454" s="319">
        <v>2</v>
      </c>
    </row>
    <row r="7455" spans="1:12" x14ac:dyDescent="0.3">
      <c r="A7455" s="341">
        <v>43217.386111111111</v>
      </c>
      <c r="B7455" s="318">
        <v>36417.538999999997</v>
      </c>
      <c r="C7455" s="355">
        <f t="shared" si="129"/>
        <v>0</v>
      </c>
      <c r="D7455" s="420"/>
      <c r="H7455" s="337"/>
      <c r="J7455" s="82">
        <v>1</v>
      </c>
      <c r="L7455" s="54" t="s">
        <v>313</v>
      </c>
    </row>
    <row r="7456" spans="1:12" x14ac:dyDescent="0.3">
      <c r="A7456" s="341">
        <v>43217.427777777775</v>
      </c>
      <c r="B7456" s="318">
        <v>36417.828999999998</v>
      </c>
      <c r="C7456" s="355">
        <f t="shared" si="129"/>
        <v>0.29000000000087311</v>
      </c>
      <c r="D7456" s="420">
        <f t="shared" si="130"/>
        <v>0.14500000000043656</v>
      </c>
      <c r="H7456" s="337"/>
      <c r="J7456" s="82">
        <v>2</v>
      </c>
      <c r="K7456" s="320">
        <v>3</v>
      </c>
    </row>
    <row r="7457" spans="1:11" x14ac:dyDescent="0.3">
      <c r="A7457" s="341">
        <v>43217.469444444447</v>
      </c>
      <c r="B7457" s="318">
        <v>36418.131000000001</v>
      </c>
      <c r="C7457" s="355">
        <f t="shared" si="129"/>
        <v>0.30200000000331784</v>
      </c>
      <c r="D7457" s="420">
        <f t="shared" si="130"/>
        <v>0.15100000000165892</v>
      </c>
      <c r="H7457" s="337"/>
      <c r="J7457" s="82">
        <v>3</v>
      </c>
      <c r="K7457" s="321">
        <v>4</v>
      </c>
    </row>
    <row r="7458" spans="1:11" x14ac:dyDescent="0.3">
      <c r="A7458" s="341">
        <v>43217.511111111111</v>
      </c>
      <c r="B7458" s="318">
        <v>36418.427000000003</v>
      </c>
      <c r="C7458" s="355">
        <f t="shared" si="129"/>
        <v>0.29600000000209548</v>
      </c>
      <c r="D7458" s="420">
        <f t="shared" si="130"/>
        <v>0.14800000000104774</v>
      </c>
      <c r="H7458" s="337"/>
      <c r="J7458" s="82">
        <v>4</v>
      </c>
      <c r="K7458" s="391">
        <v>1</v>
      </c>
    </row>
    <row r="7459" spans="1:11" x14ac:dyDescent="0.3">
      <c r="A7459" s="341">
        <v>43217.552777777775</v>
      </c>
      <c r="B7459" s="318">
        <v>36418.713000000003</v>
      </c>
      <c r="C7459" s="355">
        <f t="shared" si="129"/>
        <v>0.28600000000005821</v>
      </c>
      <c r="D7459" s="420">
        <f t="shared" si="130"/>
        <v>0.1430000000000291</v>
      </c>
      <c r="H7459" s="337"/>
      <c r="J7459" s="82">
        <v>5</v>
      </c>
      <c r="K7459" s="319">
        <v>2</v>
      </c>
    </row>
    <row r="7460" spans="1:11" x14ac:dyDescent="0.3">
      <c r="A7460" s="341">
        <v>43217.594444444447</v>
      </c>
      <c r="B7460" s="318">
        <v>36419.008999999998</v>
      </c>
      <c r="C7460" s="355">
        <f t="shared" si="129"/>
        <v>0.29599999999481952</v>
      </c>
      <c r="D7460" s="420">
        <f t="shared" si="130"/>
        <v>0.14799999999740976</v>
      </c>
      <c r="H7460" s="337"/>
      <c r="J7460" s="82">
        <v>6</v>
      </c>
      <c r="K7460" s="320">
        <v>3</v>
      </c>
    </row>
    <row r="7461" spans="1:11" x14ac:dyDescent="0.3">
      <c r="A7461" s="341">
        <v>43217.636111111111</v>
      </c>
      <c r="B7461" s="318">
        <v>36419.303999999996</v>
      </c>
      <c r="C7461" s="355">
        <f t="shared" si="129"/>
        <v>0.29499999999825377</v>
      </c>
      <c r="D7461" s="420">
        <f t="shared" si="130"/>
        <v>0.14749999999912689</v>
      </c>
      <c r="H7461" s="337"/>
      <c r="J7461" s="82">
        <v>7</v>
      </c>
      <c r="K7461" s="321">
        <v>4</v>
      </c>
    </row>
    <row r="7462" spans="1:11" x14ac:dyDescent="0.3">
      <c r="A7462" s="341">
        <v>43217.677777777775</v>
      </c>
      <c r="B7462" s="318">
        <v>36419.597999999998</v>
      </c>
      <c r="C7462" s="355">
        <f t="shared" si="129"/>
        <v>0.29400000000168802</v>
      </c>
      <c r="D7462" s="420">
        <f t="shared" si="130"/>
        <v>0.14700000000084401</v>
      </c>
      <c r="H7462" s="337"/>
      <c r="J7462" s="82">
        <v>8</v>
      </c>
      <c r="K7462" s="391">
        <v>1</v>
      </c>
    </row>
    <row r="7463" spans="1:11" x14ac:dyDescent="0.3">
      <c r="A7463" s="341">
        <v>43217.719444444447</v>
      </c>
      <c r="B7463" s="318">
        <v>36419.883000000002</v>
      </c>
      <c r="C7463" s="355">
        <f t="shared" si="129"/>
        <v>0.28500000000349246</v>
      </c>
      <c r="D7463" s="420">
        <f t="shared" si="130"/>
        <v>0.14250000000174623</v>
      </c>
      <c r="H7463" s="337"/>
      <c r="J7463" s="82">
        <v>9</v>
      </c>
      <c r="K7463" s="319">
        <v>2</v>
      </c>
    </row>
    <row r="7464" spans="1:11" x14ac:dyDescent="0.3">
      <c r="A7464" s="341">
        <v>43217.761110706022</v>
      </c>
      <c r="B7464" s="318">
        <v>36420.178</v>
      </c>
      <c r="C7464" s="355">
        <f t="shared" si="129"/>
        <v>0.29499999999825377</v>
      </c>
      <c r="D7464" s="420">
        <f t="shared" si="130"/>
        <v>0.14749999999912689</v>
      </c>
      <c r="H7464" s="337"/>
      <c r="J7464" s="82">
        <v>10</v>
      </c>
      <c r="K7464" s="320">
        <v>3</v>
      </c>
    </row>
    <row r="7465" spans="1:11" x14ac:dyDescent="0.3">
      <c r="A7465" s="341">
        <v>43217.802777314813</v>
      </c>
      <c r="B7465" s="318">
        <v>36420.463000000003</v>
      </c>
      <c r="C7465" s="355">
        <f t="shared" si="129"/>
        <v>0.28500000000349246</v>
      </c>
      <c r="D7465" s="420">
        <f t="shared" si="130"/>
        <v>0.14250000000174623</v>
      </c>
      <c r="H7465" s="337"/>
      <c r="J7465" s="82">
        <v>11</v>
      </c>
      <c r="K7465" s="321">
        <v>4</v>
      </c>
    </row>
    <row r="7466" spans="1:11" x14ac:dyDescent="0.3">
      <c r="A7466" s="341">
        <v>43217.844443923612</v>
      </c>
      <c r="B7466" s="318">
        <v>36420.743000000002</v>
      </c>
      <c r="C7466" s="355">
        <f t="shared" si="129"/>
        <v>0.27999999999883585</v>
      </c>
      <c r="D7466" s="420">
        <f t="shared" si="130"/>
        <v>0.13999999999941792</v>
      </c>
      <c r="H7466" s="337"/>
      <c r="J7466" s="82">
        <v>12</v>
      </c>
      <c r="K7466" s="391">
        <v>1</v>
      </c>
    </row>
    <row r="7467" spans="1:11" x14ac:dyDescent="0.3">
      <c r="A7467" s="341">
        <v>43217.88611053241</v>
      </c>
      <c r="B7467" s="318">
        <v>36421.038999999997</v>
      </c>
      <c r="C7467" s="355">
        <f t="shared" si="129"/>
        <v>0.29599999999481952</v>
      </c>
      <c r="D7467" s="420">
        <f t="shared" si="130"/>
        <v>0.14799999999740976</v>
      </c>
      <c r="H7467" s="337"/>
      <c r="J7467" s="82">
        <v>13</v>
      </c>
      <c r="K7467" s="319">
        <v>2</v>
      </c>
    </row>
    <row r="7468" spans="1:11" x14ac:dyDescent="0.3">
      <c r="A7468" s="341">
        <v>43217.927777141202</v>
      </c>
      <c r="B7468" s="318">
        <v>36421.332000000002</v>
      </c>
      <c r="C7468" s="355">
        <f t="shared" si="129"/>
        <v>0.29300000000512227</v>
      </c>
      <c r="D7468" s="420">
        <f t="shared" si="130"/>
        <v>0.14650000000256114</v>
      </c>
      <c r="H7468" s="337"/>
      <c r="J7468" s="82">
        <v>14</v>
      </c>
      <c r="K7468" s="320">
        <v>3</v>
      </c>
    </row>
    <row r="7469" spans="1:11" x14ac:dyDescent="0.3">
      <c r="A7469" s="341">
        <v>43217.96944375</v>
      </c>
      <c r="B7469" s="318">
        <v>36421.620000000003</v>
      </c>
      <c r="C7469" s="355">
        <f t="shared" si="129"/>
        <v>0.28800000000046566</v>
      </c>
      <c r="D7469" s="420">
        <f t="shared" si="130"/>
        <v>0.14400000000023283</v>
      </c>
      <c r="E7469" s="336">
        <f>SUM(C7445:C7469)*7.4805194805</f>
        <v>52.647896103762484</v>
      </c>
      <c r="F7469" s="324">
        <f>AVERAGE(D7445:D7469)</f>
        <v>0.14662500000000969</v>
      </c>
      <c r="G7469" s="324">
        <f>_xlfn.STDEV.S(D7445:D7469)</f>
        <v>3.1734290872132026E-3</v>
      </c>
      <c r="H7469" s="337"/>
      <c r="J7469" s="82">
        <v>15</v>
      </c>
      <c r="K7469" s="321">
        <v>4</v>
      </c>
    </row>
    <row r="7470" spans="1:11" x14ac:dyDescent="0.3">
      <c r="A7470" s="341">
        <v>43218.011110358799</v>
      </c>
      <c r="B7470" s="318">
        <v>36421.894999999997</v>
      </c>
      <c r="C7470" s="355">
        <f t="shared" si="129"/>
        <v>0.27499999999417923</v>
      </c>
      <c r="D7470" s="420">
        <f t="shared" si="130"/>
        <v>0.13749999999708962</v>
      </c>
      <c r="H7470" s="337"/>
      <c r="J7470" s="82">
        <v>16</v>
      </c>
      <c r="K7470" s="391">
        <v>1</v>
      </c>
    </row>
    <row r="7471" spans="1:11" x14ac:dyDescent="0.3">
      <c r="A7471" s="341">
        <v>43218.05277696759</v>
      </c>
      <c r="B7471" s="318">
        <v>36422.197999999997</v>
      </c>
      <c r="C7471" s="355">
        <f t="shared" si="129"/>
        <v>0.30299999999988358</v>
      </c>
      <c r="D7471" s="420">
        <f t="shared" si="130"/>
        <v>0.15149999999994179</v>
      </c>
      <c r="H7471" s="337"/>
      <c r="J7471" s="82">
        <v>17</v>
      </c>
      <c r="K7471" s="319">
        <v>2</v>
      </c>
    </row>
    <row r="7472" spans="1:11" x14ac:dyDescent="0.3">
      <c r="A7472" s="341">
        <v>43218.094443576389</v>
      </c>
      <c r="B7472" s="318">
        <v>36422.491999999998</v>
      </c>
      <c r="C7472" s="355">
        <f t="shared" si="129"/>
        <v>0.29400000000168802</v>
      </c>
      <c r="D7472" s="420">
        <f t="shared" si="130"/>
        <v>0.14700000000084401</v>
      </c>
      <c r="H7472" s="337"/>
      <c r="J7472" s="82">
        <v>18</v>
      </c>
      <c r="K7472" s="320">
        <v>3</v>
      </c>
    </row>
    <row r="7473" spans="1:11" x14ac:dyDescent="0.3">
      <c r="A7473" s="341">
        <v>43218.136110185187</v>
      </c>
      <c r="B7473" s="318">
        <v>36422.781000000003</v>
      </c>
      <c r="C7473" s="355">
        <f t="shared" si="129"/>
        <v>0.28900000000430737</v>
      </c>
      <c r="D7473" s="420">
        <f t="shared" si="130"/>
        <v>0.14450000000215368</v>
      </c>
      <c r="H7473" s="337"/>
      <c r="J7473" s="82">
        <v>19</v>
      </c>
      <c r="K7473" s="321">
        <v>4</v>
      </c>
    </row>
    <row r="7474" spans="1:11" x14ac:dyDescent="0.3">
      <c r="A7474" s="341">
        <v>43218.177776793978</v>
      </c>
      <c r="B7474" s="318">
        <v>36423.087</v>
      </c>
      <c r="C7474" s="355">
        <f t="shared" si="129"/>
        <v>0.30599999999685679</v>
      </c>
      <c r="D7474" s="420">
        <f t="shared" si="130"/>
        <v>0.15299999999842839</v>
      </c>
      <c r="H7474" s="337"/>
      <c r="J7474" s="82">
        <v>20</v>
      </c>
      <c r="K7474" s="391">
        <v>1</v>
      </c>
    </row>
    <row r="7475" spans="1:11" x14ac:dyDescent="0.3">
      <c r="A7475" s="341">
        <v>43218.219443402777</v>
      </c>
      <c r="B7475" s="318">
        <v>36423.387999999999</v>
      </c>
      <c r="C7475" s="355">
        <f t="shared" si="129"/>
        <v>0.30099999999947613</v>
      </c>
      <c r="D7475" s="420">
        <f t="shared" si="130"/>
        <v>0.15049999999973807</v>
      </c>
      <c r="H7475" s="337"/>
      <c r="J7475" s="82">
        <v>21</v>
      </c>
      <c r="K7475" s="319">
        <v>2</v>
      </c>
    </row>
    <row r="7476" spans="1:11" x14ac:dyDescent="0.3">
      <c r="A7476" s="341">
        <v>43218.261110011576</v>
      </c>
      <c r="B7476" s="318">
        <v>36423.680999999997</v>
      </c>
      <c r="C7476" s="355">
        <f t="shared" si="129"/>
        <v>0.29299999999784632</v>
      </c>
      <c r="D7476" s="420">
        <f t="shared" si="130"/>
        <v>0.14649999999892316</v>
      </c>
      <c r="H7476" s="337"/>
      <c r="J7476" s="82">
        <v>22</v>
      </c>
      <c r="K7476" s="320">
        <v>3</v>
      </c>
    </row>
    <row r="7477" spans="1:11" x14ac:dyDescent="0.3">
      <c r="A7477" s="341">
        <v>43218.302776620367</v>
      </c>
      <c r="B7477" s="318">
        <v>36423.987999999998</v>
      </c>
      <c r="C7477" s="355">
        <f t="shared" si="129"/>
        <v>0.30700000000069849</v>
      </c>
      <c r="D7477" s="420">
        <f t="shared" si="130"/>
        <v>0.15350000000034925</v>
      </c>
      <c r="H7477" s="337"/>
      <c r="J7477" s="82">
        <v>23</v>
      </c>
      <c r="K7477" s="321">
        <v>4</v>
      </c>
    </row>
    <row r="7478" spans="1:11" x14ac:dyDescent="0.3">
      <c r="A7478" s="341">
        <v>43218.344443229165</v>
      </c>
      <c r="B7478" s="318">
        <v>36424.292000000001</v>
      </c>
      <c r="C7478" s="355">
        <f t="shared" si="129"/>
        <v>0.30400000000372529</v>
      </c>
      <c r="D7478" s="420">
        <f t="shared" si="130"/>
        <v>0.15200000000186265</v>
      </c>
      <c r="H7478" s="337"/>
      <c r="J7478" s="82">
        <v>24</v>
      </c>
      <c r="K7478" s="391">
        <v>1</v>
      </c>
    </row>
    <row r="7479" spans="1:11" x14ac:dyDescent="0.3">
      <c r="A7479" s="341">
        <v>43218.386109837964</v>
      </c>
      <c r="B7479" s="318">
        <v>36424.589</v>
      </c>
      <c r="C7479" s="355">
        <f t="shared" si="129"/>
        <v>0.29699999999866122</v>
      </c>
      <c r="D7479" s="420">
        <f t="shared" si="130"/>
        <v>0.14849999999933061</v>
      </c>
      <c r="H7479" s="337"/>
      <c r="J7479" s="82">
        <v>25</v>
      </c>
      <c r="K7479" s="319">
        <v>2</v>
      </c>
    </row>
    <row r="7480" spans="1:11" x14ac:dyDescent="0.3">
      <c r="A7480" s="341">
        <v>43218.427776446762</v>
      </c>
      <c r="B7480" s="318">
        <v>36424.879000000001</v>
      </c>
      <c r="C7480" s="355">
        <f t="shared" si="129"/>
        <v>0.29000000000087311</v>
      </c>
      <c r="D7480" s="420">
        <f t="shared" si="130"/>
        <v>0.14500000000043656</v>
      </c>
      <c r="H7480" s="337"/>
      <c r="J7480" s="82">
        <v>26</v>
      </c>
      <c r="K7480" s="320">
        <v>3</v>
      </c>
    </row>
    <row r="7481" spans="1:11" x14ac:dyDescent="0.3">
      <c r="A7481" s="341">
        <v>43218.469443055554</v>
      </c>
      <c r="B7481" s="318">
        <v>36425.178</v>
      </c>
      <c r="C7481" s="355">
        <f t="shared" si="129"/>
        <v>0.29899999999906868</v>
      </c>
      <c r="D7481" s="420">
        <f t="shared" si="130"/>
        <v>0.14949999999953434</v>
      </c>
      <c r="H7481" s="337"/>
      <c r="J7481" s="82">
        <v>27</v>
      </c>
      <c r="K7481" s="321">
        <v>4</v>
      </c>
    </row>
    <row r="7482" spans="1:11" x14ac:dyDescent="0.3">
      <c r="A7482" s="341">
        <v>43218.511109664352</v>
      </c>
      <c r="B7482" s="318">
        <v>36425.472999999998</v>
      </c>
      <c r="C7482" s="355">
        <f t="shared" si="129"/>
        <v>0.29499999999825377</v>
      </c>
      <c r="D7482" s="420">
        <f t="shared" si="130"/>
        <v>0.14749999999912689</v>
      </c>
      <c r="H7482" s="337"/>
      <c r="J7482" s="82">
        <v>28</v>
      </c>
      <c r="K7482" s="391">
        <v>1</v>
      </c>
    </row>
    <row r="7483" spans="1:11" x14ac:dyDescent="0.3">
      <c r="A7483" s="341">
        <v>43218.552776273151</v>
      </c>
      <c r="B7483" s="318">
        <v>36425.764999999999</v>
      </c>
      <c r="C7483" s="355">
        <f t="shared" si="129"/>
        <v>0.29200000000128057</v>
      </c>
      <c r="D7483" s="420">
        <f t="shared" si="130"/>
        <v>0.14600000000064028</v>
      </c>
      <c r="H7483" s="337"/>
      <c r="J7483" s="82">
        <v>29</v>
      </c>
      <c r="K7483" s="319">
        <v>2</v>
      </c>
    </row>
    <row r="7484" spans="1:11" x14ac:dyDescent="0.3">
      <c r="A7484" s="341">
        <v>43218.594442881942</v>
      </c>
      <c r="B7484" s="318">
        <v>36426.067000000003</v>
      </c>
      <c r="C7484" s="355">
        <f t="shared" si="129"/>
        <v>0.30200000000331784</v>
      </c>
      <c r="D7484" s="420">
        <f t="shared" si="130"/>
        <v>0.15100000000165892</v>
      </c>
      <c r="H7484" s="337"/>
      <c r="J7484" s="82">
        <v>30</v>
      </c>
      <c r="K7484" s="320">
        <v>3</v>
      </c>
    </row>
    <row r="7485" spans="1:11" x14ac:dyDescent="0.3">
      <c r="A7485" s="341">
        <v>43218.636109490741</v>
      </c>
      <c r="B7485" s="318">
        <v>36426.362000000001</v>
      </c>
      <c r="C7485" s="355">
        <f t="shared" si="129"/>
        <v>0.29499999999825377</v>
      </c>
      <c r="D7485" s="420">
        <f t="shared" si="130"/>
        <v>0.14749999999912689</v>
      </c>
      <c r="H7485" s="337"/>
      <c r="J7485" s="82">
        <v>31</v>
      </c>
      <c r="K7485" s="321">
        <v>4</v>
      </c>
    </row>
    <row r="7486" spans="1:11" x14ac:dyDescent="0.3">
      <c r="A7486" s="341">
        <v>43218.677776099539</v>
      </c>
      <c r="B7486" s="318">
        <v>36426.65</v>
      </c>
      <c r="C7486" s="355">
        <f t="shared" si="129"/>
        <v>0.28800000000046566</v>
      </c>
      <c r="D7486" s="420">
        <f t="shared" si="130"/>
        <v>0.14400000000023283</v>
      </c>
      <c r="H7486" s="337"/>
      <c r="J7486" s="82">
        <v>32</v>
      </c>
      <c r="K7486" s="391">
        <v>1</v>
      </c>
    </row>
    <row r="7487" spans="1:11" x14ac:dyDescent="0.3">
      <c r="A7487" s="341">
        <v>43218.71944270833</v>
      </c>
      <c r="B7487" s="318">
        <v>36426.942000000003</v>
      </c>
      <c r="C7487" s="355">
        <f t="shared" si="129"/>
        <v>0.29200000000128057</v>
      </c>
      <c r="D7487" s="420">
        <f t="shared" si="130"/>
        <v>0.14600000000064028</v>
      </c>
      <c r="H7487" s="337"/>
      <c r="J7487" s="82">
        <v>33</v>
      </c>
      <c r="K7487" s="319">
        <v>2</v>
      </c>
    </row>
    <row r="7488" spans="1:11" x14ac:dyDescent="0.3">
      <c r="A7488" s="341">
        <v>43218.761109317129</v>
      </c>
      <c r="B7488" s="318">
        <v>36427.245000000003</v>
      </c>
      <c r="C7488" s="355">
        <f t="shared" si="129"/>
        <v>0.30299999999988358</v>
      </c>
      <c r="D7488" s="420">
        <f t="shared" si="130"/>
        <v>0.15149999999994179</v>
      </c>
      <c r="H7488" s="337"/>
      <c r="J7488" s="82">
        <v>34</v>
      </c>
      <c r="K7488" s="320">
        <v>3</v>
      </c>
    </row>
    <row r="7489" spans="1:11" x14ac:dyDescent="0.3">
      <c r="A7489" s="341">
        <v>43218.802775925928</v>
      </c>
      <c r="B7489" s="318">
        <v>36427.536</v>
      </c>
      <c r="C7489" s="355">
        <f t="shared" si="129"/>
        <v>0.29099999999743886</v>
      </c>
      <c r="D7489" s="420">
        <f t="shared" si="130"/>
        <v>0.14549999999871943</v>
      </c>
      <c r="H7489" s="337"/>
      <c r="J7489" s="82">
        <v>35</v>
      </c>
      <c r="K7489" s="321">
        <v>4</v>
      </c>
    </row>
    <row r="7490" spans="1:11" x14ac:dyDescent="0.3">
      <c r="A7490" s="341">
        <v>43218.844442534719</v>
      </c>
      <c r="B7490" s="318">
        <v>36427.82</v>
      </c>
      <c r="C7490" s="355">
        <f t="shared" si="129"/>
        <v>0.28399999999965075</v>
      </c>
      <c r="D7490" s="420">
        <f t="shared" si="130"/>
        <v>0.14199999999982538</v>
      </c>
      <c r="H7490" s="337"/>
      <c r="J7490" s="82">
        <v>36</v>
      </c>
      <c r="K7490" s="391">
        <v>1</v>
      </c>
    </row>
    <row r="7491" spans="1:11" x14ac:dyDescent="0.3">
      <c r="A7491" s="341">
        <v>43218.886109143517</v>
      </c>
      <c r="B7491" s="318">
        <v>36428.118000000002</v>
      </c>
      <c r="C7491" s="355">
        <f t="shared" si="129"/>
        <v>0.29800000000250293</v>
      </c>
      <c r="D7491" s="420">
        <f t="shared" si="130"/>
        <v>0.14900000000125146</v>
      </c>
      <c r="H7491" s="337"/>
      <c r="J7491" s="82">
        <v>37</v>
      </c>
      <c r="K7491" s="319">
        <v>2</v>
      </c>
    </row>
    <row r="7492" spans="1:11" x14ac:dyDescent="0.3">
      <c r="A7492" s="341">
        <v>43218.927775752316</v>
      </c>
      <c r="B7492" s="318">
        <v>36428.409</v>
      </c>
      <c r="C7492" s="355">
        <f t="shared" si="129"/>
        <v>0.29099999999743886</v>
      </c>
      <c r="D7492" s="420">
        <f t="shared" si="130"/>
        <v>0.14549999999871943</v>
      </c>
      <c r="H7492" s="337"/>
      <c r="J7492" s="82">
        <v>38</v>
      </c>
      <c r="K7492" s="320">
        <v>3</v>
      </c>
    </row>
    <row r="7493" spans="1:11" x14ac:dyDescent="0.3">
      <c r="A7493" s="341">
        <v>43218.969442361114</v>
      </c>
      <c r="B7493" s="318">
        <v>36428.690999999999</v>
      </c>
      <c r="C7493" s="355">
        <f t="shared" si="129"/>
        <v>0.2819999999992433</v>
      </c>
      <c r="D7493" s="420">
        <f t="shared" si="130"/>
        <v>0.14099999999962165</v>
      </c>
      <c r="E7493" s="336">
        <f>SUM(C7470:C7493)*7.4805194805</f>
        <v>52.894753246587634</v>
      </c>
      <c r="F7493" s="324">
        <f>AVERAGE(D7470:D7493)</f>
        <v>0.14731249999992238</v>
      </c>
      <c r="G7493" s="324">
        <f>_xlfn.STDEV.S(D7470:D7493)</f>
        <v>3.955767666214991E-3</v>
      </c>
      <c r="H7493" s="337"/>
      <c r="J7493" s="82">
        <v>39</v>
      </c>
      <c r="K7493" s="321">
        <v>4</v>
      </c>
    </row>
    <row r="7494" spans="1:11" x14ac:dyDescent="0.3">
      <c r="A7494" s="341">
        <v>43219.011108969906</v>
      </c>
      <c r="B7494" s="318">
        <v>36428.985999999997</v>
      </c>
      <c r="C7494" s="355">
        <f t="shared" si="129"/>
        <v>0.29499999999825377</v>
      </c>
      <c r="D7494" s="420">
        <f t="shared" si="130"/>
        <v>0.14749999999912689</v>
      </c>
      <c r="H7494" s="337"/>
      <c r="J7494" s="82">
        <v>40</v>
      </c>
      <c r="K7494" s="391">
        <v>1</v>
      </c>
    </row>
    <row r="7495" spans="1:11" x14ac:dyDescent="0.3">
      <c r="A7495" s="341">
        <v>43219.052775578704</v>
      </c>
      <c r="B7495" s="318">
        <v>36429.286999999997</v>
      </c>
      <c r="C7495" s="355">
        <f t="shared" si="129"/>
        <v>0.30099999999947613</v>
      </c>
      <c r="D7495" s="420">
        <f t="shared" si="130"/>
        <v>0.15049999999973807</v>
      </c>
      <c r="H7495" s="337"/>
      <c r="J7495" s="82">
        <v>41</v>
      </c>
      <c r="K7495" s="319">
        <v>2</v>
      </c>
    </row>
    <row r="7496" spans="1:11" x14ac:dyDescent="0.3">
      <c r="A7496" s="341">
        <v>43219.094442187503</v>
      </c>
      <c r="B7496" s="318">
        <v>36429.58</v>
      </c>
      <c r="C7496" s="355">
        <f t="shared" si="129"/>
        <v>0.29300000000512227</v>
      </c>
      <c r="D7496" s="420">
        <f t="shared" si="130"/>
        <v>0.14650000000256114</v>
      </c>
      <c r="H7496" s="337"/>
      <c r="J7496" s="82">
        <v>42</v>
      </c>
      <c r="K7496" s="320">
        <v>3</v>
      </c>
    </row>
    <row r="7497" spans="1:11" x14ac:dyDescent="0.3">
      <c r="A7497" s="341">
        <v>43219.136108796294</v>
      </c>
      <c r="B7497" s="318">
        <v>36429.868999999999</v>
      </c>
      <c r="C7497" s="355">
        <f t="shared" si="129"/>
        <v>0.28899999999703141</v>
      </c>
      <c r="D7497" s="420">
        <f t="shared" si="130"/>
        <v>0.1444999999985157</v>
      </c>
      <c r="H7497" s="337"/>
      <c r="J7497" s="82">
        <v>43</v>
      </c>
      <c r="K7497" s="321">
        <v>4</v>
      </c>
    </row>
    <row r="7498" spans="1:11" x14ac:dyDescent="0.3">
      <c r="A7498" s="341">
        <v>43219.177775405093</v>
      </c>
      <c r="B7498" s="318">
        <v>36430.171000000002</v>
      </c>
      <c r="C7498" s="355">
        <f t="shared" si="129"/>
        <v>0.30200000000331784</v>
      </c>
      <c r="D7498" s="420">
        <f t="shared" si="130"/>
        <v>0.15100000000165892</v>
      </c>
      <c r="H7498" s="337"/>
      <c r="J7498" s="82">
        <v>44</v>
      </c>
      <c r="K7498" s="391">
        <v>1</v>
      </c>
    </row>
    <row r="7499" spans="1:11" x14ac:dyDescent="0.3">
      <c r="A7499" s="341">
        <v>43219.219442013891</v>
      </c>
      <c r="B7499" s="318">
        <v>36430.472999999998</v>
      </c>
      <c r="C7499" s="355">
        <f t="shared" si="129"/>
        <v>0.30199999999604188</v>
      </c>
      <c r="D7499" s="420">
        <f t="shared" si="130"/>
        <v>0.15099999999802094</v>
      </c>
      <c r="H7499" s="337"/>
      <c r="J7499" s="82">
        <v>45</v>
      </c>
      <c r="K7499" s="319">
        <v>2</v>
      </c>
    </row>
    <row r="7500" spans="1:11" x14ac:dyDescent="0.3">
      <c r="A7500" s="341">
        <v>43219.261108622683</v>
      </c>
      <c r="B7500" s="318">
        <v>36430.769999999997</v>
      </c>
      <c r="C7500" s="355">
        <f t="shared" si="129"/>
        <v>0.29699999999866122</v>
      </c>
      <c r="D7500" s="420">
        <f t="shared" si="130"/>
        <v>0.14849999999933061</v>
      </c>
      <c r="H7500" s="337"/>
      <c r="J7500" s="82">
        <v>46</v>
      </c>
      <c r="K7500" s="320">
        <v>3</v>
      </c>
    </row>
    <row r="7501" spans="1:11" x14ac:dyDescent="0.3">
      <c r="A7501" s="341">
        <v>43219.302775231481</v>
      </c>
      <c r="B7501" s="318">
        <v>36431.074999999997</v>
      </c>
      <c r="C7501" s="355">
        <f t="shared" si="129"/>
        <v>0.30500000000029104</v>
      </c>
      <c r="D7501" s="420">
        <f t="shared" si="130"/>
        <v>0.15250000000014552</v>
      </c>
      <c r="H7501" s="337"/>
      <c r="J7501" s="82">
        <v>47</v>
      </c>
      <c r="K7501" s="321">
        <v>4</v>
      </c>
    </row>
    <row r="7502" spans="1:11" x14ac:dyDescent="0.3">
      <c r="A7502" s="341">
        <v>43219.34444184028</v>
      </c>
      <c r="B7502" s="318">
        <v>36431.375999999997</v>
      </c>
      <c r="C7502" s="355">
        <f t="shared" si="129"/>
        <v>0.30099999999947613</v>
      </c>
      <c r="D7502" s="420">
        <f t="shared" si="130"/>
        <v>0.15049999999973807</v>
      </c>
      <c r="H7502" s="337"/>
      <c r="J7502" s="82">
        <v>48</v>
      </c>
      <c r="K7502" s="391">
        <v>1</v>
      </c>
    </row>
    <row r="7503" spans="1:11" x14ac:dyDescent="0.3">
      <c r="A7503" s="341">
        <v>43219.386108449071</v>
      </c>
      <c r="B7503" s="318">
        <v>36431.667999999998</v>
      </c>
      <c r="C7503" s="355">
        <f t="shared" si="129"/>
        <v>0.29200000000128057</v>
      </c>
      <c r="D7503" s="420">
        <f t="shared" si="130"/>
        <v>0.14600000000064028</v>
      </c>
      <c r="H7503" s="337"/>
      <c r="J7503" s="82">
        <v>49</v>
      </c>
      <c r="K7503" s="319">
        <v>2</v>
      </c>
    </row>
    <row r="7504" spans="1:11" x14ac:dyDescent="0.3">
      <c r="A7504" s="341">
        <v>43219.427775057869</v>
      </c>
      <c r="B7504" s="318">
        <v>36431.964999999997</v>
      </c>
      <c r="C7504" s="355">
        <f t="shared" si="129"/>
        <v>0.29699999999866122</v>
      </c>
      <c r="D7504" s="420">
        <f t="shared" si="130"/>
        <v>0.14849999999933061</v>
      </c>
      <c r="H7504" s="337"/>
      <c r="J7504" s="82">
        <v>50</v>
      </c>
      <c r="K7504" s="320">
        <v>3</v>
      </c>
    </row>
    <row r="7505" spans="1:11" x14ac:dyDescent="0.3">
      <c r="A7505" s="341">
        <v>43219.469441666668</v>
      </c>
      <c r="B7505" s="318">
        <v>36432.262000000002</v>
      </c>
      <c r="C7505" s="355">
        <f t="shared" si="129"/>
        <v>0.29700000000593718</v>
      </c>
      <c r="D7505" s="420">
        <f t="shared" si="130"/>
        <v>0.14850000000296859</v>
      </c>
      <c r="H7505" s="337"/>
      <c r="J7505" s="82">
        <v>51</v>
      </c>
      <c r="K7505" s="321">
        <v>4</v>
      </c>
    </row>
    <row r="7506" spans="1:11" x14ac:dyDescent="0.3">
      <c r="A7506" s="341">
        <v>43219.511108275467</v>
      </c>
      <c r="B7506" s="318">
        <v>36432.552000000003</v>
      </c>
      <c r="C7506" s="355">
        <f t="shared" si="129"/>
        <v>0.29000000000087311</v>
      </c>
      <c r="D7506" s="420">
        <f t="shared" si="130"/>
        <v>0.14500000000043656</v>
      </c>
      <c r="H7506" s="337"/>
      <c r="J7506" s="82">
        <v>52</v>
      </c>
      <c r="K7506" s="391">
        <v>1</v>
      </c>
    </row>
    <row r="7507" spans="1:11" x14ac:dyDescent="0.3">
      <c r="A7507" s="341">
        <v>43219.552774884258</v>
      </c>
      <c r="B7507" s="318">
        <v>36432.839999999997</v>
      </c>
      <c r="C7507" s="355">
        <f t="shared" si="129"/>
        <v>0.2879999999931897</v>
      </c>
      <c r="D7507" s="420">
        <f t="shared" si="130"/>
        <v>0.14399999999659485</v>
      </c>
      <c r="H7507" s="337"/>
      <c r="J7507" s="82">
        <v>53</v>
      </c>
      <c r="K7507" s="319">
        <v>2</v>
      </c>
    </row>
    <row r="7508" spans="1:11" x14ac:dyDescent="0.3">
      <c r="A7508" s="341">
        <v>43219.594441493056</v>
      </c>
      <c r="B7508" s="318">
        <v>36433.139000000003</v>
      </c>
      <c r="C7508" s="355">
        <f t="shared" si="129"/>
        <v>0.29900000000634464</v>
      </c>
      <c r="D7508" s="420">
        <f t="shared" si="130"/>
        <v>0.14950000000317232</v>
      </c>
      <c r="H7508" s="337"/>
      <c r="J7508" s="82">
        <v>54</v>
      </c>
      <c r="K7508" s="320">
        <v>3</v>
      </c>
    </row>
    <row r="7509" spans="1:11" x14ac:dyDescent="0.3">
      <c r="A7509" s="341">
        <v>43219.636108101855</v>
      </c>
      <c r="B7509" s="318">
        <v>36433.430999999997</v>
      </c>
      <c r="C7509" s="355">
        <f t="shared" si="129"/>
        <v>0.29199999999400461</v>
      </c>
      <c r="D7509" s="420">
        <f t="shared" si="130"/>
        <v>0.14599999999700231</v>
      </c>
      <c r="H7509" s="337"/>
      <c r="J7509" s="82">
        <v>55</v>
      </c>
      <c r="K7509" s="321">
        <v>4</v>
      </c>
    </row>
    <row r="7510" spans="1:11" x14ac:dyDescent="0.3">
      <c r="A7510" s="341">
        <v>43219.677774710646</v>
      </c>
      <c r="B7510" s="318">
        <v>36433.712</v>
      </c>
      <c r="C7510" s="355">
        <f t="shared" si="129"/>
        <v>0.28100000000267755</v>
      </c>
      <c r="D7510" s="420">
        <f t="shared" si="130"/>
        <v>0.14050000000133878</v>
      </c>
      <c r="H7510" s="337"/>
      <c r="J7510" s="82">
        <v>56</v>
      </c>
      <c r="K7510" s="391">
        <v>1</v>
      </c>
    </row>
    <row r="7511" spans="1:11" x14ac:dyDescent="0.3">
      <c r="A7511" s="341">
        <v>43219.719441319445</v>
      </c>
      <c r="B7511" s="318">
        <v>36434.008000000002</v>
      </c>
      <c r="C7511" s="355">
        <f t="shared" si="129"/>
        <v>0.29600000000209548</v>
      </c>
      <c r="D7511" s="420">
        <f t="shared" si="130"/>
        <v>0.14800000000104774</v>
      </c>
      <c r="H7511" s="337"/>
      <c r="J7511" s="82">
        <v>57</v>
      </c>
      <c r="K7511" s="319">
        <v>2</v>
      </c>
    </row>
    <row r="7512" spans="1:11" x14ac:dyDescent="0.3">
      <c r="A7512" s="341">
        <v>43219.761107928243</v>
      </c>
      <c r="B7512" s="318">
        <v>36434.298999999999</v>
      </c>
      <c r="C7512" s="355">
        <f t="shared" si="129"/>
        <v>0.29099999999743886</v>
      </c>
      <c r="D7512" s="420">
        <f t="shared" si="130"/>
        <v>0.14549999999871943</v>
      </c>
      <c r="H7512" s="337"/>
      <c r="J7512" s="82">
        <v>58</v>
      </c>
      <c r="K7512" s="320">
        <v>3</v>
      </c>
    </row>
    <row r="7513" spans="1:11" x14ac:dyDescent="0.3">
      <c r="A7513" s="341">
        <v>43219.802774537035</v>
      </c>
      <c r="B7513" s="318">
        <v>36434.588000000003</v>
      </c>
      <c r="C7513" s="355">
        <f t="shared" si="129"/>
        <v>0.28900000000430737</v>
      </c>
      <c r="D7513" s="420">
        <f t="shared" si="130"/>
        <v>0.14450000000215368</v>
      </c>
      <c r="H7513" s="337"/>
      <c r="J7513" s="82">
        <v>59</v>
      </c>
      <c r="K7513" s="321">
        <v>4</v>
      </c>
    </row>
    <row r="7514" spans="1:11" x14ac:dyDescent="0.3">
      <c r="A7514" s="341">
        <v>43219.844441145833</v>
      </c>
      <c r="B7514" s="318">
        <v>36434.862999999998</v>
      </c>
      <c r="C7514" s="355">
        <f t="shared" si="129"/>
        <v>0.27499999999417923</v>
      </c>
      <c r="D7514" s="420">
        <f t="shared" si="130"/>
        <v>0.13749999999708962</v>
      </c>
      <c r="H7514" s="337"/>
      <c r="J7514" s="82">
        <v>60</v>
      </c>
      <c r="K7514" s="391">
        <v>1</v>
      </c>
    </row>
    <row r="7515" spans="1:11" x14ac:dyDescent="0.3">
      <c r="A7515" s="341">
        <v>43219.886107754632</v>
      </c>
      <c r="B7515" s="318">
        <v>36435.161</v>
      </c>
      <c r="C7515" s="355">
        <f t="shared" si="129"/>
        <v>0.29800000000250293</v>
      </c>
      <c r="D7515" s="420">
        <f t="shared" si="130"/>
        <v>0.14900000000125146</v>
      </c>
      <c r="H7515" s="337"/>
      <c r="J7515" s="82">
        <v>61</v>
      </c>
      <c r="K7515" s="319">
        <v>2</v>
      </c>
    </row>
    <row r="7516" spans="1:11" x14ac:dyDescent="0.3">
      <c r="A7516" s="341">
        <v>43219.927774363423</v>
      </c>
      <c r="B7516" s="318">
        <v>36435.451000000001</v>
      </c>
      <c r="C7516" s="355">
        <f t="shared" si="129"/>
        <v>0.29000000000087311</v>
      </c>
      <c r="D7516" s="420">
        <f t="shared" si="130"/>
        <v>0.14500000000043656</v>
      </c>
      <c r="H7516" s="337"/>
      <c r="J7516" s="82">
        <v>62</v>
      </c>
      <c r="K7516" s="320">
        <v>3</v>
      </c>
    </row>
    <row r="7517" spans="1:11" x14ac:dyDescent="0.3">
      <c r="A7517" s="369">
        <v>43219.969440972221</v>
      </c>
      <c r="B7517" s="323">
        <v>36435.731</v>
      </c>
      <c r="C7517" s="356">
        <f t="shared" si="129"/>
        <v>0.27999999999883585</v>
      </c>
      <c r="D7517" s="418">
        <f t="shared" si="130"/>
        <v>0.13999999999941792</v>
      </c>
      <c r="E7517" s="336">
        <f>SUM(C7494:C7517)*7.4805194805</f>
        <v>52.66285714272653</v>
      </c>
      <c r="F7517" s="324">
        <f>AVERAGE(D7494:D7517)</f>
        <v>0.14666666666668485</v>
      </c>
      <c r="G7517" s="324">
        <f>_xlfn.STDEV.S(D7494:D7517)</f>
        <v>3.7173701165673636E-3</v>
      </c>
      <c r="H7517" s="343"/>
      <c r="I7517" s="344">
        <f>AVERAGE(D7349:D7517)</f>
        <v>0.14699999999999949</v>
      </c>
      <c r="J7517" s="82">
        <v>63</v>
      </c>
      <c r="K7517" s="321">
        <v>4</v>
      </c>
    </row>
    <row r="7518" spans="1:11" x14ac:dyDescent="0.3">
      <c r="A7518" s="341">
        <v>43220.01110758102</v>
      </c>
      <c r="B7518" s="318">
        <v>36436.021999999997</v>
      </c>
      <c r="C7518" s="355">
        <f t="shared" si="129"/>
        <v>0.29099999999743886</v>
      </c>
      <c r="D7518" s="420">
        <f t="shared" si="130"/>
        <v>0.14549999999871943</v>
      </c>
      <c r="H7518" s="337"/>
      <c r="J7518" s="82">
        <v>64</v>
      </c>
      <c r="K7518" s="391">
        <v>1</v>
      </c>
    </row>
    <row r="7519" spans="1:11" x14ac:dyDescent="0.3">
      <c r="A7519" s="341">
        <v>43220.052774189811</v>
      </c>
      <c r="B7519" s="318">
        <v>36436.322</v>
      </c>
      <c r="C7519" s="355">
        <f t="shared" si="129"/>
        <v>0.30000000000291038</v>
      </c>
      <c r="D7519" s="420">
        <f t="shared" si="130"/>
        <v>0.15000000000145519</v>
      </c>
      <c r="H7519" s="337"/>
      <c r="J7519" s="82">
        <v>65</v>
      </c>
      <c r="K7519" s="319">
        <v>2</v>
      </c>
    </row>
    <row r="7520" spans="1:11" x14ac:dyDescent="0.3">
      <c r="A7520" s="341">
        <v>43220.09444079861</v>
      </c>
      <c r="B7520" s="318">
        <v>36436.618000000002</v>
      </c>
      <c r="C7520" s="355">
        <f t="shared" si="129"/>
        <v>0.29600000000209548</v>
      </c>
      <c r="D7520" s="420">
        <f t="shared" si="130"/>
        <v>0.14800000000104774</v>
      </c>
      <c r="H7520" s="337"/>
      <c r="J7520" s="82">
        <v>66</v>
      </c>
      <c r="K7520" s="320">
        <v>3</v>
      </c>
    </row>
    <row r="7521" spans="1:11" x14ac:dyDescent="0.3">
      <c r="A7521" s="341">
        <v>43220.136107407408</v>
      </c>
      <c r="B7521" s="318">
        <v>36436.911</v>
      </c>
      <c r="C7521" s="355">
        <f t="shared" si="129"/>
        <v>0.29299999999784632</v>
      </c>
      <c r="D7521" s="420">
        <f t="shared" si="130"/>
        <v>0.14649999999892316</v>
      </c>
      <c r="H7521" s="337"/>
      <c r="J7521" s="82">
        <v>67</v>
      </c>
      <c r="K7521" s="321">
        <v>4</v>
      </c>
    </row>
    <row r="7522" spans="1:11" x14ac:dyDescent="0.3">
      <c r="A7522" s="341">
        <v>43220.177774016207</v>
      </c>
      <c r="B7522" s="318">
        <v>36437.218000000001</v>
      </c>
      <c r="C7522" s="355">
        <f t="shared" si="129"/>
        <v>0.30700000000069849</v>
      </c>
      <c r="D7522" s="420">
        <f t="shared" si="130"/>
        <v>0.15350000000034925</v>
      </c>
      <c r="H7522" s="337"/>
      <c r="J7522" s="82">
        <v>68</v>
      </c>
      <c r="K7522" s="391">
        <v>1</v>
      </c>
    </row>
    <row r="7523" spans="1:11" x14ac:dyDescent="0.3">
      <c r="A7523" s="341">
        <v>43220.219440624998</v>
      </c>
      <c r="B7523" s="318">
        <v>36437.517</v>
      </c>
      <c r="C7523" s="355">
        <f t="shared" si="129"/>
        <v>0.29899999999906868</v>
      </c>
      <c r="D7523" s="420">
        <f t="shared" si="130"/>
        <v>0.14949999999953434</v>
      </c>
      <c r="H7523" s="337"/>
      <c r="J7523" s="82">
        <v>69</v>
      </c>
      <c r="K7523" s="319">
        <v>2</v>
      </c>
    </row>
    <row r="7524" spans="1:11" x14ac:dyDescent="0.3">
      <c r="A7524" s="341">
        <v>43220.261107233797</v>
      </c>
      <c r="B7524" s="318">
        <v>36437.811999999998</v>
      </c>
      <c r="C7524" s="355">
        <f t="shared" si="129"/>
        <v>0.29499999999825377</v>
      </c>
      <c r="D7524" s="420">
        <f t="shared" si="130"/>
        <v>0.14749999999912689</v>
      </c>
      <c r="H7524" s="337"/>
      <c r="J7524" s="82">
        <v>70</v>
      </c>
      <c r="K7524" s="320">
        <v>3</v>
      </c>
    </row>
    <row r="7525" spans="1:11" x14ac:dyDescent="0.3">
      <c r="A7525" s="341">
        <v>43220.302773842595</v>
      </c>
      <c r="B7525" s="318">
        <v>36438.118999999999</v>
      </c>
      <c r="C7525" s="355">
        <f t="shared" si="129"/>
        <v>0.30700000000069849</v>
      </c>
      <c r="D7525" s="420">
        <f t="shared" si="130"/>
        <v>0.15350000000034925</v>
      </c>
      <c r="H7525" s="337"/>
      <c r="J7525" s="82">
        <v>71</v>
      </c>
      <c r="K7525" s="321">
        <v>4</v>
      </c>
    </row>
    <row r="7526" spans="1:11" x14ac:dyDescent="0.3">
      <c r="A7526" s="341">
        <v>43220.344440451387</v>
      </c>
      <c r="B7526" s="318">
        <v>36438.419000000002</v>
      </c>
      <c r="C7526" s="355">
        <f t="shared" si="129"/>
        <v>0.30000000000291038</v>
      </c>
      <c r="D7526" s="420">
        <f t="shared" si="130"/>
        <v>0.15000000000145519</v>
      </c>
      <c r="H7526" s="337"/>
      <c r="J7526" s="82">
        <v>72</v>
      </c>
      <c r="K7526" s="391">
        <v>1</v>
      </c>
    </row>
    <row r="7527" spans="1:11" x14ac:dyDescent="0.3">
      <c r="A7527" s="341">
        <v>43220.386107060185</v>
      </c>
      <c r="B7527" s="318">
        <v>36438.712</v>
      </c>
      <c r="C7527" s="355">
        <f t="shared" si="129"/>
        <v>0.29299999999784632</v>
      </c>
      <c r="D7527" s="420">
        <f t="shared" si="130"/>
        <v>0.14649999999892316</v>
      </c>
      <c r="H7527" s="337"/>
      <c r="J7527" s="82">
        <v>73</v>
      </c>
      <c r="K7527" s="319">
        <v>2</v>
      </c>
    </row>
    <row r="7528" spans="1:11" x14ac:dyDescent="0.3">
      <c r="A7528" s="341">
        <v>43220.427773668984</v>
      </c>
      <c r="B7528" s="318">
        <v>36439.010999999999</v>
      </c>
      <c r="C7528" s="355">
        <f t="shared" si="129"/>
        <v>0.29899999999906868</v>
      </c>
      <c r="D7528" s="420">
        <f t="shared" si="130"/>
        <v>0.14949999999953434</v>
      </c>
      <c r="H7528" s="337"/>
      <c r="J7528" s="82">
        <v>74</v>
      </c>
      <c r="K7528" s="320">
        <v>3</v>
      </c>
    </row>
    <row r="7529" spans="1:11" x14ac:dyDescent="0.3">
      <c r="A7529" s="341">
        <v>43220.469440277775</v>
      </c>
      <c r="B7529" s="318">
        <v>36439.311999999998</v>
      </c>
      <c r="C7529" s="355">
        <f t="shared" si="129"/>
        <v>0.30099999999947613</v>
      </c>
      <c r="D7529" s="420">
        <f t="shared" si="130"/>
        <v>0.15049999999973807</v>
      </c>
      <c r="H7529" s="337"/>
      <c r="J7529" s="82">
        <v>75</v>
      </c>
      <c r="K7529" s="321">
        <v>4</v>
      </c>
    </row>
    <row r="7530" spans="1:11" x14ac:dyDescent="0.3">
      <c r="A7530" s="341">
        <v>43220.511106886574</v>
      </c>
      <c r="B7530" s="318">
        <v>36439.61</v>
      </c>
      <c r="C7530" s="355">
        <f t="shared" si="129"/>
        <v>0.29800000000250293</v>
      </c>
      <c r="D7530" s="420">
        <f t="shared" si="130"/>
        <v>0.14900000000125146</v>
      </c>
      <c r="H7530" s="337"/>
      <c r="J7530" s="82">
        <v>76</v>
      </c>
      <c r="K7530" s="391">
        <v>1</v>
      </c>
    </row>
    <row r="7531" spans="1:11" x14ac:dyDescent="0.3">
      <c r="A7531" s="341">
        <v>43220.552773495372</v>
      </c>
      <c r="B7531" s="318">
        <v>36439.904000000002</v>
      </c>
      <c r="C7531" s="355">
        <f t="shared" si="129"/>
        <v>0.29400000000168802</v>
      </c>
      <c r="D7531" s="420">
        <f t="shared" si="130"/>
        <v>0.14700000000084401</v>
      </c>
      <c r="H7531" s="337"/>
      <c r="J7531" s="82">
        <v>77</v>
      </c>
      <c r="K7531" s="319">
        <v>2</v>
      </c>
    </row>
    <row r="7532" spans="1:11" x14ac:dyDescent="0.3">
      <c r="A7532" s="341">
        <v>43220.594440104163</v>
      </c>
      <c r="B7532" s="318">
        <v>36440.207000000002</v>
      </c>
      <c r="C7532" s="355">
        <f t="shared" si="129"/>
        <v>0.30299999999988358</v>
      </c>
      <c r="D7532" s="420">
        <f t="shared" si="130"/>
        <v>0.15149999999994179</v>
      </c>
      <c r="H7532" s="337"/>
      <c r="J7532" s="82">
        <v>78</v>
      </c>
      <c r="K7532" s="320">
        <v>3</v>
      </c>
    </row>
    <row r="7533" spans="1:11" x14ac:dyDescent="0.3">
      <c r="A7533" s="341">
        <v>43220.636106712962</v>
      </c>
      <c r="B7533" s="318">
        <v>36440.498</v>
      </c>
      <c r="C7533" s="355">
        <f t="shared" si="129"/>
        <v>0.29099999999743886</v>
      </c>
      <c r="D7533" s="420">
        <f t="shared" si="130"/>
        <v>0.14549999999871943</v>
      </c>
      <c r="H7533" s="337"/>
      <c r="J7533" s="82">
        <v>79</v>
      </c>
      <c r="K7533" s="321">
        <v>4</v>
      </c>
    </row>
    <row r="7534" spans="1:11" x14ac:dyDescent="0.3">
      <c r="A7534" s="341">
        <v>43220.67777332176</v>
      </c>
      <c r="B7534" s="318">
        <v>36440.785000000003</v>
      </c>
      <c r="C7534" s="355">
        <f t="shared" si="129"/>
        <v>0.28700000000389991</v>
      </c>
      <c r="D7534" s="420">
        <f t="shared" si="130"/>
        <v>0.14350000000194996</v>
      </c>
      <c r="H7534" s="337"/>
      <c r="J7534" s="82">
        <v>80</v>
      </c>
      <c r="K7534" s="391">
        <v>1</v>
      </c>
    </row>
    <row r="7535" spans="1:11" x14ac:dyDescent="0.3">
      <c r="A7535" s="341">
        <v>43220.719439930559</v>
      </c>
      <c r="B7535" s="318">
        <v>36441.07</v>
      </c>
      <c r="C7535" s="355">
        <f t="shared" si="129"/>
        <v>0.2849999999962165</v>
      </c>
      <c r="D7535" s="420">
        <f t="shared" si="130"/>
        <v>0.14249999999810825</v>
      </c>
      <c r="H7535" s="337"/>
      <c r="J7535" s="82">
        <v>81</v>
      </c>
      <c r="K7535" s="319">
        <v>2</v>
      </c>
    </row>
    <row r="7536" spans="1:11" x14ac:dyDescent="0.3">
      <c r="A7536" s="341">
        <v>43220.76110653935</v>
      </c>
      <c r="B7536" s="318">
        <v>36441.368999999999</v>
      </c>
      <c r="C7536" s="355">
        <f t="shared" si="129"/>
        <v>0.29899999999906868</v>
      </c>
      <c r="D7536" s="420">
        <f t="shared" si="130"/>
        <v>0.14949999999953434</v>
      </c>
      <c r="H7536" s="337"/>
      <c r="J7536" s="82">
        <v>82</v>
      </c>
      <c r="K7536" s="320">
        <v>3</v>
      </c>
    </row>
    <row r="7537" spans="1:11" x14ac:dyDescent="0.3">
      <c r="A7537" s="341">
        <v>43220.802773148149</v>
      </c>
      <c r="B7537" s="318">
        <v>36441.650999999998</v>
      </c>
      <c r="C7537" s="355">
        <f t="shared" si="129"/>
        <v>0.2819999999992433</v>
      </c>
      <c r="D7537" s="420">
        <f t="shared" si="130"/>
        <v>0.14099999999962165</v>
      </c>
      <c r="H7537" s="337"/>
      <c r="J7537" s="82">
        <v>83</v>
      </c>
      <c r="K7537" s="321">
        <v>4</v>
      </c>
    </row>
    <row r="7538" spans="1:11" x14ac:dyDescent="0.3">
      <c r="A7538" s="341">
        <v>43220.844439756947</v>
      </c>
      <c r="B7538" s="318">
        <v>36441.932000000001</v>
      </c>
      <c r="C7538" s="355">
        <f t="shared" si="129"/>
        <v>0.28100000000267755</v>
      </c>
      <c r="D7538" s="420">
        <f t="shared" si="130"/>
        <v>0.14050000000133878</v>
      </c>
      <c r="H7538" s="337"/>
      <c r="J7538" s="82">
        <v>84</v>
      </c>
      <c r="K7538" s="391">
        <v>1</v>
      </c>
    </row>
    <row r="7539" spans="1:11" x14ac:dyDescent="0.3">
      <c r="A7539" s="341">
        <v>43220.886106365739</v>
      </c>
      <c r="B7539" s="318">
        <v>36442.228999999999</v>
      </c>
      <c r="C7539" s="355">
        <f t="shared" si="129"/>
        <v>0.29699999999866122</v>
      </c>
      <c r="D7539" s="420">
        <f t="shared" si="130"/>
        <v>0.14849999999933061</v>
      </c>
      <c r="H7539" s="337"/>
      <c r="J7539" s="82">
        <v>85</v>
      </c>
      <c r="K7539" s="319">
        <v>2</v>
      </c>
    </row>
    <row r="7540" spans="1:11" x14ac:dyDescent="0.3">
      <c r="A7540" s="341">
        <v>43220.927772974537</v>
      </c>
      <c r="B7540" s="318">
        <v>36442.519</v>
      </c>
      <c r="C7540" s="355">
        <f t="shared" si="129"/>
        <v>0.29000000000087311</v>
      </c>
      <c r="D7540" s="420">
        <f t="shared" si="130"/>
        <v>0.14500000000043656</v>
      </c>
      <c r="H7540" s="337"/>
      <c r="J7540" s="82">
        <v>86</v>
      </c>
      <c r="K7540" s="320">
        <v>3</v>
      </c>
    </row>
    <row r="7541" spans="1:11" x14ac:dyDescent="0.3">
      <c r="A7541" s="341">
        <v>43220.969439583336</v>
      </c>
      <c r="B7541" s="318">
        <v>36442.800999999999</v>
      </c>
      <c r="C7541" s="355">
        <f t="shared" si="129"/>
        <v>0.2819999999992433</v>
      </c>
      <c r="D7541" s="420">
        <f t="shared" si="130"/>
        <v>0.14099999999962165</v>
      </c>
      <c r="E7541" s="336">
        <f>SUM(C7518:C7541)*7.4805194805</f>
        <v>52.887272727132824</v>
      </c>
      <c r="F7541" s="324">
        <f>AVERAGE(D7518:D7541)</f>
        <v>0.1472916666666606</v>
      </c>
      <c r="G7541" s="324">
        <f>_xlfn.STDEV.S(D7518:D7541)</f>
        <v>3.7005189610082828E-3</v>
      </c>
      <c r="H7541" s="337"/>
      <c r="J7541" s="82">
        <v>87</v>
      </c>
      <c r="K7541" s="321">
        <v>4</v>
      </c>
    </row>
    <row r="7542" spans="1:11" x14ac:dyDescent="0.3">
      <c r="A7542" s="341">
        <v>43221.011106192127</v>
      </c>
      <c r="B7542" s="318">
        <v>36443.099000000002</v>
      </c>
      <c r="C7542" s="355">
        <f t="shared" si="129"/>
        <v>0.29800000000250293</v>
      </c>
      <c r="D7542" s="420">
        <f t="shared" si="130"/>
        <v>0.14900000000125146</v>
      </c>
      <c r="H7542" s="337"/>
      <c r="J7542" s="82">
        <v>88</v>
      </c>
      <c r="K7542" s="391">
        <v>1</v>
      </c>
    </row>
    <row r="7543" spans="1:11" x14ac:dyDescent="0.3">
      <c r="A7543" s="341">
        <v>43221.052772800926</v>
      </c>
      <c r="B7543" s="318">
        <v>36443.392999999996</v>
      </c>
      <c r="C7543" s="355">
        <f t="shared" si="129"/>
        <v>0.29399999999441206</v>
      </c>
      <c r="D7543" s="420">
        <f t="shared" si="130"/>
        <v>0.14699999999720603</v>
      </c>
      <c r="H7543" s="337"/>
      <c r="J7543" s="82">
        <v>89</v>
      </c>
      <c r="K7543" s="319">
        <v>2</v>
      </c>
    </row>
    <row r="7544" spans="1:11" x14ac:dyDescent="0.3">
      <c r="A7544" s="341">
        <v>43221.094439409724</v>
      </c>
      <c r="B7544" s="318">
        <v>36443.68</v>
      </c>
      <c r="C7544" s="355">
        <f t="shared" si="129"/>
        <v>0.28700000000389991</v>
      </c>
      <c r="D7544" s="420">
        <f t="shared" si="130"/>
        <v>0.14350000000194996</v>
      </c>
      <c r="H7544" s="337"/>
      <c r="J7544" s="82">
        <v>90</v>
      </c>
      <c r="K7544" s="320">
        <v>3</v>
      </c>
    </row>
    <row r="7545" spans="1:11" x14ac:dyDescent="0.3">
      <c r="A7545" s="341">
        <v>43221.136106018515</v>
      </c>
      <c r="B7545" s="318">
        <v>36443.978999999999</v>
      </c>
      <c r="C7545" s="355">
        <f t="shared" si="129"/>
        <v>0.29899999999906868</v>
      </c>
      <c r="D7545" s="420">
        <f t="shared" si="130"/>
        <v>0.14949999999953434</v>
      </c>
      <c r="H7545" s="337"/>
      <c r="J7545" s="82">
        <v>91</v>
      </c>
      <c r="K7545" s="321">
        <v>4</v>
      </c>
    </row>
    <row r="7546" spans="1:11" x14ac:dyDescent="0.3">
      <c r="A7546" s="341">
        <v>43221.177772627314</v>
      </c>
      <c r="B7546" s="318">
        <v>36444.285000000003</v>
      </c>
      <c r="C7546" s="355">
        <f t="shared" si="129"/>
        <v>0.30600000000413274</v>
      </c>
      <c r="D7546" s="420">
        <f t="shared" si="130"/>
        <v>0.15300000000206637</v>
      </c>
      <c r="H7546" s="337"/>
      <c r="J7546" s="82">
        <v>92</v>
      </c>
      <c r="K7546" s="391">
        <v>1</v>
      </c>
    </row>
    <row r="7547" spans="1:11" x14ac:dyDescent="0.3">
      <c r="A7547" s="341">
        <v>43221.219439236113</v>
      </c>
      <c r="B7547" s="318">
        <v>36444.584999999999</v>
      </c>
      <c r="C7547" s="355">
        <f t="shared" si="129"/>
        <v>0.29999999999563443</v>
      </c>
      <c r="D7547" s="420">
        <f t="shared" si="130"/>
        <v>0.14999999999781721</v>
      </c>
      <c r="H7547" s="337"/>
      <c r="J7547" s="82">
        <v>93</v>
      </c>
      <c r="K7547" s="319">
        <v>2</v>
      </c>
    </row>
    <row r="7548" spans="1:11" x14ac:dyDescent="0.3">
      <c r="A7548" s="341">
        <v>43221.261105844904</v>
      </c>
      <c r="B7548" s="318">
        <v>36444.881000000001</v>
      </c>
      <c r="C7548" s="355">
        <f t="shared" si="129"/>
        <v>0.29600000000209548</v>
      </c>
      <c r="D7548" s="420">
        <f t="shared" si="130"/>
        <v>0.14800000000104774</v>
      </c>
      <c r="H7548" s="337"/>
      <c r="J7548" s="82">
        <v>94</v>
      </c>
      <c r="K7548" s="320">
        <v>3</v>
      </c>
    </row>
    <row r="7549" spans="1:11" x14ac:dyDescent="0.3">
      <c r="A7549" s="341">
        <v>43221.302772453702</v>
      </c>
      <c r="B7549" s="318">
        <v>36445.188000000002</v>
      </c>
      <c r="C7549" s="355">
        <f t="shared" si="129"/>
        <v>0.30700000000069849</v>
      </c>
      <c r="D7549" s="420">
        <f t="shared" si="130"/>
        <v>0.15350000000034925</v>
      </c>
      <c r="H7549" s="337"/>
      <c r="J7549" s="82">
        <v>95</v>
      </c>
      <c r="K7549" s="321">
        <v>4</v>
      </c>
    </row>
    <row r="7550" spans="1:11" x14ac:dyDescent="0.3">
      <c r="A7550" s="341">
        <v>43221.344439062501</v>
      </c>
      <c r="B7550" s="318">
        <v>36445.487000000001</v>
      </c>
      <c r="C7550" s="355">
        <f t="shared" si="129"/>
        <v>0.29899999999906868</v>
      </c>
      <c r="D7550" s="420">
        <f t="shared" si="130"/>
        <v>0.14949999999953434</v>
      </c>
      <c r="H7550" s="337"/>
      <c r="J7550" s="82">
        <v>96</v>
      </c>
      <c r="K7550" s="391">
        <v>1</v>
      </c>
    </row>
    <row r="7551" spans="1:11" x14ac:dyDescent="0.3">
      <c r="A7551" s="341">
        <v>43221.386105671299</v>
      </c>
      <c r="B7551" s="318">
        <v>36445.781000000003</v>
      </c>
      <c r="C7551" s="355">
        <f t="shared" si="129"/>
        <v>0.29400000000168802</v>
      </c>
      <c r="D7551" s="420">
        <f t="shared" si="130"/>
        <v>0.14700000000084401</v>
      </c>
      <c r="H7551" s="337"/>
      <c r="J7551" s="82">
        <v>97</v>
      </c>
      <c r="K7551" s="319">
        <v>2</v>
      </c>
    </row>
    <row r="7552" spans="1:11" x14ac:dyDescent="0.3">
      <c r="A7552" s="341">
        <v>43221.427772280091</v>
      </c>
      <c r="B7552" s="318">
        <v>36446.089</v>
      </c>
      <c r="C7552" s="355">
        <f t="shared" si="129"/>
        <v>0.30799999999726424</v>
      </c>
      <c r="D7552" s="420">
        <f t="shared" si="130"/>
        <v>0.15399999999863212</v>
      </c>
      <c r="H7552" s="337"/>
      <c r="J7552" s="82">
        <v>98</v>
      </c>
      <c r="K7552" s="320">
        <v>3</v>
      </c>
    </row>
    <row r="7553" spans="1:12" x14ac:dyDescent="0.3">
      <c r="A7553" s="341">
        <v>43221.469438888889</v>
      </c>
      <c r="B7553" s="318">
        <v>36446.387999999999</v>
      </c>
      <c r="C7553" s="355">
        <f t="shared" si="129"/>
        <v>0.29899999999906868</v>
      </c>
      <c r="D7553" s="420">
        <f t="shared" si="130"/>
        <v>0.14949999999953434</v>
      </c>
      <c r="H7553" s="337"/>
      <c r="J7553" s="82">
        <v>99</v>
      </c>
      <c r="K7553" s="321">
        <v>4</v>
      </c>
    </row>
    <row r="7554" spans="1:12" x14ac:dyDescent="0.3">
      <c r="A7554" s="341">
        <v>43221.511105497688</v>
      </c>
      <c r="B7554" s="318">
        <v>36446.677000000003</v>
      </c>
      <c r="C7554" s="355">
        <f t="shared" si="129"/>
        <v>0.28900000000430737</v>
      </c>
      <c r="D7554" s="420">
        <f t="shared" si="130"/>
        <v>0.14450000000215368</v>
      </c>
      <c r="E7554" s="392">
        <f>SUM(C7542:C7554)*7.4805194805</f>
        <v>28.994493506446737</v>
      </c>
      <c r="F7554" s="324">
        <f>AVERAGE(D7542:D7554)</f>
        <v>0.14907692307707082</v>
      </c>
      <c r="G7554" s="324">
        <f>_xlfn.STDEV.S(D7542:D7554)</f>
        <v>3.194044939256568E-3</v>
      </c>
      <c r="H7554" s="337"/>
      <c r="J7554" s="82">
        <v>100</v>
      </c>
      <c r="K7554" s="391">
        <v>1</v>
      </c>
    </row>
    <row r="7555" spans="1:12" x14ac:dyDescent="0.3">
      <c r="A7555" s="341">
        <v>43222.342361111114</v>
      </c>
      <c r="B7555" s="318">
        <v>36452.557999999997</v>
      </c>
      <c r="C7555" s="355"/>
      <c r="D7555" s="420"/>
      <c r="H7555" s="337"/>
      <c r="K7555" s="319"/>
    </row>
    <row r="7556" spans="1:12" x14ac:dyDescent="0.3">
      <c r="A7556" s="341">
        <v>43222.349305555559</v>
      </c>
      <c r="B7556" s="318">
        <v>36452.557999999997</v>
      </c>
      <c r="C7556" s="355"/>
      <c r="D7556" s="420"/>
      <c r="H7556" s="337"/>
      <c r="J7556" s="82">
        <v>1</v>
      </c>
      <c r="K7556" s="391">
        <v>1</v>
      </c>
      <c r="L7556" s="54" t="s">
        <v>313</v>
      </c>
    </row>
    <row r="7557" spans="1:12" x14ac:dyDescent="0.3">
      <c r="A7557" s="341">
        <v>43222.390972222223</v>
      </c>
      <c r="B7557" s="318">
        <v>36452.849000000002</v>
      </c>
      <c r="C7557" s="355">
        <f>B7557-B7556</f>
        <v>0.29100000000471482</v>
      </c>
      <c r="D7557" s="420">
        <f>C7557/2</f>
        <v>0.14550000000235741</v>
      </c>
      <c r="H7557" s="337"/>
      <c r="J7557" s="82">
        <v>2</v>
      </c>
      <c r="K7557" s="319">
        <v>2</v>
      </c>
    </row>
    <row r="7558" spans="1:12" x14ac:dyDescent="0.3">
      <c r="A7558" s="341">
        <v>43222.432638888888</v>
      </c>
      <c r="B7558" s="318">
        <v>36453.154999999999</v>
      </c>
      <c r="C7558" s="355">
        <f t="shared" ref="C7558:C7655" si="131">B7558-B7557</f>
        <v>0.30599999999685679</v>
      </c>
      <c r="D7558" s="420">
        <f t="shared" ref="D7558:D7655" si="132">C7558/2</f>
        <v>0.15299999999842839</v>
      </c>
      <c r="H7558" s="337"/>
      <c r="J7558" s="82">
        <v>3</v>
      </c>
      <c r="K7558" s="320">
        <v>3</v>
      </c>
    </row>
    <row r="7559" spans="1:12" x14ac:dyDescent="0.3">
      <c r="A7559" s="341">
        <v>43222.474305555559</v>
      </c>
      <c r="B7559" s="318">
        <v>36453.453000000001</v>
      </c>
      <c r="C7559" s="355">
        <f t="shared" si="131"/>
        <v>0.29800000000250293</v>
      </c>
      <c r="D7559" s="420">
        <f t="shared" si="132"/>
        <v>0.14900000000125146</v>
      </c>
      <c r="H7559" s="337"/>
      <c r="J7559" s="82">
        <v>4</v>
      </c>
      <c r="K7559" s="321">
        <v>4</v>
      </c>
    </row>
    <row r="7560" spans="1:12" x14ac:dyDescent="0.3">
      <c r="A7560" s="341">
        <v>43222.515972048612</v>
      </c>
      <c r="B7560" s="318">
        <v>36453.741999999998</v>
      </c>
      <c r="C7560" s="355">
        <f t="shared" si="131"/>
        <v>0.28899999999703141</v>
      </c>
      <c r="D7560" s="420">
        <f t="shared" si="132"/>
        <v>0.1444999999985157</v>
      </c>
      <c r="H7560" s="337"/>
      <c r="J7560" s="82">
        <v>5</v>
      </c>
      <c r="K7560" s="391">
        <v>1</v>
      </c>
    </row>
    <row r="7561" spans="1:12" x14ac:dyDescent="0.3">
      <c r="A7561" s="341">
        <v>43222.55763865741</v>
      </c>
      <c r="B7561" s="318">
        <v>36454.042999999998</v>
      </c>
      <c r="C7561" s="355">
        <f t="shared" si="131"/>
        <v>0.30099999999947613</v>
      </c>
      <c r="D7561" s="420">
        <f t="shared" si="132"/>
        <v>0.15049999999973807</v>
      </c>
      <c r="H7561" s="337"/>
      <c r="J7561" s="82">
        <v>6</v>
      </c>
      <c r="K7561" s="319">
        <v>2</v>
      </c>
    </row>
    <row r="7562" spans="1:12" x14ac:dyDescent="0.3">
      <c r="A7562" s="341">
        <v>43222.599305266202</v>
      </c>
      <c r="B7562" s="318">
        <v>36454.341999999997</v>
      </c>
      <c r="C7562" s="355">
        <f t="shared" si="131"/>
        <v>0.29899999999906868</v>
      </c>
      <c r="D7562" s="420">
        <f t="shared" si="132"/>
        <v>0.14949999999953434</v>
      </c>
      <c r="H7562" s="337"/>
      <c r="J7562" s="82">
        <v>7</v>
      </c>
      <c r="K7562" s="320">
        <v>3</v>
      </c>
    </row>
    <row r="7563" spans="1:12" x14ac:dyDescent="0.3">
      <c r="A7563" s="341">
        <v>43222.640971875</v>
      </c>
      <c r="B7563" s="318">
        <v>36454.633000000002</v>
      </c>
      <c r="C7563" s="355">
        <f t="shared" si="131"/>
        <v>0.29100000000471482</v>
      </c>
      <c r="D7563" s="420">
        <f t="shared" si="132"/>
        <v>0.14550000000235741</v>
      </c>
      <c r="H7563" s="337"/>
      <c r="J7563" s="82">
        <v>8</v>
      </c>
      <c r="K7563" s="321">
        <v>4</v>
      </c>
    </row>
    <row r="7564" spans="1:12" x14ac:dyDescent="0.3">
      <c r="A7564" s="341">
        <v>43222.682638483799</v>
      </c>
      <c r="B7564" s="318">
        <v>36454.93</v>
      </c>
      <c r="C7564" s="355">
        <f t="shared" si="131"/>
        <v>0.29699999999866122</v>
      </c>
      <c r="D7564" s="420">
        <f t="shared" si="132"/>
        <v>0.14849999999933061</v>
      </c>
      <c r="H7564" s="337"/>
      <c r="J7564" s="82">
        <v>9</v>
      </c>
      <c r="K7564" s="391">
        <v>1</v>
      </c>
    </row>
    <row r="7565" spans="1:12" x14ac:dyDescent="0.3">
      <c r="A7565" s="341">
        <v>43222.72430509259</v>
      </c>
      <c r="B7565" s="318">
        <v>36455.231</v>
      </c>
      <c r="C7565" s="355">
        <f t="shared" si="131"/>
        <v>0.30099999999947613</v>
      </c>
      <c r="D7565" s="420">
        <f t="shared" si="132"/>
        <v>0.15049999999973807</v>
      </c>
      <c r="H7565" s="337"/>
      <c r="J7565" s="82">
        <v>10</v>
      </c>
      <c r="K7565" s="319">
        <v>2</v>
      </c>
    </row>
    <row r="7566" spans="1:12" x14ac:dyDescent="0.3">
      <c r="A7566" s="341">
        <v>43222.765971701388</v>
      </c>
      <c r="B7566" s="318">
        <v>36455.521000000001</v>
      </c>
      <c r="C7566" s="355">
        <f t="shared" si="131"/>
        <v>0.29000000000087311</v>
      </c>
      <c r="D7566" s="420">
        <f t="shared" si="132"/>
        <v>0.14500000000043656</v>
      </c>
      <c r="H7566" s="337"/>
      <c r="J7566" s="82">
        <v>11</v>
      </c>
      <c r="K7566" s="320">
        <v>3</v>
      </c>
    </row>
    <row r="7567" spans="1:12" x14ac:dyDescent="0.3">
      <c r="A7567" s="341">
        <v>43222.807638310187</v>
      </c>
      <c r="B7567" s="318">
        <v>36455.792999999998</v>
      </c>
      <c r="C7567" s="355">
        <f t="shared" si="131"/>
        <v>0.27199999999720603</v>
      </c>
      <c r="D7567" s="420">
        <f t="shared" si="132"/>
        <v>0.13599999999860302</v>
      </c>
      <c r="H7567" s="337"/>
      <c r="J7567" s="82">
        <v>12</v>
      </c>
      <c r="K7567" s="321">
        <v>4</v>
      </c>
    </row>
    <row r="7568" spans="1:12" x14ac:dyDescent="0.3">
      <c r="A7568" s="341">
        <v>43222.849304918978</v>
      </c>
      <c r="B7568" s="318">
        <v>36456.089</v>
      </c>
      <c r="C7568" s="355">
        <f t="shared" si="131"/>
        <v>0.29600000000209548</v>
      </c>
      <c r="D7568" s="420">
        <f t="shared" si="132"/>
        <v>0.14800000000104774</v>
      </c>
      <c r="H7568" s="337"/>
      <c r="J7568" s="82">
        <v>13</v>
      </c>
      <c r="K7568" s="391">
        <v>1</v>
      </c>
    </row>
    <row r="7569" spans="1:11" x14ac:dyDescent="0.3">
      <c r="A7569" s="341">
        <v>43222.890971527777</v>
      </c>
      <c r="B7569" s="318">
        <v>36456.381000000001</v>
      </c>
      <c r="C7569" s="355">
        <f t="shared" si="131"/>
        <v>0.29200000000128057</v>
      </c>
      <c r="D7569" s="420">
        <f t="shared" si="132"/>
        <v>0.14600000000064028</v>
      </c>
      <c r="H7569" s="337"/>
      <c r="J7569" s="82">
        <v>14</v>
      </c>
      <c r="K7569" s="319">
        <v>2</v>
      </c>
    </row>
    <row r="7570" spans="1:11" x14ac:dyDescent="0.3">
      <c r="A7570" s="341">
        <v>43222.932638136575</v>
      </c>
      <c r="B7570" s="318">
        <v>36456.667999999998</v>
      </c>
      <c r="C7570" s="355">
        <f t="shared" si="131"/>
        <v>0.28699999999662396</v>
      </c>
      <c r="D7570" s="420">
        <f t="shared" si="132"/>
        <v>0.14349999999831198</v>
      </c>
      <c r="H7570" s="337"/>
      <c r="J7570" s="82">
        <v>15</v>
      </c>
      <c r="K7570" s="320">
        <v>3</v>
      </c>
    </row>
    <row r="7571" spans="1:11" x14ac:dyDescent="0.3">
      <c r="A7571" s="341">
        <v>43222.974304745374</v>
      </c>
      <c r="B7571" s="318">
        <v>36456.955999999998</v>
      </c>
      <c r="C7571" s="355">
        <f t="shared" si="131"/>
        <v>0.28800000000046566</v>
      </c>
      <c r="D7571" s="420">
        <f t="shared" si="132"/>
        <v>0.14400000000023283</v>
      </c>
      <c r="E7571" s="392">
        <f>SUM(C7557:C7571)*7.4805194805</f>
        <v>32.899324675246838</v>
      </c>
      <c r="F7571" s="324">
        <f>AVERAGE(D7557:D7571)</f>
        <v>0.14660000000003492</v>
      </c>
      <c r="G7571" s="324">
        <f>_xlfn.STDEV.S(D7557:D7571)</f>
        <v>4.0496913463696806E-3</v>
      </c>
      <c r="H7571" s="337"/>
      <c r="J7571" s="82">
        <v>16</v>
      </c>
      <c r="K7571" s="321">
        <v>4</v>
      </c>
    </row>
    <row r="7572" spans="1:11" x14ac:dyDescent="0.3">
      <c r="A7572" s="341">
        <v>43223.015971354165</v>
      </c>
      <c r="B7572" s="318">
        <v>36457.250999999997</v>
      </c>
      <c r="C7572" s="355">
        <f t="shared" si="131"/>
        <v>0.29499999999825377</v>
      </c>
      <c r="D7572" s="420">
        <f t="shared" si="132"/>
        <v>0.14749999999912689</v>
      </c>
      <c r="H7572" s="337"/>
      <c r="J7572" s="82">
        <v>17</v>
      </c>
      <c r="K7572" s="391">
        <v>1</v>
      </c>
    </row>
    <row r="7573" spans="1:11" x14ac:dyDescent="0.3">
      <c r="A7573" s="341">
        <v>43223.057637962964</v>
      </c>
      <c r="B7573" s="318">
        <v>36457.542000000001</v>
      </c>
      <c r="C7573" s="355">
        <f t="shared" si="131"/>
        <v>0.29100000000471482</v>
      </c>
      <c r="D7573" s="420">
        <f t="shared" si="132"/>
        <v>0.14550000000235741</v>
      </c>
      <c r="H7573" s="337"/>
      <c r="J7573" s="82">
        <v>18</v>
      </c>
      <c r="K7573" s="319">
        <v>2</v>
      </c>
    </row>
    <row r="7574" spans="1:11" x14ac:dyDescent="0.3">
      <c r="A7574" s="341">
        <v>43223.099304571762</v>
      </c>
      <c r="B7574" s="318">
        <v>36457.832999999999</v>
      </c>
      <c r="C7574" s="355">
        <f t="shared" si="131"/>
        <v>0.29099999999743886</v>
      </c>
      <c r="D7574" s="420">
        <f t="shared" si="132"/>
        <v>0.14549999999871943</v>
      </c>
      <c r="H7574" s="337"/>
      <c r="J7574" s="82">
        <v>19</v>
      </c>
      <c r="K7574" s="320">
        <v>3</v>
      </c>
    </row>
    <row r="7575" spans="1:11" x14ac:dyDescent="0.3">
      <c r="A7575" s="341">
        <v>43223.140971180554</v>
      </c>
      <c r="B7575" s="318">
        <v>36458.14</v>
      </c>
      <c r="C7575" s="355">
        <f t="shared" si="131"/>
        <v>0.30700000000069849</v>
      </c>
      <c r="D7575" s="420">
        <f t="shared" si="132"/>
        <v>0.15350000000034925</v>
      </c>
      <c r="H7575" s="337"/>
      <c r="J7575" s="82">
        <v>20</v>
      </c>
      <c r="K7575" s="321">
        <v>4</v>
      </c>
    </row>
    <row r="7576" spans="1:11" x14ac:dyDescent="0.3">
      <c r="A7576" s="341">
        <v>43223.182637789352</v>
      </c>
      <c r="B7576" s="318">
        <v>36458.440999999999</v>
      </c>
      <c r="C7576" s="355">
        <f t="shared" si="131"/>
        <v>0.30099999999947613</v>
      </c>
      <c r="D7576" s="420">
        <f t="shared" si="132"/>
        <v>0.15049999999973807</v>
      </c>
      <c r="H7576" s="337"/>
      <c r="J7576" s="82">
        <v>21</v>
      </c>
      <c r="K7576" s="391">
        <v>1</v>
      </c>
    </row>
    <row r="7577" spans="1:11" x14ac:dyDescent="0.3">
      <c r="A7577" s="341">
        <v>43223.224304398151</v>
      </c>
      <c r="B7577" s="318">
        <v>36458.739000000001</v>
      </c>
      <c r="C7577" s="355">
        <f t="shared" si="131"/>
        <v>0.29800000000250293</v>
      </c>
      <c r="D7577" s="420">
        <f t="shared" si="132"/>
        <v>0.14900000000125146</v>
      </c>
      <c r="H7577" s="337"/>
      <c r="J7577" s="82">
        <v>22</v>
      </c>
      <c r="K7577" s="319">
        <v>2</v>
      </c>
    </row>
    <row r="7578" spans="1:11" x14ac:dyDescent="0.3">
      <c r="A7578" s="341">
        <v>43223.265971006942</v>
      </c>
      <c r="B7578" s="318">
        <v>36459.048000000003</v>
      </c>
      <c r="C7578" s="355">
        <f t="shared" si="131"/>
        <v>0.30900000000110595</v>
      </c>
      <c r="D7578" s="420">
        <f t="shared" si="132"/>
        <v>0.15450000000055297</v>
      </c>
      <c r="H7578" s="337"/>
      <c r="J7578" s="82">
        <v>23</v>
      </c>
      <c r="K7578" s="320">
        <v>3</v>
      </c>
    </row>
    <row r="7579" spans="1:11" x14ac:dyDescent="0.3">
      <c r="A7579" s="341">
        <v>43223.307637615741</v>
      </c>
      <c r="B7579" s="318">
        <v>36459.351999999999</v>
      </c>
      <c r="C7579" s="355">
        <f t="shared" si="131"/>
        <v>0.30399999999644933</v>
      </c>
      <c r="D7579" s="420">
        <f t="shared" si="132"/>
        <v>0.15199999999822467</v>
      </c>
      <c r="H7579" s="337"/>
      <c r="J7579" s="82">
        <v>24</v>
      </c>
      <c r="K7579" s="321">
        <v>4</v>
      </c>
    </row>
    <row r="7580" spans="1:11" x14ac:dyDescent="0.3">
      <c r="A7580" s="341">
        <v>43223.349304224539</v>
      </c>
      <c r="B7580" s="318">
        <v>36459.652000000002</v>
      </c>
      <c r="C7580" s="355">
        <f t="shared" si="131"/>
        <v>0.30000000000291038</v>
      </c>
      <c r="D7580" s="420">
        <f t="shared" si="132"/>
        <v>0.15000000000145519</v>
      </c>
      <c r="H7580" s="337"/>
      <c r="J7580" s="82">
        <v>25</v>
      </c>
      <c r="K7580" s="391">
        <v>1</v>
      </c>
    </row>
    <row r="7581" spans="1:11" x14ac:dyDescent="0.3">
      <c r="A7581" s="341">
        <v>43223.39097083333</v>
      </c>
      <c r="B7581" s="318">
        <v>36459.951999999997</v>
      </c>
      <c r="C7581" s="355">
        <f t="shared" si="131"/>
        <v>0.29999999999563443</v>
      </c>
      <c r="D7581" s="420">
        <f t="shared" si="132"/>
        <v>0.14999999999781721</v>
      </c>
      <c r="H7581" s="337"/>
      <c r="J7581" s="82">
        <v>26</v>
      </c>
      <c r="K7581" s="319">
        <v>2</v>
      </c>
    </row>
    <row r="7582" spans="1:11" x14ac:dyDescent="0.3">
      <c r="A7582" s="341">
        <v>43223.432637442129</v>
      </c>
      <c r="B7582" s="318">
        <v>36460.26</v>
      </c>
      <c r="C7582" s="355">
        <f t="shared" si="131"/>
        <v>0.3080000000045402</v>
      </c>
      <c r="D7582" s="420">
        <f t="shared" si="132"/>
        <v>0.1540000000022701</v>
      </c>
      <c r="H7582" s="337"/>
      <c r="J7582" s="82">
        <v>27</v>
      </c>
      <c r="K7582" s="320">
        <v>3</v>
      </c>
    </row>
    <row r="7583" spans="1:11" x14ac:dyDescent="0.3">
      <c r="A7583" s="341">
        <v>43223.474304050927</v>
      </c>
      <c r="B7583" s="318">
        <v>36460.557000000001</v>
      </c>
      <c r="C7583" s="355">
        <f t="shared" si="131"/>
        <v>0.29699999999866122</v>
      </c>
      <c r="D7583" s="420">
        <f t="shared" si="132"/>
        <v>0.14849999999933061</v>
      </c>
      <c r="H7583" s="337"/>
      <c r="J7583" s="82">
        <v>28</v>
      </c>
      <c r="K7583" s="321">
        <v>4</v>
      </c>
    </row>
    <row r="7584" spans="1:11" x14ac:dyDescent="0.3">
      <c r="A7584" s="341">
        <v>43223.515970659719</v>
      </c>
      <c r="B7584" s="318">
        <v>36460.851000000002</v>
      </c>
      <c r="C7584" s="355">
        <f t="shared" si="131"/>
        <v>0.29400000000168802</v>
      </c>
      <c r="D7584" s="420">
        <f t="shared" si="132"/>
        <v>0.14700000000084401</v>
      </c>
      <c r="H7584" s="337"/>
      <c r="J7584" s="82">
        <v>29</v>
      </c>
      <c r="K7584" s="391">
        <v>1</v>
      </c>
    </row>
    <row r="7585" spans="1:11" x14ac:dyDescent="0.3">
      <c r="A7585" s="341">
        <v>43223.557637268517</v>
      </c>
      <c r="B7585" s="318">
        <v>36461.161</v>
      </c>
      <c r="C7585" s="355">
        <f t="shared" si="131"/>
        <v>0.30999999999767169</v>
      </c>
      <c r="D7585" s="420">
        <f t="shared" si="132"/>
        <v>0.15499999999883585</v>
      </c>
      <c r="H7585" s="337"/>
      <c r="J7585" s="82">
        <v>30</v>
      </c>
      <c r="K7585" s="319">
        <v>2</v>
      </c>
    </row>
    <row r="7586" spans="1:11" x14ac:dyDescent="0.3">
      <c r="A7586" s="341">
        <v>43223.599303877316</v>
      </c>
      <c r="B7586" s="318">
        <v>36461.462</v>
      </c>
      <c r="C7586" s="355">
        <f t="shared" si="131"/>
        <v>0.30099999999947613</v>
      </c>
      <c r="D7586" s="420">
        <f t="shared" si="132"/>
        <v>0.15049999999973807</v>
      </c>
      <c r="H7586" s="337"/>
      <c r="J7586" s="82">
        <v>31</v>
      </c>
      <c r="K7586" s="320">
        <v>3</v>
      </c>
    </row>
    <row r="7587" spans="1:11" x14ac:dyDescent="0.3">
      <c r="A7587" s="341">
        <v>43223.640970486114</v>
      </c>
      <c r="B7587" s="318">
        <v>36461.750999999997</v>
      </c>
      <c r="C7587" s="355">
        <f t="shared" si="131"/>
        <v>0.28899999999703141</v>
      </c>
      <c r="D7587" s="420">
        <f t="shared" si="132"/>
        <v>0.1444999999985157</v>
      </c>
      <c r="H7587" s="337"/>
      <c r="J7587" s="82">
        <v>32</v>
      </c>
      <c r="K7587" s="321">
        <v>4</v>
      </c>
    </row>
    <row r="7588" spans="1:11" x14ac:dyDescent="0.3">
      <c r="A7588" s="341">
        <v>43223.682637094906</v>
      </c>
      <c r="B7588" s="318">
        <v>36462.050999999999</v>
      </c>
      <c r="C7588" s="355">
        <f t="shared" si="131"/>
        <v>0.30000000000291038</v>
      </c>
      <c r="D7588" s="420">
        <f t="shared" si="132"/>
        <v>0.15000000000145519</v>
      </c>
      <c r="H7588" s="337"/>
      <c r="J7588" s="82">
        <v>33</v>
      </c>
      <c r="K7588" s="391">
        <v>1</v>
      </c>
    </row>
    <row r="7589" spans="1:11" x14ac:dyDescent="0.3">
      <c r="A7589" s="341">
        <v>43223.724303703704</v>
      </c>
      <c r="B7589" s="318">
        <v>36462.351999999999</v>
      </c>
      <c r="C7589" s="355">
        <f t="shared" si="131"/>
        <v>0.30099999999947613</v>
      </c>
      <c r="D7589" s="420">
        <f t="shared" si="132"/>
        <v>0.15049999999973807</v>
      </c>
      <c r="H7589" s="337"/>
      <c r="J7589" s="82">
        <v>34</v>
      </c>
      <c r="K7589" s="319">
        <v>2</v>
      </c>
    </row>
    <row r="7590" spans="1:11" x14ac:dyDescent="0.3">
      <c r="A7590" s="341">
        <v>43223.765970312503</v>
      </c>
      <c r="B7590" s="318">
        <v>36462.646999999997</v>
      </c>
      <c r="C7590" s="355">
        <f t="shared" si="131"/>
        <v>0.29499999999825377</v>
      </c>
      <c r="D7590" s="420">
        <f t="shared" si="132"/>
        <v>0.14749999999912689</v>
      </c>
      <c r="H7590" s="337"/>
      <c r="J7590" s="82">
        <v>35</v>
      </c>
      <c r="K7590" s="320">
        <v>3</v>
      </c>
    </row>
    <row r="7591" spans="1:11" x14ac:dyDescent="0.3">
      <c r="A7591" s="341">
        <v>43223.807636921294</v>
      </c>
      <c r="B7591" s="318">
        <v>36462.938999999998</v>
      </c>
      <c r="C7591" s="355">
        <f t="shared" si="131"/>
        <v>0.29200000000128057</v>
      </c>
      <c r="D7591" s="420">
        <f t="shared" si="132"/>
        <v>0.14600000000064028</v>
      </c>
      <c r="H7591" s="337"/>
      <c r="J7591" s="82">
        <v>36</v>
      </c>
      <c r="K7591" s="321">
        <v>4</v>
      </c>
    </row>
    <row r="7592" spans="1:11" x14ac:dyDescent="0.3">
      <c r="A7592" s="341">
        <v>43223.849303530093</v>
      </c>
      <c r="B7592" s="318">
        <v>36463.233999999997</v>
      </c>
      <c r="C7592" s="355">
        <f t="shared" si="131"/>
        <v>0.29499999999825377</v>
      </c>
      <c r="D7592" s="420">
        <f t="shared" si="132"/>
        <v>0.14749999999912689</v>
      </c>
      <c r="H7592" s="337"/>
      <c r="J7592" s="82">
        <v>37</v>
      </c>
      <c r="K7592" s="391">
        <v>1</v>
      </c>
    </row>
    <row r="7593" spans="1:11" x14ac:dyDescent="0.3">
      <c r="A7593" s="341">
        <v>43223.890970138891</v>
      </c>
      <c r="B7593" s="318">
        <v>36463.521000000001</v>
      </c>
      <c r="C7593" s="355">
        <f t="shared" si="131"/>
        <v>0.28700000000389991</v>
      </c>
      <c r="D7593" s="420">
        <f t="shared" si="132"/>
        <v>0.14350000000194996</v>
      </c>
      <c r="H7593" s="337"/>
      <c r="J7593" s="82">
        <v>38</v>
      </c>
      <c r="K7593" s="319">
        <v>2</v>
      </c>
    </row>
    <row r="7594" spans="1:11" x14ac:dyDescent="0.3">
      <c r="A7594" s="341">
        <v>43223.932636747682</v>
      </c>
      <c r="B7594" s="318">
        <v>36463.807999999997</v>
      </c>
      <c r="C7594" s="355">
        <f t="shared" si="131"/>
        <v>0.28699999999662396</v>
      </c>
      <c r="D7594" s="420">
        <f t="shared" si="132"/>
        <v>0.14349999999831198</v>
      </c>
      <c r="H7594" s="337"/>
      <c r="J7594" s="82">
        <v>39</v>
      </c>
      <c r="K7594" s="320">
        <v>3</v>
      </c>
    </row>
    <row r="7595" spans="1:11" x14ac:dyDescent="0.3">
      <c r="A7595" s="341">
        <v>43223.974303356481</v>
      </c>
      <c r="B7595" s="318">
        <v>36464.103000000003</v>
      </c>
      <c r="C7595" s="355">
        <f t="shared" si="131"/>
        <v>0.29500000000552973</v>
      </c>
      <c r="D7595" s="420">
        <f t="shared" si="132"/>
        <v>0.14750000000276486</v>
      </c>
      <c r="E7595" s="336">
        <f>SUM(C7572:C7595)*7.4805194805</f>
        <v>53.46327272716703</v>
      </c>
      <c r="F7595" s="324">
        <f>AVERAGE(D7572:D7595)</f>
        <v>0.14889583333342671</v>
      </c>
      <c r="G7595" s="324">
        <f>_xlfn.STDEV.S(D7572:D7595)</f>
        <v>3.3459227838497883E-3</v>
      </c>
      <c r="H7595" s="337"/>
      <c r="J7595" s="82">
        <v>40</v>
      </c>
      <c r="K7595" s="321">
        <v>4</v>
      </c>
    </row>
    <row r="7596" spans="1:11" x14ac:dyDescent="0.3">
      <c r="A7596" s="341">
        <v>43224.01596996528</v>
      </c>
      <c r="B7596" s="318">
        <v>36464.400000000001</v>
      </c>
      <c r="C7596" s="355">
        <f t="shared" si="131"/>
        <v>0.29699999999866122</v>
      </c>
      <c r="D7596" s="420">
        <f t="shared" si="132"/>
        <v>0.14849999999933061</v>
      </c>
      <c r="H7596" s="337"/>
      <c r="J7596" s="82">
        <v>41</v>
      </c>
      <c r="K7596" s="391">
        <v>1</v>
      </c>
    </row>
    <row r="7597" spans="1:11" x14ac:dyDescent="0.3">
      <c r="A7597" s="341">
        <v>43224.057636574071</v>
      </c>
      <c r="B7597" s="318">
        <v>36464.69</v>
      </c>
      <c r="C7597" s="355">
        <f t="shared" si="131"/>
        <v>0.29000000000087311</v>
      </c>
      <c r="D7597" s="420">
        <f t="shared" si="132"/>
        <v>0.14500000000043656</v>
      </c>
      <c r="H7597" s="337"/>
      <c r="J7597" s="82">
        <v>42</v>
      </c>
      <c r="K7597" s="319">
        <v>2</v>
      </c>
    </row>
    <row r="7598" spans="1:11" x14ac:dyDescent="0.3">
      <c r="A7598" s="341">
        <v>43224.099303182869</v>
      </c>
      <c r="B7598" s="318">
        <v>36464.978000000003</v>
      </c>
      <c r="C7598" s="355">
        <f t="shared" si="131"/>
        <v>0.28800000000046566</v>
      </c>
      <c r="D7598" s="420">
        <f t="shared" si="132"/>
        <v>0.14400000000023283</v>
      </c>
      <c r="H7598" s="337"/>
      <c r="J7598" s="82">
        <v>43</v>
      </c>
      <c r="K7598" s="320">
        <v>3</v>
      </c>
    </row>
    <row r="7599" spans="1:11" x14ac:dyDescent="0.3">
      <c r="A7599" s="341">
        <v>43224.140969791668</v>
      </c>
      <c r="B7599" s="318">
        <v>36465.281000000003</v>
      </c>
      <c r="C7599" s="355">
        <f t="shared" si="131"/>
        <v>0.30299999999988358</v>
      </c>
      <c r="D7599" s="420">
        <f t="shared" si="132"/>
        <v>0.15149999999994179</v>
      </c>
      <c r="H7599" s="337"/>
      <c r="J7599" s="82">
        <v>44</v>
      </c>
      <c r="K7599" s="321">
        <v>4</v>
      </c>
    </row>
    <row r="7600" spans="1:11" x14ac:dyDescent="0.3">
      <c r="A7600" s="341">
        <v>43224.182636400466</v>
      </c>
      <c r="B7600" s="318">
        <v>36465.582000000002</v>
      </c>
      <c r="C7600" s="355">
        <f t="shared" si="131"/>
        <v>0.30099999999947613</v>
      </c>
      <c r="D7600" s="420">
        <f t="shared" si="132"/>
        <v>0.15049999999973807</v>
      </c>
      <c r="H7600" s="337"/>
      <c r="J7600" s="82">
        <v>45</v>
      </c>
      <c r="K7600" s="391">
        <v>1</v>
      </c>
    </row>
    <row r="7601" spans="1:11" x14ac:dyDescent="0.3">
      <c r="A7601" s="341">
        <v>43224.224303009258</v>
      </c>
      <c r="B7601" s="318">
        <v>36465.881999999998</v>
      </c>
      <c r="C7601" s="355">
        <f t="shared" si="131"/>
        <v>0.29999999999563443</v>
      </c>
      <c r="D7601" s="420">
        <f t="shared" si="132"/>
        <v>0.14999999999781721</v>
      </c>
      <c r="H7601" s="337"/>
      <c r="J7601" s="82">
        <v>46</v>
      </c>
      <c r="K7601" s="319">
        <v>2</v>
      </c>
    </row>
    <row r="7602" spans="1:11" x14ac:dyDescent="0.3">
      <c r="A7602" s="341">
        <v>43224.265969618056</v>
      </c>
      <c r="B7602" s="318">
        <v>36466.197999999997</v>
      </c>
      <c r="C7602" s="355">
        <f t="shared" si="131"/>
        <v>0.31599999999889405</v>
      </c>
      <c r="D7602" s="420">
        <f t="shared" si="132"/>
        <v>0.15799999999944703</v>
      </c>
      <c r="H7602" s="337"/>
      <c r="J7602" s="82">
        <v>47</v>
      </c>
      <c r="K7602" s="320">
        <v>3</v>
      </c>
    </row>
    <row r="7603" spans="1:11" x14ac:dyDescent="0.3">
      <c r="A7603" s="341">
        <v>43224.307636226855</v>
      </c>
      <c r="B7603" s="318">
        <v>36466.497000000003</v>
      </c>
      <c r="C7603" s="355">
        <f t="shared" si="131"/>
        <v>0.29900000000634464</v>
      </c>
      <c r="D7603" s="420">
        <f t="shared" si="132"/>
        <v>0.14950000000317232</v>
      </c>
      <c r="H7603" s="337"/>
      <c r="J7603" s="82">
        <v>48</v>
      </c>
      <c r="K7603" s="321">
        <v>4</v>
      </c>
    </row>
    <row r="7604" spans="1:11" x14ac:dyDescent="0.3">
      <c r="A7604" s="341">
        <v>43224.349302835646</v>
      </c>
      <c r="B7604" s="318">
        <v>36466.788</v>
      </c>
      <c r="C7604" s="355">
        <f t="shared" si="131"/>
        <v>0.29099999999743886</v>
      </c>
      <c r="D7604" s="420">
        <f t="shared" si="132"/>
        <v>0.14549999999871943</v>
      </c>
      <c r="H7604" s="337"/>
      <c r="J7604" s="82">
        <v>49</v>
      </c>
      <c r="K7604" s="391">
        <v>1</v>
      </c>
    </row>
    <row r="7605" spans="1:11" x14ac:dyDescent="0.3">
      <c r="A7605" s="341">
        <v>43224.390969444445</v>
      </c>
      <c r="B7605" s="318">
        <v>36467.097999999998</v>
      </c>
      <c r="C7605" s="355">
        <f t="shared" si="131"/>
        <v>0.30999999999767169</v>
      </c>
      <c r="D7605" s="420">
        <f t="shared" si="132"/>
        <v>0.15499999999883585</v>
      </c>
      <c r="H7605" s="337"/>
      <c r="J7605" s="82">
        <v>50</v>
      </c>
      <c r="K7605" s="319">
        <v>2</v>
      </c>
    </row>
    <row r="7606" spans="1:11" x14ac:dyDescent="0.3">
      <c r="A7606" s="341">
        <v>43224.432636053243</v>
      </c>
      <c r="B7606" s="318">
        <v>36467.400999999998</v>
      </c>
      <c r="C7606" s="355">
        <f t="shared" si="131"/>
        <v>0.30299999999988358</v>
      </c>
      <c r="D7606" s="420">
        <f t="shared" si="132"/>
        <v>0.15149999999994179</v>
      </c>
      <c r="H7606" s="337"/>
      <c r="J7606" s="82">
        <v>51</v>
      </c>
      <c r="K7606" s="320">
        <v>3</v>
      </c>
    </row>
    <row r="7607" spans="1:11" x14ac:dyDescent="0.3">
      <c r="A7607" s="341">
        <v>43224.474302662034</v>
      </c>
      <c r="B7607" s="318">
        <v>36467.690999999999</v>
      </c>
      <c r="C7607" s="355">
        <f t="shared" si="131"/>
        <v>0.29000000000087311</v>
      </c>
      <c r="D7607" s="420">
        <f t="shared" si="132"/>
        <v>0.14500000000043656</v>
      </c>
      <c r="H7607" s="337"/>
      <c r="J7607" s="82">
        <v>52</v>
      </c>
      <c r="K7607" s="321">
        <v>4</v>
      </c>
    </row>
    <row r="7608" spans="1:11" x14ac:dyDescent="0.3">
      <c r="A7608" s="341">
        <v>43224.515969270833</v>
      </c>
      <c r="B7608" s="318">
        <v>36467.991000000002</v>
      </c>
      <c r="C7608" s="355">
        <f t="shared" si="131"/>
        <v>0.30000000000291038</v>
      </c>
      <c r="D7608" s="420">
        <f t="shared" si="132"/>
        <v>0.15000000000145519</v>
      </c>
      <c r="H7608" s="337"/>
      <c r="J7608" s="82">
        <v>53</v>
      </c>
      <c r="K7608" s="391">
        <v>1</v>
      </c>
    </row>
    <row r="7609" spans="1:11" x14ac:dyDescent="0.3">
      <c r="A7609" s="341">
        <v>43224.557635879632</v>
      </c>
      <c r="B7609" s="318">
        <v>36468.292000000001</v>
      </c>
      <c r="C7609" s="355">
        <f t="shared" si="131"/>
        <v>0.30099999999947613</v>
      </c>
      <c r="D7609" s="420">
        <f t="shared" si="132"/>
        <v>0.15049999999973807</v>
      </c>
      <c r="H7609" s="337"/>
      <c r="J7609" s="82">
        <v>54</v>
      </c>
      <c r="K7609" s="319">
        <v>2</v>
      </c>
    </row>
    <row r="7610" spans="1:11" x14ac:dyDescent="0.3">
      <c r="A7610" s="341">
        <v>43224.599302488423</v>
      </c>
      <c r="B7610" s="318">
        <v>36468.591</v>
      </c>
      <c r="C7610" s="355">
        <f t="shared" si="131"/>
        <v>0.29899999999906868</v>
      </c>
      <c r="D7610" s="420">
        <f t="shared" si="132"/>
        <v>0.14949999999953434</v>
      </c>
      <c r="H7610" s="337"/>
      <c r="J7610" s="82">
        <v>55</v>
      </c>
      <c r="K7610" s="320">
        <v>3</v>
      </c>
    </row>
    <row r="7611" spans="1:11" x14ac:dyDescent="0.3">
      <c r="A7611" s="341">
        <v>43224.640969097221</v>
      </c>
      <c r="B7611" s="318">
        <v>36468.887000000002</v>
      </c>
      <c r="C7611" s="355">
        <f t="shared" si="131"/>
        <v>0.29600000000209548</v>
      </c>
      <c r="D7611" s="420">
        <f t="shared" si="132"/>
        <v>0.14800000000104774</v>
      </c>
      <c r="H7611" s="337"/>
      <c r="J7611" s="82">
        <v>56</v>
      </c>
      <c r="K7611" s="321">
        <v>4</v>
      </c>
    </row>
    <row r="7612" spans="1:11" x14ac:dyDescent="0.3">
      <c r="A7612" s="341">
        <v>43224.68263570602</v>
      </c>
      <c r="B7612" s="318">
        <v>36469.19</v>
      </c>
      <c r="C7612" s="355">
        <f t="shared" si="131"/>
        <v>0.30299999999988358</v>
      </c>
      <c r="D7612" s="420">
        <f t="shared" si="132"/>
        <v>0.15149999999994179</v>
      </c>
      <c r="H7612" s="337"/>
      <c r="J7612" s="82">
        <v>57</v>
      </c>
      <c r="K7612" s="391">
        <v>1</v>
      </c>
    </row>
    <row r="7613" spans="1:11" x14ac:dyDescent="0.3">
      <c r="A7613" s="341">
        <v>43224.724302314811</v>
      </c>
      <c r="B7613" s="318">
        <v>36469.483</v>
      </c>
      <c r="C7613" s="355">
        <f t="shared" si="131"/>
        <v>0.29299999999784632</v>
      </c>
      <c r="D7613" s="420">
        <f t="shared" si="132"/>
        <v>0.14649999999892316</v>
      </c>
      <c r="H7613" s="337"/>
      <c r="J7613" s="82">
        <v>58</v>
      </c>
      <c r="K7613" s="319">
        <v>2</v>
      </c>
    </row>
    <row r="7614" spans="1:11" x14ac:dyDescent="0.3">
      <c r="A7614" s="341">
        <v>43224.76596892361</v>
      </c>
      <c r="B7614" s="318">
        <v>36469.769999999997</v>
      </c>
      <c r="C7614" s="355">
        <f t="shared" si="131"/>
        <v>0.28699999999662396</v>
      </c>
      <c r="D7614" s="420">
        <f t="shared" si="132"/>
        <v>0.14349999999831198</v>
      </c>
      <c r="H7614" s="337"/>
      <c r="J7614" s="82">
        <v>59</v>
      </c>
      <c r="K7614" s="320">
        <v>3</v>
      </c>
    </row>
    <row r="7615" spans="1:11" x14ac:dyDescent="0.3">
      <c r="A7615" s="341">
        <v>43224.807635532408</v>
      </c>
      <c r="B7615" s="318">
        <v>36470.065000000002</v>
      </c>
      <c r="C7615" s="355">
        <f t="shared" si="131"/>
        <v>0.29500000000552973</v>
      </c>
      <c r="D7615" s="420">
        <f t="shared" si="132"/>
        <v>0.14750000000276486</v>
      </c>
      <c r="H7615" s="337"/>
      <c r="J7615" s="82">
        <v>60</v>
      </c>
      <c r="K7615" s="321">
        <v>4</v>
      </c>
    </row>
    <row r="7616" spans="1:11" x14ac:dyDescent="0.3">
      <c r="A7616" s="341">
        <v>43224.849302141207</v>
      </c>
      <c r="B7616" s="318">
        <v>36470.360999999997</v>
      </c>
      <c r="C7616" s="355">
        <f t="shared" si="131"/>
        <v>0.29599999999481952</v>
      </c>
      <c r="D7616" s="420">
        <f t="shared" si="132"/>
        <v>0.14799999999740976</v>
      </c>
      <c r="H7616" s="337"/>
      <c r="J7616" s="82">
        <v>61</v>
      </c>
      <c r="K7616" s="391">
        <v>1</v>
      </c>
    </row>
    <row r="7617" spans="1:11" x14ac:dyDescent="0.3">
      <c r="A7617" s="341">
        <v>43224.890968749998</v>
      </c>
      <c r="B7617" s="318">
        <v>36470.65</v>
      </c>
      <c r="C7617" s="355">
        <f t="shared" si="131"/>
        <v>0.28900000000430737</v>
      </c>
      <c r="D7617" s="420">
        <f t="shared" si="132"/>
        <v>0.14450000000215368</v>
      </c>
      <c r="H7617" s="337"/>
      <c r="J7617" s="82">
        <v>62</v>
      </c>
      <c r="K7617" s="319">
        <v>2</v>
      </c>
    </row>
    <row r="7618" spans="1:11" x14ac:dyDescent="0.3">
      <c r="A7618" s="341">
        <v>43224.932635358797</v>
      </c>
      <c r="B7618" s="318">
        <v>36470.940999999999</v>
      </c>
      <c r="C7618" s="355">
        <f t="shared" si="131"/>
        <v>0.29099999999743886</v>
      </c>
      <c r="D7618" s="420">
        <f t="shared" si="132"/>
        <v>0.14549999999871943</v>
      </c>
      <c r="H7618" s="337"/>
      <c r="J7618" s="82">
        <v>63</v>
      </c>
      <c r="K7618" s="320">
        <v>3</v>
      </c>
    </row>
    <row r="7619" spans="1:11" x14ac:dyDescent="0.3">
      <c r="A7619" s="341">
        <v>43224.974301967595</v>
      </c>
      <c r="B7619" s="318">
        <v>36471.239000000001</v>
      </c>
      <c r="C7619" s="355">
        <f t="shared" si="131"/>
        <v>0.29800000000250293</v>
      </c>
      <c r="D7619" s="420">
        <f t="shared" si="132"/>
        <v>0.14900000000125146</v>
      </c>
      <c r="E7619" s="336">
        <f>SUM(C7596:C7619)*7.4805194805</f>
        <v>53.380987012837551</v>
      </c>
      <c r="F7619" s="324">
        <f>AVERAGE(D7596:D7619)</f>
        <v>0.14866666666663755</v>
      </c>
      <c r="G7619" s="324">
        <f>_xlfn.STDEV.S(D7596:D7619)</f>
        <v>3.5067223227023417E-3</v>
      </c>
      <c r="H7619" s="337"/>
      <c r="J7619" s="82">
        <v>64</v>
      </c>
      <c r="K7619" s="321">
        <v>4</v>
      </c>
    </row>
    <row r="7620" spans="1:11" x14ac:dyDescent="0.3">
      <c r="A7620" s="341">
        <v>43225.015968576387</v>
      </c>
      <c r="B7620" s="318">
        <v>36471.53</v>
      </c>
      <c r="C7620" s="355">
        <f t="shared" si="131"/>
        <v>0.29099999999743886</v>
      </c>
      <c r="D7620" s="420">
        <f t="shared" si="132"/>
        <v>0.14549999999871943</v>
      </c>
      <c r="H7620" s="337"/>
      <c r="J7620" s="82">
        <v>65</v>
      </c>
      <c r="K7620" s="391">
        <v>1</v>
      </c>
    </row>
    <row r="7621" spans="1:11" x14ac:dyDescent="0.3">
      <c r="A7621" s="341">
        <v>43225.057635185185</v>
      </c>
      <c r="B7621" s="318">
        <v>36471.821000000004</v>
      </c>
      <c r="C7621" s="355">
        <f t="shared" si="131"/>
        <v>0.29100000000471482</v>
      </c>
      <c r="D7621" s="420">
        <f t="shared" si="132"/>
        <v>0.14550000000235741</v>
      </c>
      <c r="H7621" s="337"/>
      <c r="J7621" s="82">
        <v>66</v>
      </c>
      <c r="K7621" s="319">
        <v>2</v>
      </c>
    </row>
    <row r="7622" spans="1:11" x14ac:dyDescent="0.3">
      <c r="A7622" s="341">
        <v>43225.099301793984</v>
      </c>
      <c r="B7622" s="318">
        <v>36472.127999999997</v>
      </c>
      <c r="C7622" s="355">
        <f t="shared" si="131"/>
        <v>0.30699999999342253</v>
      </c>
      <c r="D7622" s="420">
        <f t="shared" si="132"/>
        <v>0.15349999999671127</v>
      </c>
      <c r="H7622" s="337"/>
      <c r="J7622" s="82">
        <v>67</v>
      </c>
      <c r="K7622" s="320">
        <v>3</v>
      </c>
    </row>
    <row r="7623" spans="1:11" x14ac:dyDescent="0.3">
      <c r="A7623" s="341">
        <v>43225.140968402775</v>
      </c>
      <c r="B7623" s="318">
        <v>36472.428</v>
      </c>
      <c r="C7623" s="355">
        <f t="shared" si="131"/>
        <v>0.30000000000291038</v>
      </c>
      <c r="D7623" s="420">
        <f t="shared" si="132"/>
        <v>0.15000000000145519</v>
      </c>
      <c r="H7623" s="337"/>
      <c r="J7623" s="82">
        <v>68</v>
      </c>
      <c r="K7623" s="321">
        <v>4</v>
      </c>
    </row>
    <row r="7624" spans="1:11" x14ac:dyDescent="0.3">
      <c r="A7624" s="341">
        <v>43225.182635011573</v>
      </c>
      <c r="B7624" s="318">
        <v>36472.718000000001</v>
      </c>
      <c r="C7624" s="355">
        <f t="shared" si="131"/>
        <v>0.29000000000087311</v>
      </c>
      <c r="D7624" s="420">
        <f t="shared" si="132"/>
        <v>0.14500000000043656</v>
      </c>
      <c r="H7624" s="337"/>
      <c r="J7624" s="82">
        <v>69</v>
      </c>
      <c r="K7624" s="391">
        <v>1</v>
      </c>
    </row>
    <row r="7625" spans="1:11" x14ac:dyDescent="0.3">
      <c r="A7625" s="341">
        <v>43225.224301620372</v>
      </c>
      <c r="B7625" s="318">
        <v>36473.021000000001</v>
      </c>
      <c r="C7625" s="355">
        <f t="shared" si="131"/>
        <v>0.30299999999988358</v>
      </c>
      <c r="D7625" s="420">
        <f t="shared" si="132"/>
        <v>0.15149999999994179</v>
      </c>
      <c r="H7625" s="337"/>
      <c r="J7625" s="82">
        <v>70</v>
      </c>
      <c r="K7625" s="319">
        <v>2</v>
      </c>
    </row>
    <row r="7626" spans="1:11" x14ac:dyDescent="0.3">
      <c r="A7626" s="341">
        <v>43225.265968229163</v>
      </c>
      <c r="B7626" s="318">
        <v>36473.330999999998</v>
      </c>
      <c r="C7626" s="355">
        <f t="shared" si="131"/>
        <v>0.30999999999767169</v>
      </c>
      <c r="D7626" s="420">
        <f t="shared" si="132"/>
        <v>0.15499999999883585</v>
      </c>
      <c r="H7626" s="337"/>
      <c r="J7626" s="82">
        <v>71</v>
      </c>
      <c r="K7626" s="320">
        <v>3</v>
      </c>
    </row>
    <row r="7627" spans="1:11" x14ac:dyDescent="0.3">
      <c r="A7627" s="341">
        <v>43225.307634837962</v>
      </c>
      <c r="B7627" s="318">
        <v>36473.631000000001</v>
      </c>
      <c r="C7627" s="355">
        <f t="shared" si="131"/>
        <v>0.30000000000291038</v>
      </c>
      <c r="D7627" s="420">
        <f t="shared" si="132"/>
        <v>0.15000000000145519</v>
      </c>
      <c r="H7627" s="337"/>
      <c r="J7627" s="82">
        <v>72</v>
      </c>
      <c r="K7627" s="321">
        <v>4</v>
      </c>
    </row>
    <row r="7628" spans="1:11" x14ac:dyDescent="0.3">
      <c r="A7628" s="341">
        <v>43225.34930144676</v>
      </c>
      <c r="B7628" s="318">
        <v>36473.930999999997</v>
      </c>
      <c r="C7628" s="355">
        <f t="shared" si="131"/>
        <v>0.29999999999563443</v>
      </c>
      <c r="D7628" s="420">
        <f t="shared" si="132"/>
        <v>0.14999999999781721</v>
      </c>
      <c r="H7628" s="337"/>
      <c r="J7628" s="82">
        <v>73</v>
      </c>
      <c r="K7628" s="391">
        <v>1</v>
      </c>
    </row>
    <row r="7629" spans="1:11" x14ac:dyDescent="0.3">
      <c r="A7629" s="341">
        <v>43225.390968055559</v>
      </c>
      <c r="B7629" s="318">
        <v>36474.237999999998</v>
      </c>
      <c r="C7629" s="355">
        <f t="shared" si="131"/>
        <v>0.30700000000069849</v>
      </c>
      <c r="D7629" s="420">
        <f t="shared" si="132"/>
        <v>0.15350000000034925</v>
      </c>
      <c r="H7629" s="337"/>
      <c r="J7629" s="82">
        <v>74</v>
      </c>
      <c r="K7629" s="319">
        <v>2</v>
      </c>
    </row>
    <row r="7630" spans="1:11" x14ac:dyDescent="0.3">
      <c r="A7630" s="341">
        <v>43225.43263466435</v>
      </c>
      <c r="B7630" s="318">
        <v>36474.521000000001</v>
      </c>
      <c r="C7630" s="355">
        <f t="shared" si="131"/>
        <v>0.28300000000308501</v>
      </c>
      <c r="D7630" s="420">
        <f t="shared" si="132"/>
        <v>0.1415000000015425</v>
      </c>
      <c r="H7630" s="337"/>
      <c r="J7630" s="82">
        <v>75</v>
      </c>
      <c r="K7630" s="320">
        <v>3</v>
      </c>
    </row>
    <row r="7631" spans="1:11" x14ac:dyDescent="0.3">
      <c r="A7631" s="341">
        <v>43225.474301273149</v>
      </c>
      <c r="B7631" s="318">
        <v>36474.811000000002</v>
      </c>
      <c r="C7631" s="355">
        <f t="shared" si="131"/>
        <v>0.29000000000087311</v>
      </c>
      <c r="D7631" s="420">
        <f t="shared" si="132"/>
        <v>0.14500000000043656</v>
      </c>
      <c r="H7631" s="337"/>
      <c r="J7631" s="82">
        <v>76</v>
      </c>
      <c r="K7631" s="321">
        <v>4</v>
      </c>
    </row>
    <row r="7632" spans="1:11" x14ac:dyDescent="0.3">
      <c r="A7632" s="341">
        <v>43225.515967881947</v>
      </c>
      <c r="B7632" s="318">
        <v>36475.116999999998</v>
      </c>
      <c r="C7632" s="355">
        <f t="shared" si="131"/>
        <v>0.30599999999685679</v>
      </c>
      <c r="D7632" s="420">
        <f t="shared" si="132"/>
        <v>0.15299999999842839</v>
      </c>
      <c r="H7632" s="337"/>
      <c r="J7632" s="82">
        <v>77</v>
      </c>
      <c r="K7632" s="391">
        <v>1</v>
      </c>
    </row>
    <row r="7633" spans="1:11" x14ac:dyDescent="0.3">
      <c r="A7633" s="341">
        <v>43225.557634490739</v>
      </c>
      <c r="B7633" s="318">
        <v>36475.413</v>
      </c>
      <c r="C7633" s="355">
        <f t="shared" si="131"/>
        <v>0.29600000000209548</v>
      </c>
      <c r="D7633" s="420">
        <f t="shared" si="132"/>
        <v>0.14800000000104774</v>
      </c>
      <c r="H7633" s="337"/>
      <c r="J7633" s="82">
        <v>78</v>
      </c>
      <c r="K7633" s="319">
        <v>2</v>
      </c>
    </row>
    <row r="7634" spans="1:11" x14ac:dyDescent="0.3">
      <c r="A7634" s="341">
        <v>43225.599301099537</v>
      </c>
      <c r="B7634" s="318">
        <v>36475.701000000001</v>
      </c>
      <c r="C7634" s="355">
        <f t="shared" si="131"/>
        <v>0.28800000000046566</v>
      </c>
      <c r="D7634" s="420">
        <f t="shared" si="132"/>
        <v>0.14400000000023283</v>
      </c>
      <c r="H7634" s="337"/>
      <c r="J7634" s="82">
        <v>79</v>
      </c>
      <c r="K7634" s="320">
        <v>3</v>
      </c>
    </row>
    <row r="7635" spans="1:11" x14ac:dyDescent="0.3">
      <c r="A7635" s="341">
        <v>43225.640967708336</v>
      </c>
      <c r="B7635" s="318">
        <v>36475.998</v>
      </c>
      <c r="C7635" s="355">
        <f t="shared" si="131"/>
        <v>0.29699999999866122</v>
      </c>
      <c r="D7635" s="420">
        <f t="shared" si="132"/>
        <v>0.14849999999933061</v>
      </c>
      <c r="H7635" s="337"/>
      <c r="J7635" s="82">
        <v>80</v>
      </c>
      <c r="K7635" s="321">
        <v>4</v>
      </c>
    </row>
    <row r="7636" spans="1:11" x14ac:dyDescent="0.3">
      <c r="A7636" s="341">
        <v>43225.682634317127</v>
      </c>
      <c r="B7636" s="318">
        <v>36476.298000000003</v>
      </c>
      <c r="C7636" s="355">
        <f t="shared" si="131"/>
        <v>0.30000000000291038</v>
      </c>
      <c r="D7636" s="420">
        <f t="shared" si="132"/>
        <v>0.15000000000145519</v>
      </c>
      <c r="H7636" s="337"/>
      <c r="J7636" s="82">
        <v>81</v>
      </c>
      <c r="K7636" s="391">
        <v>1</v>
      </c>
    </row>
    <row r="7637" spans="1:11" x14ac:dyDescent="0.3">
      <c r="A7637" s="341">
        <v>43225.724300925925</v>
      </c>
      <c r="B7637" s="318">
        <v>36476.591</v>
      </c>
      <c r="C7637" s="355">
        <f t="shared" si="131"/>
        <v>0.29299999999784632</v>
      </c>
      <c r="D7637" s="420">
        <f t="shared" si="132"/>
        <v>0.14649999999892316</v>
      </c>
      <c r="H7637" s="337"/>
      <c r="J7637" s="82">
        <v>82</v>
      </c>
      <c r="K7637" s="319">
        <v>2</v>
      </c>
    </row>
    <row r="7638" spans="1:11" x14ac:dyDescent="0.3">
      <c r="A7638" s="341">
        <v>43225.765967534724</v>
      </c>
      <c r="B7638" s="318">
        <v>36476.881000000001</v>
      </c>
      <c r="C7638" s="355">
        <f t="shared" si="131"/>
        <v>0.29000000000087311</v>
      </c>
      <c r="D7638" s="420">
        <f t="shared" si="132"/>
        <v>0.14500000000043656</v>
      </c>
      <c r="H7638" s="337"/>
      <c r="J7638" s="82">
        <v>83</v>
      </c>
      <c r="K7638" s="320">
        <v>3</v>
      </c>
    </row>
    <row r="7639" spans="1:11" x14ac:dyDescent="0.3">
      <c r="A7639" s="341">
        <v>43225.807634143515</v>
      </c>
      <c r="B7639" s="318">
        <v>36477.18</v>
      </c>
      <c r="C7639" s="355">
        <f t="shared" si="131"/>
        <v>0.29899999999906868</v>
      </c>
      <c r="D7639" s="420">
        <f t="shared" si="132"/>
        <v>0.14949999999953434</v>
      </c>
      <c r="H7639" s="337"/>
      <c r="J7639" s="82">
        <v>84</v>
      </c>
      <c r="K7639" s="321">
        <v>4</v>
      </c>
    </row>
    <row r="7640" spans="1:11" x14ac:dyDescent="0.3">
      <c r="A7640" s="341">
        <v>43225.849300752314</v>
      </c>
      <c r="B7640" s="318">
        <v>36477.468999999997</v>
      </c>
      <c r="C7640" s="355">
        <f t="shared" si="131"/>
        <v>0.28899999999703141</v>
      </c>
      <c r="D7640" s="420">
        <f t="shared" si="132"/>
        <v>0.1444999999985157</v>
      </c>
      <c r="H7640" s="337"/>
      <c r="J7640" s="82">
        <v>85</v>
      </c>
      <c r="K7640" s="391">
        <v>1</v>
      </c>
    </row>
    <row r="7641" spans="1:11" x14ac:dyDescent="0.3">
      <c r="A7641" s="341">
        <v>43225.890967361112</v>
      </c>
      <c r="B7641" s="318">
        <v>36477.752</v>
      </c>
      <c r="C7641" s="355">
        <f t="shared" si="131"/>
        <v>0.28300000000308501</v>
      </c>
      <c r="D7641" s="420">
        <f t="shared" si="132"/>
        <v>0.1415000000015425</v>
      </c>
      <c r="H7641" s="337"/>
      <c r="J7641" s="82">
        <v>86</v>
      </c>
      <c r="K7641" s="319">
        <v>2</v>
      </c>
    </row>
    <row r="7642" spans="1:11" x14ac:dyDescent="0.3">
      <c r="A7642" s="341">
        <v>43225.932633969911</v>
      </c>
      <c r="B7642" s="318">
        <v>36478.050999999999</v>
      </c>
      <c r="C7642" s="355">
        <f t="shared" si="131"/>
        <v>0.29899999999906868</v>
      </c>
      <c r="D7642" s="420">
        <f t="shared" si="132"/>
        <v>0.14949999999953434</v>
      </c>
      <c r="H7642" s="337"/>
      <c r="J7642" s="82">
        <v>87</v>
      </c>
      <c r="K7642" s="320">
        <v>3</v>
      </c>
    </row>
    <row r="7643" spans="1:11" x14ac:dyDescent="0.3">
      <c r="A7643" s="341">
        <v>43225.974300578702</v>
      </c>
      <c r="B7643" s="318">
        <v>36478.35</v>
      </c>
      <c r="C7643" s="355">
        <f t="shared" si="131"/>
        <v>0.29899999999906868</v>
      </c>
      <c r="D7643" s="420">
        <f t="shared" si="132"/>
        <v>0.14949999999953434</v>
      </c>
      <c r="E7643" s="336">
        <f>SUM(C7620:C7643)*7.4805194805</f>
        <v>53.193974025814164</v>
      </c>
      <c r="F7643" s="324">
        <f>AVERAGE(D7620:D7643)</f>
        <v>0.14814583333327391</v>
      </c>
      <c r="G7643" s="324">
        <f>_xlfn.STDEV.S(D7620:D7643)</f>
        <v>3.7517507984318049E-3</v>
      </c>
      <c r="H7643" s="337"/>
      <c r="J7643" s="82">
        <v>88</v>
      </c>
      <c r="K7643" s="321">
        <v>4</v>
      </c>
    </row>
    <row r="7644" spans="1:11" x14ac:dyDescent="0.3">
      <c r="A7644" s="341">
        <v>43226.015967187501</v>
      </c>
      <c r="B7644" s="318">
        <v>36478.641000000003</v>
      </c>
      <c r="C7644" s="355">
        <f t="shared" si="131"/>
        <v>0.29100000000471482</v>
      </c>
      <c r="D7644" s="420">
        <f t="shared" si="132"/>
        <v>0.14550000000235741</v>
      </c>
      <c r="H7644" s="337"/>
      <c r="J7644" s="82">
        <v>89</v>
      </c>
      <c r="K7644" s="391">
        <v>1</v>
      </c>
    </row>
    <row r="7645" spans="1:11" x14ac:dyDescent="0.3">
      <c r="A7645" s="341">
        <v>43226.057633796299</v>
      </c>
      <c r="B7645" s="318">
        <v>36478.932999999997</v>
      </c>
      <c r="C7645" s="355">
        <f t="shared" si="131"/>
        <v>0.29199999999400461</v>
      </c>
      <c r="D7645" s="420">
        <f t="shared" si="132"/>
        <v>0.14599999999700231</v>
      </c>
      <c r="H7645" s="337"/>
      <c r="J7645" s="82">
        <v>90</v>
      </c>
      <c r="K7645" s="319">
        <v>2</v>
      </c>
    </row>
    <row r="7646" spans="1:11" x14ac:dyDescent="0.3">
      <c r="A7646" s="341">
        <v>43226.099300405091</v>
      </c>
      <c r="B7646" s="318">
        <v>36479.24</v>
      </c>
      <c r="C7646" s="355">
        <f t="shared" si="131"/>
        <v>0.30700000000069849</v>
      </c>
      <c r="D7646" s="420">
        <f t="shared" si="132"/>
        <v>0.15350000000034925</v>
      </c>
      <c r="H7646" s="337"/>
      <c r="J7646" s="82">
        <v>91</v>
      </c>
      <c r="K7646" s="320">
        <v>3</v>
      </c>
    </row>
    <row r="7647" spans="1:11" x14ac:dyDescent="0.3">
      <c r="A7647" s="341">
        <v>43226.140967013889</v>
      </c>
      <c r="B7647" s="318">
        <v>36479.538999999997</v>
      </c>
      <c r="C7647" s="355">
        <f t="shared" si="131"/>
        <v>0.29899999999906868</v>
      </c>
      <c r="D7647" s="420">
        <f t="shared" si="132"/>
        <v>0.14949999999953434</v>
      </c>
      <c r="H7647" s="337"/>
      <c r="J7647" s="82">
        <v>92</v>
      </c>
      <c r="K7647" s="321">
        <v>4</v>
      </c>
    </row>
    <row r="7648" spans="1:11" x14ac:dyDescent="0.3">
      <c r="A7648" s="341">
        <v>43226.182633622688</v>
      </c>
      <c r="B7648" s="318">
        <v>36479.832999999999</v>
      </c>
      <c r="C7648" s="355">
        <f t="shared" si="131"/>
        <v>0.29400000000168802</v>
      </c>
      <c r="D7648" s="420">
        <f t="shared" si="132"/>
        <v>0.14700000000084401</v>
      </c>
      <c r="H7648" s="337"/>
      <c r="J7648" s="82">
        <v>93</v>
      </c>
      <c r="K7648" s="391">
        <v>1</v>
      </c>
    </row>
    <row r="7649" spans="1:12" x14ac:dyDescent="0.3">
      <c r="A7649" s="341">
        <v>43226.224300231479</v>
      </c>
      <c r="B7649" s="318">
        <v>36480.142</v>
      </c>
      <c r="C7649" s="355">
        <f t="shared" si="131"/>
        <v>0.30900000000110595</v>
      </c>
      <c r="D7649" s="420">
        <f t="shared" si="132"/>
        <v>0.15450000000055297</v>
      </c>
      <c r="H7649" s="337"/>
      <c r="J7649" s="82">
        <v>94</v>
      </c>
      <c r="K7649" s="319">
        <v>2</v>
      </c>
    </row>
    <row r="7650" spans="1:12" x14ac:dyDescent="0.3">
      <c r="A7650" s="341">
        <v>43226.265966840278</v>
      </c>
      <c r="B7650" s="318">
        <v>36480.449000000001</v>
      </c>
      <c r="C7650" s="355">
        <f t="shared" si="131"/>
        <v>0.30700000000069849</v>
      </c>
      <c r="D7650" s="420">
        <f t="shared" si="132"/>
        <v>0.15350000000034925</v>
      </c>
      <c r="H7650" s="337"/>
      <c r="J7650" s="82">
        <v>95</v>
      </c>
      <c r="K7650" s="320">
        <v>3</v>
      </c>
    </row>
    <row r="7651" spans="1:12" x14ac:dyDescent="0.3">
      <c r="A7651" s="341">
        <v>43226.307633449076</v>
      </c>
      <c r="B7651" s="318">
        <v>36480.743999999999</v>
      </c>
      <c r="C7651" s="355">
        <f t="shared" si="131"/>
        <v>0.29499999999825377</v>
      </c>
      <c r="D7651" s="420">
        <f t="shared" si="132"/>
        <v>0.14749999999912689</v>
      </c>
      <c r="H7651" s="337"/>
      <c r="J7651" s="82">
        <v>96</v>
      </c>
      <c r="K7651" s="321">
        <v>4</v>
      </c>
    </row>
    <row r="7652" spans="1:12" x14ac:dyDescent="0.3">
      <c r="A7652" s="341">
        <v>43226.349300057867</v>
      </c>
      <c r="B7652" s="318">
        <v>36481.052000000003</v>
      </c>
      <c r="C7652" s="355">
        <f t="shared" si="131"/>
        <v>0.3080000000045402</v>
      </c>
      <c r="D7652" s="420">
        <f t="shared" si="132"/>
        <v>0.1540000000022701</v>
      </c>
      <c r="H7652" s="337"/>
      <c r="J7652" s="82">
        <v>97</v>
      </c>
      <c r="K7652" s="391">
        <v>1</v>
      </c>
    </row>
    <row r="7653" spans="1:12" x14ac:dyDescent="0.3">
      <c r="A7653" s="341">
        <v>43226.390966666666</v>
      </c>
      <c r="B7653" s="318">
        <v>36481.358999999997</v>
      </c>
      <c r="C7653" s="355">
        <f t="shared" si="131"/>
        <v>0.30699999999342253</v>
      </c>
      <c r="D7653" s="420">
        <f t="shared" si="132"/>
        <v>0.15349999999671127</v>
      </c>
      <c r="H7653" s="337"/>
      <c r="J7653" s="82">
        <v>98</v>
      </c>
      <c r="K7653" s="319">
        <v>2</v>
      </c>
    </row>
    <row r="7654" spans="1:12" x14ac:dyDescent="0.3">
      <c r="A7654" s="341">
        <v>43226.432633275464</v>
      </c>
      <c r="B7654" s="318">
        <v>36481.650999999998</v>
      </c>
      <c r="C7654" s="355">
        <f t="shared" si="131"/>
        <v>0.29200000000128057</v>
      </c>
      <c r="D7654" s="420">
        <f t="shared" si="132"/>
        <v>0.14600000000064028</v>
      </c>
      <c r="H7654" s="337"/>
      <c r="J7654" s="82">
        <v>99</v>
      </c>
      <c r="K7654" s="320">
        <v>3</v>
      </c>
    </row>
    <row r="7655" spans="1:12" x14ac:dyDescent="0.3">
      <c r="A7655" s="369">
        <v>43226.474299884256</v>
      </c>
      <c r="B7655" s="323">
        <v>36481.947999999997</v>
      </c>
      <c r="C7655" s="356">
        <f t="shared" si="131"/>
        <v>0.29699999999866122</v>
      </c>
      <c r="D7655" s="418">
        <f t="shared" si="132"/>
        <v>0.14849999999933061</v>
      </c>
      <c r="E7655" s="392">
        <f>SUM(C7644:C7655)*7.4805194805</f>
        <v>26.914909090825066</v>
      </c>
      <c r="F7655" s="324">
        <f>AVERAGE(D7644:D7655)</f>
        <v>0.14991666666658907</v>
      </c>
      <c r="G7655" s="324">
        <f>_xlfn.STDEV.S(D7644:D7655)</f>
        <v>3.6045005538648893E-3</v>
      </c>
      <c r="H7655" s="343"/>
      <c r="I7655" s="344">
        <f>AVERAGE(D7518:D7655)</f>
        <v>0.14829411764706973</v>
      </c>
      <c r="J7655" s="82">
        <v>100</v>
      </c>
      <c r="K7655" s="321">
        <v>4</v>
      </c>
    </row>
    <row r="7656" spans="1:12" x14ac:dyDescent="0.3">
      <c r="A7656" s="341">
        <v>43227.322916666664</v>
      </c>
      <c r="B7656" s="318">
        <v>36487.862000000001</v>
      </c>
      <c r="C7656" s="355"/>
      <c r="D7656" s="420"/>
      <c r="H7656" s="337"/>
      <c r="J7656" s="82">
        <v>1</v>
      </c>
      <c r="K7656" s="321">
        <v>4</v>
      </c>
      <c r="L7656" s="54" t="s">
        <v>313</v>
      </c>
    </row>
    <row r="7657" spans="1:12" x14ac:dyDescent="0.3">
      <c r="A7657" s="341">
        <v>43227.364583333336</v>
      </c>
      <c r="B7657" s="318">
        <v>36488.171000000002</v>
      </c>
      <c r="C7657" s="355">
        <f t="shared" ref="C7657:C7726" si="133">B7657-B7656</f>
        <v>0.30900000000110595</v>
      </c>
      <c r="D7657" s="420">
        <f t="shared" ref="D7657:D7726" si="134">C7657/2</f>
        <v>0.15450000000055297</v>
      </c>
      <c r="H7657" s="337"/>
      <c r="J7657" s="82">
        <v>2</v>
      </c>
      <c r="K7657" s="391">
        <v>1</v>
      </c>
    </row>
    <row r="7658" spans="1:12" x14ac:dyDescent="0.3">
      <c r="A7658" s="341">
        <v>43227.40625</v>
      </c>
      <c r="B7658" s="318">
        <v>36488.481</v>
      </c>
      <c r="C7658" s="355">
        <f t="shared" si="133"/>
        <v>0.30999999999767169</v>
      </c>
      <c r="D7658" s="420">
        <f t="shared" si="134"/>
        <v>0.15499999999883585</v>
      </c>
      <c r="H7658" s="337"/>
      <c r="J7658" s="82">
        <v>3</v>
      </c>
      <c r="K7658" s="319">
        <v>2</v>
      </c>
    </row>
    <row r="7659" spans="1:12" x14ac:dyDescent="0.3">
      <c r="A7659" s="341">
        <v>43227.447916666664</v>
      </c>
      <c r="B7659" s="318">
        <v>36488.771000000001</v>
      </c>
      <c r="C7659" s="355">
        <f t="shared" si="133"/>
        <v>0.29000000000087311</v>
      </c>
      <c r="D7659" s="420">
        <f t="shared" si="134"/>
        <v>0.14500000000043656</v>
      </c>
      <c r="H7659" s="337"/>
      <c r="J7659" s="82">
        <v>4</v>
      </c>
      <c r="K7659" s="320">
        <v>3</v>
      </c>
    </row>
    <row r="7660" spans="1:12" x14ac:dyDescent="0.3">
      <c r="A7660" s="341">
        <v>43227.489583333336</v>
      </c>
      <c r="B7660" s="318">
        <v>36489.078000000001</v>
      </c>
      <c r="C7660" s="355">
        <f t="shared" si="133"/>
        <v>0.30700000000069849</v>
      </c>
      <c r="D7660" s="420">
        <f t="shared" si="134"/>
        <v>0.15350000000034925</v>
      </c>
      <c r="H7660" s="337"/>
      <c r="J7660" s="82">
        <v>5</v>
      </c>
      <c r="K7660" s="321">
        <v>4</v>
      </c>
    </row>
    <row r="7661" spans="1:12" x14ac:dyDescent="0.3">
      <c r="A7661" s="341">
        <v>43227.531249826388</v>
      </c>
      <c r="B7661" s="318">
        <v>36489.377</v>
      </c>
      <c r="C7661" s="355">
        <f t="shared" si="133"/>
        <v>0.29899999999906868</v>
      </c>
      <c r="D7661" s="420">
        <f t="shared" si="134"/>
        <v>0.14949999999953434</v>
      </c>
      <c r="H7661" s="337"/>
      <c r="J7661" s="82">
        <v>6</v>
      </c>
      <c r="K7661" s="391">
        <v>1</v>
      </c>
    </row>
    <row r="7662" spans="1:12" x14ac:dyDescent="0.3">
      <c r="A7662" s="341">
        <v>43227.572916435187</v>
      </c>
      <c r="B7662" s="318">
        <v>36489.667999999998</v>
      </c>
      <c r="C7662" s="355">
        <f t="shared" si="133"/>
        <v>0.29099999999743886</v>
      </c>
      <c r="D7662" s="420">
        <f t="shared" si="134"/>
        <v>0.14549999999871943</v>
      </c>
      <c r="H7662" s="337"/>
      <c r="J7662" s="82">
        <v>7</v>
      </c>
      <c r="K7662" s="319">
        <v>2</v>
      </c>
    </row>
    <row r="7663" spans="1:12" x14ac:dyDescent="0.3">
      <c r="A7663" s="341">
        <v>43227.614583043978</v>
      </c>
      <c r="B7663" s="318">
        <v>36489.961000000003</v>
      </c>
      <c r="C7663" s="355">
        <f t="shared" si="133"/>
        <v>0.29300000000512227</v>
      </c>
      <c r="D7663" s="420">
        <f t="shared" si="134"/>
        <v>0.14650000000256114</v>
      </c>
      <c r="H7663" s="337"/>
      <c r="J7663" s="82">
        <v>8</v>
      </c>
      <c r="K7663" s="320">
        <v>3</v>
      </c>
    </row>
    <row r="7664" spans="1:12" x14ac:dyDescent="0.3">
      <c r="A7664" s="341">
        <v>43227.656249652777</v>
      </c>
      <c r="B7664" s="318">
        <v>36490.262000000002</v>
      </c>
      <c r="C7664" s="355">
        <f t="shared" si="133"/>
        <v>0.30099999999947613</v>
      </c>
      <c r="D7664" s="420">
        <f t="shared" si="134"/>
        <v>0.15049999999973807</v>
      </c>
      <c r="H7664" s="337"/>
      <c r="J7664" s="82">
        <v>9</v>
      </c>
      <c r="K7664" s="321">
        <v>4</v>
      </c>
    </row>
    <row r="7665" spans="1:11" x14ac:dyDescent="0.3">
      <c r="A7665" s="341">
        <v>43227.697916261575</v>
      </c>
      <c r="B7665" s="318">
        <v>36490.557000000001</v>
      </c>
      <c r="C7665" s="355">
        <f t="shared" si="133"/>
        <v>0.29499999999825377</v>
      </c>
      <c r="D7665" s="420">
        <f t="shared" si="134"/>
        <v>0.14749999999912689</v>
      </c>
      <c r="H7665" s="337"/>
      <c r="J7665" s="82">
        <v>10</v>
      </c>
      <c r="K7665" s="391">
        <v>1</v>
      </c>
    </row>
    <row r="7666" spans="1:11" x14ac:dyDescent="0.3">
      <c r="A7666" s="341">
        <v>43227.739582870374</v>
      </c>
      <c r="B7666" s="318">
        <v>36490.843000000001</v>
      </c>
      <c r="C7666" s="355">
        <f t="shared" si="133"/>
        <v>0.28600000000005821</v>
      </c>
      <c r="D7666" s="420">
        <f t="shared" si="134"/>
        <v>0.1430000000000291</v>
      </c>
      <c r="H7666" s="337"/>
      <c r="J7666" s="82">
        <v>11</v>
      </c>
      <c r="K7666" s="319">
        <v>2</v>
      </c>
    </row>
    <row r="7667" spans="1:11" x14ac:dyDescent="0.3">
      <c r="A7667" s="341">
        <v>43227.781249479165</v>
      </c>
      <c r="B7667" s="318">
        <v>36491.141000000003</v>
      </c>
      <c r="C7667" s="355">
        <f t="shared" si="133"/>
        <v>0.29800000000250293</v>
      </c>
      <c r="D7667" s="420">
        <f t="shared" si="134"/>
        <v>0.14900000000125146</v>
      </c>
      <c r="H7667" s="337"/>
      <c r="J7667" s="82">
        <v>12</v>
      </c>
      <c r="K7667" s="320">
        <v>3</v>
      </c>
    </row>
    <row r="7668" spans="1:11" x14ac:dyDescent="0.3">
      <c r="A7668" s="341">
        <v>43227.822916087964</v>
      </c>
      <c r="B7668" s="318">
        <v>36491.43</v>
      </c>
      <c r="C7668" s="355">
        <f t="shared" si="133"/>
        <v>0.28899999999703141</v>
      </c>
      <c r="D7668" s="420">
        <f t="shared" si="134"/>
        <v>0.1444999999985157</v>
      </c>
      <c r="H7668" s="337"/>
      <c r="J7668" s="82">
        <v>13</v>
      </c>
      <c r="K7668" s="321">
        <v>4</v>
      </c>
    </row>
    <row r="7669" spans="1:11" x14ac:dyDescent="0.3">
      <c r="A7669" s="341">
        <v>43227.864582696762</v>
      </c>
      <c r="B7669" s="318">
        <v>36491.711000000003</v>
      </c>
      <c r="C7669" s="355">
        <f t="shared" si="133"/>
        <v>0.28100000000267755</v>
      </c>
      <c r="D7669" s="420">
        <f t="shared" si="134"/>
        <v>0.14050000000133878</v>
      </c>
      <c r="H7669" s="337"/>
      <c r="J7669" s="82">
        <v>14</v>
      </c>
      <c r="K7669" s="391">
        <v>1</v>
      </c>
    </row>
    <row r="7670" spans="1:11" x14ac:dyDescent="0.3">
      <c r="A7670" s="341">
        <v>43227.906249305554</v>
      </c>
      <c r="B7670" s="318">
        <v>36492.002999999997</v>
      </c>
      <c r="C7670" s="355">
        <f t="shared" si="133"/>
        <v>0.29199999999400461</v>
      </c>
      <c r="D7670" s="420">
        <f t="shared" si="134"/>
        <v>0.14599999999700231</v>
      </c>
      <c r="H7670" s="337"/>
      <c r="J7670" s="82">
        <v>15</v>
      </c>
      <c r="K7670" s="319">
        <v>2</v>
      </c>
    </row>
    <row r="7671" spans="1:11" x14ac:dyDescent="0.3">
      <c r="A7671" s="341">
        <v>43227.947915914352</v>
      </c>
      <c r="B7671" s="318">
        <v>36492.298999999999</v>
      </c>
      <c r="C7671" s="355">
        <f t="shared" si="133"/>
        <v>0.29600000000209548</v>
      </c>
      <c r="D7671" s="420">
        <f t="shared" si="134"/>
        <v>0.14800000000104774</v>
      </c>
      <c r="H7671" s="337"/>
      <c r="J7671" s="82">
        <v>16</v>
      </c>
      <c r="K7671" s="320">
        <v>3</v>
      </c>
    </row>
    <row r="7672" spans="1:11" x14ac:dyDescent="0.3">
      <c r="A7672" s="341">
        <v>43227.989582523151</v>
      </c>
      <c r="B7672" s="318">
        <v>36492.582000000002</v>
      </c>
      <c r="C7672" s="355">
        <f t="shared" si="133"/>
        <v>0.28300000000308501</v>
      </c>
      <c r="D7672" s="420">
        <f t="shared" si="134"/>
        <v>0.1415000000015425</v>
      </c>
      <c r="E7672" s="392">
        <f>SUM(C7656:C7672)*7.4805194805</f>
        <v>35.308051947968707</v>
      </c>
      <c r="F7672" s="324">
        <f>AVERAGE(D7656:D7672)</f>
        <v>0.14750000000003638</v>
      </c>
      <c r="G7672" s="324">
        <f>_xlfn.STDEV.S(D7656:D7672)</f>
        <v>4.3550736692891841E-3</v>
      </c>
      <c r="H7672" s="337"/>
      <c r="J7672" s="82">
        <v>17</v>
      </c>
      <c r="K7672" s="321">
        <v>4</v>
      </c>
    </row>
    <row r="7673" spans="1:11" x14ac:dyDescent="0.3">
      <c r="A7673" s="341">
        <v>43228.031249131942</v>
      </c>
      <c r="B7673" s="318">
        <v>36492.868999999999</v>
      </c>
      <c r="C7673" s="355">
        <f t="shared" si="133"/>
        <v>0.28699999999662396</v>
      </c>
      <c r="D7673" s="420">
        <f t="shared" si="134"/>
        <v>0.14349999999831198</v>
      </c>
      <c r="H7673" s="337"/>
      <c r="J7673" s="82">
        <v>18</v>
      </c>
      <c r="K7673" s="391">
        <v>1</v>
      </c>
    </row>
    <row r="7674" spans="1:11" x14ac:dyDescent="0.3">
      <c r="A7674" s="341">
        <v>43228.07291574074</v>
      </c>
      <c r="B7674" s="318">
        <v>36493.171999999999</v>
      </c>
      <c r="C7674" s="355">
        <f t="shared" si="133"/>
        <v>0.30299999999988358</v>
      </c>
      <c r="D7674" s="420">
        <f t="shared" si="134"/>
        <v>0.15149999999994179</v>
      </c>
      <c r="H7674" s="337"/>
      <c r="J7674" s="82">
        <v>19</v>
      </c>
      <c r="K7674" s="319">
        <v>2</v>
      </c>
    </row>
    <row r="7675" spans="1:11" x14ac:dyDescent="0.3">
      <c r="A7675" s="341">
        <v>43228.114582349539</v>
      </c>
      <c r="B7675" s="318">
        <v>36493.474999999999</v>
      </c>
      <c r="C7675" s="355">
        <f t="shared" si="133"/>
        <v>0.30299999999988358</v>
      </c>
      <c r="D7675" s="420">
        <f t="shared" si="134"/>
        <v>0.15149999999994179</v>
      </c>
      <c r="H7675" s="337"/>
      <c r="J7675" s="82">
        <v>20</v>
      </c>
      <c r="K7675" s="320">
        <v>3</v>
      </c>
    </row>
    <row r="7676" spans="1:11" x14ac:dyDescent="0.3">
      <c r="A7676" s="341">
        <v>43228.15624895833</v>
      </c>
      <c r="B7676" s="318">
        <v>36493.769</v>
      </c>
      <c r="C7676" s="355">
        <f t="shared" si="133"/>
        <v>0.29400000000168802</v>
      </c>
      <c r="D7676" s="420">
        <f t="shared" si="134"/>
        <v>0.14700000000084401</v>
      </c>
      <c r="H7676" s="337"/>
      <c r="J7676" s="82">
        <v>21</v>
      </c>
      <c r="K7676" s="321">
        <v>4</v>
      </c>
    </row>
    <row r="7677" spans="1:11" x14ac:dyDescent="0.3">
      <c r="A7677" s="341">
        <v>43228.197915567129</v>
      </c>
      <c r="B7677" s="318">
        <v>36494.076999999997</v>
      </c>
      <c r="C7677" s="355">
        <f t="shared" si="133"/>
        <v>0.30799999999726424</v>
      </c>
      <c r="D7677" s="420">
        <f t="shared" si="134"/>
        <v>0.15399999999863212</v>
      </c>
      <c r="H7677" s="337"/>
      <c r="J7677" s="82">
        <v>22</v>
      </c>
      <c r="K7677" s="391">
        <v>1</v>
      </c>
    </row>
    <row r="7678" spans="1:11" x14ac:dyDescent="0.3">
      <c r="A7678" s="341">
        <v>43228.239582175927</v>
      </c>
      <c r="B7678" s="318">
        <v>36494.381000000001</v>
      </c>
      <c r="C7678" s="355">
        <f t="shared" si="133"/>
        <v>0.30400000000372529</v>
      </c>
      <c r="D7678" s="420">
        <f t="shared" si="134"/>
        <v>0.15200000000186265</v>
      </c>
      <c r="H7678" s="337"/>
      <c r="J7678" s="82">
        <v>23</v>
      </c>
      <c r="K7678" s="319">
        <v>2</v>
      </c>
    </row>
    <row r="7679" spans="1:11" x14ac:dyDescent="0.3">
      <c r="A7679" s="341">
        <v>43228.281248784719</v>
      </c>
      <c r="B7679" s="318">
        <v>36494.68</v>
      </c>
      <c r="C7679" s="355">
        <f t="shared" si="133"/>
        <v>0.29899999999906868</v>
      </c>
      <c r="D7679" s="420">
        <f t="shared" si="134"/>
        <v>0.14949999999953434</v>
      </c>
      <c r="H7679" s="337"/>
      <c r="J7679" s="82">
        <v>24</v>
      </c>
      <c r="K7679" s="320">
        <v>3</v>
      </c>
    </row>
    <row r="7680" spans="1:11" x14ac:dyDescent="0.3">
      <c r="A7680" s="341">
        <v>43228.322915393517</v>
      </c>
      <c r="B7680" s="318">
        <v>36494.987999999998</v>
      </c>
      <c r="C7680" s="355">
        <f t="shared" si="133"/>
        <v>0.30799999999726424</v>
      </c>
      <c r="D7680" s="420">
        <f t="shared" si="134"/>
        <v>0.15399999999863212</v>
      </c>
      <c r="H7680" s="337"/>
      <c r="J7680" s="82">
        <v>25</v>
      </c>
      <c r="K7680" s="321">
        <v>4</v>
      </c>
    </row>
    <row r="7681" spans="1:11" x14ac:dyDescent="0.3">
      <c r="A7681" s="341">
        <v>43228.364582002316</v>
      </c>
      <c r="B7681" s="318">
        <v>36495.294999999998</v>
      </c>
      <c r="C7681" s="355">
        <f t="shared" si="133"/>
        <v>0.30700000000069849</v>
      </c>
      <c r="D7681" s="420">
        <f t="shared" si="134"/>
        <v>0.15350000000034925</v>
      </c>
      <c r="H7681" s="337"/>
      <c r="J7681" s="82">
        <v>26</v>
      </c>
      <c r="K7681" s="391">
        <v>1</v>
      </c>
    </row>
    <row r="7682" spans="1:11" x14ac:dyDescent="0.3">
      <c r="A7682" s="341">
        <v>43228.406248611114</v>
      </c>
      <c r="B7682" s="318">
        <v>36495.597999999998</v>
      </c>
      <c r="C7682" s="355">
        <f t="shared" si="133"/>
        <v>0.30299999999988358</v>
      </c>
      <c r="D7682" s="420">
        <f t="shared" si="134"/>
        <v>0.15149999999994179</v>
      </c>
      <c r="H7682" s="337"/>
      <c r="J7682" s="82">
        <v>27</v>
      </c>
      <c r="K7682" s="319">
        <v>2</v>
      </c>
    </row>
    <row r="7683" spans="1:11" x14ac:dyDescent="0.3">
      <c r="A7683" s="341">
        <v>43228.447915219906</v>
      </c>
      <c r="B7683" s="318">
        <v>36495.891000000003</v>
      </c>
      <c r="C7683" s="355">
        <f t="shared" si="133"/>
        <v>0.29300000000512227</v>
      </c>
      <c r="D7683" s="420">
        <f t="shared" si="134"/>
        <v>0.14650000000256114</v>
      </c>
      <c r="H7683" s="337"/>
      <c r="J7683" s="82">
        <v>28</v>
      </c>
      <c r="K7683" s="320">
        <v>3</v>
      </c>
    </row>
    <row r="7684" spans="1:11" x14ac:dyDescent="0.3">
      <c r="A7684" s="341">
        <v>43228.489581828704</v>
      </c>
      <c r="B7684" s="318">
        <v>36496.199999999997</v>
      </c>
      <c r="C7684" s="355">
        <f t="shared" si="133"/>
        <v>0.30899999999382999</v>
      </c>
      <c r="D7684" s="420">
        <f t="shared" si="134"/>
        <v>0.15449999999691499</v>
      </c>
      <c r="H7684" s="337"/>
      <c r="J7684" s="82">
        <v>29</v>
      </c>
      <c r="K7684" s="321">
        <v>4</v>
      </c>
    </row>
    <row r="7685" spans="1:11" x14ac:dyDescent="0.3">
      <c r="A7685" s="341">
        <v>43228.531248437503</v>
      </c>
      <c r="B7685" s="318">
        <v>36496.500999999997</v>
      </c>
      <c r="C7685" s="355">
        <f t="shared" si="133"/>
        <v>0.30099999999947613</v>
      </c>
      <c r="D7685" s="420">
        <f t="shared" si="134"/>
        <v>0.15049999999973807</v>
      </c>
      <c r="H7685" s="337"/>
      <c r="J7685" s="82">
        <v>30</v>
      </c>
      <c r="K7685" s="391">
        <v>1</v>
      </c>
    </row>
    <row r="7686" spans="1:11" x14ac:dyDescent="0.3">
      <c r="A7686" s="341">
        <v>43228.572915046294</v>
      </c>
      <c r="B7686" s="318">
        <v>36496.792000000001</v>
      </c>
      <c r="C7686" s="355">
        <f t="shared" si="133"/>
        <v>0.29100000000471482</v>
      </c>
      <c r="D7686" s="420">
        <f t="shared" si="134"/>
        <v>0.14550000000235741</v>
      </c>
      <c r="H7686" s="337"/>
      <c r="J7686" s="82">
        <v>31</v>
      </c>
      <c r="K7686" s="319">
        <v>2</v>
      </c>
    </row>
    <row r="7687" spans="1:11" x14ac:dyDescent="0.3">
      <c r="A7687" s="341">
        <v>43228.614581655092</v>
      </c>
      <c r="B7687" s="318">
        <v>36497.099000000002</v>
      </c>
      <c r="C7687" s="355">
        <f t="shared" si="133"/>
        <v>0.30700000000069849</v>
      </c>
      <c r="D7687" s="420">
        <f t="shared" si="134"/>
        <v>0.15350000000034925</v>
      </c>
      <c r="H7687" s="337"/>
      <c r="J7687" s="82">
        <v>32</v>
      </c>
      <c r="K7687" s="320">
        <v>3</v>
      </c>
    </row>
    <row r="7688" spans="1:11" x14ac:dyDescent="0.3">
      <c r="A7688" s="341">
        <v>43228.656248263891</v>
      </c>
      <c r="B7688" s="318">
        <v>36497.398999999998</v>
      </c>
      <c r="C7688" s="355">
        <f t="shared" si="133"/>
        <v>0.29999999999563443</v>
      </c>
      <c r="D7688" s="420">
        <f t="shared" si="134"/>
        <v>0.14999999999781721</v>
      </c>
      <c r="H7688" s="337"/>
      <c r="J7688" s="82">
        <v>33</v>
      </c>
      <c r="K7688" s="321">
        <v>4</v>
      </c>
    </row>
    <row r="7689" spans="1:11" x14ac:dyDescent="0.3">
      <c r="A7689" s="341">
        <v>43228.697914872682</v>
      </c>
      <c r="B7689" s="318">
        <v>36497.688000000002</v>
      </c>
      <c r="C7689" s="355">
        <f t="shared" si="133"/>
        <v>0.28900000000430737</v>
      </c>
      <c r="D7689" s="420">
        <f t="shared" si="134"/>
        <v>0.14450000000215368</v>
      </c>
      <c r="H7689" s="337"/>
      <c r="J7689" s="82">
        <v>34</v>
      </c>
      <c r="K7689" s="391">
        <v>1</v>
      </c>
    </row>
    <row r="7690" spans="1:11" x14ac:dyDescent="0.3">
      <c r="A7690" s="341">
        <v>43228.739581481481</v>
      </c>
      <c r="B7690" s="318">
        <v>36497.985000000001</v>
      </c>
      <c r="C7690" s="355">
        <f t="shared" si="133"/>
        <v>0.29699999999866122</v>
      </c>
      <c r="D7690" s="420">
        <f t="shared" si="134"/>
        <v>0.14849999999933061</v>
      </c>
      <c r="H7690" s="337"/>
      <c r="J7690" s="82">
        <v>35</v>
      </c>
      <c r="K7690" s="319">
        <v>2</v>
      </c>
    </row>
    <row r="7691" spans="1:11" x14ac:dyDescent="0.3">
      <c r="A7691" s="341">
        <v>43228.781248090279</v>
      </c>
      <c r="B7691" s="318">
        <v>36498.284</v>
      </c>
      <c r="C7691" s="355">
        <f t="shared" si="133"/>
        <v>0.29899999999906868</v>
      </c>
      <c r="D7691" s="420">
        <f t="shared" si="134"/>
        <v>0.14949999999953434</v>
      </c>
      <c r="H7691" s="337"/>
      <c r="J7691" s="82">
        <v>36</v>
      </c>
      <c r="K7691" s="320">
        <v>3</v>
      </c>
    </row>
    <row r="7692" spans="1:11" x14ac:dyDescent="0.3">
      <c r="A7692" s="341">
        <v>43228.822914699071</v>
      </c>
      <c r="B7692" s="318">
        <v>36498.576999999997</v>
      </c>
      <c r="C7692" s="355">
        <f t="shared" si="133"/>
        <v>0.29299999999784632</v>
      </c>
      <c r="D7692" s="420">
        <f t="shared" si="134"/>
        <v>0.14649999999892316</v>
      </c>
      <c r="H7692" s="337"/>
      <c r="J7692" s="82">
        <v>37</v>
      </c>
      <c r="K7692" s="321">
        <v>4</v>
      </c>
    </row>
    <row r="7693" spans="1:11" x14ac:dyDescent="0.3">
      <c r="A7693" s="341">
        <v>43228.864581307869</v>
      </c>
      <c r="B7693" s="318">
        <v>36498.86</v>
      </c>
      <c r="C7693" s="355">
        <f t="shared" si="133"/>
        <v>0.28300000000308501</v>
      </c>
      <c r="D7693" s="420">
        <f t="shared" si="134"/>
        <v>0.1415000000015425</v>
      </c>
      <c r="H7693" s="337"/>
      <c r="J7693" s="82">
        <v>38</v>
      </c>
      <c r="K7693" s="391">
        <v>1</v>
      </c>
    </row>
    <row r="7694" spans="1:11" x14ac:dyDescent="0.3">
      <c r="A7694" s="341">
        <v>43228.906247916668</v>
      </c>
      <c r="B7694" s="318">
        <v>36499.159</v>
      </c>
      <c r="C7694" s="355">
        <f t="shared" si="133"/>
        <v>0.29899999999906868</v>
      </c>
      <c r="D7694" s="420">
        <f t="shared" si="134"/>
        <v>0.14949999999953434</v>
      </c>
      <c r="H7694" s="337"/>
      <c r="J7694" s="82">
        <v>39</v>
      </c>
      <c r="K7694" s="319">
        <v>2</v>
      </c>
    </row>
    <row r="7695" spans="1:11" x14ac:dyDescent="0.3">
      <c r="A7695" s="341">
        <v>43228.947914525466</v>
      </c>
      <c r="B7695" s="318">
        <v>36499.451999999997</v>
      </c>
      <c r="C7695" s="355">
        <f t="shared" si="133"/>
        <v>0.29299999999784632</v>
      </c>
      <c r="D7695" s="420">
        <f t="shared" si="134"/>
        <v>0.14649999999892316</v>
      </c>
      <c r="H7695" s="337"/>
      <c r="J7695" s="82">
        <v>40</v>
      </c>
      <c r="K7695" s="320">
        <v>3</v>
      </c>
    </row>
    <row r="7696" spans="1:11" x14ac:dyDescent="0.3">
      <c r="A7696" s="341">
        <v>43228.989581134258</v>
      </c>
      <c r="B7696" s="318">
        <v>36499.741000000002</v>
      </c>
      <c r="C7696" s="355">
        <f t="shared" si="133"/>
        <v>0.28900000000430737</v>
      </c>
      <c r="D7696" s="420">
        <f t="shared" si="134"/>
        <v>0.14450000000215368</v>
      </c>
      <c r="E7696" s="336">
        <f>SUM(C7673:C7696)*7.4805194805</f>
        <v>53.553038960896885</v>
      </c>
      <c r="F7696" s="324">
        <f>AVERAGE(D7673:D7696)</f>
        <v>0.14914583333332607</v>
      </c>
      <c r="G7696" s="324">
        <f>_xlfn.STDEV.S(D7673:D7696)</f>
        <v>3.6962941677680539E-3</v>
      </c>
      <c r="H7696" s="337"/>
      <c r="J7696" s="82">
        <v>41</v>
      </c>
      <c r="K7696" s="321">
        <v>4</v>
      </c>
    </row>
    <row r="7697" spans="1:11" x14ac:dyDescent="0.3">
      <c r="A7697" s="341">
        <v>43229.031247743056</v>
      </c>
      <c r="B7697" s="318">
        <v>36500.040999999997</v>
      </c>
      <c r="C7697" s="355">
        <f t="shared" si="133"/>
        <v>0.29999999999563443</v>
      </c>
      <c r="D7697" s="420">
        <f t="shared" si="134"/>
        <v>0.14999999999781721</v>
      </c>
      <c r="H7697" s="337"/>
      <c r="J7697" s="82">
        <v>42</v>
      </c>
      <c r="K7697" s="391">
        <v>1</v>
      </c>
    </row>
    <row r="7698" spans="1:11" x14ac:dyDescent="0.3">
      <c r="A7698" s="341">
        <v>43229.072914351855</v>
      </c>
      <c r="B7698" s="318">
        <v>36500.345999999998</v>
      </c>
      <c r="C7698" s="355">
        <f t="shared" si="133"/>
        <v>0.30500000000029104</v>
      </c>
      <c r="D7698" s="420">
        <f t="shared" si="134"/>
        <v>0.15250000000014552</v>
      </c>
      <c r="H7698" s="337"/>
      <c r="J7698" s="82">
        <v>43</v>
      </c>
      <c r="K7698" s="319">
        <v>2</v>
      </c>
    </row>
    <row r="7699" spans="1:11" x14ac:dyDescent="0.3">
      <c r="A7699" s="341">
        <v>43229.114580960646</v>
      </c>
      <c r="B7699" s="318">
        <v>36500.639000000003</v>
      </c>
      <c r="C7699" s="355">
        <f t="shared" si="133"/>
        <v>0.29300000000512227</v>
      </c>
      <c r="D7699" s="420">
        <f t="shared" si="134"/>
        <v>0.14650000000256114</v>
      </c>
      <c r="H7699" s="337"/>
      <c r="J7699" s="82">
        <v>44</v>
      </c>
      <c r="K7699" s="320">
        <v>3</v>
      </c>
    </row>
    <row r="7700" spans="1:11" x14ac:dyDescent="0.3">
      <c r="A7700" s="341">
        <v>43229.156247569445</v>
      </c>
      <c r="B7700" s="318">
        <v>36500.938999999998</v>
      </c>
      <c r="C7700" s="355">
        <f t="shared" si="133"/>
        <v>0.29999999999563443</v>
      </c>
      <c r="D7700" s="420">
        <f t="shared" si="134"/>
        <v>0.14999999999781721</v>
      </c>
      <c r="H7700" s="337"/>
      <c r="J7700" s="82">
        <v>45</v>
      </c>
      <c r="K7700" s="321">
        <v>4</v>
      </c>
    </row>
    <row r="7701" spans="1:11" x14ac:dyDescent="0.3">
      <c r="A7701" s="341">
        <v>43229.197914178243</v>
      </c>
      <c r="B7701" s="318">
        <v>36501.247000000003</v>
      </c>
      <c r="C7701" s="355">
        <f t="shared" si="133"/>
        <v>0.3080000000045402</v>
      </c>
      <c r="D7701" s="420">
        <f t="shared" si="134"/>
        <v>0.1540000000022701</v>
      </c>
      <c r="H7701" s="337"/>
      <c r="J7701" s="82">
        <v>46</v>
      </c>
      <c r="K7701" s="391">
        <v>1</v>
      </c>
    </row>
    <row r="7702" spans="1:11" x14ac:dyDescent="0.3">
      <c r="A7702" s="341">
        <v>43229.239580787034</v>
      </c>
      <c r="B7702" s="318">
        <v>36501.54</v>
      </c>
      <c r="C7702" s="355">
        <f t="shared" si="133"/>
        <v>0.29299999999784632</v>
      </c>
      <c r="D7702" s="420">
        <f t="shared" si="134"/>
        <v>0.14649999999892316</v>
      </c>
      <c r="H7702" s="337"/>
      <c r="J7702" s="82">
        <v>47</v>
      </c>
      <c r="K7702" s="319">
        <v>2</v>
      </c>
    </row>
    <row r="7703" spans="1:11" x14ac:dyDescent="0.3">
      <c r="A7703" s="341">
        <v>43229.281247395833</v>
      </c>
      <c r="B7703" s="318">
        <v>36501.838000000003</v>
      </c>
      <c r="C7703" s="355">
        <f t="shared" si="133"/>
        <v>0.29800000000250293</v>
      </c>
      <c r="D7703" s="420">
        <f t="shared" si="134"/>
        <v>0.14900000000125146</v>
      </c>
      <c r="H7703" s="337"/>
      <c r="J7703" s="82">
        <v>48</v>
      </c>
      <c r="K7703" s="320">
        <v>3</v>
      </c>
    </row>
    <row r="7704" spans="1:11" x14ac:dyDescent="0.3">
      <c r="A7704" s="341">
        <v>43229.322914004631</v>
      </c>
      <c r="B7704" s="318">
        <v>36502.142</v>
      </c>
      <c r="C7704" s="355">
        <f t="shared" si="133"/>
        <v>0.30399999999644933</v>
      </c>
      <c r="D7704" s="420">
        <f t="shared" si="134"/>
        <v>0.15199999999822467</v>
      </c>
      <c r="H7704" s="337"/>
      <c r="J7704" s="82">
        <v>49</v>
      </c>
      <c r="K7704" s="321">
        <v>4</v>
      </c>
    </row>
    <row r="7705" spans="1:11" x14ac:dyDescent="0.3">
      <c r="A7705" s="341">
        <v>43229.364580613423</v>
      </c>
      <c r="B7705" s="318">
        <v>36502.447999999997</v>
      </c>
      <c r="C7705" s="355">
        <f t="shared" si="133"/>
        <v>0.30599999999685679</v>
      </c>
      <c r="D7705" s="420">
        <f t="shared" si="134"/>
        <v>0.15299999999842839</v>
      </c>
      <c r="H7705" s="337"/>
      <c r="J7705" s="82">
        <v>50</v>
      </c>
      <c r="K7705" s="391">
        <v>1</v>
      </c>
    </row>
    <row r="7706" spans="1:11" x14ac:dyDescent="0.3">
      <c r="A7706" s="341">
        <v>43229.406247222221</v>
      </c>
      <c r="B7706" s="318">
        <v>36502.743000000002</v>
      </c>
      <c r="C7706" s="355">
        <f t="shared" si="133"/>
        <v>0.29500000000552973</v>
      </c>
      <c r="D7706" s="420">
        <f t="shared" si="134"/>
        <v>0.14750000000276486</v>
      </c>
      <c r="H7706" s="337"/>
      <c r="J7706" s="82">
        <v>51</v>
      </c>
      <c r="K7706" s="319">
        <v>2</v>
      </c>
    </row>
    <row r="7707" spans="1:11" x14ac:dyDescent="0.3">
      <c r="A7707" s="341">
        <v>43229.44791383102</v>
      </c>
      <c r="B7707" s="318">
        <v>36503.050000000003</v>
      </c>
      <c r="C7707" s="355">
        <f t="shared" si="133"/>
        <v>0.30700000000069849</v>
      </c>
      <c r="D7707" s="420">
        <f t="shared" si="134"/>
        <v>0.15350000000034925</v>
      </c>
      <c r="H7707" s="337"/>
      <c r="J7707" s="82">
        <v>52</v>
      </c>
      <c r="K7707" s="320">
        <v>3</v>
      </c>
    </row>
    <row r="7708" spans="1:11" x14ac:dyDescent="0.3">
      <c r="A7708" s="341">
        <v>43229.489580439818</v>
      </c>
      <c r="B7708" s="318">
        <v>36503.351000000002</v>
      </c>
      <c r="C7708" s="355">
        <f t="shared" si="133"/>
        <v>0.30099999999947613</v>
      </c>
      <c r="D7708" s="420">
        <f t="shared" si="134"/>
        <v>0.15049999999973807</v>
      </c>
      <c r="H7708" s="337"/>
      <c r="J7708" s="82">
        <v>53</v>
      </c>
      <c r="K7708" s="321">
        <v>4</v>
      </c>
    </row>
    <row r="7709" spans="1:11" x14ac:dyDescent="0.3">
      <c r="A7709" s="341">
        <v>43229.53124704861</v>
      </c>
      <c r="B7709" s="318">
        <v>36503.642</v>
      </c>
      <c r="C7709" s="355">
        <f t="shared" si="133"/>
        <v>0.29099999999743886</v>
      </c>
      <c r="D7709" s="420">
        <f t="shared" si="134"/>
        <v>0.14549999999871943</v>
      </c>
      <c r="H7709" s="337"/>
      <c r="J7709" s="82">
        <v>54</v>
      </c>
      <c r="K7709" s="391">
        <v>1</v>
      </c>
    </row>
    <row r="7710" spans="1:11" x14ac:dyDescent="0.3">
      <c r="A7710" s="341">
        <v>43229.572913657408</v>
      </c>
      <c r="B7710" s="318">
        <v>36503.940999999999</v>
      </c>
      <c r="C7710" s="355">
        <f t="shared" si="133"/>
        <v>0.29899999999906868</v>
      </c>
      <c r="D7710" s="420">
        <f t="shared" si="134"/>
        <v>0.14949999999953434</v>
      </c>
      <c r="H7710" s="337"/>
      <c r="J7710" s="82">
        <v>55</v>
      </c>
      <c r="K7710" s="319">
        <v>2</v>
      </c>
    </row>
    <row r="7711" spans="1:11" x14ac:dyDescent="0.3">
      <c r="A7711" s="341">
        <v>43229.614580266207</v>
      </c>
      <c r="B7711" s="318">
        <v>36504.249000000003</v>
      </c>
      <c r="C7711" s="355">
        <f t="shared" si="133"/>
        <v>0.3080000000045402</v>
      </c>
      <c r="D7711" s="420">
        <f t="shared" si="134"/>
        <v>0.1540000000022701</v>
      </c>
      <c r="H7711" s="337"/>
      <c r="J7711" s="82">
        <v>56</v>
      </c>
      <c r="K7711" s="320">
        <v>3</v>
      </c>
    </row>
    <row r="7712" spans="1:11" x14ac:dyDescent="0.3">
      <c r="A7712" s="341">
        <v>43229.656246874998</v>
      </c>
      <c r="B7712" s="318">
        <v>36504.546000000002</v>
      </c>
      <c r="C7712" s="355">
        <f t="shared" si="133"/>
        <v>0.29699999999866122</v>
      </c>
      <c r="D7712" s="420">
        <f t="shared" si="134"/>
        <v>0.14849999999933061</v>
      </c>
      <c r="H7712" s="337"/>
      <c r="J7712" s="82">
        <v>57</v>
      </c>
      <c r="K7712" s="321">
        <v>4</v>
      </c>
    </row>
    <row r="7713" spans="1:11" x14ac:dyDescent="0.3">
      <c r="A7713" s="341">
        <v>43229.697913483797</v>
      </c>
      <c r="B7713" s="318">
        <v>36504.836000000003</v>
      </c>
      <c r="C7713" s="355">
        <f t="shared" si="133"/>
        <v>0.29000000000087311</v>
      </c>
      <c r="D7713" s="420">
        <f t="shared" si="134"/>
        <v>0.14500000000043656</v>
      </c>
      <c r="H7713" s="337"/>
      <c r="J7713" s="82">
        <v>58</v>
      </c>
      <c r="K7713" s="391">
        <v>1</v>
      </c>
    </row>
    <row r="7714" spans="1:11" x14ac:dyDescent="0.3">
      <c r="A7714" s="341">
        <v>43229.739580092595</v>
      </c>
      <c r="B7714" s="318">
        <v>36505.137999999999</v>
      </c>
      <c r="C7714" s="355">
        <f t="shared" si="133"/>
        <v>0.30199999999604188</v>
      </c>
      <c r="D7714" s="420">
        <f t="shared" si="134"/>
        <v>0.15099999999802094</v>
      </c>
      <c r="H7714" s="337"/>
      <c r="J7714" s="82">
        <v>59</v>
      </c>
      <c r="K7714" s="319">
        <v>2</v>
      </c>
    </row>
    <row r="7715" spans="1:11" x14ac:dyDescent="0.3">
      <c r="A7715" s="341">
        <v>43229.781246701386</v>
      </c>
      <c r="B7715" s="318">
        <v>36505.432000000001</v>
      </c>
      <c r="C7715" s="355">
        <f t="shared" si="133"/>
        <v>0.29400000000168802</v>
      </c>
      <c r="D7715" s="420">
        <f t="shared" si="134"/>
        <v>0.14700000000084401</v>
      </c>
      <c r="H7715" s="337"/>
      <c r="J7715" s="82">
        <v>60</v>
      </c>
      <c r="K7715" s="320">
        <v>3</v>
      </c>
    </row>
    <row r="7716" spans="1:11" x14ac:dyDescent="0.3">
      <c r="A7716" s="341">
        <v>43229.822913310185</v>
      </c>
      <c r="B7716" s="318">
        <v>36505.718999999997</v>
      </c>
      <c r="C7716" s="355">
        <f t="shared" si="133"/>
        <v>0.28699999999662396</v>
      </c>
      <c r="D7716" s="420">
        <f t="shared" si="134"/>
        <v>0.14349999999831198</v>
      </c>
      <c r="H7716" s="337"/>
      <c r="J7716" s="82">
        <v>61</v>
      </c>
      <c r="K7716" s="321">
        <v>4</v>
      </c>
    </row>
    <row r="7717" spans="1:11" x14ac:dyDescent="0.3">
      <c r="A7717" s="341">
        <v>43229.864579918984</v>
      </c>
      <c r="B7717" s="318">
        <v>36506.017</v>
      </c>
      <c r="C7717" s="355">
        <f t="shared" si="133"/>
        <v>0.29800000000250293</v>
      </c>
      <c r="D7717" s="420">
        <f t="shared" si="134"/>
        <v>0.14900000000125146</v>
      </c>
      <c r="H7717" s="337"/>
      <c r="J7717" s="82">
        <v>62</v>
      </c>
      <c r="K7717" s="391">
        <v>1</v>
      </c>
    </row>
    <row r="7718" spans="1:11" x14ac:dyDescent="0.3">
      <c r="A7718" s="341">
        <v>43229.906246527775</v>
      </c>
      <c r="B7718" s="318">
        <v>36506.317000000003</v>
      </c>
      <c r="C7718" s="355">
        <f t="shared" si="133"/>
        <v>0.30000000000291038</v>
      </c>
      <c r="D7718" s="420">
        <f t="shared" si="134"/>
        <v>0.15000000000145519</v>
      </c>
      <c r="H7718" s="337"/>
      <c r="J7718" s="82">
        <v>63</v>
      </c>
      <c r="K7718" s="319">
        <v>2</v>
      </c>
    </row>
    <row r="7719" spans="1:11" x14ac:dyDescent="0.3">
      <c r="A7719" s="341">
        <v>43229.947913136573</v>
      </c>
      <c r="B7719" s="318">
        <v>36506.606</v>
      </c>
      <c r="C7719" s="355">
        <f t="shared" si="133"/>
        <v>0.28899999999703141</v>
      </c>
      <c r="D7719" s="420">
        <f t="shared" si="134"/>
        <v>0.1444999999985157</v>
      </c>
      <c r="H7719" s="337"/>
      <c r="J7719" s="82">
        <v>64</v>
      </c>
      <c r="K7719" s="320">
        <v>3</v>
      </c>
    </row>
    <row r="7720" spans="1:11" x14ac:dyDescent="0.3">
      <c r="A7720" s="341">
        <v>43229.989579745372</v>
      </c>
      <c r="B7720" s="318">
        <v>36506.892</v>
      </c>
      <c r="C7720" s="355">
        <f t="shared" si="133"/>
        <v>0.28600000000005821</v>
      </c>
      <c r="D7720" s="420">
        <f t="shared" si="134"/>
        <v>0.1430000000000291</v>
      </c>
      <c r="E7720" s="336">
        <f>SUM(C7697:C7720)*7.4805194805</f>
        <v>53.493194805040694</v>
      </c>
      <c r="F7720" s="324">
        <f>AVERAGE(D7697:D7720)</f>
        <v>0.14897916666662545</v>
      </c>
      <c r="G7720" s="324">
        <f>_xlfn.STDEV.S(D7697:D7720)</f>
        <v>3.3017754338831562E-3</v>
      </c>
      <c r="H7720" s="337"/>
      <c r="J7720" s="82">
        <v>65</v>
      </c>
      <c r="K7720" s="321">
        <v>4</v>
      </c>
    </row>
    <row r="7721" spans="1:11" x14ac:dyDescent="0.3">
      <c r="A7721" s="341">
        <v>43230.031246354163</v>
      </c>
      <c r="B7721" s="318">
        <v>36507.199000000001</v>
      </c>
      <c r="C7721" s="355">
        <f t="shared" si="133"/>
        <v>0.30700000000069849</v>
      </c>
      <c r="D7721" s="420">
        <f t="shared" si="134"/>
        <v>0.15350000000034925</v>
      </c>
      <c r="H7721" s="337"/>
      <c r="J7721" s="82">
        <v>66</v>
      </c>
      <c r="K7721" s="391">
        <v>1</v>
      </c>
    </row>
    <row r="7722" spans="1:11" x14ac:dyDescent="0.3">
      <c r="A7722" s="341">
        <v>43230.072912962962</v>
      </c>
      <c r="B7722" s="318">
        <v>36507.498</v>
      </c>
      <c r="C7722" s="355">
        <f t="shared" si="133"/>
        <v>0.29899999999906868</v>
      </c>
      <c r="D7722" s="420">
        <f t="shared" si="134"/>
        <v>0.14949999999953434</v>
      </c>
      <c r="H7722" s="337"/>
      <c r="J7722" s="82">
        <v>67</v>
      </c>
      <c r="K7722" s="319">
        <v>2</v>
      </c>
    </row>
    <row r="7723" spans="1:11" x14ac:dyDescent="0.3">
      <c r="A7723" s="341">
        <v>43230.11457957176</v>
      </c>
      <c r="B7723" s="318">
        <v>36507.788999999997</v>
      </c>
      <c r="C7723" s="355">
        <f t="shared" si="133"/>
        <v>0.29099999999743886</v>
      </c>
      <c r="D7723" s="420">
        <f t="shared" si="134"/>
        <v>0.14549999999871943</v>
      </c>
      <c r="H7723" s="337"/>
      <c r="J7723" s="82">
        <v>68</v>
      </c>
      <c r="K7723" s="320">
        <v>3</v>
      </c>
    </row>
    <row r="7724" spans="1:11" x14ac:dyDescent="0.3">
      <c r="A7724" s="341">
        <v>43230.156246180559</v>
      </c>
      <c r="B7724" s="318">
        <v>36508.093000000001</v>
      </c>
      <c r="C7724" s="355">
        <f t="shared" si="133"/>
        <v>0.30400000000372529</v>
      </c>
      <c r="D7724" s="420">
        <f t="shared" si="134"/>
        <v>0.15200000000186265</v>
      </c>
      <c r="H7724" s="337"/>
      <c r="J7724" s="82">
        <v>69</v>
      </c>
      <c r="K7724" s="321">
        <v>4</v>
      </c>
    </row>
    <row r="7725" spans="1:11" x14ac:dyDescent="0.3">
      <c r="A7725" s="341">
        <v>43230.19791278935</v>
      </c>
      <c r="B7725" s="318">
        <v>36508.398999999998</v>
      </c>
      <c r="C7725" s="355">
        <f t="shared" si="133"/>
        <v>0.30599999999685679</v>
      </c>
      <c r="D7725" s="420">
        <f t="shared" si="134"/>
        <v>0.15299999999842839</v>
      </c>
      <c r="H7725" s="337"/>
      <c r="J7725" s="82">
        <v>70</v>
      </c>
      <c r="K7725" s="391">
        <v>1</v>
      </c>
    </row>
    <row r="7726" spans="1:11" x14ac:dyDescent="0.3">
      <c r="A7726" s="341">
        <v>43230.239579398149</v>
      </c>
      <c r="B7726" s="318">
        <v>36508.699000000001</v>
      </c>
      <c r="C7726" s="355">
        <f t="shared" si="133"/>
        <v>0.30000000000291038</v>
      </c>
      <c r="D7726" s="420">
        <f t="shared" si="134"/>
        <v>0.15000000000145519</v>
      </c>
      <c r="H7726" s="337"/>
      <c r="J7726" s="82">
        <v>71</v>
      </c>
      <c r="K7726" s="319">
        <v>2</v>
      </c>
    </row>
    <row r="7727" spans="1:11" x14ac:dyDescent="0.3">
      <c r="A7727" s="341">
        <v>43230.281246006947</v>
      </c>
      <c r="B7727" s="318">
        <v>36509.004999999997</v>
      </c>
      <c r="C7727" s="355">
        <f>B7727-B7726</f>
        <v>0.30599999999685679</v>
      </c>
      <c r="D7727" s="420">
        <f>C7727/2</f>
        <v>0.15299999999842839</v>
      </c>
      <c r="H7727" s="337"/>
      <c r="J7727" s="82">
        <v>72</v>
      </c>
      <c r="K7727" s="320">
        <v>3</v>
      </c>
    </row>
    <row r="7728" spans="1:11" x14ac:dyDescent="0.3">
      <c r="A7728" s="341">
        <v>43230.322912615738</v>
      </c>
      <c r="B7728" s="318">
        <v>36509.31</v>
      </c>
      <c r="C7728" s="355">
        <f>B7728-B7727</f>
        <v>0.30500000000029104</v>
      </c>
      <c r="D7728" s="420">
        <f>C7728/2</f>
        <v>0.15250000000014552</v>
      </c>
      <c r="H7728" s="337"/>
      <c r="J7728" s="82">
        <v>73</v>
      </c>
      <c r="K7728" s="321">
        <v>4</v>
      </c>
    </row>
    <row r="7729" spans="1:12" x14ac:dyDescent="0.3">
      <c r="A7729" s="341">
        <v>43230.364579224537</v>
      </c>
      <c r="B7729" s="318">
        <v>36509.608</v>
      </c>
      <c r="C7729" s="355">
        <f>B7729-B7728</f>
        <v>0.29800000000250293</v>
      </c>
      <c r="D7729" s="420">
        <f>C7729/2</f>
        <v>0.14900000000125146</v>
      </c>
      <c r="H7729" s="337"/>
      <c r="J7729" s="82">
        <v>74</v>
      </c>
      <c r="K7729" s="391">
        <v>1</v>
      </c>
    </row>
    <row r="7730" spans="1:12" x14ac:dyDescent="0.3">
      <c r="A7730" s="341">
        <v>43230.406245833336</v>
      </c>
      <c r="B7730" s="318">
        <v>36509.902000000002</v>
      </c>
      <c r="C7730" s="355">
        <f>B7730-B7729</f>
        <v>0.29400000000168802</v>
      </c>
      <c r="D7730" s="420">
        <f>C7730/2</f>
        <v>0.14700000000084401</v>
      </c>
      <c r="H7730" s="337"/>
      <c r="J7730" s="82">
        <v>75</v>
      </c>
      <c r="K7730" s="319">
        <v>2</v>
      </c>
    </row>
    <row r="7731" spans="1:12" x14ac:dyDescent="0.3">
      <c r="A7731" s="341">
        <v>43230.447912442127</v>
      </c>
      <c r="B7731" s="318">
        <v>36510.209000000003</v>
      </c>
      <c r="C7731" s="355">
        <f>B7731-B7730</f>
        <v>0.30700000000069849</v>
      </c>
      <c r="D7731" s="420">
        <f>C7731/2</f>
        <v>0.15350000000034925</v>
      </c>
      <c r="H7731" s="337"/>
      <c r="J7731" s="82">
        <v>76</v>
      </c>
      <c r="K7731" s="320">
        <v>3</v>
      </c>
    </row>
    <row r="7732" spans="1:12" x14ac:dyDescent="0.3">
      <c r="A7732" s="341">
        <v>43230.489579050925</v>
      </c>
      <c r="B7732" s="318">
        <v>36510.209000000003</v>
      </c>
      <c r="C7732" s="394"/>
      <c r="D7732" s="423"/>
      <c r="E7732" s="379"/>
      <c r="F7732" s="379"/>
      <c r="G7732" s="379"/>
      <c r="H7732" s="382"/>
      <c r="I7732" s="379"/>
      <c r="J7732" s="395">
        <v>77</v>
      </c>
      <c r="K7732" s="396">
        <v>4</v>
      </c>
      <c r="L7732" s="379" t="s">
        <v>365</v>
      </c>
    </row>
    <row r="7733" spans="1:12" x14ac:dyDescent="0.3">
      <c r="A7733" s="341">
        <v>43230.531245659724</v>
      </c>
      <c r="B7733" s="318">
        <v>36510.207999999999</v>
      </c>
      <c r="C7733" s="394"/>
      <c r="D7733" s="423"/>
      <c r="E7733" s="379"/>
      <c r="F7733" s="379"/>
      <c r="G7733" s="379"/>
      <c r="H7733" s="382"/>
      <c r="I7733" s="379"/>
      <c r="J7733" s="395">
        <v>78</v>
      </c>
      <c r="K7733" s="397">
        <v>1</v>
      </c>
      <c r="L7733" s="379"/>
    </row>
    <row r="7734" spans="1:12" x14ac:dyDescent="0.3">
      <c r="A7734" s="341">
        <v>43230.572912268515</v>
      </c>
      <c r="B7734" s="318">
        <v>36510.207999999999</v>
      </c>
      <c r="C7734" s="394"/>
      <c r="D7734" s="423"/>
      <c r="E7734" s="379"/>
      <c r="F7734" s="379"/>
      <c r="G7734" s="379"/>
      <c r="H7734" s="382"/>
      <c r="I7734" s="379"/>
      <c r="J7734" s="395">
        <v>79</v>
      </c>
      <c r="K7734" s="398">
        <v>2</v>
      </c>
      <c r="L7734" s="379"/>
    </row>
    <row r="7735" spans="1:12" x14ac:dyDescent="0.3">
      <c r="A7735" s="341">
        <v>43230.614578877314</v>
      </c>
      <c r="B7735" s="318">
        <v>36510.207999999999</v>
      </c>
      <c r="C7735" s="394"/>
      <c r="D7735" s="423"/>
      <c r="E7735" s="379"/>
      <c r="F7735" s="379"/>
      <c r="G7735" s="379"/>
      <c r="H7735" s="382"/>
      <c r="I7735" s="379"/>
      <c r="J7735" s="395">
        <v>80</v>
      </c>
      <c r="K7735" s="399">
        <v>3</v>
      </c>
      <c r="L7735" s="379"/>
    </row>
    <row r="7736" spans="1:12" x14ac:dyDescent="0.3">
      <c r="A7736" s="341">
        <v>43230.656245486112</v>
      </c>
      <c r="B7736" s="318">
        <v>36510.207999999999</v>
      </c>
      <c r="C7736" s="394"/>
      <c r="D7736" s="423"/>
      <c r="E7736" s="379"/>
      <c r="F7736" s="379"/>
      <c r="G7736" s="379"/>
      <c r="H7736" s="382"/>
      <c r="I7736" s="379"/>
      <c r="J7736" s="395">
        <v>81</v>
      </c>
      <c r="K7736" s="396">
        <v>4</v>
      </c>
      <c r="L7736" s="379"/>
    </row>
    <row r="7737" spans="1:12" x14ac:dyDescent="0.3">
      <c r="A7737" s="341">
        <v>43230.697912094911</v>
      </c>
      <c r="B7737" s="318">
        <v>36510.207999999999</v>
      </c>
      <c r="C7737" s="394"/>
      <c r="D7737" s="423"/>
      <c r="E7737" s="379"/>
      <c r="F7737" s="379"/>
      <c r="G7737" s="379"/>
      <c r="H7737" s="382"/>
      <c r="I7737" s="379"/>
      <c r="J7737" s="395">
        <v>82</v>
      </c>
      <c r="K7737" s="397">
        <v>1</v>
      </c>
      <c r="L7737" s="379"/>
    </row>
    <row r="7738" spans="1:12" x14ac:dyDescent="0.3">
      <c r="A7738" s="341">
        <v>43230.739578703702</v>
      </c>
      <c r="B7738" s="318">
        <v>36510.207999999999</v>
      </c>
      <c r="C7738" s="394"/>
      <c r="D7738" s="423"/>
      <c r="E7738" s="379"/>
      <c r="F7738" s="379"/>
      <c r="G7738" s="379"/>
      <c r="H7738" s="382"/>
      <c r="I7738" s="379"/>
      <c r="J7738" s="395">
        <v>83</v>
      </c>
      <c r="K7738" s="398">
        <v>2</v>
      </c>
      <c r="L7738" s="379"/>
    </row>
    <row r="7739" spans="1:12" x14ac:dyDescent="0.3">
      <c r="A7739" s="341">
        <v>43230.781245312501</v>
      </c>
      <c r="B7739" s="318">
        <v>36510.207999999999</v>
      </c>
      <c r="C7739" s="394"/>
      <c r="D7739" s="423"/>
      <c r="E7739" s="379"/>
      <c r="F7739" s="379"/>
      <c r="G7739" s="379"/>
      <c r="H7739" s="382"/>
      <c r="I7739" s="379"/>
      <c r="J7739" s="395">
        <v>84</v>
      </c>
      <c r="K7739" s="399">
        <v>3</v>
      </c>
      <c r="L7739" s="379"/>
    </row>
    <row r="7740" spans="1:12" x14ac:dyDescent="0.3">
      <c r="A7740" s="341">
        <v>43230.822911921299</v>
      </c>
      <c r="B7740" s="318">
        <v>36510.207999999999</v>
      </c>
      <c r="C7740" s="394"/>
      <c r="D7740" s="423"/>
      <c r="E7740" s="379"/>
      <c r="F7740" s="379"/>
      <c r="G7740" s="379"/>
      <c r="H7740" s="382"/>
      <c r="I7740" s="379"/>
      <c r="J7740" s="395">
        <v>85</v>
      </c>
      <c r="K7740" s="396">
        <v>4</v>
      </c>
      <c r="L7740" s="379"/>
    </row>
    <row r="7741" spans="1:12" x14ac:dyDescent="0.3">
      <c r="A7741" s="341">
        <v>43230.864578530091</v>
      </c>
      <c r="B7741" s="318">
        <v>36510.207999999999</v>
      </c>
      <c r="C7741" s="394"/>
      <c r="D7741" s="423"/>
      <c r="E7741" s="379"/>
      <c r="F7741" s="379"/>
      <c r="G7741" s="379"/>
      <c r="H7741" s="382"/>
      <c r="I7741" s="379"/>
      <c r="J7741" s="395">
        <v>86</v>
      </c>
      <c r="K7741" s="397">
        <v>1</v>
      </c>
      <c r="L7741" s="379"/>
    </row>
    <row r="7742" spans="1:12" x14ac:dyDescent="0.3">
      <c r="A7742" s="341">
        <v>43230.906245138889</v>
      </c>
      <c r="B7742" s="318">
        <v>36510.207999999999</v>
      </c>
      <c r="C7742" s="394"/>
      <c r="D7742" s="423"/>
      <c r="E7742" s="379"/>
      <c r="F7742" s="379"/>
      <c r="G7742" s="379"/>
      <c r="H7742" s="382"/>
      <c r="I7742" s="379"/>
      <c r="J7742" s="395">
        <v>87</v>
      </c>
      <c r="K7742" s="398">
        <v>2</v>
      </c>
      <c r="L7742" s="379"/>
    </row>
    <row r="7743" spans="1:12" x14ac:dyDescent="0.3">
      <c r="A7743" s="341">
        <v>43230.947911747688</v>
      </c>
      <c r="B7743" s="318">
        <v>36510.207999999999</v>
      </c>
      <c r="C7743" s="394"/>
      <c r="D7743" s="423"/>
      <c r="E7743" s="379"/>
      <c r="F7743" s="379"/>
      <c r="G7743" s="379"/>
      <c r="H7743" s="382"/>
      <c r="I7743" s="379"/>
      <c r="J7743" s="395">
        <v>88</v>
      </c>
      <c r="K7743" s="399">
        <v>3</v>
      </c>
      <c r="L7743" s="379"/>
    </row>
    <row r="7744" spans="1:12" x14ac:dyDescent="0.3">
      <c r="A7744" s="341">
        <v>43230.989578356479</v>
      </c>
      <c r="B7744" s="318">
        <v>36510.207999999999</v>
      </c>
      <c r="C7744" s="394"/>
      <c r="D7744" s="423"/>
      <c r="E7744" s="400">
        <f>SUM(C7721:C7744)*7.4805194805</f>
        <v>24.812883116838965</v>
      </c>
      <c r="F7744" s="388">
        <f>AVERAGE(D7721:D7744)</f>
        <v>0.15077272727285163</v>
      </c>
      <c r="G7744" s="388">
        <f>_xlfn.STDEV.S(D7721:D7744)</f>
        <v>2.7691482116047219E-3</v>
      </c>
      <c r="H7744" s="382"/>
      <c r="I7744" s="379"/>
      <c r="J7744" s="395">
        <v>89</v>
      </c>
      <c r="K7744" s="396">
        <v>4</v>
      </c>
      <c r="L7744" s="379"/>
    </row>
    <row r="7745" spans="1:12" x14ac:dyDescent="0.3">
      <c r="A7745" s="341">
        <v>43231.031244965277</v>
      </c>
      <c r="B7745" s="318">
        <v>36510.207999999999</v>
      </c>
      <c r="C7745" s="394"/>
      <c r="D7745" s="423"/>
      <c r="E7745" s="379"/>
      <c r="F7745" s="379"/>
      <c r="G7745" s="379"/>
      <c r="H7745" s="382"/>
      <c r="I7745" s="379"/>
      <c r="J7745" s="395">
        <v>90</v>
      </c>
      <c r="K7745" s="397">
        <v>1</v>
      </c>
      <c r="L7745" s="379"/>
    </row>
    <row r="7746" spans="1:12" x14ac:dyDescent="0.3">
      <c r="A7746" s="341">
        <v>43231.072911574076</v>
      </c>
      <c r="B7746" s="318">
        <v>36510.207999999999</v>
      </c>
      <c r="C7746" s="394"/>
      <c r="D7746" s="423"/>
      <c r="E7746" s="379"/>
      <c r="F7746" s="379"/>
      <c r="G7746" s="379"/>
      <c r="H7746" s="382"/>
      <c r="I7746" s="379"/>
      <c r="J7746" s="395">
        <v>91</v>
      </c>
      <c r="K7746" s="398">
        <v>2</v>
      </c>
      <c r="L7746" s="379"/>
    </row>
    <row r="7747" spans="1:12" x14ac:dyDescent="0.3">
      <c r="A7747" s="341">
        <v>43231.114578182867</v>
      </c>
      <c r="B7747" s="318">
        <v>36510.207999999999</v>
      </c>
      <c r="C7747" s="394"/>
      <c r="D7747" s="423"/>
      <c r="E7747" s="379"/>
      <c r="F7747" s="379"/>
      <c r="G7747" s="379"/>
      <c r="H7747" s="382"/>
      <c r="I7747" s="379"/>
      <c r="J7747" s="395">
        <v>92</v>
      </c>
      <c r="K7747" s="399">
        <v>3</v>
      </c>
      <c r="L7747" s="379"/>
    </row>
    <row r="7748" spans="1:12" x14ac:dyDescent="0.3">
      <c r="A7748" s="341">
        <v>43231.156244791666</v>
      </c>
      <c r="B7748" s="318">
        <v>36510.207999999999</v>
      </c>
      <c r="C7748" s="394"/>
      <c r="D7748" s="423"/>
      <c r="E7748" s="379"/>
      <c r="F7748" s="379"/>
      <c r="G7748" s="379"/>
      <c r="H7748" s="382"/>
      <c r="I7748" s="379"/>
      <c r="J7748" s="395">
        <v>93</v>
      </c>
      <c r="K7748" s="396">
        <v>4</v>
      </c>
      <c r="L7748" s="379"/>
    </row>
    <row r="7749" spans="1:12" x14ac:dyDescent="0.3">
      <c r="A7749" s="341">
        <v>43231.197911400464</v>
      </c>
      <c r="B7749" s="318">
        <v>36510.207999999999</v>
      </c>
      <c r="C7749" s="394"/>
      <c r="D7749" s="423"/>
      <c r="E7749" s="379"/>
      <c r="F7749" s="379"/>
      <c r="G7749" s="379"/>
      <c r="H7749" s="382"/>
      <c r="I7749" s="379"/>
      <c r="J7749" s="395">
        <v>94</v>
      </c>
      <c r="K7749" s="397">
        <v>1</v>
      </c>
      <c r="L7749" s="379"/>
    </row>
    <row r="7750" spans="1:12" x14ac:dyDescent="0.3">
      <c r="A7750" s="341">
        <v>43231.239578009256</v>
      </c>
      <c r="B7750" s="318">
        <v>36510.207999999999</v>
      </c>
      <c r="C7750" s="394"/>
      <c r="D7750" s="423"/>
      <c r="E7750" s="379"/>
      <c r="F7750" s="379"/>
      <c r="G7750" s="379"/>
      <c r="H7750" s="382"/>
      <c r="I7750" s="379"/>
      <c r="J7750" s="395">
        <v>95</v>
      </c>
      <c r="K7750" s="398">
        <v>2</v>
      </c>
      <c r="L7750" s="379"/>
    </row>
    <row r="7751" spans="1:12" x14ac:dyDescent="0.3">
      <c r="A7751" s="341">
        <v>43231.281244618054</v>
      </c>
      <c r="B7751" s="318">
        <v>36510.207999999999</v>
      </c>
      <c r="C7751" s="394"/>
      <c r="D7751" s="423"/>
      <c r="E7751" s="379"/>
      <c r="F7751" s="379"/>
      <c r="G7751" s="379"/>
      <c r="H7751" s="382"/>
      <c r="I7751" s="379"/>
      <c r="J7751" s="395">
        <v>96</v>
      </c>
      <c r="K7751" s="399">
        <v>3</v>
      </c>
      <c r="L7751" s="379"/>
    </row>
    <row r="7752" spans="1:12" x14ac:dyDescent="0.3">
      <c r="A7752" s="341">
        <v>43231.322911226853</v>
      </c>
      <c r="B7752" s="318">
        <v>36510.207999999999</v>
      </c>
      <c r="C7752" s="394"/>
      <c r="D7752" s="423"/>
      <c r="E7752" s="379"/>
      <c r="F7752" s="379"/>
      <c r="G7752" s="379"/>
      <c r="H7752" s="382"/>
      <c r="I7752" s="379"/>
      <c r="J7752" s="395">
        <v>97</v>
      </c>
      <c r="K7752" s="396">
        <v>4</v>
      </c>
      <c r="L7752" s="379"/>
    </row>
    <row r="7753" spans="1:12" x14ac:dyDescent="0.3">
      <c r="A7753" s="341">
        <v>43231.352777777778</v>
      </c>
      <c r="B7753" s="318">
        <v>36510.207999999999</v>
      </c>
      <c r="C7753" s="394"/>
      <c r="D7753" s="423"/>
      <c r="E7753" s="379"/>
      <c r="F7753" s="379"/>
      <c r="G7753" s="379"/>
      <c r="H7753" s="382"/>
      <c r="I7753" s="379"/>
      <c r="J7753" s="395"/>
      <c r="K7753" s="397">
        <v>1</v>
      </c>
      <c r="L7753" s="379" t="s">
        <v>366</v>
      </c>
    </row>
    <row r="7754" spans="1:12" x14ac:dyDescent="0.3">
      <c r="A7754" s="341">
        <v>43231.356249999997</v>
      </c>
      <c r="B7754" s="318">
        <v>36510.498</v>
      </c>
      <c r="C7754" s="355">
        <f>B7754-B7753</f>
        <v>0.29000000000087311</v>
      </c>
      <c r="D7754" s="420">
        <f>C7754/2</f>
        <v>0.14500000000043656</v>
      </c>
      <c r="H7754" s="337"/>
      <c r="K7754" s="391">
        <v>1</v>
      </c>
      <c r="L7754" s="54" t="s">
        <v>367</v>
      </c>
    </row>
    <row r="7755" spans="1:12" x14ac:dyDescent="0.3">
      <c r="A7755" s="341">
        <v>43231.377083333333</v>
      </c>
      <c r="B7755" s="318">
        <v>36510.792000000001</v>
      </c>
      <c r="C7755" s="355">
        <f>B7755-B7754</f>
        <v>0.29400000000168802</v>
      </c>
      <c r="D7755" s="420">
        <f>C7755/2</f>
        <v>0.14700000000084401</v>
      </c>
      <c r="H7755" s="337"/>
      <c r="J7755" s="82">
        <v>1</v>
      </c>
      <c r="K7755" s="319">
        <v>2</v>
      </c>
      <c r="L7755" s="54" t="s">
        <v>313</v>
      </c>
    </row>
    <row r="7756" spans="1:12" x14ac:dyDescent="0.3">
      <c r="A7756" s="341">
        <v>43231.418749999997</v>
      </c>
      <c r="B7756" s="318">
        <v>36511.099000000002</v>
      </c>
      <c r="C7756" s="355">
        <f>B7756-B7755</f>
        <v>0.30700000000069849</v>
      </c>
      <c r="D7756" s="420">
        <f>C7756/2</f>
        <v>0.15350000000034925</v>
      </c>
      <c r="H7756" s="337"/>
      <c r="J7756" s="82">
        <v>2</v>
      </c>
      <c r="K7756" s="320">
        <v>3</v>
      </c>
    </row>
    <row r="7757" spans="1:12" x14ac:dyDescent="0.3">
      <c r="A7757" s="341">
        <v>43231.460416666669</v>
      </c>
      <c r="B7757" s="318">
        <v>36511.099000000002</v>
      </c>
      <c r="C7757" s="394"/>
      <c r="D7757" s="423"/>
      <c r="E7757" s="379"/>
      <c r="F7757" s="379"/>
      <c r="G7757" s="379"/>
      <c r="H7757" s="382"/>
      <c r="I7757" s="379"/>
      <c r="J7757" s="395">
        <v>3</v>
      </c>
      <c r="K7757" s="396">
        <v>4</v>
      </c>
      <c r="L7757" s="54" t="s">
        <v>368</v>
      </c>
    </row>
    <row r="7758" spans="1:12" x14ac:dyDescent="0.3">
      <c r="A7758" s="341">
        <v>43231.502083333333</v>
      </c>
      <c r="B7758" s="318">
        <v>36511.099000000002</v>
      </c>
      <c r="C7758" s="394"/>
      <c r="D7758" s="423"/>
      <c r="E7758" s="379"/>
      <c r="F7758" s="379"/>
      <c r="G7758" s="379"/>
      <c r="H7758" s="382"/>
      <c r="I7758" s="379"/>
      <c r="J7758" s="395">
        <v>4</v>
      </c>
      <c r="K7758" s="397">
        <v>1</v>
      </c>
    </row>
    <row r="7759" spans="1:12" x14ac:dyDescent="0.3">
      <c r="A7759" s="341">
        <v>43231.543749999997</v>
      </c>
      <c r="B7759" s="318">
        <v>36511.099000000002</v>
      </c>
      <c r="C7759" s="394"/>
      <c r="D7759" s="423"/>
      <c r="E7759" s="379"/>
      <c r="F7759" s="379"/>
      <c r="G7759" s="379"/>
      <c r="H7759" s="382"/>
      <c r="I7759" s="379"/>
      <c r="J7759" s="395">
        <v>5</v>
      </c>
      <c r="K7759" s="398">
        <v>2</v>
      </c>
    </row>
    <row r="7760" spans="1:12" x14ac:dyDescent="0.3">
      <c r="A7760" s="341">
        <v>43231.58541684028</v>
      </c>
      <c r="B7760" s="318">
        <v>36511.099000000002</v>
      </c>
      <c r="C7760" s="394"/>
      <c r="D7760" s="423"/>
      <c r="E7760" s="379"/>
      <c r="F7760" s="379"/>
      <c r="G7760" s="379"/>
      <c r="H7760" s="382"/>
      <c r="I7760" s="379"/>
      <c r="J7760" s="395">
        <v>6</v>
      </c>
      <c r="K7760" s="399">
        <v>3</v>
      </c>
    </row>
    <row r="7761" spans="1:11" x14ac:dyDescent="0.3">
      <c r="A7761" s="341">
        <v>43231.627083564817</v>
      </c>
      <c r="B7761" s="318">
        <v>36511.099000000002</v>
      </c>
      <c r="C7761" s="394"/>
      <c r="D7761" s="423"/>
      <c r="E7761" s="379"/>
      <c r="F7761" s="379"/>
      <c r="G7761" s="379"/>
      <c r="H7761" s="382"/>
      <c r="I7761" s="379"/>
      <c r="J7761" s="395">
        <v>7</v>
      </c>
      <c r="K7761" s="396">
        <v>4</v>
      </c>
    </row>
    <row r="7762" spans="1:11" x14ac:dyDescent="0.3">
      <c r="A7762" s="341">
        <v>43231.668750289355</v>
      </c>
      <c r="B7762" s="318">
        <v>36511.099000000002</v>
      </c>
      <c r="C7762" s="394"/>
      <c r="D7762" s="423"/>
      <c r="E7762" s="379"/>
      <c r="F7762" s="379"/>
      <c r="G7762" s="379"/>
      <c r="H7762" s="382"/>
      <c r="I7762" s="379"/>
      <c r="J7762" s="395">
        <v>8</v>
      </c>
      <c r="K7762" s="397">
        <v>1</v>
      </c>
    </row>
    <row r="7763" spans="1:11" x14ac:dyDescent="0.3">
      <c r="A7763" s="341">
        <v>43231.710417013892</v>
      </c>
      <c r="B7763" s="318">
        <v>36511.099000000002</v>
      </c>
      <c r="C7763" s="394"/>
      <c r="D7763" s="423"/>
      <c r="E7763" s="379"/>
      <c r="F7763" s="379"/>
      <c r="G7763" s="379"/>
      <c r="H7763" s="382"/>
      <c r="I7763" s="379"/>
      <c r="J7763" s="395">
        <v>9</v>
      </c>
      <c r="K7763" s="398">
        <v>2</v>
      </c>
    </row>
    <row r="7764" spans="1:11" x14ac:dyDescent="0.3">
      <c r="A7764" s="341">
        <v>43231.752083738429</v>
      </c>
      <c r="B7764" s="318">
        <v>36511.099000000002</v>
      </c>
      <c r="C7764" s="394"/>
      <c r="D7764" s="423"/>
      <c r="E7764" s="379"/>
      <c r="F7764" s="379"/>
      <c r="G7764" s="379"/>
      <c r="H7764" s="382"/>
      <c r="I7764" s="379"/>
      <c r="J7764" s="395">
        <v>10</v>
      </c>
      <c r="K7764" s="399">
        <v>3</v>
      </c>
    </row>
    <row r="7765" spans="1:11" x14ac:dyDescent="0.3">
      <c r="A7765" s="341">
        <v>43231.793750462966</v>
      </c>
      <c r="B7765" s="318">
        <v>36511.099000000002</v>
      </c>
      <c r="C7765" s="394"/>
      <c r="D7765" s="423"/>
      <c r="E7765" s="379"/>
      <c r="F7765" s="379"/>
      <c r="G7765" s="379"/>
      <c r="H7765" s="382"/>
      <c r="I7765" s="379"/>
      <c r="J7765" s="395">
        <v>11</v>
      </c>
      <c r="K7765" s="396">
        <v>4</v>
      </c>
    </row>
    <row r="7766" spans="1:11" x14ac:dyDescent="0.3">
      <c r="A7766" s="341">
        <v>43231.835417187503</v>
      </c>
      <c r="B7766" s="318">
        <v>36511.099000000002</v>
      </c>
      <c r="C7766" s="394"/>
      <c r="D7766" s="423"/>
      <c r="E7766" s="379"/>
      <c r="F7766" s="379"/>
      <c r="G7766" s="379"/>
      <c r="H7766" s="382"/>
      <c r="I7766" s="379"/>
      <c r="J7766" s="395">
        <v>12</v>
      </c>
      <c r="K7766" s="397">
        <v>1</v>
      </c>
    </row>
    <row r="7767" spans="1:11" x14ac:dyDescent="0.3">
      <c r="A7767" s="341">
        <v>43231.877083912033</v>
      </c>
      <c r="B7767" s="318">
        <v>36511.099000000002</v>
      </c>
      <c r="C7767" s="394"/>
      <c r="D7767" s="423"/>
      <c r="E7767" s="379"/>
      <c r="F7767" s="379"/>
      <c r="G7767" s="379"/>
      <c r="H7767" s="382"/>
      <c r="I7767" s="379"/>
      <c r="J7767" s="395">
        <v>13</v>
      </c>
      <c r="K7767" s="398">
        <v>2</v>
      </c>
    </row>
    <row r="7768" spans="1:11" x14ac:dyDescent="0.3">
      <c r="A7768" s="341">
        <v>43231.918750636571</v>
      </c>
      <c r="B7768" s="318">
        <v>36511.099000000002</v>
      </c>
      <c r="C7768" s="394"/>
      <c r="D7768" s="423"/>
      <c r="E7768" s="379"/>
      <c r="F7768" s="379"/>
      <c r="G7768" s="379"/>
      <c r="H7768" s="382"/>
      <c r="I7768" s="379"/>
      <c r="J7768" s="395">
        <v>14</v>
      </c>
      <c r="K7768" s="399">
        <v>3</v>
      </c>
    </row>
    <row r="7769" spans="1:11" x14ac:dyDescent="0.3">
      <c r="A7769" s="341">
        <v>43231.960417361108</v>
      </c>
      <c r="B7769" s="318">
        <v>36511.099000000002</v>
      </c>
      <c r="C7769" s="394"/>
      <c r="D7769" s="423"/>
      <c r="E7769" s="400">
        <f>SUM(C7745:C7769)*7.4805194805</f>
        <v>6.6651428571498839</v>
      </c>
      <c r="F7769" s="388">
        <f>AVERAGE(D7745:D7769)</f>
        <v>0.14850000000054328</v>
      </c>
      <c r="G7769" s="388">
        <f>_xlfn.STDEV.S(D7745:D7769)</f>
        <v>4.4440972085399147E-3</v>
      </c>
      <c r="H7769" s="382"/>
      <c r="I7769" s="379"/>
      <c r="J7769" s="395">
        <v>15</v>
      </c>
      <c r="K7769" s="396">
        <v>4</v>
      </c>
    </row>
    <row r="7770" spans="1:11" x14ac:dyDescent="0.3">
      <c r="A7770" s="341">
        <v>43232.002084085645</v>
      </c>
      <c r="B7770" s="318">
        <v>36511.099000000002</v>
      </c>
      <c r="C7770" s="394"/>
      <c r="D7770" s="423"/>
      <c r="E7770" s="379"/>
      <c r="F7770" s="379"/>
      <c r="G7770" s="379"/>
      <c r="H7770" s="382"/>
      <c r="I7770" s="379"/>
      <c r="J7770" s="395">
        <v>16</v>
      </c>
      <c r="K7770" s="397">
        <v>1</v>
      </c>
    </row>
    <row r="7771" spans="1:11" x14ac:dyDescent="0.3">
      <c r="A7771" s="341">
        <v>43232.043750810182</v>
      </c>
      <c r="B7771" s="318">
        <v>36511.099000000002</v>
      </c>
      <c r="C7771" s="394"/>
      <c r="D7771" s="423"/>
      <c r="E7771" s="379"/>
      <c r="F7771" s="379"/>
      <c r="G7771" s="379"/>
      <c r="H7771" s="382"/>
      <c r="I7771" s="379"/>
      <c r="J7771" s="395">
        <v>17</v>
      </c>
      <c r="K7771" s="398">
        <v>2</v>
      </c>
    </row>
    <row r="7772" spans="1:11" x14ac:dyDescent="0.3">
      <c r="A7772" s="341">
        <v>43232.085417534719</v>
      </c>
      <c r="B7772" s="318">
        <v>36511.093000000001</v>
      </c>
      <c r="C7772" s="394"/>
      <c r="D7772" s="423"/>
      <c r="E7772" s="379"/>
      <c r="F7772" s="379"/>
      <c r="G7772" s="379"/>
      <c r="H7772" s="382"/>
      <c r="I7772" s="379"/>
      <c r="J7772" s="395">
        <v>18</v>
      </c>
      <c r="K7772" s="399">
        <v>3</v>
      </c>
    </row>
    <row r="7773" spans="1:11" x14ac:dyDescent="0.3">
      <c r="A7773" s="341">
        <v>43232.127084259257</v>
      </c>
      <c r="B7773" s="318">
        <v>36511.093000000001</v>
      </c>
      <c r="C7773" s="394"/>
      <c r="D7773" s="423"/>
      <c r="E7773" s="379"/>
      <c r="F7773" s="379"/>
      <c r="G7773" s="379"/>
      <c r="H7773" s="382"/>
      <c r="I7773" s="379"/>
      <c r="J7773" s="395">
        <v>19</v>
      </c>
      <c r="K7773" s="396">
        <v>4</v>
      </c>
    </row>
    <row r="7774" spans="1:11" x14ac:dyDescent="0.3">
      <c r="A7774" s="341">
        <v>43232.168750983794</v>
      </c>
      <c r="B7774" s="318">
        <v>36511.093000000001</v>
      </c>
      <c r="C7774" s="394"/>
      <c r="D7774" s="423"/>
      <c r="E7774" s="379"/>
      <c r="F7774" s="379"/>
      <c r="G7774" s="379"/>
      <c r="H7774" s="382"/>
      <c r="I7774" s="379"/>
      <c r="J7774" s="395">
        <v>20</v>
      </c>
      <c r="K7774" s="397">
        <v>1</v>
      </c>
    </row>
    <row r="7775" spans="1:11" x14ac:dyDescent="0.3">
      <c r="A7775" s="341">
        <v>43232.210417708331</v>
      </c>
      <c r="B7775" s="318">
        <v>36511.093000000001</v>
      </c>
      <c r="C7775" s="394"/>
      <c r="D7775" s="423"/>
      <c r="E7775" s="379"/>
      <c r="F7775" s="379"/>
      <c r="G7775" s="379"/>
      <c r="H7775" s="382"/>
      <c r="I7775" s="379"/>
      <c r="J7775" s="395">
        <v>21</v>
      </c>
      <c r="K7775" s="398">
        <v>2</v>
      </c>
    </row>
    <row r="7776" spans="1:11" x14ac:dyDescent="0.3">
      <c r="A7776" s="341">
        <v>43232.252084432868</v>
      </c>
      <c r="B7776" s="318">
        <v>36511.093000000001</v>
      </c>
      <c r="C7776" s="394"/>
      <c r="D7776" s="423"/>
      <c r="E7776" s="379"/>
      <c r="F7776" s="379"/>
      <c r="G7776" s="379"/>
      <c r="H7776" s="382"/>
      <c r="I7776" s="379"/>
      <c r="J7776" s="395">
        <v>22</v>
      </c>
      <c r="K7776" s="399">
        <v>3</v>
      </c>
    </row>
    <row r="7777" spans="1:12" x14ac:dyDescent="0.3">
      <c r="A7777" s="341">
        <v>43232.293751157405</v>
      </c>
      <c r="B7777" s="318">
        <v>36511.093000000001</v>
      </c>
      <c r="C7777" s="394"/>
      <c r="D7777" s="423"/>
      <c r="E7777" s="379"/>
      <c r="F7777" s="379"/>
      <c r="G7777" s="379"/>
      <c r="H7777" s="382"/>
      <c r="I7777" s="379"/>
      <c r="J7777" s="395">
        <v>23</v>
      </c>
      <c r="K7777" s="396">
        <v>4</v>
      </c>
    </row>
    <row r="7778" spans="1:12" x14ac:dyDescent="0.3">
      <c r="A7778" s="341">
        <v>43232.335417881943</v>
      </c>
      <c r="B7778" s="318">
        <v>36511.093000000001</v>
      </c>
      <c r="C7778" s="394"/>
      <c r="D7778" s="423"/>
      <c r="E7778" s="379"/>
      <c r="F7778" s="379"/>
      <c r="G7778" s="379"/>
      <c r="H7778" s="382"/>
      <c r="I7778" s="379"/>
      <c r="J7778" s="395">
        <v>24</v>
      </c>
      <c r="K7778" s="397">
        <v>1</v>
      </c>
    </row>
    <row r="7779" spans="1:12" x14ac:dyDescent="0.3">
      <c r="A7779" s="341">
        <v>43232.37708460648</v>
      </c>
      <c r="B7779" s="318">
        <v>36511.093000000001</v>
      </c>
      <c r="C7779" s="394"/>
      <c r="D7779" s="423"/>
      <c r="E7779" s="379"/>
      <c r="F7779" s="379"/>
      <c r="G7779" s="379"/>
      <c r="H7779" s="382"/>
      <c r="I7779" s="379"/>
      <c r="J7779" s="395">
        <v>25</v>
      </c>
      <c r="K7779" s="398">
        <v>2</v>
      </c>
    </row>
    <row r="7780" spans="1:12" x14ac:dyDescent="0.3">
      <c r="A7780" s="341">
        <v>43232.418751331017</v>
      </c>
      <c r="B7780" s="318">
        <v>36511.093000000001</v>
      </c>
      <c r="C7780" s="394"/>
      <c r="D7780" s="423"/>
      <c r="E7780" s="379"/>
      <c r="F7780" s="379"/>
      <c r="G7780" s="379"/>
      <c r="H7780" s="382"/>
      <c r="I7780" s="379"/>
      <c r="J7780" s="395">
        <v>26</v>
      </c>
      <c r="K7780" s="399">
        <v>3</v>
      </c>
    </row>
    <row r="7781" spans="1:12" x14ac:dyDescent="0.3">
      <c r="A7781" s="341">
        <v>43232.460418055554</v>
      </c>
      <c r="B7781" s="318">
        <v>36511.093000000001</v>
      </c>
      <c r="C7781" s="394"/>
      <c r="D7781" s="423"/>
      <c r="E7781" s="379"/>
      <c r="F7781" s="379"/>
      <c r="G7781" s="379"/>
      <c r="H7781" s="382"/>
      <c r="I7781" s="379"/>
      <c r="J7781" s="395">
        <v>27</v>
      </c>
      <c r="K7781" s="396">
        <v>4</v>
      </c>
    </row>
    <row r="7782" spans="1:12" x14ac:dyDescent="0.3">
      <c r="A7782" s="341">
        <v>43232.502084780092</v>
      </c>
      <c r="B7782" s="318">
        <v>36511.093000000001</v>
      </c>
      <c r="C7782" s="394"/>
      <c r="D7782" s="423"/>
      <c r="E7782" s="379"/>
      <c r="F7782" s="379"/>
      <c r="G7782" s="379"/>
      <c r="H7782" s="382"/>
      <c r="I7782" s="379"/>
      <c r="J7782" s="395">
        <v>28</v>
      </c>
      <c r="K7782" s="397">
        <v>1</v>
      </c>
    </row>
    <row r="7783" spans="1:12" x14ac:dyDescent="0.3">
      <c r="A7783" s="341">
        <v>43232.543751504629</v>
      </c>
      <c r="B7783" s="318">
        <v>36511.093000000001</v>
      </c>
      <c r="C7783" s="394"/>
      <c r="D7783" s="423"/>
      <c r="E7783" s="379"/>
      <c r="F7783" s="379"/>
      <c r="G7783" s="379"/>
      <c r="H7783" s="382"/>
      <c r="I7783" s="379"/>
      <c r="J7783" s="395">
        <v>29</v>
      </c>
      <c r="K7783" s="398">
        <v>2</v>
      </c>
    </row>
    <row r="7784" spans="1:12" x14ac:dyDescent="0.3">
      <c r="A7784" s="341">
        <v>43232.585418229166</v>
      </c>
      <c r="B7784" s="318">
        <v>36511.093000000001</v>
      </c>
      <c r="C7784" s="394"/>
      <c r="D7784" s="423"/>
      <c r="E7784" s="379"/>
      <c r="F7784" s="379"/>
      <c r="G7784" s="379"/>
      <c r="H7784" s="382"/>
      <c r="I7784" s="379"/>
      <c r="J7784" s="395">
        <v>30</v>
      </c>
      <c r="K7784" s="399">
        <v>3</v>
      </c>
    </row>
    <row r="7785" spans="1:12" x14ac:dyDescent="0.3">
      <c r="A7785" s="341">
        <v>43232.627084953703</v>
      </c>
      <c r="B7785" s="318">
        <v>36511.093000000001</v>
      </c>
      <c r="C7785" s="394"/>
      <c r="D7785" s="423"/>
      <c r="E7785" s="379"/>
      <c r="F7785" s="379"/>
      <c r="G7785" s="379"/>
      <c r="H7785" s="382"/>
      <c r="I7785" s="379"/>
      <c r="J7785" s="395">
        <v>31</v>
      </c>
      <c r="K7785" s="396">
        <v>4</v>
      </c>
      <c r="L7785" s="54" t="s">
        <v>369</v>
      </c>
    </row>
    <row r="7786" spans="1:12" x14ac:dyDescent="0.3">
      <c r="A7786" s="341">
        <v>43232.66875167824</v>
      </c>
      <c r="B7786" s="318">
        <v>36511.093000000001</v>
      </c>
      <c r="C7786" s="394"/>
      <c r="D7786" s="423"/>
      <c r="E7786" s="379"/>
      <c r="F7786" s="379"/>
      <c r="G7786" s="379"/>
      <c r="H7786" s="382"/>
      <c r="I7786" s="379"/>
      <c r="J7786" s="395">
        <v>32</v>
      </c>
      <c r="K7786" s="397">
        <v>1</v>
      </c>
      <c r="L7786" s="54" t="s">
        <v>370</v>
      </c>
    </row>
    <row r="7787" spans="1:12" x14ac:dyDescent="0.3">
      <c r="A7787" s="341">
        <v>43232.710418402778</v>
      </c>
      <c r="B7787" s="318">
        <v>36511.387999999999</v>
      </c>
      <c r="C7787" s="355">
        <f>B7787-B7786</f>
        <v>0.29499999999825377</v>
      </c>
      <c r="D7787" s="420">
        <f>C7787/2</f>
        <v>0.14749999999912689</v>
      </c>
      <c r="H7787" s="337"/>
      <c r="J7787" s="82">
        <v>33</v>
      </c>
      <c r="K7787" s="319">
        <v>2</v>
      </c>
    </row>
    <row r="7788" spans="1:12" x14ac:dyDescent="0.3">
      <c r="A7788" s="341">
        <v>43232.752085069442</v>
      </c>
      <c r="B7788" s="318">
        <v>36511.678</v>
      </c>
      <c r="C7788" s="355">
        <f>B7788-B7787</f>
        <v>0.29000000000087311</v>
      </c>
      <c r="D7788" s="420">
        <f>C7788/2</f>
        <v>0.14500000000043656</v>
      </c>
      <c r="H7788" s="337"/>
      <c r="J7788" s="82">
        <v>34</v>
      </c>
      <c r="K7788" s="320">
        <v>3</v>
      </c>
    </row>
    <row r="7789" spans="1:12" x14ac:dyDescent="0.3">
      <c r="A7789" s="341">
        <v>43232.793751793979</v>
      </c>
      <c r="B7789" s="318">
        <v>36511.972999999998</v>
      </c>
      <c r="C7789" s="355">
        <f>B7789-B7788</f>
        <v>0.29499999999825377</v>
      </c>
      <c r="D7789" s="420">
        <f>C7789/2</f>
        <v>0.14749999999912689</v>
      </c>
      <c r="H7789" s="337"/>
      <c r="J7789" s="82">
        <v>35</v>
      </c>
      <c r="K7789" s="321">
        <v>4</v>
      </c>
    </row>
    <row r="7790" spans="1:12" x14ac:dyDescent="0.3">
      <c r="A7790" s="341">
        <v>43232.79791666667</v>
      </c>
      <c r="B7790" s="318">
        <v>36511.972999999998</v>
      </c>
      <c r="C7790" s="355"/>
      <c r="D7790" s="420"/>
      <c r="H7790" s="337"/>
      <c r="J7790" s="82">
        <v>1</v>
      </c>
      <c r="K7790" s="321">
        <v>4</v>
      </c>
      <c r="L7790" s="54" t="s">
        <v>313</v>
      </c>
    </row>
    <row r="7791" spans="1:12" x14ac:dyDescent="0.3">
      <c r="A7791" s="341">
        <v>43232.839583333334</v>
      </c>
      <c r="B7791" s="318">
        <v>36512.271999999997</v>
      </c>
      <c r="C7791" s="355">
        <f t="shared" ref="C7791:C7815" si="135">B7791-B7790</f>
        <v>0.29899999999906868</v>
      </c>
      <c r="D7791" s="420">
        <f t="shared" ref="D7791:D7815" si="136">C7791/2</f>
        <v>0.14949999999953434</v>
      </c>
      <c r="H7791" s="337"/>
      <c r="J7791" s="82">
        <v>2</v>
      </c>
      <c r="K7791" s="391">
        <v>1</v>
      </c>
    </row>
    <row r="7792" spans="1:12" x14ac:dyDescent="0.3">
      <c r="A7792" s="341">
        <v>43232.881249999999</v>
      </c>
      <c r="B7792" s="318">
        <v>36512.563999999998</v>
      </c>
      <c r="C7792" s="355">
        <f t="shared" si="135"/>
        <v>0.29200000000128057</v>
      </c>
      <c r="D7792" s="420">
        <f t="shared" si="136"/>
        <v>0.14600000000064028</v>
      </c>
      <c r="H7792" s="337"/>
      <c r="J7792" s="82">
        <v>3</v>
      </c>
      <c r="K7792" s="319">
        <v>2</v>
      </c>
    </row>
    <row r="7793" spans="1:11" x14ac:dyDescent="0.3">
      <c r="A7793" s="341">
        <v>43232.92291666667</v>
      </c>
      <c r="B7793" s="318">
        <v>36512.851000000002</v>
      </c>
      <c r="C7793" s="355">
        <f t="shared" si="135"/>
        <v>0.28700000000389991</v>
      </c>
      <c r="D7793" s="420">
        <f t="shared" si="136"/>
        <v>0.14350000000194996</v>
      </c>
      <c r="H7793" s="337"/>
      <c r="J7793" s="82">
        <v>4</v>
      </c>
      <c r="K7793" s="320">
        <v>3</v>
      </c>
    </row>
    <row r="7794" spans="1:11" x14ac:dyDescent="0.3">
      <c r="A7794" s="401">
        <v>43232.964583333334</v>
      </c>
      <c r="B7794" s="339">
        <v>36513.150999999998</v>
      </c>
      <c r="C7794" s="359">
        <f t="shared" si="135"/>
        <v>0.29999999999563443</v>
      </c>
      <c r="D7794" s="420">
        <f t="shared" si="136"/>
        <v>0.14999999999781721</v>
      </c>
      <c r="E7794" s="392">
        <f>SUM(C7770:C7794)*7.4805194805</f>
        <v>15.394909090848534</v>
      </c>
      <c r="F7794" s="324">
        <f>AVERAGE(D7770:D7794)</f>
        <v>0.14699999999980459</v>
      </c>
      <c r="G7794" s="324">
        <f>_xlfn.STDEV.S(D7770:D7794)</f>
        <v>2.3452078787089873E-3</v>
      </c>
      <c r="H7794" s="343"/>
      <c r="I7794" s="359"/>
      <c r="J7794" s="82">
        <v>5</v>
      </c>
      <c r="K7794" s="321">
        <v>4</v>
      </c>
    </row>
    <row r="7795" spans="1:11" x14ac:dyDescent="0.3">
      <c r="A7795" s="341">
        <v>43233.006249768521</v>
      </c>
      <c r="B7795" s="318">
        <v>36513.449999999997</v>
      </c>
      <c r="C7795" s="355">
        <f t="shared" si="135"/>
        <v>0.29899999999906868</v>
      </c>
      <c r="D7795" s="420">
        <f t="shared" si="136"/>
        <v>0.14949999999953434</v>
      </c>
      <c r="H7795" s="337"/>
      <c r="J7795" s="82">
        <v>6</v>
      </c>
      <c r="K7795" s="391">
        <v>1</v>
      </c>
    </row>
    <row r="7796" spans="1:11" x14ac:dyDescent="0.3">
      <c r="A7796" s="341">
        <v>43233.047916377313</v>
      </c>
      <c r="B7796" s="318">
        <v>36513.74</v>
      </c>
      <c r="C7796" s="355">
        <f t="shared" si="135"/>
        <v>0.29000000000087311</v>
      </c>
      <c r="D7796" s="420">
        <f t="shared" si="136"/>
        <v>0.14500000000043656</v>
      </c>
      <c r="H7796" s="337"/>
      <c r="J7796" s="82">
        <v>7</v>
      </c>
      <c r="K7796" s="319">
        <v>2</v>
      </c>
    </row>
    <row r="7797" spans="1:11" x14ac:dyDescent="0.3">
      <c r="A7797" s="341">
        <v>43233.089582986111</v>
      </c>
      <c r="B7797" s="318">
        <v>36514.044999999998</v>
      </c>
      <c r="C7797" s="355">
        <f t="shared" si="135"/>
        <v>0.30500000000029104</v>
      </c>
      <c r="D7797" s="420">
        <f t="shared" si="136"/>
        <v>0.15250000000014552</v>
      </c>
      <c r="H7797" s="337"/>
      <c r="J7797" s="82">
        <v>8</v>
      </c>
      <c r="K7797" s="320">
        <v>3</v>
      </c>
    </row>
    <row r="7798" spans="1:11" x14ac:dyDescent="0.3">
      <c r="A7798" s="341">
        <v>43233.13124959491</v>
      </c>
      <c r="B7798" s="318">
        <v>36514.341999999997</v>
      </c>
      <c r="C7798" s="355">
        <f t="shared" si="135"/>
        <v>0.29699999999866122</v>
      </c>
      <c r="D7798" s="420">
        <f t="shared" si="136"/>
        <v>0.14849999999933061</v>
      </c>
      <c r="H7798" s="337"/>
      <c r="J7798" s="82">
        <v>9</v>
      </c>
      <c r="K7798" s="321">
        <v>4</v>
      </c>
    </row>
    <row r="7799" spans="1:11" x14ac:dyDescent="0.3">
      <c r="A7799" s="341">
        <v>43233.172916203701</v>
      </c>
      <c r="B7799" s="318">
        <v>36514.639999999999</v>
      </c>
      <c r="C7799" s="355">
        <f t="shared" si="135"/>
        <v>0.29800000000250293</v>
      </c>
      <c r="D7799" s="420">
        <f t="shared" si="136"/>
        <v>0.14900000000125146</v>
      </c>
      <c r="H7799" s="337"/>
      <c r="J7799" s="82">
        <v>10</v>
      </c>
      <c r="K7799" s="391">
        <v>1</v>
      </c>
    </row>
    <row r="7800" spans="1:11" x14ac:dyDescent="0.3">
      <c r="A7800" s="341">
        <v>43233.214582812499</v>
      </c>
      <c r="B7800" s="318">
        <v>36514.94</v>
      </c>
      <c r="C7800" s="355">
        <f t="shared" si="135"/>
        <v>0.30000000000291038</v>
      </c>
      <c r="D7800" s="420">
        <f t="shared" si="136"/>
        <v>0.15000000000145519</v>
      </c>
      <c r="H7800" s="337"/>
      <c r="J7800" s="82">
        <v>11</v>
      </c>
      <c r="K7800" s="319">
        <v>2</v>
      </c>
    </row>
    <row r="7801" spans="1:11" x14ac:dyDescent="0.3">
      <c r="A7801" s="341">
        <v>43233.256249421298</v>
      </c>
      <c r="B7801" s="318">
        <v>36515.252</v>
      </c>
      <c r="C7801" s="355">
        <f t="shared" si="135"/>
        <v>0.31199999999807915</v>
      </c>
      <c r="D7801" s="420">
        <f t="shared" si="136"/>
        <v>0.15599999999903957</v>
      </c>
      <c r="H7801" s="337"/>
      <c r="J7801" s="82">
        <v>12</v>
      </c>
      <c r="K7801" s="320">
        <v>3</v>
      </c>
    </row>
    <row r="7802" spans="1:11" x14ac:dyDescent="0.3">
      <c r="A7802" s="341">
        <v>43233.297916030089</v>
      </c>
      <c r="B7802" s="318">
        <v>36515.557000000001</v>
      </c>
      <c r="C7802" s="355">
        <f t="shared" si="135"/>
        <v>0.30500000000029104</v>
      </c>
      <c r="D7802" s="420">
        <f t="shared" si="136"/>
        <v>0.15250000000014552</v>
      </c>
      <c r="H7802" s="337"/>
      <c r="J7802" s="82">
        <v>13</v>
      </c>
      <c r="K7802" s="321">
        <v>4</v>
      </c>
    </row>
    <row r="7803" spans="1:11" x14ac:dyDescent="0.3">
      <c r="A7803" s="341">
        <v>43233.339582638888</v>
      </c>
      <c r="B7803" s="318">
        <v>36515.851000000002</v>
      </c>
      <c r="C7803" s="355">
        <f t="shared" si="135"/>
        <v>0.29400000000168802</v>
      </c>
      <c r="D7803" s="420">
        <f t="shared" si="136"/>
        <v>0.14700000000084401</v>
      </c>
      <c r="H7803" s="337"/>
      <c r="J7803" s="82">
        <v>14</v>
      </c>
      <c r="K7803" s="391">
        <v>1</v>
      </c>
    </row>
    <row r="7804" spans="1:11" x14ac:dyDescent="0.3">
      <c r="A7804" s="341">
        <v>43233.381249247686</v>
      </c>
      <c r="B7804" s="318">
        <v>36516.165000000001</v>
      </c>
      <c r="C7804" s="355">
        <f t="shared" si="135"/>
        <v>0.3139999999984866</v>
      </c>
      <c r="D7804" s="420">
        <f t="shared" si="136"/>
        <v>0.1569999999992433</v>
      </c>
      <c r="H7804" s="337"/>
      <c r="J7804" s="82">
        <v>15</v>
      </c>
      <c r="K7804" s="319">
        <v>2</v>
      </c>
    </row>
    <row r="7805" spans="1:11" x14ac:dyDescent="0.3">
      <c r="A7805" s="341">
        <v>43233.422915856485</v>
      </c>
      <c r="B7805" s="318">
        <v>36516.468999999997</v>
      </c>
      <c r="C7805" s="355">
        <f t="shared" si="135"/>
        <v>0.30399999999644933</v>
      </c>
      <c r="D7805" s="420">
        <f t="shared" si="136"/>
        <v>0.15199999999822467</v>
      </c>
      <c r="H7805" s="337"/>
      <c r="J7805" s="82">
        <v>16</v>
      </c>
      <c r="K7805" s="320">
        <v>3</v>
      </c>
    </row>
    <row r="7806" spans="1:11" x14ac:dyDescent="0.3">
      <c r="A7806" s="341">
        <v>43233.464582465276</v>
      </c>
      <c r="B7806" s="318">
        <v>36516.76</v>
      </c>
      <c r="C7806" s="355">
        <f t="shared" si="135"/>
        <v>0.29100000000471482</v>
      </c>
      <c r="D7806" s="420">
        <f t="shared" si="136"/>
        <v>0.14550000000235741</v>
      </c>
      <c r="H7806" s="337"/>
      <c r="J7806" s="82">
        <v>17</v>
      </c>
      <c r="K7806" s="321">
        <v>4</v>
      </c>
    </row>
    <row r="7807" spans="1:11" x14ac:dyDescent="0.3">
      <c r="A7807" s="341">
        <v>43233.506249074075</v>
      </c>
      <c r="B7807" s="318">
        <v>36517.061999999998</v>
      </c>
      <c r="C7807" s="355">
        <f t="shared" si="135"/>
        <v>0.30199999999604188</v>
      </c>
      <c r="D7807" s="420">
        <f t="shared" si="136"/>
        <v>0.15099999999802094</v>
      </c>
      <c r="H7807" s="337"/>
      <c r="J7807" s="82">
        <v>18</v>
      </c>
      <c r="K7807" s="391">
        <v>1</v>
      </c>
    </row>
    <row r="7808" spans="1:11" x14ac:dyDescent="0.3">
      <c r="A7808" s="341">
        <v>43233.547915682873</v>
      </c>
      <c r="B7808" s="318">
        <v>36517.362999999998</v>
      </c>
      <c r="C7808" s="355">
        <f t="shared" si="135"/>
        <v>0.30099999999947613</v>
      </c>
      <c r="D7808" s="420">
        <f t="shared" si="136"/>
        <v>0.15049999999973807</v>
      </c>
      <c r="H7808" s="337"/>
      <c r="J7808" s="82">
        <v>19</v>
      </c>
      <c r="K7808" s="319">
        <v>2</v>
      </c>
    </row>
    <row r="7809" spans="1:12" x14ac:dyDescent="0.3">
      <c r="A7809" s="341">
        <v>43233.589582291665</v>
      </c>
      <c r="B7809" s="318">
        <v>36517.658000000003</v>
      </c>
      <c r="C7809" s="355">
        <f t="shared" si="135"/>
        <v>0.29500000000552973</v>
      </c>
      <c r="D7809" s="420">
        <f t="shared" si="136"/>
        <v>0.14750000000276486</v>
      </c>
      <c r="H7809" s="337"/>
      <c r="J7809" s="82">
        <v>20</v>
      </c>
      <c r="K7809" s="320">
        <v>3</v>
      </c>
    </row>
    <row r="7810" spans="1:12" x14ac:dyDescent="0.3">
      <c r="A7810" s="341">
        <v>43233.631248900463</v>
      </c>
      <c r="B7810" s="318">
        <v>36517.953000000001</v>
      </c>
      <c r="C7810" s="355">
        <f t="shared" si="135"/>
        <v>0.29499999999825377</v>
      </c>
      <c r="D7810" s="420">
        <f t="shared" si="136"/>
        <v>0.14749999999912689</v>
      </c>
      <c r="H7810" s="337"/>
      <c r="J7810" s="82">
        <v>21</v>
      </c>
      <c r="K7810" s="321">
        <v>4</v>
      </c>
    </row>
    <row r="7811" spans="1:12" x14ac:dyDescent="0.3">
      <c r="A7811" s="341">
        <v>43233.672915509262</v>
      </c>
      <c r="B7811" s="318">
        <v>36518.258000000002</v>
      </c>
      <c r="C7811" s="355">
        <f t="shared" si="135"/>
        <v>0.30500000000029104</v>
      </c>
      <c r="D7811" s="420">
        <f t="shared" si="136"/>
        <v>0.15250000000014552</v>
      </c>
      <c r="H7811" s="337"/>
      <c r="J7811" s="82">
        <v>22</v>
      </c>
      <c r="K7811" s="391">
        <v>1</v>
      </c>
    </row>
    <row r="7812" spans="1:12" x14ac:dyDescent="0.3">
      <c r="A7812" s="341">
        <v>43233.714582118053</v>
      </c>
      <c r="B7812" s="318">
        <v>36518.553999999996</v>
      </c>
      <c r="C7812" s="355">
        <f t="shared" si="135"/>
        <v>0.29599999999481952</v>
      </c>
      <c r="D7812" s="420">
        <f t="shared" si="136"/>
        <v>0.14799999999740976</v>
      </c>
      <c r="H7812" s="337"/>
      <c r="J7812" s="82">
        <v>23</v>
      </c>
      <c r="K7812" s="319">
        <v>2</v>
      </c>
    </row>
    <row r="7813" spans="1:12" x14ac:dyDescent="0.3">
      <c r="A7813" s="341">
        <v>43233.756248726851</v>
      </c>
      <c r="B7813" s="318">
        <v>36518.843999999997</v>
      </c>
      <c r="C7813" s="355">
        <f t="shared" si="135"/>
        <v>0.29000000000087311</v>
      </c>
      <c r="D7813" s="420">
        <f t="shared" si="136"/>
        <v>0.14500000000043656</v>
      </c>
      <c r="H7813" s="337"/>
      <c r="J7813" s="82">
        <v>24</v>
      </c>
      <c r="K7813" s="320">
        <v>3</v>
      </c>
    </row>
    <row r="7814" spans="1:12" x14ac:dyDescent="0.3">
      <c r="A7814" s="341">
        <v>43233.79791533565</v>
      </c>
      <c r="B7814" s="318">
        <v>36520.271000000001</v>
      </c>
      <c r="C7814" s="355">
        <f t="shared" si="135"/>
        <v>1.4270000000033178</v>
      </c>
      <c r="D7814" s="420"/>
      <c r="H7814" s="337"/>
      <c r="J7814" s="82">
        <v>25</v>
      </c>
      <c r="K7814" s="321">
        <v>4</v>
      </c>
      <c r="L7814" s="54" t="s">
        <v>371</v>
      </c>
    </row>
    <row r="7815" spans="1:12" x14ac:dyDescent="0.3">
      <c r="A7815" s="341">
        <v>43233.839581944441</v>
      </c>
      <c r="B7815" s="318">
        <v>36520.559999999998</v>
      </c>
      <c r="C7815" s="355">
        <f t="shared" si="135"/>
        <v>0.28899999999703141</v>
      </c>
      <c r="D7815" s="420">
        <f t="shared" si="136"/>
        <v>0.1444999999985157</v>
      </c>
      <c r="H7815" s="337"/>
      <c r="J7815" s="82">
        <v>26</v>
      </c>
      <c r="K7815" s="391">
        <v>1</v>
      </c>
    </row>
    <row r="7816" spans="1:12" x14ac:dyDescent="0.3">
      <c r="A7816" s="341">
        <v>43233.88124855324</v>
      </c>
      <c r="B7816" s="318">
        <v>36520.559000000001</v>
      </c>
      <c r="C7816" s="394"/>
      <c r="D7816" s="423"/>
      <c r="E7816" s="379"/>
      <c r="F7816" s="379"/>
      <c r="G7816" s="379"/>
      <c r="H7816" s="337"/>
      <c r="I7816" s="379"/>
      <c r="J7816" s="395">
        <v>27</v>
      </c>
      <c r="K7816" s="398">
        <v>2</v>
      </c>
      <c r="L7816" s="379" t="s">
        <v>372</v>
      </c>
    </row>
    <row r="7817" spans="1:12" x14ac:dyDescent="0.3">
      <c r="A7817" s="341">
        <v>43233.922915162038</v>
      </c>
      <c r="B7817" s="318">
        <v>36520.559000000001</v>
      </c>
      <c r="C7817" s="394"/>
      <c r="D7817" s="425"/>
      <c r="E7817" s="379"/>
      <c r="F7817" s="379"/>
      <c r="G7817" s="379"/>
      <c r="H7817" s="332"/>
      <c r="I7817" s="379"/>
      <c r="J7817" s="395">
        <v>28</v>
      </c>
      <c r="K7817" s="399">
        <v>3</v>
      </c>
      <c r="L7817" s="379"/>
    </row>
    <row r="7818" spans="1:12" x14ac:dyDescent="0.3">
      <c r="A7818" s="369">
        <v>43233.964581770837</v>
      </c>
      <c r="B7818" s="323">
        <v>36520.559000000001</v>
      </c>
      <c r="C7818" s="386"/>
      <c r="D7818" s="424"/>
      <c r="E7818" s="387">
        <f>SUM(C7795:C7818)*7.4805194805</f>
        <v>55.42316883102189</v>
      </c>
      <c r="F7818" s="388">
        <f>AVERAGE(D7795:D7818)</f>
        <v>0.14954999999990831</v>
      </c>
      <c r="G7818" s="388">
        <f>_xlfn.STDEV.S(D7795:D7818)</f>
        <v>3.5127586995894115E-3</v>
      </c>
      <c r="H7818" s="343"/>
      <c r="I7818" s="344">
        <f>AVERAGE(D7656:D7818)</f>
        <v>0.14894285714284966</v>
      </c>
      <c r="J7818" s="395">
        <v>29</v>
      </c>
      <c r="K7818" s="396">
        <v>4</v>
      </c>
      <c r="L7818" s="379"/>
    </row>
    <row r="7819" spans="1:12" x14ac:dyDescent="0.3">
      <c r="A7819" s="341">
        <v>43234.006248379628</v>
      </c>
      <c r="B7819" s="318">
        <v>36520.559000000001</v>
      </c>
      <c r="C7819" s="394"/>
      <c r="D7819" s="425"/>
      <c r="E7819" s="379"/>
      <c r="F7819" s="379"/>
      <c r="G7819" s="379"/>
      <c r="H7819" s="332"/>
      <c r="I7819" s="379"/>
      <c r="J7819" s="395">
        <v>30</v>
      </c>
      <c r="K7819" s="397">
        <v>1</v>
      </c>
      <c r="L7819" s="379"/>
    </row>
    <row r="7820" spans="1:12" x14ac:dyDescent="0.3">
      <c r="A7820" s="341">
        <v>43234.047914988427</v>
      </c>
      <c r="B7820" s="318">
        <v>36520.559000000001</v>
      </c>
      <c r="C7820" s="394"/>
      <c r="D7820" s="425"/>
      <c r="E7820" s="379"/>
      <c r="F7820" s="379"/>
      <c r="G7820" s="379"/>
      <c r="H7820" s="332"/>
      <c r="I7820" s="379"/>
      <c r="J7820" s="395">
        <v>31</v>
      </c>
      <c r="K7820" s="398">
        <v>2</v>
      </c>
      <c r="L7820" s="379"/>
    </row>
    <row r="7821" spans="1:12" x14ac:dyDescent="0.3">
      <c r="A7821" s="341">
        <v>43234.089581597225</v>
      </c>
      <c r="B7821" s="318">
        <v>36520.559000000001</v>
      </c>
      <c r="C7821" s="394"/>
      <c r="D7821" s="425"/>
      <c r="E7821" s="379"/>
      <c r="F7821" s="379"/>
      <c r="G7821" s="379"/>
      <c r="H7821" s="332"/>
      <c r="I7821" s="379"/>
      <c r="J7821" s="395">
        <v>32</v>
      </c>
      <c r="K7821" s="399">
        <v>3</v>
      </c>
      <c r="L7821" s="379"/>
    </row>
    <row r="7822" spans="1:12" x14ac:dyDescent="0.3">
      <c r="A7822" s="341">
        <v>43234.131248206017</v>
      </c>
      <c r="B7822" s="318">
        <v>36520.559000000001</v>
      </c>
      <c r="C7822" s="394"/>
      <c r="D7822" s="425"/>
      <c r="E7822" s="379"/>
      <c r="F7822" s="379"/>
      <c r="G7822" s="379"/>
      <c r="H7822" s="332"/>
      <c r="I7822" s="379"/>
      <c r="J7822" s="395">
        <v>33</v>
      </c>
      <c r="K7822" s="396">
        <v>4</v>
      </c>
      <c r="L7822" s="379"/>
    </row>
    <row r="7823" spans="1:12" x14ac:dyDescent="0.3">
      <c r="A7823" s="341">
        <v>43234.172914814815</v>
      </c>
      <c r="B7823" s="318">
        <v>36520.559000000001</v>
      </c>
      <c r="C7823" s="394"/>
      <c r="D7823" s="425"/>
      <c r="E7823" s="379"/>
      <c r="F7823" s="379"/>
      <c r="G7823" s="379"/>
      <c r="H7823" s="332"/>
      <c r="I7823" s="379"/>
      <c r="J7823" s="395">
        <v>34</v>
      </c>
      <c r="K7823" s="397">
        <v>1</v>
      </c>
      <c r="L7823" s="379"/>
    </row>
    <row r="7824" spans="1:12" x14ac:dyDescent="0.3">
      <c r="A7824" s="341">
        <v>43234.214581423614</v>
      </c>
      <c r="B7824" s="318">
        <v>36520.559000000001</v>
      </c>
      <c r="C7824" s="394"/>
      <c r="D7824" s="425"/>
      <c r="E7824" s="379"/>
      <c r="F7824" s="379"/>
      <c r="G7824" s="379"/>
      <c r="H7824" s="332"/>
      <c r="I7824" s="379"/>
      <c r="J7824" s="395">
        <v>35</v>
      </c>
      <c r="K7824" s="398">
        <v>2</v>
      </c>
      <c r="L7824" s="379"/>
    </row>
    <row r="7825" spans="1:12" x14ac:dyDescent="0.3">
      <c r="A7825" s="341">
        <v>43234.256248032405</v>
      </c>
      <c r="B7825" s="318">
        <v>36520.559000000001</v>
      </c>
      <c r="C7825" s="394"/>
      <c r="D7825" s="425"/>
      <c r="E7825" s="379"/>
      <c r="F7825" s="379"/>
      <c r="G7825" s="379"/>
      <c r="H7825" s="332"/>
      <c r="I7825" s="379"/>
      <c r="J7825" s="395">
        <v>36</v>
      </c>
      <c r="K7825" s="399">
        <v>3</v>
      </c>
      <c r="L7825" s="379"/>
    </row>
    <row r="7826" spans="1:12" x14ac:dyDescent="0.3">
      <c r="A7826" s="341">
        <v>43234.297914641204</v>
      </c>
      <c r="B7826" s="318">
        <v>36520.559000000001</v>
      </c>
      <c r="C7826" s="394"/>
      <c r="D7826" s="425"/>
      <c r="E7826" s="379"/>
      <c r="F7826" s="379"/>
      <c r="G7826" s="379"/>
      <c r="H7826" s="332"/>
      <c r="I7826" s="379"/>
      <c r="J7826" s="395">
        <v>37</v>
      </c>
      <c r="K7826" s="396">
        <v>4</v>
      </c>
      <c r="L7826" s="379"/>
    </row>
    <row r="7827" spans="1:12" x14ac:dyDescent="0.3">
      <c r="A7827" s="341">
        <v>43234.339581250002</v>
      </c>
      <c r="B7827" s="318">
        <v>36520.559000000001</v>
      </c>
      <c r="C7827" s="394"/>
      <c r="D7827" s="425"/>
      <c r="E7827" s="379"/>
      <c r="F7827" s="379"/>
      <c r="G7827" s="379"/>
      <c r="H7827" s="332"/>
      <c r="I7827" s="379"/>
      <c r="J7827" s="395">
        <v>38</v>
      </c>
      <c r="K7827" s="397">
        <v>1</v>
      </c>
      <c r="L7827" s="379"/>
    </row>
    <row r="7828" spans="1:12" x14ac:dyDescent="0.3">
      <c r="A7828" s="341">
        <v>43234.381247858793</v>
      </c>
      <c r="B7828" s="318">
        <v>36520.559000000001</v>
      </c>
      <c r="C7828" s="394"/>
      <c r="D7828" s="425"/>
      <c r="E7828" s="379"/>
      <c r="F7828" s="379"/>
      <c r="G7828" s="379"/>
      <c r="H7828" s="332"/>
      <c r="I7828" s="379"/>
      <c r="J7828" s="395">
        <v>39</v>
      </c>
      <c r="K7828" s="398">
        <v>2</v>
      </c>
      <c r="L7828" s="379"/>
    </row>
    <row r="7829" spans="1:12" x14ac:dyDescent="0.3">
      <c r="A7829" s="341">
        <v>43234.422914467592</v>
      </c>
      <c r="B7829" s="318">
        <v>36520.559000000001</v>
      </c>
      <c r="C7829" s="394"/>
      <c r="D7829" s="425"/>
      <c r="E7829" s="379"/>
      <c r="F7829" s="379"/>
      <c r="G7829" s="379"/>
      <c r="H7829" s="332"/>
      <c r="I7829" s="379"/>
      <c r="J7829" s="395">
        <v>40</v>
      </c>
      <c r="K7829" s="399">
        <v>3</v>
      </c>
      <c r="L7829" s="379"/>
    </row>
    <row r="7830" spans="1:12" x14ac:dyDescent="0.3">
      <c r="A7830" s="341">
        <v>43234.46458107639</v>
      </c>
      <c r="B7830" s="318">
        <v>36520.559000000001</v>
      </c>
      <c r="C7830" s="394"/>
      <c r="D7830" s="425"/>
      <c r="E7830" s="379"/>
      <c r="F7830" s="379"/>
      <c r="G7830" s="379"/>
      <c r="H7830" s="332"/>
      <c r="I7830" s="379"/>
      <c r="J7830" s="395">
        <v>41</v>
      </c>
      <c r="K7830" s="396">
        <v>4</v>
      </c>
      <c r="L7830" s="379"/>
    </row>
    <row r="7831" spans="1:12" x14ac:dyDescent="0.3">
      <c r="A7831" s="341">
        <v>43234.506247685182</v>
      </c>
      <c r="B7831" s="318">
        <v>36520.559000000001</v>
      </c>
      <c r="C7831" s="394"/>
      <c r="D7831" s="425"/>
      <c r="E7831" s="379"/>
      <c r="F7831" s="379"/>
      <c r="G7831" s="379"/>
      <c r="H7831" s="332"/>
      <c r="I7831" s="379"/>
      <c r="J7831" s="395">
        <v>42</v>
      </c>
      <c r="K7831" s="397">
        <v>1</v>
      </c>
      <c r="L7831" s="379"/>
    </row>
    <row r="7832" spans="1:12" x14ac:dyDescent="0.3">
      <c r="A7832" s="341">
        <v>43234.54791429398</v>
      </c>
      <c r="B7832" s="318">
        <v>36520.559000000001</v>
      </c>
      <c r="C7832" s="394"/>
      <c r="D7832" s="425"/>
      <c r="E7832" s="379"/>
      <c r="F7832" s="379"/>
      <c r="G7832" s="379"/>
      <c r="H7832" s="332"/>
      <c r="I7832" s="379"/>
      <c r="J7832" s="395">
        <v>43</v>
      </c>
      <c r="K7832" s="398">
        <v>2</v>
      </c>
      <c r="L7832" s="379" t="s">
        <v>373</v>
      </c>
    </row>
    <row r="7833" spans="1:12" x14ac:dyDescent="0.3">
      <c r="A7833" s="341">
        <v>43234.586111111108</v>
      </c>
      <c r="B7833" s="318">
        <v>36520.843000000001</v>
      </c>
      <c r="C7833" s="355">
        <f>B7833-B7832</f>
        <v>0.28399999999965075</v>
      </c>
      <c r="D7833" s="420">
        <f>C7833/2</f>
        <v>0.14199999999982538</v>
      </c>
      <c r="H7833" s="337"/>
      <c r="J7833" s="82">
        <v>1</v>
      </c>
      <c r="K7833" s="320">
        <v>3</v>
      </c>
      <c r="L7833" s="54" t="s">
        <v>374</v>
      </c>
    </row>
    <row r="7834" spans="1:12" x14ac:dyDescent="0.3">
      <c r="A7834" s="341">
        <v>43234.62777777778</v>
      </c>
      <c r="B7834" s="318">
        <v>36521.150999999998</v>
      </c>
      <c r="C7834" s="355">
        <f>B7834-B7833</f>
        <v>0.30799999999726424</v>
      </c>
      <c r="D7834" s="420">
        <f>C7834/2</f>
        <v>0.15399999999863212</v>
      </c>
      <c r="H7834" s="337"/>
      <c r="J7834" s="82">
        <v>2</v>
      </c>
      <c r="K7834" s="321">
        <v>4</v>
      </c>
    </row>
    <row r="7835" spans="1:12" x14ac:dyDescent="0.3">
      <c r="A7835" s="341">
        <v>43234.669444444444</v>
      </c>
      <c r="B7835" s="318">
        <v>36521.451999999997</v>
      </c>
      <c r="C7835" s="355">
        <f>B7835-B7834</f>
        <v>0.30099999999947613</v>
      </c>
      <c r="D7835" s="420">
        <f>C7835/2</f>
        <v>0.15049999999973807</v>
      </c>
      <c r="H7835" s="337"/>
      <c r="J7835" s="82">
        <v>3</v>
      </c>
      <c r="K7835" s="391">
        <v>1</v>
      </c>
    </row>
    <row r="7836" spans="1:12" x14ac:dyDescent="0.3">
      <c r="A7836" s="341">
        <v>43234.711111111108</v>
      </c>
      <c r="B7836" s="318">
        <v>36521.743000000002</v>
      </c>
      <c r="C7836" s="355">
        <f t="shared" ref="C7836:C7851" si="137">B7836-B7835</f>
        <v>0.29100000000471482</v>
      </c>
      <c r="D7836" s="420">
        <f t="shared" ref="D7836:D7851" si="138">C7836/2</f>
        <v>0.14550000000235741</v>
      </c>
      <c r="H7836" s="337"/>
      <c r="J7836" s="82">
        <v>4</v>
      </c>
      <c r="K7836" s="319">
        <v>2</v>
      </c>
    </row>
    <row r="7837" spans="1:12" x14ac:dyDescent="0.3">
      <c r="A7837" s="341">
        <v>43234.75277777778</v>
      </c>
      <c r="B7837" s="318">
        <v>36522.048000000003</v>
      </c>
      <c r="C7837" s="355">
        <f t="shared" si="137"/>
        <v>0.30500000000029104</v>
      </c>
      <c r="D7837" s="420">
        <f t="shared" si="138"/>
        <v>0.15250000000014552</v>
      </c>
      <c r="H7837" s="337"/>
      <c r="J7837" s="82">
        <v>5</v>
      </c>
      <c r="K7837" s="320">
        <v>3</v>
      </c>
    </row>
    <row r="7838" spans="1:12" x14ac:dyDescent="0.3">
      <c r="A7838" s="341">
        <v>43234.794444444444</v>
      </c>
      <c r="B7838" s="318">
        <v>36522.347000000002</v>
      </c>
      <c r="C7838" s="355">
        <f t="shared" si="137"/>
        <v>0.29899999999906868</v>
      </c>
      <c r="D7838" s="420">
        <f t="shared" si="138"/>
        <v>0.14949999999953434</v>
      </c>
      <c r="H7838" s="337"/>
      <c r="J7838" s="82">
        <v>6</v>
      </c>
      <c r="K7838" s="321">
        <v>4</v>
      </c>
    </row>
    <row r="7839" spans="1:12" x14ac:dyDescent="0.3">
      <c r="A7839" s="341">
        <v>43234.836111111108</v>
      </c>
      <c r="B7839" s="318">
        <v>36522.637999999999</v>
      </c>
      <c r="C7839" s="355">
        <f t="shared" si="137"/>
        <v>0.29099999999743886</v>
      </c>
      <c r="D7839" s="420">
        <f t="shared" si="138"/>
        <v>0.14549999999871943</v>
      </c>
      <c r="H7839" s="337"/>
      <c r="J7839" s="82">
        <v>7</v>
      </c>
      <c r="K7839" s="391">
        <v>1</v>
      </c>
    </row>
    <row r="7840" spans="1:12" x14ac:dyDescent="0.3">
      <c r="A7840" s="341">
        <v>43234.87777777778</v>
      </c>
      <c r="B7840" s="318">
        <v>36522.93</v>
      </c>
      <c r="C7840" s="355">
        <f t="shared" si="137"/>
        <v>0.29200000000128057</v>
      </c>
      <c r="D7840" s="420">
        <f t="shared" si="138"/>
        <v>0.14600000000064028</v>
      </c>
      <c r="H7840" s="337"/>
      <c r="J7840" s="82">
        <v>8</v>
      </c>
      <c r="K7840" s="319">
        <v>2</v>
      </c>
    </row>
    <row r="7841" spans="1:12" x14ac:dyDescent="0.3">
      <c r="A7841" s="341">
        <v>43234.919444444444</v>
      </c>
      <c r="B7841" s="318">
        <v>36523.230000000003</v>
      </c>
      <c r="C7841" s="355">
        <f t="shared" si="137"/>
        <v>0.30000000000291038</v>
      </c>
      <c r="D7841" s="420">
        <f t="shared" si="138"/>
        <v>0.15000000000145519</v>
      </c>
      <c r="H7841" s="337"/>
      <c r="J7841" s="82">
        <v>9</v>
      </c>
      <c r="K7841" s="320">
        <v>3</v>
      </c>
    </row>
    <row r="7842" spans="1:12" x14ac:dyDescent="0.3">
      <c r="A7842" s="341">
        <v>43234.961111111108</v>
      </c>
      <c r="B7842" s="318">
        <v>36523.519999999997</v>
      </c>
      <c r="C7842" s="355">
        <f t="shared" si="137"/>
        <v>0.28999999999359716</v>
      </c>
      <c r="D7842" s="420">
        <f t="shared" si="138"/>
        <v>0.14499999999679858</v>
      </c>
      <c r="E7842" s="336">
        <f>SUM(C7819:C7842)*7.4805194805</f>
        <v>22.149818181728278</v>
      </c>
      <c r="F7842" s="324">
        <f>AVERAGE(D7819:D7842)</f>
        <v>0.14804999999978463</v>
      </c>
      <c r="G7842" s="324">
        <f>_xlfn.STDEV.S(D7819:D7842)</f>
        <v>3.8038722960452233E-3</v>
      </c>
      <c r="H7842" s="337"/>
      <c r="J7842" s="82">
        <v>10</v>
      </c>
      <c r="K7842" s="321">
        <v>4</v>
      </c>
    </row>
    <row r="7843" spans="1:12" x14ac:dyDescent="0.3">
      <c r="A7843" s="341">
        <v>43235.002777719907</v>
      </c>
      <c r="B7843" s="318">
        <v>36523.807999999997</v>
      </c>
      <c r="C7843" s="355">
        <f t="shared" si="137"/>
        <v>0.28800000000046566</v>
      </c>
      <c r="D7843" s="420">
        <f t="shared" si="138"/>
        <v>0.14400000000023283</v>
      </c>
      <c r="H7843" s="337"/>
      <c r="J7843" s="82">
        <v>11</v>
      </c>
      <c r="K7843" s="391">
        <v>1</v>
      </c>
    </row>
    <row r="7844" spans="1:12" x14ac:dyDescent="0.3">
      <c r="A7844" s="341">
        <v>43235.044444386571</v>
      </c>
      <c r="B7844" s="318">
        <v>36524.114999999998</v>
      </c>
      <c r="C7844" s="355">
        <f t="shared" si="137"/>
        <v>0.30700000000069849</v>
      </c>
      <c r="D7844" s="420">
        <f t="shared" si="138"/>
        <v>0.15350000000034925</v>
      </c>
      <c r="H7844" s="337"/>
      <c r="J7844" s="82">
        <v>12</v>
      </c>
      <c r="K7844" s="319">
        <v>2</v>
      </c>
    </row>
    <row r="7845" spans="1:12" x14ac:dyDescent="0.3">
      <c r="A7845" s="341">
        <v>43235.086111053242</v>
      </c>
      <c r="B7845" s="318">
        <v>36524.419000000002</v>
      </c>
      <c r="C7845" s="355">
        <f t="shared" si="137"/>
        <v>0.30400000000372529</v>
      </c>
      <c r="D7845" s="420">
        <f t="shared" si="138"/>
        <v>0.15200000000186265</v>
      </c>
      <c r="H7845" s="337"/>
      <c r="J7845" s="82">
        <v>13</v>
      </c>
      <c r="K7845" s="320">
        <v>3</v>
      </c>
    </row>
    <row r="7846" spans="1:12" x14ac:dyDescent="0.3">
      <c r="A7846" s="341">
        <v>43235.127777719907</v>
      </c>
      <c r="B7846" s="318">
        <v>36524.712</v>
      </c>
      <c r="C7846" s="355">
        <f t="shared" si="137"/>
        <v>0.29299999999784632</v>
      </c>
      <c r="D7846" s="420">
        <f t="shared" si="138"/>
        <v>0.14649999999892316</v>
      </c>
      <c r="H7846" s="337"/>
      <c r="J7846" s="82">
        <v>14</v>
      </c>
      <c r="K7846" s="321">
        <v>4</v>
      </c>
    </row>
    <row r="7847" spans="1:12" x14ac:dyDescent="0.3">
      <c r="A7847" s="341">
        <v>43235.169444386571</v>
      </c>
      <c r="B7847" s="318">
        <v>36525.019999999997</v>
      </c>
      <c r="C7847" s="355">
        <f t="shared" si="137"/>
        <v>0.30799999999726424</v>
      </c>
      <c r="D7847" s="420">
        <f t="shared" si="138"/>
        <v>0.15399999999863212</v>
      </c>
      <c r="H7847" s="337"/>
      <c r="J7847" s="82">
        <v>15</v>
      </c>
      <c r="K7847" s="391">
        <v>1</v>
      </c>
    </row>
    <row r="7848" spans="1:12" x14ac:dyDescent="0.3">
      <c r="A7848" s="341">
        <v>43235.211111053242</v>
      </c>
      <c r="B7848" s="318">
        <v>36525.330999999998</v>
      </c>
      <c r="C7848" s="355">
        <f t="shared" si="137"/>
        <v>0.3110000000015134</v>
      </c>
      <c r="D7848" s="420">
        <f t="shared" si="138"/>
        <v>0.1555000000007567</v>
      </c>
      <c r="H7848" s="337"/>
      <c r="J7848" s="82">
        <v>16</v>
      </c>
      <c r="K7848" s="319">
        <v>2</v>
      </c>
    </row>
    <row r="7849" spans="1:12" x14ac:dyDescent="0.3">
      <c r="A7849" s="341">
        <v>43235.252777719907</v>
      </c>
      <c r="B7849" s="318">
        <v>36525.635000000002</v>
      </c>
      <c r="C7849" s="355">
        <f t="shared" si="137"/>
        <v>0.30400000000372529</v>
      </c>
      <c r="D7849" s="420">
        <f t="shared" si="138"/>
        <v>0.15200000000186265</v>
      </c>
      <c r="H7849" s="337"/>
      <c r="J7849" s="82">
        <v>17</v>
      </c>
      <c r="K7849" s="320">
        <v>3</v>
      </c>
    </row>
    <row r="7850" spans="1:12" x14ac:dyDescent="0.3">
      <c r="A7850" s="341">
        <v>43235.294444386571</v>
      </c>
      <c r="B7850" s="318">
        <v>36525.94</v>
      </c>
      <c r="C7850" s="355">
        <f t="shared" si="137"/>
        <v>0.30500000000029104</v>
      </c>
      <c r="D7850" s="420">
        <f t="shared" si="138"/>
        <v>0.15250000000014552</v>
      </c>
      <c r="H7850" s="337"/>
      <c r="J7850" s="82">
        <v>18</v>
      </c>
      <c r="K7850" s="321">
        <v>4</v>
      </c>
    </row>
    <row r="7851" spans="1:12" x14ac:dyDescent="0.3">
      <c r="A7851" s="341">
        <v>43235.336111053242</v>
      </c>
      <c r="B7851" s="318">
        <v>36526.250999999997</v>
      </c>
      <c r="C7851" s="355">
        <f t="shared" si="137"/>
        <v>0.31099999999423744</v>
      </c>
      <c r="D7851" s="420">
        <f t="shared" si="138"/>
        <v>0.15549999999711872</v>
      </c>
      <c r="H7851" s="337"/>
      <c r="J7851" s="82">
        <v>19</v>
      </c>
      <c r="K7851" s="391">
        <v>1</v>
      </c>
    </row>
    <row r="7852" spans="1:12" x14ac:dyDescent="0.3">
      <c r="A7852" s="341">
        <v>43235.354166666664</v>
      </c>
      <c r="B7852" s="318">
        <v>36526.250999999997</v>
      </c>
      <c r="C7852" s="355"/>
      <c r="D7852" s="420"/>
      <c r="H7852" s="337"/>
      <c r="J7852" s="82">
        <v>1</v>
      </c>
      <c r="K7852" s="391"/>
      <c r="L7852" s="54" t="s">
        <v>313</v>
      </c>
    </row>
    <row r="7853" spans="1:12" x14ac:dyDescent="0.3">
      <c r="A7853" s="341">
        <v>43235.395833333336</v>
      </c>
      <c r="B7853" s="318">
        <v>36526.552000000003</v>
      </c>
      <c r="C7853" s="355">
        <f t="shared" ref="C7853:C8021" si="139">B7853-B7852</f>
        <v>0.30100000000675209</v>
      </c>
      <c r="D7853" s="420">
        <f t="shared" ref="D7853:D8021" si="140">C7853/2</f>
        <v>0.15050000000337604</v>
      </c>
      <c r="H7853" s="337"/>
      <c r="J7853" s="82">
        <v>2</v>
      </c>
      <c r="K7853" s="319">
        <v>2</v>
      </c>
      <c r="L7853" s="54" t="s">
        <v>280</v>
      </c>
    </row>
    <row r="7854" spans="1:12" x14ac:dyDescent="0.3">
      <c r="A7854" s="341">
        <v>43235.4375</v>
      </c>
      <c r="B7854" s="318">
        <v>36526.85</v>
      </c>
      <c r="C7854" s="355">
        <f t="shared" si="139"/>
        <v>0.29799999999522697</v>
      </c>
      <c r="D7854" s="420">
        <f t="shared" si="140"/>
        <v>0.14899999999761349</v>
      </c>
      <c r="H7854" s="337"/>
      <c r="J7854" s="82">
        <v>3</v>
      </c>
      <c r="K7854" s="320">
        <v>3</v>
      </c>
    </row>
    <row r="7855" spans="1:12" x14ac:dyDescent="0.3">
      <c r="A7855" s="341">
        <v>43235.479166666664</v>
      </c>
      <c r="B7855" s="318">
        <v>36527.159</v>
      </c>
      <c r="C7855" s="355">
        <f t="shared" si="139"/>
        <v>0.30900000000110595</v>
      </c>
      <c r="D7855" s="420">
        <f t="shared" si="140"/>
        <v>0.15450000000055297</v>
      </c>
      <c r="H7855" s="337"/>
      <c r="J7855" s="82">
        <v>4</v>
      </c>
      <c r="K7855" s="321">
        <v>4</v>
      </c>
    </row>
    <row r="7856" spans="1:12" x14ac:dyDescent="0.3">
      <c r="A7856" s="341">
        <v>43235.520833506947</v>
      </c>
      <c r="B7856" s="318">
        <v>36527.461000000003</v>
      </c>
      <c r="C7856" s="355">
        <f t="shared" si="139"/>
        <v>0.30200000000331784</v>
      </c>
      <c r="D7856" s="420">
        <f t="shared" si="140"/>
        <v>0.15100000000165892</v>
      </c>
      <c r="H7856" s="337"/>
      <c r="J7856" s="82">
        <v>5</v>
      </c>
      <c r="K7856" s="391">
        <v>1</v>
      </c>
    </row>
    <row r="7857" spans="1:11" x14ac:dyDescent="0.3">
      <c r="A7857" s="341">
        <v>43235.562500231485</v>
      </c>
      <c r="B7857" s="318">
        <v>36527.752999999997</v>
      </c>
      <c r="C7857" s="355">
        <f t="shared" si="139"/>
        <v>0.29199999999400461</v>
      </c>
      <c r="D7857" s="420">
        <f t="shared" si="140"/>
        <v>0.14599999999700231</v>
      </c>
      <c r="H7857" s="337"/>
      <c r="J7857" s="82">
        <v>6</v>
      </c>
      <c r="K7857" s="319">
        <v>2</v>
      </c>
    </row>
    <row r="7858" spans="1:11" x14ac:dyDescent="0.3">
      <c r="A7858" s="341">
        <v>43235.604166956022</v>
      </c>
      <c r="B7858" s="318">
        <v>36528.059000000001</v>
      </c>
      <c r="C7858" s="355">
        <f t="shared" si="139"/>
        <v>0.30600000000413274</v>
      </c>
      <c r="D7858" s="420">
        <f t="shared" si="140"/>
        <v>0.15300000000206637</v>
      </c>
      <c r="H7858" s="337"/>
      <c r="J7858" s="82">
        <v>7</v>
      </c>
      <c r="K7858" s="320">
        <v>3</v>
      </c>
    </row>
    <row r="7859" spans="1:11" x14ac:dyDescent="0.3">
      <c r="A7859" s="341">
        <v>43235.645833680559</v>
      </c>
      <c r="B7859" s="318">
        <v>36528.358999999997</v>
      </c>
      <c r="C7859" s="355">
        <f t="shared" si="139"/>
        <v>0.29999999999563443</v>
      </c>
      <c r="D7859" s="420">
        <f t="shared" si="140"/>
        <v>0.14999999999781721</v>
      </c>
      <c r="H7859" s="337"/>
      <c r="J7859" s="82">
        <v>8</v>
      </c>
      <c r="K7859" s="321">
        <v>4</v>
      </c>
    </row>
    <row r="7860" spans="1:11" x14ac:dyDescent="0.3">
      <c r="A7860" s="341">
        <v>43235.687500405096</v>
      </c>
      <c r="B7860" s="318">
        <v>36528.658000000003</v>
      </c>
      <c r="C7860" s="355">
        <f t="shared" si="139"/>
        <v>0.29900000000634464</v>
      </c>
      <c r="D7860" s="420">
        <f t="shared" si="140"/>
        <v>0.14950000000317232</v>
      </c>
      <c r="H7860" s="337"/>
      <c r="J7860" s="82">
        <v>9</v>
      </c>
      <c r="K7860" s="391">
        <v>1</v>
      </c>
    </row>
    <row r="7861" spans="1:11" x14ac:dyDescent="0.3">
      <c r="A7861" s="341">
        <v>43235.729167129626</v>
      </c>
      <c r="B7861" s="318">
        <v>36528.955999999998</v>
      </c>
      <c r="C7861" s="355">
        <f t="shared" si="139"/>
        <v>0.29799999999522697</v>
      </c>
      <c r="D7861" s="420">
        <f t="shared" si="140"/>
        <v>0.14899999999761349</v>
      </c>
      <c r="H7861" s="337"/>
      <c r="J7861" s="82">
        <v>10</v>
      </c>
      <c r="K7861" s="319">
        <v>2</v>
      </c>
    </row>
    <row r="7862" spans="1:11" x14ac:dyDescent="0.3">
      <c r="A7862" s="341">
        <v>43235.770833854163</v>
      </c>
      <c r="B7862" s="318">
        <v>36529.26</v>
      </c>
      <c r="C7862" s="355">
        <f t="shared" si="139"/>
        <v>0.30400000000372529</v>
      </c>
      <c r="D7862" s="420">
        <f t="shared" si="140"/>
        <v>0.15200000000186265</v>
      </c>
      <c r="H7862" s="337"/>
      <c r="J7862" s="82">
        <v>11</v>
      </c>
      <c r="K7862" s="320">
        <v>3</v>
      </c>
    </row>
    <row r="7863" spans="1:11" x14ac:dyDescent="0.3">
      <c r="A7863" s="341">
        <v>43235.812500578701</v>
      </c>
      <c r="B7863" s="318">
        <v>36529.552000000003</v>
      </c>
      <c r="C7863" s="355">
        <f t="shared" si="139"/>
        <v>0.29200000000128057</v>
      </c>
      <c r="D7863" s="420">
        <f t="shared" si="140"/>
        <v>0.14600000000064028</v>
      </c>
      <c r="H7863" s="337"/>
      <c r="J7863" s="82">
        <v>12</v>
      </c>
      <c r="K7863" s="321">
        <v>4</v>
      </c>
    </row>
    <row r="7864" spans="1:11" x14ac:dyDescent="0.3">
      <c r="A7864" s="341">
        <v>43235.854167303238</v>
      </c>
      <c r="B7864" s="318">
        <v>36529.839999999997</v>
      </c>
      <c r="C7864" s="355">
        <f t="shared" si="139"/>
        <v>0.2879999999931897</v>
      </c>
      <c r="D7864" s="420">
        <f t="shared" si="140"/>
        <v>0.14399999999659485</v>
      </c>
      <c r="H7864" s="337"/>
      <c r="J7864" s="82">
        <v>13</v>
      </c>
      <c r="K7864" s="391">
        <v>1</v>
      </c>
    </row>
    <row r="7865" spans="1:11" x14ac:dyDescent="0.3">
      <c r="A7865" s="341">
        <v>43235.895834027775</v>
      </c>
      <c r="B7865" s="318">
        <v>36530.137000000002</v>
      </c>
      <c r="C7865" s="355">
        <f t="shared" si="139"/>
        <v>0.29700000000593718</v>
      </c>
      <c r="D7865" s="420">
        <f t="shared" si="140"/>
        <v>0.14850000000296859</v>
      </c>
      <c r="H7865" s="337"/>
      <c r="J7865" s="82">
        <v>14</v>
      </c>
      <c r="K7865" s="319">
        <v>2</v>
      </c>
    </row>
    <row r="7866" spans="1:11" x14ac:dyDescent="0.3">
      <c r="A7866" s="341">
        <v>43235.937500752312</v>
      </c>
      <c r="B7866" s="318">
        <v>36530.430999999997</v>
      </c>
      <c r="C7866" s="355">
        <f t="shared" si="139"/>
        <v>0.29399999999441206</v>
      </c>
      <c r="D7866" s="420">
        <f t="shared" si="140"/>
        <v>0.14699999999720603</v>
      </c>
      <c r="H7866" s="337"/>
      <c r="J7866" s="82">
        <v>15</v>
      </c>
      <c r="K7866" s="320">
        <v>3</v>
      </c>
    </row>
    <row r="7867" spans="1:11" x14ac:dyDescent="0.3">
      <c r="A7867" s="341">
        <v>43235.979167476849</v>
      </c>
      <c r="B7867" s="318">
        <v>36530.718000000001</v>
      </c>
      <c r="C7867" s="355">
        <f t="shared" si="139"/>
        <v>0.28700000000389991</v>
      </c>
      <c r="D7867" s="420">
        <f t="shared" si="140"/>
        <v>0.14350000000194996</v>
      </c>
      <c r="E7867" s="336">
        <f>SUM(C7843:C7867)*7.4805194805</f>
        <v>53.844779220668606</v>
      </c>
      <c r="F7867" s="324">
        <f>AVERAGE(D7843:D7867)</f>
        <v>0.14995833333341579</v>
      </c>
      <c r="G7867" s="324">
        <f>_xlfn.STDEV.S(D7843:D7867)</f>
        <v>3.6680662682016096E-3</v>
      </c>
      <c r="H7867" s="337"/>
      <c r="J7867" s="82">
        <v>16</v>
      </c>
      <c r="K7867" s="321">
        <v>4</v>
      </c>
    </row>
    <row r="7868" spans="1:11" x14ac:dyDescent="0.3">
      <c r="A7868" s="341">
        <v>43236.020834201387</v>
      </c>
      <c r="B7868" s="318">
        <v>36531.012000000002</v>
      </c>
      <c r="C7868" s="355">
        <f t="shared" si="139"/>
        <v>0.29400000000168802</v>
      </c>
      <c r="D7868" s="420">
        <f t="shared" si="140"/>
        <v>0.14700000000084401</v>
      </c>
      <c r="H7868" s="337"/>
      <c r="J7868" s="82">
        <v>17</v>
      </c>
      <c r="K7868" s="391">
        <v>1</v>
      </c>
    </row>
    <row r="7869" spans="1:11" x14ac:dyDescent="0.3">
      <c r="A7869" s="341">
        <v>43236.062500925924</v>
      </c>
      <c r="B7869" s="318">
        <v>36531.311999999998</v>
      </c>
      <c r="C7869" s="355">
        <f t="shared" si="139"/>
        <v>0.29999999999563443</v>
      </c>
      <c r="D7869" s="420">
        <f t="shared" si="140"/>
        <v>0.14999999999781721</v>
      </c>
      <c r="H7869" s="337"/>
      <c r="J7869" s="82">
        <v>18</v>
      </c>
      <c r="K7869" s="319">
        <v>2</v>
      </c>
    </row>
    <row r="7870" spans="1:11" x14ac:dyDescent="0.3">
      <c r="A7870" s="341">
        <v>43236.104167650461</v>
      </c>
      <c r="B7870" s="318">
        <v>36531.601000000002</v>
      </c>
      <c r="C7870" s="355">
        <f t="shared" si="139"/>
        <v>0.28900000000430737</v>
      </c>
      <c r="D7870" s="420">
        <f t="shared" si="140"/>
        <v>0.14450000000215368</v>
      </c>
      <c r="H7870" s="337"/>
      <c r="J7870" s="82">
        <v>19</v>
      </c>
      <c r="K7870" s="320">
        <v>3</v>
      </c>
    </row>
    <row r="7871" spans="1:11" x14ac:dyDescent="0.3">
      <c r="A7871" s="341">
        <v>43236.145834374998</v>
      </c>
      <c r="B7871" s="318">
        <v>36531.898999999998</v>
      </c>
      <c r="C7871" s="355">
        <f t="shared" si="139"/>
        <v>0.29799999999522697</v>
      </c>
      <c r="D7871" s="420">
        <f t="shared" si="140"/>
        <v>0.14899999999761349</v>
      </c>
      <c r="H7871" s="337"/>
      <c r="J7871" s="82">
        <v>20</v>
      </c>
      <c r="K7871" s="321">
        <v>4</v>
      </c>
    </row>
    <row r="7872" spans="1:11" x14ac:dyDescent="0.3">
      <c r="A7872" s="341">
        <v>43236.187501099535</v>
      </c>
      <c r="B7872" s="318">
        <v>36532.211000000003</v>
      </c>
      <c r="C7872" s="355">
        <f t="shared" si="139"/>
        <v>0.3120000000053551</v>
      </c>
      <c r="D7872" s="420">
        <f t="shared" si="140"/>
        <v>0.15600000000267755</v>
      </c>
      <c r="H7872" s="337"/>
      <c r="J7872" s="82">
        <v>21</v>
      </c>
      <c r="K7872" s="391">
        <v>1</v>
      </c>
    </row>
    <row r="7873" spans="1:11" x14ac:dyDescent="0.3">
      <c r="A7873" s="341">
        <v>43236.229167824073</v>
      </c>
      <c r="B7873" s="318">
        <v>36532.514999999999</v>
      </c>
      <c r="C7873" s="355">
        <f t="shared" si="139"/>
        <v>0.30399999999644933</v>
      </c>
      <c r="D7873" s="420">
        <f t="shared" si="140"/>
        <v>0.15199999999822467</v>
      </c>
      <c r="H7873" s="337"/>
      <c r="J7873" s="82">
        <v>22</v>
      </c>
      <c r="K7873" s="319">
        <v>2</v>
      </c>
    </row>
    <row r="7874" spans="1:11" x14ac:dyDescent="0.3">
      <c r="A7874" s="341">
        <v>43236.27083454861</v>
      </c>
      <c r="B7874" s="318">
        <v>36532.811000000002</v>
      </c>
      <c r="C7874" s="355">
        <f t="shared" si="139"/>
        <v>0.29600000000209548</v>
      </c>
      <c r="D7874" s="420">
        <f t="shared" si="140"/>
        <v>0.14800000000104774</v>
      </c>
      <c r="H7874" s="337"/>
      <c r="J7874" s="82">
        <v>23</v>
      </c>
      <c r="K7874" s="320">
        <v>3</v>
      </c>
    </row>
    <row r="7875" spans="1:11" x14ac:dyDescent="0.3">
      <c r="A7875" s="341">
        <v>43236.312501273147</v>
      </c>
      <c r="B7875" s="318">
        <v>36533.120999999999</v>
      </c>
      <c r="C7875" s="355">
        <f t="shared" si="139"/>
        <v>0.30999999999767169</v>
      </c>
      <c r="D7875" s="420">
        <f t="shared" si="140"/>
        <v>0.15499999999883585</v>
      </c>
      <c r="H7875" s="337"/>
      <c r="J7875" s="82">
        <v>24</v>
      </c>
      <c r="K7875" s="321">
        <v>4</v>
      </c>
    </row>
    <row r="7876" spans="1:11" x14ac:dyDescent="0.3">
      <c r="A7876" s="341">
        <v>43236.354167997684</v>
      </c>
      <c r="B7876" s="318">
        <v>36533.428999999996</v>
      </c>
      <c r="C7876" s="355">
        <f t="shared" si="139"/>
        <v>0.30799999999726424</v>
      </c>
      <c r="D7876" s="420">
        <f t="shared" si="140"/>
        <v>0.15399999999863212</v>
      </c>
      <c r="H7876" s="337"/>
      <c r="J7876" s="82">
        <v>25</v>
      </c>
      <c r="K7876" s="391">
        <v>1</v>
      </c>
    </row>
    <row r="7877" spans="1:11" x14ac:dyDescent="0.3">
      <c r="A7877" s="341">
        <v>43236.395834722221</v>
      </c>
      <c r="B7877" s="318">
        <v>36533.724999999999</v>
      </c>
      <c r="C7877" s="355">
        <f t="shared" si="139"/>
        <v>0.29600000000209548</v>
      </c>
      <c r="D7877" s="420">
        <f t="shared" si="140"/>
        <v>0.14800000000104774</v>
      </c>
      <c r="H7877" s="337"/>
      <c r="J7877" s="82">
        <v>26</v>
      </c>
      <c r="K7877" s="319">
        <v>2</v>
      </c>
    </row>
    <row r="7878" spans="1:11" x14ac:dyDescent="0.3">
      <c r="A7878" s="341">
        <v>43236.437501446759</v>
      </c>
      <c r="B7878" s="318">
        <v>36534.031999999999</v>
      </c>
      <c r="C7878" s="355">
        <f t="shared" si="139"/>
        <v>0.30700000000069849</v>
      </c>
      <c r="D7878" s="420">
        <f t="shared" si="140"/>
        <v>0.15350000000034925</v>
      </c>
      <c r="H7878" s="337"/>
      <c r="J7878" s="82">
        <v>27</v>
      </c>
      <c r="K7878" s="320">
        <v>3</v>
      </c>
    </row>
    <row r="7879" spans="1:11" x14ac:dyDescent="0.3">
      <c r="A7879" s="341">
        <v>43236.479168171296</v>
      </c>
      <c r="B7879" s="318">
        <v>36534.338000000003</v>
      </c>
      <c r="C7879" s="355">
        <f t="shared" si="139"/>
        <v>0.30600000000413274</v>
      </c>
      <c r="D7879" s="420">
        <f t="shared" si="140"/>
        <v>0.15300000000206637</v>
      </c>
      <c r="H7879" s="337"/>
      <c r="J7879" s="82">
        <v>28</v>
      </c>
      <c r="K7879" s="321">
        <v>4</v>
      </c>
    </row>
    <row r="7880" spans="1:11" x14ac:dyDescent="0.3">
      <c r="A7880" s="341">
        <v>43236.520834895833</v>
      </c>
      <c r="B7880" s="318">
        <v>36534.637999999999</v>
      </c>
      <c r="C7880" s="355">
        <f t="shared" si="139"/>
        <v>0.29999999999563443</v>
      </c>
      <c r="D7880" s="420">
        <f t="shared" si="140"/>
        <v>0.14999999999781721</v>
      </c>
      <c r="H7880" s="337"/>
      <c r="J7880" s="82">
        <v>29</v>
      </c>
      <c r="K7880" s="391">
        <v>1</v>
      </c>
    </row>
    <row r="7881" spans="1:11" x14ac:dyDescent="0.3">
      <c r="A7881" s="341">
        <v>43236.56250162037</v>
      </c>
      <c r="B7881" s="318">
        <v>36534.938000000002</v>
      </c>
      <c r="C7881" s="355">
        <f t="shared" si="139"/>
        <v>0.30000000000291038</v>
      </c>
      <c r="D7881" s="420">
        <f t="shared" si="140"/>
        <v>0.15000000000145519</v>
      </c>
      <c r="H7881" s="337"/>
      <c r="J7881" s="82">
        <v>30</v>
      </c>
      <c r="K7881" s="319">
        <v>2</v>
      </c>
    </row>
    <row r="7882" spans="1:11" x14ac:dyDescent="0.3">
      <c r="A7882" s="341">
        <v>43236.604168344908</v>
      </c>
      <c r="B7882" s="318">
        <v>36535.245000000003</v>
      </c>
      <c r="C7882" s="355">
        <f t="shared" si="139"/>
        <v>0.30700000000069849</v>
      </c>
      <c r="D7882" s="420">
        <f t="shared" si="140"/>
        <v>0.15350000000034925</v>
      </c>
      <c r="H7882" s="337"/>
      <c r="J7882" s="82">
        <v>31</v>
      </c>
      <c r="K7882" s="320">
        <v>3</v>
      </c>
    </row>
    <row r="7883" spans="1:11" x14ac:dyDescent="0.3">
      <c r="A7883" s="341">
        <v>43236.645835069445</v>
      </c>
      <c r="B7883" s="318">
        <v>36535.540999999997</v>
      </c>
      <c r="C7883" s="355">
        <f t="shared" si="139"/>
        <v>0.29599999999481952</v>
      </c>
      <c r="D7883" s="420">
        <f t="shared" si="140"/>
        <v>0.14799999999740976</v>
      </c>
      <c r="H7883" s="337"/>
      <c r="J7883" s="82">
        <v>32</v>
      </c>
      <c r="K7883" s="321">
        <v>4</v>
      </c>
    </row>
    <row r="7884" spans="1:11" x14ac:dyDescent="0.3">
      <c r="A7884" s="341">
        <v>43236.687501793982</v>
      </c>
      <c r="B7884" s="318">
        <v>36535.830999999998</v>
      </c>
      <c r="C7884" s="355">
        <f t="shared" si="139"/>
        <v>0.29000000000087311</v>
      </c>
      <c r="D7884" s="420">
        <f t="shared" si="140"/>
        <v>0.14500000000043656</v>
      </c>
      <c r="H7884" s="337"/>
      <c r="J7884" s="82">
        <v>33</v>
      </c>
      <c r="K7884" s="391">
        <v>1</v>
      </c>
    </row>
    <row r="7885" spans="1:11" x14ac:dyDescent="0.3">
      <c r="A7885" s="341">
        <v>43236.729168518519</v>
      </c>
      <c r="B7885" s="318">
        <v>36536.139000000003</v>
      </c>
      <c r="C7885" s="355">
        <f t="shared" si="139"/>
        <v>0.3080000000045402</v>
      </c>
      <c r="D7885" s="420">
        <f t="shared" si="140"/>
        <v>0.1540000000022701</v>
      </c>
      <c r="H7885" s="337"/>
      <c r="J7885" s="82">
        <v>34</v>
      </c>
      <c r="K7885" s="319">
        <v>2</v>
      </c>
    </row>
    <row r="7886" spans="1:11" x14ac:dyDescent="0.3">
      <c r="A7886" s="341">
        <v>43236.770835243056</v>
      </c>
      <c r="B7886" s="318">
        <v>36536.438000000002</v>
      </c>
      <c r="C7886" s="355">
        <f t="shared" si="139"/>
        <v>0.29899999999906868</v>
      </c>
      <c r="D7886" s="420">
        <f t="shared" si="140"/>
        <v>0.14949999999953434</v>
      </c>
      <c r="H7886" s="337"/>
      <c r="J7886" s="82">
        <v>35</v>
      </c>
      <c r="K7886" s="320">
        <v>3</v>
      </c>
    </row>
    <row r="7887" spans="1:11" x14ac:dyDescent="0.3">
      <c r="A7887" s="341">
        <v>43236.812501967594</v>
      </c>
      <c r="B7887" s="318">
        <v>36536.722999999998</v>
      </c>
      <c r="C7887" s="355">
        <f t="shared" si="139"/>
        <v>0.2849999999962165</v>
      </c>
      <c r="D7887" s="420">
        <f t="shared" si="140"/>
        <v>0.14249999999810825</v>
      </c>
      <c r="H7887" s="337"/>
      <c r="J7887" s="82">
        <v>36</v>
      </c>
      <c r="K7887" s="321">
        <v>4</v>
      </c>
    </row>
    <row r="7888" spans="1:11" x14ac:dyDescent="0.3">
      <c r="A7888" s="341">
        <v>43236.854168692131</v>
      </c>
      <c r="B7888" s="318">
        <v>36537.019</v>
      </c>
      <c r="C7888" s="355">
        <f t="shared" si="139"/>
        <v>0.29600000000209548</v>
      </c>
      <c r="D7888" s="420">
        <f t="shared" si="140"/>
        <v>0.14800000000104774</v>
      </c>
      <c r="H7888" s="337"/>
      <c r="J7888" s="82">
        <v>37</v>
      </c>
      <c r="K7888" s="391">
        <v>1</v>
      </c>
    </row>
    <row r="7889" spans="1:11" x14ac:dyDescent="0.3">
      <c r="A7889" s="341">
        <v>43236.895835416668</v>
      </c>
      <c r="B7889" s="318">
        <v>36537.311999999998</v>
      </c>
      <c r="C7889" s="355">
        <f t="shared" si="139"/>
        <v>0.29299999999784632</v>
      </c>
      <c r="D7889" s="420">
        <f t="shared" si="140"/>
        <v>0.14649999999892316</v>
      </c>
      <c r="H7889" s="337"/>
      <c r="J7889" s="82">
        <v>38</v>
      </c>
      <c r="K7889" s="319">
        <v>2</v>
      </c>
    </row>
    <row r="7890" spans="1:11" x14ac:dyDescent="0.3">
      <c r="A7890" s="341">
        <v>43236.937502141205</v>
      </c>
      <c r="B7890" s="318">
        <v>36537.601000000002</v>
      </c>
      <c r="C7890" s="355">
        <f t="shared" si="139"/>
        <v>0.28900000000430737</v>
      </c>
      <c r="D7890" s="420">
        <f t="shared" si="140"/>
        <v>0.14450000000215368</v>
      </c>
      <c r="H7890" s="337"/>
      <c r="J7890" s="82">
        <v>39</v>
      </c>
      <c r="K7890" s="320">
        <v>3</v>
      </c>
    </row>
    <row r="7891" spans="1:11" x14ac:dyDescent="0.3">
      <c r="A7891" s="341">
        <v>43236.979168865742</v>
      </c>
      <c r="B7891" s="318">
        <v>36537.891000000003</v>
      </c>
      <c r="C7891" s="355">
        <f t="shared" si="139"/>
        <v>0.29000000000087311</v>
      </c>
      <c r="D7891" s="420">
        <f t="shared" si="140"/>
        <v>0.14500000000043656</v>
      </c>
      <c r="E7891" s="336">
        <f>SUM(C7868:C7891)*7.4805194805</f>
        <v>53.657766233645219</v>
      </c>
      <c r="F7891" s="324">
        <f>AVERAGE(D7868:D7891)</f>
        <v>0.14943750000005215</v>
      </c>
      <c r="G7891" s="324">
        <f>_xlfn.STDEV.S(D7868:D7891)</f>
        <v>3.7772560204757432E-3</v>
      </c>
      <c r="H7891" s="337"/>
      <c r="J7891" s="82">
        <v>40</v>
      </c>
      <c r="K7891" s="321">
        <v>4</v>
      </c>
    </row>
    <row r="7892" spans="1:11" x14ac:dyDescent="0.3">
      <c r="A7892" s="341">
        <v>43237.02083559028</v>
      </c>
      <c r="B7892" s="318">
        <v>36538.197</v>
      </c>
      <c r="C7892" s="355">
        <f t="shared" si="139"/>
        <v>0.30599999999685679</v>
      </c>
      <c r="D7892" s="420">
        <f t="shared" si="140"/>
        <v>0.15299999999842839</v>
      </c>
      <c r="H7892" s="337"/>
      <c r="J7892" s="82">
        <v>41</v>
      </c>
      <c r="K7892" s="391">
        <v>1</v>
      </c>
    </row>
    <row r="7893" spans="1:11" x14ac:dyDescent="0.3">
      <c r="A7893" s="341">
        <v>43237.062502314817</v>
      </c>
      <c r="B7893" s="318">
        <v>36538.497000000003</v>
      </c>
      <c r="C7893" s="355">
        <f t="shared" si="139"/>
        <v>0.30000000000291038</v>
      </c>
      <c r="D7893" s="420">
        <f t="shared" si="140"/>
        <v>0.15000000000145519</v>
      </c>
      <c r="H7893" s="337"/>
      <c r="J7893" s="82">
        <v>42</v>
      </c>
      <c r="K7893" s="319">
        <v>2</v>
      </c>
    </row>
    <row r="7894" spans="1:11" x14ac:dyDescent="0.3">
      <c r="A7894" s="341">
        <v>43237.104169039354</v>
      </c>
      <c r="B7894" s="318">
        <v>36538.792000000001</v>
      </c>
      <c r="C7894" s="355">
        <f t="shared" si="139"/>
        <v>0.29499999999825377</v>
      </c>
      <c r="D7894" s="420">
        <f t="shared" si="140"/>
        <v>0.14749999999912689</v>
      </c>
      <c r="H7894" s="337"/>
      <c r="J7894" s="82">
        <v>43</v>
      </c>
      <c r="K7894" s="320">
        <v>3</v>
      </c>
    </row>
    <row r="7895" spans="1:11" x14ac:dyDescent="0.3">
      <c r="A7895" s="341">
        <v>43237.145835763891</v>
      </c>
      <c r="B7895" s="318">
        <v>36539.101000000002</v>
      </c>
      <c r="C7895" s="355">
        <f t="shared" si="139"/>
        <v>0.30900000000110595</v>
      </c>
      <c r="D7895" s="420">
        <f t="shared" si="140"/>
        <v>0.15450000000055297</v>
      </c>
      <c r="H7895" s="337"/>
      <c r="J7895" s="82">
        <v>44</v>
      </c>
      <c r="K7895" s="321">
        <v>4</v>
      </c>
    </row>
    <row r="7896" spans="1:11" x14ac:dyDescent="0.3">
      <c r="A7896" s="341">
        <v>43237.187502488428</v>
      </c>
      <c r="B7896" s="318">
        <v>36539.411</v>
      </c>
      <c r="C7896" s="355">
        <f t="shared" si="139"/>
        <v>0.30999999999767169</v>
      </c>
      <c r="D7896" s="420">
        <f t="shared" si="140"/>
        <v>0.15499999999883585</v>
      </c>
      <c r="H7896" s="337"/>
      <c r="J7896" s="82">
        <v>45</v>
      </c>
      <c r="K7896" s="391">
        <v>1</v>
      </c>
    </row>
    <row r="7897" spans="1:11" x14ac:dyDescent="0.3">
      <c r="A7897" s="341">
        <v>43237.229169212966</v>
      </c>
      <c r="B7897" s="318">
        <v>36539.711000000003</v>
      </c>
      <c r="C7897" s="355">
        <f t="shared" si="139"/>
        <v>0.30000000000291038</v>
      </c>
      <c r="D7897" s="420">
        <f t="shared" si="140"/>
        <v>0.15000000000145519</v>
      </c>
      <c r="H7897" s="337"/>
      <c r="J7897" s="82">
        <v>46</v>
      </c>
      <c r="K7897" s="319">
        <v>2</v>
      </c>
    </row>
    <row r="7898" spans="1:11" x14ac:dyDescent="0.3">
      <c r="A7898" s="341">
        <v>43237.270835937503</v>
      </c>
      <c r="B7898" s="318">
        <v>36540.014999999999</v>
      </c>
      <c r="C7898" s="355">
        <f t="shared" si="139"/>
        <v>0.30399999999644933</v>
      </c>
      <c r="D7898" s="420">
        <f t="shared" si="140"/>
        <v>0.15199999999822467</v>
      </c>
      <c r="H7898" s="337"/>
      <c r="J7898" s="82">
        <v>47</v>
      </c>
      <c r="K7898" s="320">
        <v>3</v>
      </c>
    </row>
    <row r="7899" spans="1:11" x14ac:dyDescent="0.3">
      <c r="A7899" s="341">
        <v>43237.31250266204</v>
      </c>
      <c r="B7899" s="318">
        <v>36540.321000000004</v>
      </c>
      <c r="C7899" s="355">
        <f t="shared" si="139"/>
        <v>0.30600000000413274</v>
      </c>
      <c r="D7899" s="420">
        <f t="shared" si="140"/>
        <v>0.15300000000206637</v>
      </c>
      <c r="H7899" s="337"/>
      <c r="J7899" s="82">
        <v>48</v>
      </c>
      <c r="K7899" s="321">
        <v>4</v>
      </c>
    </row>
    <row r="7900" spans="1:11" x14ac:dyDescent="0.3">
      <c r="A7900" s="341">
        <v>43237.354169386577</v>
      </c>
      <c r="B7900" s="318">
        <v>36540.620999999999</v>
      </c>
      <c r="C7900" s="355">
        <f t="shared" si="139"/>
        <v>0.29999999999563443</v>
      </c>
      <c r="D7900" s="420">
        <f t="shared" si="140"/>
        <v>0.14999999999781721</v>
      </c>
      <c r="H7900" s="337"/>
      <c r="J7900" s="82">
        <v>49</v>
      </c>
      <c r="K7900" s="391">
        <v>1</v>
      </c>
    </row>
    <row r="7901" spans="1:11" x14ac:dyDescent="0.3">
      <c r="A7901" s="341">
        <v>43237.395836111114</v>
      </c>
      <c r="B7901" s="318">
        <v>36540.925000000003</v>
      </c>
      <c r="C7901" s="355">
        <f t="shared" si="139"/>
        <v>0.30400000000372529</v>
      </c>
      <c r="D7901" s="420">
        <f t="shared" si="140"/>
        <v>0.15200000000186265</v>
      </c>
      <c r="H7901" s="337"/>
      <c r="J7901" s="82">
        <v>50</v>
      </c>
      <c r="K7901" s="319">
        <v>2</v>
      </c>
    </row>
    <row r="7902" spans="1:11" x14ac:dyDescent="0.3">
      <c r="A7902" s="341">
        <v>43237.437502835652</v>
      </c>
      <c r="B7902" s="318">
        <v>36541.239000000001</v>
      </c>
      <c r="C7902" s="355">
        <f t="shared" si="139"/>
        <v>0.3139999999984866</v>
      </c>
      <c r="D7902" s="420">
        <f t="shared" si="140"/>
        <v>0.1569999999992433</v>
      </c>
      <c r="H7902" s="337"/>
      <c r="J7902" s="82">
        <v>51</v>
      </c>
      <c r="K7902" s="320">
        <v>3</v>
      </c>
    </row>
    <row r="7903" spans="1:11" x14ac:dyDescent="0.3">
      <c r="A7903" s="341">
        <v>43237.479169560182</v>
      </c>
      <c r="B7903" s="318">
        <v>36541.538999999997</v>
      </c>
      <c r="C7903" s="355">
        <f t="shared" si="139"/>
        <v>0.29999999999563443</v>
      </c>
      <c r="D7903" s="420">
        <f t="shared" si="140"/>
        <v>0.14999999999781721</v>
      </c>
      <c r="H7903" s="337"/>
      <c r="J7903" s="82">
        <v>52</v>
      </c>
      <c r="K7903" s="321">
        <v>4</v>
      </c>
    </row>
    <row r="7904" spans="1:11" x14ac:dyDescent="0.3">
      <c r="A7904" s="341">
        <v>43237.520836284719</v>
      </c>
      <c r="B7904" s="318">
        <v>36541.832000000002</v>
      </c>
      <c r="C7904" s="355">
        <f t="shared" si="139"/>
        <v>0.29300000000512227</v>
      </c>
      <c r="D7904" s="420">
        <f t="shared" si="140"/>
        <v>0.14650000000256114</v>
      </c>
      <c r="H7904" s="337"/>
      <c r="J7904" s="82">
        <v>53</v>
      </c>
      <c r="K7904" s="391">
        <v>1</v>
      </c>
    </row>
    <row r="7905" spans="1:11" x14ac:dyDescent="0.3">
      <c r="A7905" s="341">
        <v>43237.562503009256</v>
      </c>
      <c r="B7905" s="318">
        <v>36542.142</v>
      </c>
      <c r="C7905" s="355">
        <f t="shared" si="139"/>
        <v>0.30999999999767169</v>
      </c>
      <c r="D7905" s="420">
        <f t="shared" si="140"/>
        <v>0.15499999999883585</v>
      </c>
      <c r="H7905" s="337"/>
      <c r="J7905" s="82">
        <v>54</v>
      </c>
      <c r="K7905" s="319">
        <v>2</v>
      </c>
    </row>
    <row r="7906" spans="1:11" x14ac:dyDescent="0.3">
      <c r="A7906" s="341">
        <v>43237.604169733793</v>
      </c>
      <c r="B7906" s="318">
        <v>36542.446000000004</v>
      </c>
      <c r="C7906" s="355">
        <f t="shared" si="139"/>
        <v>0.30400000000372529</v>
      </c>
      <c r="D7906" s="420">
        <f t="shared" si="140"/>
        <v>0.15200000000186265</v>
      </c>
      <c r="H7906" s="337"/>
      <c r="J7906" s="82">
        <v>55</v>
      </c>
      <c r="K7906" s="320">
        <v>3</v>
      </c>
    </row>
    <row r="7907" spans="1:11" x14ac:dyDescent="0.3">
      <c r="A7907" s="341">
        <v>43237.64583645833</v>
      </c>
      <c r="B7907" s="318">
        <v>36542.739000000001</v>
      </c>
      <c r="C7907" s="355">
        <f t="shared" si="139"/>
        <v>0.29299999999784632</v>
      </c>
      <c r="D7907" s="420">
        <f t="shared" si="140"/>
        <v>0.14649999999892316</v>
      </c>
      <c r="H7907" s="337"/>
      <c r="J7907" s="82">
        <v>56</v>
      </c>
      <c r="K7907" s="321">
        <v>4</v>
      </c>
    </row>
    <row r="7908" spans="1:11" x14ac:dyDescent="0.3">
      <c r="A7908" s="341">
        <v>43237.687503182868</v>
      </c>
      <c r="B7908" s="318">
        <v>36543.042000000001</v>
      </c>
      <c r="C7908" s="355">
        <f t="shared" si="139"/>
        <v>0.30299999999988358</v>
      </c>
      <c r="D7908" s="420">
        <f t="shared" si="140"/>
        <v>0.15149999999994179</v>
      </c>
      <c r="H7908" s="337"/>
      <c r="J7908" s="82">
        <v>57</v>
      </c>
      <c r="K7908" s="391">
        <v>1</v>
      </c>
    </row>
    <row r="7909" spans="1:11" x14ac:dyDescent="0.3">
      <c r="A7909" s="341">
        <v>43237.729169907405</v>
      </c>
      <c r="B7909" s="318">
        <v>36543.345000000001</v>
      </c>
      <c r="C7909" s="355">
        <f t="shared" si="139"/>
        <v>0.30299999999988358</v>
      </c>
      <c r="D7909" s="420">
        <f t="shared" si="140"/>
        <v>0.15149999999994179</v>
      </c>
      <c r="H7909" s="337"/>
      <c r="J7909" s="82">
        <v>58</v>
      </c>
      <c r="K7909" s="319">
        <v>2</v>
      </c>
    </row>
    <row r="7910" spans="1:11" x14ac:dyDescent="0.3">
      <c r="A7910" s="341">
        <v>43237.770836631942</v>
      </c>
      <c r="B7910" s="318">
        <v>36543.637999999999</v>
      </c>
      <c r="C7910" s="355">
        <f t="shared" si="139"/>
        <v>0.29299999999784632</v>
      </c>
      <c r="D7910" s="420">
        <f t="shared" si="140"/>
        <v>0.14649999999892316</v>
      </c>
      <c r="H7910" s="337"/>
      <c r="J7910" s="82">
        <v>59</v>
      </c>
      <c r="K7910" s="320">
        <v>3</v>
      </c>
    </row>
    <row r="7911" spans="1:11" x14ac:dyDescent="0.3">
      <c r="A7911" s="341">
        <v>43237.812503356479</v>
      </c>
      <c r="B7911" s="318">
        <v>36543.930999999997</v>
      </c>
      <c r="C7911" s="355">
        <f t="shared" si="139"/>
        <v>0.29299999999784632</v>
      </c>
      <c r="D7911" s="420">
        <f t="shared" si="140"/>
        <v>0.14649999999892316</v>
      </c>
      <c r="H7911" s="337"/>
      <c r="J7911" s="82">
        <v>60</v>
      </c>
      <c r="K7911" s="321">
        <v>4</v>
      </c>
    </row>
    <row r="7912" spans="1:11" x14ac:dyDescent="0.3">
      <c r="A7912" s="341">
        <v>43237.854170081016</v>
      </c>
      <c r="B7912" s="318">
        <v>36544.232000000004</v>
      </c>
      <c r="C7912" s="355">
        <f t="shared" si="139"/>
        <v>0.30100000000675209</v>
      </c>
      <c r="D7912" s="420">
        <f t="shared" si="140"/>
        <v>0.15050000000337604</v>
      </c>
      <c r="H7912" s="337"/>
      <c r="J7912" s="82">
        <v>61</v>
      </c>
      <c r="K7912" s="391">
        <v>1</v>
      </c>
    </row>
    <row r="7913" spans="1:11" x14ac:dyDescent="0.3">
      <c r="A7913" s="341">
        <v>43237.895836805554</v>
      </c>
      <c r="B7913" s="318">
        <v>36544.527999999998</v>
      </c>
      <c r="C7913" s="355">
        <f t="shared" si="139"/>
        <v>0.29599999999481952</v>
      </c>
      <c r="D7913" s="420">
        <f t="shared" si="140"/>
        <v>0.14799999999740976</v>
      </c>
      <c r="H7913" s="337"/>
      <c r="J7913" s="82">
        <v>62</v>
      </c>
      <c r="K7913" s="319">
        <v>2</v>
      </c>
    </row>
    <row r="7914" spans="1:11" x14ac:dyDescent="0.3">
      <c r="A7914" s="341">
        <v>43237.937503530091</v>
      </c>
      <c r="B7914" s="318">
        <v>36544.817000000003</v>
      </c>
      <c r="C7914" s="355">
        <f t="shared" si="139"/>
        <v>0.28900000000430737</v>
      </c>
      <c r="D7914" s="420">
        <f t="shared" si="140"/>
        <v>0.14450000000215368</v>
      </c>
      <c r="H7914" s="337"/>
      <c r="J7914" s="82">
        <v>63</v>
      </c>
      <c r="K7914" s="320">
        <v>3</v>
      </c>
    </row>
    <row r="7915" spans="1:11" x14ac:dyDescent="0.3">
      <c r="A7915" s="341">
        <v>43237.979170254628</v>
      </c>
      <c r="B7915" s="318">
        <v>36545.120000000003</v>
      </c>
      <c r="C7915" s="355">
        <f t="shared" si="139"/>
        <v>0.30299999999988358</v>
      </c>
      <c r="D7915" s="420">
        <f t="shared" si="140"/>
        <v>0.15149999999994179</v>
      </c>
      <c r="E7915" s="336">
        <f>SUM(C7892:C7915)*7.4805194805</f>
        <v>54.07667532452971</v>
      </c>
      <c r="F7915" s="324">
        <f>AVERAGE(D7892:D7915)</f>
        <v>0.15060416666665333</v>
      </c>
      <c r="G7915" s="324">
        <f>_xlfn.STDEV.S(D7892:D7915)</f>
        <v>3.2099680569598684E-3</v>
      </c>
      <c r="H7915" s="337"/>
      <c r="J7915" s="82">
        <v>64</v>
      </c>
      <c r="K7915" s="321">
        <v>4</v>
      </c>
    </row>
    <row r="7916" spans="1:11" x14ac:dyDescent="0.3">
      <c r="A7916" s="341">
        <v>43238.020836979165</v>
      </c>
      <c r="B7916" s="318">
        <v>36545.421000000002</v>
      </c>
      <c r="C7916" s="355">
        <f t="shared" si="139"/>
        <v>0.30099999999947613</v>
      </c>
      <c r="D7916" s="420">
        <f t="shared" si="140"/>
        <v>0.15049999999973807</v>
      </c>
      <c r="H7916" s="337"/>
      <c r="J7916" s="82">
        <v>65</v>
      </c>
      <c r="K7916" s="391">
        <v>1</v>
      </c>
    </row>
    <row r="7917" spans="1:11" x14ac:dyDescent="0.3">
      <c r="A7917" s="341">
        <v>43238.062503703703</v>
      </c>
      <c r="B7917" s="318">
        <v>36545.718000000001</v>
      </c>
      <c r="C7917" s="355">
        <f t="shared" si="139"/>
        <v>0.29699999999866122</v>
      </c>
      <c r="D7917" s="420">
        <f t="shared" si="140"/>
        <v>0.14849999999933061</v>
      </c>
      <c r="H7917" s="337"/>
      <c r="J7917" s="82">
        <v>66</v>
      </c>
      <c r="K7917" s="319">
        <v>2</v>
      </c>
    </row>
    <row r="7918" spans="1:11" x14ac:dyDescent="0.3">
      <c r="A7918" s="341">
        <v>43238.10417042824</v>
      </c>
      <c r="B7918" s="318">
        <v>36546.023000000001</v>
      </c>
      <c r="C7918" s="355">
        <f t="shared" si="139"/>
        <v>0.30500000000029104</v>
      </c>
      <c r="D7918" s="420">
        <f t="shared" si="140"/>
        <v>0.15250000000014552</v>
      </c>
      <c r="H7918" s="337"/>
      <c r="J7918" s="82">
        <v>67</v>
      </c>
      <c r="K7918" s="320">
        <v>3</v>
      </c>
    </row>
    <row r="7919" spans="1:11" x14ac:dyDescent="0.3">
      <c r="A7919" s="341">
        <v>43238.145837152777</v>
      </c>
      <c r="B7919" s="318">
        <v>36546.322</v>
      </c>
      <c r="C7919" s="355">
        <f t="shared" si="139"/>
        <v>0.29899999999906868</v>
      </c>
      <c r="D7919" s="420">
        <f t="shared" si="140"/>
        <v>0.14949999999953434</v>
      </c>
      <c r="H7919" s="337"/>
      <c r="J7919" s="82">
        <v>68</v>
      </c>
      <c r="K7919" s="321">
        <v>4</v>
      </c>
    </row>
    <row r="7920" spans="1:11" x14ac:dyDescent="0.3">
      <c r="A7920" s="341">
        <v>43238.187503877314</v>
      </c>
      <c r="B7920" s="318">
        <v>36546.618000000002</v>
      </c>
      <c r="C7920" s="355">
        <f t="shared" si="139"/>
        <v>0.29600000000209548</v>
      </c>
      <c r="D7920" s="420">
        <f t="shared" si="140"/>
        <v>0.14800000000104774</v>
      </c>
      <c r="H7920" s="337"/>
      <c r="J7920" s="82">
        <v>69</v>
      </c>
      <c r="K7920" s="391">
        <v>1</v>
      </c>
    </row>
    <row r="7921" spans="1:12" x14ac:dyDescent="0.3">
      <c r="A7921" s="341">
        <v>43238.229170601851</v>
      </c>
      <c r="B7921" s="318">
        <v>36546.921000000002</v>
      </c>
      <c r="C7921" s="355">
        <f t="shared" si="139"/>
        <v>0.30299999999988358</v>
      </c>
      <c r="D7921" s="420">
        <f t="shared" si="140"/>
        <v>0.15149999999994179</v>
      </c>
      <c r="H7921" s="337"/>
      <c r="J7921" s="82">
        <v>70</v>
      </c>
      <c r="K7921" s="319">
        <v>2</v>
      </c>
    </row>
    <row r="7922" spans="1:12" x14ac:dyDescent="0.3">
      <c r="A7922" s="341">
        <v>43238.270837326389</v>
      </c>
      <c r="B7922" s="318">
        <v>36547.233999999997</v>
      </c>
      <c r="C7922" s="355">
        <f t="shared" si="139"/>
        <v>0.3129999999946449</v>
      </c>
      <c r="D7922" s="420">
        <f t="shared" si="140"/>
        <v>0.15649999999732245</v>
      </c>
      <c r="H7922" s="337"/>
      <c r="J7922" s="82">
        <v>71</v>
      </c>
      <c r="K7922" s="320">
        <v>3</v>
      </c>
    </row>
    <row r="7923" spans="1:12" x14ac:dyDescent="0.3">
      <c r="A7923" s="341">
        <v>43238.312504050926</v>
      </c>
      <c r="B7923" s="318">
        <v>36547.538999999997</v>
      </c>
      <c r="C7923" s="355">
        <f t="shared" si="139"/>
        <v>0.30500000000029104</v>
      </c>
      <c r="D7923" s="420">
        <f t="shared" si="140"/>
        <v>0.15250000000014552</v>
      </c>
      <c r="H7923" s="337"/>
      <c r="J7923" s="82">
        <v>72</v>
      </c>
      <c r="K7923" s="321">
        <v>4</v>
      </c>
    </row>
    <row r="7924" spans="1:12" x14ac:dyDescent="0.3">
      <c r="A7924" s="341">
        <v>43238.34097222222</v>
      </c>
      <c r="B7924" s="318">
        <v>36547.838000000003</v>
      </c>
      <c r="C7924" s="355">
        <f t="shared" si="139"/>
        <v>0.29900000000634464</v>
      </c>
      <c r="D7924" s="420">
        <f t="shared" si="140"/>
        <v>0.14950000000317232</v>
      </c>
      <c r="H7924" s="337"/>
      <c r="J7924" s="82">
        <v>73</v>
      </c>
      <c r="K7924" s="391">
        <v>1</v>
      </c>
    </row>
    <row r="7925" spans="1:12" x14ac:dyDescent="0.3">
      <c r="A7925" s="341">
        <v>43238.345138888886</v>
      </c>
      <c r="B7925" s="318">
        <v>36547.838000000003</v>
      </c>
      <c r="C7925" s="355"/>
      <c r="D7925" s="420"/>
      <c r="H7925" s="337"/>
      <c r="J7925" s="82">
        <v>1</v>
      </c>
      <c r="K7925" s="391"/>
    </row>
    <row r="7926" spans="1:12" x14ac:dyDescent="0.3">
      <c r="A7926" s="341">
        <v>43238.386805555558</v>
      </c>
      <c r="B7926" s="318">
        <v>36548.148000000001</v>
      </c>
      <c r="C7926" s="355">
        <f t="shared" si="139"/>
        <v>0.30999999999767169</v>
      </c>
      <c r="D7926" s="420">
        <f t="shared" si="140"/>
        <v>0.15499999999883585</v>
      </c>
      <c r="H7926" s="337"/>
      <c r="J7926" s="82">
        <v>2</v>
      </c>
      <c r="K7926" s="319">
        <v>2</v>
      </c>
      <c r="L7926" s="54" t="s">
        <v>313</v>
      </c>
    </row>
    <row r="7927" spans="1:12" x14ac:dyDescent="0.3">
      <c r="A7927" s="341">
        <v>43238.428472222222</v>
      </c>
      <c r="B7927" s="318">
        <v>36548.451999999997</v>
      </c>
      <c r="C7927" s="355">
        <f t="shared" si="139"/>
        <v>0.30399999999644933</v>
      </c>
      <c r="D7927" s="420">
        <f t="shared" si="140"/>
        <v>0.15199999999822467</v>
      </c>
      <c r="H7927" s="337"/>
      <c r="J7927" s="82">
        <v>3</v>
      </c>
      <c r="K7927" s="320">
        <v>3</v>
      </c>
    </row>
    <row r="7928" spans="1:12" x14ac:dyDescent="0.3">
      <c r="A7928" s="341">
        <v>43238.470138888886</v>
      </c>
      <c r="B7928" s="318">
        <v>36548.750999999997</v>
      </c>
      <c r="C7928" s="355">
        <f t="shared" si="139"/>
        <v>0.29899999999906868</v>
      </c>
      <c r="D7928" s="420">
        <f t="shared" si="140"/>
        <v>0.14949999999953434</v>
      </c>
      <c r="H7928" s="337"/>
      <c r="J7928" s="82">
        <v>4</v>
      </c>
      <c r="K7928" s="321">
        <v>4</v>
      </c>
    </row>
    <row r="7929" spans="1:12" x14ac:dyDescent="0.3">
      <c r="A7929" s="341">
        <v>43238.511805381946</v>
      </c>
      <c r="B7929" s="318">
        <v>36549.061000000002</v>
      </c>
      <c r="C7929" s="355">
        <f t="shared" si="139"/>
        <v>0.31000000000494765</v>
      </c>
      <c r="D7929" s="420">
        <f t="shared" si="140"/>
        <v>0.15500000000247383</v>
      </c>
      <c r="H7929" s="337"/>
      <c r="J7929" s="82">
        <v>5</v>
      </c>
      <c r="K7929" s="391">
        <v>1</v>
      </c>
    </row>
    <row r="7930" spans="1:12" x14ac:dyDescent="0.3">
      <c r="A7930" s="341">
        <v>43238.553471990737</v>
      </c>
      <c r="B7930" s="318">
        <v>36549.368000000002</v>
      </c>
      <c r="C7930" s="355">
        <f t="shared" si="139"/>
        <v>0.30700000000069849</v>
      </c>
      <c r="D7930" s="420">
        <f t="shared" si="140"/>
        <v>0.15350000000034925</v>
      </c>
      <c r="H7930" s="337"/>
      <c r="J7930" s="82">
        <v>6</v>
      </c>
      <c r="K7930" s="319">
        <v>2</v>
      </c>
    </row>
    <row r="7931" spans="1:12" x14ac:dyDescent="0.3">
      <c r="A7931" s="341">
        <v>43238.595138599536</v>
      </c>
      <c r="B7931" s="318">
        <v>36549.661999999997</v>
      </c>
      <c r="C7931" s="355">
        <f t="shared" si="139"/>
        <v>0.29399999999441206</v>
      </c>
      <c r="D7931" s="420">
        <f t="shared" si="140"/>
        <v>0.14699999999720603</v>
      </c>
      <c r="H7931" s="337"/>
      <c r="J7931" s="82">
        <v>7</v>
      </c>
      <c r="K7931" s="320">
        <v>3</v>
      </c>
    </row>
    <row r="7932" spans="1:12" x14ac:dyDescent="0.3">
      <c r="A7932" s="341">
        <v>43238.636805208334</v>
      </c>
      <c r="B7932" s="318">
        <v>36549.961000000003</v>
      </c>
      <c r="C7932" s="355">
        <f t="shared" si="139"/>
        <v>0.29900000000634464</v>
      </c>
      <c r="D7932" s="420">
        <f t="shared" si="140"/>
        <v>0.14950000000317232</v>
      </c>
      <c r="H7932" s="337"/>
      <c r="J7932" s="82">
        <v>8</v>
      </c>
      <c r="K7932" s="321">
        <v>4</v>
      </c>
    </row>
    <row r="7933" spans="1:12" x14ac:dyDescent="0.3">
      <c r="A7933" s="341">
        <v>43238.678471817133</v>
      </c>
      <c r="B7933" s="318">
        <v>36550.267999999996</v>
      </c>
      <c r="C7933" s="355">
        <f t="shared" si="139"/>
        <v>0.30699999999342253</v>
      </c>
      <c r="D7933" s="420">
        <f t="shared" si="140"/>
        <v>0.15349999999671127</v>
      </c>
      <c r="H7933" s="337"/>
      <c r="J7933" s="82">
        <v>9</v>
      </c>
      <c r="K7933" s="391">
        <v>1</v>
      </c>
    </row>
    <row r="7934" spans="1:12" x14ac:dyDescent="0.3">
      <c r="A7934" s="341">
        <v>43238.720138425924</v>
      </c>
      <c r="B7934" s="318">
        <v>36550.567999999999</v>
      </c>
      <c r="C7934" s="355">
        <f t="shared" si="139"/>
        <v>0.30000000000291038</v>
      </c>
      <c r="D7934" s="420">
        <f t="shared" si="140"/>
        <v>0.15000000000145519</v>
      </c>
      <c r="H7934" s="337"/>
      <c r="J7934" s="82">
        <v>10</v>
      </c>
      <c r="K7934" s="319">
        <v>2</v>
      </c>
    </row>
    <row r="7935" spans="1:12" x14ac:dyDescent="0.3">
      <c r="A7935" s="341">
        <v>43238.761805034723</v>
      </c>
      <c r="B7935" s="318">
        <v>36550.858999999997</v>
      </c>
      <c r="C7935" s="355">
        <f t="shared" si="139"/>
        <v>0.29099999999743886</v>
      </c>
      <c r="D7935" s="420">
        <f t="shared" si="140"/>
        <v>0.14549999999871943</v>
      </c>
      <c r="H7935" s="337"/>
      <c r="J7935" s="82">
        <v>11</v>
      </c>
      <c r="K7935" s="320">
        <v>3</v>
      </c>
    </row>
    <row r="7936" spans="1:12" x14ac:dyDescent="0.3">
      <c r="A7936" s="341">
        <v>43238.803471643521</v>
      </c>
      <c r="B7936" s="318">
        <v>36551.160000000003</v>
      </c>
      <c r="C7936" s="355">
        <f t="shared" si="139"/>
        <v>0.30100000000675209</v>
      </c>
      <c r="D7936" s="420">
        <f t="shared" si="140"/>
        <v>0.15050000000337604</v>
      </c>
      <c r="H7936" s="337"/>
      <c r="J7936" s="82">
        <v>12</v>
      </c>
      <c r="K7936" s="321">
        <v>4</v>
      </c>
    </row>
    <row r="7937" spans="1:11" x14ac:dyDescent="0.3">
      <c r="A7937" s="341">
        <v>43238.845138252313</v>
      </c>
      <c r="B7937" s="318">
        <v>36551.457000000002</v>
      </c>
      <c r="C7937" s="355">
        <f t="shared" si="139"/>
        <v>0.29699999999866122</v>
      </c>
      <c r="D7937" s="420">
        <f t="shared" si="140"/>
        <v>0.14849999999933061</v>
      </c>
      <c r="H7937" s="337"/>
      <c r="J7937" s="82">
        <v>13</v>
      </c>
      <c r="K7937" s="391">
        <v>1</v>
      </c>
    </row>
    <row r="7938" spans="1:11" x14ac:dyDescent="0.3">
      <c r="A7938" s="341">
        <v>43238.886804861111</v>
      </c>
      <c r="B7938" s="318">
        <v>36551.743000000002</v>
      </c>
      <c r="C7938" s="355">
        <f t="shared" si="139"/>
        <v>0.28600000000005821</v>
      </c>
      <c r="D7938" s="420">
        <f t="shared" si="140"/>
        <v>0.1430000000000291</v>
      </c>
      <c r="H7938" s="337"/>
      <c r="J7938" s="82">
        <v>14</v>
      </c>
      <c r="K7938" s="319">
        <v>2</v>
      </c>
    </row>
    <row r="7939" spans="1:11" x14ac:dyDescent="0.3">
      <c r="A7939" s="341">
        <v>43238.92847146991</v>
      </c>
      <c r="B7939" s="318">
        <v>36552.048000000003</v>
      </c>
      <c r="C7939" s="355">
        <f t="shared" si="139"/>
        <v>0.30500000000029104</v>
      </c>
      <c r="D7939" s="420">
        <f t="shared" si="140"/>
        <v>0.15250000000014552</v>
      </c>
      <c r="H7939" s="337"/>
      <c r="J7939" s="82">
        <v>15</v>
      </c>
      <c r="K7939" s="320">
        <v>3</v>
      </c>
    </row>
    <row r="7940" spans="1:11" x14ac:dyDescent="0.3">
      <c r="A7940" s="341">
        <v>43238.970138078701</v>
      </c>
      <c r="B7940" s="318">
        <v>36552.349000000002</v>
      </c>
      <c r="C7940" s="355">
        <f t="shared" si="139"/>
        <v>0.30099999999947613</v>
      </c>
      <c r="D7940" s="420">
        <f t="shared" si="140"/>
        <v>0.15049999999973807</v>
      </c>
      <c r="E7940" s="336">
        <f>SUM(C7916:C7940)*7.4805194805</f>
        <v>54.07667532452971</v>
      </c>
      <c r="F7940" s="324">
        <f>AVERAGE(D7916:D7940)</f>
        <v>0.15060416666665333</v>
      </c>
      <c r="G7940" s="324">
        <f>_xlfn.STDEV.S(D7916:D7940)</f>
        <v>3.1032212107917853E-3</v>
      </c>
      <c r="H7940" s="337"/>
      <c r="J7940" s="82">
        <v>16</v>
      </c>
      <c r="K7940" s="321">
        <v>4</v>
      </c>
    </row>
    <row r="7941" spans="1:11" x14ac:dyDescent="0.3">
      <c r="A7941" s="341">
        <v>43239.0118046875</v>
      </c>
      <c r="B7941" s="318">
        <v>36552.639999999999</v>
      </c>
      <c r="C7941" s="355">
        <f t="shared" si="139"/>
        <v>0.29099999999743886</v>
      </c>
      <c r="D7941" s="420">
        <f t="shared" si="140"/>
        <v>0.14549999999871943</v>
      </c>
      <c r="H7941" s="337"/>
      <c r="J7941" s="82">
        <v>17</v>
      </c>
      <c r="K7941" s="391">
        <v>1</v>
      </c>
    </row>
    <row r="7942" spans="1:11" x14ac:dyDescent="0.3">
      <c r="A7942" s="341">
        <v>43239.053471296298</v>
      </c>
      <c r="B7942" s="318">
        <v>36552.938000000002</v>
      </c>
      <c r="C7942" s="355">
        <f t="shared" si="139"/>
        <v>0.29800000000250293</v>
      </c>
      <c r="D7942" s="420">
        <f t="shared" si="140"/>
        <v>0.14900000000125146</v>
      </c>
      <c r="H7942" s="337"/>
      <c r="J7942" s="82">
        <v>18</v>
      </c>
      <c r="K7942" s="319">
        <v>2</v>
      </c>
    </row>
    <row r="7943" spans="1:11" x14ac:dyDescent="0.3">
      <c r="A7943" s="341">
        <v>43239.095137905089</v>
      </c>
      <c r="B7943" s="318">
        <v>36553.248</v>
      </c>
      <c r="C7943" s="355">
        <f t="shared" si="139"/>
        <v>0.30999999999767169</v>
      </c>
      <c r="D7943" s="420">
        <f t="shared" si="140"/>
        <v>0.15499999999883585</v>
      </c>
      <c r="H7943" s="337"/>
      <c r="J7943" s="82">
        <v>19</v>
      </c>
      <c r="K7943" s="320">
        <v>3</v>
      </c>
    </row>
    <row r="7944" spans="1:11" x14ac:dyDescent="0.3">
      <c r="A7944" s="341">
        <v>43239.136804513888</v>
      </c>
      <c r="B7944" s="318">
        <v>36553.548999999999</v>
      </c>
      <c r="C7944" s="355">
        <f t="shared" si="139"/>
        <v>0.30099999999947613</v>
      </c>
      <c r="D7944" s="420">
        <f t="shared" si="140"/>
        <v>0.15049999999973807</v>
      </c>
      <c r="H7944" s="337"/>
      <c r="J7944" s="82">
        <v>20</v>
      </c>
      <c r="K7944" s="321">
        <v>4</v>
      </c>
    </row>
    <row r="7945" spans="1:11" x14ac:dyDescent="0.3">
      <c r="A7945" s="341">
        <v>43239.178471122686</v>
      </c>
      <c r="B7945" s="318">
        <v>36553.847000000002</v>
      </c>
      <c r="C7945" s="355">
        <f t="shared" si="139"/>
        <v>0.29800000000250293</v>
      </c>
      <c r="D7945" s="420">
        <f t="shared" si="140"/>
        <v>0.14900000000125146</v>
      </c>
      <c r="H7945" s="337"/>
      <c r="J7945" s="82">
        <v>21</v>
      </c>
      <c r="K7945" s="391">
        <v>1</v>
      </c>
    </row>
    <row r="7946" spans="1:11" x14ac:dyDescent="0.3">
      <c r="A7946" s="341">
        <v>43239.220137731485</v>
      </c>
      <c r="B7946" s="318">
        <v>36554.158000000003</v>
      </c>
      <c r="C7946" s="355">
        <f t="shared" si="139"/>
        <v>0.3110000000015134</v>
      </c>
      <c r="D7946" s="420">
        <f t="shared" si="140"/>
        <v>0.1555000000007567</v>
      </c>
      <c r="H7946" s="337"/>
      <c r="J7946" s="82">
        <v>22</v>
      </c>
      <c r="K7946" s="319">
        <v>2</v>
      </c>
    </row>
    <row r="7947" spans="1:11" x14ac:dyDescent="0.3">
      <c r="A7947" s="341">
        <v>43239.261804340276</v>
      </c>
      <c r="B7947" s="318">
        <v>36554.461000000003</v>
      </c>
      <c r="C7947" s="355">
        <f t="shared" si="139"/>
        <v>0.30299999999988358</v>
      </c>
      <c r="D7947" s="420">
        <f t="shared" si="140"/>
        <v>0.15149999999994179</v>
      </c>
      <c r="H7947" s="337"/>
      <c r="J7947" s="82">
        <v>23</v>
      </c>
      <c r="K7947" s="320">
        <v>3</v>
      </c>
    </row>
    <row r="7948" spans="1:11" x14ac:dyDescent="0.3">
      <c r="A7948" s="341">
        <v>43239.303470949075</v>
      </c>
      <c r="B7948" s="318">
        <v>36554.76</v>
      </c>
      <c r="C7948" s="355">
        <f t="shared" si="139"/>
        <v>0.29899999999906868</v>
      </c>
      <c r="D7948" s="420">
        <f t="shared" si="140"/>
        <v>0.14949999999953434</v>
      </c>
      <c r="H7948" s="337"/>
      <c r="J7948" s="82">
        <v>24</v>
      </c>
      <c r="K7948" s="321">
        <v>4</v>
      </c>
    </row>
    <row r="7949" spans="1:11" x14ac:dyDescent="0.3">
      <c r="A7949" s="341">
        <v>43239.345137557873</v>
      </c>
      <c r="B7949" s="318">
        <v>36555.07</v>
      </c>
      <c r="C7949" s="355">
        <f t="shared" si="139"/>
        <v>0.30999999999767169</v>
      </c>
      <c r="D7949" s="420">
        <f t="shared" si="140"/>
        <v>0.15499999999883585</v>
      </c>
      <c r="H7949" s="337"/>
      <c r="J7949" s="82">
        <v>25</v>
      </c>
      <c r="K7949" s="391">
        <v>1</v>
      </c>
    </row>
    <row r="7950" spans="1:11" x14ac:dyDescent="0.3">
      <c r="A7950" s="341">
        <v>43239.386804166665</v>
      </c>
      <c r="B7950" s="318">
        <v>36555.379000000001</v>
      </c>
      <c r="C7950" s="355">
        <f t="shared" si="139"/>
        <v>0.30900000000110595</v>
      </c>
      <c r="D7950" s="420">
        <f t="shared" si="140"/>
        <v>0.15450000000055297</v>
      </c>
      <c r="H7950" s="337"/>
      <c r="J7950" s="82">
        <v>26</v>
      </c>
      <c r="K7950" s="319">
        <v>2</v>
      </c>
    </row>
    <row r="7951" spans="1:11" x14ac:dyDescent="0.3">
      <c r="A7951" s="341">
        <v>43239.428470775463</v>
      </c>
      <c r="B7951" s="318">
        <v>36555.671999999999</v>
      </c>
      <c r="C7951" s="355">
        <f t="shared" si="139"/>
        <v>0.29299999999784632</v>
      </c>
      <c r="D7951" s="420">
        <f t="shared" si="140"/>
        <v>0.14649999999892316</v>
      </c>
      <c r="H7951" s="337"/>
      <c r="J7951" s="82">
        <v>27</v>
      </c>
      <c r="K7951" s="320">
        <v>3</v>
      </c>
    </row>
    <row r="7952" spans="1:11" x14ac:dyDescent="0.3">
      <c r="A7952" s="341">
        <v>43239.470137384262</v>
      </c>
      <c r="B7952" s="318">
        <v>36555.970999999998</v>
      </c>
      <c r="C7952" s="355">
        <f t="shared" si="139"/>
        <v>0.29899999999906868</v>
      </c>
      <c r="D7952" s="420">
        <f t="shared" si="140"/>
        <v>0.14949999999953434</v>
      </c>
      <c r="H7952" s="337"/>
      <c r="J7952" s="82">
        <v>28</v>
      </c>
      <c r="K7952" s="321">
        <v>4</v>
      </c>
    </row>
    <row r="7953" spans="1:11" x14ac:dyDescent="0.3">
      <c r="A7953" s="341">
        <v>43239.511803993053</v>
      </c>
      <c r="B7953" s="318">
        <v>36556.277999999998</v>
      </c>
      <c r="C7953" s="355">
        <f t="shared" si="139"/>
        <v>0.30700000000069849</v>
      </c>
      <c r="D7953" s="420">
        <f t="shared" si="140"/>
        <v>0.15350000000034925</v>
      </c>
      <c r="H7953" s="337"/>
      <c r="J7953" s="82">
        <v>29</v>
      </c>
      <c r="K7953" s="391">
        <v>1</v>
      </c>
    </row>
    <row r="7954" spans="1:11" x14ac:dyDescent="0.3">
      <c r="A7954" s="341">
        <v>43239.553470601852</v>
      </c>
      <c r="B7954" s="318">
        <v>36556.578000000001</v>
      </c>
      <c r="C7954" s="355">
        <f t="shared" si="139"/>
        <v>0.30000000000291038</v>
      </c>
      <c r="D7954" s="420">
        <f t="shared" si="140"/>
        <v>0.15000000000145519</v>
      </c>
      <c r="H7954" s="337"/>
      <c r="J7954" s="82">
        <v>30</v>
      </c>
      <c r="K7954" s="319">
        <v>2</v>
      </c>
    </row>
    <row r="7955" spans="1:11" x14ac:dyDescent="0.3">
      <c r="A7955" s="341">
        <v>43239.59513721065</v>
      </c>
      <c r="B7955" s="318">
        <v>36556.870000000003</v>
      </c>
      <c r="C7955" s="355">
        <f t="shared" si="139"/>
        <v>0.29200000000128057</v>
      </c>
      <c r="D7955" s="420">
        <f t="shared" si="140"/>
        <v>0.14600000000064028</v>
      </c>
      <c r="H7955" s="337"/>
      <c r="J7955" s="82">
        <v>31</v>
      </c>
      <c r="K7955" s="320">
        <v>3</v>
      </c>
    </row>
    <row r="7956" spans="1:11" x14ac:dyDescent="0.3">
      <c r="A7956" s="341">
        <v>43239.636803819441</v>
      </c>
      <c r="B7956" s="318">
        <v>36557.171999999999</v>
      </c>
      <c r="C7956" s="355">
        <f t="shared" si="139"/>
        <v>0.30199999999604188</v>
      </c>
      <c r="D7956" s="420">
        <f t="shared" si="140"/>
        <v>0.15099999999802094</v>
      </c>
      <c r="H7956" s="337"/>
      <c r="J7956" s="82">
        <v>32</v>
      </c>
      <c r="K7956" s="321">
        <v>4</v>
      </c>
    </row>
    <row r="7957" spans="1:11" x14ac:dyDescent="0.3">
      <c r="A7957" s="341">
        <v>43239.67847042824</v>
      </c>
      <c r="B7957" s="318">
        <v>36557.468000000001</v>
      </c>
      <c r="C7957" s="355">
        <f t="shared" si="139"/>
        <v>0.29600000000209548</v>
      </c>
      <c r="D7957" s="420">
        <f t="shared" si="140"/>
        <v>0.14800000000104774</v>
      </c>
      <c r="H7957" s="337"/>
      <c r="J7957" s="82">
        <v>33</v>
      </c>
      <c r="K7957" s="391">
        <v>1</v>
      </c>
    </row>
    <row r="7958" spans="1:11" x14ac:dyDescent="0.3">
      <c r="A7958" s="341">
        <v>43239.720137037039</v>
      </c>
      <c r="B7958" s="318">
        <v>36557.758000000002</v>
      </c>
      <c r="C7958" s="355">
        <f t="shared" si="139"/>
        <v>0.29000000000087311</v>
      </c>
      <c r="D7958" s="420">
        <f t="shared" si="140"/>
        <v>0.14500000000043656</v>
      </c>
      <c r="H7958" s="337"/>
      <c r="J7958" s="82">
        <v>34</v>
      </c>
      <c r="K7958" s="319">
        <v>2</v>
      </c>
    </row>
    <row r="7959" spans="1:11" x14ac:dyDescent="0.3">
      <c r="A7959" s="341">
        <v>43239.76180364583</v>
      </c>
      <c r="B7959" s="318">
        <v>36558.06</v>
      </c>
      <c r="C7959" s="355">
        <f t="shared" si="139"/>
        <v>0.30199999999604188</v>
      </c>
      <c r="D7959" s="420">
        <f t="shared" si="140"/>
        <v>0.15099999999802094</v>
      </c>
      <c r="H7959" s="337"/>
      <c r="J7959" s="82">
        <v>35</v>
      </c>
      <c r="K7959" s="320">
        <v>3</v>
      </c>
    </row>
    <row r="7960" spans="1:11" x14ac:dyDescent="0.3">
      <c r="A7960" s="341">
        <v>43239.803470254628</v>
      </c>
      <c r="B7960" s="318">
        <v>36558.358999999997</v>
      </c>
      <c r="C7960" s="355">
        <f t="shared" si="139"/>
        <v>0.29899999999906868</v>
      </c>
      <c r="D7960" s="420">
        <f t="shared" si="140"/>
        <v>0.14949999999953434</v>
      </c>
      <c r="H7960" s="337"/>
      <c r="J7960" s="82">
        <v>36</v>
      </c>
      <c r="K7960" s="321">
        <v>4</v>
      </c>
    </row>
    <row r="7961" spans="1:11" x14ac:dyDescent="0.3">
      <c r="A7961" s="341">
        <v>43239.845136863427</v>
      </c>
      <c r="B7961" s="318">
        <v>36558.65</v>
      </c>
      <c r="C7961" s="355">
        <f t="shared" si="139"/>
        <v>0.29100000000471482</v>
      </c>
      <c r="D7961" s="420">
        <f t="shared" si="140"/>
        <v>0.14550000000235741</v>
      </c>
      <c r="H7961" s="337"/>
      <c r="J7961" s="82">
        <v>37</v>
      </c>
      <c r="K7961" s="391">
        <v>1</v>
      </c>
    </row>
    <row r="7962" spans="1:11" x14ac:dyDescent="0.3">
      <c r="A7962" s="341">
        <v>43239.886803472225</v>
      </c>
      <c r="B7962" s="318">
        <v>36558.942000000003</v>
      </c>
      <c r="C7962" s="355">
        <f t="shared" si="139"/>
        <v>0.29200000000128057</v>
      </c>
      <c r="D7962" s="420">
        <f t="shared" si="140"/>
        <v>0.14600000000064028</v>
      </c>
      <c r="H7962" s="337"/>
      <c r="J7962" s="82">
        <v>38</v>
      </c>
      <c r="K7962" s="319">
        <v>2</v>
      </c>
    </row>
    <row r="7963" spans="1:11" x14ac:dyDescent="0.3">
      <c r="A7963" s="341">
        <v>43239.928470081017</v>
      </c>
      <c r="B7963" s="318">
        <v>36559.241000000002</v>
      </c>
      <c r="C7963" s="355">
        <f t="shared" si="139"/>
        <v>0.29899999999906868</v>
      </c>
      <c r="D7963" s="420">
        <f t="shared" si="140"/>
        <v>0.14949999999953434</v>
      </c>
      <c r="H7963" s="337"/>
      <c r="J7963" s="82">
        <v>39</v>
      </c>
      <c r="K7963" s="320">
        <v>3</v>
      </c>
    </row>
    <row r="7964" spans="1:11" x14ac:dyDescent="0.3">
      <c r="A7964" s="401">
        <v>43239.970136689815</v>
      </c>
      <c r="B7964" s="339">
        <v>36559.535000000003</v>
      </c>
      <c r="C7964" s="359">
        <f t="shared" si="139"/>
        <v>0.29400000000168802</v>
      </c>
      <c r="D7964" s="420">
        <f t="shared" si="140"/>
        <v>0.14700000000084401</v>
      </c>
      <c r="E7964" s="336">
        <f>SUM(C7941:C7964)*7.4805194805</f>
        <v>53.755012986884317</v>
      </c>
      <c r="F7964" s="324">
        <f>AVERAGE(D7941:D7964)</f>
        <v>0.14970833333336486</v>
      </c>
      <c r="G7964" s="324">
        <f>_xlfn.STDEV.S(D7941:D7964)</f>
        <v>3.2367343532367148E-3</v>
      </c>
      <c r="H7964" s="343"/>
      <c r="I7964" s="359"/>
      <c r="J7964" s="82">
        <v>40</v>
      </c>
      <c r="K7964" s="321">
        <v>4</v>
      </c>
    </row>
    <row r="7965" spans="1:11" x14ac:dyDescent="0.3">
      <c r="A7965" s="341">
        <v>43240.011803298614</v>
      </c>
      <c r="B7965" s="318">
        <v>36559.822999999997</v>
      </c>
      <c r="C7965" s="355">
        <f t="shared" si="139"/>
        <v>0.2879999999931897</v>
      </c>
      <c r="D7965" s="420">
        <f t="shared" si="140"/>
        <v>0.14399999999659485</v>
      </c>
      <c r="H7965" s="337"/>
      <c r="J7965" s="82">
        <v>41</v>
      </c>
      <c r="K7965" s="391">
        <v>1</v>
      </c>
    </row>
    <row r="7966" spans="1:11" x14ac:dyDescent="0.3">
      <c r="A7966" s="341">
        <v>43240.053469907405</v>
      </c>
      <c r="B7966" s="318">
        <v>36560.118999999999</v>
      </c>
      <c r="C7966" s="355">
        <f t="shared" si="139"/>
        <v>0.29600000000209548</v>
      </c>
      <c r="D7966" s="420">
        <f t="shared" si="140"/>
        <v>0.14800000000104774</v>
      </c>
      <c r="H7966" s="337"/>
      <c r="J7966" s="82">
        <v>42</v>
      </c>
      <c r="K7966" s="319">
        <v>2</v>
      </c>
    </row>
    <row r="7967" spans="1:11" x14ac:dyDescent="0.3">
      <c r="A7967" s="341">
        <v>43240.095136516204</v>
      </c>
      <c r="B7967" s="318">
        <v>36560.411999999997</v>
      </c>
      <c r="C7967" s="355">
        <f t="shared" si="139"/>
        <v>0.29299999999784632</v>
      </c>
      <c r="D7967" s="420">
        <f t="shared" si="140"/>
        <v>0.14649999999892316</v>
      </c>
      <c r="H7967" s="337"/>
      <c r="J7967" s="82">
        <v>43</v>
      </c>
      <c r="K7967" s="320">
        <v>3</v>
      </c>
    </row>
    <row r="7968" spans="1:11" x14ac:dyDescent="0.3">
      <c r="A7968" s="341">
        <v>43240.136803125002</v>
      </c>
      <c r="B7968" s="318">
        <v>36560.703999999998</v>
      </c>
      <c r="C7968" s="355">
        <f t="shared" si="139"/>
        <v>0.29200000000128057</v>
      </c>
      <c r="D7968" s="420">
        <f t="shared" si="140"/>
        <v>0.14600000000064028</v>
      </c>
      <c r="H7968" s="337"/>
      <c r="J7968" s="82">
        <v>44</v>
      </c>
      <c r="K7968" s="321">
        <v>4</v>
      </c>
    </row>
    <row r="7969" spans="1:11" x14ac:dyDescent="0.3">
      <c r="A7969" s="341">
        <v>43240.178469733793</v>
      </c>
      <c r="B7969" s="318">
        <v>36561.012000000002</v>
      </c>
      <c r="C7969" s="355">
        <f t="shared" si="139"/>
        <v>0.3080000000045402</v>
      </c>
      <c r="D7969" s="420">
        <f t="shared" si="140"/>
        <v>0.1540000000022701</v>
      </c>
      <c r="H7969" s="337"/>
      <c r="J7969" s="82">
        <v>45</v>
      </c>
      <c r="K7969" s="391">
        <v>1</v>
      </c>
    </row>
    <row r="7970" spans="1:11" x14ac:dyDescent="0.3">
      <c r="A7970" s="341">
        <v>43240.220136342592</v>
      </c>
      <c r="B7970" s="318">
        <v>36561.322999999997</v>
      </c>
      <c r="C7970" s="355">
        <f t="shared" si="139"/>
        <v>0.31099999999423744</v>
      </c>
      <c r="D7970" s="420">
        <f t="shared" si="140"/>
        <v>0.15549999999711872</v>
      </c>
      <c r="H7970" s="337"/>
      <c r="J7970" s="82">
        <v>46</v>
      </c>
      <c r="K7970" s="319">
        <v>2</v>
      </c>
    </row>
    <row r="7971" spans="1:11" x14ac:dyDescent="0.3">
      <c r="A7971" s="341">
        <v>43240.261802951391</v>
      </c>
      <c r="B7971" s="318">
        <v>36561.629999999997</v>
      </c>
      <c r="C7971" s="355">
        <f t="shared" si="139"/>
        <v>0.30700000000069849</v>
      </c>
      <c r="D7971" s="420">
        <f t="shared" si="140"/>
        <v>0.15350000000034925</v>
      </c>
      <c r="H7971" s="337"/>
      <c r="J7971" s="82">
        <v>47</v>
      </c>
      <c r="K7971" s="320">
        <v>3</v>
      </c>
    </row>
    <row r="7972" spans="1:11" x14ac:dyDescent="0.3">
      <c r="A7972" s="341">
        <v>43240.303469560182</v>
      </c>
      <c r="B7972" s="318">
        <v>36561.932000000001</v>
      </c>
      <c r="C7972" s="355">
        <f t="shared" si="139"/>
        <v>0.30200000000331784</v>
      </c>
      <c r="D7972" s="420">
        <f t="shared" si="140"/>
        <v>0.15100000000165892</v>
      </c>
      <c r="H7972" s="337"/>
      <c r="J7972" s="82">
        <v>48</v>
      </c>
      <c r="K7972" s="321">
        <v>4</v>
      </c>
    </row>
    <row r="7973" spans="1:11" x14ac:dyDescent="0.3">
      <c r="A7973" s="341">
        <v>43240.34513616898</v>
      </c>
      <c r="B7973" s="318">
        <v>36562.247000000003</v>
      </c>
      <c r="C7973" s="355">
        <f t="shared" si="139"/>
        <v>0.31500000000232831</v>
      </c>
      <c r="D7973" s="420">
        <f t="shared" si="140"/>
        <v>0.15750000000116415</v>
      </c>
      <c r="H7973" s="337"/>
      <c r="J7973" s="82">
        <v>49</v>
      </c>
      <c r="K7973" s="391">
        <v>1</v>
      </c>
    </row>
    <row r="7974" spans="1:11" x14ac:dyDescent="0.3">
      <c r="A7974" s="341">
        <v>43240.386802777779</v>
      </c>
      <c r="B7974" s="318">
        <v>36562.550000000003</v>
      </c>
      <c r="C7974" s="355">
        <f t="shared" si="139"/>
        <v>0.30299999999988358</v>
      </c>
      <c r="D7974" s="420">
        <f t="shared" si="140"/>
        <v>0.15149999999994179</v>
      </c>
      <c r="H7974" s="337"/>
      <c r="J7974" s="82">
        <v>50</v>
      </c>
      <c r="K7974" s="319">
        <v>2</v>
      </c>
    </row>
    <row r="7975" spans="1:11" x14ac:dyDescent="0.3">
      <c r="A7975" s="341">
        <v>43240.428469386577</v>
      </c>
      <c r="B7975" s="318">
        <v>36562.847999999998</v>
      </c>
      <c r="C7975" s="355">
        <f t="shared" si="139"/>
        <v>0.29799999999522697</v>
      </c>
      <c r="D7975" s="420">
        <f t="shared" si="140"/>
        <v>0.14899999999761349</v>
      </c>
      <c r="H7975" s="337"/>
      <c r="J7975" s="82">
        <v>51</v>
      </c>
      <c r="K7975" s="320">
        <v>3</v>
      </c>
    </row>
    <row r="7976" spans="1:11" x14ac:dyDescent="0.3">
      <c r="A7976" s="341">
        <v>43240.470135995369</v>
      </c>
      <c r="B7976" s="318">
        <v>36563.152000000002</v>
      </c>
      <c r="C7976" s="355">
        <f t="shared" si="139"/>
        <v>0.30400000000372529</v>
      </c>
      <c r="D7976" s="420">
        <f t="shared" si="140"/>
        <v>0.15200000000186265</v>
      </c>
      <c r="H7976" s="337"/>
      <c r="J7976" s="82">
        <v>52</v>
      </c>
      <c r="K7976" s="321">
        <v>4</v>
      </c>
    </row>
    <row r="7977" spans="1:11" x14ac:dyDescent="0.3">
      <c r="A7977" s="341">
        <v>43240.511802604167</v>
      </c>
      <c r="B7977" s="318">
        <v>36563.449999999997</v>
      </c>
      <c r="C7977" s="355">
        <f t="shared" si="139"/>
        <v>0.29799999999522697</v>
      </c>
      <c r="D7977" s="420">
        <f t="shared" si="140"/>
        <v>0.14899999999761349</v>
      </c>
      <c r="H7977" s="337"/>
      <c r="J7977" s="82">
        <v>53</v>
      </c>
      <c r="K7977" s="391">
        <v>1</v>
      </c>
    </row>
    <row r="7978" spans="1:11" x14ac:dyDescent="0.3">
      <c r="A7978" s="341">
        <v>43240.553469212966</v>
      </c>
      <c r="B7978" s="318">
        <v>36563.739000000001</v>
      </c>
      <c r="C7978" s="355">
        <f t="shared" si="139"/>
        <v>0.28900000000430737</v>
      </c>
      <c r="D7978" s="420">
        <f t="shared" si="140"/>
        <v>0.14450000000215368</v>
      </c>
      <c r="H7978" s="337"/>
      <c r="J7978" s="82">
        <v>54</v>
      </c>
      <c r="K7978" s="319">
        <v>2</v>
      </c>
    </row>
    <row r="7979" spans="1:11" x14ac:dyDescent="0.3">
      <c r="A7979" s="341">
        <v>43240.595135821757</v>
      </c>
      <c r="B7979" s="318">
        <v>36564.040999999997</v>
      </c>
      <c r="C7979" s="355">
        <f t="shared" si="139"/>
        <v>0.30199999999604188</v>
      </c>
      <c r="D7979" s="420">
        <f t="shared" si="140"/>
        <v>0.15099999999802094</v>
      </c>
      <c r="H7979" s="337"/>
      <c r="J7979" s="82">
        <v>55</v>
      </c>
      <c r="K7979" s="320">
        <v>3</v>
      </c>
    </row>
    <row r="7980" spans="1:11" x14ac:dyDescent="0.3">
      <c r="A7980" s="341">
        <v>43240.636802430556</v>
      </c>
      <c r="B7980" s="318">
        <v>36564.338000000003</v>
      </c>
      <c r="C7980" s="355">
        <f t="shared" si="139"/>
        <v>0.29700000000593718</v>
      </c>
      <c r="D7980" s="420">
        <f t="shared" si="140"/>
        <v>0.14850000000296859</v>
      </c>
      <c r="H7980" s="337"/>
      <c r="J7980" s="82">
        <v>56</v>
      </c>
      <c r="K7980" s="321">
        <v>4</v>
      </c>
    </row>
    <row r="7981" spans="1:11" x14ac:dyDescent="0.3">
      <c r="A7981" s="341">
        <v>43240.678469039354</v>
      </c>
      <c r="B7981" s="318">
        <v>36564.627999999997</v>
      </c>
      <c r="C7981" s="355">
        <f t="shared" si="139"/>
        <v>0.28999999999359716</v>
      </c>
      <c r="D7981" s="420">
        <f t="shared" si="140"/>
        <v>0.14499999999679858</v>
      </c>
      <c r="H7981" s="337"/>
      <c r="J7981" s="82">
        <v>57</v>
      </c>
      <c r="K7981" s="391">
        <v>1</v>
      </c>
    </row>
    <row r="7982" spans="1:11" x14ac:dyDescent="0.3">
      <c r="A7982" s="341">
        <v>43240.720135648146</v>
      </c>
      <c r="B7982" s="318">
        <v>36564.917999999998</v>
      </c>
      <c r="C7982" s="355">
        <f t="shared" si="139"/>
        <v>0.29000000000087311</v>
      </c>
      <c r="D7982" s="420">
        <f t="shared" si="140"/>
        <v>0.14500000000043656</v>
      </c>
      <c r="H7982" s="337"/>
      <c r="J7982" s="82">
        <v>58</v>
      </c>
      <c r="K7982" s="319">
        <v>2</v>
      </c>
    </row>
    <row r="7983" spans="1:11" x14ac:dyDescent="0.3">
      <c r="A7983" s="341">
        <v>43240.761802256944</v>
      </c>
      <c r="B7983" s="318">
        <v>36565.216</v>
      </c>
      <c r="C7983" s="355">
        <f t="shared" si="139"/>
        <v>0.29800000000250293</v>
      </c>
      <c r="D7983" s="420">
        <f t="shared" si="140"/>
        <v>0.14900000000125146</v>
      </c>
      <c r="H7983" s="337"/>
      <c r="J7983" s="82">
        <v>59</v>
      </c>
      <c r="K7983" s="320">
        <v>3</v>
      </c>
    </row>
    <row r="7984" spans="1:11" x14ac:dyDescent="0.3">
      <c r="A7984" s="341">
        <v>43240.803468865743</v>
      </c>
      <c r="B7984" s="318">
        <v>36565.51</v>
      </c>
      <c r="C7984" s="355">
        <f t="shared" si="139"/>
        <v>0.29400000000168802</v>
      </c>
      <c r="D7984" s="420">
        <f t="shared" si="140"/>
        <v>0.14700000000084401</v>
      </c>
      <c r="H7984" s="337"/>
      <c r="J7984" s="82">
        <v>60</v>
      </c>
      <c r="K7984" s="321">
        <v>4</v>
      </c>
    </row>
    <row r="7985" spans="1:11" x14ac:dyDescent="0.3">
      <c r="A7985" s="341">
        <v>43240.845135474534</v>
      </c>
      <c r="B7985" s="318">
        <v>36565.798000000003</v>
      </c>
      <c r="C7985" s="355">
        <f t="shared" si="139"/>
        <v>0.28800000000046566</v>
      </c>
      <c r="D7985" s="420">
        <f t="shared" si="140"/>
        <v>0.14400000000023283</v>
      </c>
      <c r="H7985" s="337"/>
      <c r="J7985" s="82">
        <v>61</v>
      </c>
      <c r="K7985" s="391">
        <v>1</v>
      </c>
    </row>
    <row r="7986" spans="1:11" x14ac:dyDescent="0.3">
      <c r="A7986" s="341">
        <v>43240.886802083332</v>
      </c>
      <c r="B7986" s="318">
        <v>36566.1</v>
      </c>
      <c r="C7986" s="355">
        <f t="shared" si="139"/>
        <v>0.30199999999604188</v>
      </c>
      <c r="D7986" s="420">
        <f t="shared" si="140"/>
        <v>0.15099999999802094</v>
      </c>
      <c r="H7986" s="337"/>
      <c r="J7986" s="82">
        <v>62</v>
      </c>
      <c r="K7986" s="319">
        <v>2</v>
      </c>
    </row>
    <row r="7987" spans="1:11" x14ac:dyDescent="0.3">
      <c r="A7987" s="341">
        <v>43240.928468692131</v>
      </c>
      <c r="B7987" s="318">
        <v>36566.398000000001</v>
      </c>
      <c r="C7987" s="355">
        <f t="shared" si="139"/>
        <v>0.29800000000250293</v>
      </c>
      <c r="D7987" s="420">
        <f t="shared" si="140"/>
        <v>0.14900000000125146</v>
      </c>
      <c r="H7987" s="337"/>
      <c r="J7987" s="82">
        <v>63</v>
      </c>
      <c r="K7987" s="320">
        <v>3</v>
      </c>
    </row>
    <row r="7988" spans="1:11" x14ac:dyDescent="0.3">
      <c r="A7988" s="369">
        <v>43240.97013530093</v>
      </c>
      <c r="B7988" s="323">
        <v>36566.680999999997</v>
      </c>
      <c r="C7988" s="356">
        <f t="shared" si="139"/>
        <v>0.28299999999580905</v>
      </c>
      <c r="D7988" s="418">
        <f t="shared" si="140"/>
        <v>0.14149999999790452</v>
      </c>
      <c r="E7988" s="336">
        <f>SUM(C7965:C7988)*7.4805194805</f>
        <v>53.455792207603359</v>
      </c>
      <c r="F7988" s="324">
        <f>AVERAGE(D7965:D7988)</f>
        <v>0.14887499999986176</v>
      </c>
      <c r="G7988" s="324">
        <f>_xlfn.STDEV.S(D7965:D7988)</f>
        <v>3.9870714984048903E-3</v>
      </c>
      <c r="H7988" s="343"/>
      <c r="I7988" s="344">
        <f>AVERAGE(D7819:D7988)</f>
        <v>0.14974675324673944</v>
      </c>
      <c r="J7988" s="82">
        <v>64</v>
      </c>
      <c r="K7988" s="321">
        <v>4</v>
      </c>
    </row>
    <row r="7989" spans="1:11" x14ac:dyDescent="0.3">
      <c r="A7989" s="341">
        <v>43241.011801909721</v>
      </c>
      <c r="B7989" s="318">
        <v>36566.982000000004</v>
      </c>
      <c r="C7989" s="355">
        <f t="shared" si="139"/>
        <v>0.30100000000675209</v>
      </c>
      <c r="D7989" s="420">
        <f t="shared" si="140"/>
        <v>0.15050000000337604</v>
      </c>
      <c r="H7989" s="337"/>
      <c r="J7989" s="82">
        <v>65</v>
      </c>
      <c r="K7989" s="391">
        <v>1</v>
      </c>
    </row>
    <row r="7990" spans="1:11" x14ac:dyDescent="0.3">
      <c r="A7990" s="341">
        <v>43241.053468518519</v>
      </c>
      <c r="B7990" s="318">
        <v>36567.292000000001</v>
      </c>
      <c r="C7990" s="355">
        <f t="shared" si="139"/>
        <v>0.30999999999767169</v>
      </c>
      <c r="D7990" s="420">
        <f t="shared" si="140"/>
        <v>0.15499999999883585</v>
      </c>
      <c r="H7990" s="337"/>
      <c r="J7990" s="82">
        <v>66</v>
      </c>
      <c r="K7990" s="319">
        <v>2</v>
      </c>
    </row>
    <row r="7991" spans="1:11" x14ac:dyDescent="0.3">
      <c r="A7991" s="341">
        <v>43241.095135127318</v>
      </c>
      <c r="B7991" s="318">
        <v>36567.597999999998</v>
      </c>
      <c r="C7991" s="355">
        <f t="shared" si="139"/>
        <v>0.30599999999685679</v>
      </c>
      <c r="D7991" s="420">
        <f t="shared" si="140"/>
        <v>0.15299999999842839</v>
      </c>
      <c r="H7991" s="337"/>
      <c r="J7991" s="82">
        <v>67</v>
      </c>
      <c r="K7991" s="320">
        <v>3</v>
      </c>
    </row>
    <row r="7992" spans="1:11" x14ac:dyDescent="0.3">
      <c r="A7992" s="341">
        <v>43241.136801736109</v>
      </c>
      <c r="B7992" s="318">
        <v>36567.896999999997</v>
      </c>
      <c r="C7992" s="355">
        <f t="shared" si="139"/>
        <v>0.29899999999906868</v>
      </c>
      <c r="D7992" s="420">
        <f t="shared" si="140"/>
        <v>0.14949999999953434</v>
      </c>
      <c r="H7992" s="337"/>
      <c r="J7992" s="82">
        <v>68</v>
      </c>
      <c r="K7992" s="321">
        <v>4</v>
      </c>
    </row>
    <row r="7993" spans="1:11" x14ac:dyDescent="0.3">
      <c r="A7993" s="341">
        <v>43241.178468344908</v>
      </c>
      <c r="B7993" s="318">
        <v>36568.209000000003</v>
      </c>
      <c r="C7993" s="355">
        <f t="shared" si="139"/>
        <v>0.3120000000053551</v>
      </c>
      <c r="D7993" s="420">
        <f t="shared" si="140"/>
        <v>0.15600000000267755</v>
      </c>
      <c r="H7993" s="337"/>
      <c r="J7993" s="82">
        <v>69</v>
      </c>
      <c r="K7993" s="391">
        <v>1</v>
      </c>
    </row>
    <row r="7994" spans="1:11" x14ac:dyDescent="0.3">
      <c r="A7994" s="341">
        <v>43241.220134953706</v>
      </c>
      <c r="B7994" s="318">
        <v>36568.517999999996</v>
      </c>
      <c r="C7994" s="355">
        <f t="shared" si="139"/>
        <v>0.30899999999382999</v>
      </c>
      <c r="D7994" s="420">
        <f t="shared" si="140"/>
        <v>0.15449999999691499</v>
      </c>
      <c r="H7994" s="337"/>
      <c r="J7994" s="82">
        <v>70</v>
      </c>
      <c r="K7994" s="319">
        <v>2</v>
      </c>
    </row>
    <row r="7995" spans="1:11" x14ac:dyDescent="0.3">
      <c r="A7995" s="341">
        <v>43241.261801562498</v>
      </c>
      <c r="B7995" s="318">
        <v>36568.819000000003</v>
      </c>
      <c r="C7995" s="355">
        <f t="shared" si="139"/>
        <v>0.30100000000675209</v>
      </c>
      <c r="D7995" s="420">
        <f t="shared" si="140"/>
        <v>0.15050000000337604</v>
      </c>
      <c r="H7995" s="337"/>
      <c r="J7995" s="82">
        <v>71</v>
      </c>
      <c r="K7995" s="320">
        <v>3</v>
      </c>
    </row>
    <row r="7996" spans="1:11" x14ac:dyDescent="0.3">
      <c r="A7996" s="341">
        <v>43241.303468171296</v>
      </c>
      <c r="B7996" s="318">
        <v>36569.131000000001</v>
      </c>
      <c r="C7996" s="355">
        <f t="shared" si="139"/>
        <v>0.31199999999807915</v>
      </c>
      <c r="D7996" s="420">
        <f t="shared" si="140"/>
        <v>0.15599999999903957</v>
      </c>
      <c r="H7996" s="337"/>
      <c r="J7996" s="82">
        <v>72</v>
      </c>
      <c r="K7996" s="321">
        <v>4</v>
      </c>
    </row>
    <row r="7997" spans="1:11" x14ac:dyDescent="0.3">
      <c r="A7997" s="341">
        <v>43241.345134780095</v>
      </c>
      <c r="B7997" s="318">
        <v>36569.436999999998</v>
      </c>
      <c r="C7997" s="355">
        <f t="shared" si="139"/>
        <v>0.30599999999685679</v>
      </c>
      <c r="D7997" s="420">
        <f t="shared" si="140"/>
        <v>0.15299999999842839</v>
      </c>
      <c r="H7997" s="337"/>
      <c r="J7997" s="82">
        <v>73</v>
      </c>
      <c r="K7997" s="391">
        <v>1</v>
      </c>
    </row>
    <row r="7998" spans="1:11" x14ac:dyDescent="0.3">
      <c r="A7998" s="341">
        <v>43241.386801388886</v>
      </c>
      <c r="B7998" s="318">
        <v>36569.731</v>
      </c>
      <c r="C7998" s="355">
        <f t="shared" si="139"/>
        <v>0.29400000000168802</v>
      </c>
      <c r="D7998" s="420">
        <f t="shared" si="140"/>
        <v>0.14700000000084401</v>
      </c>
      <c r="H7998" s="337"/>
      <c r="J7998" s="82">
        <v>74</v>
      </c>
      <c r="K7998" s="319">
        <v>2</v>
      </c>
    </row>
    <row r="7999" spans="1:11" x14ac:dyDescent="0.3">
      <c r="A7999" s="341">
        <v>43241.428467997684</v>
      </c>
      <c r="B7999" s="318">
        <v>36570.034</v>
      </c>
      <c r="C7999" s="355">
        <f t="shared" si="139"/>
        <v>0.30299999999988358</v>
      </c>
      <c r="D7999" s="420">
        <f t="shared" si="140"/>
        <v>0.15149999999994179</v>
      </c>
      <c r="H7999" s="337"/>
      <c r="J7999" s="82">
        <v>75</v>
      </c>
      <c r="K7999" s="320">
        <v>3</v>
      </c>
    </row>
    <row r="8000" spans="1:11" x14ac:dyDescent="0.3">
      <c r="A8000" s="341">
        <v>43241.470134606483</v>
      </c>
      <c r="B8000" s="318">
        <v>36570.339999999997</v>
      </c>
      <c r="C8000" s="355">
        <f t="shared" si="139"/>
        <v>0.30599999999685679</v>
      </c>
      <c r="D8000" s="420">
        <f t="shared" si="140"/>
        <v>0.15299999999842839</v>
      </c>
      <c r="H8000" s="337"/>
      <c r="J8000" s="82">
        <v>76</v>
      </c>
      <c r="K8000" s="321">
        <v>4</v>
      </c>
    </row>
    <row r="8001" spans="1:11" x14ac:dyDescent="0.3">
      <c r="A8001" s="341">
        <v>43241.511801215274</v>
      </c>
      <c r="B8001" s="318">
        <v>36570.637999999999</v>
      </c>
      <c r="C8001" s="355">
        <f t="shared" si="139"/>
        <v>0.29800000000250293</v>
      </c>
      <c r="D8001" s="420">
        <f t="shared" si="140"/>
        <v>0.14900000000125146</v>
      </c>
      <c r="H8001" s="337"/>
      <c r="J8001" s="82">
        <v>77</v>
      </c>
      <c r="K8001" s="391">
        <v>1</v>
      </c>
    </row>
    <row r="8002" spans="1:11" x14ac:dyDescent="0.3">
      <c r="A8002" s="341">
        <v>43241.553467824073</v>
      </c>
      <c r="B8002" s="318">
        <v>36570.938000000002</v>
      </c>
      <c r="C8002" s="355">
        <f t="shared" si="139"/>
        <v>0.30000000000291038</v>
      </c>
      <c r="D8002" s="420">
        <f t="shared" si="140"/>
        <v>0.15000000000145519</v>
      </c>
      <c r="H8002" s="337"/>
      <c r="J8002" s="82">
        <v>78</v>
      </c>
      <c r="K8002" s="319">
        <v>2</v>
      </c>
    </row>
    <row r="8003" spans="1:11" x14ac:dyDescent="0.3">
      <c r="A8003" s="341">
        <v>43241.595134432871</v>
      </c>
      <c r="B8003" s="318">
        <v>36571.241000000002</v>
      </c>
      <c r="C8003" s="355">
        <f t="shared" si="139"/>
        <v>0.30299999999988358</v>
      </c>
      <c r="D8003" s="420">
        <f t="shared" si="140"/>
        <v>0.15149999999994179</v>
      </c>
      <c r="H8003" s="337"/>
      <c r="J8003" s="82">
        <v>79</v>
      </c>
      <c r="K8003" s="320">
        <v>3</v>
      </c>
    </row>
    <row r="8004" spans="1:11" x14ac:dyDescent="0.3">
      <c r="A8004" s="341">
        <v>43241.63680104167</v>
      </c>
      <c r="B8004" s="318">
        <v>36571.538999999997</v>
      </c>
      <c r="C8004" s="355">
        <f t="shared" si="139"/>
        <v>0.29799999999522697</v>
      </c>
      <c r="D8004" s="420">
        <f t="shared" si="140"/>
        <v>0.14899999999761349</v>
      </c>
      <c r="H8004" s="337"/>
      <c r="J8004" s="82">
        <v>80</v>
      </c>
      <c r="K8004" s="321">
        <v>4</v>
      </c>
    </row>
    <row r="8005" spans="1:11" x14ac:dyDescent="0.3">
      <c r="A8005" s="341">
        <v>43241.678467650461</v>
      </c>
      <c r="B8005" s="318">
        <v>36571.830999999998</v>
      </c>
      <c r="C8005" s="355">
        <f t="shared" si="139"/>
        <v>0.29200000000128057</v>
      </c>
      <c r="D8005" s="420">
        <f t="shared" si="140"/>
        <v>0.14600000000064028</v>
      </c>
      <c r="H8005" s="337"/>
      <c r="J8005" s="82">
        <v>81</v>
      </c>
      <c r="K8005" s="391">
        <v>1</v>
      </c>
    </row>
    <row r="8006" spans="1:11" x14ac:dyDescent="0.3">
      <c r="A8006" s="341">
        <v>43241.72013425926</v>
      </c>
      <c r="B8006" s="318">
        <v>36572.139000000003</v>
      </c>
      <c r="C8006" s="355">
        <f t="shared" si="139"/>
        <v>0.3080000000045402</v>
      </c>
      <c r="D8006" s="420">
        <f t="shared" si="140"/>
        <v>0.1540000000022701</v>
      </c>
      <c r="H8006" s="337"/>
      <c r="J8006" s="82">
        <v>82</v>
      </c>
      <c r="K8006" s="319">
        <v>2</v>
      </c>
    </row>
    <row r="8007" spans="1:11" x14ac:dyDescent="0.3">
      <c r="A8007" s="341">
        <v>43241.761800868058</v>
      </c>
      <c r="B8007" s="318">
        <v>36572.436999999998</v>
      </c>
      <c r="C8007" s="355">
        <f t="shared" si="139"/>
        <v>0.29799999999522697</v>
      </c>
      <c r="D8007" s="420">
        <f t="shared" si="140"/>
        <v>0.14899999999761349</v>
      </c>
      <c r="H8007" s="337"/>
      <c r="J8007" s="82">
        <v>83</v>
      </c>
      <c r="K8007" s="320">
        <v>3</v>
      </c>
    </row>
    <row r="8008" spans="1:11" x14ac:dyDescent="0.3">
      <c r="A8008" s="341">
        <v>43241.80346747685</v>
      </c>
      <c r="B8008" s="318">
        <v>36572.720000000001</v>
      </c>
      <c r="C8008" s="355">
        <f t="shared" si="139"/>
        <v>0.28300000000308501</v>
      </c>
      <c r="D8008" s="420">
        <f t="shared" si="140"/>
        <v>0.1415000000015425</v>
      </c>
      <c r="H8008" s="337"/>
      <c r="J8008" s="82">
        <v>84</v>
      </c>
      <c r="K8008" s="321">
        <v>4</v>
      </c>
    </row>
    <row r="8009" spans="1:11" x14ac:dyDescent="0.3">
      <c r="A8009" s="341">
        <v>43241.845134085648</v>
      </c>
      <c r="B8009" s="318">
        <v>36573.014999999999</v>
      </c>
      <c r="C8009" s="355">
        <f t="shared" si="139"/>
        <v>0.29499999999825377</v>
      </c>
      <c r="D8009" s="420">
        <f t="shared" si="140"/>
        <v>0.14749999999912689</v>
      </c>
      <c r="H8009" s="337"/>
      <c r="J8009" s="82">
        <v>85</v>
      </c>
      <c r="K8009" s="391">
        <v>1</v>
      </c>
    </row>
    <row r="8010" spans="1:11" x14ac:dyDescent="0.3">
      <c r="A8010" s="341">
        <v>43241.886800694447</v>
      </c>
      <c r="B8010" s="318">
        <v>36573.313000000002</v>
      </c>
      <c r="C8010" s="355">
        <f t="shared" si="139"/>
        <v>0.29800000000250293</v>
      </c>
      <c r="D8010" s="420">
        <f t="shared" si="140"/>
        <v>0.14900000000125146</v>
      </c>
      <c r="H8010" s="337"/>
      <c r="J8010" s="82">
        <v>86</v>
      </c>
      <c r="K8010" s="319">
        <v>2</v>
      </c>
    </row>
    <row r="8011" spans="1:11" x14ac:dyDescent="0.3">
      <c r="A8011" s="341">
        <v>43241.928467303238</v>
      </c>
      <c r="B8011" s="318">
        <v>36573.608</v>
      </c>
      <c r="C8011" s="355">
        <f t="shared" si="139"/>
        <v>0.29499999999825377</v>
      </c>
      <c r="D8011" s="420">
        <f t="shared" si="140"/>
        <v>0.14749999999912689</v>
      </c>
      <c r="H8011" s="337"/>
      <c r="J8011" s="82">
        <v>87</v>
      </c>
      <c r="K8011" s="320">
        <v>3</v>
      </c>
    </row>
    <row r="8012" spans="1:11" x14ac:dyDescent="0.3">
      <c r="A8012" s="341">
        <v>43241.970133912037</v>
      </c>
      <c r="B8012" s="318">
        <v>36573.898999999998</v>
      </c>
      <c r="C8012" s="355">
        <f t="shared" si="139"/>
        <v>0.29099999999743886</v>
      </c>
      <c r="D8012" s="420">
        <f t="shared" si="140"/>
        <v>0.14549999999871943</v>
      </c>
      <c r="E8012" s="336">
        <f>SUM(C7989:C8012)*7.4805194805</f>
        <v>53.994389610254657</v>
      </c>
      <c r="F8012" s="324">
        <f>AVERAGE(D7989:D8012)</f>
        <v>0.15037500000001577</v>
      </c>
      <c r="G8012" s="324">
        <f>_xlfn.STDEV.S(D7989:D8012)</f>
        <v>3.5881750233961013E-3</v>
      </c>
      <c r="H8012" s="337"/>
      <c r="J8012" s="82">
        <v>88</v>
      </c>
      <c r="K8012" s="321">
        <v>4</v>
      </c>
    </row>
    <row r="8013" spans="1:11" x14ac:dyDescent="0.3">
      <c r="A8013" s="341">
        <v>43242.011800520835</v>
      </c>
      <c r="B8013" s="318">
        <v>36574.199000000001</v>
      </c>
      <c r="C8013" s="355">
        <f t="shared" si="139"/>
        <v>0.30000000000291038</v>
      </c>
      <c r="D8013" s="420">
        <f t="shared" si="140"/>
        <v>0.15000000000145519</v>
      </c>
      <c r="H8013" s="337"/>
      <c r="J8013" s="82">
        <v>89</v>
      </c>
      <c r="K8013" s="391">
        <v>1</v>
      </c>
    </row>
    <row r="8014" spans="1:11" x14ac:dyDescent="0.3">
      <c r="A8014" s="341">
        <v>43242.053467129626</v>
      </c>
      <c r="B8014" s="318">
        <v>36574.495999999999</v>
      </c>
      <c r="C8014" s="355">
        <f t="shared" si="139"/>
        <v>0.29699999999866122</v>
      </c>
      <c r="D8014" s="420">
        <f t="shared" si="140"/>
        <v>0.14849999999933061</v>
      </c>
      <c r="H8014" s="337"/>
      <c r="J8014" s="82">
        <v>90</v>
      </c>
      <c r="K8014" s="319">
        <v>2</v>
      </c>
    </row>
    <row r="8015" spans="1:11" x14ac:dyDescent="0.3">
      <c r="A8015" s="341">
        <v>43242.095133738425</v>
      </c>
      <c r="B8015" s="318">
        <v>36574.79</v>
      </c>
      <c r="C8015" s="355">
        <f t="shared" si="139"/>
        <v>0.29400000000168802</v>
      </c>
      <c r="D8015" s="420">
        <f t="shared" si="140"/>
        <v>0.14700000000084401</v>
      </c>
      <c r="H8015" s="337"/>
      <c r="J8015" s="82">
        <v>91</v>
      </c>
      <c r="K8015" s="320">
        <v>3</v>
      </c>
    </row>
    <row r="8016" spans="1:11" x14ac:dyDescent="0.3">
      <c r="A8016" s="341">
        <v>43242.136800347223</v>
      </c>
      <c r="B8016" s="318">
        <v>36575.101000000002</v>
      </c>
      <c r="C8016" s="355">
        <f t="shared" si="139"/>
        <v>0.3110000000015134</v>
      </c>
      <c r="D8016" s="420">
        <f t="shared" si="140"/>
        <v>0.1555000000007567</v>
      </c>
      <c r="H8016" s="337"/>
      <c r="J8016" s="82">
        <v>92</v>
      </c>
      <c r="K8016" s="321">
        <v>4</v>
      </c>
    </row>
    <row r="8017" spans="1:12" x14ac:dyDescent="0.3">
      <c r="A8017" s="341">
        <v>43242.178466956022</v>
      </c>
      <c r="B8017" s="318">
        <v>36575.398999999998</v>
      </c>
      <c r="C8017" s="355">
        <f t="shared" si="139"/>
        <v>0.29799999999522697</v>
      </c>
      <c r="D8017" s="420">
        <f t="shared" si="140"/>
        <v>0.14899999999761349</v>
      </c>
      <c r="H8017" s="337"/>
      <c r="J8017" s="82">
        <v>93</v>
      </c>
      <c r="K8017" s="391">
        <v>1</v>
      </c>
    </row>
    <row r="8018" spans="1:12" x14ac:dyDescent="0.3">
      <c r="A8018" s="341">
        <v>43242.220133564813</v>
      </c>
      <c r="B8018" s="318">
        <v>36575.699000000001</v>
      </c>
      <c r="C8018" s="355">
        <f t="shared" si="139"/>
        <v>0.30000000000291038</v>
      </c>
      <c r="D8018" s="420">
        <f t="shared" si="140"/>
        <v>0.15000000000145519</v>
      </c>
      <c r="H8018" s="337"/>
      <c r="J8018" s="82">
        <v>94</v>
      </c>
      <c r="K8018" s="319">
        <v>2</v>
      </c>
    </row>
    <row r="8019" spans="1:12" x14ac:dyDescent="0.3">
      <c r="A8019" s="341">
        <v>43242.261800173612</v>
      </c>
      <c r="B8019" s="318">
        <v>36576.008999999998</v>
      </c>
      <c r="C8019" s="355">
        <f t="shared" si="139"/>
        <v>0.30999999999767169</v>
      </c>
      <c r="D8019" s="420">
        <f t="shared" si="140"/>
        <v>0.15499999999883585</v>
      </c>
      <c r="H8019" s="337"/>
      <c r="J8019" s="82">
        <v>95</v>
      </c>
      <c r="K8019" s="320">
        <v>3</v>
      </c>
    </row>
    <row r="8020" spans="1:12" x14ac:dyDescent="0.3">
      <c r="A8020" s="341">
        <v>43242.30346678241</v>
      </c>
      <c r="B8020" s="318">
        <v>36576.319000000003</v>
      </c>
      <c r="C8020" s="355">
        <f t="shared" si="139"/>
        <v>0.31000000000494765</v>
      </c>
      <c r="D8020" s="420">
        <f t="shared" si="140"/>
        <v>0.15500000000247383</v>
      </c>
      <c r="H8020" s="337"/>
      <c r="J8020" s="82">
        <v>96</v>
      </c>
      <c r="K8020" s="321">
        <v>4</v>
      </c>
    </row>
    <row r="8021" spans="1:12" x14ac:dyDescent="0.3">
      <c r="A8021" s="341">
        <v>43242.345133391202</v>
      </c>
      <c r="B8021" s="318">
        <v>36576.622000000003</v>
      </c>
      <c r="C8021" s="355">
        <f t="shared" si="139"/>
        <v>0.30299999999988358</v>
      </c>
      <c r="D8021" s="420">
        <f t="shared" si="140"/>
        <v>0.15149999999994179</v>
      </c>
      <c r="H8021" s="337"/>
      <c r="J8021" s="82">
        <v>97</v>
      </c>
      <c r="K8021" s="391">
        <v>1</v>
      </c>
    </row>
    <row r="8022" spans="1:12" x14ac:dyDescent="0.3">
      <c r="A8022" s="341">
        <v>43242.35833333333</v>
      </c>
      <c r="B8022" s="318">
        <v>36576.622000000003</v>
      </c>
      <c r="C8022" s="355"/>
      <c r="D8022" s="420"/>
      <c r="H8022" s="337"/>
      <c r="J8022" s="82">
        <v>1</v>
      </c>
      <c r="K8022" s="391"/>
      <c r="L8022" s="54" t="s">
        <v>313</v>
      </c>
    </row>
    <row r="8023" spans="1:12" x14ac:dyDescent="0.3">
      <c r="A8023" s="341">
        <v>43242.400000000001</v>
      </c>
      <c r="B8023" s="318">
        <v>36576.925999999999</v>
      </c>
      <c r="C8023" s="355">
        <f t="shared" ref="C8023:C8086" si="141">B8023-B8022</f>
        <v>0.30399999999644933</v>
      </c>
      <c r="D8023" s="420">
        <f t="shared" ref="D8023:D8086" si="142">C8023/2</f>
        <v>0.15199999999822467</v>
      </c>
      <c r="H8023" s="337"/>
      <c r="J8023" s="82">
        <v>2</v>
      </c>
      <c r="K8023" s="319">
        <v>2</v>
      </c>
    </row>
    <row r="8024" spans="1:12" x14ac:dyDescent="0.3">
      <c r="A8024" s="341">
        <v>43242.441666666666</v>
      </c>
      <c r="B8024" s="318">
        <v>36577.237999999998</v>
      </c>
      <c r="C8024" s="355">
        <f t="shared" si="141"/>
        <v>0.31199999999807915</v>
      </c>
      <c r="D8024" s="420">
        <f t="shared" si="142"/>
        <v>0.15599999999903957</v>
      </c>
      <c r="H8024" s="337"/>
      <c r="J8024" s="82">
        <v>3</v>
      </c>
      <c r="K8024" s="320">
        <v>3</v>
      </c>
    </row>
    <row r="8025" spans="1:12" x14ac:dyDescent="0.3">
      <c r="A8025" s="341">
        <v>43242.48333333333</v>
      </c>
      <c r="B8025" s="318">
        <v>36577.538</v>
      </c>
      <c r="C8025" s="355">
        <f t="shared" si="141"/>
        <v>0.30000000000291038</v>
      </c>
      <c r="D8025" s="420">
        <f t="shared" si="142"/>
        <v>0.15000000000145519</v>
      </c>
      <c r="H8025" s="337"/>
      <c r="J8025" s="82">
        <v>4</v>
      </c>
      <c r="K8025" s="321">
        <v>4</v>
      </c>
    </row>
    <row r="8026" spans="1:12" x14ac:dyDescent="0.3">
      <c r="A8026" s="341">
        <v>43242.525000000001</v>
      </c>
      <c r="B8026" s="318">
        <v>36577.832999999999</v>
      </c>
      <c r="C8026" s="355">
        <f t="shared" si="141"/>
        <v>0.29499999999825377</v>
      </c>
      <c r="D8026" s="420">
        <f t="shared" si="142"/>
        <v>0.14749999999912689</v>
      </c>
      <c r="H8026" s="337"/>
      <c r="J8026" s="82">
        <v>5</v>
      </c>
      <c r="K8026" s="391">
        <v>1</v>
      </c>
    </row>
    <row r="8027" spans="1:12" x14ac:dyDescent="0.3">
      <c r="A8027" s="341">
        <v>43242.566666435188</v>
      </c>
      <c r="B8027" s="318">
        <v>36578.148000000001</v>
      </c>
      <c r="C8027" s="355">
        <f t="shared" si="141"/>
        <v>0.31500000000232831</v>
      </c>
      <c r="D8027" s="420">
        <f t="shared" si="142"/>
        <v>0.15750000000116415</v>
      </c>
      <c r="H8027" s="337"/>
      <c r="J8027" s="82">
        <v>6</v>
      </c>
      <c r="K8027" s="319">
        <v>2</v>
      </c>
    </row>
    <row r="8028" spans="1:12" x14ac:dyDescent="0.3">
      <c r="A8028" s="341">
        <v>43242.60833304398</v>
      </c>
      <c r="B8028" s="318">
        <v>36578.451000000001</v>
      </c>
      <c r="C8028" s="355">
        <f t="shared" si="141"/>
        <v>0.30299999999988358</v>
      </c>
      <c r="D8028" s="420">
        <f t="shared" si="142"/>
        <v>0.15149999999994179</v>
      </c>
      <c r="H8028" s="337"/>
      <c r="J8028" s="82">
        <v>7</v>
      </c>
      <c r="K8028" s="320">
        <v>3</v>
      </c>
    </row>
    <row r="8029" spans="1:12" x14ac:dyDescent="0.3">
      <c r="A8029" s="341">
        <v>43242.649999652778</v>
      </c>
      <c r="B8029" s="318">
        <v>36578.745999999999</v>
      </c>
      <c r="C8029" s="355">
        <f t="shared" si="141"/>
        <v>0.29499999999825377</v>
      </c>
      <c r="D8029" s="420">
        <f t="shared" si="142"/>
        <v>0.14749999999912689</v>
      </c>
      <c r="H8029" s="337"/>
      <c r="J8029" s="82">
        <v>8</v>
      </c>
      <c r="K8029" s="321">
        <v>4</v>
      </c>
    </row>
    <row r="8030" spans="1:12" x14ac:dyDescent="0.3">
      <c r="A8030" s="341">
        <v>43242.691666261577</v>
      </c>
      <c r="B8030" s="318">
        <v>36579.048999999999</v>
      </c>
      <c r="C8030" s="355">
        <f t="shared" si="141"/>
        <v>0.30299999999988358</v>
      </c>
      <c r="D8030" s="420">
        <f t="shared" si="142"/>
        <v>0.15149999999994179</v>
      </c>
      <c r="H8030" s="337"/>
      <c r="J8030" s="82">
        <v>9</v>
      </c>
      <c r="K8030" s="391">
        <v>1</v>
      </c>
    </row>
    <row r="8031" spans="1:12" x14ac:dyDescent="0.3">
      <c r="A8031" s="341">
        <v>43242.733332870368</v>
      </c>
      <c r="B8031" s="318">
        <v>36579.353000000003</v>
      </c>
      <c r="C8031" s="355">
        <f t="shared" si="141"/>
        <v>0.30400000000372529</v>
      </c>
      <c r="D8031" s="420">
        <f t="shared" si="142"/>
        <v>0.15200000000186265</v>
      </c>
      <c r="H8031" s="337"/>
      <c r="J8031" s="82">
        <v>10</v>
      </c>
      <c r="K8031" s="319">
        <v>2</v>
      </c>
    </row>
    <row r="8032" spans="1:12" x14ac:dyDescent="0.3">
      <c r="A8032" s="341">
        <v>43242.774999479167</v>
      </c>
      <c r="B8032" s="318">
        <v>36579.648999999998</v>
      </c>
      <c r="C8032" s="355">
        <f t="shared" si="141"/>
        <v>0.29599999999481952</v>
      </c>
      <c r="D8032" s="420">
        <f t="shared" si="142"/>
        <v>0.14799999999740976</v>
      </c>
      <c r="H8032" s="337"/>
      <c r="J8032" s="82">
        <v>11</v>
      </c>
      <c r="K8032" s="320">
        <v>3</v>
      </c>
    </row>
    <row r="8033" spans="1:11" x14ac:dyDescent="0.3">
      <c r="A8033" s="341">
        <v>43242.816666087965</v>
      </c>
      <c r="B8033" s="318">
        <v>36579.942000000003</v>
      </c>
      <c r="C8033" s="355">
        <f t="shared" si="141"/>
        <v>0.29300000000512227</v>
      </c>
      <c r="D8033" s="420">
        <f t="shared" si="142"/>
        <v>0.14650000000256114</v>
      </c>
      <c r="H8033" s="337"/>
      <c r="J8033" s="82">
        <v>12</v>
      </c>
      <c r="K8033" s="321">
        <v>4</v>
      </c>
    </row>
    <row r="8034" spans="1:11" x14ac:dyDescent="0.3">
      <c r="A8034" s="341">
        <v>43242.858332696756</v>
      </c>
      <c r="B8034" s="318">
        <v>36580.243000000002</v>
      </c>
      <c r="C8034" s="355">
        <f t="shared" si="141"/>
        <v>0.30099999999947613</v>
      </c>
      <c r="D8034" s="420">
        <f t="shared" si="142"/>
        <v>0.15049999999973807</v>
      </c>
      <c r="H8034" s="337"/>
      <c r="J8034" s="82">
        <v>13</v>
      </c>
      <c r="K8034" s="391">
        <v>1</v>
      </c>
    </row>
    <row r="8035" spans="1:11" x14ac:dyDescent="0.3">
      <c r="A8035" s="341">
        <v>43242.899999305555</v>
      </c>
      <c r="B8035" s="318">
        <v>36580.538</v>
      </c>
      <c r="C8035" s="355">
        <f t="shared" si="141"/>
        <v>0.29499999999825377</v>
      </c>
      <c r="D8035" s="420">
        <f t="shared" si="142"/>
        <v>0.14749999999912689</v>
      </c>
      <c r="H8035" s="337"/>
      <c r="J8035" s="82">
        <v>14</v>
      </c>
      <c r="K8035" s="319">
        <v>2</v>
      </c>
    </row>
    <row r="8036" spans="1:11" x14ac:dyDescent="0.3">
      <c r="A8036" s="341">
        <v>43242.941665914354</v>
      </c>
      <c r="B8036" s="318">
        <v>36580.828000000001</v>
      </c>
      <c r="C8036" s="355">
        <f t="shared" si="141"/>
        <v>0.29000000000087311</v>
      </c>
      <c r="D8036" s="420">
        <f t="shared" si="142"/>
        <v>0.14500000000043656</v>
      </c>
      <c r="H8036" s="337"/>
      <c r="J8036" s="82">
        <v>15</v>
      </c>
      <c r="K8036" s="320">
        <v>3</v>
      </c>
    </row>
    <row r="8037" spans="1:11" x14ac:dyDescent="0.3">
      <c r="A8037" s="341">
        <v>43242.983332523145</v>
      </c>
      <c r="B8037" s="318">
        <v>36581.131000000001</v>
      </c>
      <c r="C8037" s="355">
        <f t="shared" si="141"/>
        <v>0.30299999999988358</v>
      </c>
      <c r="D8037" s="420">
        <f t="shared" si="142"/>
        <v>0.15149999999994179</v>
      </c>
      <c r="E8037" s="336">
        <f>SUM(C8013:C8037)*7.4805194805</f>
        <v>54.099116883002999</v>
      </c>
      <c r="F8037" s="324">
        <f>AVERAGE(D8013:D8037)</f>
        <v>0.15066666666674186</v>
      </c>
      <c r="G8037" s="324">
        <f>_xlfn.STDEV.S(D8013:D8037)</f>
        <v>3.3056824156394112E-3</v>
      </c>
      <c r="H8037" s="337"/>
      <c r="J8037" s="82">
        <v>16</v>
      </c>
      <c r="K8037" s="321">
        <v>4</v>
      </c>
    </row>
    <row r="8038" spans="1:11" x14ac:dyDescent="0.3">
      <c r="A8038" s="341">
        <v>43243.024999131943</v>
      </c>
      <c r="B8038" s="318">
        <v>36581.432000000001</v>
      </c>
      <c r="C8038" s="355">
        <f t="shared" si="141"/>
        <v>0.30099999999947613</v>
      </c>
      <c r="D8038" s="420">
        <f t="shared" si="142"/>
        <v>0.15049999999973807</v>
      </c>
      <c r="H8038" s="337"/>
      <c r="J8038" s="82">
        <v>17</v>
      </c>
      <c r="K8038" s="391">
        <v>1</v>
      </c>
    </row>
    <row r="8039" spans="1:11" x14ac:dyDescent="0.3">
      <c r="A8039" s="341">
        <v>43243.066665740742</v>
      </c>
      <c r="B8039" s="318">
        <v>36581.726999999999</v>
      </c>
      <c r="C8039" s="355">
        <f t="shared" si="141"/>
        <v>0.29499999999825377</v>
      </c>
      <c r="D8039" s="420">
        <f t="shared" si="142"/>
        <v>0.14749999999912689</v>
      </c>
      <c r="H8039" s="337"/>
      <c r="J8039" s="82">
        <v>18</v>
      </c>
      <c r="K8039" s="319">
        <v>2</v>
      </c>
    </row>
    <row r="8040" spans="1:11" x14ac:dyDescent="0.3">
      <c r="A8040" s="341">
        <v>43243.10833234954</v>
      </c>
      <c r="B8040" s="318">
        <v>36582.029000000002</v>
      </c>
      <c r="C8040" s="355">
        <f t="shared" si="141"/>
        <v>0.30200000000331784</v>
      </c>
      <c r="D8040" s="420">
        <f t="shared" si="142"/>
        <v>0.15100000000165892</v>
      </c>
      <c r="H8040" s="337"/>
      <c r="J8040" s="82">
        <v>19</v>
      </c>
      <c r="K8040" s="320">
        <v>3</v>
      </c>
    </row>
    <row r="8041" spans="1:11" x14ac:dyDescent="0.3">
      <c r="A8041" s="341">
        <v>43243.149998958332</v>
      </c>
      <c r="B8041" s="318">
        <v>36582.337</v>
      </c>
      <c r="C8041" s="355">
        <f t="shared" si="141"/>
        <v>0.30799999999726424</v>
      </c>
      <c r="D8041" s="420">
        <f t="shared" si="142"/>
        <v>0.15399999999863212</v>
      </c>
      <c r="H8041" s="337"/>
      <c r="J8041" s="82">
        <v>20</v>
      </c>
      <c r="K8041" s="321">
        <v>4</v>
      </c>
    </row>
    <row r="8042" spans="1:11" x14ac:dyDescent="0.3">
      <c r="A8042" s="341">
        <v>43243.19166556713</v>
      </c>
      <c r="B8042" s="318">
        <v>36582.639000000003</v>
      </c>
      <c r="C8042" s="355">
        <f t="shared" si="141"/>
        <v>0.30200000000331784</v>
      </c>
      <c r="D8042" s="420">
        <f t="shared" si="142"/>
        <v>0.15100000000165892</v>
      </c>
      <c r="H8042" s="337"/>
      <c r="J8042" s="82">
        <v>21</v>
      </c>
      <c r="K8042" s="391">
        <v>1</v>
      </c>
    </row>
    <row r="8043" spans="1:11" x14ac:dyDescent="0.3">
      <c r="A8043" s="341">
        <v>43243.233332175929</v>
      </c>
      <c r="B8043" s="318">
        <v>36582.946000000004</v>
      </c>
      <c r="C8043" s="355">
        <f t="shared" si="141"/>
        <v>0.30700000000069849</v>
      </c>
      <c r="D8043" s="420">
        <f t="shared" si="142"/>
        <v>0.15350000000034925</v>
      </c>
      <c r="H8043" s="337"/>
      <c r="J8043" s="82">
        <v>22</v>
      </c>
      <c r="K8043" s="319">
        <v>2</v>
      </c>
    </row>
    <row r="8044" spans="1:11" x14ac:dyDescent="0.3">
      <c r="A8044" s="341">
        <v>43243.27499878472</v>
      </c>
      <c r="B8044" s="318">
        <v>36583.256999999998</v>
      </c>
      <c r="C8044" s="355">
        <f t="shared" si="141"/>
        <v>0.31099999999423744</v>
      </c>
      <c r="D8044" s="420">
        <f t="shared" si="142"/>
        <v>0.15549999999711872</v>
      </c>
      <c r="H8044" s="337"/>
      <c r="J8044" s="82">
        <v>23</v>
      </c>
      <c r="K8044" s="320">
        <v>3</v>
      </c>
    </row>
    <row r="8045" spans="1:11" x14ac:dyDescent="0.3">
      <c r="A8045" s="341">
        <v>43243.316665393519</v>
      </c>
      <c r="B8045" s="318">
        <v>36583.557999999997</v>
      </c>
      <c r="C8045" s="355">
        <f t="shared" si="141"/>
        <v>0.30099999999947613</v>
      </c>
      <c r="D8045" s="420">
        <f t="shared" si="142"/>
        <v>0.15049999999973807</v>
      </c>
      <c r="H8045" s="337"/>
      <c r="J8045" s="82">
        <v>24</v>
      </c>
      <c r="K8045" s="321">
        <v>4</v>
      </c>
    </row>
    <row r="8046" spans="1:11" x14ac:dyDescent="0.3">
      <c r="A8046" s="341">
        <v>43243.358332002317</v>
      </c>
      <c r="B8046" s="318">
        <v>36583.858</v>
      </c>
      <c r="C8046" s="355">
        <f t="shared" si="141"/>
        <v>0.30000000000291038</v>
      </c>
      <c r="D8046" s="420">
        <f t="shared" si="142"/>
        <v>0.15000000000145519</v>
      </c>
      <c r="H8046" s="337"/>
      <c r="J8046" s="82">
        <v>25</v>
      </c>
      <c r="K8046" s="391">
        <v>1</v>
      </c>
    </row>
    <row r="8047" spans="1:11" x14ac:dyDescent="0.3">
      <c r="A8047" s="341">
        <v>43243.399998611108</v>
      </c>
      <c r="B8047" s="318">
        <v>36584.171000000002</v>
      </c>
      <c r="C8047" s="355">
        <f t="shared" si="141"/>
        <v>0.31300000000192085</v>
      </c>
      <c r="D8047" s="420">
        <f t="shared" si="142"/>
        <v>0.15650000000096043</v>
      </c>
      <c r="H8047" s="337"/>
      <c r="J8047" s="82">
        <v>26</v>
      </c>
      <c r="K8047" s="319">
        <v>2</v>
      </c>
    </row>
    <row r="8048" spans="1:11" x14ac:dyDescent="0.3">
      <c r="A8048" s="341">
        <v>43243.441665219907</v>
      </c>
      <c r="B8048" s="318">
        <v>36584.478000000003</v>
      </c>
      <c r="C8048" s="355">
        <f t="shared" si="141"/>
        <v>0.30700000000069849</v>
      </c>
      <c r="D8048" s="420">
        <f t="shared" si="142"/>
        <v>0.15350000000034925</v>
      </c>
      <c r="H8048" s="337"/>
      <c r="J8048" s="82">
        <v>27</v>
      </c>
      <c r="K8048" s="320">
        <v>3</v>
      </c>
    </row>
    <row r="8049" spans="1:11" x14ac:dyDescent="0.3">
      <c r="A8049" s="341">
        <v>43243.483331828706</v>
      </c>
      <c r="B8049" s="318">
        <v>36584.769999999997</v>
      </c>
      <c r="C8049" s="355">
        <f t="shared" si="141"/>
        <v>0.29199999999400461</v>
      </c>
      <c r="D8049" s="420">
        <f t="shared" si="142"/>
        <v>0.14599999999700231</v>
      </c>
      <c r="H8049" s="337"/>
      <c r="J8049" s="82">
        <v>28</v>
      </c>
      <c r="K8049" s="321">
        <v>4</v>
      </c>
    </row>
    <row r="8050" spans="1:11" x14ac:dyDescent="0.3">
      <c r="A8050" s="341">
        <v>43243.524998437497</v>
      </c>
      <c r="B8050" s="318">
        <v>36585.076999999997</v>
      </c>
      <c r="C8050" s="355">
        <f t="shared" si="141"/>
        <v>0.30700000000069849</v>
      </c>
      <c r="D8050" s="420">
        <f t="shared" si="142"/>
        <v>0.15350000000034925</v>
      </c>
      <c r="H8050" s="337"/>
      <c r="J8050" s="82">
        <v>29</v>
      </c>
      <c r="K8050" s="391">
        <v>1</v>
      </c>
    </row>
    <row r="8051" spans="1:11" x14ac:dyDescent="0.3">
      <c r="A8051" s="341">
        <v>43243.566665046295</v>
      </c>
      <c r="B8051" s="318">
        <v>36585.381999999998</v>
      </c>
      <c r="C8051" s="355">
        <f t="shared" si="141"/>
        <v>0.30500000000029104</v>
      </c>
      <c r="D8051" s="420">
        <f t="shared" si="142"/>
        <v>0.15250000000014552</v>
      </c>
      <c r="H8051" s="337"/>
      <c r="J8051" s="82">
        <v>30</v>
      </c>
      <c r="K8051" s="319">
        <v>2</v>
      </c>
    </row>
    <row r="8052" spans="1:11" x14ac:dyDescent="0.3">
      <c r="A8052" s="341">
        <v>43243.608331655094</v>
      </c>
      <c r="B8052" s="318">
        <v>36585.682999999997</v>
      </c>
      <c r="C8052" s="355">
        <f t="shared" si="141"/>
        <v>0.30099999999947613</v>
      </c>
      <c r="D8052" s="420">
        <f t="shared" si="142"/>
        <v>0.15049999999973807</v>
      </c>
      <c r="H8052" s="337"/>
      <c r="J8052" s="82">
        <v>31</v>
      </c>
      <c r="K8052" s="320">
        <v>3</v>
      </c>
    </row>
    <row r="8053" spans="1:11" x14ac:dyDescent="0.3">
      <c r="A8053" s="341">
        <v>43243.649998263892</v>
      </c>
      <c r="B8053" s="318">
        <v>36585.991000000002</v>
      </c>
      <c r="C8053" s="355">
        <f t="shared" si="141"/>
        <v>0.3080000000045402</v>
      </c>
      <c r="D8053" s="420">
        <f t="shared" si="142"/>
        <v>0.1540000000022701</v>
      </c>
      <c r="H8053" s="337"/>
      <c r="J8053" s="82">
        <v>32</v>
      </c>
      <c r="K8053" s="321">
        <v>4</v>
      </c>
    </row>
    <row r="8054" spans="1:11" x14ac:dyDescent="0.3">
      <c r="A8054" s="341">
        <v>43243.691664872684</v>
      </c>
      <c r="B8054" s="318">
        <v>36586.292999999998</v>
      </c>
      <c r="C8054" s="355">
        <f t="shared" si="141"/>
        <v>0.30199999999604188</v>
      </c>
      <c r="D8054" s="420">
        <f t="shared" si="142"/>
        <v>0.15099999999802094</v>
      </c>
      <c r="H8054" s="337"/>
      <c r="J8054" s="82">
        <v>33</v>
      </c>
      <c r="K8054" s="391">
        <v>1</v>
      </c>
    </row>
    <row r="8055" spans="1:11" x14ac:dyDescent="0.3">
      <c r="A8055" s="341">
        <v>43243.733331481482</v>
      </c>
      <c r="B8055" s="318">
        <v>36586.597000000002</v>
      </c>
      <c r="C8055" s="355">
        <f t="shared" si="141"/>
        <v>0.30400000000372529</v>
      </c>
      <c r="D8055" s="420">
        <f t="shared" si="142"/>
        <v>0.15200000000186265</v>
      </c>
      <c r="H8055" s="337"/>
      <c r="J8055" s="82">
        <v>34</v>
      </c>
      <c r="K8055" s="319">
        <v>2</v>
      </c>
    </row>
    <row r="8056" spans="1:11" x14ac:dyDescent="0.3">
      <c r="A8056" s="341">
        <v>43243.774998090281</v>
      </c>
      <c r="B8056" s="318">
        <v>36586.894999999997</v>
      </c>
      <c r="C8056" s="355">
        <f t="shared" si="141"/>
        <v>0.29799999999522697</v>
      </c>
      <c r="D8056" s="420">
        <f t="shared" si="142"/>
        <v>0.14899999999761349</v>
      </c>
      <c r="H8056" s="337"/>
      <c r="J8056" s="82">
        <v>35</v>
      </c>
      <c r="K8056" s="320">
        <v>3</v>
      </c>
    </row>
    <row r="8057" spans="1:11" x14ac:dyDescent="0.3">
      <c r="A8057" s="341">
        <v>43243.816664699072</v>
      </c>
      <c r="B8057" s="318">
        <v>36587.207999999999</v>
      </c>
      <c r="C8057" s="355">
        <f t="shared" si="141"/>
        <v>0.31300000000192085</v>
      </c>
      <c r="D8057" s="420">
        <f t="shared" si="142"/>
        <v>0.15650000000096043</v>
      </c>
      <c r="H8057" s="337"/>
      <c r="J8057" s="82">
        <v>36</v>
      </c>
      <c r="K8057" s="321">
        <v>4</v>
      </c>
    </row>
    <row r="8058" spans="1:11" x14ac:dyDescent="0.3">
      <c r="A8058" s="341">
        <v>43243.858331307871</v>
      </c>
      <c r="B8058" s="318">
        <v>36587.508999999998</v>
      </c>
      <c r="C8058" s="355">
        <f t="shared" si="141"/>
        <v>0.30099999999947613</v>
      </c>
      <c r="D8058" s="420">
        <f t="shared" si="142"/>
        <v>0.15049999999973807</v>
      </c>
      <c r="H8058" s="337"/>
      <c r="J8058" s="82">
        <v>37</v>
      </c>
      <c r="K8058" s="391">
        <v>1</v>
      </c>
    </row>
    <row r="8059" spans="1:11" x14ac:dyDescent="0.3">
      <c r="A8059" s="341">
        <v>43243.899997916669</v>
      </c>
      <c r="B8059" s="318">
        <v>36587.803</v>
      </c>
      <c r="C8059" s="355">
        <f t="shared" si="141"/>
        <v>0.29400000000168802</v>
      </c>
      <c r="D8059" s="420">
        <f t="shared" si="142"/>
        <v>0.14700000000084401</v>
      </c>
      <c r="H8059" s="337"/>
      <c r="J8059" s="82">
        <v>38</v>
      </c>
      <c r="K8059" s="319">
        <v>2</v>
      </c>
    </row>
    <row r="8060" spans="1:11" x14ac:dyDescent="0.3">
      <c r="A8060" s="341">
        <v>43243.941664525461</v>
      </c>
      <c r="B8060" s="318">
        <v>36588.101000000002</v>
      </c>
      <c r="C8060" s="355">
        <f t="shared" si="141"/>
        <v>0.29800000000250293</v>
      </c>
      <c r="D8060" s="420">
        <f t="shared" si="142"/>
        <v>0.14900000000125146</v>
      </c>
      <c r="H8060" s="337"/>
      <c r="J8060" s="82">
        <v>39</v>
      </c>
      <c r="K8060" s="320">
        <v>3</v>
      </c>
    </row>
    <row r="8061" spans="1:11" x14ac:dyDescent="0.3">
      <c r="A8061" s="341">
        <v>43243.983331134259</v>
      </c>
      <c r="B8061" s="318">
        <v>36588.413</v>
      </c>
      <c r="C8061" s="355">
        <f t="shared" si="141"/>
        <v>0.31199999999807915</v>
      </c>
      <c r="D8061" s="420">
        <f t="shared" si="142"/>
        <v>0.15599999999903957</v>
      </c>
      <c r="E8061" s="336">
        <f>SUM(C8038:C8061)*7.4805194805</f>
        <v>54.473142856995338</v>
      </c>
      <c r="F8061" s="324">
        <f>AVERAGE(D8038:D8061)</f>
        <v>0.15170833333331757</v>
      </c>
      <c r="G8061" s="324">
        <f>_xlfn.STDEV.S(D8038:D8061)</f>
        <v>2.9263297487696748E-3</v>
      </c>
      <c r="H8061" s="337"/>
      <c r="J8061" s="82">
        <v>40</v>
      </c>
      <c r="K8061" s="321">
        <v>4</v>
      </c>
    </row>
    <row r="8062" spans="1:11" x14ac:dyDescent="0.3">
      <c r="A8062" s="341">
        <v>43244.024997743058</v>
      </c>
      <c r="B8062" s="318">
        <v>36588.713000000003</v>
      </c>
      <c r="C8062" s="355">
        <f t="shared" si="141"/>
        <v>0.30000000000291038</v>
      </c>
      <c r="D8062" s="420">
        <f t="shared" si="142"/>
        <v>0.15000000000145519</v>
      </c>
      <c r="H8062" s="337"/>
      <c r="J8062" s="82">
        <v>41</v>
      </c>
      <c r="K8062" s="391">
        <v>1</v>
      </c>
    </row>
    <row r="8063" spans="1:11" x14ac:dyDescent="0.3">
      <c r="A8063" s="341">
        <v>43244.066664351849</v>
      </c>
      <c r="B8063" s="318">
        <v>36589.025999999998</v>
      </c>
      <c r="C8063" s="355">
        <f t="shared" si="141"/>
        <v>0.3129999999946449</v>
      </c>
      <c r="D8063" s="420">
        <f t="shared" si="142"/>
        <v>0.15649999999732245</v>
      </c>
      <c r="H8063" s="337"/>
      <c r="J8063" s="82">
        <v>42</v>
      </c>
      <c r="K8063" s="319">
        <v>2</v>
      </c>
    </row>
    <row r="8064" spans="1:11" x14ac:dyDescent="0.3">
      <c r="A8064" s="341">
        <v>43244.108330960647</v>
      </c>
      <c r="B8064" s="318">
        <v>36589.339</v>
      </c>
      <c r="C8064" s="355">
        <f t="shared" si="141"/>
        <v>0.31300000000192085</v>
      </c>
      <c r="D8064" s="420">
        <f t="shared" si="142"/>
        <v>0.15650000000096043</v>
      </c>
      <c r="H8064" s="337"/>
      <c r="J8064" s="82">
        <v>43</v>
      </c>
      <c r="K8064" s="320">
        <v>3</v>
      </c>
    </row>
    <row r="8065" spans="1:11" x14ac:dyDescent="0.3">
      <c r="A8065" s="341">
        <v>43244.149997569446</v>
      </c>
      <c r="B8065" s="318">
        <v>36589.641000000003</v>
      </c>
      <c r="C8065" s="355">
        <f t="shared" si="141"/>
        <v>0.30200000000331784</v>
      </c>
      <c r="D8065" s="420">
        <f t="shared" si="142"/>
        <v>0.15100000000165892</v>
      </c>
      <c r="H8065" s="337"/>
      <c r="J8065" s="82">
        <v>44</v>
      </c>
      <c r="K8065" s="321">
        <v>4</v>
      </c>
    </row>
    <row r="8066" spans="1:11" x14ac:dyDescent="0.3">
      <c r="A8066" s="341">
        <v>43244.191664178237</v>
      </c>
      <c r="B8066" s="318">
        <v>36589.947999999997</v>
      </c>
      <c r="C8066" s="355">
        <f t="shared" si="141"/>
        <v>0.30699999999342253</v>
      </c>
      <c r="D8066" s="420">
        <f t="shared" si="142"/>
        <v>0.15349999999671127</v>
      </c>
      <c r="H8066" s="337"/>
      <c r="J8066" s="82">
        <v>45</v>
      </c>
      <c r="K8066" s="391">
        <v>1</v>
      </c>
    </row>
    <row r="8067" spans="1:11" x14ac:dyDescent="0.3">
      <c r="A8067" s="341">
        <v>43244.233330787036</v>
      </c>
      <c r="B8067" s="318">
        <v>36590.267999999996</v>
      </c>
      <c r="C8067" s="355">
        <f t="shared" si="141"/>
        <v>0.31999999999970896</v>
      </c>
      <c r="D8067" s="420">
        <f t="shared" si="142"/>
        <v>0.15999999999985448</v>
      </c>
      <c r="H8067" s="337"/>
      <c r="J8067" s="82">
        <v>46</v>
      </c>
      <c r="K8067" s="319">
        <v>2</v>
      </c>
    </row>
    <row r="8068" spans="1:11" x14ac:dyDescent="0.3">
      <c r="A8068" s="341">
        <v>43244.274997395834</v>
      </c>
      <c r="B8068" s="318">
        <v>36590.578000000001</v>
      </c>
      <c r="C8068" s="355">
        <f t="shared" si="141"/>
        <v>0.31000000000494765</v>
      </c>
      <c r="D8068" s="420">
        <f t="shared" si="142"/>
        <v>0.15500000000247383</v>
      </c>
      <c r="H8068" s="337"/>
      <c r="J8068" s="82">
        <v>47</v>
      </c>
      <c r="K8068" s="320">
        <v>3</v>
      </c>
    </row>
    <row r="8069" spans="1:11" x14ac:dyDescent="0.3">
      <c r="A8069" s="341">
        <v>43244.316664004633</v>
      </c>
      <c r="B8069" s="318">
        <v>36590.868999999999</v>
      </c>
      <c r="C8069" s="355">
        <f t="shared" si="141"/>
        <v>0.29099999999743886</v>
      </c>
      <c r="D8069" s="420">
        <f t="shared" si="142"/>
        <v>0.14549999999871943</v>
      </c>
      <c r="H8069" s="337"/>
      <c r="J8069" s="82">
        <v>48</v>
      </c>
      <c r="K8069" s="321">
        <v>4</v>
      </c>
    </row>
    <row r="8070" spans="1:11" x14ac:dyDescent="0.3">
      <c r="A8070" s="341">
        <v>43244.358330613424</v>
      </c>
      <c r="B8070" s="318">
        <v>36591.188000000002</v>
      </c>
      <c r="C8070" s="355">
        <f t="shared" si="141"/>
        <v>0.31900000000314321</v>
      </c>
      <c r="D8070" s="420">
        <f t="shared" si="142"/>
        <v>0.15950000000157161</v>
      </c>
      <c r="H8070" s="337"/>
      <c r="J8070" s="82">
        <v>49</v>
      </c>
      <c r="K8070" s="391">
        <v>1</v>
      </c>
    </row>
    <row r="8071" spans="1:11" x14ac:dyDescent="0.3">
      <c r="A8071" s="341">
        <v>43244.399997222223</v>
      </c>
      <c r="B8071" s="318">
        <v>36591.498</v>
      </c>
      <c r="C8071" s="355">
        <f t="shared" si="141"/>
        <v>0.30999999999767169</v>
      </c>
      <c r="D8071" s="420">
        <f t="shared" si="142"/>
        <v>0.15499999999883585</v>
      </c>
      <c r="H8071" s="337"/>
      <c r="J8071" s="82">
        <v>50</v>
      </c>
      <c r="K8071" s="319">
        <v>2</v>
      </c>
    </row>
    <row r="8072" spans="1:11" x14ac:dyDescent="0.3">
      <c r="A8072" s="341">
        <v>43244.441663831021</v>
      </c>
      <c r="B8072" s="318">
        <v>36591.800000000003</v>
      </c>
      <c r="C8072" s="355">
        <f t="shared" si="141"/>
        <v>0.30200000000331784</v>
      </c>
      <c r="D8072" s="420">
        <f t="shared" si="142"/>
        <v>0.15100000000165892</v>
      </c>
      <c r="H8072" s="337"/>
      <c r="J8072" s="82">
        <v>51</v>
      </c>
      <c r="K8072" s="320">
        <v>3</v>
      </c>
    </row>
    <row r="8073" spans="1:11" x14ac:dyDescent="0.3">
      <c r="A8073" s="341">
        <v>43244.483330439813</v>
      </c>
      <c r="B8073" s="318">
        <v>36592.112000000001</v>
      </c>
      <c r="C8073" s="355">
        <f t="shared" si="141"/>
        <v>0.31199999999807915</v>
      </c>
      <c r="D8073" s="420">
        <f t="shared" si="142"/>
        <v>0.15599999999903957</v>
      </c>
      <c r="H8073" s="337"/>
      <c r="J8073" s="82">
        <v>52</v>
      </c>
      <c r="K8073" s="321">
        <v>4</v>
      </c>
    </row>
    <row r="8074" spans="1:11" x14ac:dyDescent="0.3">
      <c r="A8074" s="341">
        <v>43244.524997048611</v>
      </c>
      <c r="B8074" s="318">
        <v>36592.421000000002</v>
      </c>
      <c r="C8074" s="355">
        <f t="shared" si="141"/>
        <v>0.30900000000110595</v>
      </c>
      <c r="D8074" s="420">
        <f t="shared" si="142"/>
        <v>0.15450000000055297</v>
      </c>
      <c r="H8074" s="337"/>
      <c r="J8074" s="82">
        <v>53</v>
      </c>
      <c r="K8074" s="391">
        <v>1</v>
      </c>
    </row>
    <row r="8075" spans="1:11" x14ac:dyDescent="0.3">
      <c r="A8075" s="341">
        <v>43244.56666365741</v>
      </c>
      <c r="B8075" s="318">
        <v>36592.720000000001</v>
      </c>
      <c r="C8075" s="355">
        <f t="shared" si="141"/>
        <v>0.29899999999906868</v>
      </c>
      <c r="D8075" s="420">
        <f t="shared" si="142"/>
        <v>0.14949999999953434</v>
      </c>
      <c r="H8075" s="337"/>
      <c r="J8075" s="82">
        <v>54</v>
      </c>
      <c r="K8075" s="319">
        <v>2</v>
      </c>
    </row>
    <row r="8076" spans="1:11" x14ac:dyDescent="0.3">
      <c r="A8076" s="341">
        <v>43244.608330266201</v>
      </c>
      <c r="B8076" s="318">
        <v>36593.029000000002</v>
      </c>
      <c r="C8076" s="355">
        <f t="shared" si="141"/>
        <v>0.30900000000110595</v>
      </c>
      <c r="D8076" s="420">
        <f t="shared" si="142"/>
        <v>0.15450000000055297</v>
      </c>
      <c r="H8076" s="337"/>
      <c r="J8076" s="82">
        <v>55</v>
      </c>
      <c r="K8076" s="320">
        <v>3</v>
      </c>
    </row>
    <row r="8077" spans="1:11" x14ac:dyDescent="0.3">
      <c r="A8077" s="341">
        <v>43244.649996874999</v>
      </c>
      <c r="B8077" s="318">
        <v>36593.338000000003</v>
      </c>
      <c r="C8077" s="355">
        <f t="shared" si="141"/>
        <v>0.30900000000110595</v>
      </c>
      <c r="D8077" s="420">
        <f t="shared" si="142"/>
        <v>0.15450000000055297</v>
      </c>
      <c r="H8077" s="337"/>
      <c r="J8077" s="82">
        <v>56</v>
      </c>
      <c r="K8077" s="321">
        <v>4</v>
      </c>
    </row>
    <row r="8078" spans="1:11" x14ac:dyDescent="0.3">
      <c r="A8078" s="341">
        <v>43244.691663483798</v>
      </c>
      <c r="B8078" s="318">
        <v>36593.637999999999</v>
      </c>
      <c r="C8078" s="355">
        <f t="shared" si="141"/>
        <v>0.29999999999563443</v>
      </c>
      <c r="D8078" s="420">
        <f t="shared" si="142"/>
        <v>0.14999999999781721</v>
      </c>
      <c r="H8078" s="337"/>
      <c r="J8078" s="82">
        <v>57</v>
      </c>
      <c r="K8078" s="391">
        <v>1</v>
      </c>
    </row>
    <row r="8079" spans="1:11" x14ac:dyDescent="0.3">
      <c r="A8079" s="341">
        <v>43244.733330092589</v>
      </c>
      <c r="B8079" s="318">
        <v>36593.938999999998</v>
      </c>
      <c r="C8079" s="355">
        <f t="shared" si="141"/>
        <v>0.30099999999947613</v>
      </c>
      <c r="D8079" s="420">
        <f t="shared" si="142"/>
        <v>0.15049999999973807</v>
      </c>
      <c r="H8079" s="337"/>
      <c r="J8079" s="82">
        <v>58</v>
      </c>
      <c r="K8079" s="319">
        <v>2</v>
      </c>
    </row>
    <row r="8080" spans="1:11" x14ac:dyDescent="0.3">
      <c r="A8080" s="341">
        <v>43244.774996701388</v>
      </c>
      <c r="B8080" s="318">
        <v>36594.245999999999</v>
      </c>
      <c r="C8080" s="355">
        <f t="shared" si="141"/>
        <v>0.30700000000069849</v>
      </c>
      <c r="D8080" s="420">
        <f t="shared" si="142"/>
        <v>0.15350000000034925</v>
      </c>
      <c r="H8080" s="337"/>
      <c r="J8080" s="82">
        <v>59</v>
      </c>
      <c r="K8080" s="320">
        <v>3</v>
      </c>
    </row>
    <row r="8081" spans="1:12" x14ac:dyDescent="0.3">
      <c r="A8081" s="341">
        <v>43244.816663310186</v>
      </c>
      <c r="B8081" s="318">
        <v>36594.540999999997</v>
      </c>
      <c r="C8081" s="355">
        <f t="shared" si="141"/>
        <v>0.29499999999825377</v>
      </c>
      <c r="D8081" s="420">
        <f t="shared" si="142"/>
        <v>0.14749999999912689</v>
      </c>
      <c r="H8081" s="337"/>
      <c r="J8081" s="82">
        <v>60</v>
      </c>
      <c r="K8081" s="321">
        <v>4</v>
      </c>
    </row>
    <row r="8082" spans="1:12" x14ac:dyDescent="0.3">
      <c r="A8082" s="341">
        <v>43244.858329918985</v>
      </c>
      <c r="B8082" s="318">
        <v>36594.834999999999</v>
      </c>
      <c r="C8082" s="355">
        <f t="shared" si="141"/>
        <v>0.29400000000168802</v>
      </c>
      <c r="D8082" s="420">
        <f t="shared" si="142"/>
        <v>0.14700000000084401</v>
      </c>
      <c r="H8082" s="337"/>
      <c r="J8082" s="82">
        <v>61</v>
      </c>
      <c r="K8082" s="391">
        <v>1</v>
      </c>
    </row>
    <row r="8083" spans="1:12" x14ac:dyDescent="0.3">
      <c r="A8083" s="341">
        <v>43244.87777777778</v>
      </c>
      <c r="B8083" s="318">
        <v>36595.141000000003</v>
      </c>
      <c r="C8083" s="355">
        <f t="shared" si="141"/>
        <v>0.30600000000413274</v>
      </c>
      <c r="D8083" s="420">
        <f t="shared" si="142"/>
        <v>0.15300000000206637</v>
      </c>
      <c r="H8083" s="337"/>
      <c r="J8083" s="82">
        <v>1</v>
      </c>
      <c r="K8083" s="319">
        <v>2</v>
      </c>
      <c r="L8083" s="54" t="s">
        <v>313</v>
      </c>
    </row>
    <row r="8084" spans="1:12" x14ac:dyDescent="0.3">
      <c r="A8084" s="341">
        <v>43244.919444444444</v>
      </c>
      <c r="B8084" s="318">
        <v>36595.440999999999</v>
      </c>
      <c r="C8084" s="355">
        <f t="shared" si="141"/>
        <v>0.29999999999563443</v>
      </c>
      <c r="D8084" s="420">
        <f t="shared" si="142"/>
        <v>0.14999999999781721</v>
      </c>
      <c r="H8084" s="337"/>
      <c r="J8084" s="82">
        <v>2</v>
      </c>
      <c r="K8084" s="320">
        <v>3</v>
      </c>
    </row>
    <row r="8085" spans="1:12" x14ac:dyDescent="0.3">
      <c r="A8085" s="341">
        <v>43244.961111111108</v>
      </c>
      <c r="B8085" s="318">
        <v>36595.728999999999</v>
      </c>
      <c r="C8085" s="355">
        <f t="shared" si="141"/>
        <v>0.28800000000046566</v>
      </c>
      <c r="D8085" s="420">
        <f t="shared" si="142"/>
        <v>0.14400000000023283</v>
      </c>
      <c r="E8085" s="336">
        <f>SUM(C8062:C8085)*7.4805194805</f>
        <v>54.727480519329724</v>
      </c>
      <c r="F8085" s="324">
        <f>AVERAGE(D8062:D8085)</f>
        <v>0.15241666666664364</v>
      </c>
      <c r="G8085" s="324">
        <f>_xlfn.STDEV.S(D8062:D8085)</f>
        <v>4.1116659765568489E-3</v>
      </c>
      <c r="H8085" s="337"/>
      <c r="J8085" s="82">
        <v>3</v>
      </c>
      <c r="K8085" s="321">
        <v>4</v>
      </c>
    </row>
    <row r="8086" spans="1:12" x14ac:dyDescent="0.3">
      <c r="A8086" s="341">
        <v>43245.00277777778</v>
      </c>
      <c r="B8086" s="318">
        <v>36596.031000000003</v>
      </c>
      <c r="C8086" s="355">
        <f t="shared" si="141"/>
        <v>0.30200000000331784</v>
      </c>
      <c r="D8086" s="420">
        <f t="shared" si="142"/>
        <v>0.15100000000165892</v>
      </c>
      <c r="H8086" s="337"/>
      <c r="J8086" s="82">
        <v>4</v>
      </c>
      <c r="K8086" s="391">
        <v>1</v>
      </c>
    </row>
    <row r="8087" spans="1:12" x14ac:dyDescent="0.3">
      <c r="A8087" s="341">
        <v>43245.044444444444</v>
      </c>
      <c r="B8087" s="318">
        <v>36596.341999999997</v>
      </c>
      <c r="C8087" s="355">
        <f t="shared" ref="C8087:C8179" si="143">B8087-B8086</f>
        <v>0.31099999999423744</v>
      </c>
      <c r="D8087" s="420">
        <f t="shared" ref="D8087:D8179" si="144">C8087/2</f>
        <v>0.15549999999711872</v>
      </c>
      <c r="H8087" s="337"/>
      <c r="J8087" s="82">
        <v>5</v>
      </c>
      <c r="K8087" s="319">
        <v>2</v>
      </c>
    </row>
    <row r="8088" spans="1:12" x14ac:dyDescent="0.3">
      <c r="A8088" s="341">
        <v>43245.086110995369</v>
      </c>
      <c r="B8088" s="318">
        <v>36596.644999999997</v>
      </c>
      <c r="C8088" s="355">
        <f t="shared" si="143"/>
        <v>0.30299999999988358</v>
      </c>
      <c r="D8088" s="420">
        <f t="shared" si="144"/>
        <v>0.15149999999994179</v>
      </c>
      <c r="H8088" s="337"/>
      <c r="J8088" s="82">
        <v>6</v>
      </c>
      <c r="K8088" s="320">
        <v>3</v>
      </c>
    </row>
    <row r="8089" spans="1:12" x14ac:dyDescent="0.3">
      <c r="A8089" s="341">
        <v>43245.127777604168</v>
      </c>
      <c r="B8089" s="318">
        <v>36596.951000000001</v>
      </c>
      <c r="C8089" s="355">
        <f t="shared" si="143"/>
        <v>0.30600000000413274</v>
      </c>
      <c r="D8089" s="420">
        <f t="shared" si="144"/>
        <v>0.15300000000206637</v>
      </c>
      <c r="H8089" s="337"/>
      <c r="J8089" s="82">
        <v>7</v>
      </c>
      <c r="K8089" s="321">
        <v>4</v>
      </c>
    </row>
    <row r="8090" spans="1:12" x14ac:dyDescent="0.3">
      <c r="A8090" s="341">
        <v>43245.169444212966</v>
      </c>
      <c r="B8090" s="318">
        <v>36597.267</v>
      </c>
      <c r="C8090" s="355">
        <f t="shared" si="143"/>
        <v>0.31599999999889405</v>
      </c>
      <c r="D8090" s="420">
        <f t="shared" si="144"/>
        <v>0.15799999999944703</v>
      </c>
      <c r="H8090" s="337"/>
      <c r="J8090" s="82">
        <v>8</v>
      </c>
      <c r="K8090" s="391">
        <v>1</v>
      </c>
    </row>
    <row r="8091" spans="1:12" x14ac:dyDescent="0.3">
      <c r="A8091" s="341">
        <v>43245.211110821758</v>
      </c>
      <c r="B8091" s="318">
        <v>36597.578000000001</v>
      </c>
      <c r="C8091" s="355">
        <f t="shared" si="143"/>
        <v>0.3110000000015134</v>
      </c>
      <c r="D8091" s="420">
        <f t="shared" si="144"/>
        <v>0.1555000000007567</v>
      </c>
      <c r="H8091" s="337"/>
      <c r="J8091" s="82">
        <v>9</v>
      </c>
      <c r="K8091" s="319">
        <v>2</v>
      </c>
    </row>
    <row r="8092" spans="1:12" x14ac:dyDescent="0.3">
      <c r="A8092" s="341">
        <v>43245.252777430556</v>
      </c>
      <c r="B8092" s="318">
        <v>36597.887000000002</v>
      </c>
      <c r="C8092" s="355">
        <f t="shared" si="143"/>
        <v>0.30900000000110595</v>
      </c>
      <c r="D8092" s="420">
        <f t="shared" si="144"/>
        <v>0.15450000000055297</v>
      </c>
      <c r="H8092" s="337"/>
      <c r="J8092" s="82">
        <v>10</v>
      </c>
      <c r="K8092" s="320">
        <v>3</v>
      </c>
    </row>
    <row r="8093" spans="1:12" x14ac:dyDescent="0.3">
      <c r="A8093" s="341">
        <v>43245.294444039355</v>
      </c>
      <c r="B8093" s="318">
        <v>36598.209000000003</v>
      </c>
      <c r="C8093" s="355">
        <f t="shared" si="143"/>
        <v>0.32200000000011642</v>
      </c>
      <c r="D8093" s="420">
        <f t="shared" si="144"/>
        <v>0.16100000000005821</v>
      </c>
      <c r="H8093" s="337"/>
      <c r="J8093" s="82">
        <v>11</v>
      </c>
      <c r="K8093" s="321">
        <v>4</v>
      </c>
    </row>
    <row r="8094" spans="1:12" x14ac:dyDescent="0.3">
      <c r="A8094" s="341">
        <v>43245.336110648146</v>
      </c>
      <c r="B8094" s="318">
        <v>36598.521000000001</v>
      </c>
      <c r="C8094" s="355">
        <f t="shared" si="143"/>
        <v>0.31199999999807915</v>
      </c>
      <c r="D8094" s="420">
        <f t="shared" si="144"/>
        <v>0.15599999999903957</v>
      </c>
      <c r="H8094" s="337"/>
      <c r="J8094" s="82">
        <v>12</v>
      </c>
      <c r="K8094" s="391">
        <v>1</v>
      </c>
    </row>
    <row r="8095" spans="1:12" x14ac:dyDescent="0.3">
      <c r="A8095" s="341">
        <v>43245.377777256945</v>
      </c>
      <c r="B8095" s="318">
        <v>36598.822999999997</v>
      </c>
      <c r="C8095" s="355">
        <f t="shared" si="143"/>
        <v>0.30199999999604188</v>
      </c>
      <c r="D8095" s="420">
        <f t="shared" si="144"/>
        <v>0.15099999999802094</v>
      </c>
      <c r="H8095" s="337"/>
      <c r="J8095" s="82">
        <v>13</v>
      </c>
      <c r="K8095" s="319">
        <v>2</v>
      </c>
    </row>
    <row r="8096" spans="1:12" x14ac:dyDescent="0.3">
      <c r="A8096" s="341">
        <v>43245.419443865743</v>
      </c>
      <c r="B8096" s="318">
        <v>36599.139000000003</v>
      </c>
      <c r="C8096" s="355">
        <f t="shared" si="143"/>
        <v>0.31600000000617001</v>
      </c>
      <c r="D8096" s="420">
        <f t="shared" si="144"/>
        <v>0.15800000000308501</v>
      </c>
      <c r="H8096" s="337"/>
      <c r="J8096" s="82">
        <v>14</v>
      </c>
      <c r="K8096" s="320">
        <v>3</v>
      </c>
    </row>
    <row r="8097" spans="1:11" x14ac:dyDescent="0.3">
      <c r="A8097" s="341">
        <v>43245.461110474535</v>
      </c>
      <c r="B8097" s="318">
        <v>36599.445</v>
      </c>
      <c r="C8097" s="355">
        <f t="shared" si="143"/>
        <v>0.30599999999685679</v>
      </c>
      <c r="D8097" s="420">
        <f t="shared" si="144"/>
        <v>0.15299999999842839</v>
      </c>
      <c r="H8097" s="337"/>
      <c r="J8097" s="82">
        <v>15</v>
      </c>
      <c r="K8097" s="321">
        <v>4</v>
      </c>
    </row>
    <row r="8098" spans="1:11" x14ac:dyDescent="0.3">
      <c r="A8098" s="341">
        <v>43245.502777083333</v>
      </c>
      <c r="B8098" s="318">
        <v>36599.741999999998</v>
      </c>
      <c r="C8098" s="355">
        <f t="shared" si="143"/>
        <v>0.29699999999866122</v>
      </c>
      <c r="D8098" s="420">
        <f t="shared" si="144"/>
        <v>0.14849999999933061</v>
      </c>
      <c r="H8098" s="337"/>
      <c r="J8098" s="82">
        <v>16</v>
      </c>
      <c r="K8098" s="391">
        <v>1</v>
      </c>
    </row>
    <row r="8099" spans="1:11" x14ac:dyDescent="0.3">
      <c r="A8099" s="341">
        <v>43245.544443692132</v>
      </c>
      <c r="B8099" s="318">
        <v>36600.050000000003</v>
      </c>
      <c r="C8099" s="355">
        <f t="shared" si="143"/>
        <v>0.3080000000045402</v>
      </c>
      <c r="D8099" s="420">
        <f t="shared" si="144"/>
        <v>0.1540000000022701</v>
      </c>
      <c r="H8099" s="337"/>
      <c r="J8099" s="82">
        <v>17</v>
      </c>
      <c r="K8099" s="319">
        <v>2</v>
      </c>
    </row>
    <row r="8100" spans="1:11" x14ac:dyDescent="0.3">
      <c r="A8100" s="341">
        <v>43245.586110300923</v>
      </c>
      <c r="B8100" s="318">
        <v>36600.356</v>
      </c>
      <c r="C8100" s="355">
        <f t="shared" si="143"/>
        <v>0.30599999999685679</v>
      </c>
      <c r="D8100" s="420">
        <f t="shared" si="144"/>
        <v>0.15299999999842839</v>
      </c>
      <c r="H8100" s="337"/>
      <c r="J8100" s="82">
        <v>18</v>
      </c>
      <c r="K8100" s="320">
        <v>3</v>
      </c>
    </row>
    <row r="8101" spans="1:11" x14ac:dyDescent="0.3">
      <c r="A8101" s="341">
        <v>43245.627776909721</v>
      </c>
      <c r="B8101" s="318">
        <v>36600.65</v>
      </c>
      <c r="C8101" s="355">
        <f t="shared" si="143"/>
        <v>0.29400000000168802</v>
      </c>
      <c r="D8101" s="420">
        <f t="shared" si="144"/>
        <v>0.14700000000084401</v>
      </c>
      <c r="H8101" s="337"/>
      <c r="J8101" s="82">
        <v>19</v>
      </c>
      <c r="K8101" s="321">
        <v>4</v>
      </c>
    </row>
    <row r="8102" spans="1:11" x14ac:dyDescent="0.3">
      <c r="A8102" s="341">
        <v>43245.66944351852</v>
      </c>
      <c r="B8102" s="318">
        <v>36600.951999999997</v>
      </c>
      <c r="C8102" s="355">
        <f t="shared" si="143"/>
        <v>0.30199999999604188</v>
      </c>
      <c r="D8102" s="420">
        <f t="shared" si="144"/>
        <v>0.15099999999802094</v>
      </c>
      <c r="H8102" s="337"/>
      <c r="J8102" s="82">
        <v>20</v>
      </c>
      <c r="K8102" s="391">
        <v>1</v>
      </c>
    </row>
    <row r="8103" spans="1:11" x14ac:dyDescent="0.3">
      <c r="A8103" s="341">
        <v>43245.711110127311</v>
      </c>
      <c r="B8103" s="318">
        <v>36601.264000000003</v>
      </c>
      <c r="C8103" s="355">
        <f t="shared" si="143"/>
        <v>0.3120000000053551</v>
      </c>
      <c r="D8103" s="420">
        <f t="shared" si="144"/>
        <v>0.15600000000267755</v>
      </c>
      <c r="H8103" s="337"/>
      <c r="J8103" s="82">
        <v>21</v>
      </c>
      <c r="K8103" s="319">
        <v>2</v>
      </c>
    </row>
    <row r="8104" spans="1:11" x14ac:dyDescent="0.3">
      <c r="A8104" s="341">
        <v>43245.75277673611</v>
      </c>
      <c r="B8104" s="318">
        <v>36601.567000000003</v>
      </c>
      <c r="C8104" s="355">
        <f t="shared" si="143"/>
        <v>0.30299999999988358</v>
      </c>
      <c r="D8104" s="420">
        <f t="shared" si="144"/>
        <v>0.15149999999994179</v>
      </c>
      <c r="H8104" s="337"/>
      <c r="J8104" s="82">
        <v>22</v>
      </c>
      <c r="K8104" s="320">
        <v>3</v>
      </c>
    </row>
    <row r="8105" spans="1:11" x14ac:dyDescent="0.3">
      <c r="A8105" s="341">
        <v>43245.794443344908</v>
      </c>
      <c r="B8105" s="318">
        <v>36601.858999999997</v>
      </c>
      <c r="C8105" s="355">
        <f t="shared" si="143"/>
        <v>0.29199999999400461</v>
      </c>
      <c r="D8105" s="420">
        <f t="shared" si="144"/>
        <v>0.14599999999700231</v>
      </c>
      <c r="H8105" s="337"/>
      <c r="J8105" s="82">
        <v>23</v>
      </c>
      <c r="K8105" s="321">
        <v>4</v>
      </c>
    </row>
    <row r="8106" spans="1:11" x14ac:dyDescent="0.3">
      <c r="A8106" s="341">
        <v>43245.836109953707</v>
      </c>
      <c r="B8106" s="318">
        <v>36602.161999999997</v>
      </c>
      <c r="C8106" s="355">
        <f t="shared" si="143"/>
        <v>0.30299999999988358</v>
      </c>
      <c r="D8106" s="420">
        <f t="shared" si="144"/>
        <v>0.15149999999994179</v>
      </c>
      <c r="H8106" s="337"/>
      <c r="J8106" s="82">
        <v>24</v>
      </c>
      <c r="K8106" s="391">
        <v>1</v>
      </c>
    </row>
    <row r="8107" spans="1:11" x14ac:dyDescent="0.3">
      <c r="A8107" s="341">
        <v>43245.877776562498</v>
      </c>
      <c r="B8107" s="318">
        <v>36602.462</v>
      </c>
      <c r="C8107" s="355">
        <f t="shared" si="143"/>
        <v>0.30000000000291038</v>
      </c>
      <c r="D8107" s="420">
        <f t="shared" si="144"/>
        <v>0.15000000000145519</v>
      </c>
      <c r="H8107" s="337"/>
      <c r="J8107" s="82">
        <v>25</v>
      </c>
      <c r="K8107" s="319">
        <v>2</v>
      </c>
    </row>
    <row r="8108" spans="1:11" x14ac:dyDescent="0.3">
      <c r="A8108" s="341">
        <v>43245.919443171297</v>
      </c>
      <c r="B8108" s="318">
        <v>36602.758999999998</v>
      </c>
      <c r="C8108" s="355">
        <f t="shared" si="143"/>
        <v>0.29699999999866122</v>
      </c>
      <c r="D8108" s="420">
        <f t="shared" si="144"/>
        <v>0.14849999999933061</v>
      </c>
      <c r="H8108" s="337"/>
      <c r="J8108" s="82">
        <v>26</v>
      </c>
      <c r="K8108" s="320">
        <v>3</v>
      </c>
    </row>
    <row r="8109" spans="1:11" x14ac:dyDescent="0.3">
      <c r="A8109" s="341">
        <v>43245.961109780095</v>
      </c>
      <c r="B8109" s="318">
        <v>36603.061999999998</v>
      </c>
      <c r="C8109" s="355">
        <f t="shared" si="143"/>
        <v>0.30299999999988358</v>
      </c>
      <c r="D8109" s="420">
        <f t="shared" si="144"/>
        <v>0.15149999999994179</v>
      </c>
      <c r="E8109" s="336">
        <f>SUM(C8086:C8109)*7.4805194805</f>
        <v>54.854649350496921</v>
      </c>
      <c r="F8109" s="324">
        <f>AVERAGE(D8086:D8109)</f>
        <v>0.15277083333330665</v>
      </c>
      <c r="G8109" s="324">
        <f>_xlfn.STDEV.S(D8086:D8109)</f>
        <v>3.6235316870976875E-3</v>
      </c>
      <c r="H8109" s="337"/>
      <c r="J8109" s="82">
        <v>27</v>
      </c>
      <c r="K8109" s="321">
        <v>4</v>
      </c>
    </row>
    <row r="8110" spans="1:11" x14ac:dyDescent="0.3">
      <c r="A8110" s="341">
        <v>43246.002776504632</v>
      </c>
      <c r="B8110" s="318">
        <v>36603.364999999998</v>
      </c>
      <c r="C8110" s="355">
        <f t="shared" si="143"/>
        <v>0.30299999999988358</v>
      </c>
      <c r="D8110" s="420">
        <f t="shared" si="144"/>
        <v>0.15149999999994179</v>
      </c>
      <c r="H8110" s="337"/>
      <c r="J8110" s="82">
        <v>28</v>
      </c>
      <c r="K8110" s="391">
        <v>1</v>
      </c>
    </row>
    <row r="8111" spans="1:11" x14ac:dyDescent="0.3">
      <c r="A8111" s="341">
        <v>43246.044443171297</v>
      </c>
      <c r="B8111" s="318">
        <v>36603.661</v>
      </c>
      <c r="C8111" s="355">
        <f t="shared" si="143"/>
        <v>0.29600000000209548</v>
      </c>
      <c r="D8111" s="420">
        <f t="shared" si="144"/>
        <v>0.14800000000104774</v>
      </c>
      <c r="H8111" s="337"/>
      <c r="J8111" s="82">
        <v>29</v>
      </c>
      <c r="K8111" s="319">
        <v>2</v>
      </c>
    </row>
    <row r="8112" spans="1:11" x14ac:dyDescent="0.3">
      <c r="A8112" s="341">
        <v>43246.086109837961</v>
      </c>
      <c r="B8112" s="318">
        <v>36603.968999999997</v>
      </c>
      <c r="C8112" s="355">
        <f t="shared" si="143"/>
        <v>0.30799999999726424</v>
      </c>
      <c r="D8112" s="420">
        <f t="shared" si="144"/>
        <v>0.15399999999863212</v>
      </c>
      <c r="H8112" s="337"/>
      <c r="J8112" s="82">
        <v>30</v>
      </c>
      <c r="K8112" s="320">
        <v>3</v>
      </c>
    </row>
    <row r="8113" spans="1:11" x14ac:dyDescent="0.3">
      <c r="A8113" s="341">
        <v>43246.127776504632</v>
      </c>
      <c r="B8113" s="318">
        <v>36604.281999999999</v>
      </c>
      <c r="C8113" s="355">
        <f t="shared" si="143"/>
        <v>0.31300000000192085</v>
      </c>
      <c r="D8113" s="420">
        <f t="shared" si="144"/>
        <v>0.15650000000096043</v>
      </c>
      <c r="H8113" s="337"/>
      <c r="J8113" s="82">
        <v>31</v>
      </c>
      <c r="K8113" s="321">
        <v>4</v>
      </c>
    </row>
    <row r="8114" spans="1:11" x14ac:dyDescent="0.3">
      <c r="A8114" s="341">
        <v>43246.169443171297</v>
      </c>
      <c r="B8114" s="318">
        <v>36604.589999999997</v>
      </c>
      <c r="C8114" s="355">
        <f t="shared" si="143"/>
        <v>0.30799999999726424</v>
      </c>
      <c r="D8114" s="420">
        <f t="shared" si="144"/>
        <v>0.15399999999863212</v>
      </c>
      <c r="H8114" s="337"/>
      <c r="J8114" s="82">
        <v>32</v>
      </c>
      <c r="K8114" s="391">
        <v>1</v>
      </c>
    </row>
    <row r="8115" spans="1:11" x14ac:dyDescent="0.3">
      <c r="A8115" s="341">
        <v>43246.211109837961</v>
      </c>
      <c r="B8115" s="318">
        <v>36604.898000000001</v>
      </c>
      <c r="C8115" s="355">
        <f t="shared" si="143"/>
        <v>0.3080000000045402</v>
      </c>
      <c r="D8115" s="420">
        <f t="shared" si="144"/>
        <v>0.1540000000022701</v>
      </c>
      <c r="H8115" s="337"/>
      <c r="J8115" s="82">
        <v>33</v>
      </c>
      <c r="K8115" s="319">
        <v>2</v>
      </c>
    </row>
    <row r="8116" spans="1:11" x14ac:dyDescent="0.3">
      <c r="A8116" s="341">
        <v>43246.252776504632</v>
      </c>
      <c r="B8116" s="318">
        <v>36605.218999999997</v>
      </c>
      <c r="C8116" s="355">
        <f t="shared" si="143"/>
        <v>0.32099999999627471</v>
      </c>
      <c r="D8116" s="420">
        <f t="shared" si="144"/>
        <v>0.16049999999813735</v>
      </c>
      <c r="H8116" s="337"/>
      <c r="J8116" s="82">
        <v>34</v>
      </c>
      <c r="K8116" s="320">
        <v>3</v>
      </c>
    </row>
    <row r="8117" spans="1:11" x14ac:dyDescent="0.3">
      <c r="A8117" s="341">
        <v>43246.294443171297</v>
      </c>
      <c r="B8117" s="318">
        <v>36605.531000000003</v>
      </c>
      <c r="C8117" s="355">
        <f t="shared" si="143"/>
        <v>0.3120000000053551</v>
      </c>
      <c r="D8117" s="420">
        <f t="shared" si="144"/>
        <v>0.15600000000267755</v>
      </c>
      <c r="H8117" s="337"/>
      <c r="J8117" s="82">
        <v>35</v>
      </c>
      <c r="K8117" s="321">
        <v>4</v>
      </c>
    </row>
    <row r="8118" spans="1:11" x14ac:dyDescent="0.3">
      <c r="A8118" s="341">
        <v>43246.336109837961</v>
      </c>
      <c r="B8118" s="318">
        <v>36605.839</v>
      </c>
      <c r="C8118" s="355">
        <f t="shared" si="143"/>
        <v>0.30799999999726424</v>
      </c>
      <c r="D8118" s="420">
        <f t="shared" si="144"/>
        <v>0.15399999999863212</v>
      </c>
      <c r="H8118" s="337"/>
      <c r="J8118" s="82">
        <v>36</v>
      </c>
      <c r="K8118" s="391">
        <v>1</v>
      </c>
    </row>
    <row r="8119" spans="1:11" x14ac:dyDescent="0.3">
      <c r="A8119" s="341">
        <v>43246.377776504632</v>
      </c>
      <c r="B8119" s="318">
        <v>36606.159</v>
      </c>
      <c r="C8119" s="355">
        <f t="shared" si="143"/>
        <v>0.31999999999970896</v>
      </c>
      <c r="D8119" s="420">
        <f t="shared" si="144"/>
        <v>0.15999999999985448</v>
      </c>
      <c r="H8119" s="337"/>
      <c r="J8119" s="82">
        <v>37</v>
      </c>
      <c r="K8119" s="319">
        <v>2</v>
      </c>
    </row>
    <row r="8120" spans="1:11" x14ac:dyDescent="0.3">
      <c r="A8120" s="341">
        <v>43246.419443171297</v>
      </c>
      <c r="B8120" s="318">
        <v>36606.468999999997</v>
      </c>
      <c r="C8120" s="355">
        <f t="shared" si="143"/>
        <v>0.30999999999767169</v>
      </c>
      <c r="D8120" s="420">
        <f t="shared" si="144"/>
        <v>0.15499999999883585</v>
      </c>
      <c r="H8120" s="337"/>
      <c r="J8120" s="82">
        <v>38</v>
      </c>
      <c r="K8120" s="320">
        <v>3</v>
      </c>
    </row>
    <row r="8121" spans="1:11" x14ac:dyDescent="0.3">
      <c r="A8121" s="341">
        <v>43246.461109837961</v>
      </c>
      <c r="B8121" s="318">
        <v>36606.769</v>
      </c>
      <c r="C8121" s="355">
        <f t="shared" si="143"/>
        <v>0.30000000000291038</v>
      </c>
      <c r="D8121" s="420">
        <f t="shared" si="144"/>
        <v>0.15000000000145519</v>
      </c>
      <c r="H8121" s="337"/>
      <c r="J8121" s="82">
        <v>39</v>
      </c>
      <c r="K8121" s="321">
        <v>4</v>
      </c>
    </row>
    <row r="8122" spans="1:11" x14ac:dyDescent="0.3">
      <c r="A8122" s="341">
        <v>43246.502776504632</v>
      </c>
      <c r="B8122" s="318">
        <v>36607.086000000003</v>
      </c>
      <c r="C8122" s="355">
        <f t="shared" si="143"/>
        <v>0.31700000000273576</v>
      </c>
      <c r="D8122" s="420">
        <f t="shared" si="144"/>
        <v>0.15850000000136788</v>
      </c>
      <c r="H8122" s="337"/>
      <c r="J8122" s="82">
        <v>40</v>
      </c>
      <c r="K8122" s="391">
        <v>1</v>
      </c>
    </row>
    <row r="8123" spans="1:11" x14ac:dyDescent="0.3">
      <c r="A8123" s="341">
        <v>43246.544443171297</v>
      </c>
      <c r="B8123" s="318">
        <v>36607.4</v>
      </c>
      <c r="C8123" s="355">
        <f t="shared" si="143"/>
        <v>0.3139999999984866</v>
      </c>
      <c r="D8123" s="420">
        <f t="shared" si="144"/>
        <v>0.1569999999992433</v>
      </c>
      <c r="H8123" s="337"/>
      <c r="J8123" s="82">
        <v>41</v>
      </c>
      <c r="K8123" s="319">
        <v>2</v>
      </c>
    </row>
    <row r="8124" spans="1:11" x14ac:dyDescent="0.3">
      <c r="A8124" s="341">
        <v>43246.586109837961</v>
      </c>
      <c r="B8124" s="318">
        <v>36607.69</v>
      </c>
      <c r="C8124" s="355">
        <f t="shared" si="143"/>
        <v>0.29000000000087311</v>
      </c>
      <c r="D8124" s="420">
        <f t="shared" si="144"/>
        <v>0.14500000000043656</v>
      </c>
      <c r="H8124" s="337"/>
      <c r="J8124" s="82">
        <v>42</v>
      </c>
      <c r="K8124" s="320">
        <v>3</v>
      </c>
    </row>
    <row r="8125" spans="1:11" x14ac:dyDescent="0.3">
      <c r="A8125" s="341">
        <v>43246.627776504632</v>
      </c>
      <c r="B8125" s="318">
        <v>36607.999000000003</v>
      </c>
      <c r="C8125" s="355">
        <f t="shared" si="143"/>
        <v>0.30900000000110595</v>
      </c>
      <c r="D8125" s="420">
        <f t="shared" si="144"/>
        <v>0.15450000000055297</v>
      </c>
      <c r="H8125" s="337"/>
      <c r="J8125" s="82">
        <v>43</v>
      </c>
      <c r="K8125" s="321">
        <v>4</v>
      </c>
    </row>
    <row r="8126" spans="1:11" x14ac:dyDescent="0.3">
      <c r="A8126" s="341">
        <v>43246.669443171297</v>
      </c>
      <c r="B8126" s="318">
        <v>36608.31</v>
      </c>
      <c r="C8126" s="355">
        <f t="shared" si="143"/>
        <v>0.31099999999423744</v>
      </c>
      <c r="D8126" s="420">
        <f t="shared" si="144"/>
        <v>0.15549999999711872</v>
      </c>
      <c r="H8126" s="337"/>
      <c r="J8126" s="82">
        <v>44</v>
      </c>
      <c r="K8126" s="391">
        <v>1</v>
      </c>
    </row>
    <row r="8127" spans="1:11" x14ac:dyDescent="0.3">
      <c r="A8127" s="341">
        <v>43246.711109837961</v>
      </c>
      <c r="B8127" s="318">
        <v>36608.618000000002</v>
      </c>
      <c r="C8127" s="355">
        <f t="shared" si="143"/>
        <v>0.3080000000045402</v>
      </c>
      <c r="D8127" s="420">
        <f t="shared" si="144"/>
        <v>0.1540000000022701</v>
      </c>
      <c r="H8127" s="337"/>
      <c r="J8127" s="82">
        <v>45</v>
      </c>
      <c r="K8127" s="319">
        <v>2</v>
      </c>
    </row>
    <row r="8128" spans="1:11" x14ac:dyDescent="0.3">
      <c r="A8128" s="341">
        <v>43246.752776504632</v>
      </c>
      <c r="B8128" s="318">
        <v>36608.921999999999</v>
      </c>
      <c r="C8128" s="355">
        <f t="shared" si="143"/>
        <v>0.30399999999644933</v>
      </c>
      <c r="D8128" s="420">
        <f t="shared" si="144"/>
        <v>0.15199999999822467</v>
      </c>
      <c r="H8128" s="337"/>
      <c r="J8128" s="82">
        <v>46</v>
      </c>
      <c r="K8128" s="320">
        <v>3</v>
      </c>
    </row>
    <row r="8129" spans="1:11" x14ac:dyDescent="0.3">
      <c r="A8129" s="341">
        <v>43246.794443171297</v>
      </c>
      <c r="B8129" s="318">
        <v>36609.233</v>
      </c>
      <c r="C8129" s="355">
        <f t="shared" si="143"/>
        <v>0.3110000000015134</v>
      </c>
      <c r="D8129" s="420">
        <f t="shared" si="144"/>
        <v>0.1555000000007567</v>
      </c>
      <c r="H8129" s="337"/>
      <c r="J8129" s="82">
        <v>47</v>
      </c>
      <c r="K8129" s="321">
        <v>4</v>
      </c>
    </row>
    <row r="8130" spans="1:11" x14ac:dyDescent="0.3">
      <c r="A8130" s="341">
        <v>43246.836109837961</v>
      </c>
      <c r="B8130" s="318">
        <v>36609.531999999999</v>
      </c>
      <c r="C8130" s="355">
        <f t="shared" si="143"/>
        <v>0.29899999999906868</v>
      </c>
      <c r="D8130" s="420">
        <f t="shared" si="144"/>
        <v>0.14949999999953434</v>
      </c>
      <c r="H8130" s="337"/>
      <c r="J8130" s="82">
        <v>48</v>
      </c>
      <c r="K8130" s="391">
        <v>1</v>
      </c>
    </row>
    <row r="8131" spans="1:11" x14ac:dyDescent="0.3">
      <c r="A8131" s="341">
        <v>43246.877776504632</v>
      </c>
      <c r="B8131" s="318">
        <v>36609.824999999997</v>
      </c>
      <c r="C8131" s="355">
        <f t="shared" si="143"/>
        <v>0.29299999999784632</v>
      </c>
      <c r="D8131" s="420">
        <f t="shared" si="144"/>
        <v>0.14649999999892316</v>
      </c>
      <c r="H8131" s="337"/>
      <c r="J8131" s="82">
        <v>49</v>
      </c>
      <c r="K8131" s="319">
        <v>2</v>
      </c>
    </row>
    <row r="8132" spans="1:11" x14ac:dyDescent="0.3">
      <c r="A8132" s="341">
        <v>43246.919443171297</v>
      </c>
      <c r="B8132" s="318">
        <v>36610.131000000001</v>
      </c>
      <c r="C8132" s="355">
        <f t="shared" si="143"/>
        <v>0.30600000000413274</v>
      </c>
      <c r="D8132" s="420">
        <f t="shared" si="144"/>
        <v>0.15300000000206637</v>
      </c>
      <c r="H8132" s="337"/>
      <c r="J8132" s="82">
        <v>50</v>
      </c>
      <c r="K8132" s="320">
        <v>3</v>
      </c>
    </row>
    <row r="8133" spans="1:11" x14ac:dyDescent="0.3">
      <c r="A8133" s="401">
        <v>43246.961109837961</v>
      </c>
      <c r="B8133" s="339">
        <v>36610.438000000002</v>
      </c>
      <c r="C8133" s="359">
        <f t="shared" si="143"/>
        <v>0.30700000000069849</v>
      </c>
      <c r="D8133" s="420">
        <f t="shared" si="144"/>
        <v>0.15350000000034925</v>
      </c>
      <c r="E8133" s="336">
        <f>SUM(C8110:C8133)*7.4805194805</f>
        <v>55.176311688196741</v>
      </c>
      <c r="F8133" s="324">
        <f>AVERAGE(D8110:D8133)</f>
        <v>0.15366666666674669</v>
      </c>
      <c r="G8133" s="324">
        <f>_xlfn.STDEV.S(D8110:D8133)</f>
        <v>3.8551678095487948E-3</v>
      </c>
      <c r="H8133" s="343"/>
      <c r="I8133" s="359"/>
      <c r="J8133" s="82">
        <v>51</v>
      </c>
      <c r="K8133" s="321">
        <v>4</v>
      </c>
    </row>
    <row r="8134" spans="1:11" x14ac:dyDescent="0.3">
      <c r="A8134" s="341">
        <v>43247.002776504632</v>
      </c>
      <c r="B8134" s="318">
        <v>36610.731</v>
      </c>
      <c r="C8134" s="355">
        <f t="shared" si="143"/>
        <v>0.29299999999784632</v>
      </c>
      <c r="D8134" s="420">
        <f t="shared" si="144"/>
        <v>0.14649999999892316</v>
      </c>
      <c r="H8134" s="337"/>
      <c r="J8134" s="82">
        <v>52</v>
      </c>
      <c r="K8134" s="391">
        <v>1</v>
      </c>
    </row>
    <row r="8135" spans="1:11" x14ac:dyDescent="0.3">
      <c r="A8135" s="341">
        <v>43247.044443171297</v>
      </c>
      <c r="B8135" s="318">
        <v>36611.042000000001</v>
      </c>
      <c r="C8135" s="355">
        <f t="shared" si="143"/>
        <v>0.3110000000015134</v>
      </c>
      <c r="D8135" s="420">
        <f t="shared" si="144"/>
        <v>0.1555000000007567</v>
      </c>
      <c r="H8135" s="337"/>
      <c r="J8135" s="82">
        <v>53</v>
      </c>
      <c r="K8135" s="319">
        <v>2</v>
      </c>
    </row>
    <row r="8136" spans="1:11" x14ac:dyDescent="0.3">
      <c r="A8136" s="341">
        <v>43247.086109837961</v>
      </c>
      <c r="B8136" s="318">
        <v>36611.351999999999</v>
      </c>
      <c r="C8136" s="355">
        <f t="shared" si="143"/>
        <v>0.30999999999767169</v>
      </c>
      <c r="D8136" s="420">
        <f t="shared" si="144"/>
        <v>0.15499999999883585</v>
      </c>
      <c r="H8136" s="337"/>
      <c r="J8136" s="82">
        <v>54</v>
      </c>
      <c r="K8136" s="320">
        <v>3</v>
      </c>
    </row>
    <row r="8137" spans="1:11" x14ac:dyDescent="0.3">
      <c r="A8137" s="341">
        <v>43247.127776504632</v>
      </c>
      <c r="B8137" s="318">
        <v>36611.658000000003</v>
      </c>
      <c r="C8137" s="355">
        <f t="shared" si="143"/>
        <v>0.30600000000413274</v>
      </c>
      <c r="D8137" s="420">
        <f t="shared" si="144"/>
        <v>0.15300000000206637</v>
      </c>
      <c r="H8137" s="337"/>
      <c r="J8137" s="82">
        <v>55</v>
      </c>
      <c r="K8137" s="321">
        <v>4</v>
      </c>
    </row>
    <row r="8138" spans="1:11" x14ac:dyDescent="0.3">
      <c r="A8138" s="341">
        <v>43247.169443171297</v>
      </c>
      <c r="B8138" s="318">
        <v>36611.970999999998</v>
      </c>
      <c r="C8138" s="355">
        <f t="shared" si="143"/>
        <v>0.3129999999946449</v>
      </c>
      <c r="D8138" s="420">
        <f t="shared" si="144"/>
        <v>0.15649999999732245</v>
      </c>
      <c r="H8138" s="337"/>
      <c r="J8138" s="82">
        <v>56</v>
      </c>
      <c r="K8138" s="391">
        <v>1</v>
      </c>
    </row>
    <row r="8139" spans="1:11" x14ac:dyDescent="0.3">
      <c r="A8139" s="341">
        <v>43247.211109837961</v>
      </c>
      <c r="B8139" s="318">
        <v>36612.290999999997</v>
      </c>
      <c r="C8139" s="355">
        <f t="shared" si="143"/>
        <v>0.31999999999970896</v>
      </c>
      <c r="D8139" s="420">
        <f t="shared" si="144"/>
        <v>0.15999999999985448</v>
      </c>
      <c r="H8139" s="337"/>
      <c r="J8139" s="82">
        <v>57</v>
      </c>
      <c r="K8139" s="319">
        <v>2</v>
      </c>
    </row>
    <row r="8140" spans="1:11" x14ac:dyDescent="0.3">
      <c r="A8140" s="341">
        <v>43247.252776504632</v>
      </c>
      <c r="B8140" s="318">
        <v>36612.601000000002</v>
      </c>
      <c r="C8140" s="355">
        <f t="shared" si="143"/>
        <v>0.31000000000494765</v>
      </c>
      <c r="D8140" s="420">
        <f t="shared" si="144"/>
        <v>0.15500000000247383</v>
      </c>
      <c r="H8140" s="337"/>
      <c r="J8140" s="82">
        <v>58</v>
      </c>
      <c r="K8140" s="320">
        <v>3</v>
      </c>
    </row>
    <row r="8141" spans="1:11" x14ac:dyDescent="0.3">
      <c r="A8141" s="341">
        <v>43247.294443171297</v>
      </c>
      <c r="B8141" s="318">
        <v>36612.909</v>
      </c>
      <c r="C8141" s="355">
        <f t="shared" si="143"/>
        <v>0.30799999999726424</v>
      </c>
      <c r="D8141" s="420">
        <f t="shared" si="144"/>
        <v>0.15399999999863212</v>
      </c>
      <c r="H8141" s="337"/>
      <c r="J8141" s="82">
        <v>59</v>
      </c>
      <c r="K8141" s="321">
        <v>4</v>
      </c>
    </row>
    <row r="8142" spans="1:11" x14ac:dyDescent="0.3">
      <c r="A8142" s="341">
        <v>43247.336109837961</v>
      </c>
      <c r="B8142" s="318">
        <v>36613.228999999999</v>
      </c>
      <c r="C8142" s="355">
        <f t="shared" si="143"/>
        <v>0.31999999999970896</v>
      </c>
      <c r="D8142" s="420">
        <f t="shared" si="144"/>
        <v>0.15999999999985448</v>
      </c>
      <c r="H8142" s="337"/>
      <c r="J8142" s="82">
        <v>60</v>
      </c>
      <c r="K8142" s="391">
        <v>1</v>
      </c>
    </row>
    <row r="8143" spans="1:11" x14ac:dyDescent="0.3">
      <c r="A8143" s="341">
        <v>43247.377776504632</v>
      </c>
      <c r="B8143" s="318">
        <v>36613.542000000001</v>
      </c>
      <c r="C8143" s="355">
        <f t="shared" si="143"/>
        <v>0.31300000000192085</v>
      </c>
      <c r="D8143" s="420">
        <f t="shared" si="144"/>
        <v>0.15650000000096043</v>
      </c>
      <c r="H8143" s="337"/>
      <c r="J8143" s="82">
        <v>61</v>
      </c>
      <c r="K8143" s="319">
        <v>2</v>
      </c>
    </row>
    <row r="8144" spans="1:11" x14ac:dyDescent="0.3">
      <c r="A8144" s="341">
        <v>43247.419443171297</v>
      </c>
      <c r="B8144" s="318">
        <v>36613.847999999998</v>
      </c>
      <c r="C8144" s="355">
        <f t="shared" si="143"/>
        <v>0.30599999999685679</v>
      </c>
      <c r="D8144" s="420">
        <f t="shared" si="144"/>
        <v>0.15299999999842839</v>
      </c>
      <c r="H8144" s="337"/>
      <c r="J8144" s="82">
        <v>62</v>
      </c>
      <c r="K8144" s="320">
        <v>3</v>
      </c>
    </row>
    <row r="8145" spans="1:11" x14ac:dyDescent="0.3">
      <c r="A8145" s="341">
        <v>43247.461109837961</v>
      </c>
      <c r="B8145" s="318">
        <v>36614.161999999997</v>
      </c>
      <c r="C8145" s="355">
        <f t="shared" si="143"/>
        <v>0.3139999999984866</v>
      </c>
      <c r="D8145" s="420">
        <f t="shared" si="144"/>
        <v>0.1569999999992433</v>
      </c>
      <c r="H8145" s="337"/>
      <c r="J8145" s="82">
        <v>63</v>
      </c>
      <c r="K8145" s="321">
        <v>4</v>
      </c>
    </row>
    <row r="8146" spans="1:11" x14ac:dyDescent="0.3">
      <c r="A8146" s="341">
        <v>43247.502776504632</v>
      </c>
      <c r="B8146" s="318">
        <v>36614.47</v>
      </c>
      <c r="C8146" s="355">
        <f t="shared" si="143"/>
        <v>0.3080000000045402</v>
      </c>
      <c r="D8146" s="420">
        <f t="shared" si="144"/>
        <v>0.1540000000022701</v>
      </c>
      <c r="H8146" s="337"/>
      <c r="J8146" s="82">
        <v>64</v>
      </c>
      <c r="K8146" s="391">
        <v>1</v>
      </c>
    </row>
    <row r="8147" spans="1:11" x14ac:dyDescent="0.3">
      <c r="A8147" s="341">
        <v>43247.544443171297</v>
      </c>
      <c r="B8147" s="318">
        <v>36614.773000000001</v>
      </c>
      <c r="C8147" s="355">
        <f t="shared" si="143"/>
        <v>0.30299999999988358</v>
      </c>
      <c r="D8147" s="420">
        <f t="shared" si="144"/>
        <v>0.15149999999994179</v>
      </c>
      <c r="H8147" s="337"/>
      <c r="J8147" s="82">
        <v>65</v>
      </c>
      <c r="K8147" s="319">
        <v>2</v>
      </c>
    </row>
    <row r="8148" spans="1:11" x14ac:dyDescent="0.3">
      <c r="A8148" s="341">
        <v>43247.586109837961</v>
      </c>
      <c r="B8148" s="318">
        <v>36615.091</v>
      </c>
      <c r="C8148" s="355">
        <f t="shared" si="143"/>
        <v>0.31799999999930151</v>
      </c>
      <c r="D8148" s="420">
        <f t="shared" si="144"/>
        <v>0.15899999999965075</v>
      </c>
      <c r="H8148" s="337"/>
      <c r="J8148" s="82">
        <v>66</v>
      </c>
      <c r="K8148" s="320">
        <v>3</v>
      </c>
    </row>
    <row r="8149" spans="1:11" x14ac:dyDescent="0.3">
      <c r="A8149" s="341">
        <v>43247.627776504632</v>
      </c>
      <c r="B8149" s="318">
        <v>36615.400999999998</v>
      </c>
      <c r="C8149" s="355">
        <f t="shared" si="143"/>
        <v>0.30999999999767169</v>
      </c>
      <c r="D8149" s="420">
        <f t="shared" si="144"/>
        <v>0.15499999999883585</v>
      </c>
      <c r="H8149" s="337"/>
      <c r="J8149" s="82">
        <v>67</v>
      </c>
      <c r="K8149" s="321">
        <v>4</v>
      </c>
    </row>
    <row r="8150" spans="1:11" x14ac:dyDescent="0.3">
      <c r="A8150" s="341">
        <v>43247.669443171297</v>
      </c>
      <c r="B8150" s="318">
        <v>36615.701000000001</v>
      </c>
      <c r="C8150" s="355">
        <f t="shared" si="143"/>
        <v>0.30000000000291038</v>
      </c>
      <c r="D8150" s="420">
        <f t="shared" si="144"/>
        <v>0.15000000000145519</v>
      </c>
      <c r="H8150" s="337"/>
      <c r="J8150" s="82">
        <v>68</v>
      </c>
      <c r="K8150" s="391">
        <v>1</v>
      </c>
    </row>
    <row r="8151" spans="1:11" x14ac:dyDescent="0.3">
      <c r="A8151" s="341">
        <v>43247.711109837961</v>
      </c>
      <c r="B8151" s="318">
        <v>36616.010999999999</v>
      </c>
      <c r="C8151" s="355">
        <f t="shared" si="143"/>
        <v>0.30999999999767169</v>
      </c>
      <c r="D8151" s="420">
        <f t="shared" si="144"/>
        <v>0.15499999999883585</v>
      </c>
      <c r="H8151" s="337"/>
      <c r="J8151" s="82">
        <v>69</v>
      </c>
      <c r="K8151" s="319">
        <v>2</v>
      </c>
    </row>
    <row r="8152" spans="1:11" x14ac:dyDescent="0.3">
      <c r="A8152" s="341">
        <v>43247.752776504632</v>
      </c>
      <c r="B8152" s="318">
        <v>36616.322</v>
      </c>
      <c r="C8152" s="355">
        <f t="shared" si="143"/>
        <v>0.3110000000015134</v>
      </c>
      <c r="D8152" s="420">
        <f t="shared" si="144"/>
        <v>0.1555000000007567</v>
      </c>
      <c r="H8152" s="337"/>
      <c r="J8152" s="82">
        <v>70</v>
      </c>
      <c r="K8152" s="320">
        <v>3</v>
      </c>
    </row>
    <row r="8153" spans="1:11" x14ac:dyDescent="0.3">
      <c r="A8153" s="341">
        <v>43247.794443171297</v>
      </c>
      <c r="B8153" s="318">
        <v>36616.622000000003</v>
      </c>
      <c r="C8153" s="355">
        <f t="shared" si="143"/>
        <v>0.30000000000291038</v>
      </c>
      <c r="D8153" s="420">
        <f t="shared" si="144"/>
        <v>0.15000000000145519</v>
      </c>
      <c r="H8153" s="337"/>
      <c r="J8153" s="82">
        <v>71</v>
      </c>
      <c r="K8153" s="321">
        <v>4</v>
      </c>
    </row>
    <row r="8154" spans="1:11" x14ac:dyDescent="0.3">
      <c r="A8154" s="341">
        <v>43247.836109837961</v>
      </c>
      <c r="B8154" s="318">
        <v>36616.921999999999</v>
      </c>
      <c r="C8154" s="355">
        <f t="shared" si="143"/>
        <v>0.29999999999563443</v>
      </c>
      <c r="D8154" s="420">
        <f t="shared" si="144"/>
        <v>0.14999999999781721</v>
      </c>
      <c r="H8154" s="337"/>
      <c r="J8154" s="82">
        <v>72</v>
      </c>
      <c r="K8154" s="391">
        <v>1</v>
      </c>
    </row>
    <row r="8155" spans="1:11" x14ac:dyDescent="0.3">
      <c r="A8155" s="341">
        <v>43247.877776504632</v>
      </c>
      <c r="B8155" s="318">
        <v>36617.230000000003</v>
      </c>
      <c r="C8155" s="355">
        <f t="shared" si="143"/>
        <v>0.3080000000045402</v>
      </c>
      <c r="D8155" s="420">
        <f t="shared" si="144"/>
        <v>0.1540000000022701</v>
      </c>
      <c r="H8155" s="337"/>
      <c r="J8155" s="82">
        <v>73</v>
      </c>
      <c r="K8155" s="319">
        <v>2</v>
      </c>
    </row>
    <row r="8156" spans="1:11" x14ac:dyDescent="0.3">
      <c r="A8156" s="341">
        <v>43247.919443171297</v>
      </c>
      <c r="B8156" s="318">
        <v>36617.53</v>
      </c>
      <c r="C8156" s="355">
        <f t="shared" si="143"/>
        <v>0.29999999999563443</v>
      </c>
      <c r="D8156" s="420">
        <f t="shared" si="144"/>
        <v>0.14999999999781721</v>
      </c>
      <c r="H8156" s="337"/>
      <c r="J8156" s="82">
        <v>74</v>
      </c>
      <c r="K8156" s="320">
        <v>3</v>
      </c>
    </row>
    <row r="8157" spans="1:11" x14ac:dyDescent="0.3">
      <c r="A8157" s="369">
        <v>43247.961109837961</v>
      </c>
      <c r="B8157" s="323">
        <v>36617.828000000001</v>
      </c>
      <c r="C8157" s="356">
        <f t="shared" si="143"/>
        <v>0.29800000000250293</v>
      </c>
      <c r="D8157" s="418">
        <f t="shared" si="144"/>
        <v>0.14900000000125146</v>
      </c>
      <c r="E8157" s="336">
        <f>SUM(C8134:C8157)*7.4805194805</f>
        <v>55.281038960890648</v>
      </c>
      <c r="F8157" s="324">
        <f>AVERAGE(D8134:D8157)</f>
        <v>0.15395833333332121</v>
      </c>
      <c r="G8157" s="324">
        <f>_xlfn.STDEV.S(D8134:D8157)</f>
        <v>3.4919680095295102E-3</v>
      </c>
      <c r="H8157" s="343"/>
      <c r="I8157" s="344">
        <f>AVERAGE(D7989:D8157)</f>
        <v>0.15222321428572763</v>
      </c>
      <c r="J8157" s="82">
        <v>75</v>
      </c>
      <c r="K8157" s="321">
        <v>4</v>
      </c>
    </row>
    <row r="8158" spans="1:11" x14ac:dyDescent="0.3">
      <c r="A8158" s="341">
        <v>43248.002776504632</v>
      </c>
      <c r="B8158" s="318">
        <v>36618.14</v>
      </c>
      <c r="C8158" s="355">
        <f t="shared" si="143"/>
        <v>0.31199999999807915</v>
      </c>
      <c r="D8158" s="420">
        <f t="shared" si="144"/>
        <v>0.15599999999903957</v>
      </c>
      <c r="H8158" s="337"/>
      <c r="J8158" s="82">
        <v>76</v>
      </c>
      <c r="K8158" s="391">
        <v>1</v>
      </c>
    </row>
    <row r="8159" spans="1:11" x14ac:dyDescent="0.3">
      <c r="A8159" s="341">
        <v>43248.044443171297</v>
      </c>
      <c r="B8159" s="318">
        <v>36618.449000000001</v>
      </c>
      <c r="C8159" s="355">
        <f t="shared" si="143"/>
        <v>0.30900000000110595</v>
      </c>
      <c r="D8159" s="420">
        <f t="shared" si="144"/>
        <v>0.15450000000055297</v>
      </c>
      <c r="H8159" s="337"/>
      <c r="J8159" s="82">
        <v>77</v>
      </c>
      <c r="K8159" s="319">
        <v>2</v>
      </c>
    </row>
    <row r="8160" spans="1:11" x14ac:dyDescent="0.3">
      <c r="A8160" s="341">
        <v>43248.086109837961</v>
      </c>
      <c r="B8160" s="318">
        <v>36618.75</v>
      </c>
      <c r="C8160" s="355">
        <f t="shared" si="143"/>
        <v>0.30099999999947613</v>
      </c>
      <c r="D8160" s="420">
        <f t="shared" si="144"/>
        <v>0.15049999999973807</v>
      </c>
      <c r="H8160" s="337"/>
      <c r="J8160" s="82">
        <v>78</v>
      </c>
      <c r="K8160" s="320">
        <v>3</v>
      </c>
    </row>
    <row r="8161" spans="1:11" x14ac:dyDescent="0.3">
      <c r="A8161" s="341">
        <v>43248.127776504632</v>
      </c>
      <c r="B8161" s="318">
        <v>36619.061000000002</v>
      </c>
      <c r="C8161" s="355">
        <f t="shared" si="143"/>
        <v>0.3110000000015134</v>
      </c>
      <c r="D8161" s="420">
        <f t="shared" si="144"/>
        <v>0.1555000000007567</v>
      </c>
      <c r="H8161" s="337"/>
      <c r="J8161" s="82">
        <v>79</v>
      </c>
      <c r="K8161" s="321">
        <v>4</v>
      </c>
    </row>
    <row r="8162" spans="1:11" x14ac:dyDescent="0.3">
      <c r="A8162" s="341">
        <v>43248.169443171297</v>
      </c>
      <c r="B8162" s="318">
        <v>36619.374000000003</v>
      </c>
      <c r="C8162" s="355">
        <f t="shared" si="143"/>
        <v>0.31300000000192085</v>
      </c>
      <c r="D8162" s="420">
        <f t="shared" si="144"/>
        <v>0.15650000000096043</v>
      </c>
      <c r="H8162" s="337"/>
      <c r="J8162" s="82">
        <v>80</v>
      </c>
      <c r="K8162" s="391">
        <v>1</v>
      </c>
    </row>
    <row r="8163" spans="1:11" x14ac:dyDescent="0.3">
      <c r="A8163" s="341">
        <v>43248.211109837961</v>
      </c>
      <c r="B8163" s="318">
        <v>36619.680999999997</v>
      </c>
      <c r="C8163" s="355">
        <f t="shared" si="143"/>
        <v>0.30699999999342253</v>
      </c>
      <c r="D8163" s="420">
        <f t="shared" si="144"/>
        <v>0.15349999999671127</v>
      </c>
      <c r="H8163" s="337"/>
      <c r="J8163" s="82">
        <v>81</v>
      </c>
      <c r="K8163" s="319">
        <v>2</v>
      </c>
    </row>
    <row r="8164" spans="1:11" x14ac:dyDescent="0.3">
      <c r="A8164" s="341">
        <v>43248.252776504632</v>
      </c>
      <c r="B8164" s="318">
        <v>36619.991999999998</v>
      </c>
      <c r="C8164" s="355">
        <f t="shared" si="143"/>
        <v>0.3110000000015134</v>
      </c>
      <c r="D8164" s="420">
        <f t="shared" si="144"/>
        <v>0.1555000000007567</v>
      </c>
      <c r="H8164" s="337"/>
      <c r="J8164" s="82">
        <v>82</v>
      </c>
      <c r="K8164" s="320">
        <v>3</v>
      </c>
    </row>
    <row r="8165" spans="1:11" x14ac:dyDescent="0.3">
      <c r="A8165" s="341">
        <v>43248.294443171297</v>
      </c>
      <c r="B8165" s="318">
        <v>36620.311000000002</v>
      </c>
      <c r="C8165" s="355">
        <f t="shared" si="143"/>
        <v>0.31900000000314321</v>
      </c>
      <c r="D8165" s="420">
        <f t="shared" si="144"/>
        <v>0.15950000000157161</v>
      </c>
      <c r="H8165" s="337"/>
      <c r="J8165" s="82">
        <v>83</v>
      </c>
      <c r="K8165" s="321">
        <v>4</v>
      </c>
    </row>
    <row r="8166" spans="1:11" x14ac:dyDescent="0.3">
      <c r="A8166" s="341">
        <v>43248.336109837961</v>
      </c>
      <c r="B8166" s="318">
        <v>36620.618999999999</v>
      </c>
      <c r="C8166" s="355">
        <f t="shared" si="143"/>
        <v>0.30799999999726424</v>
      </c>
      <c r="D8166" s="420">
        <f t="shared" si="144"/>
        <v>0.15399999999863212</v>
      </c>
      <c r="H8166" s="337"/>
      <c r="J8166" s="82">
        <v>84</v>
      </c>
      <c r="K8166" s="391">
        <v>1</v>
      </c>
    </row>
    <row r="8167" spans="1:11" x14ac:dyDescent="0.3">
      <c r="A8167" s="341">
        <v>43248.377776504632</v>
      </c>
      <c r="B8167" s="318">
        <v>36620.930999999997</v>
      </c>
      <c r="C8167" s="355">
        <f t="shared" si="143"/>
        <v>0.31199999999807915</v>
      </c>
      <c r="D8167" s="420">
        <f t="shared" si="144"/>
        <v>0.15599999999903957</v>
      </c>
      <c r="H8167" s="337"/>
      <c r="J8167" s="82">
        <v>85</v>
      </c>
      <c r="K8167" s="319">
        <v>2</v>
      </c>
    </row>
    <row r="8168" spans="1:11" x14ac:dyDescent="0.3">
      <c r="A8168" s="341">
        <v>43248.419443171297</v>
      </c>
      <c r="B8168" s="318">
        <v>36621.249000000003</v>
      </c>
      <c r="C8168" s="355">
        <f t="shared" si="143"/>
        <v>0.31800000000657747</v>
      </c>
      <c r="D8168" s="420">
        <f t="shared" si="144"/>
        <v>0.15900000000328873</v>
      </c>
      <c r="H8168" s="337"/>
      <c r="J8168" s="82">
        <v>86</v>
      </c>
      <c r="K8168" s="320">
        <v>3</v>
      </c>
    </row>
    <row r="8169" spans="1:11" x14ac:dyDescent="0.3">
      <c r="A8169" s="341">
        <v>43248.461109837961</v>
      </c>
      <c r="B8169" s="318">
        <v>36621.555</v>
      </c>
      <c r="C8169" s="355">
        <f t="shared" si="143"/>
        <v>0.30599999999685679</v>
      </c>
      <c r="D8169" s="420">
        <f t="shared" si="144"/>
        <v>0.15299999999842839</v>
      </c>
      <c r="H8169" s="337"/>
      <c r="J8169" s="82">
        <v>87</v>
      </c>
      <c r="K8169" s="321">
        <v>4</v>
      </c>
    </row>
    <row r="8170" spans="1:11" x14ac:dyDescent="0.3">
      <c r="A8170" s="341">
        <v>43248.502776504632</v>
      </c>
      <c r="B8170" s="318">
        <v>36621.851999999999</v>
      </c>
      <c r="C8170" s="355">
        <f t="shared" si="143"/>
        <v>0.29699999999866122</v>
      </c>
      <c r="D8170" s="420">
        <f t="shared" si="144"/>
        <v>0.14849999999933061</v>
      </c>
      <c r="H8170" s="337"/>
      <c r="J8170" s="82">
        <v>88</v>
      </c>
      <c r="K8170" s="391">
        <v>1</v>
      </c>
    </row>
    <row r="8171" spans="1:11" x14ac:dyDescent="0.3">
      <c r="A8171" s="341">
        <v>43248.544443171297</v>
      </c>
      <c r="B8171" s="318">
        <v>36622.167999999998</v>
      </c>
      <c r="C8171" s="355">
        <f t="shared" si="143"/>
        <v>0.31599999999889405</v>
      </c>
      <c r="D8171" s="420">
        <f t="shared" si="144"/>
        <v>0.15799999999944703</v>
      </c>
      <c r="H8171" s="337"/>
      <c r="J8171" s="82">
        <v>89</v>
      </c>
      <c r="K8171" s="319">
        <v>2</v>
      </c>
    </row>
    <row r="8172" spans="1:11" x14ac:dyDescent="0.3">
      <c r="A8172" s="341">
        <v>43248.586109837961</v>
      </c>
      <c r="B8172" s="318">
        <v>36622.474999999999</v>
      </c>
      <c r="C8172" s="355">
        <f t="shared" si="143"/>
        <v>0.30700000000069849</v>
      </c>
      <c r="D8172" s="420">
        <f t="shared" si="144"/>
        <v>0.15350000000034925</v>
      </c>
      <c r="H8172" s="337"/>
      <c r="J8172" s="82">
        <v>90</v>
      </c>
      <c r="K8172" s="320">
        <v>3</v>
      </c>
    </row>
    <row r="8173" spans="1:11" x14ac:dyDescent="0.3">
      <c r="A8173" s="341">
        <v>43248.627776504632</v>
      </c>
      <c r="B8173" s="318">
        <v>36622.771000000001</v>
      </c>
      <c r="C8173" s="355">
        <f t="shared" si="143"/>
        <v>0.29600000000209548</v>
      </c>
      <c r="D8173" s="420">
        <f t="shared" si="144"/>
        <v>0.14800000000104774</v>
      </c>
      <c r="H8173" s="337"/>
      <c r="J8173" s="82">
        <v>91</v>
      </c>
      <c r="K8173" s="321">
        <v>4</v>
      </c>
    </row>
    <row r="8174" spans="1:11" x14ac:dyDescent="0.3">
      <c r="A8174" s="341">
        <v>43248.669443171297</v>
      </c>
      <c r="B8174" s="318">
        <v>36623.082000000002</v>
      </c>
      <c r="C8174" s="355">
        <f t="shared" si="143"/>
        <v>0.3110000000015134</v>
      </c>
      <c r="D8174" s="420">
        <f t="shared" si="144"/>
        <v>0.1555000000007567</v>
      </c>
      <c r="H8174" s="337"/>
      <c r="J8174" s="82">
        <v>92</v>
      </c>
      <c r="K8174" s="391">
        <v>1</v>
      </c>
    </row>
    <row r="8175" spans="1:11" x14ac:dyDescent="0.3">
      <c r="A8175" s="341">
        <v>43248.711109837961</v>
      </c>
      <c r="B8175" s="318">
        <v>36623.39</v>
      </c>
      <c r="C8175" s="355">
        <f t="shared" si="143"/>
        <v>0.30799999999726424</v>
      </c>
      <c r="D8175" s="420">
        <f t="shared" si="144"/>
        <v>0.15399999999863212</v>
      </c>
      <c r="H8175" s="337"/>
      <c r="J8175" s="82">
        <v>93</v>
      </c>
      <c r="K8175" s="319">
        <v>2</v>
      </c>
    </row>
    <row r="8176" spans="1:11" x14ac:dyDescent="0.3">
      <c r="A8176" s="341">
        <v>43248.752776504632</v>
      </c>
      <c r="B8176" s="318">
        <v>36623.688000000002</v>
      </c>
      <c r="C8176" s="355">
        <f t="shared" si="143"/>
        <v>0.29800000000250293</v>
      </c>
      <c r="D8176" s="420">
        <f t="shared" si="144"/>
        <v>0.14900000000125146</v>
      </c>
      <c r="H8176" s="337"/>
      <c r="J8176" s="82">
        <v>94</v>
      </c>
      <c r="K8176" s="320">
        <v>3</v>
      </c>
    </row>
    <row r="8177" spans="1:12" x14ac:dyDescent="0.3">
      <c r="A8177" s="341">
        <v>43248.794443171297</v>
      </c>
      <c r="B8177" s="318">
        <v>36623.991000000002</v>
      </c>
      <c r="C8177" s="355">
        <f t="shared" si="143"/>
        <v>0.30299999999988358</v>
      </c>
      <c r="D8177" s="420">
        <f t="shared" si="144"/>
        <v>0.15149999999994179</v>
      </c>
      <c r="H8177" s="337"/>
      <c r="J8177" s="82">
        <v>95</v>
      </c>
      <c r="K8177" s="321">
        <v>4</v>
      </c>
    </row>
    <row r="8178" spans="1:12" x14ac:dyDescent="0.3">
      <c r="A8178" s="341">
        <v>43248.836109837961</v>
      </c>
      <c r="B8178" s="318">
        <v>36624.300000000003</v>
      </c>
      <c r="C8178" s="355">
        <f t="shared" si="143"/>
        <v>0.30900000000110595</v>
      </c>
      <c r="D8178" s="420">
        <f t="shared" si="144"/>
        <v>0.15450000000055297</v>
      </c>
      <c r="H8178" s="337"/>
      <c r="J8178" s="82">
        <v>96</v>
      </c>
      <c r="K8178" s="391">
        <v>1</v>
      </c>
    </row>
    <row r="8179" spans="1:12" x14ac:dyDescent="0.3">
      <c r="A8179" s="341">
        <v>43248.877776504632</v>
      </c>
      <c r="B8179" s="318">
        <v>36624.6</v>
      </c>
      <c r="C8179" s="355">
        <f t="shared" si="143"/>
        <v>0.29999999999563443</v>
      </c>
      <c r="D8179" s="420">
        <f t="shared" si="144"/>
        <v>0.14999999999781721</v>
      </c>
      <c r="H8179" s="337"/>
      <c r="J8179" s="82">
        <v>97</v>
      </c>
      <c r="K8179" s="319">
        <v>2</v>
      </c>
    </row>
    <row r="8180" spans="1:12" x14ac:dyDescent="0.3">
      <c r="A8180" s="341">
        <v>43248.895833333336</v>
      </c>
      <c r="B8180" s="318">
        <v>36624.6</v>
      </c>
      <c r="C8180" s="355"/>
      <c r="D8180" s="420"/>
      <c r="H8180" s="337"/>
      <c r="J8180" s="82">
        <v>1</v>
      </c>
      <c r="K8180" s="320"/>
      <c r="L8180" s="54" t="s">
        <v>313</v>
      </c>
    </row>
    <row r="8181" spans="1:12" x14ac:dyDescent="0.3">
      <c r="A8181" s="341">
        <v>43248.9375</v>
      </c>
      <c r="B8181" s="318">
        <v>36624.896000000001</v>
      </c>
      <c r="C8181" s="355">
        <f t="shared" ref="C8181:C8200" si="145">B8181-B8180</f>
        <v>0.29600000000209548</v>
      </c>
      <c r="D8181" s="420">
        <f t="shared" ref="D8181:D8200" si="146">C8181/2</f>
        <v>0.14800000000104774</v>
      </c>
      <c r="H8181" s="337"/>
      <c r="J8181" s="82">
        <v>2</v>
      </c>
      <c r="K8181" s="320">
        <v>3</v>
      </c>
    </row>
    <row r="8182" spans="1:12" x14ac:dyDescent="0.3">
      <c r="A8182" s="341">
        <v>43248.979166666664</v>
      </c>
      <c r="B8182" s="318">
        <v>36625.207999999999</v>
      </c>
      <c r="C8182" s="355">
        <f t="shared" si="145"/>
        <v>0.31199999999807915</v>
      </c>
      <c r="D8182" s="420">
        <f t="shared" si="146"/>
        <v>0.15599999999903957</v>
      </c>
      <c r="E8182" s="336">
        <f>SUM(C8159:C8182)*7.4805194805</f>
        <v>52.872311688168772</v>
      </c>
      <c r="F8182" s="324">
        <f>AVERAGE(D8159:D8182)</f>
        <v>0.15365217391302829</v>
      </c>
      <c r="G8182" s="324">
        <f>_xlfn.STDEV.S(D8159:D8182)</f>
        <v>3.3926216153606016E-3</v>
      </c>
      <c r="H8182" s="337"/>
      <c r="J8182" s="82">
        <v>3</v>
      </c>
      <c r="K8182" s="321">
        <v>4</v>
      </c>
    </row>
    <row r="8183" spans="1:12" x14ac:dyDescent="0.3">
      <c r="A8183" s="341">
        <v>43249.02083321759</v>
      </c>
      <c r="B8183" s="318">
        <v>36625.510999999999</v>
      </c>
      <c r="C8183" s="355">
        <f t="shared" si="145"/>
        <v>0.30299999999988358</v>
      </c>
      <c r="D8183" s="420">
        <f t="shared" si="146"/>
        <v>0.15149999999994179</v>
      </c>
      <c r="H8183" s="337"/>
      <c r="J8183" s="82">
        <v>4</v>
      </c>
      <c r="K8183" s="391">
        <v>1</v>
      </c>
    </row>
    <row r="8184" spans="1:12" x14ac:dyDescent="0.3">
      <c r="A8184" s="341">
        <v>43249.062499826388</v>
      </c>
      <c r="B8184" s="318">
        <v>36625.813000000002</v>
      </c>
      <c r="C8184" s="355">
        <f t="shared" si="145"/>
        <v>0.30200000000331784</v>
      </c>
      <c r="D8184" s="420">
        <f t="shared" si="146"/>
        <v>0.15100000000165892</v>
      </c>
      <c r="H8184" s="337"/>
      <c r="J8184" s="82">
        <v>5</v>
      </c>
      <c r="K8184" s="319">
        <v>2</v>
      </c>
    </row>
    <row r="8185" spans="1:12" x14ac:dyDescent="0.3">
      <c r="A8185" s="341">
        <v>43249.104166435187</v>
      </c>
      <c r="B8185" s="318">
        <v>36626.131999999998</v>
      </c>
      <c r="C8185" s="355">
        <f t="shared" si="145"/>
        <v>0.31899999999586726</v>
      </c>
      <c r="D8185" s="420">
        <f t="shared" si="146"/>
        <v>0.15949999999793363</v>
      </c>
      <c r="H8185" s="337"/>
      <c r="J8185" s="82">
        <v>6</v>
      </c>
      <c r="K8185" s="320">
        <v>3</v>
      </c>
    </row>
    <row r="8186" spans="1:12" x14ac:dyDescent="0.3">
      <c r="A8186" s="341">
        <v>43249.145833043978</v>
      </c>
      <c r="B8186" s="318">
        <v>36626.440999999999</v>
      </c>
      <c r="C8186" s="355">
        <f t="shared" si="145"/>
        <v>0.30900000000110595</v>
      </c>
      <c r="D8186" s="420">
        <f t="shared" si="146"/>
        <v>0.15450000000055297</v>
      </c>
      <c r="H8186" s="337"/>
      <c r="J8186" s="82">
        <v>7</v>
      </c>
      <c r="K8186" s="321">
        <v>4</v>
      </c>
    </row>
    <row r="8187" spans="1:12" x14ac:dyDescent="0.3">
      <c r="A8187" s="341">
        <v>43249.187499652777</v>
      </c>
      <c r="B8187" s="318">
        <v>36626.741999999998</v>
      </c>
      <c r="C8187" s="355">
        <f t="shared" si="145"/>
        <v>0.30099999999947613</v>
      </c>
      <c r="D8187" s="420">
        <f t="shared" si="146"/>
        <v>0.15049999999973807</v>
      </c>
      <c r="H8187" s="337"/>
      <c r="J8187" s="82">
        <v>8</v>
      </c>
      <c r="K8187" s="391">
        <v>1</v>
      </c>
    </row>
    <row r="8188" spans="1:12" x14ac:dyDescent="0.3">
      <c r="A8188" s="341">
        <v>43249.229166261575</v>
      </c>
      <c r="B8188" s="318">
        <v>36627.061999999998</v>
      </c>
      <c r="C8188" s="355">
        <f t="shared" si="145"/>
        <v>0.31999999999970896</v>
      </c>
      <c r="D8188" s="420">
        <f t="shared" si="146"/>
        <v>0.15999999999985448</v>
      </c>
      <c r="H8188" s="337"/>
      <c r="J8188" s="82">
        <v>9</v>
      </c>
      <c r="K8188" s="319">
        <v>2</v>
      </c>
    </row>
    <row r="8189" spans="1:12" x14ac:dyDescent="0.3">
      <c r="A8189" s="341">
        <v>43249.270832870374</v>
      </c>
      <c r="B8189" s="318">
        <v>36627.379000000001</v>
      </c>
      <c r="C8189" s="355">
        <f t="shared" si="145"/>
        <v>0.31700000000273576</v>
      </c>
      <c r="D8189" s="420">
        <f t="shared" si="146"/>
        <v>0.15850000000136788</v>
      </c>
      <c r="H8189" s="337"/>
      <c r="J8189" s="82">
        <v>10</v>
      </c>
      <c r="K8189" s="320">
        <v>3</v>
      </c>
    </row>
    <row r="8190" spans="1:12" x14ac:dyDescent="0.3">
      <c r="A8190" s="341">
        <v>43249.312499479165</v>
      </c>
      <c r="B8190" s="318">
        <v>36627.680999999997</v>
      </c>
      <c r="C8190" s="355">
        <f t="shared" si="145"/>
        <v>0.30199999999604188</v>
      </c>
      <c r="D8190" s="420">
        <f t="shared" si="146"/>
        <v>0.15099999999802094</v>
      </c>
      <c r="H8190" s="337"/>
      <c r="J8190" s="82">
        <v>11</v>
      </c>
      <c r="K8190" s="321">
        <v>4</v>
      </c>
    </row>
    <row r="8191" spans="1:12" x14ac:dyDescent="0.3">
      <c r="A8191" s="341">
        <v>43249.354166087964</v>
      </c>
      <c r="B8191" s="318">
        <v>36627.991999999998</v>
      </c>
      <c r="C8191" s="355">
        <f t="shared" si="145"/>
        <v>0.3110000000015134</v>
      </c>
      <c r="D8191" s="420">
        <f t="shared" si="146"/>
        <v>0.1555000000007567</v>
      </c>
      <c r="H8191" s="337"/>
      <c r="J8191" s="82">
        <v>12</v>
      </c>
      <c r="K8191" s="391">
        <v>1</v>
      </c>
    </row>
    <row r="8192" spans="1:12" x14ac:dyDescent="0.3">
      <c r="A8192" s="341">
        <v>43249.395832696762</v>
      </c>
      <c r="B8192" s="318">
        <v>36628.307000000001</v>
      </c>
      <c r="C8192" s="355">
        <f t="shared" si="145"/>
        <v>0.31500000000232831</v>
      </c>
      <c r="D8192" s="420">
        <f t="shared" si="146"/>
        <v>0.15750000000116415</v>
      </c>
      <c r="H8192" s="337"/>
      <c r="J8192" s="82">
        <v>13</v>
      </c>
      <c r="K8192" s="319">
        <v>2</v>
      </c>
    </row>
    <row r="8193" spans="1:12" x14ac:dyDescent="0.3">
      <c r="A8193" s="341">
        <v>43249.437499305554</v>
      </c>
      <c r="B8193" s="318">
        <v>36628.612999999998</v>
      </c>
      <c r="C8193" s="355">
        <f t="shared" si="145"/>
        <v>0.30599999999685679</v>
      </c>
      <c r="D8193" s="420">
        <f t="shared" si="146"/>
        <v>0.15299999999842839</v>
      </c>
      <c r="H8193" s="337"/>
      <c r="J8193" s="82">
        <v>14</v>
      </c>
      <c r="K8193" s="320">
        <v>3</v>
      </c>
    </row>
    <row r="8194" spans="1:12" x14ac:dyDescent="0.3">
      <c r="A8194" s="341">
        <v>43249.479165914352</v>
      </c>
      <c r="B8194" s="318">
        <v>36628.919000000002</v>
      </c>
      <c r="C8194" s="355">
        <f t="shared" si="145"/>
        <v>0.30600000000413274</v>
      </c>
      <c r="D8194" s="420">
        <f t="shared" si="146"/>
        <v>0.15300000000206637</v>
      </c>
      <c r="H8194" s="337"/>
      <c r="J8194" s="82">
        <v>15</v>
      </c>
      <c r="K8194" s="321">
        <v>4</v>
      </c>
    </row>
    <row r="8195" spans="1:12" x14ac:dyDescent="0.3">
      <c r="A8195" s="341">
        <v>43249.520832523151</v>
      </c>
      <c r="B8195" s="318">
        <v>36629.231</v>
      </c>
      <c r="C8195" s="355">
        <f t="shared" si="145"/>
        <v>0.31199999999807915</v>
      </c>
      <c r="D8195" s="420">
        <f t="shared" si="146"/>
        <v>0.15599999999903957</v>
      </c>
      <c r="H8195" s="337"/>
      <c r="J8195" s="82">
        <v>16</v>
      </c>
      <c r="K8195" s="391">
        <v>1</v>
      </c>
    </row>
    <row r="8196" spans="1:12" x14ac:dyDescent="0.3">
      <c r="A8196" s="341">
        <v>43249.562499131942</v>
      </c>
      <c r="B8196" s="318">
        <v>36629.533000000003</v>
      </c>
      <c r="C8196" s="355">
        <f t="shared" si="145"/>
        <v>0.30200000000331784</v>
      </c>
      <c r="D8196" s="420">
        <f t="shared" si="146"/>
        <v>0.15100000000165892</v>
      </c>
      <c r="H8196" s="337"/>
      <c r="J8196" s="82">
        <v>17</v>
      </c>
      <c r="K8196" s="319">
        <v>2</v>
      </c>
    </row>
    <row r="8197" spans="1:12" x14ac:dyDescent="0.3">
      <c r="A8197" s="341">
        <v>43249.60416574074</v>
      </c>
      <c r="B8197" s="318">
        <v>36629.83</v>
      </c>
      <c r="C8197" s="355">
        <f t="shared" si="145"/>
        <v>0.29699999999866122</v>
      </c>
      <c r="D8197" s="420">
        <f t="shared" si="146"/>
        <v>0.14849999999933061</v>
      </c>
      <c r="H8197" s="337"/>
      <c r="J8197" s="82">
        <v>18</v>
      </c>
      <c r="K8197" s="320">
        <v>3</v>
      </c>
    </row>
    <row r="8198" spans="1:12" x14ac:dyDescent="0.3">
      <c r="A8198" s="341">
        <v>43249.645832349539</v>
      </c>
      <c r="B8198" s="318">
        <v>36630.137999999999</v>
      </c>
      <c r="C8198" s="355">
        <f t="shared" si="145"/>
        <v>0.30799999999726424</v>
      </c>
      <c r="D8198" s="420">
        <f t="shared" si="146"/>
        <v>0.15399999999863212</v>
      </c>
      <c r="H8198" s="337"/>
      <c r="J8198" s="82">
        <v>19</v>
      </c>
      <c r="K8198" s="321">
        <v>4</v>
      </c>
    </row>
    <row r="8199" spans="1:12" x14ac:dyDescent="0.3">
      <c r="A8199" s="341">
        <v>43249.68749895833</v>
      </c>
      <c r="B8199" s="318">
        <v>36630.442000000003</v>
      </c>
      <c r="C8199" s="355">
        <f t="shared" si="145"/>
        <v>0.30400000000372529</v>
      </c>
      <c r="D8199" s="420">
        <f t="shared" si="146"/>
        <v>0.15200000000186265</v>
      </c>
      <c r="H8199" s="337"/>
      <c r="J8199" s="82">
        <v>20</v>
      </c>
      <c r="K8199" s="391">
        <v>1</v>
      </c>
    </row>
    <row r="8200" spans="1:12" x14ac:dyDescent="0.3">
      <c r="A8200" s="341">
        <v>43249.729165567129</v>
      </c>
      <c r="B8200" s="318">
        <v>36630.739000000001</v>
      </c>
      <c r="C8200" s="355">
        <f t="shared" si="145"/>
        <v>0.29699999999866122</v>
      </c>
      <c r="D8200" s="420">
        <f t="shared" si="146"/>
        <v>0.14849999999933061</v>
      </c>
      <c r="E8200" s="392">
        <f>SUM(C8183:C8200)*7.4805194805</f>
        <v>41.374753246665527</v>
      </c>
      <c r="F8200" s="324">
        <f>AVERAGE(D8183:D8200)</f>
        <v>0.15363888888896327</v>
      </c>
      <c r="G8200" s="324">
        <f>_xlfn.STDEV.S(D8183:D8200)</f>
        <v>3.5554661957419879E-3</v>
      </c>
      <c r="H8200" s="337"/>
      <c r="J8200" s="82">
        <v>21</v>
      </c>
      <c r="K8200" s="319">
        <v>2</v>
      </c>
    </row>
    <row r="8201" spans="1:12" x14ac:dyDescent="0.3">
      <c r="A8201" s="341">
        <v>43249.743750000001</v>
      </c>
      <c r="B8201" s="318">
        <v>36630.739000000001</v>
      </c>
      <c r="C8201" s="355"/>
      <c r="D8201" s="420"/>
      <c r="H8201" s="337"/>
      <c r="J8201" s="82">
        <v>22</v>
      </c>
      <c r="K8201" s="320">
        <v>3</v>
      </c>
    </row>
    <row r="8202" spans="1:12" x14ac:dyDescent="0.3">
      <c r="A8202" s="372">
        <v>43249.751388888886</v>
      </c>
      <c r="B8202" s="348">
        <v>36631.47</v>
      </c>
      <c r="C8202" s="348">
        <f>B8202-B8200</f>
        <v>0.73099999999976717</v>
      </c>
      <c r="D8202" s="421"/>
      <c r="E8202" s="349">
        <f>(B8202-B9)*7.4805194805</f>
        <v>18682.67220774357</v>
      </c>
      <c r="F8202" s="393" t="s">
        <v>292</v>
      </c>
      <c r="G8202" s="351"/>
      <c r="H8202" s="365"/>
      <c r="I8202" s="351"/>
      <c r="J8202" s="393"/>
      <c r="K8202" s="353"/>
      <c r="L8202" s="351" t="s">
        <v>375</v>
      </c>
    </row>
    <row r="8203" spans="1:12" x14ac:dyDescent="0.3">
      <c r="A8203" s="372">
        <v>43250.451388888891</v>
      </c>
      <c r="B8203" s="348">
        <v>36631.468000000001</v>
      </c>
      <c r="C8203" s="348">
        <f>B8203-B8202</f>
        <v>-2.0000000004074536E-3</v>
      </c>
      <c r="D8203" s="421"/>
      <c r="E8203" s="351"/>
      <c r="F8203" s="351"/>
      <c r="G8203" s="351"/>
      <c r="H8203" s="365"/>
      <c r="I8203" s="351"/>
      <c r="J8203" s="353"/>
      <c r="K8203" s="353"/>
      <c r="L8203" s="351"/>
    </row>
    <row r="8204" spans="1:12" x14ac:dyDescent="0.3">
      <c r="A8204" s="372">
        <v>43250.456250000003</v>
      </c>
      <c r="B8204" s="348">
        <v>36631.902999999998</v>
      </c>
      <c r="C8204" s="348">
        <f>B8204-B8203</f>
        <v>0.43499999999767169</v>
      </c>
      <c r="D8204" s="417"/>
      <c r="E8204" s="351"/>
      <c r="F8204" s="351"/>
      <c r="G8204" s="351"/>
      <c r="H8204" s="351"/>
      <c r="I8204" s="351"/>
      <c r="J8204" s="353"/>
      <c r="K8204" s="353"/>
      <c r="L8204" s="351" t="s">
        <v>376</v>
      </c>
    </row>
    <row r="8205" spans="1:12" x14ac:dyDescent="0.3">
      <c r="A8205" s="341">
        <v>43250.464583333334</v>
      </c>
      <c r="B8205" s="318">
        <v>36632.129000000001</v>
      </c>
      <c r="C8205" s="355">
        <f>B8205-B8204</f>
        <v>0.22600000000238651</v>
      </c>
      <c r="D8205" s="414"/>
      <c r="H8205" s="332"/>
      <c r="L8205" s="54" t="s">
        <v>377</v>
      </c>
    </row>
    <row r="8206" spans="1:12" x14ac:dyDescent="0.3">
      <c r="A8206" s="341">
        <v>43250.46597222222</v>
      </c>
      <c r="B8206" s="318">
        <v>36632.321000000004</v>
      </c>
      <c r="C8206" s="355">
        <f>B8206-B8205</f>
        <v>0.19200000000273576</v>
      </c>
      <c r="D8206" s="414"/>
      <c r="H8206" s="332"/>
      <c r="L8206" s="333" t="s">
        <v>378</v>
      </c>
    </row>
    <row r="8207" spans="1:12" x14ac:dyDescent="0.3">
      <c r="A8207" s="341">
        <v>43250.736111111109</v>
      </c>
      <c r="B8207" s="355">
        <v>36632.321000000004</v>
      </c>
      <c r="C8207" s="355"/>
      <c r="D8207" s="414"/>
      <c r="H8207" s="332"/>
    </row>
    <row r="8208" spans="1:12" x14ac:dyDescent="0.3">
      <c r="A8208" s="341">
        <v>43250.736805555556</v>
      </c>
      <c r="B8208" s="355">
        <v>36632.353999999999</v>
      </c>
      <c r="C8208" s="355">
        <f t="shared" ref="C8208:C8271" si="147">B8208-B8207</f>
        <v>3.2999999995809048E-2</v>
      </c>
      <c r="D8208" s="414"/>
      <c r="H8208" s="332"/>
      <c r="L8208" s="54" t="s">
        <v>379</v>
      </c>
    </row>
    <row r="8209" spans="1:11" x14ac:dyDescent="0.3">
      <c r="A8209" s="341">
        <v>43250.752083333333</v>
      </c>
      <c r="B8209" s="355">
        <v>36632.652000000002</v>
      </c>
      <c r="C8209" s="355">
        <f t="shared" si="147"/>
        <v>0.29800000000250293</v>
      </c>
      <c r="D8209" s="420">
        <f t="shared" ref="D8209:D8272" si="148">C8209/2</f>
        <v>0.14900000000125146</v>
      </c>
      <c r="H8209" s="337"/>
      <c r="J8209" s="82">
        <v>1</v>
      </c>
      <c r="K8209" s="320">
        <v>3</v>
      </c>
    </row>
    <row r="8210" spans="1:11" x14ac:dyDescent="0.3">
      <c r="A8210" s="341">
        <v>43250.793749999997</v>
      </c>
      <c r="B8210" s="355">
        <v>36632.951999999997</v>
      </c>
      <c r="C8210" s="355">
        <f t="shared" si="147"/>
        <v>0.29999999999563443</v>
      </c>
      <c r="D8210" s="420">
        <f t="shared" si="148"/>
        <v>0.14999999999781721</v>
      </c>
      <c r="H8210" s="337"/>
      <c r="J8210" s="82">
        <v>2</v>
      </c>
      <c r="K8210" s="321">
        <v>4</v>
      </c>
    </row>
    <row r="8211" spans="1:11" x14ac:dyDescent="0.3">
      <c r="A8211" s="341">
        <v>43250.835416666669</v>
      </c>
      <c r="B8211" s="355">
        <v>36633.258999999998</v>
      </c>
      <c r="C8211" s="355">
        <f t="shared" si="147"/>
        <v>0.30700000000069849</v>
      </c>
      <c r="D8211" s="420">
        <f t="shared" si="148"/>
        <v>0.15350000000034925</v>
      </c>
      <c r="H8211" s="337"/>
      <c r="J8211" s="82">
        <v>3</v>
      </c>
      <c r="K8211" s="391">
        <v>1</v>
      </c>
    </row>
    <row r="8212" spans="1:11" x14ac:dyDescent="0.3">
      <c r="A8212" s="341">
        <v>43250.877083333333</v>
      </c>
      <c r="B8212" s="355">
        <v>36633.561000000002</v>
      </c>
      <c r="C8212" s="355">
        <f t="shared" si="147"/>
        <v>0.30200000000331784</v>
      </c>
      <c r="D8212" s="420">
        <f t="shared" si="148"/>
        <v>0.15100000000165892</v>
      </c>
      <c r="H8212" s="337"/>
      <c r="J8212" s="82">
        <v>4</v>
      </c>
      <c r="K8212" s="319">
        <v>2</v>
      </c>
    </row>
    <row r="8213" spans="1:11" x14ac:dyDescent="0.3">
      <c r="A8213" s="341">
        <v>43250.918750115743</v>
      </c>
      <c r="B8213" s="355">
        <v>36633.858999999997</v>
      </c>
      <c r="C8213" s="355">
        <f t="shared" si="147"/>
        <v>0.29799999999522697</v>
      </c>
      <c r="D8213" s="420">
        <f t="shared" si="148"/>
        <v>0.14899999999761349</v>
      </c>
      <c r="H8213" s="337"/>
      <c r="J8213" s="82">
        <v>5</v>
      </c>
      <c r="K8213" s="320">
        <v>3</v>
      </c>
    </row>
    <row r="8214" spans="1:11" x14ac:dyDescent="0.3">
      <c r="A8214" s="341">
        <v>43250.96041684028</v>
      </c>
      <c r="B8214" s="355">
        <v>36634.165000000001</v>
      </c>
      <c r="C8214" s="355">
        <f t="shared" si="147"/>
        <v>0.30600000000413274</v>
      </c>
      <c r="D8214" s="420">
        <f t="shared" si="148"/>
        <v>0.15300000000206637</v>
      </c>
      <c r="E8214" s="392">
        <f>SUM(C8209:C8214)*7.4805194805</f>
        <v>13.54722077919682</v>
      </c>
      <c r="F8214" s="324">
        <f>AVERAGE(D8209:D8214)</f>
        <v>0.15091666666679279</v>
      </c>
      <c r="G8214" s="324">
        <f>_xlfn.STDEV.S(D8209:D8214)</f>
        <v>1.9600170077005421E-3</v>
      </c>
      <c r="H8214" s="337"/>
      <c r="J8214" s="82">
        <v>6</v>
      </c>
      <c r="K8214" s="321">
        <v>4</v>
      </c>
    </row>
    <row r="8215" spans="1:11" x14ac:dyDescent="0.3">
      <c r="A8215" s="341">
        <v>43251.002083564817</v>
      </c>
      <c r="B8215" s="355">
        <v>36634.466999999997</v>
      </c>
      <c r="C8215" s="355">
        <f t="shared" si="147"/>
        <v>0.30199999999604188</v>
      </c>
      <c r="D8215" s="420">
        <f t="shared" si="148"/>
        <v>0.15099999999802094</v>
      </c>
      <c r="H8215" s="337"/>
      <c r="J8215" s="82">
        <v>7</v>
      </c>
      <c r="K8215" s="391">
        <v>1</v>
      </c>
    </row>
    <row r="8216" spans="1:11" x14ac:dyDescent="0.3">
      <c r="A8216" s="341">
        <v>43251.043750289355</v>
      </c>
      <c r="B8216" s="355">
        <v>36634.762999999999</v>
      </c>
      <c r="C8216" s="355">
        <f t="shared" si="147"/>
        <v>0.29600000000209548</v>
      </c>
      <c r="D8216" s="420">
        <f t="shared" si="148"/>
        <v>0.14800000000104774</v>
      </c>
      <c r="H8216" s="337"/>
      <c r="J8216" s="82">
        <v>8</v>
      </c>
      <c r="K8216" s="319">
        <v>2</v>
      </c>
    </row>
    <row r="8217" spans="1:11" x14ac:dyDescent="0.3">
      <c r="A8217" s="341">
        <v>43251.085417013892</v>
      </c>
      <c r="B8217" s="355">
        <v>36635.080999999998</v>
      </c>
      <c r="C8217" s="355">
        <f t="shared" si="147"/>
        <v>0.31799999999930151</v>
      </c>
      <c r="D8217" s="420">
        <f t="shared" si="148"/>
        <v>0.15899999999965075</v>
      </c>
      <c r="H8217" s="337"/>
      <c r="J8217" s="82">
        <v>9</v>
      </c>
      <c r="K8217" s="320">
        <v>3</v>
      </c>
    </row>
    <row r="8218" spans="1:11" x14ac:dyDescent="0.3">
      <c r="A8218" s="341">
        <v>43251.127083738429</v>
      </c>
      <c r="B8218" s="355">
        <v>36635.392</v>
      </c>
      <c r="C8218" s="355">
        <f t="shared" si="147"/>
        <v>0.3110000000015134</v>
      </c>
      <c r="D8218" s="420">
        <f t="shared" si="148"/>
        <v>0.1555000000007567</v>
      </c>
      <c r="H8218" s="337"/>
      <c r="J8218" s="82">
        <v>10</v>
      </c>
      <c r="K8218" s="321">
        <v>4</v>
      </c>
    </row>
    <row r="8219" spans="1:11" x14ac:dyDescent="0.3">
      <c r="A8219" s="341">
        <v>43251.168750462966</v>
      </c>
      <c r="B8219" s="355">
        <v>36635.695</v>
      </c>
      <c r="C8219" s="355">
        <f t="shared" si="147"/>
        <v>0.30299999999988358</v>
      </c>
      <c r="D8219" s="420">
        <f t="shared" si="148"/>
        <v>0.15149999999994179</v>
      </c>
      <c r="H8219" s="337"/>
      <c r="J8219" s="82">
        <v>11</v>
      </c>
      <c r="K8219" s="391">
        <v>1</v>
      </c>
    </row>
    <row r="8220" spans="1:11" x14ac:dyDescent="0.3">
      <c r="A8220" s="341">
        <v>43251.210417187503</v>
      </c>
      <c r="B8220" s="355">
        <v>36636.008999999998</v>
      </c>
      <c r="C8220" s="355">
        <f t="shared" si="147"/>
        <v>0.3139999999984866</v>
      </c>
      <c r="D8220" s="420">
        <f t="shared" si="148"/>
        <v>0.1569999999992433</v>
      </c>
      <c r="H8220" s="337"/>
      <c r="J8220" s="82">
        <v>12</v>
      </c>
      <c r="K8220" s="319">
        <v>2</v>
      </c>
    </row>
    <row r="8221" spans="1:11" x14ac:dyDescent="0.3">
      <c r="A8221" s="341">
        <v>43251.252083912033</v>
      </c>
      <c r="B8221" s="355">
        <v>36636.32</v>
      </c>
      <c r="C8221" s="355">
        <f t="shared" si="147"/>
        <v>0.3110000000015134</v>
      </c>
      <c r="D8221" s="420">
        <f t="shared" si="148"/>
        <v>0.1555000000007567</v>
      </c>
      <c r="H8221" s="337"/>
      <c r="J8221" s="82">
        <v>13</v>
      </c>
      <c r="K8221" s="320">
        <v>3</v>
      </c>
    </row>
    <row r="8222" spans="1:11" x14ac:dyDescent="0.3">
      <c r="A8222" s="341">
        <v>43251.293750636571</v>
      </c>
      <c r="B8222" s="355">
        <v>36636.629000000001</v>
      </c>
      <c r="C8222" s="355">
        <f t="shared" si="147"/>
        <v>0.30900000000110595</v>
      </c>
      <c r="D8222" s="420">
        <f t="shared" si="148"/>
        <v>0.15450000000055297</v>
      </c>
      <c r="H8222" s="337"/>
      <c r="J8222" s="82">
        <v>14</v>
      </c>
      <c r="K8222" s="321">
        <v>4</v>
      </c>
    </row>
    <row r="8223" spans="1:11" x14ac:dyDescent="0.3">
      <c r="A8223" s="341">
        <v>43251.335417361108</v>
      </c>
      <c r="B8223" s="355">
        <v>36636.940999999999</v>
      </c>
      <c r="C8223" s="355">
        <f t="shared" si="147"/>
        <v>0.31199999999807915</v>
      </c>
      <c r="D8223" s="420">
        <f t="shared" si="148"/>
        <v>0.15599999999903957</v>
      </c>
      <c r="H8223" s="337"/>
      <c r="J8223" s="82">
        <v>15</v>
      </c>
      <c r="K8223" s="391">
        <v>1</v>
      </c>
    </row>
    <row r="8224" spans="1:11" x14ac:dyDescent="0.3">
      <c r="A8224" s="341">
        <v>43251.377084085645</v>
      </c>
      <c r="B8224" s="355">
        <v>36637.26</v>
      </c>
      <c r="C8224" s="355">
        <f t="shared" si="147"/>
        <v>0.31900000000314321</v>
      </c>
      <c r="D8224" s="420">
        <f t="shared" si="148"/>
        <v>0.15950000000157161</v>
      </c>
      <c r="H8224" s="337"/>
      <c r="J8224" s="82">
        <v>16</v>
      </c>
      <c r="K8224" s="319">
        <v>2</v>
      </c>
    </row>
    <row r="8225" spans="1:11" x14ac:dyDescent="0.3">
      <c r="A8225" s="341">
        <v>43251.418750810182</v>
      </c>
      <c r="B8225" s="355">
        <v>36637.571000000004</v>
      </c>
      <c r="C8225" s="355">
        <f t="shared" si="147"/>
        <v>0.3110000000015134</v>
      </c>
      <c r="D8225" s="420">
        <f t="shared" si="148"/>
        <v>0.1555000000007567</v>
      </c>
      <c r="H8225" s="337"/>
      <c r="J8225" s="82">
        <v>17</v>
      </c>
      <c r="K8225" s="320">
        <v>3</v>
      </c>
    </row>
    <row r="8226" spans="1:11" x14ac:dyDescent="0.3">
      <c r="A8226" s="341">
        <v>43251.460417534719</v>
      </c>
      <c r="B8226" s="355">
        <v>36637.879000000001</v>
      </c>
      <c r="C8226" s="355">
        <f t="shared" si="147"/>
        <v>0.30799999999726424</v>
      </c>
      <c r="D8226" s="420">
        <f t="shared" si="148"/>
        <v>0.15399999999863212</v>
      </c>
      <c r="H8226" s="337"/>
      <c r="J8226" s="82">
        <v>18</v>
      </c>
      <c r="K8226" s="321">
        <v>4</v>
      </c>
    </row>
    <row r="8227" spans="1:11" x14ac:dyDescent="0.3">
      <c r="A8227" s="341">
        <v>43251.502084259257</v>
      </c>
      <c r="B8227" s="355">
        <v>36638.199999999997</v>
      </c>
      <c r="C8227" s="355">
        <f t="shared" si="147"/>
        <v>0.32099999999627471</v>
      </c>
      <c r="D8227" s="420">
        <f t="shared" si="148"/>
        <v>0.16049999999813735</v>
      </c>
      <c r="H8227" s="337"/>
      <c r="J8227" s="82">
        <v>19</v>
      </c>
      <c r="K8227" s="391">
        <v>1</v>
      </c>
    </row>
    <row r="8228" spans="1:11" x14ac:dyDescent="0.3">
      <c r="A8228" s="341">
        <v>43251.543750983794</v>
      </c>
      <c r="B8228" s="355">
        <v>36638.512999999999</v>
      </c>
      <c r="C8228" s="355">
        <f t="shared" si="147"/>
        <v>0.31300000000192085</v>
      </c>
      <c r="D8228" s="420">
        <f t="shared" si="148"/>
        <v>0.15650000000096043</v>
      </c>
      <c r="H8228" s="337"/>
      <c r="J8228" s="82">
        <v>20</v>
      </c>
      <c r="K8228" s="319">
        <v>2</v>
      </c>
    </row>
    <row r="8229" spans="1:11" x14ac:dyDescent="0.3">
      <c r="A8229" s="341">
        <v>43251.585417708331</v>
      </c>
      <c r="B8229" s="355">
        <v>36638.817999999999</v>
      </c>
      <c r="C8229" s="355">
        <f t="shared" si="147"/>
        <v>0.30500000000029104</v>
      </c>
      <c r="D8229" s="420">
        <f t="shared" si="148"/>
        <v>0.15250000000014552</v>
      </c>
      <c r="H8229" s="337"/>
      <c r="J8229" s="82">
        <v>21</v>
      </c>
      <c r="K8229" s="320">
        <v>3</v>
      </c>
    </row>
    <row r="8230" spans="1:11" x14ac:dyDescent="0.3">
      <c r="A8230" s="341">
        <v>43251.627084432868</v>
      </c>
      <c r="B8230" s="355">
        <v>36639.129000000001</v>
      </c>
      <c r="C8230" s="355">
        <f t="shared" si="147"/>
        <v>0.3110000000015134</v>
      </c>
      <c r="D8230" s="420">
        <f t="shared" si="148"/>
        <v>0.1555000000007567</v>
      </c>
      <c r="H8230" s="337"/>
      <c r="J8230" s="82">
        <v>22</v>
      </c>
      <c r="K8230" s="321">
        <v>4</v>
      </c>
    </row>
    <row r="8231" spans="1:11" x14ac:dyDescent="0.3">
      <c r="A8231" s="341">
        <v>43251.668751157405</v>
      </c>
      <c r="B8231" s="355">
        <v>36639.440000000002</v>
      </c>
      <c r="C8231" s="355">
        <f t="shared" si="147"/>
        <v>0.3110000000015134</v>
      </c>
      <c r="D8231" s="420">
        <f t="shared" si="148"/>
        <v>0.1555000000007567</v>
      </c>
      <c r="H8231" s="337"/>
      <c r="J8231" s="82">
        <v>23</v>
      </c>
      <c r="K8231" s="391">
        <v>1</v>
      </c>
    </row>
    <row r="8232" spans="1:11" x14ac:dyDescent="0.3">
      <c r="A8232" s="341">
        <v>43251.710417881943</v>
      </c>
      <c r="B8232" s="355">
        <v>36639.74</v>
      </c>
      <c r="C8232" s="355">
        <f t="shared" si="147"/>
        <v>0.29999999999563443</v>
      </c>
      <c r="D8232" s="420">
        <f t="shared" si="148"/>
        <v>0.14999999999781721</v>
      </c>
      <c r="H8232" s="337"/>
      <c r="J8232" s="82">
        <v>24</v>
      </c>
      <c r="K8232" s="319">
        <v>2</v>
      </c>
    </row>
    <row r="8233" spans="1:11" x14ac:dyDescent="0.3">
      <c r="A8233" s="341">
        <v>43251.75208460648</v>
      </c>
      <c r="B8233" s="355">
        <v>36640.046000000002</v>
      </c>
      <c r="C8233" s="355">
        <f t="shared" si="147"/>
        <v>0.30600000000413274</v>
      </c>
      <c r="D8233" s="420">
        <f t="shared" si="148"/>
        <v>0.15300000000206637</v>
      </c>
      <c r="H8233" s="337"/>
      <c r="J8233" s="82">
        <v>25</v>
      </c>
      <c r="K8233" s="320">
        <v>3</v>
      </c>
    </row>
    <row r="8234" spans="1:11" x14ac:dyDescent="0.3">
      <c r="A8234" s="341">
        <v>43251.793751331017</v>
      </c>
      <c r="B8234" s="355">
        <v>36640.349000000002</v>
      </c>
      <c r="C8234" s="355">
        <f t="shared" si="147"/>
        <v>0.30299999999988358</v>
      </c>
      <c r="D8234" s="420">
        <f t="shared" si="148"/>
        <v>0.15149999999994179</v>
      </c>
      <c r="H8234" s="337"/>
      <c r="J8234" s="82">
        <v>26</v>
      </c>
      <c r="K8234" s="321">
        <v>4</v>
      </c>
    </row>
    <row r="8235" spans="1:11" x14ac:dyDescent="0.3">
      <c r="A8235" s="341">
        <v>43251.835418055554</v>
      </c>
      <c r="B8235" s="355">
        <v>36640.644</v>
      </c>
      <c r="C8235" s="355">
        <f t="shared" si="147"/>
        <v>0.29499999999825377</v>
      </c>
      <c r="D8235" s="420">
        <f t="shared" si="148"/>
        <v>0.14749999999912689</v>
      </c>
      <c r="H8235" s="337"/>
      <c r="J8235" s="82">
        <v>27</v>
      </c>
      <c r="K8235" s="391">
        <v>1</v>
      </c>
    </row>
    <row r="8236" spans="1:11" x14ac:dyDescent="0.3">
      <c r="A8236" s="341">
        <v>43251.877084780092</v>
      </c>
      <c r="B8236" s="355">
        <v>36640.951000000001</v>
      </c>
      <c r="C8236" s="355">
        <f t="shared" si="147"/>
        <v>0.30700000000069849</v>
      </c>
      <c r="D8236" s="420">
        <f t="shared" si="148"/>
        <v>0.15350000000034925</v>
      </c>
      <c r="H8236" s="337"/>
      <c r="J8236" s="82">
        <v>28</v>
      </c>
      <c r="K8236" s="319">
        <v>2</v>
      </c>
    </row>
    <row r="8237" spans="1:11" x14ac:dyDescent="0.3">
      <c r="A8237" s="341">
        <v>43251.918751504629</v>
      </c>
      <c r="B8237" s="355">
        <v>36641.262999999999</v>
      </c>
      <c r="C8237" s="355">
        <f t="shared" si="147"/>
        <v>0.31199999999807915</v>
      </c>
      <c r="D8237" s="420">
        <f t="shared" si="148"/>
        <v>0.15599999999903957</v>
      </c>
      <c r="H8237" s="337"/>
      <c r="J8237" s="82">
        <v>29</v>
      </c>
      <c r="K8237" s="320">
        <v>3</v>
      </c>
    </row>
    <row r="8238" spans="1:11" x14ac:dyDescent="0.3">
      <c r="A8238" s="341">
        <v>43251.960418229166</v>
      </c>
      <c r="B8238" s="355">
        <v>36641.567000000003</v>
      </c>
      <c r="C8238" s="355">
        <f t="shared" si="147"/>
        <v>0.30400000000372529</v>
      </c>
      <c r="D8238" s="420">
        <f t="shared" si="148"/>
        <v>0.15200000000186265</v>
      </c>
      <c r="E8238" s="336">
        <f>SUM(C8215:C8238)*7.4805194805</f>
        <v>55.370805194674936</v>
      </c>
      <c r="F8238" s="324">
        <f>AVERAGE(D8215:D8238)</f>
        <v>0.15420833333337214</v>
      </c>
      <c r="G8238" s="324">
        <f>_xlfn.STDEV.S(D8215:D8238)</f>
        <v>3.3261698389493461E-3</v>
      </c>
      <c r="H8238" s="337"/>
      <c r="J8238" s="82">
        <v>30</v>
      </c>
      <c r="K8238" s="321">
        <v>4</v>
      </c>
    </row>
    <row r="8239" spans="1:11" x14ac:dyDescent="0.3">
      <c r="A8239" s="341">
        <v>43252.002084953703</v>
      </c>
      <c r="B8239" s="355">
        <v>36641.862999999998</v>
      </c>
      <c r="C8239" s="355">
        <f t="shared" si="147"/>
        <v>0.29599999999481952</v>
      </c>
      <c r="D8239" s="420">
        <f t="shared" si="148"/>
        <v>0.14799999999740976</v>
      </c>
      <c r="H8239" s="337"/>
      <c r="J8239" s="82">
        <v>31</v>
      </c>
      <c r="K8239" s="391">
        <v>1</v>
      </c>
    </row>
    <row r="8240" spans="1:11" x14ac:dyDescent="0.3">
      <c r="A8240" s="341">
        <v>43252.04375167824</v>
      </c>
      <c r="B8240" s="355">
        <v>36642.178999999996</v>
      </c>
      <c r="C8240" s="355">
        <f t="shared" si="147"/>
        <v>0.31599999999889405</v>
      </c>
      <c r="D8240" s="420">
        <f t="shared" si="148"/>
        <v>0.15799999999944703</v>
      </c>
      <c r="H8240" s="337"/>
      <c r="J8240" s="82">
        <v>32</v>
      </c>
      <c r="K8240" s="319">
        <v>2</v>
      </c>
    </row>
    <row r="8241" spans="1:11" x14ac:dyDescent="0.3">
      <c r="A8241" s="341">
        <v>43252.085418402778</v>
      </c>
      <c r="B8241" s="355">
        <v>36642.489000000001</v>
      </c>
      <c r="C8241" s="355">
        <f t="shared" si="147"/>
        <v>0.31000000000494765</v>
      </c>
      <c r="D8241" s="420">
        <f t="shared" si="148"/>
        <v>0.15500000000247383</v>
      </c>
      <c r="H8241" s="337"/>
      <c r="J8241" s="82">
        <v>33</v>
      </c>
      <c r="K8241" s="320">
        <v>3</v>
      </c>
    </row>
    <row r="8242" spans="1:11" x14ac:dyDescent="0.3">
      <c r="A8242" s="341">
        <v>43252.127085127315</v>
      </c>
      <c r="B8242" s="355">
        <v>36642.794999999998</v>
      </c>
      <c r="C8242" s="355">
        <f t="shared" si="147"/>
        <v>0.30599999999685679</v>
      </c>
      <c r="D8242" s="420">
        <f t="shared" si="148"/>
        <v>0.15299999999842839</v>
      </c>
      <c r="H8242" s="337"/>
      <c r="J8242" s="82">
        <v>34</v>
      </c>
      <c r="K8242" s="321">
        <v>4</v>
      </c>
    </row>
    <row r="8243" spans="1:11" x14ac:dyDescent="0.3">
      <c r="A8243" s="341">
        <v>43252.168751851852</v>
      </c>
      <c r="B8243" s="355">
        <v>36643.118000000002</v>
      </c>
      <c r="C8243" s="355">
        <f t="shared" si="147"/>
        <v>0.32300000000395812</v>
      </c>
      <c r="D8243" s="420">
        <f t="shared" si="148"/>
        <v>0.16150000000197906</v>
      </c>
      <c r="H8243" s="337"/>
      <c r="J8243" s="82">
        <v>35</v>
      </c>
      <c r="K8243" s="391">
        <v>1</v>
      </c>
    </row>
    <row r="8244" spans="1:11" x14ac:dyDescent="0.3">
      <c r="A8244" s="341">
        <v>43252.210418576389</v>
      </c>
      <c r="B8244" s="355">
        <v>36643.430999999997</v>
      </c>
      <c r="C8244" s="355">
        <f t="shared" si="147"/>
        <v>0.3129999999946449</v>
      </c>
      <c r="D8244" s="420">
        <f t="shared" si="148"/>
        <v>0.15649999999732245</v>
      </c>
      <c r="H8244" s="337"/>
      <c r="J8244" s="82">
        <v>36</v>
      </c>
      <c r="K8244" s="319">
        <v>2</v>
      </c>
    </row>
    <row r="8245" spans="1:11" x14ac:dyDescent="0.3">
      <c r="A8245" s="341">
        <v>43252.252085300926</v>
      </c>
      <c r="B8245" s="355">
        <v>36643.735999999997</v>
      </c>
      <c r="C8245" s="355">
        <f t="shared" si="147"/>
        <v>0.30500000000029104</v>
      </c>
      <c r="D8245" s="420">
        <f t="shared" si="148"/>
        <v>0.15250000000014552</v>
      </c>
      <c r="H8245" s="337"/>
      <c r="J8245" s="82">
        <v>37</v>
      </c>
      <c r="K8245" s="320">
        <v>3</v>
      </c>
    </row>
    <row r="8246" spans="1:11" x14ac:dyDescent="0.3">
      <c r="A8246" s="341">
        <v>43252.293752025464</v>
      </c>
      <c r="B8246" s="355">
        <v>36644.052000000003</v>
      </c>
      <c r="C8246" s="355">
        <f t="shared" si="147"/>
        <v>0.31600000000617001</v>
      </c>
      <c r="D8246" s="420">
        <f t="shared" si="148"/>
        <v>0.15800000000308501</v>
      </c>
      <c r="H8246" s="337"/>
      <c r="J8246" s="82">
        <v>38</v>
      </c>
      <c r="K8246" s="321">
        <v>4</v>
      </c>
    </row>
    <row r="8247" spans="1:11" x14ac:dyDescent="0.3">
      <c r="A8247" s="341">
        <v>43252.335418750001</v>
      </c>
      <c r="B8247" s="355">
        <v>36644.370000000003</v>
      </c>
      <c r="C8247" s="355">
        <f t="shared" si="147"/>
        <v>0.31799999999930151</v>
      </c>
      <c r="D8247" s="420">
        <f t="shared" si="148"/>
        <v>0.15899999999965075</v>
      </c>
      <c r="H8247" s="337"/>
      <c r="J8247" s="82">
        <v>39</v>
      </c>
      <c r="K8247" s="391">
        <v>1</v>
      </c>
    </row>
    <row r="8248" spans="1:11" x14ac:dyDescent="0.3">
      <c r="A8248" s="341">
        <v>43252.377085474538</v>
      </c>
      <c r="B8248" s="355">
        <v>36644.678</v>
      </c>
      <c r="C8248" s="355">
        <f t="shared" si="147"/>
        <v>0.30799999999726424</v>
      </c>
      <c r="D8248" s="420">
        <f t="shared" si="148"/>
        <v>0.15399999999863212</v>
      </c>
      <c r="H8248" s="337"/>
      <c r="J8248" s="82">
        <v>40</v>
      </c>
      <c r="K8248" s="319">
        <v>2</v>
      </c>
    </row>
    <row r="8249" spans="1:11" x14ac:dyDescent="0.3">
      <c r="A8249" s="341">
        <v>43252.418752199075</v>
      </c>
      <c r="B8249" s="355">
        <v>36644.991999999998</v>
      </c>
      <c r="C8249" s="355">
        <f t="shared" si="147"/>
        <v>0.3139999999984866</v>
      </c>
      <c r="D8249" s="420">
        <f t="shared" si="148"/>
        <v>0.1569999999992433</v>
      </c>
      <c r="H8249" s="337"/>
      <c r="J8249" s="82">
        <v>41</v>
      </c>
      <c r="K8249" s="320">
        <v>3</v>
      </c>
    </row>
    <row r="8250" spans="1:11" x14ac:dyDescent="0.3">
      <c r="A8250" s="341">
        <v>43252.460418923612</v>
      </c>
      <c r="B8250" s="355">
        <v>36645.311000000002</v>
      </c>
      <c r="C8250" s="355">
        <f t="shared" si="147"/>
        <v>0.31900000000314321</v>
      </c>
      <c r="D8250" s="420">
        <f t="shared" si="148"/>
        <v>0.15950000000157161</v>
      </c>
      <c r="H8250" s="337"/>
      <c r="J8250" s="82">
        <v>42</v>
      </c>
      <c r="K8250" s="321">
        <v>4</v>
      </c>
    </row>
    <row r="8251" spans="1:11" x14ac:dyDescent="0.3">
      <c r="A8251" s="341">
        <v>43252.50208564815</v>
      </c>
      <c r="B8251" s="355">
        <v>36645.620999999999</v>
      </c>
      <c r="C8251" s="355">
        <f t="shared" si="147"/>
        <v>0.30999999999767169</v>
      </c>
      <c r="D8251" s="420">
        <f t="shared" si="148"/>
        <v>0.15499999999883585</v>
      </c>
      <c r="H8251" s="337"/>
      <c r="J8251" s="82">
        <v>43</v>
      </c>
      <c r="K8251" s="391">
        <v>1</v>
      </c>
    </row>
    <row r="8252" spans="1:11" x14ac:dyDescent="0.3">
      <c r="A8252" s="341">
        <v>43252.543752372687</v>
      </c>
      <c r="B8252" s="355">
        <v>36645.936999999998</v>
      </c>
      <c r="C8252" s="355">
        <f t="shared" si="147"/>
        <v>0.31599999999889405</v>
      </c>
      <c r="D8252" s="420">
        <f t="shared" si="148"/>
        <v>0.15799999999944703</v>
      </c>
      <c r="H8252" s="337"/>
      <c r="J8252" s="82">
        <v>44</v>
      </c>
      <c r="K8252" s="319">
        <v>2</v>
      </c>
    </row>
    <row r="8253" spans="1:11" x14ac:dyDescent="0.3">
      <c r="A8253" s="341">
        <v>43252.585419097224</v>
      </c>
      <c r="B8253" s="355">
        <v>36646.254999999997</v>
      </c>
      <c r="C8253" s="355">
        <f t="shared" si="147"/>
        <v>0.31799999999930151</v>
      </c>
      <c r="D8253" s="420">
        <f t="shared" si="148"/>
        <v>0.15899999999965075</v>
      </c>
      <c r="H8253" s="337"/>
      <c r="J8253" s="82">
        <v>45</v>
      </c>
      <c r="K8253" s="320">
        <v>3</v>
      </c>
    </row>
    <row r="8254" spans="1:11" x14ac:dyDescent="0.3">
      <c r="A8254" s="341">
        <v>43252.627085821761</v>
      </c>
      <c r="B8254" s="355">
        <v>36646.559999999998</v>
      </c>
      <c r="C8254" s="355">
        <f t="shared" si="147"/>
        <v>0.30500000000029104</v>
      </c>
      <c r="D8254" s="420">
        <f t="shared" si="148"/>
        <v>0.15250000000014552</v>
      </c>
      <c r="H8254" s="337"/>
      <c r="J8254" s="82">
        <v>46</v>
      </c>
      <c r="K8254" s="321">
        <v>4</v>
      </c>
    </row>
    <row r="8255" spans="1:11" x14ac:dyDescent="0.3">
      <c r="A8255" s="341">
        <v>43252.668752546298</v>
      </c>
      <c r="B8255" s="355">
        <v>36646.86</v>
      </c>
      <c r="C8255" s="355">
        <f t="shared" si="147"/>
        <v>0.30000000000291038</v>
      </c>
      <c r="D8255" s="420">
        <f t="shared" si="148"/>
        <v>0.15000000000145519</v>
      </c>
      <c r="H8255" s="337"/>
      <c r="J8255" s="82">
        <v>47</v>
      </c>
      <c r="K8255" s="391">
        <v>1</v>
      </c>
    </row>
    <row r="8256" spans="1:11" x14ac:dyDescent="0.3">
      <c r="A8256" s="341">
        <v>43252.710419270836</v>
      </c>
      <c r="B8256" s="355">
        <v>36647.177000000003</v>
      </c>
      <c r="C8256" s="355">
        <f t="shared" si="147"/>
        <v>0.31700000000273576</v>
      </c>
      <c r="D8256" s="420">
        <f t="shared" si="148"/>
        <v>0.15850000000136788</v>
      </c>
      <c r="H8256" s="337"/>
      <c r="J8256" s="82">
        <v>48</v>
      </c>
      <c r="K8256" s="319">
        <v>2</v>
      </c>
    </row>
    <row r="8257" spans="1:11" x14ac:dyDescent="0.3">
      <c r="A8257" s="341">
        <v>43252.752085995373</v>
      </c>
      <c r="B8257" s="355">
        <v>36647.483</v>
      </c>
      <c r="C8257" s="355">
        <f t="shared" si="147"/>
        <v>0.30599999999685679</v>
      </c>
      <c r="D8257" s="420">
        <f t="shared" si="148"/>
        <v>0.15299999999842839</v>
      </c>
      <c r="H8257" s="337"/>
      <c r="J8257" s="82">
        <v>49</v>
      </c>
      <c r="K8257" s="320">
        <v>3</v>
      </c>
    </row>
    <row r="8258" spans="1:11" x14ac:dyDescent="0.3">
      <c r="A8258" s="341">
        <v>43252.79375271991</v>
      </c>
      <c r="B8258" s="355">
        <v>36647.779000000002</v>
      </c>
      <c r="C8258" s="355">
        <f t="shared" si="147"/>
        <v>0.29600000000209548</v>
      </c>
      <c r="D8258" s="420">
        <f t="shared" si="148"/>
        <v>0.14800000000104774</v>
      </c>
      <c r="H8258" s="337"/>
      <c r="J8258" s="82">
        <v>50</v>
      </c>
      <c r="K8258" s="321">
        <v>4</v>
      </c>
    </row>
    <row r="8259" spans="1:11" x14ac:dyDescent="0.3">
      <c r="A8259" s="341">
        <v>43252.835419444447</v>
      </c>
      <c r="B8259" s="355">
        <v>36648.082999999999</v>
      </c>
      <c r="C8259" s="355">
        <f t="shared" si="147"/>
        <v>0.30399999999644933</v>
      </c>
      <c r="D8259" s="420">
        <f t="shared" si="148"/>
        <v>0.15199999999822467</v>
      </c>
      <c r="H8259" s="337"/>
      <c r="J8259" s="82">
        <v>51</v>
      </c>
      <c r="K8259" s="391">
        <v>1</v>
      </c>
    </row>
    <row r="8260" spans="1:11" x14ac:dyDescent="0.3">
      <c r="A8260" s="341">
        <v>43252.877086168985</v>
      </c>
      <c r="B8260" s="355">
        <v>36648.387000000002</v>
      </c>
      <c r="C8260" s="355">
        <f t="shared" si="147"/>
        <v>0.30400000000372529</v>
      </c>
      <c r="D8260" s="420">
        <f t="shared" si="148"/>
        <v>0.15200000000186265</v>
      </c>
      <c r="H8260" s="337"/>
      <c r="J8260" s="82">
        <v>52</v>
      </c>
      <c r="K8260" s="319">
        <v>2</v>
      </c>
    </row>
    <row r="8261" spans="1:11" x14ac:dyDescent="0.3">
      <c r="A8261" s="341">
        <v>43252.918752893522</v>
      </c>
      <c r="B8261" s="355">
        <v>36648.68</v>
      </c>
      <c r="C8261" s="355">
        <f t="shared" si="147"/>
        <v>0.29299999999784632</v>
      </c>
      <c r="D8261" s="420">
        <f t="shared" si="148"/>
        <v>0.14649999999892316</v>
      </c>
      <c r="H8261" s="337"/>
      <c r="J8261" s="82">
        <v>53</v>
      </c>
      <c r="K8261" s="320">
        <v>3</v>
      </c>
    </row>
    <row r="8262" spans="1:11" x14ac:dyDescent="0.3">
      <c r="A8262" s="341">
        <v>43252.960419618059</v>
      </c>
      <c r="B8262" s="355">
        <v>36648.981</v>
      </c>
      <c r="C8262" s="355">
        <f t="shared" si="147"/>
        <v>0.30099999999947613</v>
      </c>
      <c r="D8262" s="420">
        <f t="shared" si="148"/>
        <v>0.15049999999973807</v>
      </c>
      <c r="E8262" s="336">
        <f>SUM(C8239:C8262)*7.4805194805</f>
        <v>55.460571428404791</v>
      </c>
      <c r="F8262" s="324">
        <f>AVERAGE(D8239:D8262)</f>
        <v>0.1544583333332715</v>
      </c>
      <c r="G8262" s="324">
        <f>_xlfn.STDEV.S(D8239:D8262)</f>
        <v>4.1070370861297379E-3</v>
      </c>
      <c r="H8262" s="337"/>
      <c r="J8262" s="82">
        <v>54</v>
      </c>
      <c r="K8262" s="321">
        <v>4</v>
      </c>
    </row>
    <row r="8263" spans="1:11" x14ac:dyDescent="0.3">
      <c r="A8263" s="341">
        <v>43253.002086342596</v>
      </c>
      <c r="B8263" s="355">
        <v>36649.288999999997</v>
      </c>
      <c r="C8263" s="355">
        <f t="shared" si="147"/>
        <v>0.30799999999726424</v>
      </c>
      <c r="D8263" s="420">
        <f t="shared" si="148"/>
        <v>0.15399999999863212</v>
      </c>
      <c r="H8263" s="337"/>
      <c r="J8263" s="82">
        <v>55</v>
      </c>
      <c r="K8263" s="391">
        <v>1</v>
      </c>
    </row>
    <row r="8264" spans="1:11" x14ac:dyDescent="0.3">
      <c r="A8264" s="341">
        <v>43253.043753067126</v>
      </c>
      <c r="B8264" s="355">
        <v>36649.591</v>
      </c>
      <c r="C8264" s="355">
        <f t="shared" si="147"/>
        <v>0.30200000000331784</v>
      </c>
      <c r="D8264" s="420">
        <f t="shared" si="148"/>
        <v>0.15100000000165892</v>
      </c>
      <c r="H8264" s="337"/>
      <c r="J8264" s="82">
        <v>56</v>
      </c>
      <c r="K8264" s="319">
        <v>2</v>
      </c>
    </row>
    <row r="8265" spans="1:11" x14ac:dyDescent="0.3">
      <c r="A8265" s="341">
        <v>43253.085419791663</v>
      </c>
      <c r="B8265" s="355">
        <v>36649.892</v>
      </c>
      <c r="C8265" s="355">
        <f t="shared" si="147"/>
        <v>0.30099999999947613</v>
      </c>
      <c r="D8265" s="420">
        <f t="shared" si="148"/>
        <v>0.15049999999973807</v>
      </c>
      <c r="H8265" s="337"/>
      <c r="J8265" s="82">
        <v>57</v>
      </c>
      <c r="K8265" s="320">
        <v>3</v>
      </c>
    </row>
    <row r="8266" spans="1:11" x14ac:dyDescent="0.3">
      <c r="A8266" s="341">
        <v>43253.127086516201</v>
      </c>
      <c r="B8266" s="355">
        <v>36650.207000000002</v>
      </c>
      <c r="C8266" s="355">
        <f t="shared" si="147"/>
        <v>0.31500000000232831</v>
      </c>
      <c r="D8266" s="420">
        <f t="shared" si="148"/>
        <v>0.15750000000116415</v>
      </c>
      <c r="H8266" s="337"/>
      <c r="J8266" s="82">
        <v>58</v>
      </c>
      <c r="K8266" s="321">
        <v>4</v>
      </c>
    </row>
    <row r="8267" spans="1:11" x14ac:dyDescent="0.3">
      <c r="A8267" s="341">
        <v>43253.168753240738</v>
      </c>
      <c r="B8267" s="355">
        <v>36650.517999999996</v>
      </c>
      <c r="C8267" s="355">
        <f t="shared" si="147"/>
        <v>0.31099999999423744</v>
      </c>
      <c r="D8267" s="420">
        <f t="shared" si="148"/>
        <v>0.15549999999711872</v>
      </c>
      <c r="H8267" s="337"/>
      <c r="J8267" s="82">
        <v>59</v>
      </c>
      <c r="K8267" s="391">
        <v>1</v>
      </c>
    </row>
    <row r="8268" spans="1:11" x14ac:dyDescent="0.3">
      <c r="A8268" s="341">
        <v>43253.210419965275</v>
      </c>
      <c r="B8268" s="355">
        <v>36650.817999999999</v>
      </c>
      <c r="C8268" s="355">
        <f t="shared" si="147"/>
        <v>0.30000000000291038</v>
      </c>
      <c r="D8268" s="420">
        <f t="shared" si="148"/>
        <v>0.15000000000145519</v>
      </c>
      <c r="H8268" s="337"/>
      <c r="J8268" s="82">
        <v>60</v>
      </c>
      <c r="K8268" s="319">
        <v>2</v>
      </c>
    </row>
    <row r="8269" spans="1:11" x14ac:dyDescent="0.3">
      <c r="A8269" s="341">
        <v>43253.252086689812</v>
      </c>
      <c r="B8269" s="355">
        <v>36651.141000000003</v>
      </c>
      <c r="C8269" s="355">
        <f t="shared" si="147"/>
        <v>0.32300000000395812</v>
      </c>
      <c r="D8269" s="420">
        <f t="shared" si="148"/>
        <v>0.16150000000197906</v>
      </c>
      <c r="H8269" s="337"/>
      <c r="J8269" s="82">
        <v>61</v>
      </c>
      <c r="K8269" s="320">
        <v>3</v>
      </c>
    </row>
    <row r="8270" spans="1:11" x14ac:dyDescent="0.3">
      <c r="A8270" s="341">
        <v>43253.293753414349</v>
      </c>
      <c r="B8270" s="355">
        <v>36651.453999999998</v>
      </c>
      <c r="C8270" s="355">
        <f t="shared" si="147"/>
        <v>0.3129999999946449</v>
      </c>
      <c r="D8270" s="420">
        <f t="shared" si="148"/>
        <v>0.15649999999732245</v>
      </c>
      <c r="H8270" s="337"/>
      <c r="J8270" s="82">
        <v>62</v>
      </c>
      <c r="K8270" s="321">
        <v>4</v>
      </c>
    </row>
    <row r="8271" spans="1:11" x14ac:dyDescent="0.3">
      <c r="A8271" s="341">
        <v>43253.335420138887</v>
      </c>
      <c r="B8271" s="355">
        <v>36651.762000000002</v>
      </c>
      <c r="C8271" s="355">
        <f t="shared" si="147"/>
        <v>0.3080000000045402</v>
      </c>
      <c r="D8271" s="420">
        <f t="shared" si="148"/>
        <v>0.1540000000022701</v>
      </c>
      <c r="H8271" s="337"/>
      <c r="J8271" s="82">
        <v>63</v>
      </c>
      <c r="K8271" s="391">
        <v>1</v>
      </c>
    </row>
    <row r="8272" spans="1:11" x14ac:dyDescent="0.3">
      <c r="A8272" s="341">
        <v>43253.377086863424</v>
      </c>
      <c r="B8272" s="355">
        <v>36652.080999999998</v>
      </c>
      <c r="C8272" s="355">
        <f t="shared" ref="C8272:C8308" si="149">B8272-B8271</f>
        <v>0.31899999999586726</v>
      </c>
      <c r="D8272" s="420">
        <f t="shared" si="148"/>
        <v>0.15949999999793363</v>
      </c>
      <c r="H8272" s="337"/>
      <c r="J8272" s="82">
        <v>64</v>
      </c>
      <c r="K8272" s="319">
        <v>2</v>
      </c>
    </row>
    <row r="8273" spans="1:11" x14ac:dyDescent="0.3">
      <c r="A8273" s="341">
        <v>43253.418753587961</v>
      </c>
      <c r="B8273" s="355">
        <v>36652.394999999997</v>
      </c>
      <c r="C8273" s="355">
        <f t="shared" si="149"/>
        <v>0.3139999999984866</v>
      </c>
      <c r="D8273" s="420">
        <f t="shared" ref="D8273:D8307" si="150">C8273/2</f>
        <v>0.1569999999992433</v>
      </c>
      <c r="H8273" s="337"/>
      <c r="J8273" s="82">
        <v>65</v>
      </c>
      <c r="K8273" s="320">
        <v>3</v>
      </c>
    </row>
    <row r="8274" spans="1:11" x14ac:dyDescent="0.3">
      <c r="A8274" s="341">
        <v>43253.460420312498</v>
      </c>
      <c r="B8274" s="355">
        <v>36652.690999999999</v>
      </c>
      <c r="C8274" s="355">
        <f t="shared" si="149"/>
        <v>0.29600000000209548</v>
      </c>
      <c r="D8274" s="420">
        <f t="shared" si="150"/>
        <v>0.14800000000104774</v>
      </c>
      <c r="H8274" s="337"/>
      <c r="J8274" s="82">
        <v>66</v>
      </c>
      <c r="K8274" s="321">
        <v>4</v>
      </c>
    </row>
    <row r="8275" spans="1:11" x14ac:dyDescent="0.3">
      <c r="A8275" s="341">
        <v>43253.502087037035</v>
      </c>
      <c r="B8275" s="355">
        <v>36653</v>
      </c>
      <c r="C8275" s="355">
        <f t="shared" si="149"/>
        <v>0.30900000000110595</v>
      </c>
      <c r="D8275" s="420">
        <f t="shared" si="150"/>
        <v>0.15450000000055297</v>
      </c>
      <c r="H8275" s="337"/>
      <c r="J8275" s="82">
        <v>67</v>
      </c>
      <c r="K8275" s="391">
        <v>1</v>
      </c>
    </row>
    <row r="8276" spans="1:11" x14ac:dyDescent="0.3">
      <c r="A8276" s="341">
        <v>43253.543753761573</v>
      </c>
      <c r="B8276" s="355">
        <v>36653.311000000002</v>
      </c>
      <c r="C8276" s="355">
        <f t="shared" si="149"/>
        <v>0.3110000000015134</v>
      </c>
      <c r="D8276" s="420">
        <f t="shared" si="150"/>
        <v>0.1555000000007567</v>
      </c>
      <c r="H8276" s="337"/>
      <c r="J8276" s="82">
        <v>68</v>
      </c>
      <c r="K8276" s="319">
        <v>2</v>
      </c>
    </row>
    <row r="8277" spans="1:11" x14ac:dyDescent="0.3">
      <c r="A8277" s="341">
        <v>43253.58542048611</v>
      </c>
      <c r="B8277" s="355">
        <v>36653.610999999997</v>
      </c>
      <c r="C8277" s="355">
        <f t="shared" si="149"/>
        <v>0.29999999999563443</v>
      </c>
      <c r="D8277" s="420">
        <f t="shared" si="150"/>
        <v>0.14999999999781721</v>
      </c>
      <c r="H8277" s="337"/>
      <c r="J8277" s="82">
        <v>69</v>
      </c>
      <c r="K8277" s="320">
        <v>3</v>
      </c>
    </row>
    <row r="8278" spans="1:11" x14ac:dyDescent="0.3">
      <c r="A8278" s="341">
        <v>43253.627087210647</v>
      </c>
      <c r="B8278" s="355">
        <v>36653.911</v>
      </c>
      <c r="C8278" s="355">
        <f t="shared" si="149"/>
        <v>0.30000000000291038</v>
      </c>
      <c r="D8278" s="420">
        <f t="shared" si="150"/>
        <v>0.15000000000145519</v>
      </c>
      <c r="H8278" s="337"/>
      <c r="J8278" s="82">
        <v>70</v>
      </c>
      <c r="K8278" s="321">
        <v>4</v>
      </c>
    </row>
    <row r="8279" spans="1:11" x14ac:dyDescent="0.3">
      <c r="A8279" s="341">
        <v>43253.668753935184</v>
      </c>
      <c r="B8279" s="355">
        <v>36654.218000000001</v>
      </c>
      <c r="C8279" s="355">
        <f t="shared" si="149"/>
        <v>0.30700000000069849</v>
      </c>
      <c r="D8279" s="420">
        <f t="shared" si="150"/>
        <v>0.15350000000034925</v>
      </c>
      <c r="H8279" s="337"/>
      <c r="J8279" s="82">
        <v>71</v>
      </c>
      <c r="K8279" s="391">
        <v>1</v>
      </c>
    </row>
    <row r="8280" spans="1:11" x14ac:dyDescent="0.3">
      <c r="A8280" s="341">
        <v>43253.710420659721</v>
      </c>
      <c r="B8280" s="355">
        <v>36654.519</v>
      </c>
      <c r="C8280" s="355">
        <f t="shared" si="149"/>
        <v>0.30099999999947613</v>
      </c>
      <c r="D8280" s="420">
        <f t="shared" si="150"/>
        <v>0.15049999999973807</v>
      </c>
      <c r="H8280" s="337"/>
      <c r="J8280" s="82">
        <v>72</v>
      </c>
      <c r="K8280" s="319">
        <v>2</v>
      </c>
    </row>
    <row r="8281" spans="1:11" x14ac:dyDescent="0.3">
      <c r="A8281" s="341">
        <v>43253.752087384259</v>
      </c>
      <c r="B8281" s="355">
        <v>36654.815000000002</v>
      </c>
      <c r="C8281" s="355">
        <f t="shared" si="149"/>
        <v>0.29600000000209548</v>
      </c>
      <c r="D8281" s="420">
        <f t="shared" si="150"/>
        <v>0.14800000000104774</v>
      </c>
      <c r="H8281" s="337"/>
      <c r="J8281" s="82">
        <v>73</v>
      </c>
      <c r="K8281" s="320">
        <v>3</v>
      </c>
    </row>
    <row r="8282" spans="1:11" x14ac:dyDescent="0.3">
      <c r="A8282" s="341">
        <v>43253.793754108796</v>
      </c>
      <c r="B8282" s="355">
        <v>36655.125</v>
      </c>
      <c r="C8282" s="355">
        <f t="shared" si="149"/>
        <v>0.30999999999767169</v>
      </c>
      <c r="D8282" s="420">
        <f t="shared" si="150"/>
        <v>0.15499999999883585</v>
      </c>
      <c r="H8282" s="337"/>
      <c r="J8282" s="82">
        <v>74</v>
      </c>
      <c r="K8282" s="321">
        <v>4</v>
      </c>
    </row>
    <row r="8283" spans="1:11" x14ac:dyDescent="0.3">
      <c r="A8283" s="341">
        <v>43253.835420833333</v>
      </c>
      <c r="B8283" s="355">
        <v>36655.43</v>
      </c>
      <c r="C8283" s="355">
        <f t="shared" si="149"/>
        <v>0.30500000000029104</v>
      </c>
      <c r="D8283" s="420">
        <f t="shared" si="150"/>
        <v>0.15250000000014552</v>
      </c>
      <c r="H8283" s="337"/>
      <c r="J8283" s="82">
        <v>75</v>
      </c>
      <c r="K8283" s="391">
        <v>1</v>
      </c>
    </row>
    <row r="8284" spans="1:11" x14ac:dyDescent="0.3">
      <c r="A8284" s="341">
        <v>43253.87708755787</v>
      </c>
      <c r="B8284" s="355">
        <v>36655.722000000002</v>
      </c>
      <c r="C8284" s="355">
        <f t="shared" si="149"/>
        <v>0.29200000000128057</v>
      </c>
      <c r="D8284" s="420">
        <f t="shared" si="150"/>
        <v>0.14600000000064028</v>
      </c>
      <c r="H8284" s="337"/>
      <c r="J8284" s="82">
        <v>76</v>
      </c>
      <c r="K8284" s="319">
        <v>2</v>
      </c>
    </row>
    <row r="8285" spans="1:11" x14ac:dyDescent="0.3">
      <c r="A8285" s="341">
        <v>43253.918754282407</v>
      </c>
      <c r="B8285" s="355">
        <v>36656.027999999998</v>
      </c>
      <c r="C8285" s="355">
        <f t="shared" si="149"/>
        <v>0.30599999999685679</v>
      </c>
      <c r="D8285" s="420">
        <f t="shared" si="150"/>
        <v>0.15299999999842839</v>
      </c>
      <c r="H8285" s="337"/>
      <c r="J8285" s="82">
        <v>77</v>
      </c>
      <c r="K8285" s="320">
        <v>3</v>
      </c>
    </row>
    <row r="8286" spans="1:11" x14ac:dyDescent="0.3">
      <c r="A8286" s="341">
        <v>43253.960421006945</v>
      </c>
      <c r="B8286" s="355">
        <v>36656.332999999999</v>
      </c>
      <c r="C8286" s="355">
        <f t="shared" si="149"/>
        <v>0.30500000000029104</v>
      </c>
      <c r="D8286" s="420">
        <f t="shared" si="150"/>
        <v>0.15250000000014552</v>
      </c>
      <c r="E8286" s="336">
        <f>SUM(C8263:C8286)*7.4805194805</f>
        <v>54.996779220628163</v>
      </c>
      <c r="F8286" s="324">
        <f>AVERAGE(D8263:D8286)</f>
        <v>0.15316666666664483</v>
      </c>
      <c r="G8286" s="324">
        <f>_xlfn.STDEV.S(D8263:D8286)</f>
        <v>3.7667500308096961E-3</v>
      </c>
      <c r="H8286" s="337"/>
      <c r="J8286" s="82">
        <v>78</v>
      </c>
      <c r="K8286" s="321">
        <v>4</v>
      </c>
    </row>
    <row r="8287" spans="1:11" x14ac:dyDescent="0.3">
      <c r="A8287" s="341">
        <v>43254.002087731482</v>
      </c>
      <c r="B8287" s="355">
        <v>36656.635000000002</v>
      </c>
      <c r="C8287" s="355">
        <f t="shared" si="149"/>
        <v>0.30200000000331784</v>
      </c>
      <c r="D8287" s="420">
        <f t="shared" si="150"/>
        <v>0.15100000000165892</v>
      </c>
      <c r="H8287" s="337"/>
      <c r="J8287" s="82">
        <v>79</v>
      </c>
      <c r="K8287" s="391">
        <v>1</v>
      </c>
    </row>
    <row r="8288" spans="1:11" x14ac:dyDescent="0.3">
      <c r="A8288" s="341">
        <v>43254.043754456019</v>
      </c>
      <c r="B8288" s="355">
        <v>36656.942000000003</v>
      </c>
      <c r="C8288" s="355">
        <f t="shared" si="149"/>
        <v>0.30700000000069849</v>
      </c>
      <c r="D8288" s="420">
        <f t="shared" si="150"/>
        <v>0.15350000000034925</v>
      </c>
      <c r="H8288" s="337"/>
      <c r="J8288" s="82">
        <v>80</v>
      </c>
      <c r="K8288" s="319">
        <v>2</v>
      </c>
    </row>
    <row r="8289" spans="1:11" x14ac:dyDescent="0.3">
      <c r="A8289" s="341">
        <v>43254.085421180556</v>
      </c>
      <c r="B8289" s="355">
        <v>36657.258000000002</v>
      </c>
      <c r="C8289" s="355">
        <f t="shared" si="149"/>
        <v>0.31599999999889405</v>
      </c>
      <c r="D8289" s="420">
        <f t="shared" si="150"/>
        <v>0.15799999999944703</v>
      </c>
      <c r="H8289" s="337"/>
      <c r="J8289" s="82">
        <v>81</v>
      </c>
      <c r="K8289" s="320">
        <v>3</v>
      </c>
    </row>
    <row r="8290" spans="1:11" x14ac:dyDescent="0.3">
      <c r="A8290" s="341">
        <v>43254.127087905094</v>
      </c>
      <c r="B8290" s="355">
        <v>36657.563999999998</v>
      </c>
      <c r="C8290" s="355">
        <f t="shared" si="149"/>
        <v>0.30599999999685679</v>
      </c>
      <c r="D8290" s="420">
        <f t="shared" si="150"/>
        <v>0.15299999999842839</v>
      </c>
      <c r="H8290" s="337"/>
      <c r="J8290" s="82">
        <v>82</v>
      </c>
      <c r="K8290" s="321">
        <v>4</v>
      </c>
    </row>
    <row r="8291" spans="1:11" x14ac:dyDescent="0.3">
      <c r="A8291" s="341">
        <v>43254.168754629631</v>
      </c>
      <c r="B8291" s="355">
        <v>36657.872000000003</v>
      </c>
      <c r="C8291" s="355">
        <f t="shared" si="149"/>
        <v>0.3080000000045402</v>
      </c>
      <c r="D8291" s="420">
        <f t="shared" si="150"/>
        <v>0.1540000000022701</v>
      </c>
      <c r="H8291" s="337"/>
      <c r="J8291" s="82">
        <v>83</v>
      </c>
      <c r="K8291" s="391">
        <v>1</v>
      </c>
    </row>
    <row r="8292" spans="1:11" x14ac:dyDescent="0.3">
      <c r="A8292" s="341">
        <v>43254.210421354168</v>
      </c>
      <c r="B8292" s="355">
        <v>36658.197999999997</v>
      </c>
      <c r="C8292" s="355">
        <f t="shared" si="149"/>
        <v>0.32599999999365536</v>
      </c>
      <c r="D8292" s="420">
        <f t="shared" si="150"/>
        <v>0.16299999999682768</v>
      </c>
      <c r="H8292" s="337"/>
      <c r="J8292" s="82">
        <v>84</v>
      </c>
      <c r="K8292" s="319">
        <v>2</v>
      </c>
    </row>
    <row r="8293" spans="1:11" x14ac:dyDescent="0.3">
      <c r="A8293" s="341">
        <v>43254.252088078705</v>
      </c>
      <c r="B8293" s="355">
        <v>36658.517</v>
      </c>
      <c r="C8293" s="355">
        <f t="shared" si="149"/>
        <v>0.31900000000314321</v>
      </c>
      <c r="D8293" s="420">
        <f t="shared" si="150"/>
        <v>0.15950000000157161</v>
      </c>
      <c r="H8293" s="337"/>
      <c r="J8293" s="82">
        <v>85</v>
      </c>
      <c r="K8293" s="320">
        <v>3</v>
      </c>
    </row>
    <row r="8294" spans="1:11" x14ac:dyDescent="0.3">
      <c r="A8294" s="341">
        <v>43254.293754803242</v>
      </c>
      <c r="B8294" s="355">
        <v>36658.821000000004</v>
      </c>
      <c r="C8294" s="355">
        <f t="shared" si="149"/>
        <v>0.30400000000372529</v>
      </c>
      <c r="D8294" s="420">
        <f t="shared" si="150"/>
        <v>0.15200000000186265</v>
      </c>
      <c r="H8294" s="337"/>
      <c r="J8294" s="82">
        <v>86</v>
      </c>
      <c r="K8294" s="321">
        <v>4</v>
      </c>
    </row>
    <row r="8295" spans="1:11" x14ac:dyDescent="0.3">
      <c r="A8295" s="341">
        <v>43254.33542152778</v>
      </c>
      <c r="B8295" s="355">
        <v>36659.142</v>
      </c>
      <c r="C8295" s="355">
        <f t="shared" si="149"/>
        <v>0.32099999999627471</v>
      </c>
      <c r="D8295" s="420">
        <f t="shared" si="150"/>
        <v>0.16049999999813735</v>
      </c>
      <c r="H8295" s="337"/>
      <c r="J8295" s="82">
        <v>87</v>
      </c>
      <c r="K8295" s="391">
        <v>1</v>
      </c>
    </row>
    <row r="8296" spans="1:11" x14ac:dyDescent="0.3">
      <c r="A8296" s="341">
        <v>43254.377088252317</v>
      </c>
      <c r="B8296" s="355">
        <v>36659.462</v>
      </c>
      <c r="C8296" s="355">
        <f t="shared" si="149"/>
        <v>0.31999999999970896</v>
      </c>
      <c r="D8296" s="420">
        <f t="shared" si="150"/>
        <v>0.15999999999985448</v>
      </c>
      <c r="H8296" s="337"/>
      <c r="J8296" s="82">
        <v>88</v>
      </c>
      <c r="K8296" s="319">
        <v>2</v>
      </c>
    </row>
    <row r="8297" spans="1:11" x14ac:dyDescent="0.3">
      <c r="A8297" s="341">
        <v>43254.418754976854</v>
      </c>
      <c r="B8297" s="355">
        <v>36659.767999999996</v>
      </c>
      <c r="C8297" s="355">
        <f t="shared" si="149"/>
        <v>0.30599999999685679</v>
      </c>
      <c r="D8297" s="420">
        <f t="shared" si="150"/>
        <v>0.15299999999842839</v>
      </c>
      <c r="H8297" s="337"/>
      <c r="J8297" s="82">
        <v>89</v>
      </c>
      <c r="K8297" s="320">
        <v>3</v>
      </c>
    </row>
    <row r="8298" spans="1:11" x14ac:dyDescent="0.3">
      <c r="A8298" s="341">
        <v>43254.460421701391</v>
      </c>
      <c r="B8298" s="355">
        <v>36660.082000000002</v>
      </c>
      <c r="C8298" s="355">
        <f t="shared" si="149"/>
        <v>0.31400000000576256</v>
      </c>
      <c r="D8298" s="420">
        <f t="shared" si="150"/>
        <v>0.15700000000288128</v>
      </c>
      <c r="H8298" s="337"/>
      <c r="J8298" s="82">
        <v>90</v>
      </c>
      <c r="K8298" s="321">
        <v>4</v>
      </c>
    </row>
    <row r="8299" spans="1:11" x14ac:dyDescent="0.3">
      <c r="A8299" s="341">
        <v>43254.502088425928</v>
      </c>
      <c r="B8299" s="355">
        <v>36660.391000000003</v>
      </c>
      <c r="C8299" s="355">
        <f t="shared" si="149"/>
        <v>0.30900000000110595</v>
      </c>
      <c r="D8299" s="420">
        <f t="shared" si="150"/>
        <v>0.15450000000055297</v>
      </c>
      <c r="H8299" s="337"/>
      <c r="J8299" s="82">
        <v>91</v>
      </c>
      <c r="K8299" s="391">
        <v>1</v>
      </c>
    </row>
    <row r="8300" spans="1:11" x14ac:dyDescent="0.3">
      <c r="A8300" s="341">
        <v>43254.543755150466</v>
      </c>
      <c r="B8300" s="355">
        <v>36660.690999999999</v>
      </c>
      <c r="C8300" s="355">
        <f t="shared" si="149"/>
        <v>0.29999999999563443</v>
      </c>
      <c r="D8300" s="420">
        <f t="shared" si="150"/>
        <v>0.14999999999781721</v>
      </c>
      <c r="H8300" s="337"/>
      <c r="J8300" s="82">
        <v>92</v>
      </c>
      <c r="K8300" s="319">
        <v>2</v>
      </c>
    </row>
    <row r="8301" spans="1:11" x14ac:dyDescent="0.3">
      <c r="A8301" s="341">
        <v>43254.585421875003</v>
      </c>
      <c r="B8301" s="355">
        <v>36661.002</v>
      </c>
      <c r="C8301" s="355">
        <f t="shared" si="149"/>
        <v>0.3110000000015134</v>
      </c>
      <c r="D8301" s="420">
        <f t="shared" si="150"/>
        <v>0.1555000000007567</v>
      </c>
      <c r="H8301" s="337"/>
      <c r="J8301" s="82">
        <v>93</v>
      </c>
      <c r="K8301" s="320">
        <v>3</v>
      </c>
    </row>
    <row r="8302" spans="1:11" x14ac:dyDescent="0.3">
      <c r="A8302" s="341">
        <v>43254.62708859954</v>
      </c>
      <c r="B8302" s="355">
        <v>36661.311999999998</v>
      </c>
      <c r="C8302" s="355">
        <f t="shared" si="149"/>
        <v>0.30999999999767169</v>
      </c>
      <c r="D8302" s="420">
        <f t="shared" si="150"/>
        <v>0.15499999999883585</v>
      </c>
      <c r="H8302" s="337"/>
      <c r="J8302" s="82">
        <v>94</v>
      </c>
      <c r="K8302" s="321">
        <v>4</v>
      </c>
    </row>
    <row r="8303" spans="1:11" x14ac:dyDescent="0.3">
      <c r="A8303" s="341">
        <v>43254.668755324077</v>
      </c>
      <c r="B8303" s="355">
        <v>36661.610999999997</v>
      </c>
      <c r="C8303" s="355">
        <f t="shared" si="149"/>
        <v>0.29899999999906868</v>
      </c>
      <c r="D8303" s="420">
        <f t="shared" si="150"/>
        <v>0.14949999999953434</v>
      </c>
      <c r="H8303" s="337"/>
      <c r="J8303" s="82">
        <v>95</v>
      </c>
      <c r="K8303" s="391">
        <v>1</v>
      </c>
    </row>
    <row r="8304" spans="1:11" x14ac:dyDescent="0.3">
      <c r="A8304" s="341">
        <v>43254.710422048614</v>
      </c>
      <c r="B8304" s="355">
        <v>36661.909</v>
      </c>
      <c r="C8304" s="355">
        <f t="shared" si="149"/>
        <v>0.29800000000250293</v>
      </c>
      <c r="D8304" s="420">
        <f t="shared" si="150"/>
        <v>0.14900000000125146</v>
      </c>
      <c r="H8304" s="337"/>
      <c r="J8304" s="82">
        <v>96</v>
      </c>
      <c r="K8304" s="319">
        <v>2</v>
      </c>
    </row>
    <row r="8305" spans="1:12" x14ac:dyDescent="0.3">
      <c r="A8305" s="341">
        <v>43254.752088773152</v>
      </c>
      <c r="B8305" s="355">
        <v>36662.218000000001</v>
      </c>
      <c r="C8305" s="355">
        <f t="shared" si="149"/>
        <v>0.30900000000110595</v>
      </c>
      <c r="D8305" s="420">
        <f t="shared" si="150"/>
        <v>0.15450000000055297</v>
      </c>
      <c r="H8305" s="337"/>
      <c r="J8305" s="82">
        <v>97</v>
      </c>
      <c r="K8305" s="320">
        <v>3</v>
      </c>
    </row>
    <row r="8306" spans="1:12" x14ac:dyDescent="0.3">
      <c r="A8306" s="341">
        <v>43254.793755497682</v>
      </c>
      <c r="B8306" s="355">
        <v>36662.517</v>
      </c>
      <c r="C8306" s="355">
        <f t="shared" si="149"/>
        <v>0.29899999999906868</v>
      </c>
      <c r="D8306" s="420">
        <f t="shared" si="150"/>
        <v>0.14949999999953434</v>
      </c>
      <c r="H8306" s="337"/>
      <c r="J8306" s="82">
        <v>98</v>
      </c>
      <c r="K8306" s="321">
        <v>4</v>
      </c>
    </row>
    <row r="8307" spans="1:12" x14ac:dyDescent="0.3">
      <c r="A8307" s="341">
        <v>43254.835422222219</v>
      </c>
      <c r="B8307" s="355">
        <v>36662.809000000001</v>
      </c>
      <c r="C8307" s="355">
        <f t="shared" si="149"/>
        <v>0.29200000000128057</v>
      </c>
      <c r="D8307" s="420">
        <f t="shared" si="150"/>
        <v>0.14600000000064028</v>
      </c>
      <c r="H8307" s="337"/>
      <c r="J8307" s="82">
        <v>99</v>
      </c>
      <c r="K8307" s="391">
        <v>1</v>
      </c>
    </row>
    <row r="8308" spans="1:12" x14ac:dyDescent="0.3">
      <c r="A8308" s="369">
        <v>43254.877088946756</v>
      </c>
      <c r="B8308" s="356">
        <v>36663.118999999999</v>
      </c>
      <c r="C8308" s="356">
        <f t="shared" si="149"/>
        <v>0.30999999999767169</v>
      </c>
      <c r="D8308" s="418">
        <f>C8308/2</f>
        <v>0.15499999999883585</v>
      </c>
      <c r="E8308" s="336">
        <f>SUM(C8287:C8308)*7.4805194805</f>
        <v>50.762805194673433</v>
      </c>
      <c r="F8308" s="324">
        <f>AVERAGE(D8287:D8308)</f>
        <v>0.15422727272727405</v>
      </c>
      <c r="G8308" s="324">
        <f>_xlfn.STDEV.S(D8287:D8308)</f>
        <v>4.2474846130557357E-3</v>
      </c>
      <c r="H8308" s="343"/>
      <c r="I8308" s="344">
        <f>AVERAGE(D8158:D8308)</f>
        <v>0.15378873239436436</v>
      </c>
      <c r="J8308" s="82">
        <v>100</v>
      </c>
      <c r="K8308" s="319">
        <v>2</v>
      </c>
    </row>
    <row r="8309" spans="1:12" x14ac:dyDescent="0.3">
      <c r="A8309" s="341">
        <v>43255.506249999999</v>
      </c>
      <c r="B8309" s="318">
        <v>36667.767</v>
      </c>
      <c r="C8309" s="355"/>
      <c r="D8309" s="420"/>
      <c r="H8309" s="337"/>
      <c r="J8309" s="82">
        <v>1</v>
      </c>
      <c r="K8309" s="391">
        <v>1</v>
      </c>
      <c r="L8309" s="54" t="s">
        <v>380</v>
      </c>
    </row>
    <row r="8310" spans="1:12" x14ac:dyDescent="0.3">
      <c r="A8310" s="341">
        <v>43255.54791666667</v>
      </c>
      <c r="B8310" s="318">
        <v>36668.080000000002</v>
      </c>
      <c r="C8310" s="355">
        <f t="shared" ref="C8310:C8406" si="151">B8310-B8309</f>
        <v>0.31300000000192085</v>
      </c>
      <c r="D8310" s="420">
        <f t="shared" ref="D8310:D8406" si="152">C8310/2</f>
        <v>0.15650000000096043</v>
      </c>
      <c r="H8310" s="337"/>
      <c r="J8310" s="82">
        <v>2</v>
      </c>
      <c r="K8310" s="319">
        <v>2</v>
      </c>
    </row>
    <row r="8311" spans="1:12" x14ac:dyDescent="0.3">
      <c r="A8311" s="341">
        <v>43255.589583333334</v>
      </c>
      <c r="B8311" s="318">
        <v>36668.389000000003</v>
      </c>
      <c r="C8311" s="355">
        <f t="shared" si="151"/>
        <v>0.30900000000110595</v>
      </c>
      <c r="D8311" s="420">
        <f t="shared" si="152"/>
        <v>0.15450000000055297</v>
      </c>
      <c r="H8311" s="337"/>
      <c r="J8311" s="82">
        <v>3</v>
      </c>
      <c r="K8311" s="320">
        <v>3</v>
      </c>
      <c r="L8311" s="56"/>
    </row>
    <row r="8312" spans="1:12" x14ac:dyDescent="0.3">
      <c r="A8312" s="341">
        <v>43255.631249999999</v>
      </c>
      <c r="B8312" s="318">
        <v>36668.69</v>
      </c>
      <c r="C8312" s="355">
        <f t="shared" si="151"/>
        <v>0.30099999999947613</v>
      </c>
      <c r="D8312" s="420">
        <f t="shared" si="152"/>
        <v>0.15049999999973807</v>
      </c>
      <c r="H8312" s="337"/>
      <c r="J8312" s="82">
        <v>4</v>
      </c>
      <c r="K8312" s="321">
        <v>4</v>
      </c>
    </row>
    <row r="8313" spans="1:12" x14ac:dyDescent="0.3">
      <c r="A8313" s="341">
        <v>43255.67291666667</v>
      </c>
      <c r="B8313" s="318">
        <v>36668.999000000003</v>
      </c>
      <c r="C8313" s="355">
        <f t="shared" si="151"/>
        <v>0.30900000000110595</v>
      </c>
      <c r="D8313" s="420">
        <f t="shared" si="152"/>
        <v>0.15450000000055297</v>
      </c>
      <c r="H8313" s="337"/>
      <c r="J8313" s="82">
        <v>5</v>
      </c>
      <c r="K8313" s="391">
        <v>1</v>
      </c>
    </row>
    <row r="8314" spans="1:12" x14ac:dyDescent="0.3">
      <c r="A8314" s="341">
        <v>43255.714583159723</v>
      </c>
      <c r="B8314" s="318">
        <v>36669.31</v>
      </c>
      <c r="C8314" s="355">
        <f t="shared" si="151"/>
        <v>0.31099999999423744</v>
      </c>
      <c r="D8314" s="420">
        <f t="shared" si="152"/>
        <v>0.15549999999711872</v>
      </c>
      <c r="H8314" s="337"/>
      <c r="J8314" s="82">
        <v>6</v>
      </c>
      <c r="K8314" s="319">
        <v>2</v>
      </c>
    </row>
    <row r="8315" spans="1:12" x14ac:dyDescent="0.3">
      <c r="A8315" s="341">
        <v>43255.756249768521</v>
      </c>
      <c r="B8315" s="318">
        <v>36669.608999999997</v>
      </c>
      <c r="C8315" s="355">
        <f t="shared" si="151"/>
        <v>0.29899999999906868</v>
      </c>
      <c r="D8315" s="420">
        <f t="shared" si="152"/>
        <v>0.14949999999953434</v>
      </c>
      <c r="H8315" s="337"/>
      <c r="J8315" s="82">
        <v>7</v>
      </c>
      <c r="K8315" s="320">
        <v>3</v>
      </c>
    </row>
    <row r="8316" spans="1:12" x14ac:dyDescent="0.3">
      <c r="A8316" s="341">
        <v>43255.797916377313</v>
      </c>
      <c r="B8316" s="318">
        <v>36669.908000000003</v>
      </c>
      <c r="C8316" s="355">
        <f t="shared" si="151"/>
        <v>0.29900000000634464</v>
      </c>
      <c r="D8316" s="420">
        <f t="shared" si="152"/>
        <v>0.14950000000317232</v>
      </c>
      <c r="H8316" s="337"/>
      <c r="J8316" s="82">
        <v>8</v>
      </c>
      <c r="K8316" s="321">
        <v>4</v>
      </c>
    </row>
    <row r="8317" spans="1:12" x14ac:dyDescent="0.3">
      <c r="A8317" s="341">
        <v>43255.839582986111</v>
      </c>
      <c r="B8317" s="318">
        <v>36670.212</v>
      </c>
      <c r="C8317" s="355">
        <f t="shared" si="151"/>
        <v>0.30399999999644933</v>
      </c>
      <c r="D8317" s="420">
        <f t="shared" si="152"/>
        <v>0.15199999999822467</v>
      </c>
      <c r="H8317" s="337"/>
      <c r="J8317" s="82">
        <v>9</v>
      </c>
      <c r="K8317" s="391">
        <v>1</v>
      </c>
    </row>
    <row r="8318" spans="1:12" x14ac:dyDescent="0.3">
      <c r="A8318" s="341">
        <v>43255.88124959491</v>
      </c>
      <c r="B8318" s="318">
        <v>36670.517</v>
      </c>
      <c r="C8318" s="355">
        <f t="shared" si="151"/>
        <v>0.30500000000029104</v>
      </c>
      <c r="D8318" s="420">
        <f t="shared" si="152"/>
        <v>0.15250000000014552</v>
      </c>
      <c r="H8318" s="337"/>
      <c r="J8318" s="82">
        <v>10</v>
      </c>
      <c r="K8318" s="319">
        <v>2</v>
      </c>
    </row>
    <row r="8319" spans="1:12" x14ac:dyDescent="0.3">
      <c r="A8319" s="341">
        <v>43255.922916203701</v>
      </c>
      <c r="B8319" s="318">
        <v>36670.811999999998</v>
      </c>
      <c r="C8319" s="355">
        <f t="shared" si="151"/>
        <v>0.29499999999825377</v>
      </c>
      <c r="D8319" s="420">
        <f t="shared" si="152"/>
        <v>0.14749999999912689</v>
      </c>
      <c r="H8319" s="337"/>
      <c r="J8319" s="82">
        <v>11</v>
      </c>
      <c r="K8319" s="320">
        <v>3</v>
      </c>
    </row>
    <row r="8320" spans="1:12" x14ac:dyDescent="0.3">
      <c r="A8320" s="341">
        <v>43255.964582812499</v>
      </c>
      <c r="B8320" s="318">
        <v>36671.118999999999</v>
      </c>
      <c r="C8320" s="355">
        <f t="shared" si="151"/>
        <v>0.30700000000069849</v>
      </c>
      <c r="D8320" s="420">
        <f t="shared" si="152"/>
        <v>0.15350000000034925</v>
      </c>
      <c r="E8320" s="392">
        <f>SUM(C8310:C8320)*7.4805194805</f>
        <v>25.074701298628163</v>
      </c>
      <c r="F8320" s="324">
        <f>AVERAGE(D8310:D8320)</f>
        <v>0.15236363636358874</v>
      </c>
      <c r="G8320" s="324">
        <f>_xlfn.STDEV.S(D8310:D8320)</f>
        <v>2.84684833695341E-3</v>
      </c>
      <c r="H8320" s="337"/>
      <c r="J8320" s="82">
        <v>12</v>
      </c>
      <c r="K8320" s="321">
        <v>4</v>
      </c>
    </row>
    <row r="8321" spans="1:11" x14ac:dyDescent="0.3">
      <c r="A8321" s="341">
        <v>43256.006249421298</v>
      </c>
      <c r="B8321" s="318">
        <v>36671.421999999999</v>
      </c>
      <c r="C8321" s="355">
        <f t="shared" si="151"/>
        <v>0.30299999999988358</v>
      </c>
      <c r="D8321" s="420">
        <f t="shared" si="152"/>
        <v>0.15149999999994179</v>
      </c>
      <c r="H8321" s="337"/>
      <c r="J8321" s="82">
        <v>13</v>
      </c>
      <c r="K8321" s="391">
        <v>1</v>
      </c>
    </row>
    <row r="8322" spans="1:11" x14ac:dyDescent="0.3">
      <c r="A8322" s="341">
        <v>43256.047916030089</v>
      </c>
      <c r="B8322" s="318">
        <v>36671.722000000002</v>
      </c>
      <c r="C8322" s="355">
        <f t="shared" si="151"/>
        <v>0.30000000000291038</v>
      </c>
      <c r="D8322" s="420">
        <f t="shared" si="152"/>
        <v>0.15000000000145519</v>
      </c>
      <c r="H8322" s="337"/>
      <c r="J8322" s="82">
        <v>14</v>
      </c>
      <c r="K8322" s="319">
        <v>2</v>
      </c>
    </row>
    <row r="8323" spans="1:11" x14ac:dyDescent="0.3">
      <c r="A8323" s="341">
        <v>43256.089582638888</v>
      </c>
      <c r="B8323" s="318">
        <v>36672.038999999997</v>
      </c>
      <c r="C8323" s="355">
        <f t="shared" si="151"/>
        <v>0.3169999999954598</v>
      </c>
      <c r="D8323" s="420">
        <f t="shared" si="152"/>
        <v>0.1584999999977299</v>
      </c>
      <c r="H8323" s="337"/>
      <c r="J8323" s="82">
        <v>15</v>
      </c>
      <c r="K8323" s="320">
        <v>3</v>
      </c>
    </row>
    <row r="8324" spans="1:11" x14ac:dyDescent="0.3">
      <c r="A8324" s="341">
        <v>43256.131249247686</v>
      </c>
      <c r="B8324" s="318">
        <v>36672.341999999997</v>
      </c>
      <c r="C8324" s="355">
        <f t="shared" si="151"/>
        <v>0.30299999999988358</v>
      </c>
      <c r="D8324" s="420">
        <f t="shared" si="152"/>
        <v>0.15149999999994179</v>
      </c>
      <c r="H8324" s="337"/>
      <c r="J8324" s="82">
        <v>16</v>
      </c>
      <c r="K8324" s="321">
        <v>4</v>
      </c>
    </row>
    <row r="8325" spans="1:11" x14ac:dyDescent="0.3">
      <c r="A8325" s="341">
        <v>43256.172915856485</v>
      </c>
      <c r="B8325" s="318">
        <v>36672.648000000001</v>
      </c>
      <c r="C8325" s="355">
        <f t="shared" si="151"/>
        <v>0.30600000000413274</v>
      </c>
      <c r="D8325" s="420">
        <f t="shared" si="152"/>
        <v>0.15300000000206637</v>
      </c>
      <c r="H8325" s="337"/>
      <c r="J8325" s="82">
        <v>17</v>
      </c>
      <c r="K8325" s="391">
        <v>1</v>
      </c>
    </row>
    <row r="8326" spans="1:11" x14ac:dyDescent="0.3">
      <c r="A8326" s="341">
        <v>43256.214582465276</v>
      </c>
      <c r="B8326" s="318">
        <v>36672.961000000003</v>
      </c>
      <c r="C8326" s="355">
        <f t="shared" si="151"/>
        <v>0.31300000000192085</v>
      </c>
      <c r="D8326" s="420">
        <f t="shared" si="152"/>
        <v>0.15650000000096043</v>
      </c>
      <c r="H8326" s="337"/>
      <c r="J8326" s="82">
        <v>18</v>
      </c>
      <c r="K8326" s="319">
        <v>2</v>
      </c>
    </row>
    <row r="8327" spans="1:11" x14ac:dyDescent="0.3">
      <c r="A8327" s="341">
        <v>43256.256249074075</v>
      </c>
      <c r="B8327" s="318">
        <v>36673.281000000003</v>
      </c>
      <c r="C8327" s="355">
        <f t="shared" si="151"/>
        <v>0.31999999999970896</v>
      </c>
      <c r="D8327" s="420">
        <f t="shared" si="152"/>
        <v>0.15999999999985448</v>
      </c>
      <c r="H8327" s="337"/>
      <c r="J8327" s="82">
        <v>19</v>
      </c>
      <c r="K8327" s="320">
        <v>3</v>
      </c>
    </row>
    <row r="8328" spans="1:11" x14ac:dyDescent="0.3">
      <c r="A8328" s="341">
        <v>43256.297915682873</v>
      </c>
      <c r="B8328" s="318">
        <v>36673.589</v>
      </c>
      <c r="C8328" s="355">
        <f t="shared" si="151"/>
        <v>0.30799999999726424</v>
      </c>
      <c r="D8328" s="420">
        <f t="shared" si="152"/>
        <v>0.15399999999863212</v>
      </c>
      <c r="H8328" s="337"/>
      <c r="J8328" s="82">
        <v>20</v>
      </c>
      <c r="K8328" s="321">
        <v>4</v>
      </c>
    </row>
    <row r="8329" spans="1:11" x14ac:dyDescent="0.3">
      <c r="A8329" s="341">
        <v>43256.339582291665</v>
      </c>
      <c r="B8329" s="318">
        <v>36673.898999999998</v>
      </c>
      <c r="C8329" s="355">
        <f t="shared" si="151"/>
        <v>0.30999999999767169</v>
      </c>
      <c r="D8329" s="420">
        <f t="shared" si="152"/>
        <v>0.15499999999883585</v>
      </c>
      <c r="H8329" s="337"/>
      <c r="J8329" s="82">
        <v>21</v>
      </c>
      <c r="K8329" s="391">
        <v>1</v>
      </c>
    </row>
    <row r="8330" spans="1:11" x14ac:dyDescent="0.3">
      <c r="A8330" s="341">
        <v>43256.381248900463</v>
      </c>
      <c r="B8330" s="318">
        <v>36674.218000000001</v>
      </c>
      <c r="C8330" s="355">
        <f t="shared" si="151"/>
        <v>0.31900000000314321</v>
      </c>
      <c r="D8330" s="420">
        <f t="shared" si="152"/>
        <v>0.15950000000157161</v>
      </c>
      <c r="H8330" s="337"/>
      <c r="J8330" s="82">
        <v>22</v>
      </c>
      <c r="K8330" s="319">
        <v>2</v>
      </c>
    </row>
    <row r="8331" spans="1:11" x14ac:dyDescent="0.3">
      <c r="A8331" s="341">
        <v>43256.422915509262</v>
      </c>
      <c r="B8331" s="318">
        <v>36674.527999999998</v>
      </c>
      <c r="C8331" s="355">
        <f t="shared" si="151"/>
        <v>0.30999999999767169</v>
      </c>
      <c r="D8331" s="420">
        <f t="shared" si="152"/>
        <v>0.15499999999883585</v>
      </c>
      <c r="H8331" s="337"/>
      <c r="J8331" s="82">
        <v>23</v>
      </c>
      <c r="K8331" s="320">
        <v>3</v>
      </c>
    </row>
    <row r="8332" spans="1:11" x14ac:dyDescent="0.3">
      <c r="A8332" s="341">
        <v>43256.464582118053</v>
      </c>
      <c r="B8332" s="318">
        <v>36674.828999999998</v>
      </c>
      <c r="C8332" s="355">
        <f t="shared" si="151"/>
        <v>0.30099999999947613</v>
      </c>
      <c r="D8332" s="420">
        <f t="shared" si="152"/>
        <v>0.15049999999973807</v>
      </c>
      <c r="H8332" s="337"/>
      <c r="J8332" s="82">
        <v>24</v>
      </c>
      <c r="K8332" s="321">
        <v>4</v>
      </c>
    </row>
    <row r="8333" spans="1:11" x14ac:dyDescent="0.3">
      <c r="A8333" s="341">
        <v>43256.506248726851</v>
      </c>
      <c r="B8333" s="318">
        <v>36675.146999999997</v>
      </c>
      <c r="C8333" s="355">
        <f t="shared" si="151"/>
        <v>0.31799999999930151</v>
      </c>
      <c r="D8333" s="420">
        <f t="shared" si="152"/>
        <v>0.15899999999965075</v>
      </c>
      <c r="H8333" s="337"/>
      <c r="J8333" s="82">
        <v>25</v>
      </c>
      <c r="K8333" s="391">
        <v>1</v>
      </c>
    </row>
    <row r="8334" spans="1:11" x14ac:dyDescent="0.3">
      <c r="A8334" s="341">
        <v>43256.54791533565</v>
      </c>
      <c r="B8334" s="318">
        <v>36675.457000000002</v>
      </c>
      <c r="C8334" s="355">
        <f t="shared" si="151"/>
        <v>0.31000000000494765</v>
      </c>
      <c r="D8334" s="420">
        <f t="shared" si="152"/>
        <v>0.15500000000247383</v>
      </c>
      <c r="H8334" s="337"/>
      <c r="J8334" s="82">
        <v>26</v>
      </c>
      <c r="K8334" s="319">
        <v>2</v>
      </c>
    </row>
    <row r="8335" spans="1:11" x14ac:dyDescent="0.3">
      <c r="A8335" s="341">
        <v>43256.589581944441</v>
      </c>
      <c r="B8335" s="318">
        <v>36675.752</v>
      </c>
      <c r="C8335" s="355">
        <f t="shared" si="151"/>
        <v>0.29499999999825377</v>
      </c>
      <c r="D8335" s="420">
        <f t="shared" si="152"/>
        <v>0.14749999999912689</v>
      </c>
      <c r="H8335" s="337"/>
      <c r="J8335" s="82">
        <v>27</v>
      </c>
      <c r="K8335" s="320">
        <v>3</v>
      </c>
    </row>
    <row r="8336" spans="1:11" x14ac:dyDescent="0.3">
      <c r="A8336" s="341">
        <v>43256.63124855324</v>
      </c>
      <c r="B8336" s="318">
        <v>36676.061999999998</v>
      </c>
      <c r="C8336" s="355">
        <f t="shared" si="151"/>
        <v>0.30999999999767169</v>
      </c>
      <c r="D8336" s="420">
        <f t="shared" si="152"/>
        <v>0.15499999999883585</v>
      </c>
      <c r="H8336" s="337"/>
      <c r="J8336" s="82">
        <v>28</v>
      </c>
      <c r="K8336" s="321">
        <v>4</v>
      </c>
    </row>
    <row r="8337" spans="1:11" x14ac:dyDescent="0.3">
      <c r="A8337" s="341">
        <v>43256.672915162038</v>
      </c>
      <c r="B8337" s="318">
        <v>36676.370000000003</v>
      </c>
      <c r="C8337" s="355">
        <f t="shared" si="151"/>
        <v>0.3080000000045402</v>
      </c>
      <c r="D8337" s="420">
        <f t="shared" si="152"/>
        <v>0.1540000000022701</v>
      </c>
      <c r="H8337" s="337"/>
      <c r="J8337" s="82">
        <v>29</v>
      </c>
      <c r="K8337" s="391">
        <v>1</v>
      </c>
    </row>
    <row r="8338" spans="1:11" x14ac:dyDescent="0.3">
      <c r="A8338" s="341">
        <v>43256.714581770837</v>
      </c>
      <c r="B8338" s="318">
        <v>36676.669000000002</v>
      </c>
      <c r="C8338" s="355">
        <f t="shared" si="151"/>
        <v>0.29899999999906868</v>
      </c>
      <c r="D8338" s="420">
        <f t="shared" si="152"/>
        <v>0.14949999999953434</v>
      </c>
      <c r="H8338" s="337"/>
      <c r="J8338" s="82">
        <v>30</v>
      </c>
      <c r="K8338" s="319">
        <v>2</v>
      </c>
    </row>
    <row r="8339" spans="1:11" x14ac:dyDescent="0.3">
      <c r="A8339" s="341">
        <v>43256.756248379628</v>
      </c>
      <c r="B8339" s="318">
        <v>36676.970999999998</v>
      </c>
      <c r="C8339" s="355">
        <f t="shared" si="151"/>
        <v>0.30199999999604188</v>
      </c>
      <c r="D8339" s="420">
        <f t="shared" si="152"/>
        <v>0.15099999999802094</v>
      </c>
      <c r="H8339" s="337"/>
      <c r="J8339" s="82">
        <v>31</v>
      </c>
      <c r="K8339" s="320">
        <v>3</v>
      </c>
    </row>
    <row r="8340" spans="1:11" x14ac:dyDescent="0.3">
      <c r="A8340" s="341">
        <v>43256.797914988427</v>
      </c>
      <c r="B8340" s="318">
        <v>36677.277999999998</v>
      </c>
      <c r="C8340" s="355">
        <f t="shared" si="151"/>
        <v>0.30700000000069849</v>
      </c>
      <c r="D8340" s="420">
        <f t="shared" si="152"/>
        <v>0.15350000000034925</v>
      </c>
      <c r="H8340" s="337"/>
      <c r="J8340" s="82">
        <v>32</v>
      </c>
      <c r="K8340" s="321">
        <v>4</v>
      </c>
    </row>
    <row r="8341" spans="1:11" x14ac:dyDescent="0.3">
      <c r="A8341" s="341">
        <v>43256.839581597225</v>
      </c>
      <c r="B8341" s="318">
        <v>36677.57</v>
      </c>
      <c r="C8341" s="355">
        <f t="shared" si="151"/>
        <v>0.29200000000128057</v>
      </c>
      <c r="D8341" s="420">
        <f t="shared" si="152"/>
        <v>0.14600000000064028</v>
      </c>
      <c r="H8341" s="337"/>
      <c r="J8341" s="82">
        <v>33</v>
      </c>
      <c r="K8341" s="391">
        <v>1</v>
      </c>
    </row>
    <row r="8342" spans="1:11" x14ac:dyDescent="0.3">
      <c r="A8342" s="341">
        <v>43256.881248206017</v>
      </c>
      <c r="B8342" s="318">
        <v>36677.860999999997</v>
      </c>
      <c r="C8342" s="355">
        <f t="shared" si="151"/>
        <v>0.29099999999743886</v>
      </c>
      <c r="D8342" s="420">
        <f t="shared" si="152"/>
        <v>0.14549999999871943</v>
      </c>
      <c r="H8342" s="337"/>
      <c r="J8342" s="82">
        <v>34</v>
      </c>
      <c r="K8342" s="319">
        <v>2</v>
      </c>
    </row>
    <row r="8343" spans="1:11" x14ac:dyDescent="0.3">
      <c r="A8343" s="341">
        <v>43256.922914814815</v>
      </c>
      <c r="B8343" s="318">
        <v>36678.167999999998</v>
      </c>
      <c r="C8343" s="355">
        <f t="shared" si="151"/>
        <v>0.30700000000069849</v>
      </c>
      <c r="D8343" s="420">
        <f t="shared" si="152"/>
        <v>0.15350000000034925</v>
      </c>
      <c r="H8343" s="337"/>
      <c r="J8343" s="82">
        <v>35</v>
      </c>
      <c r="K8343" s="320">
        <v>3</v>
      </c>
    </row>
    <row r="8344" spans="1:11" x14ac:dyDescent="0.3">
      <c r="A8344" s="341">
        <v>43256.964581423614</v>
      </c>
      <c r="B8344" s="318">
        <v>36678.464999999997</v>
      </c>
      <c r="C8344" s="355">
        <f t="shared" si="151"/>
        <v>0.29699999999866122</v>
      </c>
      <c r="D8344" s="420">
        <f t="shared" si="152"/>
        <v>0.14849999999933061</v>
      </c>
      <c r="E8344" s="336">
        <f>SUM(C8321:C8344)*7.4805194805</f>
        <v>54.951896103736019</v>
      </c>
      <c r="F8344" s="324">
        <f>AVERAGE(D8321:D8344)</f>
        <v>0.15304166666661936</v>
      </c>
      <c r="G8344" s="324">
        <f>_xlfn.STDEV.S(D8321:D8344)</f>
        <v>4.0644713724290304E-3</v>
      </c>
      <c r="H8344" s="337"/>
      <c r="J8344" s="82">
        <v>36</v>
      </c>
      <c r="K8344" s="321">
        <v>4</v>
      </c>
    </row>
    <row r="8345" spans="1:11" x14ac:dyDescent="0.3">
      <c r="A8345" s="341">
        <v>43257.006248032405</v>
      </c>
      <c r="B8345" s="318">
        <v>36678.758000000002</v>
      </c>
      <c r="C8345" s="355">
        <f t="shared" si="151"/>
        <v>0.29300000000512227</v>
      </c>
      <c r="D8345" s="420">
        <f t="shared" si="152"/>
        <v>0.14650000000256114</v>
      </c>
      <c r="H8345" s="337"/>
      <c r="J8345" s="82">
        <v>37</v>
      </c>
      <c r="K8345" s="391">
        <v>1</v>
      </c>
    </row>
    <row r="8346" spans="1:11" x14ac:dyDescent="0.3">
      <c r="A8346" s="341">
        <v>43257.047914641204</v>
      </c>
      <c r="B8346" s="318">
        <v>36679.065999999999</v>
      </c>
      <c r="C8346" s="355">
        <f t="shared" si="151"/>
        <v>0.30799999999726424</v>
      </c>
      <c r="D8346" s="420">
        <f t="shared" si="152"/>
        <v>0.15399999999863212</v>
      </c>
      <c r="H8346" s="337"/>
      <c r="J8346" s="82">
        <v>38</v>
      </c>
      <c r="K8346" s="319">
        <v>2</v>
      </c>
    </row>
    <row r="8347" spans="1:11" x14ac:dyDescent="0.3">
      <c r="A8347" s="341">
        <v>43257.089581250002</v>
      </c>
      <c r="B8347" s="318">
        <v>36679.372000000003</v>
      </c>
      <c r="C8347" s="355">
        <f t="shared" si="151"/>
        <v>0.30600000000413274</v>
      </c>
      <c r="D8347" s="420">
        <f t="shared" si="152"/>
        <v>0.15300000000206637</v>
      </c>
      <c r="H8347" s="337"/>
      <c r="J8347" s="82">
        <v>39</v>
      </c>
      <c r="K8347" s="320">
        <v>3</v>
      </c>
    </row>
    <row r="8348" spans="1:11" x14ac:dyDescent="0.3">
      <c r="A8348" s="341">
        <v>43257.131247858793</v>
      </c>
      <c r="B8348" s="318">
        <v>36679.671999999999</v>
      </c>
      <c r="C8348" s="355">
        <f t="shared" si="151"/>
        <v>0.29999999999563443</v>
      </c>
      <c r="D8348" s="420">
        <f t="shared" si="152"/>
        <v>0.14999999999781721</v>
      </c>
      <c r="H8348" s="337"/>
      <c r="J8348" s="82">
        <v>40</v>
      </c>
      <c r="K8348" s="321">
        <v>4</v>
      </c>
    </row>
    <row r="8349" spans="1:11" x14ac:dyDescent="0.3">
      <c r="A8349" s="341">
        <v>43257.172914467592</v>
      </c>
      <c r="B8349" s="318">
        <v>36679.978999999999</v>
      </c>
      <c r="C8349" s="355">
        <f t="shared" si="151"/>
        <v>0.30700000000069849</v>
      </c>
      <c r="D8349" s="420">
        <f t="shared" si="152"/>
        <v>0.15350000000034925</v>
      </c>
      <c r="H8349" s="337"/>
      <c r="J8349" s="82">
        <v>41</v>
      </c>
      <c r="K8349" s="391">
        <v>1</v>
      </c>
    </row>
    <row r="8350" spans="1:11" x14ac:dyDescent="0.3">
      <c r="A8350" s="341">
        <v>43257.21458107639</v>
      </c>
      <c r="B8350" s="318">
        <v>36680.292999999998</v>
      </c>
      <c r="C8350" s="355">
        <f t="shared" si="151"/>
        <v>0.3139999999984866</v>
      </c>
      <c r="D8350" s="420">
        <f t="shared" si="152"/>
        <v>0.1569999999992433</v>
      </c>
      <c r="H8350" s="337"/>
      <c r="J8350" s="82">
        <v>42</v>
      </c>
      <c r="K8350" s="319">
        <v>2</v>
      </c>
    </row>
    <row r="8351" spans="1:11" x14ac:dyDescent="0.3">
      <c r="A8351" s="341">
        <v>43257.256247685182</v>
      </c>
      <c r="B8351" s="318">
        <v>36680.599000000002</v>
      </c>
      <c r="C8351" s="355">
        <f t="shared" si="151"/>
        <v>0.30600000000413274</v>
      </c>
      <c r="D8351" s="420">
        <f t="shared" si="152"/>
        <v>0.15300000000206637</v>
      </c>
      <c r="H8351" s="337"/>
      <c r="J8351" s="82">
        <v>43</v>
      </c>
      <c r="K8351" s="320">
        <v>3</v>
      </c>
    </row>
    <row r="8352" spans="1:11" x14ac:dyDescent="0.3">
      <c r="A8352" s="341">
        <v>43257.29791429398</v>
      </c>
      <c r="B8352" s="318">
        <v>36680.909</v>
      </c>
      <c r="C8352" s="355">
        <f t="shared" si="151"/>
        <v>0.30999999999767169</v>
      </c>
      <c r="D8352" s="420">
        <f t="shared" si="152"/>
        <v>0.15499999999883585</v>
      </c>
      <c r="H8352" s="337"/>
      <c r="J8352" s="82">
        <v>44</v>
      </c>
      <c r="K8352" s="321">
        <v>4</v>
      </c>
    </row>
    <row r="8353" spans="1:11" x14ac:dyDescent="0.3">
      <c r="A8353" s="341">
        <v>43257.339580902779</v>
      </c>
      <c r="B8353" s="318">
        <v>36681.230000000003</v>
      </c>
      <c r="C8353" s="355">
        <f t="shared" si="151"/>
        <v>0.32100000000355067</v>
      </c>
      <c r="D8353" s="420">
        <f t="shared" si="152"/>
        <v>0.16050000000177533</v>
      </c>
      <c r="H8353" s="337"/>
      <c r="J8353" s="82">
        <v>45</v>
      </c>
      <c r="K8353" s="391">
        <v>1</v>
      </c>
    </row>
    <row r="8354" spans="1:11" x14ac:dyDescent="0.3">
      <c r="A8354" s="341">
        <v>43257.381247511577</v>
      </c>
      <c r="B8354" s="318">
        <v>36681.540999999997</v>
      </c>
      <c r="C8354" s="355">
        <f t="shared" si="151"/>
        <v>0.31099999999423744</v>
      </c>
      <c r="D8354" s="420">
        <f t="shared" si="152"/>
        <v>0.15549999999711872</v>
      </c>
      <c r="H8354" s="337"/>
      <c r="J8354" s="82">
        <v>46</v>
      </c>
      <c r="K8354" s="319">
        <v>2</v>
      </c>
    </row>
    <row r="8355" spans="1:11" x14ac:dyDescent="0.3">
      <c r="A8355" s="341">
        <v>43257.422914120369</v>
      </c>
      <c r="B8355" s="318">
        <v>36681.845000000001</v>
      </c>
      <c r="C8355" s="355">
        <f t="shared" si="151"/>
        <v>0.30400000000372529</v>
      </c>
      <c r="D8355" s="420">
        <f t="shared" si="152"/>
        <v>0.15200000000186265</v>
      </c>
      <c r="H8355" s="337"/>
      <c r="J8355" s="82">
        <v>47</v>
      </c>
      <c r="K8355" s="320">
        <v>3</v>
      </c>
    </row>
    <row r="8356" spans="1:11" x14ac:dyDescent="0.3">
      <c r="A8356" s="341">
        <v>43257.464580729167</v>
      </c>
      <c r="B8356" s="318">
        <v>36682.159</v>
      </c>
      <c r="C8356" s="355">
        <f t="shared" si="151"/>
        <v>0.3139999999984866</v>
      </c>
      <c r="D8356" s="420">
        <f t="shared" si="152"/>
        <v>0.1569999999992433</v>
      </c>
      <c r="H8356" s="337"/>
      <c r="J8356" s="82">
        <v>48</v>
      </c>
      <c r="K8356" s="321">
        <v>4</v>
      </c>
    </row>
    <row r="8357" spans="1:11" x14ac:dyDescent="0.3">
      <c r="A8357" s="341">
        <v>43257.506247337966</v>
      </c>
      <c r="B8357" s="318">
        <v>36682.468999999997</v>
      </c>
      <c r="C8357" s="355">
        <f t="shared" si="151"/>
        <v>0.30999999999767169</v>
      </c>
      <c r="D8357" s="420">
        <f t="shared" si="152"/>
        <v>0.15499999999883585</v>
      </c>
      <c r="H8357" s="337"/>
      <c r="J8357" s="82">
        <v>49</v>
      </c>
      <c r="K8357" s="391">
        <v>1</v>
      </c>
    </row>
    <row r="8358" spans="1:11" x14ac:dyDescent="0.3">
      <c r="A8358" s="341">
        <v>43257.547913946757</v>
      </c>
      <c r="B8358" s="318">
        <v>36682.771000000001</v>
      </c>
      <c r="C8358" s="355">
        <f t="shared" si="151"/>
        <v>0.30200000000331784</v>
      </c>
      <c r="D8358" s="420">
        <f t="shared" si="152"/>
        <v>0.15100000000165892</v>
      </c>
      <c r="H8358" s="337"/>
      <c r="J8358" s="82">
        <v>50</v>
      </c>
      <c r="K8358" s="319">
        <v>2</v>
      </c>
    </row>
    <row r="8359" spans="1:11" x14ac:dyDescent="0.3">
      <c r="A8359" s="341">
        <v>43257.589580555556</v>
      </c>
      <c r="B8359" s="318">
        <v>36683.087</v>
      </c>
      <c r="C8359" s="355">
        <f t="shared" si="151"/>
        <v>0.31599999999889405</v>
      </c>
      <c r="D8359" s="420">
        <f t="shared" si="152"/>
        <v>0.15799999999944703</v>
      </c>
      <c r="H8359" s="337"/>
      <c r="J8359" s="82">
        <v>51</v>
      </c>
      <c r="K8359" s="320">
        <v>3</v>
      </c>
    </row>
    <row r="8360" spans="1:11" x14ac:dyDescent="0.3">
      <c r="A8360" s="341">
        <v>43257.631247164354</v>
      </c>
      <c r="B8360" s="318">
        <v>36683.391000000003</v>
      </c>
      <c r="C8360" s="355">
        <f t="shared" si="151"/>
        <v>0.30400000000372529</v>
      </c>
      <c r="D8360" s="420">
        <f t="shared" si="152"/>
        <v>0.15200000000186265</v>
      </c>
      <c r="H8360" s="337"/>
      <c r="J8360" s="82">
        <v>52</v>
      </c>
      <c r="K8360" s="321">
        <v>4</v>
      </c>
    </row>
    <row r="8361" spans="1:11" x14ac:dyDescent="0.3">
      <c r="A8361" s="341">
        <v>43257.672913773145</v>
      </c>
      <c r="B8361" s="318">
        <v>36683.686000000002</v>
      </c>
      <c r="C8361" s="355">
        <f t="shared" si="151"/>
        <v>0.29499999999825377</v>
      </c>
      <c r="D8361" s="420">
        <f t="shared" si="152"/>
        <v>0.14749999999912689</v>
      </c>
      <c r="H8361" s="337"/>
      <c r="J8361" s="82">
        <v>53</v>
      </c>
      <c r="K8361" s="391">
        <v>1</v>
      </c>
    </row>
    <row r="8362" spans="1:11" x14ac:dyDescent="0.3">
      <c r="A8362" s="341">
        <v>43257.714580381944</v>
      </c>
      <c r="B8362" s="318">
        <v>36683.991999999998</v>
      </c>
      <c r="C8362" s="355">
        <f t="shared" si="151"/>
        <v>0.30599999999685679</v>
      </c>
      <c r="D8362" s="420">
        <f t="shared" si="152"/>
        <v>0.15299999999842839</v>
      </c>
      <c r="H8362" s="337"/>
      <c r="J8362" s="82">
        <v>54</v>
      </c>
      <c r="K8362" s="319">
        <v>2</v>
      </c>
    </row>
    <row r="8363" spans="1:11" x14ac:dyDescent="0.3">
      <c r="A8363" s="341">
        <v>43257.756246990743</v>
      </c>
      <c r="B8363" s="318">
        <v>36684.300000000003</v>
      </c>
      <c r="C8363" s="355">
        <f t="shared" si="151"/>
        <v>0.3080000000045402</v>
      </c>
      <c r="D8363" s="420">
        <f t="shared" si="152"/>
        <v>0.1540000000022701</v>
      </c>
      <c r="H8363" s="337"/>
      <c r="J8363" s="82">
        <v>55</v>
      </c>
      <c r="K8363" s="320">
        <v>3</v>
      </c>
    </row>
    <row r="8364" spans="1:11" x14ac:dyDescent="0.3">
      <c r="A8364" s="341">
        <v>43257.797913599534</v>
      </c>
      <c r="B8364" s="318">
        <v>36684.591999999997</v>
      </c>
      <c r="C8364" s="355">
        <f t="shared" si="151"/>
        <v>0.29199999999400461</v>
      </c>
      <c r="D8364" s="420">
        <f t="shared" si="152"/>
        <v>0.14599999999700231</v>
      </c>
      <c r="H8364" s="337"/>
      <c r="J8364" s="82">
        <v>56</v>
      </c>
      <c r="K8364" s="321">
        <v>4</v>
      </c>
    </row>
    <row r="8365" spans="1:11" x14ac:dyDescent="0.3">
      <c r="A8365" s="341">
        <v>43257.839580208332</v>
      </c>
      <c r="B8365" s="318">
        <v>36684.889000000003</v>
      </c>
      <c r="C8365" s="355">
        <f t="shared" si="151"/>
        <v>0.29700000000593718</v>
      </c>
      <c r="D8365" s="420">
        <f t="shared" si="152"/>
        <v>0.14850000000296859</v>
      </c>
      <c r="H8365" s="337"/>
      <c r="J8365" s="82">
        <v>57</v>
      </c>
      <c r="K8365" s="391">
        <v>1</v>
      </c>
    </row>
    <row r="8366" spans="1:11" x14ac:dyDescent="0.3">
      <c r="A8366" s="341">
        <v>43257.881246817131</v>
      </c>
      <c r="B8366" s="318">
        <v>36685.197999999997</v>
      </c>
      <c r="C8366" s="355">
        <f t="shared" si="151"/>
        <v>0.30899999999382999</v>
      </c>
      <c r="D8366" s="420">
        <f t="shared" si="152"/>
        <v>0.15449999999691499</v>
      </c>
      <c r="H8366" s="337"/>
      <c r="J8366" s="82">
        <v>58</v>
      </c>
      <c r="K8366" s="319">
        <v>2</v>
      </c>
    </row>
    <row r="8367" spans="1:11" x14ac:dyDescent="0.3">
      <c r="A8367" s="341">
        <v>43257.922913425929</v>
      </c>
      <c r="B8367" s="318">
        <v>36685.499000000003</v>
      </c>
      <c r="C8367" s="355">
        <f t="shared" si="151"/>
        <v>0.30100000000675209</v>
      </c>
      <c r="D8367" s="420">
        <f t="shared" si="152"/>
        <v>0.15050000000337604</v>
      </c>
      <c r="H8367" s="337"/>
      <c r="J8367" s="82">
        <v>59</v>
      </c>
      <c r="K8367" s="320">
        <v>3</v>
      </c>
    </row>
    <row r="8368" spans="1:11" x14ac:dyDescent="0.3">
      <c r="A8368" s="341">
        <v>43257.964580034721</v>
      </c>
      <c r="B8368" s="318">
        <v>36685.792000000001</v>
      </c>
      <c r="C8368" s="355">
        <f t="shared" si="151"/>
        <v>0.29299999999784632</v>
      </c>
      <c r="D8368" s="420">
        <f t="shared" si="152"/>
        <v>0.14649999999892316</v>
      </c>
      <c r="E8368" s="336">
        <f>SUM(C8345:C8368)*7.4805194805</f>
        <v>54.809766233659204</v>
      </c>
      <c r="F8368" s="324">
        <f>AVERAGE(D8345:D8368)</f>
        <v>0.15264583333343276</v>
      </c>
      <c r="G8368" s="324">
        <f>_xlfn.STDEV.S(D8345:D8368)</f>
        <v>3.8121064774859909E-3</v>
      </c>
      <c r="H8368" s="337"/>
      <c r="J8368" s="82">
        <v>60</v>
      </c>
      <c r="K8368" s="321">
        <v>4</v>
      </c>
    </row>
    <row r="8369" spans="1:11" x14ac:dyDescent="0.3">
      <c r="A8369" s="341">
        <v>43258.006246643519</v>
      </c>
      <c r="B8369" s="318">
        <v>36686.101000000002</v>
      </c>
      <c r="C8369" s="355">
        <f t="shared" si="151"/>
        <v>0.30900000000110595</v>
      </c>
      <c r="D8369" s="420">
        <f t="shared" si="152"/>
        <v>0.15450000000055297</v>
      </c>
      <c r="H8369" s="337"/>
      <c r="J8369" s="82">
        <v>61</v>
      </c>
      <c r="K8369" s="391">
        <v>1</v>
      </c>
    </row>
    <row r="8370" spans="1:11" x14ac:dyDescent="0.3">
      <c r="A8370" s="341">
        <v>43258.047913252318</v>
      </c>
      <c r="B8370" s="318">
        <v>36686.410000000003</v>
      </c>
      <c r="C8370" s="355">
        <f t="shared" si="151"/>
        <v>0.30900000000110595</v>
      </c>
      <c r="D8370" s="420">
        <f t="shared" si="152"/>
        <v>0.15450000000055297</v>
      </c>
      <c r="H8370" s="337"/>
      <c r="J8370" s="82">
        <v>62</v>
      </c>
      <c r="K8370" s="319">
        <v>2</v>
      </c>
    </row>
    <row r="8371" spans="1:11" x14ac:dyDescent="0.3">
      <c r="A8371" s="341">
        <v>43258.089579861109</v>
      </c>
      <c r="B8371" s="318">
        <v>36686.71</v>
      </c>
      <c r="C8371" s="355">
        <f t="shared" si="151"/>
        <v>0.29999999999563443</v>
      </c>
      <c r="D8371" s="420">
        <f t="shared" si="152"/>
        <v>0.14999999999781721</v>
      </c>
      <c r="H8371" s="337"/>
      <c r="J8371" s="82">
        <v>63</v>
      </c>
      <c r="K8371" s="320">
        <v>3</v>
      </c>
    </row>
    <row r="8372" spans="1:11" x14ac:dyDescent="0.3">
      <c r="A8372" s="341">
        <v>43258.131246469908</v>
      </c>
      <c r="B8372" s="318">
        <v>36687.023999999998</v>
      </c>
      <c r="C8372" s="355">
        <f t="shared" si="151"/>
        <v>0.3139999999984866</v>
      </c>
      <c r="D8372" s="420">
        <f t="shared" si="152"/>
        <v>0.1569999999992433</v>
      </c>
      <c r="H8372" s="337"/>
      <c r="J8372" s="82">
        <v>64</v>
      </c>
      <c r="K8372" s="321">
        <v>4</v>
      </c>
    </row>
    <row r="8373" spans="1:11" x14ac:dyDescent="0.3">
      <c r="A8373" s="341">
        <v>43258.172913078706</v>
      </c>
      <c r="B8373" s="318">
        <v>36687.339999999997</v>
      </c>
      <c r="C8373" s="355">
        <f t="shared" si="151"/>
        <v>0.31599999999889405</v>
      </c>
      <c r="D8373" s="420">
        <f t="shared" si="152"/>
        <v>0.15799999999944703</v>
      </c>
      <c r="H8373" s="337"/>
      <c r="J8373" s="82">
        <v>65</v>
      </c>
      <c r="K8373" s="391">
        <v>1</v>
      </c>
    </row>
    <row r="8374" spans="1:11" x14ac:dyDescent="0.3">
      <c r="A8374" s="341">
        <v>43258.214579687497</v>
      </c>
      <c r="B8374" s="318">
        <v>36687.648000000001</v>
      </c>
      <c r="C8374" s="355">
        <f t="shared" si="151"/>
        <v>0.3080000000045402</v>
      </c>
      <c r="D8374" s="420">
        <f t="shared" si="152"/>
        <v>0.1540000000022701</v>
      </c>
      <c r="H8374" s="337"/>
      <c r="J8374" s="82">
        <v>66</v>
      </c>
      <c r="K8374" s="319">
        <v>2</v>
      </c>
    </row>
    <row r="8375" spans="1:11" x14ac:dyDescent="0.3">
      <c r="A8375" s="341">
        <v>43258.256246296296</v>
      </c>
      <c r="B8375" s="318">
        <v>36687.959000000003</v>
      </c>
      <c r="C8375" s="355">
        <f t="shared" si="151"/>
        <v>0.3110000000015134</v>
      </c>
      <c r="D8375" s="420">
        <f t="shared" si="152"/>
        <v>0.1555000000007567</v>
      </c>
      <c r="H8375" s="337"/>
      <c r="J8375" s="82">
        <v>67</v>
      </c>
      <c r="K8375" s="320">
        <v>3</v>
      </c>
    </row>
    <row r="8376" spans="1:11" x14ac:dyDescent="0.3">
      <c r="A8376" s="341">
        <v>43258.297912905095</v>
      </c>
      <c r="B8376" s="318">
        <v>36688.271999999997</v>
      </c>
      <c r="C8376" s="355">
        <f t="shared" si="151"/>
        <v>0.3129999999946449</v>
      </c>
      <c r="D8376" s="420">
        <f t="shared" si="152"/>
        <v>0.15649999999732245</v>
      </c>
      <c r="H8376" s="337"/>
      <c r="J8376" s="82">
        <v>68</v>
      </c>
      <c r="K8376" s="321">
        <v>4</v>
      </c>
    </row>
    <row r="8377" spans="1:11" x14ac:dyDescent="0.3">
      <c r="A8377" s="341">
        <v>43258.339579513886</v>
      </c>
      <c r="B8377" s="318">
        <v>36688.58</v>
      </c>
      <c r="C8377" s="355">
        <f t="shared" si="151"/>
        <v>0.3080000000045402</v>
      </c>
      <c r="D8377" s="420">
        <f t="shared" si="152"/>
        <v>0.1540000000022701</v>
      </c>
      <c r="H8377" s="337"/>
      <c r="J8377" s="82">
        <v>69</v>
      </c>
      <c r="K8377" s="391">
        <v>1</v>
      </c>
    </row>
    <row r="8378" spans="1:11" x14ac:dyDescent="0.3">
      <c r="A8378" s="341">
        <v>43258.381246122684</v>
      </c>
      <c r="B8378" s="318">
        <v>36688.889000000003</v>
      </c>
      <c r="C8378" s="355">
        <f t="shared" si="151"/>
        <v>0.30900000000110595</v>
      </c>
      <c r="D8378" s="420">
        <f t="shared" si="152"/>
        <v>0.15450000000055297</v>
      </c>
      <c r="H8378" s="337"/>
      <c r="J8378" s="82">
        <v>70</v>
      </c>
      <c r="K8378" s="319">
        <v>2</v>
      </c>
    </row>
    <row r="8379" spans="1:11" x14ac:dyDescent="0.3">
      <c r="A8379" s="341">
        <v>43258.422912731483</v>
      </c>
      <c r="B8379" s="318">
        <v>36689.205999999998</v>
      </c>
      <c r="C8379" s="355">
        <f t="shared" si="151"/>
        <v>0.3169999999954598</v>
      </c>
      <c r="D8379" s="420">
        <f t="shared" si="152"/>
        <v>0.1584999999977299</v>
      </c>
      <c r="H8379" s="337"/>
      <c r="J8379" s="82">
        <v>71</v>
      </c>
      <c r="K8379" s="320">
        <v>3</v>
      </c>
    </row>
    <row r="8380" spans="1:11" x14ac:dyDescent="0.3">
      <c r="A8380" s="341">
        <v>43258.464579340274</v>
      </c>
      <c r="B8380" s="318">
        <v>36689.510999999999</v>
      </c>
      <c r="C8380" s="355">
        <f t="shared" si="151"/>
        <v>0.30500000000029104</v>
      </c>
      <c r="D8380" s="420">
        <f t="shared" si="152"/>
        <v>0.15250000000014552</v>
      </c>
      <c r="H8380" s="337"/>
      <c r="J8380" s="82">
        <v>72</v>
      </c>
      <c r="K8380" s="321">
        <v>4</v>
      </c>
    </row>
    <row r="8381" spans="1:11" x14ac:dyDescent="0.3">
      <c r="A8381" s="341">
        <v>43258.506245949073</v>
      </c>
      <c r="B8381" s="318">
        <v>36689.798000000003</v>
      </c>
      <c r="C8381" s="355">
        <f t="shared" si="151"/>
        <v>0.28700000000389991</v>
      </c>
      <c r="D8381" s="420">
        <f t="shared" si="152"/>
        <v>0.14350000000194996</v>
      </c>
      <c r="H8381" s="337"/>
      <c r="J8381" s="82">
        <v>73</v>
      </c>
      <c r="K8381" s="391">
        <v>1</v>
      </c>
    </row>
    <row r="8382" spans="1:11" x14ac:dyDescent="0.3">
      <c r="A8382" s="341">
        <v>43258.547912557871</v>
      </c>
      <c r="B8382" s="318">
        <v>36690.110999999997</v>
      </c>
      <c r="C8382" s="355">
        <f t="shared" si="151"/>
        <v>0.3129999999946449</v>
      </c>
      <c r="D8382" s="420">
        <f t="shared" si="152"/>
        <v>0.15649999999732245</v>
      </c>
      <c r="H8382" s="337"/>
      <c r="J8382" s="82">
        <v>74</v>
      </c>
      <c r="K8382" s="319">
        <v>2</v>
      </c>
    </row>
    <row r="8383" spans="1:11" x14ac:dyDescent="0.3">
      <c r="A8383" s="341">
        <v>43258.58957916667</v>
      </c>
      <c r="B8383" s="318">
        <v>36690.421000000002</v>
      </c>
      <c r="C8383" s="355">
        <f t="shared" si="151"/>
        <v>0.31000000000494765</v>
      </c>
      <c r="D8383" s="420">
        <f t="shared" si="152"/>
        <v>0.15500000000247383</v>
      </c>
      <c r="H8383" s="337"/>
      <c r="J8383" s="82">
        <v>75</v>
      </c>
      <c r="K8383" s="320">
        <v>3</v>
      </c>
    </row>
    <row r="8384" spans="1:11" x14ac:dyDescent="0.3">
      <c r="A8384" s="341">
        <v>43258.631245775461</v>
      </c>
      <c r="B8384" s="318">
        <v>36690.718000000001</v>
      </c>
      <c r="C8384" s="355">
        <f t="shared" si="151"/>
        <v>0.29699999999866122</v>
      </c>
      <c r="D8384" s="420">
        <f t="shared" si="152"/>
        <v>0.14849999999933061</v>
      </c>
      <c r="H8384" s="337"/>
      <c r="J8384" s="82">
        <v>76</v>
      </c>
      <c r="K8384" s="321">
        <v>4</v>
      </c>
    </row>
    <row r="8385" spans="1:11" x14ac:dyDescent="0.3">
      <c r="A8385" s="341">
        <v>43258.67291238426</v>
      </c>
      <c r="B8385" s="318">
        <v>36691.025000000001</v>
      </c>
      <c r="C8385" s="355">
        <f t="shared" si="151"/>
        <v>0.30700000000069849</v>
      </c>
      <c r="D8385" s="420">
        <f t="shared" si="152"/>
        <v>0.15350000000034925</v>
      </c>
      <c r="H8385" s="337"/>
      <c r="J8385" s="82">
        <v>77</v>
      </c>
      <c r="K8385" s="391">
        <v>1</v>
      </c>
    </row>
    <row r="8386" spans="1:11" x14ac:dyDescent="0.3">
      <c r="A8386" s="341">
        <v>43258.714578993058</v>
      </c>
      <c r="B8386" s="318">
        <v>36691.330999999998</v>
      </c>
      <c r="C8386" s="355">
        <f t="shared" si="151"/>
        <v>0.30599999999685679</v>
      </c>
      <c r="D8386" s="420">
        <f t="shared" si="152"/>
        <v>0.15299999999842839</v>
      </c>
      <c r="H8386" s="337"/>
      <c r="J8386" s="82">
        <v>78</v>
      </c>
      <c r="K8386" s="319">
        <v>2</v>
      </c>
    </row>
    <row r="8387" spans="1:11" x14ac:dyDescent="0.3">
      <c r="A8387" s="341">
        <v>43258.75624560185</v>
      </c>
      <c r="B8387" s="318">
        <v>36691.631000000001</v>
      </c>
      <c r="C8387" s="355">
        <f t="shared" si="151"/>
        <v>0.30000000000291038</v>
      </c>
      <c r="D8387" s="420">
        <f t="shared" si="152"/>
        <v>0.15000000000145519</v>
      </c>
      <c r="H8387" s="337"/>
      <c r="J8387" s="82">
        <v>79</v>
      </c>
      <c r="K8387" s="320">
        <v>3</v>
      </c>
    </row>
    <row r="8388" spans="1:11" x14ac:dyDescent="0.3">
      <c r="A8388" s="341">
        <v>43258.797912210648</v>
      </c>
      <c r="B8388" s="318">
        <v>36691.932000000001</v>
      </c>
      <c r="C8388" s="355">
        <f t="shared" si="151"/>
        <v>0.30099999999947613</v>
      </c>
      <c r="D8388" s="420">
        <f t="shared" si="152"/>
        <v>0.15049999999973807</v>
      </c>
      <c r="H8388" s="337"/>
      <c r="J8388" s="82">
        <v>80</v>
      </c>
      <c r="K8388" s="321">
        <v>4</v>
      </c>
    </row>
    <row r="8389" spans="1:11" x14ac:dyDescent="0.3">
      <c r="A8389" s="341">
        <v>43258.839578819447</v>
      </c>
      <c r="B8389" s="318">
        <v>36692.239000000001</v>
      </c>
      <c r="C8389" s="355">
        <f t="shared" si="151"/>
        <v>0.30700000000069849</v>
      </c>
      <c r="D8389" s="420">
        <f t="shared" si="152"/>
        <v>0.15350000000034925</v>
      </c>
      <c r="H8389" s="337"/>
      <c r="J8389" s="82">
        <v>81</v>
      </c>
      <c r="K8389" s="391">
        <v>1</v>
      </c>
    </row>
    <row r="8390" spans="1:11" x14ac:dyDescent="0.3">
      <c r="A8390" s="341">
        <v>43258.881245428238</v>
      </c>
      <c r="B8390" s="318">
        <v>36692.533000000003</v>
      </c>
      <c r="C8390" s="355">
        <f t="shared" si="151"/>
        <v>0.29400000000168802</v>
      </c>
      <c r="D8390" s="420">
        <f t="shared" si="152"/>
        <v>0.14700000000084401</v>
      </c>
      <c r="H8390" s="337"/>
      <c r="J8390" s="82">
        <v>82</v>
      </c>
      <c r="K8390" s="319">
        <v>2</v>
      </c>
    </row>
    <row r="8391" spans="1:11" x14ac:dyDescent="0.3">
      <c r="A8391" s="341">
        <v>43258.922912037036</v>
      </c>
      <c r="B8391" s="318">
        <v>36692.824999999997</v>
      </c>
      <c r="C8391" s="355">
        <f t="shared" si="151"/>
        <v>0.29199999999400461</v>
      </c>
      <c r="D8391" s="420">
        <f t="shared" si="152"/>
        <v>0.14599999999700231</v>
      </c>
      <c r="H8391" s="337"/>
      <c r="J8391" s="82">
        <v>83</v>
      </c>
      <c r="K8391" s="320">
        <v>3</v>
      </c>
    </row>
    <row r="8392" spans="1:11" x14ac:dyDescent="0.3">
      <c r="A8392" s="341">
        <v>43258.964578645835</v>
      </c>
      <c r="B8392" s="318">
        <v>36693.129999999997</v>
      </c>
      <c r="C8392" s="355">
        <f t="shared" si="151"/>
        <v>0.30500000000029104</v>
      </c>
      <c r="D8392" s="420">
        <f t="shared" si="152"/>
        <v>0.15250000000014552</v>
      </c>
      <c r="E8392" s="336">
        <f>SUM(C8369:C8392)*7.4805194805</f>
        <v>54.892051947879828</v>
      </c>
      <c r="F8392" s="324">
        <f>AVERAGE(D8369:D8392)</f>
        <v>0.15287499999991874</v>
      </c>
      <c r="G8392" s="324">
        <f>_xlfn.STDEV.S(D8369:D8392)</f>
        <v>3.8171523642865661E-3</v>
      </c>
      <c r="H8392" s="337"/>
      <c r="J8392" s="82">
        <v>84</v>
      </c>
      <c r="K8392" s="321">
        <v>4</v>
      </c>
    </row>
    <row r="8393" spans="1:11" x14ac:dyDescent="0.3">
      <c r="A8393" s="341">
        <v>43259.006245254626</v>
      </c>
      <c r="B8393" s="318">
        <v>36693.434999999998</v>
      </c>
      <c r="C8393" s="355">
        <f t="shared" si="151"/>
        <v>0.30500000000029104</v>
      </c>
      <c r="D8393" s="420">
        <f t="shared" si="152"/>
        <v>0.15250000000014552</v>
      </c>
      <c r="H8393" s="337"/>
      <c r="J8393" s="82">
        <v>85</v>
      </c>
      <c r="K8393" s="391">
        <v>1</v>
      </c>
    </row>
    <row r="8394" spans="1:11" x14ac:dyDescent="0.3">
      <c r="A8394" s="341">
        <v>43259.047911863425</v>
      </c>
      <c r="B8394" s="318">
        <v>36693.732000000004</v>
      </c>
      <c r="C8394" s="355">
        <f t="shared" si="151"/>
        <v>0.29700000000593718</v>
      </c>
      <c r="D8394" s="420">
        <f t="shared" si="152"/>
        <v>0.14850000000296859</v>
      </c>
      <c r="H8394" s="337"/>
      <c r="J8394" s="82">
        <v>86</v>
      </c>
      <c r="K8394" s="319">
        <v>2</v>
      </c>
    </row>
    <row r="8395" spans="1:11" x14ac:dyDescent="0.3">
      <c r="A8395" s="341">
        <v>43259.089578472223</v>
      </c>
      <c r="B8395" s="318">
        <v>36694.042000000001</v>
      </c>
      <c r="C8395" s="355">
        <f t="shared" si="151"/>
        <v>0.30999999999767169</v>
      </c>
      <c r="D8395" s="420">
        <f t="shared" si="152"/>
        <v>0.15499999999883585</v>
      </c>
      <c r="H8395" s="337"/>
      <c r="J8395" s="82">
        <v>87</v>
      </c>
      <c r="K8395" s="320">
        <v>3</v>
      </c>
    </row>
    <row r="8396" spans="1:11" x14ac:dyDescent="0.3">
      <c r="A8396" s="341">
        <v>43259.131245081022</v>
      </c>
      <c r="B8396" s="318">
        <v>36694.351999999999</v>
      </c>
      <c r="C8396" s="355">
        <f t="shared" si="151"/>
        <v>0.30999999999767169</v>
      </c>
      <c r="D8396" s="420">
        <f t="shared" si="152"/>
        <v>0.15499999999883585</v>
      </c>
      <c r="H8396" s="337"/>
      <c r="J8396" s="82">
        <v>88</v>
      </c>
      <c r="K8396" s="321">
        <v>4</v>
      </c>
    </row>
    <row r="8397" spans="1:11" x14ac:dyDescent="0.3">
      <c r="A8397" s="341">
        <v>43259.172911689813</v>
      </c>
      <c r="B8397" s="318">
        <v>36694.656999999999</v>
      </c>
      <c r="C8397" s="355">
        <f t="shared" si="151"/>
        <v>0.30500000000029104</v>
      </c>
      <c r="D8397" s="420">
        <f t="shared" si="152"/>
        <v>0.15250000000014552</v>
      </c>
      <c r="H8397" s="337"/>
      <c r="J8397" s="82">
        <v>89</v>
      </c>
      <c r="K8397" s="391">
        <v>1</v>
      </c>
    </row>
    <row r="8398" spans="1:11" x14ac:dyDescent="0.3">
      <c r="A8398" s="341">
        <v>43259.214578298612</v>
      </c>
      <c r="B8398" s="318">
        <v>36694.97</v>
      </c>
      <c r="C8398" s="355">
        <f t="shared" si="151"/>
        <v>0.31300000000192085</v>
      </c>
      <c r="D8398" s="420">
        <f t="shared" si="152"/>
        <v>0.15650000000096043</v>
      </c>
      <c r="H8398" s="337"/>
      <c r="J8398" s="82">
        <v>90</v>
      </c>
      <c r="K8398" s="319">
        <v>2</v>
      </c>
    </row>
    <row r="8399" spans="1:11" x14ac:dyDescent="0.3">
      <c r="A8399" s="341">
        <v>43259.25624490741</v>
      </c>
      <c r="B8399" s="318">
        <v>36695.290999999997</v>
      </c>
      <c r="C8399" s="355">
        <f t="shared" si="151"/>
        <v>0.32099999999627471</v>
      </c>
      <c r="D8399" s="420">
        <f t="shared" si="152"/>
        <v>0.16049999999813735</v>
      </c>
      <c r="H8399" s="337"/>
      <c r="J8399" s="82">
        <v>91</v>
      </c>
      <c r="K8399" s="320">
        <v>3</v>
      </c>
    </row>
    <row r="8400" spans="1:11" x14ac:dyDescent="0.3">
      <c r="A8400" s="341">
        <v>43259.297911516202</v>
      </c>
      <c r="B8400" s="318">
        <v>36695.597999999998</v>
      </c>
      <c r="C8400" s="355">
        <f t="shared" si="151"/>
        <v>0.30700000000069849</v>
      </c>
      <c r="D8400" s="420">
        <f t="shared" si="152"/>
        <v>0.15350000000034925</v>
      </c>
      <c r="H8400" s="337"/>
      <c r="J8400" s="82">
        <v>92</v>
      </c>
      <c r="K8400" s="321">
        <v>4</v>
      </c>
    </row>
    <row r="8401" spans="1:12" x14ac:dyDescent="0.3">
      <c r="A8401" s="341">
        <v>43259.339578125</v>
      </c>
      <c r="B8401" s="318">
        <v>36695.908000000003</v>
      </c>
      <c r="C8401" s="355">
        <f t="shared" si="151"/>
        <v>0.31000000000494765</v>
      </c>
      <c r="D8401" s="420">
        <f t="shared" si="152"/>
        <v>0.15500000000247383</v>
      </c>
      <c r="H8401" s="337"/>
      <c r="J8401" s="82">
        <v>93</v>
      </c>
      <c r="K8401" s="391">
        <v>1</v>
      </c>
    </row>
    <row r="8402" spans="1:12" x14ac:dyDescent="0.3">
      <c r="A8402" s="341">
        <v>43259.381244733799</v>
      </c>
      <c r="B8402" s="318">
        <v>36696.231</v>
      </c>
      <c r="C8402" s="355">
        <f t="shared" si="151"/>
        <v>0.32299999999668216</v>
      </c>
      <c r="D8402" s="420">
        <f t="shared" si="152"/>
        <v>0.16149999999834108</v>
      </c>
      <c r="H8402" s="337"/>
      <c r="J8402" s="82">
        <v>94</v>
      </c>
      <c r="K8402" s="319">
        <v>2</v>
      </c>
    </row>
    <row r="8403" spans="1:12" x14ac:dyDescent="0.3">
      <c r="A8403" s="341">
        <v>43259.42291134259</v>
      </c>
      <c r="B8403" s="318">
        <v>36696.542000000001</v>
      </c>
      <c r="C8403" s="355">
        <f t="shared" si="151"/>
        <v>0.3110000000015134</v>
      </c>
      <c r="D8403" s="420">
        <f t="shared" si="152"/>
        <v>0.1555000000007567</v>
      </c>
      <c r="H8403" s="337"/>
      <c r="J8403" s="82">
        <v>95</v>
      </c>
      <c r="K8403" s="320">
        <v>3</v>
      </c>
    </row>
    <row r="8404" spans="1:12" x14ac:dyDescent="0.3">
      <c r="A8404" s="341">
        <v>43259.464577951388</v>
      </c>
      <c r="B8404" s="318">
        <v>36696.849000000002</v>
      </c>
      <c r="C8404" s="355">
        <f t="shared" si="151"/>
        <v>0.30700000000069849</v>
      </c>
      <c r="D8404" s="420">
        <f t="shared" si="152"/>
        <v>0.15350000000034925</v>
      </c>
      <c r="H8404" s="337"/>
      <c r="J8404" s="82">
        <v>96</v>
      </c>
      <c r="K8404" s="321">
        <v>4</v>
      </c>
    </row>
    <row r="8405" spans="1:12" x14ac:dyDescent="0.3">
      <c r="A8405" s="341">
        <v>43259.506244560187</v>
      </c>
      <c r="B8405" s="318">
        <v>36697.163</v>
      </c>
      <c r="C8405" s="355">
        <f t="shared" si="151"/>
        <v>0.3139999999984866</v>
      </c>
      <c r="D8405" s="420">
        <f t="shared" si="152"/>
        <v>0.1569999999992433</v>
      </c>
      <c r="H8405" s="337"/>
      <c r="J8405" s="82">
        <v>97</v>
      </c>
      <c r="K8405" s="391">
        <v>1</v>
      </c>
    </row>
    <row r="8406" spans="1:12" x14ac:dyDescent="0.3">
      <c r="A8406" s="341">
        <v>43259.547911168978</v>
      </c>
      <c r="B8406" s="318">
        <v>36697.470999999998</v>
      </c>
      <c r="C8406" s="355">
        <f t="shared" si="151"/>
        <v>0.30799999999726424</v>
      </c>
      <c r="D8406" s="420">
        <f t="shared" si="152"/>
        <v>0.15399999999863212</v>
      </c>
      <c r="H8406" s="337"/>
      <c r="J8406" s="82">
        <v>98</v>
      </c>
      <c r="K8406" s="319">
        <v>2</v>
      </c>
    </row>
    <row r="8407" spans="1:12" x14ac:dyDescent="0.3">
      <c r="A8407" s="341">
        <v>43259.589577777777</v>
      </c>
      <c r="B8407" s="318">
        <v>36697.771000000001</v>
      </c>
      <c r="C8407" s="355">
        <f t="shared" ref="C8407:C8470" si="153">B8407-B8406</f>
        <v>0.30000000000291038</v>
      </c>
      <c r="D8407" s="420">
        <f>C8407/2</f>
        <v>0.15000000000145519</v>
      </c>
      <c r="H8407" s="337"/>
      <c r="J8407" s="82">
        <v>99</v>
      </c>
      <c r="K8407" s="320">
        <v>3</v>
      </c>
    </row>
    <row r="8408" spans="1:12" x14ac:dyDescent="0.3">
      <c r="A8408" s="341">
        <v>43259.631244386575</v>
      </c>
      <c r="B8408" s="318">
        <v>36698.084999999999</v>
      </c>
      <c r="C8408" s="355">
        <f t="shared" si="153"/>
        <v>0.3139999999984866</v>
      </c>
      <c r="D8408" s="420">
        <f>C8408/2</f>
        <v>0.1569999999992433</v>
      </c>
      <c r="H8408" s="337"/>
      <c r="J8408" s="82">
        <v>100</v>
      </c>
      <c r="K8408" s="321">
        <v>4</v>
      </c>
    </row>
    <row r="8409" spans="1:12" x14ac:dyDescent="0.3">
      <c r="A8409" s="341">
        <v>43259.798611111109</v>
      </c>
      <c r="B8409" s="318">
        <v>36699.300999999999</v>
      </c>
      <c r="C8409" s="355">
        <f t="shared" si="153"/>
        <v>1.2160000000003492</v>
      </c>
      <c r="D8409" s="414"/>
      <c r="H8409" s="332"/>
      <c r="K8409" s="321">
        <v>4</v>
      </c>
      <c r="L8409" s="54" t="s">
        <v>381</v>
      </c>
    </row>
    <row r="8410" spans="1:12" x14ac:dyDescent="0.3">
      <c r="A8410" s="341">
        <v>43259.805555555555</v>
      </c>
      <c r="B8410" s="318">
        <v>36699.300999999999</v>
      </c>
      <c r="C8410" s="355">
        <f t="shared" si="153"/>
        <v>0</v>
      </c>
      <c r="D8410" s="414"/>
      <c r="H8410" s="332"/>
      <c r="J8410" s="82">
        <v>1</v>
      </c>
      <c r="K8410" s="321">
        <v>4</v>
      </c>
      <c r="L8410" s="54" t="s">
        <v>313</v>
      </c>
    </row>
    <row r="8411" spans="1:12" x14ac:dyDescent="0.3">
      <c r="A8411" s="341">
        <v>43259.847222222219</v>
      </c>
      <c r="B8411" s="318">
        <v>36699.597999999998</v>
      </c>
      <c r="C8411" s="355">
        <f t="shared" si="153"/>
        <v>0.29699999999866122</v>
      </c>
      <c r="D8411" s="420">
        <f>C8411/2</f>
        <v>0.14849999999933061</v>
      </c>
      <c r="H8411" s="337"/>
      <c r="J8411" s="82">
        <v>2</v>
      </c>
      <c r="K8411" s="391">
        <v>1</v>
      </c>
    </row>
    <row r="8412" spans="1:12" x14ac:dyDescent="0.3">
      <c r="A8412" s="341">
        <v>43259.888888888891</v>
      </c>
      <c r="B8412" s="318">
        <v>36699.898000000001</v>
      </c>
      <c r="C8412" s="355">
        <f t="shared" si="153"/>
        <v>0.30000000000291038</v>
      </c>
      <c r="D8412" s="420">
        <f>C8412/2</f>
        <v>0.15000000000145519</v>
      </c>
      <c r="H8412" s="337"/>
      <c r="J8412" s="82">
        <v>3</v>
      </c>
      <c r="K8412" s="319">
        <v>2</v>
      </c>
    </row>
    <row r="8413" spans="1:12" x14ac:dyDescent="0.3">
      <c r="A8413" s="341">
        <v>43259.930555555555</v>
      </c>
      <c r="B8413" s="318">
        <v>36700.207999999999</v>
      </c>
      <c r="C8413" s="355">
        <f t="shared" si="153"/>
        <v>0.30999999999767169</v>
      </c>
      <c r="D8413" s="420">
        <f t="shared" ref="D8413:D8509" si="154">C8413/2</f>
        <v>0.15499999999883585</v>
      </c>
      <c r="H8413" s="337"/>
      <c r="J8413" s="82">
        <v>4</v>
      </c>
      <c r="K8413" s="320">
        <v>3</v>
      </c>
    </row>
    <row r="8414" spans="1:12" x14ac:dyDescent="0.3">
      <c r="A8414" s="341">
        <v>43259.972222222219</v>
      </c>
      <c r="B8414" s="318">
        <v>36700.508000000002</v>
      </c>
      <c r="C8414" s="355">
        <f t="shared" si="153"/>
        <v>0.30000000000291038</v>
      </c>
      <c r="D8414" s="420">
        <f t="shared" si="154"/>
        <v>0.15000000000145519</v>
      </c>
      <c r="E8414" s="336">
        <f>SUM(C8393:C8414)*7.4805194805</f>
        <v>55.191272727160786</v>
      </c>
      <c r="F8414" s="324">
        <f>AVERAGE(D8393:D8414)</f>
        <v>0.1540500000000975</v>
      </c>
      <c r="G8414" s="324">
        <f>_xlfn.STDEV.S(D8393:D8414)</f>
        <v>3.5721878883578067E-3</v>
      </c>
      <c r="H8414" s="337"/>
      <c r="J8414" s="82">
        <v>5</v>
      </c>
      <c r="K8414" s="321">
        <v>4</v>
      </c>
    </row>
    <row r="8415" spans="1:12" x14ac:dyDescent="0.3">
      <c r="A8415" s="341">
        <v>43260.013889062502</v>
      </c>
      <c r="B8415" s="318">
        <v>36700.802000000003</v>
      </c>
      <c r="C8415" s="355">
        <f t="shared" si="153"/>
        <v>0.29400000000168802</v>
      </c>
      <c r="D8415" s="420">
        <f t="shared" si="154"/>
        <v>0.14700000000084401</v>
      </c>
      <c r="H8415" s="337"/>
      <c r="J8415" s="82">
        <v>6</v>
      </c>
      <c r="K8415" s="391">
        <v>1</v>
      </c>
    </row>
    <row r="8416" spans="1:12" x14ac:dyDescent="0.3">
      <c r="A8416" s="341">
        <v>43260.055555787039</v>
      </c>
      <c r="B8416" s="318">
        <v>36701.118999999999</v>
      </c>
      <c r="C8416" s="355">
        <f t="shared" si="153"/>
        <v>0.3169999999954598</v>
      </c>
      <c r="D8416" s="420">
        <f t="shared" si="154"/>
        <v>0.1584999999977299</v>
      </c>
      <c r="H8416" s="337"/>
      <c r="J8416" s="82">
        <v>7</v>
      </c>
      <c r="K8416" s="319">
        <v>2</v>
      </c>
    </row>
    <row r="8417" spans="1:11" x14ac:dyDescent="0.3">
      <c r="A8417" s="341">
        <v>43260.097222511577</v>
      </c>
      <c r="B8417" s="318">
        <v>36701.428999999996</v>
      </c>
      <c r="C8417" s="355">
        <f t="shared" si="153"/>
        <v>0.30999999999767169</v>
      </c>
      <c r="D8417" s="420">
        <f t="shared" si="154"/>
        <v>0.15499999999883585</v>
      </c>
      <c r="H8417" s="337"/>
      <c r="J8417" s="82">
        <v>8</v>
      </c>
      <c r="K8417" s="320">
        <v>3</v>
      </c>
    </row>
    <row r="8418" spans="1:11" x14ac:dyDescent="0.3">
      <c r="A8418" s="341">
        <v>43260.138889236114</v>
      </c>
      <c r="B8418" s="318">
        <v>36701.728999999999</v>
      </c>
      <c r="C8418" s="355">
        <f t="shared" si="153"/>
        <v>0.30000000000291038</v>
      </c>
      <c r="D8418" s="420">
        <f t="shared" si="154"/>
        <v>0.15000000000145519</v>
      </c>
      <c r="H8418" s="337"/>
      <c r="J8418" s="82">
        <v>9</v>
      </c>
      <c r="K8418" s="321">
        <v>4</v>
      </c>
    </row>
    <row r="8419" spans="1:11" x14ac:dyDescent="0.3">
      <c r="A8419" s="341">
        <v>43260.180555960651</v>
      </c>
      <c r="B8419" s="318">
        <v>36702.04</v>
      </c>
      <c r="C8419" s="355">
        <f t="shared" si="153"/>
        <v>0.3110000000015134</v>
      </c>
      <c r="D8419" s="420">
        <f t="shared" si="154"/>
        <v>0.1555000000007567</v>
      </c>
      <c r="H8419" s="337"/>
      <c r="J8419" s="82">
        <v>10</v>
      </c>
      <c r="K8419" s="391">
        <v>1</v>
      </c>
    </row>
    <row r="8420" spans="1:11" x14ac:dyDescent="0.3">
      <c r="A8420" s="341">
        <v>43260.222222685188</v>
      </c>
      <c r="B8420" s="318">
        <v>36702.358</v>
      </c>
      <c r="C8420" s="355">
        <f t="shared" si="153"/>
        <v>0.31799999999930151</v>
      </c>
      <c r="D8420" s="420">
        <f t="shared" si="154"/>
        <v>0.15899999999965075</v>
      </c>
      <c r="H8420" s="337"/>
      <c r="J8420" s="82">
        <v>11</v>
      </c>
      <c r="K8420" s="319">
        <v>2</v>
      </c>
    </row>
    <row r="8421" spans="1:11" x14ac:dyDescent="0.3">
      <c r="A8421" s="341">
        <v>43260.263889409725</v>
      </c>
      <c r="B8421" s="318">
        <v>36702.665000000001</v>
      </c>
      <c r="C8421" s="355">
        <f t="shared" si="153"/>
        <v>0.30700000000069849</v>
      </c>
      <c r="D8421" s="420">
        <f t="shared" si="154"/>
        <v>0.15350000000034925</v>
      </c>
      <c r="H8421" s="337"/>
      <c r="J8421" s="82">
        <v>12</v>
      </c>
      <c r="K8421" s="320">
        <v>3</v>
      </c>
    </row>
    <row r="8422" spans="1:11" x14ac:dyDescent="0.3">
      <c r="A8422" s="341">
        <v>43260.305556134263</v>
      </c>
      <c r="B8422" s="318">
        <v>36702.978999999999</v>
      </c>
      <c r="C8422" s="355">
        <f t="shared" si="153"/>
        <v>0.3139999999984866</v>
      </c>
      <c r="D8422" s="420">
        <f t="shared" si="154"/>
        <v>0.1569999999992433</v>
      </c>
      <c r="H8422" s="337"/>
      <c r="J8422" s="82">
        <v>13</v>
      </c>
      <c r="K8422" s="321">
        <v>4</v>
      </c>
    </row>
    <row r="8423" spans="1:11" x14ac:dyDescent="0.3">
      <c r="A8423" s="341">
        <v>43260.3472228588</v>
      </c>
      <c r="B8423" s="318">
        <v>36703.298000000003</v>
      </c>
      <c r="C8423" s="355">
        <f t="shared" si="153"/>
        <v>0.31900000000314321</v>
      </c>
      <c r="D8423" s="420">
        <f t="shared" si="154"/>
        <v>0.15950000000157161</v>
      </c>
      <c r="H8423" s="337"/>
      <c r="J8423" s="82">
        <v>14</v>
      </c>
      <c r="K8423" s="391">
        <v>1</v>
      </c>
    </row>
    <row r="8424" spans="1:11" x14ac:dyDescent="0.3">
      <c r="A8424" s="341">
        <v>43260.38888958333</v>
      </c>
      <c r="B8424" s="318">
        <v>36703.599999999999</v>
      </c>
      <c r="C8424" s="355">
        <f t="shared" si="153"/>
        <v>0.30199999999604188</v>
      </c>
      <c r="D8424" s="420">
        <f t="shared" si="154"/>
        <v>0.15099999999802094</v>
      </c>
      <c r="H8424" s="337"/>
      <c r="J8424" s="82">
        <v>15</v>
      </c>
      <c r="K8424" s="319">
        <v>2</v>
      </c>
    </row>
    <row r="8425" spans="1:11" x14ac:dyDescent="0.3">
      <c r="A8425" s="341">
        <v>43260.430556307867</v>
      </c>
      <c r="B8425" s="318">
        <v>36703.909</v>
      </c>
      <c r="C8425" s="355">
        <f t="shared" si="153"/>
        <v>0.30900000000110595</v>
      </c>
      <c r="D8425" s="420">
        <f t="shared" si="154"/>
        <v>0.15450000000055297</v>
      </c>
      <c r="H8425" s="337"/>
      <c r="J8425" s="82">
        <v>16</v>
      </c>
      <c r="K8425" s="320">
        <v>3</v>
      </c>
    </row>
    <row r="8426" spans="1:11" x14ac:dyDescent="0.3">
      <c r="A8426" s="341">
        <v>43260.472223032404</v>
      </c>
      <c r="B8426" s="318">
        <v>36704.226999999999</v>
      </c>
      <c r="C8426" s="355">
        <f t="shared" si="153"/>
        <v>0.31799999999930151</v>
      </c>
      <c r="D8426" s="420">
        <f t="shared" si="154"/>
        <v>0.15899999999965075</v>
      </c>
      <c r="H8426" s="337"/>
      <c r="J8426" s="82">
        <v>17</v>
      </c>
      <c r="K8426" s="321">
        <v>4</v>
      </c>
    </row>
    <row r="8427" spans="1:11" x14ac:dyDescent="0.3">
      <c r="A8427" s="341">
        <v>43260.513889756941</v>
      </c>
      <c r="B8427" s="318">
        <v>36704.533000000003</v>
      </c>
      <c r="C8427" s="355">
        <f t="shared" si="153"/>
        <v>0.30600000000413274</v>
      </c>
      <c r="D8427" s="420">
        <f t="shared" si="154"/>
        <v>0.15300000000206637</v>
      </c>
      <c r="H8427" s="337"/>
      <c r="J8427" s="82">
        <v>18</v>
      </c>
      <c r="K8427" s="391">
        <v>1</v>
      </c>
    </row>
    <row r="8428" spans="1:11" x14ac:dyDescent="0.3">
      <c r="A8428" s="341">
        <v>43260.555556481479</v>
      </c>
      <c r="B8428" s="318">
        <v>36704.839</v>
      </c>
      <c r="C8428" s="355">
        <f t="shared" si="153"/>
        <v>0.30599999999685679</v>
      </c>
      <c r="D8428" s="420">
        <f t="shared" si="154"/>
        <v>0.15299999999842839</v>
      </c>
      <c r="H8428" s="337"/>
      <c r="J8428" s="82">
        <v>19</v>
      </c>
      <c r="K8428" s="319">
        <v>2</v>
      </c>
    </row>
    <row r="8429" spans="1:11" x14ac:dyDescent="0.3">
      <c r="A8429" s="341">
        <v>43260.597223206016</v>
      </c>
      <c r="B8429" s="318">
        <v>36705.152999999998</v>
      </c>
      <c r="C8429" s="355">
        <f t="shared" si="153"/>
        <v>0.3139999999984866</v>
      </c>
      <c r="D8429" s="420">
        <f t="shared" si="154"/>
        <v>0.1569999999992433</v>
      </c>
      <c r="H8429" s="337"/>
      <c r="J8429" s="82">
        <v>20</v>
      </c>
      <c r="K8429" s="320">
        <v>3</v>
      </c>
    </row>
    <row r="8430" spans="1:11" x14ac:dyDescent="0.3">
      <c r="A8430" s="341">
        <v>43260.638889930553</v>
      </c>
      <c r="B8430" s="318">
        <v>36705.461000000003</v>
      </c>
      <c r="C8430" s="355">
        <f t="shared" si="153"/>
        <v>0.3080000000045402</v>
      </c>
      <c r="D8430" s="420">
        <f t="shared" si="154"/>
        <v>0.1540000000022701</v>
      </c>
      <c r="H8430" s="337"/>
      <c r="J8430" s="82">
        <v>21</v>
      </c>
      <c r="K8430" s="321">
        <v>4</v>
      </c>
    </row>
    <row r="8431" spans="1:11" x14ac:dyDescent="0.3">
      <c r="A8431" s="341">
        <v>43260.68055665509</v>
      </c>
      <c r="B8431" s="318">
        <v>36705.760999999999</v>
      </c>
      <c r="C8431" s="355">
        <f t="shared" si="153"/>
        <v>0.29999999999563443</v>
      </c>
      <c r="D8431" s="420">
        <f t="shared" si="154"/>
        <v>0.14999999999781721</v>
      </c>
      <c r="H8431" s="337"/>
      <c r="J8431" s="82">
        <v>22</v>
      </c>
      <c r="K8431" s="391">
        <v>1</v>
      </c>
    </row>
    <row r="8432" spans="1:11" x14ac:dyDescent="0.3">
      <c r="A8432" s="341">
        <v>43260.722223379627</v>
      </c>
      <c r="B8432" s="318">
        <v>36706.071000000004</v>
      </c>
      <c r="C8432" s="355">
        <f t="shared" si="153"/>
        <v>0.31000000000494765</v>
      </c>
      <c r="D8432" s="420">
        <f t="shared" si="154"/>
        <v>0.15500000000247383</v>
      </c>
      <c r="H8432" s="337"/>
      <c r="J8432" s="82">
        <v>23</v>
      </c>
      <c r="K8432" s="319">
        <v>2</v>
      </c>
    </row>
    <row r="8433" spans="1:11" x14ac:dyDescent="0.3">
      <c r="A8433" s="341">
        <v>43260.763890104165</v>
      </c>
      <c r="B8433" s="318">
        <v>36706.379000000001</v>
      </c>
      <c r="C8433" s="355">
        <f t="shared" si="153"/>
        <v>0.30799999999726424</v>
      </c>
      <c r="D8433" s="420">
        <f t="shared" si="154"/>
        <v>0.15399999999863212</v>
      </c>
      <c r="H8433" s="337"/>
      <c r="J8433" s="82">
        <v>24</v>
      </c>
      <c r="K8433" s="320">
        <v>3</v>
      </c>
    </row>
    <row r="8434" spans="1:11" x14ac:dyDescent="0.3">
      <c r="A8434" s="341">
        <v>43260.805556828702</v>
      </c>
      <c r="B8434" s="318">
        <v>36706.67</v>
      </c>
      <c r="C8434" s="355">
        <f t="shared" si="153"/>
        <v>0.29099999999743886</v>
      </c>
      <c r="D8434" s="420">
        <f t="shared" si="154"/>
        <v>0.14549999999871943</v>
      </c>
      <c r="H8434" s="337"/>
      <c r="J8434" s="82">
        <v>25</v>
      </c>
      <c r="K8434" s="321">
        <v>4</v>
      </c>
    </row>
    <row r="8435" spans="1:11" x14ac:dyDescent="0.3">
      <c r="A8435" s="341">
        <v>43260.847223553239</v>
      </c>
      <c r="B8435" s="318">
        <v>36706.970999999998</v>
      </c>
      <c r="C8435" s="355">
        <f t="shared" si="153"/>
        <v>0.30099999999947613</v>
      </c>
      <c r="D8435" s="420">
        <f t="shared" si="154"/>
        <v>0.15049999999973807</v>
      </c>
      <c r="H8435" s="337"/>
      <c r="J8435" s="82">
        <v>26</v>
      </c>
      <c r="K8435" s="391">
        <v>1</v>
      </c>
    </row>
    <row r="8436" spans="1:11" x14ac:dyDescent="0.3">
      <c r="A8436" s="341">
        <v>43260.888890277776</v>
      </c>
      <c r="B8436" s="318">
        <v>36707.281000000003</v>
      </c>
      <c r="C8436" s="355">
        <f t="shared" si="153"/>
        <v>0.31000000000494765</v>
      </c>
      <c r="D8436" s="420">
        <f t="shared" si="154"/>
        <v>0.15500000000247383</v>
      </c>
      <c r="H8436" s="337"/>
      <c r="J8436" s="82">
        <v>27</v>
      </c>
      <c r="K8436" s="319">
        <v>2</v>
      </c>
    </row>
    <row r="8437" spans="1:11" x14ac:dyDescent="0.3">
      <c r="A8437" s="341">
        <v>43260.930557002313</v>
      </c>
      <c r="B8437" s="318">
        <v>36707.572</v>
      </c>
      <c r="C8437" s="355">
        <f t="shared" si="153"/>
        <v>0.29099999999743886</v>
      </c>
      <c r="D8437" s="420">
        <f t="shared" si="154"/>
        <v>0.14549999999871943</v>
      </c>
      <c r="H8437" s="337"/>
      <c r="J8437" s="82">
        <v>28</v>
      </c>
      <c r="K8437" s="320">
        <v>3</v>
      </c>
    </row>
    <row r="8438" spans="1:11" x14ac:dyDescent="0.3">
      <c r="A8438" s="341">
        <v>43260.972223726851</v>
      </c>
      <c r="B8438" s="318">
        <v>36707.868000000002</v>
      </c>
      <c r="C8438" s="355">
        <f t="shared" si="153"/>
        <v>0.29600000000209548</v>
      </c>
      <c r="D8438" s="420">
        <f t="shared" si="154"/>
        <v>0.14800000000104774</v>
      </c>
      <c r="E8438" s="336">
        <f>SUM(C8415:C8438)*7.4805194805</f>
        <v>55.056623376484353</v>
      </c>
      <c r="F8438" s="324">
        <f>AVERAGE(D8415:D8438)</f>
        <v>0.15333333333334545</v>
      </c>
      <c r="G8438" s="324">
        <f>_xlfn.STDEV.S(D8415:D8438)</f>
        <v>4.1615911116983963E-3</v>
      </c>
      <c r="H8438" s="337"/>
      <c r="J8438" s="82">
        <v>29</v>
      </c>
      <c r="K8438" s="321">
        <v>4</v>
      </c>
    </row>
    <row r="8439" spans="1:11" x14ac:dyDescent="0.3">
      <c r="A8439" s="341">
        <v>43261.013890451388</v>
      </c>
      <c r="B8439" s="318">
        <v>36708.171000000002</v>
      </c>
      <c r="C8439" s="355">
        <f t="shared" si="153"/>
        <v>0.30299999999988358</v>
      </c>
      <c r="D8439" s="420">
        <f t="shared" si="154"/>
        <v>0.15149999999994179</v>
      </c>
      <c r="H8439" s="337"/>
      <c r="J8439" s="82">
        <v>30</v>
      </c>
      <c r="K8439" s="391">
        <v>1</v>
      </c>
    </row>
    <row r="8440" spans="1:11" x14ac:dyDescent="0.3">
      <c r="A8440" s="341">
        <v>43261.055557175925</v>
      </c>
      <c r="B8440" s="318">
        <v>36708.483</v>
      </c>
      <c r="C8440" s="355">
        <f t="shared" si="153"/>
        <v>0.31199999999807915</v>
      </c>
      <c r="D8440" s="420">
        <f t="shared" si="154"/>
        <v>0.15599999999903957</v>
      </c>
      <c r="H8440" s="337"/>
      <c r="J8440" s="82">
        <v>31</v>
      </c>
      <c r="K8440" s="319">
        <v>2</v>
      </c>
    </row>
    <row r="8441" spans="1:11" x14ac:dyDescent="0.3">
      <c r="A8441" s="341">
        <v>43261.097223900462</v>
      </c>
      <c r="B8441" s="318">
        <v>36708.777999999998</v>
      </c>
      <c r="C8441" s="355">
        <f t="shared" si="153"/>
        <v>0.29499999999825377</v>
      </c>
      <c r="D8441" s="420">
        <f t="shared" si="154"/>
        <v>0.14749999999912689</v>
      </c>
      <c r="H8441" s="337"/>
      <c r="J8441" s="82">
        <v>32</v>
      </c>
      <c r="K8441" s="320">
        <v>3</v>
      </c>
    </row>
    <row r="8442" spans="1:11" x14ac:dyDescent="0.3">
      <c r="A8442" s="341">
        <v>43261.138890624999</v>
      </c>
      <c r="B8442" s="318">
        <v>36709.089</v>
      </c>
      <c r="C8442" s="355">
        <f t="shared" si="153"/>
        <v>0.3110000000015134</v>
      </c>
      <c r="D8442" s="420">
        <f t="shared" si="154"/>
        <v>0.1555000000007567</v>
      </c>
      <c r="H8442" s="337"/>
      <c r="J8442" s="82">
        <v>33</v>
      </c>
      <c r="K8442" s="321">
        <v>4</v>
      </c>
    </row>
    <row r="8443" spans="1:11" x14ac:dyDescent="0.3">
      <c r="A8443" s="341">
        <v>43261.180557349537</v>
      </c>
      <c r="B8443" s="318">
        <v>36709.398000000001</v>
      </c>
      <c r="C8443" s="355">
        <f t="shared" si="153"/>
        <v>0.30900000000110595</v>
      </c>
      <c r="D8443" s="420">
        <f t="shared" si="154"/>
        <v>0.15450000000055297</v>
      </c>
      <c r="H8443" s="337"/>
      <c r="J8443" s="82">
        <v>34</v>
      </c>
      <c r="K8443" s="391">
        <v>1</v>
      </c>
    </row>
    <row r="8444" spans="1:11" x14ac:dyDescent="0.3">
      <c r="A8444" s="341">
        <v>43261.222224074074</v>
      </c>
      <c r="B8444" s="318">
        <v>36709.697999999997</v>
      </c>
      <c r="C8444" s="355">
        <f t="shared" si="153"/>
        <v>0.29999999999563443</v>
      </c>
      <c r="D8444" s="420">
        <f t="shared" si="154"/>
        <v>0.14999999999781721</v>
      </c>
      <c r="H8444" s="337"/>
      <c r="J8444" s="82">
        <v>35</v>
      </c>
      <c r="K8444" s="319">
        <v>2</v>
      </c>
    </row>
    <row r="8445" spans="1:11" x14ac:dyDescent="0.3">
      <c r="A8445" s="341">
        <v>43261.263890798611</v>
      </c>
      <c r="B8445" s="318">
        <v>36710.008999999998</v>
      </c>
      <c r="C8445" s="355">
        <f t="shared" si="153"/>
        <v>0.3110000000015134</v>
      </c>
      <c r="D8445" s="420">
        <f t="shared" si="154"/>
        <v>0.1555000000007567</v>
      </c>
      <c r="H8445" s="337"/>
      <c r="J8445" s="82">
        <v>36</v>
      </c>
      <c r="K8445" s="320">
        <v>3</v>
      </c>
    </row>
    <row r="8446" spans="1:11" x14ac:dyDescent="0.3">
      <c r="A8446" s="341">
        <v>43261.305557523148</v>
      </c>
      <c r="B8446" s="318">
        <v>36710.326000000001</v>
      </c>
      <c r="C8446" s="355">
        <f t="shared" si="153"/>
        <v>0.31700000000273576</v>
      </c>
      <c r="D8446" s="420">
        <f t="shared" si="154"/>
        <v>0.15850000000136788</v>
      </c>
      <c r="H8446" s="337"/>
      <c r="J8446" s="82">
        <v>37</v>
      </c>
      <c r="K8446" s="321">
        <v>4</v>
      </c>
    </row>
    <row r="8447" spans="1:11" x14ac:dyDescent="0.3">
      <c r="A8447" s="341">
        <v>43261.347224247686</v>
      </c>
      <c r="B8447" s="318">
        <v>36710.631999999998</v>
      </c>
      <c r="C8447" s="355">
        <f t="shared" si="153"/>
        <v>0.30599999999685679</v>
      </c>
      <c r="D8447" s="420">
        <f t="shared" si="154"/>
        <v>0.15299999999842839</v>
      </c>
      <c r="H8447" s="337"/>
      <c r="J8447" s="82">
        <v>38</v>
      </c>
      <c r="K8447" s="391">
        <v>1</v>
      </c>
    </row>
    <row r="8448" spans="1:11" x14ac:dyDescent="0.3">
      <c r="A8448" s="341">
        <v>43261.388890972223</v>
      </c>
      <c r="B8448" s="318">
        <v>36710.947999999997</v>
      </c>
      <c r="C8448" s="355">
        <f t="shared" si="153"/>
        <v>0.31599999999889405</v>
      </c>
      <c r="D8448" s="420">
        <f t="shared" si="154"/>
        <v>0.15799999999944703</v>
      </c>
      <c r="H8448" s="337"/>
      <c r="J8448" s="82">
        <v>39</v>
      </c>
      <c r="K8448" s="319">
        <v>2</v>
      </c>
    </row>
    <row r="8449" spans="1:11" x14ac:dyDescent="0.3">
      <c r="A8449" s="341">
        <v>43261.43055769676</v>
      </c>
      <c r="B8449" s="318">
        <v>36711.262000000002</v>
      </c>
      <c r="C8449" s="355">
        <f t="shared" si="153"/>
        <v>0.31400000000576256</v>
      </c>
      <c r="D8449" s="420">
        <f t="shared" si="154"/>
        <v>0.15700000000288128</v>
      </c>
      <c r="H8449" s="337"/>
      <c r="J8449" s="82">
        <v>40</v>
      </c>
      <c r="K8449" s="320">
        <v>3</v>
      </c>
    </row>
    <row r="8450" spans="1:11" x14ac:dyDescent="0.3">
      <c r="A8450" s="341">
        <v>43261.472224421297</v>
      </c>
      <c r="B8450" s="318">
        <v>36711.559000000001</v>
      </c>
      <c r="C8450" s="355">
        <f t="shared" si="153"/>
        <v>0.29699999999866122</v>
      </c>
      <c r="D8450" s="420">
        <f t="shared" si="154"/>
        <v>0.14849999999933061</v>
      </c>
      <c r="H8450" s="337"/>
      <c r="J8450" s="82">
        <v>41</v>
      </c>
      <c r="K8450" s="321">
        <v>4</v>
      </c>
    </row>
    <row r="8451" spans="1:11" x14ac:dyDescent="0.3">
      <c r="A8451" s="341">
        <v>43261.513891145834</v>
      </c>
      <c r="B8451" s="318">
        <v>36711.864999999998</v>
      </c>
      <c r="C8451" s="355">
        <f t="shared" si="153"/>
        <v>0.30599999999685679</v>
      </c>
      <c r="D8451" s="420">
        <f t="shared" si="154"/>
        <v>0.15299999999842839</v>
      </c>
      <c r="H8451" s="337"/>
      <c r="J8451" s="82">
        <v>42</v>
      </c>
      <c r="K8451" s="391">
        <v>1</v>
      </c>
    </row>
    <row r="8452" spans="1:11" x14ac:dyDescent="0.3">
      <c r="A8452" s="341">
        <v>43261.555557870372</v>
      </c>
      <c r="B8452" s="318">
        <v>36712.182999999997</v>
      </c>
      <c r="C8452" s="355">
        <f t="shared" si="153"/>
        <v>0.31799999999930151</v>
      </c>
      <c r="D8452" s="420">
        <f t="shared" si="154"/>
        <v>0.15899999999965075</v>
      </c>
      <c r="H8452" s="337"/>
      <c r="J8452" s="82">
        <v>43</v>
      </c>
      <c r="K8452" s="319">
        <v>2</v>
      </c>
    </row>
    <row r="8453" spans="1:11" x14ac:dyDescent="0.3">
      <c r="A8453" s="341">
        <v>43261.597224594909</v>
      </c>
      <c r="B8453" s="318">
        <v>36712.491000000002</v>
      </c>
      <c r="C8453" s="355">
        <f t="shared" si="153"/>
        <v>0.3080000000045402</v>
      </c>
      <c r="D8453" s="420">
        <f t="shared" si="154"/>
        <v>0.1540000000022701</v>
      </c>
      <c r="H8453" s="337"/>
      <c r="J8453" s="82">
        <v>44</v>
      </c>
      <c r="K8453" s="320">
        <v>3</v>
      </c>
    </row>
    <row r="8454" spans="1:11" x14ac:dyDescent="0.3">
      <c r="A8454" s="341">
        <v>43261.638891319446</v>
      </c>
      <c r="B8454" s="318">
        <v>36712.788999999997</v>
      </c>
      <c r="C8454" s="355">
        <f t="shared" si="153"/>
        <v>0.29799999999522697</v>
      </c>
      <c r="D8454" s="420">
        <f t="shared" si="154"/>
        <v>0.14899999999761349</v>
      </c>
      <c r="H8454" s="337"/>
      <c r="J8454" s="82">
        <v>45</v>
      </c>
      <c r="K8454" s="321">
        <v>4</v>
      </c>
    </row>
    <row r="8455" spans="1:11" x14ac:dyDescent="0.3">
      <c r="A8455" s="341">
        <v>43261.680558043983</v>
      </c>
      <c r="B8455" s="318">
        <v>36713.101000000002</v>
      </c>
      <c r="C8455" s="355">
        <f t="shared" si="153"/>
        <v>0.3120000000053551</v>
      </c>
      <c r="D8455" s="420">
        <f t="shared" si="154"/>
        <v>0.15600000000267755</v>
      </c>
      <c r="H8455" s="337"/>
      <c r="J8455" s="82">
        <v>46</v>
      </c>
      <c r="K8455" s="391">
        <v>1</v>
      </c>
    </row>
    <row r="8456" spans="1:11" x14ac:dyDescent="0.3">
      <c r="A8456" s="341">
        <v>43261.72222476852</v>
      </c>
      <c r="B8456" s="318">
        <v>36713.411</v>
      </c>
      <c r="C8456" s="355">
        <f t="shared" si="153"/>
        <v>0.30999999999767169</v>
      </c>
      <c r="D8456" s="420">
        <f t="shared" si="154"/>
        <v>0.15499999999883585</v>
      </c>
      <c r="H8456" s="337"/>
      <c r="J8456" s="82">
        <v>47</v>
      </c>
      <c r="K8456" s="319">
        <v>2</v>
      </c>
    </row>
    <row r="8457" spans="1:11" x14ac:dyDescent="0.3">
      <c r="A8457" s="341">
        <v>43261.763891493058</v>
      </c>
      <c r="B8457" s="318">
        <v>36713.711000000003</v>
      </c>
      <c r="C8457" s="355">
        <f t="shared" si="153"/>
        <v>0.30000000000291038</v>
      </c>
      <c r="D8457" s="420">
        <f t="shared" si="154"/>
        <v>0.15000000000145519</v>
      </c>
      <c r="H8457" s="337"/>
      <c r="J8457" s="82">
        <v>48</v>
      </c>
      <c r="K8457" s="320">
        <v>3</v>
      </c>
    </row>
    <row r="8458" spans="1:11" x14ac:dyDescent="0.3">
      <c r="A8458" s="341">
        <v>43261.805558217595</v>
      </c>
      <c r="B8458" s="318">
        <v>36714.014999999999</v>
      </c>
      <c r="C8458" s="355">
        <f t="shared" si="153"/>
        <v>0.30399999999644933</v>
      </c>
      <c r="D8458" s="420">
        <f t="shared" si="154"/>
        <v>0.15199999999822467</v>
      </c>
      <c r="H8458" s="337"/>
      <c r="J8458" s="82">
        <v>49</v>
      </c>
      <c r="K8458" s="321">
        <v>4</v>
      </c>
    </row>
    <row r="8459" spans="1:11" x14ac:dyDescent="0.3">
      <c r="A8459" s="341">
        <v>43261.847224942132</v>
      </c>
      <c r="B8459" s="318">
        <v>36714.32</v>
      </c>
      <c r="C8459" s="355">
        <f t="shared" si="153"/>
        <v>0.30500000000029104</v>
      </c>
      <c r="D8459" s="420">
        <f t="shared" si="154"/>
        <v>0.15250000000014552</v>
      </c>
      <c r="H8459" s="337"/>
      <c r="J8459" s="82">
        <v>50</v>
      </c>
      <c r="K8459" s="391">
        <v>1</v>
      </c>
    </row>
    <row r="8460" spans="1:11" x14ac:dyDescent="0.3">
      <c r="A8460" s="341">
        <v>43261.888891666669</v>
      </c>
      <c r="B8460" s="318">
        <v>36714.618000000002</v>
      </c>
      <c r="C8460" s="355">
        <f t="shared" si="153"/>
        <v>0.29800000000250293</v>
      </c>
      <c r="D8460" s="420">
        <f t="shared" si="154"/>
        <v>0.14900000000125146</v>
      </c>
      <c r="H8460" s="337"/>
      <c r="J8460" s="82">
        <v>51</v>
      </c>
      <c r="K8460" s="319">
        <v>2</v>
      </c>
    </row>
    <row r="8461" spans="1:11" x14ac:dyDescent="0.3">
      <c r="A8461" s="341">
        <v>43261.930558391206</v>
      </c>
      <c r="B8461" s="318">
        <v>36714.921000000002</v>
      </c>
      <c r="C8461" s="355">
        <f t="shared" si="153"/>
        <v>0.30299999999988358</v>
      </c>
      <c r="D8461" s="420">
        <f t="shared" si="154"/>
        <v>0.15149999999994179</v>
      </c>
      <c r="H8461" s="337"/>
      <c r="J8461" s="82">
        <v>52</v>
      </c>
      <c r="K8461" s="320">
        <v>3</v>
      </c>
    </row>
    <row r="8462" spans="1:11" x14ac:dyDescent="0.3">
      <c r="A8462" s="369">
        <v>43261.972225115744</v>
      </c>
      <c r="B8462" s="323">
        <v>36715.232000000004</v>
      </c>
      <c r="C8462" s="356">
        <f t="shared" si="153"/>
        <v>0.3110000000015134</v>
      </c>
      <c r="D8462" s="418">
        <f t="shared" si="154"/>
        <v>0.1555000000007567</v>
      </c>
      <c r="E8462" s="336">
        <f>SUM(C8439:C8462)*7.4805194805</f>
        <v>55.086545454412452</v>
      </c>
      <c r="F8462" s="324">
        <f>AVERAGE(D8439:D8462)</f>
        <v>0.15341666666669576</v>
      </c>
      <c r="G8462" s="324">
        <f>_xlfn.STDEV.S(D8439:D8462)</f>
        <v>3.3188089365414654E-3</v>
      </c>
      <c r="H8462" s="343"/>
      <c r="I8462" s="344">
        <f>AVERAGE(D8309:D8462)</f>
        <v>0.15314238410597164</v>
      </c>
      <c r="J8462" s="82">
        <v>53</v>
      </c>
      <c r="K8462" s="321">
        <v>4</v>
      </c>
    </row>
    <row r="8463" spans="1:11" x14ac:dyDescent="0.3">
      <c r="A8463" s="341">
        <v>43262.013891840281</v>
      </c>
      <c r="B8463" s="318">
        <v>36715.535000000003</v>
      </c>
      <c r="C8463" s="355">
        <f t="shared" si="153"/>
        <v>0.30299999999988358</v>
      </c>
      <c r="D8463" s="420">
        <f t="shared" si="154"/>
        <v>0.15149999999994179</v>
      </c>
      <c r="H8463" s="337"/>
      <c r="J8463" s="82">
        <v>54</v>
      </c>
      <c r="K8463" s="391">
        <v>1</v>
      </c>
    </row>
    <row r="8464" spans="1:11" x14ac:dyDescent="0.3">
      <c r="A8464" s="341">
        <v>43262.055558564818</v>
      </c>
      <c r="B8464" s="318">
        <v>36715.838000000003</v>
      </c>
      <c r="C8464" s="355">
        <f t="shared" si="153"/>
        <v>0.30299999999988358</v>
      </c>
      <c r="D8464" s="420">
        <f t="shared" si="154"/>
        <v>0.15149999999994179</v>
      </c>
      <c r="H8464" s="337"/>
      <c r="J8464" s="82">
        <v>55</v>
      </c>
      <c r="K8464" s="319">
        <v>2</v>
      </c>
    </row>
    <row r="8465" spans="1:11" x14ac:dyDescent="0.3">
      <c r="A8465" s="341">
        <v>43262.097225289355</v>
      </c>
      <c r="B8465" s="318">
        <v>36716.154999999999</v>
      </c>
      <c r="C8465" s="355">
        <f t="shared" si="153"/>
        <v>0.3169999999954598</v>
      </c>
      <c r="D8465" s="420">
        <f t="shared" si="154"/>
        <v>0.1584999999977299</v>
      </c>
      <c r="H8465" s="337"/>
      <c r="J8465" s="82">
        <v>56</v>
      </c>
      <c r="K8465" s="320">
        <v>3</v>
      </c>
    </row>
    <row r="8466" spans="1:11" x14ac:dyDescent="0.3">
      <c r="A8466" s="341">
        <v>43262.138892013892</v>
      </c>
      <c r="B8466" s="318">
        <v>36716.468999999997</v>
      </c>
      <c r="C8466" s="355">
        <f t="shared" si="153"/>
        <v>0.3139999999984866</v>
      </c>
      <c r="D8466" s="420">
        <f t="shared" si="154"/>
        <v>0.1569999999992433</v>
      </c>
      <c r="H8466" s="337"/>
      <c r="J8466" s="82">
        <v>57</v>
      </c>
      <c r="K8466" s="321">
        <v>4</v>
      </c>
    </row>
    <row r="8467" spans="1:11" x14ac:dyDescent="0.3">
      <c r="A8467" s="341">
        <v>43262.180558738422</v>
      </c>
      <c r="B8467" s="318">
        <v>36716.773999999998</v>
      </c>
      <c r="C8467" s="355">
        <f t="shared" si="153"/>
        <v>0.30500000000029104</v>
      </c>
      <c r="D8467" s="420">
        <f t="shared" si="154"/>
        <v>0.15250000000014552</v>
      </c>
      <c r="H8467" s="337"/>
      <c r="J8467" s="82">
        <v>58</v>
      </c>
      <c r="K8467" s="391">
        <v>1</v>
      </c>
    </row>
    <row r="8468" spans="1:11" x14ac:dyDescent="0.3">
      <c r="A8468" s="341">
        <v>43262.22222546296</v>
      </c>
      <c r="B8468" s="318">
        <v>36717.095000000001</v>
      </c>
      <c r="C8468" s="355">
        <f t="shared" si="153"/>
        <v>0.32100000000355067</v>
      </c>
      <c r="D8468" s="420">
        <f t="shared" si="154"/>
        <v>0.16050000000177533</v>
      </c>
      <c r="H8468" s="337"/>
      <c r="J8468" s="82">
        <v>59</v>
      </c>
      <c r="K8468" s="319">
        <v>2</v>
      </c>
    </row>
    <row r="8469" spans="1:11" x14ac:dyDescent="0.3">
      <c r="A8469" s="341">
        <v>43262.263892187497</v>
      </c>
      <c r="B8469" s="318">
        <v>36717.409</v>
      </c>
      <c r="C8469" s="355">
        <f t="shared" si="153"/>
        <v>0.3139999999984866</v>
      </c>
      <c r="D8469" s="420">
        <f t="shared" si="154"/>
        <v>0.1569999999992433</v>
      </c>
      <c r="H8469" s="337"/>
      <c r="J8469" s="82">
        <v>60</v>
      </c>
      <c r="K8469" s="320">
        <v>3</v>
      </c>
    </row>
    <row r="8470" spans="1:11" x14ac:dyDescent="0.3">
      <c r="A8470" s="341">
        <v>43262.305558912034</v>
      </c>
      <c r="B8470" s="318">
        <v>36717.711000000003</v>
      </c>
      <c r="C8470" s="355">
        <f t="shared" si="153"/>
        <v>0.30200000000331784</v>
      </c>
      <c r="D8470" s="420">
        <f t="shared" si="154"/>
        <v>0.15100000000165892</v>
      </c>
      <c r="H8470" s="337"/>
      <c r="J8470" s="82">
        <v>61</v>
      </c>
      <c r="K8470" s="321">
        <v>4</v>
      </c>
    </row>
    <row r="8471" spans="1:11" x14ac:dyDescent="0.3">
      <c r="A8471" s="341">
        <v>43262.347225636571</v>
      </c>
      <c r="B8471" s="318">
        <v>36718.029000000002</v>
      </c>
      <c r="C8471" s="355">
        <f t="shared" ref="C8471:C8509" si="155">B8471-B8470</f>
        <v>0.31799999999930151</v>
      </c>
      <c r="D8471" s="420">
        <f t="shared" si="154"/>
        <v>0.15899999999965075</v>
      </c>
      <c r="H8471" s="337"/>
      <c r="J8471" s="82">
        <v>62</v>
      </c>
      <c r="K8471" s="391">
        <v>1</v>
      </c>
    </row>
    <row r="8472" spans="1:11" x14ac:dyDescent="0.3">
      <c r="A8472" s="341">
        <v>43262.388892361108</v>
      </c>
      <c r="B8472" s="318">
        <v>36718.347999999998</v>
      </c>
      <c r="C8472" s="355">
        <f t="shared" si="155"/>
        <v>0.31899999999586726</v>
      </c>
      <c r="D8472" s="420">
        <f t="shared" si="154"/>
        <v>0.15949999999793363</v>
      </c>
      <c r="H8472" s="337"/>
      <c r="J8472" s="82">
        <v>63</v>
      </c>
      <c r="K8472" s="319">
        <v>2</v>
      </c>
    </row>
    <row r="8473" spans="1:11" x14ac:dyDescent="0.3">
      <c r="A8473" s="341">
        <v>43262.430559085646</v>
      </c>
      <c r="B8473" s="318">
        <v>36718.654999999999</v>
      </c>
      <c r="C8473" s="355">
        <f t="shared" si="155"/>
        <v>0.30700000000069849</v>
      </c>
      <c r="D8473" s="420">
        <f t="shared" si="154"/>
        <v>0.15350000000034925</v>
      </c>
      <c r="H8473" s="337"/>
      <c r="J8473" s="82">
        <v>64</v>
      </c>
      <c r="K8473" s="320">
        <v>3</v>
      </c>
    </row>
    <row r="8474" spans="1:11" x14ac:dyDescent="0.3">
      <c r="A8474" s="341">
        <v>43262.472225810183</v>
      </c>
      <c r="B8474" s="318">
        <v>36718.962</v>
      </c>
      <c r="C8474" s="355">
        <f t="shared" si="155"/>
        <v>0.30700000000069849</v>
      </c>
      <c r="D8474" s="420">
        <f t="shared" si="154"/>
        <v>0.15350000000034925</v>
      </c>
      <c r="H8474" s="337"/>
      <c r="J8474" s="82">
        <v>65</v>
      </c>
      <c r="K8474" s="321">
        <v>4</v>
      </c>
    </row>
    <row r="8475" spans="1:11" x14ac:dyDescent="0.3">
      <c r="A8475" s="341">
        <v>43262.51389253472</v>
      </c>
      <c r="B8475" s="318">
        <v>36719.277999999998</v>
      </c>
      <c r="C8475" s="355">
        <f t="shared" si="155"/>
        <v>0.31599999999889405</v>
      </c>
      <c r="D8475" s="420">
        <f t="shared" si="154"/>
        <v>0.15799999999944703</v>
      </c>
      <c r="H8475" s="337"/>
      <c r="J8475" s="82">
        <v>66</v>
      </c>
      <c r="K8475" s="391">
        <v>1</v>
      </c>
    </row>
    <row r="8476" spans="1:11" x14ac:dyDescent="0.3">
      <c r="A8476" s="341">
        <v>43262.555559259257</v>
      </c>
      <c r="B8476" s="318">
        <v>36719.582000000002</v>
      </c>
      <c r="C8476" s="355">
        <f t="shared" si="155"/>
        <v>0.30400000000372529</v>
      </c>
      <c r="D8476" s="420">
        <f t="shared" si="154"/>
        <v>0.15200000000186265</v>
      </c>
      <c r="H8476" s="337"/>
      <c r="J8476" s="82">
        <v>67</v>
      </c>
      <c r="K8476" s="319">
        <v>2</v>
      </c>
    </row>
    <row r="8477" spans="1:11" x14ac:dyDescent="0.3">
      <c r="A8477" s="341">
        <v>43262.597225983794</v>
      </c>
      <c r="B8477" s="318">
        <v>36719.887999999999</v>
      </c>
      <c r="C8477" s="355">
        <f t="shared" si="155"/>
        <v>0.30599999999685679</v>
      </c>
      <c r="D8477" s="420">
        <f t="shared" si="154"/>
        <v>0.15299999999842839</v>
      </c>
      <c r="H8477" s="337"/>
      <c r="J8477" s="82">
        <v>68</v>
      </c>
      <c r="K8477" s="320">
        <v>3</v>
      </c>
    </row>
    <row r="8478" spans="1:11" x14ac:dyDescent="0.3">
      <c r="A8478" s="341">
        <v>43262.638892708332</v>
      </c>
      <c r="B8478" s="318">
        <v>36720.197999999997</v>
      </c>
      <c r="C8478" s="355">
        <f t="shared" si="155"/>
        <v>0.30999999999767169</v>
      </c>
      <c r="D8478" s="420">
        <f t="shared" si="154"/>
        <v>0.15499999999883585</v>
      </c>
      <c r="H8478" s="337"/>
      <c r="J8478" s="82">
        <v>69</v>
      </c>
      <c r="K8478" s="321">
        <v>4</v>
      </c>
    </row>
    <row r="8479" spans="1:11" x14ac:dyDescent="0.3">
      <c r="A8479" s="341">
        <v>43262.680559432869</v>
      </c>
      <c r="B8479" s="318">
        <v>36720.498</v>
      </c>
      <c r="C8479" s="355">
        <f t="shared" si="155"/>
        <v>0.30000000000291038</v>
      </c>
      <c r="D8479" s="420">
        <f t="shared" si="154"/>
        <v>0.15000000000145519</v>
      </c>
      <c r="H8479" s="337"/>
      <c r="J8479" s="82">
        <v>70</v>
      </c>
      <c r="K8479" s="391">
        <v>1</v>
      </c>
    </row>
    <row r="8480" spans="1:11" x14ac:dyDescent="0.3">
      <c r="A8480" s="341">
        <v>43262.722226157406</v>
      </c>
      <c r="B8480" s="318">
        <v>36720.796000000002</v>
      </c>
      <c r="C8480" s="355">
        <f t="shared" si="155"/>
        <v>0.29800000000250293</v>
      </c>
      <c r="D8480" s="420">
        <f t="shared" si="154"/>
        <v>0.14900000000125146</v>
      </c>
      <c r="H8480" s="337"/>
      <c r="J8480" s="82">
        <v>71</v>
      </c>
      <c r="K8480" s="319">
        <v>2</v>
      </c>
    </row>
    <row r="8481" spans="1:11" x14ac:dyDescent="0.3">
      <c r="A8481" s="341">
        <v>43262.763892881943</v>
      </c>
      <c r="B8481" s="318">
        <v>36721.107000000004</v>
      </c>
      <c r="C8481" s="355">
        <f t="shared" si="155"/>
        <v>0.3110000000015134</v>
      </c>
      <c r="D8481" s="420">
        <f t="shared" si="154"/>
        <v>0.1555000000007567</v>
      </c>
      <c r="H8481" s="337"/>
      <c r="J8481" s="82">
        <v>72</v>
      </c>
      <c r="K8481" s="320">
        <v>3</v>
      </c>
    </row>
    <row r="8482" spans="1:11" x14ac:dyDescent="0.3">
      <c r="A8482" s="341">
        <v>43262.805559606481</v>
      </c>
      <c r="B8482" s="318">
        <v>36721.409</v>
      </c>
      <c r="C8482" s="355">
        <f t="shared" si="155"/>
        <v>0.30199999999604188</v>
      </c>
      <c r="D8482" s="420">
        <f t="shared" si="154"/>
        <v>0.15099999999802094</v>
      </c>
      <c r="H8482" s="337"/>
      <c r="J8482" s="82">
        <v>73</v>
      </c>
      <c r="K8482" s="321">
        <v>4</v>
      </c>
    </row>
    <row r="8483" spans="1:11" x14ac:dyDescent="0.3">
      <c r="A8483" s="341">
        <v>43262.847226331018</v>
      </c>
      <c r="B8483" s="318">
        <v>36721.697999999997</v>
      </c>
      <c r="C8483" s="355">
        <f t="shared" si="155"/>
        <v>0.28899999999703141</v>
      </c>
      <c r="D8483" s="420">
        <f t="shared" si="154"/>
        <v>0.1444999999985157</v>
      </c>
      <c r="H8483" s="337"/>
      <c r="J8483" s="82">
        <v>74</v>
      </c>
      <c r="K8483" s="391">
        <v>1</v>
      </c>
    </row>
    <row r="8484" spans="1:11" x14ac:dyDescent="0.3">
      <c r="A8484" s="341">
        <v>43262.888893055555</v>
      </c>
      <c r="B8484" s="318">
        <v>36721.999000000003</v>
      </c>
      <c r="C8484" s="355">
        <f t="shared" si="155"/>
        <v>0.30100000000675209</v>
      </c>
      <c r="D8484" s="420">
        <f t="shared" si="154"/>
        <v>0.15050000000337604</v>
      </c>
      <c r="H8484" s="337"/>
      <c r="J8484" s="82">
        <v>75</v>
      </c>
      <c r="K8484" s="319">
        <v>2</v>
      </c>
    </row>
    <row r="8485" spans="1:11" x14ac:dyDescent="0.3">
      <c r="A8485" s="341">
        <v>43262.930559780092</v>
      </c>
      <c r="B8485" s="318">
        <v>36722.303</v>
      </c>
      <c r="C8485" s="355">
        <f t="shared" si="155"/>
        <v>0.30399999999644933</v>
      </c>
      <c r="D8485" s="420">
        <f t="shared" si="154"/>
        <v>0.15199999999822467</v>
      </c>
      <c r="H8485" s="337"/>
      <c r="J8485" s="82">
        <v>76</v>
      </c>
      <c r="K8485" s="320">
        <v>3</v>
      </c>
    </row>
    <row r="8486" spans="1:11" x14ac:dyDescent="0.3">
      <c r="A8486" s="341">
        <v>43262.972226504629</v>
      </c>
      <c r="B8486" s="318">
        <v>36722.597999999998</v>
      </c>
      <c r="C8486" s="355">
        <f t="shared" si="155"/>
        <v>0.29499999999825377</v>
      </c>
      <c r="D8486" s="420">
        <f t="shared" si="154"/>
        <v>0.14749999999912689</v>
      </c>
      <c r="E8486" s="336">
        <f>SUM(C8463:C8486)*7.4805194805</f>
        <v>55.10150649332207</v>
      </c>
      <c r="F8486" s="324">
        <f>AVERAGE(D8463:D8486)</f>
        <v>0.15345833333321934</v>
      </c>
      <c r="G8486" s="324">
        <f>_xlfn.STDEV.S(D8463:D8486)</f>
        <v>4.0430204662891553E-3</v>
      </c>
      <c r="H8486" s="337"/>
      <c r="J8486" s="82">
        <v>77</v>
      </c>
      <c r="K8486" s="321">
        <v>4</v>
      </c>
    </row>
    <row r="8487" spans="1:11" x14ac:dyDescent="0.3">
      <c r="A8487" s="341">
        <v>43263.013893229167</v>
      </c>
      <c r="B8487" s="318">
        <v>36722.898000000001</v>
      </c>
      <c r="C8487" s="355">
        <f t="shared" si="155"/>
        <v>0.30000000000291038</v>
      </c>
      <c r="D8487" s="420">
        <f t="shared" si="154"/>
        <v>0.15000000000145519</v>
      </c>
      <c r="H8487" s="337"/>
      <c r="J8487" s="82">
        <v>78</v>
      </c>
      <c r="K8487" s="391">
        <v>1</v>
      </c>
    </row>
    <row r="8488" spans="1:11" x14ac:dyDescent="0.3">
      <c r="A8488" s="341">
        <v>43263.055559953704</v>
      </c>
      <c r="B8488" s="318">
        <v>36723.21</v>
      </c>
      <c r="C8488" s="355">
        <f t="shared" si="155"/>
        <v>0.31199999999807915</v>
      </c>
      <c r="D8488" s="420">
        <f t="shared" si="154"/>
        <v>0.15599999999903957</v>
      </c>
      <c r="H8488" s="337"/>
      <c r="J8488" s="82">
        <v>79</v>
      </c>
      <c r="K8488" s="319">
        <v>2</v>
      </c>
    </row>
    <row r="8489" spans="1:11" x14ac:dyDescent="0.3">
      <c r="A8489" s="341">
        <v>43263.097226678241</v>
      </c>
      <c r="B8489" s="318">
        <v>36723.512000000002</v>
      </c>
      <c r="C8489" s="355">
        <f t="shared" si="155"/>
        <v>0.30200000000331784</v>
      </c>
      <c r="D8489" s="420">
        <f t="shared" si="154"/>
        <v>0.15100000000165892</v>
      </c>
      <c r="H8489" s="337"/>
      <c r="J8489" s="82">
        <v>80</v>
      </c>
      <c r="K8489" s="320">
        <v>3</v>
      </c>
    </row>
    <row r="8490" spans="1:11" x14ac:dyDescent="0.3">
      <c r="A8490" s="341">
        <v>43263.138893402778</v>
      </c>
      <c r="B8490" s="318">
        <v>36723.811000000002</v>
      </c>
      <c r="C8490" s="355">
        <f t="shared" si="155"/>
        <v>0.29899999999906868</v>
      </c>
      <c r="D8490" s="420">
        <f t="shared" si="154"/>
        <v>0.14949999999953434</v>
      </c>
      <c r="H8490" s="337"/>
      <c r="J8490" s="82">
        <v>81</v>
      </c>
      <c r="K8490" s="321">
        <v>4</v>
      </c>
    </row>
    <row r="8491" spans="1:11" x14ac:dyDescent="0.3">
      <c r="A8491" s="341">
        <v>43263.180560127315</v>
      </c>
      <c r="B8491" s="318">
        <v>36724.129999999997</v>
      </c>
      <c r="C8491" s="355">
        <f t="shared" si="155"/>
        <v>0.31899999999586726</v>
      </c>
      <c r="D8491" s="420">
        <f t="shared" si="154"/>
        <v>0.15949999999793363</v>
      </c>
      <c r="H8491" s="337"/>
      <c r="J8491" s="82">
        <v>82</v>
      </c>
      <c r="K8491" s="391">
        <v>1</v>
      </c>
    </row>
    <row r="8492" spans="1:11" x14ac:dyDescent="0.3">
      <c r="A8492" s="341">
        <v>43263.222226851853</v>
      </c>
      <c r="B8492" s="318">
        <v>36724.445</v>
      </c>
      <c r="C8492" s="355">
        <f t="shared" si="155"/>
        <v>0.31500000000232831</v>
      </c>
      <c r="D8492" s="420">
        <f t="shared" si="154"/>
        <v>0.15750000000116415</v>
      </c>
      <c r="H8492" s="337"/>
      <c r="J8492" s="82">
        <v>83</v>
      </c>
      <c r="K8492" s="319">
        <v>2</v>
      </c>
    </row>
    <row r="8493" spans="1:11" x14ac:dyDescent="0.3">
      <c r="A8493" s="341">
        <v>43263.26389357639</v>
      </c>
      <c r="B8493" s="318">
        <v>36724.75</v>
      </c>
      <c r="C8493" s="355">
        <f t="shared" si="155"/>
        <v>0.30500000000029104</v>
      </c>
      <c r="D8493" s="420">
        <f t="shared" si="154"/>
        <v>0.15250000000014552</v>
      </c>
      <c r="H8493" s="337"/>
      <c r="J8493" s="82">
        <v>84</v>
      </c>
      <c r="K8493" s="320">
        <v>3</v>
      </c>
    </row>
    <row r="8494" spans="1:11" x14ac:dyDescent="0.3">
      <c r="A8494" s="341">
        <v>43263.305560300927</v>
      </c>
      <c r="B8494" s="318">
        <v>36725.065000000002</v>
      </c>
      <c r="C8494" s="355">
        <f t="shared" si="155"/>
        <v>0.31500000000232831</v>
      </c>
      <c r="D8494" s="420">
        <f t="shared" si="154"/>
        <v>0.15750000000116415</v>
      </c>
      <c r="H8494" s="337"/>
      <c r="J8494" s="82">
        <v>85</v>
      </c>
      <c r="K8494" s="321">
        <v>4</v>
      </c>
    </row>
    <row r="8495" spans="1:11" x14ac:dyDescent="0.3">
      <c r="A8495" s="341">
        <v>43263.347227025464</v>
      </c>
      <c r="B8495" s="318">
        <v>36725.381999999998</v>
      </c>
      <c r="C8495" s="355">
        <f t="shared" si="155"/>
        <v>0.3169999999954598</v>
      </c>
      <c r="D8495" s="420">
        <f t="shared" si="154"/>
        <v>0.1584999999977299</v>
      </c>
      <c r="H8495" s="337"/>
      <c r="J8495" s="82">
        <v>86</v>
      </c>
      <c r="K8495" s="391">
        <v>1</v>
      </c>
    </row>
    <row r="8496" spans="1:11" x14ac:dyDescent="0.3">
      <c r="A8496" s="341">
        <v>43263.388893750001</v>
      </c>
      <c r="B8496" s="318">
        <v>36725.692000000003</v>
      </c>
      <c r="C8496" s="355">
        <f t="shared" si="155"/>
        <v>0.31000000000494765</v>
      </c>
      <c r="D8496" s="420">
        <f t="shared" si="154"/>
        <v>0.15500000000247383</v>
      </c>
      <c r="H8496" s="337"/>
      <c r="J8496" s="82">
        <v>87</v>
      </c>
      <c r="K8496" s="319">
        <v>2</v>
      </c>
    </row>
    <row r="8497" spans="1:12" x14ac:dyDescent="0.3">
      <c r="A8497" s="341">
        <v>43263.430560474539</v>
      </c>
      <c r="B8497" s="318">
        <v>36726.010999999999</v>
      </c>
      <c r="C8497" s="355">
        <f t="shared" si="155"/>
        <v>0.31899999999586726</v>
      </c>
      <c r="D8497" s="420">
        <f t="shared" si="154"/>
        <v>0.15949999999793363</v>
      </c>
      <c r="H8497" s="337"/>
      <c r="J8497" s="82">
        <v>88</v>
      </c>
      <c r="K8497" s="320">
        <v>3</v>
      </c>
    </row>
    <row r="8498" spans="1:12" x14ac:dyDescent="0.3">
      <c r="A8498" s="341">
        <v>43263.472227199076</v>
      </c>
      <c r="B8498" s="318">
        <v>36726.328000000001</v>
      </c>
      <c r="C8498" s="355">
        <f t="shared" si="155"/>
        <v>0.31700000000273576</v>
      </c>
      <c r="D8498" s="420">
        <f t="shared" si="154"/>
        <v>0.15850000000136788</v>
      </c>
      <c r="H8498" s="337"/>
      <c r="J8498" s="82">
        <v>89</v>
      </c>
      <c r="K8498" s="321">
        <v>4</v>
      </c>
    </row>
    <row r="8499" spans="1:12" x14ac:dyDescent="0.3">
      <c r="A8499" s="341">
        <v>43263.513893923613</v>
      </c>
      <c r="B8499" s="318">
        <v>36726.631000000001</v>
      </c>
      <c r="C8499" s="355">
        <f t="shared" si="155"/>
        <v>0.30299999999988358</v>
      </c>
      <c r="D8499" s="420">
        <f t="shared" si="154"/>
        <v>0.15149999999994179</v>
      </c>
      <c r="H8499" s="337"/>
      <c r="J8499" s="82">
        <v>90</v>
      </c>
      <c r="K8499" s="391">
        <v>1</v>
      </c>
    </row>
    <row r="8500" spans="1:12" x14ac:dyDescent="0.3">
      <c r="A8500" s="341">
        <v>43263.55556064815</v>
      </c>
      <c r="B8500" s="318">
        <v>36726.942999999999</v>
      </c>
      <c r="C8500" s="355">
        <f t="shared" si="155"/>
        <v>0.31199999999807915</v>
      </c>
      <c r="D8500" s="420">
        <f t="shared" si="154"/>
        <v>0.15599999999903957</v>
      </c>
      <c r="H8500" s="337"/>
      <c r="J8500" s="82">
        <v>91</v>
      </c>
      <c r="K8500" s="319">
        <v>2</v>
      </c>
    </row>
    <row r="8501" spans="1:12" x14ac:dyDescent="0.3">
      <c r="A8501" s="341">
        <v>43263.597227372687</v>
      </c>
      <c r="B8501" s="318">
        <v>36727.260999999999</v>
      </c>
      <c r="C8501" s="355">
        <f t="shared" si="155"/>
        <v>0.31799999999930151</v>
      </c>
      <c r="D8501" s="420">
        <f t="shared" si="154"/>
        <v>0.15899999999965075</v>
      </c>
      <c r="H8501" s="337"/>
      <c r="J8501" s="82">
        <v>92</v>
      </c>
      <c r="K8501" s="320">
        <v>3</v>
      </c>
    </row>
    <row r="8502" spans="1:12" x14ac:dyDescent="0.3">
      <c r="A8502" s="341">
        <v>43263.638894097225</v>
      </c>
      <c r="B8502" s="318">
        <v>36727.567999999999</v>
      </c>
      <c r="C8502" s="355">
        <f t="shared" si="155"/>
        <v>0.30700000000069849</v>
      </c>
      <c r="D8502" s="420">
        <f t="shared" si="154"/>
        <v>0.15350000000034925</v>
      </c>
      <c r="H8502" s="337"/>
      <c r="J8502" s="82">
        <v>93</v>
      </c>
      <c r="K8502" s="321">
        <v>4</v>
      </c>
    </row>
    <row r="8503" spans="1:12" x14ac:dyDescent="0.3">
      <c r="A8503" s="341">
        <v>43263.680560821762</v>
      </c>
      <c r="B8503" s="318">
        <v>36727.870000000003</v>
      </c>
      <c r="C8503" s="355">
        <f t="shared" si="155"/>
        <v>0.30200000000331784</v>
      </c>
      <c r="D8503" s="420">
        <f t="shared" si="154"/>
        <v>0.15100000000165892</v>
      </c>
      <c r="H8503" s="337"/>
      <c r="J8503" s="82">
        <v>94</v>
      </c>
      <c r="K8503" s="391">
        <v>1</v>
      </c>
    </row>
    <row r="8504" spans="1:12" x14ac:dyDescent="0.3">
      <c r="A8504" s="341">
        <v>43263.722227546299</v>
      </c>
      <c r="B8504" s="318">
        <v>36728.182000000001</v>
      </c>
      <c r="C8504" s="355">
        <f t="shared" si="155"/>
        <v>0.31199999999807915</v>
      </c>
      <c r="D8504" s="420">
        <f t="shared" si="154"/>
        <v>0.15599999999903957</v>
      </c>
      <c r="H8504" s="337"/>
      <c r="J8504" s="82">
        <v>95</v>
      </c>
      <c r="K8504" s="319">
        <v>2</v>
      </c>
    </row>
    <row r="8505" spans="1:12" x14ac:dyDescent="0.3">
      <c r="A8505" s="341">
        <v>43263.763894270836</v>
      </c>
      <c r="B8505" s="318">
        <v>36728.491999999998</v>
      </c>
      <c r="C8505" s="355">
        <f t="shared" si="155"/>
        <v>0.30999999999767169</v>
      </c>
      <c r="D8505" s="420">
        <f t="shared" si="154"/>
        <v>0.15499999999883585</v>
      </c>
      <c r="H8505" s="337"/>
      <c r="J8505" s="82">
        <v>96</v>
      </c>
      <c r="K8505" s="320">
        <v>3</v>
      </c>
    </row>
    <row r="8506" spans="1:12" x14ac:dyDescent="0.3">
      <c r="A8506" s="341">
        <v>43263.805560995374</v>
      </c>
      <c r="B8506" s="318">
        <v>36728.788999999997</v>
      </c>
      <c r="C8506" s="355">
        <f t="shared" si="155"/>
        <v>0.29699999999866122</v>
      </c>
      <c r="D8506" s="420">
        <f t="shared" si="154"/>
        <v>0.14849999999933061</v>
      </c>
      <c r="H8506" s="337"/>
      <c r="J8506" s="82">
        <v>97</v>
      </c>
      <c r="K8506" s="321">
        <v>4</v>
      </c>
    </row>
    <row r="8507" spans="1:12" x14ac:dyDescent="0.3">
      <c r="A8507" s="341">
        <v>43263.847227719911</v>
      </c>
      <c r="B8507" s="318">
        <v>36729.097000000002</v>
      </c>
      <c r="C8507" s="355">
        <f t="shared" si="155"/>
        <v>0.3080000000045402</v>
      </c>
      <c r="D8507" s="420">
        <f t="shared" si="154"/>
        <v>0.1540000000022701</v>
      </c>
      <c r="H8507" s="337"/>
      <c r="J8507" s="82">
        <v>98</v>
      </c>
      <c r="K8507" s="391">
        <v>1</v>
      </c>
    </row>
    <row r="8508" spans="1:12" x14ac:dyDescent="0.3">
      <c r="A8508" s="341">
        <v>43263.888894444448</v>
      </c>
      <c r="B8508" s="318">
        <v>36729.402000000002</v>
      </c>
      <c r="C8508" s="355">
        <f t="shared" si="155"/>
        <v>0.30500000000029104</v>
      </c>
      <c r="D8508" s="420">
        <f t="shared" si="154"/>
        <v>0.15250000000014552</v>
      </c>
      <c r="H8508" s="337"/>
      <c r="J8508" s="82">
        <v>99</v>
      </c>
      <c r="K8508" s="319">
        <v>2</v>
      </c>
    </row>
    <row r="8509" spans="1:12" x14ac:dyDescent="0.3">
      <c r="A8509" s="341">
        <v>43263.930561168978</v>
      </c>
      <c r="B8509" s="318">
        <v>36729.699000000001</v>
      </c>
      <c r="C8509" s="355">
        <f t="shared" si="155"/>
        <v>0.29699999999866122</v>
      </c>
      <c r="D8509" s="420">
        <f t="shared" si="154"/>
        <v>0.14849999999933061</v>
      </c>
      <c r="E8509" s="336">
        <f>SUM(C8487:C8509)*7.4805194805</f>
        <v>53.119168831048349</v>
      </c>
      <c r="F8509" s="324">
        <f>AVERAGE(D8487:D8509)</f>
        <v>0.15436956521744319</v>
      </c>
      <c r="G8509" s="324">
        <f>_xlfn.STDEV.S(D8487:D8509)</f>
        <v>3.6125330799872601E-3</v>
      </c>
      <c r="H8509" s="337"/>
      <c r="J8509" s="82">
        <v>100</v>
      </c>
      <c r="K8509" s="320">
        <v>3</v>
      </c>
    </row>
    <row r="8510" spans="1:12" x14ac:dyDescent="0.3">
      <c r="A8510" s="341">
        <v>43264.533333333333</v>
      </c>
      <c r="B8510" s="318">
        <v>36734.067999999999</v>
      </c>
      <c r="C8510" s="318"/>
      <c r="D8510" s="414"/>
      <c r="H8510" s="332"/>
      <c r="K8510" s="391">
        <v>1</v>
      </c>
    </row>
    <row r="8511" spans="1:12" x14ac:dyDescent="0.3">
      <c r="A8511" s="341">
        <v>43264.544444444444</v>
      </c>
      <c r="B8511" s="318">
        <v>36734.379000000001</v>
      </c>
      <c r="C8511" s="355">
        <f t="shared" ref="C8511:C8593" si="156">B8511-B8510</f>
        <v>0.3110000000015134</v>
      </c>
      <c r="D8511" s="420">
        <f t="shared" ref="D8511:D8593" si="157">C8511/2</f>
        <v>0.1555000000007567</v>
      </c>
      <c r="H8511" s="337"/>
      <c r="J8511" s="82">
        <v>1</v>
      </c>
      <c r="K8511" s="319">
        <v>2</v>
      </c>
      <c r="L8511" s="54" t="s">
        <v>313</v>
      </c>
    </row>
    <row r="8512" spans="1:12" x14ac:dyDescent="0.3">
      <c r="A8512" s="341">
        <v>43264.586111111108</v>
      </c>
      <c r="B8512" s="318">
        <v>36734.680999999997</v>
      </c>
      <c r="C8512" s="355">
        <f t="shared" si="156"/>
        <v>0.30199999999604188</v>
      </c>
      <c r="D8512" s="420">
        <f t="shared" si="157"/>
        <v>0.15099999999802094</v>
      </c>
      <c r="H8512" s="337"/>
      <c r="J8512" s="82">
        <v>2</v>
      </c>
      <c r="K8512" s="320">
        <v>3</v>
      </c>
    </row>
    <row r="8513" spans="1:11" x14ac:dyDescent="0.3">
      <c r="A8513" s="341">
        <v>43264.62777777778</v>
      </c>
      <c r="B8513" s="318">
        <v>36734.991999999998</v>
      </c>
      <c r="C8513" s="355">
        <f t="shared" si="156"/>
        <v>0.3110000000015134</v>
      </c>
      <c r="D8513" s="420">
        <f t="shared" si="157"/>
        <v>0.1555000000007567</v>
      </c>
      <c r="H8513" s="337"/>
      <c r="J8513" s="82">
        <v>3</v>
      </c>
      <c r="K8513" s="321">
        <v>4</v>
      </c>
    </row>
    <row r="8514" spans="1:11" x14ac:dyDescent="0.3">
      <c r="A8514" s="341">
        <v>43264.669444444444</v>
      </c>
      <c r="B8514" s="318">
        <v>36735.307000000001</v>
      </c>
      <c r="C8514" s="355">
        <f t="shared" si="156"/>
        <v>0.31500000000232831</v>
      </c>
      <c r="D8514" s="420">
        <f t="shared" si="157"/>
        <v>0.15750000000116415</v>
      </c>
      <c r="H8514" s="337"/>
      <c r="J8514" s="82">
        <v>4</v>
      </c>
      <c r="K8514" s="391">
        <v>1</v>
      </c>
    </row>
    <row r="8515" spans="1:11" x14ac:dyDescent="0.3">
      <c r="A8515" s="341">
        <v>43264.711111111108</v>
      </c>
      <c r="B8515" s="318">
        <v>36735.608</v>
      </c>
      <c r="C8515" s="355">
        <f t="shared" si="156"/>
        <v>0.30099999999947613</v>
      </c>
      <c r="D8515" s="420">
        <f t="shared" si="157"/>
        <v>0.15049999999973807</v>
      </c>
      <c r="H8515" s="337"/>
      <c r="J8515" s="82">
        <v>5</v>
      </c>
      <c r="K8515" s="319">
        <v>2</v>
      </c>
    </row>
    <row r="8516" spans="1:11" x14ac:dyDescent="0.3">
      <c r="A8516" s="341">
        <v>43264.75277777778</v>
      </c>
      <c r="B8516" s="318">
        <v>36735.911</v>
      </c>
      <c r="C8516" s="355">
        <f t="shared" si="156"/>
        <v>0.30299999999988358</v>
      </c>
      <c r="D8516" s="420">
        <f t="shared" si="157"/>
        <v>0.15149999999994179</v>
      </c>
      <c r="H8516" s="337"/>
      <c r="J8516" s="82">
        <v>6</v>
      </c>
      <c r="K8516" s="320">
        <v>3</v>
      </c>
    </row>
    <row r="8517" spans="1:11" x14ac:dyDescent="0.3">
      <c r="A8517" s="341">
        <v>43264.794444444444</v>
      </c>
      <c r="B8517" s="318">
        <v>36736.220999999998</v>
      </c>
      <c r="C8517" s="355">
        <f t="shared" si="156"/>
        <v>0.30999999999767169</v>
      </c>
      <c r="D8517" s="420">
        <f t="shared" si="157"/>
        <v>0.15499999999883585</v>
      </c>
      <c r="H8517" s="337"/>
      <c r="J8517" s="82">
        <v>7</v>
      </c>
      <c r="K8517" s="321">
        <v>4</v>
      </c>
    </row>
    <row r="8518" spans="1:11" x14ac:dyDescent="0.3">
      <c r="A8518" s="341">
        <v>43264.836111111108</v>
      </c>
      <c r="B8518" s="318">
        <v>36736.521999999997</v>
      </c>
      <c r="C8518" s="355">
        <f t="shared" si="156"/>
        <v>0.30099999999947613</v>
      </c>
      <c r="D8518" s="420">
        <f t="shared" si="157"/>
        <v>0.15049999999973807</v>
      </c>
      <c r="H8518" s="337"/>
      <c r="J8518" s="82">
        <v>8</v>
      </c>
      <c r="K8518" s="391">
        <v>1</v>
      </c>
    </row>
    <row r="8519" spans="1:11" x14ac:dyDescent="0.3">
      <c r="A8519" s="341">
        <v>43264.877777430556</v>
      </c>
      <c r="B8519" s="318">
        <v>36736.822</v>
      </c>
      <c r="C8519" s="355">
        <f t="shared" si="156"/>
        <v>0.30000000000291038</v>
      </c>
      <c r="D8519" s="420">
        <f t="shared" si="157"/>
        <v>0.15000000000145519</v>
      </c>
      <c r="H8519" s="337"/>
      <c r="J8519" s="82">
        <v>9</v>
      </c>
      <c r="K8519" s="319">
        <v>2</v>
      </c>
    </row>
    <row r="8520" spans="1:11" x14ac:dyDescent="0.3">
      <c r="A8520" s="341">
        <v>43264.919444039355</v>
      </c>
      <c r="B8520" s="318">
        <v>36737.137000000002</v>
      </c>
      <c r="C8520" s="355">
        <f t="shared" si="156"/>
        <v>0.31500000000232831</v>
      </c>
      <c r="D8520" s="420">
        <f t="shared" si="157"/>
        <v>0.15750000000116415</v>
      </c>
      <c r="H8520" s="337"/>
      <c r="J8520" s="82">
        <v>10</v>
      </c>
      <c r="K8520" s="320">
        <v>3</v>
      </c>
    </row>
    <row r="8521" spans="1:11" x14ac:dyDescent="0.3">
      <c r="A8521" s="341">
        <v>43264.961110648146</v>
      </c>
      <c r="B8521" s="318">
        <v>36737.438999999998</v>
      </c>
      <c r="C8521" s="355">
        <f t="shared" si="156"/>
        <v>0.30199999999604188</v>
      </c>
      <c r="D8521" s="420">
        <f t="shared" si="157"/>
        <v>0.15099999999802094</v>
      </c>
      <c r="E8521" s="336">
        <f>SUM(C8510:C8521)*7.4805194805</f>
        <v>25.216831168759406</v>
      </c>
      <c r="F8521" s="324">
        <f>AVERAGE(D8510:D8521)</f>
        <v>0.15322727272723569</v>
      </c>
      <c r="G8521" s="324">
        <f>_xlfn.STDEV.S(D8510:D8521)</f>
        <v>2.9695423589463045E-3</v>
      </c>
      <c r="H8521" s="337"/>
      <c r="J8521" s="82">
        <v>11</v>
      </c>
      <c r="K8521" s="321">
        <v>4</v>
      </c>
    </row>
    <row r="8522" spans="1:11" x14ac:dyDescent="0.3">
      <c r="A8522" s="341">
        <v>43265.002777256945</v>
      </c>
      <c r="B8522" s="318">
        <v>36737.737999999998</v>
      </c>
      <c r="C8522" s="355">
        <f t="shared" si="156"/>
        <v>0.29899999999906868</v>
      </c>
      <c r="D8522" s="420">
        <f t="shared" si="157"/>
        <v>0.14949999999953434</v>
      </c>
      <c r="H8522" s="337"/>
      <c r="J8522" s="82">
        <v>12</v>
      </c>
      <c r="K8522" s="391">
        <v>1</v>
      </c>
    </row>
    <row r="8523" spans="1:11" x14ac:dyDescent="0.3">
      <c r="A8523" s="341">
        <v>43265.044443865743</v>
      </c>
      <c r="B8523" s="318">
        <v>36738.052000000003</v>
      </c>
      <c r="C8523" s="355">
        <f t="shared" si="156"/>
        <v>0.31400000000576256</v>
      </c>
      <c r="D8523" s="420">
        <f t="shared" si="157"/>
        <v>0.15700000000288128</v>
      </c>
      <c r="H8523" s="337"/>
      <c r="J8523" s="82">
        <v>13</v>
      </c>
      <c r="K8523" s="319">
        <v>2</v>
      </c>
    </row>
    <row r="8524" spans="1:11" x14ac:dyDescent="0.3">
      <c r="A8524" s="341">
        <v>43265.086110474535</v>
      </c>
      <c r="B8524" s="318">
        <v>36738.368999999999</v>
      </c>
      <c r="C8524" s="355">
        <f t="shared" si="156"/>
        <v>0.3169999999954598</v>
      </c>
      <c r="D8524" s="420">
        <f t="shared" si="157"/>
        <v>0.1584999999977299</v>
      </c>
      <c r="H8524" s="337"/>
      <c r="J8524" s="82">
        <v>14</v>
      </c>
      <c r="K8524" s="320">
        <v>3</v>
      </c>
    </row>
    <row r="8525" spans="1:11" x14ac:dyDescent="0.3">
      <c r="A8525" s="341">
        <v>43265.127777083333</v>
      </c>
      <c r="B8525" s="318">
        <v>36738.678</v>
      </c>
      <c r="C8525" s="355">
        <f t="shared" si="156"/>
        <v>0.30900000000110595</v>
      </c>
      <c r="D8525" s="420">
        <f t="shared" si="157"/>
        <v>0.15450000000055297</v>
      </c>
      <c r="H8525" s="337"/>
      <c r="J8525" s="82">
        <v>15</v>
      </c>
      <c r="K8525" s="321">
        <v>4</v>
      </c>
    </row>
    <row r="8526" spans="1:11" x14ac:dyDescent="0.3">
      <c r="A8526" s="341">
        <v>43265.169443692132</v>
      </c>
      <c r="B8526" s="318">
        <v>36738.993000000002</v>
      </c>
      <c r="C8526" s="355">
        <f t="shared" si="156"/>
        <v>0.31500000000232831</v>
      </c>
      <c r="D8526" s="420">
        <f t="shared" si="157"/>
        <v>0.15750000000116415</v>
      </c>
      <c r="H8526" s="337"/>
      <c r="J8526" s="82">
        <v>16</v>
      </c>
      <c r="K8526" s="391">
        <v>1</v>
      </c>
    </row>
    <row r="8527" spans="1:11" x14ac:dyDescent="0.3">
      <c r="A8527" s="341">
        <v>43265.211110300923</v>
      </c>
      <c r="B8527" s="318">
        <v>36739.317999999999</v>
      </c>
      <c r="C8527" s="355">
        <f t="shared" si="156"/>
        <v>0.32499999999708962</v>
      </c>
      <c r="D8527" s="420">
        <f t="shared" si="157"/>
        <v>0.16249999999854481</v>
      </c>
      <c r="H8527" s="337"/>
      <c r="J8527" s="82">
        <v>17</v>
      </c>
      <c r="K8527" s="319">
        <v>2</v>
      </c>
    </row>
    <row r="8528" spans="1:11" x14ac:dyDescent="0.3">
      <c r="A8528" s="341">
        <v>43265.252776909721</v>
      </c>
      <c r="B8528" s="318">
        <v>36739.629999999997</v>
      </c>
      <c r="C8528" s="355">
        <f t="shared" si="156"/>
        <v>0.31199999999807915</v>
      </c>
      <c r="D8528" s="420">
        <f t="shared" si="157"/>
        <v>0.15599999999903957</v>
      </c>
      <c r="H8528" s="337"/>
      <c r="J8528" s="82">
        <v>18</v>
      </c>
      <c r="K8528" s="320">
        <v>3</v>
      </c>
    </row>
    <row r="8529" spans="1:11" x14ac:dyDescent="0.3">
      <c r="A8529" s="341">
        <v>43265.29444351852</v>
      </c>
      <c r="B8529" s="318">
        <v>36739.945</v>
      </c>
      <c r="C8529" s="355">
        <f t="shared" si="156"/>
        <v>0.31500000000232831</v>
      </c>
      <c r="D8529" s="420">
        <f t="shared" si="157"/>
        <v>0.15750000000116415</v>
      </c>
      <c r="H8529" s="337"/>
      <c r="J8529" s="82">
        <v>19</v>
      </c>
      <c r="K8529" s="321">
        <v>4</v>
      </c>
    </row>
    <row r="8530" spans="1:11" x14ac:dyDescent="0.3">
      <c r="A8530" s="341">
        <v>43265.336110127311</v>
      </c>
      <c r="B8530" s="318">
        <v>36740.267</v>
      </c>
      <c r="C8530" s="355">
        <f t="shared" si="156"/>
        <v>0.32200000000011642</v>
      </c>
      <c r="D8530" s="420">
        <f t="shared" si="157"/>
        <v>0.16100000000005821</v>
      </c>
      <c r="H8530" s="337"/>
      <c r="J8530" s="82">
        <v>20</v>
      </c>
      <c r="K8530" s="391">
        <v>1</v>
      </c>
    </row>
    <row r="8531" spans="1:11" x14ac:dyDescent="0.3">
      <c r="A8531" s="341">
        <v>43265.37777673611</v>
      </c>
      <c r="B8531" s="318">
        <v>36740.578000000001</v>
      </c>
      <c r="C8531" s="355">
        <f t="shared" si="156"/>
        <v>0.3110000000015134</v>
      </c>
      <c r="D8531" s="420">
        <f t="shared" si="157"/>
        <v>0.1555000000007567</v>
      </c>
      <c r="H8531" s="337"/>
      <c r="J8531" s="82">
        <v>21</v>
      </c>
      <c r="K8531" s="319">
        <v>2</v>
      </c>
    </row>
    <row r="8532" spans="1:11" x14ac:dyDescent="0.3">
      <c r="A8532" s="341">
        <v>43265.419443344908</v>
      </c>
      <c r="B8532" s="318">
        <v>36740.891000000003</v>
      </c>
      <c r="C8532" s="355">
        <f t="shared" si="156"/>
        <v>0.31300000000192085</v>
      </c>
      <c r="D8532" s="420">
        <f t="shared" si="157"/>
        <v>0.15650000000096043</v>
      </c>
      <c r="H8532" s="337"/>
      <c r="J8532" s="82">
        <v>22</v>
      </c>
      <c r="K8532" s="320">
        <v>3</v>
      </c>
    </row>
    <row r="8533" spans="1:11" x14ac:dyDescent="0.3">
      <c r="A8533" s="341">
        <v>43265.461109953707</v>
      </c>
      <c r="B8533" s="318">
        <v>36741.214</v>
      </c>
      <c r="C8533" s="355">
        <f t="shared" si="156"/>
        <v>0.32299999999668216</v>
      </c>
      <c r="D8533" s="420">
        <f t="shared" si="157"/>
        <v>0.16149999999834108</v>
      </c>
      <c r="H8533" s="337"/>
      <c r="J8533" s="82">
        <v>23</v>
      </c>
      <c r="K8533" s="321">
        <v>4</v>
      </c>
    </row>
    <row r="8534" spans="1:11" x14ac:dyDescent="0.3">
      <c r="A8534" s="341">
        <v>43265.502776562498</v>
      </c>
      <c r="B8534" s="318">
        <v>36741.529000000002</v>
      </c>
      <c r="C8534" s="355">
        <f t="shared" si="156"/>
        <v>0.31500000000232831</v>
      </c>
      <c r="D8534" s="420">
        <f t="shared" si="157"/>
        <v>0.15750000000116415</v>
      </c>
      <c r="H8534" s="337"/>
      <c r="J8534" s="82">
        <v>24</v>
      </c>
      <c r="K8534" s="391">
        <v>1</v>
      </c>
    </row>
    <row r="8535" spans="1:11" x14ac:dyDescent="0.3">
      <c r="A8535" s="341">
        <v>43265.544443171297</v>
      </c>
      <c r="B8535" s="318">
        <v>36741.838000000003</v>
      </c>
      <c r="C8535" s="355">
        <f t="shared" si="156"/>
        <v>0.30900000000110595</v>
      </c>
      <c r="D8535" s="420">
        <f t="shared" si="157"/>
        <v>0.15450000000055297</v>
      </c>
      <c r="H8535" s="337"/>
      <c r="J8535" s="82">
        <v>25</v>
      </c>
      <c r="K8535" s="319">
        <v>2</v>
      </c>
    </row>
    <row r="8536" spans="1:11" x14ac:dyDescent="0.3">
      <c r="A8536" s="341">
        <v>43265.586109780095</v>
      </c>
      <c r="B8536" s="318">
        <v>36742.159</v>
      </c>
      <c r="C8536" s="355">
        <f t="shared" si="156"/>
        <v>0.32099999999627471</v>
      </c>
      <c r="D8536" s="420">
        <f t="shared" si="157"/>
        <v>0.16049999999813735</v>
      </c>
      <c r="H8536" s="337"/>
      <c r="J8536" s="82">
        <v>26</v>
      </c>
      <c r="K8536" s="320">
        <v>3</v>
      </c>
    </row>
    <row r="8537" spans="1:11" x14ac:dyDescent="0.3">
      <c r="A8537" s="341">
        <v>43265.627776388887</v>
      </c>
      <c r="B8537" s="318">
        <v>36742.470999999998</v>
      </c>
      <c r="C8537" s="355">
        <f t="shared" si="156"/>
        <v>0.31199999999807915</v>
      </c>
      <c r="D8537" s="420">
        <f t="shared" si="157"/>
        <v>0.15599999999903957</v>
      </c>
      <c r="H8537" s="337"/>
      <c r="J8537" s="82">
        <v>27</v>
      </c>
      <c r="K8537" s="321">
        <v>4</v>
      </c>
    </row>
    <row r="8538" spans="1:11" x14ac:dyDescent="0.3">
      <c r="A8538" s="341">
        <v>43265.669442997685</v>
      </c>
      <c r="B8538" s="318">
        <v>36742.777999999998</v>
      </c>
      <c r="C8538" s="355">
        <f t="shared" si="156"/>
        <v>0.30700000000069849</v>
      </c>
      <c r="D8538" s="420">
        <f t="shared" si="157"/>
        <v>0.15350000000034925</v>
      </c>
      <c r="H8538" s="337"/>
      <c r="J8538" s="82">
        <v>28</v>
      </c>
      <c r="K8538" s="391">
        <v>1</v>
      </c>
    </row>
    <row r="8539" spans="1:11" x14ac:dyDescent="0.3">
      <c r="A8539" s="341">
        <v>43265.711109606484</v>
      </c>
      <c r="B8539" s="318">
        <v>36743.091</v>
      </c>
      <c r="C8539" s="355">
        <f t="shared" si="156"/>
        <v>0.31300000000192085</v>
      </c>
      <c r="D8539" s="420">
        <f t="shared" si="157"/>
        <v>0.15650000000096043</v>
      </c>
      <c r="H8539" s="337"/>
      <c r="J8539" s="82">
        <v>29</v>
      </c>
      <c r="K8539" s="319">
        <v>2</v>
      </c>
    </row>
    <row r="8540" spans="1:11" x14ac:dyDescent="0.3">
      <c r="A8540" s="341">
        <v>43265.752776215275</v>
      </c>
      <c r="B8540" s="318">
        <v>36743.4</v>
      </c>
      <c r="C8540" s="355">
        <f t="shared" si="156"/>
        <v>0.30900000000110595</v>
      </c>
      <c r="D8540" s="420">
        <f t="shared" si="157"/>
        <v>0.15450000000055297</v>
      </c>
      <c r="H8540" s="337"/>
      <c r="J8540" s="82">
        <v>30</v>
      </c>
      <c r="K8540" s="320">
        <v>3</v>
      </c>
    </row>
    <row r="8541" spans="1:11" x14ac:dyDescent="0.3">
      <c r="A8541" s="341">
        <v>43265.794442824073</v>
      </c>
      <c r="B8541" s="318">
        <v>36743.695</v>
      </c>
      <c r="C8541" s="355">
        <f t="shared" si="156"/>
        <v>0.29499999999825377</v>
      </c>
      <c r="D8541" s="420">
        <f t="shared" si="157"/>
        <v>0.14749999999912689</v>
      </c>
      <c r="H8541" s="337"/>
      <c r="J8541" s="82">
        <v>31</v>
      </c>
      <c r="K8541" s="321">
        <v>4</v>
      </c>
    </row>
    <row r="8542" spans="1:11" x14ac:dyDescent="0.3">
      <c r="A8542" s="341">
        <v>43265.836109432872</v>
      </c>
      <c r="B8542" s="318">
        <v>36744.000999999997</v>
      </c>
      <c r="C8542" s="355">
        <f t="shared" si="156"/>
        <v>0.30599999999685679</v>
      </c>
      <c r="D8542" s="420">
        <f t="shared" si="157"/>
        <v>0.15299999999842839</v>
      </c>
      <c r="H8542" s="337"/>
      <c r="J8542" s="82">
        <v>32</v>
      </c>
      <c r="K8542" s="391">
        <v>1</v>
      </c>
    </row>
    <row r="8543" spans="1:11" x14ac:dyDescent="0.3">
      <c r="A8543" s="341">
        <v>43265.877776041663</v>
      </c>
      <c r="B8543" s="318">
        <v>36744.309000000001</v>
      </c>
      <c r="C8543" s="355">
        <f t="shared" si="156"/>
        <v>0.3080000000045402</v>
      </c>
      <c r="D8543" s="420">
        <f t="shared" si="157"/>
        <v>0.1540000000022701</v>
      </c>
      <c r="H8543" s="337"/>
      <c r="J8543" s="82">
        <v>33</v>
      </c>
      <c r="K8543" s="319">
        <v>2</v>
      </c>
    </row>
    <row r="8544" spans="1:11" x14ac:dyDescent="0.3">
      <c r="A8544" s="341">
        <v>43265.919442650462</v>
      </c>
      <c r="B8544" s="318">
        <v>36744.607000000004</v>
      </c>
      <c r="C8544" s="355">
        <f t="shared" si="156"/>
        <v>0.29800000000250293</v>
      </c>
      <c r="D8544" s="420">
        <f t="shared" si="157"/>
        <v>0.14900000000125146</v>
      </c>
      <c r="H8544" s="337"/>
      <c r="J8544" s="82">
        <v>34</v>
      </c>
      <c r="K8544" s="320">
        <v>3</v>
      </c>
    </row>
    <row r="8545" spans="1:11" x14ac:dyDescent="0.3">
      <c r="A8545" s="341">
        <v>43265.96110925926</v>
      </c>
      <c r="B8545" s="318">
        <v>36744.906999999999</v>
      </c>
      <c r="C8545" s="355">
        <f t="shared" si="156"/>
        <v>0.29999999999563443</v>
      </c>
      <c r="D8545" s="420">
        <f t="shared" si="157"/>
        <v>0.14999999999781721</v>
      </c>
      <c r="E8545" s="336">
        <f>SUM(C8522:C8545)*7.4805194805</f>
        <v>55.864519480379663</v>
      </c>
      <c r="F8545" s="324">
        <f>AVERAGE(D8522:D8545)</f>
        <v>0.15558333333334909</v>
      </c>
      <c r="G8545" s="324">
        <f>_xlfn.STDEV.S(D8522:D8545)</f>
        <v>3.9222516454175222E-3</v>
      </c>
      <c r="H8545" s="337"/>
      <c r="J8545" s="82">
        <v>35</v>
      </c>
      <c r="K8545" s="321">
        <v>4</v>
      </c>
    </row>
    <row r="8546" spans="1:11" x14ac:dyDescent="0.3">
      <c r="A8546" s="341">
        <v>43266.002775868059</v>
      </c>
      <c r="B8546" s="318">
        <v>36745.214</v>
      </c>
      <c r="C8546" s="355">
        <f t="shared" si="156"/>
        <v>0.30700000000069849</v>
      </c>
      <c r="D8546" s="420">
        <f t="shared" si="157"/>
        <v>0.15350000000034925</v>
      </c>
      <c r="H8546" s="337"/>
      <c r="J8546" s="82">
        <v>36</v>
      </c>
      <c r="K8546" s="391">
        <v>1</v>
      </c>
    </row>
    <row r="8547" spans="1:11" x14ac:dyDescent="0.3">
      <c r="A8547" s="341">
        <v>43266.04444247685</v>
      </c>
      <c r="B8547" s="318">
        <v>36745.521000000001</v>
      </c>
      <c r="C8547" s="355">
        <f t="shared" si="156"/>
        <v>0.30700000000069849</v>
      </c>
      <c r="D8547" s="420">
        <f t="shared" si="157"/>
        <v>0.15350000000034925</v>
      </c>
      <c r="H8547" s="337"/>
      <c r="J8547" s="82">
        <v>37</v>
      </c>
      <c r="K8547" s="319">
        <v>2</v>
      </c>
    </row>
    <row r="8548" spans="1:11" x14ac:dyDescent="0.3">
      <c r="A8548" s="341">
        <v>43266.086109085649</v>
      </c>
      <c r="B8548" s="318">
        <v>36745.826999999997</v>
      </c>
      <c r="C8548" s="355">
        <f t="shared" si="156"/>
        <v>0.30599999999685679</v>
      </c>
      <c r="D8548" s="420">
        <f t="shared" si="157"/>
        <v>0.15299999999842839</v>
      </c>
      <c r="H8548" s="337"/>
      <c r="J8548" s="82">
        <v>38</v>
      </c>
      <c r="K8548" s="320">
        <v>3</v>
      </c>
    </row>
    <row r="8549" spans="1:11" x14ac:dyDescent="0.3">
      <c r="A8549" s="341">
        <v>43266.127775694447</v>
      </c>
      <c r="B8549" s="318">
        <v>36746.142</v>
      </c>
      <c r="C8549" s="355">
        <f t="shared" si="156"/>
        <v>0.31500000000232831</v>
      </c>
      <c r="D8549" s="420">
        <f t="shared" si="157"/>
        <v>0.15750000000116415</v>
      </c>
      <c r="H8549" s="337"/>
      <c r="J8549" s="82">
        <v>39</v>
      </c>
      <c r="K8549" s="321">
        <v>4</v>
      </c>
    </row>
    <row r="8550" spans="1:11" x14ac:dyDescent="0.3">
      <c r="A8550" s="341">
        <v>43266.169442303239</v>
      </c>
      <c r="B8550" s="318">
        <v>36746.455000000002</v>
      </c>
      <c r="C8550" s="355">
        <f t="shared" si="156"/>
        <v>0.31300000000192085</v>
      </c>
      <c r="D8550" s="420">
        <f t="shared" si="157"/>
        <v>0.15650000000096043</v>
      </c>
      <c r="H8550" s="337"/>
      <c r="J8550" s="82">
        <v>40</v>
      </c>
      <c r="K8550" s="391">
        <v>1</v>
      </c>
    </row>
    <row r="8551" spans="1:11" x14ac:dyDescent="0.3">
      <c r="A8551" s="341">
        <v>43266.211108912037</v>
      </c>
      <c r="B8551" s="318">
        <v>36746.760999999999</v>
      </c>
      <c r="C8551" s="355">
        <f t="shared" si="156"/>
        <v>0.30599999999685679</v>
      </c>
      <c r="D8551" s="420">
        <f t="shared" si="157"/>
        <v>0.15299999999842839</v>
      </c>
      <c r="H8551" s="337"/>
      <c r="J8551" s="82">
        <v>41</v>
      </c>
      <c r="K8551" s="319">
        <v>2</v>
      </c>
    </row>
    <row r="8552" spans="1:11" x14ac:dyDescent="0.3">
      <c r="A8552" s="341">
        <v>43266.252775520836</v>
      </c>
      <c r="B8552" s="318">
        <v>36747.084999999999</v>
      </c>
      <c r="C8552" s="355">
        <f t="shared" si="156"/>
        <v>0.32400000000052387</v>
      </c>
      <c r="D8552" s="420">
        <f t="shared" si="157"/>
        <v>0.16200000000026193</v>
      </c>
      <c r="H8552" s="337"/>
      <c r="J8552" s="82">
        <v>42</v>
      </c>
      <c r="K8552" s="320">
        <v>3</v>
      </c>
    </row>
    <row r="8553" spans="1:11" x14ac:dyDescent="0.3">
      <c r="A8553" s="341">
        <v>43266.294442129627</v>
      </c>
      <c r="B8553" s="318">
        <v>36747.402000000002</v>
      </c>
      <c r="C8553" s="355">
        <f t="shared" si="156"/>
        <v>0.31700000000273576</v>
      </c>
      <c r="D8553" s="420">
        <f t="shared" si="157"/>
        <v>0.15850000000136788</v>
      </c>
      <c r="H8553" s="337"/>
      <c r="J8553" s="82">
        <v>43</v>
      </c>
      <c r="K8553" s="321">
        <v>4</v>
      </c>
    </row>
    <row r="8554" spans="1:11" x14ac:dyDescent="0.3">
      <c r="A8554" s="341">
        <v>43266.336108738426</v>
      </c>
      <c r="B8554" s="318">
        <v>36747.712</v>
      </c>
      <c r="C8554" s="355">
        <f t="shared" si="156"/>
        <v>0.30999999999767169</v>
      </c>
      <c r="D8554" s="420">
        <f t="shared" si="157"/>
        <v>0.15499999999883585</v>
      </c>
      <c r="H8554" s="337"/>
      <c r="J8554" s="82">
        <v>44</v>
      </c>
      <c r="K8554" s="391">
        <v>1</v>
      </c>
    </row>
    <row r="8555" spans="1:11" x14ac:dyDescent="0.3">
      <c r="A8555" s="341">
        <v>43266.377775347224</v>
      </c>
      <c r="B8555" s="318">
        <v>36748.031999999999</v>
      </c>
      <c r="C8555" s="355">
        <f t="shared" si="156"/>
        <v>0.31999999999970896</v>
      </c>
      <c r="D8555" s="420">
        <f t="shared" si="157"/>
        <v>0.15999999999985448</v>
      </c>
      <c r="H8555" s="337"/>
      <c r="J8555" s="82">
        <v>45</v>
      </c>
      <c r="K8555" s="319">
        <v>2</v>
      </c>
    </row>
    <row r="8556" spans="1:11" x14ac:dyDescent="0.3">
      <c r="A8556" s="341">
        <v>43266.419441956015</v>
      </c>
      <c r="B8556" s="318">
        <v>36748.351000000002</v>
      </c>
      <c r="C8556" s="355">
        <f t="shared" si="156"/>
        <v>0.31900000000314321</v>
      </c>
      <c r="D8556" s="420">
        <f t="shared" si="157"/>
        <v>0.15950000000157161</v>
      </c>
      <c r="H8556" s="337"/>
      <c r="J8556" s="82">
        <v>46</v>
      </c>
      <c r="K8556" s="320">
        <v>3</v>
      </c>
    </row>
    <row r="8557" spans="1:11" x14ac:dyDescent="0.3">
      <c r="A8557" s="341">
        <v>43266.461108564814</v>
      </c>
      <c r="B8557" s="318">
        <v>36748.661</v>
      </c>
      <c r="C8557" s="355">
        <f t="shared" si="156"/>
        <v>0.30999999999767169</v>
      </c>
      <c r="D8557" s="420">
        <f t="shared" si="157"/>
        <v>0.15499999999883585</v>
      </c>
      <c r="H8557" s="337"/>
      <c r="J8557" s="82">
        <v>47</v>
      </c>
      <c r="K8557" s="321">
        <v>4</v>
      </c>
    </row>
    <row r="8558" spans="1:11" x14ac:dyDescent="0.3">
      <c r="A8558" s="341">
        <v>43266.502775173612</v>
      </c>
      <c r="B8558" s="318">
        <v>36748.978000000003</v>
      </c>
      <c r="C8558" s="355">
        <f t="shared" si="156"/>
        <v>0.31700000000273576</v>
      </c>
      <c r="D8558" s="420">
        <f t="shared" si="157"/>
        <v>0.15850000000136788</v>
      </c>
      <c r="H8558" s="337"/>
      <c r="J8558" s="82">
        <v>48</v>
      </c>
      <c r="K8558" s="391">
        <v>1</v>
      </c>
    </row>
    <row r="8559" spans="1:11" x14ac:dyDescent="0.3">
      <c r="A8559" s="341">
        <v>43266.544441782411</v>
      </c>
      <c r="B8559" s="318">
        <v>36749.298999999999</v>
      </c>
      <c r="C8559" s="355">
        <f t="shared" si="156"/>
        <v>0.32099999999627471</v>
      </c>
      <c r="D8559" s="420">
        <f t="shared" si="157"/>
        <v>0.16049999999813735</v>
      </c>
      <c r="H8559" s="337"/>
      <c r="J8559" s="82">
        <v>49</v>
      </c>
      <c r="K8559" s="319">
        <v>2</v>
      </c>
    </row>
    <row r="8560" spans="1:11" x14ac:dyDescent="0.3">
      <c r="A8560" s="341">
        <v>43266.586108391202</v>
      </c>
      <c r="B8560" s="318">
        <v>36749.601999999999</v>
      </c>
      <c r="C8560" s="355">
        <f t="shared" si="156"/>
        <v>0.30299999999988358</v>
      </c>
      <c r="D8560" s="420">
        <f t="shared" si="157"/>
        <v>0.15149999999994179</v>
      </c>
      <c r="H8560" s="337"/>
      <c r="J8560" s="82">
        <v>50</v>
      </c>
      <c r="K8560" s="320">
        <v>3</v>
      </c>
    </row>
    <row r="8561" spans="1:11" x14ac:dyDescent="0.3">
      <c r="A8561" s="341">
        <v>43266.627775000001</v>
      </c>
      <c r="B8561" s="318">
        <v>36749.911999999997</v>
      </c>
      <c r="C8561" s="355">
        <f t="shared" si="156"/>
        <v>0.30999999999767169</v>
      </c>
      <c r="D8561" s="420">
        <f t="shared" si="157"/>
        <v>0.15499999999883585</v>
      </c>
      <c r="H8561" s="337"/>
      <c r="J8561" s="82">
        <v>51</v>
      </c>
      <c r="K8561" s="321">
        <v>4</v>
      </c>
    </row>
    <row r="8562" spans="1:11" x14ac:dyDescent="0.3">
      <c r="A8562" s="341">
        <v>43266.669441608799</v>
      </c>
      <c r="B8562" s="318">
        <v>36750.228000000003</v>
      </c>
      <c r="C8562" s="355">
        <f t="shared" si="156"/>
        <v>0.31600000000617001</v>
      </c>
      <c r="D8562" s="420">
        <f t="shared" si="157"/>
        <v>0.15800000000308501</v>
      </c>
      <c r="H8562" s="337"/>
      <c r="J8562" s="82">
        <v>52</v>
      </c>
      <c r="K8562" s="391">
        <v>1</v>
      </c>
    </row>
    <row r="8563" spans="1:11" x14ac:dyDescent="0.3">
      <c r="A8563" s="341">
        <v>43266.711108217591</v>
      </c>
      <c r="B8563" s="318">
        <v>36750.538</v>
      </c>
      <c r="C8563" s="355">
        <f t="shared" si="156"/>
        <v>0.30999999999767169</v>
      </c>
      <c r="D8563" s="420">
        <f t="shared" si="157"/>
        <v>0.15499999999883585</v>
      </c>
      <c r="H8563" s="337"/>
      <c r="J8563" s="82">
        <v>53</v>
      </c>
      <c r="K8563" s="319">
        <v>2</v>
      </c>
    </row>
    <row r="8564" spans="1:11" x14ac:dyDescent="0.3">
      <c r="A8564" s="341">
        <v>43266.752774826389</v>
      </c>
      <c r="B8564" s="318">
        <v>36750.839999999997</v>
      </c>
      <c r="C8564" s="355">
        <f t="shared" si="156"/>
        <v>0.30199999999604188</v>
      </c>
      <c r="D8564" s="420">
        <f t="shared" si="157"/>
        <v>0.15099999999802094</v>
      </c>
      <c r="H8564" s="337"/>
      <c r="J8564" s="82">
        <v>54</v>
      </c>
      <c r="K8564" s="320">
        <v>3</v>
      </c>
    </row>
    <row r="8565" spans="1:11" x14ac:dyDescent="0.3">
      <c r="A8565" s="341">
        <v>43266.794441435188</v>
      </c>
      <c r="B8565" s="318">
        <v>36751.148999999998</v>
      </c>
      <c r="C8565" s="355">
        <f t="shared" si="156"/>
        <v>0.30900000000110595</v>
      </c>
      <c r="D8565" s="420">
        <f t="shared" si="157"/>
        <v>0.15450000000055297</v>
      </c>
      <c r="H8565" s="337"/>
      <c r="J8565" s="82">
        <v>55</v>
      </c>
      <c r="K8565" s="321">
        <v>4</v>
      </c>
    </row>
    <row r="8566" spans="1:11" x14ac:dyDescent="0.3">
      <c r="A8566" s="341">
        <v>43266.836108043979</v>
      </c>
      <c r="B8566" s="318">
        <v>36751.451999999997</v>
      </c>
      <c r="C8566" s="355">
        <f t="shared" si="156"/>
        <v>0.30299999999988358</v>
      </c>
      <c r="D8566" s="420">
        <f t="shared" si="157"/>
        <v>0.15149999999994179</v>
      </c>
      <c r="H8566" s="337"/>
      <c r="J8566" s="82">
        <v>56</v>
      </c>
      <c r="K8566" s="391">
        <v>1</v>
      </c>
    </row>
    <row r="8567" spans="1:11" x14ac:dyDescent="0.3">
      <c r="A8567" s="341">
        <v>43266.877774652778</v>
      </c>
      <c r="B8567" s="318">
        <v>36751.754000000001</v>
      </c>
      <c r="C8567" s="355">
        <f t="shared" si="156"/>
        <v>0.30200000000331784</v>
      </c>
      <c r="D8567" s="420">
        <f t="shared" si="157"/>
        <v>0.15100000000165892</v>
      </c>
      <c r="H8567" s="337"/>
      <c r="J8567" s="82">
        <v>57</v>
      </c>
      <c r="K8567" s="319">
        <v>2</v>
      </c>
    </row>
    <row r="8568" spans="1:11" x14ac:dyDescent="0.3">
      <c r="A8568" s="341">
        <v>43266.919441261576</v>
      </c>
      <c r="B8568" s="318">
        <v>36752.069000000003</v>
      </c>
      <c r="C8568" s="355">
        <f t="shared" si="156"/>
        <v>0.31500000000232831</v>
      </c>
      <c r="D8568" s="420">
        <f t="shared" si="157"/>
        <v>0.15750000000116415</v>
      </c>
      <c r="H8568" s="337"/>
      <c r="J8568" s="82">
        <v>58</v>
      </c>
      <c r="K8568" s="320">
        <v>3</v>
      </c>
    </row>
    <row r="8569" spans="1:11" x14ac:dyDescent="0.3">
      <c r="A8569" s="341">
        <v>43266.961107870367</v>
      </c>
      <c r="B8569" s="318">
        <v>36752.381999999998</v>
      </c>
      <c r="C8569" s="355">
        <f t="shared" si="156"/>
        <v>0.3129999999946449</v>
      </c>
      <c r="D8569" s="420">
        <f t="shared" si="157"/>
        <v>0.15649999999732245</v>
      </c>
      <c r="E8569" s="336">
        <f>SUM(C8546:C8569)*7.4805194805</f>
        <v>55.916883116726616</v>
      </c>
      <c r="F8569" s="324">
        <f>AVERAGE(D8546:D8569)</f>
        <v>0.15572916666663636</v>
      </c>
      <c r="G8569" s="324">
        <f>_xlfn.STDEV.S(D8546:D8569)</f>
        <v>3.1725012994667065E-3</v>
      </c>
      <c r="H8569" s="337"/>
      <c r="J8569" s="82">
        <v>59</v>
      </c>
      <c r="K8569" s="321">
        <v>4</v>
      </c>
    </row>
    <row r="8570" spans="1:11" x14ac:dyDescent="0.3">
      <c r="A8570" s="341">
        <v>43267.002774479166</v>
      </c>
      <c r="B8570" s="318">
        <v>36752.682000000001</v>
      </c>
      <c r="C8570" s="355">
        <f t="shared" si="156"/>
        <v>0.30000000000291038</v>
      </c>
      <c r="D8570" s="420">
        <f t="shared" si="157"/>
        <v>0.15000000000145519</v>
      </c>
      <c r="H8570" s="337"/>
      <c r="J8570" s="82">
        <v>60</v>
      </c>
      <c r="K8570" s="391">
        <v>1</v>
      </c>
    </row>
    <row r="8571" spans="1:11" x14ac:dyDescent="0.3">
      <c r="A8571" s="341">
        <v>43267.044441087965</v>
      </c>
      <c r="B8571" s="318">
        <v>36752.999000000003</v>
      </c>
      <c r="C8571" s="355">
        <f t="shared" si="156"/>
        <v>0.31700000000273576</v>
      </c>
      <c r="D8571" s="420">
        <f t="shared" si="157"/>
        <v>0.15850000000136788</v>
      </c>
      <c r="H8571" s="337"/>
      <c r="J8571" s="82">
        <v>61</v>
      </c>
      <c r="K8571" s="319">
        <v>2</v>
      </c>
    </row>
    <row r="8572" spans="1:11" x14ac:dyDescent="0.3">
      <c r="A8572" s="341">
        <v>43267.086107696756</v>
      </c>
      <c r="B8572" s="318">
        <v>36753.317999999999</v>
      </c>
      <c r="C8572" s="355">
        <f t="shared" si="156"/>
        <v>0.31899999999586726</v>
      </c>
      <c r="D8572" s="420">
        <f t="shared" si="157"/>
        <v>0.15949999999793363</v>
      </c>
      <c r="H8572" s="337"/>
      <c r="J8572" s="82">
        <v>62</v>
      </c>
      <c r="K8572" s="320">
        <v>3</v>
      </c>
    </row>
    <row r="8573" spans="1:11" x14ac:dyDescent="0.3">
      <c r="A8573" s="341">
        <v>43267.127774305554</v>
      </c>
      <c r="B8573" s="318">
        <v>36753.627999999997</v>
      </c>
      <c r="C8573" s="355">
        <f t="shared" si="156"/>
        <v>0.30999999999767169</v>
      </c>
      <c r="D8573" s="420">
        <f t="shared" si="157"/>
        <v>0.15499999999883585</v>
      </c>
      <c r="H8573" s="337"/>
      <c r="J8573" s="82">
        <v>63</v>
      </c>
      <c r="K8573" s="321">
        <v>4</v>
      </c>
    </row>
    <row r="8574" spans="1:11" x14ac:dyDescent="0.3">
      <c r="A8574" s="341">
        <v>43267.169440914353</v>
      </c>
      <c r="B8574" s="318">
        <v>36753.938999999998</v>
      </c>
      <c r="C8574" s="355">
        <f t="shared" si="156"/>
        <v>0.3110000000015134</v>
      </c>
      <c r="D8574" s="420">
        <f t="shared" si="157"/>
        <v>0.1555000000007567</v>
      </c>
      <c r="H8574" s="337"/>
      <c r="J8574" s="82">
        <v>64</v>
      </c>
      <c r="K8574" s="391">
        <v>1</v>
      </c>
    </row>
    <row r="8575" spans="1:11" x14ac:dyDescent="0.3">
      <c r="A8575" s="341">
        <v>43267.211107523151</v>
      </c>
      <c r="B8575" s="318">
        <v>36754.262000000002</v>
      </c>
      <c r="C8575" s="355">
        <f t="shared" si="156"/>
        <v>0.32300000000395812</v>
      </c>
      <c r="D8575" s="420">
        <f t="shared" si="157"/>
        <v>0.16150000000197906</v>
      </c>
      <c r="H8575" s="337"/>
      <c r="J8575" s="82">
        <v>65</v>
      </c>
      <c r="K8575" s="319">
        <v>2</v>
      </c>
    </row>
    <row r="8576" spans="1:11" x14ac:dyDescent="0.3">
      <c r="A8576" s="341">
        <v>43267.252774131943</v>
      </c>
      <c r="B8576" s="318">
        <v>36754.572</v>
      </c>
      <c r="C8576" s="355">
        <f t="shared" si="156"/>
        <v>0.30999999999767169</v>
      </c>
      <c r="D8576" s="420">
        <f t="shared" si="157"/>
        <v>0.15499999999883585</v>
      </c>
      <c r="H8576" s="337"/>
      <c r="J8576" s="82">
        <v>66</v>
      </c>
      <c r="K8576" s="320">
        <v>3</v>
      </c>
    </row>
    <row r="8577" spans="1:11" x14ac:dyDescent="0.3">
      <c r="A8577" s="341">
        <v>43267.294440740741</v>
      </c>
      <c r="B8577" s="318">
        <v>36754.885999999999</v>
      </c>
      <c r="C8577" s="355">
        <f t="shared" si="156"/>
        <v>0.3139999999984866</v>
      </c>
      <c r="D8577" s="420">
        <f t="shared" si="157"/>
        <v>0.1569999999992433</v>
      </c>
      <c r="H8577" s="337"/>
      <c r="J8577" s="82">
        <v>67</v>
      </c>
      <c r="K8577" s="321">
        <v>4</v>
      </c>
    </row>
    <row r="8578" spans="1:11" x14ac:dyDescent="0.3">
      <c r="A8578" s="341">
        <v>43267.33610734954</v>
      </c>
      <c r="B8578" s="318">
        <v>36755.207999999999</v>
      </c>
      <c r="C8578" s="355">
        <f t="shared" si="156"/>
        <v>0.32200000000011642</v>
      </c>
      <c r="D8578" s="420">
        <f t="shared" si="157"/>
        <v>0.16100000000005821</v>
      </c>
      <c r="H8578" s="337"/>
      <c r="J8578" s="82">
        <v>68</v>
      </c>
      <c r="K8578" s="391">
        <v>1</v>
      </c>
    </row>
    <row r="8579" spans="1:11" x14ac:dyDescent="0.3">
      <c r="A8579" s="341">
        <v>43267.377773958331</v>
      </c>
      <c r="B8579" s="318">
        <v>36755.519</v>
      </c>
      <c r="C8579" s="355">
        <f t="shared" si="156"/>
        <v>0.3110000000015134</v>
      </c>
      <c r="D8579" s="420">
        <f t="shared" si="157"/>
        <v>0.1555000000007567</v>
      </c>
      <c r="H8579" s="337"/>
      <c r="J8579" s="82">
        <v>69</v>
      </c>
      <c r="K8579" s="319">
        <v>2</v>
      </c>
    </row>
    <row r="8580" spans="1:11" x14ac:dyDescent="0.3">
      <c r="A8580" s="341">
        <v>43267.41944056713</v>
      </c>
      <c r="B8580" s="318">
        <v>36755.811000000002</v>
      </c>
      <c r="C8580" s="355">
        <f t="shared" si="156"/>
        <v>0.29200000000128057</v>
      </c>
      <c r="D8580" s="420">
        <f t="shared" si="157"/>
        <v>0.14600000000064028</v>
      </c>
      <c r="H8580" s="337"/>
      <c r="J8580" s="82">
        <v>70</v>
      </c>
      <c r="K8580" s="320">
        <v>3</v>
      </c>
    </row>
    <row r="8581" spans="1:11" x14ac:dyDescent="0.3">
      <c r="A8581" s="341">
        <v>43267.461107175928</v>
      </c>
      <c r="B8581" s="318">
        <v>36756.127999999997</v>
      </c>
      <c r="C8581" s="355">
        <f t="shared" si="156"/>
        <v>0.3169999999954598</v>
      </c>
      <c r="D8581" s="420">
        <f t="shared" si="157"/>
        <v>0.1584999999977299</v>
      </c>
      <c r="H8581" s="337"/>
      <c r="J8581" s="82">
        <v>71</v>
      </c>
      <c r="K8581" s="321">
        <v>4</v>
      </c>
    </row>
    <row r="8582" spans="1:11" x14ac:dyDescent="0.3">
      <c r="A8582" s="341">
        <v>43267.502773784719</v>
      </c>
      <c r="B8582" s="318">
        <v>36756.438999999998</v>
      </c>
      <c r="C8582" s="355">
        <f t="shared" si="156"/>
        <v>0.3110000000015134</v>
      </c>
      <c r="D8582" s="420">
        <f t="shared" si="157"/>
        <v>0.1555000000007567</v>
      </c>
      <c r="H8582" s="337"/>
      <c r="J8582" s="82">
        <v>72</v>
      </c>
      <c r="K8582" s="391">
        <v>1</v>
      </c>
    </row>
    <row r="8583" spans="1:11" x14ac:dyDescent="0.3">
      <c r="A8583" s="341">
        <v>43267.544440393518</v>
      </c>
      <c r="B8583" s="318">
        <v>36756.74</v>
      </c>
      <c r="C8583" s="355">
        <f t="shared" si="156"/>
        <v>0.30099999999947613</v>
      </c>
      <c r="D8583" s="420">
        <f t="shared" si="157"/>
        <v>0.15049999999973807</v>
      </c>
      <c r="H8583" s="337"/>
      <c r="J8583" s="82">
        <v>73</v>
      </c>
      <c r="K8583" s="319">
        <v>2</v>
      </c>
    </row>
    <row r="8584" spans="1:11" x14ac:dyDescent="0.3">
      <c r="A8584" s="341">
        <v>43267.586107002317</v>
      </c>
      <c r="B8584" s="318">
        <v>36757.053</v>
      </c>
      <c r="C8584" s="355">
        <f t="shared" si="156"/>
        <v>0.31300000000192085</v>
      </c>
      <c r="D8584" s="420">
        <f t="shared" si="157"/>
        <v>0.15650000000096043</v>
      </c>
      <c r="H8584" s="337"/>
      <c r="J8584" s="82">
        <v>74</v>
      </c>
      <c r="K8584" s="320">
        <v>3</v>
      </c>
    </row>
    <row r="8585" spans="1:11" x14ac:dyDescent="0.3">
      <c r="A8585" s="341">
        <v>43267.627773611108</v>
      </c>
      <c r="B8585" s="318">
        <v>36757.362000000001</v>
      </c>
      <c r="C8585" s="355">
        <f t="shared" si="156"/>
        <v>0.30900000000110595</v>
      </c>
      <c r="D8585" s="420">
        <f t="shared" si="157"/>
        <v>0.15450000000055297</v>
      </c>
      <c r="H8585" s="337"/>
      <c r="J8585" s="82">
        <v>75</v>
      </c>
      <c r="K8585" s="321">
        <v>4</v>
      </c>
    </row>
    <row r="8586" spans="1:11" x14ac:dyDescent="0.3">
      <c r="A8586" s="341">
        <v>43267.669440219906</v>
      </c>
      <c r="B8586" s="318">
        <v>36757.663</v>
      </c>
      <c r="C8586" s="355">
        <f t="shared" si="156"/>
        <v>0.30099999999947613</v>
      </c>
      <c r="D8586" s="420">
        <f t="shared" si="157"/>
        <v>0.15049999999973807</v>
      </c>
      <c r="H8586" s="337"/>
      <c r="J8586" s="82">
        <v>76</v>
      </c>
      <c r="K8586" s="391">
        <v>1</v>
      </c>
    </row>
    <row r="8587" spans="1:11" x14ac:dyDescent="0.3">
      <c r="A8587" s="341">
        <v>43267.711106828705</v>
      </c>
      <c r="B8587" s="318">
        <v>36757.978000000003</v>
      </c>
      <c r="C8587" s="355">
        <f t="shared" si="156"/>
        <v>0.31500000000232831</v>
      </c>
      <c r="D8587" s="420">
        <f t="shared" si="157"/>
        <v>0.15750000000116415</v>
      </c>
      <c r="H8587" s="337"/>
      <c r="J8587" s="82">
        <v>77</v>
      </c>
      <c r="K8587" s="319">
        <v>2</v>
      </c>
    </row>
    <row r="8588" spans="1:11" x14ac:dyDescent="0.3">
      <c r="A8588" s="341">
        <v>43267.752773437503</v>
      </c>
      <c r="B8588" s="318">
        <v>36758.290999999997</v>
      </c>
      <c r="C8588" s="355">
        <f t="shared" si="156"/>
        <v>0.3129999999946449</v>
      </c>
      <c r="D8588" s="420">
        <f t="shared" si="157"/>
        <v>0.15649999999732245</v>
      </c>
      <c r="H8588" s="337"/>
      <c r="J8588" s="82">
        <v>78</v>
      </c>
      <c r="K8588" s="320">
        <v>3</v>
      </c>
    </row>
    <row r="8589" spans="1:11" x14ac:dyDescent="0.3">
      <c r="A8589" s="341">
        <v>43267.794440046295</v>
      </c>
      <c r="B8589" s="318">
        <v>36758.593000000001</v>
      </c>
      <c r="C8589" s="355">
        <f t="shared" si="156"/>
        <v>0.30200000000331784</v>
      </c>
      <c r="D8589" s="420">
        <f t="shared" si="157"/>
        <v>0.15100000000165892</v>
      </c>
      <c r="H8589" s="337"/>
      <c r="J8589" s="82">
        <v>79</v>
      </c>
      <c r="K8589" s="321">
        <v>4</v>
      </c>
    </row>
    <row r="8590" spans="1:11" x14ac:dyDescent="0.3">
      <c r="A8590" s="341">
        <v>43267.836106655093</v>
      </c>
      <c r="B8590" s="318">
        <v>36758.898000000001</v>
      </c>
      <c r="C8590" s="355">
        <f t="shared" si="156"/>
        <v>0.30500000000029104</v>
      </c>
      <c r="D8590" s="420">
        <f t="shared" si="157"/>
        <v>0.15250000000014552</v>
      </c>
      <c r="H8590" s="337"/>
      <c r="J8590" s="82">
        <v>80</v>
      </c>
      <c r="K8590" s="391">
        <v>1</v>
      </c>
    </row>
    <row r="8591" spans="1:11" x14ac:dyDescent="0.3">
      <c r="A8591" s="341">
        <v>43267.877773263892</v>
      </c>
      <c r="B8591" s="318">
        <v>36759.211000000003</v>
      </c>
      <c r="C8591" s="355">
        <f t="shared" si="156"/>
        <v>0.31300000000192085</v>
      </c>
      <c r="D8591" s="420">
        <f t="shared" si="157"/>
        <v>0.15650000000096043</v>
      </c>
      <c r="H8591" s="337"/>
      <c r="J8591" s="82">
        <v>81</v>
      </c>
      <c r="K8591" s="319">
        <v>2</v>
      </c>
    </row>
    <row r="8592" spans="1:11" x14ac:dyDescent="0.3">
      <c r="A8592" s="341">
        <v>43267.919439872683</v>
      </c>
      <c r="B8592" s="318">
        <v>36759.521000000001</v>
      </c>
      <c r="C8592" s="355">
        <f t="shared" si="156"/>
        <v>0.30999999999767169</v>
      </c>
      <c r="D8592" s="420">
        <f t="shared" si="157"/>
        <v>0.15499999999883585</v>
      </c>
      <c r="H8592" s="337"/>
      <c r="J8592" s="82">
        <v>82</v>
      </c>
      <c r="K8592" s="320">
        <v>3</v>
      </c>
    </row>
    <row r="8593" spans="1:12" x14ac:dyDescent="0.3">
      <c r="A8593" s="341">
        <v>43267.961106481482</v>
      </c>
      <c r="B8593" s="318">
        <v>36759.821000000004</v>
      </c>
      <c r="C8593" s="355">
        <f t="shared" si="156"/>
        <v>0.30000000000291038</v>
      </c>
      <c r="D8593" s="420">
        <f t="shared" si="157"/>
        <v>0.15000000000145519</v>
      </c>
      <c r="E8593" s="336">
        <f>SUM(C8570:C8593)*7.4805194805</f>
        <v>55.647584415482605</v>
      </c>
      <c r="F8593" s="324">
        <f>AVERAGE(D8570:D8593)</f>
        <v>0.15497916666678671</v>
      </c>
      <c r="G8593" s="324">
        <f>_xlfn.STDEV.S(D8570:D8593)</f>
        <v>3.8149567396675091E-3</v>
      </c>
      <c r="H8593" s="337"/>
      <c r="J8593" s="82">
        <v>83</v>
      </c>
      <c r="K8593" s="321">
        <v>4</v>
      </c>
    </row>
    <row r="8594" spans="1:12" x14ac:dyDescent="0.3">
      <c r="A8594" s="341">
        <v>43267.98333333333</v>
      </c>
      <c r="B8594" s="318">
        <v>36759.821000000004</v>
      </c>
      <c r="C8594" s="355"/>
      <c r="D8594" s="420"/>
      <c r="H8594" s="337"/>
      <c r="J8594" s="82">
        <v>1</v>
      </c>
      <c r="K8594" s="321">
        <v>4</v>
      </c>
      <c r="L8594" s="54" t="s">
        <v>313</v>
      </c>
    </row>
    <row r="8595" spans="1:12" x14ac:dyDescent="0.3">
      <c r="A8595" s="341">
        <v>43268.025000000001</v>
      </c>
      <c r="B8595" s="318">
        <v>36760.131999999998</v>
      </c>
      <c r="C8595" s="355">
        <f t="shared" ref="C8595:C8693" si="158">B8595-B8594</f>
        <v>0.31099999999423744</v>
      </c>
      <c r="D8595" s="420">
        <f t="shared" ref="D8595:D8693" si="159">C8595/2</f>
        <v>0.15549999999711872</v>
      </c>
      <c r="H8595" s="337"/>
      <c r="J8595" s="82">
        <v>2</v>
      </c>
      <c r="K8595" s="391">
        <v>1</v>
      </c>
    </row>
    <row r="8596" spans="1:12" x14ac:dyDescent="0.3">
      <c r="A8596" s="341">
        <v>43268.066666666666</v>
      </c>
      <c r="B8596" s="318">
        <v>36760.440999999999</v>
      </c>
      <c r="C8596" s="355">
        <f t="shared" si="158"/>
        <v>0.30900000000110595</v>
      </c>
      <c r="D8596" s="420">
        <f t="shared" si="159"/>
        <v>0.15450000000055297</v>
      </c>
      <c r="H8596" s="337"/>
      <c r="J8596" s="82">
        <v>3</v>
      </c>
      <c r="K8596" s="319">
        <v>2</v>
      </c>
    </row>
    <row r="8597" spans="1:12" x14ac:dyDescent="0.3">
      <c r="A8597" s="341">
        <v>43268.10833333333</v>
      </c>
      <c r="B8597" s="318">
        <v>36760.743000000002</v>
      </c>
      <c r="C8597" s="355">
        <f t="shared" si="158"/>
        <v>0.30200000000331784</v>
      </c>
      <c r="D8597" s="420">
        <f t="shared" si="159"/>
        <v>0.15100000000165892</v>
      </c>
      <c r="H8597" s="337"/>
      <c r="J8597" s="82">
        <v>4</v>
      </c>
      <c r="K8597" s="320">
        <v>3</v>
      </c>
    </row>
    <row r="8598" spans="1:12" x14ac:dyDescent="0.3">
      <c r="A8598" s="341">
        <v>43268.15</v>
      </c>
      <c r="B8598" s="318">
        <v>36761.061000000002</v>
      </c>
      <c r="C8598" s="355">
        <f t="shared" si="158"/>
        <v>0.31799999999930151</v>
      </c>
      <c r="D8598" s="420">
        <f t="shared" si="159"/>
        <v>0.15899999999965075</v>
      </c>
      <c r="H8598" s="337"/>
      <c r="J8598" s="82">
        <v>5</v>
      </c>
      <c r="K8598" s="321">
        <v>4</v>
      </c>
    </row>
    <row r="8599" spans="1:12" x14ac:dyDescent="0.3">
      <c r="A8599" s="341">
        <v>43268.191666666666</v>
      </c>
      <c r="B8599" s="318">
        <v>36761.379000000001</v>
      </c>
      <c r="C8599" s="355">
        <f t="shared" si="158"/>
        <v>0.31799999999930151</v>
      </c>
      <c r="D8599" s="420">
        <f t="shared" si="159"/>
        <v>0.15899999999965075</v>
      </c>
      <c r="H8599" s="337"/>
      <c r="J8599" s="82">
        <v>6</v>
      </c>
      <c r="K8599" s="391">
        <v>1</v>
      </c>
    </row>
    <row r="8600" spans="1:12" x14ac:dyDescent="0.3">
      <c r="A8600" s="341">
        <v>43268.23333333333</v>
      </c>
      <c r="B8600" s="318">
        <v>36761.686999999998</v>
      </c>
      <c r="C8600" s="355">
        <f t="shared" si="158"/>
        <v>0.30799999999726424</v>
      </c>
      <c r="D8600" s="420">
        <f t="shared" si="159"/>
        <v>0.15399999999863212</v>
      </c>
      <c r="H8600" s="337"/>
      <c r="J8600" s="82">
        <v>7</v>
      </c>
      <c r="K8600" s="319">
        <v>2</v>
      </c>
    </row>
    <row r="8601" spans="1:12" x14ac:dyDescent="0.3">
      <c r="A8601" s="341">
        <v>43268.275000000001</v>
      </c>
      <c r="B8601" s="318">
        <v>36762.002999999997</v>
      </c>
      <c r="C8601" s="355">
        <f t="shared" si="158"/>
        <v>0.31599999999889405</v>
      </c>
      <c r="D8601" s="420">
        <f t="shared" si="159"/>
        <v>0.15799999999944703</v>
      </c>
      <c r="H8601" s="337"/>
      <c r="J8601" s="82">
        <v>8</v>
      </c>
      <c r="K8601" s="320">
        <v>3</v>
      </c>
    </row>
    <row r="8602" spans="1:12" x14ac:dyDescent="0.3">
      <c r="A8602" s="341">
        <v>43268.316666666666</v>
      </c>
      <c r="B8602" s="318">
        <v>36762.322999999997</v>
      </c>
      <c r="C8602" s="355">
        <f t="shared" si="158"/>
        <v>0.31999999999970896</v>
      </c>
      <c r="D8602" s="420">
        <f t="shared" si="159"/>
        <v>0.15999999999985448</v>
      </c>
      <c r="H8602" s="337"/>
      <c r="J8602" s="82">
        <v>9</v>
      </c>
      <c r="K8602" s="321">
        <v>4</v>
      </c>
    </row>
    <row r="8603" spans="1:12" x14ac:dyDescent="0.3">
      <c r="A8603" s="341">
        <v>43268.35833333333</v>
      </c>
      <c r="B8603" s="318">
        <v>36762.633999999998</v>
      </c>
      <c r="C8603" s="355">
        <f t="shared" si="158"/>
        <v>0.3110000000015134</v>
      </c>
      <c r="D8603" s="420">
        <f t="shared" si="159"/>
        <v>0.1555000000007567</v>
      </c>
      <c r="H8603" s="337"/>
      <c r="J8603" s="82">
        <v>10</v>
      </c>
      <c r="K8603" s="391">
        <v>1</v>
      </c>
    </row>
    <row r="8604" spans="1:12" x14ac:dyDescent="0.3">
      <c r="A8604" s="341">
        <v>43268.4</v>
      </c>
      <c r="B8604" s="318">
        <v>36762.951000000001</v>
      </c>
      <c r="C8604" s="355">
        <f t="shared" si="158"/>
        <v>0.31700000000273576</v>
      </c>
      <c r="D8604" s="420">
        <f t="shared" si="159"/>
        <v>0.15850000000136788</v>
      </c>
      <c r="H8604" s="337"/>
      <c r="J8604" s="82">
        <v>11</v>
      </c>
      <c r="K8604" s="319">
        <v>2</v>
      </c>
    </row>
    <row r="8605" spans="1:12" x14ac:dyDescent="0.3">
      <c r="A8605" s="341">
        <v>43268.441666666666</v>
      </c>
      <c r="B8605" s="318">
        <v>36763.271000000001</v>
      </c>
      <c r="C8605" s="355">
        <f t="shared" si="158"/>
        <v>0.31999999999970896</v>
      </c>
      <c r="D8605" s="420">
        <f t="shared" si="159"/>
        <v>0.15999999999985448</v>
      </c>
      <c r="H8605" s="337"/>
      <c r="J8605" s="82">
        <v>12</v>
      </c>
      <c r="K8605" s="320">
        <v>3</v>
      </c>
    </row>
    <row r="8606" spans="1:12" x14ac:dyDescent="0.3">
      <c r="A8606" s="341">
        <v>43268.48333333333</v>
      </c>
      <c r="B8606" s="318">
        <v>36763.572</v>
      </c>
      <c r="C8606" s="355">
        <f t="shared" si="158"/>
        <v>0.30099999999947613</v>
      </c>
      <c r="D8606" s="420">
        <f t="shared" si="159"/>
        <v>0.15049999999973807</v>
      </c>
      <c r="H8606" s="337"/>
      <c r="J8606" s="82">
        <v>13</v>
      </c>
      <c r="K8606" s="321">
        <v>4</v>
      </c>
    </row>
    <row r="8607" spans="1:12" x14ac:dyDescent="0.3">
      <c r="A8607" s="341">
        <v>43268.525000000001</v>
      </c>
      <c r="B8607" s="318">
        <v>36763.881999999998</v>
      </c>
      <c r="C8607" s="355">
        <f t="shared" si="158"/>
        <v>0.30999999999767169</v>
      </c>
      <c r="D8607" s="420">
        <f t="shared" si="159"/>
        <v>0.15499999999883585</v>
      </c>
      <c r="H8607" s="337"/>
      <c r="J8607" s="82">
        <v>14</v>
      </c>
      <c r="K8607" s="391">
        <v>1</v>
      </c>
    </row>
    <row r="8608" spans="1:12" x14ac:dyDescent="0.3">
      <c r="A8608" s="341">
        <v>43268.566666666666</v>
      </c>
      <c r="B8608" s="318">
        <v>36764.201999999997</v>
      </c>
      <c r="C8608" s="355">
        <f t="shared" si="158"/>
        <v>0.31999999999970896</v>
      </c>
      <c r="D8608" s="420">
        <f t="shared" si="159"/>
        <v>0.15999999999985448</v>
      </c>
      <c r="H8608" s="337"/>
      <c r="J8608" s="82">
        <v>15</v>
      </c>
      <c r="K8608" s="319">
        <v>2</v>
      </c>
    </row>
    <row r="8609" spans="1:11" x14ac:dyDescent="0.3">
      <c r="A8609" s="341">
        <v>43268.60833333333</v>
      </c>
      <c r="B8609" s="318">
        <v>36764.512999999999</v>
      </c>
      <c r="C8609" s="355">
        <f t="shared" si="158"/>
        <v>0.3110000000015134</v>
      </c>
      <c r="D8609" s="420">
        <f t="shared" si="159"/>
        <v>0.1555000000007567</v>
      </c>
      <c r="H8609" s="337"/>
      <c r="J8609" s="82">
        <v>16</v>
      </c>
      <c r="K8609" s="320">
        <v>3</v>
      </c>
    </row>
    <row r="8610" spans="1:11" x14ac:dyDescent="0.3">
      <c r="A8610" s="341">
        <v>43268.65</v>
      </c>
      <c r="B8610" s="318">
        <v>36764.817999999999</v>
      </c>
      <c r="C8610" s="355">
        <f t="shared" si="158"/>
        <v>0.30500000000029104</v>
      </c>
      <c r="D8610" s="420">
        <f t="shared" si="159"/>
        <v>0.15250000000014552</v>
      </c>
      <c r="H8610" s="337"/>
      <c r="J8610" s="82">
        <v>17</v>
      </c>
      <c r="K8610" s="321">
        <v>4</v>
      </c>
    </row>
    <row r="8611" spans="1:11" x14ac:dyDescent="0.3">
      <c r="A8611" s="341">
        <v>43268.691666666666</v>
      </c>
      <c r="B8611" s="318">
        <v>36765.131999999998</v>
      </c>
      <c r="C8611" s="355">
        <f t="shared" si="158"/>
        <v>0.3139999999984866</v>
      </c>
      <c r="D8611" s="420">
        <f t="shared" si="159"/>
        <v>0.1569999999992433</v>
      </c>
      <c r="H8611" s="337"/>
      <c r="J8611" s="82">
        <v>18</v>
      </c>
      <c r="K8611" s="391">
        <v>1</v>
      </c>
    </row>
    <row r="8612" spans="1:11" x14ac:dyDescent="0.3">
      <c r="A8612" s="341">
        <v>43268.733333275464</v>
      </c>
      <c r="B8612" s="318">
        <v>36765.447999999997</v>
      </c>
      <c r="C8612" s="355">
        <f t="shared" si="158"/>
        <v>0.31599999999889405</v>
      </c>
      <c r="D8612" s="420">
        <f t="shared" si="159"/>
        <v>0.15799999999944703</v>
      </c>
      <c r="H8612" s="337"/>
      <c r="J8612" s="82">
        <v>19</v>
      </c>
      <c r="K8612" s="319">
        <v>2</v>
      </c>
    </row>
    <row r="8613" spans="1:11" x14ac:dyDescent="0.3">
      <c r="A8613" s="341">
        <v>43268.774999942128</v>
      </c>
      <c r="B8613" s="318">
        <v>36765.748</v>
      </c>
      <c r="C8613" s="355">
        <f t="shared" si="158"/>
        <v>0.30000000000291038</v>
      </c>
      <c r="D8613" s="420">
        <f t="shared" si="159"/>
        <v>0.15000000000145519</v>
      </c>
      <c r="H8613" s="337"/>
      <c r="J8613" s="82">
        <v>20</v>
      </c>
      <c r="K8613" s="320">
        <v>3</v>
      </c>
    </row>
    <row r="8614" spans="1:11" x14ac:dyDescent="0.3">
      <c r="A8614" s="341">
        <v>43268.816666608793</v>
      </c>
      <c r="B8614" s="318">
        <v>36766.059000000001</v>
      </c>
      <c r="C8614" s="355">
        <f t="shared" si="158"/>
        <v>0.3110000000015134</v>
      </c>
      <c r="D8614" s="420">
        <f t="shared" si="159"/>
        <v>0.1555000000007567</v>
      </c>
      <c r="H8614" s="337"/>
      <c r="J8614" s="82">
        <v>21</v>
      </c>
      <c r="K8614" s="321">
        <v>4</v>
      </c>
    </row>
    <row r="8615" spans="1:11" x14ac:dyDescent="0.3">
      <c r="A8615" s="341">
        <v>43268.858333275464</v>
      </c>
      <c r="B8615" s="318">
        <v>36766.362999999998</v>
      </c>
      <c r="C8615" s="355">
        <f t="shared" si="158"/>
        <v>0.30399999999644933</v>
      </c>
      <c r="D8615" s="420">
        <f t="shared" si="159"/>
        <v>0.15199999999822467</v>
      </c>
      <c r="H8615" s="337"/>
      <c r="J8615" s="82">
        <v>22</v>
      </c>
      <c r="K8615" s="391">
        <v>1</v>
      </c>
    </row>
    <row r="8616" spans="1:11" x14ac:dyDescent="0.3">
      <c r="A8616" s="341">
        <v>43268.899999942128</v>
      </c>
      <c r="B8616" s="318">
        <v>36766.661999999997</v>
      </c>
      <c r="C8616" s="355">
        <f t="shared" si="158"/>
        <v>0.29899999999906868</v>
      </c>
      <c r="D8616" s="420">
        <f t="shared" si="159"/>
        <v>0.14949999999953434</v>
      </c>
      <c r="H8616" s="337"/>
      <c r="J8616" s="82">
        <v>23</v>
      </c>
      <c r="K8616" s="319">
        <v>2</v>
      </c>
    </row>
    <row r="8617" spans="1:11" x14ac:dyDescent="0.3">
      <c r="A8617" s="341">
        <v>43268.941666608793</v>
      </c>
      <c r="B8617" s="318">
        <v>36766.97</v>
      </c>
      <c r="C8617" s="355">
        <f t="shared" si="158"/>
        <v>0.3080000000045402</v>
      </c>
      <c r="D8617" s="420">
        <f t="shared" si="159"/>
        <v>0.1540000000022701</v>
      </c>
      <c r="H8617" s="337"/>
      <c r="J8617" s="82">
        <v>24</v>
      </c>
      <c r="K8617" s="320">
        <v>3</v>
      </c>
    </row>
    <row r="8618" spans="1:11" x14ac:dyDescent="0.3">
      <c r="A8618" s="341">
        <v>43268.983333275464</v>
      </c>
      <c r="B8618" s="318">
        <v>36767.281000000003</v>
      </c>
      <c r="C8618" s="355">
        <f t="shared" si="158"/>
        <v>0.3110000000015134</v>
      </c>
      <c r="D8618" s="420">
        <f t="shared" si="159"/>
        <v>0.1555000000007567</v>
      </c>
      <c r="E8618" s="336">
        <f>SUM(C8595:C8618)*7.4805194805</f>
        <v>55.804675324523465</v>
      </c>
      <c r="F8618" s="324">
        <f>AVERAGE(D8595:D8618)</f>
        <v>0.15541666666664847</v>
      </c>
      <c r="G8618" s="324">
        <f>_xlfn.STDEV.S(D8595:D8618)</f>
        <v>3.2792717465065136E-3</v>
      </c>
      <c r="H8618" s="343"/>
      <c r="I8618" s="344">
        <f>AVERAGE(D8463:D8618)</f>
        <v>0.15480519480519575</v>
      </c>
      <c r="J8618" s="82">
        <v>25</v>
      </c>
      <c r="K8618" s="321">
        <v>4</v>
      </c>
    </row>
    <row r="8619" spans="1:11" x14ac:dyDescent="0.3">
      <c r="A8619" s="341">
        <v>43269.024999942128</v>
      </c>
      <c r="B8619" s="318">
        <v>36767.582000000002</v>
      </c>
      <c r="C8619" s="355">
        <f t="shared" si="158"/>
        <v>0.30099999999947613</v>
      </c>
      <c r="D8619" s="420">
        <f t="shared" si="159"/>
        <v>0.15049999999973807</v>
      </c>
      <c r="H8619" s="337"/>
      <c r="J8619" s="82">
        <v>26</v>
      </c>
      <c r="K8619" s="391">
        <v>1</v>
      </c>
    </row>
    <row r="8620" spans="1:11" x14ac:dyDescent="0.3">
      <c r="A8620" s="341">
        <v>43269.066666608793</v>
      </c>
      <c r="B8620" s="318">
        <v>36767.891000000003</v>
      </c>
      <c r="C8620" s="355">
        <f t="shared" si="158"/>
        <v>0.30900000000110595</v>
      </c>
      <c r="D8620" s="420">
        <f t="shared" si="159"/>
        <v>0.15450000000055297</v>
      </c>
      <c r="H8620" s="337"/>
      <c r="J8620" s="82">
        <v>27</v>
      </c>
      <c r="K8620" s="319">
        <v>2</v>
      </c>
    </row>
    <row r="8621" spans="1:11" x14ac:dyDescent="0.3">
      <c r="A8621" s="341">
        <v>43269.108333275464</v>
      </c>
      <c r="B8621" s="318">
        <v>36768.21</v>
      </c>
      <c r="C8621" s="355">
        <f t="shared" si="158"/>
        <v>0.31899999999586726</v>
      </c>
      <c r="D8621" s="420">
        <f t="shared" si="159"/>
        <v>0.15949999999793363</v>
      </c>
      <c r="H8621" s="337"/>
      <c r="J8621" s="82">
        <v>28</v>
      </c>
      <c r="K8621" s="320">
        <v>3</v>
      </c>
    </row>
    <row r="8622" spans="1:11" x14ac:dyDescent="0.3">
      <c r="A8622" s="341">
        <v>43269.149999942128</v>
      </c>
      <c r="B8622" s="318">
        <v>36768.521000000001</v>
      </c>
      <c r="C8622" s="355">
        <f t="shared" si="158"/>
        <v>0.3110000000015134</v>
      </c>
      <c r="D8622" s="420">
        <f t="shared" si="159"/>
        <v>0.1555000000007567</v>
      </c>
      <c r="H8622" s="337"/>
      <c r="J8622" s="82">
        <v>29</v>
      </c>
      <c r="K8622" s="321">
        <v>4</v>
      </c>
    </row>
    <row r="8623" spans="1:11" x14ac:dyDescent="0.3">
      <c r="A8623" s="341">
        <v>43269.191666608793</v>
      </c>
      <c r="B8623" s="318">
        <v>36768.830999999998</v>
      </c>
      <c r="C8623" s="355">
        <f t="shared" si="158"/>
        <v>0.30999999999767169</v>
      </c>
      <c r="D8623" s="420">
        <f t="shared" si="159"/>
        <v>0.15499999999883585</v>
      </c>
      <c r="H8623" s="337"/>
      <c r="J8623" s="82">
        <v>30</v>
      </c>
      <c r="K8623" s="391">
        <v>1</v>
      </c>
    </row>
    <row r="8624" spans="1:11" x14ac:dyDescent="0.3">
      <c r="A8624" s="341">
        <v>43269.233333275464</v>
      </c>
      <c r="B8624" s="318">
        <v>36769.156999999999</v>
      </c>
      <c r="C8624" s="355">
        <f t="shared" si="158"/>
        <v>0.32600000000093132</v>
      </c>
      <c r="D8624" s="420">
        <f t="shared" si="159"/>
        <v>0.16300000000046566</v>
      </c>
      <c r="H8624" s="337"/>
      <c r="J8624" s="82">
        <v>31</v>
      </c>
      <c r="K8624" s="319">
        <v>2</v>
      </c>
    </row>
    <row r="8625" spans="1:11" x14ac:dyDescent="0.3">
      <c r="A8625" s="341">
        <v>43269.274999942128</v>
      </c>
      <c r="B8625" s="318">
        <v>36769.472999999998</v>
      </c>
      <c r="C8625" s="355">
        <f t="shared" si="158"/>
        <v>0.31599999999889405</v>
      </c>
      <c r="D8625" s="420">
        <f t="shared" si="159"/>
        <v>0.15799999999944703</v>
      </c>
      <c r="H8625" s="337"/>
      <c r="J8625" s="82">
        <v>32</v>
      </c>
      <c r="K8625" s="320">
        <v>3</v>
      </c>
    </row>
    <row r="8626" spans="1:11" x14ac:dyDescent="0.3">
      <c r="A8626" s="341">
        <v>43269.316666608793</v>
      </c>
      <c r="B8626" s="318">
        <v>36769.781999999999</v>
      </c>
      <c r="C8626" s="355">
        <f t="shared" si="158"/>
        <v>0.30900000000110595</v>
      </c>
      <c r="D8626" s="420">
        <f t="shared" si="159"/>
        <v>0.15450000000055297</v>
      </c>
      <c r="H8626" s="337"/>
      <c r="J8626" s="82">
        <v>33</v>
      </c>
      <c r="K8626" s="321">
        <v>4</v>
      </c>
    </row>
    <row r="8627" spans="1:11" x14ac:dyDescent="0.3">
      <c r="A8627" s="341">
        <v>43269.358333275464</v>
      </c>
      <c r="B8627" s="318">
        <v>36770.101999999999</v>
      </c>
      <c r="C8627" s="355">
        <f t="shared" si="158"/>
        <v>0.31999999999970896</v>
      </c>
      <c r="D8627" s="420">
        <f t="shared" si="159"/>
        <v>0.15999999999985448</v>
      </c>
      <c r="H8627" s="337"/>
      <c r="J8627" s="82">
        <v>34</v>
      </c>
      <c r="K8627" s="391">
        <v>1</v>
      </c>
    </row>
    <row r="8628" spans="1:11" x14ac:dyDescent="0.3">
      <c r="A8628" s="341">
        <v>43269.399999942128</v>
      </c>
      <c r="B8628" s="318">
        <v>36770.425999999999</v>
      </c>
      <c r="C8628" s="355">
        <f t="shared" si="158"/>
        <v>0.32400000000052387</v>
      </c>
      <c r="D8628" s="420">
        <f t="shared" si="159"/>
        <v>0.16200000000026193</v>
      </c>
      <c r="H8628" s="337"/>
      <c r="J8628" s="82">
        <v>35</v>
      </c>
      <c r="K8628" s="319">
        <v>2</v>
      </c>
    </row>
    <row r="8629" spans="1:11" x14ac:dyDescent="0.3">
      <c r="A8629" s="341">
        <v>43269.441666608793</v>
      </c>
      <c r="B8629" s="318">
        <v>36770.737000000001</v>
      </c>
      <c r="C8629" s="355">
        <f t="shared" si="158"/>
        <v>0.3110000000015134</v>
      </c>
      <c r="D8629" s="420">
        <f t="shared" si="159"/>
        <v>0.1555000000007567</v>
      </c>
      <c r="H8629" s="337"/>
      <c r="J8629" s="82">
        <v>36</v>
      </c>
      <c r="K8629" s="320">
        <v>3</v>
      </c>
    </row>
    <row r="8630" spans="1:11" x14ac:dyDescent="0.3">
      <c r="A8630" s="341">
        <v>43269.483333275464</v>
      </c>
      <c r="B8630" s="318">
        <v>36771.055</v>
      </c>
      <c r="C8630" s="355">
        <f t="shared" si="158"/>
        <v>0.31799999999930151</v>
      </c>
      <c r="D8630" s="420">
        <f t="shared" si="159"/>
        <v>0.15899999999965075</v>
      </c>
      <c r="H8630" s="337"/>
      <c r="J8630" s="82">
        <v>37</v>
      </c>
      <c r="K8630" s="321">
        <v>4</v>
      </c>
    </row>
    <row r="8631" spans="1:11" x14ac:dyDescent="0.3">
      <c r="A8631" s="341">
        <v>43269.524999942128</v>
      </c>
      <c r="B8631" s="318">
        <v>36771.370999999999</v>
      </c>
      <c r="C8631" s="355">
        <f t="shared" si="158"/>
        <v>0.31599999999889405</v>
      </c>
      <c r="D8631" s="420">
        <f t="shared" si="159"/>
        <v>0.15799999999944703</v>
      </c>
      <c r="H8631" s="337"/>
      <c r="J8631" s="82">
        <v>38</v>
      </c>
      <c r="K8631" s="391">
        <v>1</v>
      </c>
    </row>
    <row r="8632" spans="1:11" x14ac:dyDescent="0.3">
      <c r="A8632" s="341">
        <v>43269.566666608793</v>
      </c>
      <c r="B8632" s="318">
        <v>36771.678999999996</v>
      </c>
      <c r="C8632" s="355">
        <f t="shared" si="158"/>
        <v>0.30799999999726424</v>
      </c>
      <c r="D8632" s="420">
        <f t="shared" si="159"/>
        <v>0.15399999999863212</v>
      </c>
      <c r="H8632" s="337"/>
      <c r="J8632" s="82">
        <v>39</v>
      </c>
      <c r="K8632" s="319">
        <v>2</v>
      </c>
    </row>
    <row r="8633" spans="1:11" x14ac:dyDescent="0.3">
      <c r="A8633" s="341">
        <v>43269.608333275464</v>
      </c>
      <c r="B8633" s="318">
        <v>36771.998</v>
      </c>
      <c r="C8633" s="355">
        <f t="shared" si="158"/>
        <v>0.31900000000314321</v>
      </c>
      <c r="D8633" s="420">
        <f t="shared" si="159"/>
        <v>0.15950000000157161</v>
      </c>
      <c r="H8633" s="337"/>
      <c r="J8633" s="82">
        <v>40</v>
      </c>
      <c r="K8633" s="320">
        <v>3</v>
      </c>
    </row>
    <row r="8634" spans="1:11" x14ac:dyDescent="0.3">
      <c r="A8634" s="341">
        <v>43269.649999942128</v>
      </c>
      <c r="B8634" s="318">
        <v>36772.311999999998</v>
      </c>
      <c r="C8634" s="355">
        <f t="shared" si="158"/>
        <v>0.3139999999984866</v>
      </c>
      <c r="D8634" s="420">
        <f t="shared" si="159"/>
        <v>0.1569999999992433</v>
      </c>
      <c r="H8634" s="337"/>
      <c r="J8634" s="82">
        <v>41</v>
      </c>
      <c r="K8634" s="321">
        <v>4</v>
      </c>
    </row>
    <row r="8635" spans="1:11" x14ac:dyDescent="0.3">
      <c r="A8635" s="341">
        <v>43269.691666608793</v>
      </c>
      <c r="B8635" s="318">
        <v>36772.610999999997</v>
      </c>
      <c r="C8635" s="355">
        <f t="shared" si="158"/>
        <v>0.29899999999906868</v>
      </c>
      <c r="D8635" s="420">
        <f t="shared" si="159"/>
        <v>0.14949999999953434</v>
      </c>
      <c r="H8635" s="337"/>
      <c r="J8635" s="82">
        <v>42</v>
      </c>
      <c r="K8635" s="391">
        <v>1</v>
      </c>
    </row>
    <row r="8636" spans="1:11" x14ac:dyDescent="0.3">
      <c r="A8636" s="341">
        <v>43269.733333275464</v>
      </c>
      <c r="B8636" s="318">
        <v>36772.913999999997</v>
      </c>
      <c r="C8636" s="355">
        <f t="shared" si="158"/>
        <v>0.30299999999988358</v>
      </c>
      <c r="D8636" s="420">
        <f t="shared" si="159"/>
        <v>0.15149999999994179</v>
      </c>
      <c r="H8636" s="337"/>
      <c r="J8636" s="82">
        <v>43</v>
      </c>
      <c r="K8636" s="319">
        <v>2</v>
      </c>
    </row>
    <row r="8637" spans="1:11" x14ac:dyDescent="0.3">
      <c r="A8637" s="341">
        <v>43269.774999942128</v>
      </c>
      <c r="B8637" s="318">
        <v>36773.222000000002</v>
      </c>
      <c r="C8637" s="355">
        <f t="shared" si="158"/>
        <v>0.3080000000045402</v>
      </c>
      <c r="D8637" s="420">
        <f t="shared" si="159"/>
        <v>0.1540000000022701</v>
      </c>
      <c r="H8637" s="337"/>
      <c r="J8637" s="82">
        <v>44</v>
      </c>
      <c r="K8637" s="320">
        <v>3</v>
      </c>
    </row>
    <row r="8638" spans="1:11" x14ac:dyDescent="0.3">
      <c r="A8638" s="341">
        <v>43269.816666608793</v>
      </c>
      <c r="B8638" s="318">
        <v>36773.523000000001</v>
      </c>
      <c r="C8638" s="355">
        <f t="shared" si="158"/>
        <v>0.30099999999947613</v>
      </c>
      <c r="D8638" s="420">
        <f t="shared" si="159"/>
        <v>0.15049999999973807</v>
      </c>
      <c r="H8638" s="337"/>
      <c r="J8638" s="82">
        <v>45</v>
      </c>
      <c r="K8638" s="321">
        <v>4</v>
      </c>
    </row>
    <row r="8639" spans="1:11" x14ac:dyDescent="0.3">
      <c r="A8639" s="341">
        <v>43269.858333275464</v>
      </c>
      <c r="B8639" s="318">
        <v>36773.82</v>
      </c>
      <c r="C8639" s="355">
        <f t="shared" si="158"/>
        <v>0.29699999999866122</v>
      </c>
      <c r="D8639" s="420">
        <f t="shared" si="159"/>
        <v>0.14849999999933061</v>
      </c>
      <c r="H8639" s="337"/>
      <c r="J8639" s="82">
        <v>46</v>
      </c>
      <c r="K8639" s="391">
        <v>1</v>
      </c>
    </row>
    <row r="8640" spans="1:11" x14ac:dyDescent="0.3">
      <c r="A8640" s="341">
        <v>43269.899999942128</v>
      </c>
      <c r="B8640" s="318">
        <v>36774.129000000001</v>
      </c>
      <c r="C8640" s="355">
        <f t="shared" si="158"/>
        <v>0.30900000000110595</v>
      </c>
      <c r="D8640" s="420">
        <f t="shared" si="159"/>
        <v>0.15450000000055297</v>
      </c>
      <c r="H8640" s="337"/>
      <c r="J8640" s="82">
        <v>47</v>
      </c>
      <c r="K8640" s="319">
        <v>2</v>
      </c>
    </row>
    <row r="8641" spans="1:11" x14ac:dyDescent="0.3">
      <c r="A8641" s="341">
        <v>43269.941666608793</v>
      </c>
      <c r="B8641" s="318">
        <v>36774.432000000001</v>
      </c>
      <c r="C8641" s="355">
        <f t="shared" si="158"/>
        <v>0.30299999999988358</v>
      </c>
      <c r="D8641" s="420">
        <f t="shared" si="159"/>
        <v>0.15149999999994179</v>
      </c>
      <c r="H8641" s="337"/>
      <c r="J8641" s="82">
        <v>48</v>
      </c>
      <c r="K8641" s="320">
        <v>3</v>
      </c>
    </row>
    <row r="8642" spans="1:11" x14ac:dyDescent="0.3">
      <c r="A8642" s="341">
        <v>43269.983333275464</v>
      </c>
      <c r="B8642" s="318">
        <v>36774.728999999999</v>
      </c>
      <c r="C8642" s="355">
        <f t="shared" si="158"/>
        <v>0.29699999999866122</v>
      </c>
      <c r="D8642" s="420">
        <f t="shared" si="159"/>
        <v>0.14849999999933061</v>
      </c>
      <c r="E8642" s="336">
        <f>SUM(C8619:C8642)*7.4805194805</f>
        <v>55.714909090739184</v>
      </c>
      <c r="F8642" s="324">
        <f>AVERAGE(D8619:D8642)</f>
        <v>0.15516666666659754</v>
      </c>
      <c r="G8642" s="324">
        <f>_xlfn.STDEV.S(D8619:D8642)</f>
        <v>4.1642021698026308E-3</v>
      </c>
      <c r="H8642" s="337"/>
      <c r="J8642" s="82">
        <v>49</v>
      </c>
      <c r="K8642" s="321">
        <v>4</v>
      </c>
    </row>
    <row r="8643" spans="1:11" x14ac:dyDescent="0.3">
      <c r="A8643" s="341">
        <v>43270.024999942128</v>
      </c>
      <c r="B8643" s="318">
        <v>36775.038999999997</v>
      </c>
      <c r="C8643" s="355">
        <f t="shared" si="158"/>
        <v>0.30999999999767169</v>
      </c>
      <c r="D8643" s="420">
        <f t="shared" si="159"/>
        <v>0.15499999999883585</v>
      </c>
      <c r="H8643" s="337"/>
      <c r="J8643" s="82">
        <v>50</v>
      </c>
      <c r="K8643" s="391">
        <v>1</v>
      </c>
    </row>
    <row r="8644" spans="1:11" x14ac:dyDescent="0.3">
      <c r="A8644" s="341">
        <v>43270.066666608793</v>
      </c>
      <c r="B8644" s="318">
        <v>36775.351000000002</v>
      </c>
      <c r="C8644" s="355">
        <f t="shared" si="158"/>
        <v>0.3120000000053551</v>
      </c>
      <c r="D8644" s="420">
        <f t="shared" si="159"/>
        <v>0.15600000000267755</v>
      </c>
      <c r="H8644" s="337"/>
      <c r="J8644" s="82">
        <v>51</v>
      </c>
      <c r="K8644" s="319">
        <v>2</v>
      </c>
    </row>
    <row r="8645" spans="1:11" x14ac:dyDescent="0.3">
      <c r="A8645" s="341">
        <v>43270.108333275464</v>
      </c>
      <c r="B8645" s="318">
        <v>36775.658000000003</v>
      </c>
      <c r="C8645" s="355">
        <f t="shared" si="158"/>
        <v>0.30700000000069849</v>
      </c>
      <c r="D8645" s="420">
        <f t="shared" si="159"/>
        <v>0.15350000000034925</v>
      </c>
      <c r="H8645" s="337"/>
      <c r="J8645" s="82">
        <v>52</v>
      </c>
      <c r="K8645" s="320">
        <v>3</v>
      </c>
    </row>
    <row r="8646" spans="1:11" x14ac:dyDescent="0.3">
      <c r="A8646" s="341">
        <v>43270.149999942128</v>
      </c>
      <c r="B8646" s="318">
        <v>36775.970999999998</v>
      </c>
      <c r="C8646" s="355">
        <f t="shared" si="158"/>
        <v>0.3129999999946449</v>
      </c>
      <c r="D8646" s="420">
        <f t="shared" si="159"/>
        <v>0.15649999999732245</v>
      </c>
      <c r="H8646" s="337"/>
      <c r="J8646" s="82">
        <v>53</v>
      </c>
      <c r="K8646" s="321">
        <v>4</v>
      </c>
    </row>
    <row r="8647" spans="1:11" x14ac:dyDescent="0.3">
      <c r="A8647" s="341">
        <v>43270.191666608793</v>
      </c>
      <c r="B8647" s="318">
        <v>36776.298999999999</v>
      </c>
      <c r="C8647" s="355">
        <f t="shared" si="158"/>
        <v>0.32800000000133878</v>
      </c>
      <c r="D8647" s="420">
        <f t="shared" si="159"/>
        <v>0.16400000000066939</v>
      </c>
      <c r="H8647" s="337"/>
      <c r="J8647" s="82">
        <v>54</v>
      </c>
      <c r="K8647" s="391">
        <v>1</v>
      </c>
    </row>
    <row r="8648" spans="1:11" x14ac:dyDescent="0.3">
      <c r="A8648" s="341">
        <v>43270.233333275464</v>
      </c>
      <c r="B8648" s="318">
        <v>36776.616000000002</v>
      </c>
      <c r="C8648" s="355">
        <f t="shared" si="158"/>
        <v>0.31700000000273576</v>
      </c>
      <c r="D8648" s="420">
        <f t="shared" si="159"/>
        <v>0.15850000000136788</v>
      </c>
      <c r="H8648" s="337"/>
      <c r="J8648" s="82">
        <v>55</v>
      </c>
      <c r="K8648" s="319">
        <v>2</v>
      </c>
    </row>
    <row r="8649" spans="1:11" x14ac:dyDescent="0.3">
      <c r="A8649" s="341">
        <v>43270.274999942128</v>
      </c>
      <c r="B8649" s="318">
        <v>36776.932999999997</v>
      </c>
      <c r="C8649" s="355">
        <f t="shared" si="158"/>
        <v>0.3169999999954598</v>
      </c>
      <c r="D8649" s="420">
        <f t="shared" si="159"/>
        <v>0.1584999999977299</v>
      </c>
      <c r="H8649" s="337"/>
      <c r="J8649" s="82">
        <v>56</v>
      </c>
      <c r="K8649" s="320">
        <v>3</v>
      </c>
    </row>
    <row r="8650" spans="1:11" x14ac:dyDescent="0.3">
      <c r="A8650" s="341">
        <v>43270.316666608793</v>
      </c>
      <c r="B8650" s="318">
        <v>36777.254999999997</v>
      </c>
      <c r="C8650" s="355">
        <f t="shared" si="158"/>
        <v>0.32200000000011642</v>
      </c>
      <c r="D8650" s="420">
        <f t="shared" si="159"/>
        <v>0.16100000000005821</v>
      </c>
      <c r="H8650" s="337"/>
      <c r="J8650" s="82">
        <v>57</v>
      </c>
      <c r="K8650" s="321">
        <v>4</v>
      </c>
    </row>
    <row r="8651" spans="1:11" x14ac:dyDescent="0.3">
      <c r="A8651" s="341">
        <v>43270.358333275464</v>
      </c>
      <c r="B8651" s="318">
        <v>36777.561999999998</v>
      </c>
      <c r="C8651" s="355">
        <f t="shared" si="158"/>
        <v>0.30700000000069849</v>
      </c>
      <c r="D8651" s="420">
        <f t="shared" si="159"/>
        <v>0.15350000000034925</v>
      </c>
      <c r="H8651" s="337"/>
      <c r="J8651" s="82">
        <v>58</v>
      </c>
      <c r="K8651" s="391">
        <v>1</v>
      </c>
    </row>
    <row r="8652" spans="1:11" x14ac:dyDescent="0.3">
      <c r="A8652" s="341">
        <v>43270.399999942128</v>
      </c>
      <c r="B8652" s="318">
        <v>36777.877999999997</v>
      </c>
      <c r="C8652" s="355">
        <f t="shared" si="158"/>
        <v>0.31599999999889405</v>
      </c>
      <c r="D8652" s="420">
        <f t="shared" si="159"/>
        <v>0.15799999999944703</v>
      </c>
      <c r="H8652" s="337"/>
      <c r="J8652" s="82">
        <v>59</v>
      </c>
      <c r="K8652" s="319">
        <v>2</v>
      </c>
    </row>
    <row r="8653" spans="1:11" x14ac:dyDescent="0.3">
      <c r="A8653" s="341">
        <v>43270.441666608793</v>
      </c>
      <c r="B8653" s="318">
        <v>36778.201000000001</v>
      </c>
      <c r="C8653" s="355">
        <f t="shared" si="158"/>
        <v>0.32300000000395812</v>
      </c>
      <c r="D8653" s="420">
        <f t="shared" si="159"/>
        <v>0.16150000000197906</v>
      </c>
      <c r="H8653" s="337"/>
      <c r="J8653" s="82">
        <v>60</v>
      </c>
      <c r="K8653" s="320">
        <v>3</v>
      </c>
    </row>
    <row r="8654" spans="1:11" x14ac:dyDescent="0.3">
      <c r="A8654" s="341">
        <v>43270.483333275464</v>
      </c>
      <c r="B8654" s="318">
        <v>36778.512999999999</v>
      </c>
      <c r="C8654" s="355">
        <f t="shared" si="158"/>
        <v>0.31199999999807915</v>
      </c>
      <c r="D8654" s="420">
        <f t="shared" si="159"/>
        <v>0.15599999999903957</v>
      </c>
      <c r="H8654" s="337"/>
      <c r="J8654" s="82">
        <v>61</v>
      </c>
      <c r="K8654" s="321">
        <v>4</v>
      </c>
    </row>
    <row r="8655" spans="1:11" x14ac:dyDescent="0.3">
      <c r="A8655" s="341">
        <v>43270.524999942128</v>
      </c>
      <c r="B8655" s="318">
        <v>36778.82</v>
      </c>
      <c r="C8655" s="355">
        <f t="shared" si="158"/>
        <v>0.30700000000069849</v>
      </c>
      <c r="D8655" s="420">
        <f t="shared" si="159"/>
        <v>0.15350000000034925</v>
      </c>
      <c r="H8655" s="337"/>
      <c r="J8655" s="82">
        <v>62</v>
      </c>
      <c r="K8655" s="391">
        <v>1</v>
      </c>
    </row>
    <row r="8656" spans="1:11" x14ac:dyDescent="0.3">
      <c r="A8656" s="341">
        <v>43270.566666608793</v>
      </c>
      <c r="B8656" s="318">
        <v>36779.14</v>
      </c>
      <c r="C8656" s="355">
        <f t="shared" si="158"/>
        <v>0.31999999999970896</v>
      </c>
      <c r="D8656" s="420">
        <f t="shared" si="159"/>
        <v>0.15999999999985448</v>
      </c>
      <c r="H8656" s="337"/>
      <c r="J8656" s="82">
        <v>63</v>
      </c>
      <c r="K8656" s="319">
        <v>2</v>
      </c>
    </row>
    <row r="8657" spans="1:11" x14ac:dyDescent="0.3">
      <c r="A8657" s="341">
        <v>43270.608333275464</v>
      </c>
      <c r="B8657" s="318">
        <v>36779.457999999999</v>
      </c>
      <c r="C8657" s="355">
        <f t="shared" si="158"/>
        <v>0.31799999999930151</v>
      </c>
      <c r="D8657" s="420">
        <f t="shared" si="159"/>
        <v>0.15899999999965075</v>
      </c>
      <c r="H8657" s="337"/>
      <c r="J8657" s="82">
        <v>64</v>
      </c>
      <c r="K8657" s="320">
        <v>3</v>
      </c>
    </row>
    <row r="8658" spans="1:11" x14ac:dyDescent="0.3">
      <c r="A8658" s="341">
        <v>43270.649999942128</v>
      </c>
      <c r="B8658" s="318">
        <v>36779.760000000002</v>
      </c>
      <c r="C8658" s="355">
        <f t="shared" si="158"/>
        <v>0.30200000000331784</v>
      </c>
      <c r="D8658" s="420">
        <f t="shared" si="159"/>
        <v>0.15100000000165892</v>
      </c>
      <c r="H8658" s="337"/>
      <c r="J8658" s="82">
        <v>65</v>
      </c>
      <c r="K8658" s="321">
        <v>4</v>
      </c>
    </row>
    <row r="8659" spans="1:11" x14ac:dyDescent="0.3">
      <c r="A8659" s="341">
        <v>43270.691666608793</v>
      </c>
      <c r="B8659" s="318">
        <v>36780.071000000004</v>
      </c>
      <c r="C8659" s="355">
        <f t="shared" si="158"/>
        <v>0.3110000000015134</v>
      </c>
      <c r="D8659" s="420">
        <f t="shared" si="159"/>
        <v>0.1555000000007567</v>
      </c>
      <c r="H8659" s="337"/>
      <c r="J8659" s="82">
        <v>66</v>
      </c>
      <c r="K8659" s="391">
        <v>1</v>
      </c>
    </row>
    <row r="8660" spans="1:11" x14ac:dyDescent="0.3">
      <c r="A8660" s="341">
        <v>43270.733333275464</v>
      </c>
      <c r="B8660" s="318">
        <v>36780.381999999998</v>
      </c>
      <c r="C8660" s="355">
        <f t="shared" si="158"/>
        <v>0.31099999999423744</v>
      </c>
      <c r="D8660" s="420">
        <f t="shared" si="159"/>
        <v>0.15549999999711872</v>
      </c>
      <c r="H8660" s="337"/>
      <c r="J8660" s="82">
        <v>67</v>
      </c>
      <c r="K8660" s="319">
        <v>2</v>
      </c>
    </row>
    <row r="8661" spans="1:11" x14ac:dyDescent="0.3">
      <c r="A8661" s="341">
        <v>43270.774999942128</v>
      </c>
      <c r="B8661" s="318">
        <v>36780.680999999997</v>
      </c>
      <c r="C8661" s="355">
        <f t="shared" si="158"/>
        <v>0.29899999999906868</v>
      </c>
      <c r="D8661" s="420">
        <f t="shared" si="159"/>
        <v>0.14949999999953434</v>
      </c>
      <c r="H8661" s="337"/>
      <c r="J8661" s="82">
        <v>68</v>
      </c>
      <c r="K8661" s="320">
        <v>3</v>
      </c>
    </row>
    <row r="8662" spans="1:11" x14ac:dyDescent="0.3">
      <c r="A8662" s="341">
        <v>43270.816666608793</v>
      </c>
      <c r="B8662" s="318">
        <v>36780.989000000001</v>
      </c>
      <c r="C8662" s="355">
        <f t="shared" si="158"/>
        <v>0.3080000000045402</v>
      </c>
      <c r="D8662" s="420">
        <f t="shared" si="159"/>
        <v>0.1540000000022701</v>
      </c>
      <c r="H8662" s="337"/>
      <c r="J8662" s="82">
        <v>69</v>
      </c>
      <c r="K8662" s="321">
        <v>4</v>
      </c>
    </row>
    <row r="8663" spans="1:11" x14ac:dyDescent="0.3">
      <c r="A8663" s="341">
        <v>43270.858333275464</v>
      </c>
      <c r="B8663" s="318">
        <v>36781.298000000003</v>
      </c>
      <c r="C8663" s="355">
        <f t="shared" si="158"/>
        <v>0.30900000000110595</v>
      </c>
      <c r="D8663" s="420">
        <f t="shared" si="159"/>
        <v>0.15450000000055297</v>
      </c>
      <c r="H8663" s="337"/>
      <c r="J8663" s="82">
        <v>70</v>
      </c>
      <c r="K8663" s="391">
        <v>1</v>
      </c>
    </row>
    <row r="8664" spans="1:11" x14ac:dyDescent="0.3">
      <c r="A8664" s="341">
        <v>43270.899999942128</v>
      </c>
      <c r="B8664" s="318">
        <v>36781.599000000002</v>
      </c>
      <c r="C8664" s="355">
        <f t="shared" si="158"/>
        <v>0.30099999999947613</v>
      </c>
      <c r="D8664" s="420">
        <f t="shared" si="159"/>
        <v>0.15049999999973807</v>
      </c>
      <c r="H8664" s="337"/>
      <c r="J8664" s="82">
        <v>71</v>
      </c>
      <c r="K8664" s="319">
        <v>2</v>
      </c>
    </row>
    <row r="8665" spans="1:11" x14ac:dyDescent="0.3">
      <c r="A8665" s="341">
        <v>43270.941666608793</v>
      </c>
      <c r="B8665" s="318">
        <v>36781.898999999998</v>
      </c>
      <c r="C8665" s="355">
        <f t="shared" si="158"/>
        <v>0.29999999999563443</v>
      </c>
      <c r="D8665" s="420">
        <f t="shared" si="159"/>
        <v>0.14999999999781721</v>
      </c>
      <c r="H8665" s="337"/>
      <c r="J8665" s="82">
        <v>72</v>
      </c>
      <c r="K8665" s="320">
        <v>3</v>
      </c>
    </row>
    <row r="8666" spans="1:11" x14ac:dyDescent="0.3">
      <c r="A8666" s="341">
        <v>43270.983333275464</v>
      </c>
      <c r="B8666" s="318">
        <v>36782.209000000003</v>
      </c>
      <c r="C8666" s="355">
        <f t="shared" si="158"/>
        <v>0.31000000000494765</v>
      </c>
      <c r="D8666" s="420">
        <f t="shared" si="159"/>
        <v>0.15500000000247383</v>
      </c>
      <c r="E8666" s="336">
        <f>SUM(C8643:C8666)*7.4805194805</f>
        <v>55.954285714163944</v>
      </c>
      <c r="F8666" s="324">
        <f>AVERAGE(D8643:D8666)</f>
        <v>0.15583333333340002</v>
      </c>
      <c r="G8666" s="324">
        <f>_xlfn.STDEV.S(D8643:D8666)</f>
        <v>3.7377820286573294E-3</v>
      </c>
      <c r="H8666" s="337"/>
      <c r="J8666" s="82">
        <v>73</v>
      </c>
      <c r="K8666" s="321">
        <v>4</v>
      </c>
    </row>
    <row r="8667" spans="1:11" x14ac:dyDescent="0.3">
      <c r="A8667" s="341">
        <v>43271.024999942128</v>
      </c>
      <c r="B8667" s="318">
        <v>36782.514999999999</v>
      </c>
      <c r="C8667" s="355">
        <f t="shared" si="158"/>
        <v>0.30599999999685679</v>
      </c>
      <c r="D8667" s="420">
        <f t="shared" si="159"/>
        <v>0.15299999999842839</v>
      </c>
      <c r="H8667" s="337"/>
      <c r="J8667" s="82">
        <v>74</v>
      </c>
      <c r="K8667" s="391">
        <v>1</v>
      </c>
    </row>
    <row r="8668" spans="1:11" x14ac:dyDescent="0.3">
      <c r="A8668" s="341">
        <v>43271.066666608793</v>
      </c>
      <c r="B8668" s="318">
        <v>36782.821000000004</v>
      </c>
      <c r="C8668" s="355">
        <f t="shared" si="158"/>
        <v>0.30600000000413274</v>
      </c>
      <c r="D8668" s="420">
        <f t="shared" si="159"/>
        <v>0.15300000000206637</v>
      </c>
      <c r="H8668" s="337"/>
      <c r="J8668" s="82">
        <v>75</v>
      </c>
      <c r="K8668" s="319">
        <v>2</v>
      </c>
    </row>
    <row r="8669" spans="1:11" x14ac:dyDescent="0.3">
      <c r="A8669" s="341">
        <v>43271.108333275464</v>
      </c>
      <c r="B8669" s="318">
        <v>36783.142</v>
      </c>
      <c r="C8669" s="355">
        <f t="shared" si="158"/>
        <v>0.32099999999627471</v>
      </c>
      <c r="D8669" s="420">
        <f t="shared" si="159"/>
        <v>0.16049999999813735</v>
      </c>
      <c r="H8669" s="337"/>
      <c r="J8669" s="82">
        <v>76</v>
      </c>
      <c r="K8669" s="320">
        <v>3</v>
      </c>
    </row>
    <row r="8670" spans="1:11" x14ac:dyDescent="0.3">
      <c r="A8670" s="341">
        <v>43271.149999942128</v>
      </c>
      <c r="B8670" s="318">
        <v>36783.453000000001</v>
      </c>
      <c r="C8670" s="355">
        <f t="shared" si="158"/>
        <v>0.3110000000015134</v>
      </c>
      <c r="D8670" s="420">
        <f t="shared" si="159"/>
        <v>0.1555000000007567</v>
      </c>
      <c r="H8670" s="337"/>
      <c r="J8670" s="82">
        <v>77</v>
      </c>
      <c r="K8670" s="321">
        <v>4</v>
      </c>
    </row>
    <row r="8671" spans="1:11" x14ac:dyDescent="0.3">
      <c r="A8671" s="341">
        <v>43271.191666608793</v>
      </c>
      <c r="B8671" s="318">
        <v>36783.760000000002</v>
      </c>
      <c r="C8671" s="355">
        <f t="shared" si="158"/>
        <v>0.30700000000069849</v>
      </c>
      <c r="D8671" s="420">
        <f t="shared" si="159"/>
        <v>0.15350000000034925</v>
      </c>
      <c r="H8671" s="337"/>
      <c r="J8671" s="82">
        <v>78</v>
      </c>
      <c r="K8671" s="391">
        <v>1</v>
      </c>
    </row>
    <row r="8672" spans="1:11" x14ac:dyDescent="0.3">
      <c r="A8672" s="341">
        <v>43271.233333275464</v>
      </c>
      <c r="B8672" s="318">
        <v>36784.087</v>
      </c>
      <c r="C8672" s="355">
        <f t="shared" si="158"/>
        <v>0.32699999999749707</v>
      </c>
      <c r="D8672" s="420">
        <f t="shared" si="159"/>
        <v>0.16349999999874854</v>
      </c>
      <c r="H8672" s="337"/>
      <c r="J8672" s="82">
        <v>79</v>
      </c>
      <c r="K8672" s="319">
        <v>2</v>
      </c>
    </row>
    <row r="8673" spans="1:11" x14ac:dyDescent="0.3">
      <c r="A8673" s="341">
        <v>43271.274999942128</v>
      </c>
      <c r="B8673" s="318">
        <v>36784.411999999997</v>
      </c>
      <c r="C8673" s="355">
        <f t="shared" si="158"/>
        <v>0.32499999999708962</v>
      </c>
      <c r="D8673" s="420">
        <f t="shared" si="159"/>
        <v>0.16249999999854481</v>
      </c>
      <c r="H8673" s="337"/>
      <c r="J8673" s="82">
        <v>80</v>
      </c>
      <c r="K8673" s="320">
        <v>3</v>
      </c>
    </row>
    <row r="8674" spans="1:11" x14ac:dyDescent="0.3">
      <c r="A8674" s="341">
        <v>43271.316666608793</v>
      </c>
      <c r="B8674" s="318">
        <v>36784.720000000001</v>
      </c>
      <c r="C8674" s="355">
        <f t="shared" si="158"/>
        <v>0.3080000000045402</v>
      </c>
      <c r="D8674" s="420">
        <f t="shared" si="159"/>
        <v>0.1540000000022701</v>
      </c>
      <c r="H8674" s="337"/>
      <c r="J8674" s="82">
        <v>81</v>
      </c>
      <c r="K8674" s="321">
        <v>4</v>
      </c>
    </row>
    <row r="8675" spans="1:11" x14ac:dyDescent="0.3">
      <c r="A8675" s="341">
        <v>43271.358333275464</v>
      </c>
      <c r="B8675" s="318">
        <v>36785.036999999997</v>
      </c>
      <c r="C8675" s="355">
        <f t="shared" si="158"/>
        <v>0.3169999999954598</v>
      </c>
      <c r="D8675" s="420">
        <f t="shared" si="159"/>
        <v>0.1584999999977299</v>
      </c>
      <c r="H8675" s="337"/>
      <c r="J8675" s="82">
        <v>82</v>
      </c>
      <c r="K8675" s="391">
        <v>1</v>
      </c>
    </row>
    <row r="8676" spans="1:11" x14ac:dyDescent="0.3">
      <c r="A8676" s="341">
        <v>43271.399999942128</v>
      </c>
      <c r="B8676" s="318">
        <v>36785.357000000004</v>
      </c>
      <c r="C8676" s="355">
        <f t="shared" si="158"/>
        <v>0.32000000000698492</v>
      </c>
      <c r="D8676" s="420">
        <f t="shared" si="159"/>
        <v>0.16000000000349246</v>
      </c>
      <c r="H8676" s="337"/>
      <c r="J8676" s="82">
        <v>83</v>
      </c>
      <c r="K8676" s="319">
        <v>2</v>
      </c>
    </row>
    <row r="8677" spans="1:11" x14ac:dyDescent="0.3">
      <c r="A8677" s="341">
        <v>43271.441666608793</v>
      </c>
      <c r="B8677" s="318">
        <v>36785.667999999998</v>
      </c>
      <c r="C8677" s="355">
        <f t="shared" si="158"/>
        <v>0.31099999999423744</v>
      </c>
      <c r="D8677" s="420">
        <f t="shared" si="159"/>
        <v>0.15549999999711872</v>
      </c>
      <c r="H8677" s="337"/>
      <c r="J8677" s="82">
        <v>84</v>
      </c>
      <c r="K8677" s="320">
        <v>3</v>
      </c>
    </row>
    <row r="8678" spans="1:11" x14ac:dyDescent="0.3">
      <c r="A8678" s="341">
        <v>43271.483333275464</v>
      </c>
      <c r="B8678" s="318">
        <v>36785.980000000003</v>
      </c>
      <c r="C8678" s="355">
        <f t="shared" si="158"/>
        <v>0.3120000000053551</v>
      </c>
      <c r="D8678" s="420">
        <f t="shared" si="159"/>
        <v>0.15600000000267755</v>
      </c>
      <c r="H8678" s="337"/>
      <c r="J8678" s="82">
        <v>85</v>
      </c>
      <c r="K8678" s="321">
        <v>4</v>
      </c>
    </row>
    <row r="8679" spans="1:11" x14ac:dyDescent="0.3">
      <c r="A8679" s="341">
        <v>43271.524999942128</v>
      </c>
      <c r="B8679" s="318">
        <v>36786.300000000003</v>
      </c>
      <c r="C8679" s="355">
        <f t="shared" si="158"/>
        <v>0.31999999999970896</v>
      </c>
      <c r="D8679" s="420">
        <f t="shared" si="159"/>
        <v>0.15999999999985448</v>
      </c>
      <c r="H8679" s="337"/>
      <c r="J8679" s="82">
        <v>86</v>
      </c>
      <c r="K8679" s="391">
        <v>1</v>
      </c>
    </row>
    <row r="8680" spans="1:11" x14ac:dyDescent="0.3">
      <c r="A8680" s="341">
        <v>43271.566666608793</v>
      </c>
      <c r="B8680" s="318">
        <v>36786.606</v>
      </c>
      <c r="C8680" s="355">
        <f t="shared" si="158"/>
        <v>0.30599999999685679</v>
      </c>
      <c r="D8680" s="420">
        <f t="shared" si="159"/>
        <v>0.15299999999842839</v>
      </c>
      <c r="H8680" s="337"/>
      <c r="J8680" s="82">
        <v>87</v>
      </c>
      <c r="K8680" s="319">
        <v>2</v>
      </c>
    </row>
    <row r="8681" spans="1:11" x14ac:dyDescent="0.3">
      <c r="A8681" s="341">
        <v>43271.608333275464</v>
      </c>
      <c r="B8681" s="318">
        <v>36786.919000000002</v>
      </c>
      <c r="C8681" s="355">
        <f t="shared" si="158"/>
        <v>0.31300000000192085</v>
      </c>
      <c r="D8681" s="420">
        <f t="shared" si="159"/>
        <v>0.15650000000096043</v>
      </c>
      <c r="H8681" s="337"/>
      <c r="J8681" s="82">
        <v>88</v>
      </c>
      <c r="K8681" s="320">
        <v>3</v>
      </c>
    </row>
    <row r="8682" spans="1:11" x14ac:dyDescent="0.3">
      <c r="A8682" s="341">
        <v>43271.649999942128</v>
      </c>
      <c r="B8682" s="318">
        <v>36787.237999999998</v>
      </c>
      <c r="C8682" s="355">
        <f t="shared" si="158"/>
        <v>0.31899999999586726</v>
      </c>
      <c r="D8682" s="420">
        <f t="shared" si="159"/>
        <v>0.15949999999793363</v>
      </c>
      <c r="H8682" s="337"/>
      <c r="J8682" s="82">
        <v>89</v>
      </c>
      <c r="K8682" s="321">
        <v>4</v>
      </c>
    </row>
    <row r="8683" spans="1:11" x14ac:dyDescent="0.3">
      <c r="A8683" s="341">
        <v>43271.691666608793</v>
      </c>
      <c r="B8683" s="318">
        <v>36787.544999999998</v>
      </c>
      <c r="C8683" s="355">
        <f t="shared" si="158"/>
        <v>0.30700000000069849</v>
      </c>
      <c r="D8683" s="420">
        <f t="shared" si="159"/>
        <v>0.15350000000034925</v>
      </c>
      <c r="H8683" s="337"/>
      <c r="J8683" s="82">
        <v>90</v>
      </c>
      <c r="K8683" s="391">
        <v>1</v>
      </c>
    </row>
    <row r="8684" spans="1:11" x14ac:dyDescent="0.3">
      <c r="A8684" s="341">
        <v>43271.733333275464</v>
      </c>
      <c r="B8684" s="318">
        <v>36787.85</v>
      </c>
      <c r="C8684" s="355">
        <f t="shared" si="158"/>
        <v>0.30500000000029104</v>
      </c>
      <c r="D8684" s="420">
        <f t="shared" si="159"/>
        <v>0.15250000000014552</v>
      </c>
      <c r="H8684" s="337"/>
      <c r="J8684" s="82">
        <v>91</v>
      </c>
      <c r="K8684" s="319">
        <v>2</v>
      </c>
    </row>
    <row r="8685" spans="1:11" x14ac:dyDescent="0.3">
      <c r="A8685" s="341">
        <v>43271.774999942128</v>
      </c>
      <c r="B8685" s="318">
        <v>36788.165000000001</v>
      </c>
      <c r="C8685" s="355">
        <f t="shared" si="158"/>
        <v>0.31500000000232831</v>
      </c>
      <c r="D8685" s="420">
        <f t="shared" si="159"/>
        <v>0.15750000000116415</v>
      </c>
      <c r="H8685" s="337"/>
      <c r="J8685" s="82">
        <v>92</v>
      </c>
      <c r="K8685" s="320">
        <v>3</v>
      </c>
    </row>
    <row r="8686" spans="1:11" x14ac:dyDescent="0.3">
      <c r="A8686" s="341">
        <v>43271.816666608793</v>
      </c>
      <c r="B8686" s="318">
        <v>36788.478999999999</v>
      </c>
      <c r="C8686" s="355">
        <f t="shared" si="158"/>
        <v>0.3139999999984866</v>
      </c>
      <c r="D8686" s="420">
        <f t="shared" si="159"/>
        <v>0.1569999999992433</v>
      </c>
      <c r="H8686" s="337"/>
      <c r="J8686" s="82">
        <v>93</v>
      </c>
      <c r="K8686" s="321">
        <v>4</v>
      </c>
    </row>
    <row r="8687" spans="1:11" x14ac:dyDescent="0.3">
      <c r="A8687" s="341">
        <v>43271.858333275464</v>
      </c>
      <c r="B8687" s="318">
        <v>36788.771000000001</v>
      </c>
      <c r="C8687" s="355">
        <f t="shared" si="158"/>
        <v>0.29200000000128057</v>
      </c>
      <c r="D8687" s="420">
        <f t="shared" si="159"/>
        <v>0.14600000000064028</v>
      </c>
      <c r="H8687" s="337"/>
      <c r="J8687" s="82">
        <v>94</v>
      </c>
      <c r="K8687" s="391">
        <v>1</v>
      </c>
    </row>
    <row r="8688" spans="1:11" x14ac:dyDescent="0.3">
      <c r="A8688" s="341">
        <v>43271.899999942128</v>
      </c>
      <c r="B8688" s="318">
        <v>36789.088000000003</v>
      </c>
      <c r="C8688" s="355">
        <f t="shared" si="158"/>
        <v>0.31700000000273576</v>
      </c>
      <c r="D8688" s="420">
        <f t="shared" si="159"/>
        <v>0.15850000000136788</v>
      </c>
      <c r="H8688" s="337"/>
      <c r="J8688" s="82">
        <v>95</v>
      </c>
      <c r="K8688" s="319">
        <v>2</v>
      </c>
    </row>
    <row r="8689" spans="1:12" x14ac:dyDescent="0.3">
      <c r="A8689" s="341">
        <v>43271.941666608793</v>
      </c>
      <c r="B8689" s="318">
        <v>36789.394999999997</v>
      </c>
      <c r="C8689" s="355">
        <f t="shared" si="158"/>
        <v>0.30699999999342253</v>
      </c>
      <c r="D8689" s="420">
        <f t="shared" si="159"/>
        <v>0.15349999999671127</v>
      </c>
      <c r="H8689" s="337"/>
      <c r="J8689" s="82">
        <v>96</v>
      </c>
      <c r="K8689" s="320">
        <v>3</v>
      </c>
    </row>
    <row r="8690" spans="1:12" x14ac:dyDescent="0.3">
      <c r="A8690" s="341">
        <v>43271.983333275464</v>
      </c>
      <c r="B8690" s="318">
        <v>36789.690999999999</v>
      </c>
      <c r="C8690" s="355">
        <f t="shared" si="158"/>
        <v>0.29600000000209548</v>
      </c>
      <c r="D8690" s="420">
        <f t="shared" si="159"/>
        <v>0.14800000000104774</v>
      </c>
      <c r="E8690" s="336">
        <f>SUM(C8667:C8690)*7.4805194805</f>
        <v>55.96924675307357</v>
      </c>
      <c r="F8690" s="324">
        <f>AVERAGE(D8667:D8690)</f>
        <v>0.1558749999999236</v>
      </c>
      <c r="G8690" s="324">
        <f>_xlfn.STDEV.S(D8667:D8690)</f>
        <v>4.1969191595828646E-3</v>
      </c>
      <c r="H8690" s="337"/>
      <c r="J8690" s="82">
        <v>97</v>
      </c>
      <c r="K8690" s="321">
        <v>4</v>
      </c>
    </row>
    <row r="8691" spans="1:12" x14ac:dyDescent="0.3">
      <c r="A8691" s="341">
        <v>43272.024999942128</v>
      </c>
      <c r="B8691" s="318">
        <v>36789.998</v>
      </c>
      <c r="C8691" s="355">
        <f t="shared" si="158"/>
        <v>0.30700000000069849</v>
      </c>
      <c r="D8691" s="420">
        <f t="shared" si="159"/>
        <v>0.15350000000034925</v>
      </c>
      <c r="H8691" s="337"/>
      <c r="J8691" s="82">
        <v>98</v>
      </c>
      <c r="K8691" s="391">
        <v>1</v>
      </c>
    </row>
    <row r="8692" spans="1:12" x14ac:dyDescent="0.3">
      <c r="A8692" s="341">
        <v>43272.066666608793</v>
      </c>
      <c r="B8692" s="318">
        <v>36790.311999999998</v>
      </c>
      <c r="C8692" s="355">
        <f t="shared" si="158"/>
        <v>0.3139999999984866</v>
      </c>
      <c r="D8692" s="420">
        <f t="shared" si="159"/>
        <v>0.1569999999992433</v>
      </c>
      <c r="H8692" s="337"/>
      <c r="J8692" s="82">
        <v>99</v>
      </c>
      <c r="K8692" s="319">
        <v>2</v>
      </c>
    </row>
    <row r="8693" spans="1:12" x14ac:dyDescent="0.3">
      <c r="A8693" s="341">
        <v>43272.108333275464</v>
      </c>
      <c r="B8693" s="318">
        <v>36790.618999999999</v>
      </c>
      <c r="C8693" s="355">
        <f t="shared" si="158"/>
        <v>0.30700000000069849</v>
      </c>
      <c r="D8693" s="420">
        <f t="shared" si="159"/>
        <v>0.15350000000034925</v>
      </c>
      <c r="H8693" s="337"/>
      <c r="J8693" s="82">
        <v>100</v>
      </c>
      <c r="K8693" s="320">
        <v>3</v>
      </c>
    </row>
    <row r="8694" spans="1:12" x14ac:dyDescent="0.3">
      <c r="A8694" s="341">
        <v>43272.513194444444</v>
      </c>
      <c r="B8694" s="318">
        <v>36793.750999999997</v>
      </c>
      <c r="C8694" s="318"/>
      <c r="D8694" s="414"/>
      <c r="H8694" s="332"/>
      <c r="J8694" s="82">
        <v>1</v>
      </c>
      <c r="K8694" s="391">
        <v>1</v>
      </c>
      <c r="L8694" s="54" t="s">
        <v>313</v>
      </c>
    </row>
    <row r="8695" spans="1:12" x14ac:dyDescent="0.3">
      <c r="A8695" s="341">
        <v>43272.554861111108</v>
      </c>
      <c r="B8695" s="318">
        <v>36794.069000000003</v>
      </c>
      <c r="C8695" s="355">
        <f t="shared" ref="C8695:C8790" si="160">B8695-B8694</f>
        <v>0.31800000000657747</v>
      </c>
      <c r="D8695" s="420">
        <f t="shared" ref="D8695:D8790" si="161">C8695/2</f>
        <v>0.15900000000328873</v>
      </c>
      <c r="H8695" s="337"/>
      <c r="J8695" s="82">
        <v>2</v>
      </c>
      <c r="K8695" s="319">
        <v>2</v>
      </c>
    </row>
    <row r="8696" spans="1:12" x14ac:dyDescent="0.3">
      <c r="A8696" s="341">
        <v>43272.59652777778</v>
      </c>
      <c r="B8696" s="318">
        <v>36794.381000000001</v>
      </c>
      <c r="C8696" s="355">
        <f t="shared" si="160"/>
        <v>0.31199999999807915</v>
      </c>
      <c r="D8696" s="420">
        <f t="shared" si="161"/>
        <v>0.15599999999903957</v>
      </c>
      <c r="H8696" s="337"/>
      <c r="J8696" s="82">
        <v>3</v>
      </c>
      <c r="K8696" s="320">
        <v>3</v>
      </c>
    </row>
    <row r="8697" spans="1:12" x14ac:dyDescent="0.3">
      <c r="A8697" s="341">
        <v>43272.638194444444</v>
      </c>
      <c r="B8697" s="318">
        <v>36794.686000000002</v>
      </c>
      <c r="C8697" s="355">
        <f t="shared" si="160"/>
        <v>0.30500000000029104</v>
      </c>
      <c r="D8697" s="420">
        <f t="shared" si="161"/>
        <v>0.15250000000014552</v>
      </c>
      <c r="H8697" s="337"/>
      <c r="J8697" s="82">
        <v>4</v>
      </c>
      <c r="K8697" s="321">
        <v>4</v>
      </c>
    </row>
    <row r="8698" spans="1:12" x14ac:dyDescent="0.3">
      <c r="A8698" s="341">
        <v>43272.679861226854</v>
      </c>
      <c r="B8698" s="318">
        <v>36795.000999999997</v>
      </c>
      <c r="C8698" s="355">
        <f t="shared" si="160"/>
        <v>0.31499999999505235</v>
      </c>
      <c r="D8698" s="420">
        <f t="shared" si="161"/>
        <v>0.15749999999752617</v>
      </c>
      <c r="H8698" s="337"/>
      <c r="J8698" s="82">
        <v>5</v>
      </c>
      <c r="K8698" s="391">
        <v>1</v>
      </c>
    </row>
    <row r="8699" spans="1:12" x14ac:dyDescent="0.3">
      <c r="A8699" s="341">
        <v>43272.721527951391</v>
      </c>
      <c r="B8699" s="318">
        <v>36795.319000000003</v>
      </c>
      <c r="C8699" s="355">
        <f t="shared" si="160"/>
        <v>0.31800000000657747</v>
      </c>
      <c r="D8699" s="420">
        <f t="shared" si="161"/>
        <v>0.15900000000328873</v>
      </c>
      <c r="H8699" s="337"/>
      <c r="J8699" s="82">
        <v>6</v>
      </c>
      <c r="K8699" s="319">
        <v>2</v>
      </c>
    </row>
    <row r="8700" spans="1:12" x14ac:dyDescent="0.3">
      <c r="A8700" s="341">
        <v>43272.763194675928</v>
      </c>
      <c r="B8700" s="318">
        <v>36795.620999999999</v>
      </c>
      <c r="C8700" s="355">
        <f t="shared" si="160"/>
        <v>0.30199999999604188</v>
      </c>
      <c r="D8700" s="420">
        <f t="shared" si="161"/>
        <v>0.15099999999802094</v>
      </c>
      <c r="H8700" s="337"/>
      <c r="J8700" s="82">
        <v>7</v>
      </c>
      <c r="K8700" s="320">
        <v>3</v>
      </c>
    </row>
    <row r="8701" spans="1:12" x14ac:dyDescent="0.3">
      <c r="A8701" s="341">
        <v>43272.804861400466</v>
      </c>
      <c r="B8701" s="318">
        <v>36795.928</v>
      </c>
      <c r="C8701" s="355">
        <f t="shared" si="160"/>
        <v>0.30700000000069849</v>
      </c>
      <c r="D8701" s="420">
        <f t="shared" si="161"/>
        <v>0.15350000000034925</v>
      </c>
      <c r="H8701" s="337"/>
      <c r="J8701" s="82">
        <v>8</v>
      </c>
      <c r="K8701" s="321">
        <v>4</v>
      </c>
    </row>
    <row r="8702" spans="1:12" x14ac:dyDescent="0.3">
      <c r="A8702" s="341">
        <v>43272.846528125003</v>
      </c>
      <c r="B8702" s="318">
        <v>36796.241999999998</v>
      </c>
      <c r="C8702" s="355">
        <f t="shared" si="160"/>
        <v>0.3139999999984866</v>
      </c>
      <c r="D8702" s="420">
        <f t="shared" si="161"/>
        <v>0.1569999999992433</v>
      </c>
      <c r="H8702" s="337"/>
      <c r="J8702" s="82">
        <v>9</v>
      </c>
      <c r="K8702" s="391">
        <v>1</v>
      </c>
    </row>
    <row r="8703" spans="1:12" x14ac:dyDescent="0.3">
      <c r="A8703" s="341">
        <v>43272.88819484954</v>
      </c>
      <c r="B8703" s="318">
        <v>36796.550999999999</v>
      </c>
      <c r="C8703" s="355">
        <f t="shared" si="160"/>
        <v>0.30900000000110595</v>
      </c>
      <c r="D8703" s="420">
        <f t="shared" si="161"/>
        <v>0.15450000000055297</v>
      </c>
      <c r="H8703" s="337"/>
      <c r="J8703" s="82">
        <v>10</v>
      </c>
      <c r="K8703" s="319">
        <v>2</v>
      </c>
    </row>
    <row r="8704" spans="1:12" x14ac:dyDescent="0.3">
      <c r="A8704" s="341">
        <v>43272.929861574077</v>
      </c>
      <c r="B8704" s="318">
        <v>36796.857000000004</v>
      </c>
      <c r="C8704" s="355">
        <f t="shared" si="160"/>
        <v>0.30600000000413274</v>
      </c>
      <c r="D8704" s="420">
        <f t="shared" si="161"/>
        <v>0.15300000000206637</v>
      </c>
      <c r="H8704" s="337"/>
      <c r="J8704" s="82">
        <v>11</v>
      </c>
      <c r="K8704" s="320">
        <v>3</v>
      </c>
    </row>
    <row r="8705" spans="1:11" x14ac:dyDescent="0.3">
      <c r="A8705" s="341">
        <v>43272.971528298614</v>
      </c>
      <c r="B8705" s="318">
        <v>36797.169000000002</v>
      </c>
      <c r="C8705" s="355">
        <f t="shared" si="160"/>
        <v>0.31199999999807915</v>
      </c>
      <c r="D8705" s="420">
        <f t="shared" si="161"/>
        <v>0.15599999999903957</v>
      </c>
      <c r="E8705" s="336">
        <f>SUM(C8691:C8705)*7.4805194805</f>
        <v>32.510337662290446</v>
      </c>
      <c r="F8705" s="324">
        <f>AVERAGE(D8691:D8705)</f>
        <v>0.15521428571446449</v>
      </c>
      <c r="G8705" s="324">
        <f>_xlfn.STDEV.S(D8691:D8705)</f>
        <v>2.4939487208590545E-3</v>
      </c>
      <c r="H8705" s="337"/>
      <c r="J8705" s="82">
        <v>12</v>
      </c>
      <c r="K8705" s="321">
        <v>4</v>
      </c>
    </row>
    <row r="8706" spans="1:11" x14ac:dyDescent="0.3">
      <c r="A8706" s="341">
        <v>43273.013195023152</v>
      </c>
      <c r="B8706" s="318">
        <v>36797.478999999999</v>
      </c>
      <c r="C8706" s="355">
        <f t="shared" si="160"/>
        <v>0.30999999999767169</v>
      </c>
      <c r="D8706" s="420">
        <f t="shared" si="161"/>
        <v>0.15499999999883585</v>
      </c>
      <c r="H8706" s="337"/>
      <c r="J8706" s="82">
        <v>13</v>
      </c>
      <c r="K8706" s="391">
        <v>1</v>
      </c>
    </row>
    <row r="8707" spans="1:11" x14ac:dyDescent="0.3">
      <c r="A8707" s="341">
        <v>43273.054861747682</v>
      </c>
      <c r="B8707" s="318">
        <v>36797.784</v>
      </c>
      <c r="C8707" s="355">
        <f t="shared" si="160"/>
        <v>0.30500000000029104</v>
      </c>
      <c r="D8707" s="420">
        <f t="shared" si="161"/>
        <v>0.15250000000014552</v>
      </c>
      <c r="H8707" s="337"/>
      <c r="J8707" s="82">
        <v>14</v>
      </c>
      <c r="K8707" s="319">
        <v>2</v>
      </c>
    </row>
    <row r="8708" spans="1:11" x14ac:dyDescent="0.3">
      <c r="A8708" s="341">
        <v>43273.096528472219</v>
      </c>
      <c r="B8708" s="318">
        <v>36798.110999999997</v>
      </c>
      <c r="C8708" s="355">
        <f t="shared" si="160"/>
        <v>0.32699999999749707</v>
      </c>
      <c r="D8708" s="420">
        <f t="shared" si="161"/>
        <v>0.16349999999874854</v>
      </c>
      <c r="H8708" s="337"/>
      <c r="J8708" s="82">
        <v>15</v>
      </c>
      <c r="K8708" s="320">
        <v>3</v>
      </c>
    </row>
    <row r="8709" spans="1:11" x14ac:dyDescent="0.3">
      <c r="A8709" s="341">
        <v>43273.138195196756</v>
      </c>
      <c r="B8709" s="318">
        <v>36798.428999999996</v>
      </c>
      <c r="C8709" s="355">
        <f t="shared" si="160"/>
        <v>0.31799999999930151</v>
      </c>
      <c r="D8709" s="420">
        <f t="shared" si="161"/>
        <v>0.15899999999965075</v>
      </c>
      <c r="H8709" s="337"/>
      <c r="J8709" s="82">
        <v>16</v>
      </c>
      <c r="K8709" s="321">
        <v>4</v>
      </c>
    </row>
    <row r="8710" spans="1:11" x14ac:dyDescent="0.3">
      <c r="A8710" s="341">
        <v>43273.179861921293</v>
      </c>
      <c r="B8710" s="318">
        <v>36798.737999999998</v>
      </c>
      <c r="C8710" s="355">
        <f t="shared" si="160"/>
        <v>0.30900000000110595</v>
      </c>
      <c r="D8710" s="420">
        <f t="shared" si="161"/>
        <v>0.15450000000055297</v>
      </c>
      <c r="H8710" s="337"/>
      <c r="J8710" s="82">
        <v>17</v>
      </c>
      <c r="K8710" s="391">
        <v>1</v>
      </c>
    </row>
    <row r="8711" spans="1:11" x14ac:dyDescent="0.3">
      <c r="A8711" s="341">
        <v>43273.22152864583</v>
      </c>
      <c r="B8711" s="318">
        <v>36799.055</v>
      </c>
      <c r="C8711" s="355">
        <f t="shared" si="160"/>
        <v>0.31700000000273576</v>
      </c>
      <c r="D8711" s="420">
        <f t="shared" si="161"/>
        <v>0.15850000000136788</v>
      </c>
      <c r="H8711" s="337"/>
      <c r="J8711" s="82">
        <v>18</v>
      </c>
      <c r="K8711" s="319">
        <v>2</v>
      </c>
    </row>
    <row r="8712" spans="1:11" x14ac:dyDescent="0.3">
      <c r="A8712" s="341">
        <v>43273.263195370368</v>
      </c>
      <c r="B8712" s="318">
        <v>36799.375</v>
      </c>
      <c r="C8712" s="355">
        <f t="shared" si="160"/>
        <v>0.31999999999970896</v>
      </c>
      <c r="D8712" s="420">
        <f t="shared" si="161"/>
        <v>0.15999999999985448</v>
      </c>
      <c r="H8712" s="337"/>
      <c r="J8712" s="82">
        <v>19</v>
      </c>
      <c r="K8712" s="320">
        <v>3</v>
      </c>
    </row>
    <row r="8713" spans="1:11" x14ac:dyDescent="0.3">
      <c r="A8713" s="341">
        <v>43273.304862094905</v>
      </c>
      <c r="B8713" s="318">
        <v>36799.684999999998</v>
      </c>
      <c r="C8713" s="355">
        <f t="shared" si="160"/>
        <v>0.30999999999767169</v>
      </c>
      <c r="D8713" s="420">
        <f t="shared" si="161"/>
        <v>0.15499999999883585</v>
      </c>
      <c r="H8713" s="337"/>
      <c r="J8713" s="82">
        <v>20</v>
      </c>
      <c r="K8713" s="321">
        <v>4</v>
      </c>
    </row>
    <row r="8714" spans="1:11" x14ac:dyDescent="0.3">
      <c r="A8714" s="341">
        <v>43273.346528819442</v>
      </c>
      <c r="B8714" s="318">
        <v>36799.998</v>
      </c>
      <c r="C8714" s="355">
        <f t="shared" si="160"/>
        <v>0.31300000000192085</v>
      </c>
      <c r="D8714" s="420">
        <f t="shared" si="161"/>
        <v>0.15650000000096043</v>
      </c>
      <c r="H8714" s="337"/>
      <c r="J8714" s="82">
        <v>21</v>
      </c>
      <c r="K8714" s="391">
        <v>1</v>
      </c>
    </row>
    <row r="8715" spans="1:11" x14ac:dyDescent="0.3">
      <c r="A8715" s="341">
        <v>43273.388195543979</v>
      </c>
      <c r="B8715" s="318">
        <v>36800.315999999999</v>
      </c>
      <c r="C8715" s="355">
        <f t="shared" si="160"/>
        <v>0.31799999999930151</v>
      </c>
      <c r="D8715" s="420">
        <f t="shared" si="161"/>
        <v>0.15899999999965075</v>
      </c>
      <c r="H8715" s="337"/>
      <c r="J8715" s="82">
        <v>22</v>
      </c>
      <c r="K8715" s="319">
        <v>2</v>
      </c>
    </row>
    <row r="8716" spans="1:11" x14ac:dyDescent="0.3">
      <c r="A8716" s="341">
        <v>43273.429862268516</v>
      </c>
      <c r="B8716" s="318">
        <v>36800.620999999999</v>
      </c>
      <c r="C8716" s="355">
        <f t="shared" si="160"/>
        <v>0.30500000000029104</v>
      </c>
      <c r="D8716" s="420">
        <f t="shared" si="161"/>
        <v>0.15250000000014552</v>
      </c>
      <c r="H8716" s="337"/>
      <c r="J8716" s="82">
        <v>23</v>
      </c>
      <c r="K8716" s="320">
        <v>3</v>
      </c>
    </row>
    <row r="8717" spans="1:11" x14ac:dyDescent="0.3">
      <c r="A8717" s="341">
        <v>43273.471528993054</v>
      </c>
      <c r="B8717" s="318">
        <v>36800.932000000001</v>
      </c>
      <c r="C8717" s="355">
        <f t="shared" si="160"/>
        <v>0.3110000000015134</v>
      </c>
      <c r="D8717" s="420">
        <f t="shared" si="161"/>
        <v>0.1555000000007567</v>
      </c>
      <c r="H8717" s="337"/>
      <c r="J8717" s="82">
        <v>24</v>
      </c>
      <c r="K8717" s="321">
        <v>4</v>
      </c>
    </row>
    <row r="8718" spans="1:11" x14ac:dyDescent="0.3">
      <c r="A8718" s="341">
        <v>43273.513195717591</v>
      </c>
      <c r="B8718" s="318">
        <v>36801.250999999997</v>
      </c>
      <c r="C8718" s="355">
        <f t="shared" si="160"/>
        <v>0.31899999999586726</v>
      </c>
      <c r="D8718" s="420">
        <f t="shared" si="161"/>
        <v>0.15949999999793363</v>
      </c>
      <c r="H8718" s="337"/>
      <c r="J8718" s="82">
        <v>25</v>
      </c>
      <c r="K8718" s="391">
        <v>1</v>
      </c>
    </row>
    <row r="8719" spans="1:11" x14ac:dyDescent="0.3">
      <c r="A8719" s="341">
        <v>43273.554862442128</v>
      </c>
      <c r="B8719" s="318">
        <v>36801.56</v>
      </c>
      <c r="C8719" s="355">
        <f t="shared" si="160"/>
        <v>0.30900000000110595</v>
      </c>
      <c r="D8719" s="420">
        <f t="shared" si="161"/>
        <v>0.15450000000055297</v>
      </c>
      <c r="H8719" s="337"/>
      <c r="J8719" s="82">
        <v>26</v>
      </c>
      <c r="K8719" s="319">
        <v>2</v>
      </c>
    </row>
    <row r="8720" spans="1:11" x14ac:dyDescent="0.3">
      <c r="A8720" s="341">
        <v>43273.596529166665</v>
      </c>
      <c r="B8720" s="318">
        <v>36801.860999999997</v>
      </c>
      <c r="C8720" s="355">
        <f t="shared" si="160"/>
        <v>0.30099999999947613</v>
      </c>
      <c r="D8720" s="420">
        <f t="shared" si="161"/>
        <v>0.15049999999973807</v>
      </c>
      <c r="H8720" s="337"/>
      <c r="J8720" s="82">
        <v>27</v>
      </c>
      <c r="K8720" s="320">
        <v>3</v>
      </c>
    </row>
    <row r="8721" spans="1:11" x14ac:dyDescent="0.3">
      <c r="A8721" s="341">
        <v>43273.638195891202</v>
      </c>
      <c r="B8721" s="318">
        <v>36802.171999999999</v>
      </c>
      <c r="C8721" s="355">
        <f t="shared" si="160"/>
        <v>0.3110000000015134</v>
      </c>
      <c r="D8721" s="420">
        <f t="shared" si="161"/>
        <v>0.1555000000007567</v>
      </c>
      <c r="H8721" s="337"/>
      <c r="J8721" s="82">
        <v>28</v>
      </c>
      <c r="K8721" s="321">
        <v>4</v>
      </c>
    </row>
    <row r="8722" spans="1:11" x14ac:dyDescent="0.3">
      <c r="A8722" s="341">
        <v>43273.67986261574</v>
      </c>
      <c r="B8722" s="318">
        <v>36802.481</v>
      </c>
      <c r="C8722" s="355">
        <f t="shared" si="160"/>
        <v>0.30900000000110595</v>
      </c>
      <c r="D8722" s="420">
        <f t="shared" si="161"/>
        <v>0.15450000000055297</v>
      </c>
      <c r="H8722" s="337"/>
      <c r="J8722" s="82">
        <v>29</v>
      </c>
      <c r="K8722" s="391">
        <v>1</v>
      </c>
    </row>
    <row r="8723" spans="1:11" x14ac:dyDescent="0.3">
      <c r="A8723" s="341">
        <v>43273.721529340277</v>
      </c>
      <c r="B8723" s="318">
        <v>36802.78</v>
      </c>
      <c r="C8723" s="355">
        <f t="shared" si="160"/>
        <v>0.29899999999906868</v>
      </c>
      <c r="D8723" s="420">
        <f t="shared" si="161"/>
        <v>0.14949999999953434</v>
      </c>
      <c r="H8723" s="337"/>
      <c r="J8723" s="82">
        <v>30</v>
      </c>
      <c r="K8723" s="319">
        <v>2</v>
      </c>
    </row>
    <row r="8724" spans="1:11" x14ac:dyDescent="0.3">
      <c r="A8724" s="341">
        <v>43273.763196064814</v>
      </c>
      <c r="B8724" s="318">
        <v>36803.089</v>
      </c>
      <c r="C8724" s="355">
        <f t="shared" si="160"/>
        <v>0.30900000000110595</v>
      </c>
      <c r="D8724" s="420">
        <f t="shared" si="161"/>
        <v>0.15450000000055297</v>
      </c>
      <c r="H8724" s="337"/>
      <c r="J8724" s="82">
        <v>31</v>
      </c>
      <c r="K8724" s="320">
        <v>3</v>
      </c>
    </row>
    <row r="8725" spans="1:11" x14ac:dyDescent="0.3">
      <c r="A8725" s="341">
        <v>43273.804862789351</v>
      </c>
      <c r="B8725" s="318">
        <v>36803.39</v>
      </c>
      <c r="C8725" s="355">
        <f t="shared" si="160"/>
        <v>0.30099999999947613</v>
      </c>
      <c r="D8725" s="420">
        <f t="shared" si="161"/>
        <v>0.15049999999973807</v>
      </c>
      <c r="H8725" s="337"/>
      <c r="J8725" s="82">
        <v>32</v>
      </c>
      <c r="K8725" s="321">
        <v>4</v>
      </c>
    </row>
    <row r="8726" spans="1:11" x14ac:dyDescent="0.3">
      <c r="A8726" s="341">
        <v>43273.846529513889</v>
      </c>
      <c r="B8726" s="318">
        <v>36803.680999999997</v>
      </c>
      <c r="C8726" s="355">
        <f t="shared" si="160"/>
        <v>0.29099999999743886</v>
      </c>
      <c r="D8726" s="420">
        <f t="shared" si="161"/>
        <v>0.14549999999871943</v>
      </c>
      <c r="H8726" s="337"/>
      <c r="J8726" s="82">
        <v>33</v>
      </c>
      <c r="K8726" s="391">
        <v>1</v>
      </c>
    </row>
    <row r="8727" spans="1:11" x14ac:dyDescent="0.3">
      <c r="A8727" s="341">
        <v>43273.888196238426</v>
      </c>
      <c r="B8727" s="318">
        <v>36803.99</v>
      </c>
      <c r="C8727" s="355">
        <f t="shared" si="160"/>
        <v>0.30900000000110595</v>
      </c>
      <c r="D8727" s="420">
        <f t="shared" si="161"/>
        <v>0.15450000000055297</v>
      </c>
      <c r="H8727" s="337"/>
      <c r="J8727" s="82">
        <v>34</v>
      </c>
      <c r="K8727" s="319">
        <v>2</v>
      </c>
    </row>
    <row r="8728" spans="1:11" x14ac:dyDescent="0.3">
      <c r="A8728" s="341">
        <v>43273.929862962963</v>
      </c>
      <c r="B8728" s="318">
        <v>36804.303</v>
      </c>
      <c r="C8728" s="355">
        <f t="shared" si="160"/>
        <v>0.31300000000192085</v>
      </c>
      <c r="D8728" s="420">
        <f t="shared" si="161"/>
        <v>0.15650000000096043</v>
      </c>
      <c r="H8728" s="337"/>
      <c r="J8728" s="82">
        <v>35</v>
      </c>
      <c r="K8728" s="320">
        <v>3</v>
      </c>
    </row>
    <row r="8729" spans="1:11" x14ac:dyDescent="0.3">
      <c r="A8729" s="341">
        <v>43273.9715296875</v>
      </c>
      <c r="B8729" s="318">
        <v>36804.601000000002</v>
      </c>
      <c r="C8729" s="355">
        <f t="shared" si="160"/>
        <v>0.29800000000250293</v>
      </c>
      <c r="D8729" s="420">
        <f t="shared" si="161"/>
        <v>0.14900000000125146</v>
      </c>
      <c r="E8729" s="336">
        <f>SUM(C8706:C8729)*7.4805194805</f>
        <v>55.595220779081224</v>
      </c>
      <c r="F8729" s="324">
        <f>AVERAGE(D8706:D8729)</f>
        <v>0.15483333333334789</v>
      </c>
      <c r="G8729" s="324">
        <f>_xlfn.STDEV.S(D8706:D8729)</f>
        <v>4.0477225658833828E-3</v>
      </c>
      <c r="H8729" s="337"/>
      <c r="J8729" s="82">
        <v>36</v>
      </c>
      <c r="K8729" s="321">
        <v>4</v>
      </c>
    </row>
    <row r="8730" spans="1:11" x14ac:dyDescent="0.3">
      <c r="A8730" s="341">
        <v>43274.013196412037</v>
      </c>
      <c r="B8730" s="318">
        <v>36804.908000000003</v>
      </c>
      <c r="C8730" s="355">
        <f t="shared" si="160"/>
        <v>0.30700000000069849</v>
      </c>
      <c r="D8730" s="420">
        <f t="shared" si="161"/>
        <v>0.15350000000034925</v>
      </c>
      <c r="H8730" s="337"/>
      <c r="J8730" s="82">
        <v>37</v>
      </c>
      <c r="K8730" s="391">
        <v>1</v>
      </c>
    </row>
    <row r="8731" spans="1:11" x14ac:dyDescent="0.3">
      <c r="A8731" s="341">
        <v>43274.054863136575</v>
      </c>
      <c r="B8731" s="318">
        <v>36805.220999999998</v>
      </c>
      <c r="C8731" s="355">
        <f t="shared" si="160"/>
        <v>0.3129999999946449</v>
      </c>
      <c r="D8731" s="420">
        <f t="shared" si="161"/>
        <v>0.15649999999732245</v>
      </c>
      <c r="H8731" s="337"/>
      <c r="J8731" s="82">
        <v>38</v>
      </c>
      <c r="K8731" s="319">
        <v>2</v>
      </c>
    </row>
    <row r="8732" spans="1:11" x14ac:dyDescent="0.3">
      <c r="A8732" s="341">
        <v>43274.096529861112</v>
      </c>
      <c r="B8732" s="318">
        <v>36805.531000000003</v>
      </c>
      <c r="C8732" s="355">
        <f t="shared" si="160"/>
        <v>0.31000000000494765</v>
      </c>
      <c r="D8732" s="420">
        <f t="shared" si="161"/>
        <v>0.15500000000247383</v>
      </c>
      <c r="H8732" s="337"/>
      <c r="J8732" s="82">
        <v>39</v>
      </c>
      <c r="K8732" s="320">
        <v>3</v>
      </c>
    </row>
    <row r="8733" spans="1:11" x14ac:dyDescent="0.3">
      <c r="A8733" s="341">
        <v>43274.138196585649</v>
      </c>
      <c r="B8733" s="318">
        <v>36805.839</v>
      </c>
      <c r="C8733" s="355">
        <f t="shared" si="160"/>
        <v>0.30799999999726424</v>
      </c>
      <c r="D8733" s="420">
        <f t="shared" si="161"/>
        <v>0.15399999999863212</v>
      </c>
      <c r="H8733" s="337"/>
      <c r="J8733" s="82">
        <v>40</v>
      </c>
      <c r="K8733" s="321">
        <v>4</v>
      </c>
    </row>
    <row r="8734" spans="1:11" x14ac:dyDescent="0.3">
      <c r="A8734" s="341">
        <v>43274.179863310186</v>
      </c>
      <c r="B8734" s="318">
        <v>36806.160000000003</v>
      </c>
      <c r="C8734" s="355">
        <f t="shared" si="160"/>
        <v>0.32100000000355067</v>
      </c>
      <c r="D8734" s="420">
        <f t="shared" si="161"/>
        <v>0.16050000000177533</v>
      </c>
      <c r="H8734" s="337"/>
      <c r="J8734" s="82">
        <v>41</v>
      </c>
      <c r="K8734" s="391">
        <v>1</v>
      </c>
    </row>
    <row r="8735" spans="1:11" x14ac:dyDescent="0.3">
      <c r="A8735" s="341">
        <v>43274.221530034723</v>
      </c>
      <c r="B8735" s="318">
        <v>36806.478000000003</v>
      </c>
      <c r="C8735" s="355">
        <f t="shared" si="160"/>
        <v>0.31799999999930151</v>
      </c>
      <c r="D8735" s="420">
        <f t="shared" si="161"/>
        <v>0.15899999999965075</v>
      </c>
      <c r="H8735" s="337"/>
      <c r="J8735" s="82">
        <v>42</v>
      </c>
      <c r="K8735" s="319">
        <v>2</v>
      </c>
    </row>
    <row r="8736" spans="1:11" x14ac:dyDescent="0.3">
      <c r="A8736" s="341">
        <v>43274.263196759261</v>
      </c>
      <c r="B8736" s="318">
        <v>36806.788</v>
      </c>
      <c r="C8736" s="355">
        <f t="shared" si="160"/>
        <v>0.30999999999767169</v>
      </c>
      <c r="D8736" s="420">
        <f t="shared" si="161"/>
        <v>0.15499999999883585</v>
      </c>
      <c r="H8736" s="337"/>
      <c r="J8736" s="82">
        <v>43</v>
      </c>
      <c r="K8736" s="320">
        <v>3</v>
      </c>
    </row>
    <row r="8737" spans="1:11" x14ac:dyDescent="0.3">
      <c r="A8737" s="341">
        <v>43274.304863483798</v>
      </c>
      <c r="B8737" s="318">
        <v>36807.112000000001</v>
      </c>
      <c r="C8737" s="355">
        <f t="shared" si="160"/>
        <v>0.32400000000052387</v>
      </c>
      <c r="D8737" s="420">
        <f t="shared" si="161"/>
        <v>0.16200000000026193</v>
      </c>
      <c r="H8737" s="337"/>
      <c r="J8737" s="82">
        <v>44</v>
      </c>
      <c r="K8737" s="321">
        <v>4</v>
      </c>
    </row>
    <row r="8738" spans="1:11" x14ac:dyDescent="0.3">
      <c r="A8738" s="341">
        <v>43274.346530208335</v>
      </c>
      <c r="B8738" s="318">
        <v>36807.432000000001</v>
      </c>
      <c r="C8738" s="355">
        <f t="shared" si="160"/>
        <v>0.31999999999970896</v>
      </c>
      <c r="D8738" s="420">
        <f t="shared" si="161"/>
        <v>0.15999999999985448</v>
      </c>
      <c r="H8738" s="337"/>
      <c r="J8738" s="82">
        <v>45</v>
      </c>
      <c r="K8738" s="391">
        <v>1</v>
      </c>
    </row>
    <row r="8739" spans="1:11" x14ac:dyDescent="0.3">
      <c r="A8739" s="341">
        <v>43274.388196932872</v>
      </c>
      <c r="B8739" s="318">
        <v>36807.74</v>
      </c>
      <c r="C8739" s="355">
        <f t="shared" si="160"/>
        <v>0.30799999999726424</v>
      </c>
      <c r="D8739" s="420">
        <f t="shared" si="161"/>
        <v>0.15399999999863212</v>
      </c>
      <c r="H8739" s="337"/>
      <c r="J8739" s="82">
        <v>46</v>
      </c>
      <c r="K8739" s="319">
        <v>2</v>
      </c>
    </row>
    <row r="8740" spans="1:11" x14ac:dyDescent="0.3">
      <c r="A8740" s="341">
        <v>43274.429863657409</v>
      </c>
      <c r="B8740" s="318">
        <v>36808.057000000001</v>
      </c>
      <c r="C8740" s="355">
        <f t="shared" si="160"/>
        <v>0.31700000000273576</v>
      </c>
      <c r="D8740" s="420">
        <f t="shared" si="161"/>
        <v>0.15850000000136788</v>
      </c>
      <c r="H8740" s="337"/>
      <c r="J8740" s="82">
        <v>47</v>
      </c>
      <c r="K8740" s="320">
        <v>3</v>
      </c>
    </row>
    <row r="8741" spans="1:11" x14ac:dyDescent="0.3">
      <c r="A8741" s="341">
        <v>43274.471530381947</v>
      </c>
      <c r="B8741" s="318">
        <v>36808.366999999998</v>
      </c>
      <c r="C8741" s="355">
        <f t="shared" si="160"/>
        <v>0.30999999999767169</v>
      </c>
      <c r="D8741" s="420">
        <f t="shared" si="161"/>
        <v>0.15499999999883585</v>
      </c>
      <c r="H8741" s="337"/>
      <c r="J8741" s="82">
        <v>48</v>
      </c>
      <c r="K8741" s="321">
        <v>4</v>
      </c>
    </row>
    <row r="8742" spans="1:11" x14ac:dyDescent="0.3">
      <c r="A8742" s="341">
        <v>43274.513197106484</v>
      </c>
      <c r="B8742" s="318">
        <v>36808.671999999999</v>
      </c>
      <c r="C8742" s="355">
        <f t="shared" si="160"/>
        <v>0.30500000000029104</v>
      </c>
      <c r="D8742" s="420">
        <f t="shared" si="161"/>
        <v>0.15250000000014552</v>
      </c>
      <c r="H8742" s="337"/>
      <c r="J8742" s="82">
        <v>49</v>
      </c>
      <c r="K8742" s="391">
        <v>1</v>
      </c>
    </row>
    <row r="8743" spans="1:11" x14ac:dyDescent="0.3">
      <c r="A8743" s="341">
        <v>43274.554863831021</v>
      </c>
      <c r="B8743" s="318">
        <v>36808.989000000001</v>
      </c>
      <c r="C8743" s="355">
        <f t="shared" si="160"/>
        <v>0.31700000000273576</v>
      </c>
      <c r="D8743" s="420">
        <f t="shared" si="161"/>
        <v>0.15850000000136788</v>
      </c>
      <c r="H8743" s="337"/>
      <c r="J8743" s="82">
        <v>50</v>
      </c>
      <c r="K8743" s="319">
        <v>2</v>
      </c>
    </row>
    <row r="8744" spans="1:11" x14ac:dyDescent="0.3">
      <c r="A8744" s="341">
        <v>43274.596530555558</v>
      </c>
      <c r="B8744" s="318">
        <v>36809.302000000003</v>
      </c>
      <c r="C8744" s="355">
        <f t="shared" si="160"/>
        <v>0.31300000000192085</v>
      </c>
      <c r="D8744" s="420">
        <f t="shared" si="161"/>
        <v>0.15650000000096043</v>
      </c>
      <c r="H8744" s="337"/>
      <c r="J8744" s="82">
        <v>51</v>
      </c>
      <c r="K8744" s="320">
        <v>3</v>
      </c>
    </row>
    <row r="8745" spans="1:11" x14ac:dyDescent="0.3">
      <c r="A8745" s="341">
        <v>43274.638197280095</v>
      </c>
      <c r="B8745" s="318">
        <v>36809.603000000003</v>
      </c>
      <c r="C8745" s="355">
        <f t="shared" si="160"/>
        <v>0.30099999999947613</v>
      </c>
      <c r="D8745" s="420">
        <f t="shared" si="161"/>
        <v>0.15049999999973807</v>
      </c>
      <c r="H8745" s="337"/>
      <c r="J8745" s="82">
        <v>52</v>
      </c>
      <c r="K8745" s="321">
        <v>4</v>
      </c>
    </row>
    <row r="8746" spans="1:11" x14ac:dyDescent="0.3">
      <c r="A8746" s="341">
        <v>43274.679864004633</v>
      </c>
      <c r="B8746" s="318">
        <v>36809.909</v>
      </c>
      <c r="C8746" s="355">
        <f t="shared" si="160"/>
        <v>0.30599999999685679</v>
      </c>
      <c r="D8746" s="420">
        <f t="shared" si="161"/>
        <v>0.15299999999842839</v>
      </c>
      <c r="H8746" s="337"/>
      <c r="J8746" s="82">
        <v>53</v>
      </c>
      <c r="K8746" s="391">
        <v>1</v>
      </c>
    </row>
    <row r="8747" spans="1:11" x14ac:dyDescent="0.3">
      <c r="A8747" s="341">
        <v>43274.72153072917</v>
      </c>
      <c r="B8747" s="318">
        <v>36810.220999999998</v>
      </c>
      <c r="C8747" s="355">
        <f t="shared" si="160"/>
        <v>0.31199999999807915</v>
      </c>
      <c r="D8747" s="420">
        <f t="shared" si="161"/>
        <v>0.15599999999903957</v>
      </c>
      <c r="H8747" s="337"/>
      <c r="J8747" s="82">
        <v>54</v>
      </c>
      <c r="K8747" s="319">
        <v>2</v>
      </c>
    </row>
    <row r="8748" spans="1:11" x14ac:dyDescent="0.3">
      <c r="A8748" s="341">
        <v>43274.763197453707</v>
      </c>
      <c r="B8748" s="318">
        <v>36810.527000000002</v>
      </c>
      <c r="C8748" s="355">
        <f t="shared" si="160"/>
        <v>0.30600000000413274</v>
      </c>
      <c r="D8748" s="420">
        <f t="shared" si="161"/>
        <v>0.15300000000206637</v>
      </c>
      <c r="H8748" s="337"/>
      <c r="J8748" s="82">
        <v>55</v>
      </c>
      <c r="K8748" s="320">
        <v>3</v>
      </c>
    </row>
    <row r="8749" spans="1:11" x14ac:dyDescent="0.3">
      <c r="A8749" s="341">
        <v>43274.804864178244</v>
      </c>
      <c r="B8749" s="318">
        <v>36810.821000000004</v>
      </c>
      <c r="C8749" s="355">
        <f t="shared" si="160"/>
        <v>0.29400000000168802</v>
      </c>
      <c r="D8749" s="420">
        <f t="shared" si="161"/>
        <v>0.14700000000084401</v>
      </c>
      <c r="H8749" s="337"/>
      <c r="J8749" s="82">
        <v>56</v>
      </c>
      <c r="K8749" s="321">
        <v>4</v>
      </c>
    </row>
    <row r="8750" spans="1:11" x14ac:dyDescent="0.3">
      <c r="A8750" s="341">
        <v>43274.846530902774</v>
      </c>
      <c r="B8750" s="318">
        <v>36811.127999999997</v>
      </c>
      <c r="C8750" s="355">
        <f t="shared" si="160"/>
        <v>0.30699999999342253</v>
      </c>
      <c r="D8750" s="420">
        <f t="shared" si="161"/>
        <v>0.15349999999671127</v>
      </c>
      <c r="H8750" s="337"/>
      <c r="J8750" s="82">
        <v>57</v>
      </c>
      <c r="K8750" s="391">
        <v>1</v>
      </c>
    </row>
    <row r="8751" spans="1:11" x14ac:dyDescent="0.3">
      <c r="A8751" s="341">
        <v>43274.888197627311</v>
      </c>
      <c r="B8751" s="318">
        <v>36811.43</v>
      </c>
      <c r="C8751" s="355">
        <f t="shared" si="160"/>
        <v>0.30200000000331784</v>
      </c>
      <c r="D8751" s="420">
        <f t="shared" si="161"/>
        <v>0.15100000000165892</v>
      </c>
      <c r="H8751" s="337"/>
      <c r="J8751" s="82">
        <v>58</v>
      </c>
      <c r="K8751" s="319">
        <v>2</v>
      </c>
    </row>
    <row r="8752" spans="1:11" x14ac:dyDescent="0.3">
      <c r="A8752" s="341">
        <v>43274.929864351849</v>
      </c>
      <c r="B8752" s="318">
        <v>36811.728999999999</v>
      </c>
      <c r="C8752" s="355">
        <f t="shared" si="160"/>
        <v>0.29899999999906868</v>
      </c>
      <c r="D8752" s="420">
        <f t="shared" si="161"/>
        <v>0.14949999999953434</v>
      </c>
      <c r="H8752" s="337"/>
      <c r="J8752" s="82">
        <v>59</v>
      </c>
      <c r="K8752" s="320">
        <v>3</v>
      </c>
    </row>
    <row r="8753" spans="1:11" x14ac:dyDescent="0.3">
      <c r="A8753" s="341">
        <v>43274.971531076386</v>
      </c>
      <c r="B8753" s="318">
        <v>36812.031000000003</v>
      </c>
      <c r="C8753" s="355">
        <f t="shared" si="160"/>
        <v>0.30200000000331784</v>
      </c>
      <c r="D8753" s="420">
        <f t="shared" si="161"/>
        <v>0.15100000000165892</v>
      </c>
      <c r="E8753" s="336">
        <f>SUM(C8730:C8753)*7.4805194805</f>
        <v>55.580259740117178</v>
      </c>
      <c r="F8753" s="324">
        <f>AVERAGE(D8730:D8753)</f>
        <v>0.15479166666667274</v>
      </c>
      <c r="G8753" s="324">
        <f>_xlfn.STDEV.S(D8730:D8753)</f>
        <v>3.7093204190867205E-3</v>
      </c>
      <c r="H8753" s="337"/>
      <c r="J8753" s="82">
        <v>60</v>
      </c>
      <c r="K8753" s="321">
        <v>4</v>
      </c>
    </row>
    <row r="8754" spans="1:11" x14ac:dyDescent="0.3">
      <c r="A8754" s="341">
        <v>43275.013197800923</v>
      </c>
      <c r="B8754" s="318">
        <v>36812.339</v>
      </c>
      <c r="C8754" s="355">
        <f t="shared" si="160"/>
        <v>0.30799999999726424</v>
      </c>
      <c r="D8754" s="420">
        <f t="shared" si="161"/>
        <v>0.15399999999863212</v>
      </c>
      <c r="H8754" s="337"/>
      <c r="J8754" s="82">
        <v>61</v>
      </c>
      <c r="K8754" s="391">
        <v>1</v>
      </c>
    </row>
    <row r="8755" spans="1:11" x14ac:dyDescent="0.3">
      <c r="A8755" s="341">
        <v>43275.05486452546</v>
      </c>
      <c r="B8755" s="318">
        <v>36812.639999999999</v>
      </c>
      <c r="C8755" s="355">
        <f t="shared" si="160"/>
        <v>0.30099999999947613</v>
      </c>
      <c r="D8755" s="420">
        <f t="shared" si="161"/>
        <v>0.15049999999973807</v>
      </c>
      <c r="H8755" s="337"/>
      <c r="J8755" s="82">
        <v>62</v>
      </c>
      <c r="K8755" s="319">
        <v>2</v>
      </c>
    </row>
    <row r="8756" spans="1:11" x14ac:dyDescent="0.3">
      <c r="A8756" s="341">
        <v>43275.096531249997</v>
      </c>
      <c r="B8756" s="318">
        <v>36812.955000000002</v>
      </c>
      <c r="C8756" s="355">
        <f t="shared" si="160"/>
        <v>0.31500000000232831</v>
      </c>
      <c r="D8756" s="420">
        <f t="shared" si="161"/>
        <v>0.15750000000116415</v>
      </c>
      <c r="H8756" s="337"/>
      <c r="J8756" s="82">
        <v>63</v>
      </c>
      <c r="K8756" s="320">
        <v>3</v>
      </c>
    </row>
    <row r="8757" spans="1:11" x14ac:dyDescent="0.3">
      <c r="A8757" s="341">
        <v>43275.138197974535</v>
      </c>
      <c r="B8757" s="318">
        <v>36813.271999999997</v>
      </c>
      <c r="C8757" s="355">
        <f t="shared" si="160"/>
        <v>0.3169999999954598</v>
      </c>
      <c r="D8757" s="420">
        <f t="shared" si="161"/>
        <v>0.1584999999977299</v>
      </c>
      <c r="H8757" s="337"/>
      <c r="J8757" s="82">
        <v>64</v>
      </c>
      <c r="K8757" s="321">
        <v>4</v>
      </c>
    </row>
    <row r="8758" spans="1:11" x14ac:dyDescent="0.3">
      <c r="A8758" s="341">
        <v>43275.179864699072</v>
      </c>
      <c r="B8758" s="318">
        <v>36813.582000000002</v>
      </c>
      <c r="C8758" s="355">
        <f t="shared" si="160"/>
        <v>0.31000000000494765</v>
      </c>
      <c r="D8758" s="420">
        <f t="shared" si="161"/>
        <v>0.15500000000247383</v>
      </c>
      <c r="H8758" s="337"/>
      <c r="J8758" s="82">
        <v>65</v>
      </c>
      <c r="K8758" s="391">
        <v>1</v>
      </c>
    </row>
    <row r="8759" spans="1:11" x14ac:dyDescent="0.3">
      <c r="A8759" s="341">
        <v>43275.221531423609</v>
      </c>
      <c r="B8759" s="318">
        <v>36813.898999999998</v>
      </c>
      <c r="C8759" s="355">
        <f t="shared" si="160"/>
        <v>0.3169999999954598</v>
      </c>
      <c r="D8759" s="420">
        <f t="shared" si="161"/>
        <v>0.1584999999977299</v>
      </c>
      <c r="H8759" s="337"/>
      <c r="J8759" s="82">
        <v>66</v>
      </c>
      <c r="K8759" s="319">
        <v>2</v>
      </c>
    </row>
    <row r="8760" spans="1:11" x14ac:dyDescent="0.3">
      <c r="A8760" s="341">
        <v>43275.263198148146</v>
      </c>
      <c r="B8760" s="318">
        <v>36814.218999999997</v>
      </c>
      <c r="C8760" s="355">
        <f t="shared" si="160"/>
        <v>0.31999999999970896</v>
      </c>
      <c r="D8760" s="420">
        <f t="shared" si="161"/>
        <v>0.15999999999985448</v>
      </c>
      <c r="H8760" s="337"/>
      <c r="J8760" s="82">
        <v>67</v>
      </c>
      <c r="K8760" s="320">
        <v>3</v>
      </c>
    </row>
    <row r="8761" spans="1:11" x14ac:dyDescent="0.3">
      <c r="A8761" s="341">
        <v>43275.304864872684</v>
      </c>
      <c r="B8761" s="318">
        <v>36814.533000000003</v>
      </c>
      <c r="C8761" s="355">
        <f t="shared" si="160"/>
        <v>0.31400000000576256</v>
      </c>
      <c r="D8761" s="420">
        <f t="shared" si="161"/>
        <v>0.15700000000288128</v>
      </c>
      <c r="H8761" s="337"/>
      <c r="J8761" s="82">
        <v>68</v>
      </c>
      <c r="K8761" s="321">
        <v>4</v>
      </c>
    </row>
    <row r="8762" spans="1:11" x14ac:dyDescent="0.3">
      <c r="A8762" s="341">
        <v>43275.346531597221</v>
      </c>
      <c r="B8762" s="318">
        <v>36814.843000000001</v>
      </c>
      <c r="C8762" s="355">
        <f t="shared" si="160"/>
        <v>0.30999999999767169</v>
      </c>
      <c r="D8762" s="420">
        <f t="shared" si="161"/>
        <v>0.15499999999883585</v>
      </c>
      <c r="H8762" s="337"/>
      <c r="J8762" s="82">
        <v>69</v>
      </c>
      <c r="K8762" s="391">
        <v>1</v>
      </c>
    </row>
    <row r="8763" spans="1:11" x14ac:dyDescent="0.3">
      <c r="A8763" s="341">
        <v>43275.388198321758</v>
      </c>
      <c r="B8763" s="318">
        <v>36815.167999999998</v>
      </c>
      <c r="C8763" s="355">
        <f t="shared" si="160"/>
        <v>0.32499999999708962</v>
      </c>
      <c r="D8763" s="420">
        <f t="shared" si="161"/>
        <v>0.16249999999854481</v>
      </c>
      <c r="H8763" s="337"/>
      <c r="J8763" s="82">
        <v>70</v>
      </c>
      <c r="K8763" s="319">
        <v>2</v>
      </c>
    </row>
    <row r="8764" spans="1:11" x14ac:dyDescent="0.3">
      <c r="A8764" s="341">
        <v>43275.429865046295</v>
      </c>
      <c r="B8764" s="318">
        <v>36815.480000000003</v>
      </c>
      <c r="C8764" s="355">
        <f t="shared" si="160"/>
        <v>0.3120000000053551</v>
      </c>
      <c r="D8764" s="420">
        <f t="shared" si="161"/>
        <v>0.15600000000267755</v>
      </c>
      <c r="H8764" s="337"/>
      <c r="J8764" s="82">
        <v>71</v>
      </c>
      <c r="K8764" s="320">
        <v>3</v>
      </c>
    </row>
    <row r="8765" spans="1:11" x14ac:dyDescent="0.3">
      <c r="A8765" s="341">
        <v>43275.471531770832</v>
      </c>
      <c r="B8765" s="318">
        <v>36815.781000000003</v>
      </c>
      <c r="C8765" s="355">
        <f t="shared" si="160"/>
        <v>0.30099999999947613</v>
      </c>
      <c r="D8765" s="420">
        <f t="shared" si="161"/>
        <v>0.15049999999973807</v>
      </c>
      <c r="H8765" s="337"/>
      <c r="J8765" s="82">
        <v>72</v>
      </c>
      <c r="K8765" s="321">
        <v>4</v>
      </c>
    </row>
    <row r="8766" spans="1:11" x14ac:dyDescent="0.3">
      <c r="A8766" s="341">
        <v>43275.51319849537</v>
      </c>
      <c r="B8766" s="318">
        <v>36816.099000000002</v>
      </c>
      <c r="C8766" s="355">
        <f t="shared" si="160"/>
        <v>0.31799999999930151</v>
      </c>
      <c r="D8766" s="420">
        <f t="shared" si="161"/>
        <v>0.15899999999965075</v>
      </c>
      <c r="H8766" s="337"/>
      <c r="J8766" s="82">
        <v>73</v>
      </c>
      <c r="K8766" s="391">
        <v>1</v>
      </c>
    </row>
    <row r="8767" spans="1:11" x14ac:dyDescent="0.3">
      <c r="A8767" s="341">
        <v>43275.554865219907</v>
      </c>
      <c r="B8767" s="318">
        <v>36816.411</v>
      </c>
      <c r="C8767" s="355">
        <f t="shared" si="160"/>
        <v>0.31199999999807915</v>
      </c>
      <c r="D8767" s="420">
        <f t="shared" si="161"/>
        <v>0.15599999999903957</v>
      </c>
      <c r="H8767" s="337"/>
      <c r="J8767" s="82">
        <v>74</v>
      </c>
      <c r="K8767" s="319">
        <v>2</v>
      </c>
    </row>
    <row r="8768" spans="1:11" x14ac:dyDescent="0.3">
      <c r="A8768" s="341">
        <v>43275.596531944444</v>
      </c>
      <c r="B8768" s="318">
        <v>36816.712</v>
      </c>
      <c r="C8768" s="355">
        <f t="shared" si="160"/>
        <v>0.30099999999947613</v>
      </c>
      <c r="D8768" s="420">
        <f t="shared" si="161"/>
        <v>0.15049999999973807</v>
      </c>
      <c r="H8768" s="337"/>
      <c r="J8768" s="82">
        <v>75</v>
      </c>
      <c r="K8768" s="320">
        <v>3</v>
      </c>
    </row>
    <row r="8769" spans="1:11" x14ac:dyDescent="0.3">
      <c r="A8769" s="341">
        <v>43275.638198668981</v>
      </c>
      <c r="B8769" s="318">
        <v>36817.025000000001</v>
      </c>
      <c r="C8769" s="355">
        <f t="shared" si="160"/>
        <v>0.31300000000192085</v>
      </c>
      <c r="D8769" s="420">
        <f t="shared" si="161"/>
        <v>0.15650000000096043</v>
      </c>
      <c r="H8769" s="337"/>
      <c r="J8769" s="82">
        <v>76</v>
      </c>
      <c r="K8769" s="321">
        <v>4</v>
      </c>
    </row>
    <row r="8770" spans="1:11" x14ac:dyDescent="0.3">
      <c r="A8770" s="341">
        <v>43275.679865393518</v>
      </c>
      <c r="B8770" s="318">
        <v>36817.337</v>
      </c>
      <c r="C8770" s="355">
        <f t="shared" si="160"/>
        <v>0.31199999999807915</v>
      </c>
      <c r="D8770" s="420">
        <f t="shared" si="161"/>
        <v>0.15599999999903957</v>
      </c>
      <c r="H8770" s="337"/>
      <c r="J8770" s="82">
        <v>77</v>
      </c>
      <c r="K8770" s="391">
        <v>1</v>
      </c>
    </row>
    <row r="8771" spans="1:11" x14ac:dyDescent="0.3">
      <c r="A8771" s="341">
        <v>43275.721532118056</v>
      </c>
      <c r="B8771" s="318">
        <v>36817.639000000003</v>
      </c>
      <c r="C8771" s="355">
        <f t="shared" si="160"/>
        <v>0.30200000000331784</v>
      </c>
      <c r="D8771" s="420">
        <f t="shared" si="161"/>
        <v>0.15100000000165892</v>
      </c>
      <c r="H8771" s="337"/>
      <c r="J8771" s="82">
        <v>78</v>
      </c>
      <c r="K8771" s="319">
        <v>2</v>
      </c>
    </row>
    <row r="8772" spans="1:11" x14ac:dyDescent="0.3">
      <c r="A8772" s="341">
        <v>43275.763198842593</v>
      </c>
      <c r="B8772" s="318">
        <v>36817.949000000001</v>
      </c>
      <c r="C8772" s="355">
        <f t="shared" si="160"/>
        <v>0.30999999999767169</v>
      </c>
      <c r="D8772" s="420">
        <f t="shared" si="161"/>
        <v>0.15499999999883585</v>
      </c>
      <c r="H8772" s="337"/>
      <c r="J8772" s="82">
        <v>79</v>
      </c>
      <c r="K8772" s="320">
        <v>3</v>
      </c>
    </row>
    <row r="8773" spans="1:11" x14ac:dyDescent="0.3">
      <c r="A8773" s="341">
        <v>43275.80486556713</v>
      </c>
      <c r="B8773" s="318">
        <v>36818.262000000002</v>
      </c>
      <c r="C8773" s="355">
        <f t="shared" si="160"/>
        <v>0.31300000000192085</v>
      </c>
      <c r="D8773" s="420">
        <f t="shared" si="161"/>
        <v>0.15650000000096043</v>
      </c>
      <c r="H8773" s="337"/>
      <c r="J8773" s="82">
        <v>80</v>
      </c>
      <c r="K8773" s="321">
        <v>4</v>
      </c>
    </row>
    <row r="8774" spans="1:11" x14ac:dyDescent="0.3">
      <c r="A8774" s="341">
        <v>43275.846532291667</v>
      </c>
      <c r="B8774" s="318">
        <v>36818.565000000002</v>
      </c>
      <c r="C8774" s="355">
        <f t="shared" si="160"/>
        <v>0.30299999999988358</v>
      </c>
      <c r="D8774" s="420">
        <f t="shared" si="161"/>
        <v>0.15149999999994179</v>
      </c>
      <c r="H8774" s="337"/>
      <c r="J8774" s="82">
        <v>81</v>
      </c>
      <c r="K8774" s="391">
        <v>1</v>
      </c>
    </row>
    <row r="8775" spans="1:11" x14ac:dyDescent="0.3">
      <c r="A8775" s="341">
        <v>43275.888199016204</v>
      </c>
      <c r="B8775" s="318">
        <v>36818.866000000002</v>
      </c>
      <c r="C8775" s="355">
        <f t="shared" si="160"/>
        <v>0.30099999999947613</v>
      </c>
      <c r="D8775" s="420">
        <f t="shared" si="161"/>
        <v>0.15049999999973807</v>
      </c>
      <c r="H8775" s="337"/>
      <c r="J8775" s="82">
        <v>82</v>
      </c>
      <c r="K8775" s="319">
        <v>2</v>
      </c>
    </row>
    <row r="8776" spans="1:11" x14ac:dyDescent="0.3">
      <c r="A8776" s="341">
        <v>43275.929865740742</v>
      </c>
      <c r="B8776" s="318">
        <v>36819.178999999996</v>
      </c>
      <c r="C8776" s="355">
        <f t="shared" si="160"/>
        <v>0.3129999999946449</v>
      </c>
      <c r="D8776" s="420">
        <f t="shared" si="161"/>
        <v>0.15649999999732245</v>
      </c>
      <c r="H8776" s="337"/>
      <c r="J8776" s="82">
        <v>83</v>
      </c>
      <c r="K8776" s="320">
        <v>3</v>
      </c>
    </row>
    <row r="8777" spans="1:11" x14ac:dyDescent="0.3">
      <c r="A8777" s="341">
        <v>43275.971532465279</v>
      </c>
      <c r="B8777" s="318">
        <v>36819.485999999997</v>
      </c>
      <c r="C8777" s="355">
        <f t="shared" si="160"/>
        <v>0.30700000000069849</v>
      </c>
      <c r="D8777" s="420">
        <f t="shared" si="161"/>
        <v>0.15350000000034925</v>
      </c>
      <c r="E8777" s="336">
        <f>SUM(C8754:C8777)*7.4805194805</f>
        <v>55.767272727086137</v>
      </c>
      <c r="F8777" s="324">
        <f>AVERAGE(D8754:D8777)</f>
        <v>0.15531249999988481</v>
      </c>
      <c r="G8777" s="324">
        <f>_xlfn.STDEV.S(D8754:D8777)</f>
        <v>3.3094479374026729E-3</v>
      </c>
      <c r="H8777" s="343"/>
      <c r="I8777" s="344">
        <f>AVERAGE(D8619:D8777)</f>
        <v>0.15529430379745784</v>
      </c>
      <c r="J8777" s="82">
        <v>84</v>
      </c>
      <c r="K8777" s="321">
        <v>4</v>
      </c>
    </row>
    <row r="8778" spans="1:11" x14ac:dyDescent="0.3">
      <c r="A8778" s="341">
        <v>43276.013199189816</v>
      </c>
      <c r="B8778" s="318">
        <v>36819.788</v>
      </c>
      <c r="C8778" s="355">
        <f t="shared" si="160"/>
        <v>0.30200000000331784</v>
      </c>
      <c r="D8778" s="420">
        <f t="shared" si="161"/>
        <v>0.15100000000165892</v>
      </c>
      <c r="H8778" s="337"/>
      <c r="J8778" s="82">
        <v>85</v>
      </c>
      <c r="K8778" s="391">
        <v>1</v>
      </c>
    </row>
    <row r="8779" spans="1:11" x14ac:dyDescent="0.3">
      <c r="A8779" s="341">
        <v>43276.054865914353</v>
      </c>
      <c r="B8779" s="318">
        <v>36820.1</v>
      </c>
      <c r="C8779" s="355">
        <f t="shared" si="160"/>
        <v>0.31199999999807915</v>
      </c>
      <c r="D8779" s="420">
        <f t="shared" si="161"/>
        <v>0.15599999999903957</v>
      </c>
      <c r="H8779" s="337"/>
      <c r="J8779" s="82">
        <v>86</v>
      </c>
      <c r="K8779" s="319">
        <v>2</v>
      </c>
    </row>
    <row r="8780" spans="1:11" x14ac:dyDescent="0.3">
      <c r="A8780" s="341">
        <v>43276.09653263889</v>
      </c>
      <c r="B8780" s="318">
        <v>36820.411999999997</v>
      </c>
      <c r="C8780" s="355">
        <f t="shared" si="160"/>
        <v>0.31199999999807915</v>
      </c>
      <c r="D8780" s="420">
        <f t="shared" si="161"/>
        <v>0.15599999999903957</v>
      </c>
      <c r="H8780" s="337"/>
      <c r="J8780" s="82">
        <v>87</v>
      </c>
      <c r="K8780" s="320">
        <v>3</v>
      </c>
    </row>
    <row r="8781" spans="1:11" x14ac:dyDescent="0.3">
      <c r="A8781" s="341">
        <v>43276.138199363428</v>
      </c>
      <c r="B8781" s="318">
        <v>36820.714999999997</v>
      </c>
      <c r="C8781" s="355">
        <f t="shared" si="160"/>
        <v>0.30299999999988358</v>
      </c>
      <c r="D8781" s="420">
        <f t="shared" si="161"/>
        <v>0.15149999999994179</v>
      </c>
      <c r="H8781" s="337"/>
      <c r="J8781" s="82">
        <v>88</v>
      </c>
      <c r="K8781" s="321">
        <v>4</v>
      </c>
    </row>
    <row r="8782" spans="1:11" x14ac:dyDescent="0.3">
      <c r="A8782" s="341">
        <v>43276.179866087965</v>
      </c>
      <c r="B8782" s="318">
        <v>36821.031999999999</v>
      </c>
      <c r="C8782" s="355">
        <f t="shared" si="160"/>
        <v>0.31700000000273576</v>
      </c>
      <c r="D8782" s="420">
        <f t="shared" si="161"/>
        <v>0.15850000000136788</v>
      </c>
      <c r="H8782" s="337"/>
      <c r="J8782" s="82">
        <v>89</v>
      </c>
      <c r="K8782" s="391">
        <v>1</v>
      </c>
    </row>
    <row r="8783" spans="1:11" x14ac:dyDescent="0.3">
      <c r="A8783" s="341">
        <v>43276.221532812502</v>
      </c>
      <c r="B8783" s="318">
        <v>36821.353000000003</v>
      </c>
      <c r="C8783" s="355">
        <f t="shared" si="160"/>
        <v>0.32100000000355067</v>
      </c>
      <c r="D8783" s="420">
        <f t="shared" si="161"/>
        <v>0.16050000000177533</v>
      </c>
      <c r="H8783" s="337"/>
      <c r="J8783" s="82">
        <v>90</v>
      </c>
      <c r="K8783" s="319">
        <v>2</v>
      </c>
    </row>
    <row r="8784" spans="1:11" x14ac:dyDescent="0.3">
      <c r="A8784" s="341">
        <v>43276.263199537039</v>
      </c>
      <c r="B8784" s="318">
        <v>36821.665999999997</v>
      </c>
      <c r="C8784" s="355">
        <f t="shared" si="160"/>
        <v>0.3129999999946449</v>
      </c>
      <c r="D8784" s="420">
        <f t="shared" si="161"/>
        <v>0.15649999999732245</v>
      </c>
      <c r="H8784" s="337"/>
      <c r="J8784" s="82">
        <v>91</v>
      </c>
      <c r="K8784" s="320">
        <v>3</v>
      </c>
    </row>
    <row r="8785" spans="1:12" x14ac:dyDescent="0.3">
      <c r="A8785" s="341">
        <v>43276.304866261577</v>
      </c>
      <c r="B8785" s="318">
        <v>36821.980000000003</v>
      </c>
      <c r="C8785" s="355">
        <f t="shared" si="160"/>
        <v>0.31400000000576256</v>
      </c>
      <c r="D8785" s="420">
        <f t="shared" si="161"/>
        <v>0.15700000000288128</v>
      </c>
      <c r="H8785" s="337"/>
      <c r="J8785" s="82">
        <v>92</v>
      </c>
      <c r="K8785" s="321">
        <v>4</v>
      </c>
    </row>
    <row r="8786" spans="1:12" x14ac:dyDescent="0.3">
      <c r="A8786" s="341">
        <v>43276.346532986114</v>
      </c>
      <c r="B8786" s="318">
        <v>36822.300999999999</v>
      </c>
      <c r="C8786" s="355">
        <f t="shared" si="160"/>
        <v>0.32099999999627471</v>
      </c>
      <c r="D8786" s="420">
        <f t="shared" si="161"/>
        <v>0.16049999999813735</v>
      </c>
      <c r="H8786" s="337"/>
      <c r="J8786" s="82">
        <v>93</v>
      </c>
      <c r="K8786" s="391">
        <v>1</v>
      </c>
    </row>
    <row r="8787" spans="1:12" x14ac:dyDescent="0.3">
      <c r="A8787" s="341">
        <v>43276.388199710651</v>
      </c>
      <c r="B8787" s="318">
        <v>36822.612000000001</v>
      </c>
      <c r="C8787" s="355">
        <f t="shared" si="160"/>
        <v>0.3110000000015134</v>
      </c>
      <c r="D8787" s="420">
        <f t="shared" si="161"/>
        <v>0.1555000000007567</v>
      </c>
      <c r="H8787" s="337"/>
      <c r="J8787" s="82">
        <v>94</v>
      </c>
      <c r="K8787" s="319">
        <v>2</v>
      </c>
    </row>
    <row r="8788" spans="1:12" x14ac:dyDescent="0.3">
      <c r="A8788" s="341">
        <v>43276.429866435188</v>
      </c>
      <c r="B8788" s="318">
        <v>36822.930999999997</v>
      </c>
      <c r="C8788" s="355">
        <f t="shared" si="160"/>
        <v>0.31899999999586726</v>
      </c>
      <c r="D8788" s="420">
        <f t="shared" si="161"/>
        <v>0.15949999999793363</v>
      </c>
      <c r="H8788" s="337"/>
      <c r="J8788" s="82">
        <v>95</v>
      </c>
      <c r="K8788" s="320">
        <v>3</v>
      </c>
    </row>
    <row r="8789" spans="1:12" x14ac:dyDescent="0.3">
      <c r="A8789" s="341">
        <v>43276.471533159725</v>
      </c>
      <c r="B8789" s="318">
        <v>36823.25</v>
      </c>
      <c r="C8789" s="355">
        <f t="shared" si="160"/>
        <v>0.31900000000314321</v>
      </c>
      <c r="D8789" s="420">
        <f t="shared" si="161"/>
        <v>0.15950000000157161</v>
      </c>
      <c r="H8789" s="337"/>
      <c r="J8789" s="82">
        <v>96</v>
      </c>
      <c r="K8789" s="321">
        <v>4</v>
      </c>
    </row>
    <row r="8790" spans="1:12" x14ac:dyDescent="0.3">
      <c r="A8790" s="341">
        <v>43276.513199884263</v>
      </c>
      <c r="B8790" s="318">
        <v>36823.56</v>
      </c>
      <c r="C8790" s="355">
        <f t="shared" si="160"/>
        <v>0.30999999999767169</v>
      </c>
      <c r="D8790" s="420">
        <f t="shared" si="161"/>
        <v>0.15499999999883585</v>
      </c>
      <c r="H8790" s="337"/>
      <c r="J8790" s="82">
        <v>97</v>
      </c>
      <c r="K8790" s="391">
        <v>1</v>
      </c>
    </row>
    <row r="8791" spans="1:12" x14ac:dyDescent="0.3">
      <c r="A8791" s="341">
        <v>43276.552083333336</v>
      </c>
      <c r="B8791" s="318">
        <v>36823.870999999999</v>
      </c>
      <c r="C8791" s="355">
        <f t="shared" ref="C8791:C8890" si="162">B8791-B8790</f>
        <v>0.3110000000015134</v>
      </c>
      <c r="D8791" s="420">
        <f t="shared" ref="D8791:D8889" si="163">C8791/2</f>
        <v>0.1555000000007567</v>
      </c>
      <c r="H8791" s="337"/>
      <c r="J8791" s="82">
        <v>1</v>
      </c>
      <c r="K8791" s="319">
        <v>2</v>
      </c>
      <c r="L8791" s="54" t="s">
        <v>313</v>
      </c>
    </row>
    <row r="8792" spans="1:12" x14ac:dyDescent="0.3">
      <c r="A8792" s="341">
        <v>43276.59375</v>
      </c>
      <c r="B8792" s="318">
        <v>36824.197999999997</v>
      </c>
      <c r="C8792" s="355">
        <f t="shared" si="162"/>
        <v>0.32699999999749707</v>
      </c>
      <c r="D8792" s="420">
        <f t="shared" si="163"/>
        <v>0.16349999999874854</v>
      </c>
      <c r="H8792" s="337"/>
      <c r="J8792" s="82">
        <v>2</v>
      </c>
      <c r="K8792" s="320">
        <v>3</v>
      </c>
    </row>
    <row r="8793" spans="1:12" x14ac:dyDescent="0.3">
      <c r="A8793" s="341">
        <v>43276.635416666664</v>
      </c>
      <c r="B8793" s="318">
        <v>36824.502999999997</v>
      </c>
      <c r="C8793" s="355">
        <f t="shared" si="162"/>
        <v>0.30500000000029104</v>
      </c>
      <c r="D8793" s="420">
        <f t="shared" si="163"/>
        <v>0.15250000000014552</v>
      </c>
      <c r="H8793" s="337"/>
      <c r="J8793" s="82">
        <v>3</v>
      </c>
      <c r="K8793" s="321">
        <v>4</v>
      </c>
    </row>
    <row r="8794" spans="1:12" x14ac:dyDescent="0.3">
      <c r="A8794" s="341">
        <v>43276.677083333336</v>
      </c>
      <c r="B8794" s="318">
        <v>36824.805999999997</v>
      </c>
      <c r="C8794" s="355">
        <f t="shared" si="162"/>
        <v>0.30299999999988358</v>
      </c>
      <c r="D8794" s="420">
        <f t="shared" si="163"/>
        <v>0.15149999999994179</v>
      </c>
      <c r="H8794" s="337"/>
      <c r="J8794" s="82">
        <v>4</v>
      </c>
      <c r="K8794" s="391">
        <v>1</v>
      </c>
    </row>
    <row r="8795" spans="1:12" x14ac:dyDescent="0.3">
      <c r="A8795" s="341">
        <v>43276.718749826388</v>
      </c>
      <c r="B8795" s="318">
        <v>36825.118999999999</v>
      </c>
      <c r="C8795" s="355">
        <f t="shared" si="162"/>
        <v>0.31300000000192085</v>
      </c>
      <c r="D8795" s="420">
        <f t="shared" si="163"/>
        <v>0.15650000000096043</v>
      </c>
      <c r="H8795" s="337"/>
      <c r="J8795" s="82">
        <v>5</v>
      </c>
      <c r="K8795" s="319">
        <v>2</v>
      </c>
    </row>
    <row r="8796" spans="1:12" x14ac:dyDescent="0.3">
      <c r="A8796" s="341">
        <v>43276.760416435187</v>
      </c>
      <c r="B8796" s="318">
        <v>36825.428</v>
      </c>
      <c r="C8796" s="355">
        <f t="shared" si="162"/>
        <v>0.30900000000110595</v>
      </c>
      <c r="D8796" s="420">
        <f t="shared" si="163"/>
        <v>0.15450000000055297</v>
      </c>
      <c r="H8796" s="337"/>
      <c r="J8796" s="82">
        <v>6</v>
      </c>
      <c r="K8796" s="320">
        <v>3</v>
      </c>
    </row>
    <row r="8797" spans="1:12" x14ac:dyDescent="0.3">
      <c r="A8797" s="341">
        <v>43276.802083043978</v>
      </c>
      <c r="B8797" s="318">
        <v>36825.722000000002</v>
      </c>
      <c r="C8797" s="355">
        <f t="shared" si="162"/>
        <v>0.29400000000168802</v>
      </c>
      <c r="D8797" s="420">
        <f t="shared" si="163"/>
        <v>0.14700000000084401</v>
      </c>
      <c r="H8797" s="337"/>
      <c r="J8797" s="82">
        <v>7</v>
      </c>
      <c r="K8797" s="321">
        <v>4</v>
      </c>
    </row>
    <row r="8798" spans="1:12" x14ac:dyDescent="0.3">
      <c r="A8798" s="341">
        <v>43276.843749652777</v>
      </c>
      <c r="B8798" s="318">
        <v>36826.029000000002</v>
      </c>
      <c r="C8798" s="355">
        <f t="shared" si="162"/>
        <v>0.30700000000069849</v>
      </c>
      <c r="D8798" s="420">
        <f t="shared" si="163"/>
        <v>0.15350000000034925</v>
      </c>
      <c r="H8798" s="337"/>
      <c r="J8798" s="82">
        <v>8</v>
      </c>
      <c r="K8798" s="391">
        <v>1</v>
      </c>
    </row>
    <row r="8799" spans="1:12" x14ac:dyDescent="0.3">
      <c r="A8799" s="341">
        <v>43276.885416261575</v>
      </c>
      <c r="B8799" s="318">
        <v>36826.339</v>
      </c>
      <c r="C8799" s="355">
        <f t="shared" si="162"/>
        <v>0.30999999999767169</v>
      </c>
      <c r="D8799" s="420">
        <f t="shared" si="163"/>
        <v>0.15499999999883585</v>
      </c>
      <c r="H8799" s="337"/>
      <c r="J8799" s="82">
        <v>9</v>
      </c>
      <c r="K8799" s="319">
        <v>2</v>
      </c>
    </row>
    <row r="8800" spans="1:12" x14ac:dyDescent="0.3">
      <c r="A8800" s="341">
        <v>43276.927082870374</v>
      </c>
      <c r="B8800" s="318">
        <v>36826.639000000003</v>
      </c>
      <c r="C8800" s="355">
        <f t="shared" si="162"/>
        <v>0.30000000000291038</v>
      </c>
      <c r="D8800" s="420">
        <f t="shared" si="163"/>
        <v>0.15000000000145519</v>
      </c>
      <c r="H8800" s="337"/>
      <c r="J8800" s="82">
        <v>10</v>
      </c>
      <c r="K8800" s="320">
        <v>3</v>
      </c>
    </row>
    <row r="8801" spans="1:11" x14ac:dyDescent="0.3">
      <c r="A8801" s="341">
        <v>43276.968749479165</v>
      </c>
      <c r="B8801" s="318">
        <v>36826.940999999999</v>
      </c>
      <c r="C8801" s="355">
        <f t="shared" si="162"/>
        <v>0.30199999999604188</v>
      </c>
      <c r="D8801" s="420">
        <f t="shared" si="163"/>
        <v>0.15099999999802094</v>
      </c>
      <c r="E8801" s="336">
        <f>SUM(C8778:C8801)*7.4805194805</f>
        <v>55.767272727140565</v>
      </c>
      <c r="F8801" s="324">
        <f>AVERAGE(D8778:D8801)</f>
        <v>0.15531250000003638</v>
      </c>
      <c r="G8801" s="324">
        <f>_xlfn.STDEV.S(D8778:D8801)</f>
        <v>3.8920557324273759E-3</v>
      </c>
      <c r="H8801" s="337"/>
      <c r="J8801" s="82">
        <v>11</v>
      </c>
      <c r="K8801" s="321">
        <v>4</v>
      </c>
    </row>
    <row r="8802" spans="1:11" x14ac:dyDescent="0.3">
      <c r="A8802" s="341">
        <v>43277.010416087964</v>
      </c>
      <c r="B8802" s="318">
        <v>36827.252999999997</v>
      </c>
      <c r="C8802" s="355">
        <f t="shared" si="162"/>
        <v>0.31199999999807915</v>
      </c>
      <c r="D8802" s="420">
        <f t="shared" si="163"/>
        <v>0.15599999999903957</v>
      </c>
      <c r="H8802" s="337"/>
      <c r="J8802" s="82">
        <v>12</v>
      </c>
      <c r="K8802" s="391">
        <v>1</v>
      </c>
    </row>
    <row r="8803" spans="1:11" x14ac:dyDescent="0.3">
      <c r="A8803" s="341">
        <v>43277.052082696762</v>
      </c>
      <c r="B8803" s="318">
        <v>36827.56</v>
      </c>
      <c r="C8803" s="355">
        <f t="shared" si="162"/>
        <v>0.30700000000069849</v>
      </c>
      <c r="D8803" s="420">
        <f t="shared" si="163"/>
        <v>0.15350000000034925</v>
      </c>
      <c r="H8803" s="337"/>
      <c r="J8803" s="82">
        <v>13</v>
      </c>
      <c r="K8803" s="319">
        <v>2</v>
      </c>
    </row>
    <row r="8804" spans="1:11" x14ac:dyDescent="0.3">
      <c r="A8804" s="341">
        <v>43277.093749305554</v>
      </c>
      <c r="B8804" s="318">
        <v>36827.868999999999</v>
      </c>
      <c r="C8804" s="355">
        <f t="shared" si="162"/>
        <v>0.30900000000110595</v>
      </c>
      <c r="D8804" s="420">
        <f t="shared" si="163"/>
        <v>0.15450000000055297</v>
      </c>
      <c r="H8804" s="337"/>
      <c r="J8804" s="82">
        <v>14</v>
      </c>
      <c r="K8804" s="320">
        <v>3</v>
      </c>
    </row>
    <row r="8805" spans="1:11" x14ac:dyDescent="0.3">
      <c r="A8805" s="341">
        <v>43277.135415914352</v>
      </c>
      <c r="B8805" s="318">
        <v>36828.182999999997</v>
      </c>
      <c r="C8805" s="355">
        <f t="shared" si="162"/>
        <v>0.3139999999984866</v>
      </c>
      <c r="D8805" s="420">
        <f t="shared" si="163"/>
        <v>0.1569999999992433</v>
      </c>
      <c r="H8805" s="337"/>
      <c r="J8805" s="82">
        <v>15</v>
      </c>
      <c r="K8805" s="321">
        <v>4</v>
      </c>
    </row>
    <row r="8806" spans="1:11" x14ac:dyDescent="0.3">
      <c r="A8806" s="341">
        <v>43277.177082523151</v>
      </c>
      <c r="B8806" s="318">
        <v>36828.500999999997</v>
      </c>
      <c r="C8806" s="355">
        <f t="shared" si="162"/>
        <v>0.31799999999930151</v>
      </c>
      <c r="D8806" s="420">
        <f t="shared" si="163"/>
        <v>0.15899999999965075</v>
      </c>
      <c r="H8806" s="337"/>
      <c r="J8806" s="82">
        <v>16</v>
      </c>
      <c r="K8806" s="391">
        <v>1</v>
      </c>
    </row>
    <row r="8807" spans="1:11" x14ac:dyDescent="0.3">
      <c r="A8807" s="341">
        <v>43277.218749131942</v>
      </c>
      <c r="B8807" s="318">
        <v>36828.813000000002</v>
      </c>
      <c r="C8807" s="355">
        <f t="shared" si="162"/>
        <v>0.3120000000053551</v>
      </c>
      <c r="D8807" s="420">
        <f t="shared" si="163"/>
        <v>0.15600000000267755</v>
      </c>
      <c r="H8807" s="337"/>
      <c r="J8807" s="82">
        <v>17</v>
      </c>
      <c r="K8807" s="319">
        <v>2</v>
      </c>
    </row>
    <row r="8808" spans="1:11" x14ac:dyDescent="0.3">
      <c r="A8808" s="341">
        <v>43277.26041574074</v>
      </c>
      <c r="B8808" s="318">
        <v>36829.141000000003</v>
      </c>
      <c r="C8808" s="355">
        <f t="shared" si="162"/>
        <v>0.32800000000133878</v>
      </c>
      <c r="D8808" s="420">
        <f t="shared" si="163"/>
        <v>0.16400000000066939</v>
      </c>
      <c r="H8808" s="337"/>
      <c r="J8808" s="82">
        <v>18</v>
      </c>
      <c r="K8808" s="320">
        <v>3</v>
      </c>
    </row>
    <row r="8809" spans="1:11" x14ac:dyDescent="0.3">
      <c r="A8809" s="341">
        <v>43277.302082349539</v>
      </c>
      <c r="B8809" s="318">
        <v>36829.457999999999</v>
      </c>
      <c r="C8809" s="355">
        <f t="shared" si="162"/>
        <v>0.3169999999954598</v>
      </c>
      <c r="D8809" s="420">
        <f t="shared" si="163"/>
        <v>0.1584999999977299</v>
      </c>
      <c r="H8809" s="337"/>
      <c r="J8809" s="82">
        <v>19</v>
      </c>
      <c r="K8809" s="321">
        <v>4</v>
      </c>
    </row>
    <row r="8810" spans="1:11" x14ac:dyDescent="0.3">
      <c r="A8810" s="341">
        <v>43277.34374895833</v>
      </c>
      <c r="B8810" s="318">
        <v>36829.760999999999</v>
      </c>
      <c r="C8810" s="355">
        <f t="shared" si="162"/>
        <v>0.30299999999988358</v>
      </c>
      <c r="D8810" s="420">
        <f t="shared" si="163"/>
        <v>0.15149999999994179</v>
      </c>
      <c r="H8810" s="337"/>
      <c r="J8810" s="82">
        <v>20</v>
      </c>
      <c r="K8810" s="391">
        <v>1</v>
      </c>
    </row>
    <row r="8811" spans="1:11" x14ac:dyDescent="0.3">
      <c r="A8811" s="341">
        <v>43277.385415567129</v>
      </c>
      <c r="B8811" s="318">
        <v>36830.087</v>
      </c>
      <c r="C8811" s="355">
        <f t="shared" si="162"/>
        <v>0.32600000000093132</v>
      </c>
      <c r="D8811" s="420">
        <f t="shared" si="163"/>
        <v>0.16300000000046566</v>
      </c>
      <c r="H8811" s="337"/>
      <c r="J8811" s="82">
        <v>21</v>
      </c>
      <c r="K8811" s="319">
        <v>2</v>
      </c>
    </row>
    <row r="8812" spans="1:11" x14ac:dyDescent="0.3">
      <c r="A8812" s="341">
        <v>43277.427082175927</v>
      </c>
      <c r="B8812" s="318">
        <v>36830.409</v>
      </c>
      <c r="C8812" s="355">
        <f t="shared" si="162"/>
        <v>0.32200000000011642</v>
      </c>
      <c r="D8812" s="420">
        <f t="shared" si="163"/>
        <v>0.16100000000005821</v>
      </c>
      <c r="H8812" s="337"/>
      <c r="J8812" s="82">
        <v>22</v>
      </c>
      <c r="K8812" s="320">
        <v>3</v>
      </c>
    </row>
    <row r="8813" spans="1:11" x14ac:dyDescent="0.3">
      <c r="A8813" s="341">
        <v>43277.468748784719</v>
      </c>
      <c r="B8813" s="318">
        <v>36830.713000000003</v>
      </c>
      <c r="C8813" s="355">
        <f t="shared" si="162"/>
        <v>0.30400000000372529</v>
      </c>
      <c r="D8813" s="420">
        <f t="shared" si="163"/>
        <v>0.15200000000186265</v>
      </c>
      <c r="H8813" s="337"/>
      <c r="J8813" s="82">
        <v>23</v>
      </c>
      <c r="K8813" s="321">
        <v>4</v>
      </c>
    </row>
    <row r="8814" spans="1:11" x14ac:dyDescent="0.3">
      <c r="A8814" s="341">
        <v>43277.510415393517</v>
      </c>
      <c r="B8814" s="318">
        <v>36831.033000000003</v>
      </c>
      <c r="C8814" s="355">
        <f t="shared" si="162"/>
        <v>0.31999999999970896</v>
      </c>
      <c r="D8814" s="420">
        <f t="shared" si="163"/>
        <v>0.15999999999985448</v>
      </c>
      <c r="H8814" s="337"/>
      <c r="J8814" s="82">
        <v>24</v>
      </c>
      <c r="K8814" s="391">
        <v>1</v>
      </c>
    </row>
    <row r="8815" spans="1:11" x14ac:dyDescent="0.3">
      <c r="A8815" s="341">
        <v>43277.552082002316</v>
      </c>
      <c r="B8815" s="318">
        <v>36831.35</v>
      </c>
      <c r="C8815" s="355">
        <f t="shared" si="162"/>
        <v>0.3169999999954598</v>
      </c>
      <c r="D8815" s="420">
        <f t="shared" si="163"/>
        <v>0.1584999999977299</v>
      </c>
      <c r="H8815" s="337"/>
      <c r="J8815" s="82">
        <v>25</v>
      </c>
      <c r="K8815" s="319">
        <v>2</v>
      </c>
    </row>
    <row r="8816" spans="1:11" x14ac:dyDescent="0.3">
      <c r="A8816" s="341">
        <v>43277.593748611114</v>
      </c>
      <c r="B8816" s="318">
        <v>36831.659</v>
      </c>
      <c r="C8816" s="355">
        <f t="shared" si="162"/>
        <v>0.30900000000110595</v>
      </c>
      <c r="D8816" s="420">
        <f t="shared" si="163"/>
        <v>0.15450000000055297</v>
      </c>
      <c r="H8816" s="337"/>
      <c r="J8816" s="82">
        <v>26</v>
      </c>
      <c r="K8816" s="320">
        <v>3</v>
      </c>
    </row>
    <row r="8817" spans="1:11" x14ac:dyDescent="0.3">
      <c r="A8817" s="341">
        <v>43277.635415219906</v>
      </c>
      <c r="B8817" s="318">
        <v>36831.972000000002</v>
      </c>
      <c r="C8817" s="355">
        <f t="shared" si="162"/>
        <v>0.31300000000192085</v>
      </c>
      <c r="D8817" s="420">
        <f t="shared" si="163"/>
        <v>0.15650000000096043</v>
      </c>
      <c r="H8817" s="337"/>
      <c r="J8817" s="82">
        <v>27</v>
      </c>
      <c r="K8817" s="321">
        <v>4</v>
      </c>
    </row>
    <row r="8818" spans="1:11" x14ac:dyDescent="0.3">
      <c r="A8818" s="341">
        <v>43277.677081828704</v>
      </c>
      <c r="B8818" s="318">
        <v>36832.290999999997</v>
      </c>
      <c r="C8818" s="355">
        <f t="shared" si="162"/>
        <v>0.31899999999586726</v>
      </c>
      <c r="D8818" s="420">
        <f t="shared" si="163"/>
        <v>0.15949999999793363</v>
      </c>
      <c r="H8818" s="337"/>
      <c r="J8818" s="82">
        <v>28</v>
      </c>
      <c r="K8818" s="391">
        <v>1</v>
      </c>
    </row>
    <row r="8819" spans="1:11" x14ac:dyDescent="0.3">
      <c r="A8819" s="341">
        <v>43277.718748437503</v>
      </c>
      <c r="B8819" s="318">
        <v>36832.591999999997</v>
      </c>
      <c r="C8819" s="355">
        <f t="shared" si="162"/>
        <v>0.30099999999947613</v>
      </c>
      <c r="D8819" s="420">
        <f t="shared" si="163"/>
        <v>0.15049999999973807</v>
      </c>
      <c r="H8819" s="337"/>
      <c r="J8819" s="82">
        <v>29</v>
      </c>
      <c r="K8819" s="319">
        <v>2</v>
      </c>
    </row>
    <row r="8820" spans="1:11" x14ac:dyDescent="0.3">
      <c r="A8820" s="341">
        <v>43277.760415046294</v>
      </c>
      <c r="B8820" s="318">
        <v>36832.898000000001</v>
      </c>
      <c r="C8820" s="355">
        <f t="shared" si="162"/>
        <v>0.30600000000413274</v>
      </c>
      <c r="D8820" s="420">
        <f t="shared" si="163"/>
        <v>0.15300000000206637</v>
      </c>
      <c r="H8820" s="337"/>
      <c r="J8820" s="82">
        <v>30</v>
      </c>
      <c r="K8820" s="320">
        <v>3</v>
      </c>
    </row>
    <row r="8821" spans="1:11" x14ac:dyDescent="0.3">
      <c r="A8821" s="341">
        <v>43277.802081655092</v>
      </c>
      <c r="B8821" s="318">
        <v>36833.21</v>
      </c>
      <c r="C8821" s="355">
        <f t="shared" si="162"/>
        <v>0.31199999999807915</v>
      </c>
      <c r="D8821" s="420">
        <f t="shared" si="163"/>
        <v>0.15599999999903957</v>
      </c>
      <c r="H8821" s="337"/>
      <c r="J8821" s="82">
        <v>31</v>
      </c>
      <c r="K8821" s="321">
        <v>4</v>
      </c>
    </row>
    <row r="8822" spans="1:11" x14ac:dyDescent="0.3">
      <c r="A8822" s="341">
        <v>43277.843748263891</v>
      </c>
      <c r="B8822" s="318">
        <v>36833.512000000002</v>
      </c>
      <c r="C8822" s="355">
        <f t="shared" si="162"/>
        <v>0.30200000000331784</v>
      </c>
      <c r="D8822" s="420">
        <f t="shared" si="163"/>
        <v>0.15100000000165892</v>
      </c>
      <c r="H8822" s="337"/>
      <c r="J8822" s="82">
        <v>32</v>
      </c>
      <c r="K8822" s="391">
        <v>1</v>
      </c>
    </row>
    <row r="8823" spans="1:11" x14ac:dyDescent="0.3">
      <c r="A8823" s="341">
        <v>43277.885414872682</v>
      </c>
      <c r="B8823" s="318">
        <v>36833.813000000002</v>
      </c>
      <c r="C8823" s="355">
        <f t="shared" si="162"/>
        <v>0.30099999999947613</v>
      </c>
      <c r="D8823" s="420">
        <f t="shared" si="163"/>
        <v>0.15049999999973807</v>
      </c>
      <c r="H8823" s="337"/>
      <c r="J8823" s="82">
        <v>33</v>
      </c>
      <c r="K8823" s="319">
        <v>2</v>
      </c>
    </row>
    <row r="8824" spans="1:11" x14ac:dyDescent="0.3">
      <c r="A8824" s="341">
        <v>43277.927081481481</v>
      </c>
      <c r="B8824" s="318">
        <v>36834.127999999997</v>
      </c>
      <c r="C8824" s="355">
        <f t="shared" si="162"/>
        <v>0.31499999999505235</v>
      </c>
      <c r="D8824" s="420">
        <f t="shared" si="163"/>
        <v>0.15749999999752617</v>
      </c>
      <c r="H8824" s="337"/>
      <c r="J8824" s="82">
        <v>34</v>
      </c>
      <c r="K8824" s="320">
        <v>3</v>
      </c>
    </row>
    <row r="8825" spans="1:11" x14ac:dyDescent="0.3">
      <c r="A8825" s="341">
        <v>43277.968748090279</v>
      </c>
      <c r="B8825" s="318">
        <v>36834.432000000001</v>
      </c>
      <c r="C8825" s="355">
        <f t="shared" si="162"/>
        <v>0.30400000000372529</v>
      </c>
      <c r="D8825" s="420">
        <f t="shared" si="163"/>
        <v>0.15200000000186265</v>
      </c>
      <c r="E8825" s="336">
        <f>SUM(C8802:C8825)*7.4805194805</f>
        <v>56.036571428438997</v>
      </c>
      <c r="F8825" s="324">
        <f>AVERAGE(D8802:D8825)</f>
        <v>0.1560625000000376</v>
      </c>
      <c r="G8825" s="324">
        <f>_xlfn.STDEV.S(D8802:D8825)</f>
        <v>3.8934518601706886E-3</v>
      </c>
      <c r="H8825" s="337"/>
      <c r="J8825" s="82">
        <v>35</v>
      </c>
      <c r="K8825" s="321">
        <v>4</v>
      </c>
    </row>
    <row r="8826" spans="1:11" x14ac:dyDescent="0.3">
      <c r="A8826" s="341">
        <v>43278.010414699071</v>
      </c>
      <c r="B8826" s="318">
        <v>36834.732000000004</v>
      </c>
      <c r="C8826" s="355">
        <f t="shared" si="162"/>
        <v>0.30000000000291038</v>
      </c>
      <c r="D8826" s="420">
        <f t="shared" si="163"/>
        <v>0.15000000000145519</v>
      </c>
      <c r="H8826" s="337"/>
      <c r="J8826" s="82">
        <v>36</v>
      </c>
      <c r="K8826" s="391">
        <v>1</v>
      </c>
    </row>
    <row r="8827" spans="1:11" x14ac:dyDescent="0.3">
      <c r="A8827" s="341">
        <v>43278.052081307869</v>
      </c>
      <c r="B8827" s="318">
        <v>36835.050999999999</v>
      </c>
      <c r="C8827" s="355">
        <f t="shared" si="162"/>
        <v>0.31899999999586726</v>
      </c>
      <c r="D8827" s="420">
        <f t="shared" si="163"/>
        <v>0.15949999999793363</v>
      </c>
      <c r="H8827" s="337"/>
      <c r="J8827" s="82">
        <v>37</v>
      </c>
      <c r="K8827" s="319">
        <v>2</v>
      </c>
    </row>
    <row r="8828" spans="1:11" x14ac:dyDescent="0.3">
      <c r="A8828" s="341">
        <v>43278.093747916668</v>
      </c>
      <c r="B8828" s="318">
        <v>36835.368999999999</v>
      </c>
      <c r="C8828" s="355">
        <f t="shared" si="162"/>
        <v>0.31799999999930151</v>
      </c>
      <c r="D8828" s="420">
        <f t="shared" si="163"/>
        <v>0.15899999999965075</v>
      </c>
      <c r="H8828" s="337"/>
      <c r="J8828" s="82">
        <v>38</v>
      </c>
      <c r="K8828" s="320">
        <v>3</v>
      </c>
    </row>
    <row r="8829" spans="1:11" x14ac:dyDescent="0.3">
      <c r="A8829" s="341">
        <v>43278.135414525466</v>
      </c>
      <c r="B8829" s="318">
        <v>36835.671999999999</v>
      </c>
      <c r="C8829" s="355">
        <f t="shared" si="162"/>
        <v>0.30299999999988358</v>
      </c>
      <c r="D8829" s="420">
        <f t="shared" si="163"/>
        <v>0.15149999999994179</v>
      </c>
      <c r="H8829" s="337"/>
      <c r="J8829" s="82">
        <v>39</v>
      </c>
      <c r="K8829" s="321">
        <v>4</v>
      </c>
    </row>
    <row r="8830" spans="1:11" x14ac:dyDescent="0.3">
      <c r="A8830" s="341">
        <v>43278.177081134258</v>
      </c>
      <c r="B8830" s="318">
        <v>36835.989000000001</v>
      </c>
      <c r="C8830" s="355">
        <f t="shared" si="162"/>
        <v>0.31700000000273576</v>
      </c>
      <c r="D8830" s="420">
        <f t="shared" si="163"/>
        <v>0.15850000000136788</v>
      </c>
      <c r="H8830" s="337"/>
      <c r="J8830" s="82">
        <v>40</v>
      </c>
      <c r="K8830" s="391">
        <v>1</v>
      </c>
    </row>
    <row r="8831" spans="1:11" x14ac:dyDescent="0.3">
      <c r="A8831" s="341">
        <v>43278.218747743056</v>
      </c>
      <c r="B8831" s="318">
        <v>36836.311000000002</v>
      </c>
      <c r="C8831" s="355">
        <f t="shared" si="162"/>
        <v>0.32200000000011642</v>
      </c>
      <c r="D8831" s="420">
        <f t="shared" si="163"/>
        <v>0.16100000000005821</v>
      </c>
      <c r="H8831" s="337"/>
      <c r="J8831" s="82">
        <v>41</v>
      </c>
      <c r="K8831" s="319">
        <v>2</v>
      </c>
    </row>
    <row r="8832" spans="1:11" x14ac:dyDescent="0.3">
      <c r="A8832" s="341">
        <v>43278.260414351855</v>
      </c>
      <c r="B8832" s="318">
        <v>36836.622000000003</v>
      </c>
      <c r="C8832" s="355">
        <f t="shared" si="162"/>
        <v>0.3110000000015134</v>
      </c>
      <c r="D8832" s="420">
        <f t="shared" si="163"/>
        <v>0.1555000000007567</v>
      </c>
      <c r="H8832" s="337"/>
      <c r="J8832" s="82">
        <v>42</v>
      </c>
      <c r="K8832" s="320">
        <v>3</v>
      </c>
    </row>
    <row r="8833" spans="1:11" x14ac:dyDescent="0.3">
      <c r="A8833" s="341">
        <v>43278.302080960646</v>
      </c>
      <c r="B8833" s="318">
        <v>36836.938999999998</v>
      </c>
      <c r="C8833" s="355">
        <f t="shared" si="162"/>
        <v>0.3169999999954598</v>
      </c>
      <c r="D8833" s="420">
        <f t="shared" si="163"/>
        <v>0.1584999999977299</v>
      </c>
      <c r="H8833" s="337"/>
      <c r="J8833" s="82">
        <v>43</v>
      </c>
      <c r="K8833" s="321">
        <v>4</v>
      </c>
    </row>
    <row r="8834" spans="1:11" x14ac:dyDescent="0.3">
      <c r="A8834" s="341">
        <v>43278.343747569445</v>
      </c>
      <c r="B8834" s="318">
        <v>36837.26</v>
      </c>
      <c r="C8834" s="355">
        <f t="shared" si="162"/>
        <v>0.32100000000355067</v>
      </c>
      <c r="D8834" s="420">
        <f t="shared" si="163"/>
        <v>0.16050000000177533</v>
      </c>
      <c r="H8834" s="337"/>
      <c r="J8834" s="82">
        <v>44</v>
      </c>
      <c r="K8834" s="391">
        <v>1</v>
      </c>
    </row>
    <row r="8835" spans="1:11" x14ac:dyDescent="0.3">
      <c r="A8835" s="341">
        <v>43278.385414178243</v>
      </c>
      <c r="B8835" s="318">
        <v>36837.57</v>
      </c>
      <c r="C8835" s="355">
        <f t="shared" si="162"/>
        <v>0.30999999999767169</v>
      </c>
      <c r="D8835" s="420">
        <f t="shared" si="163"/>
        <v>0.15499999999883585</v>
      </c>
      <c r="H8835" s="337"/>
      <c r="J8835" s="82">
        <v>45</v>
      </c>
      <c r="K8835" s="319">
        <v>2</v>
      </c>
    </row>
    <row r="8836" spans="1:11" x14ac:dyDescent="0.3">
      <c r="A8836" s="341">
        <v>43278.427080787034</v>
      </c>
      <c r="B8836" s="318">
        <v>36837.885000000002</v>
      </c>
      <c r="C8836" s="355">
        <f t="shared" si="162"/>
        <v>0.31500000000232831</v>
      </c>
      <c r="D8836" s="420">
        <f t="shared" si="163"/>
        <v>0.15750000000116415</v>
      </c>
      <c r="H8836" s="337"/>
      <c r="J8836" s="82">
        <v>46</v>
      </c>
      <c r="K8836" s="320">
        <v>3</v>
      </c>
    </row>
    <row r="8837" spans="1:11" x14ac:dyDescent="0.3">
      <c r="A8837" s="341">
        <v>43278.468747395833</v>
      </c>
      <c r="B8837" s="318">
        <v>36838.205999999998</v>
      </c>
      <c r="C8837" s="355">
        <f t="shared" si="162"/>
        <v>0.32099999999627471</v>
      </c>
      <c r="D8837" s="420">
        <f t="shared" si="163"/>
        <v>0.16049999999813735</v>
      </c>
      <c r="H8837" s="337"/>
      <c r="J8837" s="82">
        <v>47</v>
      </c>
      <c r="K8837" s="321">
        <v>4</v>
      </c>
    </row>
    <row r="8838" spans="1:11" x14ac:dyDescent="0.3">
      <c r="A8838" s="341">
        <v>43278.510414004631</v>
      </c>
      <c r="B8838" s="318">
        <v>36838.519999999997</v>
      </c>
      <c r="C8838" s="355">
        <f t="shared" si="162"/>
        <v>0.3139999999984866</v>
      </c>
      <c r="D8838" s="420">
        <f t="shared" si="163"/>
        <v>0.1569999999992433</v>
      </c>
      <c r="H8838" s="337"/>
      <c r="J8838" s="82">
        <v>48</v>
      </c>
      <c r="K8838" s="391">
        <v>1</v>
      </c>
    </row>
    <row r="8839" spans="1:11" x14ac:dyDescent="0.3">
      <c r="A8839" s="341">
        <v>43278.552080613423</v>
      </c>
      <c r="B8839" s="318">
        <v>36838.824000000001</v>
      </c>
      <c r="C8839" s="355">
        <f t="shared" si="162"/>
        <v>0.30400000000372529</v>
      </c>
      <c r="D8839" s="420">
        <f t="shared" si="163"/>
        <v>0.15200000000186265</v>
      </c>
      <c r="H8839" s="337"/>
      <c r="J8839" s="82">
        <v>49</v>
      </c>
      <c r="K8839" s="319">
        <v>2</v>
      </c>
    </row>
    <row r="8840" spans="1:11" x14ac:dyDescent="0.3">
      <c r="A8840" s="341">
        <v>43278.593747222221</v>
      </c>
      <c r="B8840" s="318">
        <v>36839.141000000003</v>
      </c>
      <c r="C8840" s="355">
        <f t="shared" si="162"/>
        <v>0.31700000000273576</v>
      </c>
      <c r="D8840" s="420">
        <f t="shared" si="163"/>
        <v>0.15850000000136788</v>
      </c>
      <c r="H8840" s="337"/>
      <c r="J8840" s="82">
        <v>50</v>
      </c>
      <c r="K8840" s="320">
        <v>3</v>
      </c>
    </row>
    <row r="8841" spans="1:11" x14ac:dyDescent="0.3">
      <c r="A8841" s="341">
        <v>43278.63541383102</v>
      </c>
      <c r="B8841" s="318">
        <v>36839.451000000001</v>
      </c>
      <c r="C8841" s="355">
        <f t="shared" si="162"/>
        <v>0.30999999999767169</v>
      </c>
      <c r="D8841" s="420">
        <f t="shared" si="163"/>
        <v>0.15499999999883585</v>
      </c>
      <c r="H8841" s="337"/>
      <c r="J8841" s="82">
        <v>51</v>
      </c>
      <c r="K8841" s="321">
        <v>4</v>
      </c>
    </row>
    <row r="8842" spans="1:11" x14ac:dyDescent="0.3">
      <c r="A8842" s="341">
        <v>43278.677080439818</v>
      </c>
      <c r="B8842" s="318">
        <v>36839.750999999997</v>
      </c>
      <c r="C8842" s="355">
        <f t="shared" si="162"/>
        <v>0.29999999999563443</v>
      </c>
      <c r="D8842" s="420">
        <f t="shared" si="163"/>
        <v>0.14999999999781721</v>
      </c>
      <c r="H8842" s="337"/>
      <c r="J8842" s="82">
        <v>52</v>
      </c>
      <c r="K8842" s="391">
        <v>1</v>
      </c>
    </row>
    <row r="8843" spans="1:11" x14ac:dyDescent="0.3">
      <c r="A8843" s="341">
        <v>43278.71874704861</v>
      </c>
      <c r="B8843" s="318">
        <v>36840.061000000002</v>
      </c>
      <c r="C8843" s="355">
        <f t="shared" si="162"/>
        <v>0.31000000000494765</v>
      </c>
      <c r="D8843" s="420">
        <f t="shared" si="163"/>
        <v>0.15500000000247383</v>
      </c>
      <c r="H8843" s="337"/>
      <c r="J8843" s="82">
        <v>53</v>
      </c>
      <c r="K8843" s="319">
        <v>2</v>
      </c>
    </row>
    <row r="8844" spans="1:11" x14ac:dyDescent="0.3">
      <c r="A8844" s="341">
        <v>43278.760413657408</v>
      </c>
      <c r="B8844" s="318">
        <v>36840.370000000003</v>
      </c>
      <c r="C8844" s="355">
        <f t="shared" si="162"/>
        <v>0.30900000000110595</v>
      </c>
      <c r="D8844" s="420">
        <f t="shared" si="163"/>
        <v>0.15450000000055297</v>
      </c>
      <c r="H8844" s="337"/>
      <c r="J8844" s="82">
        <v>54</v>
      </c>
      <c r="K8844" s="320">
        <v>3</v>
      </c>
    </row>
    <row r="8845" spans="1:11" x14ac:dyDescent="0.3">
      <c r="A8845" s="341">
        <v>43278.802080266207</v>
      </c>
      <c r="B8845" s="318">
        <v>36840.663</v>
      </c>
      <c r="C8845" s="355">
        <f t="shared" si="162"/>
        <v>0.29299999999784632</v>
      </c>
      <c r="D8845" s="420">
        <f t="shared" si="163"/>
        <v>0.14649999999892316</v>
      </c>
      <c r="H8845" s="337"/>
      <c r="J8845" s="82">
        <v>55</v>
      </c>
      <c r="K8845" s="321">
        <v>4</v>
      </c>
    </row>
    <row r="8846" spans="1:11" x14ac:dyDescent="0.3">
      <c r="A8846" s="341">
        <v>43278.843746874998</v>
      </c>
      <c r="B8846" s="318">
        <v>36840.959000000003</v>
      </c>
      <c r="C8846" s="355">
        <f t="shared" si="162"/>
        <v>0.29600000000209548</v>
      </c>
      <c r="D8846" s="420">
        <f t="shared" si="163"/>
        <v>0.14800000000104774</v>
      </c>
      <c r="H8846" s="337"/>
      <c r="J8846" s="82">
        <v>56</v>
      </c>
      <c r="K8846" s="391">
        <v>1</v>
      </c>
    </row>
    <row r="8847" spans="1:11" x14ac:dyDescent="0.3">
      <c r="A8847" s="341">
        <v>43278.885413483797</v>
      </c>
      <c r="B8847" s="318">
        <v>36841.271000000001</v>
      </c>
      <c r="C8847" s="355">
        <f t="shared" si="162"/>
        <v>0.31199999999807915</v>
      </c>
      <c r="D8847" s="420">
        <f t="shared" si="163"/>
        <v>0.15599999999903957</v>
      </c>
      <c r="H8847" s="337"/>
      <c r="J8847" s="82">
        <v>57</v>
      </c>
      <c r="K8847" s="319">
        <v>2</v>
      </c>
    </row>
    <row r="8848" spans="1:11" x14ac:dyDescent="0.3">
      <c r="A8848" s="341">
        <v>43278.927080092595</v>
      </c>
      <c r="B8848" s="318">
        <v>36841.572</v>
      </c>
      <c r="C8848" s="355">
        <f t="shared" si="162"/>
        <v>0.30099999999947613</v>
      </c>
      <c r="D8848" s="420">
        <f t="shared" si="163"/>
        <v>0.15049999999973807</v>
      </c>
      <c r="H8848" s="337"/>
      <c r="J8848" s="82">
        <v>58</v>
      </c>
      <c r="K8848" s="320">
        <v>3</v>
      </c>
    </row>
    <row r="8849" spans="1:11" x14ac:dyDescent="0.3">
      <c r="A8849" s="341">
        <v>43278.968746701386</v>
      </c>
      <c r="B8849" s="318">
        <v>36841.870000000003</v>
      </c>
      <c r="C8849" s="355">
        <f t="shared" si="162"/>
        <v>0.29800000000250293</v>
      </c>
      <c r="D8849" s="420">
        <f t="shared" si="163"/>
        <v>0.14900000000125146</v>
      </c>
      <c r="E8849" s="336">
        <f>SUM(C8826:C8849)*7.4805194805</f>
        <v>55.640103895973368</v>
      </c>
      <c r="F8849" s="324">
        <f>AVERAGE(D8826:D8849)</f>
        <v>0.15495833333337336</v>
      </c>
      <c r="G8849" s="324">
        <f>_xlfn.STDEV.S(D8826:D8849)</f>
        <v>4.3236374244860782E-3</v>
      </c>
      <c r="H8849" s="337"/>
      <c r="J8849" s="82">
        <v>59</v>
      </c>
      <c r="K8849" s="321">
        <v>4</v>
      </c>
    </row>
    <row r="8850" spans="1:11" x14ac:dyDescent="0.3">
      <c r="A8850" s="341">
        <v>43279.010413310185</v>
      </c>
      <c r="B8850" s="318">
        <v>36842.163</v>
      </c>
      <c r="C8850" s="355">
        <f t="shared" si="162"/>
        <v>0.29299999999784632</v>
      </c>
      <c r="D8850" s="420">
        <f t="shared" si="163"/>
        <v>0.14649999999892316</v>
      </c>
      <c r="H8850" s="337"/>
      <c r="J8850" s="82">
        <v>60</v>
      </c>
      <c r="K8850" s="391">
        <v>1</v>
      </c>
    </row>
    <row r="8851" spans="1:11" x14ac:dyDescent="0.3">
      <c r="A8851" s="341">
        <v>43279.052079918984</v>
      </c>
      <c r="B8851" s="318">
        <v>36842.457999999999</v>
      </c>
      <c r="C8851" s="355">
        <f t="shared" si="162"/>
        <v>0.29499999999825377</v>
      </c>
      <c r="D8851" s="420">
        <f t="shared" si="163"/>
        <v>0.14749999999912689</v>
      </c>
      <c r="H8851" s="337"/>
      <c r="J8851" s="82">
        <v>61</v>
      </c>
      <c r="K8851" s="319">
        <v>2</v>
      </c>
    </row>
    <row r="8852" spans="1:11" x14ac:dyDescent="0.3">
      <c r="A8852" s="341">
        <v>43279.093746527775</v>
      </c>
      <c r="B8852" s="318">
        <v>36842.743000000002</v>
      </c>
      <c r="C8852" s="355">
        <f t="shared" si="162"/>
        <v>0.28500000000349246</v>
      </c>
      <c r="D8852" s="420">
        <f t="shared" si="163"/>
        <v>0.14250000000174623</v>
      </c>
      <c r="H8852" s="337"/>
      <c r="J8852" s="82">
        <v>62</v>
      </c>
      <c r="K8852" s="320">
        <v>3</v>
      </c>
    </row>
    <row r="8853" spans="1:11" x14ac:dyDescent="0.3">
      <c r="A8853" s="341">
        <v>43279.135413136573</v>
      </c>
      <c r="B8853" s="318">
        <v>36843.059000000001</v>
      </c>
      <c r="C8853" s="355">
        <f t="shared" si="162"/>
        <v>0.31599999999889405</v>
      </c>
      <c r="D8853" s="420">
        <f t="shared" si="163"/>
        <v>0.15799999999944703</v>
      </c>
      <c r="H8853" s="337"/>
      <c r="J8853" s="82">
        <v>63</v>
      </c>
      <c r="K8853" s="321">
        <v>4</v>
      </c>
    </row>
    <row r="8854" spans="1:11" x14ac:dyDescent="0.3">
      <c r="A8854" s="341">
        <v>43279.177079745372</v>
      </c>
      <c r="B8854" s="318">
        <v>36843.377</v>
      </c>
      <c r="C8854" s="355">
        <f t="shared" si="162"/>
        <v>0.31799999999930151</v>
      </c>
      <c r="D8854" s="420">
        <f t="shared" si="163"/>
        <v>0.15899999999965075</v>
      </c>
      <c r="H8854" s="337"/>
      <c r="J8854" s="82">
        <v>64</v>
      </c>
      <c r="K8854" s="391">
        <v>1</v>
      </c>
    </row>
    <row r="8855" spans="1:11" x14ac:dyDescent="0.3">
      <c r="A8855" s="341">
        <v>43279.218746354163</v>
      </c>
      <c r="B8855" s="318">
        <v>36843.688000000002</v>
      </c>
      <c r="C8855" s="355">
        <f t="shared" si="162"/>
        <v>0.3110000000015134</v>
      </c>
      <c r="D8855" s="420">
        <f t="shared" si="163"/>
        <v>0.1555000000007567</v>
      </c>
      <c r="H8855" s="337"/>
      <c r="J8855" s="82">
        <v>65</v>
      </c>
      <c r="K8855" s="319">
        <v>2</v>
      </c>
    </row>
    <row r="8856" spans="1:11" x14ac:dyDescent="0.3">
      <c r="A8856" s="341">
        <v>43279.260412962962</v>
      </c>
      <c r="B8856" s="318">
        <v>36844.008000000002</v>
      </c>
      <c r="C8856" s="355">
        <f t="shared" si="162"/>
        <v>0.31999999999970896</v>
      </c>
      <c r="D8856" s="420">
        <f t="shared" si="163"/>
        <v>0.15999999999985448</v>
      </c>
      <c r="H8856" s="337"/>
      <c r="J8856" s="82">
        <v>66</v>
      </c>
      <c r="K8856" s="320">
        <v>3</v>
      </c>
    </row>
    <row r="8857" spans="1:11" x14ac:dyDescent="0.3">
      <c r="A8857" s="341">
        <v>43279.30207957176</v>
      </c>
      <c r="B8857" s="318">
        <v>36844.33</v>
      </c>
      <c r="C8857" s="355">
        <f t="shared" si="162"/>
        <v>0.32200000000011642</v>
      </c>
      <c r="D8857" s="420">
        <f t="shared" si="163"/>
        <v>0.16100000000005821</v>
      </c>
      <c r="H8857" s="337"/>
      <c r="J8857" s="82">
        <v>67</v>
      </c>
      <c r="K8857" s="321">
        <v>4</v>
      </c>
    </row>
    <row r="8858" spans="1:11" x14ac:dyDescent="0.3">
      <c r="A8858" s="341">
        <v>43279.343746180559</v>
      </c>
      <c r="B8858" s="318">
        <v>36844.631000000001</v>
      </c>
      <c r="C8858" s="355">
        <f t="shared" si="162"/>
        <v>0.30099999999947613</v>
      </c>
      <c r="D8858" s="420">
        <f t="shared" si="163"/>
        <v>0.15049999999973807</v>
      </c>
      <c r="H8858" s="337"/>
      <c r="J8858" s="82">
        <v>68</v>
      </c>
      <c r="K8858" s="391">
        <v>1</v>
      </c>
    </row>
    <row r="8859" spans="1:11" x14ac:dyDescent="0.3">
      <c r="A8859" s="341">
        <v>43279.38541278935</v>
      </c>
      <c r="B8859" s="318">
        <v>36844.949000000001</v>
      </c>
      <c r="C8859" s="355">
        <f t="shared" si="162"/>
        <v>0.31799999999930151</v>
      </c>
      <c r="D8859" s="420">
        <f t="shared" si="163"/>
        <v>0.15899999999965075</v>
      </c>
      <c r="H8859" s="337"/>
      <c r="J8859" s="82">
        <v>69</v>
      </c>
      <c r="K8859" s="319">
        <v>2</v>
      </c>
    </row>
    <row r="8860" spans="1:11" x14ac:dyDescent="0.3">
      <c r="A8860" s="341">
        <v>43279.427079398149</v>
      </c>
      <c r="B8860" s="318">
        <v>36845.271000000001</v>
      </c>
      <c r="C8860" s="355">
        <f t="shared" si="162"/>
        <v>0.32200000000011642</v>
      </c>
      <c r="D8860" s="420">
        <f t="shared" si="163"/>
        <v>0.16100000000005821</v>
      </c>
      <c r="H8860" s="337"/>
      <c r="J8860" s="82">
        <v>70</v>
      </c>
      <c r="K8860" s="320">
        <v>3</v>
      </c>
    </row>
    <row r="8861" spans="1:11" x14ac:dyDescent="0.3">
      <c r="A8861" s="341">
        <v>43279.468746006947</v>
      </c>
      <c r="B8861" s="318">
        <v>36845.58</v>
      </c>
      <c r="C8861" s="355">
        <f t="shared" si="162"/>
        <v>0.30900000000110595</v>
      </c>
      <c r="D8861" s="420">
        <f t="shared" si="163"/>
        <v>0.15450000000055297</v>
      </c>
      <c r="H8861" s="337"/>
      <c r="J8861" s="82">
        <v>71</v>
      </c>
      <c r="K8861" s="321">
        <v>4</v>
      </c>
    </row>
    <row r="8862" spans="1:11" x14ac:dyDescent="0.3">
      <c r="A8862" s="341">
        <v>43279.510412615738</v>
      </c>
      <c r="B8862" s="318">
        <v>36845.892999999996</v>
      </c>
      <c r="C8862" s="355">
        <f t="shared" si="162"/>
        <v>0.3129999999946449</v>
      </c>
      <c r="D8862" s="420">
        <f t="shared" si="163"/>
        <v>0.15649999999732245</v>
      </c>
      <c r="H8862" s="337"/>
      <c r="J8862" s="82">
        <v>72</v>
      </c>
      <c r="K8862" s="391">
        <v>1</v>
      </c>
    </row>
    <row r="8863" spans="1:11" x14ac:dyDescent="0.3">
      <c r="A8863" s="341">
        <v>43279.552079224537</v>
      </c>
      <c r="B8863" s="318">
        <v>36846.214999999997</v>
      </c>
      <c r="C8863" s="355">
        <f t="shared" si="162"/>
        <v>0.32200000000011642</v>
      </c>
      <c r="D8863" s="420">
        <f t="shared" si="163"/>
        <v>0.16100000000005821</v>
      </c>
      <c r="H8863" s="337"/>
      <c r="J8863" s="82">
        <v>73</v>
      </c>
      <c r="K8863" s="319">
        <v>2</v>
      </c>
    </row>
    <row r="8864" spans="1:11" x14ac:dyDescent="0.3">
      <c r="A8864" s="341">
        <v>43279.593745833336</v>
      </c>
      <c r="B8864" s="318">
        <v>36846.521999999997</v>
      </c>
      <c r="C8864" s="355">
        <f t="shared" si="162"/>
        <v>0.30700000000069849</v>
      </c>
      <c r="D8864" s="420">
        <f t="shared" si="163"/>
        <v>0.15350000000034925</v>
      </c>
      <c r="H8864" s="337"/>
      <c r="J8864" s="82">
        <v>74</v>
      </c>
      <c r="K8864" s="320">
        <v>3</v>
      </c>
    </row>
    <row r="8865" spans="1:11" x14ac:dyDescent="0.3">
      <c r="A8865" s="341">
        <v>43279.635412442127</v>
      </c>
      <c r="B8865" s="318">
        <v>36846.822</v>
      </c>
      <c r="C8865" s="355">
        <f t="shared" si="162"/>
        <v>0.30000000000291038</v>
      </c>
      <c r="D8865" s="420">
        <f t="shared" si="163"/>
        <v>0.15000000000145519</v>
      </c>
      <c r="H8865" s="337"/>
      <c r="J8865" s="82">
        <v>75</v>
      </c>
      <c r="K8865" s="321">
        <v>4</v>
      </c>
    </row>
    <row r="8866" spans="1:11" x14ac:dyDescent="0.3">
      <c r="A8866" s="341">
        <v>43279.677079050925</v>
      </c>
      <c r="B8866" s="318">
        <v>36847.139000000003</v>
      </c>
      <c r="C8866" s="355">
        <f t="shared" si="162"/>
        <v>0.31700000000273576</v>
      </c>
      <c r="D8866" s="420">
        <f t="shared" si="163"/>
        <v>0.15850000000136788</v>
      </c>
      <c r="H8866" s="337"/>
      <c r="J8866" s="82">
        <v>76</v>
      </c>
      <c r="K8866" s="391">
        <v>1</v>
      </c>
    </row>
    <row r="8867" spans="1:11" x14ac:dyDescent="0.3">
      <c r="A8867" s="341">
        <v>43279.718745659724</v>
      </c>
      <c r="B8867" s="318">
        <v>36847.451999999997</v>
      </c>
      <c r="C8867" s="355">
        <f t="shared" si="162"/>
        <v>0.3129999999946449</v>
      </c>
      <c r="D8867" s="420">
        <f t="shared" si="163"/>
        <v>0.15649999999732245</v>
      </c>
      <c r="H8867" s="337"/>
      <c r="J8867" s="82">
        <v>77</v>
      </c>
      <c r="K8867" s="319">
        <v>2</v>
      </c>
    </row>
    <row r="8868" spans="1:11" x14ac:dyDescent="0.3">
      <c r="A8868" s="341">
        <v>43279.760412268515</v>
      </c>
      <c r="B8868" s="318">
        <v>36847.75</v>
      </c>
      <c r="C8868" s="355">
        <f t="shared" si="162"/>
        <v>0.29800000000250293</v>
      </c>
      <c r="D8868" s="420">
        <f t="shared" si="163"/>
        <v>0.14900000000125146</v>
      </c>
      <c r="H8868" s="337"/>
      <c r="J8868" s="82">
        <v>78</v>
      </c>
      <c r="K8868" s="320">
        <v>3</v>
      </c>
    </row>
    <row r="8869" spans="1:11" x14ac:dyDescent="0.3">
      <c r="A8869" s="341">
        <v>43279.802078877314</v>
      </c>
      <c r="B8869" s="318">
        <v>36848.057999999997</v>
      </c>
      <c r="C8869" s="355">
        <f t="shared" si="162"/>
        <v>0.30799999999726424</v>
      </c>
      <c r="D8869" s="420">
        <f t="shared" si="163"/>
        <v>0.15399999999863212</v>
      </c>
      <c r="H8869" s="337"/>
      <c r="J8869" s="82">
        <v>79</v>
      </c>
      <c r="K8869" s="321">
        <v>4</v>
      </c>
    </row>
    <row r="8870" spans="1:11" x14ac:dyDescent="0.3">
      <c r="A8870" s="341">
        <v>43279.843745486112</v>
      </c>
      <c r="B8870" s="318">
        <v>36848.366999999998</v>
      </c>
      <c r="C8870" s="355">
        <f t="shared" si="162"/>
        <v>0.30900000000110595</v>
      </c>
      <c r="D8870" s="420">
        <f t="shared" si="163"/>
        <v>0.15450000000055297</v>
      </c>
      <c r="H8870" s="337"/>
      <c r="J8870" s="82">
        <v>80</v>
      </c>
      <c r="K8870" s="391">
        <v>1</v>
      </c>
    </row>
    <row r="8871" spans="1:11" x14ac:dyDescent="0.3">
      <c r="A8871" s="341">
        <v>43279.885412094911</v>
      </c>
      <c r="B8871" s="318">
        <v>36848.671000000002</v>
      </c>
      <c r="C8871" s="355">
        <f t="shared" si="162"/>
        <v>0.30400000000372529</v>
      </c>
      <c r="D8871" s="420">
        <f t="shared" si="163"/>
        <v>0.15200000000186265</v>
      </c>
      <c r="H8871" s="337"/>
      <c r="J8871" s="82">
        <v>81</v>
      </c>
      <c r="K8871" s="319">
        <v>2</v>
      </c>
    </row>
    <row r="8872" spans="1:11" x14ac:dyDescent="0.3">
      <c r="A8872" s="341">
        <v>43279.927078703702</v>
      </c>
      <c r="B8872" s="318">
        <v>36848.982000000004</v>
      </c>
      <c r="C8872" s="355">
        <f t="shared" si="162"/>
        <v>0.3110000000015134</v>
      </c>
      <c r="D8872" s="420">
        <f t="shared" si="163"/>
        <v>0.1555000000007567</v>
      </c>
      <c r="H8872" s="337"/>
      <c r="J8872" s="82">
        <v>82</v>
      </c>
      <c r="K8872" s="320">
        <v>3</v>
      </c>
    </row>
    <row r="8873" spans="1:11" x14ac:dyDescent="0.3">
      <c r="A8873" s="341">
        <v>43279.968745312501</v>
      </c>
      <c r="B8873" s="318">
        <v>36849.288999999997</v>
      </c>
      <c r="C8873" s="355">
        <f t="shared" si="162"/>
        <v>0.30699999999342253</v>
      </c>
      <c r="D8873" s="420">
        <f t="shared" si="163"/>
        <v>0.15349999999671127</v>
      </c>
      <c r="E8873" s="336">
        <f>SUM(C8850:C8873)*7.4805194805</f>
        <v>55.497974025787698</v>
      </c>
      <c r="F8873" s="324">
        <f>AVERAGE(D8850:D8873)</f>
        <v>0.15456249999988358</v>
      </c>
      <c r="G8873" s="324">
        <f>_xlfn.STDEV.S(D8850:D8873)</f>
        <v>4.9679680473317857E-3</v>
      </c>
      <c r="H8873" s="337"/>
      <c r="J8873" s="82">
        <v>83</v>
      </c>
      <c r="K8873" s="321">
        <v>4</v>
      </c>
    </row>
    <row r="8874" spans="1:11" x14ac:dyDescent="0.3">
      <c r="A8874" s="341">
        <v>43280.010411921299</v>
      </c>
      <c r="B8874" s="318">
        <v>36849.588000000003</v>
      </c>
      <c r="C8874" s="355">
        <f t="shared" si="162"/>
        <v>0.29900000000634464</v>
      </c>
      <c r="D8874" s="420">
        <f t="shared" si="163"/>
        <v>0.14950000000317232</v>
      </c>
      <c r="H8874" s="337"/>
      <c r="J8874" s="82">
        <v>84</v>
      </c>
      <c r="K8874" s="391">
        <v>1</v>
      </c>
    </row>
    <row r="8875" spans="1:11" x14ac:dyDescent="0.3">
      <c r="A8875" s="341">
        <v>43280.052078530091</v>
      </c>
      <c r="B8875" s="318">
        <v>36849.892999999996</v>
      </c>
      <c r="C8875" s="355">
        <f t="shared" si="162"/>
        <v>0.30499999999301508</v>
      </c>
      <c r="D8875" s="420">
        <f t="shared" si="163"/>
        <v>0.15249999999650754</v>
      </c>
      <c r="H8875" s="337"/>
      <c r="J8875" s="82">
        <v>85</v>
      </c>
      <c r="K8875" s="319">
        <v>2</v>
      </c>
    </row>
    <row r="8876" spans="1:11" x14ac:dyDescent="0.3">
      <c r="A8876" s="341">
        <v>43280.093745138889</v>
      </c>
      <c r="B8876" s="318">
        <v>36850.213000000003</v>
      </c>
      <c r="C8876" s="355">
        <f t="shared" si="162"/>
        <v>0.32000000000698492</v>
      </c>
      <c r="D8876" s="420">
        <f t="shared" si="163"/>
        <v>0.16000000000349246</v>
      </c>
      <c r="H8876" s="337"/>
      <c r="J8876" s="82">
        <v>86</v>
      </c>
      <c r="K8876" s="320">
        <v>3</v>
      </c>
    </row>
    <row r="8877" spans="1:11" x14ac:dyDescent="0.3">
      <c r="A8877" s="341">
        <v>43280.135411747688</v>
      </c>
      <c r="B8877" s="318">
        <v>36850.527000000002</v>
      </c>
      <c r="C8877" s="355">
        <f t="shared" si="162"/>
        <v>0.3139999999984866</v>
      </c>
      <c r="D8877" s="420">
        <f t="shared" si="163"/>
        <v>0.1569999999992433</v>
      </c>
      <c r="H8877" s="337"/>
      <c r="J8877" s="82">
        <v>87</v>
      </c>
      <c r="K8877" s="321">
        <v>4</v>
      </c>
    </row>
    <row r="8878" spans="1:11" x14ac:dyDescent="0.3">
      <c r="A8878" s="341">
        <v>43280.177078356479</v>
      </c>
      <c r="B8878" s="318">
        <v>36850.830999999998</v>
      </c>
      <c r="C8878" s="355">
        <f t="shared" si="162"/>
        <v>0.30399999999644933</v>
      </c>
      <c r="D8878" s="420">
        <f t="shared" si="163"/>
        <v>0.15199999999822467</v>
      </c>
      <c r="H8878" s="337"/>
      <c r="J8878" s="82">
        <v>88</v>
      </c>
      <c r="K8878" s="391">
        <v>1</v>
      </c>
    </row>
    <row r="8879" spans="1:11" x14ac:dyDescent="0.3">
      <c r="A8879" s="341">
        <v>43280.218744965277</v>
      </c>
      <c r="B8879" s="318">
        <v>36851.154999999999</v>
      </c>
      <c r="C8879" s="355">
        <f t="shared" si="162"/>
        <v>0.32400000000052387</v>
      </c>
      <c r="D8879" s="420">
        <f t="shared" si="163"/>
        <v>0.16200000000026193</v>
      </c>
      <c r="H8879" s="337"/>
      <c r="J8879" s="82">
        <v>89</v>
      </c>
      <c r="K8879" s="319">
        <v>2</v>
      </c>
    </row>
    <row r="8880" spans="1:11" x14ac:dyDescent="0.3">
      <c r="A8880" s="341">
        <v>43280.260411574076</v>
      </c>
      <c r="B8880" s="318">
        <v>36851.470999999998</v>
      </c>
      <c r="C8880" s="355">
        <f t="shared" si="162"/>
        <v>0.31599999999889405</v>
      </c>
      <c r="D8880" s="420">
        <f t="shared" si="163"/>
        <v>0.15799999999944703</v>
      </c>
      <c r="H8880" s="337"/>
      <c r="J8880" s="82">
        <v>90</v>
      </c>
      <c r="K8880" s="320">
        <v>3</v>
      </c>
    </row>
    <row r="8881" spans="1:12" x14ac:dyDescent="0.3">
      <c r="A8881" s="341">
        <v>43280.302078182867</v>
      </c>
      <c r="B8881" s="318">
        <v>36851.781999999999</v>
      </c>
      <c r="C8881" s="355">
        <f t="shared" si="162"/>
        <v>0.3110000000015134</v>
      </c>
      <c r="D8881" s="420">
        <f t="shared" si="163"/>
        <v>0.1555000000007567</v>
      </c>
      <c r="H8881" s="337"/>
      <c r="J8881" s="82">
        <v>91</v>
      </c>
      <c r="K8881" s="321">
        <v>4</v>
      </c>
    </row>
    <row r="8882" spans="1:12" x14ac:dyDescent="0.3">
      <c r="A8882" s="341">
        <v>43280.343744791666</v>
      </c>
      <c r="B8882" s="318">
        <v>36852.108999999997</v>
      </c>
      <c r="C8882" s="355">
        <f t="shared" si="162"/>
        <v>0.32699999999749707</v>
      </c>
      <c r="D8882" s="420">
        <f t="shared" si="163"/>
        <v>0.16349999999874854</v>
      </c>
      <c r="H8882" s="337"/>
      <c r="J8882" s="82">
        <v>92</v>
      </c>
      <c r="K8882" s="391">
        <v>1</v>
      </c>
    </row>
    <row r="8883" spans="1:12" x14ac:dyDescent="0.3">
      <c r="A8883" s="341">
        <v>43280.385411400464</v>
      </c>
      <c r="B8883" s="318">
        <v>36852.428</v>
      </c>
      <c r="C8883" s="355">
        <f t="shared" si="162"/>
        <v>0.31900000000314321</v>
      </c>
      <c r="D8883" s="420">
        <f t="shared" si="163"/>
        <v>0.15950000000157161</v>
      </c>
      <c r="H8883" s="337"/>
      <c r="J8883" s="82">
        <v>93</v>
      </c>
      <c r="K8883" s="319">
        <v>2</v>
      </c>
    </row>
    <row r="8884" spans="1:12" x14ac:dyDescent="0.3">
      <c r="A8884" s="341">
        <v>43280.427078009256</v>
      </c>
      <c r="B8884" s="318">
        <v>36852.733</v>
      </c>
      <c r="C8884" s="355">
        <f t="shared" si="162"/>
        <v>0.30500000000029104</v>
      </c>
      <c r="D8884" s="420">
        <f t="shared" si="163"/>
        <v>0.15250000000014552</v>
      </c>
      <c r="H8884" s="337"/>
      <c r="J8884" s="82">
        <v>94</v>
      </c>
      <c r="K8884" s="320">
        <v>3</v>
      </c>
    </row>
    <row r="8885" spans="1:12" x14ac:dyDescent="0.3">
      <c r="A8885" s="341">
        <v>43280.468744618054</v>
      </c>
      <c r="B8885" s="318">
        <v>36853.055</v>
      </c>
      <c r="C8885" s="355">
        <f t="shared" si="162"/>
        <v>0.32200000000011642</v>
      </c>
      <c r="D8885" s="420">
        <f t="shared" si="163"/>
        <v>0.16100000000005821</v>
      </c>
      <c r="H8885" s="337"/>
      <c r="J8885" s="82">
        <v>95</v>
      </c>
      <c r="K8885" s="321">
        <v>4</v>
      </c>
    </row>
    <row r="8886" spans="1:12" x14ac:dyDescent="0.3">
      <c r="A8886" s="341">
        <v>43280.510411226853</v>
      </c>
      <c r="B8886" s="318">
        <v>36853.372000000003</v>
      </c>
      <c r="C8886" s="355">
        <f t="shared" si="162"/>
        <v>0.31700000000273576</v>
      </c>
      <c r="D8886" s="420">
        <f t="shared" si="163"/>
        <v>0.15850000000136788</v>
      </c>
      <c r="H8886" s="337"/>
      <c r="J8886" s="82">
        <v>96</v>
      </c>
      <c r="K8886" s="391">
        <v>1</v>
      </c>
    </row>
    <row r="8887" spans="1:12" x14ac:dyDescent="0.3">
      <c r="A8887" s="341">
        <v>43280.552077835651</v>
      </c>
      <c r="B8887" s="318">
        <v>36853.682000000001</v>
      </c>
      <c r="C8887" s="355">
        <f t="shared" si="162"/>
        <v>0.30999999999767169</v>
      </c>
      <c r="D8887" s="420">
        <f t="shared" si="163"/>
        <v>0.15499999999883585</v>
      </c>
      <c r="H8887" s="337"/>
      <c r="J8887" s="82">
        <v>97</v>
      </c>
      <c r="K8887" s="319">
        <v>2</v>
      </c>
    </row>
    <row r="8888" spans="1:12" x14ac:dyDescent="0.3">
      <c r="A8888" s="341">
        <v>43280.593744444443</v>
      </c>
      <c r="B8888" s="318">
        <v>36854</v>
      </c>
      <c r="C8888" s="355">
        <f t="shared" si="162"/>
        <v>0.31799999999930151</v>
      </c>
      <c r="D8888" s="420">
        <f t="shared" si="163"/>
        <v>0.15899999999965075</v>
      </c>
      <c r="H8888" s="337"/>
      <c r="J8888" s="82">
        <v>98</v>
      </c>
      <c r="K8888" s="320">
        <v>3</v>
      </c>
    </row>
    <row r="8889" spans="1:12" x14ac:dyDescent="0.3">
      <c r="A8889" s="341">
        <v>43280.635411053241</v>
      </c>
      <c r="B8889" s="318">
        <v>36854.315000000002</v>
      </c>
      <c r="C8889" s="355">
        <f t="shared" si="162"/>
        <v>0.31500000000232831</v>
      </c>
      <c r="D8889" s="420">
        <f t="shared" si="163"/>
        <v>0.15750000000116415</v>
      </c>
      <c r="H8889" s="337"/>
      <c r="J8889" s="82">
        <v>99</v>
      </c>
      <c r="K8889" s="321">
        <v>4</v>
      </c>
    </row>
    <row r="8890" spans="1:12" x14ac:dyDescent="0.3">
      <c r="A8890" s="341">
        <v>43280.67707766204</v>
      </c>
      <c r="B8890" s="318">
        <v>36854.620000000003</v>
      </c>
      <c r="C8890" s="355">
        <f t="shared" si="162"/>
        <v>0.30500000000029104</v>
      </c>
      <c r="D8890" s="420">
        <f>C8890/2</f>
        <v>0.15250000000014552</v>
      </c>
      <c r="H8890" s="337"/>
      <c r="J8890" s="82">
        <v>100</v>
      </c>
      <c r="K8890" s="391">
        <v>1</v>
      </c>
    </row>
    <row r="8891" spans="1:12" x14ac:dyDescent="0.3">
      <c r="A8891" s="341">
        <v>43280.772222222222</v>
      </c>
      <c r="B8891" s="318">
        <v>36855.241999999998</v>
      </c>
      <c r="C8891" s="355">
        <f t="shared" ref="C8891:C9036" si="164">B8891-B8890</f>
        <v>0.62199999999575084</v>
      </c>
      <c r="D8891" s="420">
        <f>C8891/4</f>
        <v>0.15549999999893771</v>
      </c>
      <c r="H8891" s="337"/>
      <c r="J8891" s="82">
        <v>1</v>
      </c>
      <c r="K8891" s="320">
        <v>3</v>
      </c>
      <c r="L8891" s="54" t="s">
        <v>313</v>
      </c>
    </row>
    <row r="8892" spans="1:12" x14ac:dyDescent="0.3">
      <c r="A8892" s="341">
        <v>43280.813888888886</v>
      </c>
      <c r="B8892" s="318">
        <v>36855.540999999997</v>
      </c>
      <c r="C8892" s="355">
        <f t="shared" si="164"/>
        <v>0.29899999999906868</v>
      </c>
      <c r="D8892" s="420">
        <f t="shared" ref="D8892:D8937" si="165">C8892/2</f>
        <v>0.14949999999953434</v>
      </c>
      <c r="H8892" s="337"/>
      <c r="J8892" s="82">
        <v>2</v>
      </c>
      <c r="K8892" s="321">
        <v>4</v>
      </c>
    </row>
    <row r="8893" spans="1:12" x14ac:dyDescent="0.3">
      <c r="A8893" s="341">
        <v>43280.855555555558</v>
      </c>
      <c r="B8893" s="318">
        <v>36855.830999999998</v>
      </c>
      <c r="C8893" s="355">
        <f t="shared" si="164"/>
        <v>0.29000000000087311</v>
      </c>
      <c r="D8893" s="420">
        <f t="shared" si="165"/>
        <v>0.14500000000043656</v>
      </c>
      <c r="H8893" s="337"/>
      <c r="J8893" s="82">
        <v>3</v>
      </c>
      <c r="K8893" s="391">
        <v>1</v>
      </c>
    </row>
    <row r="8894" spans="1:12" x14ac:dyDescent="0.3">
      <c r="A8894" s="341">
        <v>43280.897222222222</v>
      </c>
      <c r="B8894" s="318">
        <v>36856.139000000003</v>
      </c>
      <c r="C8894" s="355">
        <f t="shared" si="164"/>
        <v>0.3080000000045402</v>
      </c>
      <c r="D8894" s="420">
        <f t="shared" si="165"/>
        <v>0.1540000000022701</v>
      </c>
      <c r="H8894" s="337"/>
      <c r="J8894" s="82">
        <v>4</v>
      </c>
      <c r="K8894" s="319">
        <v>2</v>
      </c>
    </row>
    <row r="8895" spans="1:12" x14ac:dyDescent="0.3">
      <c r="A8895" s="341">
        <v>43280.938889004632</v>
      </c>
      <c r="B8895" s="318">
        <v>36856.440999999999</v>
      </c>
      <c r="C8895" s="355">
        <f t="shared" si="164"/>
        <v>0.30199999999604188</v>
      </c>
      <c r="D8895" s="420">
        <f t="shared" si="165"/>
        <v>0.15099999999802094</v>
      </c>
      <c r="H8895" s="337"/>
      <c r="J8895" s="82">
        <v>5</v>
      </c>
      <c r="K8895" s="320">
        <v>3</v>
      </c>
    </row>
    <row r="8896" spans="1:12" x14ac:dyDescent="0.3">
      <c r="A8896" s="341">
        <v>43280.980555729169</v>
      </c>
      <c r="B8896" s="318">
        <v>36856.732000000004</v>
      </c>
      <c r="C8896" s="355">
        <f t="shared" si="164"/>
        <v>0.29100000000471482</v>
      </c>
      <c r="D8896" s="420">
        <f t="shared" si="165"/>
        <v>0.14550000000235741</v>
      </c>
      <c r="E8896" s="336">
        <f>SUM(C8874:C8896)*7.4805194805</f>
        <v>55.677506493410704</v>
      </c>
      <c r="F8896" s="324">
        <f>AVERAGE(D8874:D8896)</f>
        <v>0.15504347826105874</v>
      </c>
      <c r="G8896" s="324">
        <f>_xlfn.STDEV.S(D8874:D8896)</f>
        <v>4.9815866481725379E-3</v>
      </c>
      <c r="H8896" s="337"/>
      <c r="J8896" s="82">
        <v>6</v>
      </c>
      <c r="K8896" s="321">
        <v>4</v>
      </c>
    </row>
    <row r="8897" spans="1:11" x14ac:dyDescent="0.3">
      <c r="A8897" s="341">
        <v>43281.022222453706</v>
      </c>
      <c r="B8897" s="318">
        <v>36857.040999999997</v>
      </c>
      <c r="C8897" s="355">
        <f t="shared" si="164"/>
        <v>0.30899999999382999</v>
      </c>
      <c r="D8897" s="420">
        <f t="shared" si="165"/>
        <v>0.15449999999691499</v>
      </c>
      <c r="H8897" s="337"/>
      <c r="J8897" s="82">
        <v>7</v>
      </c>
      <c r="K8897" s="391">
        <v>1</v>
      </c>
    </row>
    <row r="8898" spans="1:11" x14ac:dyDescent="0.3">
      <c r="A8898" s="341">
        <v>43281.063889178244</v>
      </c>
      <c r="B8898" s="318">
        <v>36857.349000000002</v>
      </c>
      <c r="C8898" s="355">
        <f t="shared" si="164"/>
        <v>0.3080000000045402</v>
      </c>
      <c r="D8898" s="420">
        <f t="shared" si="165"/>
        <v>0.1540000000022701</v>
      </c>
      <c r="H8898" s="337"/>
      <c r="J8898" s="82">
        <v>8</v>
      </c>
      <c r="K8898" s="319">
        <v>2</v>
      </c>
    </row>
    <row r="8899" spans="1:11" x14ac:dyDescent="0.3">
      <c r="A8899" s="341">
        <v>43281.105555902781</v>
      </c>
      <c r="B8899" s="318">
        <v>36857.648999999998</v>
      </c>
      <c r="C8899" s="355">
        <f t="shared" si="164"/>
        <v>0.29999999999563443</v>
      </c>
      <c r="D8899" s="420">
        <f t="shared" si="165"/>
        <v>0.14999999999781721</v>
      </c>
      <c r="H8899" s="337"/>
      <c r="J8899" s="82">
        <v>9</v>
      </c>
      <c r="K8899" s="320">
        <v>3</v>
      </c>
    </row>
    <row r="8900" spans="1:11" x14ac:dyDescent="0.3">
      <c r="A8900" s="341">
        <v>43281.147222627318</v>
      </c>
      <c r="B8900" s="318">
        <v>36857.959000000003</v>
      </c>
      <c r="C8900" s="355">
        <f t="shared" si="164"/>
        <v>0.31000000000494765</v>
      </c>
      <c r="D8900" s="420">
        <f t="shared" si="165"/>
        <v>0.15500000000247383</v>
      </c>
      <c r="H8900" s="337"/>
      <c r="J8900" s="82">
        <v>10</v>
      </c>
      <c r="K8900" s="321">
        <v>4</v>
      </c>
    </row>
    <row r="8901" spans="1:11" x14ac:dyDescent="0.3">
      <c r="A8901" s="341">
        <v>43281.188889351855</v>
      </c>
      <c r="B8901" s="318">
        <v>36858.281000000003</v>
      </c>
      <c r="C8901" s="355">
        <f t="shared" si="164"/>
        <v>0.32200000000011642</v>
      </c>
      <c r="D8901" s="420">
        <f t="shared" si="165"/>
        <v>0.16100000000005821</v>
      </c>
      <c r="H8901" s="337"/>
      <c r="J8901" s="82">
        <v>11</v>
      </c>
      <c r="K8901" s="391">
        <v>1</v>
      </c>
    </row>
    <row r="8902" spans="1:11" x14ac:dyDescent="0.3">
      <c r="A8902" s="341">
        <v>43281.230556076385</v>
      </c>
      <c r="B8902" s="318">
        <v>36858.593000000001</v>
      </c>
      <c r="C8902" s="355">
        <f t="shared" si="164"/>
        <v>0.31199999999807915</v>
      </c>
      <c r="D8902" s="420">
        <f t="shared" si="165"/>
        <v>0.15599999999903957</v>
      </c>
      <c r="H8902" s="337"/>
      <c r="J8902" s="82">
        <v>12</v>
      </c>
      <c r="K8902" s="319">
        <v>2</v>
      </c>
    </row>
    <row r="8903" spans="1:11" x14ac:dyDescent="0.3">
      <c r="A8903" s="341">
        <v>43281.272222800922</v>
      </c>
      <c r="B8903" s="318">
        <v>36858.911</v>
      </c>
      <c r="C8903" s="355">
        <f t="shared" si="164"/>
        <v>0.31799999999930151</v>
      </c>
      <c r="D8903" s="420">
        <f t="shared" si="165"/>
        <v>0.15899999999965075</v>
      </c>
      <c r="H8903" s="337"/>
      <c r="J8903" s="82">
        <v>13</v>
      </c>
      <c r="K8903" s="320">
        <v>3</v>
      </c>
    </row>
    <row r="8904" spans="1:11" x14ac:dyDescent="0.3">
      <c r="A8904" s="341">
        <v>43281.31388952546</v>
      </c>
      <c r="B8904" s="318">
        <v>36859.222000000002</v>
      </c>
      <c r="C8904" s="355">
        <f t="shared" si="164"/>
        <v>0.3110000000015134</v>
      </c>
      <c r="D8904" s="420">
        <f t="shared" si="165"/>
        <v>0.1555000000007567</v>
      </c>
      <c r="H8904" s="337"/>
      <c r="J8904" s="82">
        <v>14</v>
      </c>
      <c r="K8904" s="321">
        <v>4</v>
      </c>
    </row>
    <row r="8905" spans="1:11" x14ac:dyDescent="0.3">
      <c r="A8905" s="341">
        <v>43281.355556249997</v>
      </c>
      <c r="B8905" s="318">
        <v>36859.538</v>
      </c>
      <c r="C8905" s="355">
        <f t="shared" si="164"/>
        <v>0.31599999999889405</v>
      </c>
      <c r="D8905" s="420">
        <f t="shared" si="165"/>
        <v>0.15799999999944703</v>
      </c>
      <c r="H8905" s="337"/>
      <c r="J8905" s="82">
        <v>15</v>
      </c>
      <c r="K8905" s="391">
        <v>1</v>
      </c>
    </row>
    <row r="8906" spans="1:11" x14ac:dyDescent="0.3">
      <c r="A8906" s="341">
        <v>43281.397222974534</v>
      </c>
      <c r="B8906" s="318">
        <v>36859.847999999998</v>
      </c>
      <c r="C8906" s="355">
        <f t="shared" si="164"/>
        <v>0.30999999999767169</v>
      </c>
      <c r="D8906" s="420">
        <f t="shared" si="165"/>
        <v>0.15499999999883585</v>
      </c>
      <c r="H8906" s="337"/>
      <c r="J8906" s="82">
        <v>16</v>
      </c>
      <c r="K8906" s="319">
        <v>2</v>
      </c>
    </row>
    <row r="8907" spans="1:11" x14ac:dyDescent="0.3">
      <c r="A8907" s="341">
        <v>43281.438889699071</v>
      </c>
      <c r="B8907" s="318">
        <v>36860.167000000001</v>
      </c>
      <c r="C8907" s="355">
        <f t="shared" si="164"/>
        <v>0.31900000000314321</v>
      </c>
      <c r="D8907" s="420">
        <f t="shared" si="165"/>
        <v>0.15950000000157161</v>
      </c>
      <c r="H8907" s="337"/>
      <c r="J8907" s="82">
        <v>17</v>
      </c>
      <c r="K8907" s="320">
        <v>3</v>
      </c>
    </row>
    <row r="8908" spans="1:11" x14ac:dyDescent="0.3">
      <c r="A8908" s="341">
        <v>43281.480556423609</v>
      </c>
      <c r="B8908" s="318">
        <v>36860.472000000002</v>
      </c>
      <c r="C8908" s="355">
        <f t="shared" si="164"/>
        <v>0.30500000000029104</v>
      </c>
      <c r="D8908" s="420">
        <f t="shared" si="165"/>
        <v>0.15250000000014552</v>
      </c>
      <c r="H8908" s="337"/>
      <c r="J8908" s="82">
        <v>18</v>
      </c>
      <c r="K8908" s="321">
        <v>4</v>
      </c>
    </row>
    <row r="8909" spans="1:11" x14ac:dyDescent="0.3">
      <c r="A8909" s="341">
        <v>43281.522223148146</v>
      </c>
      <c r="B8909" s="318">
        <v>36860.78</v>
      </c>
      <c r="C8909" s="355">
        <f t="shared" si="164"/>
        <v>0.30799999999726424</v>
      </c>
      <c r="D8909" s="420">
        <f t="shared" si="165"/>
        <v>0.15399999999863212</v>
      </c>
      <c r="H8909" s="337"/>
      <c r="J8909" s="82">
        <v>19</v>
      </c>
      <c r="K8909" s="391">
        <v>1</v>
      </c>
    </row>
    <row r="8910" spans="1:11" x14ac:dyDescent="0.3">
      <c r="A8910" s="341">
        <v>43281.563889872683</v>
      </c>
      <c r="B8910" s="318">
        <v>36861.101000000002</v>
      </c>
      <c r="C8910" s="355">
        <f t="shared" si="164"/>
        <v>0.32100000000355067</v>
      </c>
      <c r="D8910" s="420">
        <f t="shared" si="165"/>
        <v>0.16050000000177533</v>
      </c>
      <c r="H8910" s="337"/>
      <c r="J8910" s="82">
        <v>20</v>
      </c>
      <c r="K8910" s="319">
        <v>2</v>
      </c>
    </row>
    <row r="8911" spans="1:11" x14ac:dyDescent="0.3">
      <c r="A8911" s="341">
        <v>43281.60555659722</v>
      </c>
      <c r="B8911" s="318">
        <v>36861.419000000002</v>
      </c>
      <c r="C8911" s="355">
        <f t="shared" si="164"/>
        <v>0.31799999999930151</v>
      </c>
      <c r="D8911" s="420">
        <f t="shared" si="165"/>
        <v>0.15899999999965075</v>
      </c>
      <c r="H8911" s="337"/>
      <c r="J8911" s="82">
        <v>21</v>
      </c>
      <c r="K8911" s="320">
        <v>3</v>
      </c>
    </row>
    <row r="8912" spans="1:11" x14ac:dyDescent="0.3">
      <c r="A8912" s="341">
        <v>43281.647223321757</v>
      </c>
      <c r="B8912" s="318">
        <v>36861.718999999997</v>
      </c>
      <c r="C8912" s="355">
        <f t="shared" si="164"/>
        <v>0.29999999999563443</v>
      </c>
      <c r="D8912" s="420">
        <f t="shared" si="165"/>
        <v>0.14999999999781721</v>
      </c>
      <c r="H8912" s="337"/>
      <c r="J8912" s="82">
        <v>22</v>
      </c>
      <c r="K8912" s="321">
        <v>4</v>
      </c>
    </row>
    <row r="8913" spans="1:11" x14ac:dyDescent="0.3">
      <c r="A8913" s="341">
        <v>43281.688890046295</v>
      </c>
      <c r="B8913" s="318">
        <v>36862.03</v>
      </c>
      <c r="C8913" s="355">
        <f t="shared" si="164"/>
        <v>0.3110000000015134</v>
      </c>
      <c r="D8913" s="420">
        <f t="shared" si="165"/>
        <v>0.1555000000007567</v>
      </c>
      <c r="H8913" s="337"/>
      <c r="J8913" s="82">
        <v>23</v>
      </c>
      <c r="K8913" s="391">
        <v>1</v>
      </c>
    </row>
    <row r="8914" spans="1:11" x14ac:dyDescent="0.3">
      <c r="A8914" s="341">
        <v>43281.730556770832</v>
      </c>
      <c r="B8914" s="318">
        <v>36862.341</v>
      </c>
      <c r="C8914" s="355">
        <f t="shared" si="164"/>
        <v>0.3110000000015134</v>
      </c>
      <c r="D8914" s="420">
        <f t="shared" si="165"/>
        <v>0.1555000000007567</v>
      </c>
      <c r="H8914" s="337"/>
      <c r="J8914" s="82">
        <v>24</v>
      </c>
      <c r="K8914" s="319">
        <v>2</v>
      </c>
    </row>
    <row r="8915" spans="1:11" x14ac:dyDescent="0.3">
      <c r="A8915" s="341">
        <v>43281.772223495369</v>
      </c>
      <c r="B8915" s="318">
        <v>36862.646999999997</v>
      </c>
      <c r="C8915" s="355">
        <f t="shared" si="164"/>
        <v>0.30599999999685679</v>
      </c>
      <c r="D8915" s="420">
        <f t="shared" si="165"/>
        <v>0.15299999999842839</v>
      </c>
      <c r="H8915" s="337"/>
      <c r="J8915" s="82">
        <v>25</v>
      </c>
      <c r="K8915" s="320">
        <v>3</v>
      </c>
    </row>
    <row r="8916" spans="1:11" x14ac:dyDescent="0.3">
      <c r="A8916" s="341">
        <v>43281.813890219906</v>
      </c>
      <c r="B8916" s="318">
        <v>36862.951999999997</v>
      </c>
      <c r="C8916" s="355">
        <f t="shared" si="164"/>
        <v>0.30500000000029104</v>
      </c>
      <c r="D8916" s="420">
        <f t="shared" si="165"/>
        <v>0.15250000000014552</v>
      </c>
      <c r="H8916" s="337"/>
      <c r="J8916" s="82">
        <v>26</v>
      </c>
      <c r="K8916" s="321">
        <v>4</v>
      </c>
    </row>
    <row r="8917" spans="1:11" x14ac:dyDescent="0.3">
      <c r="A8917" s="341">
        <v>43281.855556944443</v>
      </c>
      <c r="B8917" s="318">
        <v>36863.260999999999</v>
      </c>
      <c r="C8917" s="355">
        <f t="shared" si="164"/>
        <v>0.30900000000110595</v>
      </c>
      <c r="D8917" s="420">
        <f t="shared" si="165"/>
        <v>0.15450000000055297</v>
      </c>
      <c r="H8917" s="337"/>
      <c r="J8917" s="82">
        <v>27</v>
      </c>
      <c r="K8917" s="391">
        <v>1</v>
      </c>
    </row>
    <row r="8918" spans="1:11" x14ac:dyDescent="0.3">
      <c r="A8918" s="341">
        <v>43281.897223668981</v>
      </c>
      <c r="B8918" s="318">
        <v>36863.561000000002</v>
      </c>
      <c r="C8918" s="355">
        <f t="shared" si="164"/>
        <v>0.30000000000291038</v>
      </c>
      <c r="D8918" s="420">
        <f t="shared" si="165"/>
        <v>0.15000000000145519</v>
      </c>
      <c r="H8918" s="337"/>
      <c r="J8918" s="82">
        <v>28</v>
      </c>
      <c r="K8918" s="319">
        <v>2</v>
      </c>
    </row>
    <row r="8919" spans="1:11" x14ac:dyDescent="0.3">
      <c r="A8919" s="341">
        <v>43281.938890393518</v>
      </c>
      <c r="B8919" s="318">
        <v>36863.860999999997</v>
      </c>
      <c r="C8919" s="355">
        <f t="shared" si="164"/>
        <v>0.29999999999563443</v>
      </c>
      <c r="D8919" s="420">
        <f t="shared" si="165"/>
        <v>0.14999999999781721</v>
      </c>
      <c r="H8919" s="337"/>
      <c r="J8919" s="82">
        <v>29</v>
      </c>
      <c r="K8919" s="320">
        <v>3</v>
      </c>
    </row>
    <row r="8920" spans="1:11" x14ac:dyDescent="0.3">
      <c r="A8920" s="341">
        <v>43281.980557118055</v>
      </c>
      <c r="B8920" s="318">
        <v>36864.177000000003</v>
      </c>
      <c r="C8920" s="355">
        <f t="shared" si="164"/>
        <v>0.31600000000617001</v>
      </c>
      <c r="D8920" s="420">
        <f t="shared" si="165"/>
        <v>0.15800000000308501</v>
      </c>
      <c r="E8920" s="336">
        <f>SUM(C8897:C8920)*7.4805194805</f>
        <v>55.692467532320322</v>
      </c>
      <c r="F8920" s="324">
        <f>AVERAGE(D8897:D8920)</f>
        <v>0.1551041666666606</v>
      </c>
      <c r="G8920" s="324">
        <f>_xlfn.STDEV.S(D8897:D8920)</f>
        <v>3.3426726057620639E-3</v>
      </c>
      <c r="H8920" s="337"/>
      <c r="J8920" s="82">
        <v>30</v>
      </c>
      <c r="K8920" s="321">
        <v>4</v>
      </c>
    </row>
    <row r="8921" spans="1:11" x14ac:dyDescent="0.3">
      <c r="A8921" s="341">
        <v>43282.022223842592</v>
      </c>
      <c r="B8921" s="318">
        <v>36864.481</v>
      </c>
      <c r="C8921" s="355">
        <f t="shared" si="164"/>
        <v>0.30399999999644933</v>
      </c>
      <c r="D8921" s="420">
        <f t="shared" si="165"/>
        <v>0.15199999999822467</v>
      </c>
      <c r="H8921" s="337"/>
      <c r="J8921" s="82">
        <v>31</v>
      </c>
      <c r="K8921" s="391">
        <v>1</v>
      </c>
    </row>
    <row r="8922" spans="1:11" x14ac:dyDescent="0.3">
      <c r="A8922" s="341">
        <v>43282.063890567129</v>
      </c>
      <c r="B8922" s="318">
        <v>36864.781000000003</v>
      </c>
      <c r="C8922" s="355">
        <f t="shared" si="164"/>
        <v>0.30000000000291038</v>
      </c>
      <c r="D8922" s="420">
        <f t="shared" si="165"/>
        <v>0.15000000000145519</v>
      </c>
      <c r="H8922" s="337"/>
      <c r="J8922" s="82">
        <v>32</v>
      </c>
      <c r="K8922" s="319">
        <v>2</v>
      </c>
    </row>
    <row r="8923" spans="1:11" x14ac:dyDescent="0.3">
      <c r="A8923" s="341">
        <v>43282.105557291667</v>
      </c>
      <c r="B8923" s="318">
        <v>36865.097999999998</v>
      </c>
      <c r="C8923" s="355">
        <f t="shared" si="164"/>
        <v>0.3169999999954598</v>
      </c>
      <c r="D8923" s="420">
        <f t="shared" si="165"/>
        <v>0.1584999999977299</v>
      </c>
      <c r="H8923" s="337"/>
      <c r="J8923" s="82">
        <v>33</v>
      </c>
      <c r="K8923" s="320">
        <v>3</v>
      </c>
    </row>
    <row r="8924" spans="1:11" x14ac:dyDescent="0.3">
      <c r="A8924" s="341">
        <v>43282.147224016204</v>
      </c>
      <c r="B8924" s="318">
        <v>36865.410000000003</v>
      </c>
      <c r="C8924" s="355">
        <f t="shared" si="164"/>
        <v>0.3120000000053551</v>
      </c>
      <c r="D8924" s="420">
        <f t="shared" si="165"/>
        <v>0.15600000000267755</v>
      </c>
      <c r="H8924" s="337"/>
      <c r="J8924" s="82">
        <v>34</v>
      </c>
      <c r="K8924" s="321">
        <v>4</v>
      </c>
    </row>
    <row r="8925" spans="1:11" x14ac:dyDescent="0.3">
      <c r="A8925" s="341">
        <v>43282.188890740741</v>
      </c>
      <c r="B8925" s="318">
        <v>36865.72</v>
      </c>
      <c r="C8925" s="355">
        <f t="shared" si="164"/>
        <v>0.30999999999767169</v>
      </c>
      <c r="D8925" s="420">
        <f t="shared" si="165"/>
        <v>0.15499999999883585</v>
      </c>
      <c r="H8925" s="337"/>
      <c r="J8925" s="82">
        <v>35</v>
      </c>
      <c r="K8925" s="391">
        <v>1</v>
      </c>
    </row>
    <row r="8926" spans="1:11" x14ac:dyDescent="0.3">
      <c r="A8926" s="341">
        <v>43282.230557465278</v>
      </c>
      <c r="B8926" s="318">
        <v>36866.042000000001</v>
      </c>
      <c r="C8926" s="355">
        <f t="shared" si="164"/>
        <v>0.32200000000011642</v>
      </c>
      <c r="D8926" s="420">
        <f t="shared" si="165"/>
        <v>0.16100000000005821</v>
      </c>
      <c r="H8926" s="337"/>
      <c r="J8926" s="82">
        <v>36</v>
      </c>
      <c r="K8926" s="319">
        <v>2</v>
      </c>
    </row>
    <row r="8927" spans="1:11" x14ac:dyDescent="0.3">
      <c r="A8927" s="341">
        <v>43282.272224189815</v>
      </c>
      <c r="B8927" s="318">
        <v>36866.364999999998</v>
      </c>
      <c r="C8927" s="355">
        <f t="shared" si="164"/>
        <v>0.32299999999668216</v>
      </c>
      <c r="D8927" s="420">
        <f t="shared" si="165"/>
        <v>0.16149999999834108</v>
      </c>
      <c r="H8927" s="337"/>
      <c r="J8927" s="82">
        <v>37</v>
      </c>
      <c r="K8927" s="320">
        <v>3</v>
      </c>
    </row>
    <row r="8928" spans="1:11" x14ac:dyDescent="0.3">
      <c r="A8928" s="341">
        <v>43282.313890914353</v>
      </c>
      <c r="B8928" s="318">
        <v>36866.671000000002</v>
      </c>
      <c r="C8928" s="355">
        <f t="shared" si="164"/>
        <v>0.30600000000413274</v>
      </c>
      <c r="D8928" s="420">
        <f t="shared" si="165"/>
        <v>0.15300000000206637</v>
      </c>
      <c r="H8928" s="337"/>
      <c r="J8928" s="82">
        <v>38</v>
      </c>
      <c r="K8928" s="321">
        <v>4</v>
      </c>
    </row>
    <row r="8929" spans="1:12" x14ac:dyDescent="0.3">
      <c r="A8929" s="341">
        <v>43282.35555763889</v>
      </c>
      <c r="B8929" s="318">
        <v>36866.991000000002</v>
      </c>
      <c r="C8929" s="355">
        <f t="shared" si="164"/>
        <v>0.31999999999970896</v>
      </c>
      <c r="D8929" s="420">
        <f t="shared" si="165"/>
        <v>0.15999999999985448</v>
      </c>
      <c r="H8929" s="337"/>
      <c r="J8929" s="82">
        <v>39</v>
      </c>
      <c r="K8929" s="391">
        <v>1</v>
      </c>
    </row>
    <row r="8930" spans="1:12" x14ac:dyDescent="0.3">
      <c r="A8930" s="341">
        <v>43282.397224363427</v>
      </c>
      <c r="B8930" s="318">
        <v>36867.313000000002</v>
      </c>
      <c r="C8930" s="355">
        <f t="shared" si="164"/>
        <v>0.32200000000011642</v>
      </c>
      <c r="D8930" s="420">
        <f t="shared" si="165"/>
        <v>0.16100000000005821</v>
      </c>
      <c r="H8930" s="337"/>
      <c r="J8930" s="82">
        <v>40</v>
      </c>
      <c r="K8930" s="319">
        <v>2</v>
      </c>
    </row>
    <row r="8931" spans="1:12" x14ac:dyDescent="0.3">
      <c r="A8931" s="341">
        <v>43282.438891087964</v>
      </c>
      <c r="B8931" s="318">
        <v>36867.620999999999</v>
      </c>
      <c r="C8931" s="355">
        <f t="shared" si="164"/>
        <v>0.30799999999726424</v>
      </c>
      <c r="D8931" s="420">
        <f t="shared" si="165"/>
        <v>0.15399999999863212</v>
      </c>
      <c r="H8931" s="337"/>
      <c r="J8931" s="82">
        <v>41</v>
      </c>
      <c r="K8931" s="320">
        <v>3</v>
      </c>
    </row>
    <row r="8932" spans="1:12" x14ac:dyDescent="0.3">
      <c r="A8932" s="341">
        <v>43282.480557812502</v>
      </c>
      <c r="B8932" s="318">
        <v>36867.936999999998</v>
      </c>
      <c r="C8932" s="355">
        <f t="shared" si="164"/>
        <v>0.31599999999889405</v>
      </c>
      <c r="D8932" s="420">
        <f t="shared" si="165"/>
        <v>0.15799999999944703</v>
      </c>
      <c r="H8932" s="337"/>
      <c r="J8932" s="82">
        <v>42</v>
      </c>
      <c r="K8932" s="321">
        <v>4</v>
      </c>
    </row>
    <row r="8933" spans="1:12" x14ac:dyDescent="0.3">
      <c r="A8933" s="341">
        <v>43282.522224537039</v>
      </c>
      <c r="B8933" s="318">
        <v>36868.252</v>
      </c>
      <c r="C8933" s="355">
        <f t="shared" si="164"/>
        <v>0.31500000000232831</v>
      </c>
      <c r="D8933" s="420">
        <f t="shared" si="165"/>
        <v>0.15750000000116415</v>
      </c>
      <c r="H8933" s="337"/>
      <c r="J8933" s="82">
        <v>43</v>
      </c>
      <c r="K8933" s="391">
        <v>1</v>
      </c>
    </row>
    <row r="8934" spans="1:12" x14ac:dyDescent="0.3">
      <c r="A8934" s="341">
        <v>43282.563891261576</v>
      </c>
      <c r="B8934" s="318">
        <v>36868.561000000002</v>
      </c>
      <c r="C8934" s="355">
        <f t="shared" si="164"/>
        <v>0.30900000000110595</v>
      </c>
      <c r="D8934" s="420">
        <f t="shared" si="165"/>
        <v>0.15450000000055297</v>
      </c>
      <c r="H8934" s="337"/>
      <c r="J8934" s="82">
        <v>44</v>
      </c>
      <c r="K8934" s="319">
        <v>2</v>
      </c>
    </row>
    <row r="8935" spans="1:12" x14ac:dyDescent="0.3">
      <c r="A8935" s="341">
        <v>43282.605557986113</v>
      </c>
      <c r="B8935" s="318">
        <v>36868.870999999999</v>
      </c>
      <c r="C8935" s="355">
        <f t="shared" si="164"/>
        <v>0.30999999999767169</v>
      </c>
      <c r="D8935" s="420">
        <f t="shared" si="165"/>
        <v>0.15499999999883585</v>
      </c>
      <c r="H8935" s="337"/>
      <c r="J8935" s="82">
        <v>45</v>
      </c>
      <c r="K8935" s="320">
        <v>3</v>
      </c>
    </row>
    <row r="8936" spans="1:12" x14ac:dyDescent="0.3">
      <c r="A8936" s="341">
        <v>43282.64722471065</v>
      </c>
      <c r="B8936" s="318">
        <v>36869.184999999998</v>
      </c>
      <c r="C8936" s="355">
        <f t="shared" si="164"/>
        <v>0.3139999999984866</v>
      </c>
      <c r="D8936" s="420">
        <f t="shared" si="165"/>
        <v>0.1569999999992433</v>
      </c>
      <c r="H8936" s="337"/>
      <c r="J8936" s="82">
        <v>46</v>
      </c>
      <c r="K8936" s="321">
        <v>4</v>
      </c>
    </row>
    <row r="8937" spans="1:12" x14ac:dyDescent="0.3">
      <c r="A8937" s="341">
        <v>43282.670289351852</v>
      </c>
      <c r="B8937" s="318">
        <v>36869.487999999998</v>
      </c>
      <c r="C8937" s="355">
        <f t="shared" si="164"/>
        <v>0.30299999999988358</v>
      </c>
      <c r="D8937" s="420">
        <f t="shared" si="165"/>
        <v>0.15149999999994179</v>
      </c>
      <c r="H8937" s="337"/>
      <c r="K8937" s="391">
        <v>1</v>
      </c>
    </row>
    <row r="8938" spans="1:12" x14ac:dyDescent="0.3">
      <c r="A8938" s="341">
        <v>43282.674456018518</v>
      </c>
      <c r="B8938" s="318">
        <v>36869.487999999998</v>
      </c>
      <c r="C8938" s="355">
        <f t="shared" si="164"/>
        <v>0</v>
      </c>
      <c r="D8938" s="420"/>
      <c r="H8938" s="337"/>
      <c r="J8938" s="82">
        <v>1</v>
      </c>
      <c r="K8938" s="391">
        <v>1</v>
      </c>
      <c r="L8938" s="54" t="s">
        <v>313</v>
      </c>
    </row>
    <row r="8939" spans="1:12" x14ac:dyDescent="0.3">
      <c r="A8939" s="341">
        <v>43282.716122685182</v>
      </c>
      <c r="B8939" s="318">
        <v>36869.781999999999</v>
      </c>
      <c r="C8939" s="355">
        <f t="shared" si="164"/>
        <v>0.29400000000168802</v>
      </c>
      <c r="D8939" s="420">
        <f t="shared" ref="D8939:D9194" si="166">C8939/2</f>
        <v>0.14700000000084401</v>
      </c>
      <c r="H8939" s="337"/>
      <c r="J8939" s="82">
        <v>2</v>
      </c>
      <c r="K8939" s="319">
        <v>2</v>
      </c>
    </row>
    <row r="8940" spans="1:12" x14ac:dyDescent="0.3">
      <c r="A8940" s="341">
        <v>43282.757789351854</v>
      </c>
      <c r="B8940" s="318">
        <v>36870.091</v>
      </c>
      <c r="C8940" s="355">
        <f t="shared" si="164"/>
        <v>0.30900000000110595</v>
      </c>
      <c r="D8940" s="420">
        <f t="shared" si="166"/>
        <v>0.15450000000055297</v>
      </c>
      <c r="H8940" s="337"/>
      <c r="J8940" s="82">
        <v>3</v>
      </c>
      <c r="K8940" s="320">
        <v>3</v>
      </c>
    </row>
    <row r="8941" spans="1:12" x14ac:dyDescent="0.3">
      <c r="A8941" s="341">
        <v>43282.799305555556</v>
      </c>
      <c r="B8941" s="318">
        <v>36870.396999999997</v>
      </c>
      <c r="C8941" s="355">
        <f t="shared" si="164"/>
        <v>0.30599999999685679</v>
      </c>
      <c r="D8941" s="420">
        <f t="shared" si="166"/>
        <v>0.15299999999842839</v>
      </c>
      <c r="H8941" s="337"/>
      <c r="J8941" s="82">
        <v>4</v>
      </c>
      <c r="K8941" s="321">
        <v>4</v>
      </c>
    </row>
    <row r="8942" spans="1:12" x14ac:dyDescent="0.3">
      <c r="A8942" s="341">
        <v>43282.84097222222</v>
      </c>
      <c r="B8942" s="318">
        <v>36870.688999999998</v>
      </c>
      <c r="C8942" s="355">
        <f t="shared" si="164"/>
        <v>0.29200000000128057</v>
      </c>
      <c r="D8942" s="420">
        <f t="shared" si="166"/>
        <v>0.14600000000064028</v>
      </c>
      <c r="H8942" s="337"/>
      <c r="J8942" s="82">
        <v>5</v>
      </c>
      <c r="K8942" s="391">
        <v>1</v>
      </c>
    </row>
    <row r="8943" spans="1:12" x14ac:dyDescent="0.3">
      <c r="A8943" s="341">
        <v>43282.882638888892</v>
      </c>
      <c r="B8943" s="318">
        <v>36870.997000000003</v>
      </c>
      <c r="C8943" s="355">
        <f t="shared" si="164"/>
        <v>0.3080000000045402</v>
      </c>
      <c r="D8943" s="420">
        <f t="shared" si="166"/>
        <v>0.1540000000022701</v>
      </c>
      <c r="H8943" s="337"/>
      <c r="J8943" s="82">
        <v>6</v>
      </c>
      <c r="K8943" s="319">
        <v>2</v>
      </c>
    </row>
    <row r="8944" spans="1:12" x14ac:dyDescent="0.3">
      <c r="A8944" s="341">
        <v>43282.924305381945</v>
      </c>
      <c r="B8944" s="318">
        <v>36871.309000000001</v>
      </c>
      <c r="C8944" s="355">
        <f t="shared" si="164"/>
        <v>0.31199999999807915</v>
      </c>
      <c r="D8944" s="420">
        <f t="shared" si="166"/>
        <v>0.15599999999903957</v>
      </c>
      <c r="H8944" s="337"/>
      <c r="J8944" s="82">
        <v>7</v>
      </c>
      <c r="K8944" s="320">
        <v>3</v>
      </c>
    </row>
    <row r="8945" spans="1:11" x14ac:dyDescent="0.3">
      <c r="A8945" s="341">
        <v>43282.965971990743</v>
      </c>
      <c r="B8945" s="318">
        <v>36871.603000000003</v>
      </c>
      <c r="C8945" s="355">
        <f t="shared" si="164"/>
        <v>0.29400000000168802</v>
      </c>
      <c r="D8945" s="420">
        <f t="shared" si="166"/>
        <v>0.14700000000084401</v>
      </c>
      <c r="E8945" s="336">
        <f>SUM(C8921:C8945)*7.4805194805</f>
        <v>55.550337662189079</v>
      </c>
      <c r="F8945" s="324">
        <f>AVERAGE(D8921:D8945)</f>
        <v>0.15470833333332243</v>
      </c>
      <c r="G8945" s="324">
        <f>_xlfn.STDEV.S(D8921:D8945)</f>
        <v>4.3561966521050597E-3</v>
      </c>
      <c r="H8945" s="343"/>
      <c r="I8945" s="344">
        <f>AVERAGE(D8778:D8945)</f>
        <v>0.15510778443116099</v>
      </c>
      <c r="J8945" s="82">
        <v>8</v>
      </c>
      <c r="K8945" s="321">
        <v>4</v>
      </c>
    </row>
    <row r="8946" spans="1:11" x14ac:dyDescent="0.3">
      <c r="A8946" s="341">
        <v>43283.007638599534</v>
      </c>
      <c r="B8946" s="318">
        <v>36871.911</v>
      </c>
      <c r="C8946" s="355">
        <f t="shared" si="164"/>
        <v>0.30799999999726424</v>
      </c>
      <c r="D8946" s="420">
        <f t="shared" si="166"/>
        <v>0.15399999999863212</v>
      </c>
      <c r="H8946" s="337"/>
      <c r="J8946" s="82">
        <v>9</v>
      </c>
      <c r="K8946" s="391">
        <v>1</v>
      </c>
    </row>
    <row r="8947" spans="1:11" x14ac:dyDescent="0.3">
      <c r="A8947" s="341">
        <v>43283.049305208333</v>
      </c>
      <c r="B8947" s="318">
        <v>36872.230000000003</v>
      </c>
      <c r="C8947" s="355">
        <f t="shared" si="164"/>
        <v>0.31900000000314321</v>
      </c>
      <c r="D8947" s="420">
        <f t="shared" si="166"/>
        <v>0.15950000000157161</v>
      </c>
      <c r="H8947" s="337"/>
      <c r="J8947" s="82">
        <v>10</v>
      </c>
      <c r="K8947" s="319">
        <v>2</v>
      </c>
    </row>
    <row r="8948" spans="1:11" x14ac:dyDescent="0.3">
      <c r="A8948" s="341">
        <v>43283.090971817132</v>
      </c>
      <c r="B8948" s="318">
        <v>36872.538999999997</v>
      </c>
      <c r="C8948" s="355">
        <f t="shared" si="164"/>
        <v>0.30899999999382999</v>
      </c>
      <c r="D8948" s="420">
        <f t="shared" si="166"/>
        <v>0.15449999999691499</v>
      </c>
      <c r="H8948" s="337"/>
      <c r="J8948" s="82">
        <v>11</v>
      </c>
      <c r="K8948" s="320">
        <v>3</v>
      </c>
    </row>
    <row r="8949" spans="1:11" x14ac:dyDescent="0.3">
      <c r="A8949" s="341">
        <v>43283.132638425923</v>
      </c>
      <c r="B8949" s="318">
        <v>36872.841999999997</v>
      </c>
      <c r="C8949" s="355">
        <f t="shared" si="164"/>
        <v>0.30299999999988358</v>
      </c>
      <c r="D8949" s="420">
        <f t="shared" si="166"/>
        <v>0.15149999999994179</v>
      </c>
      <c r="H8949" s="337"/>
      <c r="J8949" s="82">
        <v>12</v>
      </c>
      <c r="K8949" s="321">
        <v>4</v>
      </c>
    </row>
    <row r="8950" spans="1:11" x14ac:dyDescent="0.3">
      <c r="A8950" s="341">
        <v>43283.174305034721</v>
      </c>
      <c r="B8950" s="318">
        <v>36873.161999999997</v>
      </c>
      <c r="C8950" s="355">
        <f t="shared" si="164"/>
        <v>0.31999999999970896</v>
      </c>
      <c r="D8950" s="420">
        <f t="shared" si="166"/>
        <v>0.15999999999985448</v>
      </c>
      <c r="H8950" s="337"/>
      <c r="J8950" s="82">
        <v>13</v>
      </c>
      <c r="K8950" s="391">
        <v>1</v>
      </c>
    </row>
    <row r="8951" spans="1:11" x14ac:dyDescent="0.3">
      <c r="A8951" s="341">
        <v>43283.21597164352</v>
      </c>
      <c r="B8951" s="318">
        <v>36873.481</v>
      </c>
      <c r="C8951" s="355">
        <f t="shared" si="164"/>
        <v>0.31900000000314321</v>
      </c>
      <c r="D8951" s="420">
        <f t="shared" si="166"/>
        <v>0.15950000000157161</v>
      </c>
      <c r="H8951" s="337"/>
      <c r="J8951" s="82">
        <v>14</v>
      </c>
      <c r="K8951" s="319">
        <v>2</v>
      </c>
    </row>
    <row r="8952" spans="1:11" x14ac:dyDescent="0.3">
      <c r="A8952" s="341">
        <v>43283.257638252318</v>
      </c>
      <c r="B8952" s="318">
        <v>36873.798999999999</v>
      </c>
      <c r="C8952" s="355">
        <f t="shared" si="164"/>
        <v>0.31799999999930151</v>
      </c>
      <c r="D8952" s="420">
        <f t="shared" si="166"/>
        <v>0.15899999999965075</v>
      </c>
      <c r="H8952" s="337"/>
      <c r="J8952" s="82">
        <v>15</v>
      </c>
      <c r="K8952" s="320">
        <v>3</v>
      </c>
    </row>
    <row r="8953" spans="1:11" x14ac:dyDescent="0.3">
      <c r="A8953" s="341">
        <v>43283.29930486111</v>
      </c>
      <c r="B8953" s="318">
        <v>36874.122000000003</v>
      </c>
      <c r="C8953" s="355">
        <f t="shared" si="164"/>
        <v>0.32300000000395812</v>
      </c>
      <c r="D8953" s="420">
        <f t="shared" si="166"/>
        <v>0.16150000000197906</v>
      </c>
      <c r="H8953" s="337"/>
      <c r="J8953" s="82">
        <v>16</v>
      </c>
      <c r="K8953" s="321">
        <v>4</v>
      </c>
    </row>
    <row r="8954" spans="1:11" x14ac:dyDescent="0.3">
      <c r="A8954" s="341">
        <v>43283.340971469908</v>
      </c>
      <c r="B8954" s="318">
        <v>36874.442000000003</v>
      </c>
      <c r="C8954" s="355">
        <f t="shared" si="164"/>
        <v>0.31999999999970896</v>
      </c>
      <c r="D8954" s="420">
        <f t="shared" si="166"/>
        <v>0.15999999999985448</v>
      </c>
      <c r="H8954" s="337"/>
      <c r="J8954" s="82">
        <v>17</v>
      </c>
      <c r="K8954" s="391">
        <v>1</v>
      </c>
    </row>
    <row r="8955" spans="1:11" x14ac:dyDescent="0.3">
      <c r="A8955" s="341">
        <v>43283.382638078707</v>
      </c>
      <c r="B8955" s="318">
        <v>36874.76</v>
      </c>
      <c r="C8955" s="355">
        <f t="shared" si="164"/>
        <v>0.31799999999930151</v>
      </c>
      <c r="D8955" s="420">
        <f t="shared" si="166"/>
        <v>0.15899999999965075</v>
      </c>
      <c r="H8955" s="337"/>
      <c r="J8955" s="82">
        <v>18</v>
      </c>
      <c r="K8955" s="319">
        <v>2</v>
      </c>
    </row>
    <row r="8956" spans="1:11" x14ac:dyDescent="0.3">
      <c r="A8956" s="341">
        <v>43283.424304687498</v>
      </c>
      <c r="B8956" s="318">
        <v>36875.089</v>
      </c>
      <c r="C8956" s="355">
        <f t="shared" si="164"/>
        <v>0.32899999999790452</v>
      </c>
      <c r="D8956" s="420">
        <f t="shared" si="166"/>
        <v>0.16449999999895226</v>
      </c>
      <c r="H8956" s="337"/>
      <c r="J8956" s="82">
        <v>19</v>
      </c>
      <c r="K8956" s="320">
        <v>3</v>
      </c>
    </row>
    <row r="8957" spans="1:11" x14ac:dyDescent="0.3">
      <c r="A8957" s="341">
        <v>43283.465971296297</v>
      </c>
      <c r="B8957" s="318">
        <v>36875.409</v>
      </c>
      <c r="C8957" s="355">
        <f t="shared" si="164"/>
        <v>0.31999999999970896</v>
      </c>
      <c r="D8957" s="420">
        <f t="shared" si="166"/>
        <v>0.15999999999985448</v>
      </c>
      <c r="H8957" s="337"/>
      <c r="J8957" s="82">
        <v>20</v>
      </c>
      <c r="K8957" s="321">
        <v>4</v>
      </c>
    </row>
    <row r="8958" spans="1:11" x14ac:dyDescent="0.3">
      <c r="A8958" s="341">
        <v>43283.507637905095</v>
      </c>
      <c r="B8958" s="318">
        <v>36875.718999999997</v>
      </c>
      <c r="C8958" s="355">
        <f t="shared" si="164"/>
        <v>0.30999999999767169</v>
      </c>
      <c r="D8958" s="420">
        <f t="shared" si="166"/>
        <v>0.15499999999883585</v>
      </c>
      <c r="H8958" s="337"/>
      <c r="J8958" s="82">
        <v>21</v>
      </c>
      <c r="K8958" s="391">
        <v>1</v>
      </c>
    </row>
    <row r="8959" spans="1:11" x14ac:dyDescent="0.3">
      <c r="A8959" s="341">
        <v>43283.549304513886</v>
      </c>
      <c r="B8959" s="318">
        <v>36876.040999999997</v>
      </c>
      <c r="C8959" s="355">
        <f t="shared" si="164"/>
        <v>0.32200000000011642</v>
      </c>
      <c r="D8959" s="420">
        <f t="shared" si="166"/>
        <v>0.16100000000005821</v>
      </c>
      <c r="H8959" s="337"/>
      <c r="J8959" s="82">
        <v>22</v>
      </c>
      <c r="K8959" s="319">
        <v>2</v>
      </c>
    </row>
    <row r="8960" spans="1:11" x14ac:dyDescent="0.3">
      <c r="A8960" s="341">
        <v>43283.590971122685</v>
      </c>
      <c r="B8960" s="318">
        <v>36876.351000000002</v>
      </c>
      <c r="C8960" s="355">
        <f t="shared" si="164"/>
        <v>0.31000000000494765</v>
      </c>
      <c r="D8960" s="420">
        <f t="shared" si="166"/>
        <v>0.15500000000247383</v>
      </c>
      <c r="H8960" s="337"/>
      <c r="J8960" s="82">
        <v>23</v>
      </c>
      <c r="K8960" s="320">
        <v>3</v>
      </c>
    </row>
    <row r="8961" spans="1:11" x14ac:dyDescent="0.3">
      <c r="A8961" s="341">
        <v>43283.632637731484</v>
      </c>
      <c r="B8961" s="318">
        <v>36876.661999999997</v>
      </c>
      <c r="C8961" s="355">
        <f t="shared" si="164"/>
        <v>0.31099999999423744</v>
      </c>
      <c r="D8961" s="420">
        <f t="shared" si="166"/>
        <v>0.15549999999711872</v>
      </c>
      <c r="H8961" s="337"/>
      <c r="J8961" s="82">
        <v>24</v>
      </c>
      <c r="K8961" s="321">
        <v>4</v>
      </c>
    </row>
    <row r="8962" spans="1:11" x14ac:dyDescent="0.3">
      <c r="A8962" s="341">
        <v>43283.674304340275</v>
      </c>
      <c r="B8962" s="318">
        <v>36876.976999999999</v>
      </c>
      <c r="C8962" s="355">
        <f t="shared" si="164"/>
        <v>0.31500000000232831</v>
      </c>
      <c r="D8962" s="420">
        <f t="shared" si="166"/>
        <v>0.15750000000116415</v>
      </c>
      <c r="H8962" s="337"/>
      <c r="J8962" s="82">
        <v>25</v>
      </c>
      <c r="K8962" s="391">
        <v>1</v>
      </c>
    </row>
    <row r="8963" spans="1:11" x14ac:dyDescent="0.3">
      <c r="A8963" s="341">
        <v>43283.715970949073</v>
      </c>
      <c r="B8963" s="318">
        <v>36877.298000000003</v>
      </c>
      <c r="C8963" s="355">
        <f t="shared" si="164"/>
        <v>0.32100000000355067</v>
      </c>
      <c r="D8963" s="420">
        <f t="shared" si="166"/>
        <v>0.16050000000177533</v>
      </c>
      <c r="H8963" s="337"/>
      <c r="J8963" s="82">
        <v>26</v>
      </c>
      <c r="K8963" s="319">
        <v>2</v>
      </c>
    </row>
    <row r="8964" spans="1:11" x14ac:dyDescent="0.3">
      <c r="A8964" s="341">
        <v>43283.757637557872</v>
      </c>
      <c r="B8964" s="318">
        <v>36877.597000000002</v>
      </c>
      <c r="C8964" s="355">
        <f t="shared" si="164"/>
        <v>0.29899999999906868</v>
      </c>
      <c r="D8964" s="420">
        <f t="shared" si="166"/>
        <v>0.14949999999953434</v>
      </c>
      <c r="H8964" s="337"/>
      <c r="J8964" s="82">
        <v>27</v>
      </c>
      <c r="K8964" s="320">
        <v>3</v>
      </c>
    </row>
    <row r="8965" spans="1:11" x14ac:dyDescent="0.3">
      <c r="A8965" s="341">
        <v>43283.799304166663</v>
      </c>
      <c r="B8965" s="318">
        <v>36877.898000000001</v>
      </c>
      <c r="C8965" s="355">
        <f t="shared" si="164"/>
        <v>0.30099999999947613</v>
      </c>
      <c r="D8965" s="420">
        <f t="shared" si="166"/>
        <v>0.15049999999973807</v>
      </c>
      <c r="H8965" s="337"/>
      <c r="J8965" s="82">
        <v>28</v>
      </c>
      <c r="K8965" s="321">
        <v>4</v>
      </c>
    </row>
    <row r="8966" spans="1:11" x14ac:dyDescent="0.3">
      <c r="A8966" s="341">
        <v>43283.840970775462</v>
      </c>
      <c r="B8966" s="318">
        <v>36878.207000000002</v>
      </c>
      <c r="C8966" s="355">
        <f t="shared" si="164"/>
        <v>0.30900000000110595</v>
      </c>
      <c r="D8966" s="420">
        <f t="shared" si="166"/>
        <v>0.15450000000055297</v>
      </c>
      <c r="H8966" s="337"/>
      <c r="J8966" s="82">
        <v>29</v>
      </c>
      <c r="K8966" s="391">
        <v>1</v>
      </c>
    </row>
    <row r="8967" spans="1:11" x14ac:dyDescent="0.3">
      <c r="A8967" s="341">
        <v>43283.88263738426</v>
      </c>
      <c r="B8967" s="318">
        <v>36878.510999999999</v>
      </c>
      <c r="C8967" s="355">
        <f t="shared" si="164"/>
        <v>0.30399999999644933</v>
      </c>
      <c r="D8967" s="420">
        <f t="shared" si="166"/>
        <v>0.15199999999822467</v>
      </c>
      <c r="H8967" s="337"/>
      <c r="J8967" s="82">
        <v>30</v>
      </c>
      <c r="K8967" s="319">
        <v>2</v>
      </c>
    </row>
    <row r="8968" spans="1:11" x14ac:dyDescent="0.3">
      <c r="A8968" s="341">
        <v>43283.924303993059</v>
      </c>
      <c r="B8968" s="318">
        <v>36878.81</v>
      </c>
      <c r="C8968" s="355">
        <f t="shared" si="164"/>
        <v>0.29899999999906868</v>
      </c>
      <c r="D8968" s="420">
        <f t="shared" si="166"/>
        <v>0.14949999999953434</v>
      </c>
      <c r="H8968" s="337"/>
      <c r="J8968" s="82">
        <v>31</v>
      </c>
      <c r="K8968" s="320">
        <v>3</v>
      </c>
    </row>
    <row r="8969" spans="1:11" x14ac:dyDescent="0.3">
      <c r="A8969" s="341">
        <v>43283.96597060185</v>
      </c>
      <c r="B8969" s="318">
        <v>36879.118999999999</v>
      </c>
      <c r="C8969" s="355">
        <f t="shared" si="164"/>
        <v>0.30900000000110595</v>
      </c>
      <c r="D8969" s="420">
        <f t="shared" si="166"/>
        <v>0.15450000000055297</v>
      </c>
      <c r="E8969" s="336">
        <f>SUM(C8946:C8969)*7.4805194805</f>
        <v>56.223584415407956</v>
      </c>
      <c r="F8969" s="324">
        <f>AVERAGE(D8946:D8969)</f>
        <v>0.15658333333324967</v>
      </c>
      <c r="G8969" s="324">
        <f>_xlfn.STDEV.S(D8946:D8969)</f>
        <v>4.1511304558564241E-3</v>
      </c>
      <c r="H8969" s="337"/>
      <c r="J8969" s="82">
        <v>32</v>
      </c>
      <c r="K8969" s="321">
        <v>4</v>
      </c>
    </row>
    <row r="8970" spans="1:11" x14ac:dyDescent="0.3">
      <c r="A8970" s="341">
        <v>43284.007637210649</v>
      </c>
      <c r="B8970" s="318">
        <v>36879.427000000003</v>
      </c>
      <c r="C8970" s="355">
        <f t="shared" si="164"/>
        <v>0.3080000000045402</v>
      </c>
      <c r="D8970" s="420">
        <f t="shared" si="166"/>
        <v>0.1540000000022701</v>
      </c>
      <c r="H8970" s="337"/>
      <c r="J8970" s="82">
        <v>33</v>
      </c>
      <c r="K8970" s="391">
        <v>1</v>
      </c>
    </row>
    <row r="8971" spans="1:11" x14ac:dyDescent="0.3">
      <c r="A8971" s="341">
        <v>43284.049303819447</v>
      </c>
      <c r="B8971" s="318">
        <v>36879.731</v>
      </c>
      <c r="C8971" s="355">
        <f t="shared" si="164"/>
        <v>0.30399999999644933</v>
      </c>
      <c r="D8971" s="420">
        <f t="shared" si="166"/>
        <v>0.15199999999822467</v>
      </c>
      <c r="H8971" s="337"/>
      <c r="J8971" s="82">
        <v>34</v>
      </c>
      <c r="K8971" s="319">
        <v>2</v>
      </c>
    </row>
    <row r="8972" spans="1:11" x14ac:dyDescent="0.3">
      <c r="A8972" s="341">
        <v>43284.090970428239</v>
      </c>
      <c r="B8972" s="318">
        <v>36880.040999999997</v>
      </c>
      <c r="C8972" s="355">
        <f t="shared" si="164"/>
        <v>0.30999999999767169</v>
      </c>
      <c r="D8972" s="420">
        <f t="shared" si="166"/>
        <v>0.15499999999883585</v>
      </c>
      <c r="H8972" s="337"/>
      <c r="J8972" s="82">
        <v>35</v>
      </c>
      <c r="K8972" s="320">
        <v>3</v>
      </c>
    </row>
    <row r="8973" spans="1:11" x14ac:dyDescent="0.3">
      <c r="A8973" s="341">
        <v>43284.132637037037</v>
      </c>
      <c r="B8973" s="318">
        <v>36880.356</v>
      </c>
      <c r="C8973" s="355">
        <f t="shared" si="164"/>
        <v>0.31500000000232831</v>
      </c>
      <c r="D8973" s="420">
        <f t="shared" si="166"/>
        <v>0.15750000000116415</v>
      </c>
      <c r="H8973" s="337"/>
      <c r="J8973" s="82">
        <v>36</v>
      </c>
      <c r="K8973" s="321">
        <v>4</v>
      </c>
    </row>
    <row r="8974" spans="1:11" x14ac:dyDescent="0.3">
      <c r="A8974" s="341">
        <v>43284.174303645836</v>
      </c>
      <c r="B8974" s="318">
        <v>36880.665000000001</v>
      </c>
      <c r="C8974" s="355">
        <f t="shared" si="164"/>
        <v>0.30900000000110595</v>
      </c>
      <c r="D8974" s="420">
        <f t="shared" si="166"/>
        <v>0.15450000000055297</v>
      </c>
      <c r="H8974" s="337"/>
      <c r="J8974" s="82">
        <v>37</v>
      </c>
      <c r="K8974" s="391">
        <v>1</v>
      </c>
    </row>
    <row r="8975" spans="1:11" x14ac:dyDescent="0.3">
      <c r="A8975" s="341">
        <v>43284.215970254627</v>
      </c>
      <c r="B8975" s="318">
        <v>36880.987000000001</v>
      </c>
      <c r="C8975" s="355">
        <f t="shared" si="164"/>
        <v>0.32200000000011642</v>
      </c>
      <c r="D8975" s="420">
        <f t="shared" si="166"/>
        <v>0.16100000000005821</v>
      </c>
      <c r="H8975" s="337"/>
      <c r="J8975" s="82">
        <v>38</v>
      </c>
      <c r="K8975" s="319">
        <v>2</v>
      </c>
    </row>
    <row r="8976" spans="1:11" x14ac:dyDescent="0.3">
      <c r="A8976" s="341">
        <v>43284.257636863425</v>
      </c>
      <c r="B8976" s="318">
        <v>36881.309000000001</v>
      </c>
      <c r="C8976" s="355">
        <f t="shared" si="164"/>
        <v>0.32200000000011642</v>
      </c>
      <c r="D8976" s="420">
        <f t="shared" si="166"/>
        <v>0.16100000000005821</v>
      </c>
      <c r="H8976" s="337"/>
      <c r="J8976" s="82">
        <v>39</v>
      </c>
      <c r="K8976" s="320">
        <v>3</v>
      </c>
    </row>
    <row r="8977" spans="1:11" x14ac:dyDescent="0.3">
      <c r="A8977" s="341">
        <v>43284.299303472224</v>
      </c>
      <c r="B8977" s="318">
        <v>36881.618000000002</v>
      </c>
      <c r="C8977" s="355">
        <f t="shared" si="164"/>
        <v>0.30900000000110595</v>
      </c>
      <c r="D8977" s="420">
        <f t="shared" si="166"/>
        <v>0.15450000000055297</v>
      </c>
      <c r="H8977" s="337"/>
      <c r="J8977" s="82">
        <v>40</v>
      </c>
      <c r="K8977" s="321">
        <v>4</v>
      </c>
    </row>
    <row r="8978" spans="1:11" x14ac:dyDescent="0.3">
      <c r="A8978" s="341">
        <v>43284.340970081015</v>
      </c>
      <c r="B8978" s="318">
        <v>36881.930999999997</v>
      </c>
      <c r="C8978" s="355">
        <f t="shared" si="164"/>
        <v>0.3129999999946449</v>
      </c>
      <c r="D8978" s="420">
        <f t="shared" si="166"/>
        <v>0.15649999999732245</v>
      </c>
      <c r="H8978" s="337"/>
      <c r="J8978" s="82">
        <v>41</v>
      </c>
      <c r="K8978" s="391">
        <v>1</v>
      </c>
    </row>
    <row r="8979" spans="1:11" x14ac:dyDescent="0.3">
      <c r="A8979" s="341">
        <v>43284.382636689814</v>
      </c>
      <c r="B8979" s="318">
        <v>36882.252999999997</v>
      </c>
      <c r="C8979" s="355">
        <f t="shared" si="164"/>
        <v>0.32200000000011642</v>
      </c>
      <c r="D8979" s="420">
        <f t="shared" si="166"/>
        <v>0.16100000000005821</v>
      </c>
      <c r="H8979" s="337"/>
      <c r="J8979" s="82">
        <v>42</v>
      </c>
      <c r="K8979" s="319">
        <v>2</v>
      </c>
    </row>
    <row r="8980" spans="1:11" x14ac:dyDescent="0.3">
      <c r="A8980" s="341">
        <v>43284.424303298612</v>
      </c>
      <c r="B8980" s="318">
        <v>36882.561999999998</v>
      </c>
      <c r="C8980" s="355">
        <f t="shared" si="164"/>
        <v>0.30900000000110595</v>
      </c>
      <c r="D8980" s="420">
        <f t="shared" si="166"/>
        <v>0.15450000000055297</v>
      </c>
      <c r="H8980" s="337"/>
      <c r="J8980" s="82">
        <v>43</v>
      </c>
      <c r="K8980" s="320">
        <v>3</v>
      </c>
    </row>
    <row r="8981" spans="1:11" x14ac:dyDescent="0.3">
      <c r="A8981" s="341">
        <v>43284.465969907411</v>
      </c>
      <c r="B8981" s="318">
        <v>36882.872000000003</v>
      </c>
      <c r="C8981" s="355">
        <f t="shared" si="164"/>
        <v>0.31000000000494765</v>
      </c>
      <c r="D8981" s="420">
        <f t="shared" si="166"/>
        <v>0.15500000000247383</v>
      </c>
      <c r="H8981" s="337"/>
      <c r="J8981" s="82">
        <v>44</v>
      </c>
      <c r="K8981" s="321">
        <v>4</v>
      </c>
    </row>
    <row r="8982" spans="1:11" x14ac:dyDescent="0.3">
      <c r="A8982" s="341">
        <v>43284.507636516202</v>
      </c>
      <c r="B8982" s="318">
        <v>36883.192000000003</v>
      </c>
      <c r="C8982" s="355">
        <f t="shared" si="164"/>
        <v>0.31999999999970896</v>
      </c>
      <c r="D8982" s="420">
        <f t="shared" si="166"/>
        <v>0.15999999999985448</v>
      </c>
      <c r="H8982" s="337"/>
      <c r="J8982" s="82">
        <v>45</v>
      </c>
      <c r="K8982" s="391">
        <v>1</v>
      </c>
    </row>
    <row r="8983" spans="1:11" x14ac:dyDescent="0.3">
      <c r="A8983" s="341">
        <v>43284.549303125001</v>
      </c>
      <c r="B8983" s="318">
        <v>36883.502</v>
      </c>
      <c r="C8983" s="355">
        <f t="shared" si="164"/>
        <v>0.30999999999767169</v>
      </c>
      <c r="D8983" s="420">
        <f t="shared" si="166"/>
        <v>0.15499999999883585</v>
      </c>
      <c r="H8983" s="337"/>
      <c r="J8983" s="82">
        <v>46</v>
      </c>
      <c r="K8983" s="319">
        <v>2</v>
      </c>
    </row>
    <row r="8984" spans="1:11" x14ac:dyDescent="0.3">
      <c r="A8984" s="341">
        <v>43284.590969733799</v>
      </c>
      <c r="B8984" s="318">
        <v>36883.807999999997</v>
      </c>
      <c r="C8984" s="355">
        <f t="shared" si="164"/>
        <v>0.30599999999685679</v>
      </c>
      <c r="D8984" s="420">
        <f t="shared" si="166"/>
        <v>0.15299999999842839</v>
      </c>
      <c r="H8984" s="337"/>
      <c r="J8984" s="82">
        <v>47</v>
      </c>
      <c r="K8984" s="320">
        <v>3</v>
      </c>
    </row>
    <row r="8985" spans="1:11" x14ac:dyDescent="0.3">
      <c r="A8985" s="341">
        <v>43284.632636342591</v>
      </c>
      <c r="B8985" s="318">
        <v>36884.125</v>
      </c>
      <c r="C8985" s="355">
        <f t="shared" si="164"/>
        <v>0.31700000000273576</v>
      </c>
      <c r="D8985" s="420">
        <f t="shared" si="166"/>
        <v>0.15850000000136788</v>
      </c>
      <c r="H8985" s="337"/>
      <c r="J8985" s="82">
        <v>48</v>
      </c>
      <c r="K8985" s="321">
        <v>4</v>
      </c>
    </row>
    <row r="8986" spans="1:11" x14ac:dyDescent="0.3">
      <c r="A8986" s="341">
        <v>43284.674302951389</v>
      </c>
      <c r="B8986" s="318">
        <v>36884.432000000001</v>
      </c>
      <c r="C8986" s="355">
        <f t="shared" si="164"/>
        <v>0.30700000000069849</v>
      </c>
      <c r="D8986" s="420">
        <f t="shared" si="166"/>
        <v>0.15350000000034925</v>
      </c>
      <c r="H8986" s="337"/>
      <c r="J8986" s="82">
        <v>49</v>
      </c>
      <c r="K8986" s="391">
        <v>1</v>
      </c>
    </row>
    <row r="8987" spans="1:11" x14ac:dyDescent="0.3">
      <c r="A8987" s="341">
        <v>43284.715969560188</v>
      </c>
      <c r="B8987" s="318">
        <v>36884.730000000003</v>
      </c>
      <c r="C8987" s="355">
        <f t="shared" si="164"/>
        <v>0.29800000000250293</v>
      </c>
      <c r="D8987" s="420">
        <f t="shared" si="166"/>
        <v>0.14900000000125146</v>
      </c>
      <c r="H8987" s="337"/>
      <c r="J8987" s="82">
        <v>50</v>
      </c>
      <c r="K8987" s="319">
        <v>2</v>
      </c>
    </row>
    <row r="8988" spans="1:11" x14ac:dyDescent="0.3">
      <c r="A8988" s="341">
        <v>43284.757636168979</v>
      </c>
      <c r="B8988" s="318">
        <v>36885.036</v>
      </c>
      <c r="C8988" s="355">
        <f t="shared" si="164"/>
        <v>0.30599999999685679</v>
      </c>
      <c r="D8988" s="420">
        <f t="shared" si="166"/>
        <v>0.15299999999842839</v>
      </c>
      <c r="H8988" s="337"/>
      <c r="J8988" s="82">
        <v>51</v>
      </c>
      <c r="K8988" s="320">
        <v>3</v>
      </c>
    </row>
    <row r="8989" spans="1:11" x14ac:dyDescent="0.3">
      <c r="A8989" s="341">
        <v>43284.799302777777</v>
      </c>
      <c r="B8989" s="318">
        <v>36885.339</v>
      </c>
      <c r="C8989" s="355">
        <f t="shared" si="164"/>
        <v>0.30299999999988358</v>
      </c>
      <c r="D8989" s="420">
        <f t="shared" si="166"/>
        <v>0.15149999999994179</v>
      </c>
      <c r="H8989" s="337"/>
      <c r="J8989" s="82">
        <v>52</v>
      </c>
      <c r="K8989" s="321">
        <v>4</v>
      </c>
    </row>
    <row r="8990" spans="1:11" x14ac:dyDescent="0.3">
      <c r="A8990" s="341">
        <v>43284.840969386576</v>
      </c>
      <c r="B8990" s="318">
        <v>36885.639000000003</v>
      </c>
      <c r="C8990" s="355">
        <f t="shared" si="164"/>
        <v>0.30000000000291038</v>
      </c>
      <c r="D8990" s="420">
        <f t="shared" si="166"/>
        <v>0.15000000000145519</v>
      </c>
      <c r="H8990" s="337"/>
      <c r="J8990" s="82">
        <v>53</v>
      </c>
      <c r="K8990" s="391">
        <v>1</v>
      </c>
    </row>
    <row r="8991" spans="1:11" x14ac:dyDescent="0.3">
      <c r="A8991" s="341">
        <v>43284.882635995367</v>
      </c>
      <c r="B8991" s="318">
        <v>36885.946000000004</v>
      </c>
      <c r="C8991" s="355">
        <f t="shared" si="164"/>
        <v>0.30700000000069849</v>
      </c>
      <c r="D8991" s="420">
        <f t="shared" si="166"/>
        <v>0.15350000000034925</v>
      </c>
      <c r="H8991" s="337"/>
      <c r="J8991" s="82">
        <v>54</v>
      </c>
      <c r="K8991" s="319">
        <v>2</v>
      </c>
    </row>
    <row r="8992" spans="1:11" x14ac:dyDescent="0.3">
      <c r="A8992" s="341">
        <v>43284.924302604166</v>
      </c>
      <c r="B8992" s="318">
        <v>36886.258999999998</v>
      </c>
      <c r="C8992" s="355">
        <f t="shared" si="164"/>
        <v>0.3129999999946449</v>
      </c>
      <c r="D8992" s="420">
        <f t="shared" si="166"/>
        <v>0.15649999999732245</v>
      </c>
      <c r="H8992" s="337"/>
      <c r="J8992" s="82">
        <v>55</v>
      </c>
      <c r="K8992" s="320">
        <v>3</v>
      </c>
    </row>
    <row r="8993" spans="1:11" x14ac:dyDescent="0.3">
      <c r="A8993" s="341">
        <v>43284.965969212964</v>
      </c>
      <c r="B8993" s="318">
        <v>36886.559000000001</v>
      </c>
      <c r="C8993" s="355">
        <f t="shared" si="164"/>
        <v>0.30000000000291038</v>
      </c>
      <c r="D8993" s="420">
        <f t="shared" si="166"/>
        <v>0.15000000000145519</v>
      </c>
      <c r="E8993" s="336">
        <f>SUM(C8970:C8993)*7.4805194805</f>
        <v>55.655064934937414</v>
      </c>
      <c r="F8993" s="324">
        <f>AVERAGE(D8970:D8993)</f>
        <v>0.15500000000004852</v>
      </c>
      <c r="G8993" s="324">
        <f>_xlfn.STDEV.S(D8970:D8993)</f>
        <v>3.4735021793647425E-3</v>
      </c>
      <c r="H8993" s="337"/>
      <c r="J8993" s="82">
        <v>56</v>
      </c>
      <c r="K8993" s="321">
        <v>4</v>
      </c>
    </row>
    <row r="8994" spans="1:11" x14ac:dyDescent="0.3">
      <c r="A8994" s="341">
        <v>43285.007635821756</v>
      </c>
      <c r="B8994" s="318">
        <v>36886.860999999997</v>
      </c>
      <c r="C8994" s="355">
        <f t="shared" si="164"/>
        <v>0.30199999999604188</v>
      </c>
      <c r="D8994" s="420">
        <f t="shared" si="166"/>
        <v>0.15099999999802094</v>
      </c>
      <c r="H8994" s="337"/>
      <c r="J8994" s="82">
        <v>57</v>
      </c>
      <c r="K8994" s="391">
        <v>1</v>
      </c>
    </row>
    <row r="8995" spans="1:11" x14ac:dyDescent="0.3">
      <c r="A8995" s="341">
        <v>43285.049302430554</v>
      </c>
      <c r="B8995" s="318">
        <v>36887.178</v>
      </c>
      <c r="C8995" s="355">
        <f t="shared" si="164"/>
        <v>0.31700000000273576</v>
      </c>
      <c r="D8995" s="420">
        <f t="shared" si="166"/>
        <v>0.15850000000136788</v>
      </c>
      <c r="H8995" s="337"/>
      <c r="J8995" s="82">
        <v>58</v>
      </c>
      <c r="K8995" s="319">
        <v>2</v>
      </c>
    </row>
    <row r="8996" spans="1:11" x14ac:dyDescent="0.3">
      <c r="A8996" s="341">
        <v>43285.090969039353</v>
      </c>
      <c r="B8996" s="318">
        <v>36887.49</v>
      </c>
      <c r="C8996" s="355">
        <f t="shared" si="164"/>
        <v>0.31199999999807915</v>
      </c>
      <c r="D8996" s="420">
        <f t="shared" si="166"/>
        <v>0.15599999999903957</v>
      </c>
      <c r="H8996" s="337"/>
      <c r="J8996" s="82">
        <v>59</v>
      </c>
      <c r="K8996" s="320">
        <v>3</v>
      </c>
    </row>
    <row r="8997" spans="1:11" x14ac:dyDescent="0.3">
      <c r="A8997" s="341">
        <v>43285.132635648151</v>
      </c>
      <c r="B8997" s="318">
        <v>36887.790999999997</v>
      </c>
      <c r="C8997" s="355">
        <f t="shared" si="164"/>
        <v>0.30099999999947613</v>
      </c>
      <c r="D8997" s="420">
        <f t="shared" si="166"/>
        <v>0.15049999999973807</v>
      </c>
      <c r="H8997" s="337"/>
      <c r="J8997" s="82">
        <v>60</v>
      </c>
      <c r="K8997" s="321">
        <v>4</v>
      </c>
    </row>
    <row r="8998" spans="1:11" x14ac:dyDescent="0.3">
      <c r="A8998" s="341">
        <v>43285.174302256943</v>
      </c>
      <c r="B8998" s="318">
        <v>36888.11</v>
      </c>
      <c r="C8998" s="355">
        <f t="shared" si="164"/>
        <v>0.31900000000314321</v>
      </c>
      <c r="D8998" s="420">
        <f t="shared" si="166"/>
        <v>0.15950000000157161</v>
      </c>
      <c r="H8998" s="337"/>
      <c r="J8998" s="82">
        <v>61</v>
      </c>
      <c r="K8998" s="391">
        <v>1</v>
      </c>
    </row>
    <row r="8999" spans="1:11" x14ac:dyDescent="0.3">
      <c r="A8999" s="341">
        <v>43285.215968865741</v>
      </c>
      <c r="B8999" s="318">
        <v>36888.425000000003</v>
      </c>
      <c r="C8999" s="355">
        <f t="shared" si="164"/>
        <v>0.31500000000232831</v>
      </c>
      <c r="D8999" s="420">
        <f t="shared" si="166"/>
        <v>0.15750000000116415</v>
      </c>
      <c r="H8999" s="337"/>
      <c r="J8999" s="82">
        <v>62</v>
      </c>
      <c r="K8999" s="319">
        <v>2</v>
      </c>
    </row>
    <row r="9000" spans="1:11" x14ac:dyDescent="0.3">
      <c r="A9000" s="341">
        <v>43285.25763547454</v>
      </c>
      <c r="B9000" s="318">
        <v>36888.733999999997</v>
      </c>
      <c r="C9000" s="355">
        <f t="shared" si="164"/>
        <v>0.30899999999382999</v>
      </c>
      <c r="D9000" s="420">
        <f t="shared" si="166"/>
        <v>0.15449999999691499</v>
      </c>
      <c r="H9000" s="337"/>
      <c r="J9000" s="82">
        <v>63</v>
      </c>
      <c r="K9000" s="320">
        <v>3</v>
      </c>
    </row>
    <row r="9001" spans="1:11" x14ac:dyDescent="0.3">
      <c r="A9001" s="341">
        <v>43285.299302083331</v>
      </c>
      <c r="B9001" s="318">
        <v>36889.050999999999</v>
      </c>
      <c r="C9001" s="355">
        <f t="shared" si="164"/>
        <v>0.31700000000273576</v>
      </c>
      <c r="D9001" s="420">
        <f t="shared" si="166"/>
        <v>0.15850000000136788</v>
      </c>
      <c r="H9001" s="337"/>
      <c r="J9001" s="82">
        <v>64</v>
      </c>
      <c r="K9001" s="321">
        <v>4</v>
      </c>
    </row>
    <row r="9002" spans="1:11" x14ac:dyDescent="0.3">
      <c r="A9002" s="341">
        <v>43285.34096869213</v>
      </c>
      <c r="B9002" s="318">
        <v>36889.364999999998</v>
      </c>
      <c r="C9002" s="355">
        <f t="shared" si="164"/>
        <v>0.3139999999984866</v>
      </c>
      <c r="D9002" s="420">
        <f t="shared" si="166"/>
        <v>0.1569999999992433</v>
      </c>
      <c r="H9002" s="337"/>
      <c r="J9002" s="82">
        <v>65</v>
      </c>
      <c r="K9002" s="391">
        <v>1</v>
      </c>
    </row>
    <row r="9003" spans="1:11" x14ac:dyDescent="0.3">
      <c r="A9003" s="341">
        <v>43285.382635300928</v>
      </c>
      <c r="B9003" s="318">
        <v>36889.669000000002</v>
      </c>
      <c r="C9003" s="355">
        <f t="shared" si="164"/>
        <v>0.30400000000372529</v>
      </c>
      <c r="D9003" s="420">
        <f t="shared" si="166"/>
        <v>0.15200000000186265</v>
      </c>
      <c r="H9003" s="337"/>
      <c r="J9003" s="82">
        <v>66</v>
      </c>
      <c r="K9003" s="319">
        <v>2</v>
      </c>
    </row>
    <row r="9004" spans="1:11" x14ac:dyDescent="0.3">
      <c r="A9004" s="341">
        <v>43285.424301909719</v>
      </c>
      <c r="B9004" s="318">
        <v>36889.968999999997</v>
      </c>
      <c r="C9004" s="355">
        <f t="shared" si="164"/>
        <v>0.29999999999563443</v>
      </c>
      <c r="D9004" s="420">
        <f t="shared" si="166"/>
        <v>0.14999999999781721</v>
      </c>
      <c r="H9004" s="337"/>
      <c r="J9004" s="82">
        <v>67</v>
      </c>
      <c r="K9004" s="320">
        <v>3</v>
      </c>
    </row>
    <row r="9005" spans="1:11" x14ac:dyDescent="0.3">
      <c r="A9005" s="341">
        <v>43285.465968518518</v>
      </c>
      <c r="B9005" s="318">
        <v>36890.279000000002</v>
      </c>
      <c r="C9005" s="355">
        <f t="shared" si="164"/>
        <v>0.31000000000494765</v>
      </c>
      <c r="D9005" s="420">
        <f t="shared" si="166"/>
        <v>0.15500000000247383</v>
      </c>
      <c r="H9005" s="337"/>
      <c r="J9005" s="82">
        <v>68</v>
      </c>
      <c r="K9005" s="321">
        <v>4</v>
      </c>
    </row>
    <row r="9006" spans="1:11" x14ac:dyDescent="0.3">
      <c r="A9006" s="341">
        <v>43285.507635127316</v>
      </c>
      <c r="B9006" s="318">
        <v>36890.578000000001</v>
      </c>
      <c r="C9006" s="355">
        <f t="shared" si="164"/>
        <v>0.29899999999906868</v>
      </c>
      <c r="D9006" s="420">
        <f t="shared" si="166"/>
        <v>0.14949999999953434</v>
      </c>
      <c r="H9006" s="337"/>
      <c r="J9006" s="82">
        <v>69</v>
      </c>
      <c r="K9006" s="391">
        <v>1</v>
      </c>
    </row>
    <row r="9007" spans="1:11" x14ac:dyDescent="0.3">
      <c r="A9007" s="341">
        <v>43285.549301736108</v>
      </c>
      <c r="B9007" s="318">
        <v>36890.881999999998</v>
      </c>
      <c r="C9007" s="355">
        <f t="shared" si="164"/>
        <v>0.30399999999644933</v>
      </c>
      <c r="D9007" s="420">
        <f t="shared" si="166"/>
        <v>0.15199999999822467</v>
      </c>
      <c r="H9007" s="337"/>
      <c r="J9007" s="82">
        <v>70</v>
      </c>
      <c r="K9007" s="319">
        <v>2</v>
      </c>
    </row>
    <row r="9008" spans="1:11" x14ac:dyDescent="0.3">
      <c r="A9008" s="341">
        <v>43285.590968344906</v>
      </c>
      <c r="B9008" s="318">
        <v>36891.182999999997</v>
      </c>
      <c r="C9008" s="355">
        <f t="shared" si="164"/>
        <v>0.30099999999947613</v>
      </c>
      <c r="D9008" s="420">
        <f t="shared" si="166"/>
        <v>0.15049999999973807</v>
      </c>
      <c r="H9008" s="337"/>
      <c r="J9008" s="82">
        <v>71</v>
      </c>
      <c r="K9008" s="320">
        <v>3</v>
      </c>
    </row>
    <row r="9009" spans="1:11" x14ac:dyDescent="0.3">
      <c r="A9009" s="341">
        <v>43285.632634953705</v>
      </c>
      <c r="B9009" s="318">
        <v>36891.478000000003</v>
      </c>
      <c r="C9009" s="355">
        <f t="shared" si="164"/>
        <v>0.29500000000552973</v>
      </c>
      <c r="D9009" s="420">
        <f t="shared" si="166"/>
        <v>0.14750000000276486</v>
      </c>
      <c r="H9009" s="337"/>
      <c r="J9009" s="82">
        <v>72</v>
      </c>
      <c r="K9009" s="321">
        <v>4</v>
      </c>
    </row>
    <row r="9010" spans="1:11" x14ac:dyDescent="0.3">
      <c r="A9010" s="341">
        <v>43285.674301562503</v>
      </c>
      <c r="B9010" s="318">
        <v>36891.767999999996</v>
      </c>
      <c r="C9010" s="355">
        <f t="shared" si="164"/>
        <v>0.28999999999359716</v>
      </c>
      <c r="D9010" s="420">
        <f t="shared" si="166"/>
        <v>0.14499999999679858</v>
      </c>
      <c r="H9010" s="337"/>
      <c r="J9010" s="82">
        <v>73</v>
      </c>
      <c r="K9010" s="391">
        <v>1</v>
      </c>
    </row>
    <row r="9011" spans="1:11" x14ac:dyDescent="0.3">
      <c r="A9011" s="341">
        <v>43285.715968171295</v>
      </c>
      <c r="B9011" s="318">
        <v>36892.07</v>
      </c>
      <c r="C9011" s="355">
        <f t="shared" si="164"/>
        <v>0.30200000000331784</v>
      </c>
      <c r="D9011" s="420">
        <f t="shared" si="166"/>
        <v>0.15100000000165892</v>
      </c>
      <c r="H9011" s="337"/>
      <c r="J9011" s="82">
        <v>74</v>
      </c>
      <c r="K9011" s="319">
        <v>2</v>
      </c>
    </row>
    <row r="9012" spans="1:11" x14ac:dyDescent="0.3">
      <c r="A9012" s="341">
        <v>43285.757634780093</v>
      </c>
      <c r="B9012" s="318">
        <v>36892.370000000003</v>
      </c>
      <c r="C9012" s="355">
        <f t="shared" si="164"/>
        <v>0.30000000000291038</v>
      </c>
      <c r="D9012" s="420">
        <f t="shared" si="166"/>
        <v>0.15000000000145519</v>
      </c>
      <c r="H9012" s="337"/>
      <c r="J9012" s="82">
        <v>75</v>
      </c>
      <c r="K9012" s="320">
        <v>3</v>
      </c>
    </row>
    <row r="9013" spans="1:11" x14ac:dyDescent="0.3">
      <c r="A9013" s="341">
        <v>43285.799301388892</v>
      </c>
      <c r="B9013" s="318">
        <v>36892.658000000003</v>
      </c>
      <c r="C9013" s="355">
        <f t="shared" si="164"/>
        <v>0.28800000000046566</v>
      </c>
      <c r="D9013" s="420">
        <f t="shared" si="166"/>
        <v>0.14400000000023283</v>
      </c>
      <c r="H9013" s="337"/>
      <c r="J9013" s="82">
        <v>76</v>
      </c>
      <c r="K9013" s="321">
        <v>4</v>
      </c>
    </row>
    <row r="9014" spans="1:11" x14ac:dyDescent="0.3">
      <c r="A9014" s="341">
        <v>43285.840967997683</v>
      </c>
      <c r="B9014" s="318">
        <v>36892.951000000001</v>
      </c>
      <c r="C9014" s="355">
        <f t="shared" si="164"/>
        <v>0.29299999999784632</v>
      </c>
      <c r="D9014" s="420">
        <f t="shared" si="166"/>
        <v>0.14649999999892316</v>
      </c>
      <c r="H9014" s="337"/>
      <c r="J9014" s="82">
        <v>77</v>
      </c>
      <c r="K9014" s="391">
        <v>1</v>
      </c>
    </row>
    <row r="9015" spans="1:11" x14ac:dyDescent="0.3">
      <c r="A9015" s="341">
        <v>43285.882634606482</v>
      </c>
      <c r="B9015" s="318">
        <v>36893.258999999998</v>
      </c>
      <c r="C9015" s="355">
        <f t="shared" si="164"/>
        <v>0.30799999999726424</v>
      </c>
      <c r="D9015" s="420">
        <f t="shared" si="166"/>
        <v>0.15399999999863212</v>
      </c>
      <c r="H9015" s="337"/>
      <c r="J9015" s="82">
        <v>78</v>
      </c>
      <c r="K9015" s="319">
        <v>2</v>
      </c>
    </row>
    <row r="9016" spans="1:11" x14ac:dyDescent="0.3">
      <c r="A9016" s="341">
        <v>43285.92430121528</v>
      </c>
      <c r="B9016" s="318">
        <v>36893.559000000001</v>
      </c>
      <c r="C9016" s="355">
        <f t="shared" si="164"/>
        <v>0.30000000000291038</v>
      </c>
      <c r="D9016" s="420">
        <f t="shared" si="166"/>
        <v>0.15000000000145519</v>
      </c>
      <c r="H9016" s="337"/>
      <c r="J9016" s="82">
        <v>79</v>
      </c>
      <c r="K9016" s="320">
        <v>3</v>
      </c>
    </row>
    <row r="9017" spans="1:11" x14ac:dyDescent="0.3">
      <c r="A9017" s="341">
        <v>43285.965967824071</v>
      </c>
      <c r="B9017" s="318">
        <v>36893.851000000002</v>
      </c>
      <c r="C9017" s="355">
        <f t="shared" si="164"/>
        <v>0.29200000000128057</v>
      </c>
      <c r="D9017" s="420">
        <f t="shared" si="166"/>
        <v>0.14600000000064028</v>
      </c>
      <c r="E9017" s="336">
        <f>SUM(C8994:C9017)*7.4805194805</f>
        <v>54.547948051815581</v>
      </c>
      <c r="F9017" s="324">
        <f>AVERAGE(D8994:D9017)</f>
        <v>0.15191666666669335</v>
      </c>
      <c r="G9017" s="324">
        <f>_xlfn.STDEV.S(D8994:D9017)</f>
        <v>4.4493933802753835E-3</v>
      </c>
      <c r="H9017" s="337"/>
      <c r="J9017" s="82">
        <v>80</v>
      </c>
      <c r="K9017" s="321">
        <v>4</v>
      </c>
    </row>
    <row r="9018" spans="1:11" x14ac:dyDescent="0.3">
      <c r="A9018" s="341">
        <v>43286.00763443287</v>
      </c>
      <c r="B9018" s="318">
        <v>36894.158000000003</v>
      </c>
      <c r="C9018" s="355">
        <f t="shared" si="164"/>
        <v>0.30700000000069849</v>
      </c>
      <c r="D9018" s="420">
        <f t="shared" si="166"/>
        <v>0.15350000000034925</v>
      </c>
      <c r="H9018" s="337"/>
      <c r="J9018" s="82">
        <v>81</v>
      </c>
      <c r="K9018" s="391">
        <v>1</v>
      </c>
    </row>
    <row r="9019" spans="1:11" x14ac:dyDescent="0.3">
      <c r="A9019" s="341">
        <v>43286.049301041669</v>
      </c>
      <c r="B9019" s="318">
        <v>36894.461000000003</v>
      </c>
      <c r="C9019" s="355">
        <f t="shared" si="164"/>
        <v>0.30299999999988358</v>
      </c>
      <c r="D9019" s="420">
        <f t="shared" si="166"/>
        <v>0.15149999999994179</v>
      </c>
      <c r="H9019" s="337"/>
      <c r="J9019" s="82">
        <v>82</v>
      </c>
      <c r="K9019" s="319">
        <v>2</v>
      </c>
    </row>
    <row r="9020" spans="1:11" x14ac:dyDescent="0.3">
      <c r="A9020" s="341">
        <v>43286.09096765046</v>
      </c>
      <c r="B9020" s="318">
        <v>36894.760999999999</v>
      </c>
      <c r="C9020" s="355">
        <f t="shared" si="164"/>
        <v>0.29999999999563443</v>
      </c>
      <c r="D9020" s="420">
        <f t="shared" si="166"/>
        <v>0.14999999999781721</v>
      </c>
      <c r="H9020" s="337"/>
      <c r="J9020" s="82">
        <v>83</v>
      </c>
      <c r="K9020" s="320">
        <v>3</v>
      </c>
    </row>
    <row r="9021" spans="1:11" x14ac:dyDescent="0.3">
      <c r="A9021" s="341">
        <v>43286.132634259258</v>
      </c>
      <c r="B9021" s="318">
        <v>36895.074999999997</v>
      </c>
      <c r="C9021" s="355">
        <f t="shared" si="164"/>
        <v>0.3139999999984866</v>
      </c>
      <c r="D9021" s="420">
        <f t="shared" si="166"/>
        <v>0.1569999999992433</v>
      </c>
      <c r="H9021" s="337"/>
      <c r="J9021" s="82">
        <v>84</v>
      </c>
      <c r="K9021" s="321">
        <v>4</v>
      </c>
    </row>
    <row r="9022" spans="1:11" x14ac:dyDescent="0.3">
      <c r="A9022" s="341">
        <v>43286.174300868057</v>
      </c>
      <c r="B9022" s="318">
        <v>36895.387999999999</v>
      </c>
      <c r="C9022" s="355">
        <f t="shared" si="164"/>
        <v>0.31300000000192085</v>
      </c>
      <c r="D9022" s="420">
        <f t="shared" si="166"/>
        <v>0.15650000000096043</v>
      </c>
      <c r="H9022" s="337"/>
      <c r="J9022" s="82">
        <v>85</v>
      </c>
      <c r="K9022" s="391">
        <v>1</v>
      </c>
    </row>
    <row r="9023" spans="1:11" x14ac:dyDescent="0.3">
      <c r="A9023" s="341">
        <v>43286.215967476855</v>
      </c>
      <c r="B9023" s="318">
        <v>36895.688999999998</v>
      </c>
      <c r="C9023" s="355">
        <f t="shared" si="164"/>
        <v>0.30099999999947613</v>
      </c>
      <c r="D9023" s="420">
        <f t="shared" si="166"/>
        <v>0.15049999999973807</v>
      </c>
      <c r="H9023" s="337"/>
      <c r="J9023" s="82">
        <v>86</v>
      </c>
      <c r="K9023" s="319">
        <v>2</v>
      </c>
    </row>
    <row r="9024" spans="1:11" x14ac:dyDescent="0.3">
      <c r="A9024" s="341">
        <v>43286.257634085647</v>
      </c>
      <c r="B9024" s="318">
        <v>36895.999000000003</v>
      </c>
      <c r="C9024" s="355">
        <f t="shared" si="164"/>
        <v>0.31000000000494765</v>
      </c>
      <c r="D9024" s="420">
        <f t="shared" si="166"/>
        <v>0.15500000000247383</v>
      </c>
      <c r="H9024" s="337"/>
      <c r="J9024" s="82">
        <v>87</v>
      </c>
      <c r="K9024" s="320">
        <v>3</v>
      </c>
    </row>
    <row r="9025" spans="1:12" x14ac:dyDescent="0.3">
      <c r="A9025" s="341">
        <v>43286.299300694445</v>
      </c>
      <c r="B9025" s="318">
        <v>36896.31</v>
      </c>
      <c r="C9025" s="355">
        <f t="shared" si="164"/>
        <v>0.31099999999423744</v>
      </c>
      <c r="D9025" s="420">
        <f t="shared" si="166"/>
        <v>0.15549999999711872</v>
      </c>
      <c r="H9025" s="337"/>
      <c r="J9025" s="82">
        <v>88</v>
      </c>
      <c r="K9025" s="321">
        <v>4</v>
      </c>
    </row>
    <row r="9026" spans="1:12" x14ac:dyDescent="0.3">
      <c r="A9026" s="341">
        <v>43286.340967303244</v>
      </c>
      <c r="B9026" s="318">
        <v>36896.610999999997</v>
      </c>
      <c r="C9026" s="355">
        <f t="shared" si="164"/>
        <v>0.30099999999947613</v>
      </c>
      <c r="D9026" s="420">
        <f t="shared" si="166"/>
        <v>0.15049999999973807</v>
      </c>
      <c r="H9026" s="337"/>
      <c r="J9026" s="82">
        <v>89</v>
      </c>
      <c r="K9026" s="391">
        <v>1</v>
      </c>
    </row>
    <row r="9027" spans="1:12" x14ac:dyDescent="0.3">
      <c r="A9027" s="341">
        <v>43286.382633912035</v>
      </c>
      <c r="B9027" s="318">
        <v>36896.919000000002</v>
      </c>
      <c r="C9027" s="355">
        <f t="shared" si="164"/>
        <v>0.3080000000045402</v>
      </c>
      <c r="D9027" s="420">
        <f t="shared" si="166"/>
        <v>0.1540000000022701</v>
      </c>
      <c r="H9027" s="337"/>
      <c r="J9027" s="82">
        <v>90</v>
      </c>
      <c r="K9027" s="319">
        <v>2</v>
      </c>
    </row>
    <row r="9028" spans="1:12" x14ac:dyDescent="0.3">
      <c r="A9028" s="341">
        <v>43286.424300520834</v>
      </c>
      <c r="B9028" s="318">
        <v>36897.230000000003</v>
      </c>
      <c r="C9028" s="355">
        <f t="shared" si="164"/>
        <v>0.3110000000015134</v>
      </c>
      <c r="D9028" s="420">
        <f t="shared" si="166"/>
        <v>0.1555000000007567</v>
      </c>
      <c r="H9028" s="337"/>
      <c r="J9028" s="82">
        <v>91</v>
      </c>
      <c r="K9028" s="320">
        <v>3</v>
      </c>
    </row>
    <row r="9029" spans="1:12" x14ac:dyDescent="0.3">
      <c r="A9029" s="341">
        <v>43286.465967129632</v>
      </c>
      <c r="B9029" s="318">
        <v>36897.53</v>
      </c>
      <c r="C9029" s="355">
        <f t="shared" si="164"/>
        <v>0.29999999999563443</v>
      </c>
      <c r="D9029" s="420">
        <f t="shared" si="166"/>
        <v>0.14999999999781721</v>
      </c>
      <c r="H9029" s="337"/>
      <c r="J9029" s="82">
        <v>92</v>
      </c>
      <c r="K9029" s="321">
        <v>4</v>
      </c>
    </row>
    <row r="9030" spans="1:12" x14ac:dyDescent="0.3">
      <c r="A9030" s="341">
        <v>43286.507633738423</v>
      </c>
      <c r="B9030" s="318">
        <v>36897.828999999998</v>
      </c>
      <c r="C9030" s="355">
        <f t="shared" si="164"/>
        <v>0.29899999999906868</v>
      </c>
      <c r="D9030" s="420">
        <f t="shared" si="166"/>
        <v>0.14949999999953434</v>
      </c>
      <c r="H9030" s="337"/>
      <c r="J9030" s="82">
        <v>93</v>
      </c>
      <c r="K9030" s="391">
        <v>1</v>
      </c>
    </row>
    <row r="9031" spans="1:12" x14ac:dyDescent="0.3">
      <c r="A9031" s="341">
        <v>43286.549300347222</v>
      </c>
      <c r="B9031" s="318">
        <v>36898.142</v>
      </c>
      <c r="C9031" s="355">
        <f t="shared" si="164"/>
        <v>0.31300000000192085</v>
      </c>
      <c r="D9031" s="420">
        <f t="shared" si="166"/>
        <v>0.15650000000096043</v>
      </c>
      <c r="H9031" s="337"/>
      <c r="J9031" s="82">
        <v>94</v>
      </c>
      <c r="K9031" s="319">
        <v>2</v>
      </c>
    </row>
    <row r="9032" spans="1:12" x14ac:dyDescent="0.3">
      <c r="A9032" s="341">
        <v>43286.590966956021</v>
      </c>
      <c r="B9032" s="318">
        <v>36898.449999999997</v>
      </c>
      <c r="C9032" s="355">
        <f t="shared" si="164"/>
        <v>0.30799999999726424</v>
      </c>
      <c r="D9032" s="420">
        <f t="shared" si="166"/>
        <v>0.15399999999863212</v>
      </c>
      <c r="H9032" s="337"/>
      <c r="J9032" s="82">
        <v>95</v>
      </c>
      <c r="K9032" s="320">
        <v>3</v>
      </c>
    </row>
    <row r="9033" spans="1:12" x14ac:dyDescent="0.3">
      <c r="A9033" s="341">
        <v>43286.632633564812</v>
      </c>
      <c r="B9033" s="318">
        <v>36898.745000000003</v>
      </c>
      <c r="C9033" s="355">
        <f t="shared" si="164"/>
        <v>0.29500000000552973</v>
      </c>
      <c r="D9033" s="420">
        <f t="shared" si="166"/>
        <v>0.14750000000276486</v>
      </c>
      <c r="H9033" s="337"/>
      <c r="J9033" s="82">
        <v>96</v>
      </c>
      <c r="K9033" s="321">
        <v>4</v>
      </c>
    </row>
    <row r="9034" spans="1:12" x14ac:dyDescent="0.3">
      <c r="A9034" s="341">
        <v>43286.67430017361</v>
      </c>
      <c r="B9034" s="318">
        <v>36899.048000000003</v>
      </c>
      <c r="C9034" s="355">
        <f t="shared" si="164"/>
        <v>0.30299999999988358</v>
      </c>
      <c r="D9034" s="420">
        <f t="shared" si="166"/>
        <v>0.15149999999994179</v>
      </c>
      <c r="H9034" s="337"/>
      <c r="J9034" s="82">
        <v>97</v>
      </c>
      <c r="K9034" s="391">
        <v>1</v>
      </c>
    </row>
    <row r="9035" spans="1:12" x14ac:dyDescent="0.3">
      <c r="A9035" s="341">
        <v>43286.713888888888</v>
      </c>
      <c r="B9035" s="318">
        <v>36899.349000000002</v>
      </c>
      <c r="C9035" s="355">
        <f t="shared" si="164"/>
        <v>0.30099999999947613</v>
      </c>
      <c r="D9035" s="420">
        <f t="shared" si="166"/>
        <v>0.15049999999973807</v>
      </c>
      <c r="H9035" s="337"/>
      <c r="J9035" s="82">
        <v>98</v>
      </c>
      <c r="K9035" s="319">
        <v>2</v>
      </c>
    </row>
    <row r="9036" spans="1:12" x14ac:dyDescent="0.3">
      <c r="A9036" s="341">
        <v>43286.719444444447</v>
      </c>
      <c r="B9036" s="318">
        <v>36899.349000000002</v>
      </c>
      <c r="C9036" s="355">
        <f t="shared" si="164"/>
        <v>0</v>
      </c>
      <c r="D9036" s="420"/>
      <c r="H9036" s="337"/>
      <c r="J9036" s="82">
        <v>1</v>
      </c>
      <c r="K9036" s="319">
        <v>2</v>
      </c>
      <c r="L9036" s="54" t="s">
        <v>313</v>
      </c>
    </row>
    <row r="9037" spans="1:12" x14ac:dyDescent="0.3">
      <c r="A9037" s="341">
        <v>43286.761111111111</v>
      </c>
      <c r="B9037" s="318">
        <v>36899.639000000003</v>
      </c>
      <c r="C9037" s="355">
        <f t="shared" ref="C9037:C9128" si="167">B9037-B9036</f>
        <v>0.29000000000087311</v>
      </c>
      <c r="D9037" s="420">
        <f t="shared" si="166"/>
        <v>0.14500000000043656</v>
      </c>
      <c r="H9037" s="337"/>
      <c r="J9037" s="82">
        <v>2</v>
      </c>
      <c r="K9037" s="320">
        <v>3</v>
      </c>
    </row>
    <row r="9038" spans="1:12" x14ac:dyDescent="0.3">
      <c r="A9038" s="341">
        <v>43286.802777777775</v>
      </c>
      <c r="B9038" s="318">
        <v>36899.93</v>
      </c>
      <c r="C9038" s="355">
        <f t="shared" si="167"/>
        <v>0.29099999999743886</v>
      </c>
      <c r="D9038" s="420">
        <f t="shared" si="166"/>
        <v>0.14549999999871943</v>
      </c>
      <c r="H9038" s="337"/>
      <c r="J9038" s="82">
        <v>3</v>
      </c>
      <c r="K9038" s="321">
        <v>4</v>
      </c>
    </row>
    <row r="9039" spans="1:12" x14ac:dyDescent="0.3">
      <c r="A9039" s="341">
        <v>43286.844444444447</v>
      </c>
      <c r="B9039" s="318">
        <v>36900.228999999999</v>
      </c>
      <c r="C9039" s="355">
        <f t="shared" si="167"/>
        <v>0.29899999999906868</v>
      </c>
      <c r="D9039" s="420">
        <f t="shared" si="166"/>
        <v>0.14949999999953434</v>
      </c>
      <c r="H9039" s="337"/>
      <c r="J9039" s="82">
        <v>4</v>
      </c>
      <c r="K9039" s="391">
        <v>1</v>
      </c>
    </row>
    <row r="9040" spans="1:12" x14ac:dyDescent="0.3">
      <c r="A9040" s="341">
        <v>43286.886111111111</v>
      </c>
      <c r="B9040" s="318">
        <v>36900.521000000001</v>
      </c>
      <c r="C9040" s="355">
        <f t="shared" si="167"/>
        <v>0.29200000000128057</v>
      </c>
      <c r="D9040" s="420">
        <f t="shared" si="166"/>
        <v>0.14600000000064028</v>
      </c>
      <c r="H9040" s="337"/>
      <c r="J9040" s="82">
        <v>5</v>
      </c>
      <c r="K9040" s="319">
        <v>2</v>
      </c>
    </row>
    <row r="9041" spans="1:11" x14ac:dyDescent="0.3">
      <c r="A9041" s="341">
        <v>43286.927777777775</v>
      </c>
      <c r="B9041" s="318">
        <v>36900.811999999998</v>
      </c>
      <c r="C9041" s="355">
        <f t="shared" si="167"/>
        <v>0.29099999999743886</v>
      </c>
      <c r="D9041" s="420">
        <f t="shared" si="166"/>
        <v>0.14549999999871943</v>
      </c>
      <c r="H9041" s="337"/>
      <c r="J9041" s="82">
        <v>6</v>
      </c>
      <c r="K9041" s="320">
        <v>3</v>
      </c>
    </row>
    <row r="9042" spans="1:11" x14ac:dyDescent="0.3">
      <c r="A9042" s="341">
        <v>43286.969444270835</v>
      </c>
      <c r="B9042" s="318">
        <v>36901.118000000002</v>
      </c>
      <c r="C9042" s="355">
        <f t="shared" si="167"/>
        <v>0.30600000000413274</v>
      </c>
      <c r="D9042" s="420">
        <f t="shared" si="166"/>
        <v>0.15300000000206637</v>
      </c>
      <c r="E9042" s="336">
        <f>SUM(C9018:C9042)*7.4805194805</f>
        <v>54.360935064792194</v>
      </c>
      <c r="F9042" s="324">
        <f>AVERAGE(D9018:D9042)</f>
        <v>0.1513958333333297</v>
      </c>
      <c r="G9042" s="324">
        <f>_xlfn.STDEV.S(D9018:D9042)</f>
        <v>3.724125712227592E-3</v>
      </c>
      <c r="H9042" s="337"/>
      <c r="J9042" s="82">
        <v>7</v>
      </c>
      <c r="K9042" s="321">
        <v>4</v>
      </c>
    </row>
    <row r="9043" spans="1:11" x14ac:dyDescent="0.3">
      <c r="A9043" s="341">
        <v>43287.011110879626</v>
      </c>
      <c r="B9043" s="318">
        <v>36901.417000000001</v>
      </c>
      <c r="C9043" s="355">
        <f t="shared" si="167"/>
        <v>0.29899999999906868</v>
      </c>
      <c r="D9043" s="420">
        <f t="shared" si="166"/>
        <v>0.14949999999953434</v>
      </c>
      <c r="H9043" s="337"/>
      <c r="J9043" s="82">
        <v>8</v>
      </c>
      <c r="K9043" s="391">
        <v>1</v>
      </c>
    </row>
    <row r="9044" spans="1:11" x14ac:dyDescent="0.3">
      <c r="A9044" s="341">
        <v>43287.052777488425</v>
      </c>
      <c r="B9044" s="318">
        <v>36901.709000000003</v>
      </c>
      <c r="C9044" s="355">
        <f t="shared" si="167"/>
        <v>0.29200000000128057</v>
      </c>
      <c r="D9044" s="420">
        <f t="shared" si="166"/>
        <v>0.14600000000064028</v>
      </c>
      <c r="H9044" s="337"/>
      <c r="J9044" s="82">
        <v>9</v>
      </c>
      <c r="K9044" s="319">
        <v>2</v>
      </c>
    </row>
    <row r="9045" spans="1:11" x14ac:dyDescent="0.3">
      <c r="A9045" s="341">
        <v>43287.094444097223</v>
      </c>
      <c r="B9045" s="318">
        <v>36902.010999999999</v>
      </c>
      <c r="C9045" s="355">
        <f t="shared" si="167"/>
        <v>0.30199999999604188</v>
      </c>
      <c r="D9045" s="420">
        <f t="shared" si="166"/>
        <v>0.15099999999802094</v>
      </c>
      <c r="H9045" s="337"/>
      <c r="J9045" s="82">
        <v>10</v>
      </c>
      <c r="K9045" s="320">
        <v>3</v>
      </c>
    </row>
    <row r="9046" spans="1:11" x14ac:dyDescent="0.3">
      <c r="A9046" s="341">
        <v>43287.136110706022</v>
      </c>
      <c r="B9046" s="318">
        <v>36902.317999999999</v>
      </c>
      <c r="C9046" s="355">
        <f t="shared" si="167"/>
        <v>0.30700000000069849</v>
      </c>
      <c r="D9046" s="420">
        <f t="shared" si="166"/>
        <v>0.15350000000034925</v>
      </c>
      <c r="H9046" s="337"/>
      <c r="J9046" s="82">
        <v>11</v>
      </c>
      <c r="K9046" s="321">
        <v>4</v>
      </c>
    </row>
    <row r="9047" spans="1:11" x14ac:dyDescent="0.3">
      <c r="A9047" s="341">
        <v>43287.177777314813</v>
      </c>
      <c r="B9047" s="318">
        <v>36902.614999999998</v>
      </c>
      <c r="C9047" s="355">
        <f t="shared" si="167"/>
        <v>0.29699999999866122</v>
      </c>
      <c r="D9047" s="420">
        <f t="shared" si="166"/>
        <v>0.14849999999933061</v>
      </c>
      <c r="H9047" s="337"/>
      <c r="J9047" s="82">
        <v>12</v>
      </c>
      <c r="K9047" s="391">
        <v>1</v>
      </c>
    </row>
    <row r="9048" spans="1:11" x14ac:dyDescent="0.3">
      <c r="A9048" s="341">
        <v>43287.219443923612</v>
      </c>
      <c r="B9048" s="318">
        <v>36902.921000000002</v>
      </c>
      <c r="C9048" s="355">
        <f t="shared" si="167"/>
        <v>0.30600000000413274</v>
      </c>
      <c r="D9048" s="420">
        <f t="shared" si="166"/>
        <v>0.15300000000206637</v>
      </c>
      <c r="H9048" s="337"/>
      <c r="J9048" s="82">
        <v>13</v>
      </c>
      <c r="K9048" s="319">
        <v>2</v>
      </c>
    </row>
    <row r="9049" spans="1:11" x14ac:dyDescent="0.3">
      <c r="A9049" s="341">
        <v>43287.26111053241</v>
      </c>
      <c r="B9049" s="318">
        <v>36903.233</v>
      </c>
      <c r="C9049" s="355">
        <f t="shared" si="167"/>
        <v>0.31199999999807915</v>
      </c>
      <c r="D9049" s="420">
        <f t="shared" si="166"/>
        <v>0.15599999999903957</v>
      </c>
      <c r="H9049" s="337"/>
      <c r="J9049" s="82">
        <v>14</v>
      </c>
      <c r="K9049" s="320">
        <v>3</v>
      </c>
    </row>
    <row r="9050" spans="1:11" x14ac:dyDescent="0.3">
      <c r="A9050" s="341">
        <v>43287.302777141202</v>
      </c>
      <c r="B9050" s="318">
        <v>36903.535000000003</v>
      </c>
      <c r="C9050" s="355">
        <f t="shared" si="167"/>
        <v>0.30200000000331784</v>
      </c>
      <c r="D9050" s="420">
        <f t="shared" si="166"/>
        <v>0.15100000000165892</v>
      </c>
      <c r="H9050" s="337"/>
      <c r="J9050" s="82">
        <v>15</v>
      </c>
      <c r="K9050" s="321">
        <v>4</v>
      </c>
    </row>
    <row r="9051" spans="1:11" x14ac:dyDescent="0.3">
      <c r="A9051" s="341">
        <v>43287.34444375</v>
      </c>
      <c r="B9051" s="318">
        <v>36903.838000000003</v>
      </c>
      <c r="C9051" s="355">
        <f t="shared" si="167"/>
        <v>0.30299999999988358</v>
      </c>
      <c r="D9051" s="420">
        <f t="shared" si="166"/>
        <v>0.15149999999994179</v>
      </c>
      <c r="H9051" s="337"/>
      <c r="J9051" s="82">
        <v>16</v>
      </c>
      <c r="K9051" s="391">
        <v>1</v>
      </c>
    </row>
    <row r="9052" spans="1:11" x14ac:dyDescent="0.3">
      <c r="A9052" s="341">
        <v>43287.386110358799</v>
      </c>
      <c r="B9052" s="318">
        <v>36904.152000000002</v>
      </c>
      <c r="C9052" s="355">
        <f t="shared" si="167"/>
        <v>0.3139999999984866</v>
      </c>
      <c r="D9052" s="420">
        <f t="shared" si="166"/>
        <v>0.1569999999992433</v>
      </c>
      <c r="H9052" s="337"/>
      <c r="J9052" s="82">
        <v>17</v>
      </c>
      <c r="K9052" s="319">
        <v>2</v>
      </c>
    </row>
    <row r="9053" spans="1:11" x14ac:dyDescent="0.3">
      <c r="A9053" s="341">
        <v>43287.42777696759</v>
      </c>
      <c r="B9053" s="318">
        <v>36904.462</v>
      </c>
      <c r="C9053" s="355">
        <f t="shared" si="167"/>
        <v>0.30999999999767169</v>
      </c>
      <c r="D9053" s="420">
        <f t="shared" si="166"/>
        <v>0.15499999999883585</v>
      </c>
      <c r="H9053" s="337"/>
      <c r="J9053" s="82">
        <v>18</v>
      </c>
      <c r="K9053" s="320">
        <v>3</v>
      </c>
    </row>
    <row r="9054" spans="1:11" x14ac:dyDescent="0.3">
      <c r="A9054" s="341">
        <v>43287.469443576389</v>
      </c>
      <c r="B9054" s="318">
        <v>36904.758999999998</v>
      </c>
      <c r="C9054" s="355">
        <f t="shared" si="167"/>
        <v>0.29699999999866122</v>
      </c>
      <c r="D9054" s="420">
        <f t="shared" si="166"/>
        <v>0.14849999999933061</v>
      </c>
      <c r="H9054" s="337"/>
      <c r="J9054" s="82">
        <v>19</v>
      </c>
      <c r="K9054" s="321">
        <v>4</v>
      </c>
    </row>
    <row r="9055" spans="1:11" x14ac:dyDescent="0.3">
      <c r="A9055" s="341">
        <v>43287.511110185187</v>
      </c>
      <c r="B9055" s="318">
        <v>36905.069000000003</v>
      </c>
      <c r="C9055" s="355">
        <f t="shared" si="167"/>
        <v>0.31000000000494765</v>
      </c>
      <c r="D9055" s="420">
        <f t="shared" si="166"/>
        <v>0.15500000000247383</v>
      </c>
      <c r="H9055" s="337"/>
      <c r="J9055" s="82">
        <v>20</v>
      </c>
      <c r="K9055" s="391">
        <v>1</v>
      </c>
    </row>
    <row r="9056" spans="1:11" x14ac:dyDescent="0.3">
      <c r="A9056" s="341">
        <v>43287.552776793978</v>
      </c>
      <c r="B9056" s="318">
        <v>36905.379000000001</v>
      </c>
      <c r="C9056" s="355">
        <f t="shared" si="167"/>
        <v>0.30999999999767169</v>
      </c>
      <c r="D9056" s="420">
        <f t="shared" si="166"/>
        <v>0.15499999999883585</v>
      </c>
      <c r="H9056" s="337"/>
      <c r="J9056" s="82">
        <v>21</v>
      </c>
      <c r="K9056" s="319">
        <v>2</v>
      </c>
    </row>
    <row r="9057" spans="1:11" x14ac:dyDescent="0.3">
      <c r="A9057" s="341">
        <v>43287.594443402777</v>
      </c>
      <c r="B9057" s="318">
        <v>36905.677000000003</v>
      </c>
      <c r="C9057" s="355">
        <f t="shared" si="167"/>
        <v>0.29800000000250293</v>
      </c>
      <c r="D9057" s="420">
        <f t="shared" si="166"/>
        <v>0.14900000000125146</v>
      </c>
      <c r="H9057" s="337"/>
      <c r="J9057" s="82">
        <v>22</v>
      </c>
      <c r="K9057" s="320">
        <v>3</v>
      </c>
    </row>
    <row r="9058" spans="1:11" x14ac:dyDescent="0.3">
      <c r="A9058" s="341">
        <v>43287.636110011576</v>
      </c>
      <c r="B9058" s="318">
        <v>36905.978999999999</v>
      </c>
      <c r="C9058" s="355">
        <f t="shared" si="167"/>
        <v>0.30199999999604188</v>
      </c>
      <c r="D9058" s="420">
        <f t="shared" si="166"/>
        <v>0.15099999999802094</v>
      </c>
      <c r="H9058" s="337"/>
      <c r="J9058" s="82">
        <v>23</v>
      </c>
      <c r="K9058" s="321">
        <v>4</v>
      </c>
    </row>
    <row r="9059" spans="1:11" x14ac:dyDescent="0.3">
      <c r="A9059" s="341">
        <v>43287.677776620367</v>
      </c>
      <c r="B9059" s="318">
        <v>36906.281000000003</v>
      </c>
      <c r="C9059" s="355">
        <f t="shared" si="167"/>
        <v>0.30200000000331784</v>
      </c>
      <c r="D9059" s="420">
        <f t="shared" si="166"/>
        <v>0.15100000000165892</v>
      </c>
      <c r="H9059" s="337"/>
      <c r="J9059" s="82">
        <v>24</v>
      </c>
      <c r="K9059" s="391">
        <v>1</v>
      </c>
    </row>
    <row r="9060" spans="1:11" x14ac:dyDescent="0.3">
      <c r="A9060" s="341">
        <v>43287.719443229165</v>
      </c>
      <c r="B9060" s="318">
        <v>36906.571000000004</v>
      </c>
      <c r="C9060" s="355">
        <f t="shared" si="167"/>
        <v>0.29000000000087311</v>
      </c>
      <c r="D9060" s="420">
        <f t="shared" si="166"/>
        <v>0.14500000000043656</v>
      </c>
      <c r="H9060" s="337"/>
      <c r="J9060" s="82">
        <v>25</v>
      </c>
      <c r="K9060" s="319">
        <v>2</v>
      </c>
    </row>
    <row r="9061" spans="1:11" x14ac:dyDescent="0.3">
      <c r="A9061" s="341">
        <v>43287.761109837964</v>
      </c>
      <c r="B9061" s="318">
        <v>36906.862000000001</v>
      </c>
      <c r="C9061" s="355">
        <f t="shared" si="167"/>
        <v>0.29099999999743886</v>
      </c>
      <c r="D9061" s="420">
        <f t="shared" si="166"/>
        <v>0.14549999999871943</v>
      </c>
      <c r="H9061" s="337"/>
      <c r="J9061" s="82">
        <v>26</v>
      </c>
      <c r="K9061" s="320">
        <v>3</v>
      </c>
    </row>
    <row r="9062" spans="1:11" x14ac:dyDescent="0.3">
      <c r="A9062" s="341">
        <v>43287.802776446762</v>
      </c>
      <c r="B9062" s="318">
        <v>36907.161</v>
      </c>
      <c r="C9062" s="355">
        <f t="shared" si="167"/>
        <v>0.29899999999906868</v>
      </c>
      <c r="D9062" s="420">
        <f t="shared" si="166"/>
        <v>0.14949999999953434</v>
      </c>
      <c r="H9062" s="337"/>
      <c r="J9062" s="82">
        <v>27</v>
      </c>
      <c r="K9062" s="321">
        <v>4</v>
      </c>
    </row>
    <row r="9063" spans="1:11" x14ac:dyDescent="0.3">
      <c r="A9063" s="341">
        <v>43287.844443055554</v>
      </c>
      <c r="B9063" s="318">
        <v>36907.455000000002</v>
      </c>
      <c r="C9063" s="355">
        <f t="shared" si="167"/>
        <v>0.29400000000168802</v>
      </c>
      <c r="D9063" s="420">
        <f t="shared" si="166"/>
        <v>0.14700000000084401</v>
      </c>
      <c r="H9063" s="337"/>
      <c r="J9063" s="82">
        <v>28</v>
      </c>
      <c r="K9063" s="391">
        <v>1</v>
      </c>
    </row>
    <row r="9064" spans="1:11" x14ac:dyDescent="0.3">
      <c r="A9064" s="341">
        <v>43287.886109664352</v>
      </c>
      <c r="B9064" s="318">
        <v>36907.741999999998</v>
      </c>
      <c r="C9064" s="355">
        <f t="shared" si="167"/>
        <v>0.28699999999662396</v>
      </c>
      <c r="D9064" s="420">
        <f t="shared" si="166"/>
        <v>0.14349999999831198</v>
      </c>
      <c r="H9064" s="337"/>
      <c r="J9064" s="82">
        <v>29</v>
      </c>
      <c r="K9064" s="319">
        <v>2</v>
      </c>
    </row>
    <row r="9065" spans="1:11" x14ac:dyDescent="0.3">
      <c r="A9065" s="341">
        <v>43287.927776273151</v>
      </c>
      <c r="B9065" s="318">
        <v>36908.038999999997</v>
      </c>
      <c r="C9065" s="355">
        <f t="shared" si="167"/>
        <v>0.29699999999866122</v>
      </c>
      <c r="D9065" s="420">
        <f t="shared" si="166"/>
        <v>0.14849999999933061</v>
      </c>
      <c r="H9065" s="337"/>
      <c r="J9065" s="82">
        <v>30</v>
      </c>
      <c r="K9065" s="320">
        <v>3</v>
      </c>
    </row>
    <row r="9066" spans="1:11" x14ac:dyDescent="0.3">
      <c r="A9066" s="341">
        <v>43287.969442881942</v>
      </c>
      <c r="B9066" s="318">
        <v>36908.330999999998</v>
      </c>
      <c r="C9066" s="355">
        <f t="shared" si="167"/>
        <v>0.29200000000128057</v>
      </c>
      <c r="D9066" s="420">
        <f t="shared" si="166"/>
        <v>0.14600000000064028</v>
      </c>
      <c r="E9066" s="336">
        <f>SUM(C9043:C9066)*7.4805194805</f>
        <v>53.956987012817329</v>
      </c>
      <c r="F9066" s="324">
        <f>AVERAGE(D9043:D9066)</f>
        <v>0.15027083333325209</v>
      </c>
      <c r="G9066" s="324">
        <f>_xlfn.STDEV.S(D9043:D9066)</f>
        <v>3.7445007988257967E-3</v>
      </c>
      <c r="H9066" s="337"/>
      <c r="J9066" s="82">
        <v>31</v>
      </c>
      <c r="K9066" s="321">
        <v>4</v>
      </c>
    </row>
    <row r="9067" spans="1:11" x14ac:dyDescent="0.3">
      <c r="A9067" s="341">
        <v>43288.011109490741</v>
      </c>
      <c r="B9067" s="318">
        <v>36908.622000000003</v>
      </c>
      <c r="C9067" s="355">
        <f t="shared" si="167"/>
        <v>0.29100000000471482</v>
      </c>
      <c r="D9067" s="420">
        <f t="shared" si="166"/>
        <v>0.14550000000235741</v>
      </c>
      <c r="H9067" s="337"/>
      <c r="J9067" s="82">
        <v>32</v>
      </c>
      <c r="K9067" s="391">
        <v>1</v>
      </c>
    </row>
    <row r="9068" spans="1:11" x14ac:dyDescent="0.3">
      <c r="A9068" s="341">
        <v>43288.052776099539</v>
      </c>
      <c r="B9068" s="318">
        <v>36908.921999999999</v>
      </c>
      <c r="C9068" s="355">
        <f t="shared" si="167"/>
        <v>0.29999999999563443</v>
      </c>
      <c r="D9068" s="420">
        <f t="shared" si="166"/>
        <v>0.14999999999781721</v>
      </c>
      <c r="H9068" s="337"/>
      <c r="J9068" s="82">
        <v>33</v>
      </c>
      <c r="K9068" s="319">
        <v>2</v>
      </c>
    </row>
    <row r="9069" spans="1:11" x14ac:dyDescent="0.3">
      <c r="A9069" s="341">
        <v>43288.09444270833</v>
      </c>
      <c r="B9069" s="318">
        <v>36909.228000000003</v>
      </c>
      <c r="C9069" s="355">
        <f t="shared" si="167"/>
        <v>0.30600000000413274</v>
      </c>
      <c r="D9069" s="420">
        <f t="shared" si="166"/>
        <v>0.15300000000206637</v>
      </c>
      <c r="H9069" s="337"/>
      <c r="J9069" s="82">
        <v>34</v>
      </c>
      <c r="K9069" s="320">
        <v>3</v>
      </c>
    </row>
    <row r="9070" spans="1:11" x14ac:dyDescent="0.3">
      <c r="A9070" s="341">
        <v>43288.136109317129</v>
      </c>
      <c r="B9070" s="318">
        <v>36909.521999999997</v>
      </c>
      <c r="C9070" s="355">
        <f t="shared" si="167"/>
        <v>0.29399999999441206</v>
      </c>
      <c r="D9070" s="420">
        <f t="shared" si="166"/>
        <v>0.14699999999720603</v>
      </c>
      <c r="H9070" s="337"/>
      <c r="J9070" s="82">
        <v>35</v>
      </c>
      <c r="K9070" s="321">
        <v>4</v>
      </c>
    </row>
    <row r="9071" spans="1:11" x14ac:dyDescent="0.3">
      <c r="A9071" s="341">
        <v>43288.177775925928</v>
      </c>
      <c r="B9071" s="318">
        <v>36909.819000000003</v>
      </c>
      <c r="C9071" s="355">
        <f t="shared" si="167"/>
        <v>0.29700000000593718</v>
      </c>
      <c r="D9071" s="420">
        <f t="shared" si="166"/>
        <v>0.14850000000296859</v>
      </c>
      <c r="H9071" s="337"/>
      <c r="J9071" s="82">
        <v>36</v>
      </c>
      <c r="K9071" s="391">
        <v>1</v>
      </c>
    </row>
    <row r="9072" spans="1:11" x14ac:dyDescent="0.3">
      <c r="A9072" s="341">
        <v>43288.219442534719</v>
      </c>
      <c r="B9072" s="318">
        <v>36910.129999999997</v>
      </c>
      <c r="C9072" s="355">
        <f t="shared" si="167"/>
        <v>0.31099999999423744</v>
      </c>
      <c r="D9072" s="420">
        <f t="shared" si="166"/>
        <v>0.15549999999711872</v>
      </c>
      <c r="H9072" s="337"/>
      <c r="J9072" s="82">
        <v>37</v>
      </c>
      <c r="K9072" s="319">
        <v>2</v>
      </c>
    </row>
    <row r="9073" spans="1:11" x14ac:dyDescent="0.3">
      <c r="A9073" s="341">
        <v>43288.261109143517</v>
      </c>
      <c r="B9073" s="318">
        <v>36910.442000000003</v>
      </c>
      <c r="C9073" s="355">
        <f t="shared" si="167"/>
        <v>0.3120000000053551</v>
      </c>
      <c r="D9073" s="420">
        <f t="shared" si="166"/>
        <v>0.15600000000267755</v>
      </c>
      <c r="H9073" s="337"/>
      <c r="J9073" s="82">
        <v>38</v>
      </c>
      <c r="K9073" s="320">
        <v>3</v>
      </c>
    </row>
    <row r="9074" spans="1:11" x14ac:dyDescent="0.3">
      <c r="A9074" s="341">
        <v>43288.302775752316</v>
      </c>
      <c r="B9074" s="318">
        <v>36910.741000000002</v>
      </c>
      <c r="C9074" s="355">
        <f t="shared" si="167"/>
        <v>0.29899999999906868</v>
      </c>
      <c r="D9074" s="420">
        <f t="shared" si="166"/>
        <v>0.14949999999953434</v>
      </c>
      <c r="H9074" s="337"/>
      <c r="J9074" s="82">
        <v>39</v>
      </c>
      <c r="K9074" s="321">
        <v>4</v>
      </c>
    </row>
    <row r="9075" spans="1:11" x14ac:dyDescent="0.3">
      <c r="A9075" s="341">
        <v>43288.344442361114</v>
      </c>
      <c r="B9075" s="318">
        <v>36911.050999999999</v>
      </c>
      <c r="C9075" s="355">
        <f t="shared" si="167"/>
        <v>0.30999999999767169</v>
      </c>
      <c r="D9075" s="420">
        <f t="shared" si="166"/>
        <v>0.15499999999883585</v>
      </c>
      <c r="H9075" s="337"/>
      <c r="J9075" s="82">
        <v>40</v>
      </c>
      <c r="K9075" s="391">
        <v>1</v>
      </c>
    </row>
    <row r="9076" spans="1:11" x14ac:dyDescent="0.3">
      <c r="A9076" s="341">
        <v>43288.386108969906</v>
      </c>
      <c r="B9076" s="318">
        <v>36911.358999999997</v>
      </c>
      <c r="C9076" s="355">
        <f t="shared" si="167"/>
        <v>0.30799999999726424</v>
      </c>
      <c r="D9076" s="420">
        <f t="shared" si="166"/>
        <v>0.15399999999863212</v>
      </c>
      <c r="H9076" s="337"/>
      <c r="J9076" s="82">
        <v>41</v>
      </c>
      <c r="K9076" s="319">
        <v>2</v>
      </c>
    </row>
    <row r="9077" spans="1:11" x14ac:dyDescent="0.3">
      <c r="A9077" s="341">
        <v>43288.427775578704</v>
      </c>
      <c r="B9077" s="318">
        <v>36911.654000000002</v>
      </c>
      <c r="C9077" s="355">
        <f t="shared" si="167"/>
        <v>0.29500000000552973</v>
      </c>
      <c r="D9077" s="420">
        <f t="shared" si="166"/>
        <v>0.14750000000276486</v>
      </c>
      <c r="H9077" s="337"/>
      <c r="J9077" s="82">
        <v>42</v>
      </c>
      <c r="K9077" s="320">
        <v>3</v>
      </c>
    </row>
    <row r="9078" spans="1:11" x14ac:dyDescent="0.3">
      <c r="A9078" s="341">
        <v>43288.469442187503</v>
      </c>
      <c r="B9078" s="318">
        <v>36911.959000000003</v>
      </c>
      <c r="C9078" s="355">
        <f t="shared" si="167"/>
        <v>0.30500000000029104</v>
      </c>
      <c r="D9078" s="420">
        <f t="shared" si="166"/>
        <v>0.15250000000014552</v>
      </c>
      <c r="H9078" s="337"/>
      <c r="J9078" s="82">
        <v>43</v>
      </c>
      <c r="K9078" s="321">
        <v>4</v>
      </c>
    </row>
    <row r="9079" spans="1:11" x14ac:dyDescent="0.3">
      <c r="A9079" s="341">
        <v>43288.511108796294</v>
      </c>
      <c r="B9079" s="318">
        <v>36912.266000000003</v>
      </c>
      <c r="C9079" s="355">
        <f t="shared" si="167"/>
        <v>0.30700000000069849</v>
      </c>
      <c r="D9079" s="420">
        <f t="shared" si="166"/>
        <v>0.15350000000034925</v>
      </c>
      <c r="H9079" s="337"/>
      <c r="J9079" s="82">
        <v>44</v>
      </c>
      <c r="K9079" s="391">
        <v>1</v>
      </c>
    </row>
    <row r="9080" spans="1:11" x14ac:dyDescent="0.3">
      <c r="A9080" s="341">
        <v>43288.552775405093</v>
      </c>
      <c r="B9080" s="318">
        <v>36912.561000000002</v>
      </c>
      <c r="C9080" s="355">
        <f t="shared" si="167"/>
        <v>0.29499999999825377</v>
      </c>
      <c r="D9080" s="420">
        <f t="shared" si="166"/>
        <v>0.14749999999912689</v>
      </c>
      <c r="H9080" s="337"/>
      <c r="J9080" s="82">
        <v>45</v>
      </c>
      <c r="K9080" s="319">
        <v>2</v>
      </c>
    </row>
    <row r="9081" spans="1:11" x14ac:dyDescent="0.3">
      <c r="A9081" s="341">
        <v>43288.594442013891</v>
      </c>
      <c r="B9081" s="318">
        <v>36912.858999999997</v>
      </c>
      <c r="C9081" s="355">
        <f t="shared" si="167"/>
        <v>0.29799999999522697</v>
      </c>
      <c r="D9081" s="420">
        <f t="shared" si="166"/>
        <v>0.14899999999761349</v>
      </c>
      <c r="H9081" s="337"/>
      <c r="J9081" s="82">
        <v>46</v>
      </c>
      <c r="K9081" s="320">
        <v>3</v>
      </c>
    </row>
    <row r="9082" spans="1:11" x14ac:dyDescent="0.3">
      <c r="A9082" s="341">
        <v>43288.636108622683</v>
      </c>
      <c r="B9082" s="318">
        <v>36913.163</v>
      </c>
      <c r="C9082" s="355">
        <f t="shared" si="167"/>
        <v>0.30400000000372529</v>
      </c>
      <c r="D9082" s="420">
        <f t="shared" si="166"/>
        <v>0.15200000000186265</v>
      </c>
      <c r="H9082" s="337"/>
      <c r="J9082" s="82">
        <v>47</v>
      </c>
      <c r="K9082" s="321">
        <v>4</v>
      </c>
    </row>
    <row r="9083" spans="1:11" x14ac:dyDescent="0.3">
      <c r="A9083" s="341">
        <v>43288.677775231481</v>
      </c>
      <c r="B9083" s="318">
        <v>36913.455999999998</v>
      </c>
      <c r="C9083" s="355">
        <f t="shared" si="167"/>
        <v>0.29299999999784632</v>
      </c>
      <c r="D9083" s="420">
        <f t="shared" si="166"/>
        <v>0.14649999999892316</v>
      </c>
      <c r="H9083" s="337"/>
      <c r="J9083" s="82">
        <v>48</v>
      </c>
      <c r="K9083" s="391">
        <v>1</v>
      </c>
    </row>
    <row r="9084" spans="1:11" x14ac:dyDescent="0.3">
      <c r="A9084" s="341">
        <v>43288.71944184028</v>
      </c>
      <c r="B9084" s="318">
        <v>36913.758999999998</v>
      </c>
      <c r="C9084" s="355">
        <f t="shared" si="167"/>
        <v>0.30299999999988358</v>
      </c>
      <c r="D9084" s="420">
        <f t="shared" si="166"/>
        <v>0.15149999999994179</v>
      </c>
      <c r="H9084" s="337"/>
      <c r="J9084" s="82">
        <v>49</v>
      </c>
      <c r="K9084" s="319">
        <v>2</v>
      </c>
    </row>
    <row r="9085" spans="1:11" x14ac:dyDescent="0.3">
      <c r="A9085" s="341">
        <v>43288.761108449071</v>
      </c>
      <c r="B9085" s="318">
        <v>36914.061000000002</v>
      </c>
      <c r="C9085" s="355">
        <f t="shared" si="167"/>
        <v>0.30200000000331784</v>
      </c>
      <c r="D9085" s="420">
        <f t="shared" si="166"/>
        <v>0.15100000000165892</v>
      </c>
      <c r="H9085" s="337"/>
      <c r="J9085" s="82">
        <v>50</v>
      </c>
      <c r="K9085" s="320">
        <v>3</v>
      </c>
    </row>
    <row r="9086" spans="1:11" x14ac:dyDescent="0.3">
      <c r="A9086" s="341">
        <v>43288.802775057869</v>
      </c>
      <c r="B9086" s="318">
        <v>36914.358999999997</v>
      </c>
      <c r="C9086" s="355">
        <f t="shared" si="167"/>
        <v>0.29799999999522697</v>
      </c>
      <c r="D9086" s="420">
        <f t="shared" si="166"/>
        <v>0.14899999999761349</v>
      </c>
      <c r="H9086" s="337"/>
      <c r="J9086" s="82">
        <v>51</v>
      </c>
      <c r="K9086" s="321">
        <v>4</v>
      </c>
    </row>
    <row r="9087" spans="1:11" x14ac:dyDescent="0.3">
      <c r="A9087" s="341">
        <v>43288.844441666668</v>
      </c>
      <c r="B9087" s="318">
        <v>36914.648000000001</v>
      </c>
      <c r="C9087" s="355">
        <f t="shared" si="167"/>
        <v>0.28900000000430737</v>
      </c>
      <c r="D9087" s="420">
        <f t="shared" si="166"/>
        <v>0.14450000000215368</v>
      </c>
      <c r="H9087" s="337"/>
      <c r="J9087" s="82">
        <v>52</v>
      </c>
      <c r="K9087" s="391">
        <v>1</v>
      </c>
    </row>
    <row r="9088" spans="1:11" x14ac:dyDescent="0.3">
      <c r="A9088" s="341">
        <v>43288.886108275467</v>
      </c>
      <c r="B9088" s="318">
        <v>36914.947999999997</v>
      </c>
      <c r="C9088" s="355">
        <f t="shared" si="167"/>
        <v>0.29999999999563443</v>
      </c>
      <c r="D9088" s="420">
        <f t="shared" si="166"/>
        <v>0.14999999999781721</v>
      </c>
      <c r="H9088" s="337"/>
      <c r="J9088" s="82">
        <v>53</v>
      </c>
      <c r="K9088" s="319">
        <v>2</v>
      </c>
    </row>
    <row r="9089" spans="1:11" x14ac:dyDescent="0.3">
      <c r="A9089" s="341">
        <v>43288.927774884258</v>
      </c>
      <c r="B9089" s="318">
        <v>36915.252999999997</v>
      </c>
      <c r="C9089" s="355">
        <f t="shared" si="167"/>
        <v>0.30500000000029104</v>
      </c>
      <c r="D9089" s="420">
        <f t="shared" si="166"/>
        <v>0.15250000000014552</v>
      </c>
      <c r="H9089" s="337"/>
      <c r="J9089" s="82">
        <v>54</v>
      </c>
      <c r="K9089" s="320">
        <v>3</v>
      </c>
    </row>
    <row r="9090" spans="1:11" x14ac:dyDescent="0.3">
      <c r="A9090" s="341">
        <v>43288.969441493056</v>
      </c>
      <c r="B9090" s="318">
        <v>36915.544000000002</v>
      </c>
      <c r="C9090" s="355">
        <f t="shared" si="167"/>
        <v>0.29100000000471482</v>
      </c>
      <c r="D9090" s="420">
        <f t="shared" si="166"/>
        <v>0.14550000000235741</v>
      </c>
      <c r="E9090" s="336">
        <f>SUM(C9067:C9090)*7.4805194805</f>
        <v>53.956987012871757</v>
      </c>
      <c r="F9090" s="324">
        <f>AVERAGE(D9067:D9090)</f>
        <v>0.15027083333340366</v>
      </c>
      <c r="G9090" s="324">
        <f>_xlfn.STDEV.S(D9067:D9090)</f>
        <v>3.3329030516365417E-3</v>
      </c>
      <c r="H9090" s="337"/>
      <c r="J9090" s="82">
        <v>55</v>
      </c>
      <c r="K9090" s="321">
        <v>4</v>
      </c>
    </row>
    <row r="9091" spans="1:11" x14ac:dyDescent="0.3">
      <c r="A9091" s="341">
        <v>43289.011108101855</v>
      </c>
      <c r="B9091" s="318">
        <v>36915.832999999999</v>
      </c>
      <c r="C9091" s="355">
        <f t="shared" si="167"/>
        <v>0.28899999999703141</v>
      </c>
      <c r="D9091" s="420">
        <f t="shared" si="166"/>
        <v>0.1444999999985157</v>
      </c>
      <c r="H9091" s="337"/>
      <c r="J9091" s="82">
        <v>56</v>
      </c>
      <c r="K9091" s="391">
        <v>1</v>
      </c>
    </row>
    <row r="9092" spans="1:11" x14ac:dyDescent="0.3">
      <c r="A9092" s="341">
        <v>43289.052774710646</v>
      </c>
      <c r="B9092" s="318">
        <v>36916.14</v>
      </c>
      <c r="C9092" s="355">
        <f t="shared" si="167"/>
        <v>0.30700000000069849</v>
      </c>
      <c r="D9092" s="420">
        <f t="shared" si="166"/>
        <v>0.15350000000034925</v>
      </c>
      <c r="H9092" s="337"/>
      <c r="J9092" s="82">
        <v>57</v>
      </c>
      <c r="K9092" s="319">
        <v>2</v>
      </c>
    </row>
    <row r="9093" spans="1:11" x14ac:dyDescent="0.3">
      <c r="A9093" s="341">
        <v>43289.094441319445</v>
      </c>
      <c r="B9093" s="318">
        <v>36916.442000000003</v>
      </c>
      <c r="C9093" s="355">
        <f t="shared" si="167"/>
        <v>0.30200000000331784</v>
      </c>
      <c r="D9093" s="420">
        <f t="shared" si="166"/>
        <v>0.15100000000165892</v>
      </c>
      <c r="H9093" s="337"/>
      <c r="J9093" s="82">
        <v>58</v>
      </c>
      <c r="K9093" s="320">
        <v>3</v>
      </c>
    </row>
    <row r="9094" spans="1:11" x14ac:dyDescent="0.3">
      <c r="A9094" s="341">
        <v>43289.136107928243</v>
      </c>
      <c r="B9094" s="318">
        <v>36916.739000000001</v>
      </c>
      <c r="C9094" s="355">
        <f t="shared" si="167"/>
        <v>0.29699999999866122</v>
      </c>
      <c r="D9094" s="420">
        <f t="shared" si="166"/>
        <v>0.14849999999933061</v>
      </c>
      <c r="H9094" s="337"/>
      <c r="J9094" s="82">
        <v>59</v>
      </c>
      <c r="K9094" s="321">
        <v>4</v>
      </c>
    </row>
    <row r="9095" spans="1:11" x14ac:dyDescent="0.3">
      <c r="A9095" s="341">
        <v>43289.177774537035</v>
      </c>
      <c r="B9095" s="318">
        <v>36917.046999999999</v>
      </c>
      <c r="C9095" s="355">
        <f t="shared" si="167"/>
        <v>0.30799999999726424</v>
      </c>
      <c r="D9095" s="420">
        <f t="shared" si="166"/>
        <v>0.15399999999863212</v>
      </c>
      <c r="H9095" s="337"/>
      <c r="J9095" s="82">
        <v>60</v>
      </c>
      <c r="K9095" s="391">
        <v>1</v>
      </c>
    </row>
    <row r="9096" spans="1:11" x14ac:dyDescent="0.3">
      <c r="A9096" s="341">
        <v>43289.219441145833</v>
      </c>
      <c r="B9096" s="318">
        <v>36917.351999999999</v>
      </c>
      <c r="C9096" s="355">
        <f t="shared" si="167"/>
        <v>0.30500000000029104</v>
      </c>
      <c r="D9096" s="420">
        <f t="shared" si="166"/>
        <v>0.15250000000014552</v>
      </c>
      <c r="H9096" s="337"/>
      <c r="J9096" s="82">
        <v>61</v>
      </c>
      <c r="K9096" s="319">
        <v>2</v>
      </c>
    </row>
    <row r="9097" spans="1:11" x14ac:dyDescent="0.3">
      <c r="A9097" s="341">
        <v>43289.261107754632</v>
      </c>
      <c r="B9097" s="318">
        <v>36917.658000000003</v>
      </c>
      <c r="C9097" s="355">
        <f t="shared" si="167"/>
        <v>0.30600000000413274</v>
      </c>
      <c r="D9097" s="420">
        <f t="shared" si="166"/>
        <v>0.15300000000206637</v>
      </c>
      <c r="H9097" s="337"/>
      <c r="J9097" s="82">
        <v>62</v>
      </c>
      <c r="K9097" s="320">
        <v>3</v>
      </c>
    </row>
    <row r="9098" spans="1:11" x14ac:dyDescent="0.3">
      <c r="A9098" s="341">
        <v>43289.302774363423</v>
      </c>
      <c r="B9098" s="318">
        <v>36917.968000000001</v>
      </c>
      <c r="C9098" s="355">
        <f t="shared" si="167"/>
        <v>0.30999999999767169</v>
      </c>
      <c r="D9098" s="420">
        <f t="shared" si="166"/>
        <v>0.15499999999883585</v>
      </c>
      <c r="H9098" s="337"/>
      <c r="J9098" s="82">
        <v>63</v>
      </c>
      <c r="K9098" s="321">
        <v>4</v>
      </c>
    </row>
    <row r="9099" spans="1:11" x14ac:dyDescent="0.3">
      <c r="A9099" s="341">
        <v>43289.344440972221</v>
      </c>
      <c r="B9099" s="318">
        <v>36918.281000000003</v>
      </c>
      <c r="C9099" s="355">
        <f t="shared" si="167"/>
        <v>0.31300000000192085</v>
      </c>
      <c r="D9099" s="420">
        <f t="shared" si="166"/>
        <v>0.15650000000096043</v>
      </c>
      <c r="H9099" s="337"/>
      <c r="J9099" s="82">
        <v>64</v>
      </c>
      <c r="K9099" s="391">
        <v>1</v>
      </c>
    </row>
    <row r="9100" spans="1:11" x14ac:dyDescent="0.3">
      <c r="A9100" s="341">
        <v>43289.38610758102</v>
      </c>
      <c r="B9100" s="318">
        <v>36918.584000000003</v>
      </c>
      <c r="C9100" s="355">
        <f t="shared" si="167"/>
        <v>0.30299999999988358</v>
      </c>
      <c r="D9100" s="420">
        <f t="shared" si="166"/>
        <v>0.15149999999994179</v>
      </c>
      <c r="H9100" s="337"/>
      <c r="J9100" s="82">
        <v>65</v>
      </c>
      <c r="K9100" s="319">
        <v>2</v>
      </c>
    </row>
    <row r="9101" spans="1:11" x14ac:dyDescent="0.3">
      <c r="A9101" s="341">
        <v>43289.427774189811</v>
      </c>
      <c r="B9101" s="318">
        <v>36918.887999999999</v>
      </c>
      <c r="C9101" s="355">
        <f t="shared" si="167"/>
        <v>0.30399999999644933</v>
      </c>
      <c r="D9101" s="420">
        <f t="shared" si="166"/>
        <v>0.15199999999822467</v>
      </c>
      <c r="H9101" s="337"/>
      <c r="J9101" s="82">
        <v>66</v>
      </c>
      <c r="K9101" s="320">
        <v>3</v>
      </c>
    </row>
    <row r="9102" spans="1:11" x14ac:dyDescent="0.3">
      <c r="A9102" s="341">
        <v>43289.46944079861</v>
      </c>
      <c r="B9102" s="318">
        <v>36919.190999999999</v>
      </c>
      <c r="C9102" s="355">
        <f t="shared" si="167"/>
        <v>0.30299999999988358</v>
      </c>
      <c r="D9102" s="420">
        <f t="shared" si="166"/>
        <v>0.15149999999994179</v>
      </c>
      <c r="H9102" s="337"/>
      <c r="J9102" s="82">
        <v>67</v>
      </c>
      <c r="K9102" s="321">
        <v>4</v>
      </c>
    </row>
    <row r="9103" spans="1:11" x14ac:dyDescent="0.3">
      <c r="A9103" s="341">
        <v>43289.511107407408</v>
      </c>
      <c r="B9103" s="318">
        <v>36919.491999999998</v>
      </c>
      <c r="C9103" s="355">
        <f t="shared" si="167"/>
        <v>0.30099999999947613</v>
      </c>
      <c r="D9103" s="420">
        <f t="shared" si="166"/>
        <v>0.15049999999973807</v>
      </c>
      <c r="H9103" s="337"/>
      <c r="J9103" s="82">
        <v>68</v>
      </c>
      <c r="K9103" s="391">
        <v>1</v>
      </c>
    </row>
    <row r="9104" spans="1:11" x14ac:dyDescent="0.3">
      <c r="A9104" s="341">
        <v>43289.552774016207</v>
      </c>
      <c r="B9104" s="318">
        <v>36919.788</v>
      </c>
      <c r="C9104" s="355">
        <f t="shared" si="167"/>
        <v>0.29600000000209548</v>
      </c>
      <c r="D9104" s="420">
        <f t="shared" si="166"/>
        <v>0.14800000000104774</v>
      </c>
      <c r="H9104" s="337"/>
      <c r="J9104" s="82">
        <v>69</v>
      </c>
      <c r="K9104" s="319">
        <v>2</v>
      </c>
    </row>
    <row r="9105" spans="1:11" x14ac:dyDescent="0.3">
      <c r="A9105" s="341">
        <v>43289.594440624998</v>
      </c>
      <c r="B9105" s="318">
        <v>36920.088000000003</v>
      </c>
      <c r="C9105" s="355">
        <f t="shared" si="167"/>
        <v>0.30000000000291038</v>
      </c>
      <c r="D9105" s="420">
        <f t="shared" si="166"/>
        <v>0.15000000000145519</v>
      </c>
      <c r="H9105" s="337"/>
      <c r="J9105" s="82">
        <v>70</v>
      </c>
      <c r="K9105" s="320">
        <v>3</v>
      </c>
    </row>
    <row r="9106" spans="1:11" x14ac:dyDescent="0.3">
      <c r="A9106" s="341">
        <v>43289.636107233797</v>
      </c>
      <c r="B9106" s="318">
        <v>36920.385000000002</v>
      </c>
      <c r="C9106" s="355">
        <f t="shared" si="167"/>
        <v>0.29699999999866122</v>
      </c>
      <c r="D9106" s="420">
        <f t="shared" si="166"/>
        <v>0.14849999999933061</v>
      </c>
      <c r="H9106" s="337"/>
      <c r="J9106" s="82">
        <v>71</v>
      </c>
      <c r="K9106" s="321">
        <v>4</v>
      </c>
    </row>
    <row r="9107" spans="1:11" x14ac:dyDescent="0.3">
      <c r="A9107" s="341">
        <v>43289.677773842595</v>
      </c>
      <c r="B9107" s="318">
        <v>36920.677000000003</v>
      </c>
      <c r="C9107" s="355">
        <f t="shared" si="167"/>
        <v>0.29200000000128057</v>
      </c>
      <c r="D9107" s="420">
        <f t="shared" si="166"/>
        <v>0.14600000000064028</v>
      </c>
      <c r="H9107" s="337"/>
      <c r="J9107" s="82">
        <v>72</v>
      </c>
      <c r="K9107" s="391">
        <v>1</v>
      </c>
    </row>
    <row r="9108" spans="1:11" x14ac:dyDescent="0.3">
      <c r="A9108" s="341">
        <v>43289.719440451387</v>
      </c>
      <c r="B9108" s="318">
        <v>36920.972999999998</v>
      </c>
      <c r="C9108" s="355">
        <f t="shared" si="167"/>
        <v>0.29599999999481952</v>
      </c>
      <c r="D9108" s="420">
        <f t="shared" si="166"/>
        <v>0.14799999999740976</v>
      </c>
      <c r="H9108" s="337"/>
      <c r="J9108" s="82">
        <v>73</v>
      </c>
      <c r="K9108" s="319">
        <v>2</v>
      </c>
    </row>
    <row r="9109" spans="1:11" x14ac:dyDescent="0.3">
      <c r="A9109" s="341">
        <v>43289.761107060185</v>
      </c>
      <c r="B9109" s="318">
        <v>36921.279000000002</v>
      </c>
      <c r="C9109" s="355">
        <f t="shared" si="167"/>
        <v>0.30600000000413274</v>
      </c>
      <c r="D9109" s="420">
        <f t="shared" si="166"/>
        <v>0.15300000000206637</v>
      </c>
      <c r="H9109" s="337"/>
      <c r="J9109" s="82">
        <v>74</v>
      </c>
      <c r="K9109" s="320">
        <v>3</v>
      </c>
    </row>
    <row r="9110" spans="1:11" x14ac:dyDescent="0.3">
      <c r="A9110" s="341">
        <v>43289.802773668984</v>
      </c>
      <c r="B9110" s="318">
        <v>36921.563000000002</v>
      </c>
      <c r="C9110" s="355">
        <f t="shared" si="167"/>
        <v>0.28399999999965075</v>
      </c>
      <c r="D9110" s="420">
        <f t="shared" si="166"/>
        <v>0.14199999999982538</v>
      </c>
      <c r="H9110" s="337"/>
      <c r="J9110" s="82">
        <v>75</v>
      </c>
      <c r="K9110" s="321">
        <v>4</v>
      </c>
    </row>
    <row r="9111" spans="1:11" x14ac:dyDescent="0.3">
      <c r="A9111" s="341">
        <v>43289.844440277775</v>
      </c>
      <c r="B9111" s="318">
        <v>36921.849000000002</v>
      </c>
      <c r="C9111" s="355">
        <f t="shared" si="167"/>
        <v>0.28600000000005821</v>
      </c>
      <c r="D9111" s="420">
        <f t="shared" si="166"/>
        <v>0.1430000000000291</v>
      </c>
      <c r="H9111" s="337"/>
      <c r="J9111" s="82">
        <v>76</v>
      </c>
      <c r="K9111" s="391">
        <v>1</v>
      </c>
    </row>
    <row r="9112" spans="1:11" x14ac:dyDescent="0.3">
      <c r="A9112" s="341">
        <v>43289.886106886574</v>
      </c>
      <c r="B9112" s="318">
        <v>36922.150999999998</v>
      </c>
      <c r="C9112" s="355">
        <f t="shared" si="167"/>
        <v>0.30199999999604188</v>
      </c>
      <c r="D9112" s="420">
        <f t="shared" si="166"/>
        <v>0.15099999999802094</v>
      </c>
      <c r="H9112" s="337"/>
      <c r="J9112" s="82">
        <v>77</v>
      </c>
      <c r="K9112" s="319">
        <v>2</v>
      </c>
    </row>
    <row r="9113" spans="1:11" x14ac:dyDescent="0.3">
      <c r="A9113" s="341">
        <v>43289.927773495372</v>
      </c>
      <c r="B9113" s="318">
        <v>36922.442000000003</v>
      </c>
      <c r="C9113" s="355">
        <f t="shared" si="167"/>
        <v>0.29100000000471482</v>
      </c>
      <c r="D9113" s="420">
        <f t="shared" si="166"/>
        <v>0.14550000000235741</v>
      </c>
      <c r="H9113" s="337"/>
      <c r="J9113" s="82">
        <v>78</v>
      </c>
      <c r="K9113" s="320">
        <v>3</v>
      </c>
    </row>
    <row r="9114" spans="1:11" x14ac:dyDescent="0.3">
      <c r="A9114" s="341">
        <v>43289.969440104163</v>
      </c>
      <c r="B9114" s="318">
        <v>36922.731</v>
      </c>
      <c r="C9114" s="355">
        <f t="shared" si="167"/>
        <v>0.28899999999703141</v>
      </c>
      <c r="D9114" s="420">
        <f t="shared" si="166"/>
        <v>0.1444999999985157</v>
      </c>
      <c r="E9114" s="336">
        <f>SUM(C9091:C9114)*7.4805194805</f>
        <v>53.762493506339133</v>
      </c>
      <c r="F9114" s="324">
        <f>AVERAGE(D9091:D9114)</f>
        <v>0.14972916666662664</v>
      </c>
      <c r="G9114" s="324">
        <f>_xlfn.STDEV.S(D9091:D9114)</f>
        <v>3.9064583279332533E-3</v>
      </c>
      <c r="H9114" s="343"/>
      <c r="I9114" s="344">
        <f>AVERAGE(D8946:D9114)</f>
        <v>0.15216666666665765</v>
      </c>
      <c r="J9114" s="82">
        <v>79</v>
      </c>
      <c r="K9114" s="321">
        <v>4</v>
      </c>
    </row>
    <row r="9115" spans="1:11" x14ac:dyDescent="0.3">
      <c r="A9115" s="341">
        <v>43290.011106712962</v>
      </c>
      <c r="B9115" s="318">
        <v>36923.038999999997</v>
      </c>
      <c r="C9115" s="355">
        <f t="shared" si="167"/>
        <v>0.30799999999726424</v>
      </c>
      <c r="D9115" s="420">
        <f t="shared" si="166"/>
        <v>0.15399999999863212</v>
      </c>
      <c r="H9115" s="337"/>
      <c r="J9115" s="82">
        <v>80</v>
      </c>
      <c r="K9115" s="391">
        <v>1</v>
      </c>
    </row>
    <row r="9116" spans="1:11" x14ac:dyDescent="0.3">
      <c r="A9116" s="341">
        <v>43290.05277332176</v>
      </c>
      <c r="B9116" s="318">
        <v>36923.341999999997</v>
      </c>
      <c r="C9116" s="355">
        <f t="shared" si="167"/>
        <v>0.30299999999988358</v>
      </c>
      <c r="D9116" s="420">
        <f t="shared" si="166"/>
        <v>0.15149999999994179</v>
      </c>
      <c r="H9116" s="337"/>
      <c r="J9116" s="82">
        <v>81</v>
      </c>
      <c r="K9116" s="319">
        <v>2</v>
      </c>
    </row>
    <row r="9117" spans="1:11" x14ac:dyDescent="0.3">
      <c r="A9117" s="341">
        <v>43290.094439930559</v>
      </c>
      <c r="B9117" s="318">
        <v>36923.64</v>
      </c>
      <c r="C9117" s="355">
        <f t="shared" si="167"/>
        <v>0.29800000000250293</v>
      </c>
      <c r="D9117" s="420">
        <f t="shared" si="166"/>
        <v>0.14900000000125146</v>
      </c>
      <c r="H9117" s="337"/>
      <c r="J9117" s="82">
        <v>82</v>
      </c>
      <c r="K9117" s="320">
        <v>3</v>
      </c>
    </row>
    <row r="9118" spans="1:11" x14ac:dyDescent="0.3">
      <c r="A9118" s="341">
        <v>43290.13610653935</v>
      </c>
      <c r="B9118" s="318">
        <v>36923.942000000003</v>
      </c>
      <c r="C9118" s="355">
        <f t="shared" si="167"/>
        <v>0.30200000000331784</v>
      </c>
      <c r="D9118" s="420">
        <f t="shared" si="166"/>
        <v>0.15100000000165892</v>
      </c>
      <c r="H9118" s="337"/>
      <c r="J9118" s="82">
        <v>83</v>
      </c>
      <c r="K9118" s="321">
        <v>4</v>
      </c>
    </row>
    <row r="9119" spans="1:11" x14ac:dyDescent="0.3">
      <c r="A9119" s="341">
        <v>43290.177773148149</v>
      </c>
      <c r="B9119" s="318">
        <v>36924.256999999998</v>
      </c>
      <c r="C9119" s="355">
        <f t="shared" si="167"/>
        <v>0.31499999999505235</v>
      </c>
      <c r="D9119" s="420">
        <f t="shared" si="166"/>
        <v>0.15749999999752617</v>
      </c>
      <c r="H9119" s="337"/>
      <c r="J9119" s="82">
        <v>84</v>
      </c>
      <c r="K9119" s="391">
        <v>1</v>
      </c>
    </row>
    <row r="9120" spans="1:11" x14ac:dyDescent="0.3">
      <c r="A9120" s="341">
        <v>43290.219439756947</v>
      </c>
      <c r="B9120" s="318">
        <v>36924.559999999998</v>
      </c>
      <c r="C9120" s="355">
        <f t="shared" si="167"/>
        <v>0.30299999999988358</v>
      </c>
      <c r="D9120" s="420">
        <f t="shared" si="166"/>
        <v>0.15149999999994179</v>
      </c>
      <c r="H9120" s="337"/>
      <c r="J9120" s="82">
        <v>85</v>
      </c>
      <c r="K9120" s="319">
        <v>2</v>
      </c>
    </row>
    <row r="9121" spans="1:12" x14ac:dyDescent="0.3">
      <c r="A9121" s="341">
        <v>43290.261106365739</v>
      </c>
      <c r="B9121" s="318">
        <v>36924.864000000001</v>
      </c>
      <c r="C9121" s="355">
        <f t="shared" si="167"/>
        <v>0.30400000000372529</v>
      </c>
      <c r="D9121" s="420">
        <f t="shared" si="166"/>
        <v>0.15200000000186265</v>
      </c>
      <c r="H9121" s="337"/>
      <c r="J9121" s="82">
        <v>86</v>
      </c>
      <c r="K9121" s="320">
        <v>3</v>
      </c>
    </row>
    <row r="9122" spans="1:12" x14ac:dyDescent="0.3">
      <c r="A9122" s="341">
        <v>43290.302772974537</v>
      </c>
      <c r="B9122" s="318">
        <v>36925.178999999996</v>
      </c>
      <c r="C9122" s="355">
        <f t="shared" si="167"/>
        <v>0.31499999999505235</v>
      </c>
      <c r="D9122" s="420">
        <f t="shared" si="166"/>
        <v>0.15749999999752617</v>
      </c>
      <c r="H9122" s="337"/>
      <c r="J9122" s="82">
        <v>87</v>
      </c>
      <c r="K9122" s="321">
        <v>4</v>
      </c>
    </row>
    <row r="9123" spans="1:12" x14ac:dyDescent="0.3">
      <c r="A9123" s="341">
        <v>43290.344439583336</v>
      </c>
      <c r="B9123" s="318">
        <v>36925.487000000001</v>
      </c>
      <c r="C9123" s="355">
        <f t="shared" si="167"/>
        <v>0.3080000000045402</v>
      </c>
      <c r="D9123" s="420">
        <f t="shared" si="166"/>
        <v>0.1540000000022701</v>
      </c>
      <c r="H9123" s="337"/>
      <c r="J9123" s="82">
        <v>88</v>
      </c>
      <c r="K9123" s="391">
        <v>1</v>
      </c>
    </row>
    <row r="9124" spans="1:12" x14ac:dyDescent="0.3">
      <c r="A9124" s="341">
        <v>43290.386106192127</v>
      </c>
      <c r="B9124" s="318">
        <v>36925.79</v>
      </c>
      <c r="C9124" s="355">
        <f t="shared" si="167"/>
        <v>0.30299999999988358</v>
      </c>
      <c r="D9124" s="420">
        <f t="shared" si="166"/>
        <v>0.15149999999994179</v>
      </c>
      <c r="H9124" s="337"/>
      <c r="J9124" s="82">
        <v>89</v>
      </c>
      <c r="K9124" s="319">
        <v>2</v>
      </c>
    </row>
    <row r="9125" spans="1:12" x14ac:dyDescent="0.3">
      <c r="A9125" s="341">
        <v>43290.427772800926</v>
      </c>
      <c r="B9125" s="318">
        <v>36926.107000000004</v>
      </c>
      <c r="C9125" s="355">
        <f t="shared" si="167"/>
        <v>0.31700000000273576</v>
      </c>
      <c r="D9125" s="420">
        <f t="shared" si="166"/>
        <v>0.15850000000136788</v>
      </c>
      <c r="H9125" s="337"/>
      <c r="J9125" s="82">
        <v>90</v>
      </c>
      <c r="K9125" s="320">
        <v>3</v>
      </c>
    </row>
    <row r="9126" spans="1:12" x14ac:dyDescent="0.3">
      <c r="A9126" s="341">
        <v>43290.469439409724</v>
      </c>
      <c r="B9126" s="318">
        <v>36926.411999999997</v>
      </c>
      <c r="C9126" s="355">
        <f t="shared" si="167"/>
        <v>0.30499999999301508</v>
      </c>
      <c r="D9126" s="420">
        <f t="shared" si="166"/>
        <v>0.15249999999650754</v>
      </c>
      <c r="H9126" s="337"/>
      <c r="J9126" s="82">
        <v>91</v>
      </c>
      <c r="K9126" s="321">
        <v>4</v>
      </c>
    </row>
    <row r="9127" spans="1:12" x14ac:dyDescent="0.3">
      <c r="A9127" s="341">
        <v>43290.511106018515</v>
      </c>
      <c r="B9127" s="318">
        <v>36926.707999999999</v>
      </c>
      <c r="C9127" s="355">
        <f t="shared" si="167"/>
        <v>0.29600000000209548</v>
      </c>
      <c r="D9127" s="420">
        <f t="shared" si="166"/>
        <v>0.14800000000104774</v>
      </c>
      <c r="H9127" s="337"/>
      <c r="J9127" s="82">
        <v>92</v>
      </c>
      <c r="K9127" s="391">
        <v>1</v>
      </c>
    </row>
    <row r="9128" spans="1:12" x14ac:dyDescent="0.3">
      <c r="A9128" s="341">
        <v>43290.552772627314</v>
      </c>
      <c r="B9128" s="318">
        <v>36927.017</v>
      </c>
      <c r="C9128" s="355">
        <f t="shared" si="167"/>
        <v>0.30900000000110595</v>
      </c>
      <c r="D9128" s="420">
        <f t="shared" si="166"/>
        <v>0.15450000000055297</v>
      </c>
      <c r="H9128" s="337"/>
      <c r="J9128" s="82">
        <v>93</v>
      </c>
      <c r="K9128" s="319">
        <v>2</v>
      </c>
    </row>
    <row r="9129" spans="1:12" x14ac:dyDescent="0.3">
      <c r="A9129" s="341">
        <v>43290.568749999999</v>
      </c>
      <c r="B9129" s="318">
        <v>36927.017</v>
      </c>
      <c r="C9129" s="355"/>
      <c r="D9129" s="420"/>
      <c r="H9129" s="337"/>
      <c r="J9129" s="82">
        <v>1</v>
      </c>
      <c r="K9129" s="319">
        <v>2</v>
      </c>
      <c r="L9129" s="54" t="s">
        <v>313</v>
      </c>
    </row>
    <row r="9130" spans="1:12" x14ac:dyDescent="0.3">
      <c r="A9130" s="341">
        <v>43290.61041666667</v>
      </c>
      <c r="B9130" s="318">
        <v>36927.33</v>
      </c>
      <c r="C9130" s="355">
        <f t="shared" ref="C9130:C9208" si="168">B9130-B9129</f>
        <v>0.31300000000192085</v>
      </c>
      <c r="D9130" s="420">
        <f t="shared" si="166"/>
        <v>0.15650000000096043</v>
      </c>
      <c r="H9130" s="337"/>
      <c r="J9130" s="82">
        <v>2</v>
      </c>
      <c r="K9130" s="320">
        <v>3</v>
      </c>
    </row>
    <row r="9131" spans="1:12" x14ac:dyDescent="0.3">
      <c r="A9131" s="341">
        <v>43290.652083333334</v>
      </c>
      <c r="B9131" s="318">
        <v>36927.625</v>
      </c>
      <c r="C9131" s="355">
        <f t="shared" si="168"/>
        <v>0.29499999999825377</v>
      </c>
      <c r="D9131" s="420">
        <f t="shared" si="166"/>
        <v>0.14749999999912689</v>
      </c>
      <c r="H9131" s="337"/>
      <c r="J9131" s="82">
        <v>3</v>
      </c>
      <c r="K9131" s="321">
        <v>4</v>
      </c>
    </row>
    <row r="9132" spans="1:12" x14ac:dyDescent="0.3">
      <c r="A9132" s="341">
        <v>43290.693749999999</v>
      </c>
      <c r="B9132" s="318">
        <v>36927.928999999996</v>
      </c>
      <c r="C9132" s="355">
        <f t="shared" si="168"/>
        <v>0.30399999999644933</v>
      </c>
      <c r="D9132" s="420">
        <f t="shared" si="166"/>
        <v>0.15199999999822467</v>
      </c>
      <c r="H9132" s="337"/>
      <c r="J9132" s="82">
        <v>4</v>
      </c>
      <c r="K9132" s="391">
        <v>1</v>
      </c>
    </row>
    <row r="9133" spans="1:12" x14ac:dyDescent="0.3">
      <c r="A9133" s="341">
        <v>43290.73541666667</v>
      </c>
      <c r="B9133" s="318">
        <v>36928.235000000001</v>
      </c>
      <c r="C9133" s="355">
        <f t="shared" si="168"/>
        <v>0.30600000000413274</v>
      </c>
      <c r="D9133" s="420">
        <f t="shared" si="166"/>
        <v>0.15300000000206637</v>
      </c>
      <c r="H9133" s="337"/>
      <c r="J9133" s="82">
        <v>5</v>
      </c>
      <c r="K9133" s="319">
        <v>2</v>
      </c>
    </row>
    <row r="9134" spans="1:12" x14ac:dyDescent="0.3">
      <c r="A9134" s="341">
        <v>43290.777083333334</v>
      </c>
      <c r="B9134" s="318">
        <v>36928.538</v>
      </c>
      <c r="C9134" s="355">
        <f t="shared" si="168"/>
        <v>0.30299999999988358</v>
      </c>
      <c r="D9134" s="420">
        <f t="shared" si="166"/>
        <v>0.15149999999994179</v>
      </c>
      <c r="H9134" s="337"/>
      <c r="J9134" s="82">
        <v>6</v>
      </c>
      <c r="K9134" s="320">
        <v>3</v>
      </c>
    </row>
    <row r="9135" spans="1:12" x14ac:dyDescent="0.3">
      <c r="A9135" s="341">
        <v>43290.818749999999</v>
      </c>
      <c r="B9135" s="318">
        <v>36928.828999999998</v>
      </c>
      <c r="C9135" s="355">
        <f t="shared" si="168"/>
        <v>0.29099999999743886</v>
      </c>
      <c r="D9135" s="420">
        <f t="shared" si="166"/>
        <v>0.14549999999871943</v>
      </c>
      <c r="H9135" s="337"/>
      <c r="J9135" s="82">
        <v>7</v>
      </c>
      <c r="K9135" s="321">
        <v>4</v>
      </c>
    </row>
    <row r="9136" spans="1:12" x14ac:dyDescent="0.3">
      <c r="A9136" s="341">
        <v>43290.86041666667</v>
      </c>
      <c r="B9136" s="318">
        <v>36929.131000000001</v>
      </c>
      <c r="C9136" s="355">
        <f t="shared" si="168"/>
        <v>0.30200000000331784</v>
      </c>
      <c r="D9136" s="420">
        <f t="shared" si="166"/>
        <v>0.15100000000165892</v>
      </c>
      <c r="H9136" s="337"/>
      <c r="J9136" s="82">
        <v>8</v>
      </c>
      <c r="K9136" s="391">
        <v>1</v>
      </c>
    </row>
    <row r="9137" spans="1:11" x14ac:dyDescent="0.3">
      <c r="A9137" s="341">
        <v>43290.902082986111</v>
      </c>
      <c r="B9137" s="318">
        <v>36929.428</v>
      </c>
      <c r="C9137" s="355">
        <f t="shared" si="168"/>
        <v>0.29699999999866122</v>
      </c>
      <c r="D9137" s="420">
        <f t="shared" si="166"/>
        <v>0.14849999999933061</v>
      </c>
      <c r="H9137" s="337"/>
      <c r="J9137" s="82">
        <v>9</v>
      </c>
      <c r="K9137" s="319">
        <v>2</v>
      </c>
    </row>
    <row r="9138" spans="1:11" x14ac:dyDescent="0.3">
      <c r="A9138" s="341">
        <v>43290.94374959491</v>
      </c>
      <c r="B9138" s="318">
        <v>36929.716999999997</v>
      </c>
      <c r="C9138" s="355">
        <f t="shared" si="168"/>
        <v>0.28899999999703141</v>
      </c>
      <c r="D9138" s="420">
        <f t="shared" si="166"/>
        <v>0.1444999999985157</v>
      </c>
      <c r="H9138" s="337"/>
      <c r="J9138" s="82">
        <v>10</v>
      </c>
      <c r="K9138" s="320">
        <v>3</v>
      </c>
    </row>
    <row r="9139" spans="1:11" x14ac:dyDescent="0.3">
      <c r="A9139" s="341">
        <v>43290.985416203701</v>
      </c>
      <c r="B9139" s="318">
        <v>36930.010999999999</v>
      </c>
      <c r="C9139" s="355">
        <f t="shared" si="168"/>
        <v>0.29400000000168802</v>
      </c>
      <c r="D9139" s="420">
        <f t="shared" si="166"/>
        <v>0.14700000000084401</v>
      </c>
      <c r="E9139" s="336">
        <f>SUM(C9115:C9139)*7.4805194805</f>
        <v>54.458181818031292</v>
      </c>
      <c r="F9139" s="324">
        <f>AVERAGE(D9115:D9139)</f>
        <v>0.15166666666664241</v>
      </c>
      <c r="G9139" s="324">
        <f>_xlfn.STDEV.S(D9115:D9139)</f>
        <v>3.7290477472702085E-3</v>
      </c>
      <c r="H9139" s="337"/>
      <c r="J9139" s="82">
        <v>11</v>
      </c>
      <c r="K9139" s="321">
        <v>4</v>
      </c>
    </row>
    <row r="9140" spans="1:11" x14ac:dyDescent="0.3">
      <c r="A9140" s="341">
        <v>43291.027082812499</v>
      </c>
      <c r="B9140" s="318">
        <v>36930.32</v>
      </c>
      <c r="C9140" s="355">
        <f t="shared" si="168"/>
        <v>0.30900000000110595</v>
      </c>
      <c r="D9140" s="420">
        <f t="shared" si="166"/>
        <v>0.15450000000055297</v>
      </c>
      <c r="H9140" s="337"/>
      <c r="J9140" s="82">
        <v>12</v>
      </c>
      <c r="K9140" s="391">
        <v>1</v>
      </c>
    </row>
    <row r="9141" spans="1:11" x14ac:dyDescent="0.3">
      <c r="A9141" s="341">
        <v>43291.068749421298</v>
      </c>
      <c r="B9141" s="318">
        <v>36930.618999999999</v>
      </c>
      <c r="C9141" s="355">
        <f t="shared" si="168"/>
        <v>0.29899999999906868</v>
      </c>
      <c r="D9141" s="420">
        <f t="shared" si="166"/>
        <v>0.14949999999953434</v>
      </c>
      <c r="H9141" s="337"/>
      <c r="J9141" s="82">
        <v>13</v>
      </c>
      <c r="K9141" s="319">
        <v>2</v>
      </c>
    </row>
    <row r="9142" spans="1:11" x14ac:dyDescent="0.3">
      <c r="A9142" s="341">
        <v>43291.110416030089</v>
      </c>
      <c r="B9142" s="318">
        <v>36930.92</v>
      </c>
      <c r="C9142" s="355">
        <f t="shared" si="168"/>
        <v>0.30099999999947613</v>
      </c>
      <c r="D9142" s="420">
        <f t="shared" si="166"/>
        <v>0.15049999999973807</v>
      </c>
      <c r="H9142" s="337"/>
      <c r="J9142" s="82">
        <v>14</v>
      </c>
      <c r="K9142" s="320">
        <v>3</v>
      </c>
    </row>
    <row r="9143" spans="1:11" x14ac:dyDescent="0.3">
      <c r="A9143" s="341">
        <v>43291.152082638888</v>
      </c>
      <c r="B9143" s="318">
        <v>36931.228000000003</v>
      </c>
      <c r="C9143" s="355">
        <f t="shared" si="168"/>
        <v>0.3080000000045402</v>
      </c>
      <c r="D9143" s="420">
        <f t="shared" si="166"/>
        <v>0.1540000000022701</v>
      </c>
      <c r="H9143" s="337"/>
      <c r="J9143" s="82">
        <v>15</v>
      </c>
      <c r="K9143" s="321">
        <v>4</v>
      </c>
    </row>
    <row r="9144" spans="1:11" x14ac:dyDescent="0.3">
      <c r="A9144" s="341">
        <v>43291.193749247686</v>
      </c>
      <c r="B9144" s="318">
        <v>36931.531999999999</v>
      </c>
      <c r="C9144" s="355">
        <f t="shared" si="168"/>
        <v>0.30399999999644933</v>
      </c>
      <c r="D9144" s="420">
        <f t="shared" si="166"/>
        <v>0.15199999999822467</v>
      </c>
      <c r="H9144" s="337"/>
      <c r="J9144" s="82">
        <v>16</v>
      </c>
      <c r="K9144" s="391">
        <v>1</v>
      </c>
    </row>
    <row r="9145" spans="1:11" x14ac:dyDescent="0.3">
      <c r="A9145" s="341">
        <v>43291.235415856485</v>
      </c>
      <c r="B9145" s="318">
        <v>36931.838000000003</v>
      </c>
      <c r="C9145" s="355">
        <f t="shared" si="168"/>
        <v>0.30600000000413274</v>
      </c>
      <c r="D9145" s="420">
        <f t="shared" si="166"/>
        <v>0.15300000000206637</v>
      </c>
      <c r="H9145" s="337"/>
      <c r="J9145" s="82">
        <v>17</v>
      </c>
      <c r="K9145" s="319">
        <v>2</v>
      </c>
    </row>
    <row r="9146" spans="1:11" x14ac:dyDescent="0.3">
      <c r="A9146" s="341">
        <v>43291.277082465276</v>
      </c>
      <c r="B9146" s="318">
        <v>36932.152000000002</v>
      </c>
      <c r="C9146" s="355">
        <f t="shared" si="168"/>
        <v>0.3139999999984866</v>
      </c>
      <c r="D9146" s="420">
        <f t="shared" si="166"/>
        <v>0.1569999999992433</v>
      </c>
      <c r="H9146" s="337"/>
      <c r="J9146" s="82">
        <v>18</v>
      </c>
      <c r="K9146" s="320">
        <v>3</v>
      </c>
    </row>
    <row r="9147" spans="1:11" x14ac:dyDescent="0.3">
      <c r="A9147" s="341">
        <v>43291.318749074075</v>
      </c>
      <c r="B9147" s="318">
        <v>36932.461000000003</v>
      </c>
      <c r="C9147" s="355">
        <f t="shared" si="168"/>
        <v>0.30900000000110595</v>
      </c>
      <c r="D9147" s="420">
        <f t="shared" si="166"/>
        <v>0.15450000000055297</v>
      </c>
      <c r="H9147" s="337"/>
      <c r="J9147" s="82">
        <v>19</v>
      </c>
      <c r="K9147" s="321">
        <v>4</v>
      </c>
    </row>
    <row r="9148" spans="1:11" x14ac:dyDescent="0.3">
      <c r="A9148" s="341">
        <v>43291.360415682873</v>
      </c>
      <c r="B9148" s="318">
        <v>36932.754000000001</v>
      </c>
      <c r="C9148" s="355">
        <f t="shared" si="168"/>
        <v>0.29299999999784632</v>
      </c>
      <c r="D9148" s="420">
        <f t="shared" si="166"/>
        <v>0.14649999999892316</v>
      </c>
      <c r="H9148" s="337"/>
      <c r="J9148" s="82">
        <v>20</v>
      </c>
      <c r="K9148" s="391">
        <v>1</v>
      </c>
    </row>
    <row r="9149" spans="1:11" x14ac:dyDescent="0.3">
      <c r="A9149" s="341">
        <v>43291.402082291665</v>
      </c>
      <c r="B9149" s="318">
        <v>36933.065000000002</v>
      </c>
      <c r="C9149" s="355">
        <f t="shared" si="168"/>
        <v>0.3110000000015134</v>
      </c>
      <c r="D9149" s="420">
        <f t="shared" si="166"/>
        <v>0.1555000000007567</v>
      </c>
      <c r="H9149" s="337"/>
      <c r="J9149" s="82">
        <v>21</v>
      </c>
      <c r="K9149" s="319">
        <v>2</v>
      </c>
    </row>
    <row r="9150" spans="1:11" x14ac:dyDescent="0.3">
      <c r="A9150" s="341">
        <v>43291.443748900463</v>
      </c>
      <c r="B9150" s="318">
        <v>36933.372000000003</v>
      </c>
      <c r="C9150" s="355">
        <f t="shared" si="168"/>
        <v>0.30700000000069849</v>
      </c>
      <c r="D9150" s="420">
        <f t="shared" si="166"/>
        <v>0.15350000000034925</v>
      </c>
      <c r="H9150" s="337"/>
      <c r="J9150" s="82">
        <v>22</v>
      </c>
      <c r="K9150" s="320">
        <v>3</v>
      </c>
    </row>
    <row r="9151" spans="1:11" x14ac:dyDescent="0.3">
      <c r="A9151" s="341">
        <v>43291.485415509262</v>
      </c>
      <c r="B9151" s="318">
        <v>36933.667999999998</v>
      </c>
      <c r="C9151" s="355">
        <f t="shared" si="168"/>
        <v>0.29599999999481952</v>
      </c>
      <c r="D9151" s="420">
        <f t="shared" si="166"/>
        <v>0.14799999999740976</v>
      </c>
      <c r="H9151" s="337"/>
      <c r="J9151" s="82">
        <v>23</v>
      </c>
      <c r="K9151" s="321">
        <v>4</v>
      </c>
    </row>
    <row r="9152" spans="1:11" x14ac:dyDescent="0.3">
      <c r="A9152" s="341">
        <v>43291.527082118053</v>
      </c>
      <c r="B9152" s="318">
        <v>36933.968000000001</v>
      </c>
      <c r="C9152" s="355">
        <f t="shared" si="168"/>
        <v>0.30000000000291038</v>
      </c>
      <c r="D9152" s="420">
        <f t="shared" si="166"/>
        <v>0.15000000000145519</v>
      </c>
      <c r="H9152" s="337"/>
      <c r="J9152" s="82">
        <v>24</v>
      </c>
      <c r="K9152" s="391">
        <v>1</v>
      </c>
    </row>
    <row r="9153" spans="1:11" x14ac:dyDescent="0.3">
      <c r="A9153" s="341">
        <v>43291.568748726851</v>
      </c>
      <c r="B9153" s="318">
        <v>36934.271999999997</v>
      </c>
      <c r="C9153" s="355">
        <f t="shared" si="168"/>
        <v>0.30399999999644933</v>
      </c>
      <c r="D9153" s="420">
        <f t="shared" si="166"/>
        <v>0.15199999999822467</v>
      </c>
      <c r="H9153" s="337"/>
      <c r="J9153" s="82">
        <v>25</v>
      </c>
      <c r="K9153" s="319">
        <v>2</v>
      </c>
    </row>
    <row r="9154" spans="1:11" x14ac:dyDescent="0.3">
      <c r="A9154" s="341">
        <v>43291.61041533565</v>
      </c>
      <c r="B9154" s="318">
        <v>36934.567999999999</v>
      </c>
      <c r="C9154" s="355">
        <f t="shared" si="168"/>
        <v>0.29600000000209548</v>
      </c>
      <c r="D9154" s="420">
        <f t="shared" si="166"/>
        <v>0.14800000000104774</v>
      </c>
      <c r="H9154" s="337"/>
      <c r="J9154" s="82">
        <v>26</v>
      </c>
      <c r="K9154" s="320">
        <v>3</v>
      </c>
    </row>
    <row r="9155" spans="1:11" x14ac:dyDescent="0.3">
      <c r="A9155" s="341">
        <v>43291.652081944441</v>
      </c>
      <c r="B9155" s="318">
        <v>36934.86</v>
      </c>
      <c r="C9155" s="355">
        <f t="shared" si="168"/>
        <v>0.29200000000128057</v>
      </c>
      <c r="D9155" s="420">
        <f t="shared" si="166"/>
        <v>0.14600000000064028</v>
      </c>
      <c r="H9155" s="337"/>
      <c r="J9155" s="82">
        <v>27</v>
      </c>
      <c r="K9155" s="321">
        <v>4</v>
      </c>
    </row>
    <row r="9156" spans="1:11" x14ac:dyDescent="0.3">
      <c r="A9156" s="341">
        <v>43291.69374855324</v>
      </c>
      <c r="B9156" s="318">
        <v>36935.160000000003</v>
      </c>
      <c r="C9156" s="355">
        <f t="shared" si="168"/>
        <v>0.30000000000291038</v>
      </c>
      <c r="D9156" s="420">
        <f t="shared" si="166"/>
        <v>0.15000000000145519</v>
      </c>
      <c r="H9156" s="337"/>
      <c r="J9156" s="82">
        <v>28</v>
      </c>
      <c r="K9156" s="391">
        <v>1</v>
      </c>
    </row>
    <row r="9157" spans="1:11" x14ac:dyDescent="0.3">
      <c r="A9157" s="341">
        <v>43291.735415162038</v>
      </c>
      <c r="B9157" s="318">
        <v>36935.449999999997</v>
      </c>
      <c r="C9157" s="355">
        <f t="shared" si="168"/>
        <v>0.28999999999359716</v>
      </c>
      <c r="D9157" s="420">
        <f t="shared" si="166"/>
        <v>0.14499999999679858</v>
      </c>
      <c r="H9157" s="337"/>
      <c r="J9157" s="82">
        <v>29</v>
      </c>
      <c r="K9157" s="319">
        <v>2</v>
      </c>
    </row>
    <row r="9158" spans="1:11" x14ac:dyDescent="0.3">
      <c r="A9158" s="341">
        <v>43291.777081770837</v>
      </c>
      <c r="B9158" s="318">
        <v>36935.722999999998</v>
      </c>
      <c r="C9158" s="355">
        <f t="shared" si="168"/>
        <v>0.27300000000104774</v>
      </c>
      <c r="D9158" s="420">
        <f t="shared" si="166"/>
        <v>0.13650000000052387</v>
      </c>
      <c r="H9158" s="337"/>
      <c r="J9158" s="82">
        <v>30</v>
      </c>
      <c r="K9158" s="320">
        <v>3</v>
      </c>
    </row>
    <row r="9159" spans="1:11" x14ac:dyDescent="0.3">
      <c r="A9159" s="341">
        <v>43291.818748379628</v>
      </c>
      <c r="B9159" s="318">
        <v>36936.010999999999</v>
      </c>
      <c r="C9159" s="355">
        <f t="shared" si="168"/>
        <v>0.28800000000046566</v>
      </c>
      <c r="D9159" s="420">
        <f t="shared" si="166"/>
        <v>0.14400000000023283</v>
      </c>
      <c r="H9159" s="337"/>
      <c r="J9159" s="82">
        <v>31</v>
      </c>
      <c r="K9159" s="321">
        <v>4</v>
      </c>
    </row>
    <row r="9160" spans="1:11" x14ac:dyDescent="0.3">
      <c r="A9160" s="341">
        <v>43291.860414988427</v>
      </c>
      <c r="B9160" s="318">
        <v>36936.302000000003</v>
      </c>
      <c r="C9160" s="355">
        <f t="shared" si="168"/>
        <v>0.29100000000471482</v>
      </c>
      <c r="D9160" s="420">
        <f t="shared" si="166"/>
        <v>0.14550000000235741</v>
      </c>
      <c r="H9160" s="337"/>
      <c r="J9160" s="82">
        <v>32</v>
      </c>
      <c r="K9160" s="391">
        <v>1</v>
      </c>
    </row>
    <row r="9161" spans="1:11" x14ac:dyDescent="0.3">
      <c r="A9161" s="341">
        <v>43291.902081597225</v>
      </c>
      <c r="B9161" s="318">
        <v>36936.584999999999</v>
      </c>
      <c r="C9161" s="355">
        <f t="shared" si="168"/>
        <v>0.28299999999580905</v>
      </c>
      <c r="D9161" s="420">
        <f t="shared" si="166"/>
        <v>0.14149999999790452</v>
      </c>
      <c r="H9161" s="337"/>
      <c r="J9161" s="82">
        <v>33</v>
      </c>
      <c r="K9161" s="319">
        <v>2</v>
      </c>
    </row>
    <row r="9162" spans="1:11" x14ac:dyDescent="0.3">
      <c r="A9162" s="341">
        <v>43291.943748206017</v>
      </c>
      <c r="B9162" s="318">
        <v>36936.870000000003</v>
      </c>
      <c r="C9162" s="355">
        <f t="shared" si="168"/>
        <v>0.28500000000349246</v>
      </c>
      <c r="D9162" s="420">
        <f t="shared" si="166"/>
        <v>0.14250000000174623</v>
      </c>
      <c r="H9162" s="337"/>
      <c r="J9162" s="82">
        <v>34</v>
      </c>
      <c r="K9162" s="320">
        <v>3</v>
      </c>
    </row>
    <row r="9163" spans="1:11" x14ac:dyDescent="0.3">
      <c r="A9163" s="341">
        <v>43291.985414814815</v>
      </c>
      <c r="B9163" s="318">
        <v>36937.167999999998</v>
      </c>
      <c r="C9163" s="355">
        <f t="shared" si="168"/>
        <v>0.29799999999522697</v>
      </c>
      <c r="D9163" s="420">
        <f t="shared" si="166"/>
        <v>0.14899999999761349</v>
      </c>
      <c r="E9163" s="336">
        <f>SUM(C9140:C9163)*7.4805194805</f>
        <v>53.538077921932839</v>
      </c>
      <c r="F9163" s="324">
        <f>AVERAGE(D9140:D9163)</f>
        <v>0.14910416666665091</v>
      </c>
      <c r="G9163" s="324">
        <f>_xlfn.STDEV.S(D9140:D9163)</f>
        <v>5.0021281704629222E-3</v>
      </c>
      <c r="H9163" s="337"/>
      <c r="J9163" s="82">
        <v>35</v>
      </c>
      <c r="K9163" s="321">
        <v>4</v>
      </c>
    </row>
    <row r="9164" spans="1:11" x14ac:dyDescent="0.3">
      <c r="A9164" s="341">
        <v>43292.027081423614</v>
      </c>
      <c r="B9164" s="318">
        <v>36937.459000000003</v>
      </c>
      <c r="C9164" s="355">
        <f t="shared" si="168"/>
        <v>0.29100000000471482</v>
      </c>
      <c r="D9164" s="420">
        <f t="shared" si="166"/>
        <v>0.14550000000235741</v>
      </c>
      <c r="H9164" s="337"/>
      <c r="J9164" s="82">
        <v>36</v>
      </c>
      <c r="K9164" s="391">
        <v>1</v>
      </c>
    </row>
    <row r="9165" spans="1:11" x14ac:dyDescent="0.3">
      <c r="A9165" s="341">
        <v>43292.068748032405</v>
      </c>
      <c r="B9165" s="318">
        <v>36937.75</v>
      </c>
      <c r="C9165" s="355">
        <f t="shared" si="168"/>
        <v>0.29099999999743886</v>
      </c>
      <c r="D9165" s="420">
        <f t="shared" si="166"/>
        <v>0.14549999999871943</v>
      </c>
      <c r="H9165" s="337"/>
      <c r="J9165" s="82">
        <v>37</v>
      </c>
      <c r="K9165" s="319">
        <v>2</v>
      </c>
    </row>
    <row r="9166" spans="1:11" x14ac:dyDescent="0.3">
      <c r="A9166" s="341">
        <v>43292.110414641204</v>
      </c>
      <c r="B9166" s="318">
        <v>36938.055</v>
      </c>
      <c r="C9166" s="355">
        <f t="shared" si="168"/>
        <v>0.30500000000029104</v>
      </c>
      <c r="D9166" s="420">
        <f t="shared" si="166"/>
        <v>0.15250000000014552</v>
      </c>
      <c r="H9166" s="337"/>
      <c r="J9166" s="82">
        <v>38</v>
      </c>
      <c r="K9166" s="320">
        <v>3</v>
      </c>
    </row>
    <row r="9167" spans="1:11" x14ac:dyDescent="0.3">
      <c r="A9167" s="341">
        <v>43292.152081250002</v>
      </c>
      <c r="B9167" s="318">
        <v>36938.360999999997</v>
      </c>
      <c r="C9167" s="355">
        <f t="shared" si="168"/>
        <v>0.30599999999685679</v>
      </c>
      <c r="D9167" s="420">
        <f t="shared" si="166"/>
        <v>0.15299999999842839</v>
      </c>
      <c r="H9167" s="337"/>
      <c r="J9167" s="82">
        <v>39</v>
      </c>
      <c r="K9167" s="321">
        <v>4</v>
      </c>
    </row>
    <row r="9168" spans="1:11" x14ac:dyDescent="0.3">
      <c r="A9168" s="341">
        <v>43292.193747858793</v>
      </c>
      <c r="B9168" s="318">
        <v>36938.658000000003</v>
      </c>
      <c r="C9168" s="355">
        <f t="shared" si="168"/>
        <v>0.29700000000593718</v>
      </c>
      <c r="D9168" s="420">
        <f t="shared" si="166"/>
        <v>0.14850000000296859</v>
      </c>
      <c r="H9168" s="337"/>
      <c r="J9168" s="82">
        <v>40</v>
      </c>
      <c r="K9168" s="391">
        <v>1</v>
      </c>
    </row>
    <row r="9169" spans="1:11" x14ac:dyDescent="0.3">
      <c r="A9169" s="341">
        <v>43292.235414467592</v>
      </c>
      <c r="B9169" s="318">
        <v>36938.961000000003</v>
      </c>
      <c r="C9169" s="355">
        <f t="shared" si="168"/>
        <v>0.30299999999988358</v>
      </c>
      <c r="D9169" s="420">
        <f t="shared" si="166"/>
        <v>0.15149999999994179</v>
      </c>
      <c r="H9169" s="337"/>
      <c r="J9169" s="82">
        <v>41</v>
      </c>
      <c r="K9169" s="319">
        <v>2</v>
      </c>
    </row>
    <row r="9170" spans="1:11" x14ac:dyDescent="0.3">
      <c r="A9170" s="341">
        <v>43292.27708107639</v>
      </c>
      <c r="B9170" s="318">
        <v>36939.273000000001</v>
      </c>
      <c r="C9170" s="355">
        <f t="shared" si="168"/>
        <v>0.31199999999807915</v>
      </c>
      <c r="D9170" s="420">
        <f t="shared" si="166"/>
        <v>0.15599999999903957</v>
      </c>
      <c r="H9170" s="337"/>
      <c r="J9170" s="82">
        <v>42</v>
      </c>
      <c r="K9170" s="320">
        <v>3</v>
      </c>
    </row>
    <row r="9171" spans="1:11" x14ac:dyDescent="0.3">
      <c r="A9171" s="341">
        <v>43292.318747685182</v>
      </c>
      <c r="B9171" s="318">
        <v>36939.572</v>
      </c>
      <c r="C9171" s="355">
        <f t="shared" si="168"/>
        <v>0.29899999999906868</v>
      </c>
      <c r="D9171" s="420">
        <f t="shared" si="166"/>
        <v>0.14949999999953434</v>
      </c>
      <c r="H9171" s="337"/>
      <c r="J9171" s="82">
        <v>43</v>
      </c>
      <c r="K9171" s="321">
        <v>4</v>
      </c>
    </row>
    <row r="9172" spans="1:11" x14ac:dyDescent="0.3">
      <c r="A9172" s="341">
        <v>43292.36041429398</v>
      </c>
      <c r="B9172" s="318">
        <v>36939.881000000001</v>
      </c>
      <c r="C9172" s="355">
        <f t="shared" si="168"/>
        <v>0.30900000000110595</v>
      </c>
      <c r="D9172" s="420">
        <f t="shared" si="166"/>
        <v>0.15450000000055297</v>
      </c>
      <c r="H9172" s="337"/>
      <c r="J9172" s="82">
        <v>44</v>
      </c>
      <c r="K9172" s="391">
        <v>1</v>
      </c>
    </row>
    <row r="9173" spans="1:11" x14ac:dyDescent="0.3">
      <c r="A9173" s="341">
        <v>43292.402080902779</v>
      </c>
      <c r="B9173" s="318">
        <v>36940.192000000003</v>
      </c>
      <c r="C9173" s="355">
        <f t="shared" si="168"/>
        <v>0.3110000000015134</v>
      </c>
      <c r="D9173" s="420">
        <f t="shared" si="166"/>
        <v>0.1555000000007567</v>
      </c>
      <c r="H9173" s="337"/>
      <c r="J9173" s="82">
        <v>45</v>
      </c>
      <c r="K9173" s="319">
        <v>2</v>
      </c>
    </row>
    <row r="9174" spans="1:11" x14ac:dyDescent="0.3">
      <c r="A9174" s="341">
        <v>43292.443747511577</v>
      </c>
      <c r="B9174" s="318">
        <v>36940.499000000003</v>
      </c>
      <c r="C9174" s="355">
        <f t="shared" si="168"/>
        <v>0.30700000000069849</v>
      </c>
      <c r="D9174" s="420">
        <f t="shared" si="166"/>
        <v>0.15350000000034925</v>
      </c>
      <c r="H9174" s="337"/>
      <c r="J9174" s="82">
        <v>46</v>
      </c>
      <c r="K9174" s="320">
        <v>3</v>
      </c>
    </row>
    <row r="9175" spans="1:11" x14ac:dyDescent="0.3">
      <c r="A9175" s="341">
        <v>43292.485414120369</v>
      </c>
      <c r="B9175" s="318">
        <v>36940.798000000003</v>
      </c>
      <c r="C9175" s="355">
        <f t="shared" si="168"/>
        <v>0.29899999999906868</v>
      </c>
      <c r="D9175" s="420">
        <f t="shared" si="166"/>
        <v>0.14949999999953434</v>
      </c>
      <c r="H9175" s="337"/>
      <c r="J9175" s="82">
        <v>47</v>
      </c>
      <c r="K9175" s="321">
        <v>4</v>
      </c>
    </row>
    <row r="9176" spans="1:11" x14ac:dyDescent="0.3">
      <c r="A9176" s="341">
        <v>43292.527080729167</v>
      </c>
      <c r="B9176" s="318">
        <v>36941.108</v>
      </c>
      <c r="C9176" s="355">
        <f t="shared" si="168"/>
        <v>0.30999999999767169</v>
      </c>
      <c r="D9176" s="420">
        <f t="shared" si="166"/>
        <v>0.15499999999883585</v>
      </c>
      <c r="H9176" s="337"/>
      <c r="J9176" s="82">
        <v>48</v>
      </c>
      <c r="K9176" s="391">
        <v>1</v>
      </c>
    </row>
    <row r="9177" spans="1:11" x14ac:dyDescent="0.3">
      <c r="A9177" s="341">
        <v>43292.568747337966</v>
      </c>
      <c r="B9177" s="318">
        <v>36941.415000000001</v>
      </c>
      <c r="C9177" s="355">
        <f t="shared" si="168"/>
        <v>0.30700000000069849</v>
      </c>
      <c r="D9177" s="420">
        <f t="shared" si="166"/>
        <v>0.15350000000034925</v>
      </c>
      <c r="H9177" s="337"/>
      <c r="J9177" s="82">
        <v>49</v>
      </c>
      <c r="K9177" s="319">
        <v>2</v>
      </c>
    </row>
    <row r="9178" spans="1:11" x14ac:dyDescent="0.3">
      <c r="A9178" s="341">
        <v>43292.610413946757</v>
      </c>
      <c r="B9178" s="318">
        <v>36941.71</v>
      </c>
      <c r="C9178" s="355">
        <f t="shared" si="168"/>
        <v>0.29499999999825377</v>
      </c>
      <c r="D9178" s="420">
        <f t="shared" si="166"/>
        <v>0.14749999999912689</v>
      </c>
      <c r="H9178" s="337"/>
      <c r="J9178" s="82">
        <v>50</v>
      </c>
      <c r="K9178" s="320">
        <v>3</v>
      </c>
    </row>
    <row r="9179" spans="1:11" x14ac:dyDescent="0.3">
      <c r="A9179" s="341">
        <v>43292.652080555556</v>
      </c>
      <c r="B9179" s="318">
        <v>36942.010999999999</v>
      </c>
      <c r="C9179" s="355">
        <f t="shared" si="168"/>
        <v>0.30099999999947613</v>
      </c>
      <c r="D9179" s="420">
        <f t="shared" si="166"/>
        <v>0.15049999999973807</v>
      </c>
      <c r="H9179" s="337"/>
      <c r="J9179" s="82">
        <v>51</v>
      </c>
      <c r="K9179" s="321">
        <v>4</v>
      </c>
    </row>
    <row r="9180" spans="1:11" x14ac:dyDescent="0.3">
      <c r="A9180" s="341">
        <v>43292.693747164354</v>
      </c>
      <c r="B9180" s="318">
        <v>36942.317000000003</v>
      </c>
      <c r="C9180" s="355">
        <f t="shared" si="168"/>
        <v>0.30600000000413274</v>
      </c>
      <c r="D9180" s="420">
        <f t="shared" si="166"/>
        <v>0.15300000000206637</v>
      </c>
      <c r="H9180" s="337"/>
      <c r="J9180" s="82">
        <v>52</v>
      </c>
      <c r="K9180" s="391">
        <v>1</v>
      </c>
    </row>
    <row r="9181" spans="1:11" x14ac:dyDescent="0.3">
      <c r="A9181" s="341">
        <v>43292.735413773145</v>
      </c>
      <c r="B9181" s="318">
        <v>36942.608999999997</v>
      </c>
      <c r="C9181" s="355">
        <f t="shared" si="168"/>
        <v>0.29199999999400461</v>
      </c>
      <c r="D9181" s="420">
        <f t="shared" si="166"/>
        <v>0.14599999999700231</v>
      </c>
      <c r="H9181" s="337"/>
      <c r="J9181" s="82">
        <v>53</v>
      </c>
      <c r="K9181" s="319">
        <v>2</v>
      </c>
    </row>
    <row r="9182" spans="1:11" x14ac:dyDescent="0.3">
      <c r="A9182" s="341">
        <v>43292.777080381944</v>
      </c>
      <c r="B9182" s="318">
        <v>36942.906000000003</v>
      </c>
      <c r="C9182" s="355">
        <f t="shared" si="168"/>
        <v>0.29700000000593718</v>
      </c>
      <c r="D9182" s="420">
        <f t="shared" si="166"/>
        <v>0.14850000000296859</v>
      </c>
      <c r="H9182" s="337"/>
      <c r="J9182" s="82">
        <v>54</v>
      </c>
      <c r="K9182" s="320">
        <v>3</v>
      </c>
    </row>
    <row r="9183" spans="1:11" x14ac:dyDescent="0.3">
      <c r="A9183" s="341">
        <v>43292.818746990743</v>
      </c>
      <c r="B9183" s="318">
        <v>36943.201999999997</v>
      </c>
      <c r="C9183" s="355">
        <f t="shared" si="168"/>
        <v>0.29599999999481952</v>
      </c>
      <c r="D9183" s="420">
        <f t="shared" si="166"/>
        <v>0.14799999999740976</v>
      </c>
      <c r="H9183" s="337"/>
      <c r="J9183" s="82">
        <v>55</v>
      </c>
      <c r="K9183" s="321">
        <v>4</v>
      </c>
    </row>
    <row r="9184" spans="1:11" x14ac:dyDescent="0.3">
      <c r="A9184" s="341">
        <v>43292.860413599534</v>
      </c>
      <c r="B9184" s="318">
        <v>36943.49</v>
      </c>
      <c r="C9184" s="355">
        <f t="shared" si="168"/>
        <v>0.28800000000046566</v>
      </c>
      <c r="D9184" s="420">
        <f t="shared" si="166"/>
        <v>0.14400000000023283</v>
      </c>
      <c r="H9184" s="337"/>
      <c r="J9184" s="82">
        <v>56</v>
      </c>
      <c r="K9184" s="391">
        <v>1</v>
      </c>
    </row>
    <row r="9185" spans="1:11" x14ac:dyDescent="0.3">
      <c r="A9185" s="341">
        <v>43292.902080208332</v>
      </c>
      <c r="B9185" s="318">
        <v>36943.771000000001</v>
      </c>
      <c r="C9185" s="355">
        <f t="shared" si="168"/>
        <v>0.28100000000267755</v>
      </c>
      <c r="D9185" s="420">
        <f t="shared" si="166"/>
        <v>0.14050000000133878</v>
      </c>
      <c r="H9185" s="337"/>
      <c r="J9185" s="82">
        <v>57</v>
      </c>
      <c r="K9185" s="319">
        <v>2</v>
      </c>
    </row>
    <row r="9186" spans="1:11" x14ac:dyDescent="0.3">
      <c r="A9186" s="341">
        <v>43292.943746817131</v>
      </c>
      <c r="B9186" s="318">
        <v>36944.07</v>
      </c>
      <c r="C9186" s="355">
        <f t="shared" si="168"/>
        <v>0.29899999999906868</v>
      </c>
      <c r="D9186" s="420">
        <f t="shared" si="166"/>
        <v>0.14949999999953434</v>
      </c>
      <c r="H9186" s="337"/>
      <c r="J9186" s="82">
        <v>58</v>
      </c>
      <c r="K9186" s="320">
        <v>3</v>
      </c>
    </row>
    <row r="9187" spans="1:11" x14ac:dyDescent="0.3">
      <c r="A9187" s="341">
        <v>43292.985413425929</v>
      </c>
      <c r="B9187" s="318">
        <v>36944.366999999998</v>
      </c>
      <c r="C9187" s="355">
        <f t="shared" si="168"/>
        <v>0.29699999999866122</v>
      </c>
      <c r="D9187" s="420">
        <f t="shared" si="166"/>
        <v>0.14849999999933061</v>
      </c>
      <c r="E9187" s="336">
        <f>SUM(C9164:C9187)*7.4805194805</f>
        <v>53.852259740123415</v>
      </c>
      <c r="F9187" s="324">
        <f>AVERAGE(D9164:D9187)</f>
        <v>0.14997916666667757</v>
      </c>
      <c r="G9187" s="324">
        <f>_xlfn.STDEV.S(D9164:D9187)</f>
        <v>3.9740439556769439E-3</v>
      </c>
      <c r="H9187" s="337"/>
      <c r="J9187" s="82">
        <v>59</v>
      </c>
      <c r="K9187" s="321">
        <v>4</v>
      </c>
    </row>
    <row r="9188" spans="1:11" x14ac:dyDescent="0.3">
      <c r="A9188" s="341">
        <v>43293.027080034721</v>
      </c>
      <c r="B9188" s="318">
        <v>36944.652000000002</v>
      </c>
      <c r="C9188" s="355">
        <f t="shared" si="168"/>
        <v>0.28500000000349246</v>
      </c>
      <c r="D9188" s="420">
        <f t="shared" si="166"/>
        <v>0.14250000000174623</v>
      </c>
      <c r="H9188" s="337"/>
      <c r="J9188" s="82">
        <v>60</v>
      </c>
      <c r="K9188" s="391">
        <v>1</v>
      </c>
    </row>
    <row r="9189" spans="1:11" x14ac:dyDescent="0.3">
      <c r="A9189" s="341">
        <v>43293.068746643519</v>
      </c>
      <c r="B9189" s="318">
        <v>36944.951000000001</v>
      </c>
      <c r="C9189" s="355">
        <f t="shared" si="168"/>
        <v>0.29899999999906868</v>
      </c>
      <c r="D9189" s="420">
        <f t="shared" si="166"/>
        <v>0.14949999999953434</v>
      </c>
      <c r="H9189" s="337"/>
      <c r="J9189" s="82">
        <v>61</v>
      </c>
      <c r="K9189" s="319">
        <v>2</v>
      </c>
    </row>
    <row r="9190" spans="1:11" x14ac:dyDescent="0.3">
      <c r="A9190" s="341">
        <v>43293.110413252318</v>
      </c>
      <c r="B9190" s="318">
        <v>36945.258999999998</v>
      </c>
      <c r="C9190" s="355">
        <f t="shared" si="168"/>
        <v>0.30799999999726424</v>
      </c>
      <c r="D9190" s="420">
        <f t="shared" si="166"/>
        <v>0.15399999999863212</v>
      </c>
      <c r="H9190" s="337"/>
      <c r="J9190" s="82">
        <v>62</v>
      </c>
      <c r="K9190" s="320">
        <v>3</v>
      </c>
    </row>
    <row r="9191" spans="1:11" x14ac:dyDescent="0.3">
      <c r="A9191" s="341">
        <v>43293.152079861109</v>
      </c>
      <c r="B9191" s="318">
        <v>36945.559000000001</v>
      </c>
      <c r="C9191" s="355">
        <f t="shared" si="168"/>
        <v>0.30000000000291038</v>
      </c>
      <c r="D9191" s="420">
        <f t="shared" si="166"/>
        <v>0.15000000000145519</v>
      </c>
      <c r="H9191" s="337"/>
      <c r="J9191" s="82">
        <v>63</v>
      </c>
      <c r="K9191" s="321">
        <v>4</v>
      </c>
    </row>
    <row r="9192" spans="1:11" x14ac:dyDescent="0.3">
      <c r="A9192" s="341">
        <v>43293.193746469908</v>
      </c>
      <c r="B9192" s="318">
        <v>36945.86</v>
      </c>
      <c r="C9192" s="355">
        <f t="shared" si="168"/>
        <v>0.30099999999947613</v>
      </c>
      <c r="D9192" s="420">
        <f t="shared" si="166"/>
        <v>0.15049999999973807</v>
      </c>
      <c r="H9192" s="337"/>
      <c r="J9192" s="82">
        <v>64</v>
      </c>
      <c r="K9192" s="391">
        <v>1</v>
      </c>
    </row>
    <row r="9193" spans="1:11" x14ac:dyDescent="0.3">
      <c r="A9193" s="341">
        <v>43293.235413078706</v>
      </c>
      <c r="B9193" s="318">
        <v>36946.171999999999</v>
      </c>
      <c r="C9193" s="355">
        <f t="shared" si="168"/>
        <v>0.31199999999807915</v>
      </c>
      <c r="D9193" s="420">
        <f t="shared" si="166"/>
        <v>0.15599999999903957</v>
      </c>
      <c r="H9193" s="337"/>
      <c r="J9193" s="82">
        <v>65</v>
      </c>
      <c r="K9193" s="319">
        <v>2</v>
      </c>
    </row>
    <row r="9194" spans="1:11" x14ac:dyDescent="0.3">
      <c r="A9194" s="341">
        <v>43293.277079687497</v>
      </c>
      <c r="B9194" s="318">
        <v>36946.478000000003</v>
      </c>
      <c r="C9194" s="355">
        <f t="shared" si="168"/>
        <v>0.30600000000413274</v>
      </c>
      <c r="D9194" s="420">
        <f t="shared" si="166"/>
        <v>0.15300000000206637</v>
      </c>
      <c r="H9194" s="337"/>
      <c r="J9194" s="82">
        <v>66</v>
      </c>
      <c r="K9194" s="320">
        <v>3</v>
      </c>
    </row>
    <row r="9195" spans="1:11" x14ac:dyDescent="0.3">
      <c r="A9195" s="341">
        <v>43293.318746296296</v>
      </c>
      <c r="B9195" s="318">
        <v>36946.777000000002</v>
      </c>
      <c r="C9195" s="355">
        <f t="shared" si="168"/>
        <v>0.29899999999906868</v>
      </c>
      <c r="D9195" s="420">
        <f t="shared" ref="D9195:D9429" si="169">C9195/2</f>
        <v>0.14949999999953434</v>
      </c>
      <c r="H9195" s="337"/>
      <c r="J9195" s="82">
        <v>67</v>
      </c>
      <c r="K9195" s="321">
        <v>4</v>
      </c>
    </row>
    <row r="9196" spans="1:11" x14ac:dyDescent="0.3">
      <c r="A9196" s="341">
        <v>43293.360412905095</v>
      </c>
      <c r="B9196" s="318">
        <v>36947.089</v>
      </c>
      <c r="C9196" s="355">
        <f t="shared" si="168"/>
        <v>0.31199999999807915</v>
      </c>
      <c r="D9196" s="420">
        <f t="shared" si="169"/>
        <v>0.15599999999903957</v>
      </c>
      <c r="H9196" s="337"/>
      <c r="J9196" s="82">
        <v>68</v>
      </c>
      <c r="K9196" s="391">
        <v>1</v>
      </c>
    </row>
    <row r="9197" spans="1:11" x14ac:dyDescent="0.3">
      <c r="A9197" s="341">
        <v>43293.402079513886</v>
      </c>
      <c r="B9197" s="318">
        <v>36947.400999999998</v>
      </c>
      <c r="C9197" s="355">
        <f t="shared" si="168"/>
        <v>0.31199999999807915</v>
      </c>
      <c r="D9197" s="420">
        <f t="shared" si="169"/>
        <v>0.15599999999903957</v>
      </c>
      <c r="H9197" s="337"/>
      <c r="J9197" s="82">
        <v>69</v>
      </c>
      <c r="K9197" s="319">
        <v>2</v>
      </c>
    </row>
    <row r="9198" spans="1:11" x14ac:dyDescent="0.3">
      <c r="A9198" s="341">
        <v>43293.443746122684</v>
      </c>
      <c r="B9198" s="318">
        <v>36947.701000000001</v>
      </c>
      <c r="C9198" s="355">
        <f t="shared" si="168"/>
        <v>0.30000000000291038</v>
      </c>
      <c r="D9198" s="420">
        <f t="shared" si="169"/>
        <v>0.15000000000145519</v>
      </c>
      <c r="H9198" s="337"/>
      <c r="J9198" s="82">
        <v>70</v>
      </c>
      <c r="K9198" s="320">
        <v>3</v>
      </c>
    </row>
    <row r="9199" spans="1:11" x14ac:dyDescent="0.3">
      <c r="A9199" s="341">
        <v>43293.485412731483</v>
      </c>
      <c r="B9199" s="318">
        <v>36948.006999999998</v>
      </c>
      <c r="C9199" s="355">
        <f t="shared" si="168"/>
        <v>0.30599999999685679</v>
      </c>
      <c r="D9199" s="420">
        <f t="shared" si="169"/>
        <v>0.15299999999842839</v>
      </c>
      <c r="H9199" s="337"/>
      <c r="J9199" s="82">
        <v>71</v>
      </c>
      <c r="K9199" s="321">
        <v>4</v>
      </c>
    </row>
    <row r="9200" spans="1:11" x14ac:dyDescent="0.3">
      <c r="A9200" s="341">
        <v>43293.527079340274</v>
      </c>
      <c r="B9200" s="318">
        <v>36948.311999999998</v>
      </c>
      <c r="C9200" s="355">
        <f t="shared" si="168"/>
        <v>0.30500000000029104</v>
      </c>
      <c r="D9200" s="420">
        <f t="shared" si="169"/>
        <v>0.15250000000014552</v>
      </c>
      <c r="H9200" s="337"/>
      <c r="J9200" s="82">
        <v>72</v>
      </c>
      <c r="K9200" s="391">
        <v>1</v>
      </c>
    </row>
    <row r="9201" spans="1:11" x14ac:dyDescent="0.3">
      <c r="A9201" s="341">
        <v>43293.568745949073</v>
      </c>
      <c r="B9201" s="318">
        <v>36948.612000000001</v>
      </c>
      <c r="C9201" s="355">
        <f t="shared" si="168"/>
        <v>0.30000000000291038</v>
      </c>
      <c r="D9201" s="420">
        <f t="shared" si="169"/>
        <v>0.15000000000145519</v>
      </c>
      <c r="H9201" s="337"/>
      <c r="J9201" s="82">
        <v>73</v>
      </c>
      <c r="K9201" s="319">
        <v>2</v>
      </c>
    </row>
    <row r="9202" spans="1:11" x14ac:dyDescent="0.3">
      <c r="A9202" s="341">
        <v>43293.610412557871</v>
      </c>
      <c r="B9202" s="318">
        <v>36948.917999999998</v>
      </c>
      <c r="C9202" s="355">
        <f t="shared" si="168"/>
        <v>0.30599999999685679</v>
      </c>
      <c r="D9202" s="420">
        <f t="shared" si="169"/>
        <v>0.15299999999842839</v>
      </c>
      <c r="H9202" s="337"/>
      <c r="J9202" s="82">
        <v>74</v>
      </c>
      <c r="K9202" s="320">
        <v>3</v>
      </c>
    </row>
    <row r="9203" spans="1:11" x14ac:dyDescent="0.3">
      <c r="A9203" s="341">
        <v>43293.65207916667</v>
      </c>
      <c r="B9203" s="318">
        <v>36949.220999999998</v>
      </c>
      <c r="C9203" s="355">
        <f t="shared" si="168"/>
        <v>0.30299999999988358</v>
      </c>
      <c r="D9203" s="420">
        <f t="shared" si="169"/>
        <v>0.15149999999994179</v>
      </c>
      <c r="H9203" s="337"/>
      <c r="J9203" s="82">
        <v>75</v>
      </c>
      <c r="K9203" s="321">
        <v>4</v>
      </c>
    </row>
    <row r="9204" spans="1:11" x14ac:dyDescent="0.3">
      <c r="A9204" s="341">
        <v>43293.693745775461</v>
      </c>
      <c r="B9204" s="318">
        <v>36949.517999999996</v>
      </c>
      <c r="C9204" s="355">
        <f t="shared" si="168"/>
        <v>0.29699999999866122</v>
      </c>
      <c r="D9204" s="420">
        <f t="shared" si="169"/>
        <v>0.14849999999933061</v>
      </c>
      <c r="H9204" s="337"/>
      <c r="J9204" s="82">
        <v>76</v>
      </c>
      <c r="K9204" s="391">
        <v>1</v>
      </c>
    </row>
    <row r="9205" spans="1:11" x14ac:dyDescent="0.3">
      <c r="A9205" s="341">
        <v>43293.73541238426</v>
      </c>
      <c r="B9205" s="318">
        <v>36949.809000000001</v>
      </c>
      <c r="C9205" s="355">
        <f t="shared" si="168"/>
        <v>0.29100000000471482</v>
      </c>
      <c r="D9205" s="420">
        <f t="shared" si="169"/>
        <v>0.14550000000235741</v>
      </c>
      <c r="H9205" s="337"/>
      <c r="J9205" s="82">
        <v>77</v>
      </c>
      <c r="K9205" s="319">
        <v>2</v>
      </c>
    </row>
    <row r="9206" spans="1:11" x14ac:dyDescent="0.3">
      <c r="A9206" s="341">
        <v>43293.777078993058</v>
      </c>
      <c r="B9206" s="318">
        <v>36950.11</v>
      </c>
      <c r="C9206" s="355">
        <f t="shared" si="168"/>
        <v>0.30099999999947613</v>
      </c>
      <c r="D9206" s="420">
        <f t="shared" si="169"/>
        <v>0.15049999999973807</v>
      </c>
      <c r="H9206" s="337"/>
      <c r="J9206" s="82">
        <v>78</v>
      </c>
      <c r="K9206" s="320">
        <v>3</v>
      </c>
    </row>
    <row r="9207" spans="1:11" x14ac:dyDescent="0.3">
      <c r="A9207" s="341">
        <v>43293.81874560185</v>
      </c>
      <c r="B9207" s="318">
        <v>36950.406999999999</v>
      </c>
      <c r="C9207" s="355">
        <f t="shared" si="168"/>
        <v>0.29699999999866122</v>
      </c>
      <c r="D9207" s="420">
        <f t="shared" si="169"/>
        <v>0.14849999999933061</v>
      </c>
      <c r="H9207" s="337"/>
      <c r="J9207" s="82">
        <v>79</v>
      </c>
      <c r="K9207" s="321">
        <v>4</v>
      </c>
    </row>
    <row r="9208" spans="1:11" x14ac:dyDescent="0.3">
      <c r="A9208" s="341">
        <v>43293.860412210648</v>
      </c>
      <c r="B9208" s="318">
        <v>36950.692000000003</v>
      </c>
      <c r="C9208" s="355">
        <f t="shared" si="168"/>
        <v>0.28500000000349246</v>
      </c>
      <c r="D9208" s="420">
        <f t="shared" si="169"/>
        <v>0.14250000000174623</v>
      </c>
      <c r="H9208" s="337"/>
      <c r="J9208" s="82">
        <v>80</v>
      </c>
      <c r="K9208" s="391">
        <v>1</v>
      </c>
    </row>
    <row r="9209" spans="1:11" x14ac:dyDescent="0.3">
      <c r="A9209" s="341">
        <v>43293.902078819447</v>
      </c>
      <c r="B9209" s="318">
        <v>36950.99</v>
      </c>
      <c r="C9209" s="355">
        <f t="shared" ref="C9209:C9228" si="170">B9209-B9208</f>
        <v>0.29799999999522697</v>
      </c>
      <c r="D9209" s="420">
        <f t="shared" si="169"/>
        <v>0.14899999999761349</v>
      </c>
      <c r="H9209" s="337"/>
      <c r="J9209" s="82">
        <v>81</v>
      </c>
      <c r="K9209" s="319">
        <v>2</v>
      </c>
    </row>
    <row r="9210" spans="1:11" x14ac:dyDescent="0.3">
      <c r="A9210" s="341">
        <v>43293.943745428238</v>
      </c>
      <c r="B9210" s="318">
        <v>36951.288999999997</v>
      </c>
      <c r="C9210" s="355">
        <f t="shared" si="170"/>
        <v>0.29899999999906868</v>
      </c>
      <c r="D9210" s="420">
        <f t="shared" si="169"/>
        <v>0.14949999999953434</v>
      </c>
      <c r="H9210" s="337"/>
      <c r="J9210" s="82">
        <v>82</v>
      </c>
      <c r="K9210" s="320">
        <v>3</v>
      </c>
    </row>
    <row r="9211" spans="1:11" x14ac:dyDescent="0.3">
      <c r="A9211" s="341">
        <v>43293.985412037036</v>
      </c>
      <c r="B9211" s="318">
        <v>36951.578999999998</v>
      </c>
      <c r="C9211" s="355">
        <f t="shared" si="170"/>
        <v>0.29000000000087311</v>
      </c>
      <c r="D9211" s="420">
        <f t="shared" si="169"/>
        <v>0.14500000000043656</v>
      </c>
      <c r="E9211" s="336">
        <f>SUM(C9188:C9211)*7.4805194805</f>
        <v>53.949506493362513</v>
      </c>
      <c r="F9211" s="324">
        <f>AVERAGE(D9188:D9211)</f>
        <v>0.15024999999999031</v>
      </c>
      <c r="G9211" s="324">
        <f>_xlfn.STDEV.S(D9188:D9211)</f>
        <v>3.7445612727306323E-3</v>
      </c>
      <c r="H9211" s="337"/>
      <c r="J9211" s="82">
        <v>83</v>
      </c>
      <c r="K9211" s="321">
        <v>4</v>
      </c>
    </row>
    <row r="9212" spans="1:11" x14ac:dyDescent="0.3">
      <c r="A9212" s="341">
        <v>43294.027078645835</v>
      </c>
      <c r="B9212" s="318">
        <v>36951.875</v>
      </c>
      <c r="C9212" s="355">
        <f t="shared" si="170"/>
        <v>0.29600000000209548</v>
      </c>
      <c r="D9212" s="420">
        <f t="shared" si="169"/>
        <v>0.14800000000104774</v>
      </c>
      <c r="H9212" s="337"/>
      <c r="J9212" s="82">
        <v>84</v>
      </c>
      <c r="K9212" s="391">
        <v>1</v>
      </c>
    </row>
    <row r="9213" spans="1:11" x14ac:dyDescent="0.3">
      <c r="A9213" s="341">
        <v>43294.068745254626</v>
      </c>
      <c r="B9213" s="318">
        <v>36952.188000000002</v>
      </c>
      <c r="C9213" s="355">
        <f t="shared" si="170"/>
        <v>0.31300000000192085</v>
      </c>
      <c r="D9213" s="420">
        <f t="shared" si="169"/>
        <v>0.15650000000096043</v>
      </c>
      <c r="H9213" s="337"/>
      <c r="J9213" s="82">
        <v>85</v>
      </c>
      <c r="K9213" s="319">
        <v>2</v>
      </c>
    </row>
    <row r="9214" spans="1:11" x14ac:dyDescent="0.3">
      <c r="A9214" s="341">
        <v>43294.110411863425</v>
      </c>
      <c r="B9214" s="318">
        <v>36952.489000000001</v>
      </c>
      <c r="C9214" s="355">
        <f t="shared" si="170"/>
        <v>0.30099999999947613</v>
      </c>
      <c r="D9214" s="420">
        <f t="shared" si="169"/>
        <v>0.15049999999973807</v>
      </c>
      <c r="H9214" s="337"/>
      <c r="J9214" s="82">
        <v>86</v>
      </c>
      <c r="K9214" s="320">
        <v>3</v>
      </c>
    </row>
    <row r="9215" spans="1:11" x14ac:dyDescent="0.3">
      <c r="A9215" s="341">
        <v>43294.152078472223</v>
      </c>
      <c r="B9215" s="318">
        <v>36952.783000000003</v>
      </c>
      <c r="C9215" s="355">
        <f t="shared" si="170"/>
        <v>0.29400000000168802</v>
      </c>
      <c r="D9215" s="420">
        <f t="shared" si="169"/>
        <v>0.14700000000084401</v>
      </c>
      <c r="H9215" s="337"/>
      <c r="J9215" s="82">
        <v>87</v>
      </c>
      <c r="K9215" s="321">
        <v>4</v>
      </c>
    </row>
    <row r="9216" spans="1:11" x14ac:dyDescent="0.3">
      <c r="A9216" s="341">
        <v>43294.193745081022</v>
      </c>
      <c r="B9216" s="318">
        <v>36953.095000000001</v>
      </c>
      <c r="C9216" s="355">
        <f t="shared" si="170"/>
        <v>0.31199999999807915</v>
      </c>
      <c r="D9216" s="420">
        <f t="shared" si="169"/>
        <v>0.15599999999903957</v>
      </c>
      <c r="H9216" s="337"/>
      <c r="J9216" s="82">
        <v>88</v>
      </c>
      <c r="K9216" s="391">
        <v>1</v>
      </c>
    </row>
    <row r="9217" spans="1:12" x14ac:dyDescent="0.3">
      <c r="A9217" s="341">
        <v>43294.235411689813</v>
      </c>
      <c r="B9217" s="318">
        <v>36953.402999999998</v>
      </c>
      <c r="C9217" s="355">
        <f t="shared" si="170"/>
        <v>0.30799999999726424</v>
      </c>
      <c r="D9217" s="420">
        <f t="shared" si="169"/>
        <v>0.15399999999863212</v>
      </c>
      <c r="H9217" s="337"/>
      <c r="J9217" s="82">
        <v>89</v>
      </c>
      <c r="K9217" s="319">
        <v>2</v>
      </c>
    </row>
    <row r="9218" spans="1:12" x14ac:dyDescent="0.3">
      <c r="A9218" s="341">
        <v>43294.277078298612</v>
      </c>
      <c r="B9218" s="318">
        <v>36953.701999999997</v>
      </c>
      <c r="C9218" s="355">
        <f t="shared" si="170"/>
        <v>0.29899999999906868</v>
      </c>
      <c r="D9218" s="420">
        <f t="shared" si="169"/>
        <v>0.14949999999953434</v>
      </c>
      <c r="H9218" s="337"/>
      <c r="J9218" s="82">
        <v>90</v>
      </c>
      <c r="K9218" s="320">
        <v>3</v>
      </c>
    </row>
    <row r="9219" spans="1:12" x14ac:dyDescent="0.3">
      <c r="A9219" s="341">
        <v>43294.31874490741</v>
      </c>
      <c r="B9219" s="318">
        <v>36954.010999999999</v>
      </c>
      <c r="C9219" s="355">
        <f t="shared" si="170"/>
        <v>0.30900000000110595</v>
      </c>
      <c r="D9219" s="420">
        <f t="shared" si="169"/>
        <v>0.15450000000055297</v>
      </c>
      <c r="H9219" s="337"/>
      <c r="J9219" s="82">
        <v>91</v>
      </c>
      <c r="K9219" s="321">
        <v>4</v>
      </c>
    </row>
    <row r="9220" spans="1:12" x14ac:dyDescent="0.3">
      <c r="A9220" s="341">
        <v>43294.360411516202</v>
      </c>
      <c r="B9220" s="318">
        <v>36954.319000000003</v>
      </c>
      <c r="C9220" s="355">
        <f t="shared" si="170"/>
        <v>0.3080000000045402</v>
      </c>
      <c r="D9220" s="420">
        <f t="shared" si="169"/>
        <v>0.1540000000022701</v>
      </c>
      <c r="H9220" s="337"/>
      <c r="J9220" s="82">
        <v>92</v>
      </c>
      <c r="K9220" s="391">
        <v>1</v>
      </c>
    </row>
    <row r="9221" spans="1:12" x14ac:dyDescent="0.3">
      <c r="A9221" s="341">
        <v>43294.402078125</v>
      </c>
      <c r="B9221" s="318">
        <v>36954.618999999999</v>
      </c>
      <c r="C9221" s="355">
        <f t="shared" si="170"/>
        <v>0.29999999999563443</v>
      </c>
      <c r="D9221" s="420">
        <f t="shared" si="169"/>
        <v>0.14999999999781721</v>
      </c>
      <c r="H9221" s="337"/>
      <c r="J9221" s="82">
        <v>93</v>
      </c>
      <c r="K9221" s="319">
        <v>2</v>
      </c>
    </row>
    <row r="9222" spans="1:12" x14ac:dyDescent="0.3">
      <c r="A9222" s="341">
        <v>43294.443744733799</v>
      </c>
      <c r="B9222" s="318">
        <v>36954.93</v>
      </c>
      <c r="C9222" s="355">
        <f t="shared" si="170"/>
        <v>0.3110000000015134</v>
      </c>
      <c r="D9222" s="420">
        <f t="shared" si="169"/>
        <v>0.1555000000007567</v>
      </c>
      <c r="H9222" s="337"/>
      <c r="J9222" s="82">
        <v>94</v>
      </c>
      <c r="K9222" s="320">
        <v>3</v>
      </c>
    </row>
    <row r="9223" spans="1:12" x14ac:dyDescent="0.3">
      <c r="A9223" s="341">
        <v>43294.48541134259</v>
      </c>
      <c r="B9223" s="318">
        <v>36955.239000000001</v>
      </c>
      <c r="C9223" s="355">
        <f t="shared" si="170"/>
        <v>0.30900000000110595</v>
      </c>
      <c r="D9223" s="420">
        <f t="shared" si="169"/>
        <v>0.15450000000055297</v>
      </c>
      <c r="H9223" s="337"/>
      <c r="J9223" s="82">
        <v>95</v>
      </c>
      <c r="K9223" s="321">
        <v>4</v>
      </c>
    </row>
    <row r="9224" spans="1:12" x14ac:dyDescent="0.3">
      <c r="A9224" s="341">
        <v>43294.527077951388</v>
      </c>
      <c r="B9224" s="318">
        <v>36955.538</v>
      </c>
      <c r="C9224" s="355">
        <f t="shared" si="170"/>
        <v>0.29899999999906868</v>
      </c>
      <c r="D9224" s="420">
        <f t="shared" si="169"/>
        <v>0.14949999999953434</v>
      </c>
      <c r="H9224" s="337"/>
      <c r="J9224" s="82">
        <v>96</v>
      </c>
      <c r="K9224" s="391">
        <v>1</v>
      </c>
    </row>
    <row r="9225" spans="1:12" x14ac:dyDescent="0.3">
      <c r="A9225" s="341">
        <v>43294.568744560187</v>
      </c>
      <c r="B9225" s="318">
        <v>36955.832999999999</v>
      </c>
      <c r="C9225" s="355">
        <f t="shared" si="170"/>
        <v>0.29499999999825377</v>
      </c>
      <c r="D9225" s="420">
        <f t="shared" si="169"/>
        <v>0.14749999999912689</v>
      </c>
      <c r="H9225" s="337"/>
      <c r="J9225" s="82">
        <v>97</v>
      </c>
      <c r="K9225" s="319">
        <v>2</v>
      </c>
    </row>
    <row r="9226" spans="1:12" x14ac:dyDescent="0.3">
      <c r="A9226" s="341">
        <v>43294.610411168978</v>
      </c>
      <c r="B9226" s="318">
        <v>36956.144</v>
      </c>
      <c r="C9226" s="355">
        <f t="shared" si="170"/>
        <v>0.3110000000015134</v>
      </c>
      <c r="D9226" s="420">
        <f t="shared" si="169"/>
        <v>0.1555000000007567</v>
      </c>
      <c r="H9226" s="337"/>
      <c r="J9226" s="82">
        <v>98</v>
      </c>
      <c r="K9226" s="320">
        <v>3</v>
      </c>
    </row>
    <row r="9227" spans="1:12" x14ac:dyDescent="0.3">
      <c r="A9227" s="341">
        <v>43294.652077777777</v>
      </c>
      <c r="B9227" s="318">
        <v>36956.442999999999</v>
      </c>
      <c r="C9227" s="355">
        <f t="shared" si="170"/>
        <v>0.29899999999906868</v>
      </c>
      <c r="D9227" s="420">
        <f t="shared" si="169"/>
        <v>0.14949999999953434</v>
      </c>
      <c r="H9227" s="337"/>
      <c r="J9227" s="82">
        <v>99</v>
      </c>
      <c r="K9227" s="321">
        <v>4</v>
      </c>
    </row>
    <row r="9228" spans="1:12" x14ac:dyDescent="0.3">
      <c r="A9228" s="341">
        <v>43294.693744386575</v>
      </c>
      <c r="B9228" s="318">
        <v>36956.737000000001</v>
      </c>
      <c r="C9228" s="355">
        <f t="shared" si="170"/>
        <v>0.29400000000168802</v>
      </c>
      <c r="D9228" s="420">
        <f t="shared" si="169"/>
        <v>0.14700000000084401</v>
      </c>
      <c r="H9228" s="337"/>
      <c r="J9228" s="82">
        <v>100</v>
      </c>
      <c r="K9228" s="391">
        <v>1</v>
      </c>
    </row>
    <row r="9229" spans="1:12" x14ac:dyDescent="0.3">
      <c r="A9229" s="341">
        <v>43294.856944444444</v>
      </c>
      <c r="B9229" s="318">
        <v>36957.911</v>
      </c>
      <c r="C9229" s="355"/>
      <c r="D9229" s="420"/>
      <c r="H9229" s="337"/>
      <c r="J9229" s="82">
        <v>1</v>
      </c>
      <c r="K9229" s="391">
        <v>1</v>
      </c>
      <c r="L9229" s="54" t="s">
        <v>313</v>
      </c>
    </row>
    <row r="9230" spans="1:12" x14ac:dyDescent="0.3">
      <c r="A9230" s="341">
        <v>43294.898611111108</v>
      </c>
      <c r="B9230" s="318">
        <v>36958.209000000003</v>
      </c>
      <c r="C9230" s="355">
        <f t="shared" ref="C9230:C9328" si="171">B9230-B9229</f>
        <v>0.29800000000250293</v>
      </c>
      <c r="D9230" s="420">
        <f t="shared" si="169"/>
        <v>0.14900000000125146</v>
      </c>
      <c r="H9230" s="337"/>
      <c r="J9230" s="82">
        <v>2</v>
      </c>
      <c r="K9230" s="319">
        <v>2</v>
      </c>
    </row>
    <row r="9231" spans="1:12" x14ac:dyDescent="0.3">
      <c r="A9231" s="341">
        <v>43294.94027777778</v>
      </c>
      <c r="B9231" s="318">
        <v>36958.500999999997</v>
      </c>
      <c r="C9231" s="355">
        <f t="shared" si="171"/>
        <v>0.29199999999400461</v>
      </c>
      <c r="D9231" s="420">
        <f t="shared" si="169"/>
        <v>0.14599999999700231</v>
      </c>
      <c r="H9231" s="337"/>
      <c r="J9231" s="82">
        <v>3</v>
      </c>
      <c r="K9231" s="320">
        <v>3</v>
      </c>
    </row>
    <row r="9232" spans="1:12" x14ac:dyDescent="0.3">
      <c r="A9232" s="341">
        <v>43294.981944444444</v>
      </c>
      <c r="B9232" s="318">
        <v>36958.785000000003</v>
      </c>
      <c r="C9232" s="355">
        <f t="shared" si="171"/>
        <v>0.28400000000692671</v>
      </c>
      <c r="D9232" s="420">
        <f t="shared" si="169"/>
        <v>0.14200000000346336</v>
      </c>
      <c r="E9232" s="336">
        <f>SUM(C9209:C9232)*7.4805194805</f>
        <v>51.757714285592129</v>
      </c>
      <c r="F9232" s="324">
        <f>AVERAGE(D9209:D9232)</f>
        <v>0.15041304347829756</v>
      </c>
      <c r="G9232" s="324">
        <f>_xlfn.STDEV.S(D9209:D9232)</f>
        <v>3.9532845202020607E-3</v>
      </c>
      <c r="H9232" s="337"/>
      <c r="J9232" s="82">
        <v>4</v>
      </c>
      <c r="K9232" s="321">
        <v>4</v>
      </c>
    </row>
    <row r="9233" spans="1:11" x14ac:dyDescent="0.3">
      <c r="A9233" s="341">
        <v>43295.023611111108</v>
      </c>
      <c r="B9233" s="318">
        <v>36959.080999999998</v>
      </c>
      <c r="C9233" s="355">
        <f t="shared" si="171"/>
        <v>0.29599999999481952</v>
      </c>
      <c r="D9233" s="420">
        <f t="shared" si="169"/>
        <v>0.14799999999740976</v>
      </c>
      <c r="H9233" s="337"/>
      <c r="J9233" s="82">
        <v>5</v>
      </c>
      <c r="K9233" s="391">
        <v>1</v>
      </c>
    </row>
    <row r="9234" spans="1:11" x14ac:dyDescent="0.3">
      <c r="A9234" s="341">
        <v>43295.06527777778</v>
      </c>
      <c r="B9234" s="318">
        <v>36959.381999999998</v>
      </c>
      <c r="C9234" s="355">
        <f t="shared" si="171"/>
        <v>0.30099999999947613</v>
      </c>
      <c r="D9234" s="420">
        <f t="shared" si="169"/>
        <v>0.15049999999973807</v>
      </c>
      <c r="H9234" s="337"/>
      <c r="J9234" s="82">
        <v>6</v>
      </c>
      <c r="K9234" s="319">
        <v>2</v>
      </c>
    </row>
    <row r="9235" spans="1:11" x14ac:dyDescent="0.3">
      <c r="A9235" s="341">
        <v>43295.106944444444</v>
      </c>
      <c r="B9235" s="318">
        <v>36959.677000000003</v>
      </c>
      <c r="C9235" s="355">
        <f t="shared" si="171"/>
        <v>0.29500000000552973</v>
      </c>
      <c r="D9235" s="420">
        <f t="shared" si="169"/>
        <v>0.14750000000276486</v>
      </c>
      <c r="H9235" s="337"/>
      <c r="J9235" s="82">
        <v>7</v>
      </c>
      <c r="K9235" s="320">
        <v>3</v>
      </c>
    </row>
    <row r="9236" spans="1:11" x14ac:dyDescent="0.3">
      <c r="A9236" s="341">
        <v>43295.148611111108</v>
      </c>
      <c r="B9236" s="318">
        <v>36959.970999999998</v>
      </c>
      <c r="C9236" s="355">
        <f t="shared" si="171"/>
        <v>0.29399999999441206</v>
      </c>
      <c r="D9236" s="420">
        <f t="shared" si="169"/>
        <v>0.14699999999720603</v>
      </c>
      <c r="H9236" s="337"/>
      <c r="J9236" s="82">
        <v>8</v>
      </c>
      <c r="K9236" s="321">
        <v>4</v>
      </c>
    </row>
    <row r="9237" spans="1:11" x14ac:dyDescent="0.3">
      <c r="A9237" s="341">
        <v>43295.19027777778</v>
      </c>
      <c r="B9237" s="318">
        <v>36960.277999999998</v>
      </c>
      <c r="C9237" s="355">
        <f t="shared" si="171"/>
        <v>0.30700000000069849</v>
      </c>
      <c r="D9237" s="420">
        <f t="shared" si="169"/>
        <v>0.15350000000034925</v>
      </c>
      <c r="H9237" s="337"/>
      <c r="J9237" s="82">
        <v>9</v>
      </c>
      <c r="K9237" s="391">
        <v>1</v>
      </c>
    </row>
    <row r="9238" spans="1:11" x14ac:dyDescent="0.3">
      <c r="A9238" s="341">
        <v>43295.231944675928</v>
      </c>
      <c r="B9238" s="318">
        <v>36960.571000000004</v>
      </c>
      <c r="C9238" s="355">
        <f t="shared" si="171"/>
        <v>0.29300000000512227</v>
      </c>
      <c r="D9238" s="420">
        <f t="shared" si="169"/>
        <v>0.14650000000256114</v>
      </c>
      <c r="H9238" s="337"/>
      <c r="J9238" s="82">
        <v>10</v>
      </c>
      <c r="K9238" s="319">
        <v>2</v>
      </c>
    </row>
    <row r="9239" spans="1:11" x14ac:dyDescent="0.3">
      <c r="A9239" s="341">
        <v>43295.273611400466</v>
      </c>
      <c r="B9239" s="318">
        <v>36960.872000000003</v>
      </c>
      <c r="C9239" s="355">
        <f t="shared" si="171"/>
        <v>0.30099999999947613</v>
      </c>
      <c r="D9239" s="420">
        <f t="shared" si="169"/>
        <v>0.15049999999973807</v>
      </c>
      <c r="H9239" s="337"/>
      <c r="J9239" s="82">
        <v>11</v>
      </c>
      <c r="K9239" s="320">
        <v>3</v>
      </c>
    </row>
    <row r="9240" spans="1:11" x14ac:dyDescent="0.3">
      <c r="A9240" s="341">
        <v>43295.315278125003</v>
      </c>
      <c r="B9240" s="318">
        <v>36961.182000000001</v>
      </c>
      <c r="C9240" s="355">
        <f t="shared" si="171"/>
        <v>0.30999999999767169</v>
      </c>
      <c r="D9240" s="420">
        <f t="shared" si="169"/>
        <v>0.15499999999883585</v>
      </c>
      <c r="H9240" s="337"/>
      <c r="J9240" s="82">
        <v>12</v>
      </c>
      <c r="K9240" s="321">
        <v>4</v>
      </c>
    </row>
    <row r="9241" spans="1:11" x14ac:dyDescent="0.3">
      <c r="A9241" s="341">
        <v>43295.35694484954</v>
      </c>
      <c r="B9241" s="318">
        <v>36961.487000000001</v>
      </c>
      <c r="C9241" s="355">
        <f t="shared" si="171"/>
        <v>0.30500000000029104</v>
      </c>
      <c r="D9241" s="420">
        <f t="shared" si="169"/>
        <v>0.15250000000014552</v>
      </c>
      <c r="H9241" s="337"/>
      <c r="J9241" s="82">
        <v>13</v>
      </c>
      <c r="K9241" s="391">
        <v>1</v>
      </c>
    </row>
    <row r="9242" spans="1:11" x14ac:dyDescent="0.3">
      <c r="A9242" s="341">
        <v>43295.398611574077</v>
      </c>
      <c r="B9242" s="318">
        <v>36961.781000000003</v>
      </c>
      <c r="C9242" s="355">
        <f t="shared" si="171"/>
        <v>0.29400000000168802</v>
      </c>
      <c r="D9242" s="420">
        <f t="shared" si="169"/>
        <v>0.14700000000084401</v>
      </c>
      <c r="H9242" s="337"/>
      <c r="J9242" s="82">
        <v>14</v>
      </c>
      <c r="K9242" s="319">
        <v>2</v>
      </c>
    </row>
    <row r="9243" spans="1:11" x14ac:dyDescent="0.3">
      <c r="A9243" s="341">
        <v>43295.440278298614</v>
      </c>
      <c r="B9243" s="318">
        <v>36962.087</v>
      </c>
      <c r="C9243" s="355">
        <f t="shared" si="171"/>
        <v>0.30599999999685679</v>
      </c>
      <c r="D9243" s="420">
        <f t="shared" si="169"/>
        <v>0.15299999999842839</v>
      </c>
      <c r="H9243" s="337"/>
      <c r="J9243" s="82">
        <v>15</v>
      </c>
      <c r="K9243" s="320">
        <v>3</v>
      </c>
    </row>
    <row r="9244" spans="1:11" x14ac:dyDescent="0.3">
      <c r="A9244" s="341">
        <v>43295.481945023152</v>
      </c>
      <c r="B9244" s="318">
        <v>36962.385999999999</v>
      </c>
      <c r="C9244" s="355">
        <f t="shared" si="171"/>
        <v>0.29899999999906868</v>
      </c>
      <c r="D9244" s="420">
        <f t="shared" si="169"/>
        <v>0.14949999999953434</v>
      </c>
      <c r="H9244" s="337"/>
      <c r="J9244" s="82">
        <v>16</v>
      </c>
      <c r="K9244" s="321">
        <v>4</v>
      </c>
    </row>
    <row r="9245" spans="1:11" x14ac:dyDescent="0.3">
      <c r="A9245" s="341">
        <v>43295.523611747682</v>
      </c>
      <c r="B9245" s="318">
        <v>36962.678999999996</v>
      </c>
      <c r="C9245" s="355">
        <f t="shared" si="171"/>
        <v>0.29299999999784632</v>
      </c>
      <c r="D9245" s="420">
        <f t="shared" si="169"/>
        <v>0.14649999999892316</v>
      </c>
      <c r="H9245" s="337"/>
      <c r="J9245" s="82">
        <v>17</v>
      </c>
      <c r="K9245" s="391">
        <v>1</v>
      </c>
    </row>
    <row r="9246" spans="1:11" x14ac:dyDescent="0.3">
      <c r="A9246" s="341">
        <v>43295.565278472219</v>
      </c>
      <c r="B9246" s="318">
        <v>36962.980000000003</v>
      </c>
      <c r="C9246" s="355">
        <f t="shared" si="171"/>
        <v>0.30100000000675209</v>
      </c>
      <c r="D9246" s="420">
        <f t="shared" si="169"/>
        <v>0.15050000000337604</v>
      </c>
      <c r="H9246" s="337"/>
      <c r="J9246" s="82">
        <v>18</v>
      </c>
      <c r="K9246" s="319">
        <v>2</v>
      </c>
    </row>
    <row r="9247" spans="1:11" x14ac:dyDescent="0.3">
      <c r="A9247" s="341">
        <v>43295.606945196756</v>
      </c>
      <c r="B9247" s="318">
        <v>36963.286999999997</v>
      </c>
      <c r="C9247" s="355">
        <f t="shared" si="171"/>
        <v>0.30699999999342253</v>
      </c>
      <c r="D9247" s="420">
        <f t="shared" si="169"/>
        <v>0.15349999999671127</v>
      </c>
      <c r="H9247" s="337"/>
      <c r="J9247" s="82">
        <v>19</v>
      </c>
      <c r="K9247" s="320">
        <v>3</v>
      </c>
    </row>
    <row r="9248" spans="1:11" x14ac:dyDescent="0.3">
      <c r="A9248" s="341">
        <v>43295.648611921293</v>
      </c>
      <c r="B9248" s="318">
        <v>36963.572</v>
      </c>
      <c r="C9248" s="355">
        <f t="shared" si="171"/>
        <v>0.28500000000349246</v>
      </c>
      <c r="D9248" s="420">
        <f t="shared" si="169"/>
        <v>0.14250000000174623</v>
      </c>
      <c r="H9248" s="337"/>
      <c r="J9248" s="82">
        <v>20</v>
      </c>
      <c r="K9248" s="321">
        <v>4</v>
      </c>
    </row>
    <row r="9249" spans="1:11" x14ac:dyDescent="0.3">
      <c r="A9249" s="341">
        <v>43295.69027864583</v>
      </c>
      <c r="B9249" s="318">
        <v>36963.868999999999</v>
      </c>
      <c r="C9249" s="355">
        <f t="shared" si="171"/>
        <v>0.29699999999866122</v>
      </c>
      <c r="D9249" s="420">
        <f t="shared" si="169"/>
        <v>0.14849999999933061</v>
      </c>
      <c r="H9249" s="337"/>
      <c r="J9249" s="82">
        <v>21</v>
      </c>
      <c r="K9249" s="391">
        <v>1</v>
      </c>
    </row>
    <row r="9250" spans="1:11" x14ac:dyDescent="0.3">
      <c r="A9250" s="341">
        <v>43295.731945370368</v>
      </c>
      <c r="B9250" s="318">
        <v>36964.173000000003</v>
      </c>
      <c r="C9250" s="355">
        <f t="shared" si="171"/>
        <v>0.30400000000372529</v>
      </c>
      <c r="D9250" s="420">
        <f t="shared" si="169"/>
        <v>0.15200000000186265</v>
      </c>
      <c r="H9250" s="337"/>
      <c r="J9250" s="82">
        <v>22</v>
      </c>
      <c r="K9250" s="319">
        <v>2</v>
      </c>
    </row>
    <row r="9251" spans="1:11" x14ac:dyDescent="0.3">
      <c r="A9251" s="341">
        <v>43295.773612094905</v>
      </c>
      <c r="B9251" s="318">
        <v>36964.470999999998</v>
      </c>
      <c r="C9251" s="355">
        <f t="shared" si="171"/>
        <v>0.29799999999522697</v>
      </c>
      <c r="D9251" s="420">
        <f t="shared" si="169"/>
        <v>0.14899999999761349</v>
      </c>
      <c r="H9251" s="337"/>
      <c r="J9251" s="82">
        <v>23</v>
      </c>
      <c r="K9251" s="320">
        <v>3</v>
      </c>
    </row>
    <row r="9252" spans="1:11" x14ac:dyDescent="0.3">
      <c r="A9252" s="341">
        <v>43295.815278819442</v>
      </c>
      <c r="B9252" s="318">
        <v>36964.758999999998</v>
      </c>
      <c r="C9252" s="355">
        <f t="shared" si="171"/>
        <v>0.28800000000046566</v>
      </c>
      <c r="D9252" s="420">
        <f t="shared" si="169"/>
        <v>0.14400000000023283</v>
      </c>
      <c r="H9252" s="337"/>
      <c r="J9252" s="82">
        <v>24</v>
      </c>
      <c r="K9252" s="321">
        <v>4</v>
      </c>
    </row>
    <row r="9253" spans="1:11" x14ac:dyDescent="0.3">
      <c r="A9253" s="341">
        <v>43295.856945543979</v>
      </c>
      <c r="B9253" s="318">
        <v>36965.052000000003</v>
      </c>
      <c r="C9253" s="355">
        <f t="shared" si="171"/>
        <v>0.29300000000512227</v>
      </c>
      <c r="D9253" s="420">
        <f t="shared" si="169"/>
        <v>0.14650000000256114</v>
      </c>
      <c r="H9253" s="337"/>
      <c r="J9253" s="82">
        <v>25</v>
      </c>
      <c r="K9253" s="391">
        <v>1</v>
      </c>
    </row>
    <row r="9254" spans="1:11" x14ac:dyDescent="0.3">
      <c r="A9254" s="341">
        <v>43295.898612268516</v>
      </c>
      <c r="B9254" s="318">
        <v>36965.347999999998</v>
      </c>
      <c r="C9254" s="355">
        <f t="shared" si="171"/>
        <v>0.29599999999481952</v>
      </c>
      <c r="D9254" s="420">
        <f t="shared" si="169"/>
        <v>0.14799999999740976</v>
      </c>
      <c r="H9254" s="337"/>
      <c r="J9254" s="82">
        <v>26</v>
      </c>
      <c r="K9254" s="319">
        <v>2</v>
      </c>
    </row>
    <row r="9255" spans="1:11" x14ac:dyDescent="0.3">
      <c r="A9255" s="341">
        <v>43295.940278993054</v>
      </c>
      <c r="B9255" s="318">
        <v>36965.631000000001</v>
      </c>
      <c r="C9255" s="355">
        <f t="shared" si="171"/>
        <v>0.28300000000308501</v>
      </c>
      <c r="D9255" s="420">
        <f t="shared" si="169"/>
        <v>0.1415000000015425</v>
      </c>
      <c r="H9255" s="337"/>
      <c r="J9255" s="82">
        <v>27</v>
      </c>
      <c r="K9255" s="320">
        <v>3</v>
      </c>
    </row>
    <row r="9256" spans="1:11" x14ac:dyDescent="0.3">
      <c r="A9256" s="341">
        <v>43295.981945717591</v>
      </c>
      <c r="B9256" s="318">
        <v>36965.923000000003</v>
      </c>
      <c r="C9256" s="355">
        <f t="shared" si="171"/>
        <v>0.29200000000128057</v>
      </c>
      <c r="D9256" s="420">
        <f t="shared" si="169"/>
        <v>0.14600000000064028</v>
      </c>
      <c r="E9256" s="336">
        <f>SUM(C9233:C9256)*7.4805194805</f>
        <v>53.395948051801597</v>
      </c>
      <c r="F9256" s="324">
        <f>AVERAGE(D9233:D9256)</f>
        <v>0.14870833333331271</v>
      </c>
      <c r="G9256" s="324">
        <f>_xlfn.STDEV.S(D9233:D9256)</f>
        <v>3.5043968236105655E-3</v>
      </c>
      <c r="H9256" s="337"/>
      <c r="J9256" s="82">
        <v>28</v>
      </c>
      <c r="K9256" s="321">
        <v>4</v>
      </c>
    </row>
    <row r="9257" spans="1:11" x14ac:dyDescent="0.3">
      <c r="A9257" s="341">
        <v>43296.023612442128</v>
      </c>
      <c r="B9257" s="318">
        <v>36966.220999999998</v>
      </c>
      <c r="C9257" s="355">
        <f t="shared" si="171"/>
        <v>0.29799999999522697</v>
      </c>
      <c r="D9257" s="420">
        <f t="shared" si="169"/>
        <v>0.14899999999761349</v>
      </c>
      <c r="H9257" s="337"/>
      <c r="J9257" s="82">
        <v>29</v>
      </c>
      <c r="K9257" s="391">
        <v>1</v>
      </c>
    </row>
    <row r="9258" spans="1:11" x14ac:dyDescent="0.3">
      <c r="A9258" s="341">
        <v>43296.065279166665</v>
      </c>
      <c r="B9258" s="318">
        <v>36966.517999999996</v>
      </c>
      <c r="C9258" s="355">
        <f t="shared" si="171"/>
        <v>0.29699999999866122</v>
      </c>
      <c r="D9258" s="420">
        <f t="shared" si="169"/>
        <v>0.14849999999933061</v>
      </c>
      <c r="H9258" s="337"/>
      <c r="J9258" s="82">
        <v>30</v>
      </c>
      <c r="K9258" s="319">
        <v>2</v>
      </c>
    </row>
    <row r="9259" spans="1:11" x14ac:dyDescent="0.3">
      <c r="A9259" s="341">
        <v>43296.106945891202</v>
      </c>
      <c r="B9259" s="318">
        <v>36966.807999999997</v>
      </c>
      <c r="C9259" s="355">
        <f t="shared" si="171"/>
        <v>0.29000000000087311</v>
      </c>
      <c r="D9259" s="420">
        <f t="shared" si="169"/>
        <v>0.14500000000043656</v>
      </c>
      <c r="H9259" s="337"/>
      <c r="J9259" s="82">
        <v>31</v>
      </c>
      <c r="K9259" s="320">
        <v>3</v>
      </c>
    </row>
    <row r="9260" spans="1:11" x14ac:dyDescent="0.3">
      <c r="A9260" s="341">
        <v>43296.14861261574</v>
      </c>
      <c r="B9260" s="318">
        <v>36967.110999999997</v>
      </c>
      <c r="C9260" s="355">
        <f t="shared" si="171"/>
        <v>0.30299999999988358</v>
      </c>
      <c r="D9260" s="420">
        <f t="shared" si="169"/>
        <v>0.15149999999994179</v>
      </c>
      <c r="H9260" s="337"/>
      <c r="J9260" s="82">
        <v>32</v>
      </c>
      <c r="K9260" s="321">
        <v>4</v>
      </c>
    </row>
    <row r="9261" spans="1:11" x14ac:dyDescent="0.3">
      <c r="A9261" s="341">
        <v>43296.190279340277</v>
      </c>
      <c r="B9261" s="318">
        <v>36967.415000000001</v>
      </c>
      <c r="C9261" s="355">
        <f t="shared" si="171"/>
        <v>0.30400000000372529</v>
      </c>
      <c r="D9261" s="420">
        <f t="shared" si="169"/>
        <v>0.15200000000186265</v>
      </c>
      <c r="H9261" s="337"/>
      <c r="J9261" s="82">
        <v>33</v>
      </c>
      <c r="K9261" s="391">
        <v>1</v>
      </c>
    </row>
    <row r="9262" spans="1:11" x14ac:dyDescent="0.3">
      <c r="A9262" s="341">
        <v>43296.231946064814</v>
      </c>
      <c r="B9262" s="318">
        <v>36967.712</v>
      </c>
      <c r="C9262" s="355">
        <f t="shared" si="171"/>
        <v>0.29699999999866122</v>
      </c>
      <c r="D9262" s="420">
        <f t="shared" si="169"/>
        <v>0.14849999999933061</v>
      </c>
      <c r="H9262" s="337"/>
      <c r="J9262" s="82">
        <v>34</v>
      </c>
      <c r="K9262" s="319">
        <v>2</v>
      </c>
    </row>
    <row r="9263" spans="1:11" x14ac:dyDescent="0.3">
      <c r="A9263" s="341">
        <v>43296.273612789351</v>
      </c>
      <c r="B9263" s="318">
        <v>36968.021999999997</v>
      </c>
      <c r="C9263" s="355">
        <f t="shared" si="171"/>
        <v>0.30999999999767169</v>
      </c>
      <c r="D9263" s="420">
        <f t="shared" si="169"/>
        <v>0.15499999999883585</v>
      </c>
      <c r="H9263" s="337"/>
      <c r="J9263" s="82">
        <v>35</v>
      </c>
      <c r="K9263" s="320">
        <v>3</v>
      </c>
    </row>
    <row r="9264" spans="1:11" x14ac:dyDescent="0.3">
      <c r="A9264" s="341">
        <v>43296.315279513889</v>
      </c>
      <c r="B9264" s="318">
        <v>36968.330999999998</v>
      </c>
      <c r="C9264" s="355">
        <f t="shared" si="171"/>
        <v>0.30900000000110595</v>
      </c>
      <c r="D9264" s="420">
        <f t="shared" si="169"/>
        <v>0.15450000000055297</v>
      </c>
      <c r="H9264" s="337"/>
      <c r="J9264" s="82">
        <v>36</v>
      </c>
      <c r="K9264" s="321">
        <v>4</v>
      </c>
    </row>
    <row r="9265" spans="1:11" x14ac:dyDescent="0.3">
      <c r="A9265" s="341">
        <v>43296.356946238426</v>
      </c>
      <c r="B9265" s="318">
        <v>36968.631999999998</v>
      </c>
      <c r="C9265" s="355">
        <f t="shared" si="171"/>
        <v>0.30099999999947613</v>
      </c>
      <c r="D9265" s="420">
        <f t="shared" si="169"/>
        <v>0.15049999999973807</v>
      </c>
      <c r="H9265" s="337"/>
      <c r="J9265" s="82">
        <v>37</v>
      </c>
      <c r="K9265" s="391">
        <v>1</v>
      </c>
    </row>
    <row r="9266" spans="1:11" x14ac:dyDescent="0.3">
      <c r="A9266" s="341">
        <v>43296.398612962963</v>
      </c>
      <c r="B9266" s="318">
        <v>36968.938999999998</v>
      </c>
      <c r="C9266" s="355">
        <f t="shared" si="171"/>
        <v>0.30700000000069849</v>
      </c>
      <c r="D9266" s="420">
        <f t="shared" si="169"/>
        <v>0.15350000000034925</v>
      </c>
      <c r="H9266" s="337"/>
      <c r="J9266" s="82">
        <v>38</v>
      </c>
      <c r="K9266" s="319">
        <v>2</v>
      </c>
    </row>
    <row r="9267" spans="1:11" x14ac:dyDescent="0.3">
      <c r="A9267" s="341">
        <v>43296.4402796875</v>
      </c>
      <c r="B9267" s="318">
        <v>36969.249000000003</v>
      </c>
      <c r="C9267" s="355">
        <f t="shared" si="171"/>
        <v>0.31000000000494765</v>
      </c>
      <c r="D9267" s="420">
        <f t="shared" si="169"/>
        <v>0.15500000000247383</v>
      </c>
      <c r="H9267" s="337"/>
      <c r="J9267" s="82">
        <v>39</v>
      </c>
      <c r="K9267" s="320">
        <v>3</v>
      </c>
    </row>
    <row r="9268" spans="1:11" x14ac:dyDescent="0.3">
      <c r="A9268" s="341">
        <v>43296.481946412037</v>
      </c>
      <c r="B9268" s="318">
        <v>36969.54</v>
      </c>
      <c r="C9268" s="355">
        <f t="shared" si="171"/>
        <v>0.29099999999743886</v>
      </c>
      <c r="D9268" s="420">
        <f t="shared" si="169"/>
        <v>0.14549999999871943</v>
      </c>
      <c r="H9268" s="337"/>
      <c r="J9268" s="82">
        <v>40</v>
      </c>
      <c r="K9268" s="321">
        <v>4</v>
      </c>
    </row>
    <row r="9269" spans="1:11" x14ac:dyDescent="0.3">
      <c r="A9269" s="341">
        <v>43296.523613136575</v>
      </c>
      <c r="B9269" s="318">
        <v>36969.830999999998</v>
      </c>
      <c r="C9269" s="355">
        <f t="shared" si="171"/>
        <v>0.29099999999743886</v>
      </c>
      <c r="D9269" s="420">
        <f t="shared" si="169"/>
        <v>0.14549999999871943</v>
      </c>
      <c r="H9269" s="337"/>
      <c r="J9269" s="82">
        <v>41</v>
      </c>
      <c r="K9269" s="391">
        <v>1</v>
      </c>
    </row>
    <row r="9270" spans="1:11" x14ac:dyDescent="0.3">
      <c r="A9270" s="341">
        <v>43296.565279861112</v>
      </c>
      <c r="B9270" s="318">
        <v>36970.133000000002</v>
      </c>
      <c r="C9270" s="355">
        <f t="shared" si="171"/>
        <v>0.30200000000331784</v>
      </c>
      <c r="D9270" s="420">
        <f t="shared" si="169"/>
        <v>0.15100000000165892</v>
      </c>
      <c r="H9270" s="337"/>
      <c r="J9270" s="82">
        <v>42</v>
      </c>
      <c r="K9270" s="319">
        <v>2</v>
      </c>
    </row>
    <row r="9271" spans="1:11" x14ac:dyDescent="0.3">
      <c r="A9271" s="341">
        <v>43296.606946585649</v>
      </c>
      <c r="B9271" s="318">
        <v>36970.434999999998</v>
      </c>
      <c r="C9271" s="355">
        <f t="shared" si="171"/>
        <v>0.30199999999604188</v>
      </c>
      <c r="D9271" s="420">
        <f t="shared" si="169"/>
        <v>0.15099999999802094</v>
      </c>
      <c r="H9271" s="337"/>
      <c r="J9271" s="82">
        <v>43</v>
      </c>
      <c r="K9271" s="320">
        <v>3</v>
      </c>
    </row>
    <row r="9272" spans="1:11" x14ac:dyDescent="0.3">
      <c r="A9272" s="341">
        <v>43296.648613310186</v>
      </c>
      <c r="B9272" s="318">
        <v>36970.720999999998</v>
      </c>
      <c r="C9272" s="355">
        <f t="shared" si="171"/>
        <v>0.28600000000005821</v>
      </c>
      <c r="D9272" s="420">
        <f t="shared" si="169"/>
        <v>0.1430000000000291</v>
      </c>
      <c r="H9272" s="337"/>
      <c r="J9272" s="82">
        <v>44</v>
      </c>
      <c r="K9272" s="321">
        <v>4</v>
      </c>
    </row>
    <row r="9273" spans="1:11" x14ac:dyDescent="0.3">
      <c r="A9273" s="341">
        <v>43296.690280034723</v>
      </c>
      <c r="B9273" s="318">
        <v>36971.019999999997</v>
      </c>
      <c r="C9273" s="355">
        <f t="shared" si="171"/>
        <v>0.29899999999906868</v>
      </c>
      <c r="D9273" s="420">
        <f t="shared" si="169"/>
        <v>0.14949999999953434</v>
      </c>
      <c r="H9273" s="337"/>
      <c r="J9273" s="82">
        <v>45</v>
      </c>
      <c r="K9273" s="391">
        <v>1</v>
      </c>
    </row>
    <row r="9274" spans="1:11" x14ac:dyDescent="0.3">
      <c r="A9274" s="341">
        <v>43296.731946759261</v>
      </c>
      <c r="B9274" s="318">
        <v>36971.319000000003</v>
      </c>
      <c r="C9274" s="355">
        <f t="shared" si="171"/>
        <v>0.29900000000634464</v>
      </c>
      <c r="D9274" s="420">
        <f t="shared" si="169"/>
        <v>0.14950000000317232</v>
      </c>
      <c r="H9274" s="337"/>
      <c r="J9274" s="82">
        <v>46</v>
      </c>
      <c r="K9274" s="319">
        <v>2</v>
      </c>
    </row>
    <row r="9275" spans="1:11" x14ac:dyDescent="0.3">
      <c r="A9275" s="341">
        <v>43296.773613483798</v>
      </c>
      <c r="B9275" s="318">
        <v>36971.608999999997</v>
      </c>
      <c r="C9275" s="355">
        <f t="shared" si="171"/>
        <v>0.28999999999359716</v>
      </c>
      <c r="D9275" s="420">
        <f t="shared" si="169"/>
        <v>0.14499999999679858</v>
      </c>
      <c r="H9275" s="337"/>
      <c r="J9275" s="82">
        <v>47</v>
      </c>
      <c r="K9275" s="320">
        <v>3</v>
      </c>
    </row>
    <row r="9276" spans="1:11" x14ac:dyDescent="0.3">
      <c r="A9276" s="341">
        <v>43296.815280208335</v>
      </c>
      <c r="B9276" s="318">
        <v>36971.900999999998</v>
      </c>
      <c r="C9276" s="355">
        <f t="shared" si="171"/>
        <v>0.29200000000128057</v>
      </c>
      <c r="D9276" s="420">
        <f t="shared" si="169"/>
        <v>0.14600000000064028</v>
      </c>
      <c r="H9276" s="337"/>
      <c r="J9276" s="82">
        <v>48</v>
      </c>
      <c r="K9276" s="321">
        <v>4</v>
      </c>
    </row>
    <row r="9277" spans="1:11" x14ac:dyDescent="0.3">
      <c r="A9277" s="341">
        <v>43296.856946932872</v>
      </c>
      <c r="B9277" s="318">
        <v>36972.201000000001</v>
      </c>
      <c r="C9277" s="355">
        <f t="shared" si="171"/>
        <v>0.30000000000291038</v>
      </c>
      <c r="D9277" s="420">
        <f t="shared" si="169"/>
        <v>0.15000000000145519</v>
      </c>
      <c r="H9277" s="337"/>
      <c r="J9277" s="82">
        <v>49</v>
      </c>
      <c r="K9277" s="391">
        <v>1</v>
      </c>
    </row>
    <row r="9278" spans="1:11" x14ac:dyDescent="0.3">
      <c r="A9278" s="341">
        <v>43296.898613657409</v>
      </c>
      <c r="B9278" s="318">
        <v>36972.493000000002</v>
      </c>
      <c r="C9278" s="355">
        <f t="shared" si="171"/>
        <v>0.29200000000128057</v>
      </c>
      <c r="D9278" s="420">
        <f t="shared" si="169"/>
        <v>0.14600000000064028</v>
      </c>
      <c r="H9278" s="337"/>
      <c r="J9278" s="82">
        <v>50</v>
      </c>
      <c r="K9278" s="319">
        <v>2</v>
      </c>
    </row>
    <row r="9279" spans="1:11" x14ac:dyDescent="0.3">
      <c r="A9279" s="341">
        <v>43296.940280381947</v>
      </c>
      <c r="B9279" s="318">
        <v>36972.779000000002</v>
      </c>
      <c r="C9279" s="355">
        <f t="shared" si="171"/>
        <v>0.28600000000005821</v>
      </c>
      <c r="D9279" s="420">
        <f t="shared" si="169"/>
        <v>0.1430000000000291</v>
      </c>
      <c r="H9279" s="337"/>
      <c r="J9279" s="82">
        <v>51</v>
      </c>
      <c r="K9279" s="320">
        <v>3</v>
      </c>
    </row>
    <row r="9280" spans="1:11" x14ac:dyDescent="0.3">
      <c r="A9280" s="341">
        <v>43296.981947106484</v>
      </c>
      <c r="B9280" s="318">
        <v>36973.078000000001</v>
      </c>
      <c r="C9280" s="355">
        <f t="shared" si="171"/>
        <v>0.29899999999906868</v>
      </c>
      <c r="D9280" s="420">
        <f t="shared" si="169"/>
        <v>0.14949999999953434</v>
      </c>
      <c r="E9280" s="336">
        <f>SUM(C9257:C9280)*7.4805194805</f>
        <v>53.523116882968793</v>
      </c>
      <c r="F9280" s="324">
        <f>AVERAGE(D9257:D9280)</f>
        <v>0.14906249999997576</v>
      </c>
      <c r="G9280" s="324">
        <f>_xlfn.STDEV.S(D9257:D9280)</f>
        <v>3.5913921853811624E-3</v>
      </c>
      <c r="H9280" s="343"/>
      <c r="I9280" s="344">
        <f>AVERAGE(D9115:D9280)</f>
        <v>0.14991768292683691</v>
      </c>
      <c r="J9280" s="82">
        <v>52</v>
      </c>
      <c r="K9280" s="321">
        <v>4</v>
      </c>
    </row>
    <row r="9281" spans="1:11" x14ac:dyDescent="0.3">
      <c r="A9281" s="341">
        <v>43297.023613831021</v>
      </c>
      <c r="B9281" s="318">
        <v>36973.375</v>
      </c>
      <c r="C9281" s="355">
        <f t="shared" si="171"/>
        <v>0.29699999999866122</v>
      </c>
      <c r="D9281" s="420">
        <f t="shared" si="169"/>
        <v>0.14849999999933061</v>
      </c>
      <c r="H9281" s="337"/>
      <c r="J9281" s="82">
        <v>53</v>
      </c>
      <c r="K9281" s="391">
        <v>1</v>
      </c>
    </row>
    <row r="9282" spans="1:11" x14ac:dyDescent="0.3">
      <c r="A9282" s="341">
        <v>43297.065280555558</v>
      </c>
      <c r="B9282" s="318">
        <v>36973.669000000002</v>
      </c>
      <c r="C9282" s="355">
        <f t="shared" si="171"/>
        <v>0.29400000000168802</v>
      </c>
      <c r="D9282" s="420">
        <f t="shared" si="169"/>
        <v>0.14700000000084401</v>
      </c>
      <c r="H9282" s="337"/>
      <c r="J9282" s="82">
        <v>54</v>
      </c>
      <c r="K9282" s="319">
        <v>2</v>
      </c>
    </row>
    <row r="9283" spans="1:11" x14ac:dyDescent="0.3">
      <c r="A9283" s="341">
        <v>43297.106947280095</v>
      </c>
      <c r="B9283" s="318">
        <v>36973.970999999998</v>
      </c>
      <c r="C9283" s="355">
        <f t="shared" si="171"/>
        <v>0.30199999999604188</v>
      </c>
      <c r="D9283" s="420">
        <f t="shared" si="169"/>
        <v>0.15099999999802094</v>
      </c>
      <c r="H9283" s="337"/>
      <c r="J9283" s="82">
        <v>55</v>
      </c>
      <c r="K9283" s="320">
        <v>3</v>
      </c>
    </row>
    <row r="9284" spans="1:11" x14ac:dyDescent="0.3">
      <c r="A9284" s="341">
        <v>43297.148614004633</v>
      </c>
      <c r="B9284" s="318">
        <v>36974.275000000001</v>
      </c>
      <c r="C9284" s="355">
        <f t="shared" si="171"/>
        <v>0.30400000000372529</v>
      </c>
      <c r="D9284" s="420">
        <f t="shared" si="169"/>
        <v>0.15200000000186265</v>
      </c>
      <c r="H9284" s="337"/>
      <c r="J9284" s="82">
        <v>56</v>
      </c>
      <c r="K9284" s="321">
        <v>4</v>
      </c>
    </row>
    <row r="9285" spans="1:11" x14ac:dyDescent="0.3">
      <c r="A9285" s="341">
        <v>43297.19028072917</v>
      </c>
      <c r="B9285" s="318">
        <v>36974.569000000003</v>
      </c>
      <c r="C9285" s="355">
        <f t="shared" si="171"/>
        <v>0.29400000000168802</v>
      </c>
      <c r="D9285" s="420">
        <f t="shared" si="169"/>
        <v>0.14700000000084401</v>
      </c>
      <c r="H9285" s="337"/>
      <c r="J9285" s="82">
        <v>57</v>
      </c>
      <c r="K9285" s="391">
        <v>1</v>
      </c>
    </row>
    <row r="9286" spans="1:11" x14ac:dyDescent="0.3">
      <c r="A9286" s="341">
        <v>43297.231947453707</v>
      </c>
      <c r="B9286" s="318">
        <v>36974.874000000003</v>
      </c>
      <c r="C9286" s="355">
        <f t="shared" si="171"/>
        <v>0.30500000000029104</v>
      </c>
      <c r="D9286" s="420">
        <f t="shared" si="169"/>
        <v>0.15250000000014552</v>
      </c>
      <c r="H9286" s="337"/>
      <c r="J9286" s="82">
        <v>58</v>
      </c>
      <c r="K9286" s="319">
        <v>2</v>
      </c>
    </row>
    <row r="9287" spans="1:11" x14ac:dyDescent="0.3">
      <c r="A9287" s="341">
        <v>43297.273614178244</v>
      </c>
      <c r="B9287" s="318">
        <v>36975.190999999999</v>
      </c>
      <c r="C9287" s="355">
        <f t="shared" si="171"/>
        <v>0.3169999999954598</v>
      </c>
      <c r="D9287" s="420">
        <f t="shared" si="169"/>
        <v>0.1584999999977299</v>
      </c>
      <c r="H9287" s="337"/>
      <c r="J9287" s="82">
        <v>59</v>
      </c>
      <c r="K9287" s="320">
        <v>3</v>
      </c>
    </row>
    <row r="9288" spans="1:11" x14ac:dyDescent="0.3">
      <c r="A9288" s="341">
        <v>43297.315280902774</v>
      </c>
      <c r="B9288" s="318">
        <v>36975.493000000002</v>
      </c>
      <c r="C9288" s="355">
        <f t="shared" si="171"/>
        <v>0.30200000000331784</v>
      </c>
      <c r="D9288" s="420">
        <f t="shared" si="169"/>
        <v>0.15100000000165892</v>
      </c>
      <c r="H9288" s="337"/>
      <c r="J9288" s="82">
        <v>60</v>
      </c>
      <c r="K9288" s="321">
        <v>4</v>
      </c>
    </row>
    <row r="9289" spans="1:11" x14ac:dyDescent="0.3">
      <c r="A9289" s="341">
        <v>43297.356947627311</v>
      </c>
      <c r="B9289" s="318">
        <v>36975.790999999997</v>
      </c>
      <c r="C9289" s="355">
        <f t="shared" si="171"/>
        <v>0.29799999999522697</v>
      </c>
      <c r="D9289" s="420">
        <f t="shared" si="169"/>
        <v>0.14899999999761349</v>
      </c>
      <c r="H9289" s="337"/>
      <c r="J9289" s="82">
        <v>61</v>
      </c>
      <c r="K9289" s="391">
        <v>1</v>
      </c>
    </row>
    <row r="9290" spans="1:11" x14ac:dyDescent="0.3">
      <c r="A9290" s="341">
        <v>43297.398614351849</v>
      </c>
      <c r="B9290" s="318">
        <v>36976.101999999999</v>
      </c>
      <c r="C9290" s="355">
        <f t="shared" si="171"/>
        <v>0.3110000000015134</v>
      </c>
      <c r="D9290" s="420">
        <f t="shared" si="169"/>
        <v>0.1555000000007567</v>
      </c>
      <c r="H9290" s="337"/>
      <c r="J9290" s="82">
        <v>62</v>
      </c>
      <c r="K9290" s="319">
        <v>2</v>
      </c>
    </row>
    <row r="9291" spans="1:11" x14ac:dyDescent="0.3">
      <c r="A9291" s="341">
        <v>43297.440281076386</v>
      </c>
      <c r="B9291" s="318">
        <v>36976.402000000002</v>
      </c>
      <c r="C9291" s="355">
        <f t="shared" si="171"/>
        <v>0.30000000000291038</v>
      </c>
      <c r="D9291" s="420">
        <f t="shared" si="169"/>
        <v>0.15000000000145519</v>
      </c>
      <c r="H9291" s="337"/>
      <c r="J9291" s="82">
        <v>63</v>
      </c>
      <c r="K9291" s="320">
        <v>3</v>
      </c>
    </row>
    <row r="9292" spans="1:11" x14ac:dyDescent="0.3">
      <c r="A9292" s="341">
        <v>43297.481947800923</v>
      </c>
      <c r="B9292" s="318">
        <v>36976.707999999999</v>
      </c>
      <c r="C9292" s="355">
        <f t="shared" si="171"/>
        <v>0.30599999999685679</v>
      </c>
      <c r="D9292" s="420">
        <f t="shared" si="169"/>
        <v>0.15299999999842839</v>
      </c>
      <c r="H9292" s="337"/>
      <c r="J9292" s="82">
        <v>64</v>
      </c>
      <c r="K9292" s="321">
        <v>4</v>
      </c>
    </row>
    <row r="9293" spans="1:11" x14ac:dyDescent="0.3">
      <c r="A9293" s="341">
        <v>43297.52361452546</v>
      </c>
      <c r="B9293" s="318">
        <v>36977.01</v>
      </c>
      <c r="C9293" s="355">
        <f t="shared" si="171"/>
        <v>0.30200000000331784</v>
      </c>
      <c r="D9293" s="420">
        <f t="shared" si="169"/>
        <v>0.15100000000165892</v>
      </c>
      <c r="H9293" s="337"/>
      <c r="J9293" s="82">
        <v>65</v>
      </c>
      <c r="K9293" s="391">
        <v>1</v>
      </c>
    </row>
    <row r="9294" spans="1:11" x14ac:dyDescent="0.3">
      <c r="A9294" s="341">
        <v>43297.565281249997</v>
      </c>
      <c r="B9294" s="318">
        <v>36977.317999999999</v>
      </c>
      <c r="C9294" s="355">
        <f t="shared" si="171"/>
        <v>0.30799999999726424</v>
      </c>
      <c r="D9294" s="420">
        <f t="shared" si="169"/>
        <v>0.15399999999863212</v>
      </c>
      <c r="H9294" s="337"/>
      <c r="J9294" s="82">
        <v>66</v>
      </c>
      <c r="K9294" s="319">
        <v>2</v>
      </c>
    </row>
    <row r="9295" spans="1:11" x14ac:dyDescent="0.3">
      <c r="A9295" s="341">
        <v>43297.606947974535</v>
      </c>
      <c r="B9295" s="318">
        <v>36977.612000000001</v>
      </c>
      <c r="C9295" s="355">
        <f t="shared" si="171"/>
        <v>0.29400000000168802</v>
      </c>
      <c r="D9295" s="420">
        <f t="shared" si="169"/>
        <v>0.14700000000084401</v>
      </c>
      <c r="H9295" s="337"/>
      <c r="J9295" s="82">
        <v>67</v>
      </c>
      <c r="K9295" s="320">
        <v>3</v>
      </c>
    </row>
    <row r="9296" spans="1:11" x14ac:dyDescent="0.3">
      <c r="A9296" s="341">
        <v>43297.648614699072</v>
      </c>
      <c r="B9296" s="318">
        <v>36977.911999999997</v>
      </c>
      <c r="C9296" s="355">
        <f t="shared" si="171"/>
        <v>0.29999999999563443</v>
      </c>
      <c r="D9296" s="420">
        <f t="shared" si="169"/>
        <v>0.14999999999781721</v>
      </c>
      <c r="H9296" s="337"/>
      <c r="J9296" s="82">
        <v>68</v>
      </c>
      <c r="K9296" s="321">
        <v>4</v>
      </c>
    </row>
    <row r="9297" spans="1:11" x14ac:dyDescent="0.3">
      <c r="A9297" s="341">
        <v>43297.690281423609</v>
      </c>
      <c r="B9297" s="318">
        <v>36978.214</v>
      </c>
      <c r="C9297" s="355">
        <f t="shared" si="171"/>
        <v>0.30200000000331784</v>
      </c>
      <c r="D9297" s="420">
        <f t="shared" si="169"/>
        <v>0.15100000000165892</v>
      </c>
      <c r="H9297" s="337"/>
      <c r="J9297" s="82">
        <v>69</v>
      </c>
      <c r="K9297" s="391">
        <v>1</v>
      </c>
    </row>
    <row r="9298" spans="1:11" x14ac:dyDescent="0.3">
      <c r="A9298" s="341">
        <v>43297.731948148146</v>
      </c>
      <c r="B9298" s="318">
        <v>36978.506999999998</v>
      </c>
      <c r="C9298" s="355">
        <f t="shared" si="171"/>
        <v>0.29299999999784632</v>
      </c>
      <c r="D9298" s="420">
        <f t="shared" si="169"/>
        <v>0.14649999999892316</v>
      </c>
      <c r="H9298" s="337"/>
      <c r="J9298" s="82">
        <v>70</v>
      </c>
      <c r="K9298" s="319">
        <v>2</v>
      </c>
    </row>
    <row r="9299" spans="1:11" x14ac:dyDescent="0.3">
      <c r="A9299" s="341">
        <v>43297.773614872684</v>
      </c>
      <c r="B9299" s="318">
        <v>36978.79</v>
      </c>
      <c r="C9299" s="355">
        <f t="shared" si="171"/>
        <v>0.28300000000308501</v>
      </c>
      <c r="D9299" s="420">
        <f t="shared" si="169"/>
        <v>0.1415000000015425</v>
      </c>
      <c r="H9299" s="337"/>
      <c r="J9299" s="82">
        <v>71</v>
      </c>
      <c r="K9299" s="320">
        <v>3</v>
      </c>
    </row>
    <row r="9300" spans="1:11" x14ac:dyDescent="0.3">
      <c r="A9300" s="341">
        <v>43297.815281597221</v>
      </c>
      <c r="B9300" s="318">
        <v>36979.080999999998</v>
      </c>
      <c r="C9300" s="355">
        <f t="shared" si="171"/>
        <v>0.29099999999743886</v>
      </c>
      <c r="D9300" s="420">
        <f t="shared" si="169"/>
        <v>0.14549999999871943</v>
      </c>
      <c r="H9300" s="337"/>
      <c r="J9300" s="82">
        <v>72</v>
      </c>
      <c r="K9300" s="321">
        <v>4</v>
      </c>
    </row>
    <row r="9301" spans="1:11" x14ac:dyDescent="0.3">
      <c r="A9301" s="341">
        <v>43297.856948321758</v>
      </c>
      <c r="B9301" s="318">
        <v>36979.370999999999</v>
      </c>
      <c r="C9301" s="355">
        <f t="shared" si="171"/>
        <v>0.29000000000087311</v>
      </c>
      <c r="D9301" s="420">
        <f t="shared" si="169"/>
        <v>0.14500000000043656</v>
      </c>
      <c r="H9301" s="337"/>
      <c r="J9301" s="82">
        <v>73</v>
      </c>
      <c r="K9301" s="391">
        <v>1</v>
      </c>
    </row>
    <row r="9302" spans="1:11" x14ac:dyDescent="0.3">
      <c r="A9302" s="341">
        <v>43297.898615046295</v>
      </c>
      <c r="B9302" s="318">
        <v>36979.654999999999</v>
      </c>
      <c r="C9302" s="355">
        <f t="shared" si="171"/>
        <v>0.28399999999965075</v>
      </c>
      <c r="D9302" s="420">
        <f t="shared" si="169"/>
        <v>0.14199999999982538</v>
      </c>
      <c r="H9302" s="337"/>
      <c r="J9302" s="82">
        <v>74</v>
      </c>
      <c r="K9302" s="319">
        <v>2</v>
      </c>
    </row>
    <row r="9303" spans="1:11" x14ac:dyDescent="0.3">
      <c r="A9303" s="341">
        <v>43297.940281770832</v>
      </c>
      <c r="B9303" s="318">
        <v>36979.942000000003</v>
      </c>
      <c r="C9303" s="355">
        <f t="shared" si="171"/>
        <v>0.28700000000389991</v>
      </c>
      <c r="D9303" s="420">
        <f t="shared" si="169"/>
        <v>0.14350000000194996</v>
      </c>
      <c r="H9303" s="337"/>
      <c r="J9303" s="82">
        <v>75</v>
      </c>
      <c r="K9303" s="320">
        <v>3</v>
      </c>
    </row>
    <row r="9304" spans="1:11" x14ac:dyDescent="0.3">
      <c r="A9304" s="341">
        <v>43297.98194849537</v>
      </c>
      <c r="B9304" s="318">
        <v>36980.237999999998</v>
      </c>
      <c r="C9304" s="355">
        <f t="shared" si="171"/>
        <v>0.29599999999481952</v>
      </c>
      <c r="D9304" s="420">
        <f t="shared" si="169"/>
        <v>0.14799999999740976</v>
      </c>
      <c r="E9304" s="336">
        <f>SUM(C9281:C9304)*7.4805194805</f>
        <v>53.560519480351694</v>
      </c>
      <c r="F9304" s="324">
        <f>AVERAGE(D9281:D9304)</f>
        <v>0.14916666666658784</v>
      </c>
      <c r="G9304" s="324">
        <f>_xlfn.STDEV.S(D9281:D9304)</f>
        <v>4.1458902293695452E-3</v>
      </c>
      <c r="H9304" s="337"/>
      <c r="J9304" s="82">
        <v>76</v>
      </c>
      <c r="K9304" s="321">
        <v>4</v>
      </c>
    </row>
    <row r="9305" spans="1:11" x14ac:dyDescent="0.3">
      <c r="A9305" s="341">
        <v>43298.023615219907</v>
      </c>
      <c r="B9305" s="318">
        <v>36980.529000000002</v>
      </c>
      <c r="C9305" s="355">
        <f t="shared" si="171"/>
        <v>0.29100000000471482</v>
      </c>
      <c r="D9305" s="420">
        <f t="shared" si="169"/>
        <v>0.14550000000235741</v>
      </c>
      <c r="H9305" s="337"/>
      <c r="J9305" s="82">
        <v>77</v>
      </c>
      <c r="K9305" s="391">
        <v>1</v>
      </c>
    </row>
    <row r="9306" spans="1:11" x14ac:dyDescent="0.3">
      <c r="A9306" s="341">
        <v>43298.065281944444</v>
      </c>
      <c r="B9306" s="318">
        <v>36980.821000000004</v>
      </c>
      <c r="C9306" s="355">
        <f t="shared" si="171"/>
        <v>0.29200000000128057</v>
      </c>
      <c r="D9306" s="420">
        <f t="shared" si="169"/>
        <v>0.14600000000064028</v>
      </c>
      <c r="H9306" s="337"/>
      <c r="J9306" s="82">
        <v>78</v>
      </c>
      <c r="K9306" s="319">
        <v>2</v>
      </c>
    </row>
    <row r="9307" spans="1:11" x14ac:dyDescent="0.3">
      <c r="A9307" s="341">
        <v>43298.106948668981</v>
      </c>
      <c r="B9307" s="318">
        <v>36981.129999999997</v>
      </c>
      <c r="C9307" s="355">
        <f t="shared" si="171"/>
        <v>0.30899999999382999</v>
      </c>
      <c r="D9307" s="420">
        <f t="shared" si="169"/>
        <v>0.15449999999691499</v>
      </c>
      <c r="H9307" s="337"/>
      <c r="J9307" s="82">
        <v>79</v>
      </c>
      <c r="K9307" s="320">
        <v>3</v>
      </c>
    </row>
    <row r="9308" spans="1:11" x14ac:dyDescent="0.3">
      <c r="A9308" s="341">
        <v>43298.148615393518</v>
      </c>
      <c r="B9308" s="318">
        <v>36981.43</v>
      </c>
      <c r="C9308" s="355">
        <f t="shared" si="171"/>
        <v>0.30000000000291038</v>
      </c>
      <c r="D9308" s="420">
        <f t="shared" si="169"/>
        <v>0.15000000000145519</v>
      </c>
      <c r="H9308" s="337"/>
      <c r="J9308" s="82">
        <v>80</v>
      </c>
      <c r="K9308" s="321">
        <v>4</v>
      </c>
    </row>
    <row r="9309" spans="1:11" x14ac:dyDescent="0.3">
      <c r="A9309" s="341">
        <v>43298.190282118056</v>
      </c>
      <c r="B9309" s="318">
        <v>36981.722000000002</v>
      </c>
      <c r="C9309" s="355">
        <f t="shared" si="171"/>
        <v>0.29200000000128057</v>
      </c>
      <c r="D9309" s="420">
        <f t="shared" si="169"/>
        <v>0.14600000000064028</v>
      </c>
      <c r="H9309" s="337"/>
      <c r="J9309" s="82">
        <v>81</v>
      </c>
      <c r="K9309" s="391">
        <v>1</v>
      </c>
    </row>
    <row r="9310" spans="1:11" x14ac:dyDescent="0.3">
      <c r="A9310" s="341">
        <v>43298.231948842593</v>
      </c>
      <c r="B9310" s="318">
        <v>36982.027999999998</v>
      </c>
      <c r="C9310" s="355">
        <f t="shared" si="171"/>
        <v>0.30599999999685679</v>
      </c>
      <c r="D9310" s="420">
        <f t="shared" si="169"/>
        <v>0.15299999999842839</v>
      </c>
      <c r="H9310" s="337"/>
      <c r="J9310" s="82">
        <v>82</v>
      </c>
      <c r="K9310" s="319">
        <v>2</v>
      </c>
    </row>
    <row r="9311" spans="1:11" x14ac:dyDescent="0.3">
      <c r="A9311" s="341">
        <v>43298.27361556713</v>
      </c>
      <c r="B9311" s="318">
        <v>36982.338000000003</v>
      </c>
      <c r="C9311" s="355">
        <f t="shared" si="171"/>
        <v>0.31000000000494765</v>
      </c>
      <c r="D9311" s="420">
        <f t="shared" si="169"/>
        <v>0.15500000000247383</v>
      </c>
      <c r="H9311" s="337"/>
      <c r="J9311" s="82">
        <v>83</v>
      </c>
      <c r="K9311" s="320">
        <v>3</v>
      </c>
    </row>
    <row r="9312" spans="1:11" x14ac:dyDescent="0.3">
      <c r="A9312" s="341">
        <v>43298.315282291667</v>
      </c>
      <c r="B9312" s="318">
        <v>36982.637999999999</v>
      </c>
      <c r="C9312" s="355">
        <f t="shared" si="171"/>
        <v>0.29999999999563443</v>
      </c>
      <c r="D9312" s="420">
        <f t="shared" si="169"/>
        <v>0.14999999999781721</v>
      </c>
      <c r="H9312" s="337"/>
      <c r="J9312" s="82">
        <v>84</v>
      </c>
      <c r="K9312" s="321">
        <v>4</v>
      </c>
    </row>
    <row r="9313" spans="1:11" x14ac:dyDescent="0.3">
      <c r="A9313" s="341">
        <v>43298.356949016204</v>
      </c>
      <c r="B9313" s="318">
        <v>36982.940999999999</v>
      </c>
      <c r="C9313" s="355">
        <f t="shared" si="171"/>
        <v>0.30299999999988358</v>
      </c>
      <c r="D9313" s="420">
        <f t="shared" si="169"/>
        <v>0.15149999999994179</v>
      </c>
      <c r="H9313" s="337"/>
      <c r="J9313" s="82">
        <v>85</v>
      </c>
      <c r="K9313" s="391">
        <v>1</v>
      </c>
    </row>
    <row r="9314" spans="1:11" x14ac:dyDescent="0.3">
      <c r="A9314" s="341">
        <v>43298.398615740742</v>
      </c>
      <c r="B9314" s="318">
        <v>36983.252999999997</v>
      </c>
      <c r="C9314" s="355">
        <f t="shared" si="171"/>
        <v>0.31199999999807915</v>
      </c>
      <c r="D9314" s="420">
        <f t="shared" si="169"/>
        <v>0.15599999999903957</v>
      </c>
      <c r="H9314" s="337"/>
      <c r="J9314" s="82">
        <v>86</v>
      </c>
      <c r="K9314" s="319">
        <v>2</v>
      </c>
    </row>
    <row r="9315" spans="1:11" x14ac:dyDescent="0.3">
      <c r="A9315" s="341">
        <v>43298.440282465279</v>
      </c>
      <c r="B9315" s="318">
        <v>36983.550999999999</v>
      </c>
      <c r="C9315" s="355">
        <f t="shared" si="171"/>
        <v>0.29800000000250293</v>
      </c>
      <c r="D9315" s="420">
        <f t="shared" si="169"/>
        <v>0.14900000000125146</v>
      </c>
      <c r="H9315" s="337"/>
      <c r="J9315" s="82">
        <v>87</v>
      </c>
      <c r="K9315" s="320">
        <v>3</v>
      </c>
    </row>
    <row r="9316" spans="1:11" x14ac:dyDescent="0.3">
      <c r="A9316" s="341">
        <v>43298.481949189816</v>
      </c>
      <c r="B9316" s="318">
        <v>36983.849000000002</v>
      </c>
      <c r="C9316" s="355">
        <f t="shared" si="171"/>
        <v>0.29800000000250293</v>
      </c>
      <c r="D9316" s="420">
        <f t="shared" si="169"/>
        <v>0.14900000000125146</v>
      </c>
      <c r="H9316" s="337"/>
      <c r="J9316" s="82">
        <v>88</v>
      </c>
      <c r="K9316" s="321">
        <v>4</v>
      </c>
    </row>
    <row r="9317" spans="1:11" x14ac:dyDescent="0.3">
      <c r="A9317" s="341">
        <v>43298.523615914353</v>
      </c>
      <c r="B9317" s="318">
        <v>36984.158000000003</v>
      </c>
      <c r="C9317" s="355">
        <f t="shared" si="171"/>
        <v>0.30900000000110595</v>
      </c>
      <c r="D9317" s="420">
        <f t="shared" si="169"/>
        <v>0.15450000000055297</v>
      </c>
      <c r="H9317" s="337"/>
      <c r="J9317" s="82">
        <v>89</v>
      </c>
      <c r="K9317" s="391">
        <v>1</v>
      </c>
    </row>
    <row r="9318" spans="1:11" x14ac:dyDescent="0.3">
      <c r="A9318" s="341">
        <v>43298.56528263889</v>
      </c>
      <c r="B9318" s="318">
        <v>36984.459000000003</v>
      </c>
      <c r="C9318" s="355">
        <f t="shared" si="171"/>
        <v>0.30099999999947613</v>
      </c>
      <c r="D9318" s="420">
        <f t="shared" si="169"/>
        <v>0.15049999999973807</v>
      </c>
      <c r="H9318" s="337"/>
      <c r="J9318" s="82">
        <v>90</v>
      </c>
      <c r="K9318" s="319">
        <v>2</v>
      </c>
    </row>
    <row r="9319" spans="1:11" x14ac:dyDescent="0.3">
      <c r="A9319" s="341">
        <v>43298.606949363428</v>
      </c>
      <c r="B9319" s="318">
        <v>36984.75</v>
      </c>
      <c r="C9319" s="355">
        <f t="shared" si="171"/>
        <v>0.29099999999743886</v>
      </c>
      <c r="D9319" s="420">
        <f t="shared" si="169"/>
        <v>0.14549999999871943</v>
      </c>
      <c r="H9319" s="337"/>
      <c r="J9319" s="82">
        <v>91</v>
      </c>
      <c r="K9319" s="320">
        <v>3</v>
      </c>
    </row>
    <row r="9320" spans="1:11" x14ac:dyDescent="0.3">
      <c r="A9320" s="341">
        <v>43298.648616087965</v>
      </c>
      <c r="B9320" s="318">
        <v>36985.050000000003</v>
      </c>
      <c r="C9320" s="355">
        <f t="shared" si="171"/>
        <v>0.30000000000291038</v>
      </c>
      <c r="D9320" s="420">
        <f t="shared" si="169"/>
        <v>0.15000000000145519</v>
      </c>
      <c r="H9320" s="337"/>
      <c r="J9320" s="82">
        <v>92</v>
      </c>
      <c r="K9320" s="321">
        <v>4</v>
      </c>
    </row>
    <row r="9321" spans="1:11" x14ac:dyDescent="0.3">
      <c r="A9321" s="341">
        <v>43298.690282812502</v>
      </c>
      <c r="B9321" s="318">
        <v>36985.349000000002</v>
      </c>
      <c r="C9321" s="355">
        <f t="shared" si="171"/>
        <v>0.29899999999906868</v>
      </c>
      <c r="D9321" s="420">
        <f t="shared" si="169"/>
        <v>0.14949999999953434</v>
      </c>
      <c r="H9321" s="337"/>
      <c r="J9321" s="82">
        <v>93</v>
      </c>
      <c r="K9321" s="391">
        <v>1</v>
      </c>
    </row>
    <row r="9322" spans="1:11" x14ac:dyDescent="0.3">
      <c r="A9322" s="341">
        <v>43298.731949537039</v>
      </c>
      <c r="B9322" s="318">
        <v>36985.637999999999</v>
      </c>
      <c r="C9322" s="355">
        <f t="shared" si="171"/>
        <v>0.28899999999703141</v>
      </c>
      <c r="D9322" s="420">
        <f t="shared" si="169"/>
        <v>0.1444999999985157</v>
      </c>
      <c r="H9322" s="337"/>
      <c r="J9322" s="82">
        <v>94</v>
      </c>
      <c r="K9322" s="319">
        <v>2</v>
      </c>
    </row>
    <row r="9323" spans="1:11" x14ac:dyDescent="0.3">
      <c r="A9323" s="341">
        <v>43298.773616261577</v>
      </c>
      <c r="B9323" s="318">
        <v>36985.928999999996</v>
      </c>
      <c r="C9323" s="355">
        <f t="shared" si="171"/>
        <v>0.29099999999743886</v>
      </c>
      <c r="D9323" s="420">
        <f t="shared" si="169"/>
        <v>0.14549999999871943</v>
      </c>
      <c r="H9323" s="337"/>
      <c r="J9323" s="82">
        <v>95</v>
      </c>
      <c r="K9323" s="320">
        <v>3</v>
      </c>
    </row>
    <row r="9324" spans="1:11" x14ac:dyDescent="0.3">
      <c r="A9324" s="341">
        <v>43298.815282986114</v>
      </c>
      <c r="B9324" s="318">
        <v>36986.22</v>
      </c>
      <c r="C9324" s="355">
        <f t="shared" si="171"/>
        <v>0.29100000000471482</v>
      </c>
      <c r="D9324" s="420">
        <f t="shared" si="169"/>
        <v>0.14550000000235741</v>
      </c>
      <c r="H9324" s="337"/>
      <c r="J9324" s="82">
        <v>96</v>
      </c>
      <c r="K9324" s="321">
        <v>4</v>
      </c>
    </row>
    <row r="9325" spans="1:11" x14ac:dyDescent="0.3">
      <c r="A9325" s="341">
        <v>43298.856949710651</v>
      </c>
      <c r="B9325" s="318">
        <v>36986.502</v>
      </c>
      <c r="C9325" s="355">
        <f t="shared" si="171"/>
        <v>0.2819999999992433</v>
      </c>
      <c r="D9325" s="420">
        <f t="shared" si="169"/>
        <v>0.14099999999962165</v>
      </c>
      <c r="H9325" s="337"/>
      <c r="J9325" s="82">
        <v>97</v>
      </c>
      <c r="K9325" s="391">
        <v>1</v>
      </c>
    </row>
    <row r="9326" spans="1:11" x14ac:dyDescent="0.3">
      <c r="A9326" s="341">
        <v>43298.898616435188</v>
      </c>
      <c r="B9326" s="318">
        <v>36986.786</v>
      </c>
      <c r="C9326" s="355">
        <f t="shared" si="171"/>
        <v>0.28399999999965075</v>
      </c>
      <c r="D9326" s="420">
        <f t="shared" si="169"/>
        <v>0.14199999999982538</v>
      </c>
      <c r="H9326" s="337"/>
      <c r="J9326" s="82">
        <v>98</v>
      </c>
      <c r="K9326" s="319">
        <v>2</v>
      </c>
    </row>
    <row r="9327" spans="1:11" x14ac:dyDescent="0.3">
      <c r="A9327" s="341">
        <v>43298.940283159725</v>
      </c>
      <c r="B9327" s="318">
        <v>36987.080999999998</v>
      </c>
      <c r="C9327" s="355">
        <f t="shared" si="171"/>
        <v>0.29499999999825377</v>
      </c>
      <c r="D9327" s="420">
        <f t="shared" si="169"/>
        <v>0.14749999999912689</v>
      </c>
      <c r="H9327" s="337"/>
      <c r="J9327" s="82">
        <v>99</v>
      </c>
      <c r="K9327" s="320">
        <v>3</v>
      </c>
    </row>
    <row r="9328" spans="1:11" x14ac:dyDescent="0.3">
      <c r="A9328" s="341">
        <v>43298.981949884263</v>
      </c>
      <c r="B9328" s="318">
        <v>36987.372000000003</v>
      </c>
      <c r="C9328" s="355">
        <f t="shared" si="171"/>
        <v>0.29100000000471482</v>
      </c>
      <c r="D9328" s="420">
        <f t="shared" si="169"/>
        <v>0.14550000000235741</v>
      </c>
      <c r="E9328" s="336">
        <f>SUM(C9305:C9328)*7.4805194805</f>
        <v>53.366025973927933</v>
      </c>
      <c r="F9328" s="324">
        <f>AVERAGE(D9305:D9328)</f>
        <v>0.148625000000114</v>
      </c>
      <c r="G9328" s="324">
        <f>_xlfn.STDEV.S(D9305:D9328)</f>
        <v>4.089355216332715E-3</v>
      </c>
      <c r="H9328" s="337"/>
      <c r="J9328" s="82">
        <v>100</v>
      </c>
      <c r="K9328" s="321">
        <v>4</v>
      </c>
    </row>
    <row r="9329" spans="1:12" x14ac:dyDescent="0.3">
      <c r="A9329" s="341">
        <v>43299.693749999999</v>
      </c>
      <c r="B9329" s="318">
        <v>36992.510999999999</v>
      </c>
      <c r="C9329" s="355"/>
      <c r="D9329" s="420"/>
      <c r="H9329" s="337"/>
      <c r="K9329" s="391">
        <v>1</v>
      </c>
    </row>
    <row r="9330" spans="1:12" x14ac:dyDescent="0.3">
      <c r="A9330" s="341">
        <v>43299.698611111111</v>
      </c>
      <c r="B9330" s="318">
        <v>36992.510999999999</v>
      </c>
      <c r="C9330" s="355"/>
      <c r="D9330" s="420"/>
      <c r="H9330" s="337"/>
      <c r="J9330" s="82">
        <v>1</v>
      </c>
      <c r="K9330" s="391">
        <v>1</v>
      </c>
      <c r="L9330" s="54" t="s">
        <v>313</v>
      </c>
    </row>
    <row r="9331" spans="1:12" x14ac:dyDescent="0.3">
      <c r="A9331" s="341">
        <v>43299.740277777775</v>
      </c>
      <c r="B9331" s="318">
        <v>36992.802000000003</v>
      </c>
      <c r="C9331" s="355">
        <f>B9331-B9330</f>
        <v>0.29100000000471482</v>
      </c>
      <c r="D9331" s="420">
        <f t="shared" si="169"/>
        <v>0.14550000000235741</v>
      </c>
      <c r="H9331" s="337"/>
      <c r="J9331" s="82">
        <v>2</v>
      </c>
      <c r="K9331" s="319">
        <v>2</v>
      </c>
    </row>
    <row r="9332" spans="1:12" x14ac:dyDescent="0.3">
      <c r="A9332" s="341">
        <v>43299.781944444447</v>
      </c>
      <c r="B9332" s="318">
        <v>36993.107000000004</v>
      </c>
      <c r="C9332" s="355">
        <f>B9332-B9331</f>
        <v>0.30500000000029104</v>
      </c>
      <c r="D9332" s="420">
        <f t="shared" si="169"/>
        <v>0.15250000000014552</v>
      </c>
      <c r="H9332" s="337"/>
      <c r="J9332" s="82">
        <v>3</v>
      </c>
      <c r="K9332" s="320">
        <v>3</v>
      </c>
    </row>
    <row r="9333" spans="1:12" x14ac:dyDescent="0.3">
      <c r="A9333" s="341">
        <v>43299.823611111111</v>
      </c>
      <c r="B9333" s="318">
        <v>36993.402000000002</v>
      </c>
      <c r="C9333" s="355">
        <f>B9333-B9332</f>
        <v>0.29499999999825377</v>
      </c>
      <c r="D9333" s="420">
        <f t="shared" si="169"/>
        <v>0.14749999999912689</v>
      </c>
      <c r="H9333" s="337"/>
      <c r="J9333" s="82">
        <v>4</v>
      </c>
      <c r="K9333" s="321">
        <v>4</v>
      </c>
    </row>
    <row r="9334" spans="1:12" x14ac:dyDescent="0.3">
      <c r="A9334" s="341">
        <v>43299.865277893521</v>
      </c>
      <c r="B9334" s="318">
        <v>36993.688999999998</v>
      </c>
      <c r="C9334" s="355">
        <f t="shared" ref="C9334:C9429" si="172">B9334-B9333</f>
        <v>0.28699999999662396</v>
      </c>
      <c r="D9334" s="420">
        <f t="shared" si="169"/>
        <v>0.14349999999831198</v>
      </c>
      <c r="H9334" s="337"/>
      <c r="J9334" s="82">
        <v>5</v>
      </c>
      <c r="K9334" s="391">
        <v>1</v>
      </c>
    </row>
    <row r="9335" spans="1:12" x14ac:dyDescent="0.3">
      <c r="A9335" s="341">
        <v>43299.906944618058</v>
      </c>
      <c r="B9335" s="318">
        <v>36993.985999999997</v>
      </c>
      <c r="C9335" s="355">
        <f t="shared" si="172"/>
        <v>0.29699999999866122</v>
      </c>
      <c r="D9335" s="420">
        <f t="shared" si="169"/>
        <v>0.14849999999933061</v>
      </c>
      <c r="H9335" s="337"/>
      <c r="J9335" s="82">
        <v>6</v>
      </c>
      <c r="K9335" s="319">
        <v>2</v>
      </c>
    </row>
    <row r="9336" spans="1:12" x14ac:dyDescent="0.3">
      <c r="A9336" s="341">
        <v>43299.948611342596</v>
      </c>
      <c r="B9336" s="318">
        <v>36994.286999999997</v>
      </c>
      <c r="C9336" s="355">
        <f t="shared" si="172"/>
        <v>0.30099999999947613</v>
      </c>
      <c r="D9336" s="420">
        <f t="shared" si="169"/>
        <v>0.15049999999973807</v>
      </c>
      <c r="H9336" s="337"/>
      <c r="J9336" s="82">
        <v>7</v>
      </c>
      <c r="K9336" s="320">
        <v>3</v>
      </c>
    </row>
    <row r="9337" spans="1:12" x14ac:dyDescent="0.3">
      <c r="A9337" s="341">
        <v>43299.990278067133</v>
      </c>
      <c r="B9337" s="318">
        <v>36994.572</v>
      </c>
      <c r="C9337" s="355">
        <f t="shared" si="172"/>
        <v>0.28500000000349246</v>
      </c>
      <c r="D9337" s="420">
        <f t="shared" si="169"/>
        <v>0.14250000000174623</v>
      </c>
      <c r="E9337" s="336">
        <f>SUM(C9329:C9337)*7.4805194805</f>
        <v>15.41735064932182</v>
      </c>
      <c r="F9337" s="324">
        <f>AVERAGE(D9329:D9337)</f>
        <v>0.14721428571439382</v>
      </c>
      <c r="G9337" s="324">
        <f>_xlfn.STDEV.S(D9329:D9337)</f>
        <v>3.6384193320305289E-3</v>
      </c>
      <c r="H9337" s="337"/>
      <c r="J9337" s="82">
        <v>8</v>
      </c>
      <c r="K9337" s="321">
        <v>4</v>
      </c>
    </row>
    <row r="9338" spans="1:12" x14ac:dyDescent="0.3">
      <c r="A9338" s="341">
        <v>43300.03194479167</v>
      </c>
      <c r="B9338" s="318">
        <v>36994.872000000003</v>
      </c>
      <c r="C9338" s="355">
        <f t="shared" si="172"/>
        <v>0.30000000000291038</v>
      </c>
      <c r="D9338" s="420">
        <f t="shared" si="169"/>
        <v>0.15000000000145519</v>
      </c>
      <c r="H9338" s="337"/>
      <c r="J9338" s="82">
        <v>9</v>
      </c>
      <c r="K9338" s="391">
        <v>1</v>
      </c>
    </row>
    <row r="9339" spans="1:12" x14ac:dyDescent="0.3">
      <c r="A9339" s="341">
        <v>43300.073611516207</v>
      </c>
      <c r="B9339" s="318">
        <v>36995.184999999998</v>
      </c>
      <c r="C9339" s="355">
        <f t="shared" si="172"/>
        <v>0.3129999999946449</v>
      </c>
      <c r="D9339" s="420">
        <f t="shared" si="169"/>
        <v>0.15649999999732245</v>
      </c>
      <c r="H9339" s="337"/>
      <c r="J9339" s="82">
        <v>10</v>
      </c>
      <c r="K9339" s="319">
        <v>2</v>
      </c>
    </row>
    <row r="9340" spans="1:12" x14ac:dyDescent="0.3">
      <c r="A9340" s="341">
        <v>43300.115278240744</v>
      </c>
      <c r="B9340" s="318">
        <v>36995.489000000001</v>
      </c>
      <c r="C9340" s="355">
        <f t="shared" si="172"/>
        <v>0.30400000000372529</v>
      </c>
      <c r="D9340" s="420">
        <f t="shared" si="169"/>
        <v>0.15200000000186265</v>
      </c>
      <c r="H9340" s="337"/>
      <c r="J9340" s="82">
        <v>11</v>
      </c>
      <c r="K9340" s="320">
        <v>3</v>
      </c>
    </row>
    <row r="9341" spans="1:12" x14ac:dyDescent="0.3">
      <c r="A9341" s="341">
        <v>43300.156944965274</v>
      </c>
      <c r="B9341" s="318">
        <v>36995.785000000003</v>
      </c>
      <c r="C9341" s="355">
        <f t="shared" si="172"/>
        <v>0.29600000000209548</v>
      </c>
      <c r="D9341" s="420">
        <f t="shared" si="169"/>
        <v>0.14800000000104774</v>
      </c>
      <c r="H9341" s="337"/>
      <c r="J9341" s="82">
        <v>12</v>
      </c>
      <c r="K9341" s="321">
        <v>4</v>
      </c>
    </row>
    <row r="9342" spans="1:12" x14ac:dyDescent="0.3">
      <c r="A9342" s="341">
        <v>43300.198611689812</v>
      </c>
      <c r="B9342" s="318">
        <v>36996.091999999997</v>
      </c>
      <c r="C9342" s="355">
        <f t="shared" si="172"/>
        <v>0.30699999999342253</v>
      </c>
      <c r="D9342" s="420">
        <f t="shared" si="169"/>
        <v>0.15349999999671127</v>
      </c>
      <c r="H9342" s="337"/>
      <c r="J9342" s="82">
        <v>13</v>
      </c>
      <c r="K9342" s="391">
        <v>1</v>
      </c>
    </row>
    <row r="9343" spans="1:12" x14ac:dyDescent="0.3">
      <c r="A9343" s="341">
        <v>43300.240278414349</v>
      </c>
      <c r="B9343" s="318">
        <v>36996.400999999998</v>
      </c>
      <c r="C9343" s="355">
        <f t="shared" si="172"/>
        <v>0.30900000000110595</v>
      </c>
      <c r="D9343" s="420">
        <f t="shared" si="169"/>
        <v>0.15450000000055297</v>
      </c>
      <c r="H9343" s="337"/>
      <c r="J9343" s="82">
        <v>14</v>
      </c>
      <c r="K9343" s="319">
        <v>2</v>
      </c>
    </row>
    <row r="9344" spans="1:12" x14ac:dyDescent="0.3">
      <c r="A9344" s="341">
        <v>43300.281945138886</v>
      </c>
      <c r="B9344" s="318">
        <v>36996.699999999997</v>
      </c>
      <c r="C9344" s="355">
        <f t="shared" si="172"/>
        <v>0.29899999999906868</v>
      </c>
      <c r="D9344" s="420">
        <f t="shared" si="169"/>
        <v>0.14949999999953434</v>
      </c>
      <c r="H9344" s="337"/>
      <c r="J9344" s="82">
        <v>15</v>
      </c>
      <c r="K9344" s="320">
        <v>3</v>
      </c>
    </row>
    <row r="9345" spans="1:11" x14ac:dyDescent="0.3">
      <c r="A9345" s="341">
        <v>43300.323611863423</v>
      </c>
      <c r="B9345" s="318">
        <v>36997.002999999997</v>
      </c>
      <c r="C9345" s="355">
        <f t="shared" si="172"/>
        <v>0.30299999999988358</v>
      </c>
      <c r="D9345" s="420">
        <f t="shared" si="169"/>
        <v>0.15149999999994179</v>
      </c>
      <c r="H9345" s="337"/>
      <c r="J9345" s="82">
        <v>16</v>
      </c>
      <c r="K9345" s="321">
        <v>4</v>
      </c>
    </row>
    <row r="9346" spans="1:11" x14ac:dyDescent="0.3">
      <c r="A9346" s="341">
        <v>43300.36527858796</v>
      </c>
      <c r="B9346" s="318">
        <v>36997.311000000002</v>
      </c>
      <c r="C9346" s="355">
        <f t="shared" si="172"/>
        <v>0.3080000000045402</v>
      </c>
      <c r="D9346" s="420">
        <f t="shared" si="169"/>
        <v>0.1540000000022701</v>
      </c>
      <c r="H9346" s="337"/>
      <c r="J9346" s="82">
        <v>17</v>
      </c>
      <c r="K9346" s="391">
        <v>1</v>
      </c>
    </row>
    <row r="9347" spans="1:11" x14ac:dyDescent="0.3">
      <c r="A9347" s="341">
        <v>43300.406945312498</v>
      </c>
      <c r="B9347" s="318">
        <v>36997.608</v>
      </c>
      <c r="C9347" s="355">
        <f t="shared" si="172"/>
        <v>0.29699999999866122</v>
      </c>
      <c r="D9347" s="420">
        <f t="shared" si="169"/>
        <v>0.14849999999933061</v>
      </c>
      <c r="H9347" s="337"/>
      <c r="J9347" s="82">
        <v>18</v>
      </c>
      <c r="K9347" s="319">
        <v>2</v>
      </c>
    </row>
    <row r="9348" spans="1:11" x14ac:dyDescent="0.3">
      <c r="A9348" s="341">
        <v>43300.448612037035</v>
      </c>
      <c r="B9348" s="318">
        <v>36997.915000000001</v>
      </c>
      <c r="C9348" s="355">
        <f t="shared" si="172"/>
        <v>0.30700000000069849</v>
      </c>
      <c r="D9348" s="420">
        <f t="shared" si="169"/>
        <v>0.15350000000034925</v>
      </c>
      <c r="H9348" s="337"/>
      <c r="J9348" s="82">
        <v>19</v>
      </c>
      <c r="K9348" s="320">
        <v>3</v>
      </c>
    </row>
    <row r="9349" spans="1:11" x14ac:dyDescent="0.3">
      <c r="A9349" s="341">
        <v>43300.490278761572</v>
      </c>
      <c r="B9349" s="318">
        <v>36998.220999999998</v>
      </c>
      <c r="C9349" s="355">
        <f t="shared" si="172"/>
        <v>0.30599999999685679</v>
      </c>
      <c r="D9349" s="420">
        <f t="shared" si="169"/>
        <v>0.15299999999842839</v>
      </c>
      <c r="H9349" s="337"/>
      <c r="J9349" s="82">
        <v>20</v>
      </c>
      <c r="K9349" s="321">
        <v>4</v>
      </c>
    </row>
    <row r="9350" spans="1:11" x14ac:dyDescent="0.3">
      <c r="A9350" s="341">
        <v>43300.531945486109</v>
      </c>
      <c r="B9350" s="318">
        <v>36998.521000000001</v>
      </c>
      <c r="C9350" s="355">
        <f t="shared" si="172"/>
        <v>0.30000000000291038</v>
      </c>
      <c r="D9350" s="420">
        <f t="shared" si="169"/>
        <v>0.15000000000145519</v>
      </c>
      <c r="H9350" s="337"/>
      <c r="J9350" s="82">
        <v>21</v>
      </c>
      <c r="K9350" s="391">
        <v>1</v>
      </c>
    </row>
    <row r="9351" spans="1:11" x14ac:dyDescent="0.3">
      <c r="A9351" s="341">
        <v>43300.573612210646</v>
      </c>
      <c r="B9351" s="318">
        <v>36998.82</v>
      </c>
      <c r="C9351" s="355">
        <f t="shared" si="172"/>
        <v>0.29899999999906868</v>
      </c>
      <c r="D9351" s="420">
        <f t="shared" si="169"/>
        <v>0.14949999999953434</v>
      </c>
      <c r="H9351" s="337"/>
      <c r="J9351" s="82">
        <v>22</v>
      </c>
      <c r="K9351" s="319">
        <v>2</v>
      </c>
    </row>
    <row r="9352" spans="1:11" x14ac:dyDescent="0.3">
      <c r="A9352" s="341">
        <v>43300.615278935184</v>
      </c>
      <c r="B9352" s="318">
        <v>36999.129000000001</v>
      </c>
      <c r="C9352" s="355">
        <f t="shared" si="172"/>
        <v>0.30900000000110595</v>
      </c>
      <c r="D9352" s="420">
        <f t="shared" si="169"/>
        <v>0.15450000000055297</v>
      </c>
      <c r="H9352" s="337"/>
      <c r="J9352" s="82">
        <v>23</v>
      </c>
      <c r="K9352" s="320">
        <v>3</v>
      </c>
    </row>
    <row r="9353" spans="1:11" x14ac:dyDescent="0.3">
      <c r="A9353" s="341">
        <v>43300.656945659721</v>
      </c>
      <c r="B9353" s="318">
        <v>36999.428999999996</v>
      </c>
      <c r="C9353" s="355">
        <f t="shared" si="172"/>
        <v>0.29999999999563443</v>
      </c>
      <c r="D9353" s="420">
        <f t="shared" si="169"/>
        <v>0.14999999999781721</v>
      </c>
      <c r="H9353" s="337"/>
      <c r="J9353" s="82">
        <v>24</v>
      </c>
      <c r="K9353" s="321">
        <v>4</v>
      </c>
    </row>
    <row r="9354" spans="1:11" x14ac:dyDescent="0.3">
      <c r="A9354" s="341">
        <v>43300.698612384258</v>
      </c>
      <c r="B9354" s="318">
        <v>36999.718999999997</v>
      </c>
      <c r="C9354" s="355">
        <f t="shared" si="172"/>
        <v>0.29000000000087311</v>
      </c>
      <c r="D9354" s="420">
        <f t="shared" si="169"/>
        <v>0.14500000000043656</v>
      </c>
      <c r="H9354" s="337"/>
      <c r="J9354" s="82">
        <v>25</v>
      </c>
      <c r="K9354" s="391">
        <v>1</v>
      </c>
    </row>
    <row r="9355" spans="1:11" x14ac:dyDescent="0.3">
      <c r="A9355" s="341">
        <v>43300.740279108795</v>
      </c>
      <c r="B9355" s="318">
        <v>37000.012000000002</v>
      </c>
      <c r="C9355" s="355">
        <f t="shared" si="172"/>
        <v>0.29300000000512227</v>
      </c>
      <c r="D9355" s="420">
        <f t="shared" si="169"/>
        <v>0.14650000000256114</v>
      </c>
      <c r="H9355" s="337"/>
      <c r="J9355" s="82">
        <v>26</v>
      </c>
      <c r="K9355" s="319">
        <v>2</v>
      </c>
    </row>
    <row r="9356" spans="1:11" x14ac:dyDescent="0.3">
      <c r="A9356" s="341">
        <v>43300.781945833332</v>
      </c>
      <c r="B9356" s="318">
        <v>37000.31</v>
      </c>
      <c r="C9356" s="355">
        <f t="shared" si="172"/>
        <v>0.29799999999522697</v>
      </c>
      <c r="D9356" s="420">
        <f t="shared" si="169"/>
        <v>0.14899999999761349</v>
      </c>
      <c r="H9356" s="337"/>
      <c r="J9356" s="82">
        <v>27</v>
      </c>
      <c r="K9356" s="320">
        <v>3</v>
      </c>
    </row>
    <row r="9357" spans="1:11" x14ac:dyDescent="0.3">
      <c r="A9357" s="341">
        <v>43300.82361255787</v>
      </c>
      <c r="B9357" s="318">
        <v>37000.589</v>
      </c>
      <c r="C9357" s="355">
        <f t="shared" si="172"/>
        <v>0.2790000000022701</v>
      </c>
      <c r="D9357" s="420">
        <f t="shared" si="169"/>
        <v>0.13950000000113505</v>
      </c>
      <c r="H9357" s="337"/>
      <c r="J9357" s="82">
        <v>28</v>
      </c>
      <c r="K9357" s="321">
        <v>4</v>
      </c>
    </row>
    <row r="9358" spans="1:11" x14ac:dyDescent="0.3">
      <c r="A9358" s="341">
        <v>43300.865279282407</v>
      </c>
      <c r="B9358" s="318">
        <v>37000.877999999997</v>
      </c>
      <c r="C9358" s="355">
        <f t="shared" si="172"/>
        <v>0.28899999999703141</v>
      </c>
      <c r="D9358" s="420">
        <f t="shared" si="169"/>
        <v>0.1444999999985157</v>
      </c>
      <c r="H9358" s="337"/>
      <c r="J9358" s="82">
        <v>29</v>
      </c>
      <c r="K9358" s="391">
        <v>1</v>
      </c>
    </row>
    <row r="9359" spans="1:11" x14ac:dyDescent="0.3">
      <c r="A9359" s="341">
        <v>43300.906946006944</v>
      </c>
      <c r="B9359" s="318">
        <v>37001.178</v>
      </c>
      <c r="C9359" s="355">
        <f t="shared" si="172"/>
        <v>0.30000000000291038</v>
      </c>
      <c r="D9359" s="420">
        <f t="shared" si="169"/>
        <v>0.15000000000145519</v>
      </c>
      <c r="H9359" s="337"/>
      <c r="J9359" s="82">
        <v>30</v>
      </c>
      <c r="K9359" s="319">
        <v>2</v>
      </c>
    </row>
    <row r="9360" spans="1:11" x14ac:dyDescent="0.3">
      <c r="A9360" s="341">
        <v>43300.948612731481</v>
      </c>
      <c r="B9360" s="318">
        <v>37001.470999999998</v>
      </c>
      <c r="C9360" s="355">
        <f t="shared" si="172"/>
        <v>0.29299999999784632</v>
      </c>
      <c r="D9360" s="420">
        <f t="shared" si="169"/>
        <v>0.14649999999892316</v>
      </c>
      <c r="H9360" s="337"/>
      <c r="J9360" s="82">
        <v>31</v>
      </c>
      <c r="K9360" s="320">
        <v>3</v>
      </c>
    </row>
    <row r="9361" spans="1:11" x14ac:dyDescent="0.3">
      <c r="A9361" s="341">
        <v>43300.990279456018</v>
      </c>
      <c r="B9361" s="318">
        <v>37001.756000000001</v>
      </c>
      <c r="C9361" s="355">
        <f t="shared" si="172"/>
        <v>0.28500000000349246</v>
      </c>
      <c r="D9361" s="420">
        <f t="shared" si="169"/>
        <v>0.14250000000174623</v>
      </c>
      <c r="E9361" s="336">
        <f>SUM(C9338:C9361)*7.4805194805</f>
        <v>53.740051947920271</v>
      </c>
      <c r="F9361" s="324">
        <f>AVERAGE(D9338:D9361)</f>
        <v>0.14966666666668971</v>
      </c>
      <c r="G9361" s="324">
        <f>_xlfn.STDEV.S(D9338:D9361)</f>
        <v>4.1169497639759727E-3</v>
      </c>
      <c r="H9361" s="337"/>
      <c r="J9361" s="82">
        <v>32</v>
      </c>
      <c r="K9361" s="321">
        <v>4</v>
      </c>
    </row>
    <row r="9362" spans="1:11" x14ac:dyDescent="0.3">
      <c r="A9362" s="341">
        <v>43301.031946180556</v>
      </c>
      <c r="B9362" s="318">
        <v>37002.052000000003</v>
      </c>
      <c r="C9362" s="355">
        <f t="shared" si="172"/>
        <v>0.29600000000209548</v>
      </c>
      <c r="D9362" s="420">
        <f t="shared" si="169"/>
        <v>0.14800000000104774</v>
      </c>
      <c r="H9362" s="337"/>
      <c r="J9362" s="82">
        <v>33</v>
      </c>
      <c r="K9362" s="391">
        <v>1</v>
      </c>
    </row>
    <row r="9363" spans="1:11" x14ac:dyDescent="0.3">
      <c r="A9363" s="341">
        <v>43301.073612905093</v>
      </c>
      <c r="B9363" s="318">
        <v>37002.357000000004</v>
      </c>
      <c r="C9363" s="355">
        <f t="shared" si="172"/>
        <v>0.30500000000029104</v>
      </c>
      <c r="D9363" s="420">
        <f t="shared" si="169"/>
        <v>0.15250000000014552</v>
      </c>
      <c r="H9363" s="337"/>
      <c r="J9363" s="82">
        <v>34</v>
      </c>
      <c r="K9363" s="319">
        <v>2</v>
      </c>
    </row>
    <row r="9364" spans="1:11" x14ac:dyDescent="0.3">
      <c r="A9364" s="341">
        <v>43301.11527962963</v>
      </c>
      <c r="B9364" s="318">
        <v>37002.65</v>
      </c>
      <c r="C9364" s="355">
        <f t="shared" si="172"/>
        <v>0.29299999999784632</v>
      </c>
      <c r="D9364" s="420">
        <f t="shared" si="169"/>
        <v>0.14649999999892316</v>
      </c>
      <c r="H9364" s="337"/>
      <c r="J9364" s="82">
        <v>35</v>
      </c>
      <c r="K9364" s="320">
        <v>3</v>
      </c>
    </row>
    <row r="9365" spans="1:11" x14ac:dyDescent="0.3">
      <c r="A9365" s="341">
        <v>43301.156946354167</v>
      </c>
      <c r="B9365" s="318">
        <v>37002.951000000001</v>
      </c>
      <c r="C9365" s="355">
        <f t="shared" si="172"/>
        <v>0.30099999999947613</v>
      </c>
      <c r="D9365" s="420">
        <f t="shared" si="169"/>
        <v>0.15049999999973807</v>
      </c>
      <c r="H9365" s="337"/>
      <c r="J9365" s="82">
        <v>36</v>
      </c>
      <c r="K9365" s="321">
        <v>4</v>
      </c>
    </row>
    <row r="9366" spans="1:11" x14ac:dyDescent="0.3">
      <c r="A9366" s="341">
        <v>43301.198613078705</v>
      </c>
      <c r="B9366" s="318">
        <v>37003.258999999998</v>
      </c>
      <c r="C9366" s="355">
        <f t="shared" si="172"/>
        <v>0.30799999999726424</v>
      </c>
      <c r="D9366" s="420">
        <f t="shared" si="169"/>
        <v>0.15399999999863212</v>
      </c>
      <c r="H9366" s="337"/>
      <c r="J9366" s="82">
        <v>37</v>
      </c>
      <c r="K9366" s="391">
        <v>1</v>
      </c>
    </row>
    <row r="9367" spans="1:11" x14ac:dyDescent="0.3">
      <c r="A9367" s="341">
        <v>43301.240279803242</v>
      </c>
      <c r="B9367" s="318">
        <v>37003.559000000001</v>
      </c>
      <c r="C9367" s="355">
        <f t="shared" si="172"/>
        <v>0.30000000000291038</v>
      </c>
      <c r="D9367" s="420">
        <f t="shared" si="169"/>
        <v>0.15000000000145519</v>
      </c>
      <c r="H9367" s="337"/>
      <c r="J9367" s="82">
        <v>38</v>
      </c>
      <c r="K9367" s="319">
        <v>2</v>
      </c>
    </row>
    <row r="9368" spans="1:11" x14ac:dyDescent="0.3">
      <c r="A9368" s="341">
        <v>43301.281946527779</v>
      </c>
      <c r="B9368" s="318">
        <v>37003.858</v>
      </c>
      <c r="C9368" s="355">
        <f t="shared" si="172"/>
        <v>0.29899999999906868</v>
      </c>
      <c r="D9368" s="420">
        <f t="shared" si="169"/>
        <v>0.14949999999953434</v>
      </c>
      <c r="H9368" s="337"/>
      <c r="J9368" s="82">
        <v>39</v>
      </c>
      <c r="K9368" s="320">
        <v>3</v>
      </c>
    </row>
    <row r="9369" spans="1:11" x14ac:dyDescent="0.3">
      <c r="A9369" s="341">
        <v>43301.323613252316</v>
      </c>
      <c r="B9369" s="318">
        <v>37004.169000000002</v>
      </c>
      <c r="C9369" s="355">
        <f t="shared" si="172"/>
        <v>0.3110000000015134</v>
      </c>
      <c r="D9369" s="420">
        <f t="shared" si="169"/>
        <v>0.1555000000007567</v>
      </c>
      <c r="H9369" s="337"/>
      <c r="J9369" s="82">
        <v>40</v>
      </c>
      <c r="K9369" s="321">
        <v>4</v>
      </c>
    </row>
    <row r="9370" spans="1:11" x14ac:dyDescent="0.3">
      <c r="A9370" s="341">
        <v>43301.365279976853</v>
      </c>
      <c r="B9370" s="318">
        <v>37004.472999999998</v>
      </c>
      <c r="C9370" s="355">
        <f t="shared" si="172"/>
        <v>0.30399999999644933</v>
      </c>
      <c r="D9370" s="420">
        <f t="shared" si="169"/>
        <v>0.15199999999822467</v>
      </c>
      <c r="H9370" s="337"/>
      <c r="J9370" s="82">
        <v>41</v>
      </c>
      <c r="K9370" s="391">
        <v>1</v>
      </c>
    </row>
    <row r="9371" spans="1:11" x14ac:dyDescent="0.3">
      <c r="A9371" s="341">
        <v>43301.406946701391</v>
      </c>
      <c r="B9371" s="318">
        <v>37004.777999999998</v>
      </c>
      <c r="C9371" s="355">
        <f t="shared" si="172"/>
        <v>0.30500000000029104</v>
      </c>
      <c r="D9371" s="420">
        <f t="shared" si="169"/>
        <v>0.15250000000014552</v>
      </c>
      <c r="H9371" s="337"/>
      <c r="J9371" s="82">
        <v>42</v>
      </c>
      <c r="K9371" s="319">
        <v>2</v>
      </c>
    </row>
    <row r="9372" spans="1:11" x14ac:dyDescent="0.3">
      <c r="A9372" s="341">
        <v>43301.448613425928</v>
      </c>
      <c r="B9372" s="318">
        <v>37005.088000000003</v>
      </c>
      <c r="C9372" s="355">
        <f t="shared" si="172"/>
        <v>0.31000000000494765</v>
      </c>
      <c r="D9372" s="420">
        <f t="shared" si="169"/>
        <v>0.15500000000247383</v>
      </c>
      <c r="H9372" s="337"/>
      <c r="J9372" s="82">
        <v>43</v>
      </c>
      <c r="K9372" s="320">
        <v>3</v>
      </c>
    </row>
    <row r="9373" spans="1:11" x14ac:dyDescent="0.3">
      <c r="A9373" s="341">
        <v>43301.490280150465</v>
      </c>
      <c r="B9373" s="318">
        <v>37005.391000000003</v>
      </c>
      <c r="C9373" s="355">
        <f t="shared" si="172"/>
        <v>0.30299999999988358</v>
      </c>
      <c r="D9373" s="420">
        <f t="shared" si="169"/>
        <v>0.15149999999994179</v>
      </c>
      <c r="H9373" s="337"/>
      <c r="J9373" s="82">
        <v>44</v>
      </c>
      <c r="K9373" s="321">
        <v>4</v>
      </c>
    </row>
    <row r="9374" spans="1:11" x14ac:dyDescent="0.3">
      <c r="A9374" s="341">
        <v>43301.531946875002</v>
      </c>
      <c r="B9374" s="318">
        <v>37005.688999999998</v>
      </c>
      <c r="C9374" s="355">
        <f t="shared" si="172"/>
        <v>0.29799999999522697</v>
      </c>
      <c r="D9374" s="420">
        <f t="shared" si="169"/>
        <v>0.14899999999761349</v>
      </c>
      <c r="H9374" s="337"/>
      <c r="J9374" s="82">
        <v>45</v>
      </c>
      <c r="K9374" s="391">
        <v>1</v>
      </c>
    </row>
    <row r="9375" spans="1:11" x14ac:dyDescent="0.3">
      <c r="A9375" s="341">
        <v>43301.573613599539</v>
      </c>
      <c r="B9375" s="318">
        <v>37005.993999999999</v>
      </c>
      <c r="C9375" s="355">
        <f t="shared" si="172"/>
        <v>0.30500000000029104</v>
      </c>
      <c r="D9375" s="420">
        <f t="shared" si="169"/>
        <v>0.15250000000014552</v>
      </c>
      <c r="H9375" s="337"/>
      <c r="J9375" s="82">
        <v>46</v>
      </c>
      <c r="K9375" s="319">
        <v>2</v>
      </c>
    </row>
    <row r="9376" spans="1:11" x14ac:dyDescent="0.3">
      <c r="A9376" s="341">
        <v>43301.615280324077</v>
      </c>
      <c r="B9376" s="318">
        <v>37006.302000000003</v>
      </c>
      <c r="C9376" s="355">
        <f t="shared" si="172"/>
        <v>0.3080000000045402</v>
      </c>
      <c r="D9376" s="420">
        <f t="shared" si="169"/>
        <v>0.1540000000022701</v>
      </c>
      <c r="H9376" s="337"/>
      <c r="J9376" s="82">
        <v>47</v>
      </c>
      <c r="K9376" s="320">
        <v>3</v>
      </c>
    </row>
    <row r="9377" spans="1:11" x14ac:dyDescent="0.3">
      <c r="A9377" s="341">
        <v>43301.656947048614</v>
      </c>
      <c r="B9377" s="318">
        <v>37006.593999999997</v>
      </c>
      <c r="C9377" s="355">
        <f t="shared" si="172"/>
        <v>0.29199999999400461</v>
      </c>
      <c r="D9377" s="420">
        <f t="shared" si="169"/>
        <v>0.14599999999700231</v>
      </c>
      <c r="H9377" s="337"/>
      <c r="J9377" s="82">
        <v>48</v>
      </c>
      <c r="K9377" s="321">
        <v>4</v>
      </c>
    </row>
    <row r="9378" spans="1:11" x14ac:dyDescent="0.3">
      <c r="A9378" s="341">
        <v>43301.698613773151</v>
      </c>
      <c r="B9378" s="318">
        <v>37006.891000000003</v>
      </c>
      <c r="C9378" s="355">
        <f t="shared" si="172"/>
        <v>0.29700000000593718</v>
      </c>
      <c r="D9378" s="420">
        <f t="shared" si="169"/>
        <v>0.14850000000296859</v>
      </c>
      <c r="H9378" s="337"/>
      <c r="J9378" s="82">
        <v>49</v>
      </c>
      <c r="K9378" s="391">
        <v>1</v>
      </c>
    </row>
    <row r="9379" spans="1:11" x14ac:dyDescent="0.3">
      <c r="A9379" s="341">
        <v>43301.740280497688</v>
      </c>
      <c r="B9379" s="318">
        <v>37007.199000000001</v>
      </c>
      <c r="C9379" s="355">
        <f t="shared" si="172"/>
        <v>0.30799999999726424</v>
      </c>
      <c r="D9379" s="420">
        <f t="shared" si="169"/>
        <v>0.15399999999863212</v>
      </c>
      <c r="H9379" s="337"/>
      <c r="J9379" s="82">
        <v>50</v>
      </c>
      <c r="K9379" s="319">
        <v>2</v>
      </c>
    </row>
    <row r="9380" spans="1:11" x14ac:dyDescent="0.3">
      <c r="A9380" s="341">
        <v>43301.781947222225</v>
      </c>
      <c r="B9380" s="318">
        <v>37007.491999999998</v>
      </c>
      <c r="C9380" s="355">
        <f t="shared" si="172"/>
        <v>0.29299999999784632</v>
      </c>
      <c r="D9380" s="420">
        <f t="shared" si="169"/>
        <v>0.14649999999892316</v>
      </c>
      <c r="H9380" s="337"/>
      <c r="J9380" s="82">
        <v>51</v>
      </c>
      <c r="K9380" s="320">
        <v>3</v>
      </c>
    </row>
    <row r="9381" spans="1:11" x14ac:dyDescent="0.3">
      <c r="A9381" s="341">
        <v>43301.823613946763</v>
      </c>
      <c r="B9381" s="318">
        <v>37007.78</v>
      </c>
      <c r="C9381" s="355">
        <f t="shared" si="172"/>
        <v>0.28800000000046566</v>
      </c>
      <c r="D9381" s="420">
        <f t="shared" si="169"/>
        <v>0.14400000000023283</v>
      </c>
      <c r="H9381" s="337"/>
      <c r="J9381" s="82">
        <v>52</v>
      </c>
      <c r="K9381" s="321">
        <v>4</v>
      </c>
    </row>
    <row r="9382" spans="1:11" x14ac:dyDescent="0.3">
      <c r="A9382" s="341">
        <v>43301.8652806713</v>
      </c>
      <c r="B9382" s="318">
        <v>37008.078000000001</v>
      </c>
      <c r="C9382" s="355">
        <f t="shared" si="172"/>
        <v>0.29800000000250293</v>
      </c>
      <c r="D9382" s="420">
        <f t="shared" si="169"/>
        <v>0.14900000000125146</v>
      </c>
      <c r="H9382" s="337"/>
      <c r="J9382" s="82">
        <v>53</v>
      </c>
      <c r="K9382" s="391">
        <v>1</v>
      </c>
    </row>
    <row r="9383" spans="1:11" x14ac:dyDescent="0.3">
      <c r="A9383" s="341">
        <v>43301.90694739583</v>
      </c>
      <c r="B9383" s="318">
        <v>37008.377999999997</v>
      </c>
      <c r="C9383" s="355">
        <f t="shared" si="172"/>
        <v>0.29999999999563443</v>
      </c>
      <c r="D9383" s="420">
        <f t="shared" si="169"/>
        <v>0.14999999999781721</v>
      </c>
      <c r="H9383" s="337"/>
      <c r="J9383" s="82">
        <v>54</v>
      </c>
      <c r="K9383" s="319">
        <v>2</v>
      </c>
    </row>
    <row r="9384" spans="1:11" x14ac:dyDescent="0.3">
      <c r="A9384" s="341">
        <v>43301.948614120367</v>
      </c>
      <c r="B9384" s="318">
        <v>37008.671999999999</v>
      </c>
      <c r="C9384" s="355">
        <f t="shared" si="172"/>
        <v>0.29400000000168802</v>
      </c>
      <c r="D9384" s="420">
        <f t="shared" si="169"/>
        <v>0.14700000000084401</v>
      </c>
      <c r="H9384" s="337"/>
      <c r="J9384" s="82">
        <v>55</v>
      </c>
      <c r="K9384" s="320">
        <v>3</v>
      </c>
    </row>
    <row r="9385" spans="1:11" x14ac:dyDescent="0.3">
      <c r="A9385" s="341">
        <v>43301.990280844904</v>
      </c>
      <c r="B9385" s="318">
        <v>37008.97</v>
      </c>
      <c r="C9385" s="355">
        <f t="shared" si="172"/>
        <v>0.29800000000250293</v>
      </c>
      <c r="D9385" s="420">
        <f t="shared" si="169"/>
        <v>0.14900000000125146</v>
      </c>
      <c r="E9385" s="336">
        <f>SUM(C9362:C9385)*7.4805194805</f>
        <v>53.964467532326566</v>
      </c>
      <c r="F9385" s="324">
        <f>AVERAGE(D9362:D9385)</f>
        <v>0.15029166666666546</v>
      </c>
      <c r="G9385" s="324">
        <f>_xlfn.STDEV.S(D9362:D9385)</f>
        <v>3.1030022865358004E-3</v>
      </c>
      <c r="H9385" s="337"/>
      <c r="J9385" s="82">
        <v>56</v>
      </c>
      <c r="K9385" s="321">
        <v>4</v>
      </c>
    </row>
    <row r="9386" spans="1:11" x14ac:dyDescent="0.3">
      <c r="A9386" s="341">
        <v>43302.031947569441</v>
      </c>
      <c r="B9386" s="318">
        <v>37009.277000000002</v>
      </c>
      <c r="C9386" s="355">
        <f t="shared" si="172"/>
        <v>0.30700000000069849</v>
      </c>
      <c r="D9386" s="420">
        <f t="shared" si="169"/>
        <v>0.15350000000034925</v>
      </c>
      <c r="H9386" s="337"/>
      <c r="J9386" s="82">
        <v>57</v>
      </c>
      <c r="K9386" s="391">
        <v>1</v>
      </c>
    </row>
    <row r="9387" spans="1:11" x14ac:dyDescent="0.3">
      <c r="A9387" s="341">
        <v>43302.073614293979</v>
      </c>
      <c r="B9387" s="318">
        <v>37009.569000000003</v>
      </c>
      <c r="C9387" s="355">
        <f t="shared" si="172"/>
        <v>0.29200000000128057</v>
      </c>
      <c r="D9387" s="420">
        <f t="shared" si="169"/>
        <v>0.14600000000064028</v>
      </c>
      <c r="H9387" s="337"/>
      <c r="J9387" s="82">
        <v>58</v>
      </c>
      <c r="K9387" s="319">
        <v>2</v>
      </c>
    </row>
    <row r="9388" spans="1:11" x14ac:dyDescent="0.3">
      <c r="A9388" s="341">
        <v>43302.115281018516</v>
      </c>
      <c r="B9388" s="318">
        <v>37009.866999999998</v>
      </c>
      <c r="C9388" s="355">
        <f t="shared" si="172"/>
        <v>0.29799999999522697</v>
      </c>
      <c r="D9388" s="420">
        <f t="shared" si="169"/>
        <v>0.14899999999761349</v>
      </c>
      <c r="H9388" s="337"/>
      <c r="J9388" s="82">
        <v>59</v>
      </c>
      <c r="K9388" s="320">
        <v>3</v>
      </c>
    </row>
    <row r="9389" spans="1:11" x14ac:dyDescent="0.3">
      <c r="A9389" s="341">
        <v>43302.156947743053</v>
      </c>
      <c r="B9389" s="318">
        <v>37010.17</v>
      </c>
      <c r="C9389" s="355">
        <f t="shared" si="172"/>
        <v>0.30299999999988358</v>
      </c>
      <c r="D9389" s="420">
        <f t="shared" si="169"/>
        <v>0.15149999999994179</v>
      </c>
      <c r="H9389" s="337"/>
      <c r="J9389" s="82">
        <v>60</v>
      </c>
      <c r="K9389" s="321">
        <v>4</v>
      </c>
    </row>
    <row r="9390" spans="1:11" x14ac:dyDescent="0.3">
      <c r="A9390" s="341">
        <v>43302.19861446759</v>
      </c>
      <c r="B9390" s="318">
        <v>37010.472000000002</v>
      </c>
      <c r="C9390" s="355">
        <f t="shared" si="172"/>
        <v>0.30200000000331784</v>
      </c>
      <c r="D9390" s="420">
        <f t="shared" si="169"/>
        <v>0.15100000000165892</v>
      </c>
      <c r="H9390" s="337"/>
      <c r="J9390" s="82">
        <v>61</v>
      </c>
      <c r="K9390" s="391">
        <v>1</v>
      </c>
    </row>
    <row r="9391" spans="1:11" x14ac:dyDescent="0.3">
      <c r="A9391" s="341">
        <v>43302.240281192127</v>
      </c>
      <c r="B9391" s="318">
        <v>37010.771999999997</v>
      </c>
      <c r="C9391" s="355">
        <f t="shared" si="172"/>
        <v>0.29999999999563443</v>
      </c>
      <c r="D9391" s="420">
        <f t="shared" si="169"/>
        <v>0.14999999999781721</v>
      </c>
      <c r="H9391" s="337"/>
      <c r="J9391" s="82">
        <v>62</v>
      </c>
      <c r="K9391" s="319">
        <v>2</v>
      </c>
    </row>
    <row r="9392" spans="1:11" x14ac:dyDescent="0.3">
      <c r="A9392" s="341">
        <v>43302.281947916665</v>
      </c>
      <c r="B9392" s="318">
        <v>37011.082000000002</v>
      </c>
      <c r="C9392" s="355">
        <f t="shared" si="172"/>
        <v>0.31000000000494765</v>
      </c>
      <c r="D9392" s="420">
        <f t="shared" si="169"/>
        <v>0.15500000000247383</v>
      </c>
      <c r="H9392" s="337"/>
      <c r="J9392" s="82">
        <v>63</v>
      </c>
      <c r="K9392" s="320">
        <v>3</v>
      </c>
    </row>
    <row r="9393" spans="1:11" x14ac:dyDescent="0.3">
      <c r="A9393" s="341">
        <v>43302.323614641202</v>
      </c>
      <c r="B9393" s="318">
        <v>37011.389000000003</v>
      </c>
      <c r="C9393" s="355">
        <f t="shared" si="172"/>
        <v>0.30700000000069849</v>
      </c>
      <c r="D9393" s="420">
        <f t="shared" si="169"/>
        <v>0.15350000000034925</v>
      </c>
      <c r="H9393" s="337"/>
      <c r="J9393" s="82">
        <v>64</v>
      </c>
      <c r="K9393" s="321">
        <v>4</v>
      </c>
    </row>
    <row r="9394" spans="1:11" x14ac:dyDescent="0.3">
      <c r="A9394" s="341">
        <v>43302.365281365739</v>
      </c>
      <c r="B9394" s="318">
        <v>37011.682000000001</v>
      </c>
      <c r="C9394" s="355">
        <f t="shared" si="172"/>
        <v>0.29299999999784632</v>
      </c>
      <c r="D9394" s="420">
        <f t="shared" si="169"/>
        <v>0.14649999999892316</v>
      </c>
      <c r="H9394" s="337"/>
      <c r="J9394" s="82">
        <v>65</v>
      </c>
      <c r="K9394" s="391">
        <v>1</v>
      </c>
    </row>
    <row r="9395" spans="1:11" x14ac:dyDescent="0.3">
      <c r="A9395" s="341">
        <v>43302.406948090276</v>
      </c>
      <c r="B9395" s="318">
        <v>37011.989000000001</v>
      </c>
      <c r="C9395" s="355">
        <f t="shared" si="172"/>
        <v>0.30700000000069849</v>
      </c>
      <c r="D9395" s="420">
        <f t="shared" si="169"/>
        <v>0.15350000000034925</v>
      </c>
      <c r="H9395" s="337"/>
      <c r="J9395" s="82">
        <v>66</v>
      </c>
      <c r="K9395" s="319">
        <v>2</v>
      </c>
    </row>
    <row r="9396" spans="1:11" x14ac:dyDescent="0.3">
      <c r="A9396" s="341">
        <v>43302.448614814813</v>
      </c>
      <c r="B9396" s="318">
        <v>37012.294000000002</v>
      </c>
      <c r="C9396" s="355">
        <f t="shared" si="172"/>
        <v>0.30500000000029104</v>
      </c>
      <c r="D9396" s="420">
        <f t="shared" si="169"/>
        <v>0.15250000000014552</v>
      </c>
      <c r="H9396" s="337"/>
      <c r="J9396" s="82">
        <v>67</v>
      </c>
      <c r="K9396" s="320">
        <v>3</v>
      </c>
    </row>
    <row r="9397" spans="1:11" x14ac:dyDescent="0.3">
      <c r="A9397" s="341">
        <v>43302.490281539351</v>
      </c>
      <c r="B9397" s="318">
        <v>37012.587</v>
      </c>
      <c r="C9397" s="355">
        <f t="shared" si="172"/>
        <v>0.29299999999784632</v>
      </c>
      <c r="D9397" s="420">
        <f t="shared" si="169"/>
        <v>0.14649999999892316</v>
      </c>
      <c r="H9397" s="337"/>
      <c r="J9397" s="82">
        <v>68</v>
      </c>
      <c r="K9397" s="321">
        <v>4</v>
      </c>
    </row>
    <row r="9398" spans="1:11" x14ac:dyDescent="0.3">
      <c r="A9398" s="341">
        <v>43302.531948263888</v>
      </c>
      <c r="B9398" s="318">
        <v>37012.881000000001</v>
      </c>
      <c r="C9398" s="355">
        <f t="shared" si="172"/>
        <v>0.29400000000168802</v>
      </c>
      <c r="D9398" s="420">
        <f t="shared" si="169"/>
        <v>0.14700000000084401</v>
      </c>
      <c r="H9398" s="337"/>
      <c r="J9398" s="82">
        <v>69</v>
      </c>
      <c r="K9398" s="391">
        <v>1</v>
      </c>
    </row>
    <row r="9399" spans="1:11" x14ac:dyDescent="0.3">
      <c r="A9399" s="341">
        <v>43302.573614988425</v>
      </c>
      <c r="B9399" s="318">
        <v>37013.19</v>
      </c>
      <c r="C9399" s="355">
        <f t="shared" si="172"/>
        <v>0.30900000000110595</v>
      </c>
      <c r="D9399" s="420">
        <f t="shared" si="169"/>
        <v>0.15450000000055297</v>
      </c>
      <c r="H9399" s="337"/>
      <c r="J9399" s="82">
        <v>70</v>
      </c>
      <c r="K9399" s="319">
        <v>2</v>
      </c>
    </row>
    <row r="9400" spans="1:11" x14ac:dyDescent="0.3">
      <c r="A9400" s="341">
        <v>43302.615281712962</v>
      </c>
      <c r="B9400" s="318">
        <v>37013.489000000001</v>
      </c>
      <c r="C9400" s="355">
        <f t="shared" si="172"/>
        <v>0.29899999999906868</v>
      </c>
      <c r="D9400" s="420">
        <f t="shared" si="169"/>
        <v>0.14949999999953434</v>
      </c>
      <c r="H9400" s="337"/>
      <c r="J9400" s="82">
        <v>71</v>
      </c>
      <c r="K9400" s="320">
        <v>3</v>
      </c>
    </row>
    <row r="9401" spans="1:11" x14ac:dyDescent="0.3">
      <c r="A9401" s="341">
        <v>43302.6569484375</v>
      </c>
      <c r="B9401" s="318">
        <v>37013.78</v>
      </c>
      <c r="C9401" s="355">
        <f t="shared" si="172"/>
        <v>0.29099999999743886</v>
      </c>
      <c r="D9401" s="420">
        <f t="shared" si="169"/>
        <v>0.14549999999871943</v>
      </c>
      <c r="H9401" s="337"/>
      <c r="J9401" s="82">
        <v>72</v>
      </c>
      <c r="K9401" s="321">
        <v>4</v>
      </c>
    </row>
    <row r="9402" spans="1:11" x14ac:dyDescent="0.3">
      <c r="A9402" s="341">
        <v>43302.698615162037</v>
      </c>
      <c r="B9402" s="318">
        <v>37014.080999999998</v>
      </c>
      <c r="C9402" s="355">
        <f t="shared" si="172"/>
        <v>0.30099999999947613</v>
      </c>
      <c r="D9402" s="420">
        <f t="shared" si="169"/>
        <v>0.15049999999973807</v>
      </c>
      <c r="H9402" s="337"/>
      <c r="J9402" s="82">
        <v>73</v>
      </c>
      <c r="K9402" s="391">
        <v>1</v>
      </c>
    </row>
    <row r="9403" spans="1:11" x14ac:dyDescent="0.3">
      <c r="A9403" s="341">
        <v>43302.740281886574</v>
      </c>
      <c r="B9403" s="318">
        <v>37014.381999999998</v>
      </c>
      <c r="C9403" s="355">
        <f t="shared" si="172"/>
        <v>0.30099999999947613</v>
      </c>
      <c r="D9403" s="420">
        <f t="shared" si="169"/>
        <v>0.15049999999973807</v>
      </c>
      <c r="H9403" s="337"/>
      <c r="J9403" s="82">
        <v>74</v>
      </c>
      <c r="K9403" s="319">
        <v>2</v>
      </c>
    </row>
    <row r="9404" spans="1:11" x14ac:dyDescent="0.3">
      <c r="A9404" s="341">
        <v>43302.781948611111</v>
      </c>
      <c r="B9404" s="318">
        <v>37014.671000000002</v>
      </c>
      <c r="C9404" s="355">
        <f t="shared" si="172"/>
        <v>0.28900000000430737</v>
      </c>
      <c r="D9404" s="420">
        <f t="shared" si="169"/>
        <v>0.14450000000215368</v>
      </c>
      <c r="H9404" s="337"/>
      <c r="J9404" s="82">
        <v>75</v>
      </c>
      <c r="K9404" s="320">
        <v>3</v>
      </c>
    </row>
    <row r="9405" spans="1:11" x14ac:dyDescent="0.3">
      <c r="A9405" s="341">
        <v>43302.823615335648</v>
      </c>
      <c r="B9405" s="318">
        <v>37014.968999999997</v>
      </c>
      <c r="C9405" s="355">
        <f t="shared" si="172"/>
        <v>0.29799999999522697</v>
      </c>
      <c r="D9405" s="420">
        <f t="shared" si="169"/>
        <v>0.14899999999761349</v>
      </c>
      <c r="H9405" s="337"/>
      <c r="J9405" s="82">
        <v>76</v>
      </c>
      <c r="K9405" s="321">
        <v>4</v>
      </c>
    </row>
    <row r="9406" spans="1:11" x14ac:dyDescent="0.3">
      <c r="A9406" s="341">
        <v>43302.865282060186</v>
      </c>
      <c r="B9406" s="318">
        <v>37015.271000000001</v>
      </c>
      <c r="C9406" s="355">
        <f t="shared" si="172"/>
        <v>0.30200000000331784</v>
      </c>
      <c r="D9406" s="420">
        <f t="shared" si="169"/>
        <v>0.15100000000165892</v>
      </c>
      <c r="H9406" s="337"/>
      <c r="J9406" s="82">
        <v>77</v>
      </c>
      <c r="K9406" s="391">
        <v>1</v>
      </c>
    </row>
    <row r="9407" spans="1:11" x14ac:dyDescent="0.3">
      <c r="A9407" s="341">
        <v>43302.906948784723</v>
      </c>
      <c r="B9407" s="318">
        <v>37015.559000000001</v>
      </c>
      <c r="C9407" s="355">
        <f t="shared" si="172"/>
        <v>0.28800000000046566</v>
      </c>
      <c r="D9407" s="420">
        <f t="shared" si="169"/>
        <v>0.14400000000023283</v>
      </c>
      <c r="H9407" s="337"/>
      <c r="J9407" s="82">
        <v>78</v>
      </c>
      <c r="K9407" s="319">
        <v>2</v>
      </c>
    </row>
    <row r="9408" spans="1:11" x14ac:dyDescent="0.3">
      <c r="A9408" s="341">
        <v>43302.94861550926</v>
      </c>
      <c r="B9408" s="318">
        <v>37015.85</v>
      </c>
      <c r="C9408" s="355">
        <f t="shared" si="172"/>
        <v>0.29099999999743886</v>
      </c>
      <c r="D9408" s="420">
        <f t="shared" si="169"/>
        <v>0.14549999999871943</v>
      </c>
      <c r="H9408" s="337"/>
      <c r="J9408" s="82">
        <v>79</v>
      </c>
      <c r="K9408" s="320">
        <v>3</v>
      </c>
    </row>
    <row r="9409" spans="1:11" x14ac:dyDescent="0.3">
      <c r="A9409" s="341">
        <v>43302.990282233797</v>
      </c>
      <c r="B9409" s="318">
        <v>37016.148999999998</v>
      </c>
      <c r="C9409" s="355">
        <f t="shared" si="172"/>
        <v>0.29899999999906868</v>
      </c>
      <c r="D9409" s="420">
        <f t="shared" si="169"/>
        <v>0.14949999999953434</v>
      </c>
      <c r="E9409" s="336">
        <f>SUM(C9386:C9409)*7.4805194805</f>
        <v>53.702649350482936</v>
      </c>
      <c r="F9409" s="324">
        <f>AVERAGE(D9386:D9409)</f>
        <v>0.14956249999992602</v>
      </c>
      <c r="G9409" s="324">
        <f>_xlfn.STDEV.S(D9386:D9409)</f>
        <v>3.2780976061422195E-3</v>
      </c>
      <c r="H9409" s="337"/>
      <c r="J9409" s="82">
        <v>80</v>
      </c>
      <c r="K9409" s="321">
        <v>4</v>
      </c>
    </row>
    <row r="9410" spans="1:11" x14ac:dyDescent="0.3">
      <c r="A9410" s="341">
        <v>43303.031948958334</v>
      </c>
      <c r="B9410" s="318">
        <v>37016.442000000003</v>
      </c>
      <c r="C9410" s="355">
        <f t="shared" si="172"/>
        <v>0.29300000000512227</v>
      </c>
      <c r="D9410" s="420">
        <f t="shared" si="169"/>
        <v>0.14650000000256114</v>
      </c>
      <c r="H9410" s="337"/>
      <c r="J9410" s="82">
        <v>81</v>
      </c>
      <c r="K9410" s="391">
        <v>1</v>
      </c>
    </row>
    <row r="9411" spans="1:11" x14ac:dyDescent="0.3">
      <c r="A9411" s="341">
        <v>43303.073615682872</v>
      </c>
      <c r="B9411" s="318">
        <v>37016.732000000004</v>
      </c>
      <c r="C9411" s="355">
        <f t="shared" si="172"/>
        <v>0.29000000000087311</v>
      </c>
      <c r="D9411" s="420">
        <f t="shared" si="169"/>
        <v>0.14500000000043656</v>
      </c>
      <c r="H9411" s="337"/>
      <c r="J9411" s="82">
        <v>82</v>
      </c>
      <c r="K9411" s="319">
        <v>2</v>
      </c>
    </row>
    <row r="9412" spans="1:11" x14ac:dyDescent="0.3">
      <c r="A9412" s="341">
        <v>43303.115282407409</v>
      </c>
      <c r="B9412" s="318">
        <v>37017.036999999997</v>
      </c>
      <c r="C9412" s="355">
        <f t="shared" si="172"/>
        <v>0.30499999999301508</v>
      </c>
      <c r="D9412" s="420">
        <f t="shared" si="169"/>
        <v>0.15249999999650754</v>
      </c>
      <c r="H9412" s="337"/>
      <c r="J9412" s="82">
        <v>83</v>
      </c>
      <c r="K9412" s="320">
        <v>3</v>
      </c>
    </row>
    <row r="9413" spans="1:11" x14ac:dyDescent="0.3">
      <c r="A9413" s="341">
        <v>43303.156949131946</v>
      </c>
      <c r="B9413" s="318">
        <v>37017.338000000003</v>
      </c>
      <c r="C9413" s="355">
        <f t="shared" si="172"/>
        <v>0.30100000000675209</v>
      </c>
      <c r="D9413" s="420">
        <f t="shared" si="169"/>
        <v>0.15050000000337604</v>
      </c>
      <c r="H9413" s="337"/>
      <c r="J9413" s="82">
        <v>84</v>
      </c>
      <c r="K9413" s="321">
        <v>4</v>
      </c>
    </row>
    <row r="9414" spans="1:11" x14ac:dyDescent="0.3">
      <c r="A9414" s="341">
        <v>43303.198615856483</v>
      </c>
      <c r="B9414" s="318">
        <v>37017.629000000001</v>
      </c>
      <c r="C9414" s="355">
        <f t="shared" si="172"/>
        <v>0.29099999999743886</v>
      </c>
      <c r="D9414" s="420">
        <f t="shared" si="169"/>
        <v>0.14549999999871943</v>
      </c>
      <c r="H9414" s="337"/>
      <c r="J9414" s="82">
        <v>85</v>
      </c>
      <c r="K9414" s="391">
        <v>1</v>
      </c>
    </row>
    <row r="9415" spans="1:11" x14ac:dyDescent="0.3">
      <c r="A9415" s="341">
        <v>43303.24028258102</v>
      </c>
      <c r="B9415" s="318">
        <v>37017.932000000001</v>
      </c>
      <c r="C9415" s="355">
        <f t="shared" si="172"/>
        <v>0.30299999999988358</v>
      </c>
      <c r="D9415" s="420">
        <f t="shared" si="169"/>
        <v>0.15149999999994179</v>
      </c>
      <c r="H9415" s="337"/>
      <c r="J9415" s="82">
        <v>86</v>
      </c>
      <c r="K9415" s="319">
        <v>2</v>
      </c>
    </row>
    <row r="9416" spans="1:11" x14ac:dyDescent="0.3">
      <c r="A9416" s="341">
        <v>43303.281949305558</v>
      </c>
      <c r="B9416" s="318">
        <v>37018.248</v>
      </c>
      <c r="C9416" s="355">
        <f t="shared" si="172"/>
        <v>0.31599999999889405</v>
      </c>
      <c r="D9416" s="420">
        <f t="shared" si="169"/>
        <v>0.15799999999944703</v>
      </c>
      <c r="H9416" s="337"/>
      <c r="J9416" s="82">
        <v>87</v>
      </c>
      <c r="K9416" s="320">
        <v>3</v>
      </c>
    </row>
    <row r="9417" spans="1:11" x14ac:dyDescent="0.3">
      <c r="A9417" s="341">
        <v>43303.323616030095</v>
      </c>
      <c r="B9417" s="318">
        <v>37018.548999999999</v>
      </c>
      <c r="C9417" s="355">
        <f t="shared" si="172"/>
        <v>0.30099999999947613</v>
      </c>
      <c r="D9417" s="420">
        <f t="shared" si="169"/>
        <v>0.15049999999973807</v>
      </c>
      <c r="H9417" s="337"/>
      <c r="J9417" s="82">
        <v>88</v>
      </c>
      <c r="K9417" s="321">
        <v>4</v>
      </c>
    </row>
    <row r="9418" spans="1:11" x14ac:dyDescent="0.3">
      <c r="A9418" s="341">
        <v>43303.365282754632</v>
      </c>
      <c r="B9418" s="318">
        <v>37018.847999999998</v>
      </c>
      <c r="C9418" s="355">
        <f t="shared" si="172"/>
        <v>0.29899999999906868</v>
      </c>
      <c r="D9418" s="420">
        <f t="shared" si="169"/>
        <v>0.14949999999953434</v>
      </c>
      <c r="H9418" s="337"/>
      <c r="J9418" s="82">
        <v>89</v>
      </c>
      <c r="K9418" s="391">
        <v>1</v>
      </c>
    </row>
    <row r="9419" spans="1:11" x14ac:dyDescent="0.3">
      <c r="A9419" s="341">
        <v>43303.406949479169</v>
      </c>
      <c r="B9419" s="318">
        <v>37019.152999999998</v>
      </c>
      <c r="C9419" s="355">
        <f t="shared" si="172"/>
        <v>0.30500000000029104</v>
      </c>
      <c r="D9419" s="420">
        <f t="shared" si="169"/>
        <v>0.15250000000014552</v>
      </c>
      <c r="H9419" s="337"/>
      <c r="J9419" s="82">
        <v>90</v>
      </c>
      <c r="K9419" s="319">
        <v>2</v>
      </c>
    </row>
    <row r="9420" spans="1:11" x14ac:dyDescent="0.3">
      <c r="A9420" s="341">
        <v>43303.448616203706</v>
      </c>
      <c r="B9420" s="318">
        <v>37019.457999999999</v>
      </c>
      <c r="C9420" s="355">
        <f t="shared" si="172"/>
        <v>0.30500000000029104</v>
      </c>
      <c r="D9420" s="420">
        <f t="shared" si="169"/>
        <v>0.15250000000014552</v>
      </c>
      <c r="H9420" s="337"/>
      <c r="J9420" s="82">
        <v>91</v>
      </c>
      <c r="K9420" s="320">
        <v>3</v>
      </c>
    </row>
    <row r="9421" spans="1:11" x14ac:dyDescent="0.3">
      <c r="A9421" s="341">
        <v>43303.490282928244</v>
      </c>
      <c r="B9421" s="318">
        <v>37019.75</v>
      </c>
      <c r="C9421" s="355">
        <f t="shared" si="172"/>
        <v>0.29200000000128057</v>
      </c>
      <c r="D9421" s="420">
        <f t="shared" si="169"/>
        <v>0.14600000000064028</v>
      </c>
      <c r="H9421" s="337"/>
      <c r="J9421" s="82">
        <v>92</v>
      </c>
      <c r="K9421" s="321">
        <v>4</v>
      </c>
    </row>
    <row r="9422" spans="1:11" x14ac:dyDescent="0.3">
      <c r="A9422" s="341">
        <v>43303.531949652781</v>
      </c>
      <c r="B9422" s="318">
        <v>37020.050999999999</v>
      </c>
      <c r="C9422" s="355">
        <f t="shared" si="172"/>
        <v>0.30099999999947613</v>
      </c>
      <c r="D9422" s="420">
        <f t="shared" si="169"/>
        <v>0.15049999999973807</v>
      </c>
      <c r="H9422" s="337"/>
      <c r="J9422" s="82">
        <v>93</v>
      </c>
      <c r="K9422" s="391">
        <v>1</v>
      </c>
    </row>
    <row r="9423" spans="1:11" x14ac:dyDescent="0.3">
      <c r="A9423" s="341">
        <v>43303.573616377318</v>
      </c>
      <c r="B9423" s="318">
        <v>37020.351999999999</v>
      </c>
      <c r="C9423" s="355">
        <f t="shared" si="172"/>
        <v>0.30099999999947613</v>
      </c>
      <c r="D9423" s="420">
        <f t="shared" si="169"/>
        <v>0.15049999999973807</v>
      </c>
      <c r="H9423" s="337"/>
      <c r="J9423" s="82">
        <v>94</v>
      </c>
      <c r="K9423" s="319">
        <v>2</v>
      </c>
    </row>
    <row r="9424" spans="1:11" x14ac:dyDescent="0.3">
      <c r="A9424" s="341">
        <v>43303.615283101855</v>
      </c>
      <c r="B9424" s="318">
        <v>37020.646999999997</v>
      </c>
      <c r="C9424" s="355">
        <f t="shared" si="172"/>
        <v>0.29499999999825377</v>
      </c>
      <c r="D9424" s="420">
        <f t="shared" si="169"/>
        <v>0.14749999999912689</v>
      </c>
      <c r="H9424" s="337"/>
      <c r="J9424" s="82">
        <v>95</v>
      </c>
      <c r="K9424" s="320">
        <v>3</v>
      </c>
    </row>
    <row r="9425" spans="1:12" x14ac:dyDescent="0.3">
      <c r="A9425" s="341">
        <v>43303.656949826393</v>
      </c>
      <c r="B9425" s="318">
        <v>37020.942000000003</v>
      </c>
      <c r="C9425" s="355">
        <f t="shared" si="172"/>
        <v>0.29500000000552973</v>
      </c>
      <c r="D9425" s="420">
        <f t="shared" si="169"/>
        <v>0.14750000000276486</v>
      </c>
      <c r="H9425" s="337"/>
      <c r="J9425" s="82">
        <v>96</v>
      </c>
      <c r="K9425" s="321">
        <v>4</v>
      </c>
    </row>
    <row r="9426" spans="1:12" x14ac:dyDescent="0.3">
      <c r="A9426" s="341">
        <v>43303.698616550922</v>
      </c>
      <c r="B9426" s="318">
        <v>37021.245999999999</v>
      </c>
      <c r="C9426" s="355">
        <f t="shared" si="172"/>
        <v>0.30399999999644933</v>
      </c>
      <c r="D9426" s="420">
        <f t="shared" si="169"/>
        <v>0.15199999999822467</v>
      </c>
      <c r="H9426" s="337"/>
      <c r="J9426" s="82">
        <v>97</v>
      </c>
      <c r="K9426" s="391">
        <v>1</v>
      </c>
    </row>
    <row r="9427" spans="1:12" x14ac:dyDescent="0.3">
      <c r="A9427" s="341">
        <v>43303.74028327546</v>
      </c>
      <c r="B9427" s="318">
        <v>37021.54</v>
      </c>
      <c r="C9427" s="355">
        <f t="shared" si="172"/>
        <v>0.29400000000168802</v>
      </c>
      <c r="D9427" s="420">
        <f t="shared" si="169"/>
        <v>0.14700000000084401</v>
      </c>
      <c r="H9427" s="337"/>
      <c r="J9427" s="82">
        <v>98</v>
      </c>
      <c r="K9427" s="319">
        <v>2</v>
      </c>
    </row>
    <row r="9428" spans="1:12" x14ac:dyDescent="0.3">
      <c r="A9428" s="341">
        <v>43303.781949999997</v>
      </c>
      <c r="B9428" s="318">
        <v>37021.83</v>
      </c>
      <c r="C9428" s="355">
        <f t="shared" si="172"/>
        <v>0.29000000000087311</v>
      </c>
      <c r="D9428" s="420">
        <f t="shared" si="169"/>
        <v>0.14500000000043656</v>
      </c>
      <c r="H9428" s="337"/>
      <c r="J9428" s="82">
        <v>99</v>
      </c>
      <c r="K9428" s="320">
        <v>3</v>
      </c>
    </row>
    <row r="9429" spans="1:12" x14ac:dyDescent="0.3">
      <c r="A9429" s="341">
        <v>43303.823616724534</v>
      </c>
      <c r="B9429" s="318">
        <v>37022.129999999997</v>
      </c>
      <c r="C9429" s="355">
        <f t="shared" si="172"/>
        <v>0.29999999999563443</v>
      </c>
      <c r="D9429" s="420">
        <f t="shared" si="169"/>
        <v>0.14999999999781721</v>
      </c>
      <c r="E9429" s="336">
        <f>SUM(C9410:C9429)*7.4805194805</f>
        <v>44.740987012868757</v>
      </c>
      <c r="F9429" s="324">
        <f>AVERAGE(D9410:D9429)</f>
        <v>0.14952499999999419</v>
      </c>
      <c r="G9429" s="324">
        <f>_xlfn.STDEV.S(D9410:D9429)</f>
        <v>3.2906366360200973E-3</v>
      </c>
      <c r="H9429" s="343"/>
      <c r="I9429" s="344">
        <f>AVERAGE(D9281:D9429)</f>
        <v>0.14936394557823288</v>
      </c>
      <c r="J9429" s="82">
        <v>100</v>
      </c>
      <c r="K9429" s="321">
        <v>4</v>
      </c>
    </row>
    <row r="9430" spans="1:12" x14ac:dyDescent="0.3">
      <c r="A9430" s="341">
        <v>43304.400694444441</v>
      </c>
      <c r="B9430" s="318">
        <v>37026.347000000002</v>
      </c>
      <c r="C9430" s="355"/>
      <c r="D9430" s="420"/>
      <c r="H9430" s="337"/>
      <c r="J9430" s="82">
        <v>1</v>
      </c>
      <c r="K9430" s="319">
        <v>2</v>
      </c>
      <c r="L9430" s="54" t="s">
        <v>313</v>
      </c>
    </row>
    <row r="9431" spans="1:12" x14ac:dyDescent="0.3">
      <c r="A9431" s="341">
        <v>43304.442361111112</v>
      </c>
      <c r="B9431" s="318">
        <v>37026.641000000003</v>
      </c>
      <c r="C9431" s="355">
        <f t="shared" ref="C9431:C9525" si="173">B9431-B9430</f>
        <v>0.29400000000168802</v>
      </c>
      <c r="D9431" s="420">
        <f t="shared" ref="D9431:D9525" si="174">C9431/2</f>
        <v>0.14700000000084401</v>
      </c>
      <c r="H9431" s="337"/>
      <c r="J9431" s="82">
        <v>2</v>
      </c>
      <c r="K9431" s="320">
        <v>3</v>
      </c>
    </row>
    <row r="9432" spans="1:12" x14ac:dyDescent="0.3">
      <c r="A9432" s="341">
        <v>43304.484027777777</v>
      </c>
      <c r="B9432" s="318">
        <v>37026.942999999999</v>
      </c>
      <c r="C9432" s="355">
        <f t="shared" si="173"/>
        <v>0.30199999999604188</v>
      </c>
      <c r="D9432" s="420">
        <f t="shared" si="174"/>
        <v>0.15099999999802094</v>
      </c>
      <c r="H9432" s="337"/>
      <c r="J9432" s="82">
        <v>3</v>
      </c>
      <c r="K9432" s="321">
        <v>4</v>
      </c>
    </row>
    <row r="9433" spans="1:12" x14ac:dyDescent="0.3">
      <c r="A9433" s="341">
        <v>43304.525694444441</v>
      </c>
      <c r="B9433" s="318">
        <v>37027.256000000001</v>
      </c>
      <c r="C9433" s="355">
        <f t="shared" si="173"/>
        <v>0.31300000000192085</v>
      </c>
      <c r="D9433" s="420">
        <f t="shared" si="174"/>
        <v>0.15650000000096043</v>
      </c>
      <c r="H9433" s="402"/>
      <c r="J9433" s="82">
        <v>4</v>
      </c>
      <c r="K9433" s="391">
        <v>1</v>
      </c>
    </row>
    <row r="9434" spans="1:12" x14ac:dyDescent="0.3">
      <c r="A9434" s="341">
        <v>43304.567361111112</v>
      </c>
      <c r="B9434" s="318">
        <v>37027.555999999997</v>
      </c>
      <c r="C9434" s="355">
        <f t="shared" si="173"/>
        <v>0.29999999999563443</v>
      </c>
      <c r="D9434" s="420">
        <f t="shared" si="174"/>
        <v>0.14999999999781721</v>
      </c>
      <c r="H9434" s="402"/>
      <c r="J9434" s="82">
        <v>5</v>
      </c>
      <c r="K9434" s="319">
        <v>2</v>
      </c>
    </row>
    <row r="9435" spans="1:12" x14ac:dyDescent="0.3">
      <c r="A9435" s="341">
        <v>43304.609027777777</v>
      </c>
      <c r="B9435" s="318">
        <v>37027.851999999999</v>
      </c>
      <c r="C9435" s="355">
        <f t="shared" si="173"/>
        <v>0.29600000000209548</v>
      </c>
      <c r="D9435" s="420">
        <f t="shared" si="174"/>
        <v>0.14800000000104774</v>
      </c>
      <c r="H9435" s="402"/>
      <c r="J9435" s="82">
        <v>6</v>
      </c>
      <c r="K9435" s="320">
        <v>3</v>
      </c>
    </row>
    <row r="9436" spans="1:12" x14ac:dyDescent="0.3">
      <c r="A9436" s="341">
        <v>43304.650694444441</v>
      </c>
      <c r="B9436" s="318">
        <v>37028.158000000003</v>
      </c>
      <c r="C9436" s="355">
        <f t="shared" si="173"/>
        <v>0.30600000000413274</v>
      </c>
      <c r="D9436" s="420">
        <f t="shared" si="174"/>
        <v>0.15300000000206637</v>
      </c>
      <c r="H9436" s="402"/>
      <c r="J9436" s="82">
        <v>7</v>
      </c>
      <c r="K9436" s="321">
        <v>4</v>
      </c>
    </row>
    <row r="9437" spans="1:12" x14ac:dyDescent="0.3">
      <c r="A9437" s="341">
        <v>43304.692361111112</v>
      </c>
      <c r="B9437" s="318">
        <v>37028.453999999998</v>
      </c>
      <c r="C9437" s="355">
        <f t="shared" si="173"/>
        <v>0.29599999999481952</v>
      </c>
      <c r="D9437" s="420">
        <f t="shared" si="174"/>
        <v>0.14799999999740976</v>
      </c>
      <c r="H9437" s="402"/>
      <c r="J9437" s="82">
        <v>8</v>
      </c>
      <c r="K9437" s="391">
        <v>1</v>
      </c>
    </row>
    <row r="9438" spans="1:12" x14ac:dyDescent="0.3">
      <c r="A9438" s="341">
        <v>43304.734027546299</v>
      </c>
      <c r="B9438" s="318">
        <v>37028.75</v>
      </c>
      <c r="C9438" s="355">
        <f t="shared" si="173"/>
        <v>0.29600000000209548</v>
      </c>
      <c r="D9438" s="420">
        <f t="shared" si="174"/>
        <v>0.14800000000104774</v>
      </c>
      <c r="H9438" s="402"/>
      <c r="J9438" s="82">
        <v>9</v>
      </c>
      <c r="K9438" s="319">
        <v>2</v>
      </c>
    </row>
    <row r="9439" spans="1:12" x14ac:dyDescent="0.3">
      <c r="A9439" s="341">
        <v>43304.775694155091</v>
      </c>
      <c r="B9439" s="318">
        <v>37029.050000000003</v>
      </c>
      <c r="C9439" s="355">
        <f t="shared" si="173"/>
        <v>0.30000000000291038</v>
      </c>
      <c r="D9439" s="420">
        <f t="shared" si="174"/>
        <v>0.15000000000145519</v>
      </c>
      <c r="H9439" s="402"/>
      <c r="J9439" s="82">
        <v>10</v>
      </c>
      <c r="K9439" s="320">
        <v>3</v>
      </c>
    </row>
    <row r="9440" spans="1:12" x14ac:dyDescent="0.3">
      <c r="A9440" s="341">
        <v>43304.817360763889</v>
      </c>
      <c r="B9440" s="318">
        <v>37029.345000000001</v>
      </c>
      <c r="C9440" s="355">
        <f t="shared" si="173"/>
        <v>0.29499999999825377</v>
      </c>
      <c r="D9440" s="420">
        <f t="shared" si="174"/>
        <v>0.14749999999912689</v>
      </c>
      <c r="H9440" s="402"/>
      <c r="J9440" s="82">
        <v>11</v>
      </c>
      <c r="K9440" s="321">
        <v>4</v>
      </c>
    </row>
    <row r="9441" spans="1:11" x14ac:dyDescent="0.3">
      <c r="A9441" s="341">
        <v>43304.859027372688</v>
      </c>
      <c r="B9441" s="318">
        <v>37029.627999999997</v>
      </c>
      <c r="C9441" s="355">
        <f t="shared" si="173"/>
        <v>0.28299999999580905</v>
      </c>
      <c r="D9441" s="420">
        <f t="shared" si="174"/>
        <v>0.14149999999790452</v>
      </c>
      <c r="H9441" s="402"/>
      <c r="J9441" s="82">
        <v>12</v>
      </c>
      <c r="K9441" s="391">
        <v>1</v>
      </c>
    </row>
    <row r="9442" spans="1:11" x14ac:dyDescent="0.3">
      <c r="A9442" s="341">
        <v>43304.900693981479</v>
      </c>
      <c r="B9442" s="318">
        <v>37029.919000000002</v>
      </c>
      <c r="C9442" s="355">
        <f t="shared" si="173"/>
        <v>0.29100000000471482</v>
      </c>
      <c r="D9442" s="420">
        <f t="shared" si="174"/>
        <v>0.14550000000235741</v>
      </c>
      <c r="H9442" s="402"/>
      <c r="J9442" s="82">
        <v>13</v>
      </c>
      <c r="K9442" s="319">
        <v>2</v>
      </c>
    </row>
    <row r="9443" spans="1:11" x14ac:dyDescent="0.3">
      <c r="A9443" s="341">
        <v>43304.942360590278</v>
      </c>
      <c r="B9443" s="318">
        <v>37030.218999999997</v>
      </c>
      <c r="C9443" s="355">
        <f t="shared" si="173"/>
        <v>0.29999999999563443</v>
      </c>
      <c r="D9443" s="420">
        <f t="shared" si="174"/>
        <v>0.14999999999781721</v>
      </c>
      <c r="H9443" s="402"/>
      <c r="J9443" s="82">
        <v>14</v>
      </c>
      <c r="K9443" s="320">
        <v>3</v>
      </c>
    </row>
    <row r="9444" spans="1:11" x14ac:dyDescent="0.3">
      <c r="A9444" s="341">
        <v>43304.984027199076</v>
      </c>
      <c r="B9444" s="318">
        <v>37030.508999999998</v>
      </c>
      <c r="C9444" s="355">
        <f t="shared" si="173"/>
        <v>0.29000000000087311</v>
      </c>
      <c r="D9444" s="420">
        <f t="shared" si="174"/>
        <v>0.14500000000043656</v>
      </c>
      <c r="E9444" s="336">
        <f>SUM(C9431:C9444)*7.4805194805</f>
        <v>31.133922077815747</v>
      </c>
      <c r="F9444" s="324">
        <f>AVERAGE(D9431:D9444)</f>
        <v>0.14864285714273656</v>
      </c>
      <c r="G9444" s="324">
        <f>_xlfn.STDEV.S(D9431:D9444)</f>
        <v>3.6290948833638623E-3</v>
      </c>
      <c r="H9444" s="402"/>
      <c r="J9444" s="82">
        <v>15</v>
      </c>
      <c r="K9444" s="321">
        <v>4</v>
      </c>
    </row>
    <row r="9445" spans="1:11" x14ac:dyDescent="0.3">
      <c r="A9445" s="341">
        <v>43305.025693807867</v>
      </c>
      <c r="B9445" s="318">
        <v>37030.800000000003</v>
      </c>
      <c r="C9445" s="355">
        <f t="shared" si="173"/>
        <v>0.29100000000471482</v>
      </c>
      <c r="D9445" s="420">
        <f t="shared" si="174"/>
        <v>0.14550000000235741</v>
      </c>
      <c r="E9445" s="68"/>
      <c r="F9445" s="66"/>
      <c r="G9445" s="66"/>
      <c r="H9445" s="402"/>
      <c r="J9445" s="82">
        <v>16</v>
      </c>
      <c r="K9445" s="391">
        <v>1</v>
      </c>
    </row>
    <row r="9446" spans="1:11" x14ac:dyDescent="0.3">
      <c r="A9446" s="341">
        <v>43305.067360416666</v>
      </c>
      <c r="B9446" s="318">
        <v>37031.101999999999</v>
      </c>
      <c r="C9446" s="355">
        <f t="shared" si="173"/>
        <v>0.30199999999604188</v>
      </c>
      <c r="D9446" s="420">
        <f t="shared" si="174"/>
        <v>0.15099999999802094</v>
      </c>
      <c r="E9446" s="66"/>
      <c r="F9446" s="66"/>
      <c r="G9446" s="66"/>
      <c r="H9446" s="402"/>
      <c r="J9446" s="82">
        <v>17</v>
      </c>
      <c r="K9446" s="319">
        <v>2</v>
      </c>
    </row>
    <row r="9447" spans="1:11" x14ac:dyDescent="0.3">
      <c r="A9447" s="341">
        <v>43305.109027025464</v>
      </c>
      <c r="B9447" s="318">
        <v>37031.406000000003</v>
      </c>
      <c r="C9447" s="355">
        <f t="shared" si="173"/>
        <v>0.30400000000372529</v>
      </c>
      <c r="D9447" s="420">
        <f t="shared" si="174"/>
        <v>0.15200000000186265</v>
      </c>
      <c r="E9447" s="66"/>
      <c r="F9447" s="66"/>
      <c r="G9447" s="66"/>
      <c r="H9447" s="402"/>
      <c r="J9447" s="82">
        <v>18</v>
      </c>
      <c r="K9447" s="320">
        <v>3</v>
      </c>
    </row>
    <row r="9448" spans="1:11" x14ac:dyDescent="0.3">
      <c r="A9448" s="341">
        <v>43305.150693634256</v>
      </c>
      <c r="B9448" s="318">
        <v>37031.701000000001</v>
      </c>
      <c r="C9448" s="355">
        <f t="shared" si="173"/>
        <v>0.29499999999825377</v>
      </c>
      <c r="D9448" s="420">
        <f t="shared" si="174"/>
        <v>0.14749999999912689</v>
      </c>
      <c r="H9448" s="402"/>
      <c r="J9448" s="82">
        <v>19</v>
      </c>
      <c r="K9448" s="321">
        <v>4</v>
      </c>
    </row>
    <row r="9449" spans="1:11" x14ac:dyDescent="0.3">
      <c r="A9449" s="341">
        <v>43305.192360243054</v>
      </c>
      <c r="B9449" s="318">
        <v>37032.008000000002</v>
      </c>
      <c r="C9449" s="355">
        <f t="shared" si="173"/>
        <v>0.30700000000069849</v>
      </c>
      <c r="D9449" s="420">
        <f t="shared" si="174"/>
        <v>0.15350000000034925</v>
      </c>
      <c r="H9449" s="402"/>
      <c r="J9449" s="82">
        <v>20</v>
      </c>
      <c r="K9449" s="391">
        <v>1</v>
      </c>
    </row>
    <row r="9450" spans="1:11" x14ac:dyDescent="0.3">
      <c r="A9450" s="341">
        <v>43305.234026851853</v>
      </c>
      <c r="B9450" s="318">
        <v>37032.317999999999</v>
      </c>
      <c r="C9450" s="355">
        <f t="shared" si="173"/>
        <v>0.30999999999767169</v>
      </c>
      <c r="D9450" s="420">
        <f t="shared" si="174"/>
        <v>0.15499999999883585</v>
      </c>
      <c r="H9450" s="402"/>
      <c r="J9450" s="82">
        <v>21</v>
      </c>
      <c r="K9450" s="319">
        <v>2</v>
      </c>
    </row>
    <row r="9451" spans="1:11" x14ac:dyDescent="0.3">
      <c r="A9451" s="341">
        <v>43305.275693460651</v>
      </c>
      <c r="B9451" s="318">
        <v>37032.612000000001</v>
      </c>
      <c r="C9451" s="355">
        <f t="shared" si="173"/>
        <v>0.29400000000168802</v>
      </c>
      <c r="D9451" s="420">
        <f t="shared" si="174"/>
        <v>0.14700000000084401</v>
      </c>
      <c r="H9451" s="402"/>
      <c r="J9451" s="82">
        <v>22</v>
      </c>
      <c r="K9451" s="320">
        <v>3</v>
      </c>
    </row>
    <row r="9452" spans="1:11" x14ac:dyDescent="0.3">
      <c r="A9452" s="341">
        <v>43305.317360069443</v>
      </c>
      <c r="B9452" s="318">
        <v>37032.917000000001</v>
      </c>
      <c r="C9452" s="355">
        <f t="shared" si="173"/>
        <v>0.30500000000029104</v>
      </c>
      <c r="D9452" s="420">
        <f t="shared" si="174"/>
        <v>0.15250000000014552</v>
      </c>
      <c r="H9452" s="402"/>
      <c r="J9452" s="82">
        <v>23</v>
      </c>
      <c r="K9452" s="321">
        <v>4</v>
      </c>
    </row>
    <row r="9453" spans="1:11" x14ac:dyDescent="0.3">
      <c r="A9453" s="341">
        <v>43305.359026678241</v>
      </c>
      <c r="B9453" s="318">
        <v>37033.226000000002</v>
      </c>
      <c r="C9453" s="355">
        <f t="shared" si="173"/>
        <v>0.30900000000110595</v>
      </c>
      <c r="D9453" s="420">
        <f t="shared" si="174"/>
        <v>0.15450000000055297</v>
      </c>
      <c r="H9453" s="402"/>
      <c r="J9453" s="82">
        <v>24</v>
      </c>
      <c r="K9453" s="391">
        <v>1</v>
      </c>
    </row>
    <row r="9454" spans="1:11" x14ac:dyDescent="0.3">
      <c r="A9454" s="341">
        <v>43305.40069328704</v>
      </c>
      <c r="B9454" s="318">
        <v>37033.529000000002</v>
      </c>
      <c r="C9454" s="355">
        <f t="shared" si="173"/>
        <v>0.30299999999988358</v>
      </c>
      <c r="D9454" s="420">
        <f t="shared" si="174"/>
        <v>0.15149999999994179</v>
      </c>
      <c r="H9454" s="402"/>
      <c r="J9454" s="82">
        <v>25</v>
      </c>
      <c r="K9454" s="319">
        <v>2</v>
      </c>
    </row>
    <row r="9455" spans="1:11" x14ac:dyDescent="0.3">
      <c r="A9455" s="341">
        <v>43305.442359895831</v>
      </c>
      <c r="B9455" s="318">
        <v>37033.828000000001</v>
      </c>
      <c r="C9455" s="355">
        <f t="shared" si="173"/>
        <v>0.29899999999906868</v>
      </c>
      <c r="D9455" s="420">
        <f t="shared" si="174"/>
        <v>0.14949999999953434</v>
      </c>
      <c r="H9455" s="402"/>
      <c r="J9455" s="82">
        <v>26</v>
      </c>
      <c r="K9455" s="320">
        <v>3</v>
      </c>
    </row>
    <row r="9456" spans="1:11" x14ac:dyDescent="0.3">
      <c r="A9456" s="341">
        <v>43305.48402650463</v>
      </c>
      <c r="B9456" s="318">
        <v>37034.135000000002</v>
      </c>
      <c r="C9456" s="355">
        <f t="shared" si="173"/>
        <v>0.30700000000069849</v>
      </c>
      <c r="D9456" s="420">
        <f t="shared" si="174"/>
        <v>0.15350000000034925</v>
      </c>
      <c r="H9456" s="402"/>
      <c r="J9456" s="82">
        <v>27</v>
      </c>
      <c r="K9456" s="321">
        <v>4</v>
      </c>
    </row>
    <row r="9457" spans="1:11" x14ac:dyDescent="0.3">
      <c r="A9457" s="341">
        <v>43305.525693113428</v>
      </c>
      <c r="B9457" s="318">
        <v>37034.438000000002</v>
      </c>
      <c r="C9457" s="355">
        <f t="shared" si="173"/>
        <v>0.30299999999988358</v>
      </c>
      <c r="D9457" s="420">
        <f t="shared" si="174"/>
        <v>0.15149999999994179</v>
      </c>
      <c r="H9457" s="402"/>
      <c r="J9457" s="82">
        <v>28</v>
      </c>
      <c r="K9457" s="391">
        <v>1</v>
      </c>
    </row>
    <row r="9458" spans="1:11" x14ac:dyDescent="0.3">
      <c r="A9458" s="341">
        <v>43305.567359722219</v>
      </c>
      <c r="B9458" s="318">
        <v>37034.732000000004</v>
      </c>
      <c r="C9458" s="355">
        <f t="shared" si="173"/>
        <v>0.29400000000168802</v>
      </c>
      <c r="D9458" s="420">
        <f t="shared" si="174"/>
        <v>0.14700000000084401</v>
      </c>
      <c r="H9458" s="402"/>
      <c r="J9458" s="82">
        <v>29</v>
      </c>
      <c r="K9458" s="319">
        <v>2</v>
      </c>
    </row>
    <row r="9459" spans="1:11" x14ac:dyDescent="0.3">
      <c r="A9459" s="341">
        <v>43305.609026331018</v>
      </c>
      <c r="B9459" s="318">
        <v>37035.038999999997</v>
      </c>
      <c r="C9459" s="355">
        <f t="shared" si="173"/>
        <v>0.30699999999342253</v>
      </c>
      <c r="D9459" s="420">
        <f t="shared" si="174"/>
        <v>0.15349999999671127</v>
      </c>
      <c r="H9459" s="402"/>
      <c r="J9459" s="82">
        <v>30</v>
      </c>
      <c r="K9459" s="320">
        <v>3</v>
      </c>
    </row>
    <row r="9460" spans="1:11" x14ac:dyDescent="0.3">
      <c r="A9460" s="341">
        <v>43305.650692939817</v>
      </c>
      <c r="B9460" s="318">
        <v>37035.338000000003</v>
      </c>
      <c r="C9460" s="355">
        <f t="shared" si="173"/>
        <v>0.29900000000634464</v>
      </c>
      <c r="D9460" s="420">
        <f t="shared" si="174"/>
        <v>0.14950000000317232</v>
      </c>
      <c r="H9460" s="402"/>
      <c r="J9460" s="82">
        <v>31</v>
      </c>
      <c r="K9460" s="321">
        <v>4</v>
      </c>
    </row>
    <row r="9461" spans="1:11" x14ac:dyDescent="0.3">
      <c r="A9461" s="341">
        <v>43305.692359548608</v>
      </c>
      <c r="B9461" s="318">
        <v>37035.627999999997</v>
      </c>
      <c r="C9461" s="355">
        <f t="shared" si="173"/>
        <v>0.28999999999359716</v>
      </c>
      <c r="D9461" s="420">
        <f t="shared" si="174"/>
        <v>0.14499999999679858</v>
      </c>
      <c r="H9461" s="402"/>
      <c r="J9461" s="82">
        <v>32</v>
      </c>
      <c r="K9461" s="391">
        <v>1</v>
      </c>
    </row>
    <row r="9462" spans="1:11" x14ac:dyDescent="0.3">
      <c r="A9462" s="341">
        <v>43305.734026157406</v>
      </c>
      <c r="B9462" s="318">
        <v>37035.921000000002</v>
      </c>
      <c r="C9462" s="355">
        <f t="shared" si="173"/>
        <v>0.29300000000512227</v>
      </c>
      <c r="D9462" s="420">
        <f t="shared" si="174"/>
        <v>0.14650000000256114</v>
      </c>
      <c r="H9462" s="402"/>
      <c r="J9462" s="82">
        <v>33</v>
      </c>
      <c r="K9462" s="319">
        <v>2</v>
      </c>
    </row>
    <row r="9463" spans="1:11" x14ac:dyDescent="0.3">
      <c r="A9463" s="341">
        <v>43305.775692766205</v>
      </c>
      <c r="B9463" s="318">
        <v>37036.220999999998</v>
      </c>
      <c r="C9463" s="355">
        <f t="shared" si="173"/>
        <v>0.29999999999563443</v>
      </c>
      <c r="D9463" s="420">
        <f t="shared" si="174"/>
        <v>0.14999999999781721</v>
      </c>
      <c r="H9463" s="402"/>
      <c r="J9463" s="82">
        <v>34</v>
      </c>
      <c r="K9463" s="320">
        <v>3</v>
      </c>
    </row>
    <row r="9464" spans="1:11" x14ac:dyDescent="0.3">
      <c r="A9464" s="341">
        <v>43305.817359375003</v>
      </c>
      <c r="B9464" s="318">
        <v>37036.510999999999</v>
      </c>
      <c r="C9464" s="355">
        <f t="shared" si="173"/>
        <v>0.29000000000087311</v>
      </c>
      <c r="D9464" s="420">
        <f t="shared" si="174"/>
        <v>0.14500000000043656</v>
      </c>
      <c r="H9464" s="402"/>
      <c r="J9464" s="82">
        <v>35</v>
      </c>
      <c r="K9464" s="321">
        <v>4</v>
      </c>
    </row>
    <row r="9465" spans="1:11" x14ac:dyDescent="0.3">
      <c r="A9465" s="341">
        <v>43305.859025983795</v>
      </c>
      <c r="B9465" s="318">
        <v>37036.798000000003</v>
      </c>
      <c r="C9465" s="355">
        <f t="shared" si="173"/>
        <v>0.28700000000389991</v>
      </c>
      <c r="D9465" s="420">
        <f t="shared" si="174"/>
        <v>0.14350000000194996</v>
      </c>
      <c r="H9465" s="402"/>
      <c r="J9465" s="82">
        <v>36</v>
      </c>
      <c r="K9465" s="391">
        <v>1</v>
      </c>
    </row>
    <row r="9466" spans="1:11" x14ac:dyDescent="0.3">
      <c r="A9466" s="341">
        <v>43305.900692592593</v>
      </c>
      <c r="B9466" s="318">
        <v>37037.093000000001</v>
      </c>
      <c r="C9466" s="355">
        <f t="shared" si="173"/>
        <v>0.29499999999825377</v>
      </c>
      <c r="D9466" s="420">
        <f t="shared" si="174"/>
        <v>0.14749999999912689</v>
      </c>
      <c r="H9466" s="402"/>
      <c r="J9466" s="82">
        <v>37</v>
      </c>
      <c r="K9466" s="319">
        <v>2</v>
      </c>
    </row>
    <row r="9467" spans="1:11" x14ac:dyDescent="0.3">
      <c r="A9467" s="341">
        <v>43305.942359201392</v>
      </c>
      <c r="B9467" s="318">
        <v>37037.389000000003</v>
      </c>
      <c r="C9467" s="355">
        <f t="shared" si="173"/>
        <v>0.29600000000209548</v>
      </c>
      <c r="D9467" s="420">
        <f t="shared" si="174"/>
        <v>0.14800000000104774</v>
      </c>
      <c r="H9467" s="402"/>
      <c r="J9467" s="82">
        <v>38</v>
      </c>
      <c r="K9467" s="320">
        <v>3</v>
      </c>
    </row>
    <row r="9468" spans="1:11" x14ac:dyDescent="0.3">
      <c r="A9468" s="341">
        <v>43305.984025810183</v>
      </c>
      <c r="B9468" s="318">
        <v>37037.671999999999</v>
      </c>
      <c r="C9468" s="355">
        <f t="shared" si="173"/>
        <v>0.28299999999580905</v>
      </c>
      <c r="D9468" s="420">
        <f t="shared" si="174"/>
        <v>0.14149999999790452</v>
      </c>
      <c r="E9468" s="336">
        <f>SUM(C9445:C9468)*7.4805194805</f>
        <v>53.582961038824983</v>
      </c>
      <c r="F9468" s="324">
        <f>AVERAGE(D9445:D9468)</f>
        <v>0.14922916666667638</v>
      </c>
      <c r="G9468" s="324">
        <f>_xlfn.STDEV.S(D9445:D9468)</f>
        <v>3.7036385358845585E-3</v>
      </c>
      <c r="H9468" s="402"/>
      <c r="J9468" s="82">
        <v>39</v>
      </c>
      <c r="K9468" s="321">
        <v>4</v>
      </c>
    </row>
    <row r="9469" spans="1:11" x14ac:dyDescent="0.3">
      <c r="A9469" s="341">
        <v>43306.025692418982</v>
      </c>
      <c r="B9469" s="318">
        <v>37037.97</v>
      </c>
      <c r="C9469" s="355">
        <f t="shared" si="173"/>
        <v>0.29800000000250293</v>
      </c>
      <c r="D9469" s="420">
        <f t="shared" si="174"/>
        <v>0.14900000000125146</v>
      </c>
      <c r="H9469" s="402"/>
      <c r="J9469" s="82">
        <v>40</v>
      </c>
      <c r="K9469" s="391">
        <v>1</v>
      </c>
    </row>
    <row r="9470" spans="1:11" x14ac:dyDescent="0.3">
      <c r="A9470" s="341">
        <v>43306.06735902778</v>
      </c>
      <c r="B9470" s="318">
        <v>37038.275999999998</v>
      </c>
      <c r="C9470" s="355">
        <f t="shared" si="173"/>
        <v>0.30599999999685679</v>
      </c>
      <c r="D9470" s="420">
        <f t="shared" si="174"/>
        <v>0.15299999999842839</v>
      </c>
      <c r="H9470" s="402"/>
      <c r="J9470" s="82">
        <v>41</v>
      </c>
      <c r="K9470" s="319">
        <v>2</v>
      </c>
    </row>
    <row r="9471" spans="1:11" x14ac:dyDescent="0.3">
      <c r="A9471" s="341">
        <v>43306.109025636571</v>
      </c>
      <c r="B9471" s="318">
        <v>37038.571000000004</v>
      </c>
      <c r="C9471" s="355">
        <f t="shared" si="173"/>
        <v>0.29500000000552973</v>
      </c>
      <c r="D9471" s="420">
        <f t="shared" si="174"/>
        <v>0.14750000000276486</v>
      </c>
      <c r="H9471" s="402"/>
      <c r="J9471" s="82">
        <v>42</v>
      </c>
      <c r="K9471" s="320">
        <v>3</v>
      </c>
    </row>
    <row r="9472" spans="1:11" x14ac:dyDescent="0.3">
      <c r="A9472" s="341">
        <v>43306.15069224537</v>
      </c>
      <c r="B9472" s="318">
        <v>37038.866999999998</v>
      </c>
      <c r="C9472" s="355">
        <f t="shared" si="173"/>
        <v>0.29599999999481952</v>
      </c>
      <c r="D9472" s="420">
        <f t="shared" si="174"/>
        <v>0.14799999999740976</v>
      </c>
      <c r="H9472" s="402"/>
      <c r="J9472" s="82">
        <v>43</v>
      </c>
      <c r="K9472" s="321">
        <v>4</v>
      </c>
    </row>
    <row r="9473" spans="1:11" x14ac:dyDescent="0.3">
      <c r="A9473" s="341">
        <v>43306.192358854169</v>
      </c>
      <c r="B9473" s="318">
        <v>37039.171000000002</v>
      </c>
      <c r="C9473" s="355">
        <f t="shared" si="173"/>
        <v>0.30400000000372529</v>
      </c>
      <c r="D9473" s="420">
        <f t="shared" si="174"/>
        <v>0.15200000000186265</v>
      </c>
      <c r="H9473" s="402"/>
      <c r="J9473" s="82">
        <v>44</v>
      </c>
      <c r="K9473" s="391">
        <v>1</v>
      </c>
    </row>
    <row r="9474" spans="1:11" x14ac:dyDescent="0.3">
      <c r="A9474" s="341">
        <v>43306.23402546296</v>
      </c>
      <c r="B9474" s="318">
        <v>37039.478000000003</v>
      </c>
      <c r="C9474" s="355">
        <f t="shared" si="173"/>
        <v>0.30700000000069849</v>
      </c>
      <c r="D9474" s="420">
        <f t="shared" si="174"/>
        <v>0.15350000000034925</v>
      </c>
      <c r="H9474" s="402"/>
      <c r="J9474" s="82">
        <v>45</v>
      </c>
      <c r="K9474" s="319">
        <v>2</v>
      </c>
    </row>
    <row r="9475" spans="1:11" x14ac:dyDescent="0.3">
      <c r="A9475" s="341">
        <v>43306.275692071758</v>
      </c>
      <c r="B9475" s="318">
        <v>37039.773999999998</v>
      </c>
      <c r="C9475" s="355">
        <f t="shared" si="173"/>
        <v>0.29599999999481952</v>
      </c>
      <c r="D9475" s="420">
        <f t="shared" si="174"/>
        <v>0.14799999999740976</v>
      </c>
      <c r="H9475" s="402"/>
      <c r="J9475" s="82">
        <v>46</v>
      </c>
      <c r="K9475" s="320">
        <v>3</v>
      </c>
    </row>
    <row r="9476" spans="1:11" x14ac:dyDescent="0.3">
      <c r="A9476" s="341">
        <v>43306.317358680557</v>
      </c>
      <c r="B9476" s="318">
        <v>37040.080999999998</v>
      </c>
      <c r="C9476" s="355">
        <f t="shared" si="173"/>
        <v>0.30700000000069849</v>
      </c>
      <c r="D9476" s="420">
        <f t="shared" si="174"/>
        <v>0.15350000000034925</v>
      </c>
      <c r="H9476" s="402"/>
      <c r="J9476" s="82">
        <v>47</v>
      </c>
      <c r="K9476" s="321">
        <v>4</v>
      </c>
    </row>
    <row r="9477" spans="1:11" x14ac:dyDescent="0.3">
      <c r="A9477" s="341">
        <v>43306.359025289355</v>
      </c>
      <c r="B9477" s="318">
        <v>37040.385000000002</v>
      </c>
      <c r="C9477" s="355">
        <f t="shared" si="173"/>
        <v>0.30400000000372529</v>
      </c>
      <c r="D9477" s="420">
        <f t="shared" si="174"/>
        <v>0.15200000000186265</v>
      </c>
      <c r="H9477" s="402"/>
      <c r="J9477" s="82">
        <v>48</v>
      </c>
      <c r="K9477" s="391">
        <v>1</v>
      </c>
    </row>
    <row r="9478" spans="1:11" x14ac:dyDescent="0.3">
      <c r="A9478" s="341">
        <v>43306.400691898147</v>
      </c>
      <c r="B9478" s="318">
        <v>37040.682000000001</v>
      </c>
      <c r="C9478" s="355">
        <f t="shared" si="173"/>
        <v>0.29699999999866122</v>
      </c>
      <c r="D9478" s="420">
        <f t="shared" si="174"/>
        <v>0.14849999999933061</v>
      </c>
      <c r="H9478" s="402"/>
      <c r="J9478" s="82">
        <v>49</v>
      </c>
      <c r="K9478" s="319">
        <v>2</v>
      </c>
    </row>
    <row r="9479" spans="1:11" x14ac:dyDescent="0.3">
      <c r="A9479" s="341">
        <v>43306.442358506945</v>
      </c>
      <c r="B9479" s="318">
        <v>37040.99</v>
      </c>
      <c r="C9479" s="355">
        <f t="shared" si="173"/>
        <v>0.30799999999726424</v>
      </c>
      <c r="D9479" s="420">
        <f t="shared" si="174"/>
        <v>0.15399999999863212</v>
      </c>
      <c r="H9479" s="402"/>
      <c r="J9479" s="82">
        <v>50</v>
      </c>
      <c r="K9479" s="320">
        <v>3</v>
      </c>
    </row>
    <row r="9480" spans="1:11" x14ac:dyDescent="0.3">
      <c r="A9480" s="341">
        <v>43306.484025115744</v>
      </c>
      <c r="B9480" s="318">
        <v>37041.298000000003</v>
      </c>
      <c r="C9480" s="355">
        <f t="shared" si="173"/>
        <v>0.3080000000045402</v>
      </c>
      <c r="D9480" s="420">
        <f t="shared" si="174"/>
        <v>0.1540000000022701</v>
      </c>
      <c r="H9480" s="402"/>
      <c r="J9480" s="82">
        <v>51</v>
      </c>
      <c r="K9480" s="321">
        <v>4</v>
      </c>
    </row>
    <row r="9481" spans="1:11" x14ac:dyDescent="0.3">
      <c r="A9481" s="341">
        <v>43306.525691724535</v>
      </c>
      <c r="B9481" s="318">
        <v>37041.595000000001</v>
      </c>
      <c r="C9481" s="355">
        <f t="shared" si="173"/>
        <v>0.29699999999866122</v>
      </c>
      <c r="D9481" s="420">
        <f t="shared" si="174"/>
        <v>0.14849999999933061</v>
      </c>
      <c r="H9481" s="402"/>
      <c r="J9481" s="82">
        <v>52</v>
      </c>
      <c r="K9481" s="391">
        <v>1</v>
      </c>
    </row>
    <row r="9482" spans="1:11" x14ac:dyDescent="0.3">
      <c r="A9482" s="341">
        <v>43306.567358333334</v>
      </c>
      <c r="B9482" s="318">
        <v>37041.896000000001</v>
      </c>
      <c r="C9482" s="355">
        <f t="shared" si="173"/>
        <v>0.30099999999947613</v>
      </c>
      <c r="D9482" s="420">
        <f t="shared" si="174"/>
        <v>0.15049999999973807</v>
      </c>
      <c r="H9482" s="402"/>
      <c r="J9482" s="82">
        <v>53</v>
      </c>
      <c r="K9482" s="319">
        <v>2</v>
      </c>
    </row>
    <row r="9483" spans="1:11" x14ac:dyDescent="0.3">
      <c r="A9483" s="341">
        <v>43306.609024942132</v>
      </c>
      <c r="B9483" s="318">
        <v>37042.199999999997</v>
      </c>
      <c r="C9483" s="355">
        <f t="shared" si="173"/>
        <v>0.30399999999644933</v>
      </c>
      <c r="D9483" s="420">
        <f t="shared" si="174"/>
        <v>0.15199999999822467</v>
      </c>
      <c r="H9483" s="402"/>
      <c r="J9483" s="82">
        <v>54</v>
      </c>
      <c r="K9483" s="320">
        <v>3</v>
      </c>
    </row>
    <row r="9484" spans="1:11" x14ac:dyDescent="0.3">
      <c r="A9484" s="341">
        <v>43306.650691550924</v>
      </c>
      <c r="B9484" s="318">
        <v>37042.498</v>
      </c>
      <c r="C9484" s="355">
        <f t="shared" si="173"/>
        <v>0.29800000000250293</v>
      </c>
      <c r="D9484" s="420">
        <f t="shared" si="174"/>
        <v>0.14900000000125146</v>
      </c>
      <c r="H9484" s="402"/>
      <c r="J9484" s="82">
        <v>55</v>
      </c>
      <c r="K9484" s="321">
        <v>4</v>
      </c>
    </row>
    <row r="9485" spans="1:11" x14ac:dyDescent="0.3">
      <c r="A9485" s="341">
        <v>43306.692358159722</v>
      </c>
      <c r="B9485" s="318">
        <v>37042.788999999997</v>
      </c>
      <c r="C9485" s="355">
        <f t="shared" si="173"/>
        <v>0.29099999999743886</v>
      </c>
      <c r="D9485" s="420">
        <f t="shared" si="174"/>
        <v>0.14549999999871943</v>
      </c>
      <c r="H9485" s="402"/>
      <c r="J9485" s="82">
        <v>56</v>
      </c>
      <c r="K9485" s="391">
        <v>1</v>
      </c>
    </row>
    <row r="9486" spans="1:11" x14ac:dyDescent="0.3">
      <c r="A9486" s="341">
        <v>43306.734024768521</v>
      </c>
      <c r="B9486" s="318">
        <v>37043.091</v>
      </c>
      <c r="C9486" s="355">
        <f t="shared" si="173"/>
        <v>0.30200000000331784</v>
      </c>
      <c r="D9486" s="420">
        <f t="shared" si="174"/>
        <v>0.15100000000165892</v>
      </c>
      <c r="H9486" s="402"/>
      <c r="J9486" s="82">
        <v>57</v>
      </c>
      <c r="K9486" s="319">
        <v>2</v>
      </c>
    </row>
    <row r="9487" spans="1:11" x14ac:dyDescent="0.3">
      <c r="A9487" s="341">
        <v>43306.775691377312</v>
      </c>
      <c r="B9487" s="318">
        <v>37043.39</v>
      </c>
      <c r="C9487" s="355">
        <f t="shared" si="173"/>
        <v>0.29899999999906868</v>
      </c>
      <c r="D9487" s="420">
        <f t="shared" si="174"/>
        <v>0.14949999999953434</v>
      </c>
      <c r="H9487" s="402"/>
      <c r="J9487" s="82">
        <v>58</v>
      </c>
      <c r="K9487" s="320">
        <v>3</v>
      </c>
    </row>
    <row r="9488" spans="1:11" x14ac:dyDescent="0.3">
      <c r="A9488" s="341">
        <v>43306.81735798611</v>
      </c>
      <c r="B9488" s="318">
        <v>37043.677000000003</v>
      </c>
      <c r="C9488" s="355">
        <f t="shared" si="173"/>
        <v>0.28700000000389991</v>
      </c>
      <c r="D9488" s="420">
        <f t="shared" si="174"/>
        <v>0.14350000000194996</v>
      </c>
      <c r="H9488" s="402"/>
      <c r="J9488" s="82">
        <v>59</v>
      </c>
      <c r="K9488" s="321">
        <v>4</v>
      </c>
    </row>
    <row r="9489" spans="1:11" x14ac:dyDescent="0.3">
      <c r="A9489" s="341">
        <v>43306.859024594909</v>
      </c>
      <c r="B9489" s="318">
        <v>37043.972000000002</v>
      </c>
      <c r="C9489" s="355">
        <f t="shared" si="173"/>
        <v>0.29499999999825377</v>
      </c>
      <c r="D9489" s="420">
        <f t="shared" si="174"/>
        <v>0.14749999999912689</v>
      </c>
      <c r="H9489" s="402"/>
      <c r="J9489" s="82">
        <v>60</v>
      </c>
      <c r="K9489" s="391">
        <v>1</v>
      </c>
    </row>
    <row r="9490" spans="1:11" x14ac:dyDescent="0.3">
      <c r="A9490" s="341">
        <v>43306.9006912037</v>
      </c>
      <c r="B9490" s="318">
        <v>37044.279000000002</v>
      </c>
      <c r="C9490" s="355">
        <f t="shared" si="173"/>
        <v>0.30700000000069849</v>
      </c>
      <c r="D9490" s="420">
        <f t="shared" si="174"/>
        <v>0.15350000000034925</v>
      </c>
      <c r="H9490" s="402"/>
      <c r="J9490" s="82">
        <v>61</v>
      </c>
      <c r="K9490" s="319">
        <v>2</v>
      </c>
    </row>
    <row r="9491" spans="1:11" x14ac:dyDescent="0.3">
      <c r="A9491" s="341">
        <v>43306.942357812499</v>
      </c>
      <c r="B9491" s="318">
        <v>37044.569000000003</v>
      </c>
      <c r="C9491" s="355">
        <f t="shared" si="173"/>
        <v>0.29000000000087311</v>
      </c>
      <c r="D9491" s="420">
        <f t="shared" si="174"/>
        <v>0.14500000000043656</v>
      </c>
      <c r="H9491" s="402"/>
      <c r="J9491" s="82">
        <v>62</v>
      </c>
      <c r="K9491" s="320">
        <v>3</v>
      </c>
    </row>
    <row r="9492" spans="1:11" x14ac:dyDescent="0.3">
      <c r="A9492" s="341">
        <v>43306.984024421297</v>
      </c>
      <c r="B9492" s="318">
        <v>37044.858999999997</v>
      </c>
      <c r="C9492" s="355">
        <f t="shared" si="173"/>
        <v>0.28999999999359716</v>
      </c>
      <c r="D9492" s="420">
        <f t="shared" si="174"/>
        <v>0.14499999999679858</v>
      </c>
      <c r="E9492" s="336">
        <f>SUM(C9469:C9492)*7.4805194805</f>
        <v>53.762493506339133</v>
      </c>
      <c r="F9492" s="324">
        <f>AVERAGE(D9469:D9492)</f>
        <v>0.14972916666662664</v>
      </c>
      <c r="G9492" s="324">
        <f>_xlfn.STDEV.S(D9469:D9492)</f>
        <v>3.1553238886554537E-3</v>
      </c>
      <c r="H9492" s="402"/>
      <c r="J9492" s="82">
        <v>63</v>
      </c>
      <c r="K9492" s="321">
        <v>4</v>
      </c>
    </row>
    <row r="9493" spans="1:11" x14ac:dyDescent="0.3">
      <c r="A9493" s="341">
        <v>43307.025691030096</v>
      </c>
      <c r="B9493" s="318">
        <v>37045.160000000003</v>
      </c>
      <c r="C9493" s="355">
        <f t="shared" si="173"/>
        <v>0.30100000000675209</v>
      </c>
      <c r="D9493" s="420">
        <f t="shared" si="174"/>
        <v>0.15050000000337604</v>
      </c>
      <c r="H9493" s="402"/>
      <c r="J9493" s="82">
        <v>64</v>
      </c>
      <c r="K9493" s="391">
        <v>1</v>
      </c>
    </row>
    <row r="9494" spans="1:11" x14ac:dyDescent="0.3">
      <c r="A9494" s="341">
        <v>43307.067357638887</v>
      </c>
      <c r="B9494" s="318">
        <v>37045.461000000003</v>
      </c>
      <c r="C9494" s="355">
        <f t="shared" si="173"/>
        <v>0.30099999999947613</v>
      </c>
      <c r="D9494" s="420">
        <f t="shared" si="174"/>
        <v>0.15049999999973807</v>
      </c>
      <c r="H9494" s="402"/>
      <c r="J9494" s="82">
        <v>65</v>
      </c>
      <c r="K9494" s="319">
        <v>2</v>
      </c>
    </row>
    <row r="9495" spans="1:11" x14ac:dyDescent="0.3">
      <c r="A9495" s="341">
        <v>43307.109024247686</v>
      </c>
      <c r="B9495" s="318">
        <v>37045.758000000002</v>
      </c>
      <c r="C9495" s="355">
        <f t="shared" si="173"/>
        <v>0.29699999999866122</v>
      </c>
      <c r="D9495" s="420">
        <f t="shared" si="174"/>
        <v>0.14849999999933061</v>
      </c>
      <c r="H9495" s="402"/>
      <c r="J9495" s="82">
        <v>66</v>
      </c>
      <c r="K9495" s="320">
        <v>3</v>
      </c>
    </row>
    <row r="9496" spans="1:11" x14ac:dyDescent="0.3">
      <c r="A9496" s="341">
        <v>43307.150690856484</v>
      </c>
      <c r="B9496" s="318">
        <v>37046.061999999998</v>
      </c>
      <c r="C9496" s="355">
        <f t="shared" si="173"/>
        <v>0.30399999999644933</v>
      </c>
      <c r="D9496" s="420">
        <f t="shared" si="174"/>
        <v>0.15199999999822467</v>
      </c>
      <c r="H9496" s="402"/>
      <c r="J9496" s="82">
        <v>67</v>
      </c>
      <c r="K9496" s="321">
        <v>4</v>
      </c>
    </row>
    <row r="9497" spans="1:11" x14ac:dyDescent="0.3">
      <c r="A9497" s="341">
        <v>43307.192357465276</v>
      </c>
      <c r="B9497" s="318">
        <v>37046.368999999999</v>
      </c>
      <c r="C9497" s="355">
        <f t="shared" si="173"/>
        <v>0.30700000000069849</v>
      </c>
      <c r="D9497" s="420">
        <f t="shared" si="174"/>
        <v>0.15350000000034925</v>
      </c>
      <c r="H9497" s="402"/>
      <c r="J9497" s="82">
        <v>68</v>
      </c>
      <c r="K9497" s="391">
        <v>1</v>
      </c>
    </row>
    <row r="9498" spans="1:11" x14ac:dyDescent="0.3">
      <c r="A9498" s="341">
        <v>43307.234024074074</v>
      </c>
      <c r="B9498" s="318">
        <v>37046.667999999998</v>
      </c>
      <c r="C9498" s="355">
        <f t="shared" si="173"/>
        <v>0.29899999999906868</v>
      </c>
      <c r="D9498" s="420">
        <f t="shared" si="174"/>
        <v>0.14949999999953434</v>
      </c>
      <c r="H9498" s="402"/>
      <c r="J9498" s="82">
        <v>69</v>
      </c>
      <c r="K9498" s="319">
        <v>2</v>
      </c>
    </row>
    <row r="9499" spans="1:11" x14ac:dyDescent="0.3">
      <c r="A9499" s="341">
        <v>43307.275690682873</v>
      </c>
      <c r="B9499" s="318">
        <v>37046.970999999998</v>
      </c>
      <c r="C9499" s="355">
        <f t="shared" si="173"/>
        <v>0.30299999999988358</v>
      </c>
      <c r="D9499" s="420">
        <f t="shared" si="174"/>
        <v>0.15149999999994179</v>
      </c>
      <c r="H9499" s="402"/>
      <c r="J9499" s="82">
        <v>70</v>
      </c>
      <c r="K9499" s="320">
        <v>3</v>
      </c>
    </row>
    <row r="9500" spans="1:11" x14ac:dyDescent="0.3">
      <c r="A9500" s="341">
        <v>43307.317357291664</v>
      </c>
      <c r="B9500" s="318">
        <v>37047.283000000003</v>
      </c>
      <c r="C9500" s="355">
        <f t="shared" si="173"/>
        <v>0.3120000000053551</v>
      </c>
      <c r="D9500" s="420">
        <f t="shared" si="174"/>
        <v>0.15600000000267755</v>
      </c>
      <c r="H9500" s="402"/>
      <c r="J9500" s="82">
        <v>71</v>
      </c>
      <c r="K9500" s="321">
        <v>4</v>
      </c>
    </row>
    <row r="9501" spans="1:11" x14ac:dyDescent="0.3">
      <c r="A9501" s="341">
        <v>43307.359023900462</v>
      </c>
      <c r="B9501" s="318">
        <v>37047.582000000002</v>
      </c>
      <c r="C9501" s="355">
        <f t="shared" si="173"/>
        <v>0.29899999999906868</v>
      </c>
      <c r="D9501" s="420">
        <f t="shared" si="174"/>
        <v>0.14949999999953434</v>
      </c>
      <c r="H9501" s="402"/>
      <c r="J9501" s="82">
        <v>72</v>
      </c>
      <c r="K9501" s="391">
        <v>1</v>
      </c>
    </row>
    <row r="9502" spans="1:11" x14ac:dyDescent="0.3">
      <c r="A9502" s="341">
        <v>43307.400690509261</v>
      </c>
      <c r="B9502" s="318">
        <v>37047.881999999998</v>
      </c>
      <c r="C9502" s="355">
        <f t="shared" si="173"/>
        <v>0.29999999999563443</v>
      </c>
      <c r="D9502" s="420">
        <f t="shared" si="174"/>
        <v>0.14999999999781721</v>
      </c>
      <c r="H9502" s="402"/>
      <c r="J9502" s="82">
        <v>73</v>
      </c>
      <c r="K9502" s="319">
        <v>2</v>
      </c>
    </row>
    <row r="9503" spans="1:11" x14ac:dyDescent="0.3">
      <c r="A9503" s="341">
        <v>43307.442357118052</v>
      </c>
      <c r="B9503" s="318">
        <v>37048.192000000003</v>
      </c>
      <c r="C9503" s="355">
        <f t="shared" si="173"/>
        <v>0.31000000000494765</v>
      </c>
      <c r="D9503" s="420">
        <f t="shared" si="174"/>
        <v>0.15500000000247383</v>
      </c>
      <c r="H9503" s="402"/>
      <c r="J9503" s="82">
        <v>74</v>
      </c>
      <c r="K9503" s="320">
        <v>3</v>
      </c>
    </row>
    <row r="9504" spans="1:11" x14ac:dyDescent="0.3">
      <c r="A9504" s="341">
        <v>43307.484023726851</v>
      </c>
      <c r="B9504" s="318">
        <v>37048.491999999998</v>
      </c>
      <c r="C9504" s="355">
        <f t="shared" si="173"/>
        <v>0.29999999999563443</v>
      </c>
      <c r="D9504" s="420">
        <f t="shared" si="174"/>
        <v>0.14999999999781721</v>
      </c>
      <c r="H9504" s="402"/>
      <c r="J9504" s="82">
        <v>75</v>
      </c>
      <c r="K9504" s="321">
        <v>4</v>
      </c>
    </row>
    <row r="9505" spans="1:11" x14ac:dyDescent="0.3">
      <c r="A9505" s="341">
        <v>43307.525690335649</v>
      </c>
      <c r="B9505" s="318">
        <v>37048.790999999997</v>
      </c>
      <c r="C9505" s="355">
        <f t="shared" si="173"/>
        <v>0.29899999999906868</v>
      </c>
      <c r="D9505" s="420">
        <f t="shared" si="174"/>
        <v>0.14949999999953434</v>
      </c>
      <c r="H9505" s="402"/>
      <c r="J9505" s="82">
        <v>76</v>
      </c>
      <c r="K9505" s="391">
        <v>1</v>
      </c>
    </row>
    <row r="9506" spans="1:11" x14ac:dyDescent="0.3">
      <c r="A9506" s="341">
        <v>43307.567356944448</v>
      </c>
      <c r="B9506" s="318">
        <v>37049.097999999998</v>
      </c>
      <c r="C9506" s="355">
        <f t="shared" si="173"/>
        <v>0.30700000000069849</v>
      </c>
      <c r="D9506" s="420">
        <f t="shared" si="174"/>
        <v>0.15350000000034925</v>
      </c>
      <c r="H9506" s="402"/>
      <c r="J9506" s="82">
        <v>77</v>
      </c>
      <c r="K9506" s="319">
        <v>2</v>
      </c>
    </row>
    <row r="9507" spans="1:11" x14ac:dyDescent="0.3">
      <c r="A9507" s="341">
        <v>43307.609023553239</v>
      </c>
      <c r="B9507" s="318">
        <v>37049.398999999998</v>
      </c>
      <c r="C9507" s="355">
        <f t="shared" si="173"/>
        <v>0.30099999999947613</v>
      </c>
      <c r="D9507" s="420">
        <f t="shared" si="174"/>
        <v>0.15049999999973807</v>
      </c>
      <c r="H9507" s="402"/>
      <c r="J9507" s="82">
        <v>78</v>
      </c>
      <c r="K9507" s="320">
        <v>3</v>
      </c>
    </row>
    <row r="9508" spans="1:11" x14ac:dyDescent="0.3">
      <c r="A9508" s="341">
        <v>43307.650690162038</v>
      </c>
      <c r="B9508" s="318">
        <v>37049.688000000002</v>
      </c>
      <c r="C9508" s="355">
        <f t="shared" si="173"/>
        <v>0.28900000000430737</v>
      </c>
      <c r="D9508" s="420">
        <f t="shared" si="174"/>
        <v>0.14450000000215368</v>
      </c>
      <c r="H9508" s="402"/>
      <c r="J9508" s="82">
        <v>79</v>
      </c>
      <c r="K9508" s="321">
        <v>4</v>
      </c>
    </row>
    <row r="9509" spans="1:11" x14ac:dyDescent="0.3">
      <c r="A9509" s="341">
        <v>43307.692356770836</v>
      </c>
      <c r="B9509" s="318">
        <v>37049.982000000004</v>
      </c>
      <c r="C9509" s="355">
        <f t="shared" si="173"/>
        <v>0.29400000000168802</v>
      </c>
      <c r="D9509" s="420">
        <f t="shared" si="174"/>
        <v>0.14700000000084401</v>
      </c>
      <c r="H9509" s="402"/>
      <c r="J9509" s="82">
        <v>80</v>
      </c>
      <c r="K9509" s="391">
        <v>1</v>
      </c>
    </row>
    <row r="9510" spans="1:11" x14ac:dyDescent="0.3">
      <c r="A9510" s="341">
        <v>43307.734023379628</v>
      </c>
      <c r="B9510" s="318">
        <v>37050.288999999997</v>
      </c>
      <c r="C9510" s="355">
        <f t="shared" si="173"/>
        <v>0.30699999999342253</v>
      </c>
      <c r="D9510" s="420">
        <f t="shared" si="174"/>
        <v>0.15349999999671127</v>
      </c>
      <c r="H9510" s="402"/>
      <c r="J9510" s="82">
        <v>81</v>
      </c>
      <c r="K9510" s="319">
        <v>2</v>
      </c>
    </row>
    <row r="9511" spans="1:11" x14ac:dyDescent="0.3">
      <c r="A9511" s="341">
        <v>43307.775689988426</v>
      </c>
      <c r="B9511" s="318">
        <v>37050.580999999998</v>
      </c>
      <c r="C9511" s="355">
        <f t="shared" si="173"/>
        <v>0.29200000000128057</v>
      </c>
      <c r="D9511" s="420">
        <f t="shared" si="174"/>
        <v>0.14600000000064028</v>
      </c>
      <c r="H9511" s="402"/>
      <c r="J9511" s="82">
        <v>82</v>
      </c>
      <c r="K9511" s="320">
        <v>3</v>
      </c>
    </row>
    <row r="9512" spans="1:11" x14ac:dyDescent="0.3">
      <c r="A9512" s="341">
        <v>43307.817356597225</v>
      </c>
      <c r="B9512" s="318">
        <v>37050.870000000003</v>
      </c>
      <c r="C9512" s="355">
        <f t="shared" si="173"/>
        <v>0.28900000000430737</v>
      </c>
      <c r="D9512" s="420">
        <f t="shared" si="174"/>
        <v>0.14450000000215368</v>
      </c>
      <c r="H9512" s="402"/>
      <c r="J9512" s="82">
        <v>83</v>
      </c>
      <c r="K9512" s="321">
        <v>4</v>
      </c>
    </row>
    <row r="9513" spans="1:11" x14ac:dyDescent="0.3">
      <c r="A9513" s="341">
        <v>43307.859023206016</v>
      </c>
      <c r="B9513" s="318">
        <v>37051.169000000002</v>
      </c>
      <c r="C9513" s="355">
        <f t="shared" si="173"/>
        <v>0.29899999999906868</v>
      </c>
      <c r="D9513" s="420">
        <f t="shared" si="174"/>
        <v>0.14949999999953434</v>
      </c>
      <c r="H9513" s="402"/>
      <c r="J9513" s="82">
        <v>84</v>
      </c>
      <c r="K9513" s="391">
        <v>1</v>
      </c>
    </row>
    <row r="9514" spans="1:11" x14ac:dyDescent="0.3">
      <c r="A9514" s="341">
        <v>43307.900689814815</v>
      </c>
      <c r="B9514" s="318">
        <v>37051.463000000003</v>
      </c>
      <c r="C9514" s="355">
        <f t="shared" si="173"/>
        <v>0.29400000000168802</v>
      </c>
      <c r="D9514" s="420">
        <f t="shared" si="174"/>
        <v>0.14700000000084401</v>
      </c>
      <c r="H9514" s="402"/>
      <c r="J9514" s="82">
        <v>85</v>
      </c>
      <c r="K9514" s="319">
        <v>2</v>
      </c>
    </row>
    <row r="9515" spans="1:11" x14ac:dyDescent="0.3">
      <c r="A9515" s="341">
        <v>43307.942356423613</v>
      </c>
      <c r="B9515" s="318">
        <v>37051.752</v>
      </c>
      <c r="C9515" s="355">
        <f t="shared" si="173"/>
        <v>0.28899999999703141</v>
      </c>
      <c r="D9515" s="420">
        <f t="shared" si="174"/>
        <v>0.1444999999985157</v>
      </c>
      <c r="H9515" s="402"/>
      <c r="J9515" s="82">
        <v>86</v>
      </c>
      <c r="K9515" s="320">
        <v>3</v>
      </c>
    </row>
    <row r="9516" spans="1:11" x14ac:dyDescent="0.3">
      <c r="A9516" s="341">
        <v>43307.984023032404</v>
      </c>
      <c r="B9516" s="318">
        <v>37052.052000000003</v>
      </c>
      <c r="C9516" s="355">
        <f t="shared" si="173"/>
        <v>0.30000000000291038</v>
      </c>
      <c r="D9516" s="420">
        <f t="shared" si="174"/>
        <v>0.15000000000145519</v>
      </c>
      <c r="E9516" s="336">
        <f>SUM(C9493:C9516)*7.4805194805</f>
        <v>53.807376623285705</v>
      </c>
      <c r="F9516" s="324">
        <f>AVERAGE(D9493:D9516)</f>
        <v>0.14985416666680371</v>
      </c>
      <c r="G9516" s="324">
        <f>_xlfn.STDEV.S(D9493:D9516)</f>
        <v>3.1776364153399397E-3</v>
      </c>
      <c r="H9516" s="402"/>
      <c r="J9516" s="82">
        <v>87</v>
      </c>
      <c r="K9516" s="321">
        <v>4</v>
      </c>
    </row>
    <row r="9517" spans="1:11" x14ac:dyDescent="0.3">
      <c r="A9517" s="341">
        <v>43308.025689641203</v>
      </c>
      <c r="B9517" s="318">
        <v>37052.351000000002</v>
      </c>
      <c r="C9517" s="355">
        <f t="shared" si="173"/>
        <v>0.29899999999906868</v>
      </c>
      <c r="D9517" s="420">
        <f t="shared" si="174"/>
        <v>0.14949999999953434</v>
      </c>
      <c r="H9517" s="402"/>
      <c r="J9517" s="82">
        <v>88</v>
      </c>
      <c r="K9517" s="391">
        <v>1</v>
      </c>
    </row>
    <row r="9518" spans="1:11" x14ac:dyDescent="0.3">
      <c r="A9518" s="341">
        <v>43308.067356250001</v>
      </c>
      <c r="B9518" s="318">
        <v>37052.642</v>
      </c>
      <c r="C9518" s="355">
        <f t="shared" si="173"/>
        <v>0.29099999999743886</v>
      </c>
      <c r="D9518" s="420">
        <f t="shared" si="174"/>
        <v>0.14549999999871943</v>
      </c>
      <c r="H9518" s="402"/>
      <c r="J9518" s="82">
        <v>89</v>
      </c>
      <c r="K9518" s="319">
        <v>2</v>
      </c>
    </row>
    <row r="9519" spans="1:11" x14ac:dyDescent="0.3">
      <c r="A9519" s="341">
        <v>43308.109022858793</v>
      </c>
      <c r="B9519" s="318">
        <v>37052.942999999999</v>
      </c>
      <c r="C9519" s="355">
        <f t="shared" si="173"/>
        <v>0.30099999999947613</v>
      </c>
      <c r="D9519" s="420">
        <f t="shared" si="174"/>
        <v>0.15049999999973807</v>
      </c>
      <c r="H9519" s="402"/>
      <c r="J9519" s="82">
        <v>90</v>
      </c>
      <c r="K9519" s="320">
        <v>3</v>
      </c>
    </row>
    <row r="9520" spans="1:11" x14ac:dyDescent="0.3">
      <c r="A9520" s="341">
        <v>43308.150689467591</v>
      </c>
      <c r="B9520" s="318">
        <v>37053.250999999997</v>
      </c>
      <c r="C9520" s="355">
        <f t="shared" si="173"/>
        <v>0.30799999999726424</v>
      </c>
      <c r="D9520" s="420">
        <f t="shared" si="174"/>
        <v>0.15399999999863212</v>
      </c>
      <c r="H9520" s="402"/>
      <c r="J9520" s="82">
        <v>91</v>
      </c>
      <c r="K9520" s="321">
        <v>4</v>
      </c>
    </row>
    <row r="9521" spans="1:12" x14ac:dyDescent="0.3">
      <c r="A9521" s="341">
        <v>43308.19235607639</v>
      </c>
      <c r="B9521" s="318">
        <v>37053.550999999999</v>
      </c>
      <c r="C9521" s="355">
        <f t="shared" si="173"/>
        <v>0.30000000000291038</v>
      </c>
      <c r="D9521" s="420">
        <f t="shared" si="174"/>
        <v>0.15000000000145519</v>
      </c>
      <c r="H9521" s="402"/>
      <c r="J9521" s="82">
        <v>92</v>
      </c>
      <c r="K9521" s="391">
        <v>1</v>
      </c>
    </row>
    <row r="9522" spans="1:12" x14ac:dyDescent="0.3">
      <c r="A9522" s="341">
        <v>43308.234022685188</v>
      </c>
      <c r="B9522" s="318">
        <v>37053.851000000002</v>
      </c>
      <c r="C9522" s="355">
        <f t="shared" si="173"/>
        <v>0.30000000000291038</v>
      </c>
      <c r="D9522" s="420">
        <f t="shared" si="174"/>
        <v>0.15000000000145519</v>
      </c>
      <c r="H9522" s="402"/>
      <c r="J9522" s="82">
        <v>93</v>
      </c>
      <c r="K9522" s="319">
        <v>2</v>
      </c>
    </row>
    <row r="9523" spans="1:12" x14ac:dyDescent="0.3">
      <c r="A9523" s="341">
        <v>43308.27568929398</v>
      </c>
      <c r="B9523" s="318">
        <v>37054.161999999997</v>
      </c>
      <c r="C9523" s="355">
        <f t="shared" si="173"/>
        <v>0.31099999999423744</v>
      </c>
      <c r="D9523" s="420">
        <f t="shared" si="174"/>
        <v>0.15549999999711872</v>
      </c>
      <c r="H9523" s="402"/>
      <c r="J9523" s="82">
        <v>94</v>
      </c>
      <c r="K9523" s="320">
        <v>3</v>
      </c>
    </row>
    <row r="9524" spans="1:12" x14ac:dyDescent="0.3">
      <c r="A9524" s="341">
        <v>43308.317355902778</v>
      </c>
      <c r="B9524" s="318">
        <v>37054.464999999997</v>
      </c>
      <c r="C9524" s="355">
        <f t="shared" si="173"/>
        <v>0.30299999999988358</v>
      </c>
      <c r="D9524" s="420">
        <f t="shared" si="174"/>
        <v>0.15149999999994179</v>
      </c>
      <c r="H9524" s="402"/>
      <c r="J9524" s="82">
        <v>95</v>
      </c>
      <c r="K9524" s="321">
        <v>4</v>
      </c>
    </row>
    <row r="9525" spans="1:12" x14ac:dyDescent="0.3">
      <c r="A9525" s="341">
        <v>43308.359022511577</v>
      </c>
      <c r="B9525" s="318">
        <v>37054.760999999999</v>
      </c>
      <c r="C9525" s="355">
        <f t="shared" si="173"/>
        <v>0.29600000000209548</v>
      </c>
      <c r="D9525" s="420">
        <f t="shared" si="174"/>
        <v>0.14800000000104774</v>
      </c>
      <c r="H9525" s="402"/>
      <c r="J9525" s="82">
        <v>96</v>
      </c>
      <c r="K9525" s="391">
        <v>1</v>
      </c>
    </row>
    <row r="9526" spans="1:12" x14ac:dyDescent="0.3">
      <c r="A9526" s="341">
        <v>43308.396527777775</v>
      </c>
      <c r="B9526" s="318">
        <v>37055.07</v>
      </c>
      <c r="C9526" s="355">
        <f t="shared" ref="C9526:C9609" si="175">B9526-B9525</f>
        <v>0.30900000000110595</v>
      </c>
      <c r="D9526" s="420">
        <f t="shared" ref="D9526:D9609" si="176">C9526/2</f>
        <v>0.15450000000055297</v>
      </c>
      <c r="H9526" s="402"/>
      <c r="J9526" s="82">
        <v>1</v>
      </c>
      <c r="K9526" s="319">
        <v>2</v>
      </c>
      <c r="L9526" s="54" t="s">
        <v>313</v>
      </c>
    </row>
    <row r="9527" spans="1:12" x14ac:dyDescent="0.3">
      <c r="A9527" s="341">
        <v>43308.438194444447</v>
      </c>
      <c r="B9527" s="318">
        <v>37055.377999999997</v>
      </c>
      <c r="C9527" s="355">
        <f t="shared" si="175"/>
        <v>0.30799999999726424</v>
      </c>
      <c r="D9527" s="420">
        <f t="shared" si="176"/>
        <v>0.15399999999863212</v>
      </c>
      <c r="H9527" s="402"/>
      <c r="J9527" s="82">
        <v>2</v>
      </c>
      <c r="K9527" s="320">
        <v>3</v>
      </c>
    </row>
    <row r="9528" spans="1:12" x14ac:dyDescent="0.3">
      <c r="A9528" s="341">
        <v>43308.479861111111</v>
      </c>
      <c r="B9528" s="318">
        <v>37055.669000000002</v>
      </c>
      <c r="C9528" s="355">
        <f t="shared" si="175"/>
        <v>0.29100000000471482</v>
      </c>
      <c r="D9528" s="420">
        <f t="shared" si="176"/>
        <v>0.14550000000235741</v>
      </c>
      <c r="H9528" s="402"/>
      <c r="J9528" s="82">
        <v>3</v>
      </c>
      <c r="K9528" s="321">
        <v>4</v>
      </c>
    </row>
    <row r="9529" spans="1:12" x14ac:dyDescent="0.3">
      <c r="A9529" s="341">
        <v>43308.521527777775</v>
      </c>
      <c r="B9529" s="318">
        <v>37055.968000000001</v>
      </c>
      <c r="C9529" s="355">
        <f t="shared" si="175"/>
        <v>0.29899999999906868</v>
      </c>
      <c r="D9529" s="420">
        <f t="shared" si="176"/>
        <v>0.14949999999953434</v>
      </c>
      <c r="H9529" s="402"/>
      <c r="J9529" s="82">
        <v>4</v>
      </c>
      <c r="K9529" s="391">
        <v>1</v>
      </c>
    </row>
    <row r="9530" spans="1:12" x14ac:dyDescent="0.3">
      <c r="A9530" s="341">
        <v>43308.563194270835</v>
      </c>
      <c r="B9530" s="318">
        <v>37056.275999999998</v>
      </c>
      <c r="C9530" s="355">
        <f t="shared" si="175"/>
        <v>0.30799999999726424</v>
      </c>
      <c r="D9530" s="420">
        <f t="shared" si="176"/>
        <v>0.15399999999863212</v>
      </c>
      <c r="H9530" s="402"/>
      <c r="J9530" s="82">
        <v>5</v>
      </c>
      <c r="K9530" s="319">
        <v>2</v>
      </c>
    </row>
    <row r="9531" spans="1:12" x14ac:dyDescent="0.3">
      <c r="A9531" s="341">
        <v>43308.604860879626</v>
      </c>
      <c r="B9531" s="318">
        <v>37056.57</v>
      </c>
      <c r="C9531" s="355">
        <f t="shared" si="175"/>
        <v>0.29400000000168802</v>
      </c>
      <c r="D9531" s="420">
        <f t="shared" si="176"/>
        <v>0.14700000000084401</v>
      </c>
      <c r="H9531" s="402"/>
      <c r="J9531" s="82">
        <v>6</v>
      </c>
      <c r="K9531" s="320">
        <v>3</v>
      </c>
    </row>
    <row r="9532" spans="1:12" x14ac:dyDescent="0.3">
      <c r="A9532" s="341">
        <v>43308.646527488425</v>
      </c>
      <c r="B9532" s="318">
        <v>37056.862000000001</v>
      </c>
      <c r="C9532" s="355">
        <f t="shared" si="175"/>
        <v>0.29200000000128057</v>
      </c>
      <c r="D9532" s="420">
        <f t="shared" si="176"/>
        <v>0.14600000000064028</v>
      </c>
      <c r="H9532" s="402"/>
      <c r="J9532" s="82">
        <v>7</v>
      </c>
      <c r="K9532" s="321">
        <v>4</v>
      </c>
    </row>
    <row r="9533" spans="1:12" x14ac:dyDescent="0.3">
      <c r="A9533" s="341">
        <v>43308.688194097223</v>
      </c>
      <c r="B9533" s="318">
        <v>37057.167000000001</v>
      </c>
      <c r="C9533" s="355">
        <f t="shared" si="175"/>
        <v>0.30500000000029104</v>
      </c>
      <c r="D9533" s="420">
        <f t="shared" si="176"/>
        <v>0.15250000000014552</v>
      </c>
      <c r="H9533" s="402"/>
      <c r="J9533" s="82">
        <v>8</v>
      </c>
      <c r="K9533" s="391">
        <v>1</v>
      </c>
    </row>
    <row r="9534" spans="1:12" x14ac:dyDescent="0.3">
      <c r="A9534" s="341">
        <v>43308.729860706022</v>
      </c>
      <c r="B9534" s="318">
        <v>37057.46</v>
      </c>
      <c r="C9534" s="355">
        <f t="shared" si="175"/>
        <v>0.29299999999784632</v>
      </c>
      <c r="D9534" s="420">
        <f t="shared" si="176"/>
        <v>0.14649999999892316</v>
      </c>
      <c r="H9534" s="402"/>
      <c r="J9534" s="82">
        <v>9</v>
      </c>
      <c r="K9534" s="319">
        <v>2</v>
      </c>
    </row>
    <row r="9535" spans="1:12" x14ac:dyDescent="0.3">
      <c r="A9535" s="341">
        <v>43308.771527314813</v>
      </c>
      <c r="B9535" s="318">
        <v>37057.747000000003</v>
      </c>
      <c r="C9535" s="355">
        <f t="shared" si="175"/>
        <v>0.28700000000389991</v>
      </c>
      <c r="D9535" s="420">
        <f t="shared" si="176"/>
        <v>0.14350000000194996</v>
      </c>
      <c r="H9535" s="402"/>
      <c r="J9535" s="82">
        <v>10</v>
      </c>
      <c r="K9535" s="320">
        <v>3</v>
      </c>
    </row>
    <row r="9536" spans="1:12" x14ac:dyDescent="0.3">
      <c r="A9536" s="341">
        <v>43308.813193923612</v>
      </c>
      <c r="B9536" s="318">
        <v>37058.040999999997</v>
      </c>
      <c r="C9536" s="355">
        <f t="shared" si="175"/>
        <v>0.29399999999441206</v>
      </c>
      <c r="D9536" s="420">
        <f t="shared" si="176"/>
        <v>0.14699999999720603</v>
      </c>
      <c r="H9536" s="402"/>
      <c r="J9536" s="82">
        <v>11</v>
      </c>
      <c r="K9536" s="321">
        <v>4</v>
      </c>
    </row>
    <row r="9537" spans="1:11" x14ac:dyDescent="0.3">
      <c r="A9537" s="341">
        <v>43308.85486053241</v>
      </c>
      <c r="B9537" s="318">
        <v>37058.338000000003</v>
      </c>
      <c r="C9537" s="355">
        <f t="shared" si="175"/>
        <v>0.29700000000593718</v>
      </c>
      <c r="D9537" s="420">
        <f t="shared" si="176"/>
        <v>0.14850000000296859</v>
      </c>
      <c r="H9537" s="402"/>
      <c r="J9537" s="82">
        <v>12</v>
      </c>
      <c r="K9537" s="391">
        <v>1</v>
      </c>
    </row>
    <row r="9538" spans="1:11" x14ac:dyDescent="0.3">
      <c r="A9538" s="341">
        <v>43308.896527141202</v>
      </c>
      <c r="B9538" s="318">
        <v>37058.622000000003</v>
      </c>
      <c r="C9538" s="355">
        <f t="shared" si="175"/>
        <v>0.28399999999965075</v>
      </c>
      <c r="D9538" s="420">
        <f t="shared" si="176"/>
        <v>0.14199999999982538</v>
      </c>
      <c r="H9538" s="402"/>
      <c r="J9538" s="82">
        <v>13</v>
      </c>
      <c r="K9538" s="319">
        <v>2</v>
      </c>
    </row>
    <row r="9539" spans="1:11" x14ac:dyDescent="0.3">
      <c r="A9539" s="341">
        <v>43308.93819375</v>
      </c>
      <c r="B9539" s="318">
        <v>37058.917999999998</v>
      </c>
      <c r="C9539" s="355">
        <f t="shared" si="175"/>
        <v>0.29599999999481952</v>
      </c>
      <c r="D9539" s="420">
        <f t="shared" si="176"/>
        <v>0.14799999999740976</v>
      </c>
      <c r="H9539" s="402"/>
      <c r="J9539" s="82">
        <v>14</v>
      </c>
      <c r="K9539" s="320">
        <v>3</v>
      </c>
    </row>
    <row r="9540" spans="1:11" x14ac:dyDescent="0.3">
      <c r="A9540" s="341">
        <v>43308.979860358799</v>
      </c>
      <c r="B9540" s="318">
        <v>37059.212</v>
      </c>
      <c r="C9540" s="355">
        <f t="shared" si="175"/>
        <v>0.29400000000168802</v>
      </c>
      <c r="D9540" s="420">
        <f t="shared" si="176"/>
        <v>0.14700000000084401</v>
      </c>
      <c r="E9540" s="336">
        <f>SUM(C9517:C9540)*7.4805194805</f>
        <v>53.560519480351694</v>
      </c>
      <c r="F9540" s="324">
        <f>AVERAGE(D9517:D9540)</f>
        <v>0.14916666666658784</v>
      </c>
      <c r="G9540" s="324">
        <f>_xlfn.STDEV.S(D9517:D9540)</f>
        <v>3.6315844742069656E-3</v>
      </c>
      <c r="H9540" s="402"/>
      <c r="J9540" s="82">
        <v>15</v>
      </c>
      <c r="K9540" s="321">
        <v>4</v>
      </c>
    </row>
    <row r="9541" spans="1:11" x14ac:dyDescent="0.3">
      <c r="A9541" s="341">
        <v>43309.02152696759</v>
      </c>
      <c r="B9541" s="318">
        <v>37059.506999999998</v>
      </c>
      <c r="C9541" s="355">
        <f t="shared" si="175"/>
        <v>0.29499999999825377</v>
      </c>
      <c r="D9541" s="420">
        <f t="shared" si="176"/>
        <v>0.14749999999912689</v>
      </c>
      <c r="H9541" s="402"/>
      <c r="J9541" s="82">
        <v>16</v>
      </c>
      <c r="K9541" s="391">
        <v>1</v>
      </c>
    </row>
    <row r="9542" spans="1:11" x14ac:dyDescent="0.3">
      <c r="A9542" s="341">
        <v>43309.063193576389</v>
      </c>
      <c r="B9542" s="318">
        <v>37059.798000000003</v>
      </c>
      <c r="C9542" s="355">
        <f t="shared" si="175"/>
        <v>0.29100000000471482</v>
      </c>
      <c r="D9542" s="420">
        <f t="shared" si="176"/>
        <v>0.14550000000235741</v>
      </c>
      <c r="H9542" s="402"/>
      <c r="J9542" s="82">
        <v>17</v>
      </c>
      <c r="K9542" s="319">
        <v>2</v>
      </c>
    </row>
    <row r="9543" spans="1:11" x14ac:dyDescent="0.3">
      <c r="A9543" s="341">
        <v>43309.104860185187</v>
      </c>
      <c r="B9543" s="318">
        <v>37060.089999999997</v>
      </c>
      <c r="C9543" s="355">
        <f t="shared" si="175"/>
        <v>0.29199999999400461</v>
      </c>
      <c r="D9543" s="420">
        <f t="shared" si="176"/>
        <v>0.14599999999700231</v>
      </c>
      <c r="H9543" s="402"/>
      <c r="J9543" s="82">
        <v>18</v>
      </c>
      <c r="K9543" s="320">
        <v>3</v>
      </c>
    </row>
    <row r="9544" spans="1:11" x14ac:dyDescent="0.3">
      <c r="A9544" s="341">
        <v>43309.146526793978</v>
      </c>
      <c r="B9544" s="318">
        <v>37060.398000000001</v>
      </c>
      <c r="C9544" s="355">
        <f t="shared" si="175"/>
        <v>0.3080000000045402</v>
      </c>
      <c r="D9544" s="420">
        <f t="shared" si="176"/>
        <v>0.1540000000022701</v>
      </c>
      <c r="H9544" s="402"/>
      <c r="J9544" s="82">
        <v>19</v>
      </c>
      <c r="K9544" s="321">
        <v>4</v>
      </c>
    </row>
    <row r="9545" spans="1:11" x14ac:dyDescent="0.3">
      <c r="A9545" s="341">
        <v>43309.188193402777</v>
      </c>
      <c r="B9545" s="318">
        <v>37060.688999999998</v>
      </c>
      <c r="C9545" s="355">
        <f t="shared" si="175"/>
        <v>0.29099999999743886</v>
      </c>
      <c r="D9545" s="420">
        <f t="shared" si="176"/>
        <v>0.14549999999871943</v>
      </c>
      <c r="H9545" s="402"/>
      <c r="J9545" s="82">
        <v>20</v>
      </c>
      <c r="K9545" s="391">
        <v>1</v>
      </c>
    </row>
    <row r="9546" spans="1:11" x14ac:dyDescent="0.3">
      <c r="A9546" s="341">
        <v>43309.229860011576</v>
      </c>
      <c r="B9546" s="318">
        <v>37060.995999999999</v>
      </c>
      <c r="C9546" s="355">
        <f t="shared" si="175"/>
        <v>0.30700000000069849</v>
      </c>
      <c r="D9546" s="420">
        <f t="shared" si="176"/>
        <v>0.15350000000034925</v>
      </c>
      <c r="H9546" s="402"/>
      <c r="J9546" s="82">
        <v>21</v>
      </c>
      <c r="K9546" s="319">
        <v>2</v>
      </c>
    </row>
    <row r="9547" spans="1:11" x14ac:dyDescent="0.3">
      <c r="A9547" s="341">
        <v>43309.271526620367</v>
      </c>
      <c r="B9547" s="318">
        <v>37061.309000000001</v>
      </c>
      <c r="C9547" s="355">
        <f t="shared" si="175"/>
        <v>0.31300000000192085</v>
      </c>
      <c r="D9547" s="420">
        <f t="shared" si="176"/>
        <v>0.15650000000096043</v>
      </c>
      <c r="H9547" s="402"/>
      <c r="J9547" s="82">
        <v>22</v>
      </c>
      <c r="K9547" s="320">
        <v>3</v>
      </c>
    </row>
    <row r="9548" spans="1:11" x14ac:dyDescent="0.3">
      <c r="A9548" s="341">
        <v>43309.313193229165</v>
      </c>
      <c r="B9548" s="318">
        <v>37061.608</v>
      </c>
      <c r="C9548" s="355">
        <f t="shared" si="175"/>
        <v>0.29899999999906868</v>
      </c>
      <c r="D9548" s="420">
        <f t="shared" si="176"/>
        <v>0.14949999999953434</v>
      </c>
      <c r="H9548" s="402"/>
      <c r="J9548" s="82">
        <v>23</v>
      </c>
      <c r="K9548" s="321">
        <v>4</v>
      </c>
    </row>
    <row r="9549" spans="1:11" x14ac:dyDescent="0.3">
      <c r="A9549" s="341">
        <v>43309.354859837964</v>
      </c>
      <c r="B9549" s="318">
        <v>37061.910000000003</v>
      </c>
      <c r="C9549" s="355">
        <f t="shared" si="175"/>
        <v>0.30200000000331784</v>
      </c>
      <c r="D9549" s="420">
        <f t="shared" si="176"/>
        <v>0.15100000000165892</v>
      </c>
      <c r="H9549" s="402"/>
      <c r="J9549" s="82">
        <v>24</v>
      </c>
      <c r="K9549" s="391">
        <v>1</v>
      </c>
    </row>
    <row r="9550" spans="1:11" x14ac:dyDescent="0.3">
      <c r="A9550" s="341">
        <v>43309.396526446762</v>
      </c>
      <c r="B9550" s="318">
        <v>37062.218000000001</v>
      </c>
      <c r="C9550" s="355">
        <f t="shared" si="175"/>
        <v>0.30799999999726424</v>
      </c>
      <c r="D9550" s="420">
        <f t="shared" si="176"/>
        <v>0.15399999999863212</v>
      </c>
      <c r="H9550" s="402"/>
      <c r="J9550" s="82">
        <v>25</v>
      </c>
      <c r="K9550" s="319">
        <v>2</v>
      </c>
    </row>
    <row r="9551" spans="1:11" x14ac:dyDescent="0.3">
      <c r="A9551" s="341">
        <v>43309.438193055554</v>
      </c>
      <c r="B9551" s="318">
        <v>37062.517</v>
      </c>
      <c r="C9551" s="355">
        <f t="shared" si="175"/>
        <v>0.29899999999906868</v>
      </c>
      <c r="D9551" s="420">
        <f t="shared" si="176"/>
        <v>0.14949999999953434</v>
      </c>
      <c r="H9551" s="402"/>
      <c r="J9551" s="82">
        <v>26</v>
      </c>
      <c r="K9551" s="320">
        <v>3</v>
      </c>
    </row>
    <row r="9552" spans="1:11" x14ac:dyDescent="0.3">
      <c r="A9552" s="341">
        <v>43309.479859664352</v>
      </c>
      <c r="B9552" s="318">
        <v>37062.809000000001</v>
      </c>
      <c r="C9552" s="355">
        <f t="shared" si="175"/>
        <v>0.29200000000128057</v>
      </c>
      <c r="D9552" s="420">
        <f t="shared" si="176"/>
        <v>0.14600000000064028</v>
      </c>
      <c r="H9552" s="402"/>
      <c r="J9552" s="82">
        <v>27</v>
      </c>
      <c r="K9552" s="321">
        <v>4</v>
      </c>
    </row>
    <row r="9553" spans="1:11" x14ac:dyDescent="0.3">
      <c r="A9553" s="341">
        <v>43309.521526273151</v>
      </c>
      <c r="B9553" s="318">
        <v>37063.110999999997</v>
      </c>
      <c r="C9553" s="355">
        <f t="shared" si="175"/>
        <v>0.30199999999604188</v>
      </c>
      <c r="D9553" s="420">
        <f t="shared" si="176"/>
        <v>0.15099999999802094</v>
      </c>
      <c r="H9553" s="402"/>
      <c r="J9553" s="82">
        <v>28</v>
      </c>
      <c r="K9553" s="391">
        <v>1</v>
      </c>
    </row>
    <row r="9554" spans="1:11" x14ac:dyDescent="0.3">
      <c r="A9554" s="341">
        <v>43309.563192881942</v>
      </c>
      <c r="B9554" s="318">
        <v>37063.410000000003</v>
      </c>
      <c r="C9554" s="355">
        <f t="shared" si="175"/>
        <v>0.29900000000634464</v>
      </c>
      <c r="D9554" s="420">
        <f t="shared" si="176"/>
        <v>0.14950000000317232</v>
      </c>
      <c r="H9554" s="402"/>
      <c r="J9554" s="82">
        <v>29</v>
      </c>
      <c r="K9554" s="319">
        <v>2</v>
      </c>
    </row>
    <row r="9555" spans="1:11" x14ac:dyDescent="0.3">
      <c r="A9555" s="341">
        <v>43309.604859490741</v>
      </c>
      <c r="B9555" s="318">
        <v>37063.697999999997</v>
      </c>
      <c r="C9555" s="355">
        <f t="shared" si="175"/>
        <v>0.2879999999931897</v>
      </c>
      <c r="D9555" s="420">
        <f t="shared" si="176"/>
        <v>0.14399999999659485</v>
      </c>
      <c r="H9555" s="402"/>
      <c r="J9555" s="82">
        <v>30</v>
      </c>
      <c r="K9555" s="320">
        <v>3</v>
      </c>
    </row>
    <row r="9556" spans="1:11" x14ac:dyDescent="0.3">
      <c r="A9556" s="341">
        <v>43309.646526099539</v>
      </c>
      <c r="B9556" s="318">
        <v>37063.991999999998</v>
      </c>
      <c r="C9556" s="355">
        <f t="shared" si="175"/>
        <v>0.29400000000168802</v>
      </c>
      <c r="D9556" s="420">
        <f t="shared" si="176"/>
        <v>0.14700000000084401</v>
      </c>
      <c r="H9556" s="402"/>
      <c r="J9556" s="82">
        <v>31</v>
      </c>
      <c r="K9556" s="321">
        <v>4</v>
      </c>
    </row>
    <row r="9557" spans="1:11" x14ac:dyDescent="0.3">
      <c r="A9557" s="341">
        <v>43309.68819270833</v>
      </c>
      <c r="B9557" s="318">
        <v>37064.294000000002</v>
      </c>
      <c r="C9557" s="355">
        <f t="shared" si="175"/>
        <v>0.30200000000331784</v>
      </c>
      <c r="D9557" s="420">
        <f t="shared" si="176"/>
        <v>0.15100000000165892</v>
      </c>
      <c r="H9557" s="402"/>
      <c r="J9557" s="82">
        <v>32</v>
      </c>
      <c r="K9557" s="391">
        <v>1</v>
      </c>
    </row>
    <row r="9558" spans="1:11" x14ac:dyDescent="0.3">
      <c r="A9558" s="341">
        <v>43309.729859317129</v>
      </c>
      <c r="B9558" s="318">
        <v>37064.584000000003</v>
      </c>
      <c r="C9558" s="355">
        <f t="shared" si="175"/>
        <v>0.29000000000087311</v>
      </c>
      <c r="D9558" s="420">
        <f t="shared" si="176"/>
        <v>0.14500000000043656</v>
      </c>
      <c r="H9558" s="402"/>
      <c r="J9558" s="82">
        <v>33</v>
      </c>
      <c r="K9558" s="319">
        <v>2</v>
      </c>
    </row>
    <row r="9559" spans="1:11" x14ac:dyDescent="0.3">
      <c r="A9559" s="341">
        <v>43309.771525925928</v>
      </c>
      <c r="B9559" s="318">
        <v>37064.877</v>
      </c>
      <c r="C9559" s="355">
        <f t="shared" si="175"/>
        <v>0.29299999999784632</v>
      </c>
      <c r="D9559" s="420">
        <f t="shared" si="176"/>
        <v>0.14649999999892316</v>
      </c>
      <c r="H9559" s="402"/>
      <c r="J9559" s="82">
        <v>34</v>
      </c>
      <c r="K9559" s="320">
        <v>3</v>
      </c>
    </row>
    <row r="9560" spans="1:11" x14ac:dyDescent="0.3">
      <c r="A9560" s="341">
        <v>43309.813192534719</v>
      </c>
      <c r="B9560" s="318">
        <v>37065.171999999999</v>
      </c>
      <c r="C9560" s="355">
        <f t="shared" si="175"/>
        <v>0.29499999999825377</v>
      </c>
      <c r="D9560" s="420">
        <f t="shared" si="176"/>
        <v>0.14749999999912689</v>
      </c>
      <c r="H9560" s="402"/>
      <c r="J9560" s="82">
        <v>35</v>
      </c>
      <c r="K9560" s="321">
        <v>4</v>
      </c>
    </row>
    <row r="9561" spans="1:11" x14ac:dyDescent="0.3">
      <c r="A9561" s="341">
        <v>43309.854859143517</v>
      </c>
      <c r="B9561" s="318">
        <v>37065.468000000001</v>
      </c>
      <c r="C9561" s="355">
        <f t="shared" si="175"/>
        <v>0.29600000000209548</v>
      </c>
      <c r="D9561" s="420">
        <f t="shared" si="176"/>
        <v>0.14800000000104774</v>
      </c>
      <c r="H9561" s="402"/>
      <c r="J9561" s="82">
        <v>36</v>
      </c>
      <c r="K9561" s="391">
        <v>1</v>
      </c>
    </row>
    <row r="9562" spans="1:11" x14ac:dyDescent="0.3">
      <c r="A9562" s="341">
        <v>43309.896525752316</v>
      </c>
      <c r="B9562" s="318">
        <v>37065.754999999997</v>
      </c>
      <c r="C9562" s="355">
        <f t="shared" si="175"/>
        <v>0.28699999999662396</v>
      </c>
      <c r="D9562" s="420">
        <f t="shared" si="176"/>
        <v>0.14349999999831198</v>
      </c>
      <c r="H9562" s="402"/>
      <c r="J9562" s="82">
        <v>37</v>
      </c>
      <c r="K9562" s="319">
        <v>2</v>
      </c>
    </row>
    <row r="9563" spans="1:11" x14ac:dyDescent="0.3">
      <c r="A9563" s="341">
        <v>43309.938192361114</v>
      </c>
      <c r="B9563" s="318">
        <v>37066.052000000003</v>
      </c>
      <c r="C9563" s="355">
        <f t="shared" si="175"/>
        <v>0.29700000000593718</v>
      </c>
      <c r="D9563" s="420">
        <f t="shared" si="176"/>
        <v>0.14850000000296859</v>
      </c>
      <c r="H9563" s="402"/>
      <c r="J9563" s="82">
        <v>38</v>
      </c>
      <c r="K9563" s="320">
        <v>3</v>
      </c>
    </row>
    <row r="9564" spans="1:11" x14ac:dyDescent="0.3">
      <c r="A9564" s="341">
        <v>43309.979858969906</v>
      </c>
      <c r="B9564" s="318">
        <v>37066.35</v>
      </c>
      <c r="C9564" s="355">
        <f t="shared" si="175"/>
        <v>0.29799999999522697</v>
      </c>
      <c r="D9564" s="420">
        <f t="shared" si="176"/>
        <v>0.14899999999761349</v>
      </c>
      <c r="E9564" s="336">
        <f>SUM(C9541:C9564)*7.4805194805</f>
        <v>53.395948051801597</v>
      </c>
      <c r="F9564" s="324">
        <f>AVERAGE(D9541:D9564)</f>
        <v>0.14870833333331271</v>
      </c>
      <c r="G9564" s="324">
        <f>_xlfn.STDEV.S(D9541:D9564)</f>
        <v>3.4068877383855987E-3</v>
      </c>
      <c r="H9564" s="402"/>
      <c r="J9564" s="82">
        <v>39</v>
      </c>
      <c r="K9564" s="321">
        <v>4</v>
      </c>
    </row>
    <row r="9565" spans="1:11" x14ac:dyDescent="0.3">
      <c r="A9565" s="341">
        <v>43310.021525578704</v>
      </c>
      <c r="B9565" s="318">
        <v>37066.637999999999</v>
      </c>
      <c r="C9565" s="355">
        <f t="shared" si="175"/>
        <v>0.28800000000046566</v>
      </c>
      <c r="D9565" s="420">
        <f t="shared" si="176"/>
        <v>0.14400000000023283</v>
      </c>
      <c r="H9565" s="402"/>
      <c r="J9565" s="82">
        <v>40</v>
      </c>
      <c r="K9565" s="391">
        <v>1</v>
      </c>
    </row>
    <row r="9566" spans="1:11" x14ac:dyDescent="0.3">
      <c r="A9566" s="341">
        <v>43310.063192187503</v>
      </c>
      <c r="B9566" s="318">
        <v>37066.938000000002</v>
      </c>
      <c r="C9566" s="355">
        <f t="shared" si="175"/>
        <v>0.30000000000291038</v>
      </c>
      <c r="D9566" s="420">
        <f t="shared" si="176"/>
        <v>0.15000000000145519</v>
      </c>
      <c r="H9566" s="402"/>
      <c r="J9566" s="82">
        <v>41</v>
      </c>
      <c r="K9566" s="319">
        <v>2</v>
      </c>
    </row>
    <row r="9567" spans="1:11" x14ac:dyDescent="0.3">
      <c r="A9567" s="341">
        <v>43310.104858796294</v>
      </c>
      <c r="B9567" s="318">
        <v>37067.241000000002</v>
      </c>
      <c r="C9567" s="355">
        <f t="shared" si="175"/>
        <v>0.30299999999988358</v>
      </c>
      <c r="D9567" s="420">
        <f t="shared" si="176"/>
        <v>0.15149999999994179</v>
      </c>
      <c r="H9567" s="402"/>
      <c r="J9567" s="82">
        <v>42</v>
      </c>
      <c r="K9567" s="320">
        <v>3</v>
      </c>
    </row>
    <row r="9568" spans="1:11" x14ac:dyDescent="0.3">
      <c r="A9568" s="341">
        <v>43310.146525405093</v>
      </c>
      <c r="B9568" s="318">
        <v>37067.538</v>
      </c>
      <c r="C9568" s="355">
        <f t="shared" si="175"/>
        <v>0.29699999999866122</v>
      </c>
      <c r="D9568" s="420">
        <f t="shared" si="176"/>
        <v>0.14849999999933061</v>
      </c>
      <c r="H9568" s="402"/>
      <c r="J9568" s="82">
        <v>43</v>
      </c>
      <c r="K9568" s="321">
        <v>4</v>
      </c>
    </row>
    <row r="9569" spans="1:11" x14ac:dyDescent="0.3">
      <c r="A9569" s="341">
        <v>43310.188192013891</v>
      </c>
      <c r="B9569" s="318">
        <v>37067.830999999998</v>
      </c>
      <c r="C9569" s="355">
        <f t="shared" si="175"/>
        <v>0.29299999999784632</v>
      </c>
      <c r="D9569" s="420">
        <f t="shared" si="176"/>
        <v>0.14649999999892316</v>
      </c>
      <c r="H9569" s="402"/>
      <c r="J9569" s="82">
        <v>44</v>
      </c>
      <c r="K9569" s="391">
        <v>1</v>
      </c>
    </row>
    <row r="9570" spans="1:11" x14ac:dyDescent="0.3">
      <c r="A9570" s="341">
        <v>43310.229858622683</v>
      </c>
      <c r="B9570" s="318">
        <v>37068.139000000003</v>
      </c>
      <c r="C9570" s="355">
        <f t="shared" si="175"/>
        <v>0.3080000000045402</v>
      </c>
      <c r="D9570" s="420">
        <f t="shared" si="176"/>
        <v>0.1540000000022701</v>
      </c>
      <c r="H9570" s="402"/>
      <c r="J9570" s="82">
        <v>45</v>
      </c>
      <c r="K9570" s="319">
        <v>2</v>
      </c>
    </row>
    <row r="9571" spans="1:11" x14ac:dyDescent="0.3">
      <c r="A9571" s="341">
        <v>43310.271525231481</v>
      </c>
      <c r="B9571" s="318">
        <v>37068.442000000003</v>
      </c>
      <c r="C9571" s="355">
        <f t="shared" si="175"/>
        <v>0.30299999999988358</v>
      </c>
      <c r="D9571" s="420">
        <f t="shared" si="176"/>
        <v>0.15149999999994179</v>
      </c>
      <c r="H9571" s="402"/>
      <c r="J9571" s="82">
        <v>46</v>
      </c>
      <c r="K9571" s="320">
        <v>3</v>
      </c>
    </row>
    <row r="9572" spans="1:11" x14ac:dyDescent="0.3">
      <c r="A9572" s="341">
        <v>43310.31319184028</v>
      </c>
      <c r="B9572" s="318">
        <v>37068.745000000003</v>
      </c>
      <c r="C9572" s="355">
        <f t="shared" si="175"/>
        <v>0.30299999999988358</v>
      </c>
      <c r="D9572" s="420">
        <f t="shared" si="176"/>
        <v>0.15149999999994179</v>
      </c>
      <c r="H9572" s="402"/>
      <c r="J9572" s="82">
        <v>47</v>
      </c>
      <c r="K9572" s="321">
        <v>4</v>
      </c>
    </row>
    <row r="9573" spans="1:11" x14ac:dyDescent="0.3">
      <c r="A9573" s="341">
        <v>43310.354858449071</v>
      </c>
      <c r="B9573" s="318">
        <v>37069.055</v>
      </c>
      <c r="C9573" s="355">
        <f t="shared" si="175"/>
        <v>0.30999999999767169</v>
      </c>
      <c r="D9573" s="420">
        <f t="shared" si="176"/>
        <v>0.15499999999883585</v>
      </c>
      <c r="H9573" s="402"/>
      <c r="J9573" s="82">
        <v>48</v>
      </c>
      <c r="K9573" s="391">
        <v>1</v>
      </c>
    </row>
    <row r="9574" spans="1:11" x14ac:dyDescent="0.3">
      <c r="A9574" s="341">
        <v>43310.396525057869</v>
      </c>
      <c r="B9574" s="318">
        <v>37069.362000000001</v>
      </c>
      <c r="C9574" s="355">
        <f t="shared" si="175"/>
        <v>0.30700000000069849</v>
      </c>
      <c r="D9574" s="420">
        <f t="shared" si="176"/>
        <v>0.15350000000034925</v>
      </c>
      <c r="H9574" s="402"/>
      <c r="J9574" s="82">
        <v>49</v>
      </c>
      <c r="K9574" s="319">
        <v>2</v>
      </c>
    </row>
    <row r="9575" spans="1:11" x14ac:dyDescent="0.3">
      <c r="A9575" s="341">
        <v>43310.438191666668</v>
      </c>
      <c r="B9575" s="318">
        <v>37069.658000000003</v>
      </c>
      <c r="C9575" s="355">
        <f t="shared" si="175"/>
        <v>0.29600000000209548</v>
      </c>
      <c r="D9575" s="420">
        <f t="shared" si="176"/>
        <v>0.14800000000104774</v>
      </c>
      <c r="H9575" s="402"/>
      <c r="J9575" s="82">
        <v>50</v>
      </c>
      <c r="K9575" s="320">
        <v>3</v>
      </c>
    </row>
    <row r="9576" spans="1:11" x14ac:dyDescent="0.3">
      <c r="A9576" s="341">
        <v>43310.479858275467</v>
      </c>
      <c r="B9576" s="318">
        <v>37069.953999999998</v>
      </c>
      <c r="C9576" s="355">
        <f t="shared" si="175"/>
        <v>0.29599999999481952</v>
      </c>
      <c r="D9576" s="420">
        <f t="shared" si="176"/>
        <v>0.14799999999740976</v>
      </c>
      <c r="H9576" s="402"/>
      <c r="J9576" s="82">
        <v>51</v>
      </c>
      <c r="K9576" s="321">
        <v>4</v>
      </c>
    </row>
    <row r="9577" spans="1:11" x14ac:dyDescent="0.3">
      <c r="A9577" s="341">
        <v>43310.521524884258</v>
      </c>
      <c r="B9577" s="318">
        <v>37070.260999999999</v>
      </c>
      <c r="C9577" s="355">
        <f t="shared" si="175"/>
        <v>0.30700000000069849</v>
      </c>
      <c r="D9577" s="420">
        <f t="shared" si="176"/>
        <v>0.15350000000034925</v>
      </c>
      <c r="H9577" s="402"/>
      <c r="J9577" s="82">
        <v>52</v>
      </c>
      <c r="K9577" s="391">
        <v>1</v>
      </c>
    </row>
    <row r="9578" spans="1:11" x14ac:dyDescent="0.3">
      <c r="A9578" s="341">
        <v>43310.563191493056</v>
      </c>
      <c r="B9578" s="318">
        <v>37070.557999999997</v>
      </c>
      <c r="C9578" s="355">
        <f t="shared" si="175"/>
        <v>0.29699999999866122</v>
      </c>
      <c r="D9578" s="420">
        <f t="shared" si="176"/>
        <v>0.14849999999933061</v>
      </c>
      <c r="H9578" s="402"/>
      <c r="J9578" s="82">
        <v>53</v>
      </c>
      <c r="K9578" s="319">
        <v>2</v>
      </c>
    </row>
    <row r="9579" spans="1:11" x14ac:dyDescent="0.3">
      <c r="A9579" s="341">
        <v>43310.604858101855</v>
      </c>
      <c r="B9579" s="318">
        <v>37070.849000000002</v>
      </c>
      <c r="C9579" s="355">
        <f t="shared" si="175"/>
        <v>0.29100000000471482</v>
      </c>
      <c r="D9579" s="420">
        <f t="shared" si="176"/>
        <v>0.14550000000235741</v>
      </c>
      <c r="H9579" s="402"/>
      <c r="J9579" s="82">
        <v>54</v>
      </c>
      <c r="K9579" s="320">
        <v>3</v>
      </c>
    </row>
    <row r="9580" spans="1:11" x14ac:dyDescent="0.3">
      <c r="A9580" s="341">
        <v>43310.646524710646</v>
      </c>
      <c r="B9580" s="318">
        <v>37071.148000000001</v>
      </c>
      <c r="C9580" s="355">
        <f t="shared" si="175"/>
        <v>0.29899999999906868</v>
      </c>
      <c r="D9580" s="420">
        <f t="shared" si="176"/>
        <v>0.14949999999953434</v>
      </c>
      <c r="H9580" s="402"/>
      <c r="J9580" s="82">
        <v>55</v>
      </c>
      <c r="K9580" s="321">
        <v>4</v>
      </c>
    </row>
    <row r="9581" spans="1:11" x14ac:dyDescent="0.3">
      <c r="A9581" s="341">
        <v>43310.688191319445</v>
      </c>
      <c r="B9581" s="318">
        <v>37071.438000000002</v>
      </c>
      <c r="C9581" s="355">
        <f t="shared" si="175"/>
        <v>0.29000000000087311</v>
      </c>
      <c r="D9581" s="420">
        <f t="shared" si="176"/>
        <v>0.14500000000043656</v>
      </c>
      <c r="H9581" s="402"/>
      <c r="J9581" s="82">
        <v>56</v>
      </c>
      <c r="K9581" s="391">
        <v>1</v>
      </c>
    </row>
    <row r="9582" spans="1:11" x14ac:dyDescent="0.3">
      <c r="A9582" s="341">
        <v>43310.729857928243</v>
      </c>
      <c r="B9582" s="318">
        <v>37071.724999999999</v>
      </c>
      <c r="C9582" s="355">
        <f t="shared" si="175"/>
        <v>0.28699999999662396</v>
      </c>
      <c r="D9582" s="420">
        <f t="shared" si="176"/>
        <v>0.14349999999831198</v>
      </c>
      <c r="H9582" s="402"/>
      <c r="J9582" s="82">
        <v>57</v>
      </c>
      <c r="K9582" s="319">
        <v>2</v>
      </c>
    </row>
    <row r="9583" spans="1:11" x14ac:dyDescent="0.3">
      <c r="A9583" s="341">
        <v>43310.771524537035</v>
      </c>
      <c r="B9583" s="318">
        <v>37072.021000000001</v>
      </c>
      <c r="C9583" s="355">
        <f t="shared" si="175"/>
        <v>0.29600000000209548</v>
      </c>
      <c r="D9583" s="420">
        <f t="shared" si="176"/>
        <v>0.14800000000104774</v>
      </c>
      <c r="H9583" s="402"/>
      <c r="J9583" s="82">
        <v>58</v>
      </c>
      <c r="K9583" s="320">
        <v>3</v>
      </c>
    </row>
    <row r="9584" spans="1:11" x14ac:dyDescent="0.3">
      <c r="A9584" s="341">
        <v>43310.813191145833</v>
      </c>
      <c r="B9584" s="318">
        <v>37072.317999999999</v>
      </c>
      <c r="C9584" s="355">
        <f t="shared" si="175"/>
        <v>0.29699999999866122</v>
      </c>
      <c r="D9584" s="420">
        <f t="shared" si="176"/>
        <v>0.14849999999933061</v>
      </c>
      <c r="H9584" s="402"/>
      <c r="J9584" s="82">
        <v>59</v>
      </c>
      <c r="K9584" s="321">
        <v>4</v>
      </c>
    </row>
    <row r="9585" spans="1:11" x14ac:dyDescent="0.3">
      <c r="A9585" s="341">
        <v>43310.854857754632</v>
      </c>
      <c r="B9585" s="318">
        <v>37072.599000000002</v>
      </c>
      <c r="C9585" s="355">
        <f t="shared" si="175"/>
        <v>0.28100000000267755</v>
      </c>
      <c r="D9585" s="420">
        <f t="shared" si="176"/>
        <v>0.14050000000133878</v>
      </c>
      <c r="H9585" s="402"/>
      <c r="J9585" s="82">
        <v>60</v>
      </c>
      <c r="K9585" s="391">
        <v>1</v>
      </c>
    </row>
    <row r="9586" spans="1:11" x14ac:dyDescent="0.3">
      <c r="A9586" s="341">
        <v>43310.896524363423</v>
      </c>
      <c r="B9586" s="318">
        <v>37072.889000000003</v>
      </c>
      <c r="C9586" s="355">
        <f t="shared" si="175"/>
        <v>0.29000000000087311</v>
      </c>
      <c r="D9586" s="420">
        <f t="shared" si="176"/>
        <v>0.14500000000043656</v>
      </c>
      <c r="H9586" s="402"/>
      <c r="J9586" s="82">
        <v>61</v>
      </c>
      <c r="K9586" s="319">
        <v>2</v>
      </c>
    </row>
    <row r="9587" spans="1:11" x14ac:dyDescent="0.3">
      <c r="A9587" s="341">
        <v>43310.938190972221</v>
      </c>
      <c r="B9587" s="318">
        <v>37073.188999999998</v>
      </c>
      <c r="C9587" s="355">
        <f t="shared" si="175"/>
        <v>0.29999999999563443</v>
      </c>
      <c r="D9587" s="420">
        <f t="shared" si="176"/>
        <v>0.14999999999781721</v>
      </c>
      <c r="H9587" s="402"/>
      <c r="J9587" s="82">
        <v>62</v>
      </c>
      <c r="K9587" s="320">
        <v>3</v>
      </c>
    </row>
    <row r="9588" spans="1:11" x14ac:dyDescent="0.3">
      <c r="A9588" s="341">
        <v>43310.97985758102</v>
      </c>
      <c r="B9588" s="318">
        <v>37073.480000000003</v>
      </c>
      <c r="C9588" s="355">
        <f t="shared" si="175"/>
        <v>0.29100000000471482</v>
      </c>
      <c r="D9588" s="420">
        <f t="shared" si="176"/>
        <v>0.14550000000235741</v>
      </c>
      <c r="E9588" s="336">
        <f>SUM(C9565:C9588)*7.4805194805</f>
        <v>53.336103895999834</v>
      </c>
      <c r="F9588" s="324">
        <f>AVERAGE(D9565:D9588)</f>
        <v>0.14854166666676369</v>
      </c>
      <c r="G9588" s="324">
        <f>_xlfn.STDEV.S(D9565:D9588)</f>
        <v>3.679900360829525E-3</v>
      </c>
      <c r="H9588" s="343"/>
      <c r="I9588" s="344">
        <f>AVERAGE(D9430:D9588)</f>
        <v>0.14915506329114439</v>
      </c>
      <c r="J9588" s="82">
        <v>63</v>
      </c>
      <c r="K9588" s="321">
        <v>4</v>
      </c>
    </row>
    <row r="9589" spans="1:11" x14ac:dyDescent="0.3">
      <c r="A9589" s="341">
        <v>43311.021524189811</v>
      </c>
      <c r="B9589" s="318">
        <v>37073.769</v>
      </c>
      <c r="C9589" s="355">
        <f t="shared" si="175"/>
        <v>0.28899999999703141</v>
      </c>
      <c r="D9589" s="420">
        <f t="shared" si="176"/>
        <v>0.1444999999985157</v>
      </c>
      <c r="H9589" s="402"/>
      <c r="J9589" s="82">
        <v>64</v>
      </c>
      <c r="K9589" s="391">
        <v>1</v>
      </c>
    </row>
    <row r="9590" spans="1:11" x14ac:dyDescent="0.3">
      <c r="A9590" s="341">
        <v>43311.06319079861</v>
      </c>
      <c r="B9590" s="318">
        <v>37074.071000000004</v>
      </c>
      <c r="C9590" s="355">
        <f t="shared" si="175"/>
        <v>0.30200000000331784</v>
      </c>
      <c r="D9590" s="420">
        <f t="shared" si="176"/>
        <v>0.15100000000165892</v>
      </c>
      <c r="H9590" s="402"/>
      <c r="J9590" s="82">
        <v>65</v>
      </c>
      <c r="K9590" s="319">
        <v>2</v>
      </c>
    </row>
    <row r="9591" spans="1:11" x14ac:dyDescent="0.3">
      <c r="A9591" s="341">
        <v>43311.104857407408</v>
      </c>
      <c r="B9591" s="318">
        <v>37074.372000000003</v>
      </c>
      <c r="C9591" s="355">
        <f t="shared" si="175"/>
        <v>0.30099999999947613</v>
      </c>
      <c r="D9591" s="420">
        <f t="shared" si="176"/>
        <v>0.15049999999973807</v>
      </c>
      <c r="H9591" s="402"/>
      <c r="J9591" s="82">
        <v>66</v>
      </c>
      <c r="K9591" s="320">
        <v>3</v>
      </c>
    </row>
    <row r="9592" spans="1:11" x14ac:dyDescent="0.3">
      <c r="A9592" s="341">
        <v>43311.146524016207</v>
      </c>
      <c r="B9592" s="318">
        <v>37074.669000000002</v>
      </c>
      <c r="C9592" s="355">
        <f t="shared" si="175"/>
        <v>0.29699999999866122</v>
      </c>
      <c r="D9592" s="420">
        <f t="shared" si="176"/>
        <v>0.14849999999933061</v>
      </c>
      <c r="H9592" s="402"/>
      <c r="J9592" s="82">
        <v>67</v>
      </c>
      <c r="K9592" s="321">
        <v>4</v>
      </c>
    </row>
    <row r="9593" spans="1:11" x14ac:dyDescent="0.3">
      <c r="A9593" s="341">
        <v>43311.188190624998</v>
      </c>
      <c r="B9593" s="318">
        <v>37074.978999999999</v>
      </c>
      <c r="C9593" s="355">
        <f t="shared" si="175"/>
        <v>0.30999999999767169</v>
      </c>
      <c r="D9593" s="420">
        <f t="shared" si="176"/>
        <v>0.15499999999883585</v>
      </c>
      <c r="H9593" s="402"/>
      <c r="J9593" s="82">
        <v>68</v>
      </c>
      <c r="K9593" s="391">
        <v>1</v>
      </c>
    </row>
    <row r="9594" spans="1:11" x14ac:dyDescent="0.3">
      <c r="A9594" s="341">
        <v>43311.229857233797</v>
      </c>
      <c r="B9594" s="318">
        <v>37075.290999999997</v>
      </c>
      <c r="C9594" s="355">
        <f t="shared" si="175"/>
        <v>0.31199999999807915</v>
      </c>
      <c r="D9594" s="420">
        <f t="shared" si="176"/>
        <v>0.15599999999903957</v>
      </c>
      <c r="H9594" s="402"/>
      <c r="J9594" s="82">
        <v>69</v>
      </c>
      <c r="K9594" s="319">
        <v>2</v>
      </c>
    </row>
    <row r="9595" spans="1:11" x14ac:dyDescent="0.3">
      <c r="A9595" s="341">
        <v>43311.271523842595</v>
      </c>
      <c r="B9595" s="318">
        <v>37075.591999999997</v>
      </c>
      <c r="C9595" s="355">
        <f t="shared" si="175"/>
        <v>0.30099999999947613</v>
      </c>
      <c r="D9595" s="420">
        <f t="shared" si="176"/>
        <v>0.15049999999973807</v>
      </c>
      <c r="H9595" s="402"/>
      <c r="J9595" s="82">
        <v>70</v>
      </c>
      <c r="K9595" s="320">
        <v>3</v>
      </c>
    </row>
    <row r="9596" spans="1:11" x14ac:dyDescent="0.3">
      <c r="A9596" s="341">
        <v>43311.313190451387</v>
      </c>
      <c r="B9596" s="318">
        <v>37075.891000000003</v>
      </c>
      <c r="C9596" s="355">
        <f t="shared" si="175"/>
        <v>0.29900000000634464</v>
      </c>
      <c r="D9596" s="420">
        <f t="shared" si="176"/>
        <v>0.14950000000317232</v>
      </c>
      <c r="H9596" s="402"/>
      <c r="J9596" s="82">
        <v>71</v>
      </c>
      <c r="K9596" s="321">
        <v>4</v>
      </c>
    </row>
    <row r="9597" spans="1:11" x14ac:dyDescent="0.3">
      <c r="A9597" s="341">
        <v>43311.354857060185</v>
      </c>
      <c r="B9597" s="318">
        <v>37076.199999999997</v>
      </c>
      <c r="C9597" s="355">
        <f t="shared" si="175"/>
        <v>0.30899999999382999</v>
      </c>
      <c r="D9597" s="420">
        <f t="shared" si="176"/>
        <v>0.15449999999691499</v>
      </c>
      <c r="H9597" s="402"/>
      <c r="J9597" s="82">
        <v>72</v>
      </c>
      <c r="K9597" s="391">
        <v>1</v>
      </c>
    </row>
    <row r="9598" spans="1:11" x14ac:dyDescent="0.3">
      <c r="A9598" s="341">
        <v>43311.396523668984</v>
      </c>
      <c r="B9598" s="318">
        <v>37076.502</v>
      </c>
      <c r="C9598" s="355">
        <f t="shared" si="175"/>
        <v>0.30200000000331784</v>
      </c>
      <c r="D9598" s="420">
        <f t="shared" si="176"/>
        <v>0.15100000000165892</v>
      </c>
      <c r="H9598" s="402"/>
      <c r="J9598" s="82">
        <v>73</v>
      </c>
      <c r="K9598" s="319">
        <v>2</v>
      </c>
    </row>
    <row r="9599" spans="1:11" x14ac:dyDescent="0.3">
      <c r="A9599" s="341">
        <v>43311.438190277775</v>
      </c>
      <c r="B9599" s="318">
        <v>37076.811000000002</v>
      </c>
      <c r="C9599" s="355">
        <f t="shared" si="175"/>
        <v>0.30900000000110595</v>
      </c>
      <c r="D9599" s="420">
        <f t="shared" si="176"/>
        <v>0.15450000000055297</v>
      </c>
      <c r="H9599" s="402"/>
      <c r="J9599" s="82">
        <v>74</v>
      </c>
      <c r="K9599" s="320">
        <v>3</v>
      </c>
    </row>
    <row r="9600" spans="1:11" x14ac:dyDescent="0.3">
      <c r="A9600" s="341">
        <v>43311.479856886574</v>
      </c>
      <c r="B9600" s="318">
        <v>37077.129000000001</v>
      </c>
      <c r="C9600" s="355">
        <f t="shared" si="175"/>
        <v>0.31799999999930151</v>
      </c>
      <c r="D9600" s="420">
        <f t="shared" si="176"/>
        <v>0.15899999999965075</v>
      </c>
      <c r="H9600" s="402"/>
      <c r="J9600" s="82">
        <v>75</v>
      </c>
      <c r="K9600" s="321">
        <v>4</v>
      </c>
    </row>
    <row r="9601" spans="1:12" x14ac:dyDescent="0.3">
      <c r="A9601" s="341">
        <v>43311.521523495372</v>
      </c>
      <c r="B9601" s="318">
        <v>37077.438000000002</v>
      </c>
      <c r="C9601" s="355">
        <f t="shared" si="175"/>
        <v>0.30900000000110595</v>
      </c>
      <c r="D9601" s="420">
        <f t="shared" si="176"/>
        <v>0.15450000000055297</v>
      </c>
      <c r="H9601" s="402"/>
      <c r="J9601" s="82">
        <v>76</v>
      </c>
      <c r="K9601" s="391">
        <v>1</v>
      </c>
    </row>
    <row r="9602" spans="1:12" x14ac:dyDescent="0.3">
      <c r="A9602" s="341">
        <v>43311.563190104163</v>
      </c>
      <c r="B9602" s="318">
        <v>37077.739000000001</v>
      </c>
      <c r="C9602" s="355">
        <f t="shared" si="175"/>
        <v>0.30099999999947613</v>
      </c>
      <c r="D9602" s="420">
        <f t="shared" si="176"/>
        <v>0.15049999999973807</v>
      </c>
      <c r="H9602" s="402"/>
      <c r="J9602" s="82">
        <v>77</v>
      </c>
      <c r="K9602" s="319">
        <v>2</v>
      </c>
    </row>
    <row r="9603" spans="1:12" x14ac:dyDescent="0.3">
      <c r="A9603" s="341">
        <v>43311.604856712962</v>
      </c>
      <c r="B9603" s="318">
        <v>37078.050999999999</v>
      </c>
      <c r="C9603" s="355">
        <f t="shared" si="175"/>
        <v>0.31199999999807915</v>
      </c>
      <c r="D9603" s="420">
        <f t="shared" si="176"/>
        <v>0.15599999999903957</v>
      </c>
      <c r="H9603" s="402"/>
      <c r="J9603" s="82">
        <v>78</v>
      </c>
      <c r="K9603" s="320">
        <v>3</v>
      </c>
    </row>
    <row r="9604" spans="1:12" x14ac:dyDescent="0.3">
      <c r="A9604" s="341">
        <v>43311.64652332176</v>
      </c>
      <c r="B9604" s="318">
        <v>37078.360999999997</v>
      </c>
      <c r="C9604" s="355">
        <f t="shared" si="175"/>
        <v>0.30999999999767169</v>
      </c>
      <c r="D9604" s="420">
        <f t="shared" si="176"/>
        <v>0.15499999999883585</v>
      </c>
      <c r="H9604" s="402"/>
      <c r="J9604" s="82">
        <v>79</v>
      </c>
      <c r="K9604" s="321">
        <v>4</v>
      </c>
    </row>
    <row r="9605" spans="1:12" x14ac:dyDescent="0.3">
      <c r="A9605" s="341">
        <v>43311.688189930559</v>
      </c>
      <c r="B9605" s="318">
        <v>37078.660000000003</v>
      </c>
      <c r="C9605" s="355">
        <f t="shared" si="175"/>
        <v>0.29900000000634464</v>
      </c>
      <c r="D9605" s="420">
        <f t="shared" si="176"/>
        <v>0.14950000000317232</v>
      </c>
      <c r="H9605" s="402"/>
      <c r="J9605" s="82">
        <v>80</v>
      </c>
      <c r="K9605" s="391">
        <v>1</v>
      </c>
    </row>
    <row r="9606" spans="1:12" x14ac:dyDescent="0.3">
      <c r="A9606" s="341">
        <v>43311.72985653935</v>
      </c>
      <c r="B9606" s="318">
        <v>37078.963000000003</v>
      </c>
      <c r="C9606" s="355">
        <f t="shared" si="175"/>
        <v>0.30299999999988358</v>
      </c>
      <c r="D9606" s="420">
        <f t="shared" si="176"/>
        <v>0.15149999999994179</v>
      </c>
      <c r="H9606" s="402"/>
      <c r="J9606" s="82">
        <v>81</v>
      </c>
      <c r="K9606" s="319">
        <v>2</v>
      </c>
    </row>
    <row r="9607" spans="1:12" x14ac:dyDescent="0.3">
      <c r="A9607" s="341">
        <v>43311.771523148149</v>
      </c>
      <c r="B9607" s="318">
        <v>37079.273999999998</v>
      </c>
      <c r="C9607" s="355">
        <f t="shared" si="175"/>
        <v>0.31099999999423744</v>
      </c>
      <c r="D9607" s="420">
        <f t="shared" si="176"/>
        <v>0.15549999999711872</v>
      </c>
      <c r="H9607" s="402"/>
      <c r="J9607" s="82">
        <v>82</v>
      </c>
      <c r="K9607" s="320">
        <v>3</v>
      </c>
    </row>
    <row r="9608" spans="1:12" x14ac:dyDescent="0.3">
      <c r="A9608" s="341">
        <v>43311.813189756947</v>
      </c>
      <c r="B9608" s="318">
        <v>37079.569000000003</v>
      </c>
      <c r="C9608" s="355">
        <f t="shared" si="175"/>
        <v>0.29500000000552973</v>
      </c>
      <c r="D9608" s="420">
        <f t="shared" si="176"/>
        <v>0.14750000000276486</v>
      </c>
      <c r="H9608" s="402"/>
      <c r="J9608" s="82">
        <v>83</v>
      </c>
      <c r="K9608" s="321">
        <v>4</v>
      </c>
    </row>
    <row r="9609" spans="1:12" x14ac:dyDescent="0.3">
      <c r="A9609" s="341">
        <v>43311.854856365739</v>
      </c>
      <c r="B9609" s="318">
        <v>37079.866999999998</v>
      </c>
      <c r="C9609" s="355">
        <f t="shared" si="175"/>
        <v>0.29799999999522697</v>
      </c>
      <c r="D9609" s="420">
        <f t="shared" si="176"/>
        <v>0.14899999999761349</v>
      </c>
      <c r="H9609" s="402"/>
      <c r="J9609" s="82">
        <v>84</v>
      </c>
      <c r="K9609" s="391">
        <v>1</v>
      </c>
    </row>
    <row r="9610" spans="1:12" x14ac:dyDescent="0.3">
      <c r="A9610" s="341">
        <v>43311.890277777777</v>
      </c>
      <c r="B9610" s="318">
        <v>37080.171000000002</v>
      </c>
      <c r="C9610" s="355">
        <f>B9610-B9609</f>
        <v>0.30400000000372529</v>
      </c>
      <c r="D9610" s="420">
        <f>C9610/2</f>
        <v>0.15200000000186265</v>
      </c>
      <c r="H9610" s="402"/>
      <c r="J9610" s="82">
        <v>85</v>
      </c>
      <c r="K9610" s="319">
        <v>2</v>
      </c>
    </row>
    <row r="9611" spans="1:12" x14ac:dyDescent="0.3">
      <c r="A9611" s="341">
        <v>43311.899305555555</v>
      </c>
      <c r="B9611" s="318">
        <v>37080.171000000002</v>
      </c>
      <c r="C9611" s="318"/>
      <c r="D9611" s="414"/>
      <c r="H9611" s="403"/>
      <c r="J9611" s="82">
        <v>1</v>
      </c>
      <c r="K9611" s="319">
        <v>2</v>
      </c>
      <c r="L9611" s="54" t="s">
        <v>313</v>
      </c>
    </row>
    <row r="9612" spans="1:12" x14ac:dyDescent="0.3">
      <c r="A9612" s="341">
        <v>43311.940972222219</v>
      </c>
      <c r="B9612" s="318">
        <v>37080.470999999998</v>
      </c>
      <c r="C9612" s="355">
        <f t="shared" ref="C9612:C9710" si="177">B9612-B9611</f>
        <v>0.29999999999563443</v>
      </c>
      <c r="D9612" s="420">
        <f t="shared" ref="D9612:D9710" si="178">C9612/2</f>
        <v>0.14999999999781721</v>
      </c>
      <c r="H9612" s="402"/>
      <c r="J9612" s="82">
        <v>2</v>
      </c>
      <c r="K9612" s="320">
        <v>3</v>
      </c>
    </row>
    <row r="9613" spans="1:12" x14ac:dyDescent="0.3">
      <c r="A9613" s="341">
        <v>43311.982638888891</v>
      </c>
      <c r="B9613" s="318">
        <v>37080.762999999999</v>
      </c>
      <c r="C9613" s="355">
        <f t="shared" si="177"/>
        <v>0.29200000000128057</v>
      </c>
      <c r="D9613" s="420">
        <f t="shared" si="178"/>
        <v>0.14600000000064028</v>
      </c>
      <c r="E9613" s="336">
        <f>SUM(C9589:C9613)*7.4805194805</f>
        <v>54.480623376450147</v>
      </c>
      <c r="F9613" s="324">
        <f>AVERAGE(D9589:D9613)</f>
        <v>0.15172916666657935</v>
      </c>
      <c r="G9613" s="324">
        <f>_xlfn.STDEV.S(D9589:D9613)</f>
        <v>3.5354698553091792E-3</v>
      </c>
      <c r="H9613" s="402"/>
      <c r="J9613" s="82">
        <v>3</v>
      </c>
      <c r="K9613" s="321">
        <v>4</v>
      </c>
    </row>
    <row r="9614" spans="1:12" x14ac:dyDescent="0.3">
      <c r="A9614" s="341">
        <v>43312.024305555555</v>
      </c>
      <c r="B9614" s="318">
        <v>37081.071000000004</v>
      </c>
      <c r="C9614" s="355">
        <f t="shared" si="177"/>
        <v>0.3080000000045402</v>
      </c>
      <c r="D9614" s="420">
        <f t="shared" si="178"/>
        <v>0.1540000000022701</v>
      </c>
      <c r="H9614" s="402"/>
      <c r="J9614" s="82">
        <v>4</v>
      </c>
      <c r="K9614" s="391">
        <v>1</v>
      </c>
    </row>
    <row r="9615" spans="1:12" x14ac:dyDescent="0.3">
      <c r="A9615" s="341">
        <v>43312.065972222219</v>
      </c>
      <c r="B9615" s="318">
        <v>37081.381000000001</v>
      </c>
      <c r="C9615" s="355">
        <f t="shared" si="177"/>
        <v>0.30999999999767169</v>
      </c>
      <c r="D9615" s="420">
        <f t="shared" si="178"/>
        <v>0.15499999999883585</v>
      </c>
      <c r="H9615" s="402"/>
      <c r="J9615" s="82">
        <v>5</v>
      </c>
      <c r="K9615" s="319">
        <v>2</v>
      </c>
    </row>
    <row r="9616" spans="1:12" x14ac:dyDescent="0.3">
      <c r="A9616" s="341">
        <v>43312.107638831018</v>
      </c>
      <c r="B9616" s="318">
        <v>37081.680999999997</v>
      </c>
      <c r="C9616" s="355">
        <f t="shared" si="177"/>
        <v>0.29999999999563443</v>
      </c>
      <c r="D9616" s="420">
        <f t="shared" si="178"/>
        <v>0.14999999999781721</v>
      </c>
      <c r="H9616" s="402"/>
      <c r="J9616" s="82">
        <v>6</v>
      </c>
      <c r="K9616" s="320">
        <v>3</v>
      </c>
    </row>
    <row r="9617" spans="1:11" x14ac:dyDescent="0.3">
      <c r="A9617" s="341">
        <v>43312.149305497682</v>
      </c>
      <c r="B9617" s="318">
        <v>37081.989000000001</v>
      </c>
      <c r="C9617" s="355">
        <f t="shared" si="177"/>
        <v>0.3080000000045402</v>
      </c>
      <c r="D9617" s="420">
        <f t="shared" si="178"/>
        <v>0.1540000000022701</v>
      </c>
      <c r="H9617" s="402"/>
      <c r="J9617" s="82">
        <v>7</v>
      </c>
      <c r="K9617" s="321">
        <v>4</v>
      </c>
    </row>
    <row r="9618" spans="1:11" x14ac:dyDescent="0.3">
      <c r="A9618" s="341">
        <v>43312.190972164353</v>
      </c>
      <c r="B9618" s="318">
        <v>37082.307000000001</v>
      </c>
      <c r="C9618" s="355">
        <f t="shared" si="177"/>
        <v>0.31799999999930151</v>
      </c>
      <c r="D9618" s="420">
        <f t="shared" si="178"/>
        <v>0.15899999999965075</v>
      </c>
      <c r="H9618" s="402"/>
      <c r="J9618" s="82">
        <v>8</v>
      </c>
      <c r="K9618" s="391">
        <v>1</v>
      </c>
    </row>
    <row r="9619" spans="1:11" x14ac:dyDescent="0.3">
      <c r="A9619" s="341">
        <v>43312.232638831018</v>
      </c>
      <c r="B9619" s="318">
        <v>37082.618000000002</v>
      </c>
      <c r="C9619" s="355">
        <f t="shared" si="177"/>
        <v>0.3110000000015134</v>
      </c>
      <c r="D9619" s="420">
        <f t="shared" si="178"/>
        <v>0.1555000000007567</v>
      </c>
      <c r="H9619" s="402"/>
      <c r="J9619" s="82">
        <v>9</v>
      </c>
      <c r="K9619" s="319">
        <v>2</v>
      </c>
    </row>
    <row r="9620" spans="1:11" x14ac:dyDescent="0.3">
      <c r="A9620" s="341">
        <v>43312.274305497682</v>
      </c>
      <c r="B9620" s="318">
        <v>37082.934000000001</v>
      </c>
      <c r="C9620" s="355">
        <f t="shared" si="177"/>
        <v>0.31599999999889405</v>
      </c>
      <c r="D9620" s="420">
        <f t="shared" si="178"/>
        <v>0.15799999999944703</v>
      </c>
      <c r="H9620" s="402"/>
      <c r="J9620" s="82">
        <v>10</v>
      </c>
      <c r="K9620" s="320">
        <v>3</v>
      </c>
    </row>
    <row r="9621" spans="1:11" x14ac:dyDescent="0.3">
      <c r="A9621" s="341">
        <v>43312.315972164353</v>
      </c>
      <c r="B9621" s="318">
        <v>37083.252</v>
      </c>
      <c r="C9621" s="355">
        <f t="shared" si="177"/>
        <v>0.31799999999930151</v>
      </c>
      <c r="D9621" s="420">
        <f t="shared" si="178"/>
        <v>0.15899999999965075</v>
      </c>
      <c r="H9621" s="402"/>
      <c r="J9621" s="82">
        <v>11</v>
      </c>
      <c r="K9621" s="321">
        <v>4</v>
      </c>
    </row>
    <row r="9622" spans="1:11" x14ac:dyDescent="0.3">
      <c r="A9622" s="341">
        <v>43312.357638831018</v>
      </c>
      <c r="B9622" s="318">
        <v>37083.559000000001</v>
      </c>
      <c r="C9622" s="355">
        <f t="shared" si="177"/>
        <v>0.30700000000069849</v>
      </c>
      <c r="D9622" s="420">
        <f t="shared" si="178"/>
        <v>0.15350000000034925</v>
      </c>
      <c r="H9622" s="402"/>
      <c r="J9622" s="82">
        <v>12</v>
      </c>
      <c r="K9622" s="391">
        <v>1</v>
      </c>
    </row>
    <row r="9623" spans="1:11" x14ac:dyDescent="0.3">
      <c r="A9623" s="341">
        <v>43312.399305497682</v>
      </c>
      <c r="B9623" s="318">
        <v>37083.870999999999</v>
      </c>
      <c r="C9623" s="355">
        <f t="shared" si="177"/>
        <v>0.31199999999807915</v>
      </c>
      <c r="D9623" s="420">
        <f t="shared" si="178"/>
        <v>0.15599999999903957</v>
      </c>
      <c r="H9623" s="402"/>
      <c r="J9623" s="82">
        <v>13</v>
      </c>
      <c r="K9623" s="319">
        <v>2</v>
      </c>
    </row>
    <row r="9624" spans="1:11" x14ac:dyDescent="0.3">
      <c r="A9624" s="341">
        <v>43312.440972164353</v>
      </c>
      <c r="B9624" s="318">
        <v>37084.19</v>
      </c>
      <c r="C9624" s="355">
        <f t="shared" si="177"/>
        <v>0.31900000000314321</v>
      </c>
      <c r="D9624" s="420">
        <f t="shared" si="178"/>
        <v>0.15950000000157161</v>
      </c>
      <c r="H9624" s="402"/>
      <c r="J9624" s="82">
        <v>14</v>
      </c>
      <c r="K9624" s="320">
        <v>3</v>
      </c>
    </row>
    <row r="9625" spans="1:11" x14ac:dyDescent="0.3">
      <c r="A9625" s="341">
        <v>43312.482638831018</v>
      </c>
      <c r="B9625" s="318">
        <v>37084.498</v>
      </c>
      <c r="C9625" s="355">
        <f t="shared" si="177"/>
        <v>0.30799999999726424</v>
      </c>
      <c r="D9625" s="420">
        <f t="shared" si="178"/>
        <v>0.15399999999863212</v>
      </c>
      <c r="H9625" s="402"/>
      <c r="J9625" s="82">
        <v>15</v>
      </c>
      <c r="K9625" s="321">
        <v>4</v>
      </c>
    </row>
    <row r="9626" spans="1:11" x14ac:dyDescent="0.3">
      <c r="A9626" s="341">
        <v>43312.524305497682</v>
      </c>
      <c r="B9626" s="318">
        <v>37084.800999999999</v>
      </c>
      <c r="C9626" s="355">
        <f t="shared" si="177"/>
        <v>0.30299999999988358</v>
      </c>
      <c r="D9626" s="420">
        <f t="shared" si="178"/>
        <v>0.15149999999994179</v>
      </c>
      <c r="H9626" s="402"/>
      <c r="J9626" s="82">
        <v>16</v>
      </c>
      <c r="K9626" s="391">
        <v>1</v>
      </c>
    </row>
    <row r="9627" spans="1:11" x14ac:dyDescent="0.3">
      <c r="A9627" s="341">
        <v>43312.565972164353</v>
      </c>
      <c r="B9627" s="318">
        <v>37085.112000000001</v>
      </c>
      <c r="C9627" s="355">
        <f t="shared" si="177"/>
        <v>0.3110000000015134</v>
      </c>
      <c r="D9627" s="420">
        <f t="shared" si="178"/>
        <v>0.1555000000007567</v>
      </c>
      <c r="H9627" s="402"/>
      <c r="J9627" s="82">
        <v>17</v>
      </c>
      <c r="K9627" s="319">
        <v>2</v>
      </c>
    </row>
    <row r="9628" spans="1:11" x14ac:dyDescent="0.3">
      <c r="A9628" s="341">
        <v>43312.607638831018</v>
      </c>
      <c r="B9628" s="318">
        <v>37085.421999999999</v>
      </c>
      <c r="C9628" s="355">
        <f t="shared" si="177"/>
        <v>0.30999999999767169</v>
      </c>
      <c r="D9628" s="420">
        <f t="shared" si="178"/>
        <v>0.15499999999883585</v>
      </c>
      <c r="H9628" s="402"/>
      <c r="J9628" s="82">
        <v>18</v>
      </c>
      <c r="K9628" s="320">
        <v>3</v>
      </c>
    </row>
    <row r="9629" spans="1:11" x14ac:dyDescent="0.3">
      <c r="A9629" s="341">
        <v>43312.649305497682</v>
      </c>
      <c r="B9629" s="318">
        <v>37085.720999999998</v>
      </c>
      <c r="C9629" s="355">
        <f t="shared" si="177"/>
        <v>0.29899999999906868</v>
      </c>
      <c r="D9629" s="420">
        <f t="shared" si="178"/>
        <v>0.14949999999953434</v>
      </c>
      <c r="H9629" s="402"/>
      <c r="J9629" s="82">
        <v>19</v>
      </c>
      <c r="K9629" s="321">
        <v>4</v>
      </c>
    </row>
    <row r="9630" spans="1:11" x14ac:dyDescent="0.3">
      <c r="A9630" s="341">
        <v>43312.690972164353</v>
      </c>
      <c r="B9630" s="318">
        <v>37086.031000000003</v>
      </c>
      <c r="C9630" s="355">
        <f t="shared" si="177"/>
        <v>0.31000000000494765</v>
      </c>
      <c r="D9630" s="420">
        <f t="shared" si="178"/>
        <v>0.15500000000247383</v>
      </c>
      <c r="H9630" s="402"/>
      <c r="J9630" s="82">
        <v>20</v>
      </c>
      <c r="K9630" s="391">
        <v>1</v>
      </c>
    </row>
    <row r="9631" spans="1:11" x14ac:dyDescent="0.3">
      <c r="A9631" s="341">
        <v>43312.732638831018</v>
      </c>
      <c r="B9631" s="318">
        <v>37086.341</v>
      </c>
      <c r="C9631" s="355">
        <f t="shared" si="177"/>
        <v>0.30999999999767169</v>
      </c>
      <c r="D9631" s="420">
        <f t="shared" si="178"/>
        <v>0.15499999999883585</v>
      </c>
      <c r="H9631" s="402"/>
      <c r="J9631" s="82">
        <v>21</v>
      </c>
      <c r="K9631" s="319">
        <v>2</v>
      </c>
    </row>
    <row r="9632" spans="1:11" x14ac:dyDescent="0.3">
      <c r="A9632" s="341">
        <v>43312.774305497682</v>
      </c>
      <c r="B9632" s="318">
        <v>37086.633999999998</v>
      </c>
      <c r="C9632" s="355">
        <f t="shared" si="177"/>
        <v>0.29299999999784632</v>
      </c>
      <c r="D9632" s="420">
        <f t="shared" si="178"/>
        <v>0.14649999999892316</v>
      </c>
      <c r="H9632" s="402"/>
      <c r="J9632" s="82">
        <v>22</v>
      </c>
      <c r="K9632" s="320">
        <v>3</v>
      </c>
    </row>
    <row r="9633" spans="1:11" x14ac:dyDescent="0.3">
      <c r="A9633" s="341">
        <v>43312.815972164353</v>
      </c>
      <c r="B9633" s="318">
        <v>37086.938000000002</v>
      </c>
      <c r="C9633" s="355">
        <f t="shared" si="177"/>
        <v>0.30400000000372529</v>
      </c>
      <c r="D9633" s="420">
        <f t="shared" si="178"/>
        <v>0.15200000000186265</v>
      </c>
      <c r="H9633" s="402"/>
      <c r="J9633" s="82">
        <v>23</v>
      </c>
      <c r="K9633" s="321">
        <v>4</v>
      </c>
    </row>
    <row r="9634" spans="1:11" x14ac:dyDescent="0.3">
      <c r="A9634" s="341">
        <v>43312.857638831018</v>
      </c>
      <c r="B9634" s="318">
        <v>37087.241999999998</v>
      </c>
      <c r="C9634" s="355">
        <f t="shared" si="177"/>
        <v>0.30399999999644933</v>
      </c>
      <c r="D9634" s="420">
        <f t="shared" si="178"/>
        <v>0.15199999999822467</v>
      </c>
      <c r="H9634" s="402"/>
      <c r="J9634" s="82">
        <v>24</v>
      </c>
      <c r="K9634" s="391">
        <v>1</v>
      </c>
    </row>
    <row r="9635" spans="1:11" x14ac:dyDescent="0.3">
      <c r="A9635" s="341">
        <v>43312.899305497682</v>
      </c>
      <c r="B9635" s="318">
        <v>37087.54</v>
      </c>
      <c r="C9635" s="355">
        <f t="shared" si="177"/>
        <v>0.29800000000250293</v>
      </c>
      <c r="D9635" s="420">
        <f t="shared" si="178"/>
        <v>0.14900000000125146</v>
      </c>
      <c r="H9635" s="402"/>
      <c r="J9635" s="82">
        <v>25</v>
      </c>
      <c r="K9635" s="319">
        <v>2</v>
      </c>
    </row>
    <row r="9636" spans="1:11" x14ac:dyDescent="0.3">
      <c r="A9636" s="341">
        <v>43312.940972164353</v>
      </c>
      <c r="B9636" s="318">
        <v>37087.832999999999</v>
      </c>
      <c r="C9636" s="355">
        <f t="shared" si="177"/>
        <v>0.29299999999784632</v>
      </c>
      <c r="D9636" s="420">
        <f t="shared" si="178"/>
        <v>0.14649999999892316</v>
      </c>
      <c r="H9636" s="402"/>
      <c r="J9636" s="82">
        <v>26</v>
      </c>
      <c r="K9636" s="320">
        <v>3</v>
      </c>
    </row>
    <row r="9637" spans="1:11" x14ac:dyDescent="0.3">
      <c r="A9637" s="341">
        <v>43312.982638831018</v>
      </c>
      <c r="B9637" s="318">
        <v>37088.137999999999</v>
      </c>
      <c r="C9637" s="355">
        <f t="shared" si="177"/>
        <v>0.30500000000029104</v>
      </c>
      <c r="D9637" s="420">
        <f t="shared" si="178"/>
        <v>0.15250000000014552</v>
      </c>
      <c r="E9637" s="336">
        <f>SUM(C9614:C9637)*7.4805194805</f>
        <v>55.168831168687497</v>
      </c>
      <c r="F9637" s="324">
        <f>AVERAGE(D9614:D9637)</f>
        <v>0.15364583333333334</v>
      </c>
      <c r="G9637" s="324">
        <f>_xlfn.STDEV.S(D9614:D9637)</f>
        <v>3.588869165352867E-3</v>
      </c>
      <c r="H9637" s="402"/>
      <c r="J9637" s="82">
        <v>27</v>
      </c>
      <c r="K9637" s="321">
        <v>4</v>
      </c>
    </row>
    <row r="9638" spans="1:11" x14ac:dyDescent="0.3">
      <c r="A9638" s="341">
        <v>43313.024305497682</v>
      </c>
      <c r="B9638" s="318">
        <v>37088.438999999998</v>
      </c>
      <c r="C9638" s="355">
        <f t="shared" si="177"/>
        <v>0.30099999999947613</v>
      </c>
      <c r="D9638" s="420">
        <f t="shared" si="178"/>
        <v>0.15049999999973807</v>
      </c>
      <c r="H9638" s="402"/>
      <c r="J9638" s="82">
        <v>28</v>
      </c>
      <c r="K9638" s="391">
        <v>1</v>
      </c>
    </row>
    <row r="9639" spans="1:11" x14ac:dyDescent="0.3">
      <c r="A9639" s="341">
        <v>43313.065972164353</v>
      </c>
      <c r="B9639" s="318">
        <v>37088.74</v>
      </c>
      <c r="C9639" s="355">
        <f t="shared" si="177"/>
        <v>0.30099999999947613</v>
      </c>
      <c r="D9639" s="420">
        <f t="shared" si="178"/>
        <v>0.15049999999973807</v>
      </c>
      <c r="H9639" s="402"/>
      <c r="J9639" s="82">
        <v>29</v>
      </c>
      <c r="K9639" s="319">
        <v>2</v>
      </c>
    </row>
    <row r="9640" spans="1:11" x14ac:dyDescent="0.3">
      <c r="A9640" s="341">
        <v>43313.107638831018</v>
      </c>
      <c r="B9640" s="318">
        <v>37089.050999999999</v>
      </c>
      <c r="C9640" s="355">
        <f t="shared" si="177"/>
        <v>0.3110000000015134</v>
      </c>
      <c r="D9640" s="420">
        <f t="shared" si="178"/>
        <v>0.1555000000007567</v>
      </c>
      <c r="H9640" s="402"/>
      <c r="J9640" s="82">
        <v>30</v>
      </c>
      <c r="K9640" s="320">
        <v>3</v>
      </c>
    </row>
    <row r="9641" spans="1:11" x14ac:dyDescent="0.3">
      <c r="A9641" s="341">
        <v>43313.149305497682</v>
      </c>
      <c r="B9641" s="318">
        <v>37089.360000000001</v>
      </c>
      <c r="C9641" s="355">
        <f t="shared" si="177"/>
        <v>0.30900000000110595</v>
      </c>
      <c r="D9641" s="420">
        <f t="shared" si="178"/>
        <v>0.15450000000055297</v>
      </c>
      <c r="H9641" s="402"/>
      <c r="J9641" s="82">
        <v>31</v>
      </c>
      <c r="K9641" s="321">
        <v>4</v>
      </c>
    </row>
    <row r="9642" spans="1:11" x14ac:dyDescent="0.3">
      <c r="A9642" s="341">
        <v>43313.190972164353</v>
      </c>
      <c r="B9642" s="318">
        <v>37089.659</v>
      </c>
      <c r="C9642" s="355">
        <f t="shared" si="177"/>
        <v>0.29899999999906868</v>
      </c>
      <c r="D9642" s="420">
        <f t="shared" si="178"/>
        <v>0.14949999999953434</v>
      </c>
      <c r="H9642" s="402"/>
      <c r="J9642" s="82">
        <v>32</v>
      </c>
      <c r="K9642" s="391">
        <v>1</v>
      </c>
    </row>
    <row r="9643" spans="1:11" x14ac:dyDescent="0.3">
      <c r="A9643" s="341">
        <v>43313.232638831018</v>
      </c>
      <c r="B9643" s="318">
        <v>37089.968000000001</v>
      </c>
      <c r="C9643" s="355">
        <f t="shared" si="177"/>
        <v>0.30900000000110595</v>
      </c>
      <c r="D9643" s="420">
        <f t="shared" si="178"/>
        <v>0.15450000000055297</v>
      </c>
      <c r="H9643" s="402"/>
      <c r="J9643" s="82">
        <v>33</v>
      </c>
      <c r="K9643" s="319">
        <v>2</v>
      </c>
    </row>
    <row r="9644" spans="1:11" x14ac:dyDescent="0.3">
      <c r="A9644" s="341">
        <v>43313.274305497682</v>
      </c>
      <c r="B9644" s="318">
        <v>37090.286</v>
      </c>
      <c r="C9644" s="355">
        <f t="shared" si="177"/>
        <v>0.31799999999930151</v>
      </c>
      <c r="D9644" s="420">
        <f t="shared" si="178"/>
        <v>0.15899999999965075</v>
      </c>
      <c r="H9644" s="402"/>
      <c r="J9644" s="82">
        <v>34</v>
      </c>
      <c r="K9644" s="320">
        <v>3</v>
      </c>
    </row>
    <row r="9645" spans="1:11" x14ac:dyDescent="0.3">
      <c r="A9645" s="341">
        <v>43313.315972164353</v>
      </c>
      <c r="B9645" s="318">
        <v>37090.589999999997</v>
      </c>
      <c r="C9645" s="355">
        <f t="shared" si="177"/>
        <v>0.30399999999644933</v>
      </c>
      <c r="D9645" s="420">
        <f t="shared" si="178"/>
        <v>0.15199999999822467</v>
      </c>
      <c r="H9645" s="402"/>
      <c r="J9645" s="82">
        <v>35</v>
      </c>
      <c r="K9645" s="321">
        <v>4</v>
      </c>
    </row>
    <row r="9646" spans="1:11" x14ac:dyDescent="0.3">
      <c r="A9646" s="341">
        <v>43313.357638831018</v>
      </c>
      <c r="B9646" s="318">
        <v>37090.900999999998</v>
      </c>
      <c r="C9646" s="355">
        <f t="shared" si="177"/>
        <v>0.3110000000015134</v>
      </c>
      <c r="D9646" s="420">
        <f t="shared" si="178"/>
        <v>0.1555000000007567</v>
      </c>
      <c r="H9646" s="402"/>
      <c r="J9646" s="82">
        <v>36</v>
      </c>
      <c r="K9646" s="391">
        <v>1</v>
      </c>
    </row>
    <row r="9647" spans="1:11" x14ac:dyDescent="0.3">
      <c r="A9647" s="341">
        <v>43313.399305497682</v>
      </c>
      <c r="B9647" s="318">
        <v>37091.218999999997</v>
      </c>
      <c r="C9647" s="355">
        <f t="shared" si="177"/>
        <v>0.31799999999930151</v>
      </c>
      <c r="D9647" s="420">
        <f t="shared" si="178"/>
        <v>0.15899999999965075</v>
      </c>
      <c r="H9647" s="402"/>
      <c r="J9647" s="82">
        <v>37</v>
      </c>
      <c r="K9647" s="319">
        <v>2</v>
      </c>
    </row>
    <row r="9648" spans="1:11" x14ac:dyDescent="0.3">
      <c r="A9648" s="341">
        <v>43313.440972164353</v>
      </c>
      <c r="B9648" s="318">
        <v>37091.527999999998</v>
      </c>
      <c r="C9648" s="355">
        <f t="shared" si="177"/>
        <v>0.30900000000110595</v>
      </c>
      <c r="D9648" s="420">
        <f t="shared" si="178"/>
        <v>0.15450000000055297</v>
      </c>
      <c r="H9648" s="402"/>
      <c r="J9648" s="82">
        <v>38</v>
      </c>
      <c r="K9648" s="320">
        <v>3</v>
      </c>
    </row>
    <row r="9649" spans="1:11" x14ac:dyDescent="0.3">
      <c r="A9649" s="341">
        <v>43313.482638831018</v>
      </c>
      <c r="B9649" s="318">
        <v>37091.83</v>
      </c>
      <c r="C9649" s="355">
        <f t="shared" si="177"/>
        <v>0.30200000000331784</v>
      </c>
      <c r="D9649" s="420">
        <f t="shared" si="178"/>
        <v>0.15100000000165892</v>
      </c>
      <c r="H9649" s="402"/>
      <c r="J9649" s="82">
        <v>39</v>
      </c>
      <c r="K9649" s="321">
        <v>4</v>
      </c>
    </row>
    <row r="9650" spans="1:11" x14ac:dyDescent="0.3">
      <c r="A9650" s="341">
        <v>43313.524305497682</v>
      </c>
      <c r="B9650" s="318">
        <v>37092.142</v>
      </c>
      <c r="C9650" s="355">
        <f t="shared" si="177"/>
        <v>0.31199999999807915</v>
      </c>
      <c r="D9650" s="420">
        <f t="shared" si="178"/>
        <v>0.15599999999903957</v>
      </c>
      <c r="H9650" s="402"/>
      <c r="J9650" s="82">
        <v>40</v>
      </c>
      <c r="K9650" s="391">
        <v>1</v>
      </c>
    </row>
    <row r="9651" spans="1:11" x14ac:dyDescent="0.3">
      <c r="A9651" s="341">
        <v>43313.565972164353</v>
      </c>
      <c r="B9651" s="318">
        <v>37092.451000000001</v>
      </c>
      <c r="C9651" s="355">
        <f t="shared" si="177"/>
        <v>0.30900000000110595</v>
      </c>
      <c r="D9651" s="420">
        <f t="shared" si="178"/>
        <v>0.15450000000055297</v>
      </c>
      <c r="H9651" s="402"/>
      <c r="J9651" s="82">
        <v>41</v>
      </c>
      <c r="K9651" s="319">
        <v>2</v>
      </c>
    </row>
    <row r="9652" spans="1:11" x14ac:dyDescent="0.3">
      <c r="A9652" s="341">
        <v>43313.607638831018</v>
      </c>
      <c r="B9652" s="318">
        <v>37092.743000000002</v>
      </c>
      <c r="C9652" s="355">
        <f t="shared" si="177"/>
        <v>0.29200000000128057</v>
      </c>
      <c r="D9652" s="420">
        <f t="shared" si="178"/>
        <v>0.14600000000064028</v>
      </c>
      <c r="H9652" s="402"/>
      <c r="J9652" s="82">
        <v>42</v>
      </c>
      <c r="K9652" s="320">
        <v>3</v>
      </c>
    </row>
    <row r="9653" spans="1:11" x14ac:dyDescent="0.3">
      <c r="A9653" s="341">
        <v>43313.649305497682</v>
      </c>
      <c r="B9653" s="318">
        <v>37093.050000000003</v>
      </c>
      <c r="C9653" s="355">
        <f t="shared" si="177"/>
        <v>0.30700000000069849</v>
      </c>
      <c r="D9653" s="420">
        <f t="shared" si="178"/>
        <v>0.15350000000034925</v>
      </c>
      <c r="H9653" s="402"/>
      <c r="J9653" s="82">
        <v>43</v>
      </c>
      <c r="K9653" s="321">
        <v>4</v>
      </c>
    </row>
    <row r="9654" spans="1:11" x14ac:dyDescent="0.3">
      <c r="A9654" s="341">
        <v>43313.690972164353</v>
      </c>
      <c r="B9654" s="318">
        <v>37093.353000000003</v>
      </c>
      <c r="C9654" s="355">
        <f t="shared" si="177"/>
        <v>0.30299999999988358</v>
      </c>
      <c r="D9654" s="420">
        <f t="shared" si="178"/>
        <v>0.15149999999994179</v>
      </c>
      <c r="H9654" s="402"/>
      <c r="J9654" s="82">
        <v>44</v>
      </c>
      <c r="K9654" s="391">
        <v>1</v>
      </c>
    </row>
    <row r="9655" spans="1:11" x14ac:dyDescent="0.3">
      <c r="A9655" s="341">
        <v>43313.732638831018</v>
      </c>
      <c r="B9655" s="318">
        <v>37093.65</v>
      </c>
      <c r="C9655" s="355">
        <f t="shared" si="177"/>
        <v>0.29699999999866122</v>
      </c>
      <c r="D9655" s="420">
        <f t="shared" si="178"/>
        <v>0.14849999999933061</v>
      </c>
      <c r="H9655" s="402"/>
      <c r="J9655" s="82">
        <v>45</v>
      </c>
      <c r="K9655" s="319">
        <v>2</v>
      </c>
    </row>
    <row r="9656" spans="1:11" x14ac:dyDescent="0.3">
      <c r="A9656" s="341">
        <v>43313.774305497682</v>
      </c>
      <c r="B9656" s="318">
        <v>37093.938999999998</v>
      </c>
      <c r="C9656" s="355">
        <f t="shared" si="177"/>
        <v>0.28899999999703141</v>
      </c>
      <c r="D9656" s="420">
        <f t="shared" si="178"/>
        <v>0.1444999999985157</v>
      </c>
      <c r="H9656" s="402"/>
      <c r="J9656" s="82">
        <v>46</v>
      </c>
      <c r="K9656" s="320">
        <v>3</v>
      </c>
    </row>
    <row r="9657" spans="1:11" x14ac:dyDescent="0.3">
      <c r="A9657" s="341">
        <v>43313.815972164353</v>
      </c>
      <c r="B9657" s="318">
        <v>37094.228000000003</v>
      </c>
      <c r="C9657" s="355">
        <f t="shared" si="177"/>
        <v>0.28900000000430737</v>
      </c>
      <c r="D9657" s="420">
        <f t="shared" si="178"/>
        <v>0.14450000000215368</v>
      </c>
      <c r="H9657" s="402"/>
      <c r="J9657" s="82">
        <v>47</v>
      </c>
      <c r="K9657" s="321">
        <v>4</v>
      </c>
    </row>
    <row r="9658" spans="1:11" x14ac:dyDescent="0.3">
      <c r="A9658" s="341">
        <v>43313.857638831018</v>
      </c>
      <c r="B9658" s="318">
        <v>37094.514000000003</v>
      </c>
      <c r="C9658" s="355">
        <f t="shared" si="177"/>
        <v>0.28600000000005821</v>
      </c>
      <c r="D9658" s="420">
        <f t="shared" si="178"/>
        <v>0.1430000000000291</v>
      </c>
      <c r="H9658" s="402"/>
      <c r="J9658" s="82">
        <v>48</v>
      </c>
      <c r="K9658" s="391">
        <v>1</v>
      </c>
    </row>
    <row r="9659" spans="1:11" x14ac:dyDescent="0.3">
      <c r="A9659" s="341">
        <v>43313.899305497682</v>
      </c>
      <c r="B9659" s="318">
        <v>37094.798999999999</v>
      </c>
      <c r="C9659" s="355">
        <f t="shared" si="177"/>
        <v>0.2849999999962165</v>
      </c>
      <c r="D9659" s="420">
        <f t="shared" si="178"/>
        <v>0.14249999999810825</v>
      </c>
      <c r="H9659" s="402"/>
      <c r="J9659" s="82">
        <v>49</v>
      </c>
      <c r="K9659" s="319">
        <v>2</v>
      </c>
    </row>
    <row r="9660" spans="1:11" x14ac:dyDescent="0.3">
      <c r="A9660" s="341">
        <v>43313.940972164353</v>
      </c>
      <c r="B9660" s="318">
        <v>37095.1</v>
      </c>
      <c r="C9660" s="355">
        <f t="shared" si="177"/>
        <v>0.30099999999947613</v>
      </c>
      <c r="D9660" s="420">
        <f t="shared" si="178"/>
        <v>0.15049999999973807</v>
      </c>
      <c r="H9660" s="402"/>
      <c r="J9660" s="82">
        <v>50</v>
      </c>
      <c r="K9660" s="320">
        <v>3</v>
      </c>
    </row>
    <row r="9661" spans="1:11" x14ac:dyDescent="0.3">
      <c r="A9661" s="341">
        <v>43313.982638831018</v>
      </c>
      <c r="B9661" s="318">
        <v>37095.392</v>
      </c>
      <c r="C9661" s="355">
        <f t="shared" si="177"/>
        <v>0.29200000000128057</v>
      </c>
      <c r="D9661" s="420">
        <f t="shared" si="178"/>
        <v>0.14600000000064028</v>
      </c>
      <c r="E9661" s="336">
        <f>SUM(C9638:C9661)*7.4805194805</f>
        <v>54.263688311553096</v>
      </c>
      <c r="F9661" s="324">
        <f>AVERAGE(D9638:D9661)</f>
        <v>0.15112500000001697</v>
      </c>
      <c r="G9661" s="324">
        <f>_xlfn.STDEV.S(D9638:D9661)</f>
        <v>4.79866376338281E-3</v>
      </c>
      <c r="H9661" s="402"/>
      <c r="J9661" s="82">
        <v>51</v>
      </c>
      <c r="K9661" s="321">
        <v>4</v>
      </c>
    </row>
    <row r="9662" spans="1:11" x14ac:dyDescent="0.3">
      <c r="A9662" s="341">
        <v>43314.024305497682</v>
      </c>
      <c r="B9662" s="318">
        <v>37095.678999999996</v>
      </c>
      <c r="C9662" s="355">
        <f t="shared" si="177"/>
        <v>0.28699999999662396</v>
      </c>
      <c r="D9662" s="420">
        <f t="shared" si="178"/>
        <v>0.14349999999831198</v>
      </c>
      <c r="H9662" s="402"/>
      <c r="J9662" s="82">
        <v>52</v>
      </c>
      <c r="K9662" s="391">
        <v>1</v>
      </c>
    </row>
    <row r="9663" spans="1:11" x14ac:dyDescent="0.3">
      <c r="A9663" s="341">
        <v>43314.065972164353</v>
      </c>
      <c r="B9663" s="318">
        <v>37095.978999999999</v>
      </c>
      <c r="C9663" s="355">
        <f t="shared" si="177"/>
        <v>0.30000000000291038</v>
      </c>
      <c r="D9663" s="420">
        <f t="shared" si="178"/>
        <v>0.15000000000145519</v>
      </c>
      <c r="H9663" s="402"/>
      <c r="J9663" s="82">
        <v>53</v>
      </c>
      <c r="K9663" s="319">
        <v>2</v>
      </c>
    </row>
    <row r="9664" spans="1:11" x14ac:dyDescent="0.3">
      <c r="A9664" s="341">
        <v>43314.107638831018</v>
      </c>
      <c r="B9664" s="318">
        <v>37096.288999999997</v>
      </c>
      <c r="C9664" s="355">
        <f t="shared" si="177"/>
        <v>0.30999999999767169</v>
      </c>
      <c r="D9664" s="420">
        <f t="shared" si="178"/>
        <v>0.15499999999883585</v>
      </c>
      <c r="H9664" s="402"/>
      <c r="J9664" s="82">
        <v>54</v>
      </c>
      <c r="K9664" s="320">
        <v>3</v>
      </c>
    </row>
    <row r="9665" spans="1:11" x14ac:dyDescent="0.3">
      <c r="A9665" s="341">
        <v>43314.149305497682</v>
      </c>
      <c r="B9665" s="318">
        <v>37096.588000000003</v>
      </c>
      <c r="C9665" s="355">
        <f t="shared" si="177"/>
        <v>0.29900000000634464</v>
      </c>
      <c r="D9665" s="420">
        <f t="shared" si="178"/>
        <v>0.14950000000317232</v>
      </c>
      <c r="H9665" s="402"/>
      <c r="J9665" s="82">
        <v>55</v>
      </c>
      <c r="K9665" s="321">
        <v>4</v>
      </c>
    </row>
    <row r="9666" spans="1:11" x14ac:dyDescent="0.3">
      <c r="A9666" s="341">
        <v>43314.190972164353</v>
      </c>
      <c r="B9666" s="318">
        <v>37096.89</v>
      </c>
      <c r="C9666" s="355">
        <f t="shared" si="177"/>
        <v>0.30199999999604188</v>
      </c>
      <c r="D9666" s="420">
        <f t="shared" si="178"/>
        <v>0.15099999999802094</v>
      </c>
      <c r="H9666" s="402"/>
      <c r="J9666" s="82">
        <v>56</v>
      </c>
      <c r="K9666" s="391">
        <v>1</v>
      </c>
    </row>
    <row r="9667" spans="1:11" x14ac:dyDescent="0.3">
      <c r="A9667" s="341">
        <v>43314.232638831018</v>
      </c>
      <c r="B9667" s="318">
        <v>37097.201999999997</v>
      </c>
      <c r="C9667" s="355">
        <f t="shared" si="177"/>
        <v>0.31199999999807915</v>
      </c>
      <c r="D9667" s="420">
        <f t="shared" si="178"/>
        <v>0.15599999999903957</v>
      </c>
      <c r="H9667" s="402"/>
      <c r="J9667" s="82">
        <v>57</v>
      </c>
      <c r="K9667" s="319">
        <v>2</v>
      </c>
    </row>
    <row r="9668" spans="1:11" x14ac:dyDescent="0.3">
      <c r="A9668" s="341">
        <v>43314.274305497682</v>
      </c>
      <c r="B9668" s="318">
        <v>37097.508000000002</v>
      </c>
      <c r="C9668" s="355">
        <f t="shared" si="177"/>
        <v>0.30600000000413274</v>
      </c>
      <c r="D9668" s="420">
        <f t="shared" si="178"/>
        <v>0.15300000000206637</v>
      </c>
      <c r="H9668" s="402"/>
      <c r="J9668" s="82">
        <v>58</v>
      </c>
      <c r="K9668" s="320">
        <v>3</v>
      </c>
    </row>
    <row r="9669" spans="1:11" x14ac:dyDescent="0.3">
      <c r="A9669" s="341">
        <v>43314.315972164353</v>
      </c>
      <c r="B9669" s="318">
        <v>37097.809000000001</v>
      </c>
      <c r="C9669" s="355">
        <f t="shared" si="177"/>
        <v>0.30099999999947613</v>
      </c>
      <c r="D9669" s="420">
        <f t="shared" si="178"/>
        <v>0.15049999999973807</v>
      </c>
      <c r="H9669" s="402"/>
      <c r="J9669" s="82">
        <v>59</v>
      </c>
      <c r="K9669" s="321">
        <v>4</v>
      </c>
    </row>
    <row r="9670" spans="1:11" x14ac:dyDescent="0.3">
      <c r="A9670" s="341">
        <v>43314.357638831018</v>
      </c>
      <c r="B9670" s="318">
        <v>37098.122000000003</v>
      </c>
      <c r="C9670" s="355">
        <f t="shared" si="177"/>
        <v>0.31300000000192085</v>
      </c>
      <c r="D9670" s="420">
        <f t="shared" si="178"/>
        <v>0.15650000000096043</v>
      </c>
      <c r="H9670" s="402"/>
      <c r="J9670" s="82">
        <v>60</v>
      </c>
      <c r="K9670" s="391">
        <v>1</v>
      </c>
    </row>
    <row r="9671" spans="1:11" x14ac:dyDescent="0.3">
      <c r="A9671" s="341">
        <v>43314.399305497682</v>
      </c>
      <c r="B9671" s="318">
        <v>37098.430999999997</v>
      </c>
      <c r="C9671" s="355">
        <f t="shared" si="177"/>
        <v>0.30899999999382999</v>
      </c>
      <c r="D9671" s="420">
        <f t="shared" si="178"/>
        <v>0.15449999999691499</v>
      </c>
      <c r="H9671" s="402"/>
      <c r="J9671" s="82">
        <v>61</v>
      </c>
      <c r="K9671" s="319">
        <v>2</v>
      </c>
    </row>
    <row r="9672" spans="1:11" x14ac:dyDescent="0.3">
      <c r="A9672" s="341">
        <v>43314.440972164353</v>
      </c>
      <c r="B9672" s="318">
        <v>37098.730000000003</v>
      </c>
      <c r="C9672" s="355">
        <f t="shared" si="177"/>
        <v>0.29900000000634464</v>
      </c>
      <c r="D9672" s="420">
        <f t="shared" si="178"/>
        <v>0.14950000000317232</v>
      </c>
      <c r="H9672" s="402"/>
      <c r="J9672" s="82">
        <v>62</v>
      </c>
      <c r="K9672" s="320">
        <v>3</v>
      </c>
    </row>
    <row r="9673" spans="1:11" x14ac:dyDescent="0.3">
      <c r="A9673" s="341">
        <v>43314.482638831018</v>
      </c>
      <c r="B9673" s="318">
        <v>37099.038999999997</v>
      </c>
      <c r="C9673" s="355">
        <f t="shared" si="177"/>
        <v>0.30899999999382999</v>
      </c>
      <c r="D9673" s="420">
        <f t="shared" si="178"/>
        <v>0.15449999999691499</v>
      </c>
      <c r="H9673" s="402"/>
      <c r="J9673" s="82">
        <v>63</v>
      </c>
      <c r="K9673" s="321">
        <v>4</v>
      </c>
    </row>
    <row r="9674" spans="1:11" x14ac:dyDescent="0.3">
      <c r="A9674" s="341">
        <v>43314.524305497682</v>
      </c>
      <c r="B9674" s="318">
        <v>37099.341</v>
      </c>
      <c r="C9674" s="355">
        <f t="shared" si="177"/>
        <v>0.30200000000331784</v>
      </c>
      <c r="D9674" s="420">
        <f t="shared" si="178"/>
        <v>0.15100000000165892</v>
      </c>
      <c r="H9674" s="402"/>
      <c r="J9674" s="82">
        <v>64</v>
      </c>
      <c r="K9674" s="391">
        <v>1</v>
      </c>
    </row>
    <row r="9675" spans="1:11" x14ac:dyDescent="0.3">
      <c r="A9675" s="341">
        <v>43314.565972164353</v>
      </c>
      <c r="B9675" s="318">
        <v>37099.639000000003</v>
      </c>
      <c r="C9675" s="355">
        <f t="shared" si="177"/>
        <v>0.29800000000250293</v>
      </c>
      <c r="D9675" s="420">
        <f t="shared" si="178"/>
        <v>0.14900000000125146</v>
      </c>
      <c r="H9675" s="402"/>
      <c r="J9675" s="82">
        <v>65</v>
      </c>
      <c r="K9675" s="319">
        <v>2</v>
      </c>
    </row>
    <row r="9676" spans="1:11" x14ac:dyDescent="0.3">
      <c r="A9676" s="341">
        <v>43314.607638831018</v>
      </c>
      <c r="B9676" s="318">
        <v>37099.938999999998</v>
      </c>
      <c r="C9676" s="355">
        <f t="shared" si="177"/>
        <v>0.29999999999563443</v>
      </c>
      <c r="D9676" s="420">
        <f t="shared" si="178"/>
        <v>0.14999999999781721</v>
      </c>
      <c r="H9676" s="402"/>
      <c r="J9676" s="82">
        <v>66</v>
      </c>
      <c r="K9676" s="320">
        <v>3</v>
      </c>
    </row>
    <row r="9677" spans="1:11" x14ac:dyDescent="0.3">
      <c r="A9677" s="341">
        <v>43314.649305497682</v>
      </c>
      <c r="B9677" s="318">
        <v>37100.243000000002</v>
      </c>
      <c r="C9677" s="355">
        <f t="shared" si="177"/>
        <v>0.30400000000372529</v>
      </c>
      <c r="D9677" s="420">
        <f t="shared" si="178"/>
        <v>0.15200000000186265</v>
      </c>
      <c r="H9677" s="402"/>
      <c r="J9677" s="82">
        <v>67</v>
      </c>
      <c r="K9677" s="321">
        <v>4</v>
      </c>
    </row>
    <row r="9678" spans="1:11" x14ac:dyDescent="0.3">
      <c r="A9678" s="341">
        <v>43314.690972164353</v>
      </c>
      <c r="B9678" s="318">
        <v>37100.53</v>
      </c>
      <c r="C9678" s="355">
        <f t="shared" si="177"/>
        <v>0.28699999999662396</v>
      </c>
      <c r="D9678" s="420">
        <f t="shared" si="178"/>
        <v>0.14349999999831198</v>
      </c>
      <c r="H9678" s="402"/>
      <c r="J9678" s="82">
        <v>68</v>
      </c>
      <c r="K9678" s="391">
        <v>1</v>
      </c>
    </row>
    <row r="9679" spans="1:11" x14ac:dyDescent="0.3">
      <c r="A9679" s="341">
        <v>43314.732638831018</v>
      </c>
      <c r="B9679" s="318">
        <v>37100.817000000003</v>
      </c>
      <c r="C9679" s="355">
        <f t="shared" si="177"/>
        <v>0.28700000000389991</v>
      </c>
      <c r="D9679" s="420">
        <f t="shared" si="178"/>
        <v>0.14350000000194996</v>
      </c>
      <c r="H9679" s="402"/>
      <c r="J9679" s="82">
        <v>69</v>
      </c>
      <c r="K9679" s="319">
        <v>2</v>
      </c>
    </row>
    <row r="9680" spans="1:11" x14ac:dyDescent="0.3">
      <c r="A9680" s="341">
        <v>43314.774305497682</v>
      </c>
      <c r="B9680" s="318">
        <v>37101.118999999999</v>
      </c>
      <c r="C9680" s="355">
        <f t="shared" si="177"/>
        <v>0.30199999999604188</v>
      </c>
      <c r="D9680" s="420">
        <f t="shared" si="178"/>
        <v>0.15099999999802094</v>
      </c>
      <c r="H9680" s="402"/>
      <c r="J9680" s="82">
        <v>70</v>
      </c>
      <c r="K9680" s="320">
        <v>3</v>
      </c>
    </row>
    <row r="9681" spans="1:11" x14ac:dyDescent="0.3">
      <c r="A9681" s="341">
        <v>43314.815972164353</v>
      </c>
      <c r="B9681" s="318">
        <v>37101.410000000003</v>
      </c>
      <c r="C9681" s="355">
        <f t="shared" si="177"/>
        <v>0.29100000000471482</v>
      </c>
      <c r="D9681" s="420">
        <f t="shared" si="178"/>
        <v>0.14550000000235741</v>
      </c>
      <c r="H9681" s="402"/>
      <c r="J9681" s="82">
        <v>71</v>
      </c>
      <c r="K9681" s="321">
        <v>4</v>
      </c>
    </row>
    <row r="9682" spans="1:11" x14ac:dyDescent="0.3">
      <c r="A9682" s="341">
        <v>43314.857638831018</v>
      </c>
      <c r="B9682" s="318">
        <v>37101.695</v>
      </c>
      <c r="C9682" s="355">
        <f t="shared" si="177"/>
        <v>0.2849999999962165</v>
      </c>
      <c r="D9682" s="420">
        <f t="shared" si="178"/>
        <v>0.14249999999810825</v>
      </c>
      <c r="H9682" s="402"/>
      <c r="J9682" s="82">
        <v>72</v>
      </c>
      <c r="K9682" s="391">
        <v>1</v>
      </c>
    </row>
    <row r="9683" spans="1:11" x14ac:dyDescent="0.3">
      <c r="A9683" s="341">
        <v>43314.899305497682</v>
      </c>
      <c r="B9683" s="318">
        <v>37101.991000000002</v>
      </c>
      <c r="C9683" s="355">
        <f t="shared" si="177"/>
        <v>0.29600000000209548</v>
      </c>
      <c r="D9683" s="420">
        <f t="shared" si="178"/>
        <v>0.14800000000104774</v>
      </c>
      <c r="H9683" s="402"/>
      <c r="J9683" s="82">
        <v>73</v>
      </c>
      <c r="K9683" s="319">
        <v>2</v>
      </c>
    </row>
    <row r="9684" spans="1:11" x14ac:dyDescent="0.3">
      <c r="A9684" s="341">
        <v>43314.940972164353</v>
      </c>
      <c r="B9684" s="318">
        <v>37102.29</v>
      </c>
      <c r="C9684" s="355">
        <f t="shared" si="177"/>
        <v>0.29899999999906868</v>
      </c>
      <c r="D9684" s="420">
        <f t="shared" si="178"/>
        <v>0.14949999999953434</v>
      </c>
      <c r="H9684" s="402"/>
      <c r="J9684" s="82">
        <v>74</v>
      </c>
      <c r="K9684" s="320">
        <v>3</v>
      </c>
    </row>
    <row r="9685" spans="1:11" x14ac:dyDescent="0.3">
      <c r="A9685" s="341">
        <v>43314.982638831018</v>
      </c>
      <c r="B9685" s="318">
        <v>37102.578999999998</v>
      </c>
      <c r="C9685" s="355">
        <f t="shared" si="177"/>
        <v>0.28899999999703141</v>
      </c>
      <c r="D9685" s="420">
        <f t="shared" si="178"/>
        <v>0.1444999999985157</v>
      </c>
      <c r="E9685" s="336">
        <f>SUM(C9662:C9685)*7.4805194805</f>
        <v>53.762493506339133</v>
      </c>
      <c r="F9685" s="324">
        <f>AVERAGE(D9662:D9685)</f>
        <v>0.14972916666662664</v>
      </c>
      <c r="G9685" s="324">
        <f>_xlfn.STDEV.S(D9662:D9685)</f>
        <v>4.1571812320528347E-3</v>
      </c>
      <c r="H9685" s="402"/>
      <c r="J9685" s="82">
        <v>75</v>
      </c>
      <c r="K9685" s="321">
        <v>4</v>
      </c>
    </row>
    <row r="9686" spans="1:11" x14ac:dyDescent="0.3">
      <c r="A9686" s="341">
        <v>43315.024305497682</v>
      </c>
      <c r="B9686" s="318">
        <v>37102.872000000003</v>
      </c>
      <c r="C9686" s="355">
        <f t="shared" si="177"/>
        <v>0.29300000000512227</v>
      </c>
      <c r="D9686" s="420">
        <f t="shared" si="178"/>
        <v>0.14650000000256114</v>
      </c>
      <c r="H9686" s="402"/>
      <c r="J9686" s="82">
        <v>76</v>
      </c>
      <c r="K9686" s="391">
        <v>1</v>
      </c>
    </row>
    <row r="9687" spans="1:11" x14ac:dyDescent="0.3">
      <c r="A9687" s="341">
        <v>43315.065972164353</v>
      </c>
      <c r="B9687" s="318">
        <v>37103.177000000003</v>
      </c>
      <c r="C9687" s="355">
        <f t="shared" si="177"/>
        <v>0.30500000000029104</v>
      </c>
      <c r="D9687" s="420">
        <f t="shared" si="178"/>
        <v>0.15250000000014552</v>
      </c>
      <c r="H9687" s="402"/>
      <c r="J9687" s="82">
        <v>77</v>
      </c>
      <c r="K9687" s="319">
        <v>2</v>
      </c>
    </row>
    <row r="9688" spans="1:11" x14ac:dyDescent="0.3">
      <c r="A9688" s="341">
        <v>43315.107638831018</v>
      </c>
      <c r="B9688" s="318">
        <v>37103.472000000002</v>
      </c>
      <c r="C9688" s="355">
        <f t="shared" si="177"/>
        <v>0.29499999999825377</v>
      </c>
      <c r="D9688" s="420">
        <f t="shared" si="178"/>
        <v>0.14749999999912689</v>
      </c>
      <c r="H9688" s="402"/>
      <c r="J9688" s="82">
        <v>78</v>
      </c>
      <c r="K9688" s="320">
        <v>3</v>
      </c>
    </row>
    <row r="9689" spans="1:11" x14ac:dyDescent="0.3">
      <c r="A9689" s="341">
        <v>43315.149305497682</v>
      </c>
      <c r="B9689" s="318">
        <v>37103.760000000002</v>
      </c>
      <c r="C9689" s="355">
        <f t="shared" si="177"/>
        <v>0.28800000000046566</v>
      </c>
      <c r="D9689" s="420">
        <f t="shared" si="178"/>
        <v>0.14400000000023283</v>
      </c>
      <c r="H9689" s="402"/>
      <c r="J9689" s="82">
        <v>79</v>
      </c>
      <c r="K9689" s="321">
        <v>4</v>
      </c>
    </row>
    <row r="9690" spans="1:11" x14ac:dyDescent="0.3">
      <c r="A9690" s="341">
        <v>43315.190972164353</v>
      </c>
      <c r="B9690" s="318">
        <v>37104.061000000002</v>
      </c>
      <c r="C9690" s="355">
        <f t="shared" si="177"/>
        <v>0.30099999999947613</v>
      </c>
      <c r="D9690" s="420">
        <f t="shared" si="178"/>
        <v>0.15049999999973807</v>
      </c>
      <c r="H9690" s="402"/>
      <c r="J9690" s="82">
        <v>80</v>
      </c>
      <c r="K9690" s="391">
        <v>1</v>
      </c>
    </row>
    <row r="9691" spans="1:11" x14ac:dyDescent="0.3">
      <c r="A9691" s="341">
        <v>43315.232638831018</v>
      </c>
      <c r="B9691" s="318">
        <v>37104.368000000002</v>
      </c>
      <c r="C9691" s="355">
        <f t="shared" si="177"/>
        <v>0.30700000000069849</v>
      </c>
      <c r="D9691" s="420">
        <f t="shared" si="178"/>
        <v>0.15350000000034925</v>
      </c>
      <c r="H9691" s="402"/>
      <c r="J9691" s="82">
        <v>81</v>
      </c>
      <c r="K9691" s="319">
        <v>2</v>
      </c>
    </row>
    <row r="9692" spans="1:11" x14ac:dyDescent="0.3">
      <c r="A9692" s="341">
        <v>43315.274305497682</v>
      </c>
      <c r="B9692" s="318">
        <v>37104.661</v>
      </c>
      <c r="C9692" s="355">
        <f t="shared" si="177"/>
        <v>0.29299999999784632</v>
      </c>
      <c r="D9692" s="420">
        <f t="shared" si="178"/>
        <v>0.14649999999892316</v>
      </c>
      <c r="H9692" s="402"/>
      <c r="J9692" s="82">
        <v>82</v>
      </c>
      <c r="K9692" s="320">
        <v>3</v>
      </c>
    </row>
    <row r="9693" spans="1:11" x14ac:dyDescent="0.3">
      <c r="A9693" s="341">
        <v>43315.315972164353</v>
      </c>
      <c r="B9693" s="318">
        <v>37104.961000000003</v>
      </c>
      <c r="C9693" s="355">
        <f t="shared" si="177"/>
        <v>0.30000000000291038</v>
      </c>
      <c r="D9693" s="420">
        <f t="shared" si="178"/>
        <v>0.15000000000145519</v>
      </c>
      <c r="H9693" s="402"/>
      <c r="J9693" s="82">
        <v>83</v>
      </c>
      <c r="K9693" s="321">
        <v>4</v>
      </c>
    </row>
    <row r="9694" spans="1:11" x14ac:dyDescent="0.3">
      <c r="A9694" s="341">
        <v>43315.357638831018</v>
      </c>
      <c r="B9694" s="318">
        <v>37105.269999999997</v>
      </c>
      <c r="C9694" s="355">
        <f t="shared" si="177"/>
        <v>0.30899999999382999</v>
      </c>
      <c r="D9694" s="420">
        <f t="shared" si="178"/>
        <v>0.15449999999691499</v>
      </c>
      <c r="H9694" s="402"/>
      <c r="J9694" s="82">
        <v>84</v>
      </c>
      <c r="K9694" s="391">
        <v>1</v>
      </c>
    </row>
    <row r="9695" spans="1:11" x14ac:dyDescent="0.3">
      <c r="A9695" s="341">
        <v>43315.399305497682</v>
      </c>
      <c r="B9695" s="318">
        <v>37105.569000000003</v>
      </c>
      <c r="C9695" s="355">
        <f t="shared" si="177"/>
        <v>0.29900000000634464</v>
      </c>
      <c r="D9695" s="420">
        <f t="shared" si="178"/>
        <v>0.14950000000317232</v>
      </c>
      <c r="H9695" s="402"/>
      <c r="J9695" s="82">
        <v>85</v>
      </c>
      <c r="K9695" s="319">
        <v>2</v>
      </c>
    </row>
    <row r="9696" spans="1:11" x14ac:dyDescent="0.3">
      <c r="A9696" s="341">
        <v>43315.440972164353</v>
      </c>
      <c r="B9696" s="318">
        <v>37105.870000000003</v>
      </c>
      <c r="C9696" s="355">
        <f t="shared" si="177"/>
        <v>0.30099999999947613</v>
      </c>
      <c r="D9696" s="420">
        <f t="shared" si="178"/>
        <v>0.15049999999973807</v>
      </c>
      <c r="H9696" s="402"/>
      <c r="J9696" s="82">
        <v>86</v>
      </c>
      <c r="K9696" s="320">
        <v>3</v>
      </c>
    </row>
    <row r="9697" spans="1:12" x14ac:dyDescent="0.3">
      <c r="A9697" s="341">
        <v>43315.482638831018</v>
      </c>
      <c r="B9697" s="318">
        <v>37106.18</v>
      </c>
      <c r="C9697" s="355">
        <f t="shared" si="177"/>
        <v>0.30999999999767169</v>
      </c>
      <c r="D9697" s="420">
        <f t="shared" si="178"/>
        <v>0.15499999999883585</v>
      </c>
      <c r="H9697" s="402"/>
      <c r="J9697" s="82">
        <v>87</v>
      </c>
      <c r="K9697" s="321">
        <v>4</v>
      </c>
    </row>
    <row r="9698" spans="1:12" x14ac:dyDescent="0.3">
      <c r="A9698" s="341">
        <v>43315.524305497682</v>
      </c>
      <c r="B9698" s="318">
        <v>37106.481</v>
      </c>
      <c r="C9698" s="355">
        <f t="shared" si="177"/>
        <v>0.30099999999947613</v>
      </c>
      <c r="D9698" s="420">
        <f t="shared" si="178"/>
        <v>0.15049999999973807</v>
      </c>
      <c r="H9698" s="402"/>
      <c r="J9698" s="82">
        <v>88</v>
      </c>
      <c r="K9698" s="391">
        <v>1</v>
      </c>
    </row>
    <row r="9699" spans="1:12" x14ac:dyDescent="0.3">
      <c r="A9699" s="341">
        <v>43315.565972164353</v>
      </c>
      <c r="B9699" s="318">
        <v>37106.773000000001</v>
      </c>
      <c r="C9699" s="355">
        <f t="shared" si="177"/>
        <v>0.29200000000128057</v>
      </c>
      <c r="D9699" s="420">
        <f t="shared" si="178"/>
        <v>0.14600000000064028</v>
      </c>
      <c r="H9699" s="402"/>
      <c r="J9699" s="82">
        <v>89</v>
      </c>
      <c r="K9699" s="319">
        <v>2</v>
      </c>
    </row>
    <row r="9700" spans="1:12" x14ac:dyDescent="0.3">
      <c r="A9700" s="341">
        <v>43315.607638831018</v>
      </c>
      <c r="B9700" s="318">
        <v>37107.080999999998</v>
      </c>
      <c r="C9700" s="355">
        <f t="shared" si="177"/>
        <v>0.30799999999726424</v>
      </c>
      <c r="D9700" s="420">
        <f t="shared" si="178"/>
        <v>0.15399999999863212</v>
      </c>
      <c r="H9700" s="402"/>
      <c r="J9700" s="82">
        <v>90</v>
      </c>
      <c r="K9700" s="320">
        <v>3</v>
      </c>
    </row>
    <row r="9701" spans="1:12" x14ac:dyDescent="0.3">
      <c r="A9701" s="341">
        <v>43315.649305497682</v>
      </c>
      <c r="B9701" s="318">
        <v>37107.381999999998</v>
      </c>
      <c r="C9701" s="355">
        <f t="shared" si="177"/>
        <v>0.30099999999947613</v>
      </c>
      <c r="D9701" s="420">
        <f t="shared" si="178"/>
        <v>0.15049999999973807</v>
      </c>
      <c r="H9701" s="402"/>
      <c r="J9701" s="82">
        <v>91</v>
      </c>
      <c r="K9701" s="321">
        <v>4</v>
      </c>
    </row>
    <row r="9702" spans="1:12" x14ac:dyDescent="0.3">
      <c r="A9702" s="341">
        <v>43315.690972164353</v>
      </c>
      <c r="B9702" s="318">
        <v>37107.671000000002</v>
      </c>
      <c r="C9702" s="355">
        <f t="shared" si="177"/>
        <v>0.28900000000430737</v>
      </c>
      <c r="D9702" s="420">
        <f t="shared" si="178"/>
        <v>0.14450000000215368</v>
      </c>
      <c r="H9702" s="402"/>
      <c r="J9702" s="82">
        <v>92</v>
      </c>
      <c r="K9702" s="391">
        <v>1</v>
      </c>
    </row>
    <row r="9703" spans="1:12" x14ac:dyDescent="0.3">
      <c r="A9703" s="341">
        <v>43315.732638831018</v>
      </c>
      <c r="B9703" s="318">
        <v>37107.968000000001</v>
      </c>
      <c r="C9703" s="355">
        <f t="shared" si="177"/>
        <v>0.29699999999866122</v>
      </c>
      <c r="D9703" s="420">
        <f t="shared" si="178"/>
        <v>0.14849999999933061</v>
      </c>
      <c r="H9703" s="402"/>
      <c r="J9703" s="82">
        <v>93</v>
      </c>
      <c r="K9703" s="319">
        <v>2</v>
      </c>
    </row>
    <row r="9704" spans="1:12" x14ac:dyDescent="0.3">
      <c r="A9704" s="341">
        <v>43315.774305497682</v>
      </c>
      <c r="B9704" s="318">
        <v>37108.264999999999</v>
      </c>
      <c r="C9704" s="355">
        <f t="shared" si="177"/>
        <v>0.29699999999866122</v>
      </c>
      <c r="D9704" s="420">
        <f t="shared" si="178"/>
        <v>0.14849999999933061</v>
      </c>
      <c r="H9704" s="402"/>
      <c r="J9704" s="82">
        <v>94</v>
      </c>
      <c r="K9704" s="320">
        <v>3</v>
      </c>
    </row>
    <row r="9705" spans="1:12" x14ac:dyDescent="0.3">
      <c r="A9705" s="341">
        <v>43315.815972164353</v>
      </c>
      <c r="B9705" s="318">
        <v>37108.555999999997</v>
      </c>
      <c r="C9705" s="355">
        <f t="shared" si="177"/>
        <v>0.29099999999743886</v>
      </c>
      <c r="D9705" s="420">
        <f t="shared" si="178"/>
        <v>0.14549999999871943</v>
      </c>
      <c r="H9705" s="402"/>
      <c r="J9705" s="82">
        <v>95</v>
      </c>
      <c r="K9705" s="321">
        <v>4</v>
      </c>
    </row>
    <row r="9706" spans="1:12" x14ac:dyDescent="0.3">
      <c r="A9706" s="341">
        <v>43315.857638831018</v>
      </c>
      <c r="B9706" s="318">
        <v>37108.845000000001</v>
      </c>
      <c r="C9706" s="355">
        <f t="shared" si="177"/>
        <v>0.28900000000430737</v>
      </c>
      <c r="D9706" s="420">
        <f t="shared" si="178"/>
        <v>0.14450000000215368</v>
      </c>
      <c r="H9706" s="402"/>
      <c r="J9706" s="82">
        <v>96</v>
      </c>
      <c r="K9706" s="391">
        <v>1</v>
      </c>
    </row>
    <row r="9707" spans="1:12" x14ac:dyDescent="0.3">
      <c r="A9707" s="341">
        <v>43315.899305497682</v>
      </c>
      <c r="B9707" s="318">
        <v>37109.144999999997</v>
      </c>
      <c r="C9707" s="355">
        <f t="shared" si="177"/>
        <v>0.29999999999563443</v>
      </c>
      <c r="D9707" s="420">
        <f t="shared" si="178"/>
        <v>0.14999999999781721</v>
      </c>
      <c r="H9707" s="402"/>
      <c r="J9707" s="82">
        <v>97</v>
      </c>
      <c r="K9707" s="319">
        <v>2</v>
      </c>
    </row>
    <row r="9708" spans="1:12" x14ac:dyDescent="0.3">
      <c r="A9708" s="341">
        <v>43315.940972164353</v>
      </c>
      <c r="B9708" s="318">
        <v>37109.438999999998</v>
      </c>
      <c r="C9708" s="355">
        <f t="shared" si="177"/>
        <v>0.29400000000168802</v>
      </c>
      <c r="D9708" s="420">
        <f t="shared" si="178"/>
        <v>0.14700000000084401</v>
      </c>
      <c r="H9708" s="402"/>
      <c r="J9708" s="82">
        <v>98</v>
      </c>
      <c r="K9708" s="320">
        <v>3</v>
      </c>
    </row>
    <row r="9709" spans="1:12" x14ac:dyDescent="0.3">
      <c r="A9709" s="341">
        <v>43315.982638831018</v>
      </c>
      <c r="B9709" s="318">
        <v>37109.724000000002</v>
      </c>
      <c r="C9709" s="355">
        <f t="shared" si="177"/>
        <v>0.28500000000349246</v>
      </c>
      <c r="D9709" s="420">
        <f t="shared" si="178"/>
        <v>0.14250000000174623</v>
      </c>
      <c r="E9709" s="336">
        <f>SUM(C9686:C9709)*7.4805194805</f>
        <v>53.448311688202978</v>
      </c>
      <c r="F9709" s="324">
        <f>AVERAGE(D9686:D9709)</f>
        <v>0.14885416666675155</v>
      </c>
      <c r="G9709" s="324">
        <f>_xlfn.STDEV.S(D9686:D9709)</f>
        <v>3.5061410919895522E-3</v>
      </c>
      <c r="H9709" s="404"/>
      <c r="I9709" s="344">
        <f>AVERAGE(D9589:D9709)</f>
        <v>0.15101666666666158</v>
      </c>
      <c r="J9709" s="82">
        <v>99</v>
      </c>
      <c r="K9709" s="321">
        <v>4</v>
      </c>
    </row>
    <row r="9710" spans="1:12" x14ac:dyDescent="0.3">
      <c r="A9710" s="341">
        <v>43316.024305497682</v>
      </c>
      <c r="B9710" s="318">
        <v>37110.019999999997</v>
      </c>
      <c r="C9710" s="355">
        <f t="shared" si="177"/>
        <v>0.29599999999481952</v>
      </c>
      <c r="D9710" s="420">
        <f t="shared" si="178"/>
        <v>0.14799999999740976</v>
      </c>
      <c r="H9710" s="402"/>
      <c r="J9710" s="82">
        <v>100</v>
      </c>
      <c r="K9710" s="391">
        <v>1</v>
      </c>
    </row>
    <row r="9711" spans="1:12" x14ac:dyDescent="0.3">
      <c r="A9711" s="341">
        <v>43318.393750000003</v>
      </c>
      <c r="B9711" s="318">
        <v>37127.197999999997</v>
      </c>
      <c r="C9711" s="355"/>
      <c r="D9711" s="420"/>
      <c r="H9711" s="402"/>
      <c r="K9711" s="319">
        <v>2</v>
      </c>
    </row>
    <row r="9712" spans="1:12" x14ac:dyDescent="0.3">
      <c r="A9712" s="341">
        <v>43318.397916666669</v>
      </c>
      <c r="B9712" s="318">
        <v>37127.197999999997</v>
      </c>
      <c r="C9712" s="318"/>
      <c r="D9712" s="414"/>
      <c r="H9712" s="403"/>
      <c r="J9712" s="82">
        <v>1</v>
      </c>
      <c r="K9712" s="319">
        <v>2</v>
      </c>
      <c r="L9712" s="54" t="s">
        <v>313</v>
      </c>
    </row>
    <row r="9713" spans="1:11" x14ac:dyDescent="0.3">
      <c r="A9713" s="341">
        <v>43318.439583333333</v>
      </c>
      <c r="B9713" s="318">
        <v>37127.504999999997</v>
      </c>
      <c r="C9713" s="355">
        <f>B9713-B9712</f>
        <v>0.30700000000069849</v>
      </c>
      <c r="D9713" s="420">
        <f>C9713/2</f>
        <v>0.15350000000034925</v>
      </c>
      <c r="H9713" s="402"/>
      <c r="J9713" s="82">
        <v>2</v>
      </c>
      <c r="K9713" s="320">
        <v>3</v>
      </c>
    </row>
    <row r="9714" spans="1:11" x14ac:dyDescent="0.3">
      <c r="A9714" s="341">
        <v>43318.481249999997</v>
      </c>
      <c r="B9714" s="318">
        <v>37127.803</v>
      </c>
      <c r="C9714" s="355">
        <f t="shared" ref="C9714:C9777" si="179">B9714-B9713</f>
        <v>0.29800000000250293</v>
      </c>
      <c r="D9714" s="420">
        <f t="shared" ref="D9714:D9777" si="180">C9714/2</f>
        <v>0.14900000000125146</v>
      </c>
      <c r="H9714" s="402"/>
      <c r="J9714" s="82">
        <v>3</v>
      </c>
      <c r="K9714" s="321">
        <v>4</v>
      </c>
    </row>
    <row r="9715" spans="1:11" x14ac:dyDescent="0.3">
      <c r="A9715" s="341">
        <v>43318.522916666669</v>
      </c>
      <c r="B9715" s="318">
        <v>37128.112999999998</v>
      </c>
      <c r="C9715" s="355">
        <f t="shared" si="179"/>
        <v>0.30999999999767169</v>
      </c>
      <c r="D9715" s="420">
        <f t="shared" si="180"/>
        <v>0.15499999999883585</v>
      </c>
      <c r="H9715" s="402"/>
      <c r="J9715" s="82">
        <v>4</v>
      </c>
      <c r="K9715" s="391">
        <v>1</v>
      </c>
    </row>
    <row r="9716" spans="1:11" x14ac:dyDescent="0.3">
      <c r="A9716" s="341">
        <v>43318.564583333333</v>
      </c>
      <c r="B9716" s="318">
        <v>37128.421999999999</v>
      </c>
      <c r="C9716" s="355">
        <f t="shared" si="179"/>
        <v>0.30900000000110595</v>
      </c>
      <c r="D9716" s="420">
        <f t="shared" si="180"/>
        <v>0.15450000000055297</v>
      </c>
      <c r="H9716" s="402"/>
      <c r="J9716" s="82">
        <v>5</v>
      </c>
      <c r="K9716" s="319">
        <v>2</v>
      </c>
    </row>
    <row r="9717" spans="1:11" x14ac:dyDescent="0.3">
      <c r="A9717" s="341">
        <v>43318.606249999997</v>
      </c>
      <c r="B9717" s="318">
        <v>37128.728999999999</v>
      </c>
      <c r="C9717" s="355">
        <f t="shared" si="179"/>
        <v>0.30700000000069849</v>
      </c>
      <c r="D9717" s="420">
        <f t="shared" si="180"/>
        <v>0.15350000000034925</v>
      </c>
      <c r="H9717" s="402"/>
      <c r="J9717" s="82">
        <v>6</v>
      </c>
      <c r="K9717" s="320">
        <v>3</v>
      </c>
    </row>
    <row r="9718" spans="1:11" x14ac:dyDescent="0.3">
      <c r="A9718" s="341">
        <v>43318.647916666669</v>
      </c>
      <c r="B9718" s="318">
        <v>37129.038999999997</v>
      </c>
      <c r="C9718" s="355">
        <f t="shared" si="179"/>
        <v>0.30999999999767169</v>
      </c>
      <c r="D9718" s="420">
        <f t="shared" si="180"/>
        <v>0.15499999999883585</v>
      </c>
      <c r="H9718" s="402"/>
      <c r="J9718" s="82">
        <v>7</v>
      </c>
      <c r="K9718" s="321">
        <v>4</v>
      </c>
    </row>
    <row r="9719" spans="1:11" x14ac:dyDescent="0.3">
      <c r="A9719" s="341">
        <v>43318.689583564817</v>
      </c>
      <c r="B9719" s="318">
        <v>37129.349000000002</v>
      </c>
      <c r="C9719" s="355">
        <f t="shared" si="179"/>
        <v>0.31000000000494765</v>
      </c>
      <c r="D9719" s="420">
        <f t="shared" si="180"/>
        <v>0.15500000000247383</v>
      </c>
      <c r="H9719" s="402"/>
      <c r="J9719" s="82">
        <v>8</v>
      </c>
      <c r="K9719" s="391">
        <v>1</v>
      </c>
    </row>
    <row r="9720" spans="1:11" x14ac:dyDescent="0.3">
      <c r="A9720" s="341">
        <v>43318.731250289355</v>
      </c>
      <c r="B9720" s="318">
        <v>37129.648000000001</v>
      </c>
      <c r="C9720" s="355">
        <f t="shared" si="179"/>
        <v>0.29899999999906868</v>
      </c>
      <c r="D9720" s="420">
        <f t="shared" si="180"/>
        <v>0.14949999999953434</v>
      </c>
      <c r="H9720" s="402"/>
      <c r="J9720" s="82">
        <v>9</v>
      </c>
      <c r="K9720" s="319">
        <v>2</v>
      </c>
    </row>
    <row r="9721" spans="1:11" x14ac:dyDescent="0.3">
      <c r="A9721" s="341">
        <v>43318.772917013892</v>
      </c>
      <c r="B9721" s="318">
        <v>37129.949000000001</v>
      </c>
      <c r="C9721" s="355">
        <f t="shared" si="179"/>
        <v>0.30099999999947613</v>
      </c>
      <c r="D9721" s="420">
        <f t="shared" si="180"/>
        <v>0.15049999999973807</v>
      </c>
      <c r="H9721" s="402"/>
      <c r="J9721" s="82">
        <v>10</v>
      </c>
      <c r="K9721" s="320">
        <v>3</v>
      </c>
    </row>
    <row r="9722" spans="1:11" x14ac:dyDescent="0.3">
      <c r="A9722" s="341">
        <v>43318.814583738429</v>
      </c>
      <c r="B9722" s="318">
        <v>37130.254999999997</v>
      </c>
      <c r="C9722" s="355">
        <f t="shared" si="179"/>
        <v>0.30599999999685679</v>
      </c>
      <c r="D9722" s="420">
        <f t="shared" si="180"/>
        <v>0.15299999999842839</v>
      </c>
      <c r="H9722" s="402"/>
      <c r="J9722" s="82">
        <v>11</v>
      </c>
      <c r="K9722" s="321">
        <v>4</v>
      </c>
    </row>
    <row r="9723" spans="1:11" x14ac:dyDescent="0.3">
      <c r="A9723" s="341">
        <v>43318.856250462966</v>
      </c>
      <c r="B9723" s="318">
        <v>37130.548999999999</v>
      </c>
      <c r="C9723" s="355">
        <f t="shared" si="179"/>
        <v>0.29400000000168802</v>
      </c>
      <c r="D9723" s="420">
        <f t="shared" si="180"/>
        <v>0.14700000000084401</v>
      </c>
      <c r="H9723" s="402"/>
      <c r="J9723" s="82">
        <v>12</v>
      </c>
      <c r="K9723" s="391">
        <v>1</v>
      </c>
    </row>
    <row r="9724" spans="1:11" x14ac:dyDescent="0.3">
      <c r="A9724" s="341">
        <v>43318.897917187503</v>
      </c>
      <c r="B9724" s="318">
        <v>37130.845000000001</v>
      </c>
      <c r="C9724" s="355">
        <f t="shared" si="179"/>
        <v>0.29600000000209548</v>
      </c>
      <c r="D9724" s="420">
        <f t="shared" si="180"/>
        <v>0.14800000000104774</v>
      </c>
      <c r="H9724" s="402"/>
      <c r="J9724" s="82">
        <v>13</v>
      </c>
      <c r="K9724" s="319">
        <v>2</v>
      </c>
    </row>
    <row r="9725" spans="1:11" x14ac:dyDescent="0.3">
      <c r="A9725" s="341">
        <v>43318.939583912033</v>
      </c>
      <c r="B9725" s="318">
        <v>37131.150999999998</v>
      </c>
      <c r="C9725" s="355">
        <f t="shared" si="179"/>
        <v>0.30599999999685679</v>
      </c>
      <c r="D9725" s="420">
        <f t="shared" si="180"/>
        <v>0.15299999999842839</v>
      </c>
      <c r="H9725" s="402"/>
      <c r="J9725" s="82">
        <v>14</v>
      </c>
      <c r="K9725" s="320">
        <v>3</v>
      </c>
    </row>
    <row r="9726" spans="1:11" x14ac:dyDescent="0.3">
      <c r="A9726" s="341">
        <v>43318.981250636571</v>
      </c>
      <c r="B9726" s="318">
        <v>37131.449999999997</v>
      </c>
      <c r="C9726" s="355">
        <f t="shared" si="179"/>
        <v>0.29899999999906868</v>
      </c>
      <c r="D9726" s="420">
        <f t="shared" si="180"/>
        <v>0.14949999999953434</v>
      </c>
      <c r="E9726" s="336">
        <f>SUM(C9713:C9726)*7.4805194805</f>
        <v>31.807168831089047</v>
      </c>
      <c r="F9726" s="324">
        <f>AVERAGE(D9713:D9726)</f>
        <v>0.1518571428571574</v>
      </c>
      <c r="G9726" s="324">
        <f>_xlfn.STDEV.S(D9713:D9726)</f>
        <v>2.8313395266185413E-3</v>
      </c>
      <c r="H9726" s="402"/>
      <c r="J9726" s="82">
        <v>15</v>
      </c>
      <c r="K9726" s="321">
        <v>4</v>
      </c>
    </row>
    <row r="9727" spans="1:11" x14ac:dyDescent="0.3">
      <c r="A9727" s="341">
        <v>43319.022917361108</v>
      </c>
      <c r="B9727" s="318">
        <v>37131.745999999999</v>
      </c>
      <c r="C9727" s="355">
        <f t="shared" si="179"/>
        <v>0.29600000000209548</v>
      </c>
      <c r="D9727" s="420">
        <f t="shared" si="180"/>
        <v>0.14800000000104774</v>
      </c>
      <c r="H9727" s="402"/>
      <c r="J9727" s="82">
        <v>16</v>
      </c>
      <c r="K9727" s="391">
        <v>1</v>
      </c>
    </row>
    <row r="9728" spans="1:11" x14ac:dyDescent="0.3">
      <c r="A9728" s="341">
        <v>43319.064584085645</v>
      </c>
      <c r="B9728" s="318">
        <v>37132.059000000001</v>
      </c>
      <c r="C9728" s="355">
        <f t="shared" si="179"/>
        <v>0.31300000000192085</v>
      </c>
      <c r="D9728" s="420">
        <f t="shared" si="180"/>
        <v>0.15650000000096043</v>
      </c>
      <c r="H9728" s="402"/>
      <c r="J9728" s="82">
        <v>17</v>
      </c>
      <c r="K9728" s="319">
        <v>2</v>
      </c>
    </row>
    <row r="9729" spans="1:11" x14ac:dyDescent="0.3">
      <c r="A9729" s="341">
        <v>43319.106250810182</v>
      </c>
      <c r="B9729" s="318">
        <v>37132.372000000003</v>
      </c>
      <c r="C9729" s="355">
        <f t="shared" si="179"/>
        <v>0.31300000000192085</v>
      </c>
      <c r="D9729" s="420">
        <f t="shared" si="180"/>
        <v>0.15650000000096043</v>
      </c>
      <c r="H9729" s="402"/>
      <c r="J9729" s="82">
        <v>18</v>
      </c>
      <c r="K9729" s="320">
        <v>3</v>
      </c>
    </row>
    <row r="9730" spans="1:11" x14ac:dyDescent="0.3">
      <c r="A9730" s="341">
        <v>43319.147917534719</v>
      </c>
      <c r="B9730" s="318">
        <v>37132.673000000003</v>
      </c>
      <c r="C9730" s="355">
        <f t="shared" si="179"/>
        <v>0.30099999999947613</v>
      </c>
      <c r="D9730" s="420">
        <f t="shared" si="180"/>
        <v>0.15049999999973807</v>
      </c>
      <c r="H9730" s="402"/>
      <c r="J9730" s="82">
        <v>19</v>
      </c>
      <c r="K9730" s="321">
        <v>4</v>
      </c>
    </row>
    <row r="9731" spans="1:11" x14ac:dyDescent="0.3">
      <c r="A9731" s="341">
        <v>43319.189584259257</v>
      </c>
      <c r="B9731" s="318">
        <v>37132.999000000003</v>
      </c>
      <c r="C9731" s="355">
        <f t="shared" si="179"/>
        <v>0.32600000000093132</v>
      </c>
      <c r="D9731" s="420">
        <f t="shared" si="180"/>
        <v>0.16300000000046566</v>
      </c>
      <c r="H9731" s="402"/>
      <c r="J9731" s="82">
        <v>20</v>
      </c>
      <c r="K9731" s="391">
        <v>1</v>
      </c>
    </row>
    <row r="9732" spans="1:11" x14ac:dyDescent="0.3">
      <c r="A9732" s="341">
        <v>43319.231250983794</v>
      </c>
      <c r="B9732" s="318">
        <v>37133.307999999997</v>
      </c>
      <c r="C9732" s="355">
        <f t="shared" si="179"/>
        <v>0.30899999999382999</v>
      </c>
      <c r="D9732" s="420">
        <f t="shared" si="180"/>
        <v>0.15449999999691499</v>
      </c>
      <c r="H9732" s="402"/>
      <c r="J9732" s="82">
        <v>21</v>
      </c>
      <c r="K9732" s="319">
        <v>2</v>
      </c>
    </row>
    <row r="9733" spans="1:11" x14ac:dyDescent="0.3">
      <c r="A9733" s="341">
        <v>43319.272917708331</v>
      </c>
      <c r="B9733" s="318">
        <v>37133.601999999999</v>
      </c>
      <c r="C9733" s="355">
        <f t="shared" si="179"/>
        <v>0.29400000000168802</v>
      </c>
      <c r="D9733" s="420">
        <f t="shared" si="180"/>
        <v>0.14700000000084401</v>
      </c>
      <c r="H9733" s="402"/>
      <c r="J9733" s="82">
        <v>22</v>
      </c>
      <c r="K9733" s="320">
        <v>3</v>
      </c>
    </row>
    <row r="9734" spans="1:11" x14ac:dyDescent="0.3">
      <c r="A9734" s="341">
        <v>43319.314584432868</v>
      </c>
      <c r="B9734" s="318">
        <v>37133.908000000003</v>
      </c>
      <c r="C9734" s="355">
        <f t="shared" si="179"/>
        <v>0.30600000000413274</v>
      </c>
      <c r="D9734" s="420">
        <f t="shared" si="180"/>
        <v>0.15300000000206637</v>
      </c>
      <c r="H9734" s="402"/>
      <c r="J9734" s="82">
        <v>23</v>
      </c>
      <c r="K9734" s="321">
        <v>4</v>
      </c>
    </row>
    <row r="9735" spans="1:11" x14ac:dyDescent="0.3">
      <c r="A9735" s="341">
        <v>43319.356251157405</v>
      </c>
      <c r="B9735" s="318">
        <v>37134.218999999997</v>
      </c>
      <c r="C9735" s="355">
        <f t="shared" si="179"/>
        <v>0.31099999999423744</v>
      </c>
      <c r="D9735" s="420">
        <f t="shared" si="180"/>
        <v>0.15549999999711872</v>
      </c>
      <c r="H9735" s="402"/>
      <c r="J9735" s="82">
        <v>24</v>
      </c>
      <c r="K9735" s="391">
        <v>1</v>
      </c>
    </row>
    <row r="9736" spans="1:11" x14ac:dyDescent="0.3">
      <c r="A9736" s="341">
        <v>43319.397917881943</v>
      </c>
      <c r="B9736" s="318">
        <v>37134.521999999997</v>
      </c>
      <c r="C9736" s="355">
        <f t="shared" si="179"/>
        <v>0.30299999999988358</v>
      </c>
      <c r="D9736" s="420">
        <f t="shared" si="180"/>
        <v>0.15149999999994179</v>
      </c>
      <c r="H9736" s="402"/>
      <c r="J9736" s="82">
        <v>25</v>
      </c>
      <c r="K9736" s="319">
        <v>2</v>
      </c>
    </row>
    <row r="9737" spans="1:11" x14ac:dyDescent="0.3">
      <c r="A9737" s="341">
        <v>43319.43958460648</v>
      </c>
      <c r="B9737" s="318">
        <v>37134.821000000004</v>
      </c>
      <c r="C9737" s="355">
        <f t="shared" si="179"/>
        <v>0.29900000000634464</v>
      </c>
      <c r="D9737" s="420">
        <f t="shared" si="180"/>
        <v>0.14950000000317232</v>
      </c>
      <c r="H9737" s="402"/>
      <c r="J9737" s="82">
        <v>26</v>
      </c>
      <c r="K9737" s="320">
        <v>3</v>
      </c>
    </row>
    <row r="9738" spans="1:11" x14ac:dyDescent="0.3">
      <c r="A9738" s="341">
        <v>43319.481251331017</v>
      </c>
      <c r="B9738" s="318">
        <v>37135.127999999997</v>
      </c>
      <c r="C9738" s="355">
        <f t="shared" si="179"/>
        <v>0.30699999999342253</v>
      </c>
      <c r="D9738" s="420">
        <f t="shared" si="180"/>
        <v>0.15349999999671127</v>
      </c>
      <c r="H9738" s="402"/>
      <c r="J9738" s="82">
        <v>27</v>
      </c>
      <c r="K9738" s="321">
        <v>4</v>
      </c>
    </row>
    <row r="9739" spans="1:11" x14ac:dyDescent="0.3">
      <c r="A9739" s="341">
        <v>43319.522918055554</v>
      </c>
      <c r="B9739" s="318">
        <v>37135.421999999999</v>
      </c>
      <c r="C9739" s="355">
        <f t="shared" si="179"/>
        <v>0.29400000000168802</v>
      </c>
      <c r="D9739" s="420">
        <f t="shared" si="180"/>
        <v>0.14700000000084401</v>
      </c>
      <c r="H9739" s="402"/>
      <c r="J9739" s="82">
        <v>28</v>
      </c>
      <c r="K9739" s="391">
        <v>1</v>
      </c>
    </row>
    <row r="9740" spans="1:11" x14ac:dyDescent="0.3">
      <c r="A9740" s="341">
        <v>43319.564584780092</v>
      </c>
      <c r="B9740" s="318">
        <v>37135.712</v>
      </c>
      <c r="C9740" s="355">
        <f t="shared" si="179"/>
        <v>0.29000000000087311</v>
      </c>
      <c r="D9740" s="420">
        <f t="shared" si="180"/>
        <v>0.14500000000043656</v>
      </c>
      <c r="H9740" s="402"/>
      <c r="J9740" s="82">
        <v>29</v>
      </c>
      <c r="K9740" s="319">
        <v>2</v>
      </c>
    </row>
    <row r="9741" spans="1:11" x14ac:dyDescent="0.3">
      <c r="A9741" s="341">
        <v>43319.606251504629</v>
      </c>
      <c r="B9741" s="318">
        <v>37136.012000000002</v>
      </c>
      <c r="C9741" s="355">
        <f t="shared" si="179"/>
        <v>0.30000000000291038</v>
      </c>
      <c r="D9741" s="420">
        <f t="shared" si="180"/>
        <v>0.15000000000145519</v>
      </c>
      <c r="H9741" s="402"/>
      <c r="J9741" s="82">
        <v>30</v>
      </c>
      <c r="K9741" s="320">
        <v>3</v>
      </c>
    </row>
    <row r="9742" spans="1:11" x14ac:dyDescent="0.3">
      <c r="A9742" s="341">
        <v>43319.647918229166</v>
      </c>
      <c r="B9742" s="318">
        <v>37136.319000000003</v>
      </c>
      <c r="C9742" s="355">
        <f t="shared" si="179"/>
        <v>0.30700000000069849</v>
      </c>
      <c r="D9742" s="420">
        <f t="shared" si="180"/>
        <v>0.15350000000034925</v>
      </c>
      <c r="H9742" s="402"/>
      <c r="J9742" s="82">
        <v>31</v>
      </c>
      <c r="K9742" s="321">
        <v>4</v>
      </c>
    </row>
    <row r="9743" spans="1:11" x14ac:dyDescent="0.3">
      <c r="A9743" s="341">
        <v>43319.689584953703</v>
      </c>
      <c r="B9743" s="318">
        <v>37136.612000000001</v>
      </c>
      <c r="C9743" s="355">
        <f t="shared" si="179"/>
        <v>0.29299999999784632</v>
      </c>
      <c r="D9743" s="420">
        <f t="shared" si="180"/>
        <v>0.14649999999892316</v>
      </c>
      <c r="H9743" s="402"/>
      <c r="J9743" s="82">
        <v>32</v>
      </c>
      <c r="K9743" s="391">
        <v>1</v>
      </c>
    </row>
    <row r="9744" spans="1:11" x14ac:dyDescent="0.3">
      <c r="A9744" s="341">
        <v>43319.73125167824</v>
      </c>
      <c r="B9744" s="318">
        <v>37136.917999999998</v>
      </c>
      <c r="C9744" s="355">
        <f t="shared" si="179"/>
        <v>0.30599999999685679</v>
      </c>
      <c r="D9744" s="420">
        <f t="shared" si="180"/>
        <v>0.15299999999842839</v>
      </c>
      <c r="H9744" s="402"/>
      <c r="J9744" s="82">
        <v>33</v>
      </c>
      <c r="K9744" s="319">
        <v>2</v>
      </c>
    </row>
    <row r="9745" spans="1:11" x14ac:dyDescent="0.3">
      <c r="A9745" s="341">
        <v>43319.772918402778</v>
      </c>
      <c r="B9745" s="318">
        <v>37137.220999999998</v>
      </c>
      <c r="C9745" s="355">
        <f t="shared" si="179"/>
        <v>0.30299999999988358</v>
      </c>
      <c r="D9745" s="420">
        <f t="shared" si="180"/>
        <v>0.15149999999994179</v>
      </c>
      <c r="H9745" s="402"/>
      <c r="J9745" s="82">
        <v>34</v>
      </c>
      <c r="K9745" s="320">
        <v>3</v>
      </c>
    </row>
    <row r="9746" spans="1:11" x14ac:dyDescent="0.3">
      <c r="A9746" s="341">
        <v>43319.814585127315</v>
      </c>
      <c r="B9746" s="318">
        <v>37137.512000000002</v>
      </c>
      <c r="C9746" s="355">
        <f t="shared" si="179"/>
        <v>0.29100000000471482</v>
      </c>
      <c r="D9746" s="420">
        <f t="shared" si="180"/>
        <v>0.14550000000235741</v>
      </c>
      <c r="H9746" s="402"/>
      <c r="J9746" s="82">
        <v>35</v>
      </c>
      <c r="K9746" s="321">
        <v>4</v>
      </c>
    </row>
    <row r="9747" spans="1:11" x14ac:dyDescent="0.3">
      <c r="A9747" s="341">
        <v>43319.856251851852</v>
      </c>
      <c r="B9747" s="318">
        <v>37137.800999999999</v>
      </c>
      <c r="C9747" s="355">
        <f t="shared" si="179"/>
        <v>0.28899999999703141</v>
      </c>
      <c r="D9747" s="420">
        <f t="shared" si="180"/>
        <v>0.1444999999985157</v>
      </c>
      <c r="H9747" s="402"/>
      <c r="J9747" s="82">
        <v>36</v>
      </c>
      <c r="K9747" s="391">
        <v>1</v>
      </c>
    </row>
    <row r="9748" spans="1:11" x14ac:dyDescent="0.3">
      <c r="A9748" s="341">
        <v>43319.897918576389</v>
      </c>
      <c r="B9748" s="318">
        <v>37138.108999999997</v>
      </c>
      <c r="C9748" s="355">
        <f t="shared" si="179"/>
        <v>0.30799999999726424</v>
      </c>
      <c r="D9748" s="420">
        <f t="shared" si="180"/>
        <v>0.15399999999863212</v>
      </c>
      <c r="H9748" s="402"/>
      <c r="J9748" s="82">
        <v>37</v>
      </c>
      <c r="K9748" s="319">
        <v>2</v>
      </c>
    </row>
    <row r="9749" spans="1:11" x14ac:dyDescent="0.3">
      <c r="A9749" s="341">
        <v>43319.939585300926</v>
      </c>
      <c r="B9749" s="318">
        <v>37138.411999999997</v>
      </c>
      <c r="C9749" s="355">
        <f t="shared" si="179"/>
        <v>0.30299999999988358</v>
      </c>
      <c r="D9749" s="420">
        <f t="shared" si="180"/>
        <v>0.15149999999994179</v>
      </c>
      <c r="H9749" s="402"/>
      <c r="J9749" s="82">
        <v>38</v>
      </c>
      <c r="K9749" s="320">
        <v>3</v>
      </c>
    </row>
    <row r="9750" spans="1:11" x14ac:dyDescent="0.3">
      <c r="A9750" s="341">
        <v>43319.981252025464</v>
      </c>
      <c r="B9750" s="318">
        <v>37138.707999999999</v>
      </c>
      <c r="C9750" s="355">
        <f t="shared" si="179"/>
        <v>0.29600000000209548</v>
      </c>
      <c r="D9750" s="420">
        <f t="shared" si="180"/>
        <v>0.14800000000104774</v>
      </c>
      <c r="E9750" s="336">
        <f>SUM(C9727:C9750)*7.4805194805</f>
        <v>54.293610389481188</v>
      </c>
      <c r="F9750" s="324">
        <f>AVERAGE(D9727:D9750)</f>
        <v>0.15120833333336728</v>
      </c>
      <c r="G9750" s="324">
        <f>_xlfn.STDEV.S(D9727:D9750)</f>
        <v>4.4156753053689896E-3</v>
      </c>
      <c r="H9750" s="402"/>
      <c r="J9750" s="82">
        <v>39</v>
      </c>
      <c r="K9750" s="321">
        <v>4</v>
      </c>
    </row>
    <row r="9751" spans="1:11" x14ac:dyDescent="0.3">
      <c r="A9751" s="341">
        <v>43320.022918750001</v>
      </c>
      <c r="B9751" s="318">
        <v>37139.010999999999</v>
      </c>
      <c r="C9751" s="355">
        <f t="shared" si="179"/>
        <v>0.30299999999988358</v>
      </c>
      <c r="D9751" s="420">
        <f t="shared" si="180"/>
        <v>0.15149999999994179</v>
      </c>
      <c r="H9751" s="402"/>
      <c r="J9751" s="82">
        <v>40</v>
      </c>
      <c r="K9751" s="391">
        <v>1</v>
      </c>
    </row>
    <row r="9752" spans="1:11" x14ac:dyDescent="0.3">
      <c r="A9752" s="341">
        <v>43320.064585474538</v>
      </c>
      <c r="B9752" s="318">
        <v>37139.328000000001</v>
      </c>
      <c r="C9752" s="355">
        <f t="shared" si="179"/>
        <v>0.31700000000273576</v>
      </c>
      <c r="D9752" s="420">
        <f t="shared" si="180"/>
        <v>0.15850000000136788</v>
      </c>
      <c r="H9752" s="402"/>
      <c r="J9752" s="82">
        <v>41</v>
      </c>
      <c r="K9752" s="319">
        <v>2</v>
      </c>
    </row>
    <row r="9753" spans="1:11" x14ac:dyDescent="0.3">
      <c r="A9753" s="341">
        <v>43320.106252199075</v>
      </c>
      <c r="B9753" s="318">
        <v>37139.629000000001</v>
      </c>
      <c r="C9753" s="355">
        <f t="shared" si="179"/>
        <v>0.30099999999947613</v>
      </c>
      <c r="D9753" s="420">
        <f t="shared" si="180"/>
        <v>0.15049999999973807</v>
      </c>
      <c r="H9753" s="402"/>
      <c r="J9753" s="82">
        <v>42</v>
      </c>
      <c r="K9753" s="320">
        <v>3</v>
      </c>
    </row>
    <row r="9754" spans="1:11" x14ac:dyDescent="0.3">
      <c r="A9754" s="341">
        <v>43320.147918923612</v>
      </c>
      <c r="B9754" s="318">
        <v>37139.938999999998</v>
      </c>
      <c r="C9754" s="355">
        <f t="shared" si="179"/>
        <v>0.30999999999767169</v>
      </c>
      <c r="D9754" s="420">
        <f t="shared" si="180"/>
        <v>0.15499999999883585</v>
      </c>
      <c r="H9754" s="402"/>
      <c r="J9754" s="82">
        <v>43</v>
      </c>
      <c r="K9754" s="321">
        <v>4</v>
      </c>
    </row>
    <row r="9755" spans="1:11" x14ac:dyDescent="0.3">
      <c r="A9755" s="341">
        <v>43320.18958564815</v>
      </c>
      <c r="B9755" s="318">
        <v>37140.250999999997</v>
      </c>
      <c r="C9755" s="355">
        <f t="shared" si="179"/>
        <v>0.31199999999807915</v>
      </c>
      <c r="D9755" s="420">
        <f t="shared" si="180"/>
        <v>0.15599999999903957</v>
      </c>
      <c r="H9755" s="402"/>
      <c r="J9755" s="82">
        <v>44</v>
      </c>
      <c r="K9755" s="391">
        <v>1</v>
      </c>
    </row>
    <row r="9756" spans="1:11" x14ac:dyDescent="0.3">
      <c r="A9756" s="341">
        <v>43320.231252372687</v>
      </c>
      <c r="B9756" s="318">
        <v>37140.557000000001</v>
      </c>
      <c r="C9756" s="355">
        <f t="shared" si="179"/>
        <v>0.30600000000413274</v>
      </c>
      <c r="D9756" s="420">
        <f t="shared" si="180"/>
        <v>0.15300000000206637</v>
      </c>
      <c r="H9756" s="402"/>
      <c r="J9756" s="82">
        <v>45</v>
      </c>
      <c r="K9756" s="319">
        <v>2</v>
      </c>
    </row>
    <row r="9757" spans="1:11" x14ac:dyDescent="0.3">
      <c r="A9757" s="341">
        <v>43320.272919097224</v>
      </c>
      <c r="B9757" s="318">
        <v>37140.860999999997</v>
      </c>
      <c r="C9757" s="355">
        <f t="shared" si="179"/>
        <v>0.30399999999644933</v>
      </c>
      <c r="D9757" s="420">
        <f t="shared" si="180"/>
        <v>0.15199999999822467</v>
      </c>
      <c r="H9757" s="402"/>
      <c r="J9757" s="82">
        <v>46</v>
      </c>
      <c r="K9757" s="320">
        <v>3</v>
      </c>
    </row>
    <row r="9758" spans="1:11" x14ac:dyDescent="0.3">
      <c r="A9758" s="341">
        <v>43320.314585821761</v>
      </c>
      <c r="B9758" s="318">
        <v>37141.178999999996</v>
      </c>
      <c r="C9758" s="355">
        <f t="shared" si="179"/>
        <v>0.31799999999930151</v>
      </c>
      <c r="D9758" s="420">
        <f t="shared" si="180"/>
        <v>0.15899999999965075</v>
      </c>
      <c r="H9758" s="402"/>
      <c r="J9758" s="82">
        <v>47</v>
      </c>
      <c r="K9758" s="321">
        <v>4</v>
      </c>
    </row>
    <row r="9759" spans="1:11" x14ac:dyDescent="0.3">
      <c r="A9759" s="341">
        <v>43320.356252546298</v>
      </c>
      <c r="B9759" s="318">
        <v>37141.489000000001</v>
      </c>
      <c r="C9759" s="355">
        <f t="shared" si="179"/>
        <v>0.31000000000494765</v>
      </c>
      <c r="D9759" s="420">
        <f t="shared" si="180"/>
        <v>0.15500000000247383</v>
      </c>
      <c r="H9759" s="402"/>
      <c r="J9759" s="82">
        <v>48</v>
      </c>
      <c r="K9759" s="391">
        <v>1</v>
      </c>
    </row>
    <row r="9760" spans="1:11" x14ac:dyDescent="0.3">
      <c r="A9760" s="341">
        <v>43320.397919270836</v>
      </c>
      <c r="B9760" s="318">
        <v>37141.790999999997</v>
      </c>
      <c r="C9760" s="355">
        <f t="shared" si="179"/>
        <v>0.30199999999604188</v>
      </c>
      <c r="D9760" s="420">
        <f t="shared" si="180"/>
        <v>0.15099999999802094</v>
      </c>
      <c r="H9760" s="402"/>
      <c r="J9760" s="82">
        <v>49</v>
      </c>
      <c r="K9760" s="319">
        <v>2</v>
      </c>
    </row>
    <row r="9761" spans="1:11" x14ac:dyDescent="0.3">
      <c r="A9761" s="341">
        <v>43320.439585995373</v>
      </c>
      <c r="B9761" s="318">
        <v>37142.107000000004</v>
      </c>
      <c r="C9761" s="355">
        <f t="shared" si="179"/>
        <v>0.31600000000617001</v>
      </c>
      <c r="D9761" s="420">
        <f t="shared" si="180"/>
        <v>0.15800000000308501</v>
      </c>
      <c r="H9761" s="402"/>
      <c r="J9761" s="82">
        <v>50</v>
      </c>
      <c r="K9761" s="320">
        <v>3</v>
      </c>
    </row>
    <row r="9762" spans="1:11" x14ac:dyDescent="0.3">
      <c r="A9762" s="341">
        <v>43320.48125271991</v>
      </c>
      <c r="B9762" s="318">
        <v>37142.413</v>
      </c>
      <c r="C9762" s="355">
        <f t="shared" si="179"/>
        <v>0.30599999999685679</v>
      </c>
      <c r="D9762" s="420">
        <f t="shared" si="180"/>
        <v>0.15299999999842839</v>
      </c>
      <c r="H9762" s="402"/>
      <c r="J9762" s="82">
        <v>51</v>
      </c>
      <c r="K9762" s="321">
        <v>4</v>
      </c>
    </row>
    <row r="9763" spans="1:11" x14ac:dyDescent="0.3">
      <c r="A9763" s="341">
        <v>43320.522919444447</v>
      </c>
      <c r="B9763" s="318">
        <v>37142.716999999997</v>
      </c>
      <c r="C9763" s="355">
        <f t="shared" si="179"/>
        <v>0.30399999999644933</v>
      </c>
      <c r="D9763" s="420">
        <f t="shared" si="180"/>
        <v>0.15199999999822467</v>
      </c>
      <c r="H9763" s="402"/>
      <c r="J9763" s="82">
        <v>52</v>
      </c>
      <c r="K9763" s="391">
        <v>1</v>
      </c>
    </row>
    <row r="9764" spans="1:11" x14ac:dyDescent="0.3">
      <c r="A9764" s="341">
        <v>43320.564586168985</v>
      </c>
      <c r="B9764" s="318">
        <v>37143.027999999998</v>
      </c>
      <c r="C9764" s="355">
        <f t="shared" si="179"/>
        <v>0.3110000000015134</v>
      </c>
      <c r="D9764" s="420">
        <f t="shared" si="180"/>
        <v>0.1555000000007567</v>
      </c>
      <c r="H9764" s="402"/>
      <c r="J9764" s="82">
        <v>53</v>
      </c>
      <c r="K9764" s="319">
        <v>2</v>
      </c>
    </row>
    <row r="9765" spans="1:11" x14ac:dyDescent="0.3">
      <c r="A9765" s="341">
        <v>43320.606252893522</v>
      </c>
      <c r="B9765" s="318">
        <v>37143.337</v>
      </c>
      <c r="C9765" s="355">
        <f t="shared" si="179"/>
        <v>0.30900000000110595</v>
      </c>
      <c r="D9765" s="420">
        <f t="shared" si="180"/>
        <v>0.15450000000055297</v>
      </c>
      <c r="H9765" s="402"/>
      <c r="J9765" s="82">
        <v>54</v>
      </c>
      <c r="K9765" s="320">
        <v>3</v>
      </c>
    </row>
    <row r="9766" spans="1:11" x14ac:dyDescent="0.3">
      <c r="A9766" s="341">
        <v>43320.647919618059</v>
      </c>
      <c r="B9766" s="318">
        <v>37143.631000000001</v>
      </c>
      <c r="C9766" s="355">
        <f t="shared" si="179"/>
        <v>0.29400000000168802</v>
      </c>
      <c r="D9766" s="420">
        <f t="shared" si="180"/>
        <v>0.14700000000084401</v>
      </c>
      <c r="H9766" s="402"/>
      <c r="J9766" s="82">
        <v>55</v>
      </c>
      <c r="K9766" s="321">
        <v>4</v>
      </c>
    </row>
    <row r="9767" spans="1:11" x14ac:dyDescent="0.3">
      <c r="A9767" s="341">
        <v>43320.689586342596</v>
      </c>
      <c r="B9767" s="318">
        <v>37143.936999999998</v>
      </c>
      <c r="C9767" s="355">
        <f t="shared" si="179"/>
        <v>0.30599999999685679</v>
      </c>
      <c r="D9767" s="420">
        <f t="shared" si="180"/>
        <v>0.15299999999842839</v>
      </c>
      <c r="H9767" s="402"/>
      <c r="J9767" s="82">
        <v>56</v>
      </c>
      <c r="K9767" s="391">
        <v>1</v>
      </c>
    </row>
    <row r="9768" spans="1:11" x14ac:dyDescent="0.3">
      <c r="A9768" s="341">
        <v>43320.731253067126</v>
      </c>
      <c r="B9768" s="318">
        <v>37144.248</v>
      </c>
      <c r="C9768" s="355">
        <f t="shared" si="179"/>
        <v>0.3110000000015134</v>
      </c>
      <c r="D9768" s="420">
        <f t="shared" si="180"/>
        <v>0.1555000000007567</v>
      </c>
      <c r="H9768" s="402"/>
      <c r="J9768" s="82">
        <v>57</v>
      </c>
      <c r="K9768" s="319">
        <v>2</v>
      </c>
    </row>
    <row r="9769" spans="1:11" x14ac:dyDescent="0.3">
      <c r="A9769" s="341">
        <v>43320.772919791663</v>
      </c>
      <c r="B9769" s="318">
        <v>37144.542000000001</v>
      </c>
      <c r="C9769" s="355">
        <f t="shared" si="179"/>
        <v>0.29400000000168802</v>
      </c>
      <c r="D9769" s="420">
        <f t="shared" si="180"/>
        <v>0.14700000000084401</v>
      </c>
      <c r="H9769" s="402"/>
      <c r="J9769" s="82">
        <v>58</v>
      </c>
      <c r="K9769" s="320">
        <v>3</v>
      </c>
    </row>
    <row r="9770" spans="1:11" x14ac:dyDescent="0.3">
      <c r="A9770" s="341">
        <v>43320.814586516201</v>
      </c>
      <c r="B9770" s="318">
        <v>37144.837</v>
      </c>
      <c r="C9770" s="355">
        <f t="shared" si="179"/>
        <v>0.29499999999825377</v>
      </c>
      <c r="D9770" s="420">
        <f t="shared" si="180"/>
        <v>0.14749999999912689</v>
      </c>
      <c r="H9770" s="402"/>
      <c r="J9770" s="82">
        <v>59</v>
      </c>
      <c r="K9770" s="321">
        <v>4</v>
      </c>
    </row>
    <row r="9771" spans="1:11" x14ac:dyDescent="0.3">
      <c r="A9771" s="341">
        <v>43320.856253240738</v>
      </c>
      <c r="B9771" s="318">
        <v>37145.14</v>
      </c>
      <c r="C9771" s="355">
        <f t="shared" si="179"/>
        <v>0.30299999999988358</v>
      </c>
      <c r="D9771" s="420">
        <f t="shared" si="180"/>
        <v>0.15149999999994179</v>
      </c>
      <c r="H9771" s="402"/>
      <c r="J9771" s="82">
        <v>60</v>
      </c>
      <c r="K9771" s="391">
        <v>1</v>
      </c>
    </row>
    <row r="9772" spans="1:11" x14ac:dyDescent="0.3">
      <c r="A9772" s="341">
        <v>43320.897919965275</v>
      </c>
      <c r="B9772" s="318">
        <v>37145.440999999999</v>
      </c>
      <c r="C9772" s="355">
        <f t="shared" si="179"/>
        <v>0.30099999999947613</v>
      </c>
      <c r="D9772" s="420">
        <f t="shared" si="180"/>
        <v>0.15049999999973807</v>
      </c>
      <c r="H9772" s="402"/>
      <c r="J9772" s="82">
        <v>61</v>
      </c>
      <c r="K9772" s="319">
        <v>2</v>
      </c>
    </row>
    <row r="9773" spans="1:11" x14ac:dyDescent="0.3">
      <c r="A9773" s="341">
        <v>43320.939586689812</v>
      </c>
      <c r="B9773" s="318">
        <v>37145.735000000001</v>
      </c>
      <c r="C9773" s="355">
        <f t="shared" si="179"/>
        <v>0.29400000000168802</v>
      </c>
      <c r="D9773" s="420">
        <f t="shared" si="180"/>
        <v>0.14700000000084401</v>
      </c>
      <c r="H9773" s="402"/>
      <c r="J9773" s="82">
        <v>62</v>
      </c>
      <c r="K9773" s="320">
        <v>3</v>
      </c>
    </row>
    <row r="9774" spans="1:11" x14ac:dyDescent="0.3">
      <c r="A9774" s="341">
        <v>43320.981253414349</v>
      </c>
      <c r="B9774" s="318">
        <v>37146.04</v>
      </c>
      <c r="C9774" s="355">
        <f t="shared" si="179"/>
        <v>0.30500000000029104</v>
      </c>
      <c r="D9774" s="420">
        <f t="shared" si="180"/>
        <v>0.15250000000014552</v>
      </c>
      <c r="E9774" s="336">
        <f>SUM(C9751:C9774)*7.4805194805</f>
        <v>54.847168831042111</v>
      </c>
      <c r="F9774" s="324">
        <f>AVERAGE(D9751:D9774)</f>
        <v>0.15275000000004488</v>
      </c>
      <c r="G9774" s="324">
        <f>_xlfn.STDEV.S(D9751:D9774)</f>
        <v>3.5077553831722942E-3</v>
      </c>
      <c r="H9774" s="402"/>
      <c r="J9774" s="82">
        <v>63</v>
      </c>
      <c r="K9774" s="321">
        <v>4</v>
      </c>
    </row>
    <row r="9775" spans="1:11" x14ac:dyDescent="0.3">
      <c r="A9775" s="341">
        <v>43321.022920138887</v>
      </c>
      <c r="B9775" s="318">
        <v>37146.343000000001</v>
      </c>
      <c r="C9775" s="355">
        <f t="shared" si="179"/>
        <v>0.30299999999988358</v>
      </c>
      <c r="D9775" s="420">
        <f t="shared" si="180"/>
        <v>0.15149999999994179</v>
      </c>
      <c r="H9775" s="402"/>
      <c r="J9775" s="82">
        <v>64</v>
      </c>
      <c r="K9775" s="391">
        <v>1</v>
      </c>
    </row>
    <row r="9776" spans="1:11" x14ac:dyDescent="0.3">
      <c r="A9776" s="341">
        <v>43321.064586863424</v>
      </c>
      <c r="B9776" s="318">
        <v>37146.641000000003</v>
      </c>
      <c r="C9776" s="355">
        <f t="shared" si="179"/>
        <v>0.29800000000250293</v>
      </c>
      <c r="D9776" s="420">
        <f t="shared" si="180"/>
        <v>0.14900000000125146</v>
      </c>
      <c r="H9776" s="402"/>
      <c r="J9776" s="82">
        <v>65</v>
      </c>
      <c r="K9776" s="319">
        <v>2</v>
      </c>
    </row>
    <row r="9777" spans="1:11" x14ac:dyDescent="0.3">
      <c r="A9777" s="341">
        <v>43321.106253587961</v>
      </c>
      <c r="B9777" s="318">
        <v>37146.949999999997</v>
      </c>
      <c r="C9777" s="355">
        <f t="shared" si="179"/>
        <v>0.30899999999382999</v>
      </c>
      <c r="D9777" s="420">
        <f t="shared" si="180"/>
        <v>0.15449999999691499</v>
      </c>
      <c r="H9777" s="402"/>
      <c r="J9777" s="82">
        <v>66</v>
      </c>
      <c r="K9777" s="320">
        <v>3</v>
      </c>
    </row>
    <row r="9778" spans="1:11" x14ac:dyDescent="0.3">
      <c r="A9778" s="341">
        <v>43321.147920312498</v>
      </c>
      <c r="B9778" s="318">
        <v>37147.266000000003</v>
      </c>
      <c r="C9778" s="355">
        <f t="shared" ref="C9778:C9841" si="181">B9778-B9777</f>
        <v>0.31600000000617001</v>
      </c>
      <c r="D9778" s="420">
        <f t="shared" ref="D9778:D9841" si="182">C9778/2</f>
        <v>0.15800000000308501</v>
      </c>
      <c r="H9778" s="402"/>
      <c r="J9778" s="82">
        <v>67</v>
      </c>
      <c r="K9778" s="321">
        <v>4</v>
      </c>
    </row>
    <row r="9779" spans="1:11" x14ac:dyDescent="0.3">
      <c r="A9779" s="341">
        <v>43321.189587037035</v>
      </c>
      <c r="B9779" s="318">
        <v>37147.571000000004</v>
      </c>
      <c r="C9779" s="355">
        <f t="shared" si="181"/>
        <v>0.30500000000029104</v>
      </c>
      <c r="D9779" s="420">
        <f t="shared" si="182"/>
        <v>0.15250000000014552</v>
      </c>
      <c r="H9779" s="402"/>
      <c r="J9779" s="82">
        <v>68</v>
      </c>
      <c r="K9779" s="391">
        <v>1</v>
      </c>
    </row>
    <row r="9780" spans="1:11" x14ac:dyDescent="0.3">
      <c r="A9780" s="341">
        <v>43321.231253761573</v>
      </c>
      <c r="B9780" s="318">
        <v>37147.872000000003</v>
      </c>
      <c r="C9780" s="355">
        <f t="shared" si="181"/>
        <v>0.30099999999947613</v>
      </c>
      <c r="D9780" s="420">
        <f t="shared" si="182"/>
        <v>0.15049999999973807</v>
      </c>
      <c r="H9780" s="402"/>
      <c r="J9780" s="82">
        <v>69</v>
      </c>
      <c r="K9780" s="319">
        <v>2</v>
      </c>
    </row>
    <row r="9781" spans="1:11" x14ac:dyDescent="0.3">
      <c r="A9781" s="341">
        <v>43321.27292048611</v>
      </c>
      <c r="B9781" s="318">
        <v>37148.182999999997</v>
      </c>
      <c r="C9781" s="355">
        <f t="shared" si="181"/>
        <v>0.31099999999423744</v>
      </c>
      <c r="D9781" s="420">
        <f t="shared" si="182"/>
        <v>0.15549999999711872</v>
      </c>
      <c r="H9781" s="402"/>
      <c r="J9781" s="82">
        <v>70</v>
      </c>
      <c r="K9781" s="320">
        <v>3</v>
      </c>
    </row>
    <row r="9782" spans="1:11" x14ac:dyDescent="0.3">
      <c r="A9782" s="341">
        <v>43321.314587210647</v>
      </c>
      <c r="B9782" s="318">
        <v>37148.491000000002</v>
      </c>
      <c r="C9782" s="355">
        <f t="shared" si="181"/>
        <v>0.3080000000045402</v>
      </c>
      <c r="D9782" s="420">
        <f t="shared" si="182"/>
        <v>0.1540000000022701</v>
      </c>
      <c r="H9782" s="402"/>
      <c r="J9782" s="82">
        <v>71</v>
      </c>
      <c r="K9782" s="321">
        <v>4</v>
      </c>
    </row>
    <row r="9783" spans="1:11" x14ac:dyDescent="0.3">
      <c r="A9783" s="341">
        <v>43321.356253935184</v>
      </c>
      <c r="B9783" s="318">
        <v>37148.790999999997</v>
      </c>
      <c r="C9783" s="355">
        <f t="shared" si="181"/>
        <v>0.29999999999563443</v>
      </c>
      <c r="D9783" s="420">
        <f t="shared" si="182"/>
        <v>0.14999999999781721</v>
      </c>
      <c r="H9783" s="402"/>
      <c r="J9783" s="82">
        <v>72</v>
      </c>
      <c r="K9783" s="391">
        <v>1</v>
      </c>
    </row>
    <row r="9784" spans="1:11" x14ac:dyDescent="0.3">
      <c r="A9784" s="341">
        <v>43321.397920659721</v>
      </c>
      <c r="B9784" s="318">
        <v>37149.105000000003</v>
      </c>
      <c r="C9784" s="355">
        <f t="shared" si="181"/>
        <v>0.31400000000576256</v>
      </c>
      <c r="D9784" s="420">
        <f t="shared" si="182"/>
        <v>0.15700000000288128</v>
      </c>
      <c r="H9784" s="402"/>
      <c r="J9784" s="82">
        <v>73</v>
      </c>
      <c r="K9784" s="319">
        <v>2</v>
      </c>
    </row>
    <row r="9785" spans="1:11" x14ac:dyDescent="0.3">
      <c r="A9785" s="341">
        <v>43321.439587384259</v>
      </c>
      <c r="B9785" s="318">
        <v>37149.411</v>
      </c>
      <c r="C9785" s="355">
        <f t="shared" si="181"/>
        <v>0.30599999999685679</v>
      </c>
      <c r="D9785" s="420">
        <f t="shared" si="182"/>
        <v>0.15299999999842839</v>
      </c>
      <c r="H9785" s="402"/>
      <c r="J9785" s="82">
        <v>74</v>
      </c>
      <c r="K9785" s="320">
        <v>3</v>
      </c>
    </row>
    <row r="9786" spans="1:11" x14ac:dyDescent="0.3">
      <c r="A9786" s="341">
        <v>43321.481254108796</v>
      </c>
      <c r="B9786" s="318">
        <v>37149.701999999997</v>
      </c>
      <c r="C9786" s="355">
        <f t="shared" si="181"/>
        <v>0.29099999999743886</v>
      </c>
      <c r="D9786" s="420">
        <f t="shared" si="182"/>
        <v>0.14549999999871943</v>
      </c>
      <c r="H9786" s="402"/>
      <c r="J9786" s="82">
        <v>75</v>
      </c>
      <c r="K9786" s="321">
        <v>4</v>
      </c>
    </row>
    <row r="9787" spans="1:11" x14ac:dyDescent="0.3">
      <c r="A9787" s="341">
        <v>43321.522920833333</v>
      </c>
      <c r="B9787" s="318">
        <v>37150.002999999997</v>
      </c>
      <c r="C9787" s="355">
        <f t="shared" si="181"/>
        <v>0.30099999999947613</v>
      </c>
      <c r="D9787" s="420">
        <f t="shared" si="182"/>
        <v>0.15049999999973807</v>
      </c>
      <c r="H9787" s="402"/>
      <c r="J9787" s="82">
        <v>76</v>
      </c>
      <c r="K9787" s="391">
        <v>1</v>
      </c>
    </row>
    <row r="9788" spans="1:11" x14ac:dyDescent="0.3">
      <c r="A9788" s="341">
        <v>43321.56458755787</v>
      </c>
      <c r="B9788" s="318">
        <v>37150.311999999998</v>
      </c>
      <c r="C9788" s="355">
        <f t="shared" si="181"/>
        <v>0.30900000000110595</v>
      </c>
      <c r="D9788" s="420">
        <f t="shared" si="182"/>
        <v>0.15450000000055297</v>
      </c>
      <c r="H9788" s="402"/>
      <c r="J9788" s="82">
        <v>77</v>
      </c>
      <c r="K9788" s="319">
        <v>2</v>
      </c>
    </row>
    <row r="9789" spans="1:11" x14ac:dyDescent="0.3">
      <c r="A9789" s="341">
        <v>43321.606254282407</v>
      </c>
      <c r="B9789" s="318">
        <v>37150.605000000003</v>
      </c>
      <c r="C9789" s="355">
        <f t="shared" si="181"/>
        <v>0.29300000000512227</v>
      </c>
      <c r="D9789" s="420">
        <f t="shared" si="182"/>
        <v>0.14650000000256114</v>
      </c>
      <c r="H9789" s="402"/>
      <c r="J9789" s="82">
        <v>78</v>
      </c>
      <c r="K9789" s="320">
        <v>3</v>
      </c>
    </row>
    <row r="9790" spans="1:11" x14ac:dyDescent="0.3">
      <c r="A9790" s="341">
        <v>43321.647921006945</v>
      </c>
      <c r="B9790" s="318">
        <v>37150.900999999998</v>
      </c>
      <c r="C9790" s="355">
        <f t="shared" si="181"/>
        <v>0.29599999999481952</v>
      </c>
      <c r="D9790" s="420">
        <f t="shared" si="182"/>
        <v>0.14799999999740976</v>
      </c>
      <c r="H9790" s="402"/>
      <c r="J9790" s="82">
        <v>79</v>
      </c>
      <c r="K9790" s="321">
        <v>4</v>
      </c>
    </row>
    <row r="9791" spans="1:11" x14ac:dyDescent="0.3">
      <c r="A9791" s="341">
        <v>43321.689587731482</v>
      </c>
      <c r="B9791" s="318">
        <v>37151.201999999997</v>
      </c>
      <c r="C9791" s="355">
        <f t="shared" si="181"/>
        <v>0.30099999999947613</v>
      </c>
      <c r="D9791" s="420">
        <f t="shared" si="182"/>
        <v>0.15049999999973807</v>
      </c>
      <c r="H9791" s="402"/>
      <c r="J9791" s="82">
        <v>80</v>
      </c>
      <c r="K9791" s="391">
        <v>1</v>
      </c>
    </row>
    <row r="9792" spans="1:11" x14ac:dyDescent="0.3">
      <c r="A9792" s="341">
        <v>43321.731254456019</v>
      </c>
      <c r="B9792" s="318">
        <v>37151.499000000003</v>
      </c>
      <c r="C9792" s="355">
        <f t="shared" si="181"/>
        <v>0.29700000000593718</v>
      </c>
      <c r="D9792" s="420">
        <f t="shared" si="182"/>
        <v>0.14850000000296859</v>
      </c>
      <c r="H9792" s="402"/>
      <c r="J9792" s="82">
        <v>81</v>
      </c>
      <c r="K9792" s="319">
        <v>2</v>
      </c>
    </row>
    <row r="9793" spans="1:12" x14ac:dyDescent="0.3">
      <c r="A9793" s="341">
        <v>43321.772921180556</v>
      </c>
      <c r="B9793" s="318">
        <v>37151.79</v>
      </c>
      <c r="C9793" s="355">
        <f t="shared" si="181"/>
        <v>0.29099999999743886</v>
      </c>
      <c r="D9793" s="420">
        <f t="shared" si="182"/>
        <v>0.14549999999871943</v>
      </c>
      <c r="H9793" s="402"/>
      <c r="J9793" s="82">
        <v>82</v>
      </c>
      <c r="K9793" s="320">
        <v>3</v>
      </c>
    </row>
    <row r="9794" spans="1:12" x14ac:dyDescent="0.3">
      <c r="A9794" s="341">
        <v>43321.814587905094</v>
      </c>
      <c r="B9794" s="318">
        <v>37152.089</v>
      </c>
      <c r="C9794" s="355">
        <f t="shared" si="181"/>
        <v>0.29899999999906868</v>
      </c>
      <c r="D9794" s="420">
        <f t="shared" si="182"/>
        <v>0.14949999999953434</v>
      </c>
      <c r="H9794" s="402"/>
      <c r="J9794" s="82">
        <v>83</v>
      </c>
      <c r="K9794" s="321">
        <v>4</v>
      </c>
    </row>
    <row r="9795" spans="1:12" x14ac:dyDescent="0.3">
      <c r="A9795" s="341">
        <v>43321.856254629631</v>
      </c>
      <c r="B9795" s="318">
        <v>37152.383000000002</v>
      </c>
      <c r="C9795" s="355">
        <f t="shared" si="181"/>
        <v>0.29400000000168802</v>
      </c>
      <c r="D9795" s="420">
        <f t="shared" si="182"/>
        <v>0.14700000000084401</v>
      </c>
      <c r="H9795" s="402"/>
      <c r="J9795" s="82">
        <v>84</v>
      </c>
      <c r="K9795" s="391">
        <v>1</v>
      </c>
    </row>
    <row r="9796" spans="1:12" x14ac:dyDescent="0.3">
      <c r="A9796" s="341">
        <v>43321.897921354168</v>
      </c>
      <c r="B9796" s="318">
        <v>37152.67</v>
      </c>
      <c r="C9796" s="355">
        <f t="shared" si="181"/>
        <v>0.28699999999662396</v>
      </c>
      <c r="D9796" s="420">
        <f t="shared" si="182"/>
        <v>0.14349999999831198</v>
      </c>
      <c r="H9796" s="402"/>
      <c r="J9796" s="82">
        <v>85</v>
      </c>
      <c r="K9796" s="319">
        <v>2</v>
      </c>
    </row>
    <row r="9797" spans="1:12" x14ac:dyDescent="0.3">
      <c r="A9797" s="341">
        <v>43321.939588078705</v>
      </c>
      <c r="B9797" s="318">
        <v>37152.964</v>
      </c>
      <c r="C9797" s="355">
        <f t="shared" si="181"/>
        <v>0.29400000000168802</v>
      </c>
      <c r="D9797" s="420">
        <f t="shared" si="182"/>
        <v>0.14700000000084401</v>
      </c>
      <c r="H9797" s="402"/>
      <c r="J9797" s="82">
        <v>86</v>
      </c>
      <c r="K9797" s="320">
        <v>3</v>
      </c>
    </row>
    <row r="9798" spans="1:12" x14ac:dyDescent="0.3">
      <c r="A9798" s="341">
        <v>43321.981254803242</v>
      </c>
      <c r="B9798" s="318">
        <v>37153.264000000003</v>
      </c>
      <c r="C9798" s="355">
        <f t="shared" si="181"/>
        <v>0.30000000000291038</v>
      </c>
      <c r="D9798" s="420">
        <f t="shared" si="182"/>
        <v>0.15000000000145519</v>
      </c>
      <c r="E9798" s="336">
        <f>SUM(C9775:C9798)*7.4805194805</f>
        <v>54.039272727146802</v>
      </c>
      <c r="F9798" s="324">
        <f>AVERAGE(D9775:D9798)</f>
        <v>0.15050000000004124</v>
      </c>
      <c r="G9798" s="324">
        <f>_xlfn.STDEV.S(D9775:D9798)</f>
        <v>3.8021732919080856E-3</v>
      </c>
      <c r="H9798" s="402"/>
      <c r="J9798" s="82">
        <v>87</v>
      </c>
      <c r="K9798" s="321">
        <v>4</v>
      </c>
    </row>
    <row r="9799" spans="1:12" x14ac:dyDescent="0.3">
      <c r="A9799" s="341">
        <v>43322.02292152778</v>
      </c>
      <c r="B9799" s="318">
        <v>37153.559000000001</v>
      </c>
      <c r="C9799" s="355">
        <f t="shared" si="181"/>
        <v>0.29499999999825377</v>
      </c>
      <c r="D9799" s="420">
        <f t="shared" si="182"/>
        <v>0.14749999999912689</v>
      </c>
      <c r="H9799" s="402"/>
      <c r="J9799" s="82">
        <v>88</v>
      </c>
      <c r="K9799" s="391">
        <v>1</v>
      </c>
    </row>
    <row r="9800" spans="1:12" x14ac:dyDescent="0.3">
      <c r="A9800" s="341">
        <v>43322.064588252317</v>
      </c>
      <c r="B9800" s="318">
        <v>37153.851999999999</v>
      </c>
      <c r="C9800" s="355">
        <f t="shared" si="181"/>
        <v>0.29299999999784632</v>
      </c>
      <c r="D9800" s="420">
        <f t="shared" si="182"/>
        <v>0.14649999999892316</v>
      </c>
      <c r="H9800" s="402"/>
      <c r="J9800" s="82">
        <v>89</v>
      </c>
      <c r="K9800" s="319">
        <v>2</v>
      </c>
    </row>
    <row r="9801" spans="1:12" x14ac:dyDescent="0.3">
      <c r="A9801" s="341">
        <v>43322.106254976854</v>
      </c>
      <c r="B9801" s="318">
        <v>37154.158000000003</v>
      </c>
      <c r="C9801" s="355">
        <f t="shared" si="181"/>
        <v>0.30600000000413274</v>
      </c>
      <c r="D9801" s="420">
        <f t="shared" si="182"/>
        <v>0.15300000000206637</v>
      </c>
      <c r="H9801" s="402"/>
      <c r="J9801" s="82">
        <v>90</v>
      </c>
      <c r="K9801" s="320">
        <v>3</v>
      </c>
    </row>
    <row r="9802" spans="1:12" x14ac:dyDescent="0.3">
      <c r="A9802" s="341">
        <v>43322.147921701391</v>
      </c>
      <c r="B9802" s="318">
        <v>37154.453999999998</v>
      </c>
      <c r="C9802" s="355">
        <f t="shared" si="181"/>
        <v>0.29599999999481952</v>
      </c>
      <c r="D9802" s="420">
        <f t="shared" si="182"/>
        <v>0.14799999999740976</v>
      </c>
      <c r="H9802" s="402"/>
      <c r="J9802" s="82">
        <v>91</v>
      </c>
      <c r="K9802" s="321">
        <v>4</v>
      </c>
    </row>
    <row r="9803" spans="1:12" x14ac:dyDescent="0.3">
      <c r="A9803" s="341">
        <v>43322.189588425928</v>
      </c>
      <c r="B9803" s="318">
        <v>37154.75</v>
      </c>
      <c r="C9803" s="355">
        <f t="shared" si="181"/>
        <v>0.29600000000209548</v>
      </c>
      <c r="D9803" s="420">
        <f t="shared" si="182"/>
        <v>0.14800000000104774</v>
      </c>
      <c r="H9803" s="402"/>
      <c r="J9803" s="82">
        <v>92</v>
      </c>
      <c r="K9803" s="391">
        <v>1</v>
      </c>
    </row>
    <row r="9804" spans="1:12" x14ac:dyDescent="0.3">
      <c r="A9804" s="341">
        <v>43322.231255150466</v>
      </c>
      <c r="B9804" s="318">
        <v>37155.061000000002</v>
      </c>
      <c r="C9804" s="355">
        <f t="shared" si="181"/>
        <v>0.3110000000015134</v>
      </c>
      <c r="D9804" s="420">
        <f t="shared" si="182"/>
        <v>0.1555000000007567</v>
      </c>
      <c r="H9804" s="402"/>
      <c r="J9804" s="82">
        <v>93</v>
      </c>
      <c r="K9804" s="319">
        <v>2</v>
      </c>
    </row>
    <row r="9805" spans="1:12" x14ac:dyDescent="0.3">
      <c r="A9805" s="341">
        <v>43322.272921875003</v>
      </c>
      <c r="B9805" s="318">
        <v>37155.370000000003</v>
      </c>
      <c r="C9805" s="355">
        <f t="shared" si="181"/>
        <v>0.30900000000110595</v>
      </c>
      <c r="D9805" s="420">
        <f t="shared" si="182"/>
        <v>0.15450000000055297</v>
      </c>
      <c r="H9805" s="402"/>
      <c r="J9805" s="82">
        <v>94</v>
      </c>
      <c r="K9805" s="320">
        <v>3</v>
      </c>
    </row>
    <row r="9806" spans="1:12" x14ac:dyDescent="0.3">
      <c r="A9806" s="341">
        <v>43322.31458859954</v>
      </c>
      <c r="B9806" s="318">
        <v>37155.665000000001</v>
      </c>
      <c r="C9806" s="355">
        <f t="shared" si="181"/>
        <v>0.29499999999825377</v>
      </c>
      <c r="D9806" s="420">
        <f t="shared" si="182"/>
        <v>0.14749999999912689</v>
      </c>
      <c r="H9806" s="402"/>
      <c r="J9806" s="82">
        <v>95</v>
      </c>
      <c r="K9806" s="321">
        <v>4</v>
      </c>
    </row>
    <row r="9807" spans="1:12" x14ac:dyDescent="0.3">
      <c r="A9807" s="341">
        <v>43322.356255324077</v>
      </c>
      <c r="B9807" s="318">
        <v>37155.968000000001</v>
      </c>
      <c r="C9807" s="355">
        <f t="shared" si="181"/>
        <v>0.30299999999988358</v>
      </c>
      <c r="D9807" s="420">
        <f t="shared" si="182"/>
        <v>0.15149999999994179</v>
      </c>
      <c r="H9807" s="402"/>
      <c r="J9807" s="82">
        <v>96</v>
      </c>
      <c r="K9807" s="391">
        <v>1</v>
      </c>
    </row>
    <row r="9808" spans="1:12" x14ac:dyDescent="0.3">
      <c r="A9808" s="341">
        <v>43322.378472222219</v>
      </c>
      <c r="B9808" s="318">
        <v>37156.279000000002</v>
      </c>
      <c r="C9808" s="355">
        <f t="shared" si="181"/>
        <v>0.3110000000015134</v>
      </c>
      <c r="D9808" s="420">
        <f t="shared" si="182"/>
        <v>0.1555000000007567</v>
      </c>
      <c r="H9808" s="402"/>
      <c r="J9808" s="82">
        <v>1</v>
      </c>
      <c r="K9808" s="319">
        <v>2</v>
      </c>
      <c r="L9808" s="54" t="s">
        <v>313</v>
      </c>
    </row>
    <row r="9809" spans="1:11" x14ac:dyDescent="0.3">
      <c r="A9809" s="341">
        <v>43322.420138888891</v>
      </c>
      <c r="B9809" s="318">
        <v>37156.580999999998</v>
      </c>
      <c r="C9809" s="355">
        <f t="shared" si="181"/>
        <v>0.30199999999604188</v>
      </c>
      <c r="D9809" s="420">
        <f t="shared" si="182"/>
        <v>0.15099999999802094</v>
      </c>
      <c r="H9809" s="402"/>
      <c r="J9809" s="82">
        <v>2</v>
      </c>
      <c r="K9809" s="320">
        <v>3</v>
      </c>
    </row>
    <row r="9810" spans="1:11" x14ac:dyDescent="0.3">
      <c r="A9810" s="341">
        <v>43322.461805555555</v>
      </c>
      <c r="B9810" s="318">
        <v>37156.881999999998</v>
      </c>
      <c r="C9810" s="355">
        <f t="shared" si="181"/>
        <v>0.30099999999947613</v>
      </c>
      <c r="D9810" s="420">
        <f t="shared" si="182"/>
        <v>0.15049999999973807</v>
      </c>
      <c r="H9810" s="402"/>
      <c r="J9810" s="82">
        <v>3</v>
      </c>
      <c r="K9810" s="321">
        <v>4</v>
      </c>
    </row>
    <row r="9811" spans="1:11" x14ac:dyDescent="0.3">
      <c r="A9811" s="341">
        <v>43322.503472222219</v>
      </c>
      <c r="B9811" s="318">
        <v>37157.19</v>
      </c>
      <c r="C9811" s="355">
        <f t="shared" si="181"/>
        <v>0.3080000000045402</v>
      </c>
      <c r="D9811" s="420">
        <f t="shared" si="182"/>
        <v>0.1540000000022701</v>
      </c>
      <c r="H9811" s="402"/>
      <c r="J9811" s="82">
        <v>4</v>
      </c>
      <c r="K9811" s="391">
        <v>1</v>
      </c>
    </row>
    <row r="9812" spans="1:11" x14ac:dyDescent="0.3">
      <c r="A9812" s="341">
        <v>43322.545138715279</v>
      </c>
      <c r="B9812" s="318">
        <v>37157.489000000001</v>
      </c>
      <c r="C9812" s="355">
        <f t="shared" si="181"/>
        <v>0.29899999999906868</v>
      </c>
      <c r="D9812" s="420">
        <f t="shared" si="182"/>
        <v>0.14949999999953434</v>
      </c>
      <c r="H9812" s="402"/>
      <c r="J9812" s="82">
        <v>5</v>
      </c>
      <c r="K9812" s="319">
        <v>2</v>
      </c>
    </row>
    <row r="9813" spans="1:11" x14ac:dyDescent="0.3">
      <c r="A9813" s="341">
        <v>43322.586805324077</v>
      </c>
      <c r="B9813" s="318">
        <v>37157.781999999999</v>
      </c>
      <c r="C9813" s="355">
        <f t="shared" si="181"/>
        <v>0.29299999999784632</v>
      </c>
      <c r="D9813" s="420">
        <f t="shared" si="182"/>
        <v>0.14649999999892316</v>
      </c>
      <c r="H9813" s="402"/>
      <c r="J9813" s="82">
        <v>6</v>
      </c>
      <c r="K9813" s="320">
        <v>3</v>
      </c>
    </row>
    <row r="9814" spans="1:11" x14ac:dyDescent="0.3">
      <c r="A9814" s="341">
        <v>43322.628471932869</v>
      </c>
      <c r="B9814" s="318">
        <v>37158.089</v>
      </c>
      <c r="C9814" s="355">
        <f t="shared" si="181"/>
        <v>0.30700000000069849</v>
      </c>
      <c r="D9814" s="420">
        <f t="shared" si="182"/>
        <v>0.15350000000034925</v>
      </c>
      <c r="H9814" s="402"/>
      <c r="J9814" s="82">
        <v>7</v>
      </c>
      <c r="K9814" s="321">
        <v>4</v>
      </c>
    </row>
    <row r="9815" spans="1:11" x14ac:dyDescent="0.3">
      <c r="A9815" s="341">
        <v>43322.670138541667</v>
      </c>
      <c r="B9815" s="318">
        <v>37158.389000000003</v>
      </c>
      <c r="C9815" s="355">
        <f t="shared" si="181"/>
        <v>0.30000000000291038</v>
      </c>
      <c r="D9815" s="420">
        <f t="shared" si="182"/>
        <v>0.15000000000145519</v>
      </c>
      <c r="H9815" s="402"/>
      <c r="J9815" s="82">
        <v>8</v>
      </c>
      <c r="K9815" s="391">
        <v>1</v>
      </c>
    </row>
    <row r="9816" spans="1:11" x14ac:dyDescent="0.3">
      <c r="A9816" s="341">
        <v>43322.711805150466</v>
      </c>
      <c r="B9816" s="318">
        <v>37158.682000000001</v>
      </c>
      <c r="C9816" s="355">
        <f t="shared" si="181"/>
        <v>0.29299999999784632</v>
      </c>
      <c r="D9816" s="420">
        <f t="shared" si="182"/>
        <v>0.14649999999892316</v>
      </c>
      <c r="H9816" s="402"/>
      <c r="J9816" s="82">
        <v>9</v>
      </c>
      <c r="K9816" s="319">
        <v>2</v>
      </c>
    </row>
    <row r="9817" spans="1:11" x14ac:dyDescent="0.3">
      <c r="A9817" s="341">
        <v>43322.753471759257</v>
      </c>
      <c r="B9817" s="318">
        <v>37158.978999999999</v>
      </c>
      <c r="C9817" s="355">
        <f t="shared" si="181"/>
        <v>0.29699999999866122</v>
      </c>
      <c r="D9817" s="420">
        <f t="shared" si="182"/>
        <v>0.14849999999933061</v>
      </c>
      <c r="H9817" s="402"/>
      <c r="J9817" s="82">
        <v>10</v>
      </c>
      <c r="K9817" s="320">
        <v>3</v>
      </c>
    </row>
    <row r="9818" spans="1:11" x14ac:dyDescent="0.3">
      <c r="A9818" s="341">
        <v>43322.795138368056</v>
      </c>
      <c r="B9818" s="318">
        <v>37159.286</v>
      </c>
      <c r="C9818" s="355">
        <f t="shared" si="181"/>
        <v>0.30700000000069849</v>
      </c>
      <c r="D9818" s="420">
        <f t="shared" si="182"/>
        <v>0.15350000000034925</v>
      </c>
      <c r="H9818" s="402"/>
      <c r="J9818" s="82">
        <v>11</v>
      </c>
      <c r="K9818" s="321">
        <v>4</v>
      </c>
    </row>
    <row r="9819" spans="1:11" x14ac:dyDescent="0.3">
      <c r="A9819" s="341">
        <v>43322.836804976854</v>
      </c>
      <c r="B9819" s="318">
        <v>37159.56</v>
      </c>
      <c r="C9819" s="355">
        <f t="shared" si="181"/>
        <v>0.27399999999761349</v>
      </c>
      <c r="D9819" s="420">
        <f t="shared" si="182"/>
        <v>0.13699999999880674</v>
      </c>
      <c r="H9819" s="402"/>
      <c r="J9819" s="82">
        <v>12</v>
      </c>
      <c r="K9819" s="391">
        <v>1</v>
      </c>
    </row>
    <row r="9820" spans="1:11" x14ac:dyDescent="0.3">
      <c r="A9820" s="341">
        <v>43322.878471585645</v>
      </c>
      <c r="B9820" s="318">
        <v>37159.85</v>
      </c>
      <c r="C9820" s="355">
        <f t="shared" si="181"/>
        <v>0.29000000000087311</v>
      </c>
      <c r="D9820" s="420">
        <f t="shared" si="182"/>
        <v>0.14500000000043656</v>
      </c>
      <c r="H9820" s="402"/>
      <c r="J9820" s="82">
        <v>13</v>
      </c>
      <c r="K9820" s="319">
        <v>2</v>
      </c>
    </row>
    <row r="9821" spans="1:11" x14ac:dyDescent="0.3">
      <c r="A9821" s="341">
        <v>43322.920138194444</v>
      </c>
      <c r="B9821" s="318">
        <v>37160.146999999997</v>
      </c>
      <c r="C9821" s="355">
        <f t="shared" si="181"/>
        <v>0.29699999999866122</v>
      </c>
      <c r="D9821" s="420">
        <f t="shared" si="182"/>
        <v>0.14849999999933061</v>
      </c>
      <c r="H9821" s="402"/>
      <c r="J9821" s="82">
        <v>14</v>
      </c>
      <c r="K9821" s="320">
        <v>3</v>
      </c>
    </row>
    <row r="9822" spans="1:11" x14ac:dyDescent="0.3">
      <c r="A9822" s="341">
        <v>43322.961804803243</v>
      </c>
      <c r="B9822" s="318">
        <v>37160.438000000002</v>
      </c>
      <c r="C9822" s="355">
        <f t="shared" si="181"/>
        <v>0.29100000000471482</v>
      </c>
      <c r="D9822" s="420">
        <f t="shared" si="182"/>
        <v>0.14550000000235741</v>
      </c>
      <c r="E9822" s="336">
        <f>SUM(C9799:C9822)*7.4805194805</f>
        <v>53.665246753100035</v>
      </c>
      <c r="F9822" s="324">
        <f>AVERAGE(D9799:D9822)</f>
        <v>0.14945833333331393</v>
      </c>
      <c r="G9822" s="324">
        <f>_xlfn.STDEV.S(D9799:D9822)</f>
        <v>4.1856812516677467E-3</v>
      </c>
      <c r="H9822" s="402"/>
      <c r="J9822" s="82">
        <v>15</v>
      </c>
      <c r="K9822" s="321">
        <v>4</v>
      </c>
    </row>
    <row r="9823" spans="1:11" x14ac:dyDescent="0.3">
      <c r="A9823" s="341">
        <v>43323.003471412034</v>
      </c>
      <c r="B9823" s="318">
        <v>37160.722000000002</v>
      </c>
      <c r="C9823" s="355">
        <f t="shared" si="181"/>
        <v>0.28399999999965075</v>
      </c>
      <c r="D9823" s="420">
        <f t="shared" si="182"/>
        <v>0.14199999999982538</v>
      </c>
      <c r="H9823" s="402"/>
      <c r="J9823" s="82">
        <v>16</v>
      </c>
      <c r="K9823" s="391">
        <v>1</v>
      </c>
    </row>
    <row r="9824" spans="1:11" x14ac:dyDescent="0.3">
      <c r="A9824" s="341">
        <v>43323.045138020832</v>
      </c>
      <c r="B9824" s="318">
        <v>37161.025000000001</v>
      </c>
      <c r="C9824" s="355">
        <f t="shared" si="181"/>
        <v>0.30299999999988358</v>
      </c>
      <c r="D9824" s="420">
        <f t="shared" si="182"/>
        <v>0.15149999999994179</v>
      </c>
      <c r="H9824" s="402"/>
      <c r="J9824" s="82">
        <v>17</v>
      </c>
      <c r="K9824" s="319">
        <v>2</v>
      </c>
    </row>
    <row r="9825" spans="1:11" x14ac:dyDescent="0.3">
      <c r="A9825" s="341">
        <v>43323.086804629631</v>
      </c>
      <c r="B9825" s="318">
        <v>37161.328999999998</v>
      </c>
      <c r="C9825" s="355">
        <f t="shared" si="181"/>
        <v>0.30399999999644933</v>
      </c>
      <c r="D9825" s="420">
        <f t="shared" si="182"/>
        <v>0.15199999999822467</v>
      </c>
      <c r="H9825" s="402"/>
      <c r="J9825" s="82">
        <v>18</v>
      </c>
      <c r="K9825" s="320">
        <v>3</v>
      </c>
    </row>
    <row r="9826" spans="1:11" x14ac:dyDescent="0.3">
      <c r="A9826" s="341">
        <v>43323.128471238429</v>
      </c>
      <c r="B9826" s="318">
        <v>37161.620999999999</v>
      </c>
      <c r="C9826" s="355">
        <f t="shared" si="181"/>
        <v>0.29200000000128057</v>
      </c>
      <c r="D9826" s="420">
        <f t="shared" si="182"/>
        <v>0.14600000000064028</v>
      </c>
      <c r="H9826" s="402"/>
      <c r="J9826" s="82">
        <v>19</v>
      </c>
      <c r="K9826" s="321">
        <v>4</v>
      </c>
    </row>
    <row r="9827" spans="1:11" x14ac:dyDescent="0.3">
      <c r="A9827" s="341">
        <v>43323.170137847221</v>
      </c>
      <c r="B9827" s="318">
        <v>37161.919000000002</v>
      </c>
      <c r="C9827" s="355">
        <f t="shared" si="181"/>
        <v>0.29800000000250293</v>
      </c>
      <c r="D9827" s="420">
        <f t="shared" si="182"/>
        <v>0.14900000000125146</v>
      </c>
      <c r="H9827" s="402"/>
      <c r="J9827" s="82">
        <v>20</v>
      </c>
      <c r="K9827" s="391">
        <v>1</v>
      </c>
    </row>
    <row r="9828" spans="1:11" x14ac:dyDescent="0.3">
      <c r="A9828" s="341">
        <v>43323.211804456019</v>
      </c>
      <c r="B9828" s="318">
        <v>37162.226000000002</v>
      </c>
      <c r="C9828" s="355">
        <f t="shared" si="181"/>
        <v>0.30700000000069849</v>
      </c>
      <c r="D9828" s="420">
        <f t="shared" si="182"/>
        <v>0.15350000000034925</v>
      </c>
      <c r="H9828" s="402"/>
      <c r="J9828" s="82">
        <v>21</v>
      </c>
      <c r="K9828" s="319">
        <v>2</v>
      </c>
    </row>
    <row r="9829" spans="1:11" x14ac:dyDescent="0.3">
      <c r="A9829" s="341">
        <v>43323.253471064818</v>
      </c>
      <c r="B9829" s="318">
        <v>37162.529000000002</v>
      </c>
      <c r="C9829" s="355">
        <f t="shared" si="181"/>
        <v>0.30299999999988358</v>
      </c>
      <c r="D9829" s="420">
        <f t="shared" si="182"/>
        <v>0.15149999999994179</v>
      </c>
      <c r="H9829" s="402"/>
      <c r="J9829" s="82">
        <v>22</v>
      </c>
      <c r="K9829" s="320">
        <v>3</v>
      </c>
    </row>
    <row r="9830" spans="1:11" x14ac:dyDescent="0.3">
      <c r="A9830" s="341">
        <v>43323.295137673609</v>
      </c>
      <c r="B9830" s="318">
        <v>37162.830999999998</v>
      </c>
      <c r="C9830" s="355">
        <f t="shared" si="181"/>
        <v>0.30199999999604188</v>
      </c>
      <c r="D9830" s="420">
        <f t="shared" si="182"/>
        <v>0.15099999999802094</v>
      </c>
      <c r="H9830" s="402"/>
      <c r="J9830" s="82">
        <v>23</v>
      </c>
      <c r="K9830" s="321">
        <v>4</v>
      </c>
    </row>
    <row r="9831" spans="1:11" x14ac:dyDescent="0.3">
      <c r="A9831" s="341">
        <v>43323.336804282408</v>
      </c>
      <c r="B9831" s="318">
        <v>37163.142</v>
      </c>
      <c r="C9831" s="355">
        <f t="shared" si="181"/>
        <v>0.3110000000015134</v>
      </c>
      <c r="D9831" s="420">
        <f t="shared" si="182"/>
        <v>0.1555000000007567</v>
      </c>
      <c r="H9831" s="402"/>
      <c r="J9831" s="82">
        <v>24</v>
      </c>
      <c r="K9831" s="391">
        <v>1</v>
      </c>
    </row>
    <row r="9832" spans="1:11" x14ac:dyDescent="0.3">
      <c r="A9832" s="341">
        <v>43323.378470891206</v>
      </c>
      <c r="B9832" s="318">
        <v>37163.447999999997</v>
      </c>
      <c r="C9832" s="355">
        <f t="shared" si="181"/>
        <v>0.30599999999685679</v>
      </c>
      <c r="D9832" s="420">
        <f t="shared" si="182"/>
        <v>0.15299999999842839</v>
      </c>
      <c r="H9832" s="402"/>
      <c r="J9832" s="82">
        <v>25</v>
      </c>
      <c r="K9832" s="319">
        <v>2</v>
      </c>
    </row>
    <row r="9833" spans="1:11" x14ac:dyDescent="0.3">
      <c r="A9833" s="341">
        <v>43323.420137499998</v>
      </c>
      <c r="B9833" s="318">
        <v>37163.745000000003</v>
      </c>
      <c r="C9833" s="355">
        <f t="shared" si="181"/>
        <v>0.29700000000593718</v>
      </c>
      <c r="D9833" s="420">
        <f t="shared" si="182"/>
        <v>0.14850000000296859</v>
      </c>
      <c r="H9833" s="402"/>
      <c r="J9833" s="82">
        <v>26</v>
      </c>
      <c r="K9833" s="320">
        <v>3</v>
      </c>
    </row>
    <row r="9834" spans="1:11" x14ac:dyDescent="0.3">
      <c r="A9834" s="341">
        <v>43323.461804108796</v>
      </c>
      <c r="B9834" s="318">
        <v>37164.053</v>
      </c>
      <c r="C9834" s="355">
        <f t="shared" si="181"/>
        <v>0.30799999999726424</v>
      </c>
      <c r="D9834" s="420">
        <f t="shared" si="182"/>
        <v>0.15399999999863212</v>
      </c>
      <c r="H9834" s="402"/>
      <c r="J9834" s="82">
        <v>27</v>
      </c>
      <c r="K9834" s="321">
        <v>4</v>
      </c>
    </row>
    <row r="9835" spans="1:11" x14ac:dyDescent="0.3">
      <c r="A9835" s="341">
        <v>43323.503470717595</v>
      </c>
      <c r="B9835" s="318">
        <v>37164.360999999997</v>
      </c>
      <c r="C9835" s="355">
        <f t="shared" si="181"/>
        <v>0.30799999999726424</v>
      </c>
      <c r="D9835" s="420">
        <f t="shared" si="182"/>
        <v>0.15399999999863212</v>
      </c>
      <c r="H9835" s="402"/>
      <c r="J9835" s="82">
        <v>28</v>
      </c>
      <c r="K9835" s="391">
        <v>1</v>
      </c>
    </row>
    <row r="9836" spans="1:11" x14ac:dyDescent="0.3">
      <c r="A9836" s="341">
        <v>43323.545137326386</v>
      </c>
      <c r="B9836" s="318">
        <v>37164.658000000003</v>
      </c>
      <c r="C9836" s="355">
        <f t="shared" si="181"/>
        <v>0.29700000000593718</v>
      </c>
      <c r="D9836" s="420">
        <f t="shared" si="182"/>
        <v>0.14850000000296859</v>
      </c>
      <c r="H9836" s="402"/>
      <c r="J9836" s="82">
        <v>29</v>
      </c>
      <c r="K9836" s="319">
        <v>2</v>
      </c>
    </row>
    <row r="9837" spans="1:11" x14ac:dyDescent="0.3">
      <c r="A9837" s="341">
        <v>43323.586803935184</v>
      </c>
      <c r="B9837" s="318">
        <v>37164.957000000002</v>
      </c>
      <c r="C9837" s="355">
        <f t="shared" si="181"/>
        <v>0.29899999999906868</v>
      </c>
      <c r="D9837" s="420">
        <f t="shared" si="182"/>
        <v>0.14949999999953434</v>
      </c>
      <c r="H9837" s="402"/>
      <c r="J9837" s="82">
        <v>30</v>
      </c>
      <c r="K9837" s="320">
        <v>3</v>
      </c>
    </row>
    <row r="9838" spans="1:11" x14ac:dyDescent="0.3">
      <c r="A9838" s="341">
        <v>43323.628470543983</v>
      </c>
      <c r="B9838" s="318">
        <v>37165.258000000002</v>
      </c>
      <c r="C9838" s="355">
        <f t="shared" si="181"/>
        <v>0.30099999999947613</v>
      </c>
      <c r="D9838" s="420">
        <f t="shared" si="182"/>
        <v>0.15049999999973807</v>
      </c>
      <c r="H9838" s="402"/>
      <c r="J9838" s="82">
        <v>31</v>
      </c>
      <c r="K9838" s="321">
        <v>4</v>
      </c>
    </row>
    <row r="9839" spans="1:11" x14ac:dyDescent="0.3">
      <c r="A9839" s="341">
        <v>43323.670137152774</v>
      </c>
      <c r="B9839" s="318">
        <v>37165.557000000001</v>
      </c>
      <c r="C9839" s="355">
        <f t="shared" si="181"/>
        <v>0.29899999999906868</v>
      </c>
      <c r="D9839" s="420">
        <f t="shared" si="182"/>
        <v>0.14949999999953434</v>
      </c>
      <c r="H9839" s="402"/>
      <c r="J9839" s="82">
        <v>32</v>
      </c>
      <c r="K9839" s="391">
        <v>1</v>
      </c>
    </row>
    <row r="9840" spans="1:11" x14ac:dyDescent="0.3">
      <c r="A9840" s="341">
        <v>43323.711803761573</v>
      </c>
      <c r="B9840" s="318">
        <v>37165.845999999998</v>
      </c>
      <c r="C9840" s="355">
        <f t="shared" si="181"/>
        <v>0.28899999999703141</v>
      </c>
      <c r="D9840" s="420">
        <f t="shared" si="182"/>
        <v>0.1444999999985157</v>
      </c>
      <c r="H9840" s="402"/>
      <c r="J9840" s="82">
        <v>33</v>
      </c>
      <c r="K9840" s="319">
        <v>2</v>
      </c>
    </row>
    <row r="9841" spans="1:11" x14ac:dyDescent="0.3">
      <c r="A9841" s="341">
        <v>43323.753470370371</v>
      </c>
      <c r="B9841" s="318">
        <v>37166.148000000001</v>
      </c>
      <c r="C9841" s="355">
        <f t="shared" si="181"/>
        <v>0.30200000000331784</v>
      </c>
      <c r="D9841" s="420">
        <f t="shared" si="182"/>
        <v>0.15100000000165892</v>
      </c>
      <c r="H9841" s="402"/>
      <c r="J9841" s="82">
        <v>34</v>
      </c>
      <c r="K9841" s="320">
        <v>3</v>
      </c>
    </row>
    <row r="9842" spans="1:11" x14ac:dyDescent="0.3">
      <c r="A9842" s="341">
        <v>43323.79513697917</v>
      </c>
      <c r="B9842" s="318">
        <v>37166.438999999998</v>
      </c>
      <c r="C9842" s="355">
        <f t="shared" ref="C9842:C9907" si="183">B9842-B9841</f>
        <v>0.29099999999743886</v>
      </c>
      <c r="D9842" s="420">
        <f t="shared" ref="D9842:D9907" si="184">C9842/2</f>
        <v>0.14549999999871943</v>
      </c>
      <c r="H9842" s="402"/>
      <c r="J9842" s="82">
        <v>35</v>
      </c>
      <c r="K9842" s="321">
        <v>4</v>
      </c>
    </row>
    <row r="9843" spans="1:11" x14ac:dyDescent="0.3">
      <c r="A9843" s="341">
        <v>43323.836803587961</v>
      </c>
      <c r="B9843" s="318">
        <v>37166.722000000002</v>
      </c>
      <c r="C9843" s="355">
        <f t="shared" si="183"/>
        <v>0.28300000000308501</v>
      </c>
      <c r="D9843" s="420">
        <f t="shared" si="184"/>
        <v>0.1415000000015425</v>
      </c>
      <c r="H9843" s="402"/>
      <c r="J9843" s="82">
        <v>36</v>
      </c>
      <c r="K9843" s="391">
        <v>1</v>
      </c>
    </row>
    <row r="9844" spans="1:11" x14ac:dyDescent="0.3">
      <c r="A9844" s="341">
        <v>43323.87847019676</v>
      </c>
      <c r="B9844" s="318">
        <v>37167.021000000001</v>
      </c>
      <c r="C9844" s="355">
        <f t="shared" si="183"/>
        <v>0.29899999999906868</v>
      </c>
      <c r="D9844" s="420">
        <f t="shared" si="184"/>
        <v>0.14949999999953434</v>
      </c>
      <c r="H9844" s="402"/>
      <c r="J9844" s="82">
        <v>37</v>
      </c>
      <c r="K9844" s="319">
        <v>2</v>
      </c>
    </row>
    <row r="9845" spans="1:11" x14ac:dyDescent="0.3">
      <c r="A9845" s="341">
        <v>43323.920136805558</v>
      </c>
      <c r="B9845" s="318">
        <v>37167.324999999997</v>
      </c>
      <c r="C9845" s="355">
        <f t="shared" si="183"/>
        <v>0.30399999999644933</v>
      </c>
      <c r="D9845" s="420">
        <f t="shared" si="184"/>
        <v>0.15199999999822467</v>
      </c>
      <c r="H9845" s="402"/>
      <c r="J9845" s="82">
        <v>38</v>
      </c>
      <c r="K9845" s="320">
        <v>3</v>
      </c>
    </row>
    <row r="9846" spans="1:11" x14ac:dyDescent="0.3">
      <c r="A9846" s="341">
        <v>43323.96180341435</v>
      </c>
      <c r="B9846" s="318">
        <v>37167.612999999998</v>
      </c>
      <c r="C9846" s="355">
        <f t="shared" si="183"/>
        <v>0.28800000000046566</v>
      </c>
      <c r="D9846" s="420">
        <f t="shared" si="184"/>
        <v>0.14400000000023283</v>
      </c>
      <c r="E9846" s="336">
        <f>SUM(C9823:C9846)*7.4805194805</f>
        <v>53.672727272554845</v>
      </c>
      <c r="F9846" s="324">
        <f>AVERAGE(D9823:D9846)</f>
        <v>0.14947916666657571</v>
      </c>
      <c r="G9846" s="324">
        <f>_xlfn.STDEV.S(D9823:D9846)</f>
        <v>3.826336556895757E-3</v>
      </c>
      <c r="H9846" s="402"/>
      <c r="J9846" s="82">
        <v>39</v>
      </c>
      <c r="K9846" s="321">
        <v>4</v>
      </c>
    </row>
    <row r="9847" spans="1:11" x14ac:dyDescent="0.3">
      <c r="A9847" s="341">
        <v>43324.003470023148</v>
      </c>
      <c r="B9847" s="318">
        <v>37167.911999999997</v>
      </c>
      <c r="C9847" s="355">
        <f t="shared" si="183"/>
        <v>0.29899999999906868</v>
      </c>
      <c r="D9847" s="420">
        <f t="shared" si="184"/>
        <v>0.14949999999953434</v>
      </c>
      <c r="H9847" s="402"/>
      <c r="J9847" s="82">
        <v>40</v>
      </c>
      <c r="K9847" s="391">
        <v>1</v>
      </c>
    </row>
    <row r="9848" spans="1:11" x14ac:dyDescent="0.3">
      <c r="A9848" s="341">
        <v>43324.045136631947</v>
      </c>
      <c r="B9848" s="318">
        <v>37168.214999999997</v>
      </c>
      <c r="C9848" s="355">
        <f t="shared" si="183"/>
        <v>0.30299999999988358</v>
      </c>
      <c r="D9848" s="420">
        <f t="shared" si="184"/>
        <v>0.15149999999994179</v>
      </c>
      <c r="H9848" s="402"/>
      <c r="J9848" s="82">
        <v>41</v>
      </c>
      <c r="K9848" s="319">
        <v>2</v>
      </c>
    </row>
    <row r="9849" spans="1:11" x14ac:dyDescent="0.3">
      <c r="A9849" s="341">
        <v>43324.086803240738</v>
      </c>
      <c r="B9849" s="318">
        <v>37168.516000000003</v>
      </c>
      <c r="C9849" s="355">
        <f t="shared" si="183"/>
        <v>0.30100000000675209</v>
      </c>
      <c r="D9849" s="420">
        <f t="shared" si="184"/>
        <v>0.15050000000337604</v>
      </c>
      <c r="H9849" s="402"/>
      <c r="J9849" s="82">
        <v>42</v>
      </c>
      <c r="K9849" s="320">
        <v>3</v>
      </c>
    </row>
    <row r="9850" spans="1:11" x14ac:dyDescent="0.3">
      <c r="A9850" s="341">
        <v>43324.128469849536</v>
      </c>
      <c r="B9850" s="318">
        <v>37168.811999999998</v>
      </c>
      <c r="C9850" s="355">
        <f t="shared" si="183"/>
        <v>0.29599999999481952</v>
      </c>
      <c r="D9850" s="420">
        <f t="shared" si="184"/>
        <v>0.14799999999740976</v>
      </c>
      <c r="H9850" s="402"/>
      <c r="J9850" s="82">
        <v>43</v>
      </c>
      <c r="K9850" s="321">
        <v>4</v>
      </c>
    </row>
    <row r="9851" spans="1:11" x14ac:dyDescent="0.3">
      <c r="A9851" s="341">
        <v>43324.170136458335</v>
      </c>
      <c r="B9851" s="318">
        <v>37169.122000000003</v>
      </c>
      <c r="C9851" s="355">
        <f t="shared" si="183"/>
        <v>0.31000000000494765</v>
      </c>
      <c r="D9851" s="420">
        <f t="shared" si="184"/>
        <v>0.15500000000247383</v>
      </c>
      <c r="H9851" s="402"/>
      <c r="J9851" s="82">
        <v>44</v>
      </c>
      <c r="K9851" s="391">
        <v>1</v>
      </c>
    </row>
    <row r="9852" spans="1:11" x14ac:dyDescent="0.3">
      <c r="A9852" s="341">
        <v>43324.211803067126</v>
      </c>
      <c r="B9852" s="318">
        <v>37169.428999999996</v>
      </c>
      <c r="C9852" s="355">
        <f t="shared" si="183"/>
        <v>0.30699999999342253</v>
      </c>
      <c r="D9852" s="420">
        <f t="shared" si="184"/>
        <v>0.15349999999671127</v>
      </c>
      <c r="H9852" s="402"/>
      <c r="J9852" s="82">
        <v>45</v>
      </c>
      <c r="K9852" s="319">
        <v>2</v>
      </c>
    </row>
    <row r="9853" spans="1:11" x14ac:dyDescent="0.3">
      <c r="A9853" s="341">
        <v>43324.253469675925</v>
      </c>
      <c r="B9853" s="318">
        <v>37169.728000000003</v>
      </c>
      <c r="C9853" s="355">
        <f t="shared" si="183"/>
        <v>0.29900000000634464</v>
      </c>
      <c r="D9853" s="420">
        <f t="shared" si="184"/>
        <v>0.14950000000317232</v>
      </c>
      <c r="H9853" s="402"/>
      <c r="J9853" s="82">
        <v>46</v>
      </c>
      <c r="K9853" s="320">
        <v>3</v>
      </c>
    </row>
    <row r="9854" spans="1:11" x14ac:dyDescent="0.3">
      <c r="A9854" s="341">
        <v>43324.295136284723</v>
      </c>
      <c r="B9854" s="318">
        <v>37170.031999999999</v>
      </c>
      <c r="C9854" s="355">
        <f t="shared" si="183"/>
        <v>0.30399999999644933</v>
      </c>
      <c r="D9854" s="420">
        <f t="shared" si="184"/>
        <v>0.15199999999822467</v>
      </c>
      <c r="H9854" s="402"/>
      <c r="J9854" s="82">
        <v>47</v>
      </c>
      <c r="K9854" s="321">
        <v>4</v>
      </c>
    </row>
    <row r="9855" spans="1:11" x14ac:dyDescent="0.3">
      <c r="A9855" s="341">
        <v>43324.336802893522</v>
      </c>
      <c r="B9855" s="318">
        <v>37170.341999999997</v>
      </c>
      <c r="C9855" s="355">
        <f t="shared" si="183"/>
        <v>0.30999999999767169</v>
      </c>
      <c r="D9855" s="420">
        <f t="shared" si="184"/>
        <v>0.15499999999883585</v>
      </c>
      <c r="H9855" s="402"/>
      <c r="J9855" s="82">
        <v>48</v>
      </c>
      <c r="K9855" s="391">
        <v>1</v>
      </c>
    </row>
    <row r="9856" spans="1:11" x14ac:dyDescent="0.3">
      <c r="A9856" s="341">
        <v>43324.378469502313</v>
      </c>
      <c r="B9856" s="318">
        <v>37170.642</v>
      </c>
      <c r="C9856" s="355">
        <f t="shared" si="183"/>
        <v>0.30000000000291038</v>
      </c>
      <c r="D9856" s="420">
        <f t="shared" si="184"/>
        <v>0.15000000000145519</v>
      </c>
      <c r="H9856" s="402"/>
      <c r="J9856" s="82">
        <v>49</v>
      </c>
      <c r="K9856" s="319">
        <v>2</v>
      </c>
    </row>
    <row r="9857" spans="1:11" x14ac:dyDescent="0.3">
      <c r="A9857" s="341">
        <v>43324.420136111112</v>
      </c>
      <c r="B9857" s="318">
        <v>37170.942000000003</v>
      </c>
      <c r="C9857" s="355">
        <f t="shared" si="183"/>
        <v>0.30000000000291038</v>
      </c>
      <c r="D9857" s="420">
        <f t="shared" si="184"/>
        <v>0.15000000000145519</v>
      </c>
      <c r="H9857" s="402"/>
      <c r="J9857" s="82">
        <v>50</v>
      </c>
      <c r="K9857" s="320">
        <v>3</v>
      </c>
    </row>
    <row r="9858" spans="1:11" x14ac:dyDescent="0.3">
      <c r="A9858" s="341">
        <v>43324.46180271991</v>
      </c>
      <c r="B9858" s="318">
        <v>37171.248</v>
      </c>
      <c r="C9858" s="355">
        <f t="shared" si="183"/>
        <v>0.30599999999685679</v>
      </c>
      <c r="D9858" s="420">
        <f t="shared" si="184"/>
        <v>0.15299999999842839</v>
      </c>
      <c r="H9858" s="402"/>
      <c r="J9858" s="82">
        <v>51</v>
      </c>
      <c r="K9858" s="321">
        <v>4</v>
      </c>
    </row>
    <row r="9859" spans="1:11" x14ac:dyDescent="0.3">
      <c r="A9859" s="341">
        <v>43324.503469328702</v>
      </c>
      <c r="B9859" s="318">
        <v>37171.542000000001</v>
      </c>
      <c r="C9859" s="355">
        <f t="shared" si="183"/>
        <v>0.29400000000168802</v>
      </c>
      <c r="D9859" s="420">
        <f t="shared" si="184"/>
        <v>0.14700000000084401</v>
      </c>
      <c r="H9859" s="402"/>
      <c r="J9859" s="82">
        <v>52</v>
      </c>
      <c r="K9859" s="391">
        <v>1</v>
      </c>
    </row>
    <row r="9860" spans="1:11" x14ac:dyDescent="0.3">
      <c r="A9860" s="341">
        <v>43324.5451359375</v>
      </c>
      <c r="B9860" s="318">
        <v>37171.839</v>
      </c>
      <c r="C9860" s="355">
        <f t="shared" si="183"/>
        <v>0.29699999999866122</v>
      </c>
      <c r="D9860" s="420">
        <f t="shared" si="184"/>
        <v>0.14849999999933061</v>
      </c>
      <c r="H9860" s="402"/>
      <c r="J9860" s="82">
        <v>53</v>
      </c>
      <c r="K9860" s="319">
        <v>2</v>
      </c>
    </row>
    <row r="9861" spans="1:11" x14ac:dyDescent="0.3">
      <c r="A9861" s="341">
        <v>43324.586802546299</v>
      </c>
      <c r="B9861" s="318">
        <v>37172.142999999996</v>
      </c>
      <c r="C9861" s="355">
        <f t="shared" si="183"/>
        <v>0.30399999999644933</v>
      </c>
      <c r="D9861" s="420">
        <f t="shared" si="184"/>
        <v>0.15199999999822467</v>
      </c>
      <c r="H9861" s="402"/>
      <c r="J9861" s="82">
        <v>54</v>
      </c>
      <c r="K9861" s="320">
        <v>3</v>
      </c>
    </row>
    <row r="9862" spans="1:11" x14ac:dyDescent="0.3">
      <c r="A9862" s="341">
        <v>43324.62846915509</v>
      </c>
      <c r="B9862" s="318">
        <v>37172.440999999999</v>
      </c>
      <c r="C9862" s="355">
        <f t="shared" si="183"/>
        <v>0.29800000000250293</v>
      </c>
      <c r="D9862" s="420">
        <f t="shared" si="184"/>
        <v>0.14900000000125146</v>
      </c>
      <c r="H9862" s="402"/>
      <c r="J9862" s="82">
        <v>55</v>
      </c>
      <c r="K9862" s="321">
        <v>4</v>
      </c>
    </row>
    <row r="9863" spans="1:11" x14ac:dyDescent="0.3">
      <c r="A9863" s="341">
        <v>43324.670135763889</v>
      </c>
      <c r="B9863" s="318">
        <v>37172.722999999998</v>
      </c>
      <c r="C9863" s="355">
        <f t="shared" si="183"/>
        <v>0.2819999999992433</v>
      </c>
      <c r="D9863" s="420">
        <f t="shared" si="184"/>
        <v>0.14099999999962165</v>
      </c>
      <c r="H9863" s="402"/>
      <c r="J9863" s="82">
        <v>56</v>
      </c>
      <c r="K9863" s="391">
        <v>1</v>
      </c>
    </row>
    <row r="9864" spans="1:11" x14ac:dyDescent="0.3">
      <c r="A9864" s="341">
        <v>43324.711802372687</v>
      </c>
      <c r="B9864" s="318">
        <v>37173.021000000001</v>
      </c>
      <c r="C9864" s="355">
        <f t="shared" si="183"/>
        <v>0.29800000000250293</v>
      </c>
      <c r="D9864" s="420">
        <f t="shared" si="184"/>
        <v>0.14900000000125146</v>
      </c>
      <c r="H9864" s="402"/>
      <c r="J9864" s="82">
        <v>57</v>
      </c>
      <c r="K9864" s="319">
        <v>2</v>
      </c>
    </row>
    <row r="9865" spans="1:11" x14ac:dyDescent="0.3">
      <c r="A9865" s="341">
        <v>43324.753468981478</v>
      </c>
      <c r="B9865" s="318">
        <v>37173.321000000004</v>
      </c>
      <c r="C9865" s="355">
        <f t="shared" si="183"/>
        <v>0.30000000000291038</v>
      </c>
      <c r="D9865" s="420">
        <f t="shared" si="184"/>
        <v>0.15000000000145519</v>
      </c>
      <c r="H9865" s="402"/>
      <c r="J9865" s="82">
        <v>58</v>
      </c>
      <c r="K9865" s="320">
        <v>3</v>
      </c>
    </row>
    <row r="9866" spans="1:11" x14ac:dyDescent="0.3">
      <c r="A9866" s="341">
        <v>43324.795135590277</v>
      </c>
      <c r="B9866" s="318">
        <v>37173.608</v>
      </c>
      <c r="C9866" s="355">
        <f t="shared" si="183"/>
        <v>0.28699999999662396</v>
      </c>
      <c r="D9866" s="420">
        <f t="shared" si="184"/>
        <v>0.14349999999831198</v>
      </c>
      <c r="H9866" s="402"/>
      <c r="J9866" s="82">
        <v>59</v>
      </c>
      <c r="K9866" s="321">
        <v>4</v>
      </c>
    </row>
    <row r="9867" spans="1:11" x14ac:dyDescent="0.3">
      <c r="A9867" s="341">
        <v>43324.836802199075</v>
      </c>
      <c r="B9867" s="318">
        <v>37173.896999999997</v>
      </c>
      <c r="C9867" s="355">
        <f t="shared" si="183"/>
        <v>0.28899999999703141</v>
      </c>
      <c r="D9867" s="420">
        <f t="shared" si="184"/>
        <v>0.1444999999985157</v>
      </c>
      <c r="H9867" s="402"/>
      <c r="J9867" s="82">
        <v>60</v>
      </c>
      <c r="K9867" s="391">
        <v>1</v>
      </c>
    </row>
    <row r="9868" spans="1:11" x14ac:dyDescent="0.3">
      <c r="A9868" s="341">
        <v>43324.878468807867</v>
      </c>
      <c r="B9868" s="318">
        <v>37174.196000000004</v>
      </c>
      <c r="C9868" s="355">
        <f t="shared" si="183"/>
        <v>0.29900000000634464</v>
      </c>
      <c r="D9868" s="420">
        <f t="shared" si="184"/>
        <v>0.14950000000317232</v>
      </c>
      <c r="H9868" s="402"/>
      <c r="J9868" s="82">
        <v>61</v>
      </c>
      <c r="K9868" s="319">
        <v>2</v>
      </c>
    </row>
    <row r="9869" spans="1:11" x14ac:dyDescent="0.3">
      <c r="A9869" s="341">
        <v>43324.920135416665</v>
      </c>
      <c r="B9869" s="318">
        <v>37174.485999999997</v>
      </c>
      <c r="C9869" s="355">
        <f t="shared" si="183"/>
        <v>0.28999999999359716</v>
      </c>
      <c r="D9869" s="420">
        <f t="shared" si="184"/>
        <v>0.14499999999679858</v>
      </c>
      <c r="H9869" s="402"/>
      <c r="J9869" s="82">
        <v>62</v>
      </c>
      <c r="K9869" s="320">
        <v>3</v>
      </c>
    </row>
    <row r="9870" spans="1:11" x14ac:dyDescent="0.3">
      <c r="A9870" s="341">
        <v>43324.961802025464</v>
      </c>
      <c r="B9870" s="318">
        <v>37174.771999999997</v>
      </c>
      <c r="C9870" s="355">
        <f t="shared" si="183"/>
        <v>0.28600000000005821</v>
      </c>
      <c r="D9870" s="420">
        <f t="shared" si="184"/>
        <v>0.1430000000000291</v>
      </c>
      <c r="E9870" s="336">
        <f>SUM(C9847:C9870)*7.4805194805</f>
        <v>53.553038960896885</v>
      </c>
      <c r="F9870" s="324">
        <f>AVERAGE(D9847:D9870)</f>
        <v>0.14914583333332607</v>
      </c>
      <c r="G9870" s="324">
        <f>_xlfn.STDEV.S(D9847:D9870)</f>
        <v>3.6697327433537963E-3</v>
      </c>
      <c r="H9870" s="404"/>
      <c r="I9870" s="344">
        <f>AVERAGE(D9711:D9870)</f>
        <v>0.15055063291139406</v>
      </c>
      <c r="J9870" s="82">
        <v>63</v>
      </c>
      <c r="K9870" s="321">
        <v>4</v>
      </c>
    </row>
    <row r="9871" spans="1:11" x14ac:dyDescent="0.3">
      <c r="A9871" s="341">
        <v>43325.003468634262</v>
      </c>
      <c r="B9871" s="318">
        <v>37175.076999999997</v>
      </c>
      <c r="C9871" s="355">
        <f t="shared" si="183"/>
        <v>0.30500000000029104</v>
      </c>
      <c r="D9871" s="420">
        <f t="shared" si="184"/>
        <v>0.15250000000014552</v>
      </c>
      <c r="H9871" s="402"/>
      <c r="J9871" s="82">
        <v>64</v>
      </c>
      <c r="K9871" s="391">
        <v>1</v>
      </c>
    </row>
    <row r="9872" spans="1:11" x14ac:dyDescent="0.3">
      <c r="A9872" s="341">
        <v>43325.045135243054</v>
      </c>
      <c r="B9872" s="318">
        <v>37175.379000000001</v>
      </c>
      <c r="C9872" s="355">
        <f t="shared" si="183"/>
        <v>0.30200000000331784</v>
      </c>
      <c r="D9872" s="420">
        <f t="shared" si="184"/>
        <v>0.15100000000165892</v>
      </c>
      <c r="H9872" s="402"/>
      <c r="J9872" s="82">
        <v>65</v>
      </c>
      <c r="K9872" s="319">
        <v>2</v>
      </c>
    </row>
    <row r="9873" spans="1:11" x14ac:dyDescent="0.3">
      <c r="A9873" s="341">
        <v>43325.086801851852</v>
      </c>
      <c r="B9873" s="318">
        <v>37175.671999999999</v>
      </c>
      <c r="C9873" s="355">
        <f t="shared" si="183"/>
        <v>0.29299999999784632</v>
      </c>
      <c r="D9873" s="420">
        <f t="shared" si="184"/>
        <v>0.14649999999892316</v>
      </c>
      <c r="H9873" s="402"/>
      <c r="J9873" s="82">
        <v>66</v>
      </c>
      <c r="K9873" s="320">
        <v>3</v>
      </c>
    </row>
    <row r="9874" spans="1:11" x14ac:dyDescent="0.3">
      <c r="A9874" s="341">
        <v>43325.128468460651</v>
      </c>
      <c r="B9874" s="318">
        <v>37175.972000000002</v>
      </c>
      <c r="C9874" s="355">
        <f t="shared" si="183"/>
        <v>0.30000000000291038</v>
      </c>
      <c r="D9874" s="420">
        <f t="shared" si="184"/>
        <v>0.15000000000145519</v>
      </c>
      <c r="H9874" s="402"/>
      <c r="J9874" s="82">
        <v>67</v>
      </c>
      <c r="K9874" s="321">
        <v>4</v>
      </c>
    </row>
    <row r="9875" spans="1:11" x14ac:dyDescent="0.3">
      <c r="A9875" s="341">
        <v>43325.170135069442</v>
      </c>
      <c r="B9875" s="318">
        <v>37176.285000000003</v>
      </c>
      <c r="C9875" s="355">
        <f t="shared" si="183"/>
        <v>0.31300000000192085</v>
      </c>
      <c r="D9875" s="420">
        <f t="shared" si="184"/>
        <v>0.15650000000096043</v>
      </c>
      <c r="H9875" s="402"/>
      <c r="J9875" s="82">
        <v>68</v>
      </c>
      <c r="K9875" s="391">
        <v>1</v>
      </c>
    </row>
    <row r="9876" spans="1:11" x14ac:dyDescent="0.3">
      <c r="A9876" s="341">
        <v>43325.211801678241</v>
      </c>
      <c r="B9876" s="318">
        <v>37176.588000000003</v>
      </c>
      <c r="C9876" s="355">
        <f t="shared" si="183"/>
        <v>0.30299999999988358</v>
      </c>
      <c r="D9876" s="420">
        <f t="shared" si="184"/>
        <v>0.15149999999994179</v>
      </c>
      <c r="H9876" s="402"/>
      <c r="J9876" s="82">
        <v>69</v>
      </c>
      <c r="K9876" s="319">
        <v>2</v>
      </c>
    </row>
    <row r="9877" spans="1:11" x14ac:dyDescent="0.3">
      <c r="A9877" s="341">
        <v>43325.253468287039</v>
      </c>
      <c r="B9877" s="318">
        <v>37176.892</v>
      </c>
      <c r="C9877" s="355">
        <f t="shared" si="183"/>
        <v>0.30399999999644933</v>
      </c>
      <c r="D9877" s="420">
        <f t="shared" si="184"/>
        <v>0.15199999999822467</v>
      </c>
      <c r="H9877" s="402"/>
      <c r="J9877" s="82">
        <v>70</v>
      </c>
      <c r="K9877" s="320">
        <v>3</v>
      </c>
    </row>
    <row r="9878" spans="1:11" x14ac:dyDescent="0.3">
      <c r="A9878" s="341">
        <v>43325.29513489583</v>
      </c>
      <c r="B9878" s="318">
        <v>37177.201999999997</v>
      </c>
      <c r="C9878" s="355">
        <f t="shared" si="183"/>
        <v>0.30999999999767169</v>
      </c>
      <c r="D9878" s="420">
        <f t="shared" si="184"/>
        <v>0.15499999999883585</v>
      </c>
      <c r="H9878" s="402"/>
      <c r="J9878" s="82">
        <v>71</v>
      </c>
      <c r="K9878" s="321">
        <v>4</v>
      </c>
    </row>
    <row r="9879" spans="1:11" x14ac:dyDescent="0.3">
      <c r="A9879" s="341">
        <v>43325.336801504629</v>
      </c>
      <c r="B9879" s="318">
        <v>37177.506999999998</v>
      </c>
      <c r="C9879" s="355">
        <f t="shared" si="183"/>
        <v>0.30500000000029104</v>
      </c>
      <c r="D9879" s="420">
        <f t="shared" si="184"/>
        <v>0.15250000000014552</v>
      </c>
      <c r="H9879" s="402"/>
      <c r="J9879" s="82">
        <v>72</v>
      </c>
      <c r="K9879" s="391">
        <v>1</v>
      </c>
    </row>
    <row r="9880" spans="1:11" x14ac:dyDescent="0.3">
      <c r="A9880" s="341">
        <v>43325.378468113428</v>
      </c>
      <c r="B9880" s="318">
        <v>37177.81</v>
      </c>
      <c r="C9880" s="355">
        <f t="shared" si="183"/>
        <v>0.30299999999988358</v>
      </c>
      <c r="D9880" s="420">
        <f t="shared" si="184"/>
        <v>0.15149999999994179</v>
      </c>
      <c r="H9880" s="402"/>
      <c r="J9880" s="82">
        <v>73</v>
      </c>
      <c r="K9880" s="319">
        <v>2</v>
      </c>
    </row>
    <row r="9881" spans="1:11" x14ac:dyDescent="0.3">
      <c r="A9881" s="341">
        <v>43325.420134722219</v>
      </c>
      <c r="B9881" s="318">
        <v>37178.123</v>
      </c>
      <c r="C9881" s="355">
        <f t="shared" si="183"/>
        <v>0.31300000000192085</v>
      </c>
      <c r="D9881" s="420">
        <f t="shared" si="184"/>
        <v>0.15650000000096043</v>
      </c>
      <c r="H9881" s="402"/>
      <c r="J9881" s="82">
        <v>74</v>
      </c>
      <c r="K9881" s="320">
        <v>3</v>
      </c>
    </row>
    <row r="9882" spans="1:11" x14ac:dyDescent="0.3">
      <c r="A9882" s="341">
        <v>43325.461801331017</v>
      </c>
      <c r="B9882" s="318">
        <v>37178.428999999996</v>
      </c>
      <c r="C9882" s="355">
        <f t="shared" si="183"/>
        <v>0.30599999999685679</v>
      </c>
      <c r="D9882" s="420">
        <f t="shared" si="184"/>
        <v>0.15299999999842839</v>
      </c>
      <c r="H9882" s="402"/>
      <c r="J9882" s="82">
        <v>75</v>
      </c>
      <c r="K9882" s="321">
        <v>4</v>
      </c>
    </row>
    <row r="9883" spans="1:11" x14ac:dyDescent="0.3">
      <c r="A9883" s="341">
        <v>43325.503467939816</v>
      </c>
      <c r="B9883" s="318">
        <v>37178.728999999999</v>
      </c>
      <c r="C9883" s="355">
        <f t="shared" si="183"/>
        <v>0.30000000000291038</v>
      </c>
      <c r="D9883" s="420">
        <f t="shared" si="184"/>
        <v>0.15000000000145519</v>
      </c>
      <c r="H9883" s="402"/>
      <c r="J9883" s="82">
        <v>76</v>
      </c>
      <c r="K9883" s="391">
        <v>1</v>
      </c>
    </row>
    <row r="9884" spans="1:11" x14ac:dyDescent="0.3">
      <c r="A9884" s="341">
        <v>43325.545134548614</v>
      </c>
      <c r="B9884" s="318">
        <v>37179.033000000003</v>
      </c>
      <c r="C9884" s="355">
        <f t="shared" si="183"/>
        <v>0.30400000000372529</v>
      </c>
      <c r="D9884" s="420">
        <f t="shared" si="184"/>
        <v>0.15200000000186265</v>
      </c>
      <c r="H9884" s="402"/>
      <c r="J9884" s="82">
        <v>77</v>
      </c>
      <c r="K9884" s="319">
        <v>2</v>
      </c>
    </row>
    <row r="9885" spans="1:11" x14ac:dyDescent="0.3">
      <c r="A9885" s="341">
        <v>43325.586801157406</v>
      </c>
      <c r="B9885" s="318">
        <v>37179.341</v>
      </c>
      <c r="C9885" s="355">
        <f t="shared" si="183"/>
        <v>0.30799999999726424</v>
      </c>
      <c r="D9885" s="420">
        <f t="shared" si="184"/>
        <v>0.15399999999863212</v>
      </c>
      <c r="H9885" s="402"/>
      <c r="J9885" s="82">
        <v>78</v>
      </c>
      <c r="K9885" s="320">
        <v>3</v>
      </c>
    </row>
    <row r="9886" spans="1:11" x14ac:dyDescent="0.3">
      <c r="A9886" s="341">
        <v>43325.628467766204</v>
      </c>
      <c r="B9886" s="318">
        <v>37179.635000000002</v>
      </c>
      <c r="C9886" s="355">
        <f t="shared" si="183"/>
        <v>0.29400000000168802</v>
      </c>
      <c r="D9886" s="420">
        <f t="shared" si="184"/>
        <v>0.14700000000084401</v>
      </c>
      <c r="H9886" s="402"/>
      <c r="J9886" s="82">
        <v>79</v>
      </c>
      <c r="K9886" s="321">
        <v>4</v>
      </c>
    </row>
    <row r="9887" spans="1:11" x14ac:dyDescent="0.3">
      <c r="A9887" s="341">
        <v>43325.670134375003</v>
      </c>
      <c r="B9887" s="318">
        <v>37179.934999999998</v>
      </c>
      <c r="C9887" s="355">
        <f t="shared" si="183"/>
        <v>0.29999999999563443</v>
      </c>
      <c r="D9887" s="420">
        <f t="shared" si="184"/>
        <v>0.14999999999781721</v>
      </c>
      <c r="H9887" s="402"/>
      <c r="J9887" s="82">
        <v>80</v>
      </c>
      <c r="K9887" s="391">
        <v>1</v>
      </c>
    </row>
    <row r="9888" spans="1:11" x14ac:dyDescent="0.3">
      <c r="A9888" s="341">
        <v>43325.711800983794</v>
      </c>
      <c r="B9888" s="318">
        <v>37180.237000000001</v>
      </c>
      <c r="C9888" s="355">
        <f t="shared" si="183"/>
        <v>0.30200000000331784</v>
      </c>
      <c r="D9888" s="420">
        <f t="shared" si="184"/>
        <v>0.15100000000165892</v>
      </c>
      <c r="H9888" s="402"/>
      <c r="J9888" s="82">
        <v>81</v>
      </c>
      <c r="K9888" s="319">
        <v>2</v>
      </c>
    </row>
    <row r="9889" spans="1:11" x14ac:dyDescent="0.3">
      <c r="A9889" s="341">
        <v>43325.753467592593</v>
      </c>
      <c r="B9889" s="318">
        <v>37180.527999999998</v>
      </c>
      <c r="C9889" s="355">
        <f t="shared" si="183"/>
        <v>0.29099999999743886</v>
      </c>
      <c r="D9889" s="420">
        <f t="shared" si="184"/>
        <v>0.14549999999871943</v>
      </c>
      <c r="H9889" s="402"/>
      <c r="J9889" s="82">
        <v>82</v>
      </c>
      <c r="K9889" s="320">
        <v>3</v>
      </c>
    </row>
    <row r="9890" spans="1:11" x14ac:dyDescent="0.3">
      <c r="A9890" s="341">
        <v>43325.795134201391</v>
      </c>
      <c r="B9890" s="318">
        <v>37180.815000000002</v>
      </c>
      <c r="C9890" s="355">
        <f t="shared" si="183"/>
        <v>0.28700000000389991</v>
      </c>
      <c r="D9890" s="420">
        <f t="shared" si="184"/>
        <v>0.14350000000194996</v>
      </c>
      <c r="H9890" s="402"/>
      <c r="J9890" s="82">
        <v>83</v>
      </c>
      <c r="K9890" s="321">
        <v>4</v>
      </c>
    </row>
    <row r="9891" spans="1:11" x14ac:dyDescent="0.3">
      <c r="A9891" s="341">
        <v>43325.836800810182</v>
      </c>
      <c r="B9891" s="318">
        <v>37181.118000000002</v>
      </c>
      <c r="C9891" s="355">
        <f t="shared" si="183"/>
        <v>0.30299999999988358</v>
      </c>
      <c r="D9891" s="420">
        <f t="shared" si="184"/>
        <v>0.15149999999994179</v>
      </c>
      <c r="H9891" s="402"/>
      <c r="J9891" s="82">
        <v>84</v>
      </c>
      <c r="K9891" s="391">
        <v>1</v>
      </c>
    </row>
    <row r="9892" spans="1:11" x14ac:dyDescent="0.3">
      <c r="A9892" s="341">
        <v>43325.878467418981</v>
      </c>
      <c r="B9892" s="318">
        <v>37181.442000000003</v>
      </c>
      <c r="C9892" s="355">
        <f t="shared" si="183"/>
        <v>0.32400000000052387</v>
      </c>
      <c r="D9892" s="420">
        <f t="shared" si="184"/>
        <v>0.16200000000026193</v>
      </c>
      <c r="H9892" s="402"/>
      <c r="J9892" s="82">
        <v>85</v>
      </c>
      <c r="K9892" s="319">
        <v>2</v>
      </c>
    </row>
    <row r="9893" spans="1:11" x14ac:dyDescent="0.3">
      <c r="A9893" s="341">
        <v>43325.92013402778</v>
      </c>
      <c r="B9893" s="318">
        <v>37181.699999999997</v>
      </c>
      <c r="C9893" s="355">
        <f t="shared" si="183"/>
        <v>0.25799999999435386</v>
      </c>
      <c r="D9893" s="420">
        <f t="shared" si="184"/>
        <v>0.12899999999717693</v>
      </c>
      <c r="H9893" s="402"/>
      <c r="J9893" s="82">
        <v>86</v>
      </c>
      <c r="K9893" s="320">
        <v>3</v>
      </c>
    </row>
    <row r="9894" spans="1:11" x14ac:dyDescent="0.3">
      <c r="A9894" s="341">
        <v>43325.961800636571</v>
      </c>
      <c r="B9894" s="318">
        <v>37181.991999999998</v>
      </c>
      <c r="C9894" s="355">
        <f t="shared" si="183"/>
        <v>0.29200000000128057</v>
      </c>
      <c r="D9894" s="420">
        <f t="shared" si="184"/>
        <v>0.14600000000064028</v>
      </c>
      <c r="E9894" s="336">
        <f>SUM(C9871:C9894)*7.4805194805</f>
        <v>54.00935064921871</v>
      </c>
      <c r="F9894" s="324">
        <f>AVERAGE(D9871:D9894)</f>
        <v>0.15041666666669093</v>
      </c>
      <c r="G9894" s="324">
        <f>_xlfn.STDEV.S(D9871:D9894)</f>
        <v>6.0588897441912065E-3</v>
      </c>
      <c r="H9894" s="402"/>
      <c r="J9894" s="82">
        <v>87</v>
      </c>
      <c r="K9894" s="321">
        <v>4</v>
      </c>
    </row>
    <row r="9895" spans="1:11" x14ac:dyDescent="0.3">
      <c r="A9895" s="341">
        <v>43326.003467245369</v>
      </c>
      <c r="B9895" s="318">
        <v>37182.292000000001</v>
      </c>
      <c r="C9895" s="355">
        <f t="shared" si="183"/>
        <v>0.30000000000291038</v>
      </c>
      <c r="D9895" s="420">
        <f t="shared" si="184"/>
        <v>0.15000000000145519</v>
      </c>
      <c r="H9895" s="402"/>
      <c r="J9895" s="82">
        <v>88</v>
      </c>
      <c r="K9895" s="391">
        <v>1</v>
      </c>
    </row>
    <row r="9896" spans="1:11" x14ac:dyDescent="0.3">
      <c r="A9896" s="341">
        <v>43326.045133854168</v>
      </c>
      <c r="B9896" s="318">
        <v>37182.582000000002</v>
      </c>
      <c r="C9896" s="355">
        <f t="shared" si="183"/>
        <v>0.29000000000087311</v>
      </c>
      <c r="D9896" s="420">
        <f t="shared" si="184"/>
        <v>0.14500000000043656</v>
      </c>
      <c r="H9896" s="402"/>
      <c r="J9896" s="82">
        <v>89</v>
      </c>
      <c r="K9896" s="319">
        <v>2</v>
      </c>
    </row>
    <row r="9897" spans="1:11" x14ac:dyDescent="0.3">
      <c r="A9897" s="341">
        <v>43326.086800462966</v>
      </c>
      <c r="B9897" s="318">
        <v>37182.881000000001</v>
      </c>
      <c r="C9897" s="355">
        <f t="shared" si="183"/>
        <v>0.29899999999906868</v>
      </c>
      <c r="D9897" s="420">
        <f t="shared" si="184"/>
        <v>0.14949999999953434</v>
      </c>
      <c r="H9897" s="402"/>
      <c r="J9897" s="82">
        <v>90</v>
      </c>
      <c r="K9897" s="320">
        <v>3</v>
      </c>
    </row>
    <row r="9898" spans="1:11" x14ac:dyDescent="0.3">
      <c r="A9898" s="341">
        <v>43326.128467071758</v>
      </c>
      <c r="B9898" s="318">
        <v>37183.188000000002</v>
      </c>
      <c r="C9898" s="355">
        <f t="shared" si="183"/>
        <v>0.30700000000069849</v>
      </c>
      <c r="D9898" s="420">
        <f t="shared" si="184"/>
        <v>0.15350000000034925</v>
      </c>
      <c r="H9898" s="402"/>
      <c r="J9898" s="82">
        <v>91</v>
      </c>
      <c r="K9898" s="321">
        <v>4</v>
      </c>
    </row>
    <row r="9899" spans="1:11" x14ac:dyDescent="0.3">
      <c r="A9899" s="341">
        <v>43326.170133680556</v>
      </c>
      <c r="B9899" s="318">
        <v>37183.483999999997</v>
      </c>
      <c r="C9899" s="355">
        <f t="shared" si="183"/>
        <v>0.29599999999481952</v>
      </c>
      <c r="D9899" s="420">
        <f t="shared" si="184"/>
        <v>0.14799999999740976</v>
      </c>
      <c r="H9899" s="402"/>
      <c r="J9899" s="82">
        <v>92</v>
      </c>
      <c r="K9899" s="391">
        <v>1</v>
      </c>
    </row>
    <row r="9900" spans="1:11" x14ac:dyDescent="0.3">
      <c r="A9900" s="341">
        <v>43326.211800289355</v>
      </c>
      <c r="B9900" s="318">
        <v>37183.783000000003</v>
      </c>
      <c r="C9900" s="355">
        <f t="shared" si="183"/>
        <v>0.29900000000634464</v>
      </c>
      <c r="D9900" s="420">
        <f t="shared" si="184"/>
        <v>0.14950000000317232</v>
      </c>
      <c r="H9900" s="402"/>
      <c r="J9900" s="82">
        <v>93</v>
      </c>
      <c r="K9900" s="319">
        <v>2</v>
      </c>
    </row>
    <row r="9901" spans="1:11" x14ac:dyDescent="0.3">
      <c r="A9901" s="341">
        <v>43326.253466898146</v>
      </c>
      <c r="B9901" s="318">
        <v>37184.099000000002</v>
      </c>
      <c r="C9901" s="355">
        <f t="shared" si="183"/>
        <v>0.31599999999889405</v>
      </c>
      <c r="D9901" s="420">
        <f t="shared" si="184"/>
        <v>0.15799999999944703</v>
      </c>
      <c r="H9901" s="402"/>
      <c r="J9901" s="82">
        <v>94</v>
      </c>
      <c r="K9901" s="320">
        <v>3</v>
      </c>
    </row>
    <row r="9902" spans="1:11" x14ac:dyDescent="0.3">
      <c r="A9902" s="341">
        <v>43326.295133506945</v>
      </c>
      <c r="B9902" s="318">
        <v>37184.406999999999</v>
      </c>
      <c r="C9902" s="355">
        <f t="shared" si="183"/>
        <v>0.30799999999726424</v>
      </c>
      <c r="D9902" s="420">
        <f t="shared" si="184"/>
        <v>0.15399999999863212</v>
      </c>
      <c r="H9902" s="402"/>
      <c r="J9902" s="82">
        <v>95</v>
      </c>
      <c r="K9902" s="321">
        <v>4</v>
      </c>
    </row>
    <row r="9903" spans="1:11" x14ac:dyDescent="0.3">
      <c r="A9903" s="341">
        <v>43326.336800115743</v>
      </c>
      <c r="B9903" s="318">
        <v>37184.703000000001</v>
      </c>
      <c r="C9903" s="355">
        <f t="shared" si="183"/>
        <v>0.29600000000209548</v>
      </c>
      <c r="D9903" s="420">
        <f t="shared" si="184"/>
        <v>0.14800000000104774</v>
      </c>
      <c r="H9903" s="402"/>
      <c r="J9903" s="82">
        <v>96</v>
      </c>
      <c r="K9903" s="391">
        <v>1</v>
      </c>
    </row>
    <row r="9904" spans="1:11" x14ac:dyDescent="0.3">
      <c r="A9904" s="341">
        <v>43326.378466724535</v>
      </c>
      <c r="B9904" s="318">
        <v>37185.012000000002</v>
      </c>
      <c r="C9904" s="355">
        <f t="shared" si="183"/>
        <v>0.30900000000110595</v>
      </c>
      <c r="D9904" s="420">
        <f t="shared" si="184"/>
        <v>0.15450000000055297</v>
      </c>
      <c r="H9904" s="402"/>
      <c r="J9904" s="82">
        <v>97</v>
      </c>
      <c r="K9904" s="319">
        <v>2</v>
      </c>
    </row>
    <row r="9905" spans="1:12" x14ac:dyDescent="0.3">
      <c r="A9905" s="341">
        <v>43326.420133333333</v>
      </c>
      <c r="B9905" s="318">
        <v>37185.322999999997</v>
      </c>
      <c r="C9905" s="355">
        <f t="shared" si="183"/>
        <v>0.31099999999423744</v>
      </c>
      <c r="D9905" s="420">
        <f t="shared" si="184"/>
        <v>0.15549999999711872</v>
      </c>
      <c r="H9905" s="402"/>
      <c r="J9905" s="82">
        <v>98</v>
      </c>
      <c r="K9905" s="320">
        <v>3</v>
      </c>
    </row>
    <row r="9906" spans="1:12" x14ac:dyDescent="0.3">
      <c r="A9906" s="341">
        <v>43326.461799942132</v>
      </c>
      <c r="B9906" s="318">
        <v>37185.622000000003</v>
      </c>
      <c r="C9906" s="355">
        <f t="shared" si="183"/>
        <v>0.29900000000634464</v>
      </c>
      <c r="D9906" s="420">
        <f t="shared" si="184"/>
        <v>0.14950000000317232</v>
      </c>
      <c r="H9906" s="402"/>
      <c r="J9906" s="82">
        <v>99</v>
      </c>
      <c r="K9906" s="321">
        <v>4</v>
      </c>
    </row>
    <row r="9907" spans="1:12" x14ac:dyDescent="0.3">
      <c r="A9907" s="341">
        <v>43326.504166666666</v>
      </c>
      <c r="B9907" s="318">
        <v>37185.928999999996</v>
      </c>
      <c r="C9907" s="355">
        <f t="shared" si="183"/>
        <v>0.30699999999342253</v>
      </c>
      <c r="D9907" s="420">
        <f t="shared" si="184"/>
        <v>0.15349999999671127</v>
      </c>
      <c r="E9907" s="336">
        <f>SUM(C9895:C9907)*7.4805194805</f>
        <v>29.450805194714132</v>
      </c>
      <c r="F9907" s="324">
        <f>AVERAGE(D9895:D9907)</f>
        <v>0.15142307692300305</v>
      </c>
      <c r="G9907" s="324">
        <f>_xlfn.STDEV.S(D9895:D9907)</f>
        <v>3.6790292747617948E-3</v>
      </c>
      <c r="H9907" s="404"/>
      <c r="I9907" s="344">
        <f>AVERAGE(D9871:D9907)</f>
        <v>0.15077027027026005</v>
      </c>
      <c r="J9907" s="82">
        <v>100</v>
      </c>
      <c r="K9907" s="391">
        <v>1</v>
      </c>
    </row>
    <row r="9908" spans="1:12" x14ac:dyDescent="0.3">
      <c r="A9908" s="341">
        <v>43333.731944444444</v>
      </c>
      <c r="B9908" s="318">
        <v>37238.114000000001</v>
      </c>
      <c r="C9908" s="355"/>
      <c r="D9908" s="420"/>
      <c r="H9908" s="402"/>
      <c r="K9908" s="319">
        <v>2</v>
      </c>
    </row>
    <row r="9909" spans="1:12" x14ac:dyDescent="0.3">
      <c r="A9909" s="341">
        <v>43333.753472222219</v>
      </c>
      <c r="B9909" s="318">
        <v>37238.413</v>
      </c>
      <c r="C9909" s="355">
        <f t="shared" ref="C9909:C9972" si="185">B9909-B9908</f>
        <v>0.29899999999906868</v>
      </c>
      <c r="D9909" s="420">
        <f t="shared" ref="D9909:D9972" si="186">C9909/2</f>
        <v>0.14949999999953434</v>
      </c>
      <c r="H9909" s="402"/>
      <c r="J9909" s="82">
        <v>1</v>
      </c>
      <c r="K9909" s="320">
        <v>3</v>
      </c>
      <c r="L9909" s="54" t="s">
        <v>313</v>
      </c>
    </row>
    <row r="9910" spans="1:12" x14ac:dyDescent="0.3">
      <c r="A9910" s="341">
        <v>43333.795138888891</v>
      </c>
      <c r="B9910" s="318">
        <v>37238.701999999997</v>
      </c>
      <c r="C9910" s="355">
        <f t="shared" si="185"/>
        <v>0.28899999999703141</v>
      </c>
      <c r="D9910" s="420">
        <f t="shared" si="186"/>
        <v>0.1444999999985157</v>
      </c>
      <c r="H9910" s="402"/>
      <c r="J9910" s="82">
        <v>2</v>
      </c>
      <c r="K9910" s="321">
        <v>4</v>
      </c>
      <c r="L9910" s="54" t="s">
        <v>280</v>
      </c>
    </row>
    <row r="9911" spans="1:12" x14ac:dyDescent="0.3">
      <c r="A9911" s="341">
        <v>43333.836805555555</v>
      </c>
      <c r="B9911" s="318">
        <v>37238.995000000003</v>
      </c>
      <c r="C9911" s="355">
        <f t="shared" si="185"/>
        <v>0.29300000000512227</v>
      </c>
      <c r="D9911" s="420">
        <f t="shared" si="186"/>
        <v>0.14650000000256114</v>
      </c>
      <c r="H9911" s="402"/>
      <c r="J9911" s="82">
        <v>3</v>
      </c>
      <c r="K9911" s="391">
        <v>1</v>
      </c>
    </row>
    <row r="9912" spans="1:12" x14ac:dyDescent="0.3">
      <c r="A9912" s="341">
        <v>43333.878472222219</v>
      </c>
      <c r="B9912" s="318">
        <v>37239.296000000002</v>
      </c>
      <c r="C9912" s="355">
        <f t="shared" si="185"/>
        <v>0.30099999999947613</v>
      </c>
      <c r="D9912" s="420">
        <f t="shared" si="186"/>
        <v>0.15049999999973807</v>
      </c>
      <c r="H9912" s="402"/>
      <c r="J9912" s="82">
        <v>4</v>
      </c>
      <c r="K9912" s="319">
        <v>2</v>
      </c>
    </row>
    <row r="9913" spans="1:12" x14ac:dyDescent="0.3">
      <c r="A9913" s="341">
        <v>43333.920138888891</v>
      </c>
      <c r="B9913" s="318">
        <v>37239.588000000003</v>
      </c>
      <c r="C9913" s="355">
        <f t="shared" si="185"/>
        <v>0.29200000000128057</v>
      </c>
      <c r="D9913" s="420">
        <f t="shared" si="186"/>
        <v>0.14600000000064028</v>
      </c>
      <c r="H9913" s="402"/>
      <c r="J9913" s="82">
        <v>5</v>
      </c>
      <c r="K9913" s="320">
        <v>3</v>
      </c>
    </row>
    <row r="9914" spans="1:12" x14ac:dyDescent="0.3">
      <c r="A9914" s="341">
        <v>43333.961805324077</v>
      </c>
      <c r="B9914" s="318">
        <v>37239.881000000001</v>
      </c>
      <c r="C9914" s="355">
        <f t="shared" si="185"/>
        <v>0.29299999999784632</v>
      </c>
      <c r="D9914" s="420">
        <f t="shared" si="186"/>
        <v>0.14649999999892316</v>
      </c>
      <c r="E9914" s="336">
        <f>SUM(C9909:C9914)*7.4805194805</f>
        <v>13.218077922042193</v>
      </c>
      <c r="F9914" s="324">
        <f>AVERAGE(D9909:D9914)</f>
        <v>0.14724999999998545</v>
      </c>
      <c r="G9914" s="324">
        <f>_xlfn.STDEV.S(D9909:D9914)</f>
        <v>2.2748626332391333E-3</v>
      </c>
      <c r="H9914" s="402"/>
      <c r="J9914" s="82">
        <v>6</v>
      </c>
      <c r="K9914" s="321">
        <v>4</v>
      </c>
    </row>
    <row r="9915" spans="1:12" x14ac:dyDescent="0.3">
      <c r="A9915" s="341">
        <v>43334.003471932869</v>
      </c>
      <c r="B9915" s="318">
        <v>37240.178</v>
      </c>
      <c r="C9915" s="355">
        <f t="shared" si="185"/>
        <v>0.29699999999866122</v>
      </c>
      <c r="D9915" s="420">
        <f t="shared" si="186"/>
        <v>0.14849999999933061</v>
      </c>
      <c r="H9915" s="402"/>
      <c r="J9915" s="82">
        <v>7</v>
      </c>
      <c r="K9915" s="391">
        <v>1</v>
      </c>
    </row>
    <row r="9916" spans="1:12" x14ac:dyDescent="0.3">
      <c r="A9916" s="341">
        <v>43334.045138541667</v>
      </c>
      <c r="B9916" s="318">
        <v>37240.476999999999</v>
      </c>
      <c r="C9916" s="355">
        <f t="shared" si="185"/>
        <v>0.29899999999906868</v>
      </c>
      <c r="D9916" s="420">
        <f t="shared" si="186"/>
        <v>0.14949999999953434</v>
      </c>
      <c r="H9916" s="402"/>
      <c r="J9916" s="82">
        <v>8</v>
      </c>
      <c r="K9916" s="319">
        <v>2</v>
      </c>
    </row>
    <row r="9917" spans="1:12" x14ac:dyDescent="0.3">
      <c r="A9917" s="341">
        <v>43334.086805150466</v>
      </c>
      <c r="B9917" s="318">
        <v>37240.771000000001</v>
      </c>
      <c r="C9917" s="355">
        <f t="shared" si="185"/>
        <v>0.29400000000168802</v>
      </c>
      <c r="D9917" s="420">
        <f t="shared" si="186"/>
        <v>0.14700000000084401</v>
      </c>
      <c r="H9917" s="402"/>
      <c r="J9917" s="82">
        <v>9</v>
      </c>
      <c r="K9917" s="320">
        <v>3</v>
      </c>
    </row>
    <row r="9918" spans="1:12" x14ac:dyDescent="0.3">
      <c r="A9918" s="341">
        <v>43334.128471759257</v>
      </c>
      <c r="B9918" s="318">
        <v>37241.080999999998</v>
      </c>
      <c r="C9918" s="355">
        <f t="shared" si="185"/>
        <v>0.30999999999767169</v>
      </c>
      <c r="D9918" s="420">
        <f t="shared" si="186"/>
        <v>0.15499999999883585</v>
      </c>
      <c r="H9918" s="402"/>
      <c r="J9918" s="82">
        <v>10</v>
      </c>
      <c r="K9918" s="321">
        <v>4</v>
      </c>
    </row>
    <row r="9919" spans="1:12" x14ac:dyDescent="0.3">
      <c r="A9919" s="341">
        <v>43334.170138368056</v>
      </c>
      <c r="B9919" s="318">
        <v>37241.389000000003</v>
      </c>
      <c r="C9919" s="355">
        <f t="shared" si="185"/>
        <v>0.3080000000045402</v>
      </c>
      <c r="D9919" s="420">
        <f t="shared" si="186"/>
        <v>0.1540000000022701</v>
      </c>
      <c r="H9919" s="402"/>
      <c r="J9919" s="82">
        <v>11</v>
      </c>
      <c r="K9919" s="391">
        <v>1</v>
      </c>
    </row>
    <row r="9920" spans="1:12" x14ac:dyDescent="0.3">
      <c r="A9920" s="341">
        <v>43334.211804976854</v>
      </c>
      <c r="B9920" s="318">
        <v>37241.688000000002</v>
      </c>
      <c r="C9920" s="355">
        <f t="shared" si="185"/>
        <v>0.29899999999906868</v>
      </c>
      <c r="D9920" s="420">
        <f t="shared" si="186"/>
        <v>0.14949999999953434</v>
      </c>
      <c r="H9920" s="402"/>
      <c r="J9920" s="82">
        <v>12</v>
      </c>
      <c r="K9920" s="319">
        <v>2</v>
      </c>
    </row>
    <row r="9921" spans="1:11" x14ac:dyDescent="0.3">
      <c r="A9921" s="341">
        <v>43334.253471585645</v>
      </c>
      <c r="B9921" s="318">
        <v>37241.995000000003</v>
      </c>
      <c r="C9921" s="355">
        <f t="shared" si="185"/>
        <v>0.30700000000069849</v>
      </c>
      <c r="D9921" s="420">
        <f t="shared" si="186"/>
        <v>0.15350000000034925</v>
      </c>
      <c r="H9921" s="402"/>
      <c r="J9921" s="82">
        <v>13</v>
      </c>
      <c r="K9921" s="320">
        <v>3</v>
      </c>
    </row>
    <row r="9922" spans="1:11" x14ac:dyDescent="0.3">
      <c r="A9922" s="341">
        <v>43334.295138194444</v>
      </c>
      <c r="B9922" s="318">
        <v>37242.303</v>
      </c>
      <c r="C9922" s="355">
        <f t="shared" si="185"/>
        <v>0.30799999999726424</v>
      </c>
      <c r="D9922" s="420">
        <f t="shared" si="186"/>
        <v>0.15399999999863212</v>
      </c>
      <c r="H9922" s="402"/>
      <c r="J9922" s="82">
        <v>14</v>
      </c>
      <c r="K9922" s="321">
        <v>4</v>
      </c>
    </row>
    <row r="9923" spans="1:11" x14ac:dyDescent="0.3">
      <c r="A9923" s="341">
        <v>43334.336804803243</v>
      </c>
      <c r="B9923" s="318">
        <v>37242.601999999999</v>
      </c>
      <c r="C9923" s="355">
        <f t="shared" si="185"/>
        <v>0.29899999999906868</v>
      </c>
      <c r="D9923" s="420">
        <f t="shared" si="186"/>
        <v>0.14949999999953434</v>
      </c>
      <c r="H9923" s="402"/>
      <c r="J9923" s="82">
        <v>15</v>
      </c>
      <c r="K9923" s="391">
        <v>1</v>
      </c>
    </row>
    <row r="9924" spans="1:11" x14ac:dyDescent="0.3">
      <c r="A9924" s="341">
        <v>43334.378471412034</v>
      </c>
      <c r="B9924" s="318">
        <v>37242.911</v>
      </c>
      <c r="C9924" s="355">
        <f t="shared" si="185"/>
        <v>0.30900000000110595</v>
      </c>
      <c r="D9924" s="420">
        <f t="shared" si="186"/>
        <v>0.15450000000055297</v>
      </c>
      <c r="H9924" s="402"/>
      <c r="J9924" s="82">
        <v>16</v>
      </c>
      <c r="K9924" s="319">
        <v>2</v>
      </c>
    </row>
    <row r="9925" spans="1:11" x14ac:dyDescent="0.3">
      <c r="A9925" s="341">
        <v>43334.420138020832</v>
      </c>
      <c r="B9925" s="318">
        <v>37243.22</v>
      </c>
      <c r="C9925" s="355">
        <f t="shared" si="185"/>
        <v>0.30900000000110595</v>
      </c>
      <c r="D9925" s="420">
        <f t="shared" si="186"/>
        <v>0.15450000000055297</v>
      </c>
      <c r="H9925" s="402"/>
      <c r="J9925" s="82">
        <v>17</v>
      </c>
      <c r="K9925" s="320">
        <v>3</v>
      </c>
    </row>
    <row r="9926" spans="1:11" x14ac:dyDescent="0.3">
      <c r="A9926" s="341">
        <v>43334.461804629631</v>
      </c>
      <c r="B9926" s="318">
        <v>37243.519999999997</v>
      </c>
      <c r="C9926" s="355">
        <f t="shared" si="185"/>
        <v>0.29999999999563443</v>
      </c>
      <c r="D9926" s="420">
        <f t="shared" si="186"/>
        <v>0.14999999999781721</v>
      </c>
      <c r="H9926" s="402"/>
      <c r="J9926" s="82">
        <v>18</v>
      </c>
      <c r="K9926" s="321">
        <v>4</v>
      </c>
    </row>
    <row r="9927" spans="1:11" x14ac:dyDescent="0.3">
      <c r="A9927" s="341">
        <v>43334.503471238429</v>
      </c>
      <c r="B9927" s="318">
        <v>37243.817999999999</v>
      </c>
      <c r="C9927" s="355">
        <f t="shared" si="185"/>
        <v>0.29800000000250293</v>
      </c>
      <c r="D9927" s="420">
        <f t="shared" si="186"/>
        <v>0.14900000000125146</v>
      </c>
      <c r="H9927" s="402"/>
      <c r="J9927" s="82">
        <v>19</v>
      </c>
      <c r="K9927" s="391">
        <v>1</v>
      </c>
    </row>
    <row r="9928" spans="1:11" x14ac:dyDescent="0.3">
      <c r="A9928" s="341">
        <v>43334.545137847221</v>
      </c>
      <c r="B9928" s="318">
        <v>37244.129000000001</v>
      </c>
      <c r="C9928" s="355">
        <f t="shared" si="185"/>
        <v>0.3110000000015134</v>
      </c>
      <c r="D9928" s="420">
        <f t="shared" si="186"/>
        <v>0.1555000000007567</v>
      </c>
      <c r="H9928" s="402"/>
      <c r="J9928" s="82">
        <v>20</v>
      </c>
      <c r="K9928" s="319">
        <v>2</v>
      </c>
    </row>
    <row r="9929" spans="1:11" x14ac:dyDescent="0.3">
      <c r="A9929" s="341">
        <v>43334.586804456019</v>
      </c>
      <c r="B9929" s="318">
        <v>37244.430999999997</v>
      </c>
      <c r="C9929" s="355">
        <f t="shared" si="185"/>
        <v>0.30199999999604188</v>
      </c>
      <c r="D9929" s="420">
        <f t="shared" si="186"/>
        <v>0.15099999999802094</v>
      </c>
      <c r="H9929" s="402"/>
      <c r="J9929" s="82">
        <v>21</v>
      </c>
      <c r="K9929" s="320">
        <v>3</v>
      </c>
    </row>
    <row r="9930" spans="1:11" x14ac:dyDescent="0.3">
      <c r="A9930" s="341">
        <v>43334.628471064818</v>
      </c>
      <c r="B9930" s="318">
        <v>37244.722000000002</v>
      </c>
      <c r="C9930" s="355">
        <f t="shared" si="185"/>
        <v>0.29100000000471482</v>
      </c>
      <c r="D9930" s="420">
        <f t="shared" si="186"/>
        <v>0.14550000000235741</v>
      </c>
      <c r="H9930" s="402"/>
      <c r="J9930" s="82">
        <v>22</v>
      </c>
      <c r="K9930" s="321">
        <v>4</v>
      </c>
    </row>
    <row r="9931" spans="1:11" x14ac:dyDescent="0.3">
      <c r="A9931" s="341">
        <v>43334.670137673609</v>
      </c>
      <c r="B9931" s="318">
        <v>37245.023000000001</v>
      </c>
      <c r="C9931" s="355">
        <f t="shared" si="185"/>
        <v>0.30099999999947613</v>
      </c>
      <c r="D9931" s="420">
        <f t="shared" si="186"/>
        <v>0.15049999999973807</v>
      </c>
      <c r="H9931" s="402"/>
      <c r="J9931" s="82">
        <v>23</v>
      </c>
      <c r="K9931" s="391">
        <v>1</v>
      </c>
    </row>
    <row r="9932" spans="1:11" x14ac:dyDescent="0.3">
      <c r="A9932" s="341">
        <v>43334.711804282408</v>
      </c>
      <c r="B9932" s="318">
        <v>37245.328999999998</v>
      </c>
      <c r="C9932" s="355">
        <f t="shared" si="185"/>
        <v>0.30599999999685679</v>
      </c>
      <c r="D9932" s="420">
        <f t="shared" si="186"/>
        <v>0.15299999999842839</v>
      </c>
      <c r="H9932" s="402"/>
      <c r="J9932" s="82">
        <v>24</v>
      </c>
      <c r="K9932" s="319">
        <v>2</v>
      </c>
    </row>
    <row r="9933" spans="1:11" x14ac:dyDescent="0.3">
      <c r="A9933" s="341">
        <v>43334.753470891206</v>
      </c>
      <c r="B9933" s="318">
        <v>37245.620999999999</v>
      </c>
      <c r="C9933" s="355">
        <f t="shared" si="185"/>
        <v>0.29200000000128057</v>
      </c>
      <c r="D9933" s="420">
        <f t="shared" si="186"/>
        <v>0.14600000000064028</v>
      </c>
      <c r="H9933" s="402"/>
      <c r="J9933" s="82">
        <v>25</v>
      </c>
      <c r="K9933" s="320">
        <v>3</v>
      </c>
    </row>
    <row r="9934" spans="1:11" x14ac:dyDescent="0.3">
      <c r="A9934" s="341">
        <v>43334.795137499998</v>
      </c>
      <c r="B9934" s="318">
        <v>37245.917999999998</v>
      </c>
      <c r="C9934" s="355">
        <f t="shared" si="185"/>
        <v>0.29699999999866122</v>
      </c>
      <c r="D9934" s="420">
        <f t="shared" si="186"/>
        <v>0.14849999999933061</v>
      </c>
      <c r="H9934" s="402"/>
      <c r="J9934" s="82">
        <v>26</v>
      </c>
      <c r="K9934" s="321">
        <v>4</v>
      </c>
    </row>
    <row r="9935" spans="1:11" x14ac:dyDescent="0.3">
      <c r="A9935" s="341">
        <v>43334.836804108796</v>
      </c>
      <c r="B9935" s="318">
        <v>37246.213000000003</v>
      </c>
      <c r="C9935" s="355">
        <f t="shared" si="185"/>
        <v>0.29500000000552973</v>
      </c>
      <c r="D9935" s="420">
        <f t="shared" si="186"/>
        <v>0.14750000000276486</v>
      </c>
      <c r="H9935" s="402"/>
      <c r="J9935" s="82">
        <v>27</v>
      </c>
      <c r="K9935" s="391">
        <v>1</v>
      </c>
    </row>
    <row r="9936" spans="1:11" x14ac:dyDescent="0.3">
      <c r="A9936" s="341">
        <v>43334.878470717595</v>
      </c>
      <c r="B9936" s="318">
        <v>37246.502</v>
      </c>
      <c r="C9936" s="355">
        <f t="shared" si="185"/>
        <v>0.28899999999703141</v>
      </c>
      <c r="D9936" s="420">
        <f t="shared" si="186"/>
        <v>0.1444999999985157</v>
      </c>
      <c r="H9936" s="402"/>
      <c r="J9936" s="82">
        <v>28</v>
      </c>
      <c r="K9936" s="319">
        <v>2</v>
      </c>
    </row>
    <row r="9937" spans="1:11" x14ac:dyDescent="0.3">
      <c r="A9937" s="341">
        <v>43334.920137326386</v>
      </c>
      <c r="B9937" s="318">
        <v>37246.79</v>
      </c>
      <c r="C9937" s="355">
        <f t="shared" si="185"/>
        <v>0.28800000000046566</v>
      </c>
      <c r="D9937" s="420">
        <f t="shared" si="186"/>
        <v>0.14400000000023283</v>
      </c>
      <c r="H9937" s="402"/>
      <c r="J9937" s="82">
        <v>29</v>
      </c>
      <c r="K9937" s="320">
        <v>3</v>
      </c>
    </row>
    <row r="9938" spans="1:11" x14ac:dyDescent="0.3">
      <c r="A9938" s="341">
        <v>43334.961803935184</v>
      </c>
      <c r="B9938" s="318">
        <v>37247.089999999997</v>
      </c>
      <c r="C9938" s="355">
        <f t="shared" si="185"/>
        <v>0.29999999999563443</v>
      </c>
      <c r="D9938" s="420">
        <f t="shared" si="186"/>
        <v>0.14999999999781721</v>
      </c>
      <c r="E9938" s="336">
        <f>SUM(C9915:C9938)*7.4805194805</f>
        <v>53.927064934889231</v>
      </c>
      <c r="F9938" s="324">
        <f>AVERAGE(D9915:D9938)</f>
        <v>0.15018749999990177</v>
      </c>
      <c r="G9938" s="324">
        <f>_xlfn.STDEV.S(D9915:D9938)</f>
        <v>3.4477859939056089E-3</v>
      </c>
      <c r="H9938" s="402"/>
      <c r="J9938" s="82">
        <v>30</v>
      </c>
      <c r="K9938" s="321">
        <v>4</v>
      </c>
    </row>
    <row r="9939" spans="1:11" x14ac:dyDescent="0.3">
      <c r="A9939" s="341">
        <v>43335.003470543983</v>
      </c>
      <c r="B9939" s="318">
        <v>37247.389000000003</v>
      </c>
      <c r="C9939" s="355">
        <f t="shared" si="185"/>
        <v>0.29900000000634464</v>
      </c>
      <c r="D9939" s="420">
        <f t="shared" si="186"/>
        <v>0.14950000000317232</v>
      </c>
      <c r="H9939" s="402"/>
      <c r="J9939" s="82">
        <v>31</v>
      </c>
      <c r="K9939" s="391">
        <v>1</v>
      </c>
    </row>
    <row r="9940" spans="1:11" x14ac:dyDescent="0.3">
      <c r="A9940" s="341">
        <v>43335.045137152774</v>
      </c>
      <c r="B9940" s="318">
        <v>37247.680999999997</v>
      </c>
      <c r="C9940" s="355">
        <f t="shared" si="185"/>
        <v>0.29199999999400461</v>
      </c>
      <c r="D9940" s="420">
        <f t="shared" si="186"/>
        <v>0.14599999999700231</v>
      </c>
      <c r="H9940" s="402"/>
      <c r="J9940" s="82">
        <v>32</v>
      </c>
      <c r="K9940" s="319">
        <v>2</v>
      </c>
    </row>
    <row r="9941" spans="1:11" x14ac:dyDescent="0.3">
      <c r="A9941" s="341">
        <v>43335.086803761573</v>
      </c>
      <c r="B9941" s="318">
        <v>37247.982000000004</v>
      </c>
      <c r="C9941" s="355">
        <f t="shared" si="185"/>
        <v>0.30100000000675209</v>
      </c>
      <c r="D9941" s="420">
        <f t="shared" si="186"/>
        <v>0.15050000000337604</v>
      </c>
      <c r="H9941" s="402"/>
      <c r="J9941" s="82">
        <v>33</v>
      </c>
      <c r="K9941" s="320">
        <v>3</v>
      </c>
    </row>
    <row r="9942" spans="1:11" x14ac:dyDescent="0.3">
      <c r="A9942" s="341">
        <v>43335.128470370371</v>
      </c>
      <c r="B9942" s="318">
        <v>37248.288999999997</v>
      </c>
      <c r="C9942" s="355">
        <f t="shared" si="185"/>
        <v>0.30699999999342253</v>
      </c>
      <c r="D9942" s="420">
        <f t="shared" si="186"/>
        <v>0.15349999999671127</v>
      </c>
      <c r="H9942" s="402"/>
      <c r="J9942" s="82">
        <v>34</v>
      </c>
      <c r="K9942" s="321">
        <v>4</v>
      </c>
    </row>
    <row r="9943" spans="1:11" x14ac:dyDescent="0.3">
      <c r="A9943" s="341">
        <v>43335.17013697917</v>
      </c>
      <c r="B9943" s="318">
        <v>37248.591</v>
      </c>
      <c r="C9943" s="355">
        <f t="shared" si="185"/>
        <v>0.30200000000331784</v>
      </c>
      <c r="D9943" s="420">
        <f t="shared" si="186"/>
        <v>0.15100000000165892</v>
      </c>
      <c r="H9943" s="402"/>
      <c r="J9943" s="82">
        <v>35</v>
      </c>
      <c r="K9943" s="391">
        <v>1</v>
      </c>
    </row>
    <row r="9944" spans="1:11" x14ac:dyDescent="0.3">
      <c r="A9944" s="341">
        <v>43335.211803587961</v>
      </c>
      <c r="B9944" s="318">
        <v>37248.900999999998</v>
      </c>
      <c r="C9944" s="355">
        <f t="shared" si="185"/>
        <v>0.30999999999767169</v>
      </c>
      <c r="D9944" s="420">
        <f t="shared" si="186"/>
        <v>0.15499999999883585</v>
      </c>
      <c r="H9944" s="402"/>
      <c r="J9944" s="82">
        <v>36</v>
      </c>
      <c r="K9944" s="319">
        <v>2</v>
      </c>
    </row>
    <row r="9945" spans="1:11" x14ac:dyDescent="0.3">
      <c r="A9945" s="341">
        <v>43335.25347019676</v>
      </c>
      <c r="B9945" s="318">
        <v>37249.216</v>
      </c>
      <c r="C9945" s="355">
        <f t="shared" si="185"/>
        <v>0.31500000000232831</v>
      </c>
      <c r="D9945" s="420">
        <f t="shared" si="186"/>
        <v>0.15750000000116415</v>
      </c>
      <c r="H9945" s="402"/>
      <c r="J9945" s="82">
        <v>37</v>
      </c>
      <c r="K9945" s="320">
        <v>3</v>
      </c>
    </row>
    <row r="9946" spans="1:11" x14ac:dyDescent="0.3">
      <c r="A9946" s="341">
        <v>43335.295136805558</v>
      </c>
      <c r="B9946" s="318">
        <v>37249.517999999996</v>
      </c>
      <c r="C9946" s="355">
        <f t="shared" si="185"/>
        <v>0.30199999999604188</v>
      </c>
      <c r="D9946" s="420">
        <f t="shared" si="186"/>
        <v>0.15099999999802094</v>
      </c>
      <c r="H9946" s="402"/>
      <c r="J9946" s="82">
        <v>38</v>
      </c>
      <c r="K9946" s="321">
        <v>4</v>
      </c>
    </row>
    <row r="9947" spans="1:11" x14ac:dyDescent="0.3">
      <c r="A9947" s="341">
        <v>43335.33680341435</v>
      </c>
      <c r="B9947" s="318">
        <v>37249.817999999999</v>
      </c>
      <c r="C9947" s="355">
        <f t="shared" si="185"/>
        <v>0.30000000000291038</v>
      </c>
      <c r="D9947" s="420">
        <f t="shared" si="186"/>
        <v>0.15000000000145519</v>
      </c>
      <c r="H9947" s="402"/>
      <c r="J9947" s="82">
        <v>39</v>
      </c>
      <c r="K9947" s="391">
        <v>1</v>
      </c>
    </row>
    <row r="9948" spans="1:11" x14ac:dyDescent="0.3">
      <c r="A9948" s="341">
        <v>43335.378470023148</v>
      </c>
      <c r="B9948" s="318">
        <v>37250.131000000001</v>
      </c>
      <c r="C9948" s="355">
        <f t="shared" si="185"/>
        <v>0.31300000000192085</v>
      </c>
      <c r="D9948" s="420">
        <f t="shared" si="186"/>
        <v>0.15650000000096043</v>
      </c>
      <c r="H9948" s="402"/>
      <c r="J9948" s="82">
        <v>40</v>
      </c>
      <c r="K9948" s="319">
        <v>2</v>
      </c>
    </row>
    <row r="9949" spans="1:11" x14ac:dyDescent="0.3">
      <c r="A9949" s="341">
        <v>43335.420136631947</v>
      </c>
      <c r="B9949" s="318">
        <v>37250.442000000003</v>
      </c>
      <c r="C9949" s="355">
        <f t="shared" si="185"/>
        <v>0.3110000000015134</v>
      </c>
      <c r="D9949" s="420">
        <f t="shared" si="186"/>
        <v>0.1555000000007567</v>
      </c>
      <c r="H9949" s="402"/>
      <c r="J9949" s="82">
        <v>41</v>
      </c>
      <c r="K9949" s="320">
        <v>3</v>
      </c>
    </row>
    <row r="9950" spans="1:11" x14ac:dyDescent="0.3">
      <c r="A9950" s="341">
        <v>43335.461803240738</v>
      </c>
      <c r="B9950" s="318">
        <v>37250.74</v>
      </c>
      <c r="C9950" s="355">
        <f t="shared" si="185"/>
        <v>0.29799999999522697</v>
      </c>
      <c r="D9950" s="420">
        <f t="shared" si="186"/>
        <v>0.14899999999761349</v>
      </c>
      <c r="H9950" s="402"/>
      <c r="J9950" s="82">
        <v>42</v>
      </c>
      <c r="K9950" s="321">
        <v>4</v>
      </c>
    </row>
    <row r="9951" spans="1:11" x14ac:dyDescent="0.3">
      <c r="A9951" s="341">
        <v>43335.503469849536</v>
      </c>
      <c r="B9951" s="318">
        <v>37251.048999999999</v>
      </c>
      <c r="C9951" s="355">
        <f t="shared" si="185"/>
        <v>0.30900000000110595</v>
      </c>
      <c r="D9951" s="420">
        <f t="shared" si="186"/>
        <v>0.15450000000055297</v>
      </c>
      <c r="H9951" s="402"/>
      <c r="J9951" s="82">
        <v>43</v>
      </c>
      <c r="K9951" s="391">
        <v>1</v>
      </c>
    </row>
    <row r="9952" spans="1:11" x14ac:dyDescent="0.3">
      <c r="A9952" s="341">
        <v>43335.545136458335</v>
      </c>
      <c r="B9952" s="318">
        <v>37251.358</v>
      </c>
      <c r="C9952" s="355">
        <f t="shared" si="185"/>
        <v>0.30900000000110595</v>
      </c>
      <c r="D9952" s="420">
        <f t="shared" si="186"/>
        <v>0.15450000000055297</v>
      </c>
      <c r="H9952" s="402"/>
      <c r="J9952" s="82">
        <v>44</v>
      </c>
      <c r="K9952" s="319">
        <v>2</v>
      </c>
    </row>
    <row r="9953" spans="1:12" x14ac:dyDescent="0.3">
      <c r="A9953" s="341">
        <v>43335.586803067126</v>
      </c>
      <c r="B9953" s="318">
        <v>37251.652000000002</v>
      </c>
      <c r="C9953" s="355">
        <f t="shared" si="185"/>
        <v>0.29400000000168802</v>
      </c>
      <c r="D9953" s="420">
        <f t="shared" si="186"/>
        <v>0.14700000000084401</v>
      </c>
      <c r="H9953" s="402"/>
      <c r="J9953" s="82">
        <v>45</v>
      </c>
      <c r="K9953" s="320">
        <v>3</v>
      </c>
    </row>
    <row r="9954" spans="1:12" x14ac:dyDescent="0.3">
      <c r="A9954" s="341">
        <v>43335.628469675925</v>
      </c>
      <c r="B9954" s="318">
        <v>37251.959000000003</v>
      </c>
      <c r="C9954" s="355">
        <f t="shared" si="185"/>
        <v>0.30700000000069849</v>
      </c>
      <c r="D9954" s="420">
        <f t="shared" si="186"/>
        <v>0.15350000000034925</v>
      </c>
      <c r="H9954" s="402"/>
      <c r="J9954" s="82">
        <v>46</v>
      </c>
      <c r="K9954" s="321">
        <v>4</v>
      </c>
    </row>
    <row r="9955" spans="1:12" x14ac:dyDescent="0.3">
      <c r="A9955" s="341">
        <v>43335.670136284723</v>
      </c>
      <c r="B9955" s="318">
        <v>37252.267999999996</v>
      </c>
      <c r="C9955" s="355">
        <f t="shared" si="185"/>
        <v>0.30899999999382999</v>
      </c>
      <c r="D9955" s="420">
        <f t="shared" si="186"/>
        <v>0.15449999999691499</v>
      </c>
      <c r="H9955" s="402"/>
      <c r="J9955" s="82">
        <v>47</v>
      </c>
      <c r="K9955" s="391">
        <v>1</v>
      </c>
    </row>
    <row r="9956" spans="1:12" x14ac:dyDescent="0.3">
      <c r="A9956" s="341">
        <v>43335.711802893522</v>
      </c>
      <c r="B9956" s="318">
        <v>37252.561999999998</v>
      </c>
      <c r="C9956" s="355">
        <f t="shared" si="185"/>
        <v>0.29400000000168802</v>
      </c>
      <c r="D9956" s="420">
        <f t="shared" si="186"/>
        <v>0.14700000000084401</v>
      </c>
      <c r="H9956" s="402"/>
      <c r="J9956" s="82">
        <v>48</v>
      </c>
      <c r="K9956" s="319">
        <v>2</v>
      </c>
    </row>
    <row r="9957" spans="1:12" x14ac:dyDescent="0.3">
      <c r="A9957" s="341">
        <v>43335.753469502313</v>
      </c>
      <c r="B9957" s="318">
        <v>37252.858</v>
      </c>
      <c r="C9957" s="355">
        <f t="shared" si="185"/>
        <v>0.29600000000209548</v>
      </c>
      <c r="D9957" s="420">
        <f t="shared" si="186"/>
        <v>0.14800000000104774</v>
      </c>
      <c r="H9957" s="402"/>
      <c r="J9957" s="82">
        <v>49</v>
      </c>
      <c r="K9957" s="320">
        <v>3</v>
      </c>
    </row>
    <row r="9958" spans="1:12" x14ac:dyDescent="0.3">
      <c r="A9958" s="341">
        <v>43335.795136111112</v>
      </c>
      <c r="B9958" s="318">
        <v>37253.161</v>
      </c>
      <c r="C9958" s="355">
        <f t="shared" si="185"/>
        <v>0.30299999999988358</v>
      </c>
      <c r="D9958" s="420">
        <f t="shared" si="186"/>
        <v>0.15149999999994179</v>
      </c>
      <c r="H9958" s="402"/>
      <c r="J9958" s="82">
        <v>50</v>
      </c>
      <c r="K9958" s="321">
        <v>4</v>
      </c>
    </row>
    <row r="9959" spans="1:12" x14ac:dyDescent="0.3">
      <c r="A9959" s="341">
        <v>43335.83680271991</v>
      </c>
      <c r="B9959" s="318">
        <v>37253.461000000003</v>
      </c>
      <c r="C9959" s="355">
        <f t="shared" si="185"/>
        <v>0.30000000000291038</v>
      </c>
      <c r="D9959" s="420">
        <f t="shared" si="186"/>
        <v>0.15000000000145519</v>
      </c>
      <c r="H9959" s="402"/>
      <c r="J9959" s="82">
        <v>51</v>
      </c>
      <c r="K9959" s="391">
        <v>1</v>
      </c>
    </row>
    <row r="9960" spans="1:12" x14ac:dyDescent="0.3">
      <c r="A9960" s="341">
        <v>43335.878469328702</v>
      </c>
      <c r="B9960" s="318">
        <v>37253.752</v>
      </c>
      <c r="C9960" s="355">
        <f t="shared" si="185"/>
        <v>0.29099999999743886</v>
      </c>
      <c r="D9960" s="420">
        <f t="shared" si="186"/>
        <v>0.14549999999871943</v>
      </c>
      <c r="H9960" s="402"/>
      <c r="J9960" s="82">
        <v>1</v>
      </c>
      <c r="K9960" s="319">
        <v>2</v>
      </c>
      <c r="L9960" s="54" t="s">
        <v>313</v>
      </c>
    </row>
    <row r="9961" spans="1:12" x14ac:dyDescent="0.3">
      <c r="A9961" s="341">
        <v>43335.920138888891</v>
      </c>
      <c r="B9961" s="318">
        <v>37254.057999999997</v>
      </c>
      <c r="C9961" s="355">
        <f t="shared" si="185"/>
        <v>0.30599999999685679</v>
      </c>
      <c r="D9961" s="420">
        <f t="shared" si="186"/>
        <v>0.15299999999842839</v>
      </c>
      <c r="H9961" s="402"/>
      <c r="J9961" s="82">
        <v>2</v>
      </c>
      <c r="K9961" s="320">
        <v>3</v>
      </c>
    </row>
    <row r="9962" spans="1:12" x14ac:dyDescent="0.3">
      <c r="A9962" s="341">
        <v>43335.961805555555</v>
      </c>
      <c r="B9962" s="318">
        <v>37254.358</v>
      </c>
      <c r="C9962" s="355">
        <f t="shared" si="185"/>
        <v>0.30000000000291038</v>
      </c>
      <c r="D9962" s="420">
        <f t="shared" si="186"/>
        <v>0.15000000000145519</v>
      </c>
      <c r="E9962" s="336">
        <f>SUM(C9939:C9962)*7.4805194805</f>
        <v>54.368415584301431</v>
      </c>
      <c r="F9962" s="324">
        <f>AVERAGE(D9939:D9962)</f>
        <v>0.15141666666674305</v>
      </c>
      <c r="G9962" s="324">
        <f>_xlfn.STDEV.S(D9939:D9962)</f>
        <v>3.3868886153383764E-3</v>
      </c>
      <c r="H9962" s="402"/>
      <c r="J9962" s="82">
        <v>3</v>
      </c>
      <c r="K9962" s="321">
        <v>4</v>
      </c>
    </row>
    <row r="9963" spans="1:12" x14ac:dyDescent="0.3">
      <c r="A9963" s="341">
        <v>43336.00347210648</v>
      </c>
      <c r="B9963" s="318">
        <v>37254.650999999998</v>
      </c>
      <c r="C9963" s="355">
        <f t="shared" si="185"/>
        <v>0.29299999999784632</v>
      </c>
      <c r="D9963" s="420">
        <f t="shared" si="186"/>
        <v>0.14649999999892316</v>
      </c>
      <c r="H9963" s="402"/>
      <c r="J9963" s="82">
        <v>4</v>
      </c>
      <c r="K9963" s="391">
        <v>1</v>
      </c>
    </row>
    <row r="9964" spans="1:12" x14ac:dyDescent="0.3">
      <c r="A9964" s="341">
        <v>43336.045138715279</v>
      </c>
      <c r="B9964" s="318">
        <v>37254.959000000003</v>
      </c>
      <c r="C9964" s="355">
        <f t="shared" si="185"/>
        <v>0.3080000000045402</v>
      </c>
      <c r="D9964" s="420">
        <f t="shared" si="186"/>
        <v>0.1540000000022701</v>
      </c>
      <c r="H9964" s="402"/>
      <c r="J9964" s="82">
        <v>5</v>
      </c>
      <c r="K9964" s="319">
        <v>2</v>
      </c>
    </row>
    <row r="9965" spans="1:12" x14ac:dyDescent="0.3">
      <c r="A9965" s="341">
        <v>43336.086805324077</v>
      </c>
      <c r="B9965" s="318">
        <v>37255.271000000001</v>
      </c>
      <c r="C9965" s="355">
        <f t="shared" si="185"/>
        <v>0.31199999999807915</v>
      </c>
      <c r="D9965" s="420">
        <f t="shared" si="186"/>
        <v>0.15599999999903957</v>
      </c>
      <c r="H9965" s="402"/>
      <c r="J9965" s="82">
        <v>6</v>
      </c>
      <c r="K9965" s="320">
        <v>3</v>
      </c>
    </row>
    <row r="9966" spans="1:12" x14ac:dyDescent="0.3">
      <c r="A9966" s="341">
        <v>43336.128471932869</v>
      </c>
      <c r="B9966" s="318">
        <v>37255.571000000004</v>
      </c>
      <c r="C9966" s="355">
        <f t="shared" si="185"/>
        <v>0.30000000000291038</v>
      </c>
      <c r="D9966" s="420">
        <f t="shared" si="186"/>
        <v>0.15000000000145519</v>
      </c>
      <c r="H9966" s="402"/>
      <c r="J9966" s="82">
        <v>7</v>
      </c>
      <c r="K9966" s="321">
        <v>4</v>
      </c>
    </row>
    <row r="9967" spans="1:12" x14ac:dyDescent="0.3">
      <c r="A9967" s="341">
        <v>43336.170138541667</v>
      </c>
      <c r="B9967" s="318">
        <v>37255.877</v>
      </c>
      <c r="C9967" s="355">
        <f t="shared" si="185"/>
        <v>0.30599999999685679</v>
      </c>
      <c r="D9967" s="420">
        <f t="shared" si="186"/>
        <v>0.15299999999842839</v>
      </c>
      <c r="H9967" s="402"/>
      <c r="J9967" s="82">
        <v>8</v>
      </c>
      <c r="K9967" s="391">
        <v>1</v>
      </c>
    </row>
    <row r="9968" spans="1:12" x14ac:dyDescent="0.3">
      <c r="A9968" s="341">
        <v>43336.211805150466</v>
      </c>
      <c r="B9968" s="318">
        <v>37256.190999999999</v>
      </c>
      <c r="C9968" s="355">
        <f t="shared" si="185"/>
        <v>0.3139999999984866</v>
      </c>
      <c r="D9968" s="420">
        <f t="shared" si="186"/>
        <v>0.1569999999992433</v>
      </c>
      <c r="H9968" s="402"/>
      <c r="J9968" s="82">
        <v>9</v>
      </c>
      <c r="K9968" s="319">
        <v>2</v>
      </c>
    </row>
    <row r="9969" spans="1:11" x14ac:dyDescent="0.3">
      <c r="A9969" s="341">
        <v>43336.253471759257</v>
      </c>
      <c r="B9969" s="318">
        <v>37256.498</v>
      </c>
      <c r="C9969" s="355">
        <f t="shared" si="185"/>
        <v>0.30700000000069849</v>
      </c>
      <c r="D9969" s="420">
        <f t="shared" si="186"/>
        <v>0.15350000000034925</v>
      </c>
      <c r="H9969" s="402"/>
      <c r="J9969" s="82">
        <v>10</v>
      </c>
      <c r="K9969" s="320">
        <v>3</v>
      </c>
    </row>
    <row r="9970" spans="1:11" x14ac:dyDescent="0.3">
      <c r="A9970" s="341">
        <v>43336.295138368056</v>
      </c>
      <c r="B9970" s="318">
        <v>37256.781999999999</v>
      </c>
      <c r="C9970" s="355">
        <f t="shared" si="185"/>
        <v>0.28399999999965075</v>
      </c>
      <c r="D9970" s="420">
        <f t="shared" si="186"/>
        <v>0.14199999999982538</v>
      </c>
      <c r="H9970" s="402"/>
      <c r="J9970" s="82">
        <v>11</v>
      </c>
      <c r="K9970" s="321">
        <v>4</v>
      </c>
    </row>
    <row r="9971" spans="1:11" x14ac:dyDescent="0.3">
      <c r="A9971" s="341">
        <v>43336.336804976854</v>
      </c>
      <c r="B9971" s="318">
        <v>37257.091999999997</v>
      </c>
      <c r="C9971" s="355">
        <f t="shared" si="185"/>
        <v>0.30999999999767169</v>
      </c>
      <c r="D9971" s="420">
        <f t="shared" si="186"/>
        <v>0.15499999999883585</v>
      </c>
      <c r="H9971" s="402"/>
      <c r="J9971" s="82">
        <v>12</v>
      </c>
      <c r="K9971" s="391">
        <v>1</v>
      </c>
    </row>
    <row r="9972" spans="1:11" x14ac:dyDescent="0.3">
      <c r="A9972" s="341">
        <v>43336.378471585645</v>
      </c>
      <c r="B9972" s="318">
        <v>37257.398999999998</v>
      </c>
      <c r="C9972" s="355">
        <f t="shared" si="185"/>
        <v>0.30700000000069849</v>
      </c>
      <c r="D9972" s="420">
        <f t="shared" si="186"/>
        <v>0.15350000000034925</v>
      </c>
      <c r="H9972" s="402"/>
      <c r="J9972" s="82">
        <v>13</v>
      </c>
      <c r="K9972" s="319">
        <v>2</v>
      </c>
    </row>
    <row r="9973" spans="1:11" x14ac:dyDescent="0.3">
      <c r="A9973" s="341">
        <v>43336.420138194444</v>
      </c>
      <c r="B9973" s="318">
        <v>37257.694000000003</v>
      </c>
      <c r="C9973" s="355">
        <f t="shared" ref="C9973:C10000" si="187">B9973-B9972</f>
        <v>0.29500000000552973</v>
      </c>
      <c r="D9973" s="420">
        <f t="shared" ref="D9973:D10000" si="188">C9973/2</f>
        <v>0.14750000000276486</v>
      </c>
      <c r="H9973" s="402"/>
      <c r="J9973" s="82">
        <v>14</v>
      </c>
      <c r="K9973" s="320">
        <v>3</v>
      </c>
    </row>
    <row r="9974" spans="1:11" x14ac:dyDescent="0.3">
      <c r="A9974" s="341">
        <v>43336.461804803243</v>
      </c>
      <c r="B9974" s="318">
        <v>37258</v>
      </c>
      <c r="C9974" s="355">
        <f t="shared" si="187"/>
        <v>0.30599999999685679</v>
      </c>
      <c r="D9974" s="420">
        <f t="shared" si="188"/>
        <v>0.15299999999842839</v>
      </c>
      <c r="H9974" s="402"/>
      <c r="J9974" s="82">
        <v>15</v>
      </c>
      <c r="K9974" s="321">
        <v>4</v>
      </c>
    </row>
    <row r="9975" spans="1:11" x14ac:dyDescent="0.3">
      <c r="A9975" s="341">
        <v>43336.503471412034</v>
      </c>
      <c r="B9975" s="318">
        <v>37258.311000000002</v>
      </c>
      <c r="C9975" s="355">
        <f t="shared" si="187"/>
        <v>0.3110000000015134</v>
      </c>
      <c r="D9975" s="420">
        <f t="shared" si="188"/>
        <v>0.1555000000007567</v>
      </c>
      <c r="H9975" s="402"/>
      <c r="J9975" s="82">
        <v>16</v>
      </c>
      <c r="K9975" s="391">
        <v>1</v>
      </c>
    </row>
    <row r="9976" spans="1:11" x14ac:dyDescent="0.3">
      <c r="A9976" s="341">
        <v>43336.545138020832</v>
      </c>
      <c r="B9976" s="318">
        <v>37258.608999999997</v>
      </c>
      <c r="C9976" s="355">
        <f t="shared" si="187"/>
        <v>0.29799999999522697</v>
      </c>
      <c r="D9976" s="420">
        <f t="shared" si="188"/>
        <v>0.14899999999761349</v>
      </c>
      <c r="H9976" s="402"/>
      <c r="J9976" s="82">
        <v>17</v>
      </c>
      <c r="K9976" s="319">
        <v>2</v>
      </c>
    </row>
    <row r="9977" spans="1:11" x14ac:dyDescent="0.3">
      <c r="A9977" s="341">
        <v>43336.586804629631</v>
      </c>
      <c r="B9977" s="318">
        <v>37258.910000000003</v>
      </c>
      <c r="C9977" s="355">
        <f t="shared" si="187"/>
        <v>0.30100000000675209</v>
      </c>
      <c r="D9977" s="420">
        <f t="shared" si="188"/>
        <v>0.15050000000337604</v>
      </c>
      <c r="H9977" s="402"/>
      <c r="J9977" s="82">
        <v>18</v>
      </c>
      <c r="K9977" s="320">
        <v>3</v>
      </c>
    </row>
    <row r="9978" spans="1:11" x14ac:dyDescent="0.3">
      <c r="A9978" s="341">
        <v>43336.628471238429</v>
      </c>
      <c r="B9978" s="318">
        <v>37259.212</v>
      </c>
      <c r="C9978" s="355">
        <f t="shared" si="187"/>
        <v>0.30199999999604188</v>
      </c>
      <c r="D9978" s="420">
        <f t="shared" si="188"/>
        <v>0.15099999999802094</v>
      </c>
      <c r="H9978" s="402"/>
      <c r="J9978" s="82">
        <v>19</v>
      </c>
      <c r="K9978" s="321">
        <v>4</v>
      </c>
    </row>
    <row r="9979" spans="1:11" x14ac:dyDescent="0.3">
      <c r="A9979" s="341">
        <v>43336.670137847221</v>
      </c>
      <c r="B9979" s="318">
        <v>37259.510999999999</v>
      </c>
      <c r="C9979" s="355">
        <f t="shared" si="187"/>
        <v>0.29899999999906868</v>
      </c>
      <c r="D9979" s="420">
        <f t="shared" si="188"/>
        <v>0.14949999999953434</v>
      </c>
      <c r="H9979" s="402"/>
      <c r="J9979" s="82">
        <v>20</v>
      </c>
      <c r="K9979" s="391">
        <v>1</v>
      </c>
    </row>
    <row r="9980" spans="1:11" x14ac:dyDescent="0.3">
      <c r="A9980" s="341">
        <v>43336.711804456019</v>
      </c>
      <c r="B9980" s="318">
        <v>37259.805</v>
      </c>
      <c r="C9980" s="355">
        <f t="shared" si="187"/>
        <v>0.29400000000168802</v>
      </c>
      <c r="D9980" s="420">
        <f t="shared" si="188"/>
        <v>0.14700000000084401</v>
      </c>
      <c r="H9980" s="402"/>
      <c r="J9980" s="82">
        <v>21</v>
      </c>
      <c r="K9980" s="319">
        <v>2</v>
      </c>
    </row>
    <row r="9981" spans="1:11" x14ac:dyDescent="0.3">
      <c r="A9981" s="341">
        <v>43336.753471064818</v>
      </c>
      <c r="B9981" s="318">
        <v>37260.103999999999</v>
      </c>
      <c r="C9981" s="355">
        <f t="shared" si="187"/>
        <v>0.29899999999906868</v>
      </c>
      <c r="D9981" s="420">
        <f t="shared" si="188"/>
        <v>0.14949999999953434</v>
      </c>
      <c r="H9981" s="402"/>
      <c r="J9981" s="82">
        <v>22</v>
      </c>
      <c r="K9981" s="320">
        <v>3</v>
      </c>
    </row>
    <row r="9982" spans="1:11" x14ac:dyDescent="0.3">
      <c r="A9982" s="341">
        <v>43336.795137673609</v>
      </c>
      <c r="B9982" s="318">
        <v>37260.398999999998</v>
      </c>
      <c r="C9982" s="355">
        <f t="shared" si="187"/>
        <v>0.29499999999825377</v>
      </c>
      <c r="D9982" s="420">
        <f t="shared" si="188"/>
        <v>0.14749999999912689</v>
      </c>
      <c r="H9982" s="402"/>
      <c r="J9982" s="82">
        <v>23</v>
      </c>
      <c r="K9982" s="321">
        <v>4</v>
      </c>
    </row>
    <row r="9983" spans="1:11" x14ac:dyDescent="0.3">
      <c r="A9983" s="341">
        <v>43336.836804282408</v>
      </c>
      <c r="B9983" s="318">
        <v>37260.680999999997</v>
      </c>
      <c r="C9983" s="355">
        <f t="shared" si="187"/>
        <v>0.2819999999992433</v>
      </c>
      <c r="D9983" s="420">
        <f t="shared" si="188"/>
        <v>0.14099999999962165</v>
      </c>
      <c r="H9983" s="402"/>
      <c r="J9983" s="82">
        <v>24</v>
      </c>
      <c r="K9983" s="391">
        <v>1</v>
      </c>
    </row>
    <row r="9984" spans="1:11" x14ac:dyDescent="0.3">
      <c r="A9984" s="341">
        <v>43336.878470891206</v>
      </c>
      <c r="B9984" s="318">
        <v>37260.972000000002</v>
      </c>
      <c r="C9984" s="355">
        <f t="shared" si="187"/>
        <v>0.29100000000471482</v>
      </c>
      <c r="D9984" s="420">
        <f t="shared" si="188"/>
        <v>0.14550000000235741</v>
      </c>
      <c r="H9984" s="402"/>
      <c r="J9984" s="82">
        <v>25</v>
      </c>
      <c r="K9984" s="319">
        <v>2</v>
      </c>
    </row>
    <row r="9985" spans="1:12" x14ac:dyDescent="0.3">
      <c r="A9985" s="341">
        <v>43336.920137499998</v>
      </c>
      <c r="B9985" s="318">
        <v>37261.273000000001</v>
      </c>
      <c r="C9985" s="355">
        <f t="shared" si="187"/>
        <v>0.30099999999947613</v>
      </c>
      <c r="D9985" s="420">
        <f t="shared" si="188"/>
        <v>0.15049999999973807</v>
      </c>
      <c r="H9985" s="402"/>
      <c r="J9985" s="82">
        <v>26</v>
      </c>
      <c r="K9985" s="320">
        <v>3</v>
      </c>
    </row>
    <row r="9986" spans="1:12" x14ac:dyDescent="0.3">
      <c r="A9986" s="341">
        <v>43336.961804108796</v>
      </c>
      <c r="B9986" s="318">
        <v>37261.559000000001</v>
      </c>
      <c r="C9986" s="355">
        <f t="shared" si="187"/>
        <v>0.28600000000005821</v>
      </c>
      <c r="D9986" s="420">
        <f t="shared" si="188"/>
        <v>0.1430000000000291</v>
      </c>
      <c r="E9986" s="336">
        <f>SUM(C9963:C9986)*7.4805194805</f>
        <v>53.867220779087468</v>
      </c>
      <c r="F9986" s="324">
        <f>AVERAGE(D9963:D9986)</f>
        <v>0.15002083333335273</v>
      </c>
      <c r="G9986" s="324">
        <f>_xlfn.STDEV.S(D9963:D9986)</f>
        <v>4.4219786211600661E-3</v>
      </c>
      <c r="H9986" s="402"/>
      <c r="J9986" s="82">
        <v>27</v>
      </c>
      <c r="K9986" s="321">
        <v>4</v>
      </c>
    </row>
    <row r="9987" spans="1:12" x14ac:dyDescent="0.3">
      <c r="A9987" s="341">
        <v>43337.003470717595</v>
      </c>
      <c r="B9987" s="318">
        <v>37261.851000000002</v>
      </c>
      <c r="C9987" s="355">
        <f t="shared" si="187"/>
        <v>0.29200000000128057</v>
      </c>
      <c r="D9987" s="420">
        <f t="shared" si="188"/>
        <v>0.14600000000064028</v>
      </c>
      <c r="H9987" s="402"/>
      <c r="J9987" s="82">
        <v>28</v>
      </c>
      <c r="K9987" s="391">
        <v>1</v>
      </c>
    </row>
    <row r="9988" spans="1:12" x14ac:dyDescent="0.3">
      <c r="A9988" s="341">
        <v>43337.045137326386</v>
      </c>
      <c r="B9988" s="318">
        <v>37262.156999999999</v>
      </c>
      <c r="C9988" s="355">
        <f t="shared" si="187"/>
        <v>0.30599999999685679</v>
      </c>
      <c r="D9988" s="420">
        <f t="shared" si="188"/>
        <v>0.15299999999842839</v>
      </c>
      <c r="H9988" s="402"/>
      <c r="J9988" s="82">
        <v>29</v>
      </c>
      <c r="K9988" s="319">
        <v>2</v>
      </c>
    </row>
    <row r="9989" spans="1:12" x14ac:dyDescent="0.3">
      <c r="A9989" s="341">
        <v>43337.086803935184</v>
      </c>
      <c r="B9989" s="318">
        <v>37262.457999999999</v>
      </c>
      <c r="C9989" s="355">
        <f t="shared" si="187"/>
        <v>0.30099999999947613</v>
      </c>
      <c r="D9989" s="420">
        <f t="shared" si="188"/>
        <v>0.15049999999973807</v>
      </c>
      <c r="H9989" s="402"/>
      <c r="J9989" s="82">
        <v>30</v>
      </c>
      <c r="K9989" s="320">
        <v>3</v>
      </c>
    </row>
    <row r="9990" spans="1:12" x14ac:dyDescent="0.3">
      <c r="A9990" s="341">
        <v>43337.128470543983</v>
      </c>
      <c r="B9990" s="318">
        <v>37262.750999999997</v>
      </c>
      <c r="C9990" s="355">
        <f t="shared" si="187"/>
        <v>0.29299999999784632</v>
      </c>
      <c r="D9990" s="420">
        <f t="shared" si="188"/>
        <v>0.14649999999892316</v>
      </c>
      <c r="H9990" s="402"/>
      <c r="J9990" s="82">
        <v>31</v>
      </c>
      <c r="K9990" s="321">
        <v>4</v>
      </c>
    </row>
    <row r="9991" spans="1:12" x14ac:dyDescent="0.3">
      <c r="A9991" s="341">
        <v>43337.170137152774</v>
      </c>
      <c r="B9991" s="318">
        <v>37263.061000000002</v>
      </c>
      <c r="C9991" s="355">
        <f t="shared" si="187"/>
        <v>0.31000000000494765</v>
      </c>
      <c r="D9991" s="420">
        <f t="shared" si="188"/>
        <v>0.15500000000247383</v>
      </c>
      <c r="H9991" s="402"/>
      <c r="J9991" s="82">
        <v>32</v>
      </c>
      <c r="K9991" s="391">
        <v>1</v>
      </c>
    </row>
    <row r="9992" spans="1:12" x14ac:dyDescent="0.3">
      <c r="A9992" s="341">
        <v>43337.211803761573</v>
      </c>
      <c r="B9992" s="318">
        <v>37263.368999999999</v>
      </c>
      <c r="C9992" s="355">
        <f t="shared" si="187"/>
        <v>0.30799999999726424</v>
      </c>
      <c r="D9992" s="420">
        <f t="shared" si="188"/>
        <v>0.15399999999863212</v>
      </c>
      <c r="H9992" s="402"/>
      <c r="J9992" s="82">
        <v>33</v>
      </c>
      <c r="K9992" s="319">
        <v>2</v>
      </c>
    </row>
    <row r="9993" spans="1:12" x14ac:dyDescent="0.3">
      <c r="A9993" s="341">
        <v>43337.253470370371</v>
      </c>
      <c r="B9993" s="318">
        <v>37263.667999999998</v>
      </c>
      <c r="C9993" s="355">
        <f t="shared" si="187"/>
        <v>0.29899999999906868</v>
      </c>
      <c r="D9993" s="420">
        <f t="shared" si="188"/>
        <v>0.14949999999953434</v>
      </c>
      <c r="H9993" s="402"/>
      <c r="J9993" s="82">
        <v>34</v>
      </c>
      <c r="K9993" s="320">
        <v>3</v>
      </c>
    </row>
    <row r="9994" spans="1:12" x14ac:dyDescent="0.3">
      <c r="A9994" s="341">
        <v>43337.29513697917</v>
      </c>
      <c r="B9994" s="318">
        <v>37263.974999999999</v>
      </c>
      <c r="C9994" s="355">
        <f t="shared" si="187"/>
        <v>0.30700000000069849</v>
      </c>
      <c r="D9994" s="420">
        <f t="shared" si="188"/>
        <v>0.15350000000034925</v>
      </c>
      <c r="H9994" s="402"/>
      <c r="J9994" s="82">
        <v>35</v>
      </c>
      <c r="K9994" s="321">
        <v>4</v>
      </c>
    </row>
    <row r="9995" spans="1:12" x14ac:dyDescent="0.3">
      <c r="A9995" s="341">
        <v>43337.336803587961</v>
      </c>
      <c r="B9995" s="318">
        <v>37264.29</v>
      </c>
      <c r="C9995" s="355">
        <f t="shared" si="187"/>
        <v>0.31500000000232831</v>
      </c>
      <c r="D9995" s="420">
        <f t="shared" si="188"/>
        <v>0.15750000000116415</v>
      </c>
      <c r="H9995" s="402"/>
      <c r="J9995" s="82">
        <v>36</v>
      </c>
      <c r="K9995" s="391">
        <v>1</v>
      </c>
    </row>
    <row r="9996" spans="1:12" x14ac:dyDescent="0.3">
      <c r="A9996" s="341">
        <v>43337.37847019676</v>
      </c>
      <c r="B9996" s="318">
        <v>37264.591</v>
      </c>
      <c r="C9996" s="355">
        <f t="shared" si="187"/>
        <v>0.30099999999947613</v>
      </c>
      <c r="D9996" s="420">
        <f t="shared" si="188"/>
        <v>0.15049999999973807</v>
      </c>
      <c r="H9996" s="402"/>
      <c r="J9996" s="82">
        <v>37</v>
      </c>
      <c r="K9996" s="319">
        <v>2</v>
      </c>
    </row>
    <row r="9997" spans="1:12" x14ac:dyDescent="0.3">
      <c r="A9997" s="341">
        <v>43337.420136805558</v>
      </c>
      <c r="B9997" s="318">
        <v>37264.892</v>
      </c>
      <c r="C9997" s="355">
        <f t="shared" si="187"/>
        <v>0.30099999999947613</v>
      </c>
      <c r="D9997" s="420">
        <f t="shared" si="188"/>
        <v>0.15049999999973807</v>
      </c>
      <c r="H9997" s="402"/>
      <c r="J9997" s="82">
        <v>38</v>
      </c>
      <c r="K9997" s="320">
        <v>3</v>
      </c>
    </row>
    <row r="9998" spans="1:12" x14ac:dyDescent="0.3">
      <c r="A9998" s="341">
        <v>43337.46180341435</v>
      </c>
      <c r="B9998" s="318">
        <v>37265.197999999997</v>
      </c>
      <c r="C9998" s="355">
        <f t="shared" si="187"/>
        <v>0.30599999999685679</v>
      </c>
      <c r="D9998" s="420">
        <f t="shared" si="188"/>
        <v>0.15299999999842839</v>
      </c>
      <c r="H9998" s="402"/>
      <c r="J9998" s="82">
        <v>39</v>
      </c>
      <c r="K9998" s="321">
        <v>4</v>
      </c>
    </row>
    <row r="9999" spans="1:12" x14ac:dyDescent="0.3">
      <c r="A9999" s="341">
        <v>43337.503470023148</v>
      </c>
      <c r="B9999" s="318">
        <v>37265.493999999999</v>
      </c>
      <c r="C9999" s="355">
        <f t="shared" si="187"/>
        <v>0.29600000000209548</v>
      </c>
      <c r="D9999" s="420">
        <f t="shared" si="188"/>
        <v>0.14800000000104774</v>
      </c>
      <c r="H9999" s="402"/>
      <c r="J9999" s="82">
        <v>40</v>
      </c>
      <c r="K9999" s="391">
        <v>1</v>
      </c>
    </row>
    <row r="10000" spans="1:12" x14ac:dyDescent="0.3">
      <c r="A10000" s="341">
        <v>43337.545136631947</v>
      </c>
      <c r="B10000" s="318">
        <v>37265.790999999997</v>
      </c>
      <c r="C10000" s="355">
        <f t="shared" si="187"/>
        <v>0.29699999999866122</v>
      </c>
      <c r="D10000" s="420">
        <f t="shared" si="188"/>
        <v>0.14849999999933061</v>
      </c>
      <c r="E10000" s="336">
        <f>SUM(C9987:C10000)*7.4805194805</f>
        <v>31.657558441448568</v>
      </c>
      <c r="F10000" s="324">
        <f>AVERAGE(D9987:D10000)</f>
        <v>0.15114285714272618</v>
      </c>
      <c r="G10000" s="324">
        <f>_xlfn.STDEV.S(D9987:D10000)</f>
        <v>3.3364454338900198E-3</v>
      </c>
      <c r="H10000" s="404"/>
      <c r="I10000" s="344">
        <f>AVERAGE(D9908:D10000)</f>
        <v>0.15041847826084806</v>
      </c>
      <c r="J10000" s="82">
        <v>41</v>
      </c>
      <c r="K10000" s="319">
        <v>2</v>
      </c>
      <c r="L10000" s="54" t="s">
        <v>382</v>
      </c>
    </row>
    <row r="10001" spans="1:12" x14ac:dyDescent="0.3">
      <c r="A10001" s="341">
        <v>43339.760416666664</v>
      </c>
      <c r="B10001" s="318">
        <v>37281.800000000003</v>
      </c>
      <c r="C10001" s="318"/>
      <c r="D10001" s="414"/>
      <c r="H10001" s="403"/>
      <c r="J10001" s="82">
        <v>1</v>
      </c>
      <c r="K10001" s="320">
        <v>3</v>
      </c>
      <c r="L10001" s="54" t="s">
        <v>313</v>
      </c>
    </row>
    <row r="10002" spans="1:12" x14ac:dyDescent="0.3">
      <c r="A10002" s="341">
        <v>43339.802083333336</v>
      </c>
      <c r="B10002" s="318">
        <v>37282.097000000002</v>
      </c>
      <c r="C10002" s="355">
        <f t="shared" ref="C10002:C10100" si="189">B10002-B10001</f>
        <v>0.29699999999866122</v>
      </c>
      <c r="D10002" s="420">
        <f t="shared" ref="D10002:D10100" si="190">C10002/2</f>
        <v>0.14849999999933061</v>
      </c>
      <c r="H10002" s="402"/>
      <c r="J10002" s="82">
        <v>2</v>
      </c>
      <c r="K10002" s="321">
        <v>4</v>
      </c>
    </row>
    <row r="10003" spans="1:12" x14ac:dyDescent="0.3">
      <c r="A10003" s="341">
        <v>43339.84375</v>
      </c>
      <c r="B10003" s="318">
        <v>37282.392</v>
      </c>
      <c r="C10003" s="355">
        <f t="shared" si="189"/>
        <v>0.29499999999825377</v>
      </c>
      <c r="D10003" s="420">
        <f t="shared" si="190"/>
        <v>0.14749999999912689</v>
      </c>
      <c r="H10003" s="402"/>
      <c r="J10003" s="82">
        <v>3</v>
      </c>
      <c r="K10003" s="391">
        <v>1</v>
      </c>
    </row>
    <row r="10004" spans="1:12" x14ac:dyDescent="0.3">
      <c r="A10004" s="341">
        <v>43339.885416666664</v>
      </c>
      <c r="B10004" s="318">
        <v>37282.684000000001</v>
      </c>
      <c r="C10004" s="355">
        <f t="shared" si="189"/>
        <v>0.29200000000128057</v>
      </c>
      <c r="D10004" s="420">
        <f t="shared" si="190"/>
        <v>0.14600000000064028</v>
      </c>
      <c r="H10004" s="402"/>
      <c r="J10004" s="82">
        <v>4</v>
      </c>
      <c r="K10004" s="319">
        <v>2</v>
      </c>
    </row>
    <row r="10005" spans="1:12" x14ac:dyDescent="0.3">
      <c r="A10005" s="341">
        <v>43339.927083333336</v>
      </c>
      <c r="B10005" s="318">
        <v>37282.982000000004</v>
      </c>
      <c r="C10005" s="355">
        <f t="shared" si="189"/>
        <v>0.29800000000250293</v>
      </c>
      <c r="D10005" s="420">
        <f t="shared" si="190"/>
        <v>0.14900000000125146</v>
      </c>
      <c r="H10005" s="402"/>
      <c r="J10005" s="82">
        <v>5</v>
      </c>
      <c r="K10005" s="320">
        <v>3</v>
      </c>
    </row>
    <row r="10006" spans="1:12" x14ac:dyDescent="0.3">
      <c r="A10006" s="341">
        <v>43339.96875</v>
      </c>
      <c r="B10006" s="318">
        <v>37283.285000000003</v>
      </c>
      <c r="C10006" s="355">
        <f t="shared" si="189"/>
        <v>0.30299999999988358</v>
      </c>
      <c r="D10006" s="420">
        <f t="shared" si="190"/>
        <v>0.15149999999994179</v>
      </c>
      <c r="E10006" s="336">
        <f>SUM(C10002:C10006)*7.4805194805</f>
        <v>11.108571428546854</v>
      </c>
      <c r="F10006" s="324">
        <f>AVERAGE(D10002:D10006)</f>
        <v>0.1485000000000582</v>
      </c>
      <c r="G10006" s="324">
        <f>_xlfn.STDEV.S(D10002:D10006)</f>
        <v>2.031009601124957E-3</v>
      </c>
      <c r="H10006" s="402"/>
      <c r="J10006" s="82">
        <v>6</v>
      </c>
      <c r="K10006" s="321">
        <v>4</v>
      </c>
    </row>
    <row r="10007" spans="1:12" x14ac:dyDescent="0.3">
      <c r="A10007" s="341">
        <v>43340.010416666664</v>
      </c>
      <c r="B10007" s="318">
        <v>37283.578000000001</v>
      </c>
      <c r="C10007" s="355">
        <f t="shared" si="189"/>
        <v>0.29299999999784632</v>
      </c>
      <c r="D10007" s="420">
        <f t="shared" si="190"/>
        <v>0.14649999999892316</v>
      </c>
      <c r="H10007" s="402"/>
      <c r="J10007" s="82">
        <v>7</v>
      </c>
      <c r="K10007" s="391">
        <v>1</v>
      </c>
    </row>
    <row r="10008" spans="1:12" x14ac:dyDescent="0.3">
      <c r="A10008" s="341">
        <v>43340.052083333336</v>
      </c>
      <c r="B10008" s="318">
        <v>37283.879000000001</v>
      </c>
      <c r="C10008" s="355">
        <f t="shared" si="189"/>
        <v>0.30099999999947613</v>
      </c>
      <c r="D10008" s="420">
        <f t="shared" si="190"/>
        <v>0.15049999999973807</v>
      </c>
      <c r="H10008" s="402"/>
      <c r="J10008" s="82">
        <v>8</v>
      </c>
      <c r="K10008" s="319">
        <v>2</v>
      </c>
    </row>
    <row r="10009" spans="1:12" x14ac:dyDescent="0.3">
      <c r="A10009" s="341">
        <v>43340.09375</v>
      </c>
      <c r="B10009" s="318">
        <v>37284.192000000003</v>
      </c>
      <c r="C10009" s="355">
        <f t="shared" si="189"/>
        <v>0.31300000000192085</v>
      </c>
      <c r="D10009" s="420">
        <f t="shared" si="190"/>
        <v>0.15650000000096043</v>
      </c>
      <c r="H10009" s="402"/>
      <c r="J10009" s="82">
        <v>9</v>
      </c>
      <c r="K10009" s="320">
        <v>3</v>
      </c>
    </row>
    <row r="10010" spans="1:12" x14ac:dyDescent="0.3">
      <c r="A10010" s="341">
        <v>43340.135416666664</v>
      </c>
      <c r="B10010" s="318">
        <v>37284.499000000003</v>
      </c>
      <c r="C10010" s="355">
        <f t="shared" si="189"/>
        <v>0.30700000000069849</v>
      </c>
      <c r="D10010" s="420">
        <f t="shared" si="190"/>
        <v>0.15350000000034925</v>
      </c>
      <c r="H10010" s="402"/>
      <c r="J10010" s="82">
        <v>10</v>
      </c>
      <c r="K10010" s="321">
        <v>4</v>
      </c>
    </row>
    <row r="10011" spans="1:12" x14ac:dyDescent="0.3">
      <c r="A10011" s="341">
        <v>43340.177083333336</v>
      </c>
      <c r="B10011" s="318">
        <v>37284.800999999999</v>
      </c>
      <c r="C10011" s="355">
        <f t="shared" si="189"/>
        <v>0.30199999999604188</v>
      </c>
      <c r="D10011" s="420">
        <f t="shared" si="190"/>
        <v>0.15099999999802094</v>
      </c>
      <c r="H10011" s="402"/>
      <c r="J10011" s="82">
        <v>11</v>
      </c>
      <c r="K10011" s="391">
        <v>1</v>
      </c>
    </row>
    <row r="10012" spans="1:12" x14ac:dyDescent="0.3">
      <c r="A10012" s="341">
        <v>43340.21875</v>
      </c>
      <c r="B10012" s="318">
        <v>37285.118000000002</v>
      </c>
      <c r="C10012" s="355">
        <f t="shared" si="189"/>
        <v>0.31700000000273576</v>
      </c>
      <c r="D10012" s="420">
        <f t="shared" si="190"/>
        <v>0.15850000000136788</v>
      </c>
      <c r="H10012" s="402"/>
      <c r="J10012" s="82">
        <v>12</v>
      </c>
      <c r="K10012" s="319">
        <v>2</v>
      </c>
    </row>
    <row r="10013" spans="1:12" x14ac:dyDescent="0.3">
      <c r="A10013" s="341">
        <v>43340.260416666664</v>
      </c>
      <c r="B10013" s="318">
        <v>37285.428999999996</v>
      </c>
      <c r="C10013" s="355">
        <f t="shared" si="189"/>
        <v>0.31099999999423744</v>
      </c>
      <c r="D10013" s="420">
        <f t="shared" si="190"/>
        <v>0.15549999999711872</v>
      </c>
      <c r="H10013" s="402"/>
      <c r="J10013" s="82">
        <v>13</v>
      </c>
      <c r="K10013" s="320">
        <v>3</v>
      </c>
    </row>
    <row r="10014" spans="1:12" x14ac:dyDescent="0.3">
      <c r="A10014" s="341">
        <v>43340.302083333336</v>
      </c>
      <c r="B10014" s="318">
        <v>37285.731</v>
      </c>
      <c r="C10014" s="355">
        <f t="shared" si="189"/>
        <v>0.30200000000331784</v>
      </c>
      <c r="D10014" s="420">
        <f t="shared" si="190"/>
        <v>0.15100000000165892</v>
      </c>
      <c r="H10014" s="402"/>
      <c r="J10014" s="82">
        <v>14</v>
      </c>
      <c r="K10014" s="321">
        <v>4</v>
      </c>
    </row>
    <row r="10015" spans="1:12" x14ac:dyDescent="0.3">
      <c r="A10015" s="341">
        <v>43340.34375</v>
      </c>
      <c r="B10015" s="318">
        <v>37286.044000000002</v>
      </c>
      <c r="C10015" s="355">
        <f t="shared" si="189"/>
        <v>0.31300000000192085</v>
      </c>
      <c r="D10015" s="420">
        <f t="shared" si="190"/>
        <v>0.15650000000096043</v>
      </c>
      <c r="H10015" s="402"/>
      <c r="J10015" s="82">
        <v>15</v>
      </c>
      <c r="K10015" s="391">
        <v>1</v>
      </c>
    </row>
    <row r="10016" spans="1:12" x14ac:dyDescent="0.3">
      <c r="A10016" s="341">
        <v>43340.385416666664</v>
      </c>
      <c r="B10016" s="318">
        <v>37286.358999999997</v>
      </c>
      <c r="C10016" s="355">
        <f t="shared" si="189"/>
        <v>0.31499999999505235</v>
      </c>
      <c r="D10016" s="420">
        <f t="shared" si="190"/>
        <v>0.15749999999752617</v>
      </c>
      <c r="H10016" s="402"/>
      <c r="J10016" s="82">
        <v>16</v>
      </c>
      <c r="K10016" s="319">
        <v>2</v>
      </c>
    </row>
    <row r="10017" spans="1:11" x14ac:dyDescent="0.3">
      <c r="A10017" s="341">
        <v>43340.427083333336</v>
      </c>
      <c r="B10017" s="318">
        <v>37286.659</v>
      </c>
      <c r="C10017" s="355">
        <f t="shared" si="189"/>
        <v>0.30000000000291038</v>
      </c>
      <c r="D10017" s="420">
        <f t="shared" si="190"/>
        <v>0.15000000000145519</v>
      </c>
      <c r="H10017" s="402"/>
      <c r="J10017" s="82">
        <v>17</v>
      </c>
      <c r="K10017" s="320">
        <v>3</v>
      </c>
    </row>
    <row r="10018" spans="1:11" x14ac:dyDescent="0.3">
      <c r="A10018" s="341">
        <v>43340.46875</v>
      </c>
      <c r="B10018" s="318">
        <v>37286.970999999998</v>
      </c>
      <c r="C10018" s="355">
        <f t="shared" si="189"/>
        <v>0.31199999999807915</v>
      </c>
      <c r="D10018" s="420">
        <f t="shared" si="190"/>
        <v>0.15599999999903957</v>
      </c>
      <c r="H10018" s="402"/>
      <c r="J10018" s="82">
        <v>18</v>
      </c>
      <c r="K10018" s="321">
        <v>4</v>
      </c>
    </row>
    <row r="10019" spans="1:11" x14ac:dyDescent="0.3">
      <c r="A10019" s="341">
        <v>43340.510416666664</v>
      </c>
      <c r="B10019" s="318">
        <v>37287.288</v>
      </c>
      <c r="C10019" s="355">
        <f t="shared" si="189"/>
        <v>0.31700000000273576</v>
      </c>
      <c r="D10019" s="420">
        <f t="shared" si="190"/>
        <v>0.15850000000136788</v>
      </c>
      <c r="H10019" s="402"/>
      <c r="J10019" s="82">
        <v>19</v>
      </c>
      <c r="K10019" s="391">
        <v>1</v>
      </c>
    </row>
    <row r="10020" spans="1:11" x14ac:dyDescent="0.3">
      <c r="A10020" s="341">
        <v>43340.552083333336</v>
      </c>
      <c r="B10020" s="318">
        <v>37287.593000000001</v>
      </c>
      <c r="C10020" s="355">
        <f t="shared" si="189"/>
        <v>0.30500000000029104</v>
      </c>
      <c r="D10020" s="420">
        <f t="shared" si="190"/>
        <v>0.15250000000014552</v>
      </c>
      <c r="H10020" s="402"/>
      <c r="J10020" s="82">
        <v>20</v>
      </c>
      <c r="K10020" s="319">
        <v>2</v>
      </c>
    </row>
    <row r="10021" spans="1:11" x14ac:dyDescent="0.3">
      <c r="A10021" s="341">
        <v>43340.59375</v>
      </c>
      <c r="B10021" s="318">
        <v>37287.902000000002</v>
      </c>
      <c r="C10021" s="355">
        <f t="shared" si="189"/>
        <v>0.30900000000110595</v>
      </c>
      <c r="D10021" s="420">
        <f t="shared" si="190"/>
        <v>0.15450000000055297</v>
      </c>
      <c r="H10021" s="402"/>
      <c r="J10021" s="82">
        <v>21</v>
      </c>
      <c r="K10021" s="320">
        <v>3</v>
      </c>
    </row>
    <row r="10022" spans="1:11" x14ac:dyDescent="0.3">
      <c r="A10022" s="341">
        <v>43340.635416666664</v>
      </c>
      <c r="B10022" s="318">
        <v>37288.213000000003</v>
      </c>
      <c r="C10022" s="355">
        <f t="shared" si="189"/>
        <v>0.3110000000015134</v>
      </c>
      <c r="D10022" s="420">
        <f t="shared" si="190"/>
        <v>0.1555000000007567</v>
      </c>
      <c r="H10022" s="402"/>
      <c r="J10022" s="82">
        <v>22</v>
      </c>
      <c r="K10022" s="321">
        <v>4</v>
      </c>
    </row>
    <row r="10023" spans="1:11" x14ac:dyDescent="0.3">
      <c r="A10023" s="341">
        <v>43340.677083333336</v>
      </c>
      <c r="B10023" s="318">
        <v>37288.517999999996</v>
      </c>
      <c r="C10023" s="355">
        <f t="shared" si="189"/>
        <v>0.30499999999301508</v>
      </c>
      <c r="D10023" s="420">
        <f t="shared" si="190"/>
        <v>0.15249999999650754</v>
      </c>
      <c r="H10023" s="402"/>
      <c r="J10023" s="82">
        <v>23</v>
      </c>
      <c r="K10023" s="391">
        <v>1</v>
      </c>
    </row>
    <row r="10024" spans="1:11" x14ac:dyDescent="0.3">
      <c r="A10024" s="341">
        <v>43340.71875</v>
      </c>
      <c r="B10024" s="318">
        <v>37288.817999999999</v>
      </c>
      <c r="C10024" s="355">
        <f t="shared" si="189"/>
        <v>0.30000000000291038</v>
      </c>
      <c r="D10024" s="420">
        <f t="shared" si="190"/>
        <v>0.15000000000145519</v>
      </c>
      <c r="H10024" s="402"/>
      <c r="J10024" s="82">
        <v>24</v>
      </c>
      <c r="K10024" s="319">
        <v>2</v>
      </c>
    </row>
    <row r="10025" spans="1:11" x14ac:dyDescent="0.3">
      <c r="A10025" s="341">
        <v>43340.760416666664</v>
      </c>
      <c r="B10025" s="318">
        <v>37289.123</v>
      </c>
      <c r="C10025" s="355">
        <f t="shared" si="189"/>
        <v>0.30500000000029104</v>
      </c>
      <c r="D10025" s="420">
        <f t="shared" si="190"/>
        <v>0.15250000000014552</v>
      </c>
      <c r="H10025" s="402"/>
      <c r="J10025" s="82">
        <v>25</v>
      </c>
      <c r="K10025" s="320">
        <v>3</v>
      </c>
    </row>
    <row r="10026" spans="1:11" x14ac:dyDescent="0.3">
      <c r="A10026" s="341">
        <v>43340.802083333336</v>
      </c>
      <c r="B10026" s="318">
        <v>37289.421999999999</v>
      </c>
      <c r="C10026" s="355">
        <f t="shared" si="189"/>
        <v>0.29899999999906868</v>
      </c>
      <c r="D10026" s="420">
        <f t="shared" si="190"/>
        <v>0.14949999999953434</v>
      </c>
      <c r="H10026" s="402"/>
      <c r="J10026" s="82">
        <v>26</v>
      </c>
      <c r="K10026" s="321">
        <v>4</v>
      </c>
    </row>
    <row r="10027" spans="1:11" x14ac:dyDescent="0.3">
      <c r="A10027" s="341">
        <v>43340.84375</v>
      </c>
      <c r="B10027" s="318">
        <v>37289.711000000003</v>
      </c>
      <c r="C10027" s="355">
        <f t="shared" si="189"/>
        <v>0.28900000000430737</v>
      </c>
      <c r="D10027" s="420">
        <f t="shared" si="190"/>
        <v>0.14450000000215368</v>
      </c>
      <c r="H10027" s="402"/>
      <c r="J10027" s="82">
        <v>27</v>
      </c>
      <c r="K10027" s="391">
        <v>1</v>
      </c>
    </row>
    <row r="10028" spans="1:11" x14ac:dyDescent="0.3">
      <c r="A10028" s="341">
        <v>43340.885416666664</v>
      </c>
      <c r="B10028" s="318">
        <v>37290.012999999999</v>
      </c>
      <c r="C10028" s="355">
        <f t="shared" si="189"/>
        <v>0.30199999999604188</v>
      </c>
      <c r="D10028" s="420">
        <f t="shared" si="190"/>
        <v>0.15099999999802094</v>
      </c>
      <c r="H10028" s="402"/>
      <c r="J10028" s="82">
        <v>28</v>
      </c>
      <c r="K10028" s="319">
        <v>2</v>
      </c>
    </row>
    <row r="10029" spans="1:11" x14ac:dyDescent="0.3">
      <c r="A10029" s="341">
        <v>43340.927083333336</v>
      </c>
      <c r="B10029" s="318">
        <v>37290.322999999997</v>
      </c>
      <c r="C10029" s="355">
        <f t="shared" si="189"/>
        <v>0.30999999999767169</v>
      </c>
      <c r="D10029" s="420">
        <f t="shared" si="190"/>
        <v>0.15499999999883585</v>
      </c>
      <c r="H10029" s="402"/>
      <c r="J10029" s="82">
        <v>29</v>
      </c>
      <c r="K10029" s="320">
        <v>3</v>
      </c>
    </row>
    <row r="10030" spans="1:11" x14ac:dyDescent="0.3">
      <c r="A10030" s="341">
        <v>43340.96875</v>
      </c>
      <c r="B10030" s="318">
        <v>37290.618999999999</v>
      </c>
      <c r="C10030" s="355">
        <f t="shared" si="189"/>
        <v>0.29600000000209548</v>
      </c>
      <c r="D10030" s="420">
        <f t="shared" si="190"/>
        <v>0.14800000000104774</v>
      </c>
      <c r="E10030" s="336">
        <f>SUM(C10007:C10030)*7.4805194805</f>
        <v>54.86212986995173</v>
      </c>
      <c r="F10030" s="324">
        <f>AVERAGE(D10007:D10030)</f>
        <v>0.15279166666656843</v>
      </c>
      <c r="G10030" s="324">
        <f>_xlfn.STDEV.S(D10007:D10030)</f>
        <v>3.7356003725669065E-3</v>
      </c>
      <c r="H10030" s="402"/>
      <c r="J10030" s="82">
        <v>30</v>
      </c>
      <c r="K10030" s="321">
        <v>4</v>
      </c>
    </row>
    <row r="10031" spans="1:11" x14ac:dyDescent="0.3">
      <c r="A10031" s="341">
        <v>43341.010416666664</v>
      </c>
      <c r="B10031" s="318">
        <v>37290.921000000002</v>
      </c>
      <c r="C10031" s="355">
        <f t="shared" si="189"/>
        <v>0.30200000000331784</v>
      </c>
      <c r="D10031" s="420">
        <f t="shared" si="190"/>
        <v>0.15100000000165892</v>
      </c>
      <c r="H10031" s="402"/>
      <c r="J10031" s="82">
        <v>31</v>
      </c>
      <c r="K10031" s="391">
        <v>1</v>
      </c>
    </row>
    <row r="10032" spans="1:11" x14ac:dyDescent="0.3">
      <c r="A10032" s="341">
        <v>43341.052083333336</v>
      </c>
      <c r="B10032" s="318">
        <v>37291.231</v>
      </c>
      <c r="C10032" s="355">
        <f t="shared" si="189"/>
        <v>0.30999999999767169</v>
      </c>
      <c r="D10032" s="420">
        <f t="shared" si="190"/>
        <v>0.15499999999883585</v>
      </c>
      <c r="H10032" s="402"/>
      <c r="J10032" s="82">
        <v>32</v>
      </c>
      <c r="K10032" s="319">
        <v>2</v>
      </c>
    </row>
    <row r="10033" spans="1:11" x14ac:dyDescent="0.3">
      <c r="A10033" s="341">
        <v>43341.09375</v>
      </c>
      <c r="B10033" s="318">
        <v>37291.538</v>
      </c>
      <c r="C10033" s="355">
        <f t="shared" si="189"/>
        <v>0.30700000000069849</v>
      </c>
      <c r="D10033" s="420">
        <f t="shared" si="190"/>
        <v>0.15350000000034925</v>
      </c>
      <c r="H10033" s="402"/>
      <c r="J10033" s="82">
        <v>33</v>
      </c>
      <c r="K10033" s="320">
        <v>3</v>
      </c>
    </row>
    <row r="10034" spans="1:11" x14ac:dyDescent="0.3">
      <c r="A10034" s="341">
        <v>43341.135416666664</v>
      </c>
      <c r="B10034" s="318">
        <v>37291.841999999997</v>
      </c>
      <c r="C10034" s="355">
        <f t="shared" si="189"/>
        <v>0.30399999999644933</v>
      </c>
      <c r="D10034" s="420">
        <f t="shared" si="190"/>
        <v>0.15199999999822467</v>
      </c>
      <c r="H10034" s="402"/>
      <c r="J10034" s="82">
        <v>34</v>
      </c>
      <c r="K10034" s="321">
        <v>4</v>
      </c>
    </row>
    <row r="10035" spans="1:11" x14ac:dyDescent="0.3">
      <c r="A10035" s="341">
        <v>43341.177083333336</v>
      </c>
      <c r="B10035" s="318">
        <v>37292.160000000003</v>
      </c>
      <c r="C10035" s="355">
        <f t="shared" si="189"/>
        <v>0.31800000000657747</v>
      </c>
      <c r="D10035" s="420">
        <f t="shared" si="190"/>
        <v>0.15900000000328873</v>
      </c>
      <c r="H10035" s="402"/>
      <c r="J10035" s="82">
        <v>35</v>
      </c>
      <c r="K10035" s="391">
        <v>1</v>
      </c>
    </row>
    <row r="10036" spans="1:11" x14ac:dyDescent="0.3">
      <c r="A10036" s="341">
        <v>43341.21875</v>
      </c>
      <c r="B10036" s="318">
        <v>37292.470999999998</v>
      </c>
      <c r="C10036" s="355">
        <f t="shared" si="189"/>
        <v>0.31099999999423744</v>
      </c>
      <c r="D10036" s="420">
        <f t="shared" si="190"/>
        <v>0.15549999999711872</v>
      </c>
      <c r="H10036" s="402"/>
      <c r="J10036" s="82">
        <v>36</v>
      </c>
      <c r="K10036" s="319">
        <v>2</v>
      </c>
    </row>
    <row r="10037" spans="1:11" x14ac:dyDescent="0.3">
      <c r="A10037" s="341">
        <v>43341.260416666664</v>
      </c>
      <c r="B10037" s="318">
        <v>37292.771999999997</v>
      </c>
      <c r="C10037" s="355">
        <f t="shared" si="189"/>
        <v>0.30099999999947613</v>
      </c>
      <c r="D10037" s="420">
        <f t="shared" si="190"/>
        <v>0.15049999999973807</v>
      </c>
      <c r="H10037" s="402"/>
      <c r="J10037" s="82">
        <v>37</v>
      </c>
      <c r="K10037" s="320">
        <v>3</v>
      </c>
    </row>
    <row r="10038" spans="1:11" x14ac:dyDescent="0.3">
      <c r="A10038" s="341">
        <v>43341.302083333336</v>
      </c>
      <c r="B10038" s="318">
        <v>37293.084999999999</v>
      </c>
      <c r="C10038" s="355">
        <f t="shared" si="189"/>
        <v>0.31300000000192085</v>
      </c>
      <c r="D10038" s="420">
        <f t="shared" si="190"/>
        <v>0.15650000000096043</v>
      </c>
      <c r="H10038" s="402"/>
      <c r="J10038" s="82">
        <v>38</v>
      </c>
      <c r="K10038" s="321">
        <v>4</v>
      </c>
    </row>
    <row r="10039" spans="1:11" x14ac:dyDescent="0.3">
      <c r="A10039" s="341">
        <v>43341.34375</v>
      </c>
      <c r="B10039" s="318">
        <v>37293.398999999998</v>
      </c>
      <c r="C10039" s="355">
        <f t="shared" si="189"/>
        <v>0.3139999999984866</v>
      </c>
      <c r="D10039" s="420">
        <f t="shared" si="190"/>
        <v>0.1569999999992433</v>
      </c>
      <c r="H10039" s="402"/>
      <c r="J10039" s="82">
        <v>39</v>
      </c>
      <c r="K10039" s="391">
        <v>1</v>
      </c>
    </row>
    <row r="10040" spans="1:11" x14ac:dyDescent="0.3">
      <c r="A10040" s="341">
        <v>43341.385416666664</v>
      </c>
      <c r="B10040" s="318">
        <v>37293.701999999997</v>
      </c>
      <c r="C10040" s="355">
        <f t="shared" si="189"/>
        <v>0.30299999999988358</v>
      </c>
      <c r="D10040" s="420">
        <f t="shared" si="190"/>
        <v>0.15149999999994179</v>
      </c>
      <c r="H10040" s="402"/>
      <c r="J10040" s="82">
        <v>40</v>
      </c>
      <c r="K10040" s="319">
        <v>2</v>
      </c>
    </row>
    <row r="10041" spans="1:11" x14ac:dyDescent="0.3">
      <c r="A10041" s="341">
        <v>43341.427083333336</v>
      </c>
      <c r="B10041" s="318">
        <v>37294.014000000003</v>
      </c>
      <c r="C10041" s="355">
        <f t="shared" si="189"/>
        <v>0.3120000000053551</v>
      </c>
      <c r="D10041" s="420">
        <f t="shared" si="190"/>
        <v>0.15600000000267755</v>
      </c>
      <c r="H10041" s="402"/>
      <c r="J10041" s="82">
        <v>41</v>
      </c>
      <c r="K10041" s="320">
        <v>3</v>
      </c>
    </row>
    <row r="10042" spans="1:11" x14ac:dyDescent="0.3">
      <c r="A10042" s="341">
        <v>43341.46875</v>
      </c>
      <c r="B10042" s="318">
        <v>37294.328999999998</v>
      </c>
      <c r="C10042" s="355">
        <f t="shared" si="189"/>
        <v>0.31499999999505235</v>
      </c>
      <c r="D10042" s="420">
        <f t="shared" si="190"/>
        <v>0.15749999999752617</v>
      </c>
      <c r="H10042" s="402"/>
      <c r="J10042" s="82">
        <v>42</v>
      </c>
      <c r="K10042" s="321">
        <v>4</v>
      </c>
    </row>
    <row r="10043" spans="1:11" x14ac:dyDescent="0.3">
      <c r="A10043" s="341">
        <v>43341.510416666664</v>
      </c>
      <c r="B10043" s="318">
        <v>37294.631999999998</v>
      </c>
      <c r="C10043" s="355">
        <f t="shared" si="189"/>
        <v>0.30299999999988358</v>
      </c>
      <c r="D10043" s="420">
        <f t="shared" si="190"/>
        <v>0.15149999999994179</v>
      </c>
      <c r="H10043" s="402"/>
      <c r="J10043" s="82">
        <v>43</v>
      </c>
      <c r="K10043" s="391">
        <v>1</v>
      </c>
    </row>
    <row r="10044" spans="1:11" x14ac:dyDescent="0.3">
      <c r="A10044" s="341">
        <v>43341.552083333336</v>
      </c>
      <c r="B10044" s="318">
        <v>37294.947</v>
      </c>
      <c r="C10044" s="355">
        <f t="shared" si="189"/>
        <v>0.31500000000232831</v>
      </c>
      <c r="D10044" s="420">
        <f t="shared" si="190"/>
        <v>0.15750000000116415</v>
      </c>
      <c r="H10044" s="402"/>
      <c r="J10044" s="82">
        <v>44</v>
      </c>
      <c r="K10044" s="319">
        <v>2</v>
      </c>
    </row>
    <row r="10045" spans="1:11" x14ac:dyDescent="0.3">
      <c r="A10045" s="341">
        <v>43341.59375</v>
      </c>
      <c r="B10045" s="318">
        <v>37295.262000000002</v>
      </c>
      <c r="C10045" s="355">
        <f t="shared" si="189"/>
        <v>0.31500000000232831</v>
      </c>
      <c r="D10045" s="420">
        <f t="shared" si="190"/>
        <v>0.15750000000116415</v>
      </c>
      <c r="H10045" s="402"/>
      <c r="J10045" s="82">
        <v>45</v>
      </c>
      <c r="K10045" s="320">
        <v>3</v>
      </c>
    </row>
    <row r="10046" spans="1:11" x14ac:dyDescent="0.3">
      <c r="A10046" s="341">
        <v>43341.635416666664</v>
      </c>
      <c r="B10046" s="318">
        <v>37295.565000000002</v>
      </c>
      <c r="C10046" s="355">
        <f t="shared" si="189"/>
        <v>0.30299999999988358</v>
      </c>
      <c r="D10046" s="420">
        <f t="shared" si="190"/>
        <v>0.15149999999994179</v>
      </c>
      <c r="H10046" s="402"/>
      <c r="J10046" s="82">
        <v>46</v>
      </c>
      <c r="K10046" s="321">
        <v>4</v>
      </c>
    </row>
    <row r="10047" spans="1:11" x14ac:dyDescent="0.3">
      <c r="A10047" s="341">
        <v>43341.677083333336</v>
      </c>
      <c r="B10047" s="318">
        <v>37295.870000000003</v>
      </c>
      <c r="C10047" s="355">
        <f t="shared" si="189"/>
        <v>0.30500000000029104</v>
      </c>
      <c r="D10047" s="420">
        <f t="shared" si="190"/>
        <v>0.15250000000014552</v>
      </c>
      <c r="H10047" s="402"/>
      <c r="J10047" s="82">
        <v>47</v>
      </c>
      <c r="K10047" s="391">
        <v>1</v>
      </c>
    </row>
    <row r="10048" spans="1:11" x14ac:dyDescent="0.3">
      <c r="A10048" s="341">
        <v>43341.71875</v>
      </c>
      <c r="B10048" s="318">
        <v>37296.186999999998</v>
      </c>
      <c r="C10048" s="355">
        <f t="shared" si="189"/>
        <v>0.3169999999954598</v>
      </c>
      <c r="D10048" s="420">
        <f t="shared" si="190"/>
        <v>0.1584999999977299</v>
      </c>
      <c r="H10048" s="402"/>
      <c r="J10048" s="82">
        <v>48</v>
      </c>
      <c r="K10048" s="319">
        <v>2</v>
      </c>
    </row>
    <row r="10049" spans="1:11" x14ac:dyDescent="0.3">
      <c r="A10049" s="341">
        <v>43341.760416666664</v>
      </c>
      <c r="B10049" s="318">
        <v>37296.491000000002</v>
      </c>
      <c r="C10049" s="355">
        <f t="shared" si="189"/>
        <v>0.30400000000372529</v>
      </c>
      <c r="D10049" s="420">
        <f t="shared" si="190"/>
        <v>0.15200000000186265</v>
      </c>
      <c r="H10049" s="402"/>
      <c r="J10049" s="82">
        <v>49</v>
      </c>
      <c r="K10049" s="320">
        <v>3</v>
      </c>
    </row>
    <row r="10050" spans="1:11" x14ac:dyDescent="0.3">
      <c r="A10050" s="341">
        <v>43341.802083333336</v>
      </c>
      <c r="B10050" s="318">
        <v>37296.788999999997</v>
      </c>
      <c r="C10050" s="355">
        <f t="shared" si="189"/>
        <v>0.29799999999522697</v>
      </c>
      <c r="D10050" s="420">
        <f t="shared" si="190"/>
        <v>0.14899999999761349</v>
      </c>
      <c r="H10050" s="402"/>
      <c r="J10050" s="82">
        <v>50</v>
      </c>
      <c r="K10050" s="321">
        <v>4</v>
      </c>
    </row>
    <row r="10051" spans="1:11" x14ac:dyDescent="0.3">
      <c r="A10051" s="341">
        <v>43341.84375</v>
      </c>
      <c r="B10051" s="318">
        <v>37297.093000000001</v>
      </c>
      <c r="C10051" s="355">
        <f t="shared" si="189"/>
        <v>0.30400000000372529</v>
      </c>
      <c r="D10051" s="420">
        <f t="shared" si="190"/>
        <v>0.15200000000186265</v>
      </c>
      <c r="H10051" s="402"/>
      <c r="J10051" s="82">
        <v>51</v>
      </c>
      <c r="K10051" s="391">
        <v>1</v>
      </c>
    </row>
    <row r="10052" spans="1:11" x14ac:dyDescent="0.3">
      <c r="A10052" s="341">
        <v>43341.885416666664</v>
      </c>
      <c r="B10052" s="318">
        <v>37297.402000000002</v>
      </c>
      <c r="C10052" s="355">
        <f t="shared" si="189"/>
        <v>0.30900000000110595</v>
      </c>
      <c r="D10052" s="420">
        <f t="shared" si="190"/>
        <v>0.15450000000055297</v>
      </c>
      <c r="H10052" s="402"/>
      <c r="J10052" s="82">
        <v>52</v>
      </c>
      <c r="K10052" s="319">
        <v>2</v>
      </c>
    </row>
    <row r="10053" spans="1:11" x14ac:dyDescent="0.3">
      <c r="A10053" s="341">
        <v>43341.927083333336</v>
      </c>
      <c r="B10053" s="318">
        <v>37297.701000000001</v>
      </c>
      <c r="C10053" s="355">
        <f t="shared" si="189"/>
        <v>0.29899999999906868</v>
      </c>
      <c r="D10053" s="420">
        <f t="shared" si="190"/>
        <v>0.14949999999953434</v>
      </c>
      <c r="H10053" s="402"/>
      <c r="J10053" s="82">
        <v>53</v>
      </c>
      <c r="K10053" s="320">
        <v>3</v>
      </c>
    </row>
    <row r="10054" spans="1:11" x14ac:dyDescent="0.3">
      <c r="A10054" s="341">
        <v>43341.96875</v>
      </c>
      <c r="B10054" s="318">
        <v>37298.008999999998</v>
      </c>
      <c r="C10054" s="355">
        <f t="shared" si="189"/>
        <v>0.30799999999726424</v>
      </c>
      <c r="D10054" s="420">
        <f t="shared" si="190"/>
        <v>0.15399999999863212</v>
      </c>
      <c r="E10054" s="336">
        <f>SUM(C10031:C10054)*7.4805194805</f>
        <v>55.281038960890648</v>
      </c>
      <c r="F10054" s="324">
        <f>AVERAGE(D10031:D10054)</f>
        <v>0.15395833333332121</v>
      </c>
      <c r="G10054" s="324">
        <f>_xlfn.STDEV.S(D10031:D10054)</f>
        <v>2.9815252396508288E-3</v>
      </c>
      <c r="H10054" s="402"/>
      <c r="J10054" s="82">
        <v>54</v>
      </c>
      <c r="K10054" s="321">
        <v>4</v>
      </c>
    </row>
    <row r="10055" spans="1:11" x14ac:dyDescent="0.3">
      <c r="A10055" s="341">
        <v>43342.010416666664</v>
      </c>
      <c r="B10055" s="318">
        <v>37298.319000000003</v>
      </c>
      <c r="C10055" s="355">
        <f t="shared" si="189"/>
        <v>0.31000000000494765</v>
      </c>
      <c r="D10055" s="420">
        <f t="shared" si="190"/>
        <v>0.15500000000247383</v>
      </c>
      <c r="H10055" s="402"/>
      <c r="J10055" s="82">
        <v>55</v>
      </c>
      <c r="K10055" s="391">
        <v>1</v>
      </c>
    </row>
    <row r="10056" spans="1:11" x14ac:dyDescent="0.3">
      <c r="A10056" s="341">
        <v>43342.052083333336</v>
      </c>
      <c r="B10056" s="318">
        <v>37298.620999999999</v>
      </c>
      <c r="C10056" s="355">
        <f t="shared" si="189"/>
        <v>0.30199999999604188</v>
      </c>
      <c r="D10056" s="420">
        <f t="shared" si="190"/>
        <v>0.15099999999802094</v>
      </c>
      <c r="H10056" s="402"/>
      <c r="J10056" s="82">
        <v>56</v>
      </c>
      <c r="K10056" s="319">
        <v>2</v>
      </c>
    </row>
    <row r="10057" spans="1:11" x14ac:dyDescent="0.3">
      <c r="A10057" s="341">
        <v>43342.09375</v>
      </c>
      <c r="B10057" s="318">
        <v>37298.932999999997</v>
      </c>
      <c r="C10057" s="355">
        <f t="shared" si="189"/>
        <v>0.31199999999807915</v>
      </c>
      <c r="D10057" s="420">
        <f t="shared" si="190"/>
        <v>0.15599999999903957</v>
      </c>
      <c r="H10057" s="402"/>
      <c r="J10057" s="82">
        <v>57</v>
      </c>
      <c r="K10057" s="320">
        <v>3</v>
      </c>
    </row>
    <row r="10058" spans="1:11" x14ac:dyDescent="0.3">
      <c r="A10058" s="341">
        <v>43342.135416666664</v>
      </c>
      <c r="B10058" s="318">
        <v>37299.250999999997</v>
      </c>
      <c r="C10058" s="355">
        <f t="shared" si="189"/>
        <v>0.31799999999930151</v>
      </c>
      <c r="D10058" s="420">
        <f t="shared" si="190"/>
        <v>0.15899999999965075</v>
      </c>
      <c r="H10058" s="402"/>
      <c r="J10058" s="82">
        <v>58</v>
      </c>
      <c r="K10058" s="321">
        <v>4</v>
      </c>
    </row>
    <row r="10059" spans="1:11" x14ac:dyDescent="0.3">
      <c r="A10059" s="341">
        <v>43342.177083333336</v>
      </c>
      <c r="B10059" s="318">
        <v>37299.559000000001</v>
      </c>
      <c r="C10059" s="355">
        <f t="shared" si="189"/>
        <v>0.3080000000045402</v>
      </c>
      <c r="D10059" s="420">
        <f t="shared" si="190"/>
        <v>0.1540000000022701</v>
      </c>
      <c r="H10059" s="402"/>
      <c r="J10059" s="82">
        <v>59</v>
      </c>
      <c r="K10059" s="391">
        <v>1</v>
      </c>
    </row>
    <row r="10060" spans="1:11" x14ac:dyDescent="0.3">
      <c r="A10060" s="341">
        <v>43342.21875</v>
      </c>
      <c r="B10060" s="318">
        <v>37299.868999999999</v>
      </c>
      <c r="C10060" s="355">
        <f t="shared" si="189"/>
        <v>0.30999999999767169</v>
      </c>
      <c r="D10060" s="420">
        <f t="shared" si="190"/>
        <v>0.15499999999883585</v>
      </c>
      <c r="H10060" s="402"/>
      <c r="J10060" s="82">
        <v>60</v>
      </c>
      <c r="K10060" s="319">
        <v>2</v>
      </c>
    </row>
    <row r="10061" spans="1:11" x14ac:dyDescent="0.3">
      <c r="A10061" s="341">
        <v>43342.260416666664</v>
      </c>
      <c r="B10061" s="318">
        <v>37300.178999999996</v>
      </c>
      <c r="C10061" s="355">
        <f t="shared" si="189"/>
        <v>0.30999999999767169</v>
      </c>
      <c r="D10061" s="420">
        <f t="shared" si="190"/>
        <v>0.15499999999883585</v>
      </c>
      <c r="H10061" s="402"/>
      <c r="J10061" s="82">
        <v>61</v>
      </c>
      <c r="K10061" s="320">
        <v>3</v>
      </c>
    </row>
    <row r="10062" spans="1:11" x14ac:dyDescent="0.3">
      <c r="A10062" s="341">
        <v>43342.302083333336</v>
      </c>
      <c r="B10062" s="318">
        <v>37300.482000000004</v>
      </c>
      <c r="C10062" s="355">
        <f t="shared" si="189"/>
        <v>0.30300000000715954</v>
      </c>
      <c r="D10062" s="420">
        <f t="shared" si="190"/>
        <v>0.15150000000357977</v>
      </c>
      <c r="H10062" s="402"/>
      <c r="J10062" s="82">
        <v>62</v>
      </c>
      <c r="K10062" s="321">
        <v>4</v>
      </c>
    </row>
    <row r="10063" spans="1:11" x14ac:dyDescent="0.3">
      <c r="A10063" s="341">
        <v>43342.34375</v>
      </c>
      <c r="B10063" s="318">
        <v>37300.788999999997</v>
      </c>
      <c r="C10063" s="355">
        <f t="shared" si="189"/>
        <v>0.30699999999342253</v>
      </c>
      <c r="D10063" s="420">
        <f t="shared" si="190"/>
        <v>0.15349999999671127</v>
      </c>
      <c r="H10063" s="402"/>
      <c r="J10063" s="82">
        <v>63</v>
      </c>
      <c r="K10063" s="391">
        <v>1</v>
      </c>
    </row>
    <row r="10064" spans="1:11" x14ac:dyDescent="0.3">
      <c r="A10064" s="341">
        <v>43342.385416666664</v>
      </c>
      <c r="B10064" s="318">
        <v>37301.108</v>
      </c>
      <c r="C10064" s="355">
        <f t="shared" si="189"/>
        <v>0.31900000000314321</v>
      </c>
      <c r="D10064" s="420">
        <f t="shared" si="190"/>
        <v>0.15950000000157161</v>
      </c>
      <c r="H10064" s="402"/>
      <c r="J10064" s="82">
        <v>64</v>
      </c>
      <c r="K10064" s="319">
        <v>2</v>
      </c>
    </row>
    <row r="10065" spans="1:11" x14ac:dyDescent="0.3">
      <c r="A10065" s="341">
        <v>43342.427083333336</v>
      </c>
      <c r="B10065" s="318">
        <v>37301.417000000001</v>
      </c>
      <c r="C10065" s="355">
        <f t="shared" si="189"/>
        <v>0.30900000000110595</v>
      </c>
      <c r="D10065" s="420">
        <f t="shared" si="190"/>
        <v>0.15450000000055297</v>
      </c>
      <c r="H10065" s="402"/>
      <c r="J10065" s="82">
        <v>65</v>
      </c>
      <c r="K10065" s="320">
        <v>3</v>
      </c>
    </row>
    <row r="10066" spans="1:11" x14ac:dyDescent="0.3">
      <c r="A10066" s="341">
        <v>43342.46875</v>
      </c>
      <c r="B10066" s="318">
        <v>37301.711000000003</v>
      </c>
      <c r="C10066" s="355">
        <f t="shared" si="189"/>
        <v>0.29400000000168802</v>
      </c>
      <c r="D10066" s="420">
        <f t="shared" si="190"/>
        <v>0.14700000000084401</v>
      </c>
      <c r="H10066" s="402"/>
      <c r="J10066" s="82">
        <v>66</v>
      </c>
      <c r="K10066" s="321">
        <v>4</v>
      </c>
    </row>
    <row r="10067" spans="1:11" x14ac:dyDescent="0.3">
      <c r="A10067" s="341">
        <v>43342.510416666664</v>
      </c>
      <c r="B10067" s="318">
        <v>37302.019</v>
      </c>
      <c r="C10067" s="355">
        <f t="shared" si="189"/>
        <v>0.30799999999726424</v>
      </c>
      <c r="D10067" s="420">
        <f t="shared" si="190"/>
        <v>0.15399999999863212</v>
      </c>
      <c r="H10067" s="402"/>
      <c r="J10067" s="82">
        <v>67</v>
      </c>
      <c r="K10067" s="391">
        <v>1</v>
      </c>
    </row>
    <row r="10068" spans="1:11" x14ac:dyDescent="0.3">
      <c r="A10068" s="341">
        <v>43342.552083333336</v>
      </c>
      <c r="B10068" s="318">
        <v>37302.328000000001</v>
      </c>
      <c r="C10068" s="355">
        <f t="shared" si="189"/>
        <v>0.30900000000110595</v>
      </c>
      <c r="D10068" s="420">
        <f t="shared" si="190"/>
        <v>0.15450000000055297</v>
      </c>
      <c r="H10068" s="402"/>
      <c r="J10068" s="82">
        <v>68</v>
      </c>
      <c r="K10068" s="319">
        <v>2</v>
      </c>
    </row>
    <row r="10069" spans="1:11" x14ac:dyDescent="0.3">
      <c r="A10069" s="341">
        <v>43342.59375</v>
      </c>
      <c r="B10069" s="318">
        <v>37302.622000000003</v>
      </c>
      <c r="C10069" s="355">
        <f t="shared" si="189"/>
        <v>0.29400000000168802</v>
      </c>
      <c r="D10069" s="420">
        <f t="shared" si="190"/>
        <v>0.14700000000084401</v>
      </c>
      <c r="H10069" s="402"/>
      <c r="J10069" s="82">
        <v>69</v>
      </c>
      <c r="K10069" s="320">
        <v>3</v>
      </c>
    </row>
    <row r="10070" spans="1:11" x14ac:dyDescent="0.3">
      <c r="A10070" s="341">
        <v>43342.635416666664</v>
      </c>
      <c r="B10070" s="318">
        <v>37302.928</v>
      </c>
      <c r="C10070" s="355">
        <f t="shared" si="189"/>
        <v>0.30599999999685679</v>
      </c>
      <c r="D10070" s="420">
        <f t="shared" si="190"/>
        <v>0.15299999999842839</v>
      </c>
      <c r="H10070" s="402"/>
      <c r="J10070" s="82">
        <v>70</v>
      </c>
      <c r="K10070" s="321">
        <v>4</v>
      </c>
    </row>
    <row r="10071" spans="1:11" x14ac:dyDescent="0.3">
      <c r="A10071" s="341">
        <v>43342.677083333336</v>
      </c>
      <c r="B10071" s="318">
        <v>37303.231</v>
      </c>
      <c r="C10071" s="355">
        <f t="shared" si="189"/>
        <v>0.30299999999988358</v>
      </c>
      <c r="D10071" s="420">
        <f t="shared" si="190"/>
        <v>0.15149999999994179</v>
      </c>
      <c r="H10071" s="402"/>
      <c r="J10071" s="82">
        <v>71</v>
      </c>
      <c r="K10071" s="391">
        <v>1</v>
      </c>
    </row>
    <row r="10072" spans="1:11" x14ac:dyDescent="0.3">
      <c r="A10072" s="341">
        <v>43342.71875</v>
      </c>
      <c r="B10072" s="318">
        <v>37303.529000000002</v>
      </c>
      <c r="C10072" s="355">
        <f t="shared" si="189"/>
        <v>0.29800000000250293</v>
      </c>
      <c r="D10072" s="420">
        <f t="shared" si="190"/>
        <v>0.14900000000125146</v>
      </c>
      <c r="H10072" s="402"/>
      <c r="J10072" s="82">
        <v>72</v>
      </c>
      <c r="K10072" s="319">
        <v>2</v>
      </c>
    </row>
    <row r="10073" spans="1:11" x14ac:dyDescent="0.3">
      <c r="A10073" s="341">
        <v>43342.760416666664</v>
      </c>
      <c r="B10073" s="318">
        <v>37303.822</v>
      </c>
      <c r="C10073" s="355">
        <f t="shared" si="189"/>
        <v>0.29299999999784632</v>
      </c>
      <c r="D10073" s="420">
        <f t="shared" si="190"/>
        <v>0.14649999999892316</v>
      </c>
      <c r="H10073" s="402"/>
      <c r="J10073" s="82">
        <v>73</v>
      </c>
      <c r="K10073" s="320">
        <v>3</v>
      </c>
    </row>
    <row r="10074" spans="1:11" x14ac:dyDescent="0.3">
      <c r="A10074" s="341">
        <v>43342.802083333336</v>
      </c>
      <c r="B10074" s="318">
        <v>37304.127999999997</v>
      </c>
      <c r="C10074" s="355">
        <f t="shared" si="189"/>
        <v>0.30599999999685679</v>
      </c>
      <c r="D10074" s="420">
        <f t="shared" si="190"/>
        <v>0.15299999999842839</v>
      </c>
      <c r="H10074" s="402"/>
      <c r="J10074" s="82">
        <v>74</v>
      </c>
      <c r="K10074" s="321">
        <v>4</v>
      </c>
    </row>
    <row r="10075" spans="1:11" x14ac:dyDescent="0.3">
      <c r="A10075" s="341">
        <v>43342.84375</v>
      </c>
      <c r="B10075" s="318">
        <v>37304.425000000003</v>
      </c>
      <c r="C10075" s="355">
        <f t="shared" si="189"/>
        <v>0.29700000000593718</v>
      </c>
      <c r="D10075" s="420">
        <f t="shared" si="190"/>
        <v>0.14850000000296859</v>
      </c>
      <c r="H10075" s="402"/>
      <c r="J10075" s="82">
        <v>75</v>
      </c>
      <c r="K10075" s="391">
        <v>1</v>
      </c>
    </row>
    <row r="10076" spans="1:11" x14ac:dyDescent="0.3">
      <c r="A10076" s="341">
        <v>43342.885416666664</v>
      </c>
      <c r="B10076" s="318">
        <v>37304.718000000001</v>
      </c>
      <c r="C10076" s="355">
        <f t="shared" si="189"/>
        <v>0.29299999999784632</v>
      </c>
      <c r="D10076" s="420">
        <f t="shared" si="190"/>
        <v>0.14649999999892316</v>
      </c>
      <c r="H10076" s="402"/>
      <c r="J10076" s="82">
        <v>76</v>
      </c>
      <c r="K10076" s="319">
        <v>2</v>
      </c>
    </row>
    <row r="10077" spans="1:11" x14ac:dyDescent="0.3">
      <c r="A10077" s="341">
        <v>43342.927083333336</v>
      </c>
      <c r="B10077" s="318">
        <v>37305.017</v>
      </c>
      <c r="C10077" s="355">
        <f t="shared" si="189"/>
        <v>0.29899999999906868</v>
      </c>
      <c r="D10077" s="420">
        <f t="shared" si="190"/>
        <v>0.14949999999953434</v>
      </c>
      <c r="H10077" s="402"/>
      <c r="J10077" s="82">
        <v>77</v>
      </c>
      <c r="K10077" s="320">
        <v>3</v>
      </c>
    </row>
    <row r="10078" spans="1:11" x14ac:dyDescent="0.3">
      <c r="A10078" s="341">
        <v>43342.96875</v>
      </c>
      <c r="B10078" s="318">
        <v>37305.317999999999</v>
      </c>
      <c r="C10078" s="355">
        <f t="shared" si="189"/>
        <v>0.30099999999947613</v>
      </c>
      <c r="D10078" s="420">
        <f t="shared" si="190"/>
        <v>0.15049999999973807</v>
      </c>
      <c r="E10078" s="336">
        <f>SUM(C10055:C10078)*7.4805194805</f>
        <v>54.675116882982771</v>
      </c>
      <c r="F10078" s="324">
        <f>AVERAGE(D10055:D10078)</f>
        <v>0.15227083333335636</v>
      </c>
      <c r="G10078" s="324">
        <f>_xlfn.STDEV.S(D10055:D10078)</f>
        <v>3.6889351787530787E-3</v>
      </c>
      <c r="H10078" s="402"/>
      <c r="J10078" s="82">
        <v>78</v>
      </c>
      <c r="K10078" s="321">
        <v>4</v>
      </c>
    </row>
    <row r="10079" spans="1:11" x14ac:dyDescent="0.3">
      <c r="A10079" s="341">
        <v>43343.010416666664</v>
      </c>
      <c r="B10079" s="318">
        <v>37305.608</v>
      </c>
      <c r="C10079" s="355">
        <f t="shared" si="189"/>
        <v>0.29000000000087311</v>
      </c>
      <c r="D10079" s="420">
        <f t="shared" si="190"/>
        <v>0.14500000000043656</v>
      </c>
      <c r="H10079" s="402"/>
      <c r="J10079" s="82">
        <v>79</v>
      </c>
      <c r="K10079" s="391">
        <v>1</v>
      </c>
    </row>
    <row r="10080" spans="1:11" x14ac:dyDescent="0.3">
      <c r="A10080" s="341">
        <v>43343.052083333336</v>
      </c>
      <c r="B10080" s="318">
        <v>37305.910000000003</v>
      </c>
      <c r="C10080" s="355">
        <f t="shared" si="189"/>
        <v>0.30200000000331784</v>
      </c>
      <c r="D10080" s="420">
        <f t="shared" si="190"/>
        <v>0.15100000000165892</v>
      </c>
      <c r="H10080" s="402"/>
      <c r="J10080" s="82">
        <v>80</v>
      </c>
      <c r="K10080" s="319">
        <v>2</v>
      </c>
    </row>
    <row r="10081" spans="1:11" x14ac:dyDescent="0.3">
      <c r="A10081" s="341">
        <v>43343.09375</v>
      </c>
      <c r="B10081" s="318">
        <v>37306.218000000001</v>
      </c>
      <c r="C10081" s="355">
        <f t="shared" si="189"/>
        <v>0.30799999999726424</v>
      </c>
      <c r="D10081" s="420">
        <f t="shared" si="190"/>
        <v>0.15399999999863212</v>
      </c>
      <c r="H10081" s="402"/>
      <c r="J10081" s="82">
        <v>81</v>
      </c>
      <c r="K10081" s="320">
        <v>3</v>
      </c>
    </row>
    <row r="10082" spans="1:11" x14ac:dyDescent="0.3">
      <c r="A10082" s="341">
        <v>43343.135416666664</v>
      </c>
      <c r="B10082" s="318">
        <v>37306.517999999996</v>
      </c>
      <c r="C10082" s="355">
        <f t="shared" si="189"/>
        <v>0.29999999999563443</v>
      </c>
      <c r="D10082" s="420">
        <f t="shared" si="190"/>
        <v>0.14999999999781721</v>
      </c>
      <c r="H10082" s="402"/>
      <c r="J10082" s="82">
        <v>82</v>
      </c>
      <c r="K10082" s="321">
        <v>4</v>
      </c>
    </row>
    <row r="10083" spans="1:11" x14ac:dyDescent="0.3">
      <c r="A10083" s="341">
        <v>43343.177083333336</v>
      </c>
      <c r="B10083" s="318">
        <v>37306.819000000003</v>
      </c>
      <c r="C10083" s="355">
        <f t="shared" si="189"/>
        <v>0.30100000000675209</v>
      </c>
      <c r="D10083" s="420">
        <f t="shared" si="190"/>
        <v>0.15050000000337604</v>
      </c>
      <c r="H10083" s="402"/>
      <c r="J10083" s="82">
        <v>83</v>
      </c>
      <c r="K10083" s="391">
        <v>1</v>
      </c>
    </row>
    <row r="10084" spans="1:11" x14ac:dyDescent="0.3">
      <c r="A10084" s="341">
        <v>43343.21875</v>
      </c>
      <c r="B10084" s="318">
        <v>37307.14</v>
      </c>
      <c r="C10084" s="355">
        <f t="shared" si="189"/>
        <v>0.32099999999627471</v>
      </c>
      <c r="D10084" s="420">
        <f t="shared" si="190"/>
        <v>0.16049999999813735</v>
      </c>
      <c r="H10084" s="402"/>
      <c r="J10084" s="82">
        <v>84</v>
      </c>
      <c r="K10084" s="319">
        <v>2</v>
      </c>
    </row>
    <row r="10085" spans="1:11" x14ac:dyDescent="0.3">
      <c r="A10085" s="341">
        <v>43343.260416666664</v>
      </c>
      <c r="B10085" s="318">
        <v>37307.453000000001</v>
      </c>
      <c r="C10085" s="355">
        <f t="shared" si="189"/>
        <v>0.31300000000192085</v>
      </c>
      <c r="D10085" s="420">
        <f t="shared" si="190"/>
        <v>0.15650000000096043</v>
      </c>
      <c r="H10085" s="402"/>
      <c r="J10085" s="82">
        <v>85</v>
      </c>
      <c r="K10085" s="320">
        <v>3</v>
      </c>
    </row>
    <row r="10086" spans="1:11" x14ac:dyDescent="0.3">
      <c r="A10086" s="341">
        <v>43343.302083333336</v>
      </c>
      <c r="B10086" s="318">
        <v>37307.754999999997</v>
      </c>
      <c r="C10086" s="355">
        <f t="shared" si="189"/>
        <v>0.30199999999604188</v>
      </c>
      <c r="D10086" s="420">
        <f t="shared" si="190"/>
        <v>0.15099999999802094</v>
      </c>
      <c r="H10086" s="402"/>
      <c r="J10086" s="82">
        <v>86</v>
      </c>
      <c r="K10086" s="321">
        <v>4</v>
      </c>
    </row>
    <row r="10087" spans="1:11" x14ac:dyDescent="0.3">
      <c r="A10087" s="341">
        <v>43343.34375</v>
      </c>
      <c r="B10087" s="318">
        <v>37308.063000000002</v>
      </c>
      <c r="C10087" s="355">
        <f t="shared" si="189"/>
        <v>0.3080000000045402</v>
      </c>
      <c r="D10087" s="420">
        <f t="shared" si="190"/>
        <v>0.1540000000022701</v>
      </c>
      <c r="H10087" s="402"/>
      <c r="J10087" s="82">
        <v>87</v>
      </c>
      <c r="K10087" s="391">
        <v>1</v>
      </c>
    </row>
    <row r="10088" spans="1:11" x14ac:dyDescent="0.3">
      <c r="A10088" s="341">
        <v>43343.385416666664</v>
      </c>
      <c r="B10088" s="318">
        <v>37308.377</v>
      </c>
      <c r="C10088" s="355">
        <f t="shared" si="189"/>
        <v>0.3139999999984866</v>
      </c>
      <c r="D10088" s="420">
        <f t="shared" si="190"/>
        <v>0.1569999999992433</v>
      </c>
      <c r="H10088" s="402"/>
      <c r="J10088" s="82">
        <v>88</v>
      </c>
      <c r="K10088" s="319">
        <v>2</v>
      </c>
    </row>
    <row r="10089" spans="1:11" x14ac:dyDescent="0.3">
      <c r="A10089" s="341">
        <v>43343.427083333336</v>
      </c>
      <c r="B10089" s="318">
        <v>37308.682000000001</v>
      </c>
      <c r="C10089" s="355">
        <f t="shared" si="189"/>
        <v>0.30500000000029104</v>
      </c>
      <c r="D10089" s="420">
        <f t="shared" si="190"/>
        <v>0.15250000000014552</v>
      </c>
      <c r="H10089" s="402"/>
      <c r="J10089" s="82">
        <v>89</v>
      </c>
      <c r="K10089" s="320">
        <v>3</v>
      </c>
    </row>
    <row r="10090" spans="1:11" x14ac:dyDescent="0.3">
      <c r="A10090" s="341">
        <v>43343.46875</v>
      </c>
      <c r="B10090" s="318">
        <v>37308.991999999998</v>
      </c>
      <c r="C10090" s="355">
        <f t="shared" si="189"/>
        <v>0.30999999999767169</v>
      </c>
      <c r="D10090" s="420">
        <f t="shared" si="190"/>
        <v>0.15499999999883585</v>
      </c>
      <c r="H10090" s="402"/>
      <c r="J10090" s="82">
        <v>90</v>
      </c>
      <c r="K10090" s="321">
        <v>4</v>
      </c>
    </row>
    <row r="10091" spans="1:11" x14ac:dyDescent="0.3">
      <c r="A10091" s="341">
        <v>43343.510416666664</v>
      </c>
      <c r="B10091" s="318">
        <v>37309.307000000001</v>
      </c>
      <c r="C10091" s="355">
        <f t="shared" si="189"/>
        <v>0.31500000000232831</v>
      </c>
      <c r="D10091" s="420">
        <f t="shared" si="190"/>
        <v>0.15750000000116415</v>
      </c>
      <c r="H10091" s="402"/>
      <c r="J10091" s="82">
        <v>91</v>
      </c>
      <c r="K10091" s="391">
        <v>1</v>
      </c>
    </row>
    <row r="10092" spans="1:11" x14ac:dyDescent="0.3">
      <c r="A10092" s="341">
        <v>43343.552083333336</v>
      </c>
      <c r="B10092" s="318">
        <v>37309.607000000004</v>
      </c>
      <c r="C10092" s="355">
        <f t="shared" si="189"/>
        <v>0.30000000000291038</v>
      </c>
      <c r="D10092" s="420">
        <f t="shared" si="190"/>
        <v>0.15000000000145519</v>
      </c>
      <c r="H10092" s="402"/>
      <c r="J10092" s="82">
        <v>92</v>
      </c>
      <c r="K10092" s="319">
        <v>2</v>
      </c>
    </row>
    <row r="10093" spans="1:11" x14ac:dyDescent="0.3">
      <c r="A10093" s="341">
        <v>43343.59375</v>
      </c>
      <c r="B10093" s="318">
        <v>37309.911999999997</v>
      </c>
      <c r="C10093" s="355">
        <f t="shared" si="189"/>
        <v>0.30499999999301508</v>
      </c>
      <c r="D10093" s="420">
        <f t="shared" si="190"/>
        <v>0.15249999999650754</v>
      </c>
      <c r="H10093" s="402"/>
      <c r="J10093" s="82">
        <v>93</v>
      </c>
      <c r="K10093" s="320">
        <v>3</v>
      </c>
    </row>
    <row r="10094" spans="1:11" x14ac:dyDescent="0.3">
      <c r="A10094" s="341">
        <v>43343.635416666664</v>
      </c>
      <c r="B10094" s="318">
        <v>37310.218999999997</v>
      </c>
      <c r="C10094" s="355">
        <f t="shared" si="189"/>
        <v>0.30700000000069849</v>
      </c>
      <c r="D10094" s="420">
        <f t="shared" si="190"/>
        <v>0.15350000000034925</v>
      </c>
      <c r="H10094" s="402"/>
      <c r="J10094" s="82">
        <v>94</v>
      </c>
      <c r="K10094" s="321">
        <v>4</v>
      </c>
    </row>
    <row r="10095" spans="1:11" x14ac:dyDescent="0.3">
      <c r="A10095" s="341">
        <v>43343.677083333336</v>
      </c>
      <c r="B10095" s="318">
        <v>37310.521000000001</v>
      </c>
      <c r="C10095" s="355">
        <f t="shared" si="189"/>
        <v>0.30200000000331784</v>
      </c>
      <c r="D10095" s="420">
        <f t="shared" si="190"/>
        <v>0.15100000000165892</v>
      </c>
      <c r="H10095" s="402"/>
      <c r="J10095" s="82">
        <v>95</v>
      </c>
      <c r="K10095" s="391">
        <v>1</v>
      </c>
    </row>
    <row r="10096" spans="1:11" x14ac:dyDescent="0.3">
      <c r="A10096" s="341">
        <v>43343.71875</v>
      </c>
      <c r="B10096" s="318">
        <v>37310.821000000004</v>
      </c>
      <c r="C10096" s="355">
        <f t="shared" si="189"/>
        <v>0.30000000000291038</v>
      </c>
      <c r="D10096" s="420">
        <f t="shared" si="190"/>
        <v>0.15000000000145519</v>
      </c>
      <c r="H10096" s="402"/>
      <c r="J10096" s="82">
        <v>96</v>
      </c>
      <c r="K10096" s="319">
        <v>2</v>
      </c>
    </row>
    <row r="10097" spans="1:12" x14ac:dyDescent="0.3">
      <c r="A10097" s="341">
        <v>43343.760416666664</v>
      </c>
      <c r="B10097" s="318">
        <v>37311.127999999997</v>
      </c>
      <c r="C10097" s="355">
        <f t="shared" si="189"/>
        <v>0.30699999999342253</v>
      </c>
      <c r="D10097" s="420">
        <f t="shared" si="190"/>
        <v>0.15349999999671127</v>
      </c>
      <c r="H10097" s="402"/>
      <c r="J10097" s="82">
        <v>97</v>
      </c>
      <c r="K10097" s="320">
        <v>3</v>
      </c>
    </row>
    <row r="10098" spans="1:12" x14ac:dyDescent="0.3">
      <c r="A10098" s="341">
        <v>43343.802083333336</v>
      </c>
      <c r="B10098" s="318">
        <v>37311.428</v>
      </c>
      <c r="C10098" s="355">
        <f t="shared" si="189"/>
        <v>0.30000000000291038</v>
      </c>
      <c r="D10098" s="420">
        <f t="shared" si="190"/>
        <v>0.15000000000145519</v>
      </c>
      <c r="H10098" s="402"/>
      <c r="J10098" s="82">
        <v>98</v>
      </c>
      <c r="K10098" s="321">
        <v>4</v>
      </c>
    </row>
    <row r="10099" spans="1:12" x14ac:dyDescent="0.3">
      <c r="A10099" s="341">
        <v>43343.84375</v>
      </c>
      <c r="B10099" s="318">
        <v>37311.718000000001</v>
      </c>
      <c r="C10099" s="355">
        <f t="shared" si="189"/>
        <v>0.29000000000087311</v>
      </c>
      <c r="D10099" s="420">
        <f t="shared" si="190"/>
        <v>0.14500000000043656</v>
      </c>
      <c r="H10099" s="402"/>
      <c r="J10099" s="82">
        <v>99</v>
      </c>
      <c r="K10099" s="391">
        <v>1</v>
      </c>
    </row>
    <row r="10100" spans="1:12" x14ac:dyDescent="0.3">
      <c r="A10100" s="341">
        <v>43343.88541678241</v>
      </c>
      <c r="B10100" s="318">
        <v>37312.021000000001</v>
      </c>
      <c r="C10100" s="355">
        <f t="shared" si="189"/>
        <v>0.30299999999988358</v>
      </c>
      <c r="D10100" s="420">
        <f t="shared" si="190"/>
        <v>0.15149999999994179</v>
      </c>
      <c r="E10100" s="336">
        <f>SUM(C10077:C10100)*7.4805194805</f>
        <v>54.630233766090626</v>
      </c>
      <c r="F10100" s="324">
        <f>AVERAGE(D10077:D10100)</f>
        <v>0.1521458333333309</v>
      </c>
      <c r="G10100" s="324">
        <f>_xlfn.STDEV.S(D10077:D10100)</f>
        <v>3.594921437549017E-3</v>
      </c>
      <c r="H10100" s="404"/>
      <c r="I10100" s="344">
        <f>AVERAGE(D10001:D10100)</f>
        <v>0.15263131313130165</v>
      </c>
      <c r="J10100" s="82">
        <v>100</v>
      </c>
      <c r="K10100" s="319">
        <v>2</v>
      </c>
    </row>
    <row r="10101" spans="1:12" x14ac:dyDescent="0.3">
      <c r="A10101" s="341">
        <v>43347.388194444444</v>
      </c>
      <c r="B10101" s="318">
        <v>37337.497000000003</v>
      </c>
      <c r="C10101" s="355"/>
      <c r="D10101" s="420"/>
      <c r="H10101" s="402"/>
      <c r="K10101" s="319">
        <v>2</v>
      </c>
    </row>
    <row r="10102" spans="1:12" x14ac:dyDescent="0.3">
      <c r="A10102" s="341">
        <v>43347.393055555556</v>
      </c>
      <c r="B10102" s="318">
        <v>37337.497000000003</v>
      </c>
      <c r="C10102" s="318"/>
      <c r="D10102" s="414"/>
      <c r="H10102" s="403"/>
      <c r="J10102" s="82">
        <v>1</v>
      </c>
      <c r="K10102" s="319">
        <v>2</v>
      </c>
      <c r="L10102" s="54" t="s">
        <v>313</v>
      </c>
    </row>
    <row r="10103" spans="1:12" x14ac:dyDescent="0.3">
      <c r="A10103" s="341">
        <v>43347.43472222222</v>
      </c>
      <c r="B10103" s="318">
        <v>37337.800000000003</v>
      </c>
      <c r="C10103" s="355">
        <f>B10103-B10102</f>
        <v>0.30299999999988358</v>
      </c>
      <c r="D10103" s="420">
        <f>C10103/2</f>
        <v>0.15149999999994179</v>
      </c>
      <c r="H10103" s="402"/>
      <c r="J10103" s="82">
        <v>2</v>
      </c>
      <c r="K10103" s="320">
        <v>3</v>
      </c>
    </row>
    <row r="10104" spans="1:12" x14ac:dyDescent="0.3">
      <c r="A10104" s="341">
        <v>43347.476388888892</v>
      </c>
      <c r="B10104" s="318">
        <v>37338.116999999998</v>
      </c>
      <c r="C10104" s="355">
        <f>B10104-B10103</f>
        <v>0.3169999999954598</v>
      </c>
      <c r="D10104" s="420">
        <f>C10104/2</f>
        <v>0.1584999999977299</v>
      </c>
      <c r="H10104" s="402"/>
      <c r="J10104" s="82">
        <v>3</v>
      </c>
      <c r="K10104" s="321">
        <v>4</v>
      </c>
    </row>
    <row r="10105" spans="1:12" x14ac:dyDescent="0.3">
      <c r="A10105" s="341">
        <v>43347.518055381945</v>
      </c>
      <c r="B10105" s="318">
        <v>37338.421999999999</v>
      </c>
      <c r="C10105" s="355">
        <f>B10105-B10104</f>
        <v>0.30500000000029104</v>
      </c>
      <c r="D10105" s="420">
        <f>C10105/2</f>
        <v>0.15250000000014552</v>
      </c>
      <c r="H10105" s="402"/>
      <c r="J10105" s="82">
        <v>4</v>
      </c>
      <c r="K10105" s="391">
        <v>1</v>
      </c>
    </row>
    <row r="10106" spans="1:12" x14ac:dyDescent="0.3">
      <c r="A10106" s="341">
        <v>43347.559721990743</v>
      </c>
      <c r="B10106" s="318">
        <v>37338.728000000003</v>
      </c>
      <c r="C10106" s="355">
        <f t="shared" ref="C10106:C10135" si="191">B10106-B10105</f>
        <v>0.30600000000413274</v>
      </c>
      <c r="D10106" s="420">
        <f t="shared" ref="D10106:D10135" si="192">C10106/2</f>
        <v>0.15300000000206637</v>
      </c>
      <c r="H10106" s="402"/>
      <c r="J10106" s="82">
        <v>5</v>
      </c>
      <c r="K10106" s="319">
        <v>2</v>
      </c>
    </row>
    <row r="10107" spans="1:12" x14ac:dyDescent="0.3">
      <c r="A10107" s="341">
        <v>43347.601388599534</v>
      </c>
      <c r="B10107" s="318">
        <v>37339.036</v>
      </c>
      <c r="C10107" s="355">
        <f t="shared" si="191"/>
        <v>0.30799999999726424</v>
      </c>
      <c r="D10107" s="420">
        <f t="shared" si="192"/>
        <v>0.15399999999863212</v>
      </c>
      <c r="H10107" s="402"/>
      <c r="J10107" s="82">
        <v>6</v>
      </c>
      <c r="K10107" s="320">
        <v>3</v>
      </c>
    </row>
    <row r="10108" spans="1:12" x14ac:dyDescent="0.3">
      <c r="A10108" s="341">
        <v>43347.643055208333</v>
      </c>
      <c r="B10108" s="318">
        <v>37339.345000000001</v>
      </c>
      <c r="C10108" s="355">
        <f t="shared" si="191"/>
        <v>0.30900000000110595</v>
      </c>
      <c r="D10108" s="420">
        <f t="shared" si="192"/>
        <v>0.15450000000055297</v>
      </c>
      <c r="H10108" s="402"/>
      <c r="J10108" s="82">
        <v>7</v>
      </c>
      <c r="K10108" s="321">
        <v>4</v>
      </c>
    </row>
    <row r="10109" spans="1:12" x14ac:dyDescent="0.3">
      <c r="A10109" s="341">
        <v>43347.684721817132</v>
      </c>
      <c r="B10109" s="318">
        <v>37339.642</v>
      </c>
      <c r="C10109" s="355">
        <f t="shared" si="191"/>
        <v>0.29699999999866122</v>
      </c>
      <c r="D10109" s="420">
        <f t="shared" si="192"/>
        <v>0.14849999999933061</v>
      </c>
      <c r="H10109" s="402"/>
      <c r="J10109" s="82">
        <v>8</v>
      </c>
      <c r="K10109" s="391">
        <v>1</v>
      </c>
    </row>
    <row r="10110" spans="1:12" x14ac:dyDescent="0.3">
      <c r="A10110" s="341">
        <v>43347.726388425923</v>
      </c>
      <c r="B10110" s="318">
        <v>37339.942999999999</v>
      </c>
      <c r="C10110" s="355">
        <f t="shared" si="191"/>
        <v>0.30099999999947613</v>
      </c>
      <c r="D10110" s="420">
        <f t="shared" si="192"/>
        <v>0.15049999999973807</v>
      </c>
      <c r="H10110" s="402"/>
      <c r="J10110" s="82">
        <v>9</v>
      </c>
      <c r="K10110" s="319">
        <v>2</v>
      </c>
    </row>
    <row r="10111" spans="1:12" x14ac:dyDescent="0.3">
      <c r="A10111" s="341">
        <v>43347.768055034721</v>
      </c>
      <c r="B10111" s="318">
        <v>37340.248</v>
      </c>
      <c r="C10111" s="355">
        <f t="shared" si="191"/>
        <v>0.30500000000029104</v>
      </c>
      <c r="D10111" s="420">
        <f t="shared" si="192"/>
        <v>0.15250000000014552</v>
      </c>
      <c r="H10111" s="402"/>
      <c r="J10111" s="82">
        <v>10</v>
      </c>
      <c r="K10111" s="320">
        <v>3</v>
      </c>
    </row>
    <row r="10112" spans="1:12" x14ac:dyDescent="0.3">
      <c r="A10112" s="341">
        <v>43347.80972164352</v>
      </c>
      <c r="B10112" s="318">
        <v>37340.538999999997</v>
      </c>
      <c r="C10112" s="355">
        <f t="shared" si="191"/>
        <v>0.29099999999743886</v>
      </c>
      <c r="D10112" s="420">
        <f t="shared" si="192"/>
        <v>0.14549999999871943</v>
      </c>
      <c r="H10112" s="402"/>
      <c r="J10112" s="82">
        <v>11</v>
      </c>
      <c r="K10112" s="321">
        <v>4</v>
      </c>
    </row>
    <row r="10113" spans="1:11" x14ac:dyDescent="0.3">
      <c r="A10113" s="341">
        <v>43347.851388252318</v>
      </c>
      <c r="B10113" s="318">
        <v>37340.83</v>
      </c>
      <c r="C10113" s="355">
        <f t="shared" si="191"/>
        <v>0.29100000000471482</v>
      </c>
      <c r="D10113" s="420">
        <f t="shared" si="192"/>
        <v>0.14550000000235741</v>
      </c>
      <c r="H10113" s="402"/>
      <c r="J10113" s="82">
        <v>12</v>
      </c>
      <c r="K10113" s="391">
        <v>1</v>
      </c>
    </row>
    <row r="10114" spans="1:11" x14ac:dyDescent="0.3">
      <c r="A10114" s="341">
        <v>43347.89305486111</v>
      </c>
      <c r="B10114" s="318">
        <v>37341.135999999999</v>
      </c>
      <c r="C10114" s="355">
        <f t="shared" si="191"/>
        <v>0.30599999999685679</v>
      </c>
      <c r="D10114" s="420">
        <f t="shared" si="192"/>
        <v>0.15299999999842839</v>
      </c>
      <c r="H10114" s="402"/>
      <c r="J10114" s="82">
        <v>13</v>
      </c>
      <c r="K10114" s="319">
        <v>2</v>
      </c>
    </row>
    <row r="10115" spans="1:11" x14ac:dyDescent="0.3">
      <c r="A10115" s="341">
        <v>43347.934721469908</v>
      </c>
      <c r="B10115" s="318">
        <v>37341.438999999998</v>
      </c>
      <c r="C10115" s="355">
        <f t="shared" si="191"/>
        <v>0.30299999999988358</v>
      </c>
      <c r="D10115" s="420">
        <f t="shared" si="192"/>
        <v>0.15149999999994179</v>
      </c>
      <c r="H10115" s="402"/>
      <c r="J10115" s="82">
        <v>14</v>
      </c>
      <c r="K10115" s="320">
        <v>3</v>
      </c>
    </row>
    <row r="10116" spans="1:11" x14ac:dyDescent="0.3">
      <c r="A10116" s="341">
        <v>43347.976388078707</v>
      </c>
      <c r="B10116" s="318">
        <v>37341.731</v>
      </c>
      <c r="C10116" s="355">
        <f t="shared" si="191"/>
        <v>0.29200000000128057</v>
      </c>
      <c r="D10116" s="420">
        <f t="shared" si="192"/>
        <v>0.14600000000064028</v>
      </c>
      <c r="E10116" s="336">
        <f>SUM(C10103:C10116)*7.4805194805</f>
        <v>31.672519480412618</v>
      </c>
      <c r="F10116" s="324">
        <f>AVERAGE(D10103:D10116)</f>
        <v>0.15121428571416931</v>
      </c>
      <c r="G10116" s="324">
        <f>_xlfn.STDEV.S(D10103:D10116)</f>
        <v>3.7401886296276753E-3</v>
      </c>
      <c r="H10116" s="402"/>
      <c r="J10116" s="82">
        <v>15</v>
      </c>
      <c r="K10116" s="321">
        <v>4</v>
      </c>
    </row>
    <row r="10117" spans="1:11" x14ac:dyDescent="0.3">
      <c r="A10117" s="341">
        <v>43348.018054687498</v>
      </c>
      <c r="B10117" s="318">
        <v>37342.035000000003</v>
      </c>
      <c r="C10117" s="355">
        <f t="shared" si="191"/>
        <v>0.30400000000372529</v>
      </c>
      <c r="D10117" s="420">
        <f t="shared" si="192"/>
        <v>0.15200000000186265</v>
      </c>
      <c r="H10117" s="402"/>
      <c r="J10117" s="82">
        <v>16</v>
      </c>
      <c r="K10117" s="391">
        <v>1</v>
      </c>
    </row>
    <row r="10118" spans="1:11" x14ac:dyDescent="0.3">
      <c r="A10118" s="341">
        <v>43348.059721296297</v>
      </c>
      <c r="B10118" s="318">
        <v>37342.345000000001</v>
      </c>
      <c r="C10118" s="355">
        <f t="shared" si="191"/>
        <v>0.30999999999767169</v>
      </c>
      <c r="D10118" s="420">
        <f t="shared" si="192"/>
        <v>0.15499999999883585</v>
      </c>
      <c r="H10118" s="402"/>
      <c r="J10118" s="82">
        <v>17</v>
      </c>
      <c r="K10118" s="319">
        <v>2</v>
      </c>
    </row>
    <row r="10119" spans="1:11" x14ac:dyDescent="0.3">
      <c r="A10119" s="341">
        <v>43348.101387905095</v>
      </c>
      <c r="B10119" s="318">
        <v>37342.648000000001</v>
      </c>
      <c r="C10119" s="355">
        <f t="shared" si="191"/>
        <v>0.30299999999988358</v>
      </c>
      <c r="D10119" s="420">
        <f t="shared" si="192"/>
        <v>0.15149999999994179</v>
      </c>
      <c r="H10119" s="402"/>
      <c r="J10119" s="82">
        <v>18</v>
      </c>
      <c r="K10119" s="320">
        <v>3</v>
      </c>
    </row>
    <row r="10120" spans="1:11" x14ac:dyDescent="0.3">
      <c r="A10120" s="341">
        <v>43348.143054513886</v>
      </c>
      <c r="B10120" s="318">
        <v>37342.957999999999</v>
      </c>
      <c r="C10120" s="355">
        <f t="shared" si="191"/>
        <v>0.30999999999767169</v>
      </c>
      <c r="D10120" s="420">
        <f t="shared" si="192"/>
        <v>0.15499999999883585</v>
      </c>
      <c r="H10120" s="402"/>
      <c r="J10120" s="82">
        <v>19</v>
      </c>
      <c r="K10120" s="321">
        <v>4</v>
      </c>
    </row>
    <row r="10121" spans="1:11" x14ac:dyDescent="0.3">
      <c r="A10121" s="341">
        <v>43348.184721122685</v>
      </c>
      <c r="B10121" s="318">
        <v>37343.271000000001</v>
      </c>
      <c r="C10121" s="355">
        <f t="shared" si="191"/>
        <v>0.31300000000192085</v>
      </c>
      <c r="D10121" s="420">
        <f t="shared" si="192"/>
        <v>0.15650000000096043</v>
      </c>
      <c r="H10121" s="402"/>
      <c r="J10121" s="82">
        <v>20</v>
      </c>
      <c r="K10121" s="391">
        <v>1</v>
      </c>
    </row>
    <row r="10122" spans="1:11" x14ac:dyDescent="0.3">
      <c r="A10122" s="341">
        <v>43348.226387731484</v>
      </c>
      <c r="B10122" s="318">
        <v>37343.572</v>
      </c>
      <c r="C10122" s="355">
        <f t="shared" si="191"/>
        <v>0.30099999999947613</v>
      </c>
      <c r="D10122" s="420">
        <f t="shared" si="192"/>
        <v>0.15049999999973807</v>
      </c>
      <c r="H10122" s="402"/>
      <c r="J10122" s="82">
        <v>21</v>
      </c>
      <c r="K10122" s="319">
        <v>2</v>
      </c>
    </row>
    <row r="10123" spans="1:11" x14ac:dyDescent="0.3">
      <c r="A10123" s="341">
        <v>43348.268054340275</v>
      </c>
      <c r="B10123" s="318">
        <v>37343.881000000001</v>
      </c>
      <c r="C10123" s="355">
        <f t="shared" si="191"/>
        <v>0.30900000000110595</v>
      </c>
      <c r="D10123" s="420">
        <f t="shared" si="192"/>
        <v>0.15450000000055297</v>
      </c>
      <c r="H10123" s="402"/>
      <c r="J10123" s="82">
        <v>22</v>
      </c>
      <c r="K10123" s="320">
        <v>3</v>
      </c>
    </row>
    <row r="10124" spans="1:11" x14ac:dyDescent="0.3">
      <c r="A10124" s="341">
        <v>43348.309720949073</v>
      </c>
      <c r="B10124" s="318">
        <v>37344.197999999997</v>
      </c>
      <c r="C10124" s="355">
        <f t="shared" si="191"/>
        <v>0.3169999999954598</v>
      </c>
      <c r="D10124" s="420">
        <f t="shared" si="192"/>
        <v>0.1584999999977299</v>
      </c>
      <c r="H10124" s="402"/>
      <c r="J10124" s="82">
        <v>23</v>
      </c>
      <c r="K10124" s="321">
        <v>4</v>
      </c>
    </row>
    <row r="10125" spans="1:11" x14ac:dyDescent="0.3">
      <c r="A10125" s="341">
        <v>43348.351387557872</v>
      </c>
      <c r="B10125" s="318">
        <v>37344.500999999997</v>
      </c>
      <c r="C10125" s="355">
        <f t="shared" si="191"/>
        <v>0.30299999999988358</v>
      </c>
      <c r="D10125" s="420">
        <f t="shared" si="192"/>
        <v>0.15149999999994179</v>
      </c>
      <c r="H10125" s="402"/>
      <c r="J10125" s="82">
        <v>24</v>
      </c>
      <c r="K10125" s="391">
        <v>1</v>
      </c>
    </row>
    <row r="10126" spans="1:11" x14ac:dyDescent="0.3">
      <c r="A10126" s="341">
        <v>43348.393054166663</v>
      </c>
      <c r="B10126" s="318">
        <v>37344.805999999997</v>
      </c>
      <c r="C10126" s="355">
        <f t="shared" si="191"/>
        <v>0.30500000000029104</v>
      </c>
      <c r="D10126" s="420">
        <f t="shared" si="192"/>
        <v>0.15250000000014552</v>
      </c>
      <c r="H10126" s="402"/>
      <c r="J10126" s="82">
        <v>25</v>
      </c>
      <c r="K10126" s="319">
        <v>2</v>
      </c>
    </row>
    <row r="10127" spans="1:11" x14ac:dyDescent="0.3">
      <c r="A10127" s="341">
        <v>43348.434720775462</v>
      </c>
      <c r="B10127" s="318">
        <v>37345.120000000003</v>
      </c>
      <c r="C10127" s="355">
        <f t="shared" si="191"/>
        <v>0.31400000000576256</v>
      </c>
      <c r="D10127" s="420">
        <f t="shared" si="192"/>
        <v>0.15700000000288128</v>
      </c>
      <c r="H10127" s="402"/>
      <c r="J10127" s="82">
        <v>26</v>
      </c>
      <c r="K10127" s="320">
        <v>3</v>
      </c>
    </row>
    <row r="10128" spans="1:11" x14ac:dyDescent="0.3">
      <c r="A10128" s="341">
        <v>43348.47638738426</v>
      </c>
      <c r="B10128" s="318">
        <v>37345.428999999996</v>
      </c>
      <c r="C10128" s="355">
        <f t="shared" si="191"/>
        <v>0.30899999999382999</v>
      </c>
      <c r="D10128" s="420">
        <f t="shared" si="192"/>
        <v>0.15449999999691499</v>
      </c>
      <c r="H10128" s="402"/>
      <c r="J10128" s="82">
        <v>27</v>
      </c>
      <c r="K10128" s="321">
        <v>4</v>
      </c>
    </row>
    <row r="10129" spans="1:12" x14ac:dyDescent="0.3">
      <c r="A10129" s="341">
        <v>43348.518053993059</v>
      </c>
      <c r="B10129" s="318">
        <v>37345.732000000004</v>
      </c>
      <c r="C10129" s="355">
        <f t="shared" si="191"/>
        <v>0.30300000000715954</v>
      </c>
      <c r="D10129" s="420">
        <f t="shared" si="192"/>
        <v>0.15150000000357977</v>
      </c>
      <c r="H10129" s="402"/>
      <c r="J10129" s="82">
        <v>28</v>
      </c>
      <c r="K10129" s="391">
        <v>1</v>
      </c>
    </row>
    <row r="10130" spans="1:12" x14ac:dyDescent="0.3">
      <c r="A10130" s="341">
        <v>43348.55972060185</v>
      </c>
      <c r="B10130" s="318">
        <v>37346.048000000003</v>
      </c>
      <c r="C10130" s="355">
        <f t="shared" si="191"/>
        <v>0.31599999999889405</v>
      </c>
      <c r="D10130" s="420">
        <f t="shared" si="192"/>
        <v>0.15799999999944703</v>
      </c>
      <c r="H10130" s="402"/>
      <c r="J10130" s="82">
        <v>29</v>
      </c>
      <c r="K10130" s="319">
        <v>2</v>
      </c>
    </row>
    <row r="10131" spans="1:12" x14ac:dyDescent="0.3">
      <c r="A10131" s="341">
        <v>43348.601387210649</v>
      </c>
      <c r="B10131" s="318">
        <v>37346.36</v>
      </c>
      <c r="C10131" s="355">
        <f t="shared" si="191"/>
        <v>0.31199999999807915</v>
      </c>
      <c r="D10131" s="420">
        <f t="shared" si="192"/>
        <v>0.15599999999903957</v>
      </c>
      <c r="H10131" s="402"/>
      <c r="J10131" s="82">
        <v>30</v>
      </c>
      <c r="K10131" s="320">
        <v>3</v>
      </c>
    </row>
    <row r="10132" spans="1:12" x14ac:dyDescent="0.3">
      <c r="A10132" s="341">
        <v>43348.643053819447</v>
      </c>
      <c r="B10132" s="318">
        <v>37346.659</v>
      </c>
      <c r="C10132" s="355">
        <f t="shared" si="191"/>
        <v>0.29899999999906868</v>
      </c>
      <c r="D10132" s="420">
        <f t="shared" si="192"/>
        <v>0.14949999999953434</v>
      </c>
      <c r="H10132" s="402"/>
      <c r="J10132" s="82">
        <v>31</v>
      </c>
      <c r="K10132" s="321">
        <v>4</v>
      </c>
    </row>
    <row r="10133" spans="1:12" x14ac:dyDescent="0.3">
      <c r="A10133" s="341">
        <v>43348.684720428239</v>
      </c>
      <c r="B10133" s="318">
        <v>37346.963000000003</v>
      </c>
      <c r="C10133" s="355">
        <f t="shared" si="191"/>
        <v>0.30400000000372529</v>
      </c>
      <c r="D10133" s="420">
        <f t="shared" si="192"/>
        <v>0.15200000000186265</v>
      </c>
      <c r="H10133" s="402"/>
      <c r="J10133" s="82">
        <v>32</v>
      </c>
      <c r="K10133" s="391">
        <v>1</v>
      </c>
    </row>
    <row r="10134" spans="1:12" x14ac:dyDescent="0.3">
      <c r="A10134" s="341">
        <v>43348.726387037037</v>
      </c>
      <c r="B10134" s="318">
        <v>37347.273000000001</v>
      </c>
      <c r="C10134" s="355">
        <f t="shared" si="191"/>
        <v>0.30999999999767169</v>
      </c>
      <c r="D10134" s="420">
        <f t="shared" si="192"/>
        <v>0.15499999999883585</v>
      </c>
      <c r="H10134" s="402"/>
      <c r="J10134" s="82">
        <v>33</v>
      </c>
      <c r="K10134" s="319">
        <v>2</v>
      </c>
    </row>
    <row r="10135" spans="1:12" x14ac:dyDescent="0.3">
      <c r="A10135" s="341">
        <v>43348.768055555556</v>
      </c>
      <c r="B10135" s="318">
        <v>37347.569000000003</v>
      </c>
      <c r="C10135" s="355">
        <f t="shared" si="191"/>
        <v>0.29600000000209548</v>
      </c>
      <c r="D10135" s="420">
        <f t="shared" si="192"/>
        <v>0.14800000000104774</v>
      </c>
      <c r="E10135" s="336">
        <f>SUM(C10117:C10135)*7.4805194805</f>
        <v>43.671272727184252</v>
      </c>
      <c r="F10135" s="324">
        <f>AVERAGE(D10117:D10135)</f>
        <v>0.15363157894745727</v>
      </c>
      <c r="G10135" s="324">
        <f>_xlfn.STDEV.S(D10117:D10135)</f>
        <v>2.9242382918699852E-3</v>
      </c>
      <c r="H10135" s="402"/>
      <c r="J10135" s="82">
        <v>34</v>
      </c>
      <c r="K10135" s="320">
        <v>3</v>
      </c>
      <c r="L10135" s="54" t="s">
        <v>383</v>
      </c>
    </row>
    <row r="10136" spans="1:12" x14ac:dyDescent="0.3">
      <c r="A10136" s="341">
        <v>43349.368750000001</v>
      </c>
      <c r="B10136" s="318">
        <v>37351.811000000002</v>
      </c>
      <c r="C10136" s="318"/>
      <c r="D10136" s="414"/>
      <c r="H10136" s="403"/>
      <c r="J10136" s="82">
        <v>48</v>
      </c>
      <c r="K10136" s="391">
        <v>1</v>
      </c>
    </row>
    <row r="10137" spans="1:12" x14ac:dyDescent="0.3">
      <c r="A10137" s="341">
        <v>43349.37777777778</v>
      </c>
      <c r="B10137" s="318">
        <v>37352.125999999997</v>
      </c>
      <c r="C10137" s="355">
        <f>B10137-B10136</f>
        <v>0.31499999999505235</v>
      </c>
      <c r="D10137" s="420">
        <f>C10137/2</f>
        <v>0.15749999999752617</v>
      </c>
      <c r="H10137" s="404"/>
      <c r="I10137" s="344">
        <f>AVERAGE(D10101:D10137)</f>
        <v>0.15274999999992894</v>
      </c>
      <c r="J10137" s="82">
        <v>1</v>
      </c>
      <c r="K10137" s="319">
        <v>2</v>
      </c>
      <c r="L10137" s="54" t="s">
        <v>384</v>
      </c>
    </row>
    <row r="10138" spans="1:12" x14ac:dyDescent="0.3">
      <c r="A10138" s="341">
        <v>43353.467361111114</v>
      </c>
      <c r="B10138" s="318">
        <v>37382.099000000002</v>
      </c>
      <c r="C10138" s="318"/>
      <c r="D10138" s="414"/>
      <c r="H10138" s="403"/>
      <c r="J10138" s="82">
        <v>1</v>
      </c>
      <c r="K10138" s="321">
        <v>4</v>
      </c>
    </row>
    <row r="10139" spans="1:12" x14ac:dyDescent="0.3">
      <c r="A10139" s="341">
        <v>43353.509027777778</v>
      </c>
      <c r="B10139" s="318">
        <v>37382.419000000002</v>
      </c>
      <c r="C10139" s="355">
        <f>B10139-B10138</f>
        <v>0.31999999999970896</v>
      </c>
      <c r="D10139" s="420">
        <f>C10139/2</f>
        <v>0.15999999999985448</v>
      </c>
      <c r="H10139" s="402"/>
      <c r="J10139" s="82">
        <v>2</v>
      </c>
      <c r="K10139" s="391">
        <v>1</v>
      </c>
    </row>
    <row r="10140" spans="1:12" x14ac:dyDescent="0.3">
      <c r="A10140" s="341">
        <v>43353.550694444442</v>
      </c>
      <c r="B10140" s="318">
        <v>37382.728999999999</v>
      </c>
      <c r="C10140" s="355">
        <f>B10140-B10139</f>
        <v>0.30999999999767169</v>
      </c>
      <c r="D10140" s="420">
        <f>C10140/2</f>
        <v>0.15499999999883585</v>
      </c>
      <c r="H10140" s="402"/>
      <c r="J10140" s="82">
        <v>3</v>
      </c>
      <c r="K10140" s="319">
        <v>2</v>
      </c>
    </row>
    <row r="10141" spans="1:12" x14ac:dyDescent="0.3">
      <c r="A10141" s="341">
        <v>43353.592361111114</v>
      </c>
      <c r="B10141" s="318">
        <v>37383.050999999999</v>
      </c>
      <c r="C10141" s="355">
        <f>B10141-B10140</f>
        <v>0.32200000000011642</v>
      </c>
      <c r="D10141" s="420">
        <f>C10141/2</f>
        <v>0.16100000000005821</v>
      </c>
      <c r="H10141" s="402"/>
      <c r="J10141" s="82">
        <v>4</v>
      </c>
      <c r="K10141" s="320">
        <v>3</v>
      </c>
    </row>
    <row r="10142" spans="1:12" x14ac:dyDescent="0.3">
      <c r="A10142" s="341">
        <v>43353.634027604166</v>
      </c>
      <c r="B10142" s="318">
        <v>37383.366000000002</v>
      </c>
      <c r="C10142" s="355">
        <f t="shared" ref="C10142:C10237" si="193">B10142-B10141</f>
        <v>0.31500000000232831</v>
      </c>
      <c r="D10142" s="420">
        <f t="shared" ref="D10142:D10237" si="194">C10142/2</f>
        <v>0.15750000000116415</v>
      </c>
      <c r="H10142" s="402"/>
      <c r="J10142" s="82">
        <v>5</v>
      </c>
      <c r="K10142" s="321">
        <v>4</v>
      </c>
    </row>
    <row r="10143" spans="1:12" x14ac:dyDescent="0.3">
      <c r="A10143" s="341">
        <v>43353.675694212965</v>
      </c>
      <c r="B10143" s="318">
        <v>37383.67</v>
      </c>
      <c r="C10143" s="355">
        <f t="shared" si="193"/>
        <v>0.30399999999644933</v>
      </c>
      <c r="D10143" s="420">
        <f t="shared" si="194"/>
        <v>0.15199999999822467</v>
      </c>
      <c r="H10143" s="402"/>
      <c r="J10143" s="82">
        <v>6</v>
      </c>
      <c r="K10143" s="391">
        <v>1</v>
      </c>
    </row>
    <row r="10144" spans="1:12" x14ac:dyDescent="0.3">
      <c r="A10144" s="341">
        <v>43353.717360821756</v>
      </c>
      <c r="B10144" s="318">
        <v>37383.982000000004</v>
      </c>
      <c r="C10144" s="355">
        <f t="shared" si="193"/>
        <v>0.3120000000053551</v>
      </c>
      <c r="D10144" s="420">
        <f t="shared" si="194"/>
        <v>0.15600000000267755</v>
      </c>
      <c r="H10144" s="402"/>
      <c r="J10144" s="82">
        <v>7</v>
      </c>
      <c r="K10144" s="319">
        <v>2</v>
      </c>
    </row>
    <row r="10145" spans="1:11" x14ac:dyDescent="0.3">
      <c r="A10145" s="341">
        <v>43353.759027430555</v>
      </c>
      <c r="B10145" s="318">
        <v>37384.303999999996</v>
      </c>
      <c r="C10145" s="355">
        <f t="shared" si="193"/>
        <v>0.32199999999284046</v>
      </c>
      <c r="D10145" s="420">
        <f t="shared" si="194"/>
        <v>0.16099999999642023</v>
      </c>
      <c r="H10145" s="402"/>
      <c r="J10145" s="82">
        <v>8</v>
      </c>
      <c r="K10145" s="320">
        <v>3</v>
      </c>
    </row>
    <row r="10146" spans="1:11" x14ac:dyDescent="0.3">
      <c r="A10146" s="341">
        <v>43353.800694039353</v>
      </c>
      <c r="B10146" s="318">
        <v>37384.605000000003</v>
      </c>
      <c r="C10146" s="355">
        <f t="shared" si="193"/>
        <v>0.30100000000675209</v>
      </c>
      <c r="D10146" s="420">
        <f t="shared" si="194"/>
        <v>0.15050000000337604</v>
      </c>
      <c r="H10146" s="402"/>
      <c r="J10146" s="82">
        <v>9</v>
      </c>
      <c r="K10146" s="321">
        <v>4</v>
      </c>
    </row>
    <row r="10147" spans="1:11" x14ac:dyDescent="0.3">
      <c r="A10147" s="341">
        <v>43353.842360648145</v>
      </c>
      <c r="B10147" s="318">
        <v>37384.908000000003</v>
      </c>
      <c r="C10147" s="355">
        <f t="shared" si="193"/>
        <v>0.30299999999988358</v>
      </c>
      <c r="D10147" s="420">
        <f t="shared" si="194"/>
        <v>0.15149999999994179</v>
      </c>
      <c r="H10147" s="402"/>
      <c r="J10147" s="82">
        <v>10</v>
      </c>
      <c r="K10147" s="391">
        <v>1</v>
      </c>
    </row>
    <row r="10148" spans="1:11" x14ac:dyDescent="0.3">
      <c r="A10148" s="341">
        <v>43353.884027256943</v>
      </c>
      <c r="B10148" s="318">
        <v>37385.211000000003</v>
      </c>
      <c r="C10148" s="355">
        <f t="shared" si="193"/>
        <v>0.30299999999988358</v>
      </c>
      <c r="D10148" s="420">
        <f t="shared" si="194"/>
        <v>0.15149999999994179</v>
      </c>
      <c r="H10148" s="402"/>
      <c r="J10148" s="82">
        <v>11</v>
      </c>
      <c r="K10148" s="319">
        <v>2</v>
      </c>
    </row>
    <row r="10149" spans="1:11" x14ac:dyDescent="0.3">
      <c r="A10149" s="341">
        <v>43353.925693865742</v>
      </c>
      <c r="B10149" s="318">
        <v>37385.495999999999</v>
      </c>
      <c r="C10149" s="355">
        <f t="shared" si="193"/>
        <v>0.2849999999962165</v>
      </c>
      <c r="D10149" s="420">
        <f t="shared" si="194"/>
        <v>0.14249999999810825</v>
      </c>
      <c r="H10149" s="402"/>
      <c r="J10149" s="82">
        <v>12</v>
      </c>
      <c r="K10149" s="320">
        <v>3</v>
      </c>
    </row>
    <row r="10150" spans="1:11" x14ac:dyDescent="0.3">
      <c r="A10150" s="341">
        <v>43353.96736047454</v>
      </c>
      <c r="B10150" s="318">
        <v>37385.771000000001</v>
      </c>
      <c r="C10150" s="355">
        <f t="shared" si="193"/>
        <v>0.27500000000145519</v>
      </c>
      <c r="D10150" s="420">
        <f t="shared" si="194"/>
        <v>0.1375000000007276</v>
      </c>
      <c r="E10150" s="336">
        <f>SUM(C10139:C10150)*7.4805194805</f>
        <v>27.468467532385986</v>
      </c>
      <c r="F10150" s="324">
        <f>AVERAGE(D10139:D10150)</f>
        <v>0.15299999999994421</v>
      </c>
      <c r="G10150" s="324">
        <f>_xlfn.STDEV.S(D10139:D10150)</f>
        <v>7.2142535679388005E-3</v>
      </c>
      <c r="H10150" s="402"/>
      <c r="J10150" s="82">
        <v>13</v>
      </c>
      <c r="K10150" s="321">
        <v>4</v>
      </c>
    </row>
    <row r="10151" spans="1:11" x14ac:dyDescent="0.3">
      <c r="A10151" s="341">
        <v>43354.009027083332</v>
      </c>
      <c r="B10151" s="318">
        <v>37386.061000000002</v>
      </c>
      <c r="C10151" s="355">
        <f t="shared" si="193"/>
        <v>0.29000000000087311</v>
      </c>
      <c r="D10151" s="420">
        <f t="shared" si="194"/>
        <v>0.14500000000043656</v>
      </c>
      <c r="H10151" s="402"/>
      <c r="J10151" s="82">
        <v>14</v>
      </c>
      <c r="K10151" s="391">
        <v>1</v>
      </c>
    </row>
    <row r="10152" spans="1:11" x14ac:dyDescent="0.3">
      <c r="A10152" s="341">
        <v>43354.05069369213</v>
      </c>
      <c r="B10152" s="318">
        <v>37386.351000000002</v>
      </c>
      <c r="C10152" s="355">
        <f t="shared" si="193"/>
        <v>0.29000000000087311</v>
      </c>
      <c r="D10152" s="420">
        <f t="shared" si="194"/>
        <v>0.14500000000043656</v>
      </c>
      <c r="H10152" s="402"/>
      <c r="J10152" s="82">
        <v>15</v>
      </c>
      <c r="K10152" s="319">
        <v>2</v>
      </c>
    </row>
    <row r="10153" spans="1:11" x14ac:dyDescent="0.3">
      <c r="A10153" s="341">
        <v>43354.092360300929</v>
      </c>
      <c r="B10153" s="318">
        <v>37386.631999999998</v>
      </c>
      <c r="C10153" s="355">
        <f t="shared" si="193"/>
        <v>0.28099999999540159</v>
      </c>
      <c r="D10153" s="420">
        <f t="shared" si="194"/>
        <v>0.1404999999977008</v>
      </c>
      <c r="H10153" s="402"/>
      <c r="J10153" s="82">
        <v>16</v>
      </c>
      <c r="K10153" s="320">
        <v>3</v>
      </c>
    </row>
    <row r="10154" spans="1:11" x14ac:dyDescent="0.3">
      <c r="A10154" s="341">
        <v>43354.13402690972</v>
      </c>
      <c r="B10154" s="318">
        <v>37386.921999999999</v>
      </c>
      <c r="C10154" s="355">
        <f t="shared" si="193"/>
        <v>0.29000000000087311</v>
      </c>
      <c r="D10154" s="420">
        <f t="shared" si="194"/>
        <v>0.14500000000043656</v>
      </c>
      <c r="H10154" s="402"/>
      <c r="J10154" s="82">
        <v>17</v>
      </c>
      <c r="K10154" s="321">
        <v>4</v>
      </c>
    </row>
    <row r="10155" spans="1:11" x14ac:dyDescent="0.3">
      <c r="A10155" s="341">
        <v>43354.175693518519</v>
      </c>
      <c r="B10155" s="318">
        <v>37387.220999999998</v>
      </c>
      <c r="C10155" s="355">
        <f t="shared" si="193"/>
        <v>0.29899999999906868</v>
      </c>
      <c r="D10155" s="420">
        <f t="shared" si="194"/>
        <v>0.14949999999953434</v>
      </c>
      <c r="H10155" s="402"/>
      <c r="J10155" s="82">
        <v>18</v>
      </c>
      <c r="K10155" s="391">
        <v>1</v>
      </c>
    </row>
    <row r="10156" spans="1:11" x14ac:dyDescent="0.3">
      <c r="A10156" s="341">
        <v>43354.217360127317</v>
      </c>
      <c r="B10156" s="318">
        <v>37387.514999999999</v>
      </c>
      <c r="C10156" s="355">
        <f t="shared" si="193"/>
        <v>0.29400000000168802</v>
      </c>
      <c r="D10156" s="420">
        <f t="shared" si="194"/>
        <v>0.14700000000084401</v>
      </c>
      <c r="H10156" s="402"/>
      <c r="J10156" s="82">
        <v>19</v>
      </c>
      <c r="K10156" s="319">
        <v>2</v>
      </c>
    </row>
    <row r="10157" spans="1:11" x14ac:dyDescent="0.3">
      <c r="A10157" s="341">
        <v>43354.259026736108</v>
      </c>
      <c r="B10157" s="318">
        <v>37387.802000000003</v>
      </c>
      <c r="C10157" s="355">
        <f t="shared" si="193"/>
        <v>0.28700000000389991</v>
      </c>
      <c r="D10157" s="420">
        <f t="shared" si="194"/>
        <v>0.14350000000194996</v>
      </c>
      <c r="H10157" s="402"/>
      <c r="J10157" s="82">
        <v>20</v>
      </c>
      <c r="K10157" s="320">
        <v>3</v>
      </c>
    </row>
    <row r="10158" spans="1:11" x14ac:dyDescent="0.3">
      <c r="A10158" s="341">
        <v>43354.300693344907</v>
      </c>
      <c r="B10158" s="318">
        <v>37388.097999999998</v>
      </c>
      <c r="C10158" s="355">
        <f t="shared" si="193"/>
        <v>0.29599999999481952</v>
      </c>
      <c r="D10158" s="420">
        <f t="shared" si="194"/>
        <v>0.14799999999740976</v>
      </c>
      <c r="H10158" s="402"/>
      <c r="J10158" s="82">
        <v>21</v>
      </c>
      <c r="K10158" s="321">
        <v>4</v>
      </c>
    </row>
    <row r="10159" spans="1:11" x14ac:dyDescent="0.3">
      <c r="A10159" s="341">
        <v>43354.342359953705</v>
      </c>
      <c r="B10159" s="318">
        <v>37388.389000000003</v>
      </c>
      <c r="C10159" s="355">
        <f t="shared" si="193"/>
        <v>0.29100000000471482</v>
      </c>
      <c r="D10159" s="420">
        <f t="shared" si="194"/>
        <v>0.14550000000235741</v>
      </c>
      <c r="H10159" s="402"/>
      <c r="J10159" s="82">
        <v>22</v>
      </c>
      <c r="K10159" s="391">
        <v>1</v>
      </c>
    </row>
    <row r="10160" spans="1:11" x14ac:dyDescent="0.3">
      <c r="A10160" s="341">
        <v>43354.384026562497</v>
      </c>
      <c r="B10160" s="318">
        <v>37388.68</v>
      </c>
      <c r="C10160" s="355">
        <f t="shared" si="193"/>
        <v>0.29099999999743886</v>
      </c>
      <c r="D10160" s="420">
        <f t="shared" si="194"/>
        <v>0.14549999999871943</v>
      </c>
      <c r="H10160" s="402"/>
      <c r="J10160" s="82">
        <v>23</v>
      </c>
      <c r="K10160" s="319">
        <v>2</v>
      </c>
    </row>
    <row r="10161" spans="1:11" x14ac:dyDescent="0.3">
      <c r="A10161" s="341">
        <v>43354.425693171295</v>
      </c>
      <c r="B10161" s="318">
        <v>37388.978000000003</v>
      </c>
      <c r="C10161" s="355">
        <f t="shared" si="193"/>
        <v>0.29800000000250293</v>
      </c>
      <c r="D10161" s="420">
        <f t="shared" si="194"/>
        <v>0.14900000000125146</v>
      </c>
      <c r="H10161" s="402"/>
      <c r="J10161" s="82">
        <v>24</v>
      </c>
      <c r="K10161" s="320">
        <v>3</v>
      </c>
    </row>
    <row r="10162" spans="1:11" x14ac:dyDescent="0.3">
      <c r="A10162" s="341">
        <v>43354.467359780094</v>
      </c>
      <c r="B10162" s="318">
        <v>37389.275999999998</v>
      </c>
      <c r="C10162" s="355">
        <f t="shared" si="193"/>
        <v>0.29799999999522697</v>
      </c>
      <c r="D10162" s="420">
        <f t="shared" si="194"/>
        <v>0.14899999999761349</v>
      </c>
      <c r="H10162" s="402"/>
      <c r="J10162" s="82">
        <v>25</v>
      </c>
      <c r="K10162" s="321">
        <v>4</v>
      </c>
    </row>
    <row r="10163" spans="1:11" x14ac:dyDescent="0.3">
      <c r="A10163" s="341">
        <v>43354.509026388892</v>
      </c>
      <c r="B10163" s="318">
        <v>37389.56</v>
      </c>
      <c r="C10163" s="355">
        <f t="shared" si="193"/>
        <v>0.28399999999965075</v>
      </c>
      <c r="D10163" s="420">
        <f t="shared" si="194"/>
        <v>0.14199999999982538</v>
      </c>
      <c r="H10163" s="402"/>
      <c r="J10163" s="82">
        <v>26</v>
      </c>
      <c r="K10163" s="391">
        <v>1</v>
      </c>
    </row>
    <row r="10164" spans="1:11" x14ac:dyDescent="0.3">
      <c r="A10164" s="341">
        <v>43354.550692997684</v>
      </c>
      <c r="B10164" s="318">
        <v>37389.845999999998</v>
      </c>
      <c r="C10164" s="355">
        <f t="shared" si="193"/>
        <v>0.28600000000005821</v>
      </c>
      <c r="D10164" s="420">
        <f t="shared" si="194"/>
        <v>0.1430000000000291</v>
      </c>
      <c r="H10164" s="402"/>
      <c r="J10164" s="82">
        <v>27</v>
      </c>
      <c r="K10164" s="319">
        <v>2</v>
      </c>
    </row>
    <row r="10165" spans="1:11" x14ac:dyDescent="0.3">
      <c r="A10165" s="341">
        <v>43354.592359606482</v>
      </c>
      <c r="B10165" s="318">
        <v>37390.139000000003</v>
      </c>
      <c r="C10165" s="355">
        <f t="shared" si="193"/>
        <v>0.29300000000512227</v>
      </c>
      <c r="D10165" s="420">
        <f t="shared" si="194"/>
        <v>0.14650000000256114</v>
      </c>
      <c r="H10165" s="402"/>
      <c r="J10165" s="82">
        <v>28</v>
      </c>
      <c r="K10165" s="320">
        <v>3</v>
      </c>
    </row>
    <row r="10166" spans="1:11" x14ac:dyDescent="0.3">
      <c r="A10166" s="341">
        <v>43354.634026215281</v>
      </c>
      <c r="B10166" s="318">
        <v>37390.428</v>
      </c>
      <c r="C10166" s="355">
        <f t="shared" si="193"/>
        <v>0.28899999999703141</v>
      </c>
      <c r="D10166" s="420">
        <f t="shared" si="194"/>
        <v>0.1444999999985157</v>
      </c>
      <c r="H10166" s="402"/>
      <c r="J10166" s="82">
        <v>29</v>
      </c>
      <c r="K10166" s="321">
        <v>4</v>
      </c>
    </row>
    <row r="10167" spans="1:11" x14ac:dyDescent="0.3">
      <c r="A10167" s="341">
        <v>43354.675692824072</v>
      </c>
      <c r="B10167" s="318">
        <v>37390.707999999999</v>
      </c>
      <c r="C10167" s="355">
        <f t="shared" si="193"/>
        <v>0.27999999999883585</v>
      </c>
      <c r="D10167" s="420">
        <f t="shared" si="194"/>
        <v>0.13999999999941792</v>
      </c>
      <c r="H10167" s="402"/>
      <c r="J10167" s="82">
        <v>30</v>
      </c>
      <c r="K10167" s="391">
        <v>1</v>
      </c>
    </row>
    <row r="10168" spans="1:11" x14ac:dyDescent="0.3">
      <c r="A10168" s="341">
        <v>43354.717359432871</v>
      </c>
      <c r="B10168" s="318">
        <v>37390.998</v>
      </c>
      <c r="C10168" s="355">
        <f t="shared" si="193"/>
        <v>0.29000000000087311</v>
      </c>
      <c r="D10168" s="420">
        <f t="shared" si="194"/>
        <v>0.14500000000043656</v>
      </c>
      <c r="H10168" s="402"/>
      <c r="J10168" s="82">
        <v>31</v>
      </c>
      <c r="K10168" s="319">
        <v>2</v>
      </c>
    </row>
    <row r="10169" spans="1:11" x14ac:dyDescent="0.3">
      <c r="A10169" s="341">
        <v>43354.759026041669</v>
      </c>
      <c r="B10169" s="318">
        <v>37391.286999999997</v>
      </c>
      <c r="C10169" s="355">
        <f t="shared" si="193"/>
        <v>0.28899999999703141</v>
      </c>
      <c r="D10169" s="420">
        <f t="shared" si="194"/>
        <v>0.1444999999985157</v>
      </c>
      <c r="H10169" s="402"/>
      <c r="J10169" s="82">
        <v>32</v>
      </c>
      <c r="K10169" s="320">
        <v>3</v>
      </c>
    </row>
    <row r="10170" spans="1:11" x14ac:dyDescent="0.3">
      <c r="A10170" s="341">
        <v>43354.80069265046</v>
      </c>
      <c r="B10170" s="318">
        <v>37391.561000000002</v>
      </c>
      <c r="C10170" s="355">
        <f t="shared" si="193"/>
        <v>0.27400000000488944</v>
      </c>
      <c r="D10170" s="420">
        <f t="shared" si="194"/>
        <v>0.13700000000244472</v>
      </c>
      <c r="H10170" s="402"/>
      <c r="J10170" s="82">
        <v>33</v>
      </c>
      <c r="K10170" s="321">
        <v>4</v>
      </c>
    </row>
    <row r="10171" spans="1:11" x14ac:dyDescent="0.3">
      <c r="A10171" s="341">
        <v>43354.842359259259</v>
      </c>
      <c r="B10171" s="318">
        <v>37391.839999999997</v>
      </c>
      <c r="C10171" s="355">
        <f t="shared" si="193"/>
        <v>0.27899999999499414</v>
      </c>
      <c r="D10171" s="420">
        <f t="shared" si="194"/>
        <v>0.13949999999749707</v>
      </c>
      <c r="H10171" s="402"/>
      <c r="J10171" s="82">
        <v>34</v>
      </c>
      <c r="K10171" s="391">
        <v>1</v>
      </c>
    </row>
    <row r="10172" spans="1:11" x14ac:dyDescent="0.3">
      <c r="A10172" s="341">
        <v>43354.884025868058</v>
      </c>
      <c r="B10172" s="318">
        <v>37392.124000000003</v>
      </c>
      <c r="C10172" s="355">
        <f t="shared" si="193"/>
        <v>0.28400000000692671</v>
      </c>
      <c r="D10172" s="420">
        <f t="shared" si="194"/>
        <v>0.14200000000346336</v>
      </c>
      <c r="H10172" s="402"/>
      <c r="J10172" s="82">
        <v>35</v>
      </c>
      <c r="K10172" s="319">
        <v>2</v>
      </c>
    </row>
    <row r="10173" spans="1:11" x14ac:dyDescent="0.3">
      <c r="A10173" s="341">
        <v>43354.925692476849</v>
      </c>
      <c r="B10173" s="318">
        <v>37392.404999999999</v>
      </c>
      <c r="C10173" s="355">
        <f t="shared" si="193"/>
        <v>0.28099999999540159</v>
      </c>
      <c r="D10173" s="420">
        <f t="shared" si="194"/>
        <v>0.1404999999977008</v>
      </c>
      <c r="H10173" s="402"/>
      <c r="J10173" s="82">
        <v>36</v>
      </c>
      <c r="K10173" s="320">
        <v>3</v>
      </c>
    </row>
    <row r="10174" spans="1:11" x14ac:dyDescent="0.3">
      <c r="A10174" s="341">
        <v>43354.967359085647</v>
      </c>
      <c r="B10174" s="318">
        <v>37392.671999999999</v>
      </c>
      <c r="C10174" s="355">
        <f t="shared" si="193"/>
        <v>0.26699999999982538</v>
      </c>
      <c r="D10174" s="420">
        <f t="shared" si="194"/>
        <v>0.13349999999991269</v>
      </c>
      <c r="E10174" s="336">
        <f>SUM(C10151:C10174)*7.4805194805</f>
        <v>51.623064934915696</v>
      </c>
      <c r="F10174" s="324">
        <f>AVERAGE(D10151:D10174)</f>
        <v>0.1437708333332921</v>
      </c>
      <c r="G10174" s="324">
        <f>_xlfn.STDEV.S(D10151:D10174)</f>
        <v>3.8925211642725594E-3</v>
      </c>
      <c r="H10174" s="402"/>
      <c r="J10174" s="82">
        <v>37</v>
      </c>
      <c r="K10174" s="321">
        <v>4</v>
      </c>
    </row>
    <row r="10175" spans="1:11" x14ac:dyDescent="0.3">
      <c r="A10175" s="341">
        <v>43355.009025694446</v>
      </c>
      <c r="B10175" s="318">
        <v>37392.955999999998</v>
      </c>
      <c r="C10175" s="355">
        <f t="shared" si="193"/>
        <v>0.28399999999965075</v>
      </c>
      <c r="D10175" s="420">
        <f t="shared" si="194"/>
        <v>0.14199999999982538</v>
      </c>
      <c r="H10175" s="402"/>
      <c r="J10175" s="82">
        <v>38</v>
      </c>
      <c r="K10175" s="391">
        <v>1</v>
      </c>
    </row>
    <row r="10176" spans="1:11" x14ac:dyDescent="0.3">
      <c r="A10176" s="341">
        <v>43355.050692303237</v>
      </c>
      <c r="B10176" s="318">
        <v>37393.248</v>
      </c>
      <c r="C10176" s="355">
        <f t="shared" si="193"/>
        <v>0.29200000000128057</v>
      </c>
      <c r="D10176" s="420">
        <f t="shared" si="194"/>
        <v>0.14600000000064028</v>
      </c>
      <c r="H10176" s="402"/>
      <c r="J10176" s="82">
        <v>39</v>
      </c>
      <c r="K10176" s="319">
        <v>2</v>
      </c>
    </row>
    <row r="10177" spans="1:11" x14ac:dyDescent="0.3">
      <c r="A10177" s="341">
        <v>43355.092358912036</v>
      </c>
      <c r="B10177" s="318">
        <v>37393.531999999999</v>
      </c>
      <c r="C10177" s="355">
        <f t="shared" si="193"/>
        <v>0.28399999999965075</v>
      </c>
      <c r="D10177" s="420">
        <f t="shared" si="194"/>
        <v>0.14199999999982538</v>
      </c>
      <c r="H10177" s="402"/>
      <c r="J10177" s="82">
        <v>40</v>
      </c>
      <c r="K10177" s="320">
        <v>3</v>
      </c>
    </row>
    <row r="10178" spans="1:11" x14ac:dyDescent="0.3">
      <c r="A10178" s="341">
        <v>43355.134025520834</v>
      </c>
      <c r="B10178" s="318">
        <v>37393.819000000003</v>
      </c>
      <c r="C10178" s="355">
        <f t="shared" si="193"/>
        <v>0.28700000000389991</v>
      </c>
      <c r="D10178" s="420">
        <f t="shared" si="194"/>
        <v>0.14350000000194996</v>
      </c>
      <c r="H10178" s="402"/>
      <c r="J10178" s="82">
        <v>41</v>
      </c>
      <c r="K10178" s="321">
        <v>4</v>
      </c>
    </row>
    <row r="10179" spans="1:11" x14ac:dyDescent="0.3">
      <c r="A10179" s="341">
        <v>43355.175692129633</v>
      </c>
      <c r="B10179" s="318">
        <v>37394.114000000001</v>
      </c>
      <c r="C10179" s="355">
        <f t="shared" si="193"/>
        <v>0.29499999999825377</v>
      </c>
      <c r="D10179" s="420">
        <f t="shared" si="194"/>
        <v>0.14749999999912689</v>
      </c>
      <c r="H10179" s="402"/>
      <c r="J10179" s="82">
        <v>42</v>
      </c>
      <c r="K10179" s="391">
        <v>1</v>
      </c>
    </row>
    <row r="10180" spans="1:11" x14ac:dyDescent="0.3">
      <c r="A10180" s="341">
        <v>43355.217358738424</v>
      </c>
      <c r="B10180" s="318">
        <v>37394.406000000003</v>
      </c>
      <c r="C10180" s="355">
        <f t="shared" si="193"/>
        <v>0.29200000000128057</v>
      </c>
      <c r="D10180" s="420">
        <f t="shared" si="194"/>
        <v>0.14600000000064028</v>
      </c>
      <c r="H10180" s="402"/>
      <c r="J10180" s="82">
        <v>43</v>
      </c>
      <c r="K10180" s="319">
        <v>2</v>
      </c>
    </row>
    <row r="10181" spans="1:11" x14ac:dyDescent="0.3">
      <c r="A10181" s="341">
        <v>43355.259025347223</v>
      </c>
      <c r="B10181" s="318">
        <v>37394.690999999999</v>
      </c>
      <c r="C10181" s="355">
        <f t="shared" si="193"/>
        <v>0.2849999999962165</v>
      </c>
      <c r="D10181" s="420">
        <f t="shared" si="194"/>
        <v>0.14249999999810825</v>
      </c>
      <c r="H10181" s="402"/>
      <c r="J10181" s="82">
        <v>44</v>
      </c>
      <c r="K10181" s="320">
        <v>3</v>
      </c>
    </row>
    <row r="10182" spans="1:11" x14ac:dyDescent="0.3">
      <c r="A10182" s="341">
        <v>43355.300691956021</v>
      </c>
      <c r="B10182" s="318">
        <v>37394.982000000004</v>
      </c>
      <c r="C10182" s="355">
        <f t="shared" si="193"/>
        <v>0.29100000000471482</v>
      </c>
      <c r="D10182" s="420">
        <f t="shared" si="194"/>
        <v>0.14550000000235741</v>
      </c>
      <c r="H10182" s="402"/>
      <c r="J10182" s="82">
        <v>45</v>
      </c>
      <c r="K10182" s="321">
        <v>4</v>
      </c>
    </row>
    <row r="10183" spans="1:11" x14ac:dyDescent="0.3">
      <c r="A10183" s="341">
        <v>43355.342358564812</v>
      </c>
      <c r="B10183" s="318">
        <v>37395.279999999999</v>
      </c>
      <c r="C10183" s="355">
        <f t="shared" si="193"/>
        <v>0.29799999999522697</v>
      </c>
      <c r="D10183" s="420">
        <f t="shared" si="194"/>
        <v>0.14899999999761349</v>
      </c>
      <c r="H10183" s="402"/>
      <c r="J10183" s="82">
        <v>46</v>
      </c>
      <c r="K10183" s="391">
        <v>1</v>
      </c>
    </row>
    <row r="10184" spans="1:11" x14ac:dyDescent="0.3">
      <c r="A10184" s="341">
        <v>43355.384025173611</v>
      </c>
      <c r="B10184" s="318">
        <v>37395.567999999999</v>
      </c>
      <c r="C10184" s="355">
        <f t="shared" si="193"/>
        <v>0.28800000000046566</v>
      </c>
      <c r="D10184" s="420">
        <f t="shared" si="194"/>
        <v>0.14400000000023283</v>
      </c>
      <c r="H10184" s="402"/>
      <c r="J10184" s="82">
        <v>47</v>
      </c>
      <c r="K10184" s="319">
        <v>2</v>
      </c>
    </row>
    <row r="10185" spans="1:11" x14ac:dyDescent="0.3">
      <c r="A10185" s="341">
        <v>43355.42569178241</v>
      </c>
      <c r="B10185" s="318">
        <v>37395.839</v>
      </c>
      <c r="C10185" s="355">
        <f t="shared" si="193"/>
        <v>0.27100000000064028</v>
      </c>
      <c r="D10185" s="420">
        <f t="shared" si="194"/>
        <v>0.13550000000032014</v>
      </c>
      <c r="H10185" s="402"/>
      <c r="J10185" s="82">
        <v>48</v>
      </c>
      <c r="K10185" s="320">
        <v>3</v>
      </c>
    </row>
    <row r="10186" spans="1:11" x14ac:dyDescent="0.3">
      <c r="A10186" s="341">
        <v>43355.467358391201</v>
      </c>
      <c r="B10186" s="318">
        <v>37396.133000000002</v>
      </c>
      <c r="C10186" s="355">
        <f t="shared" si="193"/>
        <v>0.29400000000168802</v>
      </c>
      <c r="D10186" s="420">
        <f t="shared" si="194"/>
        <v>0.14700000000084401</v>
      </c>
      <c r="H10186" s="402"/>
      <c r="J10186" s="82">
        <v>49</v>
      </c>
      <c r="K10186" s="321">
        <v>4</v>
      </c>
    </row>
    <row r="10187" spans="1:11" x14ac:dyDescent="0.3">
      <c r="A10187" s="341">
        <v>43355.509024999999</v>
      </c>
      <c r="B10187" s="318">
        <v>37396.421999999999</v>
      </c>
      <c r="C10187" s="355">
        <f t="shared" si="193"/>
        <v>0.28899999999703141</v>
      </c>
      <c r="D10187" s="420">
        <f t="shared" si="194"/>
        <v>0.1444999999985157</v>
      </c>
      <c r="H10187" s="402"/>
      <c r="J10187" s="82">
        <v>50</v>
      </c>
      <c r="K10187" s="391">
        <v>1</v>
      </c>
    </row>
    <row r="10188" spans="1:11" x14ac:dyDescent="0.3">
      <c r="A10188" s="341">
        <v>43355.550691608798</v>
      </c>
      <c r="B10188" s="318">
        <v>37396.701999999997</v>
      </c>
      <c r="C10188" s="355">
        <f t="shared" si="193"/>
        <v>0.27999999999883585</v>
      </c>
      <c r="D10188" s="420">
        <f t="shared" si="194"/>
        <v>0.13999999999941792</v>
      </c>
      <c r="H10188" s="402"/>
      <c r="J10188" s="82">
        <v>51</v>
      </c>
      <c r="K10188" s="319">
        <v>2</v>
      </c>
    </row>
    <row r="10189" spans="1:11" x14ac:dyDescent="0.3">
      <c r="A10189" s="341">
        <v>43355.592358217589</v>
      </c>
      <c r="B10189" s="318">
        <v>37396.99</v>
      </c>
      <c r="C10189" s="355">
        <f t="shared" si="193"/>
        <v>0.28800000000046566</v>
      </c>
      <c r="D10189" s="420">
        <f t="shared" si="194"/>
        <v>0.14400000000023283</v>
      </c>
      <c r="H10189" s="402"/>
      <c r="J10189" s="82">
        <v>52</v>
      </c>
      <c r="K10189" s="320">
        <v>3</v>
      </c>
    </row>
    <row r="10190" spans="1:11" x14ac:dyDescent="0.3">
      <c r="A10190" s="341">
        <v>43355.634024826388</v>
      </c>
      <c r="B10190" s="318">
        <v>37397.275999999998</v>
      </c>
      <c r="C10190" s="355">
        <f t="shared" si="193"/>
        <v>0.28600000000005821</v>
      </c>
      <c r="D10190" s="420">
        <f t="shared" si="194"/>
        <v>0.1430000000000291</v>
      </c>
      <c r="H10190" s="402"/>
      <c r="J10190" s="82">
        <v>53</v>
      </c>
      <c r="K10190" s="321">
        <v>4</v>
      </c>
    </row>
    <row r="10191" spans="1:11" x14ac:dyDescent="0.3">
      <c r="A10191" s="341">
        <v>43355.675691435186</v>
      </c>
      <c r="B10191" s="318">
        <v>37397.550999999999</v>
      </c>
      <c r="C10191" s="355">
        <f t="shared" si="193"/>
        <v>0.27500000000145519</v>
      </c>
      <c r="D10191" s="420">
        <f t="shared" si="194"/>
        <v>0.1375000000007276</v>
      </c>
      <c r="H10191" s="402"/>
      <c r="J10191" s="82">
        <v>54</v>
      </c>
      <c r="K10191" s="391">
        <v>1</v>
      </c>
    </row>
    <row r="10192" spans="1:11" x14ac:dyDescent="0.3">
      <c r="A10192" s="341">
        <v>43355.717358043985</v>
      </c>
      <c r="B10192" s="318">
        <v>37397.828999999998</v>
      </c>
      <c r="C10192" s="355">
        <f t="shared" si="193"/>
        <v>0.27799999999842839</v>
      </c>
      <c r="D10192" s="420">
        <f t="shared" si="194"/>
        <v>0.1389999999992142</v>
      </c>
      <c r="H10192" s="402"/>
      <c r="J10192" s="82">
        <v>55</v>
      </c>
      <c r="K10192" s="319">
        <v>2</v>
      </c>
    </row>
    <row r="10193" spans="1:11" x14ac:dyDescent="0.3">
      <c r="A10193" s="341">
        <v>43355.759024652776</v>
      </c>
      <c r="B10193" s="318">
        <v>37398.118000000002</v>
      </c>
      <c r="C10193" s="355">
        <f t="shared" si="193"/>
        <v>0.28900000000430737</v>
      </c>
      <c r="D10193" s="420">
        <f t="shared" si="194"/>
        <v>0.14450000000215368</v>
      </c>
      <c r="H10193" s="402"/>
      <c r="J10193" s="82">
        <v>56</v>
      </c>
      <c r="K10193" s="320">
        <v>3</v>
      </c>
    </row>
    <row r="10194" spans="1:11" x14ac:dyDescent="0.3">
      <c r="A10194" s="341">
        <v>43355.800691261575</v>
      </c>
      <c r="B10194" s="318">
        <v>37398.396999999997</v>
      </c>
      <c r="C10194" s="355">
        <f t="shared" si="193"/>
        <v>0.27899999999499414</v>
      </c>
      <c r="D10194" s="420">
        <f t="shared" si="194"/>
        <v>0.13949999999749707</v>
      </c>
      <c r="H10194" s="402"/>
      <c r="J10194" s="82">
        <v>57</v>
      </c>
      <c r="K10194" s="321">
        <v>4</v>
      </c>
    </row>
    <row r="10195" spans="1:11" x14ac:dyDescent="0.3">
      <c r="A10195" s="341">
        <v>43355.842357870373</v>
      </c>
      <c r="B10195" s="318">
        <v>37398.669000000002</v>
      </c>
      <c r="C10195" s="355">
        <f t="shared" si="193"/>
        <v>0.27200000000448199</v>
      </c>
      <c r="D10195" s="420">
        <f t="shared" si="194"/>
        <v>0.13600000000224099</v>
      </c>
      <c r="H10195" s="402"/>
      <c r="J10195" s="82">
        <v>58</v>
      </c>
      <c r="K10195" s="391">
        <v>1</v>
      </c>
    </row>
    <row r="10196" spans="1:11" x14ac:dyDescent="0.3">
      <c r="A10196" s="341">
        <v>43355.884024479165</v>
      </c>
      <c r="B10196" s="318">
        <v>37398.949000000001</v>
      </c>
      <c r="C10196" s="355">
        <f t="shared" si="193"/>
        <v>0.27999999999883585</v>
      </c>
      <c r="D10196" s="420">
        <f t="shared" si="194"/>
        <v>0.13999999999941792</v>
      </c>
      <c r="H10196" s="402"/>
      <c r="J10196" s="82">
        <v>59</v>
      </c>
      <c r="K10196" s="319">
        <v>2</v>
      </c>
    </row>
    <row r="10197" spans="1:11" x14ac:dyDescent="0.3">
      <c r="A10197" s="341">
        <v>43355.925691087963</v>
      </c>
      <c r="B10197" s="318">
        <v>37399.232000000004</v>
      </c>
      <c r="C10197" s="355">
        <f t="shared" si="193"/>
        <v>0.28300000000308501</v>
      </c>
      <c r="D10197" s="420">
        <f t="shared" si="194"/>
        <v>0.1415000000015425</v>
      </c>
      <c r="H10197" s="402"/>
      <c r="J10197" s="82">
        <v>60</v>
      </c>
      <c r="K10197" s="320">
        <v>3</v>
      </c>
    </row>
    <row r="10198" spans="1:11" x14ac:dyDescent="0.3">
      <c r="A10198" s="341">
        <v>43355.967357696762</v>
      </c>
      <c r="B10198" s="318">
        <v>37399.508999999998</v>
      </c>
      <c r="C10198" s="355">
        <f t="shared" si="193"/>
        <v>0.27699999999458669</v>
      </c>
      <c r="D10198" s="420">
        <f t="shared" si="194"/>
        <v>0.13849999999729334</v>
      </c>
      <c r="E10198" s="336">
        <f>SUM(C10175:C10198)*7.4805194805</f>
        <v>51.144311688175016</v>
      </c>
      <c r="F10198" s="324">
        <f>AVERAGE(D10175:D10198)</f>
        <v>0.14243749999999031</v>
      </c>
      <c r="G10198" s="324">
        <f>_xlfn.STDEV.S(D10175:D10198)</f>
        <v>3.6245314539968551E-3</v>
      </c>
      <c r="H10198" s="402"/>
      <c r="J10198" s="82">
        <v>61</v>
      </c>
      <c r="K10198" s="321">
        <v>4</v>
      </c>
    </row>
    <row r="10199" spans="1:11" x14ac:dyDescent="0.3">
      <c r="A10199" s="341">
        <v>43356.009024305553</v>
      </c>
      <c r="B10199" s="318">
        <v>37399.781999999999</v>
      </c>
      <c r="C10199" s="355">
        <f t="shared" si="193"/>
        <v>0.27300000000104774</v>
      </c>
      <c r="D10199" s="420">
        <f t="shared" si="194"/>
        <v>0.13650000000052387</v>
      </c>
      <c r="H10199" s="402"/>
      <c r="J10199" s="82">
        <v>62</v>
      </c>
      <c r="K10199" s="391">
        <v>1</v>
      </c>
    </row>
    <row r="10200" spans="1:11" x14ac:dyDescent="0.3">
      <c r="A10200" s="341">
        <v>43356.050690914351</v>
      </c>
      <c r="B10200" s="318">
        <v>37400.067999999999</v>
      </c>
      <c r="C10200" s="355">
        <f t="shared" si="193"/>
        <v>0.28600000000005821</v>
      </c>
      <c r="D10200" s="420">
        <f t="shared" si="194"/>
        <v>0.1430000000000291</v>
      </c>
      <c r="H10200" s="402"/>
      <c r="J10200" s="82">
        <v>63</v>
      </c>
      <c r="K10200" s="319">
        <v>2</v>
      </c>
    </row>
    <row r="10201" spans="1:11" x14ac:dyDescent="0.3">
      <c r="A10201" s="341">
        <v>43356.09235752315</v>
      </c>
      <c r="B10201" s="318">
        <v>37400.351000000002</v>
      </c>
      <c r="C10201" s="355">
        <f t="shared" si="193"/>
        <v>0.28300000000308501</v>
      </c>
      <c r="D10201" s="420">
        <f t="shared" si="194"/>
        <v>0.1415000000015425</v>
      </c>
      <c r="H10201" s="402"/>
      <c r="J10201" s="82">
        <v>64</v>
      </c>
      <c r="K10201" s="320">
        <v>3</v>
      </c>
    </row>
    <row r="10202" spans="1:11" x14ac:dyDescent="0.3">
      <c r="A10202" s="341">
        <v>43356.134024131941</v>
      </c>
      <c r="B10202" s="318">
        <v>37400.627999999997</v>
      </c>
      <c r="C10202" s="355">
        <f t="shared" si="193"/>
        <v>0.27699999999458669</v>
      </c>
      <c r="D10202" s="420">
        <f t="shared" si="194"/>
        <v>0.13849999999729334</v>
      </c>
      <c r="H10202" s="402"/>
      <c r="J10202" s="82">
        <v>65</v>
      </c>
      <c r="K10202" s="321">
        <v>4</v>
      </c>
    </row>
    <row r="10203" spans="1:11" x14ac:dyDescent="0.3">
      <c r="A10203" s="341">
        <v>43356.17569074074</v>
      </c>
      <c r="B10203" s="318">
        <v>37400.917999999998</v>
      </c>
      <c r="C10203" s="355">
        <f t="shared" si="193"/>
        <v>0.29000000000087311</v>
      </c>
      <c r="D10203" s="420">
        <f t="shared" si="194"/>
        <v>0.14500000000043656</v>
      </c>
      <c r="H10203" s="402"/>
      <c r="J10203" s="82">
        <v>66</v>
      </c>
      <c r="K10203" s="391">
        <v>1</v>
      </c>
    </row>
    <row r="10204" spans="1:11" x14ac:dyDescent="0.3">
      <c r="A10204" s="341">
        <v>43356.217357349538</v>
      </c>
      <c r="B10204" s="318">
        <v>37401.214999999997</v>
      </c>
      <c r="C10204" s="355">
        <f t="shared" si="193"/>
        <v>0.29699999999866122</v>
      </c>
      <c r="D10204" s="420">
        <f t="shared" si="194"/>
        <v>0.14849999999933061</v>
      </c>
      <c r="H10204" s="402"/>
      <c r="J10204" s="82">
        <v>67</v>
      </c>
      <c r="K10204" s="319">
        <v>2</v>
      </c>
    </row>
    <row r="10205" spans="1:11" x14ac:dyDescent="0.3">
      <c r="A10205" s="341">
        <v>43356.259023958337</v>
      </c>
      <c r="B10205" s="318">
        <v>37401.508000000002</v>
      </c>
      <c r="C10205" s="355">
        <f t="shared" si="193"/>
        <v>0.29300000000512227</v>
      </c>
      <c r="D10205" s="420">
        <f t="shared" si="194"/>
        <v>0.14650000000256114</v>
      </c>
      <c r="H10205" s="402"/>
      <c r="J10205" s="82">
        <v>68</v>
      </c>
      <c r="K10205" s="320">
        <v>3</v>
      </c>
    </row>
    <row r="10206" spans="1:11" x14ac:dyDescent="0.3">
      <c r="A10206" s="341">
        <v>43356.300690567128</v>
      </c>
      <c r="B10206" s="318">
        <v>37401.79</v>
      </c>
      <c r="C10206" s="355">
        <f t="shared" si="193"/>
        <v>0.2819999999992433</v>
      </c>
      <c r="D10206" s="420">
        <f t="shared" si="194"/>
        <v>0.14099999999962165</v>
      </c>
      <c r="H10206" s="402"/>
      <c r="J10206" s="82">
        <v>69</v>
      </c>
      <c r="K10206" s="321">
        <v>4</v>
      </c>
    </row>
    <row r="10207" spans="1:11" x14ac:dyDescent="0.3">
      <c r="A10207" s="341">
        <v>43356.342357175927</v>
      </c>
      <c r="B10207" s="318">
        <v>37402.086000000003</v>
      </c>
      <c r="C10207" s="355">
        <f t="shared" si="193"/>
        <v>0.29600000000209548</v>
      </c>
      <c r="D10207" s="420">
        <f t="shared" si="194"/>
        <v>0.14800000000104774</v>
      </c>
      <c r="H10207" s="402"/>
      <c r="J10207" s="82">
        <v>70</v>
      </c>
      <c r="K10207" s="391">
        <v>1</v>
      </c>
    </row>
    <row r="10208" spans="1:11" x14ac:dyDescent="0.3">
      <c r="A10208" s="341">
        <v>43356.384023784725</v>
      </c>
      <c r="B10208" s="318">
        <v>37402.383000000002</v>
      </c>
      <c r="C10208" s="355">
        <f t="shared" si="193"/>
        <v>0.29699999999866122</v>
      </c>
      <c r="D10208" s="420">
        <f t="shared" si="194"/>
        <v>0.14849999999933061</v>
      </c>
      <c r="H10208" s="402"/>
      <c r="J10208" s="82">
        <v>71</v>
      </c>
      <c r="K10208" s="319">
        <v>2</v>
      </c>
    </row>
    <row r="10209" spans="1:11" x14ac:dyDescent="0.3">
      <c r="A10209" s="341">
        <v>43356.425690393517</v>
      </c>
      <c r="B10209" s="318">
        <v>37402.675999999999</v>
      </c>
      <c r="C10209" s="355">
        <f t="shared" si="193"/>
        <v>0.29299999999784632</v>
      </c>
      <c r="D10209" s="420">
        <f t="shared" si="194"/>
        <v>0.14649999999892316</v>
      </c>
      <c r="H10209" s="402"/>
      <c r="J10209" s="82">
        <v>72</v>
      </c>
      <c r="K10209" s="320">
        <v>3</v>
      </c>
    </row>
    <row r="10210" spans="1:11" x14ac:dyDescent="0.3">
      <c r="A10210" s="341">
        <v>43356.467357002315</v>
      </c>
      <c r="B10210" s="318">
        <v>37402.97</v>
      </c>
      <c r="C10210" s="355">
        <f t="shared" si="193"/>
        <v>0.29400000000168802</v>
      </c>
      <c r="D10210" s="420">
        <f t="shared" si="194"/>
        <v>0.14700000000084401</v>
      </c>
      <c r="H10210" s="402"/>
      <c r="J10210" s="82">
        <v>73</v>
      </c>
      <c r="K10210" s="321">
        <v>4</v>
      </c>
    </row>
    <row r="10211" spans="1:11" x14ac:dyDescent="0.3">
      <c r="A10211" s="341">
        <v>43356.509023611114</v>
      </c>
      <c r="B10211" s="318">
        <v>37403.266000000003</v>
      </c>
      <c r="C10211" s="355">
        <f t="shared" si="193"/>
        <v>0.29600000000209548</v>
      </c>
      <c r="D10211" s="420">
        <f t="shared" si="194"/>
        <v>0.14800000000104774</v>
      </c>
      <c r="H10211" s="402"/>
      <c r="J10211" s="82">
        <v>74</v>
      </c>
      <c r="K10211" s="391">
        <v>1</v>
      </c>
    </row>
    <row r="10212" spans="1:11" x14ac:dyDescent="0.3">
      <c r="A10212" s="341">
        <v>43356.550690219905</v>
      </c>
      <c r="B10212" s="318">
        <v>37403.548999999999</v>
      </c>
      <c r="C10212" s="355">
        <f t="shared" si="193"/>
        <v>0.28299999999580905</v>
      </c>
      <c r="D10212" s="420">
        <f t="shared" si="194"/>
        <v>0.14149999999790452</v>
      </c>
      <c r="H10212" s="402"/>
      <c r="J10212" s="82">
        <v>75</v>
      </c>
      <c r="K10212" s="319">
        <v>2</v>
      </c>
    </row>
    <row r="10213" spans="1:11" x14ac:dyDescent="0.3">
      <c r="A10213" s="341">
        <v>43356.592356828703</v>
      </c>
      <c r="B10213" s="318">
        <v>37403.830999999998</v>
      </c>
      <c r="C10213" s="355">
        <f t="shared" si="193"/>
        <v>0.2819999999992433</v>
      </c>
      <c r="D10213" s="420">
        <f t="shared" si="194"/>
        <v>0.14099999999962165</v>
      </c>
      <c r="H10213" s="402"/>
      <c r="J10213" s="82">
        <v>76</v>
      </c>
      <c r="K10213" s="320">
        <v>3</v>
      </c>
    </row>
    <row r="10214" spans="1:11" x14ac:dyDescent="0.3">
      <c r="A10214" s="341">
        <v>43356.634023437502</v>
      </c>
      <c r="B10214" s="318">
        <v>37404.122000000003</v>
      </c>
      <c r="C10214" s="355">
        <f t="shared" si="193"/>
        <v>0.29100000000471482</v>
      </c>
      <c r="D10214" s="420">
        <f t="shared" si="194"/>
        <v>0.14550000000235741</v>
      </c>
      <c r="H10214" s="402"/>
      <c r="J10214" s="82">
        <v>77</v>
      </c>
      <c r="K10214" s="321">
        <v>4</v>
      </c>
    </row>
    <row r="10215" spans="1:11" x14ac:dyDescent="0.3">
      <c r="A10215" s="341">
        <v>43356.675690046293</v>
      </c>
      <c r="B10215" s="318">
        <v>37404.409</v>
      </c>
      <c r="C10215" s="355">
        <f t="shared" si="193"/>
        <v>0.28699999999662396</v>
      </c>
      <c r="D10215" s="420">
        <f t="shared" si="194"/>
        <v>0.14349999999831198</v>
      </c>
      <c r="H10215" s="402"/>
      <c r="J10215" s="82">
        <v>78</v>
      </c>
      <c r="K10215" s="391">
        <v>1</v>
      </c>
    </row>
    <row r="10216" spans="1:11" x14ac:dyDescent="0.3">
      <c r="A10216" s="341">
        <v>43356.717356655092</v>
      </c>
      <c r="B10216" s="318">
        <v>37404.684999999998</v>
      </c>
      <c r="C10216" s="355">
        <f t="shared" si="193"/>
        <v>0.27599999999802094</v>
      </c>
      <c r="D10216" s="420">
        <f t="shared" si="194"/>
        <v>0.13799999999901047</v>
      </c>
      <c r="H10216" s="402"/>
      <c r="J10216" s="82">
        <v>79</v>
      </c>
      <c r="K10216" s="319">
        <v>2</v>
      </c>
    </row>
    <row r="10217" spans="1:11" x14ac:dyDescent="0.3">
      <c r="A10217" s="341">
        <v>43356.75902326389</v>
      </c>
      <c r="B10217" s="318">
        <v>37404.968999999997</v>
      </c>
      <c r="C10217" s="355">
        <f t="shared" si="193"/>
        <v>0.28399999999965075</v>
      </c>
      <c r="D10217" s="420">
        <f t="shared" si="194"/>
        <v>0.14199999999982538</v>
      </c>
      <c r="H10217" s="402"/>
      <c r="J10217" s="82">
        <v>80</v>
      </c>
      <c r="K10217" s="320">
        <v>3</v>
      </c>
    </row>
    <row r="10218" spans="1:11" x14ac:dyDescent="0.3">
      <c r="A10218" s="341">
        <v>43356.800689872682</v>
      </c>
      <c r="B10218" s="318">
        <v>37405.252999999997</v>
      </c>
      <c r="C10218" s="355">
        <f t="shared" si="193"/>
        <v>0.28399999999965075</v>
      </c>
      <c r="D10218" s="420">
        <f t="shared" si="194"/>
        <v>0.14199999999982538</v>
      </c>
      <c r="H10218" s="402"/>
      <c r="J10218" s="82">
        <v>81</v>
      </c>
      <c r="K10218" s="321">
        <v>4</v>
      </c>
    </row>
    <row r="10219" spans="1:11" x14ac:dyDescent="0.3">
      <c r="A10219" s="341">
        <v>43356.84235648148</v>
      </c>
      <c r="B10219" s="318">
        <v>37405.527999999998</v>
      </c>
      <c r="C10219" s="355">
        <f t="shared" si="193"/>
        <v>0.27500000000145519</v>
      </c>
      <c r="D10219" s="420">
        <f t="shared" si="194"/>
        <v>0.1375000000007276</v>
      </c>
      <c r="H10219" s="402"/>
      <c r="J10219" s="82">
        <v>82</v>
      </c>
      <c r="K10219" s="391">
        <v>1</v>
      </c>
    </row>
    <row r="10220" spans="1:11" x14ac:dyDescent="0.3">
      <c r="A10220" s="341">
        <v>43356.884023090279</v>
      </c>
      <c r="B10220" s="318">
        <v>37405.809000000001</v>
      </c>
      <c r="C10220" s="355">
        <f t="shared" si="193"/>
        <v>0.28100000000267755</v>
      </c>
      <c r="D10220" s="420">
        <f t="shared" si="194"/>
        <v>0.14050000000133878</v>
      </c>
      <c r="H10220" s="402"/>
      <c r="J10220" s="82">
        <v>83</v>
      </c>
      <c r="K10220" s="319">
        <v>2</v>
      </c>
    </row>
    <row r="10221" spans="1:11" x14ac:dyDescent="0.3">
      <c r="A10221" s="341">
        <v>43356.925689699077</v>
      </c>
      <c r="B10221" s="318">
        <v>37406.095999999998</v>
      </c>
      <c r="C10221" s="355">
        <f t="shared" si="193"/>
        <v>0.28699999999662396</v>
      </c>
      <c r="D10221" s="420">
        <f t="shared" si="194"/>
        <v>0.14349999999831198</v>
      </c>
      <c r="H10221" s="402"/>
      <c r="J10221" s="82">
        <v>84</v>
      </c>
      <c r="K10221" s="320">
        <v>3</v>
      </c>
    </row>
    <row r="10222" spans="1:11" x14ac:dyDescent="0.3">
      <c r="A10222" s="341">
        <v>43356.967356307869</v>
      </c>
      <c r="B10222" s="318">
        <v>37406.377</v>
      </c>
      <c r="C10222" s="355">
        <f t="shared" si="193"/>
        <v>0.28100000000267755</v>
      </c>
      <c r="D10222" s="420">
        <f t="shared" si="194"/>
        <v>0.14050000000133878</v>
      </c>
      <c r="E10222" s="336">
        <f>SUM(C10199:C10222)*7.4805194805</f>
        <v>51.376207792090547</v>
      </c>
      <c r="F10222" s="324">
        <f>AVERAGE(D10199:D10222)</f>
        <v>0.14308333333337941</v>
      </c>
      <c r="G10222" s="324">
        <f>_xlfn.STDEV.S(D10199:D10222)</f>
        <v>3.6494986753877788E-3</v>
      </c>
      <c r="H10222" s="402"/>
      <c r="J10222" s="82">
        <v>85</v>
      </c>
      <c r="K10222" s="321">
        <v>4</v>
      </c>
    </row>
    <row r="10223" spans="1:11" x14ac:dyDescent="0.3">
      <c r="A10223" s="341">
        <v>43357.009022916667</v>
      </c>
      <c r="B10223" s="318">
        <v>37406.65</v>
      </c>
      <c r="C10223" s="355">
        <f t="shared" si="193"/>
        <v>0.27300000000104774</v>
      </c>
      <c r="D10223" s="420">
        <f t="shared" si="194"/>
        <v>0.13650000000052387</v>
      </c>
      <c r="H10223" s="402"/>
      <c r="J10223" s="82">
        <v>86</v>
      </c>
      <c r="K10223" s="391">
        <v>1</v>
      </c>
    </row>
    <row r="10224" spans="1:11" x14ac:dyDescent="0.3">
      <c r="A10224" s="341">
        <v>43357.050689525466</v>
      </c>
      <c r="B10224" s="318">
        <v>37406.936000000002</v>
      </c>
      <c r="C10224" s="355">
        <f t="shared" si="193"/>
        <v>0.28600000000005821</v>
      </c>
      <c r="D10224" s="420">
        <f t="shared" si="194"/>
        <v>0.1430000000000291</v>
      </c>
      <c r="H10224" s="402"/>
      <c r="J10224" s="82">
        <v>87</v>
      </c>
      <c r="K10224" s="319">
        <v>2</v>
      </c>
    </row>
    <row r="10225" spans="1:12" x14ac:dyDescent="0.3">
      <c r="A10225" s="341">
        <v>43357.092356134257</v>
      </c>
      <c r="B10225" s="318">
        <v>37407.228000000003</v>
      </c>
      <c r="C10225" s="355">
        <f t="shared" si="193"/>
        <v>0.29200000000128057</v>
      </c>
      <c r="D10225" s="420">
        <f t="shared" si="194"/>
        <v>0.14600000000064028</v>
      </c>
      <c r="H10225" s="402"/>
      <c r="J10225" s="82">
        <v>88</v>
      </c>
      <c r="K10225" s="320">
        <v>3</v>
      </c>
    </row>
    <row r="10226" spans="1:12" x14ac:dyDescent="0.3">
      <c r="A10226" s="341">
        <v>43357.134022743056</v>
      </c>
      <c r="B10226" s="318">
        <v>37407.510999999999</v>
      </c>
      <c r="C10226" s="355">
        <f t="shared" si="193"/>
        <v>0.28299999999580905</v>
      </c>
      <c r="D10226" s="420">
        <f t="shared" si="194"/>
        <v>0.14149999999790452</v>
      </c>
      <c r="H10226" s="402"/>
      <c r="J10226" s="82">
        <v>89</v>
      </c>
      <c r="K10226" s="321">
        <v>4</v>
      </c>
    </row>
    <row r="10227" spans="1:12" x14ac:dyDescent="0.3">
      <c r="A10227" s="341">
        <v>43357.175689351854</v>
      </c>
      <c r="B10227" s="318">
        <v>37407.794000000002</v>
      </c>
      <c r="C10227" s="355">
        <f t="shared" si="193"/>
        <v>0.28300000000308501</v>
      </c>
      <c r="D10227" s="420">
        <f t="shared" si="194"/>
        <v>0.1415000000015425</v>
      </c>
      <c r="H10227" s="402"/>
      <c r="J10227" s="82">
        <v>90</v>
      </c>
      <c r="K10227" s="391">
        <v>1</v>
      </c>
    </row>
    <row r="10228" spans="1:12" x14ac:dyDescent="0.3">
      <c r="A10228" s="341">
        <v>43357.217355960645</v>
      </c>
      <c r="B10228" s="318">
        <v>37408.091999999997</v>
      </c>
      <c r="C10228" s="355">
        <f t="shared" si="193"/>
        <v>0.29799999999522697</v>
      </c>
      <c r="D10228" s="420">
        <f t="shared" si="194"/>
        <v>0.14899999999761349</v>
      </c>
      <c r="H10228" s="402"/>
      <c r="J10228" s="82">
        <v>91</v>
      </c>
      <c r="K10228" s="319">
        <v>2</v>
      </c>
    </row>
    <row r="10229" spans="1:12" x14ac:dyDescent="0.3">
      <c r="A10229" s="341">
        <v>43357.259022569444</v>
      </c>
      <c r="B10229" s="318">
        <v>37408.387999999999</v>
      </c>
      <c r="C10229" s="355">
        <f t="shared" si="193"/>
        <v>0.29600000000209548</v>
      </c>
      <c r="D10229" s="420">
        <f t="shared" si="194"/>
        <v>0.14800000000104774</v>
      </c>
      <c r="H10229" s="402"/>
      <c r="J10229" s="82">
        <v>92</v>
      </c>
      <c r="K10229" s="320">
        <v>3</v>
      </c>
    </row>
    <row r="10230" spans="1:12" x14ac:dyDescent="0.3">
      <c r="A10230" s="341">
        <v>43357.300689178242</v>
      </c>
      <c r="B10230" s="318">
        <v>37408.677000000003</v>
      </c>
      <c r="C10230" s="355">
        <f t="shared" si="193"/>
        <v>0.28900000000430737</v>
      </c>
      <c r="D10230" s="420">
        <f t="shared" si="194"/>
        <v>0.14450000000215368</v>
      </c>
      <c r="H10230" s="402"/>
      <c r="J10230" s="82">
        <v>93</v>
      </c>
      <c r="K10230" s="321">
        <v>4</v>
      </c>
    </row>
    <row r="10231" spans="1:12" x14ac:dyDescent="0.3">
      <c r="A10231" s="341">
        <v>43357.342355787034</v>
      </c>
      <c r="B10231" s="318">
        <v>37408.968000000001</v>
      </c>
      <c r="C10231" s="355">
        <f t="shared" si="193"/>
        <v>0.29099999999743886</v>
      </c>
      <c r="D10231" s="420">
        <f t="shared" si="194"/>
        <v>0.14549999999871943</v>
      </c>
      <c r="H10231" s="402"/>
      <c r="J10231" s="82">
        <v>94</v>
      </c>
      <c r="K10231" s="391">
        <v>1</v>
      </c>
    </row>
    <row r="10232" spans="1:12" x14ac:dyDescent="0.3">
      <c r="A10232" s="341">
        <v>43357.384022395832</v>
      </c>
      <c r="B10232" s="318">
        <v>37409.262999999999</v>
      </c>
      <c r="C10232" s="355">
        <f t="shared" si="193"/>
        <v>0.29499999999825377</v>
      </c>
      <c r="D10232" s="420">
        <f t="shared" si="194"/>
        <v>0.14749999999912689</v>
      </c>
      <c r="H10232" s="402"/>
      <c r="J10232" s="82">
        <v>95</v>
      </c>
      <c r="K10232" s="319">
        <v>2</v>
      </c>
    </row>
    <row r="10233" spans="1:12" x14ac:dyDescent="0.3">
      <c r="A10233" s="341">
        <v>43357.425689004631</v>
      </c>
      <c r="B10233" s="318">
        <v>37409.548000000003</v>
      </c>
      <c r="C10233" s="355">
        <f t="shared" si="193"/>
        <v>0.28500000000349246</v>
      </c>
      <c r="D10233" s="420">
        <f t="shared" si="194"/>
        <v>0.14250000000174623</v>
      </c>
      <c r="H10233" s="402"/>
      <c r="J10233" s="82">
        <v>96</v>
      </c>
      <c r="K10233" s="320">
        <v>3</v>
      </c>
    </row>
    <row r="10234" spans="1:12" x14ac:dyDescent="0.3">
      <c r="A10234" s="341">
        <v>43357.467355613429</v>
      </c>
      <c r="B10234" s="318">
        <v>37409.828000000001</v>
      </c>
      <c r="C10234" s="355">
        <f t="shared" si="193"/>
        <v>0.27999999999883585</v>
      </c>
      <c r="D10234" s="420">
        <f t="shared" si="194"/>
        <v>0.13999999999941792</v>
      </c>
      <c r="H10234" s="402"/>
      <c r="J10234" s="82">
        <v>97</v>
      </c>
      <c r="K10234" s="321">
        <v>4</v>
      </c>
    </row>
    <row r="10235" spans="1:12" x14ac:dyDescent="0.3">
      <c r="A10235" s="341">
        <v>43357.509022222221</v>
      </c>
      <c r="B10235" s="318">
        <v>37410.116999999998</v>
      </c>
      <c r="C10235" s="355">
        <f t="shared" si="193"/>
        <v>0.28899999999703141</v>
      </c>
      <c r="D10235" s="420">
        <f t="shared" si="194"/>
        <v>0.1444999999985157</v>
      </c>
      <c r="H10235" s="402"/>
      <c r="J10235" s="82">
        <v>98</v>
      </c>
      <c r="K10235" s="391">
        <v>1</v>
      </c>
    </row>
    <row r="10236" spans="1:12" x14ac:dyDescent="0.3">
      <c r="A10236" s="341">
        <v>43357.550688831019</v>
      </c>
      <c r="B10236" s="318">
        <v>37410.404999999999</v>
      </c>
      <c r="C10236" s="355">
        <f t="shared" si="193"/>
        <v>0.28800000000046566</v>
      </c>
      <c r="D10236" s="420">
        <f t="shared" si="194"/>
        <v>0.14400000000023283</v>
      </c>
      <c r="H10236" s="402"/>
      <c r="J10236" s="82">
        <v>99</v>
      </c>
      <c r="K10236" s="319">
        <v>2</v>
      </c>
    </row>
    <row r="10237" spans="1:12" x14ac:dyDescent="0.3">
      <c r="A10237" s="341">
        <v>43357.592355439818</v>
      </c>
      <c r="B10237" s="318">
        <v>37410.682999999997</v>
      </c>
      <c r="C10237" s="355">
        <f t="shared" si="193"/>
        <v>0.27799999999842839</v>
      </c>
      <c r="D10237" s="420">
        <f t="shared" si="194"/>
        <v>0.1389999999992142</v>
      </c>
      <c r="H10237" s="402"/>
      <c r="J10237" s="82">
        <v>100</v>
      </c>
      <c r="K10237" s="320">
        <v>3</v>
      </c>
    </row>
    <row r="10238" spans="1:12" x14ac:dyDescent="0.3">
      <c r="A10238" s="341">
        <v>43357.807638888888</v>
      </c>
      <c r="B10238" s="318">
        <v>37412.097000000002</v>
      </c>
      <c r="C10238" s="318"/>
      <c r="D10238" s="414"/>
      <c r="H10238" s="403"/>
      <c r="K10238" s="321">
        <v>4</v>
      </c>
    </row>
    <row r="10239" spans="1:12" x14ac:dyDescent="0.3">
      <c r="A10239" s="341">
        <v>43357.834722222222</v>
      </c>
      <c r="B10239" s="318">
        <v>37412.373</v>
      </c>
      <c r="C10239" s="355">
        <f t="shared" ref="C10239:C10323" si="195">B10239-B10238</f>
        <v>0.27599999999802094</v>
      </c>
      <c r="D10239" s="420">
        <f t="shared" ref="D10239:D10323" si="196">C10239/2</f>
        <v>0.13799999999901047</v>
      </c>
      <c r="H10239" s="402"/>
      <c r="K10239" s="391">
        <v>1</v>
      </c>
    </row>
    <row r="10240" spans="1:12" x14ac:dyDescent="0.3">
      <c r="A10240" s="341">
        <v>43357.879166666666</v>
      </c>
      <c r="B10240" s="318">
        <v>37412.648000000001</v>
      </c>
      <c r="C10240" s="355">
        <f t="shared" si="195"/>
        <v>0.27500000000145519</v>
      </c>
      <c r="D10240" s="420">
        <f t="shared" si="196"/>
        <v>0.1375000000007276</v>
      </c>
      <c r="H10240" s="402"/>
      <c r="J10240" s="82">
        <v>1</v>
      </c>
      <c r="K10240" s="319">
        <v>2</v>
      </c>
      <c r="L10240" s="54" t="s">
        <v>313</v>
      </c>
    </row>
    <row r="10241" spans="1:11" x14ac:dyDescent="0.3">
      <c r="A10241" s="341">
        <v>43357.92083333333</v>
      </c>
      <c r="B10241" s="318">
        <v>37412.928</v>
      </c>
      <c r="C10241" s="355">
        <f t="shared" si="195"/>
        <v>0.27999999999883585</v>
      </c>
      <c r="D10241" s="420">
        <f t="shared" si="196"/>
        <v>0.13999999999941792</v>
      </c>
      <c r="H10241" s="402"/>
      <c r="J10241" s="82">
        <v>2</v>
      </c>
      <c r="K10241" s="320">
        <v>3</v>
      </c>
    </row>
    <row r="10242" spans="1:11" x14ac:dyDescent="0.3">
      <c r="A10242" s="341">
        <v>43357.962500000001</v>
      </c>
      <c r="B10242" s="318">
        <v>37413.21</v>
      </c>
      <c r="C10242" s="355">
        <f t="shared" si="195"/>
        <v>0.2819999999992433</v>
      </c>
      <c r="D10242" s="420">
        <f t="shared" si="196"/>
        <v>0.14099999999962165</v>
      </c>
      <c r="E10242" s="336">
        <f>SUM(C10223:C10242)*7.4805194805</f>
        <v>40.536935064787698</v>
      </c>
      <c r="F10242" s="324">
        <f>AVERAGE(D10223:D10242)</f>
        <v>0.14260526315774769</v>
      </c>
      <c r="G10242" s="324">
        <f>_xlfn.STDEV.S(D10223:D10242)</f>
        <v>3.6460745532823653E-3</v>
      </c>
      <c r="H10242" s="402"/>
      <c r="J10242" s="82">
        <v>3</v>
      </c>
      <c r="K10242" s="321">
        <v>4</v>
      </c>
    </row>
    <row r="10243" spans="1:11" x14ac:dyDescent="0.3">
      <c r="A10243" s="341">
        <v>43358.004166666666</v>
      </c>
      <c r="B10243" s="318">
        <v>37413.491000000002</v>
      </c>
      <c r="C10243" s="355">
        <f t="shared" si="195"/>
        <v>0.28100000000267755</v>
      </c>
      <c r="D10243" s="420">
        <f t="shared" si="196"/>
        <v>0.14050000000133878</v>
      </c>
      <c r="H10243" s="402"/>
      <c r="J10243" s="82">
        <v>4</v>
      </c>
      <c r="K10243" s="391">
        <v>1</v>
      </c>
    </row>
    <row r="10244" spans="1:11" x14ac:dyDescent="0.3">
      <c r="A10244" s="341">
        <v>43358.045833217591</v>
      </c>
      <c r="B10244" s="318">
        <v>37413.769</v>
      </c>
      <c r="C10244" s="355">
        <f t="shared" si="195"/>
        <v>0.27799999999842839</v>
      </c>
      <c r="D10244" s="420">
        <f t="shared" si="196"/>
        <v>0.1389999999992142</v>
      </c>
      <c r="H10244" s="402"/>
      <c r="J10244" s="82">
        <v>5</v>
      </c>
      <c r="K10244" s="319">
        <v>2</v>
      </c>
    </row>
    <row r="10245" spans="1:11" x14ac:dyDescent="0.3">
      <c r="A10245" s="341">
        <v>43358.08749982639</v>
      </c>
      <c r="B10245" s="318">
        <v>37414.059000000001</v>
      </c>
      <c r="C10245" s="355">
        <f t="shared" si="195"/>
        <v>0.29000000000087311</v>
      </c>
      <c r="D10245" s="420">
        <f t="shared" si="196"/>
        <v>0.14500000000043656</v>
      </c>
      <c r="H10245" s="402"/>
      <c r="J10245" s="82">
        <v>6</v>
      </c>
      <c r="K10245" s="320">
        <v>3</v>
      </c>
    </row>
    <row r="10246" spans="1:11" x14ac:dyDescent="0.3">
      <c r="A10246" s="341">
        <v>43358.129166435188</v>
      </c>
      <c r="B10246" s="318">
        <v>37414.347999999998</v>
      </c>
      <c r="C10246" s="355">
        <f t="shared" si="195"/>
        <v>0.28899999999703141</v>
      </c>
      <c r="D10246" s="420">
        <f t="shared" si="196"/>
        <v>0.1444999999985157</v>
      </c>
      <c r="H10246" s="402"/>
      <c r="J10246" s="82">
        <v>7</v>
      </c>
      <c r="K10246" s="321">
        <v>4</v>
      </c>
    </row>
    <row r="10247" spans="1:11" x14ac:dyDescent="0.3">
      <c r="A10247" s="341">
        <v>43358.17083304398</v>
      </c>
      <c r="B10247" s="318">
        <v>37414.627999999997</v>
      </c>
      <c r="C10247" s="355">
        <f t="shared" si="195"/>
        <v>0.27999999999883585</v>
      </c>
      <c r="D10247" s="420">
        <f t="shared" si="196"/>
        <v>0.13999999999941792</v>
      </c>
      <c r="H10247" s="402"/>
      <c r="J10247" s="82">
        <v>8</v>
      </c>
      <c r="K10247" s="391">
        <v>1</v>
      </c>
    </row>
    <row r="10248" spans="1:11" x14ac:dyDescent="0.3">
      <c r="A10248" s="341">
        <v>43358.212499652778</v>
      </c>
      <c r="B10248" s="318">
        <v>37414.92</v>
      </c>
      <c r="C10248" s="355">
        <f t="shared" si="195"/>
        <v>0.29200000000128057</v>
      </c>
      <c r="D10248" s="420">
        <f t="shared" si="196"/>
        <v>0.14600000000064028</v>
      </c>
      <c r="H10248" s="402"/>
      <c r="J10248" s="82">
        <v>9</v>
      </c>
      <c r="K10248" s="319">
        <v>2</v>
      </c>
    </row>
    <row r="10249" spans="1:11" x14ac:dyDescent="0.3">
      <c r="A10249" s="341">
        <v>43358.254166261577</v>
      </c>
      <c r="B10249" s="318">
        <v>37415.22</v>
      </c>
      <c r="C10249" s="355">
        <f t="shared" si="195"/>
        <v>0.30000000000291038</v>
      </c>
      <c r="D10249" s="420">
        <f t="shared" si="196"/>
        <v>0.15000000000145519</v>
      </c>
      <c r="H10249" s="402"/>
      <c r="J10249" s="82">
        <v>10</v>
      </c>
      <c r="K10249" s="320">
        <v>3</v>
      </c>
    </row>
    <row r="10250" spans="1:11" x14ac:dyDescent="0.3">
      <c r="A10250" s="341">
        <v>43358.295832870368</v>
      </c>
      <c r="B10250" s="318">
        <v>37415.51</v>
      </c>
      <c r="C10250" s="355">
        <f t="shared" si="195"/>
        <v>0.29000000000087311</v>
      </c>
      <c r="D10250" s="420">
        <f t="shared" si="196"/>
        <v>0.14500000000043656</v>
      </c>
      <c r="H10250" s="402"/>
      <c r="J10250" s="82">
        <v>11</v>
      </c>
      <c r="K10250" s="321">
        <v>4</v>
      </c>
    </row>
    <row r="10251" spans="1:11" x14ac:dyDescent="0.3">
      <c r="A10251" s="341">
        <v>43358.337499479167</v>
      </c>
      <c r="B10251" s="318">
        <v>37415.792000000001</v>
      </c>
      <c r="C10251" s="355">
        <f t="shared" si="195"/>
        <v>0.2819999999992433</v>
      </c>
      <c r="D10251" s="420">
        <f t="shared" si="196"/>
        <v>0.14099999999962165</v>
      </c>
      <c r="H10251" s="402"/>
      <c r="J10251" s="82">
        <v>12</v>
      </c>
      <c r="K10251" s="391">
        <v>1</v>
      </c>
    </row>
    <row r="10252" spans="1:11" x14ac:dyDescent="0.3">
      <c r="A10252" s="341">
        <v>43358.379166087965</v>
      </c>
      <c r="B10252" s="318">
        <v>37416.089</v>
      </c>
      <c r="C10252" s="355">
        <f t="shared" si="195"/>
        <v>0.29699999999866122</v>
      </c>
      <c r="D10252" s="420">
        <f t="shared" si="196"/>
        <v>0.14849999999933061</v>
      </c>
      <c r="H10252" s="402"/>
      <c r="J10252" s="82">
        <v>13</v>
      </c>
      <c r="K10252" s="319">
        <v>2</v>
      </c>
    </row>
    <row r="10253" spans="1:11" x14ac:dyDescent="0.3">
      <c r="A10253" s="341">
        <v>43358.420832696756</v>
      </c>
      <c r="B10253" s="318">
        <v>37416.379999999997</v>
      </c>
      <c r="C10253" s="355">
        <f t="shared" si="195"/>
        <v>0.29099999999743886</v>
      </c>
      <c r="D10253" s="420">
        <f t="shared" si="196"/>
        <v>0.14549999999871943</v>
      </c>
      <c r="H10253" s="402"/>
      <c r="J10253" s="82">
        <v>14</v>
      </c>
      <c r="K10253" s="320">
        <v>3</v>
      </c>
    </row>
    <row r="10254" spans="1:11" x14ac:dyDescent="0.3">
      <c r="A10254" s="341">
        <v>43358.462499305555</v>
      </c>
      <c r="B10254" s="318">
        <v>37416.660000000003</v>
      </c>
      <c r="C10254" s="355">
        <f t="shared" si="195"/>
        <v>0.2800000000061118</v>
      </c>
      <c r="D10254" s="420">
        <f t="shared" si="196"/>
        <v>0.1400000000030559</v>
      </c>
      <c r="H10254" s="402"/>
      <c r="J10254" s="82">
        <v>15</v>
      </c>
      <c r="K10254" s="321">
        <v>4</v>
      </c>
    </row>
    <row r="10255" spans="1:11" x14ac:dyDescent="0.3">
      <c r="A10255" s="341">
        <v>43358.504165914354</v>
      </c>
      <c r="B10255" s="318">
        <v>37416.947999999997</v>
      </c>
      <c r="C10255" s="355">
        <f t="shared" si="195"/>
        <v>0.2879999999931897</v>
      </c>
      <c r="D10255" s="420">
        <f t="shared" si="196"/>
        <v>0.14399999999659485</v>
      </c>
      <c r="H10255" s="402"/>
      <c r="J10255" s="82">
        <v>16</v>
      </c>
      <c r="K10255" s="391">
        <v>1</v>
      </c>
    </row>
    <row r="10256" spans="1:11" x14ac:dyDescent="0.3">
      <c r="A10256" s="341">
        <v>43358.545832523145</v>
      </c>
      <c r="B10256" s="318">
        <v>37417.237999999998</v>
      </c>
      <c r="C10256" s="355">
        <f t="shared" si="195"/>
        <v>0.29000000000087311</v>
      </c>
      <c r="D10256" s="420">
        <f t="shared" si="196"/>
        <v>0.14500000000043656</v>
      </c>
      <c r="H10256" s="402"/>
      <c r="J10256" s="82">
        <v>17</v>
      </c>
      <c r="K10256" s="319">
        <v>2</v>
      </c>
    </row>
    <row r="10257" spans="1:11" x14ac:dyDescent="0.3">
      <c r="A10257" s="341">
        <v>43358.587499131943</v>
      </c>
      <c r="B10257" s="318">
        <v>37417.517999999996</v>
      </c>
      <c r="C10257" s="355">
        <f t="shared" si="195"/>
        <v>0.27999999999883585</v>
      </c>
      <c r="D10257" s="420">
        <f t="shared" si="196"/>
        <v>0.13999999999941792</v>
      </c>
      <c r="H10257" s="402"/>
      <c r="J10257" s="82">
        <v>18</v>
      </c>
      <c r="K10257" s="320">
        <v>3</v>
      </c>
    </row>
    <row r="10258" spans="1:11" x14ac:dyDescent="0.3">
      <c r="A10258" s="341">
        <v>43358.629165740742</v>
      </c>
      <c r="B10258" s="318">
        <v>37417.798000000003</v>
      </c>
      <c r="C10258" s="355">
        <f t="shared" si="195"/>
        <v>0.2800000000061118</v>
      </c>
      <c r="D10258" s="420">
        <f t="shared" si="196"/>
        <v>0.1400000000030559</v>
      </c>
      <c r="H10258" s="402"/>
      <c r="J10258" s="82">
        <v>19</v>
      </c>
      <c r="K10258" s="321">
        <v>4</v>
      </c>
    </row>
    <row r="10259" spans="1:11" x14ac:dyDescent="0.3">
      <c r="A10259" s="341">
        <v>43358.67083234954</v>
      </c>
      <c r="B10259" s="318">
        <v>37418.087</v>
      </c>
      <c r="C10259" s="355">
        <f t="shared" si="195"/>
        <v>0.28899999999703141</v>
      </c>
      <c r="D10259" s="420">
        <f t="shared" si="196"/>
        <v>0.1444999999985157</v>
      </c>
      <c r="H10259" s="402"/>
      <c r="J10259" s="82">
        <v>20</v>
      </c>
      <c r="K10259" s="391">
        <v>1</v>
      </c>
    </row>
    <row r="10260" spans="1:11" x14ac:dyDescent="0.3">
      <c r="A10260" s="341">
        <v>43358.712498958332</v>
      </c>
      <c r="B10260" s="318">
        <v>37418.370999999999</v>
      </c>
      <c r="C10260" s="355">
        <f t="shared" si="195"/>
        <v>0.28399999999965075</v>
      </c>
      <c r="D10260" s="420">
        <f t="shared" si="196"/>
        <v>0.14199999999982538</v>
      </c>
      <c r="H10260" s="402"/>
      <c r="J10260" s="82">
        <v>21</v>
      </c>
      <c r="K10260" s="319">
        <v>2</v>
      </c>
    </row>
    <row r="10261" spans="1:11" x14ac:dyDescent="0.3">
      <c r="A10261" s="341">
        <v>43358.75416556713</v>
      </c>
      <c r="B10261" s="318">
        <v>37418.648999999998</v>
      </c>
      <c r="C10261" s="355">
        <f t="shared" si="195"/>
        <v>0.27799999999842839</v>
      </c>
      <c r="D10261" s="420">
        <f t="shared" si="196"/>
        <v>0.1389999999992142</v>
      </c>
      <c r="H10261" s="402"/>
      <c r="J10261" s="82">
        <v>22</v>
      </c>
      <c r="K10261" s="320">
        <v>3</v>
      </c>
    </row>
    <row r="10262" spans="1:11" x14ac:dyDescent="0.3">
      <c r="A10262" s="341">
        <v>43358.795832175929</v>
      </c>
      <c r="B10262" s="318">
        <v>37418.928</v>
      </c>
      <c r="C10262" s="355">
        <f t="shared" si="195"/>
        <v>0.2790000000022701</v>
      </c>
      <c r="D10262" s="420">
        <f t="shared" si="196"/>
        <v>0.13950000000113505</v>
      </c>
      <c r="H10262" s="402"/>
      <c r="J10262" s="82">
        <v>23</v>
      </c>
      <c r="K10262" s="321">
        <v>4</v>
      </c>
    </row>
    <row r="10263" spans="1:11" x14ac:dyDescent="0.3">
      <c r="A10263" s="341">
        <v>43358.83749878472</v>
      </c>
      <c r="B10263" s="318">
        <v>37419.205000000002</v>
      </c>
      <c r="C10263" s="355">
        <f t="shared" si="195"/>
        <v>0.27700000000186265</v>
      </c>
      <c r="D10263" s="420">
        <f t="shared" si="196"/>
        <v>0.13850000000093132</v>
      </c>
      <c r="H10263" s="402"/>
      <c r="J10263" s="82">
        <v>24</v>
      </c>
      <c r="K10263" s="391">
        <v>1</v>
      </c>
    </row>
    <row r="10264" spans="1:11" x14ac:dyDescent="0.3">
      <c r="A10264" s="341">
        <v>43358.879165393519</v>
      </c>
      <c r="B10264" s="318">
        <v>37419.487999999998</v>
      </c>
      <c r="C10264" s="355">
        <f t="shared" si="195"/>
        <v>0.28299999999580905</v>
      </c>
      <c r="D10264" s="420">
        <f t="shared" si="196"/>
        <v>0.14149999999790452</v>
      </c>
      <c r="H10264" s="402"/>
      <c r="J10264" s="82">
        <v>25</v>
      </c>
      <c r="K10264" s="319">
        <v>2</v>
      </c>
    </row>
    <row r="10265" spans="1:11" x14ac:dyDescent="0.3">
      <c r="A10265" s="341">
        <v>43358.920832002317</v>
      </c>
      <c r="B10265" s="318">
        <v>37419.760000000002</v>
      </c>
      <c r="C10265" s="355">
        <f t="shared" si="195"/>
        <v>0.27200000000448199</v>
      </c>
      <c r="D10265" s="420">
        <f t="shared" si="196"/>
        <v>0.13600000000224099</v>
      </c>
      <c r="H10265" s="402"/>
      <c r="J10265" s="82">
        <v>26</v>
      </c>
      <c r="K10265" s="320">
        <v>3</v>
      </c>
    </row>
    <row r="10266" spans="1:11" x14ac:dyDescent="0.3">
      <c r="A10266" s="341">
        <v>43358.962498611108</v>
      </c>
      <c r="B10266" s="318">
        <v>37420.038999999997</v>
      </c>
      <c r="C10266" s="355">
        <f t="shared" si="195"/>
        <v>0.27899999999499414</v>
      </c>
      <c r="D10266" s="420">
        <f t="shared" si="196"/>
        <v>0.13949999999749707</v>
      </c>
      <c r="E10266" s="336">
        <f>SUM(C10243:C10266)*7.4805194805</f>
        <v>51.084467532318826</v>
      </c>
      <c r="F10266" s="324">
        <f>AVERAGE(D10243:D10266)</f>
        <v>0.14227083333328969</v>
      </c>
      <c r="G10266" s="324">
        <f>_xlfn.STDEV.S(D10243:D10266)</f>
        <v>3.4546099212623485E-3</v>
      </c>
      <c r="H10266" s="402"/>
      <c r="J10266" s="82">
        <v>27</v>
      </c>
      <c r="K10266" s="321">
        <v>4</v>
      </c>
    </row>
    <row r="10267" spans="1:11" x14ac:dyDescent="0.3">
      <c r="A10267" s="341">
        <v>43359.004165219907</v>
      </c>
      <c r="B10267" s="318">
        <v>37420.321000000004</v>
      </c>
      <c r="C10267" s="355">
        <f t="shared" si="195"/>
        <v>0.28200000000651926</v>
      </c>
      <c r="D10267" s="420">
        <f t="shared" si="196"/>
        <v>0.14100000000325963</v>
      </c>
      <c r="H10267" s="402"/>
      <c r="J10267" s="82">
        <v>28</v>
      </c>
      <c r="K10267" s="391">
        <v>1</v>
      </c>
    </row>
    <row r="10268" spans="1:11" x14ac:dyDescent="0.3">
      <c r="A10268" s="341">
        <v>43359.045831828706</v>
      </c>
      <c r="B10268" s="318">
        <v>37420.597999999998</v>
      </c>
      <c r="C10268" s="355">
        <f t="shared" si="195"/>
        <v>0.27699999999458669</v>
      </c>
      <c r="D10268" s="420">
        <f t="shared" si="196"/>
        <v>0.13849999999729334</v>
      </c>
      <c r="H10268" s="402"/>
      <c r="J10268" s="82">
        <v>29</v>
      </c>
      <c r="K10268" s="319">
        <v>2</v>
      </c>
    </row>
    <row r="10269" spans="1:11" x14ac:dyDescent="0.3">
      <c r="A10269" s="341">
        <v>43359.087498437497</v>
      </c>
      <c r="B10269" s="318">
        <v>37420.881000000001</v>
      </c>
      <c r="C10269" s="355">
        <f t="shared" si="195"/>
        <v>0.28300000000308501</v>
      </c>
      <c r="D10269" s="420">
        <f t="shared" si="196"/>
        <v>0.1415000000015425</v>
      </c>
      <c r="H10269" s="402"/>
      <c r="J10269" s="82">
        <v>30</v>
      </c>
      <c r="K10269" s="320">
        <v>3</v>
      </c>
    </row>
    <row r="10270" spans="1:11" x14ac:dyDescent="0.3">
      <c r="A10270" s="341">
        <v>43359.129165046295</v>
      </c>
      <c r="B10270" s="318">
        <v>37421.171999999999</v>
      </c>
      <c r="C10270" s="355">
        <f t="shared" si="195"/>
        <v>0.29099999999743886</v>
      </c>
      <c r="D10270" s="420">
        <f t="shared" si="196"/>
        <v>0.14549999999871943</v>
      </c>
      <c r="H10270" s="402"/>
      <c r="J10270" s="82">
        <v>31</v>
      </c>
      <c r="K10270" s="321">
        <v>4</v>
      </c>
    </row>
    <row r="10271" spans="1:11" x14ac:dyDescent="0.3">
      <c r="A10271" s="341">
        <v>43359.170831655094</v>
      </c>
      <c r="B10271" s="318">
        <v>37421.461000000003</v>
      </c>
      <c r="C10271" s="355">
        <f t="shared" si="195"/>
        <v>0.28900000000430737</v>
      </c>
      <c r="D10271" s="420">
        <f t="shared" si="196"/>
        <v>0.14450000000215368</v>
      </c>
      <c r="H10271" s="402"/>
      <c r="J10271" s="82">
        <v>32</v>
      </c>
      <c r="K10271" s="391">
        <v>1</v>
      </c>
    </row>
    <row r="10272" spans="1:11" x14ac:dyDescent="0.3">
      <c r="A10272" s="341">
        <v>43359.212498263892</v>
      </c>
      <c r="B10272" s="318">
        <v>37421.745000000003</v>
      </c>
      <c r="C10272" s="355">
        <f t="shared" si="195"/>
        <v>0.28399999999965075</v>
      </c>
      <c r="D10272" s="420">
        <f t="shared" si="196"/>
        <v>0.14199999999982538</v>
      </c>
      <c r="H10272" s="402"/>
      <c r="J10272" s="82">
        <v>33</v>
      </c>
      <c r="K10272" s="319">
        <v>2</v>
      </c>
    </row>
    <row r="10273" spans="1:11" x14ac:dyDescent="0.3">
      <c r="A10273" s="341">
        <v>43359.254164872684</v>
      </c>
      <c r="B10273" s="318">
        <v>37422.040999999997</v>
      </c>
      <c r="C10273" s="355">
        <f t="shared" si="195"/>
        <v>0.29599999999481952</v>
      </c>
      <c r="D10273" s="420">
        <f t="shared" si="196"/>
        <v>0.14799999999740976</v>
      </c>
      <c r="H10273" s="402"/>
      <c r="J10273" s="82">
        <v>34</v>
      </c>
      <c r="K10273" s="320">
        <v>3</v>
      </c>
    </row>
    <row r="10274" spans="1:11" x14ac:dyDescent="0.3">
      <c r="A10274" s="341">
        <v>43359.295831481482</v>
      </c>
      <c r="B10274" s="318">
        <v>37422.332999999999</v>
      </c>
      <c r="C10274" s="355">
        <f t="shared" si="195"/>
        <v>0.29200000000128057</v>
      </c>
      <c r="D10274" s="420">
        <f t="shared" si="196"/>
        <v>0.14600000000064028</v>
      </c>
      <c r="H10274" s="402"/>
      <c r="J10274" s="82">
        <v>35</v>
      </c>
      <c r="K10274" s="321">
        <v>4</v>
      </c>
    </row>
    <row r="10275" spans="1:11" x14ac:dyDescent="0.3">
      <c r="A10275" s="341">
        <v>43359.337498090281</v>
      </c>
      <c r="B10275" s="318">
        <v>37422.618999999999</v>
      </c>
      <c r="C10275" s="355">
        <f t="shared" si="195"/>
        <v>0.28600000000005821</v>
      </c>
      <c r="D10275" s="420">
        <f t="shared" si="196"/>
        <v>0.1430000000000291</v>
      </c>
      <c r="H10275" s="402"/>
      <c r="J10275" s="82">
        <v>36</v>
      </c>
      <c r="K10275" s="391">
        <v>1</v>
      </c>
    </row>
    <row r="10276" spans="1:11" x14ac:dyDescent="0.3">
      <c r="A10276" s="341">
        <v>43359.379164699072</v>
      </c>
      <c r="B10276" s="318">
        <v>37422.911</v>
      </c>
      <c r="C10276" s="355">
        <f t="shared" si="195"/>
        <v>0.29200000000128057</v>
      </c>
      <c r="D10276" s="420">
        <f t="shared" si="196"/>
        <v>0.14600000000064028</v>
      </c>
      <c r="H10276" s="402"/>
      <c r="J10276" s="82">
        <v>37</v>
      </c>
      <c r="K10276" s="319">
        <v>2</v>
      </c>
    </row>
    <row r="10277" spans="1:11" x14ac:dyDescent="0.3">
      <c r="A10277" s="341">
        <v>43359.420831307871</v>
      </c>
      <c r="B10277" s="318">
        <v>37423.201999999997</v>
      </c>
      <c r="C10277" s="355">
        <f t="shared" si="195"/>
        <v>0.29099999999743886</v>
      </c>
      <c r="D10277" s="420">
        <f t="shared" si="196"/>
        <v>0.14549999999871943</v>
      </c>
      <c r="H10277" s="402"/>
      <c r="J10277" s="82">
        <v>38</v>
      </c>
      <c r="K10277" s="320">
        <v>3</v>
      </c>
    </row>
    <row r="10278" spans="1:11" x14ac:dyDescent="0.3">
      <c r="A10278" s="341">
        <v>43359.462497916669</v>
      </c>
      <c r="B10278" s="318">
        <v>37423.487999999998</v>
      </c>
      <c r="C10278" s="355">
        <f t="shared" si="195"/>
        <v>0.28600000000005821</v>
      </c>
      <c r="D10278" s="420">
        <f t="shared" si="196"/>
        <v>0.1430000000000291</v>
      </c>
      <c r="H10278" s="402"/>
      <c r="J10278" s="82">
        <v>39</v>
      </c>
      <c r="K10278" s="321">
        <v>4</v>
      </c>
    </row>
    <row r="10279" spans="1:11" x14ac:dyDescent="0.3">
      <c r="A10279" s="341">
        <v>43359.504164525461</v>
      </c>
      <c r="B10279" s="318">
        <v>37423.762000000002</v>
      </c>
      <c r="C10279" s="355">
        <f t="shared" si="195"/>
        <v>0.27400000000488944</v>
      </c>
      <c r="D10279" s="420">
        <f t="shared" si="196"/>
        <v>0.13700000000244472</v>
      </c>
      <c r="H10279" s="402"/>
      <c r="J10279" s="82">
        <v>40</v>
      </c>
      <c r="K10279" s="391">
        <v>1</v>
      </c>
    </row>
    <row r="10280" spans="1:11" x14ac:dyDescent="0.3">
      <c r="A10280" s="341">
        <v>43359.545831134259</v>
      </c>
      <c r="B10280" s="318">
        <v>37424.052000000003</v>
      </c>
      <c r="C10280" s="355">
        <f t="shared" si="195"/>
        <v>0.29000000000087311</v>
      </c>
      <c r="D10280" s="420">
        <f t="shared" si="196"/>
        <v>0.14500000000043656</v>
      </c>
      <c r="H10280" s="402"/>
      <c r="J10280" s="82">
        <v>41</v>
      </c>
      <c r="K10280" s="319">
        <v>2</v>
      </c>
    </row>
    <row r="10281" spans="1:11" x14ac:dyDescent="0.3">
      <c r="A10281" s="341">
        <v>43359.587497743058</v>
      </c>
      <c r="B10281" s="318">
        <v>37424.341</v>
      </c>
      <c r="C10281" s="355">
        <f t="shared" si="195"/>
        <v>0.28899999999703141</v>
      </c>
      <c r="D10281" s="420">
        <f t="shared" si="196"/>
        <v>0.1444999999985157</v>
      </c>
      <c r="H10281" s="402"/>
      <c r="J10281" s="82">
        <v>42</v>
      </c>
      <c r="K10281" s="320">
        <v>3</v>
      </c>
    </row>
    <row r="10282" spans="1:11" x14ac:dyDescent="0.3">
      <c r="A10282" s="341">
        <v>43359.629164351849</v>
      </c>
      <c r="B10282" s="318">
        <v>37424.618000000002</v>
      </c>
      <c r="C10282" s="355">
        <f t="shared" si="195"/>
        <v>0.27700000000186265</v>
      </c>
      <c r="D10282" s="420">
        <f t="shared" si="196"/>
        <v>0.13850000000093132</v>
      </c>
      <c r="H10282" s="402"/>
      <c r="J10282" s="82">
        <v>43</v>
      </c>
      <c r="K10282" s="321">
        <v>4</v>
      </c>
    </row>
    <row r="10283" spans="1:11" x14ac:dyDescent="0.3">
      <c r="A10283" s="341">
        <v>43359.670830960647</v>
      </c>
      <c r="B10283" s="318">
        <v>37424.898999999998</v>
      </c>
      <c r="C10283" s="355">
        <f t="shared" si="195"/>
        <v>0.28099999999540159</v>
      </c>
      <c r="D10283" s="420">
        <f t="shared" si="196"/>
        <v>0.1404999999977008</v>
      </c>
      <c r="H10283" s="402"/>
      <c r="J10283" s="82">
        <v>44</v>
      </c>
      <c r="K10283" s="391">
        <v>1</v>
      </c>
    </row>
    <row r="10284" spans="1:11" x14ac:dyDescent="0.3">
      <c r="A10284" s="341">
        <v>43359.712497569446</v>
      </c>
      <c r="B10284" s="318">
        <v>37425.186000000002</v>
      </c>
      <c r="C10284" s="355">
        <f t="shared" si="195"/>
        <v>0.28700000000389991</v>
      </c>
      <c r="D10284" s="420">
        <f t="shared" si="196"/>
        <v>0.14350000000194996</v>
      </c>
      <c r="H10284" s="402"/>
      <c r="J10284" s="82">
        <v>45</v>
      </c>
      <c r="K10284" s="319">
        <v>2</v>
      </c>
    </row>
    <row r="10285" spans="1:11" x14ac:dyDescent="0.3">
      <c r="A10285" s="341">
        <v>43359.754164178237</v>
      </c>
      <c r="B10285" s="318">
        <v>37425.468000000001</v>
      </c>
      <c r="C10285" s="355">
        <f t="shared" si="195"/>
        <v>0.2819999999992433</v>
      </c>
      <c r="D10285" s="420">
        <f t="shared" si="196"/>
        <v>0.14099999999962165</v>
      </c>
      <c r="H10285" s="402"/>
      <c r="J10285" s="82">
        <v>46</v>
      </c>
      <c r="K10285" s="320">
        <v>3</v>
      </c>
    </row>
    <row r="10286" spans="1:11" x14ac:dyDescent="0.3">
      <c r="A10286" s="341">
        <v>43359.795830787036</v>
      </c>
      <c r="B10286" s="318">
        <v>37425.741000000002</v>
      </c>
      <c r="C10286" s="355">
        <f t="shared" si="195"/>
        <v>0.27300000000104774</v>
      </c>
      <c r="D10286" s="420">
        <f t="shared" si="196"/>
        <v>0.13650000000052387</v>
      </c>
      <c r="H10286" s="402"/>
      <c r="J10286" s="82">
        <v>47</v>
      </c>
      <c r="K10286" s="321">
        <v>4</v>
      </c>
    </row>
    <row r="10287" spans="1:11" x14ac:dyDescent="0.3">
      <c r="A10287" s="341">
        <v>43359.837497395834</v>
      </c>
      <c r="B10287" s="318">
        <v>37426.021999999997</v>
      </c>
      <c r="C10287" s="355">
        <f t="shared" si="195"/>
        <v>0.28099999999540159</v>
      </c>
      <c r="D10287" s="420">
        <f t="shared" si="196"/>
        <v>0.1404999999977008</v>
      </c>
      <c r="H10287" s="402"/>
      <c r="J10287" s="82">
        <v>48</v>
      </c>
      <c r="K10287" s="391">
        <v>1</v>
      </c>
    </row>
    <row r="10288" spans="1:11" x14ac:dyDescent="0.3">
      <c r="A10288" s="341">
        <v>43359.879164004633</v>
      </c>
      <c r="B10288" s="318">
        <v>37426.309000000001</v>
      </c>
      <c r="C10288" s="355">
        <f t="shared" si="195"/>
        <v>0.28700000000389991</v>
      </c>
      <c r="D10288" s="420">
        <f t="shared" si="196"/>
        <v>0.14350000000194996</v>
      </c>
      <c r="H10288" s="402"/>
      <c r="J10288" s="82">
        <v>49</v>
      </c>
      <c r="K10288" s="319">
        <v>2</v>
      </c>
    </row>
    <row r="10289" spans="1:11" x14ac:dyDescent="0.3">
      <c r="A10289" s="341">
        <v>43359.920830613424</v>
      </c>
      <c r="B10289" s="318">
        <v>37426.580999999998</v>
      </c>
      <c r="C10289" s="355">
        <f t="shared" si="195"/>
        <v>0.27199999999720603</v>
      </c>
      <c r="D10289" s="420">
        <f t="shared" si="196"/>
        <v>0.13599999999860302</v>
      </c>
      <c r="H10289" s="402"/>
      <c r="J10289" s="82">
        <v>50</v>
      </c>
      <c r="K10289" s="320">
        <v>3</v>
      </c>
    </row>
    <row r="10290" spans="1:11" x14ac:dyDescent="0.3">
      <c r="A10290" s="341">
        <v>43359.962497222223</v>
      </c>
      <c r="B10290" s="318">
        <v>37426.858</v>
      </c>
      <c r="C10290" s="355">
        <f t="shared" si="195"/>
        <v>0.27700000000186265</v>
      </c>
      <c r="D10290" s="420">
        <f t="shared" si="196"/>
        <v>0.13850000000093132</v>
      </c>
      <c r="E10290" s="336">
        <f>SUM(C10267:C10290)*7.4805194805</f>
        <v>51.00966233755301</v>
      </c>
      <c r="F10290" s="324">
        <f>AVERAGE(D10267:D10290)</f>
        <v>0.14206250000006548</v>
      </c>
      <c r="G10290" s="324">
        <f>_xlfn.STDEV.S(D10267:D10290)</f>
        <v>3.3307281484734786E-3</v>
      </c>
      <c r="H10290" s="404"/>
      <c r="I10290" s="344">
        <f>AVERAGE(D10138:D10290)</f>
        <v>0.14352649006620494</v>
      </c>
      <c r="J10290" s="82">
        <v>51</v>
      </c>
      <c r="K10290" s="321">
        <v>4</v>
      </c>
    </row>
    <row r="10291" spans="1:11" x14ac:dyDescent="0.3">
      <c r="A10291" s="341">
        <v>43360.004163831021</v>
      </c>
      <c r="B10291" s="318">
        <v>37427.148000000001</v>
      </c>
      <c r="C10291" s="355">
        <f t="shared" si="195"/>
        <v>0.29000000000087311</v>
      </c>
      <c r="D10291" s="420">
        <f t="shared" si="196"/>
        <v>0.14500000000043656</v>
      </c>
      <c r="H10291" s="402"/>
      <c r="J10291" s="82">
        <v>52</v>
      </c>
      <c r="K10291" s="391">
        <v>1</v>
      </c>
    </row>
    <row r="10292" spans="1:11" x14ac:dyDescent="0.3">
      <c r="A10292" s="341">
        <v>43360.045830439813</v>
      </c>
      <c r="B10292" s="318">
        <v>37427.436999999998</v>
      </c>
      <c r="C10292" s="355">
        <f t="shared" si="195"/>
        <v>0.28899999999703141</v>
      </c>
      <c r="D10292" s="420">
        <f t="shared" si="196"/>
        <v>0.1444999999985157</v>
      </c>
      <c r="H10292" s="402"/>
      <c r="J10292" s="82">
        <v>53</v>
      </c>
      <c r="K10292" s="319">
        <v>2</v>
      </c>
    </row>
    <row r="10293" spans="1:11" x14ac:dyDescent="0.3">
      <c r="A10293" s="341">
        <v>43360.087497048611</v>
      </c>
      <c r="B10293" s="318">
        <v>37427.718000000001</v>
      </c>
      <c r="C10293" s="355">
        <f t="shared" si="195"/>
        <v>0.28100000000267755</v>
      </c>
      <c r="D10293" s="420">
        <f t="shared" si="196"/>
        <v>0.14050000000133878</v>
      </c>
      <c r="H10293" s="402"/>
      <c r="J10293" s="82">
        <v>54</v>
      </c>
      <c r="K10293" s="320">
        <v>3</v>
      </c>
    </row>
    <row r="10294" spans="1:11" x14ac:dyDescent="0.3">
      <c r="A10294" s="341">
        <v>43360.12916365741</v>
      </c>
      <c r="B10294" s="318">
        <v>37428.008000000002</v>
      </c>
      <c r="C10294" s="355">
        <f t="shared" si="195"/>
        <v>0.29000000000087311</v>
      </c>
      <c r="D10294" s="420">
        <f t="shared" si="196"/>
        <v>0.14500000000043656</v>
      </c>
      <c r="H10294" s="402"/>
      <c r="J10294" s="82">
        <v>55</v>
      </c>
      <c r="K10294" s="321">
        <v>4</v>
      </c>
    </row>
    <row r="10295" spans="1:11" x14ac:dyDescent="0.3">
      <c r="A10295" s="341">
        <v>43360.170830266201</v>
      </c>
      <c r="B10295" s="318">
        <v>37428.300000000003</v>
      </c>
      <c r="C10295" s="355">
        <f t="shared" si="195"/>
        <v>0.29200000000128057</v>
      </c>
      <c r="D10295" s="420">
        <f t="shared" si="196"/>
        <v>0.14600000000064028</v>
      </c>
      <c r="H10295" s="402"/>
      <c r="J10295" s="82">
        <v>56</v>
      </c>
      <c r="K10295" s="391">
        <v>1</v>
      </c>
    </row>
    <row r="10296" spans="1:11" x14ac:dyDescent="0.3">
      <c r="A10296" s="341">
        <v>43360.212496874999</v>
      </c>
      <c r="B10296" s="318">
        <v>37428.591</v>
      </c>
      <c r="C10296" s="355">
        <f t="shared" si="195"/>
        <v>0.29099999999743886</v>
      </c>
      <c r="D10296" s="420">
        <f t="shared" si="196"/>
        <v>0.14549999999871943</v>
      </c>
      <c r="H10296" s="402"/>
      <c r="J10296" s="82">
        <v>57</v>
      </c>
      <c r="K10296" s="319">
        <v>2</v>
      </c>
    </row>
    <row r="10297" spans="1:11" x14ac:dyDescent="0.3">
      <c r="A10297" s="341">
        <v>43360.254163483798</v>
      </c>
      <c r="B10297" s="318">
        <v>37428.883999999998</v>
      </c>
      <c r="C10297" s="355">
        <f t="shared" si="195"/>
        <v>0.29299999999784632</v>
      </c>
      <c r="D10297" s="420">
        <f t="shared" si="196"/>
        <v>0.14649999999892316</v>
      </c>
      <c r="H10297" s="402"/>
      <c r="J10297" s="82">
        <v>58</v>
      </c>
      <c r="K10297" s="320">
        <v>3</v>
      </c>
    </row>
    <row r="10298" spans="1:11" x14ac:dyDescent="0.3">
      <c r="A10298" s="341">
        <v>43360.295830092589</v>
      </c>
      <c r="B10298" s="318">
        <v>37429.188999999998</v>
      </c>
      <c r="C10298" s="355">
        <f t="shared" si="195"/>
        <v>0.30500000000029104</v>
      </c>
      <c r="D10298" s="420">
        <f t="shared" si="196"/>
        <v>0.15250000000014552</v>
      </c>
      <c r="H10298" s="402"/>
      <c r="J10298" s="82">
        <v>59</v>
      </c>
      <c r="K10298" s="321">
        <v>4</v>
      </c>
    </row>
    <row r="10299" spans="1:11" x14ac:dyDescent="0.3">
      <c r="A10299" s="341">
        <v>43360.337496701388</v>
      </c>
      <c r="B10299" s="318">
        <v>37429.470999999998</v>
      </c>
      <c r="C10299" s="355">
        <f t="shared" si="195"/>
        <v>0.2819999999992433</v>
      </c>
      <c r="D10299" s="420">
        <f t="shared" si="196"/>
        <v>0.14099999999962165</v>
      </c>
      <c r="H10299" s="402"/>
      <c r="J10299" s="82">
        <v>60</v>
      </c>
      <c r="K10299" s="391">
        <v>1</v>
      </c>
    </row>
    <row r="10300" spans="1:11" x14ac:dyDescent="0.3">
      <c r="A10300" s="341">
        <v>43360.379163310186</v>
      </c>
      <c r="B10300" s="318">
        <v>37429.758000000002</v>
      </c>
      <c r="C10300" s="355">
        <f t="shared" si="195"/>
        <v>0.28700000000389991</v>
      </c>
      <c r="D10300" s="420">
        <f t="shared" si="196"/>
        <v>0.14350000000194996</v>
      </c>
      <c r="H10300" s="402"/>
      <c r="J10300" s="82">
        <v>61</v>
      </c>
      <c r="K10300" s="319">
        <v>2</v>
      </c>
    </row>
    <row r="10301" spans="1:11" x14ac:dyDescent="0.3">
      <c r="A10301" s="341">
        <v>43360.420829918985</v>
      </c>
      <c r="B10301" s="318">
        <v>37430.052000000003</v>
      </c>
      <c r="C10301" s="355">
        <f t="shared" si="195"/>
        <v>0.29400000000168802</v>
      </c>
      <c r="D10301" s="420">
        <f t="shared" si="196"/>
        <v>0.14700000000084401</v>
      </c>
      <c r="H10301" s="402"/>
      <c r="J10301" s="82">
        <v>62</v>
      </c>
      <c r="K10301" s="320">
        <v>3</v>
      </c>
    </row>
    <row r="10302" spans="1:11" x14ac:dyDescent="0.3">
      <c r="A10302" s="341">
        <v>43360.462496527776</v>
      </c>
      <c r="B10302" s="318">
        <v>37430.349000000002</v>
      </c>
      <c r="C10302" s="355">
        <f t="shared" si="195"/>
        <v>0.29699999999866122</v>
      </c>
      <c r="D10302" s="420">
        <f t="shared" si="196"/>
        <v>0.14849999999933061</v>
      </c>
      <c r="H10302" s="402"/>
      <c r="J10302" s="82">
        <v>63</v>
      </c>
      <c r="K10302" s="321">
        <v>4</v>
      </c>
    </row>
    <row r="10303" spans="1:11" x14ac:dyDescent="0.3">
      <c r="A10303" s="341">
        <v>43360.504163136575</v>
      </c>
      <c r="B10303" s="318">
        <v>37430.637999999999</v>
      </c>
      <c r="C10303" s="355">
        <f t="shared" si="195"/>
        <v>0.28899999999703141</v>
      </c>
      <c r="D10303" s="420">
        <f t="shared" si="196"/>
        <v>0.1444999999985157</v>
      </c>
      <c r="H10303" s="402"/>
      <c r="J10303" s="82">
        <v>64</v>
      </c>
      <c r="K10303" s="391">
        <v>1</v>
      </c>
    </row>
    <row r="10304" spans="1:11" x14ac:dyDescent="0.3">
      <c r="A10304" s="341">
        <v>43360.545829745373</v>
      </c>
      <c r="B10304" s="318">
        <v>37430.928999999996</v>
      </c>
      <c r="C10304" s="355">
        <f t="shared" si="195"/>
        <v>0.29099999999743886</v>
      </c>
      <c r="D10304" s="420">
        <f t="shared" si="196"/>
        <v>0.14549999999871943</v>
      </c>
      <c r="H10304" s="402"/>
      <c r="J10304" s="82">
        <v>65</v>
      </c>
      <c r="K10304" s="319">
        <v>2</v>
      </c>
    </row>
    <row r="10305" spans="1:11" x14ac:dyDescent="0.3">
      <c r="A10305" s="341">
        <v>43360.587496354165</v>
      </c>
      <c r="B10305" s="318">
        <v>37431.22</v>
      </c>
      <c r="C10305" s="355">
        <f t="shared" si="195"/>
        <v>0.29100000000471482</v>
      </c>
      <c r="D10305" s="420">
        <f t="shared" si="196"/>
        <v>0.14550000000235741</v>
      </c>
      <c r="H10305" s="402"/>
      <c r="J10305" s="82">
        <v>66</v>
      </c>
      <c r="K10305" s="320">
        <v>3</v>
      </c>
    </row>
    <row r="10306" spans="1:11" x14ac:dyDescent="0.3">
      <c r="A10306" s="341">
        <v>43360.629162962963</v>
      </c>
      <c r="B10306" s="318">
        <v>37431.504999999997</v>
      </c>
      <c r="C10306" s="355">
        <f t="shared" si="195"/>
        <v>0.2849999999962165</v>
      </c>
      <c r="D10306" s="420">
        <f t="shared" si="196"/>
        <v>0.14249999999810825</v>
      </c>
      <c r="H10306" s="402"/>
      <c r="J10306" s="82">
        <v>67</v>
      </c>
      <c r="K10306" s="321">
        <v>4</v>
      </c>
    </row>
    <row r="10307" spans="1:11" x14ac:dyDescent="0.3">
      <c r="A10307" s="341">
        <v>43360.670829571762</v>
      </c>
      <c r="B10307" s="318">
        <v>37431.788</v>
      </c>
      <c r="C10307" s="355">
        <f t="shared" si="195"/>
        <v>0.28300000000308501</v>
      </c>
      <c r="D10307" s="420">
        <f t="shared" si="196"/>
        <v>0.1415000000015425</v>
      </c>
      <c r="H10307" s="402"/>
      <c r="J10307" s="82">
        <v>68</v>
      </c>
      <c r="K10307" s="391">
        <v>1</v>
      </c>
    </row>
    <row r="10308" spans="1:11" x14ac:dyDescent="0.3">
      <c r="A10308" s="341">
        <v>43360.712496180553</v>
      </c>
      <c r="B10308" s="318">
        <v>37432.078999999998</v>
      </c>
      <c r="C10308" s="355">
        <f t="shared" si="195"/>
        <v>0.29099999999743886</v>
      </c>
      <c r="D10308" s="420">
        <f t="shared" si="196"/>
        <v>0.14549999999871943</v>
      </c>
      <c r="H10308" s="402"/>
      <c r="J10308" s="82">
        <v>69</v>
      </c>
      <c r="K10308" s="319">
        <v>2</v>
      </c>
    </row>
    <row r="10309" spans="1:11" x14ac:dyDescent="0.3">
      <c r="A10309" s="341">
        <v>43360.754162789352</v>
      </c>
      <c r="B10309" s="318">
        <v>37432.364000000001</v>
      </c>
      <c r="C10309" s="355">
        <f t="shared" si="195"/>
        <v>0.28500000000349246</v>
      </c>
      <c r="D10309" s="420">
        <f t="shared" si="196"/>
        <v>0.14250000000174623</v>
      </c>
      <c r="H10309" s="402"/>
      <c r="J10309" s="82">
        <v>70</v>
      </c>
      <c r="K10309" s="320">
        <v>3</v>
      </c>
    </row>
    <row r="10310" spans="1:11" x14ac:dyDescent="0.3">
      <c r="A10310" s="341">
        <v>43360.79582939815</v>
      </c>
      <c r="B10310" s="318">
        <v>37432.637000000002</v>
      </c>
      <c r="C10310" s="355">
        <f t="shared" si="195"/>
        <v>0.27300000000104774</v>
      </c>
      <c r="D10310" s="420">
        <f t="shared" si="196"/>
        <v>0.13650000000052387</v>
      </c>
      <c r="H10310" s="402"/>
      <c r="J10310" s="82">
        <v>71</v>
      </c>
      <c r="K10310" s="321">
        <v>4</v>
      </c>
    </row>
    <row r="10311" spans="1:11" x14ac:dyDescent="0.3">
      <c r="A10311" s="341">
        <v>43360.837496006941</v>
      </c>
      <c r="B10311" s="318">
        <v>37432.911999999997</v>
      </c>
      <c r="C10311" s="355">
        <f t="shared" si="195"/>
        <v>0.27499999999417923</v>
      </c>
      <c r="D10311" s="420">
        <f t="shared" si="196"/>
        <v>0.13749999999708962</v>
      </c>
      <c r="H10311" s="402"/>
      <c r="J10311" s="82">
        <v>72</v>
      </c>
      <c r="K10311" s="391">
        <v>1</v>
      </c>
    </row>
    <row r="10312" spans="1:11" x14ac:dyDescent="0.3">
      <c r="A10312" s="341">
        <v>43360.87916261574</v>
      </c>
      <c r="B10312" s="318">
        <v>37433.199000000001</v>
      </c>
      <c r="C10312" s="355">
        <f t="shared" si="195"/>
        <v>0.28700000000389991</v>
      </c>
      <c r="D10312" s="420">
        <f t="shared" si="196"/>
        <v>0.14350000000194996</v>
      </c>
      <c r="H10312" s="402"/>
      <c r="J10312" s="82">
        <v>73</v>
      </c>
      <c r="K10312" s="319">
        <v>2</v>
      </c>
    </row>
    <row r="10313" spans="1:11" x14ac:dyDescent="0.3">
      <c r="A10313" s="341">
        <v>43360.920829224538</v>
      </c>
      <c r="B10313" s="318">
        <v>37433.482000000004</v>
      </c>
      <c r="C10313" s="355">
        <f t="shared" si="195"/>
        <v>0.28300000000308501</v>
      </c>
      <c r="D10313" s="420">
        <f t="shared" si="196"/>
        <v>0.1415000000015425</v>
      </c>
      <c r="H10313" s="402"/>
      <c r="J10313" s="82">
        <v>74</v>
      </c>
      <c r="K10313" s="320">
        <v>3</v>
      </c>
    </row>
    <row r="10314" spans="1:11" x14ac:dyDescent="0.3">
      <c r="A10314" s="341">
        <v>43360.96249583333</v>
      </c>
      <c r="B10314" s="318">
        <v>37433.758999999998</v>
      </c>
      <c r="C10314" s="355">
        <f t="shared" si="195"/>
        <v>0.27699999999458669</v>
      </c>
      <c r="D10314" s="420">
        <f t="shared" si="196"/>
        <v>0.13849999999729334</v>
      </c>
      <c r="E10314" s="336">
        <f>SUM(C10291:C10314)*7.4805194805</f>
        <v>51.623064934915696</v>
      </c>
      <c r="F10314" s="324">
        <f>AVERAGE(D10291:D10314)</f>
        <v>0.1437708333332921</v>
      </c>
      <c r="G10314" s="324">
        <f>_xlfn.STDEV.S(D10291:D10314)</f>
        <v>3.5477462739509488E-3</v>
      </c>
      <c r="H10314" s="402"/>
      <c r="J10314" s="82">
        <v>75</v>
      </c>
      <c r="K10314" s="321">
        <v>4</v>
      </c>
    </row>
    <row r="10315" spans="1:11" x14ac:dyDescent="0.3">
      <c r="A10315" s="341">
        <v>43361.004162442128</v>
      </c>
      <c r="B10315" s="318">
        <v>37434.048000000003</v>
      </c>
      <c r="C10315" s="355">
        <f t="shared" si="195"/>
        <v>0.28900000000430737</v>
      </c>
      <c r="D10315" s="420">
        <f t="shared" si="196"/>
        <v>0.14450000000215368</v>
      </c>
      <c r="H10315" s="402"/>
      <c r="J10315" s="82">
        <v>76</v>
      </c>
      <c r="K10315" s="391">
        <v>1</v>
      </c>
    </row>
    <row r="10316" spans="1:11" x14ac:dyDescent="0.3">
      <c r="A10316" s="341">
        <v>43361.045829050927</v>
      </c>
      <c r="B10316" s="318">
        <v>37434.334999999999</v>
      </c>
      <c r="C10316" s="355">
        <f t="shared" si="195"/>
        <v>0.28699999999662396</v>
      </c>
      <c r="D10316" s="420">
        <f t="shared" si="196"/>
        <v>0.14349999999831198</v>
      </c>
      <c r="H10316" s="402"/>
      <c r="J10316" s="82">
        <v>77</v>
      </c>
      <c r="K10316" s="319">
        <v>2</v>
      </c>
    </row>
    <row r="10317" spans="1:11" x14ac:dyDescent="0.3">
      <c r="A10317" s="341">
        <v>43361.087495659725</v>
      </c>
      <c r="B10317" s="318">
        <v>37434.618999999999</v>
      </c>
      <c r="C10317" s="355">
        <f t="shared" si="195"/>
        <v>0.28399999999965075</v>
      </c>
      <c r="D10317" s="420">
        <f t="shared" si="196"/>
        <v>0.14199999999982538</v>
      </c>
      <c r="H10317" s="402"/>
      <c r="J10317" s="82">
        <v>78</v>
      </c>
      <c r="K10317" s="320">
        <v>3</v>
      </c>
    </row>
    <row r="10318" spans="1:11" x14ac:dyDescent="0.3">
      <c r="A10318" s="341">
        <v>43361.129162268517</v>
      </c>
      <c r="B10318" s="318">
        <v>37434.909</v>
      </c>
      <c r="C10318" s="355">
        <f t="shared" si="195"/>
        <v>0.29000000000087311</v>
      </c>
      <c r="D10318" s="420">
        <f t="shared" si="196"/>
        <v>0.14500000000043656</v>
      </c>
      <c r="H10318" s="402"/>
      <c r="J10318" s="82">
        <v>79</v>
      </c>
      <c r="K10318" s="321">
        <v>4</v>
      </c>
    </row>
    <row r="10319" spans="1:11" x14ac:dyDescent="0.3">
      <c r="A10319" s="341">
        <v>43361.170828877315</v>
      </c>
      <c r="B10319" s="318">
        <v>37435.201999999997</v>
      </c>
      <c r="C10319" s="355">
        <f t="shared" si="195"/>
        <v>0.29299999999784632</v>
      </c>
      <c r="D10319" s="420">
        <f t="shared" si="196"/>
        <v>0.14649999999892316</v>
      </c>
      <c r="H10319" s="402"/>
      <c r="J10319" s="82">
        <v>80</v>
      </c>
      <c r="K10319" s="391">
        <v>1</v>
      </c>
    </row>
    <row r="10320" spans="1:11" x14ac:dyDescent="0.3">
      <c r="A10320" s="341">
        <v>43361.212495486114</v>
      </c>
      <c r="B10320" s="318">
        <v>37435.493999999999</v>
      </c>
      <c r="C10320" s="355">
        <f t="shared" si="195"/>
        <v>0.29200000000128057</v>
      </c>
      <c r="D10320" s="420">
        <f t="shared" si="196"/>
        <v>0.14600000000064028</v>
      </c>
      <c r="H10320" s="402"/>
      <c r="J10320" s="82">
        <v>81</v>
      </c>
      <c r="K10320" s="319">
        <v>2</v>
      </c>
    </row>
    <row r="10321" spans="1:12" x14ac:dyDescent="0.3">
      <c r="A10321" s="341">
        <v>43361.254162094905</v>
      </c>
      <c r="B10321" s="318">
        <v>37435.78</v>
      </c>
      <c r="C10321" s="355">
        <f t="shared" si="195"/>
        <v>0.28600000000005821</v>
      </c>
      <c r="D10321" s="420">
        <f t="shared" si="196"/>
        <v>0.1430000000000291</v>
      </c>
      <c r="H10321" s="402"/>
      <c r="J10321" s="82">
        <v>82</v>
      </c>
      <c r="K10321" s="320">
        <v>3</v>
      </c>
    </row>
    <row r="10322" spans="1:12" x14ac:dyDescent="0.3">
      <c r="A10322" s="341">
        <v>43361.295828703704</v>
      </c>
      <c r="B10322" s="318">
        <v>37436.072</v>
      </c>
      <c r="C10322" s="355">
        <f t="shared" si="195"/>
        <v>0.29200000000128057</v>
      </c>
      <c r="D10322" s="420">
        <f t="shared" si="196"/>
        <v>0.14600000000064028</v>
      </c>
      <c r="H10322" s="402"/>
      <c r="J10322" s="82">
        <v>83</v>
      </c>
      <c r="K10322" s="321">
        <v>4</v>
      </c>
    </row>
    <row r="10323" spans="1:12" x14ac:dyDescent="0.3">
      <c r="A10323" s="341">
        <v>43361.337495312502</v>
      </c>
      <c r="B10323" s="318">
        <v>37436.385999999999</v>
      </c>
      <c r="C10323" s="355">
        <f t="shared" si="195"/>
        <v>0.3139999999984866</v>
      </c>
      <c r="D10323" s="420">
        <f t="shared" si="196"/>
        <v>0.1569999999992433</v>
      </c>
      <c r="H10323" s="402"/>
      <c r="J10323" s="82">
        <v>84</v>
      </c>
      <c r="K10323" s="391">
        <v>1</v>
      </c>
    </row>
    <row r="10324" spans="1:12" x14ac:dyDescent="0.3">
      <c r="A10324" s="341">
        <v>43361.378472222219</v>
      </c>
      <c r="B10324" s="318">
        <v>37436.652000000002</v>
      </c>
      <c r="C10324" s="355">
        <f t="shared" ref="C10324:C10423" si="197">B10324-B10323</f>
        <v>0.26600000000325963</v>
      </c>
      <c r="D10324" s="420">
        <f t="shared" ref="D10324:D10423" si="198">C10324/2</f>
        <v>0.13300000000162981</v>
      </c>
      <c r="H10324" s="402"/>
      <c r="J10324" s="82">
        <v>1</v>
      </c>
      <c r="K10324" s="319">
        <v>2</v>
      </c>
      <c r="L10324" s="54" t="s">
        <v>313</v>
      </c>
    </row>
    <row r="10325" spans="1:12" x14ac:dyDescent="0.3">
      <c r="A10325" s="341">
        <v>43361.420138888891</v>
      </c>
      <c r="B10325" s="318">
        <v>37436.949000000001</v>
      </c>
      <c r="C10325" s="355">
        <f t="shared" si="197"/>
        <v>0.29699999999866122</v>
      </c>
      <c r="D10325" s="420">
        <f t="shared" si="198"/>
        <v>0.14849999999933061</v>
      </c>
      <c r="H10325" s="402"/>
      <c r="J10325" s="82">
        <v>2</v>
      </c>
      <c r="K10325" s="320">
        <v>3</v>
      </c>
    </row>
    <row r="10326" spans="1:12" x14ac:dyDescent="0.3">
      <c r="A10326" s="341">
        <v>43361.461805555555</v>
      </c>
      <c r="B10326" s="318">
        <v>37437.239000000001</v>
      </c>
      <c r="C10326" s="355">
        <f t="shared" si="197"/>
        <v>0.29000000000087311</v>
      </c>
      <c r="D10326" s="420">
        <f t="shared" si="198"/>
        <v>0.14500000000043656</v>
      </c>
      <c r="H10326" s="402"/>
      <c r="J10326" s="82">
        <v>3</v>
      </c>
      <c r="K10326" s="321">
        <v>4</v>
      </c>
    </row>
    <row r="10327" spans="1:12" x14ac:dyDescent="0.3">
      <c r="A10327" s="341">
        <v>43361.503472222219</v>
      </c>
      <c r="B10327" s="318">
        <v>37437.527000000002</v>
      </c>
      <c r="C10327" s="355">
        <f t="shared" si="197"/>
        <v>0.28800000000046566</v>
      </c>
      <c r="D10327" s="420">
        <f t="shared" si="198"/>
        <v>0.14400000000023283</v>
      </c>
      <c r="H10327" s="402"/>
      <c r="J10327" s="82">
        <v>4</v>
      </c>
      <c r="K10327" s="391">
        <v>1</v>
      </c>
    </row>
    <row r="10328" spans="1:12" x14ac:dyDescent="0.3">
      <c r="A10328" s="341">
        <v>43361.545138888891</v>
      </c>
      <c r="B10328" s="318">
        <v>37437.811000000002</v>
      </c>
      <c r="C10328" s="355">
        <f t="shared" si="197"/>
        <v>0.28399999999965075</v>
      </c>
      <c r="D10328" s="420">
        <f t="shared" si="198"/>
        <v>0.14199999999982538</v>
      </c>
      <c r="H10328" s="402"/>
      <c r="J10328" s="82">
        <v>5</v>
      </c>
      <c r="K10328" s="319">
        <v>2</v>
      </c>
    </row>
    <row r="10329" spans="1:12" x14ac:dyDescent="0.3">
      <c r="A10329" s="341">
        <v>43361.586805324077</v>
      </c>
      <c r="B10329" s="318">
        <v>37438.108</v>
      </c>
      <c r="C10329" s="355">
        <f t="shared" si="197"/>
        <v>0.29699999999866122</v>
      </c>
      <c r="D10329" s="420">
        <f t="shared" si="198"/>
        <v>0.14849999999933061</v>
      </c>
      <c r="H10329" s="402"/>
      <c r="J10329" s="82">
        <v>6</v>
      </c>
      <c r="K10329" s="320">
        <v>3</v>
      </c>
    </row>
    <row r="10330" spans="1:12" x14ac:dyDescent="0.3">
      <c r="A10330" s="341">
        <v>43361.628471932869</v>
      </c>
      <c r="B10330" s="318">
        <v>37438.396999999997</v>
      </c>
      <c r="C10330" s="355">
        <f t="shared" si="197"/>
        <v>0.28899999999703141</v>
      </c>
      <c r="D10330" s="420">
        <f t="shared" si="198"/>
        <v>0.1444999999985157</v>
      </c>
      <c r="H10330" s="402"/>
      <c r="J10330" s="82">
        <v>7</v>
      </c>
      <c r="K10330" s="321">
        <v>4</v>
      </c>
    </row>
    <row r="10331" spans="1:12" x14ac:dyDescent="0.3">
      <c r="A10331" s="341">
        <v>43361.670138541667</v>
      </c>
      <c r="B10331" s="318">
        <v>37438.678</v>
      </c>
      <c r="C10331" s="355">
        <f t="shared" si="197"/>
        <v>0.28100000000267755</v>
      </c>
      <c r="D10331" s="420">
        <f t="shared" si="198"/>
        <v>0.14050000000133878</v>
      </c>
      <c r="H10331" s="402"/>
      <c r="J10331" s="82">
        <v>8</v>
      </c>
      <c r="K10331" s="391">
        <v>1</v>
      </c>
    </row>
    <row r="10332" spans="1:12" x14ac:dyDescent="0.3">
      <c r="A10332" s="341">
        <v>43361.711805150466</v>
      </c>
      <c r="B10332" s="318">
        <v>37438.962</v>
      </c>
      <c r="C10332" s="355">
        <f t="shared" si="197"/>
        <v>0.28399999999965075</v>
      </c>
      <c r="D10332" s="420">
        <f t="shared" si="198"/>
        <v>0.14199999999982538</v>
      </c>
      <c r="H10332" s="402"/>
      <c r="J10332" s="82">
        <v>9</v>
      </c>
      <c r="K10332" s="319">
        <v>2</v>
      </c>
    </row>
    <row r="10333" spans="1:12" x14ac:dyDescent="0.3">
      <c r="A10333" s="341">
        <v>43361.753471759257</v>
      </c>
      <c r="B10333" s="318">
        <v>37439.250999999997</v>
      </c>
      <c r="C10333" s="355">
        <f t="shared" si="197"/>
        <v>0.28899999999703141</v>
      </c>
      <c r="D10333" s="420">
        <f t="shared" si="198"/>
        <v>0.1444999999985157</v>
      </c>
      <c r="H10333" s="402"/>
      <c r="J10333" s="82">
        <v>10</v>
      </c>
      <c r="K10333" s="320">
        <v>3</v>
      </c>
    </row>
    <row r="10334" spans="1:12" x14ac:dyDescent="0.3">
      <c r="A10334" s="341">
        <v>43361.795138368056</v>
      </c>
      <c r="B10334" s="318">
        <v>37439.527999999998</v>
      </c>
      <c r="C10334" s="355">
        <f t="shared" si="197"/>
        <v>0.27700000000186265</v>
      </c>
      <c r="D10334" s="420">
        <f t="shared" si="198"/>
        <v>0.13850000000093132</v>
      </c>
      <c r="H10334" s="402"/>
      <c r="J10334" s="82">
        <v>11</v>
      </c>
      <c r="K10334" s="321">
        <v>4</v>
      </c>
    </row>
    <row r="10335" spans="1:12" x14ac:dyDescent="0.3">
      <c r="A10335" s="341">
        <v>43361.836804976854</v>
      </c>
      <c r="B10335" s="318">
        <v>37439.800000000003</v>
      </c>
      <c r="C10335" s="355">
        <f t="shared" si="197"/>
        <v>0.27200000000448199</v>
      </c>
      <c r="D10335" s="420">
        <f t="shared" si="198"/>
        <v>0.13600000000224099</v>
      </c>
      <c r="H10335" s="402"/>
      <c r="J10335" s="82">
        <v>12</v>
      </c>
      <c r="K10335" s="391">
        <v>1</v>
      </c>
    </row>
    <row r="10336" spans="1:12" x14ac:dyDescent="0.3">
      <c r="A10336" s="341">
        <v>43361.878471585645</v>
      </c>
      <c r="B10336" s="318">
        <v>37440.082000000002</v>
      </c>
      <c r="C10336" s="355">
        <f t="shared" si="197"/>
        <v>0.2819999999992433</v>
      </c>
      <c r="D10336" s="420">
        <f t="shared" si="198"/>
        <v>0.14099999999962165</v>
      </c>
      <c r="H10336" s="402"/>
      <c r="J10336" s="82">
        <v>13</v>
      </c>
      <c r="K10336" s="319">
        <v>2</v>
      </c>
    </row>
    <row r="10337" spans="1:11" x14ac:dyDescent="0.3">
      <c r="A10337" s="341">
        <v>43361.920138194444</v>
      </c>
      <c r="B10337" s="318">
        <v>37440.362000000001</v>
      </c>
      <c r="C10337" s="355">
        <f t="shared" si="197"/>
        <v>0.27999999999883585</v>
      </c>
      <c r="D10337" s="420">
        <f t="shared" si="198"/>
        <v>0.13999999999941792</v>
      </c>
      <c r="H10337" s="402"/>
      <c r="J10337" s="82">
        <v>14</v>
      </c>
      <c r="K10337" s="320">
        <v>3</v>
      </c>
    </row>
    <row r="10338" spans="1:11" x14ac:dyDescent="0.3">
      <c r="A10338" s="341">
        <v>43361.961804803243</v>
      </c>
      <c r="B10338" s="318">
        <v>37440.631999999998</v>
      </c>
      <c r="C10338" s="355">
        <f t="shared" si="197"/>
        <v>0.26999999999679858</v>
      </c>
      <c r="D10338" s="420">
        <f t="shared" si="198"/>
        <v>0.13499999999839929</v>
      </c>
      <c r="E10338" s="336">
        <f>SUM(C10315:C10338)*7.4805194805</f>
        <v>51.413610389473455</v>
      </c>
      <c r="F10338" s="324">
        <f>AVERAGE(D10315:D10338)</f>
        <v>0.1431874999999915</v>
      </c>
      <c r="G10338" s="324">
        <f>_xlfn.STDEV.S(D10315:D10338)</f>
        <v>4.9229111655814612E-3</v>
      </c>
      <c r="H10338" s="402"/>
      <c r="J10338" s="82">
        <v>15</v>
      </c>
      <c r="K10338" s="321">
        <v>4</v>
      </c>
    </row>
    <row r="10339" spans="1:11" x14ac:dyDescent="0.3">
      <c r="A10339" s="341">
        <v>43362.003471412034</v>
      </c>
      <c r="B10339" s="318">
        <v>37440.917999999998</v>
      </c>
      <c r="C10339" s="355">
        <f t="shared" si="197"/>
        <v>0.28600000000005821</v>
      </c>
      <c r="D10339" s="420">
        <f t="shared" si="198"/>
        <v>0.1430000000000291</v>
      </c>
      <c r="H10339" s="402"/>
      <c r="J10339" s="82">
        <v>16</v>
      </c>
      <c r="K10339" s="391">
        <v>1</v>
      </c>
    </row>
    <row r="10340" spans="1:11" x14ac:dyDescent="0.3">
      <c r="A10340" s="341">
        <v>43362.045138020832</v>
      </c>
      <c r="B10340" s="318">
        <v>37441.21</v>
      </c>
      <c r="C10340" s="355">
        <f t="shared" si="197"/>
        <v>0.29200000000128057</v>
      </c>
      <c r="D10340" s="420">
        <f t="shared" si="198"/>
        <v>0.14600000000064028</v>
      </c>
      <c r="H10340" s="402"/>
      <c r="J10340" s="82">
        <v>17</v>
      </c>
      <c r="K10340" s="319">
        <v>2</v>
      </c>
    </row>
    <row r="10341" spans="1:11" x14ac:dyDescent="0.3">
      <c r="A10341" s="341">
        <v>43362.086804629631</v>
      </c>
      <c r="B10341" s="318">
        <v>37441.498</v>
      </c>
      <c r="C10341" s="355">
        <f t="shared" si="197"/>
        <v>0.28800000000046566</v>
      </c>
      <c r="D10341" s="420">
        <f t="shared" si="198"/>
        <v>0.14400000000023283</v>
      </c>
      <c r="H10341" s="402"/>
      <c r="J10341" s="82">
        <v>18</v>
      </c>
      <c r="K10341" s="320">
        <v>3</v>
      </c>
    </row>
    <row r="10342" spans="1:11" x14ac:dyDescent="0.3">
      <c r="A10342" s="341">
        <v>43362.128471238429</v>
      </c>
      <c r="B10342" s="318">
        <v>37441.781000000003</v>
      </c>
      <c r="C10342" s="355">
        <f t="shared" si="197"/>
        <v>0.28300000000308501</v>
      </c>
      <c r="D10342" s="420">
        <f t="shared" si="198"/>
        <v>0.1415000000015425</v>
      </c>
      <c r="H10342" s="402"/>
      <c r="J10342" s="82">
        <v>19</v>
      </c>
      <c r="K10342" s="321">
        <v>4</v>
      </c>
    </row>
    <row r="10343" spans="1:11" x14ac:dyDescent="0.3">
      <c r="A10343" s="341">
        <v>43362.170137847221</v>
      </c>
      <c r="B10343" s="318">
        <v>37442.078000000001</v>
      </c>
      <c r="C10343" s="355">
        <f t="shared" si="197"/>
        <v>0.29699999999866122</v>
      </c>
      <c r="D10343" s="420">
        <f t="shared" si="198"/>
        <v>0.14849999999933061</v>
      </c>
      <c r="H10343" s="402"/>
      <c r="J10343" s="82">
        <v>20</v>
      </c>
      <c r="K10343" s="391">
        <v>1</v>
      </c>
    </row>
    <row r="10344" spans="1:11" x14ac:dyDescent="0.3">
      <c r="A10344" s="341">
        <v>43362.211804456019</v>
      </c>
      <c r="B10344" s="318">
        <v>37442.375</v>
      </c>
      <c r="C10344" s="355">
        <f t="shared" si="197"/>
        <v>0.29699999999866122</v>
      </c>
      <c r="D10344" s="420">
        <f t="shared" si="198"/>
        <v>0.14849999999933061</v>
      </c>
      <c r="H10344" s="402"/>
      <c r="J10344" s="82">
        <v>21</v>
      </c>
      <c r="K10344" s="319">
        <v>2</v>
      </c>
    </row>
    <row r="10345" spans="1:11" x14ac:dyDescent="0.3">
      <c r="A10345" s="341">
        <v>43362.253471064818</v>
      </c>
      <c r="B10345" s="318">
        <v>37442.661999999997</v>
      </c>
      <c r="C10345" s="355">
        <f t="shared" si="197"/>
        <v>0.28699999999662396</v>
      </c>
      <c r="D10345" s="420">
        <f t="shared" si="198"/>
        <v>0.14349999999831198</v>
      </c>
      <c r="H10345" s="402"/>
      <c r="J10345" s="82">
        <v>22</v>
      </c>
      <c r="K10345" s="320">
        <v>3</v>
      </c>
    </row>
    <row r="10346" spans="1:11" x14ac:dyDescent="0.3">
      <c r="A10346" s="341">
        <v>43362.295137673609</v>
      </c>
      <c r="B10346" s="318">
        <v>37442.955999999998</v>
      </c>
      <c r="C10346" s="355">
        <f t="shared" si="197"/>
        <v>0.29400000000168802</v>
      </c>
      <c r="D10346" s="420">
        <f t="shared" si="198"/>
        <v>0.14700000000084401</v>
      </c>
      <c r="H10346" s="402"/>
      <c r="J10346" s="82">
        <v>23</v>
      </c>
      <c r="K10346" s="321">
        <v>4</v>
      </c>
    </row>
    <row r="10347" spans="1:11" x14ac:dyDescent="0.3">
      <c r="A10347" s="341">
        <v>43362.336804282408</v>
      </c>
      <c r="B10347" s="318">
        <v>37443.250999999997</v>
      </c>
      <c r="C10347" s="355">
        <f t="shared" si="197"/>
        <v>0.29499999999825377</v>
      </c>
      <c r="D10347" s="420">
        <f t="shared" si="198"/>
        <v>0.14749999999912689</v>
      </c>
      <c r="H10347" s="402"/>
      <c r="J10347" s="82">
        <v>24</v>
      </c>
      <c r="K10347" s="391">
        <v>1</v>
      </c>
    </row>
    <row r="10348" spans="1:11" x14ac:dyDescent="0.3">
      <c r="A10348" s="341">
        <v>43362.378470891206</v>
      </c>
      <c r="B10348" s="318">
        <v>37443.538</v>
      </c>
      <c r="C10348" s="355">
        <f t="shared" si="197"/>
        <v>0.28700000000389991</v>
      </c>
      <c r="D10348" s="420">
        <f t="shared" si="198"/>
        <v>0.14350000000194996</v>
      </c>
      <c r="H10348" s="402"/>
      <c r="J10348" s="82">
        <v>25</v>
      </c>
      <c r="K10348" s="319">
        <v>2</v>
      </c>
    </row>
    <row r="10349" spans="1:11" x14ac:dyDescent="0.3">
      <c r="A10349" s="341">
        <v>43362.420137499998</v>
      </c>
      <c r="B10349" s="318">
        <v>37443.821000000004</v>
      </c>
      <c r="C10349" s="355">
        <f t="shared" si="197"/>
        <v>0.28300000000308501</v>
      </c>
      <c r="D10349" s="420">
        <f t="shared" si="198"/>
        <v>0.1415000000015425</v>
      </c>
      <c r="H10349" s="402"/>
      <c r="J10349" s="82">
        <v>26</v>
      </c>
      <c r="K10349" s="320">
        <v>3</v>
      </c>
    </row>
    <row r="10350" spans="1:11" x14ac:dyDescent="0.3">
      <c r="A10350" s="341">
        <v>43362.461804108796</v>
      </c>
      <c r="B10350" s="318">
        <v>37444.112000000001</v>
      </c>
      <c r="C10350" s="355">
        <f t="shared" si="197"/>
        <v>0.29099999999743886</v>
      </c>
      <c r="D10350" s="420">
        <f t="shared" si="198"/>
        <v>0.14549999999871943</v>
      </c>
      <c r="H10350" s="402"/>
      <c r="J10350" s="82">
        <v>27</v>
      </c>
      <c r="K10350" s="321">
        <v>4</v>
      </c>
    </row>
    <row r="10351" spans="1:11" x14ac:dyDescent="0.3">
      <c r="A10351" s="341">
        <v>43362.503470717595</v>
      </c>
      <c r="B10351" s="318">
        <v>37444.398999999998</v>
      </c>
      <c r="C10351" s="355">
        <f t="shared" si="197"/>
        <v>0.28699999999662396</v>
      </c>
      <c r="D10351" s="420">
        <f t="shared" si="198"/>
        <v>0.14349999999831198</v>
      </c>
      <c r="H10351" s="402"/>
      <c r="J10351" s="82">
        <v>28</v>
      </c>
      <c r="K10351" s="391">
        <v>1</v>
      </c>
    </row>
    <row r="10352" spans="1:11" x14ac:dyDescent="0.3">
      <c r="A10352" s="341">
        <v>43362.545137326386</v>
      </c>
      <c r="B10352" s="318">
        <v>37444.686999999998</v>
      </c>
      <c r="C10352" s="355">
        <f t="shared" si="197"/>
        <v>0.28800000000046566</v>
      </c>
      <c r="D10352" s="420">
        <f t="shared" si="198"/>
        <v>0.14400000000023283</v>
      </c>
      <c r="H10352" s="402"/>
      <c r="J10352" s="82">
        <v>29</v>
      </c>
      <c r="K10352" s="319">
        <v>2</v>
      </c>
    </row>
    <row r="10353" spans="1:11" x14ac:dyDescent="0.3">
      <c r="A10353" s="341">
        <v>43362.586803935184</v>
      </c>
      <c r="B10353" s="318">
        <v>37444.961000000003</v>
      </c>
      <c r="C10353" s="355">
        <f t="shared" si="197"/>
        <v>0.27400000000488944</v>
      </c>
      <c r="D10353" s="420">
        <f t="shared" si="198"/>
        <v>0.13700000000244472</v>
      </c>
      <c r="H10353" s="402"/>
      <c r="J10353" s="82">
        <v>30</v>
      </c>
      <c r="K10353" s="320">
        <v>3</v>
      </c>
    </row>
    <row r="10354" spans="1:11" x14ac:dyDescent="0.3">
      <c r="A10354" s="341">
        <v>43362.628470543983</v>
      </c>
      <c r="B10354" s="318">
        <v>37445.245999999999</v>
      </c>
      <c r="C10354" s="355">
        <f t="shared" si="197"/>
        <v>0.2849999999962165</v>
      </c>
      <c r="D10354" s="420">
        <f t="shared" si="198"/>
        <v>0.14249999999810825</v>
      </c>
      <c r="H10354" s="402"/>
      <c r="J10354" s="82">
        <v>31</v>
      </c>
      <c r="K10354" s="321">
        <v>4</v>
      </c>
    </row>
    <row r="10355" spans="1:11" x14ac:dyDescent="0.3">
      <c r="A10355" s="341">
        <v>43362.670137152774</v>
      </c>
      <c r="B10355" s="318">
        <v>37445.521000000001</v>
      </c>
      <c r="C10355" s="355">
        <f t="shared" si="197"/>
        <v>0.27500000000145519</v>
      </c>
      <c r="D10355" s="420">
        <f t="shared" si="198"/>
        <v>0.1375000000007276</v>
      </c>
      <c r="H10355" s="402"/>
      <c r="J10355" s="82">
        <v>32</v>
      </c>
      <c r="K10355" s="391">
        <v>1</v>
      </c>
    </row>
    <row r="10356" spans="1:11" x14ac:dyDescent="0.3">
      <c r="A10356" s="341">
        <v>43362.711803761573</v>
      </c>
      <c r="B10356" s="318">
        <v>37445.798999999999</v>
      </c>
      <c r="C10356" s="355">
        <f t="shared" si="197"/>
        <v>0.27799999999842839</v>
      </c>
      <c r="D10356" s="420">
        <f t="shared" si="198"/>
        <v>0.1389999999992142</v>
      </c>
      <c r="H10356" s="402"/>
      <c r="J10356" s="82">
        <v>33</v>
      </c>
      <c r="K10356" s="319">
        <v>2</v>
      </c>
    </row>
    <row r="10357" spans="1:11" x14ac:dyDescent="0.3">
      <c r="A10357" s="341">
        <v>43362.753470370371</v>
      </c>
      <c r="B10357" s="318">
        <v>37446.080999999998</v>
      </c>
      <c r="C10357" s="355">
        <f t="shared" si="197"/>
        <v>0.2819999999992433</v>
      </c>
      <c r="D10357" s="420">
        <f t="shared" si="198"/>
        <v>0.14099999999962165</v>
      </c>
      <c r="H10357" s="402"/>
      <c r="J10357" s="82">
        <v>34</v>
      </c>
      <c r="K10357" s="320">
        <v>3</v>
      </c>
    </row>
    <row r="10358" spans="1:11" x14ac:dyDescent="0.3">
      <c r="A10358" s="341">
        <v>43362.79513697917</v>
      </c>
      <c r="B10358" s="318">
        <v>37446.36</v>
      </c>
      <c r="C10358" s="355">
        <f t="shared" si="197"/>
        <v>0.2790000000022701</v>
      </c>
      <c r="D10358" s="420">
        <f t="shared" si="198"/>
        <v>0.13950000000113505</v>
      </c>
      <c r="H10358" s="402"/>
      <c r="J10358" s="82">
        <v>35</v>
      </c>
      <c r="K10358" s="321">
        <v>4</v>
      </c>
    </row>
    <row r="10359" spans="1:11" x14ac:dyDescent="0.3">
      <c r="A10359" s="341">
        <v>43362.836803587961</v>
      </c>
      <c r="B10359" s="318">
        <v>37446.627999999997</v>
      </c>
      <c r="C10359" s="355">
        <f t="shared" si="197"/>
        <v>0.26799999999639113</v>
      </c>
      <c r="D10359" s="420">
        <f t="shared" si="198"/>
        <v>0.13399999999819556</v>
      </c>
      <c r="H10359" s="402"/>
      <c r="J10359" s="82">
        <v>36</v>
      </c>
      <c r="K10359" s="391">
        <v>1</v>
      </c>
    </row>
    <row r="10360" spans="1:11" x14ac:dyDescent="0.3">
      <c r="A10360" s="341">
        <v>43362.87847019676</v>
      </c>
      <c r="B10360" s="318">
        <v>37446.911</v>
      </c>
      <c r="C10360" s="355">
        <f t="shared" si="197"/>
        <v>0.28300000000308501</v>
      </c>
      <c r="D10360" s="420">
        <f t="shared" si="198"/>
        <v>0.1415000000015425</v>
      </c>
      <c r="H10360" s="402"/>
      <c r="J10360" s="82">
        <v>37</v>
      </c>
      <c r="K10360" s="319">
        <v>2</v>
      </c>
    </row>
    <row r="10361" spans="1:11" x14ac:dyDescent="0.3">
      <c r="A10361" s="341">
        <v>43362.920136805558</v>
      </c>
      <c r="B10361" s="318">
        <v>37447.197999999997</v>
      </c>
      <c r="C10361" s="355">
        <f t="shared" si="197"/>
        <v>0.28699999999662396</v>
      </c>
      <c r="D10361" s="420">
        <f t="shared" si="198"/>
        <v>0.14349999999831198</v>
      </c>
      <c r="H10361" s="402"/>
      <c r="J10361" s="82">
        <v>38</v>
      </c>
      <c r="K10361" s="320">
        <v>3</v>
      </c>
    </row>
    <row r="10362" spans="1:11" x14ac:dyDescent="0.3">
      <c r="A10362" s="341">
        <v>43362.96180341435</v>
      </c>
      <c r="B10362" s="318">
        <v>37447.476999999999</v>
      </c>
      <c r="C10362" s="355">
        <f t="shared" si="197"/>
        <v>0.2790000000022701</v>
      </c>
      <c r="D10362" s="420">
        <f t="shared" si="198"/>
        <v>0.13950000000113505</v>
      </c>
      <c r="E10362" s="336">
        <f>SUM(C10339:C10362)*7.4805194805</f>
        <v>51.204155844031206</v>
      </c>
      <c r="F10362" s="324">
        <f>AVERAGE(D10339:D10362)</f>
        <v>0.14260416666669093</v>
      </c>
      <c r="G10362" s="324">
        <f>_xlfn.STDEV.S(D10339:D10362)</f>
        <v>3.6712134191647684E-3</v>
      </c>
      <c r="H10362" s="402"/>
      <c r="J10362" s="82">
        <v>39</v>
      </c>
      <c r="K10362" s="321">
        <v>4</v>
      </c>
    </row>
    <row r="10363" spans="1:11" x14ac:dyDescent="0.3">
      <c r="A10363" s="341">
        <v>43363.003470023148</v>
      </c>
      <c r="B10363" s="318">
        <v>37447.752</v>
      </c>
      <c r="C10363" s="355">
        <f t="shared" si="197"/>
        <v>0.27500000000145519</v>
      </c>
      <c r="D10363" s="420">
        <f t="shared" si="198"/>
        <v>0.1375000000007276</v>
      </c>
      <c r="H10363" s="402"/>
      <c r="J10363" s="82">
        <v>40</v>
      </c>
      <c r="K10363" s="391">
        <v>1</v>
      </c>
    </row>
    <row r="10364" spans="1:11" x14ac:dyDescent="0.3">
      <c r="A10364" s="341">
        <v>43363.045136631947</v>
      </c>
      <c r="B10364" s="318">
        <v>37448.04</v>
      </c>
      <c r="C10364" s="355">
        <f t="shared" si="197"/>
        <v>0.28800000000046566</v>
      </c>
      <c r="D10364" s="420">
        <f t="shared" si="198"/>
        <v>0.14400000000023283</v>
      </c>
      <c r="H10364" s="402"/>
      <c r="J10364" s="82">
        <v>41</v>
      </c>
      <c r="K10364" s="319">
        <v>2</v>
      </c>
    </row>
    <row r="10365" spans="1:11" x14ac:dyDescent="0.3">
      <c r="A10365" s="341">
        <v>43363.086803240738</v>
      </c>
      <c r="B10365" s="318">
        <v>37448.328999999998</v>
      </c>
      <c r="C10365" s="355">
        <f t="shared" si="197"/>
        <v>0.28899999999703141</v>
      </c>
      <c r="D10365" s="420">
        <f t="shared" si="198"/>
        <v>0.1444999999985157</v>
      </c>
      <c r="H10365" s="402"/>
      <c r="J10365" s="82">
        <v>42</v>
      </c>
      <c r="K10365" s="320">
        <v>3</v>
      </c>
    </row>
    <row r="10366" spans="1:11" x14ac:dyDescent="0.3">
      <c r="A10366" s="341">
        <v>43363.128469849536</v>
      </c>
      <c r="B10366" s="318">
        <v>37448.612000000001</v>
      </c>
      <c r="C10366" s="355">
        <f t="shared" si="197"/>
        <v>0.28300000000308501</v>
      </c>
      <c r="D10366" s="420">
        <f t="shared" si="198"/>
        <v>0.1415000000015425</v>
      </c>
      <c r="H10366" s="402"/>
      <c r="J10366" s="82">
        <v>43</v>
      </c>
      <c r="K10366" s="321">
        <v>4</v>
      </c>
    </row>
    <row r="10367" spans="1:11" x14ac:dyDescent="0.3">
      <c r="A10367" s="341">
        <v>43363.170136458335</v>
      </c>
      <c r="B10367" s="318">
        <v>37448.904999999999</v>
      </c>
      <c r="C10367" s="355">
        <f t="shared" si="197"/>
        <v>0.29299999999784632</v>
      </c>
      <c r="D10367" s="420">
        <f t="shared" si="198"/>
        <v>0.14649999999892316</v>
      </c>
      <c r="H10367" s="402"/>
      <c r="J10367" s="82">
        <v>44</v>
      </c>
      <c r="K10367" s="391">
        <v>1</v>
      </c>
    </row>
    <row r="10368" spans="1:11" x14ac:dyDescent="0.3">
      <c r="A10368" s="341">
        <v>43363.211803067126</v>
      </c>
      <c r="B10368" s="318">
        <v>37449.201999999997</v>
      </c>
      <c r="C10368" s="355">
        <f t="shared" si="197"/>
        <v>0.29699999999866122</v>
      </c>
      <c r="D10368" s="420">
        <f t="shared" si="198"/>
        <v>0.14849999999933061</v>
      </c>
      <c r="H10368" s="402"/>
      <c r="J10368" s="82">
        <v>45</v>
      </c>
      <c r="K10368" s="319">
        <v>2</v>
      </c>
    </row>
    <row r="10369" spans="1:11" x14ac:dyDescent="0.3">
      <c r="A10369" s="341">
        <v>43363.253469675925</v>
      </c>
      <c r="B10369" s="318">
        <v>37449.491999999998</v>
      </c>
      <c r="C10369" s="355">
        <f t="shared" si="197"/>
        <v>0.29000000000087311</v>
      </c>
      <c r="D10369" s="420">
        <f t="shared" si="198"/>
        <v>0.14500000000043656</v>
      </c>
      <c r="H10369" s="402"/>
      <c r="J10369" s="82">
        <v>46</v>
      </c>
      <c r="K10369" s="320">
        <v>3</v>
      </c>
    </row>
    <row r="10370" spans="1:11" x14ac:dyDescent="0.3">
      <c r="A10370" s="341">
        <v>43363.295136284723</v>
      </c>
      <c r="B10370" s="318">
        <v>37449.777999999998</v>
      </c>
      <c r="C10370" s="355">
        <f t="shared" si="197"/>
        <v>0.28600000000005821</v>
      </c>
      <c r="D10370" s="420">
        <f t="shared" si="198"/>
        <v>0.1430000000000291</v>
      </c>
      <c r="H10370" s="402"/>
      <c r="J10370" s="82">
        <v>47</v>
      </c>
      <c r="K10370" s="321">
        <v>4</v>
      </c>
    </row>
    <row r="10371" spans="1:11" x14ac:dyDescent="0.3">
      <c r="A10371" s="341">
        <v>43363.336802893522</v>
      </c>
      <c r="B10371" s="318">
        <v>37450.072</v>
      </c>
      <c r="C10371" s="355">
        <f t="shared" si="197"/>
        <v>0.29400000000168802</v>
      </c>
      <c r="D10371" s="420">
        <f t="shared" si="198"/>
        <v>0.14700000000084401</v>
      </c>
      <c r="H10371" s="402"/>
      <c r="J10371" s="82">
        <v>48</v>
      </c>
      <c r="K10371" s="391">
        <v>1</v>
      </c>
    </row>
    <row r="10372" spans="1:11" x14ac:dyDescent="0.3">
      <c r="A10372" s="341">
        <v>43363.378469502313</v>
      </c>
      <c r="B10372" s="318">
        <v>37450.372000000003</v>
      </c>
      <c r="C10372" s="355">
        <f t="shared" si="197"/>
        <v>0.30000000000291038</v>
      </c>
      <c r="D10372" s="420">
        <f t="shared" si="198"/>
        <v>0.15000000000145519</v>
      </c>
      <c r="H10372" s="402"/>
      <c r="J10372" s="82">
        <v>49</v>
      </c>
      <c r="K10372" s="319">
        <v>2</v>
      </c>
    </row>
    <row r="10373" spans="1:11" x14ac:dyDescent="0.3">
      <c r="A10373" s="341">
        <v>43363.420136111112</v>
      </c>
      <c r="B10373" s="318">
        <v>37450.659</v>
      </c>
      <c r="C10373" s="355">
        <f t="shared" si="197"/>
        <v>0.28699999999662396</v>
      </c>
      <c r="D10373" s="420">
        <f t="shared" si="198"/>
        <v>0.14349999999831198</v>
      </c>
      <c r="H10373" s="402"/>
      <c r="J10373" s="82">
        <v>50</v>
      </c>
      <c r="K10373" s="320">
        <v>3</v>
      </c>
    </row>
    <row r="10374" spans="1:11" x14ac:dyDescent="0.3">
      <c r="A10374" s="341">
        <v>43363.46180271991</v>
      </c>
      <c r="B10374" s="318">
        <v>37450.949000000001</v>
      </c>
      <c r="C10374" s="355">
        <f t="shared" si="197"/>
        <v>0.29000000000087311</v>
      </c>
      <c r="D10374" s="420">
        <f t="shared" si="198"/>
        <v>0.14500000000043656</v>
      </c>
      <c r="H10374" s="402"/>
      <c r="J10374" s="82">
        <v>51</v>
      </c>
      <c r="K10374" s="321">
        <v>4</v>
      </c>
    </row>
    <row r="10375" spans="1:11" x14ac:dyDescent="0.3">
      <c r="A10375" s="341">
        <v>43363.503469328702</v>
      </c>
      <c r="B10375" s="318">
        <v>37451.241999999998</v>
      </c>
      <c r="C10375" s="355">
        <f t="shared" si="197"/>
        <v>0.29299999999784632</v>
      </c>
      <c r="D10375" s="420">
        <f t="shared" si="198"/>
        <v>0.14649999999892316</v>
      </c>
      <c r="H10375" s="402"/>
      <c r="J10375" s="82">
        <v>52</v>
      </c>
      <c r="K10375" s="391">
        <v>1</v>
      </c>
    </row>
    <row r="10376" spans="1:11" x14ac:dyDescent="0.3">
      <c r="A10376" s="341">
        <v>43363.5451359375</v>
      </c>
      <c r="B10376" s="318">
        <v>37451.53</v>
      </c>
      <c r="C10376" s="355">
        <f t="shared" si="197"/>
        <v>0.28800000000046566</v>
      </c>
      <c r="D10376" s="420">
        <f t="shared" si="198"/>
        <v>0.14400000000023283</v>
      </c>
      <c r="H10376" s="402"/>
      <c r="J10376" s="82">
        <v>53</v>
      </c>
      <c r="K10376" s="319">
        <v>2</v>
      </c>
    </row>
    <row r="10377" spans="1:11" x14ac:dyDescent="0.3">
      <c r="A10377" s="341">
        <v>43363.586802546299</v>
      </c>
      <c r="B10377" s="318">
        <v>37451.811999999998</v>
      </c>
      <c r="C10377" s="355">
        <f t="shared" si="197"/>
        <v>0.2819999999992433</v>
      </c>
      <c r="D10377" s="420">
        <f t="shared" si="198"/>
        <v>0.14099999999962165</v>
      </c>
      <c r="H10377" s="402"/>
      <c r="J10377" s="82">
        <v>54</v>
      </c>
      <c r="K10377" s="320">
        <v>3</v>
      </c>
    </row>
    <row r="10378" spans="1:11" x14ac:dyDescent="0.3">
      <c r="A10378" s="341">
        <v>43363.62846915509</v>
      </c>
      <c r="B10378" s="318">
        <v>37452.105000000003</v>
      </c>
      <c r="C10378" s="355">
        <f t="shared" si="197"/>
        <v>0.29300000000512227</v>
      </c>
      <c r="D10378" s="420">
        <f t="shared" si="198"/>
        <v>0.14650000000256114</v>
      </c>
      <c r="H10378" s="402"/>
      <c r="J10378" s="82">
        <v>55</v>
      </c>
      <c r="K10378" s="321">
        <v>4</v>
      </c>
    </row>
    <row r="10379" spans="1:11" x14ac:dyDescent="0.3">
      <c r="A10379" s="341">
        <v>43363.670135763889</v>
      </c>
      <c r="B10379" s="318">
        <v>37452.389000000003</v>
      </c>
      <c r="C10379" s="355">
        <f t="shared" si="197"/>
        <v>0.28399999999965075</v>
      </c>
      <c r="D10379" s="420">
        <f t="shared" si="198"/>
        <v>0.14199999999982538</v>
      </c>
      <c r="H10379" s="402"/>
      <c r="J10379" s="82">
        <v>56</v>
      </c>
      <c r="K10379" s="391">
        <v>1</v>
      </c>
    </row>
    <row r="10380" spans="1:11" x14ac:dyDescent="0.3">
      <c r="A10380" s="341">
        <v>43363.711802372687</v>
      </c>
      <c r="B10380" s="318">
        <v>37452.661</v>
      </c>
      <c r="C10380" s="355">
        <f t="shared" si="197"/>
        <v>0.27199999999720603</v>
      </c>
      <c r="D10380" s="420">
        <f t="shared" si="198"/>
        <v>0.13599999999860302</v>
      </c>
      <c r="H10380" s="402"/>
      <c r="J10380" s="82">
        <v>57</v>
      </c>
      <c r="K10380" s="319">
        <v>2</v>
      </c>
    </row>
    <row r="10381" spans="1:11" x14ac:dyDescent="0.3">
      <c r="A10381" s="341">
        <v>43363.753468981478</v>
      </c>
      <c r="B10381" s="318">
        <v>37452.940999999999</v>
      </c>
      <c r="C10381" s="355">
        <f t="shared" si="197"/>
        <v>0.27999999999883585</v>
      </c>
      <c r="D10381" s="420">
        <f t="shared" si="198"/>
        <v>0.13999999999941792</v>
      </c>
      <c r="H10381" s="402"/>
      <c r="J10381" s="82">
        <v>58</v>
      </c>
      <c r="K10381" s="320">
        <v>3</v>
      </c>
    </row>
    <row r="10382" spans="1:11" x14ac:dyDescent="0.3">
      <c r="A10382" s="341">
        <v>43363.795135590277</v>
      </c>
      <c r="B10382" s="318">
        <v>37453.222000000002</v>
      </c>
      <c r="C10382" s="355">
        <f t="shared" si="197"/>
        <v>0.28100000000267755</v>
      </c>
      <c r="D10382" s="420">
        <f t="shared" si="198"/>
        <v>0.14050000000133878</v>
      </c>
      <c r="H10382" s="402"/>
      <c r="J10382" s="82">
        <v>59</v>
      </c>
      <c r="K10382" s="321">
        <v>4</v>
      </c>
    </row>
    <row r="10383" spans="1:11" x14ac:dyDescent="0.3">
      <c r="A10383" s="341">
        <v>43363.836802199075</v>
      </c>
      <c r="B10383" s="318">
        <v>37453.498</v>
      </c>
      <c r="C10383" s="355">
        <f t="shared" si="197"/>
        <v>0.27599999999802094</v>
      </c>
      <c r="D10383" s="420">
        <f t="shared" si="198"/>
        <v>0.13799999999901047</v>
      </c>
      <c r="H10383" s="402"/>
      <c r="J10383" s="82">
        <v>60</v>
      </c>
      <c r="K10383" s="391">
        <v>1</v>
      </c>
    </row>
    <row r="10384" spans="1:11" x14ac:dyDescent="0.3">
      <c r="A10384" s="341">
        <v>43363.878468807867</v>
      </c>
      <c r="B10384" s="318">
        <v>37453.769</v>
      </c>
      <c r="C10384" s="355">
        <f t="shared" si="197"/>
        <v>0.27100000000064028</v>
      </c>
      <c r="D10384" s="420">
        <f t="shared" si="198"/>
        <v>0.13550000000032014</v>
      </c>
      <c r="H10384" s="402"/>
      <c r="J10384" s="82">
        <v>61</v>
      </c>
      <c r="K10384" s="319">
        <v>2</v>
      </c>
    </row>
    <row r="10385" spans="1:11" x14ac:dyDescent="0.3">
      <c r="A10385" s="341">
        <v>43363.920135416665</v>
      </c>
      <c r="B10385" s="318">
        <v>37454.050999999999</v>
      </c>
      <c r="C10385" s="355">
        <f t="shared" si="197"/>
        <v>0.2819999999992433</v>
      </c>
      <c r="D10385" s="420">
        <f t="shared" si="198"/>
        <v>0.14099999999962165</v>
      </c>
      <c r="H10385" s="402"/>
      <c r="J10385" s="82">
        <v>62</v>
      </c>
      <c r="K10385" s="320">
        <v>3</v>
      </c>
    </row>
    <row r="10386" spans="1:11" x14ac:dyDescent="0.3">
      <c r="A10386" s="341">
        <v>43363.961802025464</v>
      </c>
      <c r="B10386" s="318">
        <v>37454.328999999998</v>
      </c>
      <c r="C10386" s="355">
        <f t="shared" si="197"/>
        <v>0.27799999999842839</v>
      </c>
      <c r="D10386" s="420">
        <f t="shared" si="198"/>
        <v>0.1389999999992142</v>
      </c>
      <c r="E10386" s="336">
        <f>SUM(C10363:C10386)*7.4805194805</f>
        <v>51.256519480378159</v>
      </c>
      <c r="F10386" s="324">
        <f>AVERAGE(D10363:D10386)</f>
        <v>0.14274999999997817</v>
      </c>
      <c r="G10386" s="324">
        <f>_xlfn.STDEV.S(D10363:D10386)</f>
        <v>3.8785923042477981E-3</v>
      </c>
      <c r="H10386" s="402"/>
      <c r="J10386" s="82">
        <v>63</v>
      </c>
      <c r="K10386" s="321">
        <v>4</v>
      </c>
    </row>
    <row r="10387" spans="1:11" x14ac:dyDescent="0.3">
      <c r="A10387" s="341">
        <v>43364.003468634262</v>
      </c>
      <c r="B10387" s="318">
        <v>37454.601999999999</v>
      </c>
      <c r="C10387" s="355">
        <f t="shared" si="197"/>
        <v>0.27300000000104774</v>
      </c>
      <c r="D10387" s="420">
        <f t="shared" si="198"/>
        <v>0.13650000000052387</v>
      </c>
      <c r="H10387" s="402"/>
      <c r="J10387" s="82">
        <v>64</v>
      </c>
      <c r="K10387" s="391">
        <v>1</v>
      </c>
    </row>
    <row r="10388" spans="1:11" x14ac:dyDescent="0.3">
      <c r="A10388" s="341">
        <v>43364.045135243054</v>
      </c>
      <c r="B10388" s="318">
        <v>37454.887000000002</v>
      </c>
      <c r="C10388" s="355">
        <f t="shared" si="197"/>
        <v>0.28500000000349246</v>
      </c>
      <c r="D10388" s="420">
        <f t="shared" si="198"/>
        <v>0.14250000000174623</v>
      </c>
      <c r="H10388" s="402"/>
      <c r="J10388" s="82">
        <v>65</v>
      </c>
      <c r="K10388" s="319">
        <v>2</v>
      </c>
    </row>
    <row r="10389" spans="1:11" x14ac:dyDescent="0.3">
      <c r="A10389" s="341">
        <v>43364.086801851852</v>
      </c>
      <c r="B10389" s="318">
        <v>37455.173000000003</v>
      </c>
      <c r="C10389" s="355">
        <f t="shared" si="197"/>
        <v>0.28600000000005821</v>
      </c>
      <c r="D10389" s="420">
        <f t="shared" si="198"/>
        <v>0.1430000000000291</v>
      </c>
      <c r="H10389" s="402"/>
      <c r="J10389" s="82">
        <v>66</v>
      </c>
      <c r="K10389" s="320">
        <v>3</v>
      </c>
    </row>
    <row r="10390" spans="1:11" x14ac:dyDescent="0.3">
      <c r="A10390" s="341">
        <v>43364.128468460651</v>
      </c>
      <c r="B10390" s="318">
        <v>37455.459000000003</v>
      </c>
      <c r="C10390" s="355">
        <f t="shared" si="197"/>
        <v>0.28600000000005821</v>
      </c>
      <c r="D10390" s="420">
        <f t="shared" si="198"/>
        <v>0.1430000000000291</v>
      </c>
      <c r="H10390" s="402"/>
      <c r="J10390" s="82">
        <v>67</v>
      </c>
      <c r="K10390" s="321">
        <v>4</v>
      </c>
    </row>
    <row r="10391" spans="1:11" x14ac:dyDescent="0.3">
      <c r="A10391" s="341">
        <v>43364.170135069442</v>
      </c>
      <c r="B10391" s="318">
        <v>37455.737000000001</v>
      </c>
      <c r="C10391" s="355">
        <f t="shared" si="197"/>
        <v>0.27799999999842839</v>
      </c>
      <c r="D10391" s="420">
        <f t="shared" si="198"/>
        <v>0.1389999999992142</v>
      </c>
      <c r="H10391" s="402"/>
      <c r="J10391" s="82">
        <v>68</v>
      </c>
      <c r="K10391" s="391">
        <v>1</v>
      </c>
    </row>
    <row r="10392" spans="1:11" x14ac:dyDescent="0.3">
      <c r="A10392" s="341">
        <v>43364.211801678241</v>
      </c>
      <c r="B10392" s="318">
        <v>37456.031000000003</v>
      </c>
      <c r="C10392" s="355">
        <f t="shared" si="197"/>
        <v>0.29400000000168802</v>
      </c>
      <c r="D10392" s="420">
        <f t="shared" si="198"/>
        <v>0.14700000000084401</v>
      </c>
      <c r="H10392" s="402"/>
      <c r="J10392" s="82">
        <v>69</v>
      </c>
      <c r="K10392" s="319">
        <v>2</v>
      </c>
    </row>
    <row r="10393" spans="1:11" x14ac:dyDescent="0.3">
      <c r="A10393" s="341">
        <v>43364.253468287039</v>
      </c>
      <c r="B10393" s="318">
        <v>37456.326999999997</v>
      </c>
      <c r="C10393" s="355">
        <f t="shared" si="197"/>
        <v>0.29599999999481952</v>
      </c>
      <c r="D10393" s="420">
        <f t="shared" si="198"/>
        <v>0.14799999999740976</v>
      </c>
      <c r="H10393" s="402"/>
      <c r="J10393" s="82">
        <v>70</v>
      </c>
      <c r="K10393" s="320">
        <v>3</v>
      </c>
    </row>
    <row r="10394" spans="1:11" x14ac:dyDescent="0.3">
      <c r="A10394" s="341">
        <v>43364.29513489583</v>
      </c>
      <c r="B10394" s="318">
        <v>37456.61</v>
      </c>
      <c r="C10394" s="355">
        <f t="shared" si="197"/>
        <v>0.28300000000308501</v>
      </c>
      <c r="D10394" s="420">
        <f t="shared" si="198"/>
        <v>0.1415000000015425</v>
      </c>
      <c r="H10394" s="402"/>
      <c r="J10394" s="82">
        <v>71</v>
      </c>
      <c r="K10394" s="321">
        <v>4</v>
      </c>
    </row>
    <row r="10395" spans="1:11" x14ac:dyDescent="0.3">
      <c r="A10395" s="341">
        <v>43364.336801504629</v>
      </c>
      <c r="B10395" s="318">
        <v>37456.900999999998</v>
      </c>
      <c r="C10395" s="355">
        <f t="shared" si="197"/>
        <v>0.29099999999743886</v>
      </c>
      <c r="D10395" s="420">
        <f t="shared" si="198"/>
        <v>0.14549999999871943</v>
      </c>
      <c r="H10395" s="402"/>
      <c r="J10395" s="82">
        <v>72</v>
      </c>
      <c r="K10395" s="391">
        <v>1</v>
      </c>
    </row>
    <row r="10396" spans="1:11" x14ac:dyDescent="0.3">
      <c r="A10396" s="341">
        <v>43364.378468113428</v>
      </c>
      <c r="B10396" s="318">
        <v>37457.201000000001</v>
      </c>
      <c r="C10396" s="355">
        <f t="shared" si="197"/>
        <v>0.30000000000291038</v>
      </c>
      <c r="D10396" s="420">
        <f t="shared" si="198"/>
        <v>0.15000000000145519</v>
      </c>
      <c r="H10396" s="402"/>
      <c r="J10396" s="82">
        <v>73</v>
      </c>
      <c r="K10396" s="319">
        <v>2</v>
      </c>
    </row>
    <row r="10397" spans="1:11" x14ac:dyDescent="0.3">
      <c r="A10397" s="341">
        <v>43364.420134722219</v>
      </c>
      <c r="B10397" s="318">
        <v>37457.491000000002</v>
      </c>
      <c r="C10397" s="355">
        <f t="shared" si="197"/>
        <v>0.29000000000087311</v>
      </c>
      <c r="D10397" s="420">
        <f t="shared" si="198"/>
        <v>0.14500000000043656</v>
      </c>
      <c r="H10397" s="402"/>
      <c r="J10397" s="82">
        <v>74</v>
      </c>
      <c r="K10397" s="320">
        <v>3</v>
      </c>
    </row>
    <row r="10398" spans="1:11" x14ac:dyDescent="0.3">
      <c r="A10398" s="341">
        <v>43364.461801331017</v>
      </c>
      <c r="B10398" s="318">
        <v>37457.779000000002</v>
      </c>
      <c r="C10398" s="355">
        <f t="shared" si="197"/>
        <v>0.28800000000046566</v>
      </c>
      <c r="D10398" s="420">
        <f t="shared" si="198"/>
        <v>0.14400000000023283</v>
      </c>
      <c r="H10398" s="402"/>
      <c r="J10398" s="82">
        <v>75</v>
      </c>
      <c r="K10398" s="321">
        <v>4</v>
      </c>
    </row>
    <row r="10399" spans="1:11" x14ac:dyDescent="0.3">
      <c r="A10399" s="341">
        <v>43364.503467939816</v>
      </c>
      <c r="B10399" s="318">
        <v>37458.074000000001</v>
      </c>
      <c r="C10399" s="355">
        <f t="shared" si="197"/>
        <v>0.29499999999825377</v>
      </c>
      <c r="D10399" s="420">
        <f t="shared" si="198"/>
        <v>0.14749999999912689</v>
      </c>
      <c r="H10399" s="402"/>
      <c r="J10399" s="82">
        <v>76</v>
      </c>
      <c r="K10399" s="391">
        <v>1</v>
      </c>
    </row>
    <row r="10400" spans="1:11" x14ac:dyDescent="0.3">
      <c r="A10400" s="341">
        <v>43364.545134548614</v>
      </c>
      <c r="B10400" s="318">
        <v>37458.368999999999</v>
      </c>
      <c r="C10400" s="355">
        <f t="shared" si="197"/>
        <v>0.29499999999825377</v>
      </c>
      <c r="D10400" s="420">
        <f t="shared" si="198"/>
        <v>0.14749999999912689</v>
      </c>
      <c r="H10400" s="402"/>
      <c r="J10400" s="82">
        <v>77</v>
      </c>
      <c r="K10400" s="319">
        <v>2</v>
      </c>
    </row>
    <row r="10401" spans="1:11" x14ac:dyDescent="0.3">
      <c r="A10401" s="341">
        <v>43364.586801157406</v>
      </c>
      <c r="B10401" s="318">
        <v>37458.650999999998</v>
      </c>
      <c r="C10401" s="355">
        <f t="shared" si="197"/>
        <v>0.2819999999992433</v>
      </c>
      <c r="D10401" s="420">
        <f t="shared" si="198"/>
        <v>0.14099999999962165</v>
      </c>
      <c r="H10401" s="402"/>
      <c r="J10401" s="82">
        <v>78</v>
      </c>
      <c r="K10401" s="320">
        <v>3</v>
      </c>
    </row>
    <row r="10402" spans="1:11" x14ac:dyDescent="0.3">
      <c r="A10402" s="341">
        <v>43364.628467766204</v>
      </c>
      <c r="B10402" s="318">
        <v>37458.938000000002</v>
      </c>
      <c r="C10402" s="355">
        <f t="shared" si="197"/>
        <v>0.28700000000389991</v>
      </c>
      <c r="D10402" s="420">
        <f t="shared" si="198"/>
        <v>0.14350000000194996</v>
      </c>
      <c r="H10402" s="402"/>
      <c r="J10402" s="82">
        <v>79</v>
      </c>
      <c r="K10402" s="321">
        <v>4</v>
      </c>
    </row>
    <row r="10403" spans="1:11" x14ac:dyDescent="0.3">
      <c r="A10403" s="341">
        <v>43364.670134375003</v>
      </c>
      <c r="B10403" s="318">
        <v>37459.228999999999</v>
      </c>
      <c r="C10403" s="355">
        <f t="shared" si="197"/>
        <v>0.29099999999743886</v>
      </c>
      <c r="D10403" s="420">
        <f t="shared" si="198"/>
        <v>0.14549999999871943</v>
      </c>
      <c r="H10403" s="402"/>
      <c r="J10403" s="82">
        <v>80</v>
      </c>
      <c r="K10403" s="391">
        <v>1</v>
      </c>
    </row>
    <row r="10404" spans="1:11" x14ac:dyDescent="0.3">
      <c r="A10404" s="341">
        <v>43364.711800983794</v>
      </c>
      <c r="B10404" s="318">
        <v>37459.510999999999</v>
      </c>
      <c r="C10404" s="355">
        <f t="shared" si="197"/>
        <v>0.2819999999992433</v>
      </c>
      <c r="D10404" s="420">
        <f t="shared" si="198"/>
        <v>0.14099999999962165</v>
      </c>
      <c r="H10404" s="402"/>
      <c r="J10404" s="82">
        <v>81</v>
      </c>
      <c r="K10404" s="319">
        <v>2</v>
      </c>
    </row>
    <row r="10405" spans="1:11" x14ac:dyDescent="0.3">
      <c r="A10405" s="341">
        <v>43364.753467592593</v>
      </c>
      <c r="B10405" s="318">
        <v>37459.79</v>
      </c>
      <c r="C10405" s="355">
        <f t="shared" si="197"/>
        <v>0.2790000000022701</v>
      </c>
      <c r="D10405" s="420">
        <f t="shared" si="198"/>
        <v>0.13950000000113505</v>
      </c>
      <c r="H10405" s="402"/>
      <c r="J10405" s="82">
        <v>82</v>
      </c>
      <c r="K10405" s="320">
        <v>3</v>
      </c>
    </row>
    <row r="10406" spans="1:11" x14ac:dyDescent="0.3">
      <c r="A10406" s="341">
        <v>43364.795134201391</v>
      </c>
      <c r="B10406" s="318">
        <v>37460.069000000003</v>
      </c>
      <c r="C10406" s="355">
        <f t="shared" si="197"/>
        <v>0.2790000000022701</v>
      </c>
      <c r="D10406" s="420">
        <f t="shared" si="198"/>
        <v>0.13950000000113505</v>
      </c>
      <c r="H10406" s="402"/>
      <c r="J10406" s="82">
        <v>83</v>
      </c>
      <c r="K10406" s="321">
        <v>4</v>
      </c>
    </row>
    <row r="10407" spans="1:11" x14ac:dyDescent="0.3">
      <c r="A10407" s="341">
        <v>43364.836800810182</v>
      </c>
      <c r="B10407" s="318">
        <v>37460.349000000002</v>
      </c>
      <c r="C10407" s="355">
        <f t="shared" si="197"/>
        <v>0.27999999999883585</v>
      </c>
      <c r="D10407" s="420">
        <f t="shared" si="198"/>
        <v>0.13999999999941792</v>
      </c>
      <c r="H10407" s="402"/>
      <c r="J10407" s="82">
        <v>84</v>
      </c>
      <c r="K10407" s="391">
        <v>1</v>
      </c>
    </row>
    <row r="10408" spans="1:11" x14ac:dyDescent="0.3">
      <c r="A10408" s="341">
        <v>43364.878467418981</v>
      </c>
      <c r="B10408" s="318">
        <v>37460.622000000003</v>
      </c>
      <c r="C10408" s="355">
        <f t="shared" si="197"/>
        <v>0.27300000000104774</v>
      </c>
      <c r="D10408" s="420">
        <f t="shared" si="198"/>
        <v>0.13650000000052387</v>
      </c>
      <c r="H10408" s="402"/>
      <c r="J10408" s="82">
        <v>85</v>
      </c>
      <c r="K10408" s="319">
        <v>2</v>
      </c>
    </row>
    <row r="10409" spans="1:11" x14ac:dyDescent="0.3">
      <c r="A10409" s="341">
        <v>43364.92013402778</v>
      </c>
      <c r="B10409" s="318">
        <v>37460.909</v>
      </c>
      <c r="C10409" s="355">
        <f t="shared" si="197"/>
        <v>0.28699999999662396</v>
      </c>
      <c r="D10409" s="420">
        <f t="shared" si="198"/>
        <v>0.14349999999831198</v>
      </c>
      <c r="H10409" s="402"/>
      <c r="J10409" s="82">
        <v>86</v>
      </c>
      <c r="K10409" s="320">
        <v>3</v>
      </c>
    </row>
    <row r="10410" spans="1:11" x14ac:dyDescent="0.3">
      <c r="A10410" s="341">
        <v>43364.961800636571</v>
      </c>
      <c r="B10410" s="318">
        <v>37461.197999999997</v>
      </c>
      <c r="C10410" s="355">
        <f t="shared" si="197"/>
        <v>0.28899999999703141</v>
      </c>
      <c r="D10410" s="420">
        <f t="shared" si="198"/>
        <v>0.1444999999985157</v>
      </c>
      <c r="E10410" s="336">
        <f>SUM(C10387:C10410)*7.4805194805</f>
        <v>51.383688311545356</v>
      </c>
      <c r="F10410" s="324">
        <f>AVERAGE(D10387:D10410)</f>
        <v>0.14310416666664119</v>
      </c>
      <c r="G10410" s="324">
        <f>_xlfn.STDEV.S(D10387:D10410)</f>
        <v>3.581289440369226E-3</v>
      </c>
      <c r="H10410" s="402"/>
      <c r="J10410" s="82">
        <v>87</v>
      </c>
      <c r="K10410" s="321">
        <v>4</v>
      </c>
    </row>
    <row r="10411" spans="1:11" x14ac:dyDescent="0.3">
      <c r="A10411" s="341">
        <v>43365.003467245369</v>
      </c>
      <c r="B10411" s="318">
        <v>37461.481</v>
      </c>
      <c r="C10411" s="355">
        <f t="shared" si="197"/>
        <v>0.28300000000308501</v>
      </c>
      <c r="D10411" s="420">
        <f t="shared" si="198"/>
        <v>0.1415000000015425</v>
      </c>
      <c r="H10411" s="402"/>
      <c r="J10411" s="82">
        <v>88</v>
      </c>
      <c r="K10411" s="391">
        <v>1</v>
      </c>
    </row>
    <row r="10412" spans="1:11" x14ac:dyDescent="0.3">
      <c r="A10412" s="341">
        <v>43365.045133854168</v>
      </c>
      <c r="B10412" s="318">
        <v>37461.762000000002</v>
      </c>
      <c r="C10412" s="355">
        <f t="shared" si="197"/>
        <v>0.28100000000267755</v>
      </c>
      <c r="D10412" s="420">
        <f t="shared" si="198"/>
        <v>0.14050000000133878</v>
      </c>
      <c r="H10412" s="402"/>
      <c r="J10412" s="82">
        <v>89</v>
      </c>
      <c r="K10412" s="319">
        <v>2</v>
      </c>
    </row>
    <row r="10413" spans="1:11" x14ac:dyDescent="0.3">
      <c r="A10413" s="341">
        <v>43365.086800462966</v>
      </c>
      <c r="B10413" s="318">
        <v>37462.053</v>
      </c>
      <c r="C10413" s="355">
        <f t="shared" si="197"/>
        <v>0.29099999999743886</v>
      </c>
      <c r="D10413" s="420">
        <f t="shared" si="198"/>
        <v>0.14549999999871943</v>
      </c>
      <c r="H10413" s="402"/>
      <c r="J10413" s="82">
        <v>90</v>
      </c>
      <c r="K10413" s="320">
        <v>3</v>
      </c>
    </row>
    <row r="10414" spans="1:11" x14ac:dyDescent="0.3">
      <c r="A10414" s="341">
        <v>43365.128467071758</v>
      </c>
      <c r="B10414" s="318">
        <v>37462.349000000002</v>
      </c>
      <c r="C10414" s="355">
        <f t="shared" si="197"/>
        <v>0.29600000000209548</v>
      </c>
      <c r="D10414" s="420">
        <f t="shared" si="198"/>
        <v>0.14800000000104774</v>
      </c>
      <c r="H10414" s="402"/>
      <c r="J10414" s="82">
        <v>91</v>
      </c>
      <c r="K10414" s="321">
        <v>4</v>
      </c>
    </row>
    <row r="10415" spans="1:11" x14ac:dyDescent="0.3">
      <c r="A10415" s="341">
        <v>43365.170133680556</v>
      </c>
      <c r="B10415" s="318">
        <v>37462.631999999998</v>
      </c>
      <c r="C10415" s="355">
        <f t="shared" si="197"/>
        <v>0.28299999999580905</v>
      </c>
      <c r="D10415" s="420">
        <f t="shared" si="198"/>
        <v>0.14149999999790452</v>
      </c>
      <c r="H10415" s="402"/>
      <c r="J10415" s="82">
        <v>92</v>
      </c>
      <c r="K10415" s="391">
        <v>1</v>
      </c>
    </row>
    <row r="10416" spans="1:11" x14ac:dyDescent="0.3">
      <c r="A10416" s="341">
        <v>43365.211800289355</v>
      </c>
      <c r="B10416" s="318">
        <v>37462.930999999997</v>
      </c>
      <c r="C10416" s="355">
        <f t="shared" si="197"/>
        <v>0.29899999999906868</v>
      </c>
      <c r="D10416" s="420">
        <f t="shared" si="198"/>
        <v>0.14949999999953434</v>
      </c>
      <c r="H10416" s="402"/>
      <c r="J10416" s="82">
        <v>93</v>
      </c>
      <c r="K10416" s="319">
        <v>2</v>
      </c>
    </row>
    <row r="10417" spans="1:12" x14ac:dyDescent="0.3">
      <c r="A10417" s="341">
        <v>43365.253466898146</v>
      </c>
      <c r="B10417" s="318">
        <v>37463.231</v>
      </c>
      <c r="C10417" s="355">
        <f t="shared" si="197"/>
        <v>0.30000000000291038</v>
      </c>
      <c r="D10417" s="420">
        <f t="shared" si="198"/>
        <v>0.15000000000145519</v>
      </c>
      <c r="H10417" s="402"/>
      <c r="J10417" s="82">
        <v>94</v>
      </c>
      <c r="K10417" s="320">
        <v>3</v>
      </c>
    </row>
    <row r="10418" spans="1:12" x14ac:dyDescent="0.3">
      <c r="A10418" s="341">
        <v>43365.295133506945</v>
      </c>
      <c r="B10418" s="318">
        <v>37463.521000000001</v>
      </c>
      <c r="C10418" s="355">
        <f t="shared" si="197"/>
        <v>0.29000000000087311</v>
      </c>
      <c r="D10418" s="420">
        <f t="shared" si="198"/>
        <v>0.14500000000043656</v>
      </c>
      <c r="H10418" s="402"/>
      <c r="J10418" s="82">
        <v>95</v>
      </c>
      <c r="K10418" s="321">
        <v>4</v>
      </c>
    </row>
    <row r="10419" spans="1:12" x14ac:dyDescent="0.3">
      <c r="A10419" s="341">
        <v>43365.336800115743</v>
      </c>
      <c r="B10419" s="318">
        <v>37463.807999999997</v>
      </c>
      <c r="C10419" s="355">
        <f t="shared" si="197"/>
        <v>0.28699999999662396</v>
      </c>
      <c r="D10419" s="420">
        <f t="shared" si="198"/>
        <v>0.14349999999831198</v>
      </c>
      <c r="H10419" s="402"/>
      <c r="J10419" s="82">
        <v>96</v>
      </c>
      <c r="K10419" s="391">
        <v>1</v>
      </c>
    </row>
    <row r="10420" spans="1:12" x14ac:dyDescent="0.3">
      <c r="A10420" s="341">
        <v>43365.378466724535</v>
      </c>
      <c r="B10420" s="318">
        <v>37464.103000000003</v>
      </c>
      <c r="C10420" s="355">
        <f t="shared" si="197"/>
        <v>0.29500000000552973</v>
      </c>
      <c r="D10420" s="420">
        <f t="shared" si="198"/>
        <v>0.14750000000276486</v>
      </c>
      <c r="H10420" s="402"/>
      <c r="J10420" s="82">
        <v>97</v>
      </c>
      <c r="K10420" s="319">
        <v>2</v>
      </c>
    </row>
    <row r="10421" spans="1:12" x14ac:dyDescent="0.3">
      <c r="A10421" s="341">
        <v>43365.420133333333</v>
      </c>
      <c r="B10421" s="318">
        <v>37464.392</v>
      </c>
      <c r="C10421" s="355">
        <f t="shared" si="197"/>
        <v>0.28899999999703141</v>
      </c>
      <c r="D10421" s="420">
        <f t="shared" si="198"/>
        <v>0.1444999999985157</v>
      </c>
      <c r="H10421" s="402"/>
      <c r="J10421" s="82">
        <v>98</v>
      </c>
      <c r="K10421" s="320">
        <v>3</v>
      </c>
    </row>
    <row r="10422" spans="1:12" x14ac:dyDescent="0.3">
      <c r="A10422" s="341">
        <v>43365.461799942132</v>
      </c>
      <c r="B10422" s="318">
        <v>37464.671000000002</v>
      </c>
      <c r="C10422" s="355">
        <f t="shared" si="197"/>
        <v>0.2790000000022701</v>
      </c>
      <c r="D10422" s="420">
        <f t="shared" si="198"/>
        <v>0.13950000000113505</v>
      </c>
      <c r="H10422" s="402"/>
      <c r="J10422" s="82">
        <v>99</v>
      </c>
      <c r="K10422" s="321">
        <v>4</v>
      </c>
    </row>
    <row r="10423" spans="1:12" x14ac:dyDescent="0.3">
      <c r="A10423" s="341">
        <v>43365.503466550923</v>
      </c>
      <c r="B10423" s="318">
        <v>37464.951999999997</v>
      </c>
      <c r="C10423" s="355">
        <f t="shared" si="197"/>
        <v>0.28099999999540159</v>
      </c>
      <c r="D10423" s="420">
        <f t="shared" si="198"/>
        <v>0.1404999999977008</v>
      </c>
      <c r="E10423" s="336">
        <f>SUM(C10411:C10423)*7.4805194805</f>
        <v>28.081870129803097</v>
      </c>
      <c r="F10423" s="324">
        <f>AVERAGE(D10411:D10423)</f>
        <v>0.14438461538464673</v>
      </c>
      <c r="G10423" s="324">
        <f>_xlfn.STDEV.S(D10411:D10423)</f>
        <v>3.57743999615639E-3</v>
      </c>
      <c r="H10423" s="404"/>
      <c r="I10423" s="344">
        <f>AVERAGE(D10291:D10423)</f>
        <v>0.14321052631577941</v>
      </c>
      <c r="J10423" s="82">
        <v>100</v>
      </c>
      <c r="K10423" s="391">
        <v>1</v>
      </c>
    </row>
    <row r="10424" spans="1:12" x14ac:dyDescent="0.3">
      <c r="A10424" s="341">
        <v>43367.415972222225</v>
      </c>
      <c r="B10424" s="318">
        <v>37477.722000000002</v>
      </c>
      <c r="C10424" s="355"/>
      <c r="D10424" s="420"/>
      <c r="H10424" s="402"/>
      <c r="K10424" s="319">
        <v>2</v>
      </c>
      <c r="L10424" s="54" t="s">
        <v>385</v>
      </c>
    </row>
    <row r="10425" spans="1:12" x14ac:dyDescent="0.3">
      <c r="A10425" s="341">
        <v>43367.421527777777</v>
      </c>
      <c r="B10425" s="318">
        <v>37478.017</v>
      </c>
      <c r="C10425" s="355">
        <f t="shared" ref="C10425:C10524" si="199">B10425-B10424</f>
        <v>0.29499999999825377</v>
      </c>
      <c r="D10425" s="420">
        <f t="shared" ref="D10425:D10524" si="200">C10425/2</f>
        <v>0.14749999999912689</v>
      </c>
      <c r="H10425" s="402"/>
      <c r="J10425" s="82">
        <v>1</v>
      </c>
      <c r="K10425" s="320">
        <v>3</v>
      </c>
      <c r="L10425" s="54" t="s">
        <v>313</v>
      </c>
    </row>
    <row r="10426" spans="1:12" x14ac:dyDescent="0.3">
      <c r="A10426" s="341">
        <v>43367.463194444441</v>
      </c>
      <c r="B10426" s="318">
        <v>37478.311000000002</v>
      </c>
      <c r="C10426" s="355">
        <f t="shared" si="199"/>
        <v>0.29400000000168802</v>
      </c>
      <c r="D10426" s="420">
        <f t="shared" si="200"/>
        <v>0.14700000000084401</v>
      </c>
      <c r="H10426" s="402"/>
      <c r="J10426" s="82">
        <v>2</v>
      </c>
      <c r="K10426" s="321">
        <v>4</v>
      </c>
    </row>
    <row r="10427" spans="1:12" x14ac:dyDescent="0.3">
      <c r="A10427" s="341">
        <v>43367.504861111112</v>
      </c>
      <c r="B10427" s="318">
        <v>37478.595000000001</v>
      </c>
      <c r="C10427" s="355">
        <f t="shared" si="199"/>
        <v>0.28399999999965075</v>
      </c>
      <c r="D10427" s="420">
        <f t="shared" si="200"/>
        <v>0.14199999999982538</v>
      </c>
      <c r="H10427" s="402"/>
      <c r="J10427" s="82">
        <v>3</v>
      </c>
      <c r="K10427" s="391">
        <v>1</v>
      </c>
    </row>
    <row r="10428" spans="1:12" x14ac:dyDescent="0.3">
      <c r="A10428" s="341">
        <v>43367.546527777777</v>
      </c>
      <c r="B10428" s="318">
        <v>37478.881000000001</v>
      </c>
      <c r="C10428" s="355">
        <f t="shared" si="199"/>
        <v>0.28600000000005821</v>
      </c>
      <c r="D10428" s="420">
        <f t="shared" si="200"/>
        <v>0.1430000000000291</v>
      </c>
      <c r="H10428" s="402"/>
      <c r="J10428" s="82">
        <v>4</v>
      </c>
      <c r="K10428" s="319">
        <v>2</v>
      </c>
    </row>
    <row r="10429" spans="1:12" x14ac:dyDescent="0.3">
      <c r="A10429" s="341">
        <v>43367.588194444441</v>
      </c>
      <c r="B10429" s="318">
        <v>37479.171000000002</v>
      </c>
      <c r="C10429" s="355">
        <f t="shared" si="199"/>
        <v>0.29000000000087311</v>
      </c>
      <c r="D10429" s="420">
        <f t="shared" si="200"/>
        <v>0.14500000000043656</v>
      </c>
      <c r="H10429" s="402"/>
      <c r="J10429" s="82">
        <v>5</v>
      </c>
      <c r="K10429" s="320">
        <v>3</v>
      </c>
    </row>
    <row r="10430" spans="1:12" x14ac:dyDescent="0.3">
      <c r="A10430" s="341">
        <v>43367.629860937501</v>
      </c>
      <c r="B10430" s="318">
        <v>37479.459000000003</v>
      </c>
      <c r="C10430" s="355">
        <f t="shared" si="199"/>
        <v>0.28800000000046566</v>
      </c>
      <c r="D10430" s="420">
        <f t="shared" si="200"/>
        <v>0.14400000000023283</v>
      </c>
      <c r="H10430" s="402"/>
      <c r="J10430" s="82">
        <v>6</v>
      </c>
      <c r="K10430" s="321">
        <v>4</v>
      </c>
    </row>
    <row r="10431" spans="1:12" x14ac:dyDescent="0.3">
      <c r="A10431" s="341">
        <v>43367.671527546299</v>
      </c>
      <c r="B10431" s="318">
        <v>37479.737000000001</v>
      </c>
      <c r="C10431" s="355">
        <f t="shared" si="199"/>
        <v>0.27799999999842839</v>
      </c>
      <c r="D10431" s="420">
        <f t="shared" si="200"/>
        <v>0.1389999999992142</v>
      </c>
      <c r="H10431" s="402"/>
      <c r="J10431" s="82">
        <v>7</v>
      </c>
      <c r="K10431" s="391">
        <v>1</v>
      </c>
    </row>
    <row r="10432" spans="1:12" x14ac:dyDescent="0.3">
      <c r="A10432" s="341">
        <v>43367.713194155091</v>
      </c>
      <c r="B10432" s="318">
        <v>37480.019</v>
      </c>
      <c r="C10432" s="355">
        <f t="shared" si="199"/>
        <v>0.2819999999992433</v>
      </c>
      <c r="D10432" s="420">
        <f t="shared" si="200"/>
        <v>0.14099999999962165</v>
      </c>
      <c r="H10432" s="402"/>
      <c r="J10432" s="82">
        <v>8</v>
      </c>
      <c r="K10432" s="319">
        <v>2</v>
      </c>
    </row>
    <row r="10433" spans="1:11" x14ac:dyDescent="0.3">
      <c r="A10433" s="341">
        <v>43367.754860763889</v>
      </c>
      <c r="B10433" s="318">
        <v>37480.303999999996</v>
      </c>
      <c r="C10433" s="355">
        <f t="shared" si="199"/>
        <v>0.2849999999962165</v>
      </c>
      <c r="D10433" s="420">
        <f t="shared" si="200"/>
        <v>0.14249999999810825</v>
      </c>
      <c r="H10433" s="402"/>
      <c r="J10433" s="82">
        <v>9</v>
      </c>
      <c r="K10433" s="320">
        <v>3</v>
      </c>
    </row>
    <row r="10434" spans="1:11" x14ac:dyDescent="0.3">
      <c r="A10434" s="341">
        <v>43367.796527372688</v>
      </c>
      <c r="B10434" s="318">
        <v>37480.578000000001</v>
      </c>
      <c r="C10434" s="355">
        <f t="shared" si="199"/>
        <v>0.27400000000488944</v>
      </c>
      <c r="D10434" s="420">
        <f t="shared" si="200"/>
        <v>0.13700000000244472</v>
      </c>
      <c r="H10434" s="402"/>
      <c r="J10434" s="82">
        <v>10</v>
      </c>
      <c r="K10434" s="321">
        <v>4</v>
      </c>
    </row>
    <row r="10435" spans="1:11" x14ac:dyDescent="0.3">
      <c r="A10435" s="341">
        <v>43367.838193981479</v>
      </c>
      <c r="B10435" s="318">
        <v>37480.851000000002</v>
      </c>
      <c r="C10435" s="355">
        <f t="shared" si="199"/>
        <v>0.27300000000104774</v>
      </c>
      <c r="D10435" s="420">
        <f t="shared" si="200"/>
        <v>0.13650000000052387</v>
      </c>
      <c r="H10435" s="402"/>
      <c r="J10435" s="82">
        <v>11</v>
      </c>
      <c r="K10435" s="391">
        <v>1</v>
      </c>
    </row>
    <row r="10436" spans="1:11" x14ac:dyDescent="0.3">
      <c r="A10436" s="341">
        <v>43367.879860590278</v>
      </c>
      <c r="B10436" s="318">
        <v>37481.142</v>
      </c>
      <c r="C10436" s="355">
        <f t="shared" si="199"/>
        <v>0.29099999999743886</v>
      </c>
      <c r="D10436" s="420">
        <f t="shared" si="200"/>
        <v>0.14549999999871943</v>
      </c>
      <c r="H10436" s="402"/>
      <c r="J10436" s="82">
        <v>12</v>
      </c>
      <c r="K10436" s="319">
        <v>2</v>
      </c>
    </row>
    <row r="10437" spans="1:11" x14ac:dyDescent="0.3">
      <c r="A10437" s="341">
        <v>43367.921527199076</v>
      </c>
      <c r="B10437" s="318">
        <v>37481.423000000003</v>
      </c>
      <c r="C10437" s="355">
        <f t="shared" si="199"/>
        <v>0.28100000000267755</v>
      </c>
      <c r="D10437" s="420">
        <f t="shared" si="200"/>
        <v>0.14050000000133878</v>
      </c>
      <c r="H10437" s="402"/>
      <c r="J10437" s="82">
        <v>13</v>
      </c>
      <c r="K10437" s="320">
        <v>3</v>
      </c>
    </row>
    <row r="10438" spans="1:11" x14ac:dyDescent="0.3">
      <c r="A10438" s="341">
        <v>43367.963193807867</v>
      </c>
      <c r="B10438" s="318">
        <v>37481.695</v>
      </c>
      <c r="C10438" s="355">
        <f t="shared" si="199"/>
        <v>0.27199999999720603</v>
      </c>
      <c r="D10438" s="420">
        <f t="shared" si="200"/>
        <v>0.13599999999860302</v>
      </c>
      <c r="E10438" s="336">
        <f>SUM(C10425:C10438)*7.4805194805</f>
        <v>29.720103896012567</v>
      </c>
      <c r="F10438" s="324">
        <f>AVERAGE(D10425:D10438)</f>
        <v>0.14189285714279062</v>
      </c>
      <c r="G10438" s="324">
        <f>_xlfn.STDEV.S(D10425:D10438)</f>
        <v>3.7732793908022027E-3</v>
      </c>
      <c r="H10438" s="402"/>
      <c r="J10438" s="82">
        <v>14</v>
      </c>
      <c r="K10438" s="321">
        <v>4</v>
      </c>
    </row>
    <row r="10439" spans="1:11" x14ac:dyDescent="0.3">
      <c r="A10439" s="341">
        <v>43368.004860416666</v>
      </c>
      <c r="B10439" s="318">
        <v>37481.974000000002</v>
      </c>
      <c r="C10439" s="355">
        <f t="shared" si="199"/>
        <v>0.2790000000022701</v>
      </c>
      <c r="D10439" s="420">
        <f t="shared" si="200"/>
        <v>0.13950000000113505</v>
      </c>
      <c r="H10439" s="402"/>
      <c r="J10439" s="82">
        <v>15</v>
      </c>
      <c r="K10439" s="391">
        <v>1</v>
      </c>
    </row>
    <row r="10440" spans="1:11" x14ac:dyDescent="0.3">
      <c r="A10440" s="341">
        <v>43368.046527025464</v>
      </c>
      <c r="B10440" s="318">
        <v>37482.262999999999</v>
      </c>
      <c r="C10440" s="355">
        <f t="shared" si="199"/>
        <v>0.28899999999703141</v>
      </c>
      <c r="D10440" s="420">
        <f t="shared" si="200"/>
        <v>0.1444999999985157</v>
      </c>
      <c r="H10440" s="402"/>
      <c r="J10440" s="82">
        <v>16</v>
      </c>
      <c r="K10440" s="319">
        <v>2</v>
      </c>
    </row>
    <row r="10441" spans="1:11" x14ac:dyDescent="0.3">
      <c r="A10441" s="341">
        <v>43368.088193634256</v>
      </c>
      <c r="B10441" s="318">
        <v>37482.544999999998</v>
      </c>
      <c r="C10441" s="355">
        <f t="shared" si="199"/>
        <v>0.2819999999992433</v>
      </c>
      <c r="D10441" s="420">
        <f t="shared" si="200"/>
        <v>0.14099999999962165</v>
      </c>
      <c r="H10441" s="402"/>
      <c r="J10441" s="82">
        <v>17</v>
      </c>
      <c r="K10441" s="320">
        <v>3</v>
      </c>
    </row>
    <row r="10442" spans="1:11" x14ac:dyDescent="0.3">
      <c r="A10442" s="341">
        <v>43368.129860243054</v>
      </c>
      <c r="B10442" s="318">
        <v>37482.828000000001</v>
      </c>
      <c r="C10442" s="355">
        <f t="shared" si="199"/>
        <v>0.28300000000308501</v>
      </c>
      <c r="D10442" s="420">
        <f t="shared" si="200"/>
        <v>0.1415000000015425</v>
      </c>
      <c r="H10442" s="402"/>
      <c r="J10442" s="82">
        <v>18</v>
      </c>
      <c r="K10442" s="321">
        <v>4</v>
      </c>
    </row>
    <row r="10443" spans="1:11" x14ac:dyDescent="0.3">
      <c r="A10443" s="341">
        <v>43368.171526851853</v>
      </c>
      <c r="B10443" s="318">
        <v>37483.120999999999</v>
      </c>
      <c r="C10443" s="355">
        <f t="shared" si="199"/>
        <v>0.29299999999784632</v>
      </c>
      <c r="D10443" s="420">
        <f t="shared" si="200"/>
        <v>0.14649999999892316</v>
      </c>
      <c r="H10443" s="402"/>
      <c r="J10443" s="82">
        <v>19</v>
      </c>
      <c r="K10443" s="391">
        <v>1</v>
      </c>
    </row>
    <row r="10444" spans="1:11" x14ac:dyDescent="0.3">
      <c r="A10444" s="341">
        <v>43368.213193460651</v>
      </c>
      <c r="B10444" s="318">
        <v>37483.411999999997</v>
      </c>
      <c r="C10444" s="355">
        <f t="shared" si="199"/>
        <v>0.29099999999743886</v>
      </c>
      <c r="D10444" s="420">
        <f t="shared" si="200"/>
        <v>0.14549999999871943</v>
      </c>
      <c r="H10444" s="402"/>
      <c r="J10444" s="82">
        <v>20</v>
      </c>
      <c r="K10444" s="319">
        <v>2</v>
      </c>
    </row>
    <row r="10445" spans="1:11" x14ac:dyDescent="0.3">
      <c r="A10445" s="341">
        <v>43368.254860069443</v>
      </c>
      <c r="B10445" s="318">
        <v>37483.692000000003</v>
      </c>
      <c r="C10445" s="355">
        <f t="shared" si="199"/>
        <v>0.2800000000061118</v>
      </c>
      <c r="D10445" s="420">
        <f t="shared" si="200"/>
        <v>0.1400000000030559</v>
      </c>
      <c r="H10445" s="402"/>
      <c r="J10445" s="82">
        <v>21</v>
      </c>
      <c r="K10445" s="320">
        <v>3</v>
      </c>
    </row>
    <row r="10446" spans="1:11" x14ac:dyDescent="0.3">
      <c r="A10446" s="341">
        <v>43368.296526678241</v>
      </c>
      <c r="B10446" s="318">
        <v>37483.991000000002</v>
      </c>
      <c r="C10446" s="355">
        <f t="shared" si="199"/>
        <v>0.29899999999906868</v>
      </c>
      <c r="D10446" s="420">
        <f t="shared" si="200"/>
        <v>0.14949999999953434</v>
      </c>
      <c r="H10446" s="402"/>
      <c r="J10446" s="82">
        <v>22</v>
      </c>
      <c r="K10446" s="321">
        <v>4</v>
      </c>
    </row>
    <row r="10447" spans="1:11" x14ac:dyDescent="0.3">
      <c r="A10447" s="341">
        <v>43368.33819328704</v>
      </c>
      <c r="B10447" s="318">
        <v>37484.288999999997</v>
      </c>
      <c r="C10447" s="355">
        <f t="shared" si="199"/>
        <v>0.29799999999522697</v>
      </c>
      <c r="D10447" s="420">
        <f t="shared" si="200"/>
        <v>0.14899999999761349</v>
      </c>
      <c r="H10447" s="402"/>
      <c r="J10447" s="82">
        <v>23</v>
      </c>
      <c r="K10447" s="391">
        <v>1</v>
      </c>
    </row>
    <row r="10448" spans="1:11" x14ac:dyDescent="0.3">
      <c r="A10448" s="341">
        <v>43368.379859895831</v>
      </c>
      <c r="B10448" s="318">
        <v>37484.572999999997</v>
      </c>
      <c r="C10448" s="355">
        <f t="shared" si="199"/>
        <v>0.28399999999965075</v>
      </c>
      <c r="D10448" s="420">
        <f t="shared" si="200"/>
        <v>0.14199999999982538</v>
      </c>
      <c r="H10448" s="402"/>
      <c r="J10448" s="82">
        <v>24</v>
      </c>
      <c r="K10448" s="319">
        <v>2</v>
      </c>
    </row>
    <row r="10449" spans="1:11" x14ac:dyDescent="0.3">
      <c r="A10449" s="341">
        <v>43368.42152650463</v>
      </c>
      <c r="B10449" s="318">
        <v>37484.860999999997</v>
      </c>
      <c r="C10449" s="355">
        <f t="shared" si="199"/>
        <v>0.28800000000046566</v>
      </c>
      <c r="D10449" s="420">
        <f t="shared" si="200"/>
        <v>0.14400000000023283</v>
      </c>
      <c r="H10449" s="402"/>
      <c r="J10449" s="82">
        <v>25</v>
      </c>
      <c r="K10449" s="320">
        <v>3</v>
      </c>
    </row>
    <row r="10450" spans="1:11" x14ac:dyDescent="0.3">
      <c r="A10450" s="341">
        <v>43368.463193113428</v>
      </c>
      <c r="B10450" s="318">
        <v>37485.158000000003</v>
      </c>
      <c r="C10450" s="355">
        <f t="shared" si="199"/>
        <v>0.29700000000593718</v>
      </c>
      <c r="D10450" s="420">
        <f t="shared" si="200"/>
        <v>0.14850000000296859</v>
      </c>
      <c r="H10450" s="402"/>
      <c r="J10450" s="82">
        <v>26</v>
      </c>
      <c r="K10450" s="321">
        <v>4</v>
      </c>
    </row>
    <row r="10451" spans="1:11" x14ac:dyDescent="0.3">
      <c r="A10451" s="341">
        <v>43368.504859722219</v>
      </c>
      <c r="B10451" s="318">
        <v>37485.444000000003</v>
      </c>
      <c r="C10451" s="355">
        <f t="shared" si="199"/>
        <v>0.28600000000005821</v>
      </c>
      <c r="D10451" s="420">
        <f t="shared" si="200"/>
        <v>0.1430000000000291</v>
      </c>
      <c r="H10451" s="402"/>
      <c r="J10451" s="82">
        <v>27</v>
      </c>
      <c r="K10451" s="391">
        <v>1</v>
      </c>
    </row>
    <row r="10452" spans="1:11" x14ac:dyDescent="0.3">
      <c r="A10452" s="341">
        <v>43368.546526331018</v>
      </c>
      <c r="B10452" s="318">
        <v>37485.728999999999</v>
      </c>
      <c r="C10452" s="355">
        <f t="shared" si="199"/>
        <v>0.2849999999962165</v>
      </c>
      <c r="D10452" s="420">
        <f t="shared" si="200"/>
        <v>0.14249999999810825</v>
      </c>
      <c r="H10452" s="402"/>
      <c r="J10452" s="82">
        <v>28</v>
      </c>
      <c r="K10452" s="319">
        <v>2</v>
      </c>
    </row>
    <row r="10453" spans="1:11" x14ac:dyDescent="0.3">
      <c r="A10453" s="341">
        <v>43368.588192939817</v>
      </c>
      <c r="B10453" s="318">
        <v>37486.021999999997</v>
      </c>
      <c r="C10453" s="355">
        <f t="shared" si="199"/>
        <v>0.29299999999784632</v>
      </c>
      <c r="D10453" s="420">
        <f t="shared" si="200"/>
        <v>0.14649999999892316</v>
      </c>
      <c r="H10453" s="402"/>
      <c r="J10453" s="82">
        <v>29</v>
      </c>
      <c r="K10453" s="320">
        <v>3</v>
      </c>
    </row>
    <row r="10454" spans="1:11" x14ac:dyDescent="0.3">
      <c r="A10454" s="341">
        <v>43368.629859548608</v>
      </c>
      <c r="B10454" s="318">
        <v>37486.311999999998</v>
      </c>
      <c r="C10454" s="355">
        <f t="shared" si="199"/>
        <v>0.29000000000087311</v>
      </c>
      <c r="D10454" s="420">
        <f t="shared" si="200"/>
        <v>0.14500000000043656</v>
      </c>
      <c r="H10454" s="402"/>
      <c r="J10454" s="82">
        <v>30</v>
      </c>
      <c r="K10454" s="321">
        <v>4</v>
      </c>
    </row>
    <row r="10455" spans="1:11" x14ac:dyDescent="0.3">
      <c r="A10455" s="341">
        <v>43368.671526157406</v>
      </c>
      <c r="B10455" s="318">
        <v>37486.591</v>
      </c>
      <c r="C10455" s="355">
        <f t="shared" si="199"/>
        <v>0.2790000000022701</v>
      </c>
      <c r="D10455" s="420">
        <f t="shared" si="200"/>
        <v>0.13950000000113505</v>
      </c>
      <c r="H10455" s="402"/>
      <c r="J10455" s="82">
        <v>31</v>
      </c>
      <c r="K10455" s="391">
        <v>1</v>
      </c>
    </row>
    <row r="10456" spans="1:11" x14ac:dyDescent="0.3">
      <c r="A10456" s="341">
        <v>43368.713192766205</v>
      </c>
      <c r="B10456" s="318">
        <v>37486.873</v>
      </c>
      <c r="C10456" s="355">
        <f t="shared" si="199"/>
        <v>0.2819999999992433</v>
      </c>
      <c r="D10456" s="420">
        <f t="shared" si="200"/>
        <v>0.14099999999962165</v>
      </c>
      <c r="H10456" s="402"/>
      <c r="J10456" s="82">
        <v>32</v>
      </c>
      <c r="K10456" s="319">
        <v>2</v>
      </c>
    </row>
    <row r="10457" spans="1:11" x14ac:dyDescent="0.3">
      <c r="A10457" s="341">
        <v>43368.754859375003</v>
      </c>
      <c r="B10457" s="318">
        <v>37487.161999999997</v>
      </c>
      <c r="C10457" s="355">
        <f t="shared" si="199"/>
        <v>0.28899999999703141</v>
      </c>
      <c r="D10457" s="420">
        <f t="shared" si="200"/>
        <v>0.1444999999985157</v>
      </c>
      <c r="H10457" s="402"/>
      <c r="J10457" s="82">
        <v>33</v>
      </c>
      <c r="K10457" s="320">
        <v>3</v>
      </c>
    </row>
    <row r="10458" spans="1:11" x14ac:dyDescent="0.3">
      <c r="A10458" s="341">
        <v>43368.796525983795</v>
      </c>
      <c r="B10458" s="318">
        <v>37487.440999999999</v>
      </c>
      <c r="C10458" s="355">
        <f t="shared" si="199"/>
        <v>0.2790000000022701</v>
      </c>
      <c r="D10458" s="420">
        <f t="shared" si="200"/>
        <v>0.13950000000113505</v>
      </c>
      <c r="H10458" s="402"/>
      <c r="J10458" s="82">
        <v>34</v>
      </c>
      <c r="K10458" s="321">
        <v>4</v>
      </c>
    </row>
    <row r="10459" spans="1:11" x14ac:dyDescent="0.3">
      <c r="A10459" s="341">
        <v>43368.838192592593</v>
      </c>
      <c r="B10459" s="318">
        <v>37487.711000000003</v>
      </c>
      <c r="C10459" s="355">
        <f t="shared" si="199"/>
        <v>0.27000000000407454</v>
      </c>
      <c r="D10459" s="420">
        <f t="shared" si="200"/>
        <v>0.13500000000203727</v>
      </c>
      <c r="H10459" s="402"/>
      <c r="J10459" s="82">
        <v>35</v>
      </c>
      <c r="K10459" s="391">
        <v>1</v>
      </c>
    </row>
    <row r="10460" spans="1:11" x14ac:dyDescent="0.3">
      <c r="A10460" s="341">
        <v>43368.879859201392</v>
      </c>
      <c r="B10460" s="318">
        <v>37487.993999999999</v>
      </c>
      <c r="C10460" s="355">
        <f t="shared" si="199"/>
        <v>0.28299999999580905</v>
      </c>
      <c r="D10460" s="420">
        <f t="shared" si="200"/>
        <v>0.14149999999790452</v>
      </c>
      <c r="H10460" s="402"/>
      <c r="J10460" s="82">
        <v>36</v>
      </c>
      <c r="K10460" s="319">
        <v>2</v>
      </c>
    </row>
    <row r="10461" spans="1:11" x14ac:dyDescent="0.3">
      <c r="A10461" s="341">
        <v>43368.921525810183</v>
      </c>
      <c r="B10461" s="318">
        <v>37488.279000000002</v>
      </c>
      <c r="C10461" s="355">
        <f t="shared" si="199"/>
        <v>0.28500000000349246</v>
      </c>
      <c r="D10461" s="420">
        <f t="shared" si="200"/>
        <v>0.14250000000174623</v>
      </c>
      <c r="H10461" s="402"/>
      <c r="J10461" s="82">
        <v>37</v>
      </c>
      <c r="K10461" s="320">
        <v>3</v>
      </c>
    </row>
    <row r="10462" spans="1:11" x14ac:dyDescent="0.3">
      <c r="A10462" s="341">
        <v>43368.963192418982</v>
      </c>
      <c r="B10462" s="318">
        <v>37488.557999999997</v>
      </c>
      <c r="C10462" s="355">
        <f t="shared" si="199"/>
        <v>0.27899999999499414</v>
      </c>
      <c r="D10462" s="420">
        <f t="shared" si="200"/>
        <v>0.13949999999749707</v>
      </c>
      <c r="E10462" s="336">
        <f>SUM(C10439:C10462)*7.4805194805</f>
        <v>51.338805194653212</v>
      </c>
      <c r="F10462" s="324">
        <f>AVERAGE(D10439:D10462)</f>
        <v>0.14297916666661573</v>
      </c>
      <c r="G10462" s="324">
        <f>_xlfn.STDEV.S(D10439:D10462)</f>
        <v>3.5185198422743782E-3</v>
      </c>
      <c r="H10462" s="402"/>
      <c r="J10462" s="82">
        <v>38</v>
      </c>
      <c r="K10462" s="321">
        <v>4</v>
      </c>
    </row>
    <row r="10463" spans="1:11" x14ac:dyDescent="0.3">
      <c r="A10463" s="341">
        <v>43369.00485902778</v>
      </c>
      <c r="B10463" s="318">
        <v>37488.838000000003</v>
      </c>
      <c r="C10463" s="355">
        <f t="shared" si="199"/>
        <v>0.2800000000061118</v>
      </c>
      <c r="D10463" s="420">
        <f t="shared" si="200"/>
        <v>0.1400000000030559</v>
      </c>
      <c r="H10463" s="402"/>
      <c r="J10463" s="82">
        <v>39</v>
      </c>
      <c r="K10463" s="391">
        <v>1</v>
      </c>
    </row>
    <row r="10464" spans="1:11" x14ac:dyDescent="0.3">
      <c r="A10464" s="341">
        <v>43369.046525636571</v>
      </c>
      <c r="B10464" s="318">
        <v>37489.131000000001</v>
      </c>
      <c r="C10464" s="355">
        <f t="shared" si="199"/>
        <v>0.29299999999784632</v>
      </c>
      <c r="D10464" s="420">
        <f t="shared" si="200"/>
        <v>0.14649999999892316</v>
      </c>
      <c r="H10464" s="402"/>
      <c r="J10464" s="82">
        <v>40</v>
      </c>
      <c r="K10464" s="319">
        <v>2</v>
      </c>
    </row>
    <row r="10465" spans="1:11" x14ac:dyDescent="0.3">
      <c r="A10465" s="341">
        <v>43369.08819224537</v>
      </c>
      <c r="B10465" s="318">
        <v>37489.419000000002</v>
      </c>
      <c r="C10465" s="355">
        <f t="shared" si="199"/>
        <v>0.28800000000046566</v>
      </c>
      <c r="D10465" s="420">
        <f t="shared" si="200"/>
        <v>0.14400000000023283</v>
      </c>
      <c r="H10465" s="402"/>
      <c r="J10465" s="82">
        <v>41</v>
      </c>
      <c r="K10465" s="320">
        <v>3</v>
      </c>
    </row>
    <row r="10466" spans="1:11" x14ac:dyDescent="0.3">
      <c r="A10466" s="341">
        <v>43369.129858854169</v>
      </c>
      <c r="B10466" s="318">
        <v>37489.699000000001</v>
      </c>
      <c r="C10466" s="355">
        <f t="shared" si="199"/>
        <v>0.27999999999883585</v>
      </c>
      <c r="D10466" s="420">
        <f t="shared" si="200"/>
        <v>0.13999999999941792</v>
      </c>
      <c r="H10466" s="402"/>
      <c r="J10466" s="82">
        <v>42</v>
      </c>
      <c r="K10466" s="321">
        <v>4</v>
      </c>
    </row>
    <row r="10467" spans="1:11" x14ac:dyDescent="0.3">
      <c r="A10467" s="341">
        <v>43369.17152546296</v>
      </c>
      <c r="B10467" s="318">
        <v>37489.989000000001</v>
      </c>
      <c r="C10467" s="355">
        <f t="shared" si="199"/>
        <v>0.29000000000087311</v>
      </c>
      <c r="D10467" s="420">
        <f t="shared" si="200"/>
        <v>0.14500000000043656</v>
      </c>
      <c r="H10467" s="402"/>
      <c r="J10467" s="82">
        <v>43</v>
      </c>
      <c r="K10467" s="391">
        <v>1</v>
      </c>
    </row>
    <row r="10468" spans="1:11" x14ac:dyDescent="0.3">
      <c r="A10468" s="341">
        <v>43369.213192071758</v>
      </c>
      <c r="B10468" s="318">
        <v>37490.288999999997</v>
      </c>
      <c r="C10468" s="355">
        <f t="shared" si="199"/>
        <v>0.29999999999563443</v>
      </c>
      <c r="D10468" s="420">
        <f t="shared" si="200"/>
        <v>0.14999999999781721</v>
      </c>
      <c r="H10468" s="402"/>
      <c r="J10468" s="82">
        <v>44</v>
      </c>
      <c r="K10468" s="319">
        <v>2</v>
      </c>
    </row>
    <row r="10469" spans="1:11" x14ac:dyDescent="0.3">
      <c r="A10469" s="341">
        <v>43369.254858680557</v>
      </c>
      <c r="B10469" s="318">
        <v>37490.572999999997</v>
      </c>
      <c r="C10469" s="355">
        <f t="shared" si="199"/>
        <v>0.28399999999965075</v>
      </c>
      <c r="D10469" s="420">
        <f t="shared" si="200"/>
        <v>0.14199999999982538</v>
      </c>
      <c r="H10469" s="402"/>
      <c r="J10469" s="82">
        <v>45</v>
      </c>
      <c r="K10469" s="320">
        <v>3</v>
      </c>
    </row>
    <row r="10470" spans="1:11" x14ac:dyDescent="0.3">
      <c r="A10470" s="341">
        <v>43369.296525289355</v>
      </c>
      <c r="B10470" s="318">
        <v>37490.860999999997</v>
      </c>
      <c r="C10470" s="355">
        <f t="shared" si="199"/>
        <v>0.28800000000046566</v>
      </c>
      <c r="D10470" s="420">
        <f t="shared" si="200"/>
        <v>0.14400000000023283</v>
      </c>
      <c r="H10470" s="402"/>
      <c r="J10470" s="82">
        <v>46</v>
      </c>
      <c r="K10470" s="321">
        <v>4</v>
      </c>
    </row>
    <row r="10471" spans="1:11" x14ac:dyDescent="0.3">
      <c r="A10471" s="341">
        <v>43369.338191898147</v>
      </c>
      <c r="B10471" s="318">
        <v>37491.159</v>
      </c>
      <c r="C10471" s="355">
        <f t="shared" si="199"/>
        <v>0.29800000000250293</v>
      </c>
      <c r="D10471" s="420">
        <f t="shared" si="200"/>
        <v>0.14900000000125146</v>
      </c>
      <c r="H10471" s="402"/>
      <c r="J10471" s="82">
        <v>47</v>
      </c>
      <c r="K10471" s="391">
        <v>1</v>
      </c>
    </row>
    <row r="10472" spans="1:11" x14ac:dyDescent="0.3">
      <c r="A10472" s="341">
        <v>43369.379858506945</v>
      </c>
      <c r="B10472" s="318">
        <v>37491.438999999998</v>
      </c>
      <c r="C10472" s="355">
        <f t="shared" si="199"/>
        <v>0.27999999999883585</v>
      </c>
      <c r="D10472" s="420">
        <f t="shared" si="200"/>
        <v>0.13999999999941792</v>
      </c>
      <c r="H10472" s="402"/>
      <c r="J10472" s="82">
        <v>48</v>
      </c>
      <c r="K10472" s="319">
        <v>2</v>
      </c>
    </row>
    <row r="10473" spans="1:11" x14ac:dyDescent="0.3">
      <c r="A10473" s="341">
        <v>43369.421525115744</v>
      </c>
      <c r="B10473" s="318">
        <v>37491.722000000002</v>
      </c>
      <c r="C10473" s="355">
        <f t="shared" si="199"/>
        <v>0.28300000000308501</v>
      </c>
      <c r="D10473" s="420">
        <f t="shared" si="200"/>
        <v>0.1415000000015425</v>
      </c>
      <c r="H10473" s="402"/>
      <c r="J10473" s="82">
        <v>49</v>
      </c>
      <c r="K10473" s="320">
        <v>3</v>
      </c>
    </row>
    <row r="10474" spans="1:11" x14ac:dyDescent="0.3">
      <c r="A10474" s="341">
        <v>43369.463191724535</v>
      </c>
      <c r="B10474" s="318">
        <v>37492.012999999999</v>
      </c>
      <c r="C10474" s="355">
        <f t="shared" si="199"/>
        <v>0.29099999999743886</v>
      </c>
      <c r="D10474" s="420">
        <f t="shared" si="200"/>
        <v>0.14549999999871943</v>
      </c>
      <c r="H10474" s="402"/>
      <c r="J10474" s="82">
        <v>50</v>
      </c>
      <c r="K10474" s="321">
        <v>4</v>
      </c>
    </row>
    <row r="10475" spans="1:11" x14ac:dyDescent="0.3">
      <c r="A10475" s="341">
        <v>43369.504858333334</v>
      </c>
      <c r="B10475" s="318">
        <v>37492.302000000003</v>
      </c>
      <c r="C10475" s="355">
        <f t="shared" si="199"/>
        <v>0.28900000000430737</v>
      </c>
      <c r="D10475" s="420">
        <f t="shared" si="200"/>
        <v>0.14450000000215368</v>
      </c>
      <c r="H10475" s="402"/>
      <c r="J10475" s="82">
        <v>51</v>
      </c>
      <c r="K10475" s="391">
        <v>1</v>
      </c>
    </row>
    <row r="10476" spans="1:11" x14ac:dyDescent="0.3">
      <c r="A10476" s="341">
        <v>43369.546524942132</v>
      </c>
      <c r="B10476" s="318">
        <v>37492.582000000002</v>
      </c>
      <c r="C10476" s="355">
        <f t="shared" si="199"/>
        <v>0.27999999999883585</v>
      </c>
      <c r="D10476" s="420">
        <f t="shared" si="200"/>
        <v>0.13999999999941792</v>
      </c>
      <c r="H10476" s="402"/>
      <c r="J10476" s="82">
        <v>52</v>
      </c>
      <c r="K10476" s="319">
        <v>2</v>
      </c>
    </row>
    <row r="10477" spans="1:11" x14ac:dyDescent="0.3">
      <c r="A10477" s="341">
        <v>43369.588191550924</v>
      </c>
      <c r="B10477" s="318">
        <v>37492.862000000001</v>
      </c>
      <c r="C10477" s="355">
        <f t="shared" si="199"/>
        <v>0.27999999999883585</v>
      </c>
      <c r="D10477" s="420">
        <f t="shared" si="200"/>
        <v>0.13999999999941792</v>
      </c>
      <c r="H10477" s="402"/>
      <c r="J10477" s="82">
        <v>53</v>
      </c>
      <c r="K10477" s="320">
        <v>3</v>
      </c>
    </row>
    <row r="10478" spans="1:11" x14ac:dyDescent="0.3">
      <c r="A10478" s="341">
        <v>43369.629858159722</v>
      </c>
      <c r="B10478" s="318">
        <v>37493.150999999998</v>
      </c>
      <c r="C10478" s="355">
        <f t="shared" si="199"/>
        <v>0.28899999999703141</v>
      </c>
      <c r="D10478" s="420">
        <f t="shared" si="200"/>
        <v>0.1444999999985157</v>
      </c>
      <c r="H10478" s="402"/>
      <c r="J10478" s="82">
        <v>54</v>
      </c>
      <c r="K10478" s="321">
        <v>4</v>
      </c>
    </row>
    <row r="10479" spans="1:11" x14ac:dyDescent="0.3">
      <c r="A10479" s="341">
        <v>43369.671524768521</v>
      </c>
      <c r="B10479" s="318">
        <v>37493.438999999998</v>
      </c>
      <c r="C10479" s="355">
        <f t="shared" si="199"/>
        <v>0.28800000000046566</v>
      </c>
      <c r="D10479" s="420">
        <f t="shared" si="200"/>
        <v>0.14400000000023283</v>
      </c>
      <c r="H10479" s="402"/>
      <c r="J10479" s="82">
        <v>55</v>
      </c>
      <c r="K10479" s="391">
        <v>1</v>
      </c>
    </row>
    <row r="10480" spans="1:11" x14ac:dyDescent="0.3">
      <c r="A10480" s="341">
        <v>43369.713191377312</v>
      </c>
      <c r="B10480" s="318">
        <v>37493.712</v>
      </c>
      <c r="C10480" s="355">
        <f t="shared" si="199"/>
        <v>0.27300000000104774</v>
      </c>
      <c r="D10480" s="420">
        <f t="shared" si="200"/>
        <v>0.13650000000052387</v>
      </c>
      <c r="H10480" s="402"/>
      <c r="J10480" s="82">
        <v>56</v>
      </c>
      <c r="K10480" s="319">
        <v>2</v>
      </c>
    </row>
    <row r="10481" spans="1:11" x14ac:dyDescent="0.3">
      <c r="A10481" s="341">
        <v>43369.75485798611</v>
      </c>
      <c r="B10481" s="318">
        <v>37493.998</v>
      </c>
      <c r="C10481" s="355">
        <f t="shared" si="199"/>
        <v>0.28600000000005821</v>
      </c>
      <c r="D10481" s="420">
        <f t="shared" si="200"/>
        <v>0.1430000000000291</v>
      </c>
      <c r="H10481" s="402"/>
      <c r="J10481" s="82">
        <v>57</v>
      </c>
      <c r="K10481" s="320">
        <v>3</v>
      </c>
    </row>
    <row r="10482" spans="1:11" x14ac:dyDescent="0.3">
      <c r="A10482" s="341">
        <v>43369.796524594909</v>
      </c>
      <c r="B10482" s="318">
        <v>37494.281000000003</v>
      </c>
      <c r="C10482" s="355">
        <f t="shared" si="199"/>
        <v>0.28300000000308501</v>
      </c>
      <c r="D10482" s="420">
        <f t="shared" si="200"/>
        <v>0.1415000000015425</v>
      </c>
      <c r="H10482" s="402"/>
      <c r="J10482" s="82">
        <v>58</v>
      </c>
      <c r="K10482" s="321">
        <v>4</v>
      </c>
    </row>
    <row r="10483" spans="1:11" x14ac:dyDescent="0.3">
      <c r="A10483" s="341">
        <v>43369.8381912037</v>
      </c>
      <c r="B10483" s="318">
        <v>37494.552000000003</v>
      </c>
      <c r="C10483" s="355">
        <f t="shared" si="199"/>
        <v>0.27100000000064028</v>
      </c>
      <c r="D10483" s="420">
        <f t="shared" si="200"/>
        <v>0.13550000000032014</v>
      </c>
      <c r="H10483" s="402"/>
      <c r="J10483" s="82">
        <v>59</v>
      </c>
      <c r="K10483" s="391">
        <v>1</v>
      </c>
    </row>
    <row r="10484" spans="1:11" x14ac:dyDescent="0.3">
      <c r="A10484" s="341">
        <v>43369.879857812499</v>
      </c>
      <c r="B10484" s="318">
        <v>37494.832000000002</v>
      </c>
      <c r="C10484" s="355">
        <f t="shared" si="199"/>
        <v>0.27999999999883585</v>
      </c>
      <c r="D10484" s="420">
        <f t="shared" si="200"/>
        <v>0.13999999999941792</v>
      </c>
      <c r="H10484" s="402"/>
      <c r="J10484" s="82">
        <v>60</v>
      </c>
      <c r="K10484" s="319">
        <v>2</v>
      </c>
    </row>
    <row r="10485" spans="1:11" x14ac:dyDescent="0.3">
      <c r="A10485" s="341">
        <v>43369.921524421297</v>
      </c>
      <c r="B10485" s="318">
        <v>37495.122000000003</v>
      </c>
      <c r="C10485" s="355">
        <f t="shared" si="199"/>
        <v>0.29000000000087311</v>
      </c>
      <c r="D10485" s="420">
        <f t="shared" si="200"/>
        <v>0.14500000000043656</v>
      </c>
      <c r="H10485" s="402"/>
      <c r="J10485" s="82">
        <v>61</v>
      </c>
      <c r="K10485" s="320">
        <v>3</v>
      </c>
    </row>
    <row r="10486" spans="1:11" x14ac:dyDescent="0.3">
      <c r="A10486" s="341">
        <v>43369.963191030096</v>
      </c>
      <c r="B10486" s="318">
        <v>37495.402000000002</v>
      </c>
      <c r="C10486" s="355">
        <f t="shared" si="199"/>
        <v>0.27999999999883585</v>
      </c>
      <c r="D10486" s="420">
        <f t="shared" si="200"/>
        <v>0.13999999999941792</v>
      </c>
      <c r="E10486" s="336">
        <f>SUM(C10463:C10486)*7.4805194805</f>
        <v>51.196675324576397</v>
      </c>
      <c r="F10486" s="324">
        <f>AVERAGE(D10463:D10486)</f>
        <v>0.14258333333342912</v>
      </c>
      <c r="G10486" s="324">
        <f>_xlfn.STDEV.S(D10463:D10486)</f>
        <v>3.5005175598372524E-3</v>
      </c>
      <c r="H10486" s="402"/>
      <c r="J10486" s="82">
        <v>62</v>
      </c>
      <c r="K10486" s="321">
        <v>4</v>
      </c>
    </row>
    <row r="10487" spans="1:11" x14ac:dyDescent="0.3">
      <c r="A10487" s="341">
        <v>43370.004857638887</v>
      </c>
      <c r="B10487" s="318">
        <v>37495.678999999996</v>
      </c>
      <c r="C10487" s="355">
        <f t="shared" si="199"/>
        <v>0.27699999999458669</v>
      </c>
      <c r="D10487" s="420">
        <f t="shared" si="200"/>
        <v>0.13849999999729334</v>
      </c>
      <c r="H10487" s="402"/>
      <c r="J10487" s="82">
        <v>63</v>
      </c>
      <c r="K10487" s="391">
        <v>1</v>
      </c>
    </row>
    <row r="10488" spans="1:11" x14ac:dyDescent="0.3">
      <c r="A10488" s="341">
        <v>43370.046524247686</v>
      </c>
      <c r="B10488" s="318">
        <v>37495.968000000001</v>
      </c>
      <c r="C10488" s="355">
        <f t="shared" si="199"/>
        <v>0.28900000000430737</v>
      </c>
      <c r="D10488" s="420">
        <f t="shared" si="200"/>
        <v>0.14450000000215368</v>
      </c>
      <c r="H10488" s="402"/>
      <c r="J10488" s="82">
        <v>64</v>
      </c>
      <c r="K10488" s="319">
        <v>2</v>
      </c>
    </row>
    <row r="10489" spans="1:11" x14ac:dyDescent="0.3">
      <c r="A10489" s="341">
        <v>43370.088190856484</v>
      </c>
      <c r="B10489" s="318">
        <v>37496.262000000002</v>
      </c>
      <c r="C10489" s="355">
        <f t="shared" si="199"/>
        <v>0.29400000000168802</v>
      </c>
      <c r="D10489" s="420">
        <f t="shared" si="200"/>
        <v>0.14700000000084401</v>
      </c>
      <c r="H10489" s="402"/>
      <c r="J10489" s="82">
        <v>65</v>
      </c>
      <c r="K10489" s="320">
        <v>3</v>
      </c>
    </row>
    <row r="10490" spans="1:11" x14ac:dyDescent="0.3">
      <c r="A10490" s="341">
        <v>43370.129857465276</v>
      </c>
      <c r="B10490" s="318">
        <v>37496.550000000003</v>
      </c>
      <c r="C10490" s="355">
        <f t="shared" si="199"/>
        <v>0.28800000000046566</v>
      </c>
      <c r="D10490" s="420">
        <f t="shared" si="200"/>
        <v>0.14400000000023283</v>
      </c>
      <c r="H10490" s="402"/>
      <c r="J10490" s="82">
        <v>66</v>
      </c>
      <c r="K10490" s="321">
        <v>4</v>
      </c>
    </row>
    <row r="10491" spans="1:11" x14ac:dyDescent="0.3">
      <c r="A10491" s="341">
        <v>43370.171524074074</v>
      </c>
      <c r="B10491" s="318">
        <v>37496.838000000003</v>
      </c>
      <c r="C10491" s="355">
        <f t="shared" si="199"/>
        <v>0.28800000000046566</v>
      </c>
      <c r="D10491" s="420">
        <f t="shared" si="200"/>
        <v>0.14400000000023283</v>
      </c>
      <c r="H10491" s="402"/>
      <c r="J10491" s="82">
        <v>67</v>
      </c>
      <c r="K10491" s="391">
        <v>1</v>
      </c>
    </row>
    <row r="10492" spans="1:11" x14ac:dyDescent="0.3">
      <c r="A10492" s="341">
        <v>43370.213190682873</v>
      </c>
      <c r="B10492" s="318">
        <v>37497.133000000002</v>
      </c>
      <c r="C10492" s="355">
        <f t="shared" si="199"/>
        <v>0.29499999999825377</v>
      </c>
      <c r="D10492" s="420">
        <f t="shared" si="200"/>
        <v>0.14749999999912689</v>
      </c>
      <c r="H10492" s="402"/>
      <c r="J10492" s="82">
        <v>68</v>
      </c>
      <c r="K10492" s="319">
        <v>2</v>
      </c>
    </row>
    <row r="10493" spans="1:11" x14ac:dyDescent="0.3">
      <c r="A10493" s="341">
        <v>43370.254857291664</v>
      </c>
      <c r="B10493" s="318">
        <v>37497.425999999999</v>
      </c>
      <c r="C10493" s="355">
        <f t="shared" si="199"/>
        <v>0.29299999999784632</v>
      </c>
      <c r="D10493" s="420">
        <f t="shared" si="200"/>
        <v>0.14649999999892316</v>
      </c>
      <c r="H10493" s="402"/>
      <c r="J10493" s="82">
        <v>69</v>
      </c>
      <c r="K10493" s="320">
        <v>3</v>
      </c>
    </row>
    <row r="10494" spans="1:11" x14ac:dyDescent="0.3">
      <c r="A10494" s="341">
        <v>43370.296523900462</v>
      </c>
      <c r="B10494" s="318">
        <v>37497.701999999997</v>
      </c>
      <c r="C10494" s="355">
        <f t="shared" si="199"/>
        <v>0.27599999999802094</v>
      </c>
      <c r="D10494" s="420">
        <f t="shared" si="200"/>
        <v>0.13799999999901047</v>
      </c>
      <c r="H10494" s="402"/>
      <c r="J10494" s="82">
        <v>70</v>
      </c>
      <c r="K10494" s="321">
        <v>4</v>
      </c>
    </row>
    <row r="10495" spans="1:11" x14ac:dyDescent="0.3">
      <c r="A10495" s="341">
        <v>43370.338190509261</v>
      </c>
      <c r="B10495" s="318">
        <v>37497.997000000003</v>
      </c>
      <c r="C10495" s="355">
        <f t="shared" si="199"/>
        <v>0.29500000000552973</v>
      </c>
      <c r="D10495" s="420">
        <f t="shared" si="200"/>
        <v>0.14750000000276486</v>
      </c>
      <c r="H10495" s="402"/>
      <c r="J10495" s="82">
        <v>71</v>
      </c>
      <c r="K10495" s="391">
        <v>1</v>
      </c>
    </row>
    <row r="10496" spans="1:11" x14ac:dyDescent="0.3">
      <c r="A10496" s="341">
        <v>43370.379857118052</v>
      </c>
      <c r="B10496" s="318">
        <v>37498.288999999997</v>
      </c>
      <c r="C10496" s="355">
        <f t="shared" si="199"/>
        <v>0.29199999999400461</v>
      </c>
      <c r="D10496" s="420">
        <f t="shared" si="200"/>
        <v>0.14599999999700231</v>
      </c>
      <c r="H10496" s="402"/>
      <c r="J10496" s="82">
        <v>72</v>
      </c>
      <c r="K10496" s="319">
        <v>2</v>
      </c>
    </row>
    <row r="10497" spans="1:11" x14ac:dyDescent="0.3">
      <c r="A10497" s="341">
        <v>43370.421523726851</v>
      </c>
      <c r="B10497" s="318">
        <v>37498.571000000004</v>
      </c>
      <c r="C10497" s="355">
        <f t="shared" si="199"/>
        <v>0.28200000000651926</v>
      </c>
      <c r="D10497" s="420">
        <f t="shared" si="200"/>
        <v>0.14100000000325963</v>
      </c>
      <c r="H10497" s="402"/>
      <c r="J10497" s="82">
        <v>73</v>
      </c>
      <c r="K10497" s="320">
        <v>3</v>
      </c>
    </row>
    <row r="10498" spans="1:11" x14ac:dyDescent="0.3">
      <c r="A10498" s="341">
        <v>43370.463190335649</v>
      </c>
      <c r="B10498" s="318">
        <v>37498.851999999999</v>
      </c>
      <c r="C10498" s="355">
        <f t="shared" si="199"/>
        <v>0.28099999999540159</v>
      </c>
      <c r="D10498" s="420">
        <f t="shared" si="200"/>
        <v>0.1404999999977008</v>
      </c>
      <c r="H10498" s="402"/>
      <c r="J10498" s="82">
        <v>74</v>
      </c>
      <c r="K10498" s="321">
        <v>4</v>
      </c>
    </row>
    <row r="10499" spans="1:11" x14ac:dyDescent="0.3">
      <c r="A10499" s="341">
        <v>43370.504856944448</v>
      </c>
      <c r="B10499" s="318">
        <v>37499.144</v>
      </c>
      <c r="C10499" s="355">
        <f t="shared" si="199"/>
        <v>0.29200000000128057</v>
      </c>
      <c r="D10499" s="420">
        <f t="shared" si="200"/>
        <v>0.14600000000064028</v>
      </c>
      <c r="H10499" s="402"/>
      <c r="J10499" s="82">
        <v>75</v>
      </c>
      <c r="K10499" s="391">
        <v>1</v>
      </c>
    </row>
    <row r="10500" spans="1:11" x14ac:dyDescent="0.3">
      <c r="A10500" s="341">
        <v>43370.546523553239</v>
      </c>
      <c r="B10500" s="318">
        <v>37499.434000000001</v>
      </c>
      <c r="C10500" s="355">
        <f t="shared" si="199"/>
        <v>0.29000000000087311</v>
      </c>
      <c r="D10500" s="420">
        <f t="shared" si="200"/>
        <v>0.14500000000043656</v>
      </c>
      <c r="H10500" s="402"/>
      <c r="J10500" s="82">
        <v>76</v>
      </c>
      <c r="K10500" s="319">
        <v>2</v>
      </c>
    </row>
    <row r="10501" spans="1:11" x14ac:dyDescent="0.3">
      <c r="A10501" s="341">
        <v>43370.588190162038</v>
      </c>
      <c r="B10501" s="318">
        <v>37499.718000000001</v>
      </c>
      <c r="C10501" s="355">
        <f t="shared" si="199"/>
        <v>0.28399999999965075</v>
      </c>
      <c r="D10501" s="420">
        <f t="shared" si="200"/>
        <v>0.14199999999982538</v>
      </c>
      <c r="H10501" s="402"/>
      <c r="J10501" s="82">
        <v>77</v>
      </c>
      <c r="K10501" s="320">
        <v>3</v>
      </c>
    </row>
    <row r="10502" spans="1:11" x14ac:dyDescent="0.3">
      <c r="A10502" s="341">
        <v>43370.629856770836</v>
      </c>
      <c r="B10502" s="318">
        <v>37500.002</v>
      </c>
      <c r="C10502" s="355">
        <f t="shared" si="199"/>
        <v>0.28399999999965075</v>
      </c>
      <c r="D10502" s="420">
        <f t="shared" si="200"/>
        <v>0.14199999999982538</v>
      </c>
      <c r="H10502" s="402"/>
      <c r="J10502" s="82">
        <v>78</v>
      </c>
      <c r="K10502" s="321">
        <v>4</v>
      </c>
    </row>
    <row r="10503" spans="1:11" x14ac:dyDescent="0.3">
      <c r="A10503" s="341">
        <v>43370.671523379628</v>
      </c>
      <c r="B10503" s="318">
        <v>37500.292000000001</v>
      </c>
      <c r="C10503" s="355">
        <f t="shared" si="199"/>
        <v>0.29000000000087311</v>
      </c>
      <c r="D10503" s="420">
        <f t="shared" si="200"/>
        <v>0.14500000000043656</v>
      </c>
      <c r="H10503" s="402"/>
      <c r="J10503" s="82">
        <v>79</v>
      </c>
      <c r="K10503" s="391">
        <v>1</v>
      </c>
    </row>
    <row r="10504" spans="1:11" x14ac:dyDescent="0.3">
      <c r="A10504" s="341">
        <v>43370.713189988426</v>
      </c>
      <c r="B10504" s="318">
        <v>37500.571000000004</v>
      </c>
      <c r="C10504" s="355">
        <f t="shared" si="199"/>
        <v>0.2790000000022701</v>
      </c>
      <c r="D10504" s="420">
        <f t="shared" si="200"/>
        <v>0.13950000000113505</v>
      </c>
      <c r="H10504" s="402"/>
      <c r="J10504" s="82">
        <v>80</v>
      </c>
      <c r="K10504" s="319">
        <v>2</v>
      </c>
    </row>
    <row r="10505" spans="1:11" x14ac:dyDescent="0.3">
      <c r="A10505" s="341">
        <v>43370.754856597225</v>
      </c>
      <c r="B10505" s="318">
        <v>37500.853000000003</v>
      </c>
      <c r="C10505" s="355">
        <f t="shared" si="199"/>
        <v>0.2819999999992433</v>
      </c>
      <c r="D10505" s="420">
        <f t="shared" si="200"/>
        <v>0.14099999999962165</v>
      </c>
      <c r="H10505" s="402"/>
      <c r="J10505" s="82">
        <v>81</v>
      </c>
      <c r="K10505" s="320">
        <v>3</v>
      </c>
    </row>
    <row r="10506" spans="1:11" x14ac:dyDescent="0.3">
      <c r="A10506" s="341">
        <v>43370.796523206016</v>
      </c>
      <c r="B10506" s="318">
        <v>37501.144999999997</v>
      </c>
      <c r="C10506" s="355">
        <f t="shared" si="199"/>
        <v>0.29199999999400461</v>
      </c>
      <c r="D10506" s="420">
        <f t="shared" si="200"/>
        <v>0.14599999999700231</v>
      </c>
      <c r="H10506" s="402"/>
      <c r="J10506" s="82">
        <v>82</v>
      </c>
      <c r="K10506" s="321">
        <v>4</v>
      </c>
    </row>
    <row r="10507" spans="1:11" x14ac:dyDescent="0.3">
      <c r="A10507" s="341">
        <v>43370.838189814815</v>
      </c>
      <c r="B10507" s="318">
        <v>37501.428999999996</v>
      </c>
      <c r="C10507" s="355">
        <f t="shared" si="199"/>
        <v>0.28399999999965075</v>
      </c>
      <c r="D10507" s="420">
        <f t="shared" si="200"/>
        <v>0.14199999999982538</v>
      </c>
      <c r="H10507" s="402"/>
      <c r="J10507" s="82">
        <v>83</v>
      </c>
      <c r="K10507" s="391">
        <v>1</v>
      </c>
    </row>
    <row r="10508" spans="1:11" x14ac:dyDescent="0.3">
      <c r="A10508" s="341">
        <v>43370.879856423613</v>
      </c>
      <c r="B10508" s="318">
        <v>37501.701999999997</v>
      </c>
      <c r="C10508" s="355">
        <f t="shared" si="199"/>
        <v>0.27300000000104774</v>
      </c>
      <c r="D10508" s="420">
        <f t="shared" si="200"/>
        <v>0.13650000000052387</v>
      </c>
      <c r="H10508" s="402"/>
      <c r="J10508" s="82">
        <v>84</v>
      </c>
      <c r="K10508" s="319">
        <v>2</v>
      </c>
    </row>
    <row r="10509" spans="1:11" x14ac:dyDescent="0.3">
      <c r="A10509" s="341">
        <v>43370.921523032404</v>
      </c>
      <c r="B10509" s="318">
        <v>37501.985000000001</v>
      </c>
      <c r="C10509" s="355">
        <f t="shared" si="199"/>
        <v>0.28300000000308501</v>
      </c>
      <c r="D10509" s="420">
        <f t="shared" si="200"/>
        <v>0.1415000000015425</v>
      </c>
      <c r="H10509" s="402"/>
      <c r="J10509" s="82">
        <v>85</v>
      </c>
      <c r="K10509" s="320">
        <v>3</v>
      </c>
    </row>
    <row r="10510" spans="1:11" x14ac:dyDescent="0.3">
      <c r="A10510" s="341">
        <v>43370.963189641203</v>
      </c>
      <c r="B10510" s="318">
        <v>37502.271000000001</v>
      </c>
      <c r="C10510" s="355">
        <f t="shared" si="199"/>
        <v>0.28600000000005821</v>
      </c>
      <c r="D10510" s="420">
        <f t="shared" si="200"/>
        <v>0.1430000000000291</v>
      </c>
      <c r="E10510" s="336">
        <f>SUM(C10487:C10510)*7.4805194805</f>
        <v>51.383688311545356</v>
      </c>
      <c r="F10510" s="324">
        <f>AVERAGE(D10487:D10510)</f>
        <v>0.14310416666664119</v>
      </c>
      <c r="G10510" s="324">
        <f>_xlfn.STDEV.S(D10487:D10510)</f>
        <v>3.1415143353674788E-3</v>
      </c>
      <c r="H10510" s="402"/>
      <c r="J10510" s="82">
        <v>86</v>
      </c>
      <c r="K10510" s="321">
        <v>4</v>
      </c>
    </row>
    <row r="10511" spans="1:11" x14ac:dyDescent="0.3">
      <c r="A10511" s="341">
        <v>43371.004856250001</v>
      </c>
      <c r="B10511" s="318">
        <v>37502.548999999999</v>
      </c>
      <c r="C10511" s="355">
        <f t="shared" si="199"/>
        <v>0.27799999999842839</v>
      </c>
      <c r="D10511" s="420">
        <f t="shared" si="200"/>
        <v>0.1389999999992142</v>
      </c>
      <c r="H10511" s="402"/>
      <c r="J10511" s="82">
        <v>87</v>
      </c>
      <c r="K10511" s="391">
        <v>1</v>
      </c>
    </row>
    <row r="10512" spans="1:11" x14ac:dyDescent="0.3">
      <c r="A10512" s="341">
        <v>43371.046522858793</v>
      </c>
      <c r="B10512" s="318">
        <v>37502.837</v>
      </c>
      <c r="C10512" s="355">
        <f t="shared" si="199"/>
        <v>0.28800000000046566</v>
      </c>
      <c r="D10512" s="420">
        <f t="shared" si="200"/>
        <v>0.14400000000023283</v>
      </c>
      <c r="H10512" s="402"/>
      <c r="J10512" s="82">
        <v>88</v>
      </c>
      <c r="K10512" s="319">
        <v>2</v>
      </c>
    </row>
    <row r="10513" spans="1:12" x14ac:dyDescent="0.3">
      <c r="A10513" s="341">
        <v>43371.088189467591</v>
      </c>
      <c r="B10513" s="318">
        <v>37503.131999999998</v>
      </c>
      <c r="C10513" s="355">
        <f t="shared" si="199"/>
        <v>0.29499999999825377</v>
      </c>
      <c r="D10513" s="420">
        <f t="shared" si="200"/>
        <v>0.14749999999912689</v>
      </c>
      <c r="H10513" s="402"/>
      <c r="J10513" s="82">
        <v>89</v>
      </c>
      <c r="K10513" s="320">
        <v>3</v>
      </c>
    </row>
    <row r="10514" spans="1:12" x14ac:dyDescent="0.3">
      <c r="A10514" s="341">
        <v>43371.12985607639</v>
      </c>
      <c r="B10514" s="318">
        <v>37503.421000000002</v>
      </c>
      <c r="C10514" s="355">
        <f t="shared" si="199"/>
        <v>0.28900000000430737</v>
      </c>
      <c r="D10514" s="420">
        <f t="shared" si="200"/>
        <v>0.14450000000215368</v>
      </c>
      <c r="H10514" s="402"/>
      <c r="J10514" s="82">
        <v>90</v>
      </c>
      <c r="K10514" s="321">
        <v>4</v>
      </c>
    </row>
    <row r="10515" spans="1:12" x14ac:dyDescent="0.3">
      <c r="A10515" s="341">
        <v>43371.171522685188</v>
      </c>
      <c r="B10515" s="318">
        <v>37503.701000000001</v>
      </c>
      <c r="C10515" s="355">
        <f t="shared" si="199"/>
        <v>0.27999999999883585</v>
      </c>
      <c r="D10515" s="420">
        <f t="shared" si="200"/>
        <v>0.13999999999941792</v>
      </c>
      <c r="H10515" s="402"/>
      <c r="J10515" s="82">
        <v>91</v>
      </c>
      <c r="K10515" s="391">
        <v>1</v>
      </c>
    </row>
    <row r="10516" spans="1:12" x14ac:dyDescent="0.3">
      <c r="A10516" s="341">
        <v>43371.21318929398</v>
      </c>
      <c r="B10516" s="318">
        <v>37503.991999999998</v>
      </c>
      <c r="C10516" s="355">
        <f t="shared" si="199"/>
        <v>0.29099999999743886</v>
      </c>
      <c r="D10516" s="420">
        <f t="shared" si="200"/>
        <v>0.14549999999871943</v>
      </c>
      <c r="H10516" s="402"/>
      <c r="J10516" s="82">
        <v>92</v>
      </c>
      <c r="K10516" s="319">
        <v>2</v>
      </c>
    </row>
    <row r="10517" spans="1:12" x14ac:dyDescent="0.3">
      <c r="A10517" s="341">
        <v>43371.254855902778</v>
      </c>
      <c r="B10517" s="318">
        <v>37504.288999999997</v>
      </c>
      <c r="C10517" s="355">
        <f t="shared" si="199"/>
        <v>0.29699999999866122</v>
      </c>
      <c r="D10517" s="420">
        <f t="shared" si="200"/>
        <v>0.14849999999933061</v>
      </c>
      <c r="H10517" s="402"/>
      <c r="J10517" s="82">
        <v>93</v>
      </c>
      <c r="K10517" s="320">
        <v>3</v>
      </c>
    </row>
    <row r="10518" spans="1:12" x14ac:dyDescent="0.3">
      <c r="A10518" s="341">
        <v>43371.296522511577</v>
      </c>
      <c r="B10518" s="318">
        <v>37504.569000000003</v>
      </c>
      <c r="C10518" s="355">
        <f t="shared" si="199"/>
        <v>0.2800000000061118</v>
      </c>
      <c r="D10518" s="420">
        <f t="shared" si="200"/>
        <v>0.1400000000030559</v>
      </c>
      <c r="H10518" s="402"/>
      <c r="J10518" s="82">
        <v>94</v>
      </c>
      <c r="K10518" s="321">
        <v>4</v>
      </c>
    </row>
    <row r="10519" spans="1:12" x14ac:dyDescent="0.3">
      <c r="A10519" s="341">
        <v>43371.338189120368</v>
      </c>
      <c r="B10519" s="318">
        <v>37504.851000000002</v>
      </c>
      <c r="C10519" s="355">
        <f t="shared" si="199"/>
        <v>0.2819999999992433</v>
      </c>
      <c r="D10519" s="420">
        <f t="shared" si="200"/>
        <v>0.14099999999962165</v>
      </c>
      <c r="H10519" s="402"/>
      <c r="J10519" s="82">
        <v>95</v>
      </c>
      <c r="K10519" s="391">
        <v>1</v>
      </c>
    </row>
    <row r="10520" spans="1:12" x14ac:dyDescent="0.3">
      <c r="A10520" s="341">
        <v>43371.379855729167</v>
      </c>
      <c r="B10520" s="318">
        <v>37505.146999999997</v>
      </c>
      <c r="C10520" s="355">
        <f t="shared" si="199"/>
        <v>0.29599999999481952</v>
      </c>
      <c r="D10520" s="420">
        <f t="shared" si="200"/>
        <v>0.14799999999740976</v>
      </c>
      <c r="H10520" s="402"/>
      <c r="J10520" s="82">
        <v>96</v>
      </c>
      <c r="K10520" s="319">
        <v>2</v>
      </c>
    </row>
    <row r="10521" spans="1:12" x14ac:dyDescent="0.3">
      <c r="A10521" s="341">
        <v>43371.421522337965</v>
      </c>
      <c r="B10521" s="318">
        <v>37505.432999999997</v>
      </c>
      <c r="C10521" s="355">
        <f t="shared" si="199"/>
        <v>0.28600000000005821</v>
      </c>
      <c r="D10521" s="420">
        <f t="shared" si="200"/>
        <v>0.1430000000000291</v>
      </c>
      <c r="H10521" s="402"/>
      <c r="J10521" s="82">
        <v>97</v>
      </c>
      <c r="K10521" s="320">
        <v>3</v>
      </c>
    </row>
    <row r="10522" spans="1:12" x14ac:dyDescent="0.3">
      <c r="A10522" s="341">
        <v>43371.463188946756</v>
      </c>
      <c r="B10522" s="318">
        <v>37505.712</v>
      </c>
      <c r="C10522" s="355">
        <f t="shared" si="199"/>
        <v>0.2790000000022701</v>
      </c>
      <c r="D10522" s="420">
        <f t="shared" si="200"/>
        <v>0.13950000000113505</v>
      </c>
      <c r="H10522" s="402"/>
      <c r="J10522" s="82">
        <v>98</v>
      </c>
      <c r="K10522" s="321">
        <v>4</v>
      </c>
    </row>
    <row r="10523" spans="1:12" x14ac:dyDescent="0.3">
      <c r="A10523" s="341">
        <v>43371.504855555555</v>
      </c>
      <c r="B10523" s="318">
        <v>37506.002</v>
      </c>
      <c r="C10523" s="355">
        <f t="shared" si="199"/>
        <v>0.29000000000087311</v>
      </c>
      <c r="D10523" s="420">
        <f t="shared" si="200"/>
        <v>0.14500000000043656</v>
      </c>
      <c r="H10523" s="402"/>
      <c r="J10523" s="82">
        <v>99</v>
      </c>
      <c r="K10523" s="391">
        <v>1</v>
      </c>
    </row>
    <row r="10524" spans="1:12" x14ac:dyDescent="0.3">
      <c r="A10524" s="341">
        <v>43371.546522164354</v>
      </c>
      <c r="B10524" s="318">
        <v>37506.292999999998</v>
      </c>
      <c r="C10524" s="355">
        <f t="shared" si="199"/>
        <v>0.29099999999743886</v>
      </c>
      <c r="D10524" s="420">
        <f t="shared" si="200"/>
        <v>0.14549999999871943</v>
      </c>
      <c r="E10524" s="336">
        <f>SUM(C10511:C10524)*7.4805194805</f>
        <v>30.0866493505501</v>
      </c>
      <c r="F10524" s="324">
        <f>AVERAGE(D10511:D10524)</f>
        <v>0.14364285714275735</v>
      </c>
      <c r="G10524" s="324">
        <f>_xlfn.STDEV.S(D10511:D10524)</f>
        <v>3.2783002825788675E-3</v>
      </c>
      <c r="H10524" s="404"/>
      <c r="I10524" s="344">
        <f>AVERAGE(D10424:D10524)</f>
        <v>0.14285499999998139</v>
      </c>
      <c r="J10524" s="82">
        <v>100</v>
      </c>
      <c r="K10524" s="319">
        <v>2</v>
      </c>
    </row>
    <row r="10525" spans="1:12" x14ac:dyDescent="0.3">
      <c r="A10525" s="317">
        <v>43374.381249999999</v>
      </c>
      <c r="B10525" s="318">
        <v>37525.421999999999</v>
      </c>
      <c r="C10525" s="355"/>
      <c r="D10525" s="420"/>
      <c r="H10525" s="402"/>
      <c r="K10525" s="319">
        <v>2</v>
      </c>
    </row>
    <row r="10526" spans="1:12" x14ac:dyDescent="0.3">
      <c r="A10526" s="317">
        <v>43374.388194444444</v>
      </c>
      <c r="B10526" s="318">
        <v>37525.421999999999</v>
      </c>
      <c r="C10526" s="318"/>
      <c r="D10526" s="414"/>
      <c r="H10526" s="403"/>
      <c r="J10526" s="82">
        <v>1</v>
      </c>
      <c r="K10526" s="319">
        <v>2</v>
      </c>
      <c r="L10526" s="54" t="s">
        <v>313</v>
      </c>
    </row>
    <row r="10527" spans="1:12" x14ac:dyDescent="0.3">
      <c r="A10527" s="317">
        <v>43374.429861111108</v>
      </c>
      <c r="B10527" s="318">
        <v>37525.701999999997</v>
      </c>
      <c r="C10527" s="355">
        <f>B10527-B10526</f>
        <v>0.27999999999883585</v>
      </c>
      <c r="D10527" s="420">
        <f>C10527/2</f>
        <v>0.13999999999941792</v>
      </c>
      <c r="H10527" s="402"/>
      <c r="J10527" s="82">
        <v>2</v>
      </c>
      <c r="K10527" s="320">
        <v>3</v>
      </c>
    </row>
    <row r="10528" spans="1:12" x14ac:dyDescent="0.3">
      <c r="A10528" s="341">
        <v>43374.47152777778</v>
      </c>
      <c r="B10528" s="318">
        <v>37525.991000000002</v>
      </c>
      <c r="C10528" s="355">
        <f t="shared" ref="C10528:C10626" si="201">B10528-B10527</f>
        <v>0.28900000000430737</v>
      </c>
      <c r="D10528" s="420">
        <f t="shared" ref="D10528:D10626" si="202">C10528/2</f>
        <v>0.14450000000215368</v>
      </c>
      <c r="H10528" s="402"/>
      <c r="J10528" s="82">
        <v>3</v>
      </c>
      <c r="K10528" s="321">
        <v>4</v>
      </c>
    </row>
    <row r="10529" spans="1:11" x14ac:dyDescent="0.3">
      <c r="A10529" s="341">
        <v>43374.513194444444</v>
      </c>
      <c r="B10529" s="318">
        <v>37526.281000000003</v>
      </c>
      <c r="C10529" s="355">
        <f t="shared" si="201"/>
        <v>0.29000000000087311</v>
      </c>
      <c r="D10529" s="420">
        <f t="shared" si="202"/>
        <v>0.14500000000043656</v>
      </c>
      <c r="H10529" s="402"/>
      <c r="J10529" s="82">
        <v>4</v>
      </c>
      <c r="K10529" s="391">
        <v>1</v>
      </c>
    </row>
    <row r="10530" spans="1:11" x14ac:dyDescent="0.3">
      <c r="A10530" s="341">
        <v>43374.554861111108</v>
      </c>
      <c r="B10530" s="318">
        <v>37526.561999999998</v>
      </c>
      <c r="C10530" s="355">
        <f t="shared" si="201"/>
        <v>0.28099999999540159</v>
      </c>
      <c r="D10530" s="420">
        <f t="shared" si="202"/>
        <v>0.1404999999977008</v>
      </c>
      <c r="H10530" s="402"/>
      <c r="J10530" s="82">
        <v>5</v>
      </c>
      <c r="K10530" s="319">
        <v>2</v>
      </c>
    </row>
    <row r="10531" spans="1:11" x14ac:dyDescent="0.3">
      <c r="A10531" s="341">
        <v>43374.59652777778</v>
      </c>
      <c r="B10531" s="318">
        <v>37526.845999999998</v>
      </c>
      <c r="C10531" s="355">
        <f t="shared" si="201"/>
        <v>0.28399999999965075</v>
      </c>
      <c r="D10531" s="420">
        <f t="shared" si="202"/>
        <v>0.14199999999982538</v>
      </c>
      <c r="H10531" s="402"/>
      <c r="J10531" s="82">
        <v>6</v>
      </c>
      <c r="K10531" s="320">
        <v>3</v>
      </c>
    </row>
    <row r="10532" spans="1:11" x14ac:dyDescent="0.3">
      <c r="A10532" s="341">
        <v>43374.638194386571</v>
      </c>
      <c r="B10532" s="318">
        <v>37527.133000000002</v>
      </c>
      <c r="C10532" s="355">
        <f t="shared" si="201"/>
        <v>0.28700000000389991</v>
      </c>
      <c r="D10532" s="420">
        <f t="shared" si="202"/>
        <v>0.14350000000194996</v>
      </c>
      <c r="H10532" s="402"/>
      <c r="J10532" s="82">
        <v>7</v>
      </c>
      <c r="K10532" s="321">
        <v>4</v>
      </c>
    </row>
    <row r="10533" spans="1:11" x14ac:dyDescent="0.3">
      <c r="A10533" s="341">
        <v>43374.679861053242</v>
      </c>
      <c r="B10533" s="318">
        <v>37527.428</v>
      </c>
      <c r="C10533" s="355">
        <f t="shared" si="201"/>
        <v>0.29499999999825377</v>
      </c>
      <c r="D10533" s="420">
        <f t="shared" si="202"/>
        <v>0.14749999999912689</v>
      </c>
      <c r="H10533" s="402"/>
      <c r="J10533" s="82">
        <v>8</v>
      </c>
      <c r="K10533" s="391">
        <v>1</v>
      </c>
    </row>
    <row r="10534" spans="1:11" x14ac:dyDescent="0.3">
      <c r="A10534" s="341">
        <v>43374.721527719907</v>
      </c>
      <c r="B10534" s="318">
        <v>37527.690999999999</v>
      </c>
      <c r="C10534" s="355">
        <f t="shared" si="201"/>
        <v>0.26299999999901047</v>
      </c>
      <c r="D10534" s="420">
        <f t="shared" si="202"/>
        <v>0.13149999999950523</v>
      </c>
      <c r="H10534" s="402"/>
      <c r="J10534" s="82">
        <v>9</v>
      </c>
      <c r="K10534" s="319">
        <v>2</v>
      </c>
    </row>
    <row r="10535" spans="1:11" x14ac:dyDescent="0.3">
      <c r="A10535" s="341">
        <v>43374.763194386571</v>
      </c>
      <c r="B10535" s="318">
        <v>37527.97</v>
      </c>
      <c r="C10535" s="355">
        <f t="shared" si="201"/>
        <v>0.2790000000022701</v>
      </c>
      <c r="D10535" s="420">
        <f t="shared" si="202"/>
        <v>0.13950000000113505</v>
      </c>
      <c r="H10535" s="402"/>
      <c r="J10535" s="82">
        <v>10</v>
      </c>
      <c r="K10535" s="320">
        <v>3</v>
      </c>
    </row>
    <row r="10536" spans="1:11" x14ac:dyDescent="0.3">
      <c r="A10536" s="341">
        <v>43374.804861053242</v>
      </c>
      <c r="B10536" s="318">
        <v>37528.25</v>
      </c>
      <c r="C10536" s="355">
        <f t="shared" si="201"/>
        <v>0.27999999999883585</v>
      </c>
      <c r="D10536" s="420">
        <f t="shared" si="202"/>
        <v>0.13999999999941792</v>
      </c>
      <c r="H10536" s="402"/>
      <c r="J10536" s="82">
        <v>11</v>
      </c>
      <c r="K10536" s="321">
        <v>4</v>
      </c>
    </row>
    <row r="10537" spans="1:11" x14ac:dyDescent="0.3">
      <c r="A10537" s="341">
        <v>43374.846527719907</v>
      </c>
      <c r="B10537" s="318">
        <v>37528.527000000002</v>
      </c>
      <c r="C10537" s="355">
        <f t="shared" si="201"/>
        <v>0.27700000000186265</v>
      </c>
      <c r="D10537" s="420">
        <f t="shared" si="202"/>
        <v>0.13850000000093132</v>
      </c>
      <c r="H10537" s="402"/>
      <c r="J10537" s="82">
        <v>12</v>
      </c>
      <c r="K10537" s="391">
        <v>1</v>
      </c>
    </row>
    <row r="10538" spans="1:11" x14ac:dyDescent="0.3">
      <c r="A10538" s="341">
        <v>43374.888194386571</v>
      </c>
      <c r="B10538" s="318">
        <v>37528.800000000003</v>
      </c>
      <c r="C10538" s="355">
        <f t="shared" si="201"/>
        <v>0.27300000000104774</v>
      </c>
      <c r="D10538" s="420">
        <f t="shared" si="202"/>
        <v>0.13650000000052387</v>
      </c>
      <c r="H10538" s="402"/>
      <c r="J10538" s="82">
        <v>13</v>
      </c>
      <c r="K10538" s="319">
        <v>2</v>
      </c>
    </row>
    <row r="10539" spans="1:11" x14ac:dyDescent="0.3">
      <c r="A10539" s="341">
        <v>43374.929861053242</v>
      </c>
      <c r="B10539" s="318">
        <v>37529.084999999999</v>
      </c>
      <c r="C10539" s="355">
        <f t="shared" si="201"/>
        <v>0.2849999999962165</v>
      </c>
      <c r="D10539" s="420">
        <f t="shared" si="202"/>
        <v>0.14249999999810825</v>
      </c>
      <c r="H10539" s="402"/>
      <c r="J10539" s="82">
        <v>14</v>
      </c>
      <c r="K10539" s="320">
        <v>3</v>
      </c>
    </row>
    <row r="10540" spans="1:11" x14ac:dyDescent="0.3">
      <c r="A10540" s="341">
        <v>43374.971527719907</v>
      </c>
      <c r="B10540" s="318">
        <v>37529.362000000001</v>
      </c>
      <c r="C10540" s="355">
        <f t="shared" si="201"/>
        <v>0.27700000000186265</v>
      </c>
      <c r="D10540" s="420">
        <f t="shared" si="202"/>
        <v>0.13850000000093132</v>
      </c>
      <c r="E10540" s="336">
        <f>SUM(C10527:C10540)*7.4805194805</f>
        <v>29.473246753187418</v>
      </c>
      <c r="F10540" s="324">
        <f>AVERAGE(D10527:D10540)</f>
        <v>0.14071428571436886</v>
      </c>
      <c r="G10540" s="324">
        <f>_xlfn.STDEV.S(D10527:D10540)</f>
        <v>3.9841719810090256E-3</v>
      </c>
      <c r="H10540" s="402"/>
      <c r="J10540" s="82">
        <v>15</v>
      </c>
      <c r="K10540" s="321">
        <v>4</v>
      </c>
    </row>
    <row r="10541" spans="1:11" x14ac:dyDescent="0.3">
      <c r="A10541" s="341">
        <v>43375.013194386571</v>
      </c>
      <c r="B10541" s="318">
        <v>37529.631999999998</v>
      </c>
      <c r="C10541" s="355">
        <f t="shared" si="201"/>
        <v>0.26999999999679858</v>
      </c>
      <c r="D10541" s="420">
        <f t="shared" si="202"/>
        <v>0.13499999999839929</v>
      </c>
      <c r="H10541" s="402"/>
      <c r="J10541" s="82">
        <v>16</v>
      </c>
      <c r="K10541" s="391">
        <v>1</v>
      </c>
    </row>
    <row r="10542" spans="1:11" x14ac:dyDescent="0.3">
      <c r="A10542" s="341">
        <v>43375.054861053242</v>
      </c>
      <c r="B10542" s="318">
        <v>37529.913</v>
      </c>
      <c r="C10542" s="355">
        <f t="shared" si="201"/>
        <v>0.28100000000267755</v>
      </c>
      <c r="D10542" s="420">
        <f t="shared" si="202"/>
        <v>0.14050000000133878</v>
      </c>
      <c r="H10542" s="402"/>
      <c r="J10542" s="82">
        <v>17</v>
      </c>
      <c r="K10542" s="319">
        <v>2</v>
      </c>
    </row>
    <row r="10543" spans="1:11" x14ac:dyDescent="0.3">
      <c r="A10543" s="341">
        <v>43375.096527719907</v>
      </c>
      <c r="B10543" s="318">
        <v>37530.201000000001</v>
      </c>
      <c r="C10543" s="355">
        <f t="shared" si="201"/>
        <v>0.28800000000046566</v>
      </c>
      <c r="D10543" s="420">
        <f t="shared" si="202"/>
        <v>0.14400000000023283</v>
      </c>
      <c r="H10543" s="402"/>
      <c r="J10543" s="82">
        <v>18</v>
      </c>
      <c r="K10543" s="320">
        <v>3</v>
      </c>
    </row>
    <row r="10544" spans="1:11" x14ac:dyDescent="0.3">
      <c r="A10544" s="341">
        <v>43375.138194386571</v>
      </c>
      <c r="B10544" s="318">
        <v>37530.489000000001</v>
      </c>
      <c r="C10544" s="355">
        <f t="shared" si="201"/>
        <v>0.28800000000046566</v>
      </c>
      <c r="D10544" s="420">
        <f t="shared" si="202"/>
        <v>0.14400000000023283</v>
      </c>
      <c r="H10544" s="402"/>
      <c r="J10544" s="82">
        <v>19</v>
      </c>
      <c r="K10544" s="321">
        <v>4</v>
      </c>
    </row>
    <row r="10545" spans="1:11" x14ac:dyDescent="0.3">
      <c r="A10545" s="341">
        <v>43375.179861053242</v>
      </c>
      <c r="B10545" s="318">
        <v>37530.769</v>
      </c>
      <c r="C10545" s="355">
        <f t="shared" si="201"/>
        <v>0.27999999999883585</v>
      </c>
      <c r="D10545" s="420">
        <f t="shared" si="202"/>
        <v>0.13999999999941792</v>
      </c>
      <c r="H10545" s="402"/>
      <c r="J10545" s="82">
        <v>20</v>
      </c>
      <c r="K10545" s="391">
        <v>1</v>
      </c>
    </row>
    <row r="10546" spans="1:11" x14ac:dyDescent="0.3">
      <c r="A10546" s="341">
        <v>43375.221527719907</v>
      </c>
      <c r="B10546" s="318">
        <v>37531.06</v>
      </c>
      <c r="C10546" s="355">
        <f t="shared" si="201"/>
        <v>0.29099999999743886</v>
      </c>
      <c r="D10546" s="420">
        <f t="shared" si="202"/>
        <v>0.14549999999871943</v>
      </c>
      <c r="H10546" s="402"/>
      <c r="J10546" s="82">
        <v>21</v>
      </c>
      <c r="K10546" s="319">
        <v>2</v>
      </c>
    </row>
    <row r="10547" spans="1:11" x14ac:dyDescent="0.3">
      <c r="A10547" s="341">
        <v>43375.263194386571</v>
      </c>
      <c r="B10547" s="318">
        <v>37531.351000000002</v>
      </c>
      <c r="C10547" s="355">
        <f t="shared" si="201"/>
        <v>0.29100000000471482</v>
      </c>
      <c r="D10547" s="420">
        <f t="shared" si="202"/>
        <v>0.14550000000235741</v>
      </c>
      <c r="H10547" s="402"/>
      <c r="J10547" s="82">
        <v>22</v>
      </c>
      <c r="K10547" s="320">
        <v>3</v>
      </c>
    </row>
    <row r="10548" spans="1:11" x14ac:dyDescent="0.3">
      <c r="A10548" s="341">
        <v>43375.304861053242</v>
      </c>
      <c r="B10548" s="318">
        <v>37531.631999999998</v>
      </c>
      <c r="C10548" s="355">
        <f t="shared" si="201"/>
        <v>0.28099999999540159</v>
      </c>
      <c r="D10548" s="420">
        <f t="shared" si="202"/>
        <v>0.1404999999977008</v>
      </c>
      <c r="H10548" s="402"/>
      <c r="J10548" s="82">
        <v>23</v>
      </c>
      <c r="K10548" s="321">
        <v>4</v>
      </c>
    </row>
    <row r="10549" spans="1:11" x14ac:dyDescent="0.3">
      <c r="A10549" s="341">
        <v>43375.346527719907</v>
      </c>
      <c r="B10549" s="318">
        <v>37531.928999999996</v>
      </c>
      <c r="C10549" s="355">
        <f t="shared" si="201"/>
        <v>0.29699999999866122</v>
      </c>
      <c r="D10549" s="420">
        <f t="shared" si="202"/>
        <v>0.14849999999933061</v>
      </c>
      <c r="H10549" s="402"/>
      <c r="J10549" s="82">
        <v>24</v>
      </c>
      <c r="K10549" s="391">
        <v>1</v>
      </c>
    </row>
    <row r="10550" spans="1:11" x14ac:dyDescent="0.3">
      <c r="A10550" s="341">
        <v>43375.388194386571</v>
      </c>
      <c r="B10550" s="318">
        <v>37532.222000000002</v>
      </c>
      <c r="C10550" s="355">
        <f t="shared" si="201"/>
        <v>0.29300000000512227</v>
      </c>
      <c r="D10550" s="420">
        <f t="shared" si="202"/>
        <v>0.14650000000256114</v>
      </c>
      <c r="H10550" s="402"/>
      <c r="J10550" s="82">
        <v>25</v>
      </c>
      <c r="K10550" s="319">
        <v>2</v>
      </c>
    </row>
    <row r="10551" spans="1:11" x14ac:dyDescent="0.3">
      <c r="A10551" s="341">
        <v>43375.429861053242</v>
      </c>
      <c r="B10551" s="318">
        <v>37532.508999999998</v>
      </c>
      <c r="C10551" s="355">
        <f t="shared" si="201"/>
        <v>0.28699999999662396</v>
      </c>
      <c r="D10551" s="420">
        <f t="shared" si="202"/>
        <v>0.14349999999831198</v>
      </c>
      <c r="H10551" s="402"/>
      <c r="J10551" s="82">
        <v>26</v>
      </c>
      <c r="K10551" s="320">
        <v>3</v>
      </c>
    </row>
    <row r="10552" spans="1:11" x14ac:dyDescent="0.3">
      <c r="A10552" s="341">
        <v>43375.471527719907</v>
      </c>
      <c r="B10552" s="318">
        <v>37532.788999999997</v>
      </c>
      <c r="C10552" s="355">
        <f t="shared" si="201"/>
        <v>0.27999999999883585</v>
      </c>
      <c r="D10552" s="420">
        <f t="shared" si="202"/>
        <v>0.13999999999941792</v>
      </c>
      <c r="H10552" s="402"/>
      <c r="J10552" s="82">
        <v>27</v>
      </c>
      <c r="K10552" s="321">
        <v>4</v>
      </c>
    </row>
    <row r="10553" spans="1:11" x14ac:dyDescent="0.3">
      <c r="A10553" s="341">
        <v>43375.513194386571</v>
      </c>
      <c r="B10553" s="318">
        <v>37533.082000000002</v>
      </c>
      <c r="C10553" s="355">
        <f t="shared" si="201"/>
        <v>0.29300000000512227</v>
      </c>
      <c r="D10553" s="420">
        <f t="shared" si="202"/>
        <v>0.14650000000256114</v>
      </c>
      <c r="H10553" s="402"/>
      <c r="J10553" s="82">
        <v>28</v>
      </c>
      <c r="K10553" s="391">
        <v>1</v>
      </c>
    </row>
    <row r="10554" spans="1:11" x14ac:dyDescent="0.3">
      <c r="A10554" s="341">
        <v>43375.554861053242</v>
      </c>
      <c r="B10554" s="318">
        <v>37533.372000000003</v>
      </c>
      <c r="C10554" s="355">
        <f t="shared" si="201"/>
        <v>0.29000000000087311</v>
      </c>
      <c r="D10554" s="420">
        <f t="shared" si="202"/>
        <v>0.14500000000043656</v>
      </c>
      <c r="H10554" s="402"/>
      <c r="J10554" s="82">
        <v>29</v>
      </c>
      <c r="K10554" s="319">
        <v>2</v>
      </c>
    </row>
    <row r="10555" spans="1:11" x14ac:dyDescent="0.3">
      <c r="A10555" s="341">
        <v>43375.596527719907</v>
      </c>
      <c r="B10555" s="318">
        <v>37533.652999999998</v>
      </c>
      <c r="C10555" s="355">
        <f t="shared" si="201"/>
        <v>0.28099999999540159</v>
      </c>
      <c r="D10555" s="420">
        <f t="shared" si="202"/>
        <v>0.1404999999977008</v>
      </c>
      <c r="H10555" s="402"/>
      <c r="J10555" s="82">
        <v>30</v>
      </c>
      <c r="K10555" s="320">
        <v>3</v>
      </c>
    </row>
    <row r="10556" spans="1:11" x14ac:dyDescent="0.3">
      <c r="A10556" s="341">
        <v>43375.638194386571</v>
      </c>
      <c r="B10556" s="318">
        <v>37533.938000000002</v>
      </c>
      <c r="C10556" s="355">
        <f t="shared" si="201"/>
        <v>0.28500000000349246</v>
      </c>
      <c r="D10556" s="420">
        <f t="shared" si="202"/>
        <v>0.14250000000174623</v>
      </c>
      <c r="H10556" s="402"/>
      <c r="J10556" s="82">
        <v>31</v>
      </c>
      <c r="K10556" s="321">
        <v>4</v>
      </c>
    </row>
    <row r="10557" spans="1:11" x14ac:dyDescent="0.3">
      <c r="A10557" s="341">
        <v>43375.679861053242</v>
      </c>
      <c r="B10557" s="318">
        <v>37534.220999999998</v>
      </c>
      <c r="C10557" s="355">
        <f t="shared" si="201"/>
        <v>0.28299999999580905</v>
      </c>
      <c r="D10557" s="420">
        <f t="shared" si="202"/>
        <v>0.14149999999790452</v>
      </c>
      <c r="H10557" s="402"/>
      <c r="J10557" s="82">
        <v>32</v>
      </c>
      <c r="K10557" s="391">
        <v>1</v>
      </c>
    </row>
    <row r="10558" spans="1:11" x14ac:dyDescent="0.3">
      <c r="A10558" s="341">
        <v>43375.721527719907</v>
      </c>
      <c r="B10558" s="318">
        <v>37534.5</v>
      </c>
      <c r="C10558" s="355">
        <f t="shared" si="201"/>
        <v>0.2790000000022701</v>
      </c>
      <c r="D10558" s="420">
        <f t="shared" si="202"/>
        <v>0.13950000000113505</v>
      </c>
      <c r="H10558" s="402"/>
      <c r="J10558" s="82">
        <v>33</v>
      </c>
      <c r="K10558" s="319">
        <v>2</v>
      </c>
    </row>
    <row r="10559" spans="1:11" x14ac:dyDescent="0.3">
      <c r="A10559" s="341">
        <v>43375.763194386571</v>
      </c>
      <c r="B10559" s="318">
        <v>37534.773999999998</v>
      </c>
      <c r="C10559" s="355">
        <f t="shared" si="201"/>
        <v>0.27399999999761349</v>
      </c>
      <c r="D10559" s="420">
        <f t="shared" si="202"/>
        <v>0.13699999999880674</v>
      </c>
      <c r="H10559" s="402"/>
      <c r="J10559" s="82">
        <v>34</v>
      </c>
      <c r="K10559" s="320">
        <v>3</v>
      </c>
    </row>
    <row r="10560" spans="1:11" x14ac:dyDescent="0.3">
      <c r="A10560" s="341">
        <v>43375.804861053242</v>
      </c>
      <c r="B10560" s="318">
        <v>37535.057999999997</v>
      </c>
      <c r="C10560" s="355">
        <f t="shared" si="201"/>
        <v>0.28399999999965075</v>
      </c>
      <c r="D10560" s="420">
        <f t="shared" si="202"/>
        <v>0.14199999999982538</v>
      </c>
      <c r="H10560" s="402"/>
      <c r="J10560" s="82">
        <v>35</v>
      </c>
      <c r="K10560" s="321">
        <v>4</v>
      </c>
    </row>
    <row r="10561" spans="1:11" x14ac:dyDescent="0.3">
      <c r="A10561" s="341">
        <v>43375.846527719907</v>
      </c>
      <c r="B10561" s="318">
        <v>37535.332000000002</v>
      </c>
      <c r="C10561" s="355">
        <f t="shared" si="201"/>
        <v>0.27400000000488944</v>
      </c>
      <c r="D10561" s="420">
        <f t="shared" si="202"/>
        <v>0.13700000000244472</v>
      </c>
      <c r="H10561" s="402"/>
      <c r="J10561" s="82">
        <v>36</v>
      </c>
      <c r="K10561" s="391">
        <v>1</v>
      </c>
    </row>
    <row r="10562" spans="1:11" x14ac:dyDescent="0.3">
      <c r="A10562" s="341">
        <v>43375.888194386571</v>
      </c>
      <c r="B10562" s="318">
        <v>37535.601000000002</v>
      </c>
      <c r="C10562" s="355">
        <f t="shared" si="201"/>
        <v>0.26900000000023283</v>
      </c>
      <c r="D10562" s="420">
        <f t="shared" si="202"/>
        <v>0.13450000000011642</v>
      </c>
      <c r="H10562" s="402"/>
      <c r="J10562" s="82">
        <v>37</v>
      </c>
      <c r="K10562" s="319">
        <v>2</v>
      </c>
    </row>
    <row r="10563" spans="1:11" x14ac:dyDescent="0.3">
      <c r="A10563" s="341">
        <v>43375.929861053242</v>
      </c>
      <c r="B10563" s="318">
        <v>37535.877999999997</v>
      </c>
      <c r="C10563" s="355">
        <f t="shared" si="201"/>
        <v>0.27699999999458669</v>
      </c>
      <c r="D10563" s="420">
        <f t="shared" si="202"/>
        <v>0.13849999999729334</v>
      </c>
      <c r="H10563" s="402"/>
      <c r="J10563" s="82">
        <v>38</v>
      </c>
      <c r="K10563" s="320">
        <v>3</v>
      </c>
    </row>
    <row r="10564" spans="1:11" x14ac:dyDescent="0.3">
      <c r="A10564" s="341">
        <v>43375.971527719907</v>
      </c>
      <c r="B10564" s="318">
        <v>37536.161999999997</v>
      </c>
      <c r="C10564" s="355">
        <f t="shared" si="201"/>
        <v>0.28399999999965075</v>
      </c>
      <c r="D10564" s="420">
        <f t="shared" si="202"/>
        <v>0.14199999999982538</v>
      </c>
      <c r="E10564" s="336">
        <f>SUM(C10541:C10564)*7.4805194805</f>
        <v>50.86753246736734</v>
      </c>
      <c r="F10564" s="324">
        <f>AVERAGE(D10541:D10564)</f>
        <v>0.14166666666657571</v>
      </c>
      <c r="G10564" s="324">
        <f>_xlfn.STDEV.S(D10541:D10564)</f>
        <v>3.6880142731493702E-3</v>
      </c>
      <c r="H10564" s="402"/>
      <c r="J10564" s="82">
        <v>39</v>
      </c>
      <c r="K10564" s="321">
        <v>4</v>
      </c>
    </row>
    <row r="10565" spans="1:11" x14ac:dyDescent="0.3">
      <c r="A10565" s="341">
        <v>43376.013194386571</v>
      </c>
      <c r="B10565" s="318">
        <v>37536.445</v>
      </c>
      <c r="C10565" s="355">
        <f t="shared" si="201"/>
        <v>0.28300000000308501</v>
      </c>
      <c r="D10565" s="420">
        <f t="shared" si="202"/>
        <v>0.1415000000015425</v>
      </c>
      <c r="H10565" s="402"/>
      <c r="J10565" s="82">
        <v>40</v>
      </c>
      <c r="K10565" s="391">
        <v>1</v>
      </c>
    </row>
    <row r="10566" spans="1:11" x14ac:dyDescent="0.3">
      <c r="A10566" s="341">
        <v>43376.054861053242</v>
      </c>
      <c r="B10566" s="318">
        <v>37536.720000000001</v>
      </c>
      <c r="C10566" s="355">
        <f t="shared" si="201"/>
        <v>0.27500000000145519</v>
      </c>
      <c r="D10566" s="420">
        <f t="shared" si="202"/>
        <v>0.1375000000007276</v>
      </c>
      <c r="H10566" s="402"/>
      <c r="J10566" s="82">
        <v>41</v>
      </c>
      <c r="K10566" s="319">
        <v>2</v>
      </c>
    </row>
    <row r="10567" spans="1:11" x14ac:dyDescent="0.3">
      <c r="A10567" s="341">
        <v>43376.096527719907</v>
      </c>
      <c r="B10567" s="318">
        <v>37537.004999999997</v>
      </c>
      <c r="C10567" s="355">
        <f t="shared" si="201"/>
        <v>0.2849999999962165</v>
      </c>
      <c r="D10567" s="420">
        <f t="shared" si="202"/>
        <v>0.14249999999810825</v>
      </c>
      <c r="H10567" s="402"/>
      <c r="J10567" s="82">
        <v>42</v>
      </c>
      <c r="K10567" s="320">
        <v>3</v>
      </c>
    </row>
    <row r="10568" spans="1:11" x14ac:dyDescent="0.3">
      <c r="A10568" s="341">
        <v>43376.138194386571</v>
      </c>
      <c r="B10568" s="318">
        <v>37537.290999999997</v>
      </c>
      <c r="C10568" s="355">
        <f t="shared" si="201"/>
        <v>0.28600000000005821</v>
      </c>
      <c r="D10568" s="420">
        <f t="shared" si="202"/>
        <v>0.1430000000000291</v>
      </c>
      <c r="H10568" s="402"/>
      <c r="J10568" s="82">
        <v>43</v>
      </c>
      <c r="K10568" s="321">
        <v>4</v>
      </c>
    </row>
    <row r="10569" spans="1:11" x14ac:dyDescent="0.3">
      <c r="A10569" s="341">
        <v>43376.179861053242</v>
      </c>
      <c r="B10569" s="318">
        <v>37537.57</v>
      </c>
      <c r="C10569" s="355">
        <f t="shared" si="201"/>
        <v>0.2790000000022701</v>
      </c>
      <c r="D10569" s="420">
        <f t="shared" si="202"/>
        <v>0.13950000000113505</v>
      </c>
      <c r="H10569" s="402"/>
      <c r="J10569" s="82">
        <v>44</v>
      </c>
      <c r="K10569" s="391">
        <v>1</v>
      </c>
    </row>
    <row r="10570" spans="1:11" x14ac:dyDescent="0.3">
      <c r="A10570" s="341">
        <v>43376.221527719907</v>
      </c>
      <c r="B10570" s="318">
        <v>37537.851999999999</v>
      </c>
      <c r="C10570" s="355">
        <f t="shared" si="201"/>
        <v>0.2819999999992433</v>
      </c>
      <c r="D10570" s="420">
        <f t="shared" si="202"/>
        <v>0.14099999999962165</v>
      </c>
      <c r="H10570" s="402"/>
      <c r="J10570" s="82">
        <v>45</v>
      </c>
      <c r="K10570" s="319">
        <v>2</v>
      </c>
    </row>
    <row r="10571" spans="1:11" x14ac:dyDescent="0.3">
      <c r="A10571" s="341">
        <v>43376.263194386571</v>
      </c>
      <c r="B10571" s="318">
        <v>37538.131999999998</v>
      </c>
      <c r="C10571" s="355">
        <f t="shared" si="201"/>
        <v>0.27999999999883585</v>
      </c>
      <c r="D10571" s="420">
        <f t="shared" si="202"/>
        <v>0.13999999999941792</v>
      </c>
      <c r="H10571" s="402"/>
      <c r="J10571" s="82">
        <v>46</v>
      </c>
      <c r="K10571" s="320">
        <v>3</v>
      </c>
    </row>
    <row r="10572" spans="1:11" x14ac:dyDescent="0.3">
      <c r="A10572" s="341">
        <v>43376.304861053242</v>
      </c>
      <c r="B10572" s="318">
        <v>37538.421999999999</v>
      </c>
      <c r="C10572" s="355">
        <f t="shared" si="201"/>
        <v>0.29000000000087311</v>
      </c>
      <c r="D10572" s="420">
        <f t="shared" si="202"/>
        <v>0.14500000000043656</v>
      </c>
      <c r="H10572" s="402"/>
      <c r="J10572" s="82">
        <v>47</v>
      </c>
      <c r="K10572" s="321">
        <v>4</v>
      </c>
    </row>
    <row r="10573" spans="1:11" x14ac:dyDescent="0.3">
      <c r="A10573" s="341">
        <v>43376.346527719907</v>
      </c>
      <c r="B10573" s="318">
        <v>37538.707999999999</v>
      </c>
      <c r="C10573" s="355">
        <f t="shared" si="201"/>
        <v>0.28600000000005821</v>
      </c>
      <c r="D10573" s="420">
        <f t="shared" si="202"/>
        <v>0.1430000000000291</v>
      </c>
      <c r="H10573" s="402"/>
      <c r="J10573" s="82">
        <v>48</v>
      </c>
      <c r="K10573" s="391">
        <v>1</v>
      </c>
    </row>
    <row r="10574" spans="1:11" x14ac:dyDescent="0.3">
      <c r="A10574" s="341">
        <v>43376.388194386571</v>
      </c>
      <c r="B10574" s="318">
        <v>37538.998</v>
      </c>
      <c r="C10574" s="355">
        <f t="shared" si="201"/>
        <v>0.29000000000087311</v>
      </c>
      <c r="D10574" s="420">
        <f t="shared" si="202"/>
        <v>0.14500000000043656</v>
      </c>
      <c r="H10574" s="402"/>
      <c r="J10574" s="82">
        <v>49</v>
      </c>
      <c r="K10574" s="319">
        <v>2</v>
      </c>
    </row>
    <row r="10575" spans="1:11" x14ac:dyDescent="0.3">
      <c r="A10575" s="341">
        <v>43376.429861053242</v>
      </c>
      <c r="B10575" s="318">
        <v>37539.279999999999</v>
      </c>
      <c r="C10575" s="355">
        <f t="shared" si="201"/>
        <v>0.2819999999992433</v>
      </c>
      <c r="D10575" s="420">
        <f t="shared" si="202"/>
        <v>0.14099999999962165</v>
      </c>
      <c r="H10575" s="402"/>
      <c r="J10575" s="82">
        <v>50</v>
      </c>
      <c r="K10575" s="320">
        <v>3</v>
      </c>
    </row>
    <row r="10576" spans="1:11" x14ac:dyDescent="0.3">
      <c r="A10576" s="341">
        <v>43376.471527719907</v>
      </c>
      <c r="B10576" s="318">
        <v>37539.571000000004</v>
      </c>
      <c r="C10576" s="355">
        <f t="shared" si="201"/>
        <v>0.29100000000471482</v>
      </c>
      <c r="D10576" s="420">
        <f t="shared" si="202"/>
        <v>0.14550000000235741</v>
      </c>
      <c r="H10576" s="402"/>
      <c r="J10576" s="82">
        <v>51</v>
      </c>
      <c r="K10576" s="321">
        <v>4</v>
      </c>
    </row>
    <row r="10577" spans="1:11" x14ac:dyDescent="0.3">
      <c r="A10577" s="341">
        <v>43376.513194386571</v>
      </c>
      <c r="B10577" s="318">
        <v>37539.885000000002</v>
      </c>
      <c r="C10577" s="355">
        <f t="shared" si="201"/>
        <v>0.3139999999984866</v>
      </c>
      <c r="D10577" s="420">
        <f t="shared" si="202"/>
        <v>0.1569999999992433</v>
      </c>
      <c r="H10577" s="402"/>
      <c r="J10577" s="82">
        <v>52</v>
      </c>
      <c r="K10577" s="391">
        <v>1</v>
      </c>
    </row>
    <row r="10578" spans="1:11" x14ac:dyDescent="0.3">
      <c r="A10578" s="341">
        <v>43376.554861053242</v>
      </c>
      <c r="B10578" s="318">
        <v>37540.141000000003</v>
      </c>
      <c r="C10578" s="355">
        <f t="shared" si="201"/>
        <v>0.25600000000122236</v>
      </c>
      <c r="D10578" s="420">
        <f t="shared" si="202"/>
        <v>0.12800000000061118</v>
      </c>
      <c r="H10578" s="402"/>
      <c r="J10578" s="82">
        <v>53</v>
      </c>
      <c r="K10578" s="319">
        <v>2</v>
      </c>
    </row>
    <row r="10579" spans="1:11" x14ac:dyDescent="0.3">
      <c r="A10579" s="341">
        <v>43376.596527719907</v>
      </c>
      <c r="B10579" s="318">
        <v>37540.421999999999</v>
      </c>
      <c r="C10579" s="355">
        <f t="shared" si="201"/>
        <v>0.28099999999540159</v>
      </c>
      <c r="D10579" s="420">
        <f t="shared" si="202"/>
        <v>0.1404999999977008</v>
      </c>
      <c r="H10579" s="402"/>
      <c r="J10579" s="82">
        <v>54</v>
      </c>
      <c r="K10579" s="320">
        <v>3</v>
      </c>
    </row>
    <row r="10580" spans="1:11" x14ac:dyDescent="0.3">
      <c r="A10580" s="341">
        <v>43376.638194386571</v>
      </c>
      <c r="B10580" s="318">
        <v>37540.697</v>
      </c>
      <c r="C10580" s="355">
        <f t="shared" si="201"/>
        <v>0.27500000000145519</v>
      </c>
      <c r="D10580" s="420">
        <f t="shared" si="202"/>
        <v>0.1375000000007276</v>
      </c>
      <c r="H10580" s="402"/>
      <c r="J10580" s="82">
        <v>55</v>
      </c>
      <c r="K10580" s="321">
        <v>4</v>
      </c>
    </row>
    <row r="10581" spans="1:11" x14ac:dyDescent="0.3">
      <c r="A10581" s="341">
        <v>43376.679861053242</v>
      </c>
      <c r="B10581" s="318">
        <v>37540.978999999999</v>
      </c>
      <c r="C10581" s="355">
        <f t="shared" si="201"/>
        <v>0.2819999999992433</v>
      </c>
      <c r="D10581" s="420">
        <f t="shared" si="202"/>
        <v>0.14099999999962165</v>
      </c>
      <c r="H10581" s="402"/>
      <c r="J10581" s="82">
        <v>56</v>
      </c>
      <c r="K10581" s="391">
        <v>1</v>
      </c>
    </row>
    <row r="10582" spans="1:11" x14ac:dyDescent="0.3">
      <c r="A10582" s="341">
        <v>43376.721527719907</v>
      </c>
      <c r="B10582" s="318">
        <v>37541.267999999996</v>
      </c>
      <c r="C10582" s="355">
        <f t="shared" si="201"/>
        <v>0.28899999999703141</v>
      </c>
      <c r="D10582" s="420">
        <f t="shared" si="202"/>
        <v>0.1444999999985157</v>
      </c>
      <c r="H10582" s="402"/>
      <c r="J10582" s="82">
        <v>57</v>
      </c>
      <c r="K10582" s="319">
        <v>2</v>
      </c>
    </row>
    <row r="10583" spans="1:11" x14ac:dyDescent="0.3">
      <c r="A10583" s="341">
        <v>43376.763194386571</v>
      </c>
      <c r="B10583" s="318">
        <v>37541.54</v>
      </c>
      <c r="C10583" s="355">
        <f t="shared" si="201"/>
        <v>0.27200000000448199</v>
      </c>
      <c r="D10583" s="420">
        <f t="shared" si="202"/>
        <v>0.13600000000224099</v>
      </c>
      <c r="H10583" s="402"/>
      <c r="J10583" s="82">
        <v>58</v>
      </c>
      <c r="K10583" s="320">
        <v>3</v>
      </c>
    </row>
    <row r="10584" spans="1:11" x14ac:dyDescent="0.3">
      <c r="A10584" s="341">
        <v>43376.804861053242</v>
      </c>
      <c r="B10584" s="318">
        <v>37541.809000000001</v>
      </c>
      <c r="C10584" s="355">
        <f t="shared" si="201"/>
        <v>0.26900000000023283</v>
      </c>
      <c r="D10584" s="420">
        <f t="shared" si="202"/>
        <v>0.13450000000011642</v>
      </c>
      <c r="H10584" s="402"/>
      <c r="J10584" s="82">
        <v>59</v>
      </c>
      <c r="K10584" s="321">
        <v>4</v>
      </c>
    </row>
    <row r="10585" spans="1:11" x14ac:dyDescent="0.3">
      <c r="A10585" s="341">
        <v>43376.846527719907</v>
      </c>
      <c r="B10585" s="318">
        <v>37542.088000000003</v>
      </c>
      <c r="C10585" s="355">
        <f t="shared" si="201"/>
        <v>0.2790000000022701</v>
      </c>
      <c r="D10585" s="420">
        <f t="shared" si="202"/>
        <v>0.13950000000113505</v>
      </c>
      <c r="H10585" s="402"/>
      <c r="J10585" s="82">
        <v>60</v>
      </c>
      <c r="K10585" s="391">
        <v>1</v>
      </c>
    </row>
    <row r="10586" spans="1:11" x14ac:dyDescent="0.3">
      <c r="A10586" s="341">
        <v>43376.888194386571</v>
      </c>
      <c r="B10586" s="318">
        <v>37542.362999999998</v>
      </c>
      <c r="C10586" s="355">
        <f t="shared" si="201"/>
        <v>0.27499999999417923</v>
      </c>
      <c r="D10586" s="420">
        <f t="shared" si="202"/>
        <v>0.13749999999708962</v>
      </c>
      <c r="H10586" s="402"/>
      <c r="J10586" s="82">
        <v>61</v>
      </c>
      <c r="K10586" s="319">
        <v>2</v>
      </c>
    </row>
    <row r="10587" spans="1:11" x14ac:dyDescent="0.3">
      <c r="A10587" s="341">
        <v>43376.929861053242</v>
      </c>
      <c r="B10587" s="318">
        <v>37542.637999999999</v>
      </c>
      <c r="C10587" s="355">
        <f t="shared" si="201"/>
        <v>0.27500000000145519</v>
      </c>
      <c r="D10587" s="420">
        <f t="shared" si="202"/>
        <v>0.1375000000007276</v>
      </c>
      <c r="H10587" s="402"/>
      <c r="J10587" s="82">
        <v>62</v>
      </c>
      <c r="K10587" s="320">
        <v>3</v>
      </c>
    </row>
    <row r="10588" spans="1:11" x14ac:dyDescent="0.3">
      <c r="A10588" s="341">
        <v>43376.971527719907</v>
      </c>
      <c r="B10588" s="318">
        <v>37542.917999999998</v>
      </c>
      <c r="C10588" s="355">
        <f t="shared" si="201"/>
        <v>0.27999999999883585</v>
      </c>
      <c r="D10588" s="420">
        <f t="shared" si="202"/>
        <v>0.13999999999941792</v>
      </c>
      <c r="E10588" s="336">
        <f>SUM(C10565:C10588)*7.4805194805</f>
        <v>50.538389610267146</v>
      </c>
      <c r="F10588" s="324">
        <f>AVERAGE(D10565:D10588)</f>
        <v>0.14075000000002547</v>
      </c>
      <c r="G10588" s="324">
        <f>_xlfn.STDEV.S(D10565:D10588)</f>
        <v>5.1982438504167552E-3</v>
      </c>
      <c r="H10588" s="402"/>
      <c r="J10588" s="82">
        <v>63</v>
      </c>
      <c r="K10588" s="321">
        <v>4</v>
      </c>
    </row>
    <row r="10589" spans="1:11" x14ac:dyDescent="0.3">
      <c r="A10589" s="341">
        <v>43377.013194386571</v>
      </c>
      <c r="B10589" s="318">
        <v>37543.201000000001</v>
      </c>
      <c r="C10589" s="355">
        <f t="shared" si="201"/>
        <v>0.28300000000308501</v>
      </c>
      <c r="D10589" s="420">
        <f t="shared" si="202"/>
        <v>0.1415000000015425</v>
      </c>
      <c r="H10589" s="402"/>
      <c r="J10589" s="82">
        <v>64</v>
      </c>
      <c r="K10589" s="391">
        <v>1</v>
      </c>
    </row>
    <row r="10590" spans="1:11" x14ac:dyDescent="0.3">
      <c r="A10590" s="341">
        <v>43377.054861053242</v>
      </c>
      <c r="B10590" s="318">
        <v>37543.480000000003</v>
      </c>
      <c r="C10590" s="355">
        <f t="shared" si="201"/>
        <v>0.2790000000022701</v>
      </c>
      <c r="D10590" s="420">
        <f t="shared" si="202"/>
        <v>0.13950000000113505</v>
      </c>
      <c r="H10590" s="402"/>
      <c r="J10590" s="82">
        <v>65</v>
      </c>
      <c r="K10590" s="319">
        <v>2</v>
      </c>
    </row>
    <row r="10591" spans="1:11" x14ac:dyDescent="0.3">
      <c r="A10591" s="341">
        <v>43377.096527719907</v>
      </c>
      <c r="B10591" s="318">
        <v>37543.752</v>
      </c>
      <c r="C10591" s="355">
        <f t="shared" si="201"/>
        <v>0.27199999999720603</v>
      </c>
      <c r="D10591" s="420">
        <f t="shared" si="202"/>
        <v>0.13599999999860302</v>
      </c>
      <c r="H10591" s="402"/>
      <c r="J10591" s="82">
        <v>66</v>
      </c>
      <c r="K10591" s="320">
        <v>3</v>
      </c>
    </row>
    <row r="10592" spans="1:11" x14ac:dyDescent="0.3">
      <c r="A10592" s="341">
        <v>43377.138194386571</v>
      </c>
      <c r="B10592" s="318">
        <v>37544.040999999997</v>
      </c>
      <c r="C10592" s="355">
        <f t="shared" si="201"/>
        <v>0.28899999999703141</v>
      </c>
      <c r="D10592" s="420">
        <f t="shared" si="202"/>
        <v>0.1444999999985157</v>
      </c>
      <c r="H10592" s="402"/>
      <c r="J10592" s="82">
        <v>67</v>
      </c>
      <c r="K10592" s="321">
        <v>4</v>
      </c>
    </row>
    <row r="10593" spans="1:11" x14ac:dyDescent="0.3">
      <c r="A10593" s="341">
        <v>43377.179861053242</v>
      </c>
      <c r="B10593" s="318">
        <v>37544.33</v>
      </c>
      <c r="C10593" s="355">
        <f t="shared" si="201"/>
        <v>0.28900000000430737</v>
      </c>
      <c r="D10593" s="420">
        <f t="shared" si="202"/>
        <v>0.14450000000215368</v>
      </c>
      <c r="H10593" s="402"/>
      <c r="J10593" s="82">
        <v>68</v>
      </c>
      <c r="K10593" s="391">
        <v>1</v>
      </c>
    </row>
    <row r="10594" spans="1:11" x14ac:dyDescent="0.3">
      <c r="A10594" s="341">
        <v>43377.221527719907</v>
      </c>
      <c r="B10594" s="318">
        <v>37544.610999999997</v>
      </c>
      <c r="C10594" s="355">
        <f t="shared" si="201"/>
        <v>0.28099999999540159</v>
      </c>
      <c r="D10594" s="420">
        <f t="shared" si="202"/>
        <v>0.1404999999977008</v>
      </c>
      <c r="H10594" s="402"/>
      <c r="J10594" s="82">
        <v>69</v>
      </c>
      <c r="K10594" s="319">
        <v>2</v>
      </c>
    </row>
    <row r="10595" spans="1:11" x14ac:dyDescent="0.3">
      <c r="A10595" s="341">
        <v>43377.263194386571</v>
      </c>
      <c r="B10595" s="318">
        <v>37544.9</v>
      </c>
      <c r="C10595" s="355">
        <f t="shared" si="201"/>
        <v>0.28900000000430737</v>
      </c>
      <c r="D10595" s="420">
        <f t="shared" si="202"/>
        <v>0.14450000000215368</v>
      </c>
      <c r="H10595" s="402"/>
      <c r="J10595" s="82">
        <v>70</v>
      </c>
      <c r="K10595" s="320">
        <v>3</v>
      </c>
    </row>
    <row r="10596" spans="1:11" x14ac:dyDescent="0.3">
      <c r="A10596" s="341">
        <v>43377.304861053242</v>
      </c>
      <c r="B10596" s="318">
        <v>37545.190999999999</v>
      </c>
      <c r="C10596" s="355">
        <f t="shared" si="201"/>
        <v>0.29099999999743886</v>
      </c>
      <c r="D10596" s="420">
        <f t="shared" si="202"/>
        <v>0.14549999999871943</v>
      </c>
      <c r="H10596" s="402"/>
      <c r="J10596" s="82">
        <v>71</v>
      </c>
      <c r="K10596" s="321">
        <v>4</v>
      </c>
    </row>
    <row r="10597" spans="1:11" x14ac:dyDescent="0.3">
      <c r="A10597" s="341">
        <v>43377.346527719907</v>
      </c>
      <c r="B10597" s="318">
        <v>37545.480000000003</v>
      </c>
      <c r="C10597" s="355">
        <f t="shared" si="201"/>
        <v>0.28900000000430737</v>
      </c>
      <c r="D10597" s="420">
        <f t="shared" si="202"/>
        <v>0.14450000000215368</v>
      </c>
      <c r="H10597" s="402"/>
      <c r="J10597" s="82">
        <v>72</v>
      </c>
      <c r="K10597" s="391">
        <v>1</v>
      </c>
    </row>
    <row r="10598" spans="1:11" x14ac:dyDescent="0.3">
      <c r="A10598" s="341">
        <v>43377.388194386571</v>
      </c>
      <c r="B10598" s="318">
        <v>37545.764999999999</v>
      </c>
      <c r="C10598" s="355">
        <f t="shared" si="201"/>
        <v>0.2849999999962165</v>
      </c>
      <c r="D10598" s="420">
        <f t="shared" si="202"/>
        <v>0.14249999999810825</v>
      </c>
      <c r="H10598" s="402"/>
      <c r="J10598" s="82">
        <v>73</v>
      </c>
      <c r="K10598" s="319">
        <v>2</v>
      </c>
    </row>
    <row r="10599" spans="1:11" x14ac:dyDescent="0.3">
      <c r="A10599" s="341">
        <v>43377.429861053242</v>
      </c>
      <c r="B10599" s="318">
        <v>37546.059000000001</v>
      </c>
      <c r="C10599" s="355">
        <f t="shared" si="201"/>
        <v>0.29400000000168802</v>
      </c>
      <c r="D10599" s="420">
        <f t="shared" si="202"/>
        <v>0.14700000000084401</v>
      </c>
      <c r="H10599" s="402"/>
      <c r="J10599" s="82">
        <v>74</v>
      </c>
      <c r="K10599" s="320">
        <v>3</v>
      </c>
    </row>
    <row r="10600" spans="1:11" x14ac:dyDescent="0.3">
      <c r="A10600" s="341">
        <v>43377.471527719907</v>
      </c>
      <c r="B10600" s="318">
        <v>37546.35</v>
      </c>
      <c r="C10600" s="355">
        <f t="shared" si="201"/>
        <v>0.29099999999743886</v>
      </c>
      <c r="D10600" s="420">
        <f t="shared" si="202"/>
        <v>0.14549999999871943</v>
      </c>
      <c r="H10600" s="402"/>
      <c r="J10600" s="82">
        <v>75</v>
      </c>
      <c r="K10600" s="321">
        <v>4</v>
      </c>
    </row>
    <row r="10601" spans="1:11" x14ac:dyDescent="0.3">
      <c r="A10601" s="341">
        <v>43377.513194386571</v>
      </c>
      <c r="B10601" s="318">
        <v>37546.627999999997</v>
      </c>
      <c r="C10601" s="355">
        <f t="shared" si="201"/>
        <v>0.27799999999842839</v>
      </c>
      <c r="D10601" s="420">
        <f t="shared" si="202"/>
        <v>0.1389999999992142</v>
      </c>
      <c r="H10601" s="402"/>
      <c r="J10601" s="82">
        <v>76</v>
      </c>
      <c r="K10601" s="391">
        <v>1</v>
      </c>
    </row>
    <row r="10602" spans="1:11" x14ac:dyDescent="0.3">
      <c r="A10602" s="341">
        <v>43377.554861053242</v>
      </c>
      <c r="B10602" s="318">
        <v>37546.917999999998</v>
      </c>
      <c r="C10602" s="355">
        <f t="shared" si="201"/>
        <v>0.29000000000087311</v>
      </c>
      <c r="D10602" s="420">
        <f t="shared" si="202"/>
        <v>0.14500000000043656</v>
      </c>
      <c r="H10602" s="402"/>
      <c r="J10602" s="82">
        <v>77</v>
      </c>
      <c r="K10602" s="319">
        <v>2</v>
      </c>
    </row>
    <row r="10603" spans="1:11" x14ac:dyDescent="0.3">
      <c r="A10603" s="341">
        <v>43377.596527719907</v>
      </c>
      <c r="B10603" s="318">
        <v>37547.209000000003</v>
      </c>
      <c r="C10603" s="355">
        <f t="shared" si="201"/>
        <v>0.29100000000471482</v>
      </c>
      <c r="D10603" s="420">
        <f t="shared" si="202"/>
        <v>0.14550000000235741</v>
      </c>
      <c r="H10603" s="402"/>
      <c r="J10603" s="82">
        <v>78</v>
      </c>
      <c r="K10603" s="320">
        <v>3</v>
      </c>
    </row>
    <row r="10604" spans="1:11" x14ac:dyDescent="0.3">
      <c r="A10604" s="341">
        <v>43377.638194386571</v>
      </c>
      <c r="B10604" s="318">
        <v>37547.491000000002</v>
      </c>
      <c r="C10604" s="355">
        <f t="shared" si="201"/>
        <v>0.2819999999992433</v>
      </c>
      <c r="D10604" s="420">
        <f t="shared" si="202"/>
        <v>0.14099999999962165</v>
      </c>
      <c r="H10604" s="402"/>
      <c r="J10604" s="82">
        <v>79</v>
      </c>
      <c r="K10604" s="321">
        <v>4</v>
      </c>
    </row>
    <row r="10605" spans="1:11" x14ac:dyDescent="0.3">
      <c r="A10605" s="341">
        <v>43377.679861053242</v>
      </c>
      <c r="B10605" s="318">
        <v>37547.769</v>
      </c>
      <c r="C10605" s="355">
        <f t="shared" si="201"/>
        <v>0.27799999999842839</v>
      </c>
      <c r="D10605" s="420">
        <f t="shared" si="202"/>
        <v>0.1389999999992142</v>
      </c>
      <c r="H10605" s="402"/>
      <c r="J10605" s="82">
        <v>80</v>
      </c>
      <c r="K10605" s="391">
        <v>1</v>
      </c>
    </row>
    <row r="10606" spans="1:11" x14ac:dyDescent="0.3">
      <c r="A10606" s="341">
        <v>43377.721527719907</v>
      </c>
      <c r="B10606" s="318">
        <v>37548.052000000003</v>
      </c>
      <c r="C10606" s="355">
        <f t="shared" si="201"/>
        <v>0.28300000000308501</v>
      </c>
      <c r="D10606" s="420">
        <f t="shared" si="202"/>
        <v>0.1415000000015425</v>
      </c>
      <c r="H10606" s="402"/>
      <c r="J10606" s="82">
        <v>81</v>
      </c>
      <c r="K10606" s="319">
        <v>2</v>
      </c>
    </row>
    <row r="10607" spans="1:11" x14ac:dyDescent="0.3">
      <c r="A10607" s="341">
        <v>43377.763194386571</v>
      </c>
      <c r="B10607" s="318">
        <v>37548.332000000002</v>
      </c>
      <c r="C10607" s="355">
        <f t="shared" si="201"/>
        <v>0.27999999999883585</v>
      </c>
      <c r="D10607" s="420">
        <f t="shared" si="202"/>
        <v>0.13999999999941792</v>
      </c>
      <c r="H10607" s="402"/>
      <c r="J10607" s="82">
        <v>82</v>
      </c>
      <c r="K10607" s="320">
        <v>3</v>
      </c>
    </row>
    <row r="10608" spans="1:11" x14ac:dyDescent="0.3">
      <c r="A10608" s="341">
        <v>43377.804861053242</v>
      </c>
      <c r="B10608" s="318">
        <v>37548.608</v>
      </c>
      <c r="C10608" s="355">
        <f t="shared" si="201"/>
        <v>0.27599999999802094</v>
      </c>
      <c r="D10608" s="420">
        <f t="shared" si="202"/>
        <v>0.13799999999901047</v>
      </c>
      <c r="H10608" s="402"/>
      <c r="J10608" s="82">
        <v>83</v>
      </c>
      <c r="K10608" s="321">
        <v>4</v>
      </c>
    </row>
    <row r="10609" spans="1:11" x14ac:dyDescent="0.3">
      <c r="A10609" s="341">
        <v>43377.846527719907</v>
      </c>
      <c r="B10609" s="318">
        <v>37548.883999999998</v>
      </c>
      <c r="C10609" s="355">
        <f t="shared" si="201"/>
        <v>0.27599999999802094</v>
      </c>
      <c r="D10609" s="420">
        <f t="shared" si="202"/>
        <v>0.13799999999901047</v>
      </c>
      <c r="H10609" s="402"/>
      <c r="J10609" s="82">
        <v>84</v>
      </c>
      <c r="K10609" s="391">
        <v>1</v>
      </c>
    </row>
    <row r="10610" spans="1:11" x14ac:dyDescent="0.3">
      <c r="A10610" s="341">
        <v>43377.888194386571</v>
      </c>
      <c r="B10610" s="318">
        <v>37549.169000000002</v>
      </c>
      <c r="C10610" s="355">
        <f t="shared" si="201"/>
        <v>0.28500000000349246</v>
      </c>
      <c r="D10610" s="420">
        <f t="shared" si="202"/>
        <v>0.14250000000174623</v>
      </c>
      <c r="H10610" s="402"/>
      <c r="J10610" s="82">
        <v>85</v>
      </c>
      <c r="K10610" s="319">
        <v>2</v>
      </c>
    </row>
    <row r="10611" spans="1:11" x14ac:dyDescent="0.3">
      <c r="A10611" s="341">
        <v>43377.929861053242</v>
      </c>
      <c r="B10611" s="318">
        <v>37549.449999999997</v>
      </c>
      <c r="C10611" s="355">
        <f t="shared" si="201"/>
        <v>0.28099999999540159</v>
      </c>
      <c r="D10611" s="420">
        <f t="shared" si="202"/>
        <v>0.1404999999977008</v>
      </c>
      <c r="H10611" s="402"/>
      <c r="J10611" s="82">
        <v>86</v>
      </c>
      <c r="K10611" s="320">
        <v>3</v>
      </c>
    </row>
    <row r="10612" spans="1:11" x14ac:dyDescent="0.3">
      <c r="A10612" s="341">
        <v>43377.971527719907</v>
      </c>
      <c r="B10612" s="318">
        <v>37549.720999999998</v>
      </c>
      <c r="C10612" s="355">
        <f t="shared" si="201"/>
        <v>0.27100000000064028</v>
      </c>
      <c r="D10612" s="420">
        <f t="shared" si="202"/>
        <v>0.13550000000032014</v>
      </c>
      <c r="E10612" s="336">
        <f>SUM(C10589:C10612)*7.4805194805</f>
        <v>50.88997402584063</v>
      </c>
      <c r="F10612" s="324">
        <f>AVERAGE(D10589:D10612)</f>
        <v>0.14172916666666424</v>
      </c>
      <c r="G10612" s="324">
        <f>_xlfn.STDEV.S(D10589:D10612)</f>
        <v>3.2234843652122337E-3</v>
      </c>
      <c r="H10612" s="402"/>
      <c r="J10612" s="82">
        <v>87</v>
      </c>
      <c r="K10612" s="321">
        <v>4</v>
      </c>
    </row>
    <row r="10613" spans="1:11" x14ac:dyDescent="0.3">
      <c r="A10613" s="341">
        <v>43378.013194386571</v>
      </c>
      <c r="B10613" s="318">
        <v>37550.002</v>
      </c>
      <c r="C10613" s="355">
        <f t="shared" si="201"/>
        <v>0.28100000000267755</v>
      </c>
      <c r="D10613" s="420">
        <f t="shared" si="202"/>
        <v>0.14050000000133878</v>
      </c>
      <c r="H10613" s="402"/>
      <c r="J10613" s="82">
        <v>88</v>
      </c>
      <c r="K10613" s="391">
        <v>1</v>
      </c>
    </row>
    <row r="10614" spans="1:11" x14ac:dyDescent="0.3">
      <c r="A10614" s="341">
        <v>43378.054861053242</v>
      </c>
      <c r="B10614" s="318">
        <v>37550.292000000001</v>
      </c>
      <c r="C10614" s="355">
        <f t="shared" si="201"/>
        <v>0.29000000000087311</v>
      </c>
      <c r="D10614" s="420">
        <f t="shared" si="202"/>
        <v>0.14500000000043656</v>
      </c>
      <c r="H10614" s="402"/>
      <c r="J10614" s="82">
        <v>89</v>
      </c>
      <c r="K10614" s="319">
        <v>2</v>
      </c>
    </row>
    <row r="10615" spans="1:11" x14ac:dyDescent="0.3">
      <c r="A10615" s="341">
        <v>43378.096527719907</v>
      </c>
      <c r="B10615" s="318">
        <v>37550.576999999997</v>
      </c>
      <c r="C10615" s="355">
        <f t="shared" si="201"/>
        <v>0.2849999999962165</v>
      </c>
      <c r="D10615" s="420">
        <f t="shared" si="202"/>
        <v>0.14249999999810825</v>
      </c>
      <c r="H10615" s="402"/>
      <c r="J10615" s="82">
        <v>90</v>
      </c>
      <c r="K10615" s="320">
        <v>3</v>
      </c>
    </row>
    <row r="10616" spans="1:11" x14ac:dyDescent="0.3">
      <c r="A10616" s="341">
        <v>43378.138194386571</v>
      </c>
      <c r="B10616" s="318">
        <v>37550.858999999997</v>
      </c>
      <c r="C10616" s="355">
        <f t="shared" si="201"/>
        <v>0.2819999999992433</v>
      </c>
      <c r="D10616" s="420">
        <f t="shared" si="202"/>
        <v>0.14099999999962165</v>
      </c>
      <c r="H10616" s="402"/>
      <c r="J10616" s="82">
        <v>91</v>
      </c>
      <c r="K10616" s="321">
        <v>4</v>
      </c>
    </row>
    <row r="10617" spans="1:11" x14ac:dyDescent="0.3">
      <c r="A10617" s="341">
        <v>43378.179861053242</v>
      </c>
      <c r="B10617" s="318">
        <v>37551.150999999998</v>
      </c>
      <c r="C10617" s="355">
        <f t="shared" si="201"/>
        <v>0.29200000000128057</v>
      </c>
      <c r="D10617" s="420">
        <f t="shared" si="202"/>
        <v>0.14600000000064028</v>
      </c>
      <c r="H10617" s="402"/>
      <c r="J10617" s="82">
        <v>92</v>
      </c>
      <c r="K10617" s="391">
        <v>1</v>
      </c>
    </row>
    <row r="10618" spans="1:11" x14ac:dyDescent="0.3">
      <c r="A10618" s="341">
        <v>43378.221527719907</v>
      </c>
      <c r="B10618" s="318">
        <v>37551.438999999998</v>
      </c>
      <c r="C10618" s="355">
        <f t="shared" si="201"/>
        <v>0.28800000000046566</v>
      </c>
      <c r="D10618" s="420">
        <f t="shared" si="202"/>
        <v>0.14400000000023283</v>
      </c>
      <c r="H10618" s="402"/>
      <c r="J10618" s="82">
        <v>93</v>
      </c>
      <c r="K10618" s="319">
        <v>2</v>
      </c>
    </row>
    <row r="10619" spans="1:11" x14ac:dyDescent="0.3">
      <c r="A10619" s="341">
        <v>43378.263194386571</v>
      </c>
      <c r="B10619" s="318">
        <v>37551.720999999998</v>
      </c>
      <c r="C10619" s="355">
        <f t="shared" si="201"/>
        <v>0.2819999999992433</v>
      </c>
      <c r="D10619" s="420">
        <f t="shared" si="202"/>
        <v>0.14099999999962165</v>
      </c>
      <c r="H10619" s="402"/>
      <c r="J10619" s="82">
        <v>94</v>
      </c>
      <c r="K10619" s="320">
        <v>3</v>
      </c>
    </row>
    <row r="10620" spans="1:11" x14ac:dyDescent="0.3">
      <c r="A10620" s="341">
        <v>43378.304861053242</v>
      </c>
      <c r="B10620" s="318">
        <v>37552.012000000002</v>
      </c>
      <c r="C10620" s="355">
        <f t="shared" si="201"/>
        <v>0.29100000000471482</v>
      </c>
      <c r="D10620" s="420">
        <f t="shared" si="202"/>
        <v>0.14550000000235741</v>
      </c>
      <c r="H10620" s="402"/>
      <c r="J10620" s="82">
        <v>95</v>
      </c>
      <c r="K10620" s="321">
        <v>4</v>
      </c>
    </row>
    <row r="10621" spans="1:11" x14ac:dyDescent="0.3">
      <c r="A10621" s="341">
        <v>43378.346527719907</v>
      </c>
      <c r="B10621" s="318">
        <v>37552.309000000001</v>
      </c>
      <c r="C10621" s="355">
        <f t="shared" si="201"/>
        <v>0.29699999999866122</v>
      </c>
      <c r="D10621" s="420">
        <f t="shared" si="202"/>
        <v>0.14849999999933061</v>
      </c>
      <c r="H10621" s="402"/>
      <c r="J10621" s="82">
        <v>96</v>
      </c>
      <c r="K10621" s="391">
        <v>1</v>
      </c>
    </row>
    <row r="10622" spans="1:11" x14ac:dyDescent="0.3">
      <c r="A10622" s="341">
        <v>43378.388194386571</v>
      </c>
      <c r="B10622" s="318">
        <v>37552.591</v>
      </c>
      <c r="C10622" s="355">
        <f t="shared" si="201"/>
        <v>0.2819999999992433</v>
      </c>
      <c r="D10622" s="420">
        <f t="shared" si="202"/>
        <v>0.14099999999962165</v>
      </c>
      <c r="H10622" s="402"/>
      <c r="J10622" s="82">
        <v>97</v>
      </c>
      <c r="K10622" s="319">
        <v>2</v>
      </c>
    </row>
    <row r="10623" spans="1:11" x14ac:dyDescent="0.3">
      <c r="A10623" s="341">
        <v>43378.429861053242</v>
      </c>
      <c r="B10623" s="318">
        <v>37552.875</v>
      </c>
      <c r="C10623" s="355">
        <f t="shared" si="201"/>
        <v>0.28399999999965075</v>
      </c>
      <c r="D10623" s="420">
        <f t="shared" si="202"/>
        <v>0.14199999999982538</v>
      </c>
      <c r="H10623" s="402"/>
      <c r="J10623" s="82">
        <v>98</v>
      </c>
      <c r="K10623" s="320">
        <v>3</v>
      </c>
    </row>
    <row r="10624" spans="1:11" x14ac:dyDescent="0.3">
      <c r="A10624" s="341">
        <v>43378.471527719907</v>
      </c>
      <c r="B10624" s="318">
        <v>37553.169000000002</v>
      </c>
      <c r="C10624" s="355">
        <f t="shared" si="201"/>
        <v>0.29400000000168802</v>
      </c>
      <c r="D10624" s="420">
        <f t="shared" si="202"/>
        <v>0.14700000000084401</v>
      </c>
      <c r="H10624" s="402"/>
      <c r="J10624" s="82">
        <v>99</v>
      </c>
      <c r="K10624" s="321">
        <v>4</v>
      </c>
    </row>
    <row r="10625" spans="1:12" x14ac:dyDescent="0.3">
      <c r="A10625" s="341">
        <v>43378.513194386571</v>
      </c>
      <c r="B10625" s="318">
        <v>37553.457999999999</v>
      </c>
      <c r="C10625" s="355">
        <f t="shared" si="201"/>
        <v>0.28899999999703141</v>
      </c>
      <c r="D10625" s="420">
        <f t="shared" si="202"/>
        <v>0.1444999999985157</v>
      </c>
      <c r="H10625" s="402"/>
      <c r="J10625" s="82">
        <v>100</v>
      </c>
      <c r="K10625" s="391">
        <v>1</v>
      </c>
    </row>
    <row r="10626" spans="1:12" x14ac:dyDescent="0.3">
      <c r="A10626" s="341">
        <v>43378.548611111109</v>
      </c>
      <c r="B10626" s="318">
        <v>37553.733</v>
      </c>
      <c r="C10626" s="355">
        <f t="shared" si="201"/>
        <v>0.27500000000145519</v>
      </c>
      <c r="D10626" s="420">
        <f t="shared" si="202"/>
        <v>0.1375000000007276</v>
      </c>
      <c r="H10626" s="402"/>
      <c r="K10626" s="319">
        <v>2</v>
      </c>
    </row>
    <row r="10627" spans="1:12" x14ac:dyDescent="0.3">
      <c r="A10627" s="341">
        <v>43378.558333333334</v>
      </c>
      <c r="B10627" s="318">
        <v>37553.733</v>
      </c>
      <c r="C10627" s="355"/>
      <c r="D10627" s="420"/>
      <c r="H10627" s="402"/>
      <c r="J10627" s="82">
        <v>1</v>
      </c>
      <c r="K10627" s="319">
        <v>2</v>
      </c>
      <c r="L10627" s="54" t="s">
        <v>313</v>
      </c>
    </row>
    <row r="10628" spans="1:12" x14ac:dyDescent="0.3">
      <c r="A10628" s="341">
        <v>43378.6</v>
      </c>
      <c r="B10628" s="318">
        <v>37554.021999999997</v>
      </c>
      <c r="C10628" s="355">
        <f t="shared" ref="C10628:C10698" si="203">B10628-B10627</f>
        <v>0.28899999999703141</v>
      </c>
      <c r="D10628" s="420">
        <f t="shared" ref="D10628:D10698" si="204">C10628/2</f>
        <v>0.1444999999985157</v>
      </c>
      <c r="H10628" s="402"/>
      <c r="J10628" s="82">
        <v>2</v>
      </c>
      <c r="K10628" s="320">
        <v>3</v>
      </c>
    </row>
    <row r="10629" spans="1:12" x14ac:dyDescent="0.3">
      <c r="A10629" s="341">
        <v>43378.64166666667</v>
      </c>
      <c r="B10629" s="318">
        <v>37554.307999999997</v>
      </c>
      <c r="C10629" s="355">
        <f t="shared" si="203"/>
        <v>0.28600000000005821</v>
      </c>
      <c r="D10629" s="420">
        <f t="shared" si="204"/>
        <v>0.1430000000000291</v>
      </c>
      <c r="H10629" s="402"/>
      <c r="J10629" s="82">
        <v>3</v>
      </c>
      <c r="K10629" s="321">
        <v>4</v>
      </c>
    </row>
    <row r="10630" spans="1:12" x14ac:dyDescent="0.3">
      <c r="A10630" s="341">
        <v>43378.683333333334</v>
      </c>
      <c r="B10630" s="318">
        <v>37554.580999999998</v>
      </c>
      <c r="C10630" s="355">
        <f t="shared" si="203"/>
        <v>0.27300000000104774</v>
      </c>
      <c r="D10630" s="420">
        <f t="shared" si="204"/>
        <v>0.13650000000052387</v>
      </c>
      <c r="H10630" s="402"/>
      <c r="J10630" s="82">
        <v>4</v>
      </c>
      <c r="K10630" s="391">
        <v>1</v>
      </c>
    </row>
    <row r="10631" spans="1:12" x14ac:dyDescent="0.3">
      <c r="A10631" s="341">
        <v>43378.724999999999</v>
      </c>
      <c r="B10631" s="318">
        <v>37554.858999999997</v>
      </c>
      <c r="C10631" s="355">
        <f t="shared" si="203"/>
        <v>0.27799999999842839</v>
      </c>
      <c r="D10631" s="420">
        <f t="shared" si="204"/>
        <v>0.1389999999992142</v>
      </c>
      <c r="H10631" s="402"/>
      <c r="J10631" s="82">
        <v>5</v>
      </c>
      <c r="K10631" s="319">
        <v>2</v>
      </c>
    </row>
    <row r="10632" spans="1:12" x14ac:dyDescent="0.3">
      <c r="A10632" s="341">
        <v>43378.76666666667</v>
      </c>
      <c r="B10632" s="318">
        <v>37555.142</v>
      </c>
      <c r="C10632" s="355">
        <f t="shared" si="203"/>
        <v>0.28300000000308501</v>
      </c>
      <c r="D10632" s="420">
        <f t="shared" si="204"/>
        <v>0.1415000000015425</v>
      </c>
      <c r="H10632" s="402"/>
      <c r="J10632" s="82">
        <v>6</v>
      </c>
      <c r="K10632" s="320">
        <v>3</v>
      </c>
    </row>
    <row r="10633" spans="1:12" x14ac:dyDescent="0.3">
      <c r="A10633" s="341">
        <v>43378.808333564812</v>
      </c>
      <c r="B10633" s="318">
        <v>37555.421000000002</v>
      </c>
      <c r="C10633" s="355">
        <f t="shared" si="203"/>
        <v>0.2790000000022701</v>
      </c>
      <c r="D10633" s="420">
        <f t="shared" si="204"/>
        <v>0.13950000000113505</v>
      </c>
      <c r="H10633" s="402"/>
      <c r="J10633" s="82">
        <v>7</v>
      </c>
      <c r="K10633" s="321">
        <v>4</v>
      </c>
    </row>
    <row r="10634" spans="1:12" x14ac:dyDescent="0.3">
      <c r="A10634" s="341">
        <v>43378.850000289349</v>
      </c>
      <c r="B10634" s="318">
        <v>37555.688999999998</v>
      </c>
      <c r="C10634" s="355">
        <f t="shared" si="203"/>
        <v>0.26799999999639113</v>
      </c>
      <c r="D10634" s="420">
        <f t="shared" si="204"/>
        <v>0.13399999999819556</v>
      </c>
      <c r="H10634" s="402"/>
      <c r="J10634" s="82">
        <v>8</v>
      </c>
      <c r="K10634" s="391">
        <v>1</v>
      </c>
    </row>
    <row r="10635" spans="1:12" x14ac:dyDescent="0.3">
      <c r="A10635" s="341">
        <v>43378.891667013886</v>
      </c>
      <c r="B10635" s="318">
        <v>37555.968000000001</v>
      </c>
      <c r="C10635" s="355">
        <f t="shared" si="203"/>
        <v>0.2790000000022701</v>
      </c>
      <c r="D10635" s="420">
        <f t="shared" si="204"/>
        <v>0.13950000000113505</v>
      </c>
      <c r="H10635" s="402"/>
      <c r="J10635" s="82">
        <v>9</v>
      </c>
      <c r="K10635" s="319">
        <v>2</v>
      </c>
    </row>
    <row r="10636" spans="1:12" x14ac:dyDescent="0.3">
      <c r="A10636" s="341">
        <v>43378.933333738423</v>
      </c>
      <c r="B10636" s="318">
        <v>37556.258000000002</v>
      </c>
      <c r="C10636" s="355">
        <f t="shared" si="203"/>
        <v>0.29000000000087311</v>
      </c>
      <c r="D10636" s="420">
        <f t="shared" si="204"/>
        <v>0.14500000000043656</v>
      </c>
      <c r="H10636" s="402"/>
      <c r="J10636" s="82">
        <v>10</v>
      </c>
      <c r="K10636" s="320">
        <v>3</v>
      </c>
    </row>
    <row r="10637" spans="1:12" x14ac:dyDescent="0.3">
      <c r="A10637" s="341">
        <v>43378.97500046296</v>
      </c>
      <c r="B10637" s="318">
        <v>37556.535000000003</v>
      </c>
      <c r="C10637" s="355">
        <f t="shared" si="203"/>
        <v>0.27700000000186265</v>
      </c>
      <c r="D10637" s="420">
        <f t="shared" si="204"/>
        <v>0.13850000000093132</v>
      </c>
      <c r="E10637" s="336">
        <f>SUM(C10613:C10637)*7.4805194805</f>
        <v>50.972259740170109</v>
      </c>
      <c r="F10637" s="324">
        <f>AVERAGE(D10613:D10637)</f>
        <v>0.1419583333334534</v>
      </c>
      <c r="G10637" s="324">
        <f>_xlfn.STDEV.S(D10613:D10637)</f>
        <v>3.5198711274861583E-3</v>
      </c>
      <c r="H10637" s="402"/>
      <c r="J10637" s="82">
        <v>11</v>
      </c>
      <c r="K10637" s="321">
        <v>4</v>
      </c>
    </row>
    <row r="10638" spans="1:12" x14ac:dyDescent="0.3">
      <c r="A10638" s="341">
        <v>43379.016667187498</v>
      </c>
      <c r="B10638" s="318">
        <v>37556.811000000002</v>
      </c>
      <c r="C10638" s="355">
        <f t="shared" si="203"/>
        <v>0.27599999999802094</v>
      </c>
      <c r="D10638" s="420">
        <f t="shared" si="204"/>
        <v>0.13799999999901047</v>
      </c>
      <c r="H10638" s="402"/>
      <c r="J10638" s="82">
        <v>12</v>
      </c>
      <c r="K10638" s="391">
        <v>1</v>
      </c>
    </row>
    <row r="10639" spans="1:12" x14ac:dyDescent="0.3">
      <c r="A10639" s="341">
        <v>43379.058333912035</v>
      </c>
      <c r="B10639" s="318">
        <v>37557.099000000002</v>
      </c>
      <c r="C10639" s="355">
        <f t="shared" si="203"/>
        <v>0.28800000000046566</v>
      </c>
      <c r="D10639" s="420">
        <f t="shared" si="204"/>
        <v>0.14400000000023283</v>
      </c>
      <c r="H10639" s="402"/>
      <c r="J10639" s="82">
        <v>13</v>
      </c>
      <c r="K10639" s="319">
        <v>2</v>
      </c>
    </row>
    <row r="10640" spans="1:12" x14ac:dyDescent="0.3">
      <c r="A10640" s="341">
        <v>43379.100000636572</v>
      </c>
      <c r="B10640" s="318">
        <v>37557.385999999999</v>
      </c>
      <c r="C10640" s="355">
        <f t="shared" si="203"/>
        <v>0.28699999999662396</v>
      </c>
      <c r="D10640" s="420">
        <f t="shared" si="204"/>
        <v>0.14349999999831198</v>
      </c>
      <c r="H10640" s="402"/>
      <c r="J10640" s="82">
        <v>14</v>
      </c>
      <c r="K10640" s="320">
        <v>3</v>
      </c>
    </row>
    <row r="10641" spans="1:11" x14ac:dyDescent="0.3">
      <c r="A10641" s="341">
        <v>43379.141667361109</v>
      </c>
      <c r="B10641" s="318">
        <v>37557.661999999997</v>
      </c>
      <c r="C10641" s="355">
        <f t="shared" si="203"/>
        <v>0.27599999999802094</v>
      </c>
      <c r="D10641" s="420">
        <f t="shared" si="204"/>
        <v>0.13799999999901047</v>
      </c>
      <c r="H10641" s="402"/>
      <c r="J10641" s="82">
        <v>15</v>
      </c>
      <c r="K10641" s="321">
        <v>4</v>
      </c>
    </row>
    <row r="10642" spans="1:11" x14ac:dyDescent="0.3">
      <c r="A10642" s="341">
        <v>43379.183334085646</v>
      </c>
      <c r="B10642" s="318">
        <v>37557.951000000001</v>
      </c>
      <c r="C10642" s="355">
        <f t="shared" si="203"/>
        <v>0.28900000000430737</v>
      </c>
      <c r="D10642" s="420">
        <f t="shared" si="204"/>
        <v>0.14450000000215368</v>
      </c>
      <c r="H10642" s="402"/>
      <c r="J10642" s="82">
        <v>16</v>
      </c>
      <c r="K10642" s="391">
        <v>1</v>
      </c>
    </row>
    <row r="10643" spans="1:11" x14ac:dyDescent="0.3">
      <c r="A10643" s="341">
        <v>43379.225000810184</v>
      </c>
      <c r="B10643" s="318">
        <v>37558.248</v>
      </c>
      <c r="C10643" s="355">
        <f t="shared" si="203"/>
        <v>0.29699999999866122</v>
      </c>
      <c r="D10643" s="420">
        <f t="shared" si="204"/>
        <v>0.14849999999933061</v>
      </c>
      <c r="H10643" s="402"/>
      <c r="J10643" s="82">
        <v>17</v>
      </c>
      <c r="K10643" s="319">
        <v>2</v>
      </c>
    </row>
    <row r="10644" spans="1:11" x14ac:dyDescent="0.3">
      <c r="A10644" s="341">
        <v>43379.266667534721</v>
      </c>
      <c r="B10644" s="318">
        <v>37558.531999999999</v>
      </c>
      <c r="C10644" s="355">
        <f t="shared" si="203"/>
        <v>0.28399999999965075</v>
      </c>
      <c r="D10644" s="420">
        <f t="shared" si="204"/>
        <v>0.14199999999982538</v>
      </c>
      <c r="H10644" s="402"/>
      <c r="J10644" s="82">
        <v>18</v>
      </c>
      <c r="K10644" s="320">
        <v>3</v>
      </c>
    </row>
    <row r="10645" spans="1:11" x14ac:dyDescent="0.3">
      <c r="A10645" s="341">
        <v>43379.308334259258</v>
      </c>
      <c r="B10645" s="318">
        <v>37558.819000000003</v>
      </c>
      <c r="C10645" s="355">
        <f t="shared" si="203"/>
        <v>0.28700000000389991</v>
      </c>
      <c r="D10645" s="420">
        <f t="shared" si="204"/>
        <v>0.14350000000194996</v>
      </c>
      <c r="H10645" s="402"/>
      <c r="J10645" s="82">
        <v>19</v>
      </c>
      <c r="K10645" s="321">
        <v>4</v>
      </c>
    </row>
    <row r="10646" spans="1:11" x14ac:dyDescent="0.3">
      <c r="A10646" s="341">
        <v>43379.350000983795</v>
      </c>
      <c r="B10646" s="318">
        <v>37559.112999999998</v>
      </c>
      <c r="C10646" s="355">
        <f t="shared" si="203"/>
        <v>0.29399999999441206</v>
      </c>
      <c r="D10646" s="420">
        <f t="shared" si="204"/>
        <v>0.14699999999720603</v>
      </c>
      <c r="H10646" s="402"/>
      <c r="J10646" s="82">
        <v>20</v>
      </c>
      <c r="K10646" s="391">
        <v>1</v>
      </c>
    </row>
    <row r="10647" spans="1:11" x14ac:dyDescent="0.3">
      <c r="A10647" s="341">
        <v>43379.391667708333</v>
      </c>
      <c r="B10647" s="318">
        <v>37559.408000000003</v>
      </c>
      <c r="C10647" s="355">
        <f t="shared" si="203"/>
        <v>0.29500000000552973</v>
      </c>
      <c r="D10647" s="420">
        <f t="shared" si="204"/>
        <v>0.14750000000276486</v>
      </c>
      <c r="H10647" s="402"/>
      <c r="J10647" s="82">
        <v>21</v>
      </c>
      <c r="K10647" s="319">
        <v>2</v>
      </c>
    </row>
    <row r="10648" spans="1:11" x14ac:dyDescent="0.3">
      <c r="A10648" s="341">
        <v>43379.43333443287</v>
      </c>
      <c r="B10648" s="318">
        <v>37559.688999999998</v>
      </c>
      <c r="C10648" s="355">
        <f t="shared" si="203"/>
        <v>0.28099999999540159</v>
      </c>
      <c r="D10648" s="420">
        <f t="shared" si="204"/>
        <v>0.1404999999977008</v>
      </c>
      <c r="H10648" s="402"/>
      <c r="J10648" s="82">
        <v>22</v>
      </c>
      <c r="K10648" s="320">
        <v>3</v>
      </c>
    </row>
    <row r="10649" spans="1:11" x14ac:dyDescent="0.3">
      <c r="A10649" s="341">
        <v>43379.475001157407</v>
      </c>
      <c r="B10649" s="318">
        <v>37559.97</v>
      </c>
      <c r="C10649" s="355">
        <f t="shared" si="203"/>
        <v>0.28100000000267755</v>
      </c>
      <c r="D10649" s="420">
        <f t="shared" si="204"/>
        <v>0.14050000000133878</v>
      </c>
      <c r="H10649" s="402"/>
      <c r="J10649" s="82">
        <v>23</v>
      </c>
      <c r="K10649" s="321">
        <v>4</v>
      </c>
    </row>
    <row r="10650" spans="1:11" x14ac:dyDescent="0.3">
      <c r="A10650" s="341">
        <v>43379.516667881944</v>
      </c>
      <c r="B10650" s="318">
        <v>37560.258000000002</v>
      </c>
      <c r="C10650" s="355">
        <f t="shared" si="203"/>
        <v>0.28800000000046566</v>
      </c>
      <c r="D10650" s="420">
        <f t="shared" si="204"/>
        <v>0.14400000000023283</v>
      </c>
      <c r="H10650" s="402"/>
      <c r="J10650" s="82">
        <v>24</v>
      </c>
      <c r="K10650" s="391">
        <v>1</v>
      </c>
    </row>
    <row r="10651" spans="1:11" x14ac:dyDescent="0.3">
      <c r="A10651" s="341">
        <v>43379.558334606481</v>
      </c>
      <c r="B10651" s="318">
        <v>37560.535000000003</v>
      </c>
      <c r="C10651" s="355">
        <f t="shared" si="203"/>
        <v>0.27700000000186265</v>
      </c>
      <c r="D10651" s="420">
        <f t="shared" si="204"/>
        <v>0.13850000000093132</v>
      </c>
      <c r="H10651" s="402"/>
      <c r="J10651" s="82">
        <v>25</v>
      </c>
      <c r="K10651" s="319">
        <v>2</v>
      </c>
    </row>
    <row r="10652" spans="1:11" x14ac:dyDescent="0.3">
      <c r="A10652" s="341">
        <v>43379.600001331019</v>
      </c>
      <c r="B10652" s="318">
        <v>37560.811000000002</v>
      </c>
      <c r="C10652" s="355">
        <f t="shared" si="203"/>
        <v>0.27599999999802094</v>
      </c>
      <c r="D10652" s="420">
        <f t="shared" si="204"/>
        <v>0.13799999999901047</v>
      </c>
      <c r="H10652" s="402"/>
      <c r="J10652" s="82">
        <v>26</v>
      </c>
      <c r="K10652" s="320">
        <v>3</v>
      </c>
    </row>
    <row r="10653" spans="1:11" x14ac:dyDescent="0.3">
      <c r="A10653" s="341">
        <v>43379.641668055556</v>
      </c>
      <c r="B10653" s="318">
        <v>37561.101000000002</v>
      </c>
      <c r="C10653" s="355">
        <f t="shared" si="203"/>
        <v>0.29000000000087311</v>
      </c>
      <c r="D10653" s="420">
        <f t="shared" si="204"/>
        <v>0.14500000000043656</v>
      </c>
      <c r="H10653" s="402"/>
      <c r="J10653" s="82">
        <v>27</v>
      </c>
      <c r="K10653" s="321">
        <v>4</v>
      </c>
    </row>
    <row r="10654" spans="1:11" x14ac:dyDescent="0.3">
      <c r="A10654" s="341">
        <v>43379.683334780093</v>
      </c>
      <c r="B10654" s="318">
        <v>37561.385999999999</v>
      </c>
      <c r="C10654" s="355">
        <f t="shared" si="203"/>
        <v>0.2849999999962165</v>
      </c>
      <c r="D10654" s="420">
        <f t="shared" si="204"/>
        <v>0.14249999999810825</v>
      </c>
      <c r="H10654" s="402"/>
      <c r="J10654" s="82">
        <v>28</v>
      </c>
      <c r="K10654" s="391">
        <v>1</v>
      </c>
    </row>
    <row r="10655" spans="1:11" x14ac:dyDescent="0.3">
      <c r="A10655" s="341">
        <v>43379.72500150463</v>
      </c>
      <c r="B10655" s="318">
        <v>37561.659</v>
      </c>
      <c r="C10655" s="355">
        <f t="shared" si="203"/>
        <v>0.27300000000104774</v>
      </c>
      <c r="D10655" s="420">
        <f t="shared" si="204"/>
        <v>0.13650000000052387</v>
      </c>
      <c r="H10655" s="402"/>
      <c r="J10655" s="82">
        <v>29</v>
      </c>
      <c r="K10655" s="319">
        <v>2</v>
      </c>
    </row>
    <row r="10656" spans="1:11" x14ac:dyDescent="0.3">
      <c r="A10656" s="341">
        <v>43379.766668229167</v>
      </c>
      <c r="B10656" s="318">
        <v>37561.938000000002</v>
      </c>
      <c r="C10656" s="355">
        <f t="shared" si="203"/>
        <v>0.2790000000022701</v>
      </c>
      <c r="D10656" s="420">
        <f t="shared" si="204"/>
        <v>0.13950000000113505</v>
      </c>
      <c r="H10656" s="402"/>
      <c r="J10656" s="82">
        <v>30</v>
      </c>
      <c r="K10656" s="320">
        <v>3</v>
      </c>
    </row>
    <row r="10657" spans="1:11" x14ac:dyDescent="0.3">
      <c r="A10657" s="341">
        <v>43379.808334953705</v>
      </c>
      <c r="B10657" s="318">
        <v>37562.218999999997</v>
      </c>
      <c r="C10657" s="355">
        <f t="shared" si="203"/>
        <v>0.28099999999540159</v>
      </c>
      <c r="D10657" s="420">
        <f t="shared" si="204"/>
        <v>0.1404999999977008</v>
      </c>
      <c r="H10657" s="402"/>
      <c r="J10657" s="82">
        <v>31</v>
      </c>
      <c r="K10657" s="321">
        <v>4</v>
      </c>
    </row>
    <row r="10658" spans="1:11" x14ac:dyDescent="0.3">
      <c r="A10658" s="341">
        <v>43379.850001678242</v>
      </c>
      <c r="B10658" s="318">
        <v>37562.493000000002</v>
      </c>
      <c r="C10658" s="355">
        <f t="shared" si="203"/>
        <v>0.27400000000488944</v>
      </c>
      <c r="D10658" s="420">
        <f t="shared" si="204"/>
        <v>0.13700000000244472</v>
      </c>
      <c r="H10658" s="402"/>
      <c r="J10658" s="82">
        <v>32</v>
      </c>
      <c r="K10658" s="391">
        <v>1</v>
      </c>
    </row>
    <row r="10659" spans="1:11" x14ac:dyDescent="0.3">
      <c r="A10659" s="341">
        <v>43379.891668402779</v>
      </c>
      <c r="B10659" s="318">
        <v>37562.767999999996</v>
      </c>
      <c r="C10659" s="355">
        <f t="shared" si="203"/>
        <v>0.27499999999417923</v>
      </c>
      <c r="D10659" s="420">
        <f t="shared" si="204"/>
        <v>0.13749999999708962</v>
      </c>
      <c r="H10659" s="402"/>
      <c r="J10659" s="82">
        <v>33</v>
      </c>
      <c r="K10659" s="319">
        <v>2</v>
      </c>
    </row>
    <row r="10660" spans="1:11" x14ac:dyDescent="0.3">
      <c r="A10660" s="341">
        <v>43379.933335127316</v>
      </c>
      <c r="B10660" s="318">
        <v>37563.050999999999</v>
      </c>
      <c r="C10660" s="355">
        <f t="shared" si="203"/>
        <v>0.28300000000308501</v>
      </c>
      <c r="D10660" s="420">
        <f t="shared" si="204"/>
        <v>0.1415000000015425</v>
      </c>
      <c r="H10660" s="402"/>
      <c r="J10660" s="82">
        <v>34</v>
      </c>
      <c r="K10660" s="320">
        <v>3</v>
      </c>
    </row>
    <row r="10661" spans="1:11" x14ac:dyDescent="0.3">
      <c r="A10661" s="341">
        <v>43379.975001851853</v>
      </c>
      <c r="B10661" s="318">
        <v>37563.330999999998</v>
      </c>
      <c r="C10661" s="355">
        <f t="shared" si="203"/>
        <v>0.27999999999883585</v>
      </c>
      <c r="D10661" s="420">
        <f t="shared" si="204"/>
        <v>0.13999999999941792</v>
      </c>
      <c r="E10661" s="336">
        <f>SUM(C10638:C10661)*7.4805194805</f>
        <v>50.837610389439249</v>
      </c>
      <c r="F10661" s="324">
        <f>AVERAGE(D10638:D10661)</f>
        <v>0.1415833333332254</v>
      </c>
      <c r="G10661" s="324">
        <f>_xlfn.STDEV.S(D10638:D10661)</f>
        <v>3.453626533503798E-3</v>
      </c>
      <c r="H10661" s="402"/>
      <c r="J10661" s="82">
        <v>35</v>
      </c>
      <c r="K10661" s="321">
        <v>4</v>
      </c>
    </row>
    <row r="10662" spans="1:11" x14ac:dyDescent="0.3">
      <c r="A10662" s="341">
        <v>43380.016668576391</v>
      </c>
      <c r="B10662" s="318">
        <v>37563.603000000003</v>
      </c>
      <c r="C10662" s="355">
        <f t="shared" si="203"/>
        <v>0.27200000000448199</v>
      </c>
      <c r="D10662" s="420">
        <f t="shared" si="204"/>
        <v>0.13600000000224099</v>
      </c>
      <c r="H10662" s="402"/>
      <c r="J10662" s="82">
        <v>36</v>
      </c>
      <c r="K10662" s="391">
        <v>1</v>
      </c>
    </row>
    <row r="10663" spans="1:11" x14ac:dyDescent="0.3">
      <c r="A10663" s="341">
        <v>43380.058335300928</v>
      </c>
      <c r="B10663" s="318">
        <v>37563.889000000003</v>
      </c>
      <c r="C10663" s="355">
        <f t="shared" si="203"/>
        <v>0.28600000000005821</v>
      </c>
      <c r="D10663" s="420">
        <f t="shared" si="204"/>
        <v>0.1430000000000291</v>
      </c>
      <c r="H10663" s="402"/>
      <c r="J10663" s="82">
        <v>37</v>
      </c>
      <c r="K10663" s="319">
        <v>2</v>
      </c>
    </row>
    <row r="10664" spans="1:11" x14ac:dyDescent="0.3">
      <c r="A10664" s="341">
        <v>43380.100002025465</v>
      </c>
      <c r="B10664" s="318">
        <v>37564.18</v>
      </c>
      <c r="C10664" s="355">
        <f t="shared" si="203"/>
        <v>0.29099999999743886</v>
      </c>
      <c r="D10664" s="420">
        <f t="shared" si="204"/>
        <v>0.14549999999871943</v>
      </c>
      <c r="H10664" s="402"/>
      <c r="J10664" s="82">
        <v>38</v>
      </c>
      <c r="K10664" s="320">
        <v>3</v>
      </c>
    </row>
    <row r="10665" spans="1:11" x14ac:dyDescent="0.3">
      <c r="A10665" s="341">
        <v>43380.141668750002</v>
      </c>
      <c r="B10665" s="318">
        <v>37564.468000000001</v>
      </c>
      <c r="C10665" s="355">
        <f t="shared" si="203"/>
        <v>0.28800000000046566</v>
      </c>
      <c r="D10665" s="420">
        <f t="shared" si="204"/>
        <v>0.14400000000023283</v>
      </c>
      <c r="H10665" s="402"/>
      <c r="J10665" s="82">
        <v>39</v>
      </c>
      <c r="K10665" s="321">
        <v>4</v>
      </c>
    </row>
    <row r="10666" spans="1:11" x14ac:dyDescent="0.3">
      <c r="A10666" s="341">
        <v>43380.183335474539</v>
      </c>
      <c r="B10666" s="318">
        <v>37564.748</v>
      </c>
      <c r="C10666" s="355">
        <f t="shared" si="203"/>
        <v>0.27999999999883585</v>
      </c>
      <c r="D10666" s="420">
        <f t="shared" si="204"/>
        <v>0.13999999999941792</v>
      </c>
      <c r="H10666" s="402"/>
      <c r="J10666" s="82">
        <v>40</v>
      </c>
      <c r="K10666" s="391">
        <v>1</v>
      </c>
    </row>
    <row r="10667" spans="1:11" x14ac:dyDescent="0.3">
      <c r="A10667" s="341">
        <v>43380.225002199077</v>
      </c>
      <c r="B10667" s="318">
        <v>37565.042000000001</v>
      </c>
      <c r="C10667" s="355">
        <f t="shared" si="203"/>
        <v>0.29400000000168802</v>
      </c>
      <c r="D10667" s="420">
        <f t="shared" si="204"/>
        <v>0.14700000000084401</v>
      </c>
      <c r="H10667" s="402"/>
      <c r="J10667" s="82">
        <v>41</v>
      </c>
      <c r="K10667" s="319">
        <v>2</v>
      </c>
    </row>
    <row r="10668" spans="1:11" x14ac:dyDescent="0.3">
      <c r="A10668" s="341">
        <v>43380.266668923614</v>
      </c>
      <c r="B10668" s="318">
        <v>37565.358</v>
      </c>
      <c r="C10668" s="355">
        <f t="shared" si="203"/>
        <v>0.31599999999889405</v>
      </c>
      <c r="D10668" s="420">
        <f t="shared" si="204"/>
        <v>0.15799999999944703</v>
      </c>
      <c r="H10668" s="402"/>
      <c r="J10668" s="82">
        <v>42</v>
      </c>
      <c r="K10668" s="320">
        <v>3</v>
      </c>
    </row>
    <row r="10669" spans="1:11" x14ac:dyDescent="0.3">
      <c r="A10669" s="341">
        <v>43380.308335648151</v>
      </c>
      <c r="B10669" s="318">
        <v>37565.622000000003</v>
      </c>
      <c r="C10669" s="355">
        <f t="shared" si="203"/>
        <v>0.26400000000285218</v>
      </c>
      <c r="D10669" s="420">
        <f t="shared" si="204"/>
        <v>0.13200000000142609</v>
      </c>
      <c r="H10669" s="402"/>
      <c r="J10669" s="82">
        <v>43</v>
      </c>
      <c r="K10669" s="321">
        <v>4</v>
      </c>
    </row>
    <row r="10670" spans="1:11" x14ac:dyDescent="0.3">
      <c r="A10670" s="341">
        <v>43380.350002372688</v>
      </c>
      <c r="B10670" s="318">
        <v>37565.911999999997</v>
      </c>
      <c r="C10670" s="355">
        <f t="shared" si="203"/>
        <v>0.28999999999359716</v>
      </c>
      <c r="D10670" s="420">
        <f t="shared" si="204"/>
        <v>0.14499999999679858</v>
      </c>
      <c r="H10670" s="402"/>
      <c r="J10670" s="82">
        <v>44</v>
      </c>
      <c r="K10670" s="391">
        <v>1</v>
      </c>
    </row>
    <row r="10671" spans="1:11" x14ac:dyDescent="0.3">
      <c r="A10671" s="341">
        <v>43380.391669097226</v>
      </c>
      <c r="B10671" s="318">
        <v>37566.207999999999</v>
      </c>
      <c r="C10671" s="355">
        <f t="shared" si="203"/>
        <v>0.29600000000209548</v>
      </c>
      <c r="D10671" s="420">
        <f t="shared" si="204"/>
        <v>0.14800000000104774</v>
      </c>
      <c r="H10671" s="402"/>
      <c r="J10671" s="82">
        <v>45</v>
      </c>
      <c r="K10671" s="319">
        <v>2</v>
      </c>
    </row>
    <row r="10672" spans="1:11" x14ac:dyDescent="0.3">
      <c r="A10672" s="341">
        <v>43380.433335821763</v>
      </c>
      <c r="B10672" s="318">
        <v>37566.487999999998</v>
      </c>
      <c r="C10672" s="355">
        <f t="shared" si="203"/>
        <v>0.27999999999883585</v>
      </c>
      <c r="D10672" s="420">
        <f t="shared" si="204"/>
        <v>0.13999999999941792</v>
      </c>
      <c r="H10672" s="402"/>
      <c r="J10672" s="82">
        <v>46</v>
      </c>
      <c r="K10672" s="320">
        <v>3</v>
      </c>
    </row>
    <row r="10673" spans="1:11" x14ac:dyDescent="0.3">
      <c r="A10673" s="341">
        <v>43380.475002546293</v>
      </c>
      <c r="B10673" s="318">
        <v>37566.758999999998</v>
      </c>
      <c r="C10673" s="355">
        <f t="shared" si="203"/>
        <v>0.27100000000064028</v>
      </c>
      <c r="D10673" s="420">
        <f t="shared" si="204"/>
        <v>0.13550000000032014</v>
      </c>
      <c r="H10673" s="402"/>
      <c r="J10673" s="82">
        <v>47</v>
      </c>
      <c r="K10673" s="321">
        <v>4</v>
      </c>
    </row>
    <row r="10674" spans="1:11" x14ac:dyDescent="0.3">
      <c r="A10674" s="341">
        <v>43380.51666927083</v>
      </c>
      <c r="B10674" s="318">
        <v>37567.042999999998</v>
      </c>
      <c r="C10674" s="355">
        <f t="shared" si="203"/>
        <v>0.28399999999965075</v>
      </c>
      <c r="D10674" s="420">
        <f t="shared" si="204"/>
        <v>0.14199999999982538</v>
      </c>
      <c r="H10674" s="402"/>
      <c r="J10674" s="82">
        <v>48</v>
      </c>
      <c r="K10674" s="391">
        <v>1</v>
      </c>
    </row>
    <row r="10675" spans="1:11" x14ac:dyDescent="0.3">
      <c r="A10675" s="341">
        <v>43380.558335995367</v>
      </c>
      <c r="B10675" s="318">
        <v>37567.33</v>
      </c>
      <c r="C10675" s="355">
        <f t="shared" si="203"/>
        <v>0.28700000000389991</v>
      </c>
      <c r="D10675" s="420">
        <f t="shared" si="204"/>
        <v>0.14350000000194996</v>
      </c>
      <c r="H10675" s="402"/>
      <c r="J10675" s="82">
        <v>49</v>
      </c>
      <c r="K10675" s="319">
        <v>2</v>
      </c>
    </row>
    <row r="10676" spans="1:11" x14ac:dyDescent="0.3">
      <c r="A10676" s="341">
        <v>43380.600002719904</v>
      </c>
      <c r="B10676" s="318">
        <v>37567.605000000003</v>
      </c>
      <c r="C10676" s="355">
        <f t="shared" si="203"/>
        <v>0.27500000000145519</v>
      </c>
      <c r="D10676" s="420">
        <f t="shared" si="204"/>
        <v>0.1375000000007276</v>
      </c>
      <c r="H10676" s="402"/>
      <c r="J10676" s="82">
        <v>50</v>
      </c>
      <c r="K10676" s="320">
        <v>3</v>
      </c>
    </row>
    <row r="10677" spans="1:11" x14ac:dyDescent="0.3">
      <c r="A10677" s="341">
        <v>43380.641669444442</v>
      </c>
      <c r="B10677" s="318">
        <v>37567.883000000002</v>
      </c>
      <c r="C10677" s="355">
        <f t="shared" si="203"/>
        <v>0.27799999999842839</v>
      </c>
      <c r="D10677" s="420">
        <f t="shared" si="204"/>
        <v>0.1389999999992142</v>
      </c>
      <c r="H10677" s="402"/>
      <c r="J10677" s="82">
        <v>51</v>
      </c>
      <c r="K10677" s="321">
        <v>4</v>
      </c>
    </row>
    <row r="10678" spans="1:11" x14ac:dyDescent="0.3">
      <c r="A10678" s="341">
        <v>43380.683336168979</v>
      </c>
      <c r="B10678" s="318">
        <v>37568.169000000002</v>
      </c>
      <c r="C10678" s="355">
        <f t="shared" si="203"/>
        <v>0.28600000000005821</v>
      </c>
      <c r="D10678" s="420">
        <f t="shared" si="204"/>
        <v>0.1430000000000291</v>
      </c>
      <c r="H10678" s="402"/>
      <c r="J10678" s="82">
        <v>52</v>
      </c>
      <c r="K10678" s="391">
        <v>1</v>
      </c>
    </row>
    <row r="10679" spans="1:11" x14ac:dyDescent="0.3">
      <c r="A10679" s="341">
        <v>43380.725002893516</v>
      </c>
      <c r="B10679" s="318">
        <v>37568.449000000001</v>
      </c>
      <c r="C10679" s="355">
        <f t="shared" si="203"/>
        <v>0.27999999999883585</v>
      </c>
      <c r="D10679" s="420">
        <f t="shared" si="204"/>
        <v>0.13999999999941792</v>
      </c>
      <c r="H10679" s="402"/>
      <c r="J10679" s="82">
        <v>53</v>
      </c>
      <c r="K10679" s="319">
        <v>2</v>
      </c>
    </row>
    <row r="10680" spans="1:11" x14ac:dyDescent="0.3">
      <c r="A10680" s="341">
        <v>43380.766669618053</v>
      </c>
      <c r="B10680" s="318">
        <v>37568.722000000002</v>
      </c>
      <c r="C10680" s="355">
        <f t="shared" si="203"/>
        <v>0.27300000000104774</v>
      </c>
      <c r="D10680" s="420">
        <f t="shared" si="204"/>
        <v>0.13650000000052387</v>
      </c>
      <c r="H10680" s="402"/>
      <c r="J10680" s="82">
        <v>54</v>
      </c>
      <c r="K10680" s="320">
        <v>3</v>
      </c>
    </row>
    <row r="10681" spans="1:11" x14ac:dyDescent="0.3">
      <c r="A10681" s="341">
        <v>43380.80833634259</v>
      </c>
      <c r="B10681" s="318">
        <v>37569.002</v>
      </c>
      <c r="C10681" s="355">
        <f t="shared" si="203"/>
        <v>0.27999999999883585</v>
      </c>
      <c r="D10681" s="420">
        <f t="shared" si="204"/>
        <v>0.13999999999941792</v>
      </c>
      <c r="H10681" s="402"/>
      <c r="J10681" s="82">
        <v>55</v>
      </c>
      <c r="K10681" s="321">
        <v>4</v>
      </c>
    </row>
    <row r="10682" spans="1:11" x14ac:dyDescent="0.3">
      <c r="A10682" s="341">
        <v>43380.850003067128</v>
      </c>
      <c r="B10682" s="318">
        <v>37569.281999999999</v>
      </c>
      <c r="C10682" s="355">
        <f t="shared" si="203"/>
        <v>0.27999999999883585</v>
      </c>
      <c r="D10682" s="420">
        <f t="shared" si="204"/>
        <v>0.13999999999941792</v>
      </c>
      <c r="H10682" s="402"/>
      <c r="J10682" s="82">
        <v>56</v>
      </c>
      <c r="K10682" s="391">
        <v>1</v>
      </c>
    </row>
    <row r="10683" spans="1:11" x14ac:dyDescent="0.3">
      <c r="A10683" s="341">
        <v>43380.891669791665</v>
      </c>
      <c r="B10683" s="318">
        <v>37569.552000000003</v>
      </c>
      <c r="C10683" s="355">
        <f t="shared" si="203"/>
        <v>0.27000000000407454</v>
      </c>
      <c r="D10683" s="420">
        <f t="shared" si="204"/>
        <v>0.13500000000203727</v>
      </c>
      <c r="H10683" s="402"/>
      <c r="J10683" s="82">
        <v>57</v>
      </c>
      <c r="K10683" s="319">
        <v>2</v>
      </c>
    </row>
    <row r="10684" spans="1:11" x14ac:dyDescent="0.3">
      <c r="A10684" s="341">
        <v>43380.933336516202</v>
      </c>
      <c r="B10684" s="318">
        <v>37569.826999999997</v>
      </c>
      <c r="C10684" s="355">
        <f t="shared" si="203"/>
        <v>0.27499999999417923</v>
      </c>
      <c r="D10684" s="420">
        <f t="shared" si="204"/>
        <v>0.13749999999708962</v>
      </c>
      <c r="H10684" s="402"/>
      <c r="J10684" s="82">
        <v>58</v>
      </c>
      <c r="K10684" s="320">
        <v>3</v>
      </c>
    </row>
    <row r="10685" spans="1:11" x14ac:dyDescent="0.3">
      <c r="A10685" s="341">
        <v>43380.975003240739</v>
      </c>
      <c r="B10685" s="318">
        <v>37570.108</v>
      </c>
      <c r="C10685" s="355">
        <f t="shared" si="203"/>
        <v>0.28100000000267755</v>
      </c>
      <c r="D10685" s="420">
        <f t="shared" si="204"/>
        <v>0.14050000000133878</v>
      </c>
      <c r="E10685" s="336">
        <f>SUM(C10662:C10685)*7.4805194805</f>
        <v>50.695480519362434</v>
      </c>
      <c r="F10685" s="324">
        <f>AVERAGE(D10662:D10685)</f>
        <v>0.1411875000000388</v>
      </c>
      <c r="G10685" s="324">
        <f>_xlfn.STDEV.S(D10662:D10685)</f>
        <v>5.3564518184663424E-3</v>
      </c>
      <c r="H10685" s="404"/>
      <c r="I10685" s="344">
        <f>AVERAGE(D10525:D10685)</f>
        <v>0.14141139240506809</v>
      </c>
      <c r="J10685" s="82">
        <v>59</v>
      </c>
      <c r="K10685" s="321">
        <v>4</v>
      </c>
    </row>
    <row r="10686" spans="1:11" x14ac:dyDescent="0.3">
      <c r="A10686" s="341">
        <v>43381.016669965276</v>
      </c>
      <c r="B10686" s="318">
        <v>37570.391000000003</v>
      </c>
      <c r="C10686" s="355">
        <f t="shared" si="203"/>
        <v>0.28300000000308501</v>
      </c>
      <c r="D10686" s="420">
        <f t="shared" si="204"/>
        <v>0.1415000000015425</v>
      </c>
      <c r="H10686" s="402"/>
      <c r="J10686" s="82">
        <v>60</v>
      </c>
      <c r="K10686" s="391">
        <v>1</v>
      </c>
    </row>
    <row r="10687" spans="1:11" x14ac:dyDescent="0.3">
      <c r="A10687" s="341">
        <v>43381.058336689814</v>
      </c>
      <c r="B10687" s="318">
        <v>37570.669000000002</v>
      </c>
      <c r="C10687" s="355">
        <f t="shared" si="203"/>
        <v>0.27799999999842839</v>
      </c>
      <c r="D10687" s="420">
        <f t="shared" si="204"/>
        <v>0.1389999999992142</v>
      </c>
      <c r="H10687" s="402"/>
      <c r="J10687" s="82">
        <v>61</v>
      </c>
      <c r="K10687" s="319">
        <v>2</v>
      </c>
    </row>
    <row r="10688" spans="1:11" x14ac:dyDescent="0.3">
      <c r="A10688" s="341">
        <v>43381.100003414351</v>
      </c>
      <c r="B10688" s="318">
        <v>37570.955999999998</v>
      </c>
      <c r="C10688" s="355">
        <f t="shared" si="203"/>
        <v>0.28699999999662396</v>
      </c>
      <c r="D10688" s="420">
        <f t="shared" si="204"/>
        <v>0.14349999999831198</v>
      </c>
      <c r="H10688" s="402"/>
      <c r="J10688" s="82">
        <v>62</v>
      </c>
      <c r="K10688" s="320">
        <v>3</v>
      </c>
    </row>
    <row r="10689" spans="1:12" x14ac:dyDescent="0.3">
      <c r="A10689" s="341">
        <v>43381.141670138888</v>
      </c>
      <c r="B10689" s="318">
        <v>37571.248</v>
      </c>
      <c r="C10689" s="355">
        <f t="shared" si="203"/>
        <v>0.29200000000128057</v>
      </c>
      <c r="D10689" s="420">
        <f t="shared" si="204"/>
        <v>0.14600000000064028</v>
      </c>
      <c r="H10689" s="402"/>
      <c r="J10689" s="82">
        <v>63</v>
      </c>
      <c r="K10689" s="321">
        <v>4</v>
      </c>
    </row>
    <row r="10690" spans="1:12" x14ac:dyDescent="0.3">
      <c r="A10690" s="341">
        <v>43381.183336863425</v>
      </c>
      <c r="B10690" s="318">
        <v>37571.531000000003</v>
      </c>
      <c r="C10690" s="355">
        <f t="shared" si="203"/>
        <v>0.28300000000308501</v>
      </c>
      <c r="D10690" s="420">
        <f t="shared" si="204"/>
        <v>0.1415000000015425</v>
      </c>
      <c r="H10690" s="402"/>
      <c r="J10690" s="82">
        <v>64</v>
      </c>
      <c r="K10690" s="391">
        <v>1</v>
      </c>
    </row>
    <row r="10691" spans="1:12" x14ac:dyDescent="0.3">
      <c r="A10691" s="341">
        <v>43381.225003587962</v>
      </c>
      <c r="B10691" s="318">
        <v>37571.817999999999</v>
      </c>
      <c r="C10691" s="355">
        <f t="shared" si="203"/>
        <v>0.28699999999662396</v>
      </c>
      <c r="D10691" s="420">
        <f t="shared" si="204"/>
        <v>0.14349999999831198</v>
      </c>
      <c r="H10691" s="402"/>
      <c r="J10691" s="82">
        <v>65</v>
      </c>
      <c r="K10691" s="319">
        <v>2</v>
      </c>
    </row>
    <row r="10692" spans="1:12" x14ac:dyDescent="0.3">
      <c r="A10692" s="341">
        <v>43381.2666703125</v>
      </c>
      <c r="B10692" s="318">
        <v>37572.112000000001</v>
      </c>
      <c r="C10692" s="355">
        <f t="shared" si="203"/>
        <v>0.29400000000168802</v>
      </c>
      <c r="D10692" s="420">
        <f t="shared" si="204"/>
        <v>0.14700000000084401</v>
      </c>
      <c r="H10692" s="402"/>
      <c r="J10692" s="82">
        <v>66</v>
      </c>
      <c r="K10692" s="320">
        <v>3</v>
      </c>
    </row>
    <row r="10693" spans="1:12" x14ac:dyDescent="0.3">
      <c r="A10693" s="341">
        <v>43381.308337037037</v>
      </c>
      <c r="B10693" s="318">
        <v>37572.400999999998</v>
      </c>
      <c r="C10693" s="355">
        <f t="shared" si="203"/>
        <v>0.28899999999703141</v>
      </c>
      <c r="D10693" s="420">
        <f t="shared" si="204"/>
        <v>0.1444999999985157</v>
      </c>
      <c r="H10693" s="402"/>
      <c r="J10693" s="82">
        <v>67</v>
      </c>
      <c r="K10693" s="321">
        <v>4</v>
      </c>
    </row>
    <row r="10694" spans="1:12" x14ac:dyDescent="0.3">
      <c r="A10694" s="341">
        <v>43381.350003761574</v>
      </c>
      <c r="B10694" s="318">
        <v>37572.682000000001</v>
      </c>
      <c r="C10694" s="355">
        <f t="shared" si="203"/>
        <v>0.28100000000267755</v>
      </c>
      <c r="D10694" s="420">
        <f t="shared" si="204"/>
        <v>0.14050000000133878</v>
      </c>
      <c r="H10694" s="402"/>
      <c r="J10694" s="82">
        <v>68</v>
      </c>
      <c r="K10694" s="391">
        <v>1</v>
      </c>
    </row>
    <row r="10695" spans="1:12" x14ac:dyDescent="0.3">
      <c r="A10695" s="341">
        <v>43381.391670486111</v>
      </c>
      <c r="B10695" s="318">
        <v>37572.970999999998</v>
      </c>
      <c r="C10695" s="355">
        <f t="shared" si="203"/>
        <v>0.28899999999703141</v>
      </c>
      <c r="D10695" s="420">
        <f t="shared" si="204"/>
        <v>0.1444999999985157</v>
      </c>
      <c r="H10695" s="402"/>
      <c r="J10695" s="82">
        <v>69</v>
      </c>
      <c r="K10695" s="319">
        <v>2</v>
      </c>
    </row>
    <row r="10696" spans="1:12" x14ac:dyDescent="0.3">
      <c r="A10696" s="341">
        <v>43381.433337210648</v>
      </c>
      <c r="B10696" s="318">
        <v>37573.267</v>
      </c>
      <c r="C10696" s="355">
        <f t="shared" si="203"/>
        <v>0.29600000000209548</v>
      </c>
      <c r="D10696" s="420">
        <f t="shared" si="204"/>
        <v>0.14800000000104774</v>
      </c>
      <c r="H10696" s="402"/>
      <c r="J10696" s="82">
        <v>70</v>
      </c>
      <c r="K10696" s="320">
        <v>3</v>
      </c>
    </row>
    <row r="10697" spans="1:12" x14ac:dyDescent="0.3">
      <c r="A10697" s="341">
        <v>43381.475003935186</v>
      </c>
      <c r="B10697" s="318">
        <v>37573.536999999997</v>
      </c>
      <c r="C10697" s="355">
        <f t="shared" si="203"/>
        <v>0.26999999999679858</v>
      </c>
      <c r="D10697" s="420">
        <f t="shared" si="204"/>
        <v>0.13499999999839929</v>
      </c>
      <c r="H10697" s="402"/>
      <c r="J10697" s="82">
        <v>71</v>
      </c>
      <c r="K10697" s="321">
        <v>4</v>
      </c>
    </row>
    <row r="10698" spans="1:12" x14ac:dyDescent="0.3">
      <c r="A10698" s="341">
        <v>43381.502083333333</v>
      </c>
      <c r="B10698" s="318">
        <v>37573.809000000001</v>
      </c>
      <c r="C10698" s="355">
        <f t="shared" si="203"/>
        <v>0.27200000000448199</v>
      </c>
      <c r="D10698" s="420">
        <f t="shared" si="204"/>
        <v>0.13600000000224099</v>
      </c>
      <c r="H10698" s="402"/>
      <c r="K10698" s="391">
        <v>1</v>
      </c>
    </row>
    <row r="10699" spans="1:12" x14ac:dyDescent="0.3">
      <c r="A10699" s="341">
        <v>43381.506249999999</v>
      </c>
      <c r="B10699" s="318">
        <v>37573.809000000001</v>
      </c>
      <c r="C10699" s="355"/>
      <c r="D10699" s="420"/>
      <c r="H10699" s="402"/>
      <c r="J10699" s="82">
        <v>1</v>
      </c>
      <c r="K10699" s="391">
        <v>1</v>
      </c>
      <c r="L10699" s="54" t="s">
        <v>313</v>
      </c>
    </row>
    <row r="10700" spans="1:12" x14ac:dyDescent="0.3">
      <c r="A10700" s="341">
        <v>43381.54791666667</v>
      </c>
      <c r="B10700" s="318">
        <v>37574.101000000002</v>
      </c>
      <c r="C10700" s="355">
        <f t="shared" ref="C10700:C10797" si="205">B10700-B10699</f>
        <v>0.29200000000128057</v>
      </c>
      <c r="D10700" s="420">
        <f t="shared" ref="D10700:D10797" si="206">C10700/2</f>
        <v>0.14600000000064028</v>
      </c>
      <c r="H10700" s="402"/>
      <c r="J10700" s="82">
        <v>2</v>
      </c>
      <c r="K10700" s="319">
        <v>2</v>
      </c>
    </row>
    <row r="10701" spans="1:12" x14ac:dyDescent="0.3">
      <c r="A10701" s="341">
        <v>43381.589583333334</v>
      </c>
      <c r="B10701" s="318">
        <v>37574.387999999999</v>
      </c>
      <c r="C10701" s="355">
        <f t="shared" si="205"/>
        <v>0.28699999999662396</v>
      </c>
      <c r="D10701" s="420">
        <f t="shared" si="206"/>
        <v>0.14349999999831198</v>
      </c>
      <c r="H10701" s="402"/>
      <c r="J10701" s="82">
        <v>3</v>
      </c>
      <c r="K10701" s="320">
        <v>3</v>
      </c>
    </row>
    <row r="10702" spans="1:12" x14ac:dyDescent="0.3">
      <c r="A10702" s="341">
        <v>43381.631249999999</v>
      </c>
      <c r="B10702" s="318">
        <v>37574.661</v>
      </c>
      <c r="C10702" s="355">
        <f t="shared" si="205"/>
        <v>0.27300000000104774</v>
      </c>
      <c r="D10702" s="420">
        <f t="shared" si="206"/>
        <v>0.13650000000052387</v>
      </c>
      <c r="H10702" s="402"/>
      <c r="J10702" s="82">
        <v>4</v>
      </c>
      <c r="K10702" s="321">
        <v>4</v>
      </c>
    </row>
    <row r="10703" spans="1:12" x14ac:dyDescent="0.3">
      <c r="A10703" s="341">
        <v>43381.67291666667</v>
      </c>
      <c r="B10703" s="318">
        <v>37574.944000000003</v>
      </c>
      <c r="C10703" s="355">
        <f t="shared" si="205"/>
        <v>0.28300000000308501</v>
      </c>
      <c r="D10703" s="420">
        <f t="shared" si="206"/>
        <v>0.1415000000015425</v>
      </c>
      <c r="H10703" s="402"/>
      <c r="J10703" s="82">
        <v>5</v>
      </c>
      <c r="K10703" s="391">
        <v>1</v>
      </c>
    </row>
    <row r="10704" spans="1:12" x14ac:dyDescent="0.3">
      <c r="A10704" s="341">
        <v>43381.714583333334</v>
      </c>
      <c r="B10704" s="318">
        <v>37575.232000000004</v>
      </c>
      <c r="C10704" s="355">
        <f t="shared" si="205"/>
        <v>0.28800000000046566</v>
      </c>
      <c r="D10704" s="420">
        <f t="shared" si="206"/>
        <v>0.14400000000023283</v>
      </c>
      <c r="H10704" s="402"/>
      <c r="J10704" s="82">
        <v>6</v>
      </c>
      <c r="K10704" s="319">
        <v>2</v>
      </c>
    </row>
    <row r="10705" spans="1:11" x14ac:dyDescent="0.3">
      <c r="A10705" s="341">
        <v>43381.756249768521</v>
      </c>
      <c r="B10705" s="318">
        <v>37575.508999999998</v>
      </c>
      <c r="C10705" s="355">
        <f t="shared" si="205"/>
        <v>0.27699999999458669</v>
      </c>
      <c r="D10705" s="420">
        <f t="shared" si="206"/>
        <v>0.13849999999729334</v>
      </c>
      <c r="H10705" s="402"/>
      <c r="J10705" s="82">
        <v>7</v>
      </c>
      <c r="K10705" s="320">
        <v>3</v>
      </c>
    </row>
    <row r="10706" spans="1:11" x14ac:dyDescent="0.3">
      <c r="A10706" s="341">
        <v>43381.797916377313</v>
      </c>
      <c r="B10706" s="318">
        <v>37575.777999999998</v>
      </c>
      <c r="C10706" s="355">
        <f t="shared" si="205"/>
        <v>0.26900000000023283</v>
      </c>
      <c r="D10706" s="420">
        <f t="shared" si="206"/>
        <v>0.13450000000011642</v>
      </c>
      <c r="H10706" s="402"/>
      <c r="J10706" s="82">
        <v>8</v>
      </c>
      <c r="K10706" s="321">
        <v>4</v>
      </c>
    </row>
    <row r="10707" spans="1:11" x14ac:dyDescent="0.3">
      <c r="A10707" s="341">
        <v>43381.839582986111</v>
      </c>
      <c r="B10707" s="318">
        <v>37576.050999999999</v>
      </c>
      <c r="C10707" s="355">
        <f t="shared" si="205"/>
        <v>0.27300000000104774</v>
      </c>
      <c r="D10707" s="420">
        <f t="shared" si="206"/>
        <v>0.13650000000052387</v>
      </c>
      <c r="H10707" s="402"/>
      <c r="J10707" s="82">
        <v>9</v>
      </c>
      <c r="K10707" s="391">
        <v>1</v>
      </c>
    </row>
    <row r="10708" spans="1:11" x14ac:dyDescent="0.3">
      <c r="A10708" s="341">
        <v>43381.88124959491</v>
      </c>
      <c r="B10708" s="318">
        <v>37576.33</v>
      </c>
      <c r="C10708" s="355">
        <f t="shared" si="205"/>
        <v>0.2790000000022701</v>
      </c>
      <c r="D10708" s="420">
        <f t="shared" si="206"/>
        <v>0.13950000000113505</v>
      </c>
      <c r="H10708" s="402"/>
      <c r="J10708" s="82">
        <v>10</v>
      </c>
      <c r="K10708" s="319">
        <v>2</v>
      </c>
    </row>
    <row r="10709" spans="1:11" x14ac:dyDescent="0.3">
      <c r="A10709" s="341">
        <v>43381.922916203701</v>
      </c>
      <c r="B10709" s="318">
        <v>37576.601000000002</v>
      </c>
      <c r="C10709" s="355">
        <f t="shared" si="205"/>
        <v>0.27100000000064028</v>
      </c>
      <c r="D10709" s="420">
        <f t="shared" si="206"/>
        <v>0.13550000000032014</v>
      </c>
      <c r="H10709" s="402"/>
      <c r="J10709" s="82">
        <v>11</v>
      </c>
      <c r="K10709" s="320">
        <v>3</v>
      </c>
    </row>
    <row r="10710" spans="1:11" x14ac:dyDescent="0.3">
      <c r="A10710" s="341">
        <v>43381.964582812499</v>
      </c>
      <c r="B10710" s="318">
        <v>37576.879000000001</v>
      </c>
      <c r="C10710" s="355">
        <f t="shared" si="205"/>
        <v>0.27799999999842839</v>
      </c>
      <c r="D10710" s="420">
        <f t="shared" si="206"/>
        <v>0.1389999999992142</v>
      </c>
      <c r="E10710" s="336">
        <f>SUM(C10686:C10710)*7.4805194805</f>
        <v>50.650597402470289</v>
      </c>
      <c r="F10710" s="324">
        <f>AVERAGE(D10686:D10710)</f>
        <v>0.14106250000001333</v>
      </c>
      <c r="G10710" s="324">
        <f>_xlfn.STDEV.S(D10686:D10710)</f>
        <v>4.0575011050114811E-3</v>
      </c>
      <c r="H10710" s="402"/>
      <c r="J10710" s="82">
        <v>12</v>
      </c>
      <c r="K10710" s="321">
        <v>4</v>
      </c>
    </row>
    <row r="10711" spans="1:11" x14ac:dyDescent="0.3">
      <c r="A10711" s="341">
        <v>43382.006249421298</v>
      </c>
      <c r="B10711" s="318">
        <v>37577.161999999997</v>
      </c>
      <c r="C10711" s="355">
        <f t="shared" si="205"/>
        <v>0.28299999999580905</v>
      </c>
      <c r="D10711" s="420">
        <f t="shared" si="206"/>
        <v>0.14149999999790452</v>
      </c>
      <c r="H10711" s="402"/>
      <c r="J10711" s="82">
        <v>13</v>
      </c>
      <c r="K10711" s="391">
        <v>1</v>
      </c>
    </row>
    <row r="10712" spans="1:11" x14ac:dyDescent="0.3">
      <c r="A10712" s="341">
        <v>43382.047916030089</v>
      </c>
      <c r="B10712" s="318">
        <v>37577.442000000003</v>
      </c>
      <c r="C10712" s="355">
        <f t="shared" si="205"/>
        <v>0.2800000000061118</v>
      </c>
      <c r="D10712" s="420">
        <f t="shared" si="206"/>
        <v>0.1400000000030559</v>
      </c>
      <c r="H10712" s="402"/>
      <c r="J10712" s="82">
        <v>14</v>
      </c>
      <c r="K10712" s="319">
        <v>2</v>
      </c>
    </row>
    <row r="10713" spans="1:11" x14ac:dyDescent="0.3">
      <c r="A10713" s="341">
        <v>43382.089582638888</v>
      </c>
      <c r="B10713" s="318">
        <v>37577.720999999998</v>
      </c>
      <c r="C10713" s="355">
        <f t="shared" si="205"/>
        <v>0.27899999999499414</v>
      </c>
      <c r="D10713" s="420">
        <f t="shared" si="206"/>
        <v>0.13949999999749707</v>
      </c>
      <c r="H10713" s="402"/>
      <c r="J10713" s="82">
        <v>15</v>
      </c>
      <c r="K10713" s="320">
        <v>3</v>
      </c>
    </row>
    <row r="10714" spans="1:11" x14ac:dyDescent="0.3">
      <c r="A10714" s="341">
        <v>43382.131249247686</v>
      </c>
      <c r="B10714" s="318">
        <v>37578.010999999999</v>
      </c>
      <c r="C10714" s="355">
        <f t="shared" si="205"/>
        <v>0.29000000000087311</v>
      </c>
      <c r="D10714" s="420">
        <f t="shared" si="206"/>
        <v>0.14500000000043656</v>
      </c>
      <c r="H10714" s="402"/>
      <c r="J10714" s="82">
        <v>16</v>
      </c>
      <c r="K10714" s="321">
        <v>4</v>
      </c>
    </row>
    <row r="10715" spans="1:11" x14ac:dyDescent="0.3">
      <c r="A10715" s="341">
        <v>43382.172915856485</v>
      </c>
      <c r="B10715" s="318">
        <v>37578.303</v>
      </c>
      <c r="C10715" s="355">
        <f t="shared" si="205"/>
        <v>0.29200000000128057</v>
      </c>
      <c r="D10715" s="420">
        <f t="shared" si="206"/>
        <v>0.14600000000064028</v>
      </c>
      <c r="H10715" s="402"/>
      <c r="J10715" s="82">
        <v>17</v>
      </c>
      <c r="K10715" s="391">
        <v>1</v>
      </c>
    </row>
    <row r="10716" spans="1:11" x14ac:dyDescent="0.3">
      <c r="A10716" s="341">
        <v>43382.214582465276</v>
      </c>
      <c r="B10716" s="318">
        <v>37578.589</v>
      </c>
      <c r="C10716" s="355">
        <f t="shared" si="205"/>
        <v>0.28600000000005821</v>
      </c>
      <c r="D10716" s="420">
        <f t="shared" si="206"/>
        <v>0.1430000000000291</v>
      </c>
      <c r="H10716" s="402"/>
      <c r="J10716" s="82">
        <v>18</v>
      </c>
      <c r="K10716" s="319">
        <v>2</v>
      </c>
    </row>
    <row r="10717" spans="1:11" x14ac:dyDescent="0.3">
      <c r="A10717" s="341">
        <v>43382.256249074075</v>
      </c>
      <c r="B10717" s="318">
        <v>37578.872000000003</v>
      </c>
      <c r="C10717" s="355">
        <f t="shared" si="205"/>
        <v>0.28300000000308501</v>
      </c>
      <c r="D10717" s="420">
        <f t="shared" si="206"/>
        <v>0.1415000000015425</v>
      </c>
      <c r="H10717" s="402"/>
      <c r="J10717" s="82">
        <v>19</v>
      </c>
      <c r="K10717" s="320">
        <v>3</v>
      </c>
    </row>
    <row r="10718" spans="1:11" x14ac:dyDescent="0.3">
      <c r="A10718" s="341">
        <v>43382.297915682873</v>
      </c>
      <c r="B10718" s="318">
        <v>37579.167000000001</v>
      </c>
      <c r="C10718" s="355">
        <f t="shared" si="205"/>
        <v>0.29499999999825377</v>
      </c>
      <c r="D10718" s="420">
        <f t="shared" si="206"/>
        <v>0.14749999999912689</v>
      </c>
      <c r="H10718" s="402"/>
      <c r="J10718" s="82">
        <v>20</v>
      </c>
      <c r="K10718" s="321">
        <v>4</v>
      </c>
    </row>
    <row r="10719" spans="1:11" x14ac:dyDescent="0.3">
      <c r="A10719" s="341">
        <v>43382.339582291665</v>
      </c>
      <c r="B10719" s="318">
        <v>37579.453000000001</v>
      </c>
      <c r="C10719" s="355">
        <f t="shared" si="205"/>
        <v>0.28600000000005821</v>
      </c>
      <c r="D10719" s="420">
        <f t="shared" si="206"/>
        <v>0.1430000000000291</v>
      </c>
      <c r="H10719" s="402"/>
      <c r="J10719" s="82">
        <v>21</v>
      </c>
      <c r="K10719" s="391">
        <v>1</v>
      </c>
    </row>
    <row r="10720" spans="1:11" x14ac:dyDescent="0.3">
      <c r="A10720" s="341">
        <v>43382.381248900463</v>
      </c>
      <c r="B10720" s="318">
        <v>37579.737000000001</v>
      </c>
      <c r="C10720" s="355">
        <f t="shared" si="205"/>
        <v>0.28399999999965075</v>
      </c>
      <c r="D10720" s="420">
        <f t="shared" si="206"/>
        <v>0.14199999999982538</v>
      </c>
      <c r="H10720" s="402"/>
      <c r="J10720" s="82">
        <v>22</v>
      </c>
      <c r="K10720" s="319">
        <v>2</v>
      </c>
    </row>
    <row r="10721" spans="1:11" x14ac:dyDescent="0.3">
      <c r="A10721" s="341">
        <v>43382.422915509262</v>
      </c>
      <c r="B10721" s="318">
        <v>37580.021000000001</v>
      </c>
      <c r="C10721" s="355">
        <f t="shared" si="205"/>
        <v>0.28399999999965075</v>
      </c>
      <c r="D10721" s="420">
        <f t="shared" si="206"/>
        <v>0.14199999999982538</v>
      </c>
      <c r="H10721" s="402"/>
      <c r="J10721" s="82">
        <v>23</v>
      </c>
      <c r="K10721" s="320">
        <v>3</v>
      </c>
    </row>
    <row r="10722" spans="1:11" x14ac:dyDescent="0.3">
      <c r="A10722" s="341">
        <v>43382.464582118053</v>
      </c>
      <c r="B10722" s="318">
        <v>37580.307999999997</v>
      </c>
      <c r="C10722" s="355">
        <f t="shared" si="205"/>
        <v>0.28699999999662396</v>
      </c>
      <c r="D10722" s="420">
        <f t="shared" si="206"/>
        <v>0.14349999999831198</v>
      </c>
      <c r="H10722" s="402"/>
      <c r="J10722" s="82">
        <v>24</v>
      </c>
      <c r="K10722" s="321">
        <v>4</v>
      </c>
    </row>
    <row r="10723" spans="1:11" x14ac:dyDescent="0.3">
      <c r="A10723" s="341">
        <v>43382.506248726851</v>
      </c>
      <c r="B10723" s="318">
        <v>37580.582000000002</v>
      </c>
      <c r="C10723" s="355">
        <f t="shared" si="205"/>
        <v>0.27400000000488944</v>
      </c>
      <c r="D10723" s="420">
        <f t="shared" si="206"/>
        <v>0.13700000000244472</v>
      </c>
      <c r="H10723" s="402"/>
      <c r="J10723" s="82">
        <v>25</v>
      </c>
      <c r="K10723" s="391">
        <v>1</v>
      </c>
    </row>
    <row r="10724" spans="1:11" x14ac:dyDescent="0.3">
      <c r="A10724" s="341">
        <v>43382.54791533565</v>
      </c>
      <c r="B10724" s="318">
        <v>37580.866999999998</v>
      </c>
      <c r="C10724" s="355">
        <f t="shared" si="205"/>
        <v>0.2849999999962165</v>
      </c>
      <c r="D10724" s="420">
        <f t="shared" si="206"/>
        <v>0.14249999999810825</v>
      </c>
      <c r="H10724" s="402"/>
      <c r="J10724" s="82">
        <v>26</v>
      </c>
      <c r="K10724" s="319">
        <v>2</v>
      </c>
    </row>
    <row r="10725" spans="1:11" x14ac:dyDescent="0.3">
      <c r="A10725" s="341">
        <v>43382.589581944441</v>
      </c>
      <c r="B10725" s="318">
        <v>37581.158000000003</v>
      </c>
      <c r="C10725" s="355">
        <f t="shared" si="205"/>
        <v>0.29100000000471482</v>
      </c>
      <c r="D10725" s="420">
        <f t="shared" si="206"/>
        <v>0.14550000000235741</v>
      </c>
      <c r="H10725" s="402"/>
      <c r="J10725" s="82">
        <v>27</v>
      </c>
      <c r="K10725" s="320">
        <v>3</v>
      </c>
    </row>
    <row r="10726" spans="1:11" x14ac:dyDescent="0.3">
      <c r="A10726" s="341">
        <v>43382.63124855324</v>
      </c>
      <c r="B10726" s="318">
        <v>37581.440000000002</v>
      </c>
      <c r="C10726" s="355">
        <f t="shared" si="205"/>
        <v>0.2819999999992433</v>
      </c>
      <c r="D10726" s="420">
        <f t="shared" si="206"/>
        <v>0.14099999999962165</v>
      </c>
      <c r="H10726" s="402"/>
      <c r="J10726" s="82">
        <v>28</v>
      </c>
      <c r="K10726" s="321">
        <v>4</v>
      </c>
    </row>
    <row r="10727" spans="1:11" x14ac:dyDescent="0.3">
      <c r="A10727" s="341">
        <v>43382.672915162038</v>
      </c>
      <c r="B10727" s="318">
        <v>37581.711000000003</v>
      </c>
      <c r="C10727" s="355">
        <f t="shared" si="205"/>
        <v>0.27100000000064028</v>
      </c>
      <c r="D10727" s="420">
        <f t="shared" si="206"/>
        <v>0.13550000000032014</v>
      </c>
      <c r="H10727" s="402"/>
      <c r="J10727" s="82">
        <v>29</v>
      </c>
      <c r="K10727" s="391">
        <v>1</v>
      </c>
    </row>
    <row r="10728" spans="1:11" x14ac:dyDescent="0.3">
      <c r="A10728" s="341">
        <v>43382.714581770837</v>
      </c>
      <c r="B10728" s="318">
        <v>37581.997000000003</v>
      </c>
      <c r="C10728" s="355">
        <f t="shared" si="205"/>
        <v>0.28600000000005821</v>
      </c>
      <c r="D10728" s="420">
        <f t="shared" si="206"/>
        <v>0.1430000000000291</v>
      </c>
      <c r="H10728" s="402"/>
      <c r="J10728" s="82">
        <v>30</v>
      </c>
      <c r="K10728" s="319">
        <v>2</v>
      </c>
    </row>
    <row r="10729" spans="1:11" x14ac:dyDescent="0.3">
      <c r="A10729" s="341">
        <v>43382.756248379628</v>
      </c>
      <c r="B10729" s="318">
        <v>37582.28</v>
      </c>
      <c r="C10729" s="355">
        <f t="shared" si="205"/>
        <v>0.28299999999580905</v>
      </c>
      <c r="D10729" s="420">
        <f t="shared" si="206"/>
        <v>0.14149999999790452</v>
      </c>
      <c r="H10729" s="402"/>
      <c r="J10729" s="82">
        <v>31</v>
      </c>
      <c r="K10729" s="320">
        <v>3</v>
      </c>
    </row>
    <row r="10730" spans="1:11" x14ac:dyDescent="0.3">
      <c r="A10730" s="341">
        <v>43382.797914988427</v>
      </c>
      <c r="B10730" s="318">
        <v>37582.548999999999</v>
      </c>
      <c r="C10730" s="355">
        <f t="shared" si="205"/>
        <v>0.26900000000023283</v>
      </c>
      <c r="D10730" s="420">
        <f t="shared" si="206"/>
        <v>0.13450000000011642</v>
      </c>
      <c r="H10730" s="402"/>
      <c r="J10730" s="82">
        <v>32</v>
      </c>
      <c r="K10730" s="321">
        <v>4</v>
      </c>
    </row>
    <row r="10731" spans="1:11" x14ac:dyDescent="0.3">
      <c r="A10731" s="341">
        <v>43382.839581597225</v>
      </c>
      <c r="B10731" s="318">
        <v>37582.817999999999</v>
      </c>
      <c r="C10731" s="355">
        <f t="shared" si="205"/>
        <v>0.26900000000023283</v>
      </c>
      <c r="D10731" s="420">
        <f t="shared" si="206"/>
        <v>0.13450000000011642</v>
      </c>
      <c r="H10731" s="402"/>
      <c r="J10731" s="82">
        <v>33</v>
      </c>
      <c r="K10731" s="391">
        <v>1</v>
      </c>
    </row>
    <row r="10732" spans="1:11" x14ac:dyDescent="0.3">
      <c r="A10732" s="341">
        <v>43382.881248206017</v>
      </c>
      <c r="B10732" s="318">
        <v>37583.097999999998</v>
      </c>
      <c r="C10732" s="355">
        <f t="shared" si="205"/>
        <v>0.27999999999883585</v>
      </c>
      <c r="D10732" s="420">
        <f t="shared" si="206"/>
        <v>0.13999999999941792</v>
      </c>
      <c r="H10732" s="402"/>
      <c r="J10732" s="82">
        <v>34</v>
      </c>
      <c r="K10732" s="319">
        <v>2</v>
      </c>
    </row>
    <row r="10733" spans="1:11" x14ac:dyDescent="0.3">
      <c r="A10733" s="341">
        <v>43382.922914814815</v>
      </c>
      <c r="B10733" s="318">
        <v>37583.377</v>
      </c>
      <c r="C10733" s="355">
        <f t="shared" si="205"/>
        <v>0.2790000000022701</v>
      </c>
      <c r="D10733" s="420">
        <f t="shared" si="206"/>
        <v>0.13950000000113505</v>
      </c>
      <c r="H10733" s="402"/>
      <c r="J10733" s="82">
        <v>35</v>
      </c>
      <c r="K10733" s="320">
        <v>3</v>
      </c>
    </row>
    <row r="10734" spans="1:11" x14ac:dyDescent="0.3">
      <c r="A10734" s="341">
        <v>43382.964581423614</v>
      </c>
      <c r="B10734" s="318">
        <v>37583.641000000003</v>
      </c>
      <c r="C10734" s="355">
        <f t="shared" si="205"/>
        <v>0.26400000000285218</v>
      </c>
      <c r="D10734" s="420">
        <f t="shared" si="206"/>
        <v>0.13200000000142609</v>
      </c>
      <c r="E10734" s="336">
        <f>SUM(C10711:C10734)*7.4805194805</f>
        <v>50.58327272715929</v>
      </c>
      <c r="F10734" s="324">
        <f>AVERAGE(D10711:D10734)</f>
        <v>0.14087500000005093</v>
      </c>
      <c r="G10734" s="324">
        <f>_xlfn.STDEV.S(D10711:D10734)</f>
        <v>3.8708778913851749E-3</v>
      </c>
      <c r="H10734" s="402"/>
      <c r="J10734" s="82">
        <v>36</v>
      </c>
      <c r="K10734" s="321">
        <v>4</v>
      </c>
    </row>
    <row r="10735" spans="1:11" x14ac:dyDescent="0.3">
      <c r="A10735" s="341">
        <v>43383.006248032405</v>
      </c>
      <c r="B10735" s="318">
        <v>37583.921000000002</v>
      </c>
      <c r="C10735" s="355">
        <f t="shared" si="205"/>
        <v>0.27999999999883585</v>
      </c>
      <c r="D10735" s="420">
        <f t="shared" si="206"/>
        <v>0.13999999999941792</v>
      </c>
      <c r="H10735" s="402"/>
      <c r="J10735" s="82">
        <v>37</v>
      </c>
      <c r="K10735" s="391">
        <v>1</v>
      </c>
    </row>
    <row r="10736" spans="1:11" x14ac:dyDescent="0.3">
      <c r="A10736" s="341">
        <v>43383.047914641204</v>
      </c>
      <c r="B10736" s="318">
        <v>37584.207999999999</v>
      </c>
      <c r="C10736" s="355">
        <f t="shared" si="205"/>
        <v>0.28699999999662396</v>
      </c>
      <c r="D10736" s="420">
        <f t="shared" si="206"/>
        <v>0.14349999999831198</v>
      </c>
      <c r="H10736" s="402"/>
      <c r="J10736" s="82">
        <v>38</v>
      </c>
      <c r="K10736" s="319">
        <v>2</v>
      </c>
    </row>
    <row r="10737" spans="1:11" x14ac:dyDescent="0.3">
      <c r="A10737" s="341">
        <v>43383.089581250002</v>
      </c>
      <c r="B10737" s="318">
        <v>37584.489000000001</v>
      </c>
      <c r="C10737" s="355">
        <f t="shared" si="205"/>
        <v>0.28100000000267755</v>
      </c>
      <c r="D10737" s="420">
        <f t="shared" si="206"/>
        <v>0.14050000000133878</v>
      </c>
      <c r="H10737" s="402"/>
      <c r="J10737" s="82">
        <v>39</v>
      </c>
      <c r="K10737" s="320">
        <v>3</v>
      </c>
    </row>
    <row r="10738" spans="1:11" x14ac:dyDescent="0.3">
      <c r="A10738" s="341">
        <v>43383.131247858793</v>
      </c>
      <c r="B10738" s="318">
        <v>37584.762999999999</v>
      </c>
      <c r="C10738" s="355">
        <f t="shared" si="205"/>
        <v>0.27399999999761349</v>
      </c>
      <c r="D10738" s="420">
        <f t="shared" si="206"/>
        <v>0.13699999999880674</v>
      </c>
      <c r="H10738" s="402"/>
      <c r="J10738" s="82">
        <v>40</v>
      </c>
      <c r="K10738" s="321">
        <v>4</v>
      </c>
    </row>
    <row r="10739" spans="1:11" x14ac:dyDescent="0.3">
      <c r="A10739" s="341">
        <v>43383.172914467592</v>
      </c>
      <c r="B10739" s="318">
        <v>37585.050999999999</v>
      </c>
      <c r="C10739" s="355">
        <f t="shared" si="205"/>
        <v>0.28800000000046566</v>
      </c>
      <c r="D10739" s="420">
        <f t="shared" si="206"/>
        <v>0.14400000000023283</v>
      </c>
      <c r="H10739" s="402"/>
      <c r="J10739" s="82">
        <v>41</v>
      </c>
      <c r="K10739" s="391">
        <v>1</v>
      </c>
    </row>
    <row r="10740" spans="1:11" x14ac:dyDescent="0.3">
      <c r="A10740" s="341">
        <v>43383.21458107639</v>
      </c>
      <c r="B10740" s="318">
        <v>37585.339999999997</v>
      </c>
      <c r="C10740" s="355">
        <f t="shared" si="205"/>
        <v>0.28899999999703141</v>
      </c>
      <c r="D10740" s="420">
        <f t="shared" si="206"/>
        <v>0.1444999999985157</v>
      </c>
      <c r="H10740" s="402"/>
      <c r="J10740" s="82">
        <v>42</v>
      </c>
      <c r="K10740" s="319">
        <v>2</v>
      </c>
    </row>
    <row r="10741" spans="1:11" x14ac:dyDescent="0.3">
      <c r="A10741" s="341">
        <v>43383.256247685182</v>
      </c>
      <c r="B10741" s="318">
        <v>37585.620999999999</v>
      </c>
      <c r="C10741" s="355">
        <f t="shared" si="205"/>
        <v>0.28100000000267755</v>
      </c>
      <c r="D10741" s="420">
        <f t="shared" si="206"/>
        <v>0.14050000000133878</v>
      </c>
      <c r="H10741" s="402"/>
      <c r="J10741" s="82">
        <v>43</v>
      </c>
      <c r="K10741" s="320">
        <v>3</v>
      </c>
    </row>
    <row r="10742" spans="1:11" x14ac:dyDescent="0.3">
      <c r="A10742" s="341">
        <v>43383.29791429398</v>
      </c>
      <c r="B10742" s="318">
        <v>37585.909</v>
      </c>
      <c r="C10742" s="355">
        <f t="shared" si="205"/>
        <v>0.28800000000046566</v>
      </c>
      <c r="D10742" s="420">
        <f t="shared" si="206"/>
        <v>0.14400000000023283</v>
      </c>
      <c r="H10742" s="402"/>
      <c r="J10742" s="82">
        <v>44</v>
      </c>
      <c r="K10742" s="321">
        <v>4</v>
      </c>
    </row>
    <row r="10743" spans="1:11" x14ac:dyDescent="0.3">
      <c r="A10743" s="341">
        <v>43383.339580902779</v>
      </c>
      <c r="B10743" s="318">
        <v>37586.201000000001</v>
      </c>
      <c r="C10743" s="355">
        <f t="shared" si="205"/>
        <v>0.29200000000128057</v>
      </c>
      <c r="D10743" s="420">
        <f t="shared" si="206"/>
        <v>0.14600000000064028</v>
      </c>
      <c r="H10743" s="402"/>
      <c r="J10743" s="82">
        <v>45</v>
      </c>
      <c r="K10743" s="391">
        <v>1</v>
      </c>
    </row>
    <row r="10744" spans="1:11" x14ac:dyDescent="0.3">
      <c r="A10744" s="341">
        <v>43383.381247511577</v>
      </c>
      <c r="B10744" s="318">
        <v>37586.485999999997</v>
      </c>
      <c r="C10744" s="355">
        <f t="shared" si="205"/>
        <v>0.2849999999962165</v>
      </c>
      <c r="D10744" s="420">
        <f t="shared" si="206"/>
        <v>0.14249999999810825</v>
      </c>
      <c r="H10744" s="402"/>
      <c r="J10744" s="82">
        <v>46</v>
      </c>
      <c r="K10744" s="319">
        <v>2</v>
      </c>
    </row>
    <row r="10745" spans="1:11" x14ac:dyDescent="0.3">
      <c r="A10745" s="341">
        <v>43383.422914120369</v>
      </c>
      <c r="B10745" s="318">
        <v>37586.762000000002</v>
      </c>
      <c r="C10745" s="355">
        <f t="shared" si="205"/>
        <v>0.2760000000052969</v>
      </c>
      <c r="D10745" s="420">
        <f t="shared" si="206"/>
        <v>0.13800000000264845</v>
      </c>
      <c r="H10745" s="402"/>
      <c r="J10745" s="82">
        <v>47</v>
      </c>
      <c r="K10745" s="320">
        <v>3</v>
      </c>
    </row>
    <row r="10746" spans="1:11" x14ac:dyDescent="0.3">
      <c r="A10746" s="341">
        <v>43383.464580729167</v>
      </c>
      <c r="B10746" s="318">
        <v>37587.050999999999</v>
      </c>
      <c r="C10746" s="355">
        <f t="shared" si="205"/>
        <v>0.28899999999703141</v>
      </c>
      <c r="D10746" s="420">
        <f t="shared" si="206"/>
        <v>0.1444999999985157</v>
      </c>
      <c r="H10746" s="402"/>
      <c r="J10746" s="82">
        <v>48</v>
      </c>
      <c r="K10746" s="321">
        <v>4</v>
      </c>
    </row>
    <row r="10747" spans="1:11" x14ac:dyDescent="0.3">
      <c r="A10747" s="341">
        <v>43383.506247337966</v>
      </c>
      <c r="B10747" s="318">
        <v>37587.341</v>
      </c>
      <c r="C10747" s="355">
        <f t="shared" si="205"/>
        <v>0.29000000000087311</v>
      </c>
      <c r="D10747" s="420">
        <f t="shared" si="206"/>
        <v>0.14500000000043656</v>
      </c>
      <c r="H10747" s="402"/>
      <c r="J10747" s="82">
        <v>49</v>
      </c>
      <c r="K10747" s="391">
        <v>1</v>
      </c>
    </row>
    <row r="10748" spans="1:11" x14ac:dyDescent="0.3">
      <c r="A10748" s="341">
        <v>43383.547913946757</v>
      </c>
      <c r="B10748" s="318">
        <v>37587.618999999999</v>
      </c>
      <c r="C10748" s="355">
        <f t="shared" si="205"/>
        <v>0.27799999999842839</v>
      </c>
      <c r="D10748" s="420">
        <f t="shared" si="206"/>
        <v>0.1389999999992142</v>
      </c>
      <c r="H10748" s="402"/>
      <c r="J10748" s="82">
        <v>50</v>
      </c>
      <c r="K10748" s="319">
        <v>2</v>
      </c>
    </row>
    <row r="10749" spans="1:11" x14ac:dyDescent="0.3">
      <c r="A10749" s="341">
        <v>43383.589580555556</v>
      </c>
      <c r="B10749" s="318">
        <v>37587.900999999998</v>
      </c>
      <c r="C10749" s="355">
        <f t="shared" si="205"/>
        <v>0.2819999999992433</v>
      </c>
      <c r="D10749" s="420">
        <f t="shared" si="206"/>
        <v>0.14099999999962165</v>
      </c>
      <c r="H10749" s="402"/>
      <c r="J10749" s="82">
        <v>51</v>
      </c>
      <c r="K10749" s="320">
        <v>3</v>
      </c>
    </row>
    <row r="10750" spans="1:11" x14ac:dyDescent="0.3">
      <c r="A10750" s="341">
        <v>43383.631247164354</v>
      </c>
      <c r="B10750" s="318">
        <v>37588.186999999998</v>
      </c>
      <c r="C10750" s="355">
        <f t="shared" si="205"/>
        <v>0.28600000000005821</v>
      </c>
      <c r="D10750" s="420">
        <f t="shared" si="206"/>
        <v>0.1430000000000291</v>
      </c>
      <c r="H10750" s="402"/>
      <c r="J10750" s="82">
        <v>52</v>
      </c>
      <c r="K10750" s="321">
        <v>4</v>
      </c>
    </row>
    <row r="10751" spans="1:11" x14ac:dyDescent="0.3">
      <c r="A10751" s="341">
        <v>43383.672913773145</v>
      </c>
      <c r="B10751" s="318">
        <v>37588.472000000002</v>
      </c>
      <c r="C10751" s="355">
        <f t="shared" si="205"/>
        <v>0.28500000000349246</v>
      </c>
      <c r="D10751" s="420">
        <f t="shared" si="206"/>
        <v>0.14250000000174623</v>
      </c>
      <c r="H10751" s="402"/>
      <c r="J10751" s="82">
        <v>53</v>
      </c>
      <c r="K10751" s="391">
        <v>1</v>
      </c>
    </row>
    <row r="10752" spans="1:11" x14ac:dyDescent="0.3">
      <c r="A10752" s="341">
        <v>43383.714580381944</v>
      </c>
      <c r="B10752" s="318">
        <v>37588.741999999998</v>
      </c>
      <c r="C10752" s="355">
        <f t="shared" si="205"/>
        <v>0.26999999999679858</v>
      </c>
      <c r="D10752" s="420">
        <f t="shared" si="206"/>
        <v>0.13499999999839929</v>
      </c>
      <c r="H10752" s="402"/>
      <c r="J10752" s="82">
        <v>54</v>
      </c>
      <c r="K10752" s="319">
        <v>2</v>
      </c>
    </row>
    <row r="10753" spans="1:11" x14ac:dyDescent="0.3">
      <c r="A10753" s="341">
        <v>43383.756246990743</v>
      </c>
      <c r="B10753" s="318">
        <v>37589.023000000001</v>
      </c>
      <c r="C10753" s="355">
        <f t="shared" si="205"/>
        <v>0.28100000000267755</v>
      </c>
      <c r="D10753" s="420">
        <f t="shared" si="206"/>
        <v>0.14050000000133878</v>
      </c>
      <c r="H10753" s="402"/>
      <c r="J10753" s="82">
        <v>55</v>
      </c>
      <c r="K10753" s="320">
        <v>3</v>
      </c>
    </row>
    <row r="10754" spans="1:11" x14ac:dyDescent="0.3">
      <c r="A10754" s="341">
        <v>43383.797913599534</v>
      </c>
      <c r="B10754" s="318">
        <v>37589.302000000003</v>
      </c>
      <c r="C10754" s="355">
        <f t="shared" si="205"/>
        <v>0.2790000000022701</v>
      </c>
      <c r="D10754" s="420">
        <f t="shared" si="206"/>
        <v>0.13950000000113505</v>
      </c>
      <c r="H10754" s="402"/>
      <c r="J10754" s="82">
        <v>56</v>
      </c>
      <c r="K10754" s="321">
        <v>4</v>
      </c>
    </row>
    <row r="10755" spans="1:11" x14ac:dyDescent="0.3">
      <c r="A10755" s="341">
        <v>43383.839580208332</v>
      </c>
      <c r="B10755" s="318">
        <v>37589.571000000004</v>
      </c>
      <c r="C10755" s="355">
        <f t="shared" si="205"/>
        <v>0.26900000000023283</v>
      </c>
      <c r="D10755" s="420">
        <f t="shared" si="206"/>
        <v>0.13450000000011642</v>
      </c>
      <c r="H10755" s="402"/>
      <c r="J10755" s="82">
        <v>57</v>
      </c>
      <c r="K10755" s="391">
        <v>1</v>
      </c>
    </row>
    <row r="10756" spans="1:11" x14ac:dyDescent="0.3">
      <c r="A10756" s="341">
        <v>43383.881246817131</v>
      </c>
      <c r="B10756" s="318">
        <v>37589.839999999997</v>
      </c>
      <c r="C10756" s="355">
        <f t="shared" si="205"/>
        <v>0.26899999999295687</v>
      </c>
      <c r="D10756" s="420">
        <f t="shared" si="206"/>
        <v>0.13449999999647844</v>
      </c>
      <c r="H10756" s="402"/>
      <c r="J10756" s="82">
        <v>58</v>
      </c>
      <c r="K10756" s="319">
        <v>2</v>
      </c>
    </row>
    <row r="10757" spans="1:11" x14ac:dyDescent="0.3">
      <c r="A10757" s="341">
        <v>43383.922913425929</v>
      </c>
      <c r="B10757" s="318">
        <v>37590.120999999999</v>
      </c>
      <c r="C10757" s="355">
        <f t="shared" si="205"/>
        <v>0.28100000000267755</v>
      </c>
      <c r="D10757" s="420">
        <f t="shared" si="206"/>
        <v>0.14050000000133878</v>
      </c>
      <c r="H10757" s="402"/>
      <c r="J10757" s="82">
        <v>59</v>
      </c>
      <c r="K10757" s="320">
        <v>3</v>
      </c>
    </row>
    <row r="10758" spans="1:11" x14ac:dyDescent="0.3">
      <c r="A10758" s="341">
        <v>43383.964580034721</v>
      </c>
      <c r="B10758" s="318">
        <v>37590.398999999998</v>
      </c>
      <c r="C10758" s="355">
        <f t="shared" si="205"/>
        <v>0.27799999999842839</v>
      </c>
      <c r="D10758" s="420">
        <f t="shared" si="206"/>
        <v>0.1389999999992142</v>
      </c>
      <c r="E10758" s="336">
        <f>SUM(C10735:C10758)*7.4805194805</f>
        <v>50.553350649176764</v>
      </c>
      <c r="F10758" s="324">
        <f>AVERAGE(D10735:D10758)</f>
        <v>0.14079166666654905</v>
      </c>
      <c r="G10758" s="324">
        <f>_xlfn.STDEV.S(D10735:D10758)</f>
        <v>3.3294361278119514E-3</v>
      </c>
      <c r="H10758" s="402"/>
      <c r="J10758" s="82">
        <v>60</v>
      </c>
      <c r="K10758" s="321">
        <v>4</v>
      </c>
    </row>
    <row r="10759" spans="1:11" x14ac:dyDescent="0.3">
      <c r="A10759" s="341">
        <v>43384.006246643519</v>
      </c>
      <c r="B10759" s="318">
        <v>37590.671000000002</v>
      </c>
      <c r="C10759" s="355">
        <f t="shared" si="205"/>
        <v>0.27200000000448199</v>
      </c>
      <c r="D10759" s="420">
        <f t="shared" si="206"/>
        <v>0.13600000000224099</v>
      </c>
      <c r="H10759" s="402"/>
      <c r="J10759" s="82">
        <v>61</v>
      </c>
      <c r="K10759" s="391">
        <v>1</v>
      </c>
    </row>
    <row r="10760" spans="1:11" x14ac:dyDescent="0.3">
      <c r="A10760" s="341">
        <v>43384.047913252318</v>
      </c>
      <c r="B10760" s="318">
        <v>37590.957999999999</v>
      </c>
      <c r="C10760" s="355">
        <f t="shared" si="205"/>
        <v>0.28699999999662396</v>
      </c>
      <c r="D10760" s="420">
        <f t="shared" si="206"/>
        <v>0.14349999999831198</v>
      </c>
      <c r="H10760" s="402"/>
      <c r="J10760" s="82">
        <v>62</v>
      </c>
      <c r="K10760" s="319">
        <v>2</v>
      </c>
    </row>
    <row r="10761" spans="1:11" x14ac:dyDescent="0.3">
      <c r="A10761" s="341">
        <v>43384.089579861109</v>
      </c>
      <c r="B10761" s="318">
        <v>37591.245000000003</v>
      </c>
      <c r="C10761" s="355">
        <f t="shared" si="205"/>
        <v>0.28700000000389991</v>
      </c>
      <c r="D10761" s="420">
        <f t="shared" si="206"/>
        <v>0.14350000000194996</v>
      </c>
      <c r="H10761" s="402"/>
      <c r="J10761" s="82">
        <v>63</v>
      </c>
      <c r="K10761" s="320">
        <v>3</v>
      </c>
    </row>
    <row r="10762" spans="1:11" x14ac:dyDescent="0.3">
      <c r="A10762" s="341">
        <v>43384.131246469908</v>
      </c>
      <c r="B10762" s="318">
        <v>37591.527999999998</v>
      </c>
      <c r="C10762" s="355">
        <f t="shared" si="205"/>
        <v>0.28299999999580905</v>
      </c>
      <c r="D10762" s="420">
        <f t="shared" si="206"/>
        <v>0.14149999999790452</v>
      </c>
      <c r="H10762" s="402"/>
      <c r="J10762" s="82">
        <v>64</v>
      </c>
      <c r="K10762" s="321">
        <v>4</v>
      </c>
    </row>
    <row r="10763" spans="1:11" x14ac:dyDescent="0.3">
      <c r="A10763" s="341">
        <v>43384.172913078706</v>
      </c>
      <c r="B10763" s="318">
        <v>37591.81</v>
      </c>
      <c r="C10763" s="355">
        <f t="shared" si="205"/>
        <v>0.2819999999992433</v>
      </c>
      <c r="D10763" s="420">
        <f t="shared" si="206"/>
        <v>0.14099999999962165</v>
      </c>
      <c r="H10763" s="402"/>
      <c r="J10763" s="82">
        <v>65</v>
      </c>
      <c r="K10763" s="391">
        <v>1</v>
      </c>
    </row>
    <row r="10764" spans="1:11" x14ac:dyDescent="0.3">
      <c r="A10764" s="341">
        <v>43384.214579687497</v>
      </c>
      <c r="B10764" s="318">
        <v>37592.107000000004</v>
      </c>
      <c r="C10764" s="355">
        <f t="shared" si="205"/>
        <v>0.29700000000593718</v>
      </c>
      <c r="D10764" s="420">
        <f t="shared" si="206"/>
        <v>0.14850000000296859</v>
      </c>
      <c r="H10764" s="402"/>
      <c r="J10764" s="82">
        <v>66</v>
      </c>
      <c r="K10764" s="319">
        <v>2</v>
      </c>
    </row>
    <row r="10765" spans="1:11" x14ac:dyDescent="0.3">
      <c r="A10765" s="341">
        <v>43384.256246296296</v>
      </c>
      <c r="B10765" s="318">
        <v>37592.398000000001</v>
      </c>
      <c r="C10765" s="355">
        <f t="shared" si="205"/>
        <v>0.29099999999743886</v>
      </c>
      <c r="D10765" s="420">
        <f t="shared" si="206"/>
        <v>0.14549999999871943</v>
      </c>
      <c r="H10765" s="402"/>
      <c r="J10765" s="82">
        <v>67</v>
      </c>
      <c r="K10765" s="320">
        <v>3</v>
      </c>
    </row>
    <row r="10766" spans="1:11" x14ac:dyDescent="0.3">
      <c r="A10766" s="341">
        <v>43384.297912905095</v>
      </c>
      <c r="B10766" s="318">
        <v>37592.678</v>
      </c>
      <c r="C10766" s="355">
        <f t="shared" si="205"/>
        <v>0.27999999999883585</v>
      </c>
      <c r="D10766" s="420">
        <f t="shared" si="206"/>
        <v>0.13999999999941792</v>
      </c>
      <c r="H10766" s="402"/>
      <c r="J10766" s="82">
        <v>68</v>
      </c>
      <c r="K10766" s="321">
        <v>4</v>
      </c>
    </row>
    <row r="10767" spans="1:11" x14ac:dyDescent="0.3">
      <c r="A10767" s="341">
        <v>43384.339579513886</v>
      </c>
      <c r="B10767" s="318">
        <v>37592.963000000003</v>
      </c>
      <c r="C10767" s="355">
        <f t="shared" si="205"/>
        <v>0.28500000000349246</v>
      </c>
      <c r="D10767" s="420">
        <f t="shared" si="206"/>
        <v>0.14250000000174623</v>
      </c>
      <c r="H10767" s="402"/>
      <c r="J10767" s="82">
        <v>69</v>
      </c>
      <c r="K10767" s="391">
        <v>1</v>
      </c>
    </row>
    <row r="10768" spans="1:11" x14ac:dyDescent="0.3">
      <c r="A10768" s="341">
        <v>43384.381246122684</v>
      </c>
      <c r="B10768" s="318">
        <v>37593.260999999999</v>
      </c>
      <c r="C10768" s="355">
        <f t="shared" si="205"/>
        <v>0.29799999999522697</v>
      </c>
      <c r="D10768" s="420">
        <f t="shared" si="206"/>
        <v>0.14899999999761349</v>
      </c>
      <c r="H10768" s="402"/>
      <c r="J10768" s="82">
        <v>70</v>
      </c>
      <c r="K10768" s="319">
        <v>2</v>
      </c>
    </row>
    <row r="10769" spans="1:11" x14ac:dyDescent="0.3">
      <c r="A10769" s="341">
        <v>43384.422912731483</v>
      </c>
      <c r="B10769" s="318">
        <v>37593.542999999998</v>
      </c>
      <c r="C10769" s="355">
        <f t="shared" si="205"/>
        <v>0.2819999999992433</v>
      </c>
      <c r="D10769" s="420">
        <f t="shared" si="206"/>
        <v>0.14099999999962165</v>
      </c>
      <c r="H10769" s="402"/>
      <c r="J10769" s="82">
        <v>71</v>
      </c>
      <c r="K10769" s="320">
        <v>3</v>
      </c>
    </row>
    <row r="10770" spans="1:11" x14ac:dyDescent="0.3">
      <c r="A10770" s="341">
        <v>43384.464579340274</v>
      </c>
      <c r="B10770" s="318">
        <v>37593.821000000004</v>
      </c>
      <c r="C10770" s="355">
        <f t="shared" si="205"/>
        <v>0.27800000000570435</v>
      </c>
      <c r="D10770" s="420">
        <f t="shared" si="206"/>
        <v>0.13900000000285218</v>
      </c>
      <c r="H10770" s="402"/>
      <c r="J10770" s="82">
        <v>72</v>
      </c>
      <c r="K10770" s="321">
        <v>4</v>
      </c>
    </row>
    <row r="10771" spans="1:11" x14ac:dyDescent="0.3">
      <c r="A10771" s="341">
        <v>43384.506245949073</v>
      </c>
      <c r="B10771" s="318">
        <v>37594.108999999997</v>
      </c>
      <c r="C10771" s="355">
        <f t="shared" si="205"/>
        <v>0.2879999999931897</v>
      </c>
      <c r="D10771" s="420">
        <f t="shared" si="206"/>
        <v>0.14399999999659485</v>
      </c>
      <c r="H10771" s="402"/>
      <c r="J10771" s="82">
        <v>73</v>
      </c>
      <c r="K10771" s="391">
        <v>1</v>
      </c>
    </row>
    <row r="10772" spans="1:11" x14ac:dyDescent="0.3">
      <c r="A10772" s="341">
        <v>43384.547912557871</v>
      </c>
      <c r="B10772" s="318">
        <v>37594.394</v>
      </c>
      <c r="C10772" s="355">
        <f t="shared" si="205"/>
        <v>0.28500000000349246</v>
      </c>
      <c r="D10772" s="420">
        <f t="shared" si="206"/>
        <v>0.14250000000174623</v>
      </c>
      <c r="H10772" s="402"/>
      <c r="J10772" s="82">
        <v>74</v>
      </c>
      <c r="K10772" s="319">
        <v>2</v>
      </c>
    </row>
    <row r="10773" spans="1:11" x14ac:dyDescent="0.3">
      <c r="A10773" s="341">
        <v>43384.58957916667</v>
      </c>
      <c r="B10773" s="318">
        <v>37594.671000000002</v>
      </c>
      <c r="C10773" s="355">
        <f t="shared" si="205"/>
        <v>0.27700000000186265</v>
      </c>
      <c r="D10773" s="420">
        <f t="shared" si="206"/>
        <v>0.13850000000093132</v>
      </c>
      <c r="H10773" s="402"/>
      <c r="J10773" s="82">
        <v>75</v>
      </c>
      <c r="K10773" s="320">
        <v>3</v>
      </c>
    </row>
    <row r="10774" spans="1:11" x14ac:dyDescent="0.3">
      <c r="A10774" s="341">
        <v>43384.631245775461</v>
      </c>
      <c r="B10774" s="318">
        <v>37594.951999999997</v>
      </c>
      <c r="C10774" s="355">
        <f t="shared" si="205"/>
        <v>0.28099999999540159</v>
      </c>
      <c r="D10774" s="420">
        <f t="shared" si="206"/>
        <v>0.1404999999977008</v>
      </c>
      <c r="H10774" s="402"/>
      <c r="J10774" s="82">
        <v>76</v>
      </c>
      <c r="K10774" s="321">
        <v>4</v>
      </c>
    </row>
    <row r="10775" spans="1:11" x14ac:dyDescent="0.3">
      <c r="A10775" s="341">
        <v>43384.67291238426</v>
      </c>
      <c r="B10775" s="318">
        <v>37595.239000000001</v>
      </c>
      <c r="C10775" s="355">
        <f t="shared" si="205"/>
        <v>0.28700000000389991</v>
      </c>
      <c r="D10775" s="420">
        <f t="shared" si="206"/>
        <v>0.14350000000194996</v>
      </c>
      <c r="H10775" s="402"/>
      <c r="J10775" s="82">
        <v>77</v>
      </c>
      <c r="K10775" s="391">
        <v>1</v>
      </c>
    </row>
    <row r="10776" spans="1:11" x14ac:dyDescent="0.3">
      <c r="A10776" s="341">
        <v>43384.714578993058</v>
      </c>
      <c r="B10776" s="318">
        <v>37595.514999999999</v>
      </c>
      <c r="C10776" s="355">
        <f t="shared" si="205"/>
        <v>0.27599999999802094</v>
      </c>
      <c r="D10776" s="420">
        <f t="shared" si="206"/>
        <v>0.13799999999901047</v>
      </c>
      <c r="H10776" s="402"/>
      <c r="J10776" s="82">
        <v>78</v>
      </c>
      <c r="K10776" s="319">
        <v>2</v>
      </c>
    </row>
    <row r="10777" spans="1:11" x14ac:dyDescent="0.3">
      <c r="A10777" s="341">
        <v>43384.75624560185</v>
      </c>
      <c r="B10777" s="318">
        <v>37595.783000000003</v>
      </c>
      <c r="C10777" s="355">
        <f t="shared" si="205"/>
        <v>0.26800000000366708</v>
      </c>
      <c r="D10777" s="420">
        <f t="shared" si="206"/>
        <v>0.13400000000183354</v>
      </c>
      <c r="H10777" s="402"/>
      <c r="J10777" s="82">
        <v>79</v>
      </c>
      <c r="K10777" s="320">
        <v>3</v>
      </c>
    </row>
    <row r="10778" spans="1:11" x14ac:dyDescent="0.3">
      <c r="A10778" s="341">
        <v>43384.797912210648</v>
      </c>
      <c r="B10778" s="318">
        <v>37596.061000000002</v>
      </c>
      <c r="C10778" s="355">
        <f t="shared" si="205"/>
        <v>0.27799999999842839</v>
      </c>
      <c r="D10778" s="420">
        <f t="shared" si="206"/>
        <v>0.1389999999992142</v>
      </c>
      <c r="H10778" s="402"/>
      <c r="J10778" s="82">
        <v>80</v>
      </c>
      <c r="K10778" s="321">
        <v>4</v>
      </c>
    </row>
    <row r="10779" spans="1:11" x14ac:dyDescent="0.3">
      <c r="A10779" s="341">
        <v>43384.839578819447</v>
      </c>
      <c r="B10779" s="318">
        <v>37596.338000000003</v>
      </c>
      <c r="C10779" s="355">
        <f t="shared" si="205"/>
        <v>0.27700000000186265</v>
      </c>
      <c r="D10779" s="420">
        <f t="shared" si="206"/>
        <v>0.13850000000093132</v>
      </c>
      <c r="H10779" s="402"/>
      <c r="J10779" s="82">
        <v>81</v>
      </c>
      <c r="K10779" s="391">
        <v>1</v>
      </c>
    </row>
    <row r="10780" spans="1:11" x14ac:dyDescent="0.3">
      <c r="A10780" s="341">
        <v>43384.881245428238</v>
      </c>
      <c r="B10780" s="318">
        <v>37596.607000000004</v>
      </c>
      <c r="C10780" s="355">
        <f t="shared" si="205"/>
        <v>0.26900000000023283</v>
      </c>
      <c r="D10780" s="420">
        <f t="shared" si="206"/>
        <v>0.13450000000011642</v>
      </c>
      <c r="H10780" s="402"/>
      <c r="J10780" s="82">
        <v>82</v>
      </c>
      <c r="K10780" s="319">
        <v>2</v>
      </c>
    </row>
    <row r="10781" spans="1:11" x14ac:dyDescent="0.3">
      <c r="A10781" s="341">
        <v>43384.922912037036</v>
      </c>
      <c r="B10781" s="318">
        <v>37596.86</v>
      </c>
      <c r="C10781" s="355">
        <f t="shared" si="205"/>
        <v>0.2529999999969732</v>
      </c>
      <c r="D10781" s="420">
        <f t="shared" si="206"/>
        <v>0.1264999999984866</v>
      </c>
      <c r="H10781" s="402"/>
      <c r="J10781" s="82">
        <v>83</v>
      </c>
      <c r="K10781" s="320">
        <v>3</v>
      </c>
    </row>
    <row r="10782" spans="1:11" x14ac:dyDescent="0.3">
      <c r="A10782" s="341">
        <v>43384.964578645835</v>
      </c>
      <c r="B10782" s="318">
        <v>37597.142</v>
      </c>
      <c r="C10782" s="355">
        <f t="shared" si="205"/>
        <v>0.2819999999992433</v>
      </c>
      <c r="D10782" s="420">
        <f t="shared" si="206"/>
        <v>0.14099999999962165</v>
      </c>
      <c r="E10782" s="336">
        <f>SUM(C10759:C10782)*7.4805194805</f>
        <v>50.441142857028048</v>
      </c>
      <c r="F10782" s="324">
        <f>AVERAGE(D10759:D10782)</f>
        <v>0.14047916666671276</v>
      </c>
      <c r="G10782" s="324">
        <f>_xlfn.STDEV.S(D10759:D10782)</f>
        <v>4.771926888696253E-3</v>
      </c>
      <c r="H10782" s="402"/>
      <c r="J10782" s="82">
        <v>84</v>
      </c>
      <c r="K10782" s="321">
        <v>4</v>
      </c>
    </row>
    <row r="10783" spans="1:11" x14ac:dyDescent="0.3">
      <c r="A10783" s="341">
        <v>43385.006245254626</v>
      </c>
      <c r="B10783" s="318">
        <v>37597.421000000002</v>
      </c>
      <c r="C10783" s="355">
        <f t="shared" si="205"/>
        <v>0.2790000000022701</v>
      </c>
      <c r="D10783" s="420">
        <f t="shared" si="206"/>
        <v>0.13950000000113505</v>
      </c>
      <c r="H10783" s="402"/>
      <c r="J10783" s="82">
        <v>85</v>
      </c>
      <c r="K10783" s="391">
        <v>1</v>
      </c>
    </row>
    <row r="10784" spans="1:11" x14ac:dyDescent="0.3">
      <c r="A10784" s="341">
        <v>43385.047911863425</v>
      </c>
      <c r="B10784" s="318">
        <v>37597.697999999997</v>
      </c>
      <c r="C10784" s="355">
        <f t="shared" si="205"/>
        <v>0.27699999999458669</v>
      </c>
      <c r="D10784" s="420">
        <f t="shared" si="206"/>
        <v>0.13849999999729334</v>
      </c>
      <c r="H10784" s="402"/>
      <c r="J10784" s="82">
        <v>86</v>
      </c>
      <c r="K10784" s="319">
        <v>2</v>
      </c>
    </row>
    <row r="10785" spans="1:12" x14ac:dyDescent="0.3">
      <c r="A10785" s="341">
        <v>43385.089578472223</v>
      </c>
      <c r="B10785" s="318">
        <v>37597.982000000004</v>
      </c>
      <c r="C10785" s="355">
        <f t="shared" si="205"/>
        <v>0.28400000000692671</v>
      </c>
      <c r="D10785" s="420">
        <f t="shared" si="206"/>
        <v>0.14200000000346336</v>
      </c>
      <c r="H10785" s="402"/>
      <c r="J10785" s="82">
        <v>87</v>
      </c>
      <c r="K10785" s="320">
        <v>3</v>
      </c>
    </row>
    <row r="10786" spans="1:12" x14ac:dyDescent="0.3">
      <c r="A10786" s="341">
        <v>43385.131245081022</v>
      </c>
      <c r="B10786" s="318">
        <v>37598.273000000001</v>
      </c>
      <c r="C10786" s="355">
        <f t="shared" si="205"/>
        <v>0.29099999999743886</v>
      </c>
      <c r="D10786" s="420">
        <f t="shared" si="206"/>
        <v>0.14549999999871943</v>
      </c>
      <c r="H10786" s="402"/>
      <c r="J10786" s="82">
        <v>88</v>
      </c>
      <c r="K10786" s="321">
        <v>4</v>
      </c>
    </row>
    <row r="10787" spans="1:12" x14ac:dyDescent="0.3">
      <c r="A10787" s="341">
        <v>43385.172911689813</v>
      </c>
      <c r="B10787" s="318">
        <v>37598.557000000001</v>
      </c>
      <c r="C10787" s="355">
        <f t="shared" si="205"/>
        <v>0.28399999999965075</v>
      </c>
      <c r="D10787" s="420">
        <f t="shared" si="206"/>
        <v>0.14199999999982538</v>
      </c>
      <c r="H10787" s="402"/>
      <c r="J10787" s="82">
        <v>89</v>
      </c>
      <c r="K10787" s="391">
        <v>1</v>
      </c>
    </row>
    <row r="10788" spans="1:12" x14ac:dyDescent="0.3">
      <c r="A10788" s="341">
        <v>43385.214578298612</v>
      </c>
      <c r="B10788" s="318">
        <v>37598.838000000003</v>
      </c>
      <c r="C10788" s="355">
        <f t="shared" si="205"/>
        <v>0.28100000000267755</v>
      </c>
      <c r="D10788" s="420">
        <f t="shared" si="206"/>
        <v>0.14050000000133878</v>
      </c>
      <c r="H10788" s="402"/>
      <c r="J10788" s="82">
        <v>90</v>
      </c>
      <c r="K10788" s="319">
        <v>2</v>
      </c>
    </row>
    <row r="10789" spans="1:12" x14ac:dyDescent="0.3">
      <c r="A10789" s="341">
        <v>43385.25624490741</v>
      </c>
      <c r="B10789" s="318">
        <v>37599.129999999997</v>
      </c>
      <c r="C10789" s="355">
        <f t="shared" si="205"/>
        <v>0.29199999999400461</v>
      </c>
      <c r="D10789" s="420">
        <f t="shared" si="206"/>
        <v>0.14599999999700231</v>
      </c>
      <c r="H10789" s="402"/>
      <c r="J10789" s="82">
        <v>91</v>
      </c>
      <c r="K10789" s="320">
        <v>3</v>
      </c>
    </row>
    <row r="10790" spans="1:12" x14ac:dyDescent="0.3">
      <c r="A10790" s="341">
        <v>43385.297911516202</v>
      </c>
      <c r="B10790" s="318">
        <v>37599.417999999998</v>
      </c>
      <c r="C10790" s="355">
        <f t="shared" si="205"/>
        <v>0.28800000000046566</v>
      </c>
      <c r="D10790" s="420">
        <f t="shared" si="206"/>
        <v>0.14400000000023283</v>
      </c>
      <c r="H10790" s="402"/>
      <c r="J10790" s="82">
        <v>92</v>
      </c>
      <c r="K10790" s="321">
        <v>4</v>
      </c>
    </row>
    <row r="10791" spans="1:12" x14ac:dyDescent="0.3">
      <c r="A10791" s="341">
        <v>43385.339578125</v>
      </c>
      <c r="B10791" s="318">
        <v>37599.699000000001</v>
      </c>
      <c r="C10791" s="355">
        <f t="shared" si="205"/>
        <v>0.28100000000267755</v>
      </c>
      <c r="D10791" s="420">
        <f t="shared" si="206"/>
        <v>0.14050000000133878</v>
      </c>
      <c r="H10791" s="402"/>
      <c r="J10791" s="82">
        <v>93</v>
      </c>
      <c r="K10791" s="391">
        <v>1</v>
      </c>
    </row>
    <row r="10792" spans="1:12" x14ac:dyDescent="0.3">
      <c r="A10792" s="341">
        <v>43385.381244733799</v>
      </c>
      <c r="B10792" s="318">
        <v>37599.982000000004</v>
      </c>
      <c r="C10792" s="355">
        <f t="shared" si="205"/>
        <v>0.28300000000308501</v>
      </c>
      <c r="D10792" s="420">
        <f t="shared" si="206"/>
        <v>0.1415000000015425</v>
      </c>
      <c r="H10792" s="402"/>
      <c r="J10792" s="82">
        <v>94</v>
      </c>
      <c r="K10792" s="319">
        <v>2</v>
      </c>
    </row>
    <row r="10793" spans="1:12" x14ac:dyDescent="0.3">
      <c r="A10793" s="341">
        <v>43385.42291134259</v>
      </c>
      <c r="B10793" s="318">
        <v>37600.271999999997</v>
      </c>
      <c r="C10793" s="355">
        <f t="shared" si="205"/>
        <v>0.28999999999359716</v>
      </c>
      <c r="D10793" s="420">
        <f t="shared" si="206"/>
        <v>0.14499999999679858</v>
      </c>
      <c r="H10793" s="402"/>
      <c r="J10793" s="82">
        <v>95</v>
      </c>
      <c r="K10793" s="320">
        <v>3</v>
      </c>
    </row>
    <row r="10794" spans="1:12" x14ac:dyDescent="0.3">
      <c r="A10794" s="341">
        <v>43385.464577951388</v>
      </c>
      <c r="B10794" s="318">
        <v>37600.548000000003</v>
      </c>
      <c r="C10794" s="355">
        <f t="shared" si="205"/>
        <v>0.2760000000052969</v>
      </c>
      <c r="D10794" s="420">
        <f t="shared" si="206"/>
        <v>0.13800000000264845</v>
      </c>
      <c r="H10794" s="402"/>
      <c r="J10794" s="82">
        <v>96</v>
      </c>
      <c r="K10794" s="321">
        <v>4</v>
      </c>
    </row>
    <row r="10795" spans="1:12" x14ac:dyDescent="0.3">
      <c r="A10795" s="341">
        <v>43385.506244560187</v>
      </c>
      <c r="B10795" s="318">
        <v>37600.826000000001</v>
      </c>
      <c r="C10795" s="355">
        <f t="shared" si="205"/>
        <v>0.27799999999842839</v>
      </c>
      <c r="D10795" s="420">
        <f t="shared" si="206"/>
        <v>0.1389999999992142</v>
      </c>
      <c r="H10795" s="402"/>
      <c r="J10795" s="82">
        <v>97</v>
      </c>
      <c r="K10795" s="391">
        <v>1</v>
      </c>
    </row>
    <row r="10796" spans="1:12" x14ac:dyDescent="0.3">
      <c r="A10796" s="341">
        <v>43385.547911168978</v>
      </c>
      <c r="B10796" s="318">
        <v>37601.118000000002</v>
      </c>
      <c r="C10796" s="355">
        <f t="shared" si="205"/>
        <v>0.29200000000128057</v>
      </c>
      <c r="D10796" s="420">
        <f t="shared" si="206"/>
        <v>0.14600000000064028</v>
      </c>
      <c r="H10796" s="402"/>
      <c r="J10796" s="82">
        <v>98</v>
      </c>
      <c r="K10796" s="319">
        <v>2</v>
      </c>
    </row>
    <row r="10797" spans="1:12" x14ac:dyDescent="0.3">
      <c r="A10797" s="341">
        <v>43385.585416666669</v>
      </c>
      <c r="B10797" s="318">
        <v>37601.4</v>
      </c>
      <c r="C10797" s="355">
        <f t="shared" si="205"/>
        <v>0.2819999999992433</v>
      </c>
      <c r="D10797" s="420">
        <f t="shared" si="206"/>
        <v>0.14099999999962165</v>
      </c>
      <c r="H10797" s="402"/>
      <c r="K10797" s="320">
        <v>3</v>
      </c>
    </row>
    <row r="10798" spans="1:12" x14ac:dyDescent="0.3">
      <c r="A10798" s="341">
        <v>43385.595138888886</v>
      </c>
      <c r="B10798" s="318">
        <v>37601.4</v>
      </c>
      <c r="C10798" s="355"/>
      <c r="D10798" s="420"/>
      <c r="H10798" s="402"/>
      <c r="J10798" s="82">
        <v>1</v>
      </c>
      <c r="K10798" s="320">
        <v>3</v>
      </c>
      <c r="L10798" s="54" t="s">
        <v>313</v>
      </c>
    </row>
    <row r="10799" spans="1:12" x14ac:dyDescent="0.3">
      <c r="A10799" s="341">
        <v>43385.636805555558</v>
      </c>
      <c r="B10799" s="318">
        <v>37601.671000000002</v>
      </c>
      <c r="C10799" s="355">
        <f t="shared" ref="C10799:C10889" si="207">B10799-B10798</f>
        <v>0.27100000000064028</v>
      </c>
      <c r="D10799" s="420">
        <f t="shared" ref="D10799:D10889" si="208">C10799/2</f>
        <v>0.13550000000032014</v>
      </c>
      <c r="H10799" s="402"/>
      <c r="J10799" s="82">
        <v>2</v>
      </c>
      <c r="K10799" s="321">
        <v>4</v>
      </c>
    </row>
    <row r="10800" spans="1:12" x14ac:dyDescent="0.3">
      <c r="A10800" s="341">
        <v>43385.678472222222</v>
      </c>
      <c r="B10800" s="318">
        <v>37601.951999999997</v>
      </c>
      <c r="C10800" s="355">
        <f t="shared" si="207"/>
        <v>0.28099999999540159</v>
      </c>
      <c r="D10800" s="420">
        <f t="shared" si="208"/>
        <v>0.1404999999977008</v>
      </c>
      <c r="H10800" s="402"/>
      <c r="J10800" s="82">
        <v>3</v>
      </c>
      <c r="K10800" s="391">
        <v>1</v>
      </c>
    </row>
    <row r="10801" spans="1:11" x14ac:dyDescent="0.3">
      <c r="A10801" s="341">
        <v>43385.720138888886</v>
      </c>
      <c r="B10801" s="318">
        <v>37602.237999999998</v>
      </c>
      <c r="C10801" s="355">
        <f t="shared" si="207"/>
        <v>0.28600000000005821</v>
      </c>
      <c r="D10801" s="420">
        <f t="shared" si="208"/>
        <v>0.1430000000000291</v>
      </c>
      <c r="H10801" s="402"/>
      <c r="J10801" s="82">
        <v>4</v>
      </c>
      <c r="K10801" s="319">
        <v>2</v>
      </c>
    </row>
    <row r="10802" spans="1:11" x14ac:dyDescent="0.3">
      <c r="A10802" s="341">
        <v>43385.761805555558</v>
      </c>
      <c r="B10802" s="318">
        <v>37602.51</v>
      </c>
      <c r="C10802" s="355">
        <f t="shared" si="207"/>
        <v>0.27200000000448199</v>
      </c>
      <c r="D10802" s="420">
        <f t="shared" si="208"/>
        <v>0.13600000000224099</v>
      </c>
      <c r="H10802" s="402"/>
      <c r="J10802" s="82">
        <v>5</v>
      </c>
      <c r="K10802" s="320">
        <v>3</v>
      </c>
    </row>
    <row r="10803" spans="1:11" x14ac:dyDescent="0.3">
      <c r="A10803" s="341">
        <v>43385.803472222222</v>
      </c>
      <c r="B10803" s="318">
        <v>37602.78</v>
      </c>
      <c r="C10803" s="355">
        <f t="shared" si="207"/>
        <v>0.26999999999679858</v>
      </c>
      <c r="D10803" s="420">
        <f t="shared" si="208"/>
        <v>0.13499999999839929</v>
      </c>
      <c r="H10803" s="402"/>
      <c r="J10803" s="82">
        <v>6</v>
      </c>
      <c r="K10803" s="321">
        <v>4</v>
      </c>
    </row>
    <row r="10804" spans="1:11" x14ac:dyDescent="0.3">
      <c r="A10804" s="341">
        <v>43385.84513883102</v>
      </c>
      <c r="B10804" s="318">
        <v>37603.055999999997</v>
      </c>
      <c r="C10804" s="355">
        <f t="shared" si="207"/>
        <v>0.27599999999802094</v>
      </c>
      <c r="D10804" s="420">
        <f t="shared" si="208"/>
        <v>0.13799999999901047</v>
      </c>
      <c r="H10804" s="402"/>
      <c r="J10804" s="82">
        <v>7</v>
      </c>
      <c r="K10804" s="391">
        <v>1</v>
      </c>
    </row>
    <row r="10805" spans="1:11" x14ac:dyDescent="0.3">
      <c r="A10805" s="341">
        <v>43385.886805497685</v>
      </c>
      <c r="B10805" s="318">
        <v>37603.33</v>
      </c>
      <c r="C10805" s="355">
        <f t="shared" si="207"/>
        <v>0.27400000000488944</v>
      </c>
      <c r="D10805" s="420">
        <f t="shared" si="208"/>
        <v>0.13700000000244472</v>
      </c>
      <c r="H10805" s="402"/>
      <c r="J10805" s="82">
        <v>8</v>
      </c>
      <c r="K10805" s="319">
        <v>2</v>
      </c>
    </row>
    <row r="10806" spans="1:11" x14ac:dyDescent="0.3">
      <c r="A10806" s="341">
        <v>43385.928472164349</v>
      </c>
      <c r="B10806" s="318">
        <v>37603.601000000002</v>
      </c>
      <c r="C10806" s="355">
        <f t="shared" si="207"/>
        <v>0.27100000000064028</v>
      </c>
      <c r="D10806" s="420">
        <f t="shared" si="208"/>
        <v>0.13550000000032014</v>
      </c>
      <c r="H10806" s="402"/>
      <c r="J10806" s="82">
        <v>9</v>
      </c>
      <c r="K10806" s="320">
        <v>3</v>
      </c>
    </row>
    <row r="10807" spans="1:11" x14ac:dyDescent="0.3">
      <c r="A10807" s="341">
        <v>43385.97013883102</v>
      </c>
      <c r="B10807" s="318">
        <v>37603.879000000001</v>
      </c>
      <c r="C10807" s="355">
        <f t="shared" si="207"/>
        <v>0.27799999999842839</v>
      </c>
      <c r="D10807" s="420">
        <f t="shared" si="208"/>
        <v>0.1389999999992142</v>
      </c>
      <c r="E10807" s="336">
        <f>SUM(C10783:C10807)*7.4805194805</f>
        <v>50.396259740135903</v>
      </c>
      <c r="F10807" s="324">
        <f>AVERAGE(D10783:D10807)</f>
        <v>0.14035416666668729</v>
      </c>
      <c r="G10807" s="324">
        <f>_xlfn.STDEV.S(D10783:D10807)</f>
        <v>3.3894951737696325E-3</v>
      </c>
      <c r="H10807" s="402"/>
      <c r="J10807" s="82">
        <v>10</v>
      </c>
      <c r="K10807" s="321">
        <v>4</v>
      </c>
    </row>
    <row r="10808" spans="1:11" x14ac:dyDescent="0.3">
      <c r="A10808" s="341">
        <v>43386.011805497685</v>
      </c>
      <c r="B10808" s="318">
        <v>37604.161999999997</v>
      </c>
      <c r="C10808" s="355">
        <f t="shared" si="207"/>
        <v>0.28299999999580905</v>
      </c>
      <c r="D10808" s="420">
        <f t="shared" si="208"/>
        <v>0.14149999999790452</v>
      </c>
      <c r="H10808" s="402"/>
      <c r="J10808" s="82">
        <v>11</v>
      </c>
      <c r="K10808" s="391">
        <v>1</v>
      </c>
    </row>
    <row r="10809" spans="1:11" x14ac:dyDescent="0.3">
      <c r="A10809" s="341">
        <v>43386.053472164349</v>
      </c>
      <c r="B10809" s="318">
        <v>37604.442999999999</v>
      </c>
      <c r="C10809" s="355">
        <f t="shared" si="207"/>
        <v>0.28100000000267755</v>
      </c>
      <c r="D10809" s="420">
        <f t="shared" si="208"/>
        <v>0.14050000000133878</v>
      </c>
      <c r="H10809" s="402"/>
      <c r="J10809" s="82">
        <v>12</v>
      </c>
      <c r="K10809" s="319">
        <v>2</v>
      </c>
    </row>
    <row r="10810" spans="1:11" x14ac:dyDescent="0.3">
      <c r="A10810" s="341">
        <v>43386.09513883102</v>
      </c>
      <c r="B10810" s="318">
        <v>37604.720000000001</v>
      </c>
      <c r="C10810" s="355">
        <f t="shared" si="207"/>
        <v>0.27700000000186265</v>
      </c>
      <c r="D10810" s="420">
        <f t="shared" si="208"/>
        <v>0.13850000000093132</v>
      </c>
      <c r="H10810" s="402"/>
      <c r="J10810" s="82">
        <v>13</v>
      </c>
      <c r="K10810" s="320">
        <v>3</v>
      </c>
    </row>
    <row r="10811" spans="1:11" x14ac:dyDescent="0.3">
      <c r="A10811" s="341">
        <v>43386.136805497685</v>
      </c>
      <c r="B10811" s="318">
        <v>37605.002</v>
      </c>
      <c r="C10811" s="355">
        <f t="shared" si="207"/>
        <v>0.2819999999992433</v>
      </c>
      <c r="D10811" s="420">
        <f t="shared" si="208"/>
        <v>0.14099999999962165</v>
      </c>
      <c r="H10811" s="402"/>
      <c r="J10811" s="82">
        <v>14</v>
      </c>
      <c r="K10811" s="321">
        <v>4</v>
      </c>
    </row>
    <row r="10812" spans="1:11" x14ac:dyDescent="0.3">
      <c r="A10812" s="341">
        <v>43386.178472164349</v>
      </c>
      <c r="B10812" s="318">
        <v>37605.292000000001</v>
      </c>
      <c r="C10812" s="355">
        <f t="shared" si="207"/>
        <v>0.29000000000087311</v>
      </c>
      <c r="D10812" s="420">
        <f t="shared" si="208"/>
        <v>0.14500000000043656</v>
      </c>
      <c r="H10812" s="402"/>
      <c r="J10812" s="82">
        <v>15</v>
      </c>
      <c r="K10812" s="391">
        <v>1</v>
      </c>
    </row>
    <row r="10813" spans="1:11" x14ac:dyDescent="0.3">
      <c r="A10813" s="341">
        <v>43386.22013883102</v>
      </c>
      <c r="B10813" s="318">
        <v>37605.572</v>
      </c>
      <c r="C10813" s="355">
        <f t="shared" si="207"/>
        <v>0.27999999999883585</v>
      </c>
      <c r="D10813" s="420">
        <f t="shared" si="208"/>
        <v>0.13999999999941792</v>
      </c>
      <c r="H10813" s="402"/>
      <c r="J10813" s="82">
        <v>16</v>
      </c>
      <c r="K10813" s="319">
        <v>2</v>
      </c>
    </row>
    <row r="10814" spans="1:11" x14ac:dyDescent="0.3">
      <c r="A10814" s="341">
        <v>43386.261805497685</v>
      </c>
      <c r="B10814" s="318">
        <v>37605.862000000001</v>
      </c>
      <c r="C10814" s="355">
        <f t="shared" si="207"/>
        <v>0.29000000000087311</v>
      </c>
      <c r="D10814" s="420">
        <f t="shared" si="208"/>
        <v>0.14500000000043656</v>
      </c>
      <c r="H10814" s="402"/>
      <c r="J10814" s="82">
        <v>17</v>
      </c>
      <c r="K10814" s="320">
        <v>3</v>
      </c>
    </row>
    <row r="10815" spans="1:11" x14ac:dyDescent="0.3">
      <c r="A10815" s="341">
        <v>43386.303472164349</v>
      </c>
      <c r="B10815" s="318">
        <v>37606.159</v>
      </c>
      <c r="C10815" s="355">
        <f t="shared" si="207"/>
        <v>0.29699999999866122</v>
      </c>
      <c r="D10815" s="420">
        <f t="shared" si="208"/>
        <v>0.14849999999933061</v>
      </c>
      <c r="H10815" s="402"/>
      <c r="J10815" s="82">
        <v>18</v>
      </c>
      <c r="K10815" s="321">
        <v>4</v>
      </c>
    </row>
    <row r="10816" spans="1:11" x14ac:dyDescent="0.3">
      <c r="A10816" s="341">
        <v>43386.34513883102</v>
      </c>
      <c r="B10816" s="318">
        <v>37606.444000000003</v>
      </c>
      <c r="C10816" s="355">
        <f t="shared" si="207"/>
        <v>0.28500000000349246</v>
      </c>
      <c r="D10816" s="420">
        <f t="shared" si="208"/>
        <v>0.14250000000174623</v>
      </c>
      <c r="H10816" s="402"/>
      <c r="J10816" s="82">
        <v>19</v>
      </c>
      <c r="K10816" s="391">
        <v>1</v>
      </c>
    </row>
    <row r="10817" spans="1:11" x14ac:dyDescent="0.3">
      <c r="A10817" s="341">
        <v>43386.386805497685</v>
      </c>
      <c r="B10817" s="318">
        <v>37606.720000000001</v>
      </c>
      <c r="C10817" s="355">
        <f t="shared" si="207"/>
        <v>0.27599999999802094</v>
      </c>
      <c r="D10817" s="420">
        <f t="shared" si="208"/>
        <v>0.13799999999901047</v>
      </c>
      <c r="H10817" s="402"/>
      <c r="J10817" s="82">
        <v>20</v>
      </c>
      <c r="K10817" s="319">
        <v>2</v>
      </c>
    </row>
    <row r="10818" spans="1:11" x14ac:dyDescent="0.3">
      <c r="A10818" s="341">
        <v>43386.428472164349</v>
      </c>
      <c r="B10818" s="318">
        <v>37607.002</v>
      </c>
      <c r="C10818" s="355">
        <f t="shared" si="207"/>
        <v>0.2819999999992433</v>
      </c>
      <c r="D10818" s="420">
        <f t="shared" si="208"/>
        <v>0.14099999999962165</v>
      </c>
      <c r="H10818" s="402"/>
      <c r="J10818" s="82">
        <v>21</v>
      </c>
      <c r="K10818" s="320">
        <v>3</v>
      </c>
    </row>
    <row r="10819" spans="1:11" x14ac:dyDescent="0.3">
      <c r="A10819" s="341">
        <v>43386.47013883102</v>
      </c>
      <c r="B10819" s="318">
        <v>37607.290999999997</v>
      </c>
      <c r="C10819" s="355">
        <f t="shared" si="207"/>
        <v>0.28899999999703141</v>
      </c>
      <c r="D10819" s="420">
        <f t="shared" si="208"/>
        <v>0.1444999999985157</v>
      </c>
      <c r="H10819" s="402"/>
      <c r="J10819" s="82">
        <v>22</v>
      </c>
      <c r="K10819" s="321">
        <v>4</v>
      </c>
    </row>
    <row r="10820" spans="1:11" x14ac:dyDescent="0.3">
      <c r="A10820" s="341">
        <v>43386.511805497685</v>
      </c>
      <c r="B10820" s="318">
        <v>37607.567999999999</v>
      </c>
      <c r="C10820" s="355">
        <f t="shared" si="207"/>
        <v>0.27700000000186265</v>
      </c>
      <c r="D10820" s="420">
        <f t="shared" si="208"/>
        <v>0.13850000000093132</v>
      </c>
      <c r="H10820" s="402"/>
      <c r="J10820" s="82">
        <v>23</v>
      </c>
      <c r="K10820" s="391">
        <v>1</v>
      </c>
    </row>
    <row r="10821" spans="1:11" x14ac:dyDescent="0.3">
      <c r="A10821" s="341">
        <v>43386.553472164349</v>
      </c>
      <c r="B10821" s="318">
        <v>37607.822999999997</v>
      </c>
      <c r="C10821" s="355">
        <f t="shared" si="207"/>
        <v>0.25499999999738066</v>
      </c>
      <c r="D10821" s="420">
        <f t="shared" si="208"/>
        <v>0.12749999999869033</v>
      </c>
      <c r="H10821" s="402"/>
      <c r="J10821" s="82">
        <v>24</v>
      </c>
      <c r="K10821" s="319">
        <v>2</v>
      </c>
    </row>
    <row r="10822" spans="1:11" x14ac:dyDescent="0.3">
      <c r="A10822" s="341">
        <v>43386.59513883102</v>
      </c>
      <c r="B10822" s="318">
        <v>37608.101000000002</v>
      </c>
      <c r="C10822" s="355">
        <f t="shared" si="207"/>
        <v>0.27800000000570435</v>
      </c>
      <c r="D10822" s="420">
        <f t="shared" si="208"/>
        <v>0.13900000000285218</v>
      </c>
      <c r="H10822" s="402"/>
      <c r="J10822" s="82">
        <v>25</v>
      </c>
      <c r="K10822" s="320">
        <v>3</v>
      </c>
    </row>
    <row r="10823" spans="1:11" x14ac:dyDescent="0.3">
      <c r="A10823" s="341">
        <v>43386.636805497685</v>
      </c>
      <c r="B10823" s="318">
        <v>37608.379999999997</v>
      </c>
      <c r="C10823" s="355">
        <f t="shared" si="207"/>
        <v>0.27899999999499414</v>
      </c>
      <c r="D10823" s="420">
        <f t="shared" si="208"/>
        <v>0.13949999999749707</v>
      </c>
      <c r="H10823" s="402"/>
      <c r="J10823" s="82">
        <v>26</v>
      </c>
      <c r="K10823" s="321">
        <v>4</v>
      </c>
    </row>
    <row r="10824" spans="1:11" x14ac:dyDescent="0.3">
      <c r="A10824" s="341">
        <v>43386.678472164349</v>
      </c>
      <c r="B10824" s="318">
        <v>37608.650999999998</v>
      </c>
      <c r="C10824" s="355">
        <f t="shared" si="207"/>
        <v>0.27100000000064028</v>
      </c>
      <c r="D10824" s="420">
        <f t="shared" si="208"/>
        <v>0.13550000000032014</v>
      </c>
      <c r="H10824" s="402"/>
      <c r="J10824" s="82">
        <v>27</v>
      </c>
      <c r="K10824" s="391">
        <v>1</v>
      </c>
    </row>
    <row r="10825" spans="1:11" x14ac:dyDescent="0.3">
      <c r="A10825" s="341">
        <v>43386.72013883102</v>
      </c>
      <c r="B10825" s="318">
        <v>37608.930999999997</v>
      </c>
      <c r="C10825" s="355">
        <f t="shared" si="207"/>
        <v>0.27999999999883585</v>
      </c>
      <c r="D10825" s="420">
        <f t="shared" si="208"/>
        <v>0.13999999999941792</v>
      </c>
      <c r="H10825" s="402"/>
      <c r="J10825" s="82">
        <v>28</v>
      </c>
      <c r="K10825" s="319">
        <v>2</v>
      </c>
    </row>
    <row r="10826" spans="1:11" x14ac:dyDescent="0.3">
      <c r="A10826" s="341">
        <v>43386.761805497685</v>
      </c>
      <c r="B10826" s="318">
        <v>37609.212</v>
      </c>
      <c r="C10826" s="355">
        <f t="shared" si="207"/>
        <v>0.28100000000267755</v>
      </c>
      <c r="D10826" s="420">
        <f t="shared" si="208"/>
        <v>0.14050000000133878</v>
      </c>
      <c r="H10826" s="402"/>
      <c r="J10826" s="82">
        <v>29</v>
      </c>
      <c r="K10826" s="320">
        <v>3</v>
      </c>
    </row>
    <row r="10827" spans="1:11" x14ac:dyDescent="0.3">
      <c r="A10827" s="341">
        <v>43386.803472164349</v>
      </c>
      <c r="B10827" s="318">
        <v>37609.485000000001</v>
      </c>
      <c r="C10827" s="355">
        <f t="shared" si="207"/>
        <v>0.27300000000104774</v>
      </c>
      <c r="D10827" s="420">
        <f t="shared" si="208"/>
        <v>0.13650000000052387</v>
      </c>
      <c r="H10827" s="402"/>
      <c r="J10827" s="82">
        <v>30</v>
      </c>
      <c r="K10827" s="321">
        <v>4</v>
      </c>
    </row>
    <row r="10828" spans="1:11" x14ac:dyDescent="0.3">
      <c r="A10828" s="341">
        <v>43386.84513883102</v>
      </c>
      <c r="B10828" s="318">
        <v>37609.75</v>
      </c>
      <c r="C10828" s="355">
        <f t="shared" si="207"/>
        <v>0.26499999999941792</v>
      </c>
      <c r="D10828" s="420">
        <f t="shared" si="208"/>
        <v>0.13249999999970896</v>
      </c>
      <c r="H10828" s="402"/>
      <c r="J10828" s="82">
        <v>31</v>
      </c>
      <c r="K10828" s="391">
        <v>1</v>
      </c>
    </row>
    <row r="10829" spans="1:11" x14ac:dyDescent="0.3">
      <c r="A10829" s="341">
        <v>43386.886805497685</v>
      </c>
      <c r="B10829" s="318">
        <v>37610.029000000002</v>
      </c>
      <c r="C10829" s="355">
        <f t="shared" si="207"/>
        <v>0.2790000000022701</v>
      </c>
      <c r="D10829" s="420">
        <f t="shared" si="208"/>
        <v>0.13950000000113505</v>
      </c>
      <c r="H10829" s="402"/>
      <c r="J10829" s="82">
        <v>32</v>
      </c>
      <c r="K10829" s="319">
        <v>2</v>
      </c>
    </row>
    <row r="10830" spans="1:11" x14ac:dyDescent="0.3">
      <c r="A10830" s="341">
        <v>43386.928472164349</v>
      </c>
      <c r="B10830" s="318">
        <v>37610.311999999998</v>
      </c>
      <c r="C10830" s="355">
        <f t="shared" si="207"/>
        <v>0.28299999999580905</v>
      </c>
      <c r="D10830" s="420">
        <f t="shared" si="208"/>
        <v>0.14149999999790452</v>
      </c>
      <c r="H10830" s="402"/>
      <c r="J10830" s="82">
        <v>33</v>
      </c>
      <c r="K10830" s="320">
        <v>3</v>
      </c>
    </row>
    <row r="10831" spans="1:11" x14ac:dyDescent="0.3">
      <c r="A10831" s="341">
        <v>43386.97013883102</v>
      </c>
      <c r="B10831" s="318">
        <v>37610.580999999998</v>
      </c>
      <c r="C10831" s="355">
        <f t="shared" si="207"/>
        <v>0.26900000000023283</v>
      </c>
      <c r="D10831" s="420">
        <f t="shared" si="208"/>
        <v>0.13450000000011642</v>
      </c>
      <c r="E10831" s="336">
        <f>SUM(C10808:C10831)*7.4805194805</f>
        <v>50.134441558292274</v>
      </c>
      <c r="F10831" s="324">
        <f>AVERAGE(D10808:D10831)</f>
        <v>0.13962499999994785</v>
      </c>
      <c r="G10831" s="324">
        <f>_xlfn.STDEV.S(D10808:D10831)</f>
        <v>4.3620148914468269E-3</v>
      </c>
      <c r="H10831" s="402"/>
      <c r="J10831" s="82">
        <v>34</v>
      </c>
      <c r="K10831" s="321">
        <v>4</v>
      </c>
    </row>
    <row r="10832" spans="1:11" x14ac:dyDescent="0.3">
      <c r="A10832" s="341">
        <v>43387.011805497685</v>
      </c>
      <c r="B10832" s="318">
        <v>37610.851999999999</v>
      </c>
      <c r="C10832" s="355">
        <f t="shared" si="207"/>
        <v>0.27100000000064028</v>
      </c>
      <c r="D10832" s="420">
        <f t="shared" si="208"/>
        <v>0.13550000000032014</v>
      </c>
      <c r="H10832" s="402"/>
      <c r="J10832" s="82">
        <v>35</v>
      </c>
      <c r="K10832" s="391">
        <v>1</v>
      </c>
    </row>
    <row r="10833" spans="1:11" x14ac:dyDescent="0.3">
      <c r="A10833" s="341">
        <v>43387.053472164349</v>
      </c>
      <c r="B10833" s="318">
        <v>37611.137999999999</v>
      </c>
      <c r="C10833" s="355">
        <f t="shared" si="207"/>
        <v>0.28600000000005821</v>
      </c>
      <c r="D10833" s="420">
        <f t="shared" si="208"/>
        <v>0.1430000000000291</v>
      </c>
      <c r="H10833" s="402"/>
      <c r="J10833" s="82">
        <v>36</v>
      </c>
      <c r="K10833" s="319">
        <v>2</v>
      </c>
    </row>
    <row r="10834" spans="1:11" x14ac:dyDescent="0.3">
      <c r="A10834" s="341">
        <v>43387.09513883102</v>
      </c>
      <c r="B10834" s="318">
        <v>37611.417999999998</v>
      </c>
      <c r="C10834" s="355">
        <f t="shared" si="207"/>
        <v>0.27999999999883585</v>
      </c>
      <c r="D10834" s="420">
        <f t="shared" si="208"/>
        <v>0.13999999999941792</v>
      </c>
      <c r="H10834" s="402"/>
      <c r="J10834" s="82">
        <v>37</v>
      </c>
      <c r="K10834" s="320">
        <v>3</v>
      </c>
    </row>
    <row r="10835" spans="1:11" x14ac:dyDescent="0.3">
      <c r="A10835" s="341">
        <v>43387.136805497685</v>
      </c>
      <c r="B10835" s="318">
        <v>37611.692000000003</v>
      </c>
      <c r="C10835" s="355">
        <f t="shared" si="207"/>
        <v>0.27400000000488944</v>
      </c>
      <c r="D10835" s="420">
        <f t="shared" si="208"/>
        <v>0.13700000000244472</v>
      </c>
      <c r="H10835" s="402"/>
      <c r="J10835" s="82">
        <v>38</v>
      </c>
      <c r="K10835" s="321">
        <v>4</v>
      </c>
    </row>
    <row r="10836" spans="1:11" x14ac:dyDescent="0.3">
      <c r="A10836" s="341">
        <v>43387.178472164349</v>
      </c>
      <c r="B10836" s="318">
        <v>37611.978999999999</v>
      </c>
      <c r="C10836" s="355">
        <f t="shared" si="207"/>
        <v>0.28699999999662396</v>
      </c>
      <c r="D10836" s="420">
        <f t="shared" si="208"/>
        <v>0.14349999999831198</v>
      </c>
      <c r="H10836" s="402"/>
      <c r="J10836" s="82">
        <v>39</v>
      </c>
      <c r="K10836" s="391">
        <v>1</v>
      </c>
    </row>
    <row r="10837" spans="1:11" x14ac:dyDescent="0.3">
      <c r="A10837" s="341">
        <v>43387.22013883102</v>
      </c>
      <c r="B10837" s="318">
        <v>37612.271999999997</v>
      </c>
      <c r="C10837" s="355">
        <f t="shared" si="207"/>
        <v>0.29299999999784632</v>
      </c>
      <c r="D10837" s="420">
        <f t="shared" si="208"/>
        <v>0.14649999999892316</v>
      </c>
      <c r="H10837" s="402"/>
      <c r="J10837" s="82">
        <v>40</v>
      </c>
      <c r="K10837" s="319">
        <v>2</v>
      </c>
    </row>
    <row r="10838" spans="1:11" x14ac:dyDescent="0.3">
      <c r="A10838" s="341">
        <v>43387.261805497685</v>
      </c>
      <c r="B10838" s="318">
        <v>37612.552000000003</v>
      </c>
      <c r="C10838" s="355">
        <f t="shared" si="207"/>
        <v>0.2800000000061118</v>
      </c>
      <c r="D10838" s="420">
        <f t="shared" si="208"/>
        <v>0.1400000000030559</v>
      </c>
      <c r="H10838" s="402"/>
      <c r="J10838" s="82">
        <v>41</v>
      </c>
      <c r="K10838" s="320">
        <v>3</v>
      </c>
    </row>
    <row r="10839" spans="1:11" x14ac:dyDescent="0.3">
      <c r="A10839" s="341">
        <v>43387.303472164349</v>
      </c>
      <c r="B10839" s="318">
        <v>37612.832999999999</v>
      </c>
      <c r="C10839" s="355">
        <f t="shared" si="207"/>
        <v>0.28099999999540159</v>
      </c>
      <c r="D10839" s="420">
        <f t="shared" si="208"/>
        <v>0.1404999999977008</v>
      </c>
      <c r="H10839" s="402"/>
      <c r="J10839" s="82">
        <v>42</v>
      </c>
      <c r="K10839" s="321">
        <v>4</v>
      </c>
    </row>
    <row r="10840" spans="1:11" x14ac:dyDescent="0.3">
      <c r="A10840" s="341">
        <v>43387.34513883102</v>
      </c>
      <c r="B10840" s="318">
        <v>37613.127999999997</v>
      </c>
      <c r="C10840" s="355">
        <f t="shared" si="207"/>
        <v>0.29499999999825377</v>
      </c>
      <c r="D10840" s="420">
        <f t="shared" si="208"/>
        <v>0.14749999999912689</v>
      </c>
      <c r="H10840" s="402"/>
      <c r="J10840" s="82">
        <v>43</v>
      </c>
      <c r="K10840" s="391">
        <v>1</v>
      </c>
    </row>
    <row r="10841" spans="1:11" x14ac:dyDescent="0.3">
      <c r="A10841" s="341">
        <v>43387.386805497685</v>
      </c>
      <c r="B10841" s="318">
        <v>37613.411999999997</v>
      </c>
      <c r="C10841" s="355">
        <f t="shared" si="207"/>
        <v>0.28399999999965075</v>
      </c>
      <c r="D10841" s="420">
        <f t="shared" si="208"/>
        <v>0.14199999999982538</v>
      </c>
      <c r="H10841" s="402"/>
      <c r="J10841" s="82">
        <v>44</v>
      </c>
      <c r="K10841" s="319">
        <v>2</v>
      </c>
    </row>
    <row r="10842" spans="1:11" x14ac:dyDescent="0.3">
      <c r="A10842" s="341">
        <v>43387.428472164349</v>
      </c>
      <c r="B10842" s="318">
        <v>37613.688999999998</v>
      </c>
      <c r="C10842" s="355">
        <f t="shared" si="207"/>
        <v>0.27700000000186265</v>
      </c>
      <c r="D10842" s="420">
        <f t="shared" si="208"/>
        <v>0.13850000000093132</v>
      </c>
      <c r="H10842" s="402"/>
      <c r="J10842" s="82">
        <v>45</v>
      </c>
      <c r="K10842" s="320">
        <v>3</v>
      </c>
    </row>
    <row r="10843" spans="1:11" x14ac:dyDescent="0.3">
      <c r="A10843" s="341">
        <v>43387.47013883102</v>
      </c>
      <c r="B10843" s="318">
        <v>37613.97</v>
      </c>
      <c r="C10843" s="355">
        <f t="shared" si="207"/>
        <v>0.28100000000267755</v>
      </c>
      <c r="D10843" s="420">
        <f t="shared" si="208"/>
        <v>0.14050000000133878</v>
      </c>
      <c r="H10843" s="402"/>
      <c r="J10843" s="82">
        <v>46</v>
      </c>
      <c r="K10843" s="321">
        <v>4</v>
      </c>
    </row>
    <row r="10844" spans="1:11" x14ac:dyDescent="0.3">
      <c r="A10844" s="341">
        <v>43387.511805497685</v>
      </c>
      <c r="B10844" s="318">
        <v>37614.252</v>
      </c>
      <c r="C10844" s="355">
        <f t="shared" si="207"/>
        <v>0.2819999999992433</v>
      </c>
      <c r="D10844" s="420">
        <f t="shared" si="208"/>
        <v>0.14099999999962165</v>
      </c>
      <c r="H10844" s="402"/>
      <c r="J10844" s="82">
        <v>47</v>
      </c>
      <c r="K10844" s="391">
        <v>1</v>
      </c>
    </row>
    <row r="10845" spans="1:11" x14ac:dyDescent="0.3">
      <c r="A10845" s="341">
        <v>43387.553472164349</v>
      </c>
      <c r="B10845" s="318">
        <v>37614.525000000001</v>
      </c>
      <c r="C10845" s="355">
        <f t="shared" si="207"/>
        <v>0.27300000000104774</v>
      </c>
      <c r="D10845" s="420">
        <f t="shared" si="208"/>
        <v>0.13650000000052387</v>
      </c>
      <c r="H10845" s="402"/>
      <c r="J10845" s="82">
        <v>48</v>
      </c>
      <c r="K10845" s="319">
        <v>2</v>
      </c>
    </row>
    <row r="10846" spans="1:11" x14ac:dyDescent="0.3">
      <c r="A10846" s="341">
        <v>43387.59513883102</v>
      </c>
      <c r="B10846" s="318">
        <v>37614.798000000003</v>
      </c>
      <c r="C10846" s="355">
        <f t="shared" si="207"/>
        <v>0.27300000000104774</v>
      </c>
      <c r="D10846" s="420">
        <f t="shared" si="208"/>
        <v>0.13650000000052387</v>
      </c>
      <c r="H10846" s="402"/>
      <c r="J10846" s="82">
        <v>49</v>
      </c>
      <c r="K10846" s="320">
        <v>3</v>
      </c>
    </row>
    <row r="10847" spans="1:11" x14ac:dyDescent="0.3">
      <c r="A10847" s="341">
        <v>43387.636805497685</v>
      </c>
      <c r="B10847" s="318">
        <v>37615.076999999997</v>
      </c>
      <c r="C10847" s="355">
        <f t="shared" si="207"/>
        <v>0.27899999999499414</v>
      </c>
      <c r="D10847" s="420">
        <f t="shared" si="208"/>
        <v>0.13949999999749707</v>
      </c>
      <c r="H10847" s="402"/>
      <c r="J10847" s="82">
        <v>50</v>
      </c>
      <c r="K10847" s="321">
        <v>4</v>
      </c>
    </row>
    <row r="10848" spans="1:11" x14ac:dyDescent="0.3">
      <c r="A10848" s="341">
        <v>43387.678472164349</v>
      </c>
      <c r="B10848" s="318">
        <v>37615.353000000003</v>
      </c>
      <c r="C10848" s="355">
        <f t="shared" si="207"/>
        <v>0.2760000000052969</v>
      </c>
      <c r="D10848" s="420">
        <f t="shared" si="208"/>
        <v>0.13800000000264845</v>
      </c>
      <c r="H10848" s="402"/>
      <c r="J10848" s="82">
        <v>51</v>
      </c>
      <c r="K10848" s="391">
        <v>1</v>
      </c>
    </row>
    <row r="10849" spans="1:11" x14ac:dyDescent="0.3">
      <c r="A10849" s="341">
        <v>43387.72013883102</v>
      </c>
      <c r="B10849" s="318">
        <v>37615.620999999999</v>
      </c>
      <c r="C10849" s="355">
        <f t="shared" si="207"/>
        <v>0.26799999999639113</v>
      </c>
      <c r="D10849" s="420">
        <f t="shared" si="208"/>
        <v>0.13399999999819556</v>
      </c>
      <c r="H10849" s="402"/>
      <c r="J10849" s="82">
        <v>52</v>
      </c>
      <c r="K10849" s="319">
        <v>2</v>
      </c>
    </row>
    <row r="10850" spans="1:11" x14ac:dyDescent="0.3">
      <c r="A10850" s="341">
        <v>43387.761805497685</v>
      </c>
      <c r="B10850" s="318">
        <v>37615.892</v>
      </c>
      <c r="C10850" s="355">
        <f t="shared" si="207"/>
        <v>0.27100000000064028</v>
      </c>
      <c r="D10850" s="420">
        <f t="shared" si="208"/>
        <v>0.13550000000032014</v>
      </c>
      <c r="H10850" s="402"/>
      <c r="J10850" s="82">
        <v>53</v>
      </c>
      <c r="K10850" s="320">
        <v>3</v>
      </c>
    </row>
    <row r="10851" spans="1:11" x14ac:dyDescent="0.3">
      <c r="A10851" s="341">
        <v>43387.803472164349</v>
      </c>
      <c r="B10851" s="318">
        <v>37616.171999999999</v>
      </c>
      <c r="C10851" s="355">
        <f t="shared" si="207"/>
        <v>0.27999999999883585</v>
      </c>
      <c r="D10851" s="420">
        <f t="shared" si="208"/>
        <v>0.13999999999941792</v>
      </c>
      <c r="H10851" s="402"/>
      <c r="J10851" s="82">
        <v>54</v>
      </c>
      <c r="K10851" s="321">
        <v>4</v>
      </c>
    </row>
    <row r="10852" spans="1:11" x14ac:dyDescent="0.3">
      <c r="A10852" s="341">
        <v>43387.84513883102</v>
      </c>
      <c r="B10852" s="318">
        <v>37616.447999999997</v>
      </c>
      <c r="C10852" s="355">
        <f t="shared" si="207"/>
        <v>0.27599999999802094</v>
      </c>
      <c r="D10852" s="420">
        <f t="shared" si="208"/>
        <v>0.13799999999901047</v>
      </c>
      <c r="H10852" s="402"/>
      <c r="J10852" s="82">
        <v>55</v>
      </c>
      <c r="K10852" s="391">
        <v>1</v>
      </c>
    </row>
    <row r="10853" spans="1:11" x14ac:dyDescent="0.3">
      <c r="A10853" s="341">
        <v>43387.886805497685</v>
      </c>
      <c r="B10853" s="318">
        <v>37616.714999999997</v>
      </c>
      <c r="C10853" s="355">
        <f t="shared" si="207"/>
        <v>0.26699999999982538</v>
      </c>
      <c r="D10853" s="420">
        <f t="shared" si="208"/>
        <v>0.13349999999991269</v>
      </c>
      <c r="H10853" s="402"/>
      <c r="J10853" s="82">
        <v>56</v>
      </c>
      <c r="K10853" s="319">
        <v>2</v>
      </c>
    </row>
    <row r="10854" spans="1:11" x14ac:dyDescent="0.3">
      <c r="A10854" s="341">
        <v>43387.928472164349</v>
      </c>
      <c r="B10854" s="318">
        <v>37616.991000000002</v>
      </c>
      <c r="C10854" s="355">
        <f t="shared" si="207"/>
        <v>0.2760000000052969</v>
      </c>
      <c r="D10854" s="420">
        <f t="shared" si="208"/>
        <v>0.13800000000264845</v>
      </c>
      <c r="H10854" s="402"/>
      <c r="J10854" s="82">
        <v>57</v>
      </c>
      <c r="K10854" s="320">
        <v>3</v>
      </c>
    </row>
    <row r="10855" spans="1:11" x14ac:dyDescent="0.3">
      <c r="A10855" s="341">
        <v>43387.97013883102</v>
      </c>
      <c r="B10855" s="318">
        <v>37617.26</v>
      </c>
      <c r="C10855" s="355">
        <f t="shared" si="207"/>
        <v>0.26900000000023283</v>
      </c>
      <c r="D10855" s="420">
        <f t="shared" si="208"/>
        <v>0.13450000000011642</v>
      </c>
      <c r="E10855" s="336">
        <f>SUM(C10832:C10855)*7.4805194805</f>
        <v>49.962389610287367</v>
      </c>
      <c r="F10855" s="324">
        <f>AVERAGE(D10832:D10855)</f>
        <v>0.13914583333341093</v>
      </c>
      <c r="G10855" s="324">
        <f>_xlfn.STDEV.S(D10832:D10855)</f>
        <v>3.6399927333395257E-3</v>
      </c>
      <c r="H10855" s="404"/>
      <c r="I10855" s="344">
        <f>AVERAGE(D10686:D10855)</f>
        <v>0.14033333333333889</v>
      </c>
      <c r="J10855" s="82">
        <v>58</v>
      </c>
      <c r="K10855" s="321">
        <v>4</v>
      </c>
    </row>
    <row r="10856" spans="1:11" x14ac:dyDescent="0.3">
      <c r="A10856" s="341">
        <v>43388.011805497685</v>
      </c>
      <c r="B10856" s="318">
        <v>37617.521000000001</v>
      </c>
      <c r="C10856" s="355">
        <f t="shared" si="207"/>
        <v>0.26099999999860302</v>
      </c>
      <c r="D10856" s="420">
        <f t="shared" si="208"/>
        <v>0.13049999999930151</v>
      </c>
      <c r="H10856" s="402"/>
      <c r="J10856" s="82">
        <v>59</v>
      </c>
      <c r="K10856" s="391">
        <v>1</v>
      </c>
    </row>
    <row r="10857" spans="1:11" x14ac:dyDescent="0.3">
      <c r="A10857" s="341">
        <v>43388.053472164349</v>
      </c>
      <c r="B10857" s="318">
        <v>37617.798999999999</v>
      </c>
      <c r="C10857" s="355">
        <f t="shared" si="207"/>
        <v>0.27799999999842839</v>
      </c>
      <c r="D10857" s="420">
        <f t="shared" si="208"/>
        <v>0.1389999999992142</v>
      </c>
      <c r="H10857" s="402"/>
      <c r="J10857" s="82">
        <v>60</v>
      </c>
      <c r="K10857" s="319">
        <v>2</v>
      </c>
    </row>
    <row r="10858" spans="1:11" x14ac:dyDescent="0.3">
      <c r="A10858" s="341">
        <v>43388.09513883102</v>
      </c>
      <c r="B10858" s="318">
        <v>37618.088000000003</v>
      </c>
      <c r="C10858" s="355">
        <f t="shared" si="207"/>
        <v>0.28900000000430737</v>
      </c>
      <c r="D10858" s="420">
        <f t="shared" si="208"/>
        <v>0.14450000000215368</v>
      </c>
      <c r="H10858" s="402"/>
      <c r="J10858" s="82">
        <v>61</v>
      </c>
      <c r="K10858" s="320">
        <v>3</v>
      </c>
    </row>
    <row r="10859" spans="1:11" x14ac:dyDescent="0.3">
      <c r="A10859" s="341">
        <v>43388.136805497685</v>
      </c>
      <c r="B10859" s="318">
        <v>37618.370000000003</v>
      </c>
      <c r="C10859" s="355">
        <f t="shared" si="207"/>
        <v>0.2819999999992433</v>
      </c>
      <c r="D10859" s="420">
        <f t="shared" si="208"/>
        <v>0.14099999999962165</v>
      </c>
      <c r="H10859" s="402"/>
      <c r="J10859" s="82">
        <v>62</v>
      </c>
      <c r="K10859" s="321">
        <v>4</v>
      </c>
    </row>
    <row r="10860" spans="1:11" x14ac:dyDescent="0.3">
      <c r="A10860" s="341">
        <v>43388.178472164349</v>
      </c>
      <c r="B10860" s="318">
        <v>37618.650999999998</v>
      </c>
      <c r="C10860" s="355">
        <f t="shared" si="207"/>
        <v>0.28099999999540159</v>
      </c>
      <c r="D10860" s="420">
        <f t="shared" si="208"/>
        <v>0.1404999999977008</v>
      </c>
      <c r="H10860" s="402"/>
      <c r="J10860" s="82">
        <v>63</v>
      </c>
      <c r="K10860" s="391">
        <v>1</v>
      </c>
    </row>
    <row r="10861" spans="1:11" x14ac:dyDescent="0.3">
      <c r="A10861" s="341">
        <v>43388.22013883102</v>
      </c>
      <c r="B10861" s="318">
        <v>37618.934999999998</v>
      </c>
      <c r="C10861" s="355">
        <f t="shared" si="207"/>
        <v>0.28399999999965075</v>
      </c>
      <c r="D10861" s="420">
        <f t="shared" si="208"/>
        <v>0.14199999999982538</v>
      </c>
      <c r="H10861" s="402"/>
      <c r="J10861" s="82">
        <v>64</v>
      </c>
      <c r="K10861" s="319">
        <v>2</v>
      </c>
    </row>
    <row r="10862" spans="1:11" x14ac:dyDescent="0.3">
      <c r="A10862" s="341">
        <v>43388.261805497685</v>
      </c>
      <c r="B10862" s="318">
        <v>37619.228000000003</v>
      </c>
      <c r="C10862" s="355">
        <f t="shared" si="207"/>
        <v>0.29300000000512227</v>
      </c>
      <c r="D10862" s="420">
        <f t="shared" si="208"/>
        <v>0.14650000000256114</v>
      </c>
      <c r="H10862" s="402"/>
      <c r="J10862" s="82">
        <v>65</v>
      </c>
      <c r="K10862" s="320">
        <v>3</v>
      </c>
    </row>
    <row r="10863" spans="1:11" x14ac:dyDescent="0.3">
      <c r="A10863" s="341">
        <v>43388.303472164349</v>
      </c>
      <c r="B10863" s="318">
        <v>37619.51</v>
      </c>
      <c r="C10863" s="355">
        <f t="shared" si="207"/>
        <v>0.2819999999992433</v>
      </c>
      <c r="D10863" s="420">
        <f t="shared" si="208"/>
        <v>0.14099999999962165</v>
      </c>
      <c r="H10863" s="402"/>
      <c r="J10863" s="82">
        <v>66</v>
      </c>
      <c r="K10863" s="321">
        <v>4</v>
      </c>
    </row>
    <row r="10864" spans="1:11" x14ac:dyDescent="0.3">
      <c r="A10864" s="341">
        <v>43388.34513883102</v>
      </c>
      <c r="B10864" s="318">
        <v>37619.788999999997</v>
      </c>
      <c r="C10864" s="355">
        <f t="shared" si="207"/>
        <v>0.27899999999499414</v>
      </c>
      <c r="D10864" s="420">
        <f t="shared" si="208"/>
        <v>0.13949999999749707</v>
      </c>
      <c r="H10864" s="402"/>
      <c r="J10864" s="82">
        <v>67</v>
      </c>
      <c r="K10864" s="391">
        <v>1</v>
      </c>
    </row>
    <row r="10865" spans="1:11" x14ac:dyDescent="0.3">
      <c r="A10865" s="341">
        <v>43388.386805497685</v>
      </c>
      <c r="B10865" s="318">
        <v>37620.071000000004</v>
      </c>
      <c r="C10865" s="355">
        <f t="shared" si="207"/>
        <v>0.28200000000651926</v>
      </c>
      <c r="D10865" s="420">
        <f t="shared" si="208"/>
        <v>0.14100000000325963</v>
      </c>
      <c r="H10865" s="402"/>
      <c r="J10865" s="82">
        <v>68</v>
      </c>
      <c r="K10865" s="319">
        <v>2</v>
      </c>
    </row>
    <row r="10866" spans="1:11" x14ac:dyDescent="0.3">
      <c r="A10866" s="341">
        <v>43388.428472164349</v>
      </c>
      <c r="B10866" s="318">
        <v>37620.358</v>
      </c>
      <c r="C10866" s="355">
        <f t="shared" si="207"/>
        <v>0.28699999999662396</v>
      </c>
      <c r="D10866" s="420">
        <f t="shared" si="208"/>
        <v>0.14349999999831198</v>
      </c>
      <c r="H10866" s="402"/>
      <c r="J10866" s="82">
        <v>69</v>
      </c>
      <c r="K10866" s="320">
        <v>3</v>
      </c>
    </row>
    <row r="10867" spans="1:11" x14ac:dyDescent="0.3">
      <c r="A10867" s="341">
        <v>43388.47013883102</v>
      </c>
      <c r="B10867" s="318">
        <v>37620.631000000001</v>
      </c>
      <c r="C10867" s="355">
        <f t="shared" si="207"/>
        <v>0.27300000000104774</v>
      </c>
      <c r="D10867" s="420">
        <f t="shared" si="208"/>
        <v>0.13650000000052387</v>
      </c>
      <c r="H10867" s="402"/>
      <c r="J10867" s="82">
        <v>70</v>
      </c>
      <c r="K10867" s="321">
        <v>4</v>
      </c>
    </row>
    <row r="10868" spans="1:11" x14ac:dyDescent="0.3">
      <c r="A10868" s="341">
        <v>43388.511805497685</v>
      </c>
      <c r="B10868" s="318">
        <v>37620.910000000003</v>
      </c>
      <c r="C10868" s="355">
        <f t="shared" si="207"/>
        <v>0.2790000000022701</v>
      </c>
      <c r="D10868" s="420">
        <f t="shared" si="208"/>
        <v>0.13950000000113505</v>
      </c>
      <c r="H10868" s="402"/>
      <c r="J10868" s="82">
        <v>71</v>
      </c>
      <c r="K10868" s="391">
        <v>1</v>
      </c>
    </row>
    <row r="10869" spans="1:11" x14ac:dyDescent="0.3">
      <c r="A10869" s="341">
        <v>43388.553472164349</v>
      </c>
      <c r="B10869" s="318">
        <v>37621.197999999997</v>
      </c>
      <c r="C10869" s="355">
        <f t="shared" si="207"/>
        <v>0.2879999999931897</v>
      </c>
      <c r="D10869" s="420">
        <f t="shared" si="208"/>
        <v>0.14399999999659485</v>
      </c>
      <c r="H10869" s="402"/>
      <c r="J10869" s="82">
        <v>72</v>
      </c>
      <c r="K10869" s="319">
        <v>2</v>
      </c>
    </row>
    <row r="10870" spans="1:11" x14ac:dyDescent="0.3">
      <c r="A10870" s="341">
        <v>43388.59513883102</v>
      </c>
      <c r="B10870" s="318">
        <v>37621.478000000003</v>
      </c>
      <c r="C10870" s="355">
        <f t="shared" si="207"/>
        <v>0.2800000000061118</v>
      </c>
      <c r="D10870" s="420">
        <f t="shared" si="208"/>
        <v>0.1400000000030559</v>
      </c>
      <c r="H10870" s="402"/>
      <c r="J10870" s="82">
        <v>73</v>
      </c>
      <c r="K10870" s="320">
        <v>3</v>
      </c>
    </row>
    <row r="10871" spans="1:11" x14ac:dyDescent="0.3">
      <c r="A10871" s="341">
        <v>43388.636805497685</v>
      </c>
      <c r="B10871" s="318">
        <v>37621.748</v>
      </c>
      <c r="C10871" s="355">
        <f t="shared" si="207"/>
        <v>0.26999999999679858</v>
      </c>
      <c r="D10871" s="420">
        <f t="shared" si="208"/>
        <v>0.13499999999839929</v>
      </c>
      <c r="H10871" s="402"/>
      <c r="J10871" s="82">
        <v>74</v>
      </c>
      <c r="K10871" s="321">
        <v>4</v>
      </c>
    </row>
    <row r="10872" spans="1:11" x14ac:dyDescent="0.3">
      <c r="A10872" s="341">
        <v>43388.678472164349</v>
      </c>
      <c r="B10872" s="318">
        <v>37622.023000000001</v>
      </c>
      <c r="C10872" s="355">
        <f t="shared" si="207"/>
        <v>0.27500000000145519</v>
      </c>
      <c r="D10872" s="420">
        <f t="shared" si="208"/>
        <v>0.1375000000007276</v>
      </c>
      <c r="H10872" s="402"/>
      <c r="J10872" s="82">
        <v>75</v>
      </c>
      <c r="K10872" s="391">
        <v>1</v>
      </c>
    </row>
    <row r="10873" spans="1:11" x14ac:dyDescent="0.3">
      <c r="A10873" s="341">
        <v>43388.72013883102</v>
      </c>
      <c r="B10873" s="318">
        <v>37622.309000000001</v>
      </c>
      <c r="C10873" s="355">
        <f t="shared" si="207"/>
        <v>0.28600000000005821</v>
      </c>
      <c r="D10873" s="420">
        <f t="shared" si="208"/>
        <v>0.1430000000000291</v>
      </c>
      <c r="H10873" s="402"/>
      <c r="J10873" s="82">
        <v>76</v>
      </c>
      <c r="K10873" s="319">
        <v>2</v>
      </c>
    </row>
    <row r="10874" spans="1:11" x14ac:dyDescent="0.3">
      <c r="A10874" s="341">
        <v>43388.761805497685</v>
      </c>
      <c r="B10874" s="318">
        <v>37622.58</v>
      </c>
      <c r="C10874" s="355">
        <f t="shared" si="207"/>
        <v>0.27100000000064028</v>
      </c>
      <c r="D10874" s="420">
        <f t="shared" si="208"/>
        <v>0.13550000000032014</v>
      </c>
      <c r="H10874" s="402"/>
      <c r="J10874" s="82">
        <v>77</v>
      </c>
      <c r="K10874" s="320">
        <v>3</v>
      </c>
    </row>
    <row r="10875" spans="1:11" x14ac:dyDescent="0.3">
      <c r="A10875" s="341">
        <v>43388.803472164349</v>
      </c>
      <c r="B10875" s="318">
        <v>37622.85</v>
      </c>
      <c r="C10875" s="355">
        <f t="shared" si="207"/>
        <v>0.26999999999679858</v>
      </c>
      <c r="D10875" s="420">
        <f t="shared" si="208"/>
        <v>0.13499999999839929</v>
      </c>
      <c r="H10875" s="402"/>
      <c r="J10875" s="82">
        <v>78</v>
      </c>
      <c r="K10875" s="321">
        <v>4</v>
      </c>
    </row>
    <row r="10876" spans="1:11" x14ac:dyDescent="0.3">
      <c r="A10876" s="341">
        <v>43388.84513883102</v>
      </c>
      <c r="B10876" s="318">
        <v>37623.129000000001</v>
      </c>
      <c r="C10876" s="355">
        <f t="shared" si="207"/>
        <v>0.2790000000022701</v>
      </c>
      <c r="D10876" s="420">
        <f t="shared" si="208"/>
        <v>0.13950000000113505</v>
      </c>
      <c r="H10876" s="402"/>
      <c r="J10876" s="82">
        <v>79</v>
      </c>
      <c r="K10876" s="391">
        <v>1</v>
      </c>
    </row>
    <row r="10877" spans="1:11" x14ac:dyDescent="0.3">
      <c r="A10877" s="341">
        <v>43388.886805497685</v>
      </c>
      <c r="B10877" s="318">
        <v>37623.4</v>
      </c>
      <c r="C10877" s="355">
        <f t="shared" si="207"/>
        <v>0.27100000000064028</v>
      </c>
      <c r="D10877" s="420">
        <f t="shared" si="208"/>
        <v>0.13550000000032014</v>
      </c>
      <c r="H10877" s="402"/>
      <c r="J10877" s="82">
        <v>80</v>
      </c>
      <c r="K10877" s="319">
        <v>2</v>
      </c>
    </row>
    <row r="10878" spans="1:11" x14ac:dyDescent="0.3">
      <c r="A10878" s="341">
        <v>43388.928472164349</v>
      </c>
      <c r="B10878" s="318">
        <v>37623.667999999998</v>
      </c>
      <c r="C10878" s="355">
        <f t="shared" si="207"/>
        <v>0.26799999999639113</v>
      </c>
      <c r="D10878" s="420">
        <f t="shared" si="208"/>
        <v>0.13399999999819556</v>
      </c>
      <c r="H10878" s="402"/>
      <c r="J10878" s="82">
        <v>81</v>
      </c>
      <c r="K10878" s="320">
        <v>3</v>
      </c>
    </row>
    <row r="10879" spans="1:11" x14ac:dyDescent="0.3">
      <c r="A10879" s="341">
        <v>43388.97013883102</v>
      </c>
      <c r="B10879" s="318">
        <v>37623.940999999999</v>
      </c>
      <c r="C10879" s="355">
        <f t="shared" si="207"/>
        <v>0.27300000000104774</v>
      </c>
      <c r="D10879" s="420">
        <f t="shared" si="208"/>
        <v>0.13650000000052387</v>
      </c>
      <c r="E10879" s="336">
        <f>SUM(C10856:C10879)*7.4805194805</f>
        <v>49.977350649196985</v>
      </c>
      <c r="F10879" s="324">
        <f>AVERAGE(D10856:D10879)</f>
        <v>0.13918749999993452</v>
      </c>
      <c r="G10879" s="324">
        <f>_xlfn.STDEV.S(D10856:D10879)</f>
        <v>3.847112130152661E-3</v>
      </c>
      <c r="H10879" s="402"/>
      <c r="J10879" s="82">
        <v>82</v>
      </c>
      <c r="K10879" s="321">
        <v>4</v>
      </c>
    </row>
    <row r="10880" spans="1:11" x14ac:dyDescent="0.3">
      <c r="A10880" s="341">
        <v>43389.011805497685</v>
      </c>
      <c r="B10880" s="318">
        <v>37624.224999999999</v>
      </c>
      <c r="C10880" s="355">
        <f t="shared" si="207"/>
        <v>0.28399999999965075</v>
      </c>
      <c r="D10880" s="420">
        <f t="shared" si="208"/>
        <v>0.14199999999982538</v>
      </c>
      <c r="H10880" s="402"/>
      <c r="J10880" s="82">
        <v>83</v>
      </c>
      <c r="K10880" s="391">
        <v>1</v>
      </c>
    </row>
    <row r="10881" spans="1:12" x14ac:dyDescent="0.3">
      <c r="A10881" s="341">
        <v>43389.053472164349</v>
      </c>
      <c r="B10881" s="318">
        <v>37624.502</v>
      </c>
      <c r="C10881" s="355">
        <f t="shared" si="207"/>
        <v>0.27700000000186265</v>
      </c>
      <c r="D10881" s="420">
        <f t="shared" si="208"/>
        <v>0.13850000000093132</v>
      </c>
      <c r="H10881" s="402"/>
      <c r="J10881" s="82">
        <v>84</v>
      </c>
      <c r="K10881" s="319">
        <v>2</v>
      </c>
    </row>
    <row r="10882" spans="1:12" x14ac:dyDescent="0.3">
      <c r="A10882" s="341">
        <v>43389.09513883102</v>
      </c>
      <c r="B10882" s="318">
        <v>37624.779000000002</v>
      </c>
      <c r="C10882" s="355">
        <f t="shared" si="207"/>
        <v>0.27700000000186265</v>
      </c>
      <c r="D10882" s="420">
        <f t="shared" si="208"/>
        <v>0.13850000000093132</v>
      </c>
      <c r="H10882" s="402"/>
      <c r="J10882" s="82">
        <v>85</v>
      </c>
      <c r="K10882" s="320">
        <v>3</v>
      </c>
    </row>
    <row r="10883" spans="1:12" x14ac:dyDescent="0.3">
      <c r="A10883" s="341">
        <v>43389.136805497685</v>
      </c>
      <c r="B10883" s="318">
        <v>37625.061999999998</v>
      </c>
      <c r="C10883" s="355">
        <f t="shared" si="207"/>
        <v>0.28299999999580905</v>
      </c>
      <c r="D10883" s="420">
        <f t="shared" si="208"/>
        <v>0.14149999999790452</v>
      </c>
      <c r="H10883" s="402"/>
      <c r="J10883" s="82">
        <v>86</v>
      </c>
      <c r="K10883" s="321">
        <v>4</v>
      </c>
    </row>
    <row r="10884" spans="1:12" x14ac:dyDescent="0.3">
      <c r="A10884" s="341">
        <v>43389.178472164349</v>
      </c>
      <c r="B10884" s="318">
        <v>37625.351999999999</v>
      </c>
      <c r="C10884" s="355">
        <f t="shared" si="207"/>
        <v>0.29000000000087311</v>
      </c>
      <c r="D10884" s="420">
        <f t="shared" si="208"/>
        <v>0.14500000000043656</v>
      </c>
      <c r="H10884" s="402"/>
      <c r="J10884" s="82">
        <v>87</v>
      </c>
      <c r="K10884" s="391">
        <v>1</v>
      </c>
    </row>
    <row r="10885" spans="1:12" x14ac:dyDescent="0.3">
      <c r="A10885" s="341">
        <v>43389.22013883102</v>
      </c>
      <c r="B10885" s="318">
        <v>37625.631999999998</v>
      </c>
      <c r="C10885" s="355">
        <f t="shared" si="207"/>
        <v>0.27999999999883585</v>
      </c>
      <c r="D10885" s="420">
        <f t="shared" si="208"/>
        <v>0.13999999999941792</v>
      </c>
      <c r="H10885" s="402"/>
      <c r="J10885" s="82">
        <v>88</v>
      </c>
      <c r="K10885" s="319">
        <v>2</v>
      </c>
    </row>
    <row r="10886" spans="1:12" x14ac:dyDescent="0.3">
      <c r="A10886" s="341">
        <v>43389.261805497685</v>
      </c>
      <c r="B10886" s="318">
        <v>37625.921000000002</v>
      </c>
      <c r="C10886" s="355">
        <f t="shared" si="207"/>
        <v>0.28900000000430737</v>
      </c>
      <c r="D10886" s="420">
        <f t="shared" si="208"/>
        <v>0.14450000000215368</v>
      </c>
      <c r="H10886" s="402"/>
      <c r="J10886" s="82">
        <v>89</v>
      </c>
      <c r="K10886" s="320">
        <v>3</v>
      </c>
    </row>
    <row r="10887" spans="1:12" x14ac:dyDescent="0.3">
      <c r="A10887" s="341">
        <v>43389.303472164349</v>
      </c>
      <c r="B10887" s="318">
        <v>37626.212</v>
      </c>
      <c r="C10887" s="355">
        <f t="shared" si="207"/>
        <v>0.29099999999743886</v>
      </c>
      <c r="D10887" s="420">
        <f t="shared" si="208"/>
        <v>0.14549999999871943</v>
      </c>
      <c r="H10887" s="402"/>
      <c r="J10887" s="82">
        <v>90</v>
      </c>
      <c r="K10887" s="321">
        <v>4</v>
      </c>
    </row>
    <row r="10888" spans="1:12" x14ac:dyDescent="0.3">
      <c r="A10888" s="341">
        <v>43389.34513883102</v>
      </c>
      <c r="B10888" s="318">
        <v>37626.474999999999</v>
      </c>
      <c r="C10888" s="355">
        <f t="shared" si="207"/>
        <v>0.26299999999901047</v>
      </c>
      <c r="D10888" s="420">
        <f t="shared" si="208"/>
        <v>0.13149999999950523</v>
      </c>
      <c r="H10888" s="402"/>
      <c r="J10888" s="82">
        <v>91</v>
      </c>
      <c r="K10888" s="391">
        <v>1</v>
      </c>
    </row>
    <row r="10889" spans="1:12" x14ac:dyDescent="0.3">
      <c r="A10889" s="341">
        <v>43389.378472222219</v>
      </c>
      <c r="B10889" s="318">
        <v>37626.749000000003</v>
      </c>
      <c r="C10889" s="355">
        <f t="shared" si="207"/>
        <v>0.27400000000488944</v>
      </c>
      <c r="D10889" s="420">
        <f t="shared" si="208"/>
        <v>0.13700000000244472</v>
      </c>
      <c r="H10889" s="402"/>
      <c r="K10889" s="319">
        <v>2</v>
      </c>
    </row>
    <row r="10890" spans="1:12" x14ac:dyDescent="0.3">
      <c r="A10890" s="341">
        <v>43389.386111111111</v>
      </c>
      <c r="B10890" s="318">
        <v>37626.749000000003</v>
      </c>
      <c r="C10890" s="318"/>
      <c r="D10890" s="414"/>
      <c r="H10890" s="403"/>
      <c r="J10890" s="82">
        <v>1</v>
      </c>
      <c r="K10890" s="319">
        <v>2</v>
      </c>
      <c r="L10890" s="54" t="s">
        <v>313</v>
      </c>
    </row>
    <row r="10891" spans="1:12" x14ac:dyDescent="0.3">
      <c r="A10891" s="341">
        <v>43389.427777777775</v>
      </c>
      <c r="B10891" s="318">
        <v>37627.038999999997</v>
      </c>
      <c r="C10891" s="355">
        <f t="shared" ref="C10891:C10954" si="209">B10891-B10890</f>
        <v>0.28999999999359716</v>
      </c>
      <c r="D10891" s="420">
        <f t="shared" ref="D10891:D10954" si="210">C10891/2</f>
        <v>0.14499999999679858</v>
      </c>
      <c r="H10891" s="402"/>
      <c r="J10891" s="82">
        <v>2</v>
      </c>
      <c r="K10891" s="320">
        <v>3</v>
      </c>
    </row>
    <row r="10892" spans="1:12" x14ac:dyDescent="0.3">
      <c r="A10892" s="341">
        <v>43389.469444444447</v>
      </c>
      <c r="B10892" s="318">
        <v>37627.322</v>
      </c>
      <c r="C10892" s="355">
        <f t="shared" si="209"/>
        <v>0.28300000000308501</v>
      </c>
      <c r="D10892" s="420">
        <f t="shared" si="210"/>
        <v>0.1415000000015425</v>
      </c>
      <c r="H10892" s="402"/>
      <c r="J10892" s="82">
        <v>3</v>
      </c>
      <c r="K10892" s="321">
        <v>4</v>
      </c>
    </row>
    <row r="10893" spans="1:12" x14ac:dyDescent="0.3">
      <c r="A10893" s="341">
        <v>43389.511111053238</v>
      </c>
      <c r="B10893" s="318">
        <v>37627.599000000002</v>
      </c>
      <c r="C10893" s="355">
        <f t="shared" si="209"/>
        <v>0.27700000000186265</v>
      </c>
      <c r="D10893" s="420">
        <f t="shared" si="210"/>
        <v>0.13850000000093132</v>
      </c>
      <c r="H10893" s="402"/>
      <c r="J10893" s="82">
        <v>4</v>
      </c>
      <c r="K10893" s="391">
        <v>1</v>
      </c>
    </row>
    <row r="10894" spans="1:12" x14ac:dyDescent="0.3">
      <c r="A10894" s="341">
        <v>43389.552777719909</v>
      </c>
      <c r="B10894" s="318">
        <v>37627.877</v>
      </c>
      <c r="C10894" s="355">
        <f t="shared" si="209"/>
        <v>0.27799999999842839</v>
      </c>
      <c r="D10894" s="420">
        <f t="shared" si="210"/>
        <v>0.1389999999992142</v>
      </c>
      <c r="H10894" s="402"/>
      <c r="J10894" s="82">
        <v>5</v>
      </c>
      <c r="K10894" s="319">
        <v>2</v>
      </c>
    </row>
    <row r="10895" spans="1:12" x14ac:dyDescent="0.3">
      <c r="A10895" s="341">
        <v>43389.594444386574</v>
      </c>
      <c r="B10895" s="318">
        <v>37628.158000000003</v>
      </c>
      <c r="C10895" s="355">
        <f t="shared" si="209"/>
        <v>0.28100000000267755</v>
      </c>
      <c r="D10895" s="420">
        <f t="shared" si="210"/>
        <v>0.14050000000133878</v>
      </c>
      <c r="H10895" s="402"/>
      <c r="J10895" s="82">
        <v>6</v>
      </c>
      <c r="K10895" s="320">
        <v>3</v>
      </c>
    </row>
    <row r="10896" spans="1:12" x14ac:dyDescent="0.3">
      <c r="A10896" s="341">
        <v>43389.636111053238</v>
      </c>
      <c r="B10896" s="318">
        <v>37628.430999999997</v>
      </c>
      <c r="C10896" s="355">
        <f t="shared" si="209"/>
        <v>0.27299999999377178</v>
      </c>
      <c r="D10896" s="420">
        <f t="shared" si="210"/>
        <v>0.13649999999688589</v>
      </c>
      <c r="H10896" s="402"/>
      <c r="J10896" s="82">
        <v>7</v>
      </c>
      <c r="K10896" s="321">
        <v>4</v>
      </c>
    </row>
    <row r="10897" spans="1:11" x14ac:dyDescent="0.3">
      <c r="A10897" s="341">
        <v>43389.677777719909</v>
      </c>
      <c r="B10897" s="318">
        <v>37628.701000000001</v>
      </c>
      <c r="C10897" s="355">
        <f t="shared" si="209"/>
        <v>0.27000000000407454</v>
      </c>
      <c r="D10897" s="420">
        <f t="shared" si="210"/>
        <v>0.13500000000203727</v>
      </c>
      <c r="H10897" s="402"/>
      <c r="J10897" s="82">
        <v>8</v>
      </c>
      <c r="K10897" s="391">
        <v>1</v>
      </c>
    </row>
    <row r="10898" spans="1:11" x14ac:dyDescent="0.3">
      <c r="A10898" s="341">
        <v>43389.719444386574</v>
      </c>
      <c r="B10898" s="318">
        <v>37628.978999999999</v>
      </c>
      <c r="C10898" s="355">
        <f t="shared" si="209"/>
        <v>0.27799999999842839</v>
      </c>
      <c r="D10898" s="420">
        <f t="shared" si="210"/>
        <v>0.1389999999992142</v>
      </c>
      <c r="H10898" s="402"/>
      <c r="J10898" s="82">
        <v>9</v>
      </c>
      <c r="K10898" s="319">
        <v>2</v>
      </c>
    </row>
    <row r="10899" spans="1:11" x14ac:dyDescent="0.3">
      <c r="A10899" s="341">
        <v>43389.761111053238</v>
      </c>
      <c r="B10899" s="318">
        <v>37629.258000000002</v>
      </c>
      <c r="C10899" s="355">
        <f t="shared" si="209"/>
        <v>0.2790000000022701</v>
      </c>
      <c r="D10899" s="420">
        <f t="shared" si="210"/>
        <v>0.13950000000113505</v>
      </c>
      <c r="H10899" s="402"/>
      <c r="J10899" s="82">
        <v>10</v>
      </c>
      <c r="K10899" s="320">
        <v>3</v>
      </c>
    </row>
    <row r="10900" spans="1:11" x14ac:dyDescent="0.3">
      <c r="A10900" s="341">
        <v>43389.802777719909</v>
      </c>
      <c r="B10900" s="318">
        <v>37629.521000000001</v>
      </c>
      <c r="C10900" s="355">
        <f t="shared" si="209"/>
        <v>0.26299999999901047</v>
      </c>
      <c r="D10900" s="420">
        <f t="shared" si="210"/>
        <v>0.13149999999950523</v>
      </c>
      <c r="H10900" s="402"/>
      <c r="J10900" s="82">
        <v>11</v>
      </c>
      <c r="K10900" s="321">
        <v>4</v>
      </c>
    </row>
    <row r="10901" spans="1:11" x14ac:dyDescent="0.3">
      <c r="A10901" s="341">
        <v>43389.844444386574</v>
      </c>
      <c r="B10901" s="318">
        <v>37629.781000000003</v>
      </c>
      <c r="C10901" s="355">
        <f t="shared" si="209"/>
        <v>0.26000000000203727</v>
      </c>
      <c r="D10901" s="420">
        <f t="shared" si="210"/>
        <v>0.13000000000101863</v>
      </c>
      <c r="H10901" s="402"/>
      <c r="J10901" s="82">
        <v>12</v>
      </c>
      <c r="K10901" s="391">
        <v>1</v>
      </c>
    </row>
    <row r="10902" spans="1:11" x14ac:dyDescent="0.3">
      <c r="A10902" s="341">
        <v>43389.886111053238</v>
      </c>
      <c r="B10902" s="318">
        <v>37630.050000000003</v>
      </c>
      <c r="C10902" s="355">
        <f t="shared" si="209"/>
        <v>0.26900000000023283</v>
      </c>
      <c r="D10902" s="420">
        <f t="shared" si="210"/>
        <v>0.13450000000011642</v>
      </c>
      <c r="H10902" s="402"/>
      <c r="J10902" s="82">
        <v>13</v>
      </c>
      <c r="K10902" s="319">
        <v>2</v>
      </c>
    </row>
    <row r="10903" spans="1:11" x14ac:dyDescent="0.3">
      <c r="A10903" s="341">
        <v>43389.927777719909</v>
      </c>
      <c r="B10903" s="318">
        <v>37630.328000000001</v>
      </c>
      <c r="C10903" s="355">
        <f t="shared" si="209"/>
        <v>0.27799999999842839</v>
      </c>
      <c r="D10903" s="420">
        <f t="shared" si="210"/>
        <v>0.1389999999992142</v>
      </c>
      <c r="H10903" s="402"/>
      <c r="J10903" s="82">
        <v>14</v>
      </c>
      <c r="K10903" s="320">
        <v>3</v>
      </c>
    </row>
    <row r="10904" spans="1:11" x14ac:dyDescent="0.3">
      <c r="A10904" s="341">
        <v>43389.969444386574</v>
      </c>
      <c r="B10904" s="318">
        <v>37630.601000000002</v>
      </c>
      <c r="C10904" s="355">
        <f t="shared" si="209"/>
        <v>0.27300000000104774</v>
      </c>
      <c r="D10904" s="420">
        <f t="shared" si="210"/>
        <v>0.13650000000052387</v>
      </c>
      <c r="E10904" s="336">
        <f>SUM(C10880:C10904)*7.4805194805</f>
        <v>49.820259740156125</v>
      </c>
      <c r="F10904" s="324">
        <f>AVERAGE(D10880:D10904)</f>
        <v>0.13875000000007276</v>
      </c>
      <c r="G10904" s="324">
        <f>_xlfn.STDEV.S(D10880:D10904)</f>
        <v>4.2477615586199325E-3</v>
      </c>
      <c r="H10904" s="402"/>
      <c r="J10904" s="82">
        <v>15</v>
      </c>
      <c r="K10904" s="321">
        <v>4</v>
      </c>
    </row>
    <row r="10905" spans="1:11" x14ac:dyDescent="0.3">
      <c r="A10905" s="341">
        <v>43390.011111053238</v>
      </c>
      <c r="B10905" s="318">
        <v>37630.879000000001</v>
      </c>
      <c r="C10905" s="355">
        <f t="shared" si="209"/>
        <v>0.27799999999842839</v>
      </c>
      <c r="D10905" s="420">
        <f t="shared" si="210"/>
        <v>0.1389999999992142</v>
      </c>
      <c r="H10905" s="402"/>
      <c r="J10905" s="82">
        <v>16</v>
      </c>
      <c r="K10905" s="391">
        <v>1</v>
      </c>
    </row>
    <row r="10906" spans="1:11" x14ac:dyDescent="0.3">
      <c r="A10906" s="341">
        <v>43390.052777719909</v>
      </c>
      <c r="B10906" s="318">
        <v>37631.165000000001</v>
      </c>
      <c r="C10906" s="355">
        <f t="shared" si="209"/>
        <v>0.28600000000005821</v>
      </c>
      <c r="D10906" s="420">
        <f t="shared" si="210"/>
        <v>0.1430000000000291</v>
      </c>
      <c r="H10906" s="402"/>
      <c r="J10906" s="82">
        <v>17</v>
      </c>
      <c r="K10906" s="319">
        <v>2</v>
      </c>
    </row>
    <row r="10907" spans="1:11" x14ac:dyDescent="0.3">
      <c r="A10907" s="341">
        <v>43390.094444386574</v>
      </c>
      <c r="B10907" s="318">
        <v>37631.449000000001</v>
      </c>
      <c r="C10907" s="355">
        <f t="shared" si="209"/>
        <v>0.28399999999965075</v>
      </c>
      <c r="D10907" s="420">
        <f t="shared" si="210"/>
        <v>0.14199999999982538</v>
      </c>
      <c r="H10907" s="402"/>
      <c r="J10907" s="82">
        <v>18</v>
      </c>
      <c r="K10907" s="320">
        <v>3</v>
      </c>
    </row>
    <row r="10908" spans="1:11" x14ac:dyDescent="0.3">
      <c r="A10908" s="341">
        <v>43390.136111053238</v>
      </c>
      <c r="B10908" s="318">
        <v>37631.731</v>
      </c>
      <c r="C10908" s="355">
        <f t="shared" si="209"/>
        <v>0.2819999999992433</v>
      </c>
      <c r="D10908" s="420">
        <f t="shared" si="210"/>
        <v>0.14099999999962165</v>
      </c>
      <c r="H10908" s="402"/>
      <c r="J10908" s="82">
        <v>19</v>
      </c>
      <c r="K10908" s="321">
        <v>4</v>
      </c>
    </row>
    <row r="10909" spans="1:11" x14ac:dyDescent="0.3">
      <c r="A10909" s="341">
        <v>43390.177777719909</v>
      </c>
      <c r="B10909" s="318">
        <v>37632.021000000001</v>
      </c>
      <c r="C10909" s="355">
        <f t="shared" si="209"/>
        <v>0.29000000000087311</v>
      </c>
      <c r="D10909" s="420">
        <f t="shared" si="210"/>
        <v>0.14500000000043656</v>
      </c>
      <c r="H10909" s="402"/>
      <c r="J10909" s="82">
        <v>20</v>
      </c>
      <c r="K10909" s="391">
        <v>1</v>
      </c>
    </row>
    <row r="10910" spans="1:11" x14ac:dyDescent="0.3">
      <c r="A10910" s="341">
        <v>43390.219444386574</v>
      </c>
      <c r="B10910" s="318">
        <v>37632.313000000002</v>
      </c>
      <c r="C10910" s="355">
        <f t="shared" si="209"/>
        <v>0.29200000000128057</v>
      </c>
      <c r="D10910" s="420">
        <f t="shared" si="210"/>
        <v>0.14600000000064028</v>
      </c>
      <c r="H10910" s="402"/>
      <c r="J10910" s="82">
        <v>21</v>
      </c>
      <c r="K10910" s="319">
        <v>2</v>
      </c>
    </row>
    <row r="10911" spans="1:11" x14ac:dyDescent="0.3">
      <c r="A10911" s="341">
        <v>43390.261111053238</v>
      </c>
      <c r="B10911" s="318">
        <v>37632.591</v>
      </c>
      <c r="C10911" s="355">
        <f t="shared" si="209"/>
        <v>0.27799999999842839</v>
      </c>
      <c r="D10911" s="420">
        <f t="shared" si="210"/>
        <v>0.1389999999992142</v>
      </c>
      <c r="H10911" s="402"/>
      <c r="J10911" s="82">
        <v>22</v>
      </c>
      <c r="K10911" s="320">
        <v>3</v>
      </c>
    </row>
    <row r="10912" spans="1:11" x14ac:dyDescent="0.3">
      <c r="A10912" s="341">
        <v>43390.302777719909</v>
      </c>
      <c r="B10912" s="318">
        <v>37632.872000000003</v>
      </c>
      <c r="C10912" s="355">
        <f t="shared" si="209"/>
        <v>0.28100000000267755</v>
      </c>
      <c r="D10912" s="420">
        <f t="shared" si="210"/>
        <v>0.14050000000133878</v>
      </c>
      <c r="H10912" s="402"/>
      <c r="J10912" s="82">
        <v>23</v>
      </c>
      <c r="K10912" s="321">
        <v>4</v>
      </c>
    </row>
    <row r="10913" spans="1:11" x14ac:dyDescent="0.3">
      <c r="A10913" s="341">
        <v>43390.344444386574</v>
      </c>
      <c r="B10913" s="318">
        <v>37633.167000000001</v>
      </c>
      <c r="C10913" s="355">
        <f t="shared" si="209"/>
        <v>0.29499999999825377</v>
      </c>
      <c r="D10913" s="420">
        <f t="shared" si="210"/>
        <v>0.14749999999912689</v>
      </c>
      <c r="H10913" s="402"/>
      <c r="J10913" s="82">
        <v>24</v>
      </c>
      <c r="K10913" s="391">
        <v>1</v>
      </c>
    </row>
    <row r="10914" spans="1:11" x14ac:dyDescent="0.3">
      <c r="A10914" s="341">
        <v>43390.386111053238</v>
      </c>
      <c r="B10914" s="318">
        <v>37633.457999999999</v>
      </c>
      <c r="C10914" s="355">
        <f t="shared" si="209"/>
        <v>0.29099999999743886</v>
      </c>
      <c r="D10914" s="420">
        <f t="shared" si="210"/>
        <v>0.14549999999871943</v>
      </c>
      <c r="H10914" s="402"/>
      <c r="J10914" s="82">
        <v>25</v>
      </c>
      <c r="K10914" s="319">
        <v>2</v>
      </c>
    </row>
    <row r="10915" spans="1:11" x14ac:dyDescent="0.3">
      <c r="A10915" s="341">
        <v>43390.427777719909</v>
      </c>
      <c r="B10915" s="318">
        <v>37633.732000000004</v>
      </c>
      <c r="C10915" s="355">
        <f t="shared" si="209"/>
        <v>0.27400000000488944</v>
      </c>
      <c r="D10915" s="420">
        <f t="shared" si="210"/>
        <v>0.13700000000244472</v>
      </c>
      <c r="H10915" s="402"/>
      <c r="J10915" s="82">
        <v>26</v>
      </c>
      <c r="K10915" s="320">
        <v>3</v>
      </c>
    </row>
    <row r="10916" spans="1:11" x14ac:dyDescent="0.3">
      <c r="A10916" s="341">
        <v>43390.469444386574</v>
      </c>
      <c r="B10916" s="318">
        <v>37634.021000000001</v>
      </c>
      <c r="C10916" s="355">
        <f t="shared" si="209"/>
        <v>0.28899999999703141</v>
      </c>
      <c r="D10916" s="420">
        <f t="shared" si="210"/>
        <v>0.1444999999985157</v>
      </c>
      <c r="H10916" s="402"/>
      <c r="J10916" s="82">
        <v>27</v>
      </c>
      <c r="K10916" s="321">
        <v>4</v>
      </c>
    </row>
    <row r="10917" spans="1:11" x14ac:dyDescent="0.3">
      <c r="A10917" s="341">
        <v>43390.511111053238</v>
      </c>
      <c r="B10917" s="318">
        <v>37634.305</v>
      </c>
      <c r="C10917" s="355">
        <f t="shared" si="209"/>
        <v>0.28399999999965075</v>
      </c>
      <c r="D10917" s="420">
        <f t="shared" si="210"/>
        <v>0.14199999999982538</v>
      </c>
      <c r="H10917" s="402"/>
      <c r="J10917" s="82">
        <v>28</v>
      </c>
      <c r="K10917" s="391">
        <v>1</v>
      </c>
    </row>
    <row r="10918" spans="1:11" x14ac:dyDescent="0.3">
      <c r="A10918" s="341">
        <v>43390.552777719909</v>
      </c>
      <c r="B10918" s="318">
        <v>37634.561999999998</v>
      </c>
      <c r="C10918" s="355">
        <f t="shared" si="209"/>
        <v>0.25699999999778811</v>
      </c>
      <c r="D10918" s="420">
        <f t="shared" si="210"/>
        <v>0.12849999999889405</v>
      </c>
      <c r="H10918" s="402"/>
      <c r="J10918" s="82">
        <v>29</v>
      </c>
      <c r="K10918" s="319">
        <v>2</v>
      </c>
    </row>
    <row r="10919" spans="1:11" x14ac:dyDescent="0.3">
      <c r="A10919" s="341">
        <v>43390.594444386574</v>
      </c>
      <c r="B10919" s="318">
        <v>37634.83</v>
      </c>
      <c r="C10919" s="355">
        <f t="shared" si="209"/>
        <v>0.26800000000366708</v>
      </c>
      <c r="D10919" s="420">
        <f t="shared" si="210"/>
        <v>0.13400000000183354</v>
      </c>
      <c r="H10919" s="402"/>
      <c r="J10919" s="82">
        <v>30</v>
      </c>
      <c r="K10919" s="320">
        <v>3</v>
      </c>
    </row>
    <row r="10920" spans="1:11" x14ac:dyDescent="0.3">
      <c r="A10920" s="341">
        <v>43390.636111053238</v>
      </c>
      <c r="B10920" s="318">
        <v>37635.110999999997</v>
      </c>
      <c r="C10920" s="355">
        <f t="shared" si="209"/>
        <v>0.28099999999540159</v>
      </c>
      <c r="D10920" s="420">
        <f t="shared" si="210"/>
        <v>0.1404999999977008</v>
      </c>
      <c r="H10920" s="402"/>
      <c r="J10920" s="82">
        <v>31</v>
      </c>
      <c r="K10920" s="321">
        <v>4</v>
      </c>
    </row>
    <row r="10921" spans="1:11" x14ac:dyDescent="0.3">
      <c r="A10921" s="341">
        <v>43390.677777719909</v>
      </c>
      <c r="B10921" s="318">
        <v>37635.385000000002</v>
      </c>
      <c r="C10921" s="355">
        <f t="shared" si="209"/>
        <v>0.27400000000488944</v>
      </c>
      <c r="D10921" s="420">
        <f t="shared" si="210"/>
        <v>0.13700000000244472</v>
      </c>
      <c r="H10921" s="402"/>
      <c r="J10921" s="82">
        <v>32</v>
      </c>
      <c r="K10921" s="391">
        <v>1</v>
      </c>
    </row>
    <row r="10922" spans="1:11" x14ac:dyDescent="0.3">
      <c r="A10922" s="341">
        <v>43390.719444386574</v>
      </c>
      <c r="B10922" s="318">
        <v>37635.65</v>
      </c>
      <c r="C10922" s="355">
        <f t="shared" si="209"/>
        <v>0.26499999999941792</v>
      </c>
      <c r="D10922" s="420">
        <f t="shared" si="210"/>
        <v>0.13249999999970896</v>
      </c>
      <c r="H10922" s="402"/>
      <c r="J10922" s="82">
        <v>33</v>
      </c>
      <c r="K10922" s="319">
        <v>2</v>
      </c>
    </row>
    <row r="10923" spans="1:11" x14ac:dyDescent="0.3">
      <c r="A10923" s="341">
        <v>43390.761111053238</v>
      </c>
      <c r="B10923" s="318">
        <v>37635.921999999999</v>
      </c>
      <c r="C10923" s="355">
        <f t="shared" si="209"/>
        <v>0.27199999999720603</v>
      </c>
      <c r="D10923" s="420">
        <f t="shared" si="210"/>
        <v>0.13599999999860302</v>
      </c>
      <c r="H10923" s="402"/>
      <c r="J10923" s="82">
        <v>34</v>
      </c>
      <c r="K10923" s="320">
        <v>3</v>
      </c>
    </row>
    <row r="10924" spans="1:11" x14ac:dyDescent="0.3">
      <c r="A10924" s="341">
        <v>43390.802777719909</v>
      </c>
      <c r="B10924" s="318">
        <v>37636.201999999997</v>
      </c>
      <c r="C10924" s="355">
        <f t="shared" si="209"/>
        <v>0.27999999999883585</v>
      </c>
      <c r="D10924" s="420">
        <f t="shared" si="210"/>
        <v>0.13999999999941792</v>
      </c>
      <c r="H10924" s="402"/>
      <c r="J10924" s="82">
        <v>35</v>
      </c>
      <c r="K10924" s="321">
        <v>4</v>
      </c>
    </row>
    <row r="10925" spans="1:11" x14ac:dyDescent="0.3">
      <c r="A10925" s="341">
        <v>43390.844444386574</v>
      </c>
      <c r="B10925" s="318">
        <v>37636.472999999998</v>
      </c>
      <c r="C10925" s="355">
        <f t="shared" si="209"/>
        <v>0.27100000000064028</v>
      </c>
      <c r="D10925" s="420">
        <f t="shared" si="210"/>
        <v>0.13550000000032014</v>
      </c>
      <c r="H10925" s="402"/>
      <c r="J10925" s="82">
        <v>36</v>
      </c>
      <c r="K10925" s="391">
        <v>1</v>
      </c>
    </row>
    <row r="10926" spans="1:11" x14ac:dyDescent="0.3">
      <c r="A10926" s="341">
        <v>43390.886111053238</v>
      </c>
      <c r="B10926" s="318">
        <v>37636.739000000001</v>
      </c>
      <c r="C10926" s="355">
        <f t="shared" si="209"/>
        <v>0.26600000000325963</v>
      </c>
      <c r="D10926" s="420">
        <f t="shared" si="210"/>
        <v>0.13300000000162981</v>
      </c>
      <c r="H10926" s="402"/>
      <c r="J10926" s="82">
        <v>37</v>
      </c>
      <c r="K10926" s="319">
        <v>2</v>
      </c>
    </row>
    <row r="10927" spans="1:11" x14ac:dyDescent="0.3">
      <c r="A10927" s="341">
        <v>43390.927777719909</v>
      </c>
      <c r="B10927" s="318">
        <v>37637.021000000001</v>
      </c>
      <c r="C10927" s="355">
        <f t="shared" si="209"/>
        <v>0.2819999999992433</v>
      </c>
      <c r="D10927" s="420">
        <f t="shared" si="210"/>
        <v>0.14099999999962165</v>
      </c>
      <c r="H10927" s="402"/>
      <c r="J10927" s="82">
        <v>38</v>
      </c>
      <c r="K10927" s="320">
        <v>3</v>
      </c>
    </row>
    <row r="10928" spans="1:11" x14ac:dyDescent="0.3">
      <c r="A10928" s="341">
        <v>43390.969444386574</v>
      </c>
      <c r="B10928" s="318">
        <v>37637.298999999999</v>
      </c>
      <c r="C10928" s="355">
        <f t="shared" si="209"/>
        <v>0.27799999999842839</v>
      </c>
      <c r="D10928" s="420">
        <f t="shared" si="210"/>
        <v>0.1389999999992142</v>
      </c>
      <c r="E10928" s="336">
        <f>SUM(C10905:C10928)*7.4805194805</f>
        <v>50.104519480364182</v>
      </c>
      <c r="F10928" s="324">
        <f>AVERAGE(D10905:D10928)</f>
        <v>0.13954166666659754</v>
      </c>
      <c r="G10928" s="324">
        <f>_xlfn.STDEV.S(D10905:D10928)</f>
        <v>4.7225561117953492E-3</v>
      </c>
      <c r="H10928" s="402"/>
      <c r="J10928" s="82">
        <v>39</v>
      </c>
      <c r="K10928" s="321">
        <v>4</v>
      </c>
    </row>
    <row r="10929" spans="1:11" x14ac:dyDescent="0.3">
      <c r="A10929" s="341">
        <v>43391.011111053238</v>
      </c>
      <c r="B10929" s="318">
        <v>37637.567999999999</v>
      </c>
      <c r="C10929" s="355">
        <f t="shared" si="209"/>
        <v>0.26900000000023283</v>
      </c>
      <c r="D10929" s="420">
        <f t="shared" si="210"/>
        <v>0.13450000000011642</v>
      </c>
      <c r="H10929" s="402"/>
      <c r="J10929" s="82">
        <v>40</v>
      </c>
      <c r="K10929" s="391">
        <v>1</v>
      </c>
    </row>
    <row r="10930" spans="1:11" x14ac:dyDescent="0.3">
      <c r="A10930" s="341">
        <v>43391.052777719909</v>
      </c>
      <c r="B10930" s="318">
        <v>37637.845999999998</v>
      </c>
      <c r="C10930" s="355">
        <f t="shared" si="209"/>
        <v>0.27799999999842839</v>
      </c>
      <c r="D10930" s="420">
        <f t="shared" si="210"/>
        <v>0.1389999999992142</v>
      </c>
      <c r="H10930" s="402"/>
      <c r="J10930" s="82">
        <v>41</v>
      </c>
      <c r="K10930" s="319">
        <v>2</v>
      </c>
    </row>
    <row r="10931" spans="1:11" x14ac:dyDescent="0.3">
      <c r="A10931" s="341">
        <v>43391.094444386574</v>
      </c>
      <c r="B10931" s="318">
        <v>37638.137999999999</v>
      </c>
      <c r="C10931" s="355">
        <f t="shared" si="209"/>
        <v>0.29200000000128057</v>
      </c>
      <c r="D10931" s="420">
        <f t="shared" si="210"/>
        <v>0.14600000000064028</v>
      </c>
      <c r="H10931" s="402"/>
      <c r="J10931" s="82">
        <v>42</v>
      </c>
      <c r="K10931" s="320">
        <v>3</v>
      </c>
    </row>
    <row r="10932" spans="1:11" x14ac:dyDescent="0.3">
      <c r="A10932" s="341">
        <v>43391.136111053238</v>
      </c>
      <c r="B10932" s="318">
        <v>37638.42</v>
      </c>
      <c r="C10932" s="355">
        <f t="shared" si="209"/>
        <v>0.2819999999992433</v>
      </c>
      <c r="D10932" s="420">
        <f t="shared" si="210"/>
        <v>0.14099999999962165</v>
      </c>
      <c r="H10932" s="402"/>
      <c r="J10932" s="82">
        <v>43</v>
      </c>
      <c r="K10932" s="321">
        <v>4</v>
      </c>
    </row>
    <row r="10933" spans="1:11" x14ac:dyDescent="0.3">
      <c r="A10933" s="341">
        <v>43391.177777719909</v>
      </c>
      <c r="B10933" s="318">
        <v>37638.697999999997</v>
      </c>
      <c r="C10933" s="355">
        <f t="shared" si="209"/>
        <v>0.27799999999842839</v>
      </c>
      <c r="D10933" s="420">
        <f t="shared" si="210"/>
        <v>0.1389999999992142</v>
      </c>
      <c r="H10933" s="402"/>
      <c r="J10933" s="82">
        <v>44</v>
      </c>
      <c r="K10933" s="391">
        <v>1</v>
      </c>
    </row>
    <row r="10934" spans="1:11" x14ac:dyDescent="0.3">
      <c r="A10934" s="341">
        <v>43391.219444386574</v>
      </c>
      <c r="B10934" s="318">
        <v>37638.981</v>
      </c>
      <c r="C10934" s="355">
        <f t="shared" si="209"/>
        <v>0.28300000000308501</v>
      </c>
      <c r="D10934" s="420">
        <f t="shared" si="210"/>
        <v>0.1415000000015425</v>
      </c>
      <c r="H10934" s="402"/>
      <c r="J10934" s="82">
        <v>45</v>
      </c>
      <c r="K10934" s="319">
        <v>2</v>
      </c>
    </row>
    <row r="10935" spans="1:11" x14ac:dyDescent="0.3">
      <c r="A10935" s="341">
        <v>43391.261111053238</v>
      </c>
      <c r="B10935" s="318">
        <v>37639.277999999998</v>
      </c>
      <c r="C10935" s="355">
        <f t="shared" si="209"/>
        <v>0.29699999999866122</v>
      </c>
      <c r="D10935" s="420">
        <f t="shared" si="210"/>
        <v>0.14849999999933061</v>
      </c>
      <c r="H10935" s="402"/>
      <c r="J10935" s="82">
        <v>46</v>
      </c>
      <c r="K10935" s="320">
        <v>3</v>
      </c>
    </row>
    <row r="10936" spans="1:11" x14ac:dyDescent="0.3">
      <c r="A10936" s="341">
        <v>43391.302777719909</v>
      </c>
      <c r="B10936" s="318">
        <v>37639.557000000001</v>
      </c>
      <c r="C10936" s="355">
        <f t="shared" si="209"/>
        <v>0.2790000000022701</v>
      </c>
      <c r="D10936" s="420">
        <f t="shared" si="210"/>
        <v>0.13950000000113505</v>
      </c>
      <c r="H10936" s="402"/>
      <c r="J10936" s="82">
        <v>47</v>
      </c>
      <c r="K10936" s="321">
        <v>4</v>
      </c>
    </row>
    <row r="10937" spans="1:11" x14ac:dyDescent="0.3">
      <c r="A10937" s="341">
        <v>43391.344444386574</v>
      </c>
      <c r="B10937" s="318">
        <v>37639.838000000003</v>
      </c>
      <c r="C10937" s="355">
        <f t="shared" si="209"/>
        <v>0.28100000000267755</v>
      </c>
      <c r="D10937" s="420">
        <f t="shared" si="210"/>
        <v>0.14050000000133878</v>
      </c>
      <c r="H10937" s="402"/>
      <c r="J10937" s="82">
        <v>48</v>
      </c>
      <c r="K10937" s="391">
        <v>1</v>
      </c>
    </row>
    <row r="10938" spans="1:11" x14ac:dyDescent="0.3">
      <c r="A10938" s="341">
        <v>43391.386111053238</v>
      </c>
      <c r="B10938" s="318">
        <v>37640.127</v>
      </c>
      <c r="C10938" s="355">
        <f t="shared" si="209"/>
        <v>0.28899999999703141</v>
      </c>
      <c r="D10938" s="420">
        <f t="shared" si="210"/>
        <v>0.1444999999985157</v>
      </c>
      <c r="H10938" s="402"/>
      <c r="J10938" s="82">
        <v>49</v>
      </c>
      <c r="K10938" s="319">
        <v>2</v>
      </c>
    </row>
    <row r="10939" spans="1:11" x14ac:dyDescent="0.3">
      <c r="A10939" s="341">
        <v>43391.427777719909</v>
      </c>
      <c r="B10939" s="318">
        <v>37640.408000000003</v>
      </c>
      <c r="C10939" s="355">
        <f t="shared" si="209"/>
        <v>0.28100000000267755</v>
      </c>
      <c r="D10939" s="420">
        <f t="shared" si="210"/>
        <v>0.14050000000133878</v>
      </c>
      <c r="H10939" s="402"/>
      <c r="J10939" s="82">
        <v>50</v>
      </c>
      <c r="K10939" s="320">
        <v>3</v>
      </c>
    </row>
    <row r="10940" spans="1:11" x14ac:dyDescent="0.3">
      <c r="A10940" s="341">
        <v>43391.469444386574</v>
      </c>
      <c r="B10940" s="318">
        <v>37640.68</v>
      </c>
      <c r="C10940" s="355">
        <f t="shared" si="209"/>
        <v>0.27199999999720603</v>
      </c>
      <c r="D10940" s="420">
        <f t="shared" si="210"/>
        <v>0.13599999999860302</v>
      </c>
      <c r="H10940" s="402"/>
      <c r="J10940" s="82">
        <v>51</v>
      </c>
      <c r="K10940" s="321">
        <v>4</v>
      </c>
    </row>
    <row r="10941" spans="1:11" x14ac:dyDescent="0.3">
      <c r="A10941" s="341">
        <v>43391.511111053238</v>
      </c>
      <c r="B10941" s="318">
        <v>37640.959999999999</v>
      </c>
      <c r="C10941" s="355">
        <f t="shared" si="209"/>
        <v>0.27999999999883585</v>
      </c>
      <c r="D10941" s="420">
        <f t="shared" si="210"/>
        <v>0.13999999999941792</v>
      </c>
      <c r="H10941" s="402"/>
      <c r="J10941" s="82">
        <v>52</v>
      </c>
      <c r="K10941" s="391">
        <v>1</v>
      </c>
    </row>
    <row r="10942" spans="1:11" x14ac:dyDescent="0.3">
      <c r="A10942" s="341">
        <v>43391.552777719909</v>
      </c>
      <c r="B10942" s="318">
        <v>37641.245999999999</v>
      </c>
      <c r="C10942" s="355">
        <f t="shared" si="209"/>
        <v>0.28600000000005821</v>
      </c>
      <c r="D10942" s="420">
        <f t="shared" si="210"/>
        <v>0.1430000000000291</v>
      </c>
      <c r="H10942" s="402"/>
      <c r="J10942" s="82">
        <v>53</v>
      </c>
      <c r="K10942" s="319">
        <v>2</v>
      </c>
    </row>
    <row r="10943" spans="1:11" x14ac:dyDescent="0.3">
      <c r="A10943" s="341">
        <v>43391.594444386574</v>
      </c>
      <c r="B10943" s="318">
        <v>37641.519999999997</v>
      </c>
      <c r="C10943" s="355">
        <f t="shared" si="209"/>
        <v>0.27399999999761349</v>
      </c>
      <c r="D10943" s="420">
        <f t="shared" si="210"/>
        <v>0.13699999999880674</v>
      </c>
      <c r="H10943" s="402"/>
      <c r="J10943" s="82">
        <v>54</v>
      </c>
      <c r="K10943" s="320">
        <v>3</v>
      </c>
    </row>
    <row r="10944" spans="1:11" x14ac:dyDescent="0.3">
      <c r="A10944" s="341">
        <v>43391.636111053238</v>
      </c>
      <c r="B10944" s="318">
        <v>37641.79</v>
      </c>
      <c r="C10944" s="355">
        <f t="shared" si="209"/>
        <v>0.27000000000407454</v>
      </c>
      <c r="D10944" s="420">
        <f t="shared" si="210"/>
        <v>0.13500000000203727</v>
      </c>
      <c r="H10944" s="402"/>
      <c r="J10944" s="82">
        <v>55</v>
      </c>
      <c r="K10944" s="321">
        <v>4</v>
      </c>
    </row>
    <row r="10945" spans="1:11" x14ac:dyDescent="0.3">
      <c r="A10945" s="341">
        <v>43391.677777719909</v>
      </c>
      <c r="B10945" s="318">
        <v>37642.069000000003</v>
      </c>
      <c r="C10945" s="355">
        <f t="shared" si="209"/>
        <v>0.2790000000022701</v>
      </c>
      <c r="D10945" s="420">
        <f t="shared" si="210"/>
        <v>0.13950000000113505</v>
      </c>
      <c r="H10945" s="402"/>
      <c r="J10945" s="82">
        <v>56</v>
      </c>
      <c r="K10945" s="391">
        <v>1</v>
      </c>
    </row>
    <row r="10946" spans="1:11" x14ac:dyDescent="0.3">
      <c r="A10946" s="341">
        <v>43391.719444386574</v>
      </c>
      <c r="B10946" s="318">
        <v>37642.330999999998</v>
      </c>
      <c r="C10946" s="355">
        <f t="shared" si="209"/>
        <v>0.26199999999516876</v>
      </c>
      <c r="D10946" s="420">
        <f t="shared" si="210"/>
        <v>0.13099999999758438</v>
      </c>
      <c r="H10946" s="402"/>
      <c r="J10946" s="82">
        <v>57</v>
      </c>
      <c r="K10946" s="319">
        <v>2</v>
      </c>
    </row>
    <row r="10947" spans="1:11" x14ac:dyDescent="0.3">
      <c r="A10947" s="341">
        <v>43391.761111053238</v>
      </c>
      <c r="B10947" s="318">
        <v>37642.591</v>
      </c>
      <c r="C10947" s="355">
        <f t="shared" si="209"/>
        <v>0.26000000000203727</v>
      </c>
      <c r="D10947" s="420">
        <f t="shared" si="210"/>
        <v>0.13000000000101863</v>
      </c>
      <c r="H10947" s="402"/>
      <c r="J10947" s="82">
        <v>58</v>
      </c>
      <c r="K10947" s="320">
        <v>3</v>
      </c>
    </row>
    <row r="10948" spans="1:11" x14ac:dyDescent="0.3">
      <c r="A10948" s="341">
        <v>43391.802777719909</v>
      </c>
      <c r="B10948" s="318">
        <v>37642.858</v>
      </c>
      <c r="C10948" s="355">
        <f t="shared" si="209"/>
        <v>0.26699999999982538</v>
      </c>
      <c r="D10948" s="420">
        <f t="shared" si="210"/>
        <v>0.13349999999991269</v>
      </c>
      <c r="H10948" s="402"/>
      <c r="J10948" s="82">
        <v>59</v>
      </c>
      <c r="K10948" s="321">
        <v>4</v>
      </c>
    </row>
    <row r="10949" spans="1:11" x14ac:dyDescent="0.3">
      <c r="A10949" s="341">
        <v>43391.844444386574</v>
      </c>
      <c r="B10949" s="318">
        <v>37643.129000000001</v>
      </c>
      <c r="C10949" s="355">
        <f t="shared" si="209"/>
        <v>0.27100000000064028</v>
      </c>
      <c r="D10949" s="420">
        <f t="shared" si="210"/>
        <v>0.13550000000032014</v>
      </c>
      <c r="H10949" s="402"/>
      <c r="J10949" s="82">
        <v>60</v>
      </c>
      <c r="K10949" s="391">
        <v>1</v>
      </c>
    </row>
    <row r="10950" spans="1:11" x14ac:dyDescent="0.3">
      <c r="A10950" s="341">
        <v>43391.886111053238</v>
      </c>
      <c r="B10950" s="318">
        <v>37643.394</v>
      </c>
      <c r="C10950" s="355">
        <f t="shared" si="209"/>
        <v>0.26499999999941792</v>
      </c>
      <c r="D10950" s="420">
        <f t="shared" si="210"/>
        <v>0.13249999999970896</v>
      </c>
      <c r="H10950" s="402"/>
      <c r="J10950" s="82">
        <v>61</v>
      </c>
      <c r="K10950" s="319">
        <v>2</v>
      </c>
    </row>
    <row r="10951" spans="1:11" x14ac:dyDescent="0.3">
      <c r="A10951" s="341">
        <v>43391.927777719909</v>
      </c>
      <c r="B10951" s="318">
        <v>37643.658000000003</v>
      </c>
      <c r="C10951" s="355">
        <f t="shared" si="209"/>
        <v>0.26400000000285218</v>
      </c>
      <c r="D10951" s="420">
        <f t="shared" si="210"/>
        <v>0.13200000000142609</v>
      </c>
      <c r="H10951" s="402"/>
      <c r="J10951" s="82">
        <v>62</v>
      </c>
      <c r="K10951" s="320">
        <v>3</v>
      </c>
    </row>
    <row r="10952" spans="1:11" x14ac:dyDescent="0.3">
      <c r="A10952" s="341">
        <v>43391.969444386574</v>
      </c>
      <c r="B10952" s="318">
        <v>37643.928999999996</v>
      </c>
      <c r="C10952" s="355">
        <f t="shared" si="209"/>
        <v>0.27099999999336433</v>
      </c>
      <c r="D10952" s="420">
        <f t="shared" si="210"/>
        <v>0.13549999999668216</v>
      </c>
      <c r="E10952" s="336">
        <f>SUM(C10929:C10952)*7.4805194805</f>
        <v>49.595844155695403</v>
      </c>
      <c r="F10952" s="324">
        <f>AVERAGE(D10929:D10952)</f>
        <v>0.13812499999994543</v>
      </c>
      <c r="G10952" s="324">
        <f>_xlfn.STDEV.S(D10929:D10952)</f>
        <v>4.7714048610950919E-3</v>
      </c>
      <c r="H10952" s="402"/>
      <c r="J10952" s="82">
        <v>63</v>
      </c>
      <c r="K10952" s="321">
        <v>4</v>
      </c>
    </row>
    <row r="10953" spans="1:11" x14ac:dyDescent="0.3">
      <c r="A10953" s="341">
        <v>43392.011111053238</v>
      </c>
      <c r="B10953" s="318">
        <v>37644.21</v>
      </c>
      <c r="C10953" s="355">
        <f t="shared" si="209"/>
        <v>0.28100000000267755</v>
      </c>
      <c r="D10953" s="420">
        <f t="shared" si="210"/>
        <v>0.14050000000133878</v>
      </c>
      <c r="H10953" s="402"/>
      <c r="J10953" s="82">
        <v>64</v>
      </c>
      <c r="K10953" s="391">
        <v>1</v>
      </c>
    </row>
    <row r="10954" spans="1:11" x14ac:dyDescent="0.3">
      <c r="A10954" s="341">
        <v>43392.052777719909</v>
      </c>
      <c r="B10954" s="318">
        <v>37644.487999999998</v>
      </c>
      <c r="C10954" s="355">
        <f t="shared" si="209"/>
        <v>0.27799999999842839</v>
      </c>
      <c r="D10954" s="420">
        <f t="shared" si="210"/>
        <v>0.1389999999992142</v>
      </c>
      <c r="H10954" s="402"/>
      <c r="J10954" s="82">
        <v>65</v>
      </c>
      <c r="K10954" s="319">
        <v>2</v>
      </c>
    </row>
    <row r="10955" spans="1:11" x14ac:dyDescent="0.3">
      <c r="A10955" s="341">
        <v>43392.094444386574</v>
      </c>
      <c r="B10955" s="318">
        <v>37644.758000000002</v>
      </c>
      <c r="C10955" s="355">
        <f t="shared" ref="C10955:C10989" si="211">B10955-B10954</f>
        <v>0.27000000000407454</v>
      </c>
      <c r="D10955" s="420">
        <f t="shared" ref="D10955:D10989" si="212">C10955/2</f>
        <v>0.13500000000203727</v>
      </c>
      <c r="H10955" s="402"/>
      <c r="J10955" s="82">
        <v>66</v>
      </c>
      <c r="K10955" s="320">
        <v>3</v>
      </c>
    </row>
    <row r="10956" spans="1:11" x14ac:dyDescent="0.3">
      <c r="A10956" s="341">
        <v>43392.136111053238</v>
      </c>
      <c r="B10956" s="318">
        <v>37645.040999999997</v>
      </c>
      <c r="C10956" s="355">
        <f t="shared" si="211"/>
        <v>0.28299999999580905</v>
      </c>
      <c r="D10956" s="420">
        <f t="shared" si="212"/>
        <v>0.14149999999790452</v>
      </c>
      <c r="H10956" s="402"/>
      <c r="J10956" s="82">
        <v>67</v>
      </c>
      <c r="K10956" s="321">
        <v>4</v>
      </c>
    </row>
    <row r="10957" spans="1:11" x14ac:dyDescent="0.3">
      <c r="A10957" s="341">
        <v>43392.177777719909</v>
      </c>
      <c r="B10957" s="318">
        <v>37645.328000000001</v>
      </c>
      <c r="C10957" s="355">
        <f t="shared" si="211"/>
        <v>0.28700000000389991</v>
      </c>
      <c r="D10957" s="420">
        <f t="shared" si="212"/>
        <v>0.14350000000194996</v>
      </c>
      <c r="H10957" s="402"/>
      <c r="J10957" s="82">
        <v>68</v>
      </c>
      <c r="K10957" s="391">
        <v>1</v>
      </c>
    </row>
    <row r="10958" spans="1:11" x14ac:dyDescent="0.3">
      <c r="A10958" s="341">
        <v>43392.219444386574</v>
      </c>
      <c r="B10958" s="318">
        <v>37645.601999999999</v>
      </c>
      <c r="C10958" s="355">
        <f t="shared" si="211"/>
        <v>0.27399999999761349</v>
      </c>
      <c r="D10958" s="420">
        <f t="shared" si="212"/>
        <v>0.13699999999880674</v>
      </c>
      <c r="H10958" s="402"/>
      <c r="J10958" s="82">
        <v>69</v>
      </c>
      <c r="K10958" s="319">
        <v>2</v>
      </c>
    </row>
    <row r="10959" spans="1:11" x14ac:dyDescent="0.3">
      <c r="A10959" s="341">
        <v>43392.261111053238</v>
      </c>
      <c r="B10959" s="318">
        <v>37645.891000000003</v>
      </c>
      <c r="C10959" s="355">
        <f t="shared" si="211"/>
        <v>0.28900000000430737</v>
      </c>
      <c r="D10959" s="420">
        <f t="shared" si="212"/>
        <v>0.14450000000215368</v>
      </c>
      <c r="H10959" s="402"/>
      <c r="J10959" s="82">
        <v>70</v>
      </c>
      <c r="K10959" s="320">
        <v>3</v>
      </c>
    </row>
    <row r="10960" spans="1:11" x14ac:dyDescent="0.3">
      <c r="A10960" s="341">
        <v>43392.302777719909</v>
      </c>
      <c r="B10960" s="318">
        <v>37646.182000000001</v>
      </c>
      <c r="C10960" s="355">
        <f t="shared" si="211"/>
        <v>0.29099999999743886</v>
      </c>
      <c r="D10960" s="420">
        <f t="shared" si="212"/>
        <v>0.14549999999871943</v>
      </c>
      <c r="H10960" s="402"/>
      <c r="J10960" s="82">
        <v>71</v>
      </c>
      <c r="K10960" s="321">
        <v>4</v>
      </c>
    </row>
    <row r="10961" spans="1:11" x14ac:dyDescent="0.3">
      <c r="A10961" s="341">
        <v>43392.344444386574</v>
      </c>
      <c r="B10961" s="318">
        <v>37646.466999999997</v>
      </c>
      <c r="C10961" s="355">
        <f t="shared" si="211"/>
        <v>0.2849999999962165</v>
      </c>
      <c r="D10961" s="420">
        <f t="shared" si="212"/>
        <v>0.14249999999810825</v>
      </c>
      <c r="H10961" s="402"/>
      <c r="J10961" s="82">
        <v>72</v>
      </c>
      <c r="K10961" s="391">
        <v>1</v>
      </c>
    </row>
    <row r="10962" spans="1:11" x14ac:dyDescent="0.3">
      <c r="A10962" s="341">
        <v>43392.386111053238</v>
      </c>
      <c r="B10962" s="318">
        <v>37646.741000000002</v>
      </c>
      <c r="C10962" s="355">
        <f t="shared" si="211"/>
        <v>0.27400000000488944</v>
      </c>
      <c r="D10962" s="420">
        <f t="shared" si="212"/>
        <v>0.13700000000244472</v>
      </c>
      <c r="H10962" s="402"/>
      <c r="J10962" s="82">
        <v>73</v>
      </c>
      <c r="K10962" s="319">
        <v>2</v>
      </c>
    </row>
    <row r="10963" spans="1:11" x14ac:dyDescent="0.3">
      <c r="A10963" s="341">
        <v>43392.427777719909</v>
      </c>
      <c r="B10963" s="318">
        <v>37647.03</v>
      </c>
      <c r="C10963" s="355">
        <f t="shared" si="211"/>
        <v>0.28899999999703141</v>
      </c>
      <c r="D10963" s="420">
        <f t="shared" si="212"/>
        <v>0.1444999999985157</v>
      </c>
      <c r="H10963" s="402"/>
      <c r="J10963" s="82">
        <v>74</v>
      </c>
      <c r="K10963" s="320">
        <v>3</v>
      </c>
    </row>
    <row r="10964" spans="1:11" x14ac:dyDescent="0.3">
      <c r="A10964" s="341">
        <v>43392.469444386574</v>
      </c>
      <c r="B10964" s="318">
        <v>37647.32</v>
      </c>
      <c r="C10964" s="355">
        <f t="shared" si="211"/>
        <v>0.29000000000087311</v>
      </c>
      <c r="D10964" s="420">
        <f t="shared" si="212"/>
        <v>0.14500000000043656</v>
      </c>
      <c r="H10964" s="402"/>
      <c r="J10964" s="82">
        <v>75</v>
      </c>
      <c r="K10964" s="321">
        <v>4</v>
      </c>
    </row>
    <row r="10965" spans="1:11" x14ac:dyDescent="0.3">
      <c r="A10965" s="341">
        <v>43392.511111053238</v>
      </c>
      <c r="B10965" s="318">
        <v>37647.597999999998</v>
      </c>
      <c r="C10965" s="355">
        <f t="shared" si="211"/>
        <v>0.27799999999842839</v>
      </c>
      <c r="D10965" s="420">
        <f t="shared" si="212"/>
        <v>0.1389999999992142</v>
      </c>
      <c r="H10965" s="402"/>
      <c r="J10965" s="82">
        <v>76</v>
      </c>
      <c r="K10965" s="391">
        <v>1</v>
      </c>
    </row>
    <row r="10966" spans="1:11" x14ac:dyDescent="0.3">
      <c r="A10966" s="341">
        <v>43392.552777719909</v>
      </c>
      <c r="B10966" s="318">
        <v>37647.879000000001</v>
      </c>
      <c r="C10966" s="355">
        <f t="shared" si="211"/>
        <v>0.28100000000267755</v>
      </c>
      <c r="D10966" s="420">
        <f t="shared" si="212"/>
        <v>0.14050000000133878</v>
      </c>
      <c r="H10966" s="402"/>
      <c r="J10966" s="82">
        <v>77</v>
      </c>
      <c r="K10966" s="319">
        <v>2</v>
      </c>
    </row>
    <row r="10967" spans="1:11" x14ac:dyDescent="0.3">
      <c r="A10967" s="341">
        <v>43392.594444386574</v>
      </c>
      <c r="B10967" s="318">
        <v>37648.161999999997</v>
      </c>
      <c r="C10967" s="355">
        <f t="shared" si="211"/>
        <v>0.28299999999580905</v>
      </c>
      <c r="D10967" s="420">
        <f t="shared" si="212"/>
        <v>0.14149999999790452</v>
      </c>
      <c r="H10967" s="402"/>
      <c r="J10967" s="82">
        <v>78</v>
      </c>
      <c r="K10967" s="320">
        <v>3</v>
      </c>
    </row>
    <row r="10968" spans="1:11" x14ac:dyDescent="0.3">
      <c r="A10968" s="341">
        <v>43392.636111053238</v>
      </c>
      <c r="B10968" s="318">
        <v>37648.440999999999</v>
      </c>
      <c r="C10968" s="355">
        <f t="shared" si="211"/>
        <v>0.2790000000022701</v>
      </c>
      <c r="D10968" s="420">
        <f t="shared" si="212"/>
        <v>0.13950000000113505</v>
      </c>
      <c r="H10968" s="402"/>
      <c r="J10968" s="82">
        <v>79</v>
      </c>
      <c r="K10968" s="321">
        <v>4</v>
      </c>
    </row>
    <row r="10969" spans="1:11" x14ac:dyDescent="0.3">
      <c r="A10969" s="341">
        <v>43392.677777719909</v>
      </c>
      <c r="B10969" s="318">
        <v>37648.711000000003</v>
      </c>
      <c r="C10969" s="355">
        <f t="shared" si="211"/>
        <v>0.27000000000407454</v>
      </c>
      <c r="D10969" s="420">
        <f t="shared" si="212"/>
        <v>0.13500000000203727</v>
      </c>
      <c r="H10969" s="402"/>
      <c r="J10969" s="82">
        <v>80</v>
      </c>
      <c r="K10969" s="391">
        <v>1</v>
      </c>
    </row>
    <row r="10970" spans="1:11" x14ac:dyDescent="0.3">
      <c r="A10970" s="341">
        <v>43392.719444386574</v>
      </c>
      <c r="B10970" s="318">
        <v>37648.991000000002</v>
      </c>
      <c r="C10970" s="355">
        <f t="shared" si="211"/>
        <v>0.27999999999883585</v>
      </c>
      <c r="D10970" s="420">
        <f t="shared" si="212"/>
        <v>0.13999999999941792</v>
      </c>
      <c r="H10970" s="402"/>
      <c r="J10970" s="82">
        <v>81</v>
      </c>
      <c r="K10970" s="319">
        <v>2</v>
      </c>
    </row>
    <row r="10971" spans="1:11" x14ac:dyDescent="0.3">
      <c r="A10971" s="341">
        <v>43392.761111053238</v>
      </c>
      <c r="B10971" s="318">
        <v>37649.269</v>
      </c>
      <c r="C10971" s="355">
        <f t="shared" si="211"/>
        <v>0.27799999999842839</v>
      </c>
      <c r="D10971" s="420">
        <f t="shared" si="212"/>
        <v>0.1389999999992142</v>
      </c>
      <c r="H10971" s="402"/>
      <c r="J10971" s="82">
        <v>82</v>
      </c>
      <c r="K10971" s="320">
        <v>3</v>
      </c>
    </row>
    <row r="10972" spans="1:11" x14ac:dyDescent="0.3">
      <c r="A10972" s="341">
        <v>43392.802777719909</v>
      </c>
      <c r="B10972" s="318">
        <v>37649.531999999999</v>
      </c>
      <c r="C10972" s="355">
        <f t="shared" si="211"/>
        <v>0.26299999999901047</v>
      </c>
      <c r="D10972" s="420">
        <f t="shared" si="212"/>
        <v>0.13149999999950523</v>
      </c>
      <c r="H10972" s="402"/>
      <c r="J10972" s="82">
        <v>83</v>
      </c>
      <c r="K10972" s="321">
        <v>4</v>
      </c>
    </row>
    <row r="10973" spans="1:11" x14ac:dyDescent="0.3">
      <c r="A10973" s="341">
        <v>43392.844444386574</v>
      </c>
      <c r="B10973" s="318">
        <v>37649.798999999999</v>
      </c>
      <c r="C10973" s="355">
        <f t="shared" si="211"/>
        <v>0.26699999999982538</v>
      </c>
      <c r="D10973" s="420">
        <f t="shared" si="212"/>
        <v>0.13349999999991269</v>
      </c>
      <c r="H10973" s="402"/>
      <c r="J10973" s="82">
        <v>84</v>
      </c>
      <c r="K10973" s="391">
        <v>1</v>
      </c>
    </row>
    <row r="10974" spans="1:11" x14ac:dyDescent="0.3">
      <c r="A10974" s="341">
        <v>43392.886111053238</v>
      </c>
      <c r="B10974" s="318">
        <v>37650.06</v>
      </c>
      <c r="C10974" s="355">
        <f t="shared" si="211"/>
        <v>0.26099999999860302</v>
      </c>
      <c r="D10974" s="420">
        <f t="shared" si="212"/>
        <v>0.13049999999930151</v>
      </c>
      <c r="H10974" s="402"/>
      <c r="J10974" s="82">
        <v>85</v>
      </c>
      <c r="K10974" s="319">
        <v>2</v>
      </c>
    </row>
    <row r="10975" spans="1:11" x14ac:dyDescent="0.3">
      <c r="A10975" s="341">
        <v>43392.927777719909</v>
      </c>
      <c r="B10975" s="318">
        <v>37650.343999999997</v>
      </c>
      <c r="C10975" s="355">
        <f t="shared" si="211"/>
        <v>0.28399999999965075</v>
      </c>
      <c r="D10975" s="420">
        <f t="shared" si="212"/>
        <v>0.14199999999982538</v>
      </c>
      <c r="H10975" s="402"/>
      <c r="J10975" s="82">
        <v>86</v>
      </c>
      <c r="K10975" s="320">
        <v>3</v>
      </c>
    </row>
    <row r="10976" spans="1:11" x14ac:dyDescent="0.3">
      <c r="A10976" s="341">
        <v>43392.969444386574</v>
      </c>
      <c r="B10976" s="318">
        <v>37650.612000000001</v>
      </c>
      <c r="C10976" s="355">
        <f t="shared" si="211"/>
        <v>0.26800000000366708</v>
      </c>
      <c r="D10976" s="420">
        <f t="shared" si="212"/>
        <v>0.13400000000183354</v>
      </c>
      <c r="E10976" s="336">
        <f>SUM(C10953:C10976)*7.4805194805</f>
        <v>49.992311688215466</v>
      </c>
      <c r="F10976" s="324">
        <f>AVERAGE(D10953:D10976)</f>
        <v>0.13922916666676124</v>
      </c>
      <c r="G10976" s="324">
        <f>_xlfn.STDEV.S(D10953:D10976)</f>
        <v>4.2783051463567172E-3</v>
      </c>
      <c r="H10976" s="402"/>
      <c r="J10976" s="82">
        <v>87</v>
      </c>
      <c r="K10976" s="321">
        <v>4</v>
      </c>
    </row>
    <row r="10977" spans="1:12" x14ac:dyDescent="0.3">
      <c r="A10977" s="341">
        <v>43393.011111053238</v>
      </c>
      <c r="B10977" s="318">
        <v>37650.889000000003</v>
      </c>
      <c r="C10977" s="355">
        <f t="shared" si="211"/>
        <v>0.27700000000186265</v>
      </c>
      <c r="D10977" s="420">
        <f t="shared" si="212"/>
        <v>0.13850000000093132</v>
      </c>
      <c r="H10977" s="402"/>
      <c r="J10977" s="82">
        <v>88</v>
      </c>
      <c r="K10977" s="391">
        <v>1</v>
      </c>
    </row>
    <row r="10978" spans="1:12" x14ac:dyDescent="0.3">
      <c r="A10978" s="341">
        <v>43393.052777719909</v>
      </c>
      <c r="B10978" s="318">
        <v>37651.171000000002</v>
      </c>
      <c r="C10978" s="355">
        <f t="shared" si="211"/>
        <v>0.2819999999992433</v>
      </c>
      <c r="D10978" s="420">
        <f t="shared" si="212"/>
        <v>0.14099999999962165</v>
      </c>
      <c r="H10978" s="402"/>
      <c r="J10978" s="82">
        <v>89</v>
      </c>
      <c r="K10978" s="319">
        <v>2</v>
      </c>
    </row>
    <row r="10979" spans="1:12" x14ac:dyDescent="0.3">
      <c r="A10979" s="341">
        <v>43393.094444386574</v>
      </c>
      <c r="B10979" s="318">
        <v>37651.449999999997</v>
      </c>
      <c r="C10979" s="355">
        <f t="shared" si="211"/>
        <v>0.27899999999499414</v>
      </c>
      <c r="D10979" s="420">
        <f t="shared" si="212"/>
        <v>0.13949999999749707</v>
      </c>
      <c r="H10979" s="402"/>
      <c r="J10979" s="82">
        <v>90</v>
      </c>
      <c r="K10979" s="320">
        <v>3</v>
      </c>
    </row>
    <row r="10980" spans="1:12" x14ac:dyDescent="0.3">
      <c r="A10980" s="341">
        <v>43393.136111053238</v>
      </c>
      <c r="B10980" s="318">
        <v>37651.722000000002</v>
      </c>
      <c r="C10980" s="355">
        <f t="shared" si="211"/>
        <v>0.27200000000448199</v>
      </c>
      <c r="D10980" s="420">
        <f t="shared" si="212"/>
        <v>0.13600000000224099</v>
      </c>
      <c r="H10980" s="402"/>
      <c r="J10980" s="82">
        <v>91</v>
      </c>
      <c r="K10980" s="321">
        <v>4</v>
      </c>
    </row>
    <row r="10981" spans="1:12" x14ac:dyDescent="0.3">
      <c r="A10981" s="341">
        <v>43393.177777719909</v>
      </c>
      <c r="B10981" s="318">
        <v>37652.008000000002</v>
      </c>
      <c r="C10981" s="355">
        <f t="shared" si="211"/>
        <v>0.28600000000005821</v>
      </c>
      <c r="D10981" s="420">
        <f t="shared" si="212"/>
        <v>0.1430000000000291</v>
      </c>
      <c r="H10981" s="402"/>
      <c r="J10981" s="82">
        <v>92</v>
      </c>
      <c r="K10981" s="391">
        <v>1</v>
      </c>
    </row>
    <row r="10982" spans="1:12" x14ac:dyDescent="0.3">
      <c r="A10982" s="341">
        <v>43393.219444386574</v>
      </c>
      <c r="B10982" s="318">
        <v>37652.296999999999</v>
      </c>
      <c r="C10982" s="355">
        <f t="shared" si="211"/>
        <v>0.28899999999703141</v>
      </c>
      <c r="D10982" s="420">
        <f t="shared" si="212"/>
        <v>0.1444999999985157</v>
      </c>
      <c r="H10982" s="402"/>
      <c r="J10982" s="82">
        <v>93</v>
      </c>
      <c r="K10982" s="319">
        <v>2</v>
      </c>
    </row>
    <row r="10983" spans="1:12" x14ac:dyDescent="0.3">
      <c r="A10983" s="341">
        <v>43393.261111053238</v>
      </c>
      <c r="B10983" s="318">
        <v>37652.574999999997</v>
      </c>
      <c r="C10983" s="355">
        <f t="shared" si="211"/>
        <v>0.27799999999842839</v>
      </c>
      <c r="D10983" s="420">
        <f t="shared" si="212"/>
        <v>0.1389999999992142</v>
      </c>
      <c r="H10983" s="402"/>
      <c r="J10983" s="82">
        <v>94</v>
      </c>
      <c r="K10983" s="320">
        <v>3</v>
      </c>
    </row>
    <row r="10984" spans="1:12" x14ac:dyDescent="0.3">
      <c r="A10984" s="341">
        <v>43393.302777719909</v>
      </c>
      <c r="B10984" s="318">
        <v>37652.851999999999</v>
      </c>
      <c r="C10984" s="355">
        <f t="shared" si="211"/>
        <v>0.27700000000186265</v>
      </c>
      <c r="D10984" s="420">
        <f t="shared" si="212"/>
        <v>0.13850000000093132</v>
      </c>
      <c r="H10984" s="402"/>
      <c r="J10984" s="82">
        <v>95</v>
      </c>
      <c r="K10984" s="321">
        <v>4</v>
      </c>
    </row>
    <row r="10985" spans="1:12" x14ac:dyDescent="0.3">
      <c r="A10985" s="341">
        <v>43393.344444386574</v>
      </c>
      <c r="B10985" s="318">
        <v>37653.146000000001</v>
      </c>
      <c r="C10985" s="355">
        <f t="shared" si="211"/>
        <v>0.29400000000168802</v>
      </c>
      <c r="D10985" s="420">
        <f t="shared" si="212"/>
        <v>0.14700000000084401</v>
      </c>
      <c r="H10985" s="402"/>
      <c r="J10985" s="82">
        <v>96</v>
      </c>
      <c r="K10985" s="391">
        <v>1</v>
      </c>
    </row>
    <row r="10986" spans="1:12" x14ac:dyDescent="0.3">
      <c r="A10986" s="341">
        <v>43393.386111053238</v>
      </c>
      <c r="B10986" s="318">
        <v>37653.428</v>
      </c>
      <c r="C10986" s="355">
        <f t="shared" si="211"/>
        <v>0.2819999999992433</v>
      </c>
      <c r="D10986" s="420">
        <f t="shared" si="212"/>
        <v>0.14099999999962165</v>
      </c>
      <c r="H10986" s="402"/>
      <c r="J10986" s="82">
        <v>97</v>
      </c>
      <c r="K10986" s="319">
        <v>2</v>
      </c>
    </row>
    <row r="10987" spans="1:12" x14ac:dyDescent="0.3">
      <c r="A10987" s="341">
        <v>43393.427777719909</v>
      </c>
      <c r="B10987" s="318">
        <v>37653.699000000001</v>
      </c>
      <c r="C10987" s="355">
        <f t="shared" si="211"/>
        <v>0.27100000000064028</v>
      </c>
      <c r="D10987" s="420">
        <f t="shared" si="212"/>
        <v>0.13550000000032014</v>
      </c>
      <c r="H10987" s="402"/>
      <c r="J10987" s="82">
        <v>98</v>
      </c>
      <c r="K10987" s="320">
        <v>3</v>
      </c>
    </row>
    <row r="10988" spans="1:12" x14ac:dyDescent="0.3">
      <c r="A10988" s="341">
        <v>43393.469444386574</v>
      </c>
      <c r="B10988" s="318">
        <v>37653.972000000002</v>
      </c>
      <c r="C10988" s="355">
        <f t="shared" si="211"/>
        <v>0.27300000000104774</v>
      </c>
      <c r="D10988" s="420">
        <f t="shared" si="212"/>
        <v>0.13650000000052387</v>
      </c>
      <c r="H10988" s="402"/>
      <c r="J10988" s="82">
        <v>99</v>
      </c>
      <c r="K10988" s="321">
        <v>4</v>
      </c>
    </row>
    <row r="10989" spans="1:12" x14ac:dyDescent="0.3">
      <c r="A10989" s="341">
        <v>43393.511111053238</v>
      </c>
      <c r="B10989" s="318">
        <v>37654.252</v>
      </c>
      <c r="C10989" s="355">
        <f t="shared" si="211"/>
        <v>0.27999999999883585</v>
      </c>
      <c r="D10989" s="420">
        <f t="shared" si="212"/>
        <v>0.13999999999941792</v>
      </c>
      <c r="E10989" s="336">
        <f>SUM(C10977:C10989)*7.4805194805</f>
        <v>27.229090909015646</v>
      </c>
      <c r="F10989" s="324">
        <f>AVERAGE(D10977:D10989)</f>
        <v>0.13999999999997761</v>
      </c>
      <c r="G10989" s="324">
        <f>_xlfn.STDEV.S(D10977:D10989)</f>
        <v>3.3478849040741252E-3</v>
      </c>
      <c r="H10989" s="404"/>
      <c r="I10989" s="344">
        <f>AVERAGE(D10856:D10989)</f>
        <v>0.13906766917292621</v>
      </c>
      <c r="J10989" s="82">
        <v>100</v>
      </c>
      <c r="K10989" s="391">
        <v>1</v>
      </c>
    </row>
    <row r="10990" spans="1:12" x14ac:dyDescent="0.3">
      <c r="A10990" s="341">
        <v>43395.354166666664</v>
      </c>
      <c r="B10990" s="318">
        <v>37666.459000000003</v>
      </c>
      <c r="C10990" s="318"/>
      <c r="D10990" s="414"/>
      <c r="H10990" s="403"/>
      <c r="K10990" s="391">
        <v>1</v>
      </c>
    </row>
    <row r="10991" spans="1:12" x14ac:dyDescent="0.3">
      <c r="A10991" s="341">
        <v>43395.359027777777</v>
      </c>
      <c r="B10991" s="318">
        <v>37666.459000000003</v>
      </c>
      <c r="C10991" s="318"/>
      <c r="D10991" s="414"/>
      <c r="H10991" s="403"/>
      <c r="J10991" s="82">
        <v>1</v>
      </c>
      <c r="K10991" s="391">
        <v>1</v>
      </c>
      <c r="L10991" s="54" t="s">
        <v>313</v>
      </c>
    </row>
    <row r="10992" spans="1:12" x14ac:dyDescent="0.3">
      <c r="A10992" s="341">
        <v>43395.400694444441</v>
      </c>
      <c r="B10992" s="318">
        <v>37666.731</v>
      </c>
      <c r="C10992" s="355">
        <f>B10992-B10991</f>
        <v>0.27199999999720603</v>
      </c>
      <c r="D10992" s="420">
        <f>C10992/2</f>
        <v>0.13599999999860302</v>
      </c>
      <c r="H10992" s="402"/>
      <c r="J10992" s="82">
        <v>2</v>
      </c>
      <c r="K10992" s="319">
        <v>2</v>
      </c>
    </row>
    <row r="10993" spans="1:11" x14ac:dyDescent="0.3">
      <c r="A10993" s="341">
        <v>43395.442361111112</v>
      </c>
      <c r="B10993" s="318">
        <v>37667.019</v>
      </c>
      <c r="C10993" s="355">
        <f>B10993-B10992</f>
        <v>0.28800000000046566</v>
      </c>
      <c r="D10993" s="420">
        <f>C10993/2</f>
        <v>0.14400000000023283</v>
      </c>
      <c r="H10993" s="402"/>
      <c r="J10993" s="82">
        <v>3</v>
      </c>
      <c r="K10993" s="320">
        <v>3</v>
      </c>
    </row>
    <row r="10994" spans="1:11" x14ac:dyDescent="0.3">
      <c r="A10994" s="341">
        <v>43395.484027777777</v>
      </c>
      <c r="B10994" s="318">
        <v>37667.309000000001</v>
      </c>
      <c r="C10994" s="355">
        <f>B10994-B10993</f>
        <v>0.29000000000087311</v>
      </c>
      <c r="D10994" s="420">
        <f>C10994/2</f>
        <v>0.14500000000043656</v>
      </c>
      <c r="H10994" s="402"/>
      <c r="J10994" s="82">
        <v>4</v>
      </c>
      <c r="K10994" s="321">
        <v>4</v>
      </c>
    </row>
    <row r="10995" spans="1:11" x14ac:dyDescent="0.3">
      <c r="A10995" s="341">
        <v>43395.525694560187</v>
      </c>
      <c r="B10995" s="318">
        <v>37667.582000000002</v>
      </c>
      <c r="C10995" s="355">
        <f t="shared" ref="C10995:C11072" si="213">B10995-B10994</f>
        <v>0.27300000000104774</v>
      </c>
      <c r="D10995" s="420">
        <f t="shared" ref="D10995:D11072" si="214">C10995/2</f>
        <v>0.13650000000052387</v>
      </c>
      <c r="H10995" s="402"/>
      <c r="J10995" s="82">
        <v>5</v>
      </c>
      <c r="K10995" s="391">
        <v>1</v>
      </c>
    </row>
    <row r="10996" spans="1:11" x14ac:dyDescent="0.3">
      <c r="A10996" s="341">
        <v>43395.567361284724</v>
      </c>
      <c r="B10996" s="318">
        <v>37667.858999999997</v>
      </c>
      <c r="C10996" s="355">
        <f t="shared" si="213"/>
        <v>0.27699999999458669</v>
      </c>
      <c r="D10996" s="420">
        <f t="shared" si="214"/>
        <v>0.13849999999729334</v>
      </c>
      <c r="H10996" s="402"/>
      <c r="J10996" s="82">
        <v>6</v>
      </c>
      <c r="K10996" s="319">
        <v>2</v>
      </c>
    </row>
    <row r="10997" spans="1:11" x14ac:dyDescent="0.3">
      <c r="A10997" s="341">
        <v>43395.609028009261</v>
      </c>
      <c r="B10997" s="318">
        <v>37668.144999999997</v>
      </c>
      <c r="C10997" s="355">
        <f t="shared" si="213"/>
        <v>0.28600000000005821</v>
      </c>
      <c r="D10997" s="420">
        <f t="shared" si="214"/>
        <v>0.1430000000000291</v>
      </c>
      <c r="H10997" s="402"/>
      <c r="J10997" s="82">
        <v>7</v>
      </c>
      <c r="K10997" s="320">
        <v>3</v>
      </c>
    </row>
    <row r="10998" spans="1:11" x14ac:dyDescent="0.3">
      <c r="A10998" s="341">
        <v>43395.650694733798</v>
      </c>
      <c r="B10998" s="318">
        <v>37668.421999999999</v>
      </c>
      <c r="C10998" s="355">
        <f t="shared" si="213"/>
        <v>0.27700000000186265</v>
      </c>
      <c r="D10998" s="420">
        <f t="shared" si="214"/>
        <v>0.13850000000093132</v>
      </c>
      <c r="H10998" s="402"/>
      <c r="J10998" s="82">
        <v>8</v>
      </c>
      <c r="K10998" s="321">
        <v>4</v>
      </c>
    </row>
    <row r="10999" spans="1:11" x14ac:dyDescent="0.3">
      <c r="A10999" s="341">
        <v>43395.692361458336</v>
      </c>
      <c r="B10999" s="318">
        <v>37668.690999999999</v>
      </c>
      <c r="C10999" s="355">
        <f t="shared" si="213"/>
        <v>0.26900000000023283</v>
      </c>
      <c r="D10999" s="420">
        <f t="shared" si="214"/>
        <v>0.13450000000011642</v>
      </c>
      <c r="H10999" s="402"/>
      <c r="J10999" s="82">
        <v>9</v>
      </c>
      <c r="K10999" s="391">
        <v>1</v>
      </c>
    </row>
    <row r="11000" spans="1:11" x14ac:dyDescent="0.3">
      <c r="A11000" s="341">
        <v>43395.734028182873</v>
      </c>
      <c r="B11000" s="318">
        <v>37668.968000000001</v>
      </c>
      <c r="C11000" s="355">
        <f t="shared" si="213"/>
        <v>0.27700000000186265</v>
      </c>
      <c r="D11000" s="420">
        <f t="shared" si="214"/>
        <v>0.13850000000093132</v>
      </c>
      <c r="H11000" s="402"/>
      <c r="J11000" s="82">
        <v>10</v>
      </c>
      <c r="K11000" s="319">
        <v>2</v>
      </c>
    </row>
    <row r="11001" spans="1:11" x14ac:dyDescent="0.3">
      <c r="A11001" s="341">
        <v>43395.77569490741</v>
      </c>
      <c r="B11001" s="318">
        <v>37669.245000000003</v>
      </c>
      <c r="C11001" s="355">
        <f t="shared" si="213"/>
        <v>0.27700000000186265</v>
      </c>
      <c r="D11001" s="420">
        <f t="shared" si="214"/>
        <v>0.13850000000093132</v>
      </c>
      <c r="H11001" s="402"/>
      <c r="J11001" s="82">
        <v>11</v>
      </c>
      <c r="K11001" s="320">
        <v>3</v>
      </c>
    </row>
    <row r="11002" spans="1:11" x14ac:dyDescent="0.3">
      <c r="A11002" s="341">
        <v>43395.817361631947</v>
      </c>
      <c r="B11002" s="318">
        <v>37669.508999999998</v>
      </c>
      <c r="C11002" s="355">
        <f t="shared" si="213"/>
        <v>0.26399999999557622</v>
      </c>
      <c r="D11002" s="420">
        <f t="shared" si="214"/>
        <v>0.13199999999778811</v>
      </c>
      <c r="H11002" s="402"/>
      <c r="J11002" s="82">
        <v>12</v>
      </c>
      <c r="K11002" s="321">
        <v>4</v>
      </c>
    </row>
    <row r="11003" spans="1:11" x14ac:dyDescent="0.3">
      <c r="A11003" s="341">
        <v>43395.859028356484</v>
      </c>
      <c r="B11003" s="318">
        <v>37669.769</v>
      </c>
      <c r="C11003" s="355">
        <f t="shared" si="213"/>
        <v>0.26000000000203727</v>
      </c>
      <c r="D11003" s="420">
        <f t="shared" si="214"/>
        <v>0.13000000000101863</v>
      </c>
      <c r="H11003" s="402"/>
      <c r="J11003" s="82">
        <v>13</v>
      </c>
      <c r="K11003" s="391">
        <v>1</v>
      </c>
    </row>
    <row r="11004" spans="1:11" x14ac:dyDescent="0.3">
      <c r="A11004" s="341">
        <v>43395.900695081022</v>
      </c>
      <c r="B11004" s="318">
        <v>37670.042999999998</v>
      </c>
      <c r="C11004" s="355">
        <f t="shared" si="213"/>
        <v>0.27399999999761349</v>
      </c>
      <c r="D11004" s="420">
        <f t="shared" si="214"/>
        <v>0.13699999999880674</v>
      </c>
      <c r="H11004" s="402"/>
      <c r="J11004" s="82">
        <v>14</v>
      </c>
      <c r="K11004" s="319">
        <v>2</v>
      </c>
    </row>
    <row r="11005" spans="1:11" x14ac:dyDescent="0.3">
      <c r="A11005" s="341">
        <v>43395.942361805559</v>
      </c>
      <c r="B11005" s="318">
        <v>37670.322999999997</v>
      </c>
      <c r="C11005" s="355">
        <f t="shared" si="213"/>
        <v>0.27999999999883585</v>
      </c>
      <c r="D11005" s="420">
        <f t="shared" si="214"/>
        <v>0.13999999999941792</v>
      </c>
      <c r="H11005" s="402"/>
      <c r="J11005" s="82">
        <v>15</v>
      </c>
      <c r="K11005" s="320">
        <v>3</v>
      </c>
    </row>
    <row r="11006" spans="1:11" x14ac:dyDescent="0.3">
      <c r="A11006" s="341">
        <v>43395.984028530096</v>
      </c>
      <c r="B11006" s="318">
        <v>37670.591</v>
      </c>
      <c r="C11006" s="355">
        <f t="shared" si="213"/>
        <v>0.26800000000366708</v>
      </c>
      <c r="D11006" s="420">
        <f t="shared" si="214"/>
        <v>0.13400000000183354</v>
      </c>
      <c r="E11006" s="336">
        <f>SUM(C10992:C11006)*7.4805194805</f>
        <v>30.909506493409452</v>
      </c>
      <c r="F11006" s="324">
        <f>AVERAGE(D10992:D11006)</f>
        <v>0.1377333333332596</v>
      </c>
      <c r="G11006" s="324">
        <f>_xlfn.STDEV.S(D10992:D11006)</f>
        <v>4.2209793492985178E-3</v>
      </c>
      <c r="H11006" s="402"/>
      <c r="J11006" s="82">
        <v>16</v>
      </c>
      <c r="K11006" s="321">
        <v>4</v>
      </c>
    </row>
    <row r="11007" spans="1:11" x14ac:dyDescent="0.3">
      <c r="A11007" s="341">
        <v>43396.025695254626</v>
      </c>
      <c r="B11007" s="318">
        <v>37670.864000000001</v>
      </c>
      <c r="C11007" s="355">
        <f t="shared" si="213"/>
        <v>0.27300000000104774</v>
      </c>
      <c r="D11007" s="420">
        <f t="shared" si="214"/>
        <v>0.13650000000052387</v>
      </c>
      <c r="H11007" s="402"/>
      <c r="J11007" s="82">
        <v>17</v>
      </c>
      <c r="K11007" s="391">
        <v>1</v>
      </c>
    </row>
    <row r="11008" spans="1:11" x14ac:dyDescent="0.3">
      <c r="A11008" s="341">
        <v>43396.067361979163</v>
      </c>
      <c r="B11008" s="318">
        <v>37671.150999999998</v>
      </c>
      <c r="C11008" s="355">
        <f t="shared" si="213"/>
        <v>0.28699999999662396</v>
      </c>
      <c r="D11008" s="420">
        <f t="shared" si="214"/>
        <v>0.14349999999831198</v>
      </c>
      <c r="H11008" s="402"/>
      <c r="J11008" s="82">
        <v>18</v>
      </c>
      <c r="K11008" s="319">
        <v>2</v>
      </c>
    </row>
    <row r="11009" spans="1:11" x14ac:dyDescent="0.3">
      <c r="A11009" s="341">
        <v>43396.1090287037</v>
      </c>
      <c r="B11009" s="318">
        <v>37671.432999999997</v>
      </c>
      <c r="C11009" s="355">
        <f t="shared" si="213"/>
        <v>0.2819999999992433</v>
      </c>
      <c r="D11009" s="420">
        <f t="shared" si="214"/>
        <v>0.14099999999962165</v>
      </c>
      <c r="H11009" s="402"/>
      <c r="J11009" s="82">
        <v>19</v>
      </c>
      <c r="K11009" s="320">
        <v>3</v>
      </c>
    </row>
    <row r="11010" spans="1:11" x14ac:dyDescent="0.3">
      <c r="A11010" s="341">
        <v>43396.150695428238</v>
      </c>
      <c r="B11010" s="318">
        <v>37671.699000000001</v>
      </c>
      <c r="C11010" s="355">
        <f t="shared" si="213"/>
        <v>0.26600000000325963</v>
      </c>
      <c r="D11010" s="420">
        <f t="shared" si="214"/>
        <v>0.13300000000162981</v>
      </c>
      <c r="H11010" s="402"/>
      <c r="J11010" s="82">
        <v>20</v>
      </c>
      <c r="K11010" s="321">
        <v>4</v>
      </c>
    </row>
    <row r="11011" spans="1:11" x14ac:dyDescent="0.3">
      <c r="A11011" s="341">
        <v>43396.192362152775</v>
      </c>
      <c r="B11011" s="318">
        <v>37671.982000000004</v>
      </c>
      <c r="C11011" s="355">
        <f t="shared" si="213"/>
        <v>0.28300000000308501</v>
      </c>
      <c r="D11011" s="420">
        <f t="shared" si="214"/>
        <v>0.1415000000015425</v>
      </c>
      <c r="H11011" s="402"/>
      <c r="J11011" s="82">
        <v>21</v>
      </c>
      <c r="K11011" s="391">
        <v>1</v>
      </c>
    </row>
    <row r="11012" spans="1:11" x14ac:dyDescent="0.3">
      <c r="A11012" s="341">
        <v>43396.234028877312</v>
      </c>
      <c r="B11012" s="318">
        <v>37672.275999999998</v>
      </c>
      <c r="C11012" s="355">
        <f t="shared" si="213"/>
        <v>0.29399999999441206</v>
      </c>
      <c r="D11012" s="420">
        <f t="shared" si="214"/>
        <v>0.14699999999720603</v>
      </c>
      <c r="H11012" s="402"/>
      <c r="J11012" s="82">
        <v>22</v>
      </c>
      <c r="K11012" s="319">
        <v>2</v>
      </c>
    </row>
    <row r="11013" spans="1:11" x14ac:dyDescent="0.3">
      <c r="A11013" s="341">
        <v>43396.275695601849</v>
      </c>
      <c r="B11013" s="318">
        <v>37672.555</v>
      </c>
      <c r="C11013" s="355">
        <f t="shared" si="213"/>
        <v>0.2790000000022701</v>
      </c>
      <c r="D11013" s="420">
        <f t="shared" si="214"/>
        <v>0.13950000000113505</v>
      </c>
      <c r="H11013" s="402"/>
      <c r="J11013" s="82">
        <v>23</v>
      </c>
      <c r="K11013" s="320">
        <v>3</v>
      </c>
    </row>
    <row r="11014" spans="1:11" x14ac:dyDescent="0.3">
      <c r="A11014" s="341">
        <v>43396.317362326387</v>
      </c>
      <c r="B11014" s="318">
        <v>37672.832000000002</v>
      </c>
      <c r="C11014" s="355">
        <f t="shared" si="213"/>
        <v>0.27700000000186265</v>
      </c>
      <c r="D11014" s="420">
        <f t="shared" si="214"/>
        <v>0.13850000000093132</v>
      </c>
      <c r="H11014" s="402"/>
      <c r="J11014" s="82">
        <v>24</v>
      </c>
      <c r="K11014" s="321">
        <v>4</v>
      </c>
    </row>
    <row r="11015" spans="1:11" x14ac:dyDescent="0.3">
      <c r="A11015" s="341">
        <v>43396.359029050924</v>
      </c>
      <c r="B11015" s="318">
        <v>37673.129000000001</v>
      </c>
      <c r="C11015" s="355">
        <f t="shared" si="213"/>
        <v>0.29699999999866122</v>
      </c>
      <c r="D11015" s="420">
        <f t="shared" si="214"/>
        <v>0.14849999999933061</v>
      </c>
      <c r="H11015" s="402"/>
      <c r="J11015" s="82">
        <v>25</v>
      </c>
      <c r="K11015" s="391">
        <v>1</v>
      </c>
    </row>
    <row r="11016" spans="1:11" x14ac:dyDescent="0.3">
      <c r="A11016" s="341">
        <v>43396.400695775461</v>
      </c>
      <c r="B11016" s="318">
        <v>37673.415000000001</v>
      </c>
      <c r="C11016" s="355">
        <f t="shared" si="213"/>
        <v>0.28600000000005821</v>
      </c>
      <c r="D11016" s="420">
        <f t="shared" si="214"/>
        <v>0.1430000000000291</v>
      </c>
      <c r="H11016" s="402"/>
      <c r="J11016" s="82">
        <v>26</v>
      </c>
      <c r="K11016" s="319">
        <v>2</v>
      </c>
    </row>
    <row r="11017" spans="1:11" x14ac:dyDescent="0.3">
      <c r="A11017" s="341">
        <v>43396.442362499998</v>
      </c>
      <c r="B11017" s="318">
        <v>37673.692999999999</v>
      </c>
      <c r="C11017" s="355">
        <f t="shared" si="213"/>
        <v>0.27799999999842839</v>
      </c>
      <c r="D11017" s="420">
        <f t="shared" si="214"/>
        <v>0.1389999999992142</v>
      </c>
      <c r="H11017" s="402"/>
      <c r="J11017" s="82">
        <v>27</v>
      </c>
      <c r="K11017" s="320">
        <v>3</v>
      </c>
    </row>
    <row r="11018" spans="1:11" x14ac:dyDescent="0.3">
      <c r="A11018" s="341">
        <v>43396.484029224535</v>
      </c>
      <c r="B11018" s="318">
        <v>37673.972999999998</v>
      </c>
      <c r="C11018" s="355">
        <f t="shared" si="213"/>
        <v>0.27999999999883585</v>
      </c>
      <c r="D11018" s="420">
        <f t="shared" si="214"/>
        <v>0.13999999999941792</v>
      </c>
      <c r="H11018" s="402"/>
      <c r="J11018" s="82">
        <v>28</v>
      </c>
      <c r="K11018" s="321">
        <v>4</v>
      </c>
    </row>
    <row r="11019" spans="1:11" x14ac:dyDescent="0.3">
      <c r="A11019" s="341">
        <v>43396.525695949073</v>
      </c>
      <c r="B11019" s="318">
        <v>37674.258000000002</v>
      </c>
      <c r="C11019" s="355">
        <f t="shared" si="213"/>
        <v>0.28500000000349246</v>
      </c>
      <c r="D11019" s="420">
        <f t="shared" si="214"/>
        <v>0.14250000000174623</v>
      </c>
      <c r="H11019" s="402"/>
      <c r="J11019" s="82">
        <v>29</v>
      </c>
      <c r="K11019" s="391">
        <v>1</v>
      </c>
    </row>
    <row r="11020" spans="1:11" x14ac:dyDescent="0.3">
      <c r="A11020" s="341">
        <v>43396.56736267361</v>
      </c>
      <c r="B11020" s="318">
        <v>37674.531999999999</v>
      </c>
      <c r="C11020" s="355">
        <f t="shared" si="213"/>
        <v>0.27399999999761349</v>
      </c>
      <c r="D11020" s="420">
        <f t="shared" si="214"/>
        <v>0.13699999999880674</v>
      </c>
      <c r="H11020" s="402"/>
      <c r="J11020" s="82">
        <v>30</v>
      </c>
      <c r="K11020" s="319">
        <v>2</v>
      </c>
    </row>
    <row r="11021" spans="1:11" x14ac:dyDescent="0.3">
      <c r="A11021" s="341">
        <v>43396.609029398147</v>
      </c>
      <c r="B11021" s="318">
        <v>37674.809000000001</v>
      </c>
      <c r="C11021" s="355">
        <f t="shared" si="213"/>
        <v>0.27700000000186265</v>
      </c>
      <c r="D11021" s="420">
        <f t="shared" si="214"/>
        <v>0.13850000000093132</v>
      </c>
      <c r="H11021" s="402"/>
      <c r="J11021" s="82">
        <v>31</v>
      </c>
      <c r="K11021" s="320">
        <v>3</v>
      </c>
    </row>
    <row r="11022" spans="1:11" x14ac:dyDescent="0.3">
      <c r="A11022" s="341">
        <v>43396.650696122684</v>
      </c>
      <c r="B11022" s="318">
        <v>37675.091</v>
      </c>
      <c r="C11022" s="355">
        <f t="shared" si="213"/>
        <v>0.2819999999992433</v>
      </c>
      <c r="D11022" s="420">
        <f t="shared" si="214"/>
        <v>0.14099999999962165</v>
      </c>
      <c r="H11022" s="402"/>
      <c r="J11022" s="82">
        <v>32</v>
      </c>
      <c r="K11022" s="321">
        <v>4</v>
      </c>
    </row>
    <row r="11023" spans="1:11" x14ac:dyDescent="0.3">
      <c r="A11023" s="341">
        <v>43396.692362847221</v>
      </c>
      <c r="B11023" s="318">
        <v>37675.368999999999</v>
      </c>
      <c r="C11023" s="355">
        <f t="shared" si="213"/>
        <v>0.27799999999842839</v>
      </c>
      <c r="D11023" s="420">
        <f t="shared" si="214"/>
        <v>0.1389999999992142</v>
      </c>
      <c r="H11023" s="402"/>
      <c r="J11023" s="82">
        <v>33</v>
      </c>
      <c r="K11023" s="391">
        <v>1</v>
      </c>
    </row>
    <row r="11024" spans="1:11" x14ac:dyDescent="0.3">
      <c r="A11024" s="341">
        <v>43396.734029571759</v>
      </c>
      <c r="B11024" s="318">
        <v>37675.631999999998</v>
      </c>
      <c r="C11024" s="355">
        <f t="shared" si="213"/>
        <v>0.26299999999901047</v>
      </c>
      <c r="D11024" s="420">
        <f t="shared" si="214"/>
        <v>0.13149999999950523</v>
      </c>
      <c r="H11024" s="402"/>
      <c r="J11024" s="82">
        <v>34</v>
      </c>
      <c r="K11024" s="319">
        <v>2</v>
      </c>
    </row>
    <row r="11025" spans="1:11" x14ac:dyDescent="0.3">
      <c r="A11025" s="341">
        <v>43396.775696296296</v>
      </c>
      <c r="B11025" s="318">
        <v>37675.902999999998</v>
      </c>
      <c r="C11025" s="355">
        <f t="shared" si="213"/>
        <v>0.27100000000064028</v>
      </c>
      <c r="D11025" s="420">
        <f t="shared" si="214"/>
        <v>0.13550000000032014</v>
      </c>
      <c r="H11025" s="402"/>
      <c r="J11025" s="82">
        <v>35</v>
      </c>
      <c r="K11025" s="320">
        <v>3</v>
      </c>
    </row>
    <row r="11026" spans="1:11" x14ac:dyDescent="0.3">
      <c r="A11026" s="341">
        <v>43396.817363020833</v>
      </c>
      <c r="B11026" s="318">
        <v>37676.182000000001</v>
      </c>
      <c r="C11026" s="355">
        <f t="shared" si="213"/>
        <v>0.2790000000022701</v>
      </c>
      <c r="D11026" s="420">
        <f t="shared" si="214"/>
        <v>0.13950000000113505</v>
      </c>
      <c r="H11026" s="402"/>
      <c r="J11026" s="82">
        <v>36</v>
      </c>
      <c r="K11026" s="321">
        <v>4</v>
      </c>
    </row>
    <row r="11027" spans="1:11" x14ac:dyDescent="0.3">
      <c r="A11027" s="341">
        <v>43396.85902974537</v>
      </c>
      <c r="B11027" s="318">
        <v>37676.451999999997</v>
      </c>
      <c r="C11027" s="355">
        <f t="shared" si="213"/>
        <v>0.26999999999679858</v>
      </c>
      <c r="D11027" s="420">
        <f t="shared" si="214"/>
        <v>0.13499999999839929</v>
      </c>
      <c r="H11027" s="402"/>
      <c r="J11027" s="82">
        <v>37</v>
      </c>
      <c r="K11027" s="391">
        <v>1</v>
      </c>
    </row>
    <row r="11028" spans="1:11" x14ac:dyDescent="0.3">
      <c r="A11028" s="341">
        <v>43396.900696469907</v>
      </c>
      <c r="B11028" s="318">
        <v>37676.716999999997</v>
      </c>
      <c r="C11028" s="355">
        <f t="shared" si="213"/>
        <v>0.26499999999941792</v>
      </c>
      <c r="D11028" s="420">
        <f t="shared" si="214"/>
        <v>0.13249999999970896</v>
      </c>
      <c r="H11028" s="402"/>
      <c r="J11028" s="82">
        <v>38</v>
      </c>
      <c r="K11028" s="319">
        <v>2</v>
      </c>
    </row>
    <row r="11029" spans="1:11" x14ac:dyDescent="0.3">
      <c r="A11029" s="341">
        <v>43396.942363194445</v>
      </c>
      <c r="B11029" s="318">
        <v>37676.991000000002</v>
      </c>
      <c r="C11029" s="355">
        <f t="shared" si="213"/>
        <v>0.27400000000488944</v>
      </c>
      <c r="D11029" s="420">
        <f t="shared" si="214"/>
        <v>0.13700000000244472</v>
      </c>
      <c r="H11029" s="402"/>
      <c r="J11029" s="82">
        <v>39</v>
      </c>
      <c r="K11029" s="320">
        <v>3</v>
      </c>
    </row>
    <row r="11030" spans="1:11" x14ac:dyDescent="0.3">
      <c r="A11030" s="341">
        <v>43396.984029918982</v>
      </c>
      <c r="B11030" s="318">
        <v>37677.267999999996</v>
      </c>
      <c r="C11030" s="355">
        <f t="shared" si="213"/>
        <v>0.27699999999458669</v>
      </c>
      <c r="D11030" s="420">
        <f t="shared" si="214"/>
        <v>0.13849999999729334</v>
      </c>
      <c r="E11030" s="336">
        <f>SUM(C11007:C11030)*7.4805194805</f>
        <v>49.947428571268894</v>
      </c>
      <c r="F11030" s="324">
        <f>AVERAGE(D11007:D11030)</f>
        <v>0.13910416666658421</v>
      </c>
      <c r="G11030" s="324">
        <f>_xlfn.STDEV.S(D11007:D11030)</f>
        <v>4.1493298739980443E-3</v>
      </c>
      <c r="H11030" s="402"/>
      <c r="J11030" s="82">
        <v>40</v>
      </c>
      <c r="K11030" s="321">
        <v>4</v>
      </c>
    </row>
    <row r="11031" spans="1:11" x14ac:dyDescent="0.3">
      <c r="A11031" s="341">
        <v>43397.025696643519</v>
      </c>
      <c r="B11031" s="318">
        <v>37677.538</v>
      </c>
      <c r="C11031" s="355">
        <f t="shared" si="213"/>
        <v>0.27000000000407454</v>
      </c>
      <c r="D11031" s="420">
        <f t="shared" si="214"/>
        <v>0.13500000000203727</v>
      </c>
      <c r="H11031" s="402"/>
      <c r="J11031" s="82">
        <v>41</v>
      </c>
      <c r="K11031" s="391">
        <v>1</v>
      </c>
    </row>
    <row r="11032" spans="1:11" x14ac:dyDescent="0.3">
      <c r="A11032" s="341">
        <v>43397.067363368056</v>
      </c>
      <c r="B11032" s="318">
        <v>37677.811000000002</v>
      </c>
      <c r="C11032" s="355">
        <f t="shared" si="213"/>
        <v>0.27300000000104774</v>
      </c>
      <c r="D11032" s="420">
        <f t="shared" si="214"/>
        <v>0.13650000000052387</v>
      </c>
      <c r="H11032" s="402"/>
      <c r="J11032" s="82">
        <v>42</v>
      </c>
      <c r="K11032" s="319">
        <v>2</v>
      </c>
    </row>
    <row r="11033" spans="1:11" x14ac:dyDescent="0.3">
      <c r="A11033" s="341">
        <v>43397.109030092593</v>
      </c>
      <c r="B11033" s="318">
        <v>37678.101000000002</v>
      </c>
      <c r="C11033" s="355">
        <f t="shared" si="213"/>
        <v>0.29000000000087311</v>
      </c>
      <c r="D11033" s="420">
        <f t="shared" si="214"/>
        <v>0.14500000000043656</v>
      </c>
      <c r="H11033" s="402"/>
      <c r="J11033" s="82">
        <v>43</v>
      </c>
      <c r="K11033" s="320">
        <v>3</v>
      </c>
    </row>
    <row r="11034" spans="1:11" x14ac:dyDescent="0.3">
      <c r="A11034" s="341">
        <v>43397.150696817131</v>
      </c>
      <c r="B11034" s="318">
        <v>37678.391000000003</v>
      </c>
      <c r="C11034" s="355">
        <f t="shared" si="213"/>
        <v>0.29000000000087311</v>
      </c>
      <c r="D11034" s="420">
        <f t="shared" si="214"/>
        <v>0.14500000000043656</v>
      </c>
      <c r="H11034" s="402"/>
      <c r="J11034" s="82">
        <v>44</v>
      </c>
      <c r="K11034" s="321">
        <v>4</v>
      </c>
    </row>
    <row r="11035" spans="1:11" x14ac:dyDescent="0.3">
      <c r="A11035" s="341">
        <v>43397.192363541668</v>
      </c>
      <c r="B11035" s="318">
        <v>37678.671000000002</v>
      </c>
      <c r="C11035" s="355">
        <f t="shared" si="213"/>
        <v>0.27999999999883585</v>
      </c>
      <c r="D11035" s="420">
        <f t="shared" si="214"/>
        <v>0.13999999999941792</v>
      </c>
      <c r="H11035" s="402"/>
      <c r="J11035" s="82">
        <v>45</v>
      </c>
      <c r="K11035" s="391">
        <v>1</v>
      </c>
    </row>
    <row r="11036" spans="1:11" x14ac:dyDescent="0.3">
      <c r="A11036" s="341">
        <v>43397.234030266205</v>
      </c>
      <c r="B11036" s="318">
        <v>37678.959000000003</v>
      </c>
      <c r="C11036" s="355">
        <f t="shared" si="213"/>
        <v>0.28800000000046566</v>
      </c>
      <c r="D11036" s="420">
        <f t="shared" si="214"/>
        <v>0.14400000000023283</v>
      </c>
      <c r="H11036" s="402"/>
      <c r="J11036" s="82">
        <v>46</v>
      </c>
      <c r="K11036" s="319">
        <v>2</v>
      </c>
    </row>
    <row r="11037" spans="1:11" x14ac:dyDescent="0.3">
      <c r="A11037" s="341">
        <v>43397.275696990742</v>
      </c>
      <c r="B11037" s="318">
        <v>37679.237000000001</v>
      </c>
      <c r="C11037" s="355">
        <f t="shared" si="213"/>
        <v>0.27799999999842839</v>
      </c>
      <c r="D11037" s="420">
        <f t="shared" si="214"/>
        <v>0.1389999999992142</v>
      </c>
      <c r="H11037" s="402"/>
      <c r="J11037" s="82">
        <v>47</v>
      </c>
      <c r="K11037" s="320">
        <v>3</v>
      </c>
    </row>
    <row r="11038" spans="1:11" x14ac:dyDescent="0.3">
      <c r="A11038" s="341">
        <v>43397.317363715279</v>
      </c>
      <c r="B11038" s="318">
        <v>37679.519</v>
      </c>
      <c r="C11038" s="355">
        <f t="shared" si="213"/>
        <v>0.2819999999992433</v>
      </c>
      <c r="D11038" s="420">
        <f t="shared" si="214"/>
        <v>0.14099999999962165</v>
      </c>
      <c r="H11038" s="402"/>
      <c r="J11038" s="82">
        <v>48</v>
      </c>
      <c r="K11038" s="321">
        <v>4</v>
      </c>
    </row>
    <row r="11039" spans="1:11" x14ac:dyDescent="0.3">
      <c r="A11039" s="341">
        <v>43397.359030439817</v>
      </c>
      <c r="B11039" s="318">
        <v>37679.800999999999</v>
      </c>
      <c r="C11039" s="355">
        <f t="shared" si="213"/>
        <v>0.2819999999992433</v>
      </c>
      <c r="D11039" s="420">
        <f t="shared" si="214"/>
        <v>0.14099999999962165</v>
      </c>
      <c r="H11039" s="402"/>
      <c r="J11039" s="82">
        <v>49</v>
      </c>
      <c r="K11039" s="391">
        <v>1</v>
      </c>
    </row>
    <row r="11040" spans="1:11" x14ac:dyDescent="0.3">
      <c r="A11040" s="341">
        <v>43397.400697164354</v>
      </c>
      <c r="B11040" s="318">
        <v>37680.088000000003</v>
      </c>
      <c r="C11040" s="355">
        <f t="shared" si="213"/>
        <v>0.28700000000389991</v>
      </c>
      <c r="D11040" s="420">
        <f t="shared" si="214"/>
        <v>0.14350000000194996</v>
      </c>
      <c r="H11040" s="402"/>
      <c r="J11040" s="82">
        <v>50</v>
      </c>
      <c r="K11040" s="319">
        <v>2</v>
      </c>
    </row>
    <row r="11041" spans="1:11" x14ac:dyDescent="0.3">
      <c r="A11041" s="341">
        <v>43397.442363888891</v>
      </c>
      <c r="B11041" s="318">
        <v>37680.368999999999</v>
      </c>
      <c r="C11041" s="355">
        <f t="shared" si="213"/>
        <v>0.28099999999540159</v>
      </c>
      <c r="D11041" s="420">
        <f t="shared" si="214"/>
        <v>0.1404999999977008</v>
      </c>
      <c r="H11041" s="402"/>
      <c r="J11041" s="82">
        <v>51</v>
      </c>
      <c r="K11041" s="320">
        <v>3</v>
      </c>
    </row>
    <row r="11042" spans="1:11" x14ac:dyDescent="0.3">
      <c r="A11042" s="341">
        <v>43397.484030613428</v>
      </c>
      <c r="B11042" s="318">
        <v>37680.637999999999</v>
      </c>
      <c r="C11042" s="355">
        <f t="shared" si="213"/>
        <v>0.26900000000023283</v>
      </c>
      <c r="D11042" s="420">
        <f t="shared" si="214"/>
        <v>0.13450000000011642</v>
      </c>
      <c r="H11042" s="402"/>
      <c r="J11042" s="82">
        <v>52</v>
      </c>
      <c r="K11042" s="321">
        <v>4</v>
      </c>
    </row>
    <row r="11043" spans="1:11" x14ac:dyDescent="0.3">
      <c r="A11043" s="341">
        <v>43397.525697337966</v>
      </c>
      <c r="B11043" s="318">
        <v>37680.917999999998</v>
      </c>
      <c r="C11043" s="355">
        <f t="shared" si="213"/>
        <v>0.27999999999883585</v>
      </c>
      <c r="D11043" s="420">
        <f t="shared" si="214"/>
        <v>0.13999999999941792</v>
      </c>
      <c r="H11043" s="402"/>
      <c r="J11043" s="82">
        <v>53</v>
      </c>
      <c r="K11043" s="391">
        <v>1</v>
      </c>
    </row>
    <row r="11044" spans="1:11" x14ac:dyDescent="0.3">
      <c r="A11044" s="341">
        <v>43397.567364062503</v>
      </c>
      <c r="B11044" s="318">
        <v>37681.207999999999</v>
      </c>
      <c r="C11044" s="355">
        <f t="shared" si="213"/>
        <v>0.29000000000087311</v>
      </c>
      <c r="D11044" s="420">
        <f t="shared" si="214"/>
        <v>0.14500000000043656</v>
      </c>
      <c r="H11044" s="402"/>
      <c r="J11044" s="82">
        <v>54</v>
      </c>
      <c r="K11044" s="319">
        <v>2</v>
      </c>
    </row>
    <row r="11045" spans="1:11" x14ac:dyDescent="0.3">
      <c r="A11045" s="341">
        <v>43397.60903078704</v>
      </c>
      <c r="B11045" s="318">
        <v>37681.483</v>
      </c>
      <c r="C11045" s="355">
        <f t="shared" si="213"/>
        <v>0.27500000000145519</v>
      </c>
      <c r="D11045" s="420">
        <f t="shared" si="214"/>
        <v>0.1375000000007276</v>
      </c>
      <c r="H11045" s="402"/>
      <c r="J11045" s="82">
        <v>55</v>
      </c>
      <c r="K11045" s="320">
        <v>3</v>
      </c>
    </row>
    <row r="11046" spans="1:11" x14ac:dyDescent="0.3">
      <c r="A11046" s="341">
        <v>43397.650697511577</v>
      </c>
      <c r="B11046" s="318">
        <v>37681.75</v>
      </c>
      <c r="C11046" s="355">
        <f t="shared" si="213"/>
        <v>0.26699999999982538</v>
      </c>
      <c r="D11046" s="420">
        <f t="shared" si="214"/>
        <v>0.13349999999991269</v>
      </c>
      <c r="H11046" s="402"/>
      <c r="J11046" s="82">
        <v>56</v>
      </c>
      <c r="K11046" s="321">
        <v>4</v>
      </c>
    </row>
    <row r="11047" spans="1:11" x14ac:dyDescent="0.3">
      <c r="A11047" s="341">
        <v>43397.692364236114</v>
      </c>
      <c r="B11047" s="318">
        <v>37682.029000000002</v>
      </c>
      <c r="C11047" s="355">
        <f t="shared" si="213"/>
        <v>0.2790000000022701</v>
      </c>
      <c r="D11047" s="420">
        <f t="shared" si="214"/>
        <v>0.13950000000113505</v>
      </c>
      <c r="H11047" s="402"/>
      <c r="J11047" s="82">
        <v>57</v>
      </c>
      <c r="K11047" s="391">
        <v>1</v>
      </c>
    </row>
    <row r="11048" spans="1:11" x14ac:dyDescent="0.3">
      <c r="A11048" s="341">
        <v>43397.734030960652</v>
      </c>
      <c r="B11048" s="318">
        <v>37682.309000000001</v>
      </c>
      <c r="C11048" s="355">
        <f t="shared" si="213"/>
        <v>0.27999999999883585</v>
      </c>
      <c r="D11048" s="420">
        <f t="shared" si="214"/>
        <v>0.13999999999941792</v>
      </c>
      <c r="H11048" s="402"/>
      <c r="J11048" s="82">
        <v>58</v>
      </c>
      <c r="K11048" s="319">
        <v>2</v>
      </c>
    </row>
    <row r="11049" spans="1:11" x14ac:dyDescent="0.3">
      <c r="A11049" s="341">
        <v>43397.775697685189</v>
      </c>
      <c r="B11049" s="318">
        <v>37682.576999999997</v>
      </c>
      <c r="C11049" s="355">
        <f t="shared" si="213"/>
        <v>0.26799999999639113</v>
      </c>
      <c r="D11049" s="420">
        <f t="shared" si="214"/>
        <v>0.13399999999819556</v>
      </c>
      <c r="H11049" s="402"/>
      <c r="J11049" s="82">
        <v>59</v>
      </c>
      <c r="K11049" s="320">
        <v>3</v>
      </c>
    </row>
    <row r="11050" spans="1:11" x14ac:dyDescent="0.3">
      <c r="A11050" s="341">
        <v>43397.817364409719</v>
      </c>
      <c r="B11050" s="318">
        <v>37682.841</v>
      </c>
      <c r="C11050" s="355">
        <f t="shared" si="213"/>
        <v>0.26400000000285218</v>
      </c>
      <c r="D11050" s="420">
        <f t="shared" si="214"/>
        <v>0.13200000000142609</v>
      </c>
      <c r="H11050" s="402"/>
      <c r="J11050" s="82">
        <v>60</v>
      </c>
      <c r="K11050" s="321">
        <v>4</v>
      </c>
    </row>
    <row r="11051" spans="1:11" x14ac:dyDescent="0.3">
      <c r="A11051" s="341">
        <v>43397.859031134256</v>
      </c>
      <c r="B11051" s="318">
        <v>37683.118999999999</v>
      </c>
      <c r="C11051" s="355">
        <f t="shared" si="213"/>
        <v>0.27799999999842839</v>
      </c>
      <c r="D11051" s="420">
        <f t="shared" si="214"/>
        <v>0.1389999999992142</v>
      </c>
      <c r="H11051" s="402"/>
      <c r="J11051" s="82">
        <v>61</v>
      </c>
      <c r="K11051" s="391">
        <v>1</v>
      </c>
    </row>
    <row r="11052" spans="1:11" x14ac:dyDescent="0.3">
      <c r="A11052" s="341">
        <v>43397.900697858793</v>
      </c>
      <c r="B11052" s="318">
        <v>37683.387000000002</v>
      </c>
      <c r="C11052" s="355">
        <f t="shared" si="213"/>
        <v>0.26800000000366708</v>
      </c>
      <c r="D11052" s="420">
        <f t="shared" si="214"/>
        <v>0.13400000000183354</v>
      </c>
      <c r="H11052" s="402"/>
      <c r="J11052" s="82">
        <v>62</v>
      </c>
      <c r="K11052" s="319">
        <v>2</v>
      </c>
    </row>
    <row r="11053" spans="1:11" x14ac:dyDescent="0.3">
      <c r="A11053" s="341">
        <v>43397.94236458333</v>
      </c>
      <c r="B11053" s="318">
        <v>37683.650999999998</v>
      </c>
      <c r="C11053" s="355">
        <f t="shared" si="213"/>
        <v>0.26399999999557622</v>
      </c>
      <c r="D11053" s="420">
        <f t="shared" si="214"/>
        <v>0.13199999999778811</v>
      </c>
      <c r="H11053" s="402"/>
      <c r="J11053" s="82">
        <v>63</v>
      </c>
      <c r="K11053" s="320">
        <v>3</v>
      </c>
    </row>
    <row r="11054" spans="1:11" x14ac:dyDescent="0.3">
      <c r="A11054" s="341">
        <v>43397.984031307868</v>
      </c>
      <c r="B11054" s="318">
        <v>37683.923000000003</v>
      </c>
      <c r="C11054" s="355">
        <f t="shared" si="213"/>
        <v>0.27200000000448199</v>
      </c>
      <c r="D11054" s="420">
        <f t="shared" si="214"/>
        <v>0.13600000000224099</v>
      </c>
      <c r="E11054" s="336">
        <f>SUM(C11031:C11054)*7.4805194805</f>
        <v>49.782857142773217</v>
      </c>
      <c r="F11054" s="324">
        <f>AVERAGE(D11031:D11054)</f>
        <v>0.13864583333346067</v>
      </c>
      <c r="G11054" s="324">
        <f>_xlfn.STDEV.S(D11031:D11054)</f>
        <v>4.1480198698472075E-3</v>
      </c>
      <c r="H11054" s="402"/>
      <c r="J11054" s="82">
        <v>64</v>
      </c>
      <c r="K11054" s="321">
        <v>4</v>
      </c>
    </row>
    <row r="11055" spans="1:11" x14ac:dyDescent="0.3">
      <c r="A11055" s="341">
        <v>43398.025698032405</v>
      </c>
      <c r="B11055" s="318">
        <v>37684.207999999999</v>
      </c>
      <c r="C11055" s="355">
        <f t="shared" si="213"/>
        <v>0.2849999999962165</v>
      </c>
      <c r="D11055" s="420">
        <f t="shared" si="214"/>
        <v>0.14249999999810825</v>
      </c>
      <c r="H11055" s="402"/>
      <c r="J11055" s="82">
        <v>65</v>
      </c>
      <c r="K11055" s="391">
        <v>1</v>
      </c>
    </row>
    <row r="11056" spans="1:11" x14ac:dyDescent="0.3">
      <c r="A11056" s="341">
        <v>43398.067364756942</v>
      </c>
      <c r="B11056" s="318">
        <v>37684.483</v>
      </c>
      <c r="C11056" s="355">
        <f t="shared" si="213"/>
        <v>0.27500000000145519</v>
      </c>
      <c r="D11056" s="420">
        <f t="shared" si="214"/>
        <v>0.1375000000007276</v>
      </c>
      <c r="H11056" s="402"/>
      <c r="J11056" s="82">
        <v>66</v>
      </c>
      <c r="K11056" s="319">
        <v>2</v>
      </c>
    </row>
    <row r="11057" spans="1:11" x14ac:dyDescent="0.3">
      <c r="A11057" s="341">
        <v>43398.109031481479</v>
      </c>
      <c r="B11057" s="318">
        <v>37684.821000000004</v>
      </c>
      <c r="C11057" s="355">
        <f t="shared" si="213"/>
        <v>0.33800000000337604</v>
      </c>
      <c r="D11057" s="420">
        <f t="shared" si="214"/>
        <v>0.16900000000168802</v>
      </c>
      <c r="H11057" s="402"/>
      <c r="J11057" s="82">
        <v>67</v>
      </c>
      <c r="K11057" s="320">
        <v>3</v>
      </c>
    </row>
    <row r="11058" spans="1:11" x14ac:dyDescent="0.3">
      <c r="A11058" s="341">
        <v>43398.150698206016</v>
      </c>
      <c r="B11058" s="318">
        <v>37685.108</v>
      </c>
      <c r="C11058" s="355">
        <f t="shared" si="213"/>
        <v>0.28699999999662396</v>
      </c>
      <c r="D11058" s="420">
        <f t="shared" si="214"/>
        <v>0.14349999999831198</v>
      </c>
      <c r="H11058" s="402"/>
      <c r="J11058" s="82">
        <v>68</v>
      </c>
      <c r="K11058" s="321">
        <v>4</v>
      </c>
    </row>
    <row r="11059" spans="1:11" x14ac:dyDescent="0.3">
      <c r="A11059" s="341">
        <v>43398.192364930554</v>
      </c>
      <c r="B11059" s="318">
        <v>37685.392999999996</v>
      </c>
      <c r="C11059" s="355">
        <f t="shared" si="213"/>
        <v>0.2849999999962165</v>
      </c>
      <c r="D11059" s="420">
        <f t="shared" si="214"/>
        <v>0.14249999999810825</v>
      </c>
      <c r="H11059" s="402"/>
      <c r="J11059" s="82">
        <v>69</v>
      </c>
      <c r="K11059" s="391">
        <v>1</v>
      </c>
    </row>
    <row r="11060" spans="1:11" x14ac:dyDescent="0.3">
      <c r="A11060" s="341">
        <v>43398.234031655091</v>
      </c>
      <c r="B11060" s="318">
        <v>37685.67</v>
      </c>
      <c r="C11060" s="355">
        <f t="shared" si="213"/>
        <v>0.27700000000186265</v>
      </c>
      <c r="D11060" s="420">
        <f t="shared" si="214"/>
        <v>0.13850000000093132</v>
      </c>
      <c r="H11060" s="402"/>
      <c r="J11060" s="82">
        <v>70</v>
      </c>
      <c r="K11060" s="319">
        <v>2</v>
      </c>
    </row>
    <row r="11061" spans="1:11" x14ac:dyDescent="0.3">
      <c r="A11061" s="341">
        <v>43398.275698379628</v>
      </c>
      <c r="B11061" s="318">
        <v>37685.955000000002</v>
      </c>
      <c r="C11061" s="355">
        <f t="shared" si="213"/>
        <v>0.28500000000349246</v>
      </c>
      <c r="D11061" s="420">
        <f t="shared" si="214"/>
        <v>0.14250000000174623</v>
      </c>
      <c r="H11061" s="402"/>
      <c r="J11061" s="82">
        <v>71</v>
      </c>
      <c r="K11061" s="320">
        <v>3</v>
      </c>
    </row>
    <row r="11062" spans="1:11" x14ac:dyDescent="0.3">
      <c r="A11062" s="341">
        <v>43398.317365104165</v>
      </c>
      <c r="B11062" s="318">
        <v>37686.232000000004</v>
      </c>
      <c r="C11062" s="355">
        <f t="shared" si="213"/>
        <v>0.27700000000186265</v>
      </c>
      <c r="D11062" s="420">
        <f t="shared" si="214"/>
        <v>0.13850000000093132</v>
      </c>
      <c r="H11062" s="402"/>
      <c r="J11062" s="82">
        <v>72</v>
      </c>
      <c r="K11062" s="321">
        <v>4</v>
      </c>
    </row>
    <row r="11063" spans="1:11" x14ac:dyDescent="0.3">
      <c r="A11063" s="341">
        <v>43398.359031828702</v>
      </c>
      <c r="B11063" s="318">
        <v>37686.508999999998</v>
      </c>
      <c r="C11063" s="355">
        <f t="shared" si="213"/>
        <v>0.27699999999458669</v>
      </c>
      <c r="D11063" s="420">
        <f t="shared" si="214"/>
        <v>0.13849999999729334</v>
      </c>
      <c r="H11063" s="402"/>
      <c r="J11063" s="82">
        <v>73</v>
      </c>
      <c r="K11063" s="391">
        <v>1</v>
      </c>
    </row>
    <row r="11064" spans="1:11" x14ac:dyDescent="0.3">
      <c r="A11064" s="341">
        <v>43398.40069855324</v>
      </c>
      <c r="B11064" s="318">
        <v>37686.783000000003</v>
      </c>
      <c r="C11064" s="355">
        <f t="shared" si="213"/>
        <v>0.27400000000488944</v>
      </c>
      <c r="D11064" s="420">
        <f t="shared" si="214"/>
        <v>0.13700000000244472</v>
      </c>
      <c r="H11064" s="402"/>
      <c r="J11064" s="82">
        <v>74</v>
      </c>
      <c r="K11064" s="319">
        <v>2</v>
      </c>
    </row>
    <row r="11065" spans="1:11" x14ac:dyDescent="0.3">
      <c r="A11065" s="341">
        <v>43398.442365277777</v>
      </c>
      <c r="B11065" s="318">
        <v>37687.074999999997</v>
      </c>
      <c r="C11065" s="355">
        <f t="shared" si="213"/>
        <v>0.29199999999400461</v>
      </c>
      <c r="D11065" s="420">
        <f t="shared" si="214"/>
        <v>0.14599999999700231</v>
      </c>
      <c r="H11065" s="402"/>
      <c r="J11065" s="82">
        <v>75</v>
      </c>
      <c r="K11065" s="320">
        <v>3</v>
      </c>
    </row>
    <row r="11066" spans="1:11" x14ac:dyDescent="0.3">
      <c r="A11066" s="341">
        <v>43398.484032002314</v>
      </c>
      <c r="B11066" s="318">
        <v>37687.360999999997</v>
      </c>
      <c r="C11066" s="355">
        <f t="shared" si="213"/>
        <v>0.28600000000005821</v>
      </c>
      <c r="D11066" s="420">
        <f t="shared" si="214"/>
        <v>0.1430000000000291</v>
      </c>
      <c r="H11066" s="402"/>
      <c r="J11066" s="82">
        <v>76</v>
      </c>
      <c r="K11066" s="321">
        <v>4</v>
      </c>
    </row>
    <row r="11067" spans="1:11" x14ac:dyDescent="0.3">
      <c r="A11067" s="341">
        <v>43398.525698726851</v>
      </c>
      <c r="B11067" s="318">
        <v>37687.631999999998</v>
      </c>
      <c r="C11067" s="355">
        <f t="shared" si="213"/>
        <v>0.27100000000064028</v>
      </c>
      <c r="D11067" s="420">
        <f t="shared" si="214"/>
        <v>0.13550000000032014</v>
      </c>
      <c r="H11067" s="402"/>
      <c r="J11067" s="82">
        <v>77</v>
      </c>
      <c r="K11067" s="391">
        <v>1</v>
      </c>
    </row>
    <row r="11068" spans="1:11" x14ac:dyDescent="0.3">
      <c r="A11068" s="341">
        <v>43398.567365451388</v>
      </c>
      <c r="B11068" s="318">
        <v>37687.915000000001</v>
      </c>
      <c r="C11068" s="355">
        <f t="shared" si="213"/>
        <v>0.28300000000308501</v>
      </c>
      <c r="D11068" s="420">
        <f t="shared" si="214"/>
        <v>0.1415000000015425</v>
      </c>
      <c r="H11068" s="402"/>
      <c r="J11068" s="82">
        <v>78</v>
      </c>
      <c r="K11068" s="319">
        <v>2</v>
      </c>
    </row>
    <row r="11069" spans="1:11" x14ac:dyDescent="0.3">
      <c r="A11069" s="341">
        <v>43398.609032175926</v>
      </c>
      <c r="B11069" s="318">
        <v>37688.199999999997</v>
      </c>
      <c r="C11069" s="355">
        <f t="shared" si="213"/>
        <v>0.2849999999962165</v>
      </c>
      <c r="D11069" s="420">
        <f t="shared" si="214"/>
        <v>0.14249999999810825</v>
      </c>
      <c r="H11069" s="402"/>
      <c r="J11069" s="82">
        <v>79</v>
      </c>
      <c r="K11069" s="320">
        <v>3</v>
      </c>
    </row>
    <row r="11070" spans="1:11" x14ac:dyDescent="0.3">
      <c r="A11070" s="341">
        <v>43398.650698900463</v>
      </c>
      <c r="B11070" s="318">
        <v>37688.478000000003</v>
      </c>
      <c r="C11070" s="355">
        <f t="shared" si="213"/>
        <v>0.27800000000570435</v>
      </c>
      <c r="D11070" s="420">
        <f t="shared" si="214"/>
        <v>0.13900000000285218</v>
      </c>
      <c r="H11070" s="402"/>
      <c r="J11070" s="82">
        <v>80</v>
      </c>
      <c r="K11070" s="321">
        <v>4</v>
      </c>
    </row>
    <row r="11071" spans="1:11" x14ac:dyDescent="0.3">
      <c r="A11071" s="341">
        <v>43398.692365625</v>
      </c>
      <c r="B11071" s="318">
        <v>37688.747000000003</v>
      </c>
      <c r="C11071" s="355">
        <f t="shared" si="213"/>
        <v>0.26900000000023283</v>
      </c>
      <c r="D11071" s="420">
        <f t="shared" si="214"/>
        <v>0.13450000000011642</v>
      </c>
      <c r="H11071" s="402"/>
      <c r="J11071" s="82">
        <v>81</v>
      </c>
      <c r="K11071" s="391">
        <v>1</v>
      </c>
    </row>
    <row r="11072" spans="1:11" x14ac:dyDescent="0.3">
      <c r="A11072" s="341">
        <v>43398.734032349537</v>
      </c>
      <c r="B11072" s="318">
        <v>37689.029000000002</v>
      </c>
      <c r="C11072" s="355">
        <f t="shared" si="213"/>
        <v>0.2819999999992433</v>
      </c>
      <c r="D11072" s="420">
        <f t="shared" si="214"/>
        <v>0.14099999999962165</v>
      </c>
      <c r="H11072" s="402"/>
      <c r="J11072" s="82">
        <v>82</v>
      </c>
      <c r="K11072" s="319">
        <v>2</v>
      </c>
    </row>
    <row r="11073" spans="1:12" x14ac:dyDescent="0.3">
      <c r="A11073" s="341">
        <v>43398.753472222219</v>
      </c>
      <c r="B11073" s="318">
        <v>37689.307000000001</v>
      </c>
      <c r="C11073" s="355">
        <f t="shared" ref="C11073:C11136" si="215">B11073-B11072</f>
        <v>0.27799999999842839</v>
      </c>
      <c r="D11073" s="420">
        <f t="shared" ref="D11073:D11136" si="216">C11073/2</f>
        <v>0.1389999999992142</v>
      </c>
      <c r="H11073" s="402"/>
      <c r="J11073" s="82">
        <v>1</v>
      </c>
      <c r="K11073" s="320">
        <v>3</v>
      </c>
      <c r="L11073" s="54" t="s">
        <v>313</v>
      </c>
    </row>
    <row r="11074" spans="1:12" x14ac:dyDescent="0.3">
      <c r="A11074" s="341">
        <v>43398.795138888891</v>
      </c>
      <c r="B11074" s="318">
        <v>37689.57</v>
      </c>
      <c r="C11074" s="355">
        <f t="shared" si="215"/>
        <v>0.26299999999901047</v>
      </c>
      <c r="D11074" s="420">
        <f t="shared" si="216"/>
        <v>0.13149999999950523</v>
      </c>
      <c r="H11074" s="402"/>
      <c r="J11074" s="82">
        <v>2</v>
      </c>
      <c r="K11074" s="321">
        <v>4</v>
      </c>
    </row>
    <row r="11075" spans="1:12" x14ac:dyDescent="0.3">
      <c r="A11075" s="341">
        <v>43398.836805555555</v>
      </c>
      <c r="B11075" s="318">
        <v>37689.830999999998</v>
      </c>
      <c r="C11075" s="355">
        <f t="shared" si="215"/>
        <v>0.26099999999860302</v>
      </c>
      <c r="D11075" s="420">
        <f t="shared" si="216"/>
        <v>0.13049999999930151</v>
      </c>
      <c r="H11075" s="402"/>
      <c r="J11075" s="82">
        <v>3</v>
      </c>
      <c r="K11075" s="391">
        <v>1</v>
      </c>
    </row>
    <row r="11076" spans="1:12" x14ac:dyDescent="0.3">
      <c r="A11076" s="341">
        <v>43398.878472222219</v>
      </c>
      <c r="B11076" s="318">
        <v>37690.108999999997</v>
      </c>
      <c r="C11076" s="355">
        <f t="shared" si="215"/>
        <v>0.27799999999842839</v>
      </c>
      <c r="D11076" s="420">
        <f t="shared" si="216"/>
        <v>0.1389999999992142</v>
      </c>
      <c r="H11076" s="402"/>
      <c r="J11076" s="82">
        <v>4</v>
      </c>
      <c r="K11076" s="319">
        <v>2</v>
      </c>
    </row>
    <row r="11077" spans="1:12" x14ac:dyDescent="0.3">
      <c r="A11077" s="341">
        <v>43398.920138888891</v>
      </c>
      <c r="B11077" s="318">
        <v>37690.387999999999</v>
      </c>
      <c r="C11077" s="355">
        <f t="shared" si="215"/>
        <v>0.2790000000022701</v>
      </c>
      <c r="D11077" s="420">
        <f t="shared" si="216"/>
        <v>0.13950000000113505</v>
      </c>
      <c r="H11077" s="402"/>
      <c r="J11077" s="82">
        <v>5</v>
      </c>
      <c r="K11077" s="320">
        <v>3</v>
      </c>
    </row>
    <row r="11078" spans="1:12" x14ac:dyDescent="0.3">
      <c r="A11078" s="341">
        <v>43398.961805555555</v>
      </c>
      <c r="B11078" s="318">
        <v>37690.658000000003</v>
      </c>
      <c r="C11078" s="355">
        <f t="shared" si="215"/>
        <v>0.27000000000407454</v>
      </c>
      <c r="D11078" s="420">
        <f t="shared" si="216"/>
        <v>0.13500000000203727</v>
      </c>
      <c r="E11078" s="336">
        <f>SUM(C11055:C11078)*7.4805194805</f>
        <v>50.38129870117185</v>
      </c>
      <c r="F11078" s="324">
        <f>AVERAGE(D11055:D11078)</f>
        <v>0.14031250000001214</v>
      </c>
      <c r="G11078" s="324">
        <f>_xlfn.STDEV.S(D1156:D11078)</f>
        <v>5.2970918534568506E-3</v>
      </c>
      <c r="H11078" s="402"/>
      <c r="J11078" s="82">
        <v>6</v>
      </c>
      <c r="K11078" s="321">
        <v>4</v>
      </c>
    </row>
    <row r="11079" spans="1:12" x14ac:dyDescent="0.3">
      <c r="A11079" s="341">
        <v>43399.003472222219</v>
      </c>
      <c r="B11079" s="318">
        <v>37690.932999999997</v>
      </c>
      <c r="C11079" s="355">
        <f t="shared" si="215"/>
        <v>0.27499999999417923</v>
      </c>
      <c r="D11079" s="420">
        <f t="shared" si="216"/>
        <v>0.13749999999708962</v>
      </c>
      <c r="H11079" s="402"/>
      <c r="J11079" s="82">
        <v>7</v>
      </c>
      <c r="K11079" s="391">
        <v>1</v>
      </c>
    </row>
    <row r="11080" spans="1:12" x14ac:dyDescent="0.3">
      <c r="A11080" s="341">
        <v>43399.045138888891</v>
      </c>
      <c r="B11080" s="318">
        <v>37691.218999999997</v>
      </c>
      <c r="C11080" s="355">
        <f t="shared" si="215"/>
        <v>0.28600000000005821</v>
      </c>
      <c r="D11080" s="420">
        <f t="shared" si="216"/>
        <v>0.1430000000000291</v>
      </c>
      <c r="H11080" s="402"/>
      <c r="J11080" s="82">
        <v>8</v>
      </c>
      <c r="K11080" s="319">
        <v>2</v>
      </c>
    </row>
    <row r="11081" spans="1:12" x14ac:dyDescent="0.3">
      <c r="A11081" s="341">
        <v>43399.086805555555</v>
      </c>
      <c r="B11081" s="318">
        <v>37691.499000000003</v>
      </c>
      <c r="C11081" s="355">
        <f t="shared" si="215"/>
        <v>0.2800000000061118</v>
      </c>
      <c r="D11081" s="420">
        <f t="shared" si="216"/>
        <v>0.1400000000030559</v>
      </c>
      <c r="H11081" s="402"/>
      <c r="J11081" s="82">
        <v>9</v>
      </c>
      <c r="K11081" s="320">
        <v>3</v>
      </c>
    </row>
    <row r="11082" spans="1:12" x14ac:dyDescent="0.3">
      <c r="A11082" s="341">
        <v>43399.128472222219</v>
      </c>
      <c r="B11082" s="318">
        <v>37691.777999999998</v>
      </c>
      <c r="C11082" s="355">
        <f t="shared" si="215"/>
        <v>0.27899999999499414</v>
      </c>
      <c r="D11082" s="420">
        <f t="shared" si="216"/>
        <v>0.13949999999749707</v>
      </c>
      <c r="H11082" s="402"/>
      <c r="J11082" s="82">
        <v>10</v>
      </c>
      <c r="K11082" s="321">
        <v>4</v>
      </c>
    </row>
    <row r="11083" spans="1:12" x14ac:dyDescent="0.3">
      <c r="A11083" s="341">
        <v>43399.170138888891</v>
      </c>
      <c r="B11083" s="318">
        <v>37692.065999999999</v>
      </c>
      <c r="C11083" s="355">
        <f t="shared" si="215"/>
        <v>0.28800000000046566</v>
      </c>
      <c r="D11083" s="420">
        <f t="shared" si="216"/>
        <v>0.14400000000023283</v>
      </c>
      <c r="H11083" s="402"/>
      <c r="J11083" s="82">
        <v>11</v>
      </c>
      <c r="K11083" s="391">
        <v>1</v>
      </c>
    </row>
    <row r="11084" spans="1:12" x14ac:dyDescent="0.3">
      <c r="A11084" s="341">
        <v>43399.211805555555</v>
      </c>
      <c r="B11084" s="318">
        <v>37692.355000000003</v>
      </c>
      <c r="C11084" s="355">
        <f t="shared" si="215"/>
        <v>0.28900000000430737</v>
      </c>
      <c r="D11084" s="420">
        <f t="shared" si="216"/>
        <v>0.14450000000215368</v>
      </c>
      <c r="H11084" s="402"/>
      <c r="J11084" s="82">
        <v>12</v>
      </c>
      <c r="K11084" s="319">
        <v>2</v>
      </c>
    </row>
    <row r="11085" spans="1:12" x14ac:dyDescent="0.3">
      <c r="A11085" s="341">
        <v>43399.253472222219</v>
      </c>
      <c r="B11085" s="318">
        <v>37692.631000000001</v>
      </c>
      <c r="C11085" s="355">
        <f t="shared" si="215"/>
        <v>0.27599999999802094</v>
      </c>
      <c r="D11085" s="420">
        <f t="shared" si="216"/>
        <v>0.13799999999901047</v>
      </c>
      <c r="H11085" s="402"/>
      <c r="J11085" s="82">
        <v>13</v>
      </c>
      <c r="K11085" s="320">
        <v>3</v>
      </c>
    </row>
    <row r="11086" spans="1:12" x14ac:dyDescent="0.3">
      <c r="A11086" s="341">
        <v>43399.295139062502</v>
      </c>
      <c r="B11086" s="318">
        <v>37692.917999999998</v>
      </c>
      <c r="C11086" s="355">
        <f t="shared" si="215"/>
        <v>0.28699999999662396</v>
      </c>
      <c r="D11086" s="420">
        <f t="shared" si="216"/>
        <v>0.14349999999831198</v>
      </c>
      <c r="H11086" s="402"/>
      <c r="J11086" s="82">
        <v>14</v>
      </c>
      <c r="K11086" s="321">
        <v>4</v>
      </c>
    </row>
    <row r="11087" spans="1:12" x14ac:dyDescent="0.3">
      <c r="A11087" s="341">
        <v>43399.336805787039</v>
      </c>
      <c r="B11087" s="318">
        <v>37693.201000000001</v>
      </c>
      <c r="C11087" s="355">
        <f t="shared" si="215"/>
        <v>0.28300000000308501</v>
      </c>
      <c r="D11087" s="420">
        <f t="shared" si="216"/>
        <v>0.1415000000015425</v>
      </c>
      <c r="H11087" s="402"/>
      <c r="J11087" s="82">
        <v>15</v>
      </c>
      <c r="K11087" s="391">
        <v>1</v>
      </c>
    </row>
    <row r="11088" spans="1:12" x14ac:dyDescent="0.3">
      <c r="A11088" s="341">
        <v>43399.378472511577</v>
      </c>
      <c r="B11088" s="318">
        <v>37693.487999999998</v>
      </c>
      <c r="C11088" s="355">
        <f t="shared" si="215"/>
        <v>0.28699999999662396</v>
      </c>
      <c r="D11088" s="420">
        <f t="shared" si="216"/>
        <v>0.14349999999831198</v>
      </c>
      <c r="H11088" s="402"/>
      <c r="J11088" s="82">
        <v>16</v>
      </c>
      <c r="K11088" s="319">
        <v>2</v>
      </c>
    </row>
    <row r="11089" spans="1:11" x14ac:dyDescent="0.3">
      <c r="A11089" s="341">
        <v>43399.420139236114</v>
      </c>
      <c r="B11089" s="318">
        <v>37693.769</v>
      </c>
      <c r="C11089" s="355">
        <f t="shared" si="215"/>
        <v>0.28100000000267755</v>
      </c>
      <c r="D11089" s="420">
        <f t="shared" si="216"/>
        <v>0.14050000000133878</v>
      </c>
      <c r="H11089" s="402"/>
      <c r="J11089" s="82">
        <v>17</v>
      </c>
      <c r="K11089" s="320">
        <v>3</v>
      </c>
    </row>
    <row r="11090" spans="1:11" x14ac:dyDescent="0.3">
      <c r="A11090" s="341">
        <v>43399.461805960651</v>
      </c>
      <c r="B11090" s="318">
        <v>37694.057999999997</v>
      </c>
      <c r="C11090" s="355">
        <f t="shared" si="215"/>
        <v>0.28899999999703141</v>
      </c>
      <c r="D11090" s="420">
        <f t="shared" si="216"/>
        <v>0.1444999999985157</v>
      </c>
      <c r="H11090" s="402"/>
      <c r="J11090" s="82">
        <v>18</v>
      </c>
      <c r="K11090" s="321">
        <v>4</v>
      </c>
    </row>
    <row r="11091" spans="1:11" x14ac:dyDescent="0.3">
      <c r="A11091" s="341">
        <v>43399.503472685188</v>
      </c>
      <c r="B11091" s="318">
        <v>37694.341</v>
      </c>
      <c r="C11091" s="355">
        <f t="shared" si="215"/>
        <v>0.28300000000308501</v>
      </c>
      <c r="D11091" s="420">
        <f t="shared" si="216"/>
        <v>0.1415000000015425</v>
      </c>
      <c r="H11091" s="402"/>
      <c r="J11091" s="82">
        <v>19</v>
      </c>
      <c r="K11091" s="391">
        <v>1</v>
      </c>
    </row>
    <row r="11092" spans="1:11" x14ac:dyDescent="0.3">
      <c r="A11092" s="341">
        <v>43399.545139409725</v>
      </c>
      <c r="B11092" s="318">
        <v>37694.618000000002</v>
      </c>
      <c r="C11092" s="355">
        <f t="shared" si="215"/>
        <v>0.27700000000186265</v>
      </c>
      <c r="D11092" s="420">
        <f t="shared" si="216"/>
        <v>0.13850000000093132</v>
      </c>
      <c r="H11092" s="402"/>
      <c r="J11092" s="82">
        <v>20</v>
      </c>
      <c r="K11092" s="319">
        <v>2</v>
      </c>
    </row>
    <row r="11093" spans="1:11" x14ac:dyDescent="0.3">
      <c r="A11093" s="341">
        <v>43399.586806134263</v>
      </c>
      <c r="B11093" s="318">
        <v>37694.896999999997</v>
      </c>
      <c r="C11093" s="355">
        <f t="shared" si="215"/>
        <v>0.27899999999499414</v>
      </c>
      <c r="D11093" s="420">
        <f t="shared" si="216"/>
        <v>0.13949999999749707</v>
      </c>
      <c r="H11093" s="402"/>
      <c r="J11093" s="82">
        <v>21</v>
      </c>
      <c r="K11093" s="320">
        <v>3</v>
      </c>
    </row>
    <row r="11094" spans="1:11" x14ac:dyDescent="0.3">
      <c r="A11094" s="341">
        <v>43399.6284728588</v>
      </c>
      <c r="B11094" s="318">
        <v>37695.18</v>
      </c>
      <c r="C11094" s="355">
        <f t="shared" si="215"/>
        <v>0.28300000000308501</v>
      </c>
      <c r="D11094" s="420">
        <f t="shared" si="216"/>
        <v>0.1415000000015425</v>
      </c>
      <c r="H11094" s="402"/>
      <c r="J11094" s="82">
        <v>22</v>
      </c>
      <c r="K11094" s="321">
        <v>4</v>
      </c>
    </row>
    <row r="11095" spans="1:11" x14ac:dyDescent="0.3">
      <c r="A11095" s="341">
        <v>43399.67013958333</v>
      </c>
      <c r="B11095" s="318">
        <v>37695.457999999999</v>
      </c>
      <c r="C11095" s="355">
        <f t="shared" si="215"/>
        <v>0.27799999999842839</v>
      </c>
      <c r="D11095" s="420">
        <f t="shared" si="216"/>
        <v>0.1389999999992142</v>
      </c>
      <c r="H11095" s="402"/>
      <c r="J11095" s="82">
        <v>23</v>
      </c>
      <c r="K11095" s="391">
        <v>1</v>
      </c>
    </row>
    <row r="11096" spans="1:11" x14ac:dyDescent="0.3">
      <c r="A11096" s="341">
        <v>43399.711806307867</v>
      </c>
      <c r="B11096" s="318">
        <v>37695.720999999998</v>
      </c>
      <c r="C11096" s="355">
        <f t="shared" si="215"/>
        <v>0.26299999999901047</v>
      </c>
      <c r="D11096" s="420">
        <f t="shared" si="216"/>
        <v>0.13149999999950523</v>
      </c>
      <c r="H11096" s="402"/>
      <c r="J11096" s="82">
        <v>24</v>
      </c>
      <c r="K11096" s="319">
        <v>2</v>
      </c>
    </row>
    <row r="11097" spans="1:11" x14ac:dyDescent="0.3">
      <c r="A11097" s="341">
        <v>43399.753473032404</v>
      </c>
      <c r="B11097" s="318">
        <v>37695.999000000003</v>
      </c>
      <c r="C11097" s="355">
        <f t="shared" si="215"/>
        <v>0.27800000000570435</v>
      </c>
      <c r="D11097" s="420">
        <f t="shared" si="216"/>
        <v>0.13900000000285218</v>
      </c>
      <c r="H11097" s="402"/>
      <c r="J11097" s="82">
        <v>25</v>
      </c>
      <c r="K11097" s="320">
        <v>3</v>
      </c>
    </row>
    <row r="11098" spans="1:11" x14ac:dyDescent="0.3">
      <c r="A11098" s="341">
        <v>43399.795139756941</v>
      </c>
      <c r="B11098" s="318">
        <v>37696.277999999998</v>
      </c>
      <c r="C11098" s="355">
        <f t="shared" si="215"/>
        <v>0.27899999999499414</v>
      </c>
      <c r="D11098" s="420">
        <f t="shared" si="216"/>
        <v>0.13949999999749707</v>
      </c>
      <c r="H11098" s="402"/>
      <c r="J11098" s="82">
        <v>26</v>
      </c>
      <c r="K11098" s="321">
        <v>4</v>
      </c>
    </row>
    <row r="11099" spans="1:11" x14ac:dyDescent="0.3">
      <c r="A11099" s="341">
        <v>43399.836806481479</v>
      </c>
      <c r="B11099" s="318">
        <v>37696.548000000003</v>
      </c>
      <c r="C11099" s="355">
        <f t="shared" si="215"/>
        <v>0.27000000000407454</v>
      </c>
      <c r="D11099" s="420">
        <f t="shared" si="216"/>
        <v>0.13500000000203727</v>
      </c>
      <c r="H11099" s="402"/>
      <c r="J11099" s="82">
        <v>27</v>
      </c>
      <c r="K11099" s="391">
        <v>1</v>
      </c>
    </row>
    <row r="11100" spans="1:11" x14ac:dyDescent="0.3">
      <c r="A11100" s="341">
        <v>43399.878473206016</v>
      </c>
      <c r="B11100" s="318">
        <v>37696.813999999998</v>
      </c>
      <c r="C11100" s="355">
        <f t="shared" si="215"/>
        <v>0.26599999999598367</v>
      </c>
      <c r="D11100" s="420">
        <f t="shared" si="216"/>
        <v>0.13299999999799184</v>
      </c>
      <c r="H11100" s="402"/>
      <c r="J11100" s="82">
        <v>28</v>
      </c>
      <c r="K11100" s="319">
        <v>2</v>
      </c>
    </row>
    <row r="11101" spans="1:11" x14ac:dyDescent="0.3">
      <c r="A11101" s="341">
        <v>43399.920139930553</v>
      </c>
      <c r="B11101" s="318">
        <v>37697.101000000002</v>
      </c>
      <c r="C11101" s="355">
        <f t="shared" si="215"/>
        <v>0.28700000000389991</v>
      </c>
      <c r="D11101" s="420">
        <f t="shared" si="216"/>
        <v>0.14350000000194996</v>
      </c>
      <c r="H11101" s="402"/>
      <c r="J11101" s="82">
        <v>29</v>
      </c>
      <c r="K11101" s="320">
        <v>3</v>
      </c>
    </row>
    <row r="11102" spans="1:11" x14ac:dyDescent="0.3">
      <c r="A11102" s="341">
        <v>43399.96180665509</v>
      </c>
      <c r="B11102" s="318">
        <v>37697.375999999997</v>
      </c>
      <c r="C11102" s="355">
        <f t="shared" si="215"/>
        <v>0.27499999999417923</v>
      </c>
      <c r="D11102" s="420">
        <f t="shared" si="216"/>
        <v>0.13749999999708962</v>
      </c>
      <c r="E11102" s="336">
        <f>SUM(C11079:C11102)*7.4805194805</f>
        <v>50.254129869950233</v>
      </c>
      <c r="F11102" s="324">
        <f>AVERAGE(D11079:D11102)</f>
        <v>0.13995833333319752</v>
      </c>
      <c r="G11102" s="324">
        <f>_xlfn.STDEV.S(D11079:D11102)</f>
        <v>3.4701104693364167E-3</v>
      </c>
      <c r="H11102" s="402"/>
      <c r="J11102" s="82">
        <v>30</v>
      </c>
      <c r="K11102" s="321">
        <v>4</v>
      </c>
    </row>
    <row r="11103" spans="1:11" x14ac:dyDescent="0.3">
      <c r="A11103" s="341">
        <v>43400.003473379627</v>
      </c>
      <c r="B11103" s="318">
        <v>37697.642</v>
      </c>
      <c r="C11103" s="355">
        <f t="shared" si="215"/>
        <v>0.26600000000325963</v>
      </c>
      <c r="D11103" s="420">
        <f t="shared" si="216"/>
        <v>0.13300000000162981</v>
      </c>
      <c r="H11103" s="402"/>
      <c r="J11103" s="82">
        <v>31</v>
      </c>
      <c r="K11103" s="391">
        <v>1</v>
      </c>
    </row>
    <row r="11104" spans="1:11" x14ac:dyDescent="0.3">
      <c r="A11104" s="341">
        <v>43400.045140104165</v>
      </c>
      <c r="B11104" s="318">
        <v>37697.923000000003</v>
      </c>
      <c r="C11104" s="355">
        <f t="shared" si="215"/>
        <v>0.28100000000267755</v>
      </c>
      <c r="D11104" s="420">
        <f t="shared" si="216"/>
        <v>0.14050000000133878</v>
      </c>
      <c r="H11104" s="402"/>
      <c r="J11104" s="82">
        <v>32</v>
      </c>
      <c r="K11104" s="319">
        <v>2</v>
      </c>
    </row>
    <row r="11105" spans="1:11" x14ac:dyDescent="0.3">
      <c r="A11105" s="341">
        <v>43400.086806828702</v>
      </c>
      <c r="B11105" s="318">
        <v>37698.211000000003</v>
      </c>
      <c r="C11105" s="355">
        <f t="shared" si="215"/>
        <v>0.28800000000046566</v>
      </c>
      <c r="D11105" s="420">
        <f t="shared" si="216"/>
        <v>0.14400000000023283</v>
      </c>
      <c r="H11105" s="402"/>
      <c r="J11105" s="82">
        <v>33</v>
      </c>
      <c r="K11105" s="320">
        <v>3</v>
      </c>
    </row>
    <row r="11106" spans="1:11" x14ac:dyDescent="0.3">
      <c r="A11106" s="341">
        <v>43400.128473553239</v>
      </c>
      <c r="B11106" s="318">
        <v>37698.491000000002</v>
      </c>
      <c r="C11106" s="355">
        <f t="shared" si="215"/>
        <v>0.27999999999883585</v>
      </c>
      <c r="D11106" s="420">
        <f t="shared" si="216"/>
        <v>0.13999999999941792</v>
      </c>
      <c r="H11106" s="402"/>
      <c r="J11106" s="82">
        <v>34</v>
      </c>
      <c r="K11106" s="321">
        <v>4</v>
      </c>
    </row>
    <row r="11107" spans="1:11" x14ac:dyDescent="0.3">
      <c r="A11107" s="341">
        <v>43400.170140277776</v>
      </c>
      <c r="B11107" s="318">
        <v>37698.771000000001</v>
      </c>
      <c r="C11107" s="355">
        <f t="shared" si="215"/>
        <v>0.27999999999883585</v>
      </c>
      <c r="D11107" s="420">
        <f t="shared" si="216"/>
        <v>0.13999999999941792</v>
      </c>
      <c r="H11107" s="402"/>
      <c r="J11107" s="82">
        <v>35</v>
      </c>
      <c r="K11107" s="391">
        <v>1</v>
      </c>
    </row>
    <row r="11108" spans="1:11" x14ac:dyDescent="0.3">
      <c r="A11108" s="341">
        <v>43400.211807002313</v>
      </c>
      <c r="B11108" s="318">
        <v>37699.065999999999</v>
      </c>
      <c r="C11108" s="355">
        <f t="shared" si="215"/>
        <v>0.29499999999825377</v>
      </c>
      <c r="D11108" s="420">
        <f t="shared" si="216"/>
        <v>0.14749999999912689</v>
      </c>
      <c r="H11108" s="402"/>
      <c r="J11108" s="82">
        <v>36</v>
      </c>
      <c r="K11108" s="319">
        <v>2</v>
      </c>
    </row>
    <row r="11109" spans="1:11" x14ac:dyDescent="0.3">
      <c r="A11109" s="341">
        <v>43400.253473726851</v>
      </c>
      <c r="B11109" s="318">
        <v>37699.356</v>
      </c>
      <c r="C11109" s="355">
        <f t="shared" si="215"/>
        <v>0.29000000000087311</v>
      </c>
      <c r="D11109" s="420">
        <f t="shared" si="216"/>
        <v>0.14500000000043656</v>
      </c>
      <c r="H11109" s="402"/>
      <c r="J11109" s="82">
        <v>37</v>
      </c>
      <c r="K11109" s="320">
        <v>3</v>
      </c>
    </row>
    <row r="11110" spans="1:11" x14ac:dyDescent="0.3">
      <c r="A11110" s="341">
        <v>43400.295140451388</v>
      </c>
      <c r="B11110" s="318">
        <v>37699.631999999998</v>
      </c>
      <c r="C11110" s="355">
        <f t="shared" si="215"/>
        <v>0.27599999999802094</v>
      </c>
      <c r="D11110" s="420">
        <f t="shared" si="216"/>
        <v>0.13799999999901047</v>
      </c>
      <c r="H11110" s="402"/>
      <c r="J11110" s="82">
        <v>38</v>
      </c>
      <c r="K11110" s="321">
        <v>4</v>
      </c>
    </row>
    <row r="11111" spans="1:11" x14ac:dyDescent="0.3">
      <c r="A11111" s="341">
        <v>43400.336807175925</v>
      </c>
      <c r="B11111" s="318">
        <v>37699.911999999997</v>
      </c>
      <c r="C11111" s="355">
        <f t="shared" si="215"/>
        <v>0.27999999999883585</v>
      </c>
      <c r="D11111" s="420">
        <f t="shared" si="216"/>
        <v>0.13999999999941792</v>
      </c>
      <c r="H11111" s="402"/>
      <c r="J11111" s="82">
        <v>39</v>
      </c>
      <c r="K11111" s="391">
        <v>1</v>
      </c>
    </row>
    <row r="11112" spans="1:11" x14ac:dyDescent="0.3">
      <c r="A11112" s="341">
        <v>43400.378473900462</v>
      </c>
      <c r="B11112" s="318">
        <v>37700.188999999998</v>
      </c>
      <c r="C11112" s="355">
        <f t="shared" si="215"/>
        <v>0.27700000000186265</v>
      </c>
      <c r="D11112" s="420">
        <f t="shared" si="216"/>
        <v>0.13850000000093132</v>
      </c>
      <c r="H11112" s="402"/>
      <c r="J11112" s="82">
        <v>40</v>
      </c>
      <c r="K11112" s="319">
        <v>2</v>
      </c>
    </row>
    <row r="11113" spans="1:11" x14ac:dyDescent="0.3">
      <c r="A11113" s="341">
        <v>43400.420140624999</v>
      </c>
      <c r="B11113" s="318">
        <v>37700.466999999997</v>
      </c>
      <c r="C11113" s="355">
        <f t="shared" si="215"/>
        <v>0.27799999999842839</v>
      </c>
      <c r="D11113" s="420">
        <f t="shared" si="216"/>
        <v>0.1389999999992142</v>
      </c>
      <c r="H11113" s="402"/>
      <c r="J11113" s="82">
        <v>41</v>
      </c>
      <c r="K11113" s="320">
        <v>3</v>
      </c>
    </row>
    <row r="11114" spans="1:11" x14ac:dyDescent="0.3">
      <c r="A11114" s="341">
        <v>43400.461807349537</v>
      </c>
      <c r="B11114" s="318">
        <v>37700.737000000001</v>
      </c>
      <c r="C11114" s="355">
        <f t="shared" si="215"/>
        <v>0.27000000000407454</v>
      </c>
      <c r="D11114" s="420">
        <f t="shared" si="216"/>
        <v>0.13500000000203727</v>
      </c>
      <c r="H11114" s="402"/>
      <c r="J11114" s="82">
        <v>42</v>
      </c>
      <c r="K11114" s="321">
        <v>4</v>
      </c>
    </row>
    <row r="11115" spans="1:11" x14ac:dyDescent="0.3">
      <c r="A11115" s="341">
        <v>43400.503474074074</v>
      </c>
      <c r="B11115" s="318">
        <v>37701.019</v>
      </c>
      <c r="C11115" s="355">
        <f t="shared" si="215"/>
        <v>0.2819999999992433</v>
      </c>
      <c r="D11115" s="420">
        <f t="shared" si="216"/>
        <v>0.14099999999962165</v>
      </c>
      <c r="H11115" s="402"/>
      <c r="J11115" s="82">
        <v>43</v>
      </c>
      <c r="K11115" s="391">
        <v>1</v>
      </c>
    </row>
    <row r="11116" spans="1:11" x14ac:dyDescent="0.3">
      <c r="A11116" s="341">
        <v>43400.545140798611</v>
      </c>
      <c r="B11116" s="318">
        <v>37701.302000000003</v>
      </c>
      <c r="C11116" s="355">
        <f t="shared" si="215"/>
        <v>0.28300000000308501</v>
      </c>
      <c r="D11116" s="420">
        <f t="shared" si="216"/>
        <v>0.1415000000015425</v>
      </c>
      <c r="H11116" s="402"/>
      <c r="J11116" s="82">
        <v>44</v>
      </c>
      <c r="K11116" s="319">
        <v>2</v>
      </c>
    </row>
    <row r="11117" spans="1:11" x14ac:dyDescent="0.3">
      <c r="A11117" s="341">
        <v>43400.586807523148</v>
      </c>
      <c r="B11117" s="318">
        <v>37701.578000000001</v>
      </c>
      <c r="C11117" s="355">
        <f t="shared" si="215"/>
        <v>0.27599999999802094</v>
      </c>
      <c r="D11117" s="420">
        <f t="shared" si="216"/>
        <v>0.13799999999901047</v>
      </c>
      <c r="H11117" s="402"/>
      <c r="J11117" s="82">
        <v>45</v>
      </c>
      <c r="K11117" s="320">
        <v>3</v>
      </c>
    </row>
    <row r="11118" spans="1:11" x14ac:dyDescent="0.3">
      <c r="A11118" s="341">
        <v>43400.628474247686</v>
      </c>
      <c r="B11118" s="318">
        <v>37701.841999999997</v>
      </c>
      <c r="C11118" s="355">
        <f t="shared" si="215"/>
        <v>0.26399999999557622</v>
      </c>
      <c r="D11118" s="420">
        <f t="shared" si="216"/>
        <v>0.13199999999778811</v>
      </c>
      <c r="H11118" s="402"/>
      <c r="J11118" s="82">
        <v>46</v>
      </c>
      <c r="K11118" s="321">
        <v>4</v>
      </c>
    </row>
    <row r="11119" spans="1:11" x14ac:dyDescent="0.3">
      <c r="A11119" s="341">
        <v>43400.670140972223</v>
      </c>
      <c r="B11119" s="318">
        <v>37702.122000000003</v>
      </c>
      <c r="C11119" s="355">
        <f t="shared" si="215"/>
        <v>0.2800000000061118</v>
      </c>
      <c r="D11119" s="420">
        <f t="shared" si="216"/>
        <v>0.1400000000030559</v>
      </c>
      <c r="H11119" s="402"/>
      <c r="J11119" s="82">
        <v>47</v>
      </c>
      <c r="K11119" s="391">
        <v>1</v>
      </c>
    </row>
    <row r="11120" spans="1:11" x14ac:dyDescent="0.3">
      <c r="A11120" s="341">
        <v>43400.71180769676</v>
      </c>
      <c r="B11120" s="318">
        <v>37702.398000000001</v>
      </c>
      <c r="C11120" s="355">
        <f t="shared" si="215"/>
        <v>0.27599999999802094</v>
      </c>
      <c r="D11120" s="420">
        <f t="shared" si="216"/>
        <v>0.13799999999901047</v>
      </c>
      <c r="H11120" s="402"/>
      <c r="J11120" s="82">
        <v>48</v>
      </c>
      <c r="K11120" s="319">
        <v>2</v>
      </c>
    </row>
    <row r="11121" spans="1:11" x14ac:dyDescent="0.3">
      <c r="A11121" s="341">
        <v>43400.753474421297</v>
      </c>
      <c r="B11121" s="318">
        <v>37702.667999999998</v>
      </c>
      <c r="C11121" s="355">
        <f t="shared" si="215"/>
        <v>0.26999999999679858</v>
      </c>
      <c r="D11121" s="420">
        <f t="shared" si="216"/>
        <v>0.13499999999839929</v>
      </c>
      <c r="H11121" s="402"/>
      <c r="J11121" s="82">
        <v>49</v>
      </c>
      <c r="K11121" s="320">
        <v>3</v>
      </c>
    </row>
    <row r="11122" spans="1:11" x14ac:dyDescent="0.3">
      <c r="A11122" s="341">
        <v>43400.795141145834</v>
      </c>
      <c r="B11122" s="318">
        <v>37702.942000000003</v>
      </c>
      <c r="C11122" s="355">
        <f t="shared" si="215"/>
        <v>0.27400000000488944</v>
      </c>
      <c r="D11122" s="420">
        <f t="shared" si="216"/>
        <v>0.13700000000244472</v>
      </c>
      <c r="H11122" s="402"/>
      <c r="J11122" s="82">
        <v>50</v>
      </c>
      <c r="K11122" s="321">
        <v>4</v>
      </c>
    </row>
    <row r="11123" spans="1:11" x14ac:dyDescent="0.3">
      <c r="A11123" s="341">
        <v>43400.836807870372</v>
      </c>
      <c r="B11123" s="318">
        <v>37703.222000000002</v>
      </c>
      <c r="C11123" s="355">
        <f t="shared" si="215"/>
        <v>0.27999999999883585</v>
      </c>
      <c r="D11123" s="420">
        <f t="shared" si="216"/>
        <v>0.13999999999941792</v>
      </c>
      <c r="H11123" s="402"/>
      <c r="J11123" s="82">
        <v>51</v>
      </c>
      <c r="K11123" s="391">
        <v>1</v>
      </c>
    </row>
    <row r="11124" spans="1:11" x14ac:dyDescent="0.3">
      <c r="A11124" s="341">
        <v>43400.878474594909</v>
      </c>
      <c r="B11124" s="318">
        <v>37703.498</v>
      </c>
      <c r="C11124" s="355">
        <f t="shared" si="215"/>
        <v>0.27599999999802094</v>
      </c>
      <c r="D11124" s="420">
        <f t="shared" si="216"/>
        <v>0.13799999999901047</v>
      </c>
      <c r="H11124" s="402"/>
      <c r="J11124" s="82">
        <v>52</v>
      </c>
      <c r="K11124" s="319">
        <v>2</v>
      </c>
    </row>
    <row r="11125" spans="1:11" x14ac:dyDescent="0.3">
      <c r="A11125" s="341">
        <v>43400.920141319446</v>
      </c>
      <c r="B11125" s="318">
        <v>37703.762000000002</v>
      </c>
      <c r="C11125" s="355">
        <f t="shared" si="215"/>
        <v>0.26400000000285218</v>
      </c>
      <c r="D11125" s="420">
        <f t="shared" si="216"/>
        <v>0.13200000000142609</v>
      </c>
      <c r="H11125" s="402"/>
      <c r="J11125" s="82">
        <v>53</v>
      </c>
      <c r="K11125" s="320">
        <v>3</v>
      </c>
    </row>
    <row r="11126" spans="1:11" x14ac:dyDescent="0.3">
      <c r="A11126" s="341">
        <v>43400.961808043983</v>
      </c>
      <c r="B11126" s="318">
        <v>37704.040999999997</v>
      </c>
      <c r="C11126" s="355">
        <f t="shared" si="215"/>
        <v>0.27899999999499414</v>
      </c>
      <c r="D11126" s="420">
        <f t="shared" si="216"/>
        <v>0.13949999999749707</v>
      </c>
      <c r="E11126" s="336">
        <f>SUM(C11103:C11126)*7.4805194805</f>
        <v>49.857662337539033</v>
      </c>
      <c r="F11126" s="324">
        <f>AVERAGE(D11103:D11126)</f>
        <v>0.13885416666668485</v>
      </c>
      <c r="G11126" s="324">
        <f>_xlfn.STDEV.S(D11103:D11126)</f>
        <v>3.7575407274283825E-3</v>
      </c>
      <c r="H11126" s="402"/>
      <c r="J11126" s="82">
        <v>54</v>
      </c>
      <c r="K11126" s="321">
        <v>4</v>
      </c>
    </row>
    <row r="11127" spans="1:11" x14ac:dyDescent="0.3">
      <c r="A11127" s="341">
        <v>43401.00347476852</v>
      </c>
      <c r="B11127" s="318">
        <v>37704.321000000004</v>
      </c>
      <c r="C11127" s="355">
        <f t="shared" si="215"/>
        <v>0.2800000000061118</v>
      </c>
      <c r="D11127" s="420">
        <f t="shared" si="216"/>
        <v>0.1400000000030559</v>
      </c>
      <c r="H11127" s="402"/>
      <c r="J11127" s="82">
        <v>55</v>
      </c>
      <c r="K11127" s="391">
        <v>1</v>
      </c>
    </row>
    <row r="11128" spans="1:11" x14ac:dyDescent="0.3">
      <c r="A11128" s="341">
        <v>43401.045141493058</v>
      </c>
      <c r="B11128" s="318">
        <v>37704.593000000001</v>
      </c>
      <c r="C11128" s="355">
        <f t="shared" si="215"/>
        <v>0.27199999999720603</v>
      </c>
      <c r="D11128" s="420">
        <f t="shared" si="216"/>
        <v>0.13599999999860302</v>
      </c>
      <c r="H11128" s="402"/>
      <c r="J11128" s="82">
        <v>56</v>
      </c>
      <c r="K11128" s="319">
        <v>2</v>
      </c>
    </row>
    <row r="11129" spans="1:11" x14ac:dyDescent="0.3">
      <c r="A11129" s="341">
        <v>43401.086808217595</v>
      </c>
      <c r="B11129" s="318">
        <v>37704.870999999999</v>
      </c>
      <c r="C11129" s="355">
        <f t="shared" si="215"/>
        <v>0.27799999999842839</v>
      </c>
      <c r="D11129" s="420">
        <f t="shared" si="216"/>
        <v>0.1389999999992142</v>
      </c>
      <c r="H11129" s="402"/>
      <c r="J11129" s="82">
        <v>57</v>
      </c>
      <c r="K11129" s="320">
        <v>3</v>
      </c>
    </row>
    <row r="11130" spans="1:11" x14ac:dyDescent="0.3">
      <c r="A11130" s="341">
        <v>43401.128474942132</v>
      </c>
      <c r="B11130" s="318">
        <v>37705.159</v>
      </c>
      <c r="C11130" s="355">
        <f t="shared" si="215"/>
        <v>0.28800000000046566</v>
      </c>
      <c r="D11130" s="420">
        <f t="shared" si="216"/>
        <v>0.14400000000023283</v>
      </c>
      <c r="H11130" s="402"/>
      <c r="J11130" s="82">
        <v>58</v>
      </c>
      <c r="K11130" s="321">
        <v>4</v>
      </c>
    </row>
    <row r="11131" spans="1:11" x14ac:dyDescent="0.3">
      <c r="A11131" s="341">
        <v>43401.170141666669</v>
      </c>
      <c r="B11131" s="318">
        <v>37705.440000000002</v>
      </c>
      <c r="C11131" s="355">
        <f t="shared" si="215"/>
        <v>0.28100000000267755</v>
      </c>
      <c r="D11131" s="420">
        <f t="shared" si="216"/>
        <v>0.14050000000133878</v>
      </c>
      <c r="H11131" s="402"/>
      <c r="J11131" s="82">
        <v>59</v>
      </c>
      <c r="K11131" s="391">
        <v>1</v>
      </c>
    </row>
    <row r="11132" spans="1:11" x14ac:dyDescent="0.3">
      <c r="A11132" s="341">
        <v>43401.211808391206</v>
      </c>
      <c r="B11132" s="318">
        <v>37705.718000000001</v>
      </c>
      <c r="C11132" s="355">
        <f t="shared" si="215"/>
        <v>0.27799999999842839</v>
      </c>
      <c r="D11132" s="420">
        <f t="shared" si="216"/>
        <v>0.1389999999992142</v>
      </c>
      <c r="H11132" s="402"/>
      <c r="J11132" s="82">
        <v>60</v>
      </c>
      <c r="K11132" s="319">
        <v>2</v>
      </c>
    </row>
    <row r="11133" spans="1:11" x14ac:dyDescent="0.3">
      <c r="A11133" s="341">
        <v>43401.253475115744</v>
      </c>
      <c r="B11133" s="318">
        <v>37706.004999999997</v>
      </c>
      <c r="C11133" s="355">
        <f t="shared" si="215"/>
        <v>0.28699999999662396</v>
      </c>
      <c r="D11133" s="420">
        <f t="shared" si="216"/>
        <v>0.14349999999831198</v>
      </c>
      <c r="H11133" s="402"/>
      <c r="J11133" s="82">
        <v>61</v>
      </c>
      <c r="K11133" s="320">
        <v>3</v>
      </c>
    </row>
    <row r="11134" spans="1:11" x14ac:dyDescent="0.3">
      <c r="A11134" s="341">
        <v>43401.295141840281</v>
      </c>
      <c r="B11134" s="318">
        <v>37706.292000000001</v>
      </c>
      <c r="C11134" s="355">
        <f t="shared" si="215"/>
        <v>0.28700000000389991</v>
      </c>
      <c r="D11134" s="420">
        <f t="shared" si="216"/>
        <v>0.14350000000194996</v>
      </c>
      <c r="H11134" s="402"/>
      <c r="J11134" s="82">
        <v>62</v>
      </c>
      <c r="K11134" s="321">
        <v>4</v>
      </c>
    </row>
    <row r="11135" spans="1:11" x14ac:dyDescent="0.3">
      <c r="A11135" s="341">
        <v>43401.336808564818</v>
      </c>
      <c r="B11135" s="318">
        <v>37706.567999999999</v>
      </c>
      <c r="C11135" s="355">
        <f t="shared" si="215"/>
        <v>0.27599999999802094</v>
      </c>
      <c r="D11135" s="420">
        <f t="shared" si="216"/>
        <v>0.13799999999901047</v>
      </c>
      <c r="H11135" s="402"/>
      <c r="J11135" s="82">
        <v>63</v>
      </c>
      <c r="K11135" s="391">
        <v>1</v>
      </c>
    </row>
    <row r="11136" spans="1:11" x14ac:dyDescent="0.3">
      <c r="A11136" s="341">
        <v>43401.378475289355</v>
      </c>
      <c r="B11136" s="318">
        <v>37706.821000000004</v>
      </c>
      <c r="C11136" s="355">
        <f t="shared" si="215"/>
        <v>0.25300000000424916</v>
      </c>
      <c r="D11136" s="420">
        <f t="shared" si="216"/>
        <v>0.12650000000212458</v>
      </c>
      <c r="H11136" s="402"/>
      <c r="J11136" s="82">
        <v>64</v>
      </c>
      <c r="K11136" s="319">
        <v>2</v>
      </c>
    </row>
    <row r="11137" spans="1:11" x14ac:dyDescent="0.3">
      <c r="A11137" s="341">
        <v>43401.420142013892</v>
      </c>
      <c r="B11137" s="318">
        <v>37707.099000000002</v>
      </c>
      <c r="C11137" s="355">
        <f t="shared" ref="C11137:C11158" si="217">B11137-B11136</f>
        <v>0.27799999999842839</v>
      </c>
      <c r="D11137" s="420">
        <f t="shared" ref="D11137:D11158" si="218">C11137/2</f>
        <v>0.1389999999992142</v>
      </c>
      <c r="H11137" s="402"/>
      <c r="J11137" s="82">
        <v>65</v>
      </c>
      <c r="K11137" s="320">
        <v>3</v>
      </c>
    </row>
    <row r="11138" spans="1:11" x14ac:dyDescent="0.3">
      <c r="A11138" s="341">
        <v>43401.461808738422</v>
      </c>
      <c r="B11138" s="318">
        <v>37707.374000000003</v>
      </c>
      <c r="C11138" s="355">
        <f t="shared" si="217"/>
        <v>0.27500000000145519</v>
      </c>
      <c r="D11138" s="420">
        <f t="shared" si="218"/>
        <v>0.1375000000007276</v>
      </c>
      <c r="H11138" s="402"/>
      <c r="J11138" s="82">
        <v>66</v>
      </c>
      <c r="K11138" s="321">
        <v>4</v>
      </c>
    </row>
    <row r="11139" spans="1:11" x14ac:dyDescent="0.3">
      <c r="A11139" s="341">
        <v>43401.50347546296</v>
      </c>
      <c r="B11139" s="318">
        <v>37707.641000000003</v>
      </c>
      <c r="C11139" s="355">
        <f t="shared" si="217"/>
        <v>0.26699999999982538</v>
      </c>
      <c r="D11139" s="420">
        <f t="shared" si="218"/>
        <v>0.13349999999991269</v>
      </c>
      <c r="H11139" s="402"/>
      <c r="J11139" s="82">
        <v>67</v>
      </c>
      <c r="K11139" s="391">
        <v>1</v>
      </c>
    </row>
    <row r="11140" spans="1:11" x14ac:dyDescent="0.3">
      <c r="A11140" s="341">
        <v>43401.545142187497</v>
      </c>
      <c r="B11140" s="318">
        <v>37707.919000000002</v>
      </c>
      <c r="C11140" s="355">
        <f t="shared" si="217"/>
        <v>0.27799999999842839</v>
      </c>
      <c r="D11140" s="420">
        <f t="shared" si="218"/>
        <v>0.1389999999992142</v>
      </c>
      <c r="H11140" s="402"/>
      <c r="J11140" s="82">
        <v>68</v>
      </c>
      <c r="K11140" s="319">
        <v>2</v>
      </c>
    </row>
    <row r="11141" spans="1:11" x14ac:dyDescent="0.3">
      <c r="A11141" s="341">
        <v>43401.586808912034</v>
      </c>
      <c r="B11141" s="318">
        <v>37708.199000000001</v>
      </c>
      <c r="C11141" s="355">
        <f t="shared" si="217"/>
        <v>0.27999999999883585</v>
      </c>
      <c r="D11141" s="420">
        <f t="shared" si="218"/>
        <v>0.13999999999941792</v>
      </c>
      <c r="H11141" s="402"/>
      <c r="J11141" s="82">
        <v>69</v>
      </c>
      <c r="K11141" s="320">
        <v>3</v>
      </c>
    </row>
    <row r="11142" spans="1:11" x14ac:dyDescent="0.3">
      <c r="A11142" s="341">
        <v>43401.628475636571</v>
      </c>
      <c r="B11142" s="318">
        <v>37708.478000000003</v>
      </c>
      <c r="C11142" s="355">
        <f t="shared" si="217"/>
        <v>0.2790000000022701</v>
      </c>
      <c r="D11142" s="420">
        <f t="shared" si="218"/>
        <v>0.13950000000113505</v>
      </c>
      <c r="H11142" s="402"/>
      <c r="J11142" s="82">
        <v>70</v>
      </c>
      <c r="K11142" s="321">
        <v>4</v>
      </c>
    </row>
    <row r="11143" spans="1:11" x14ac:dyDescent="0.3">
      <c r="A11143" s="341">
        <v>43401.670142361108</v>
      </c>
      <c r="B11143" s="318">
        <v>37708.737999999998</v>
      </c>
      <c r="C11143" s="355">
        <f t="shared" si="217"/>
        <v>0.25999999999476131</v>
      </c>
      <c r="D11143" s="420">
        <f t="shared" si="218"/>
        <v>0.12999999999738066</v>
      </c>
      <c r="H11143" s="402"/>
      <c r="J11143" s="82">
        <v>71</v>
      </c>
      <c r="K11143" s="391">
        <v>1</v>
      </c>
    </row>
    <row r="11144" spans="1:11" x14ac:dyDescent="0.3">
      <c r="A11144" s="341">
        <v>43401.711809085646</v>
      </c>
      <c r="B11144" s="318">
        <v>37709.010999999999</v>
      </c>
      <c r="C11144" s="355">
        <f t="shared" si="217"/>
        <v>0.27300000000104774</v>
      </c>
      <c r="D11144" s="420">
        <f t="shared" si="218"/>
        <v>0.13650000000052387</v>
      </c>
      <c r="H11144" s="402"/>
      <c r="J11144" s="82">
        <v>72</v>
      </c>
      <c r="K11144" s="319">
        <v>2</v>
      </c>
    </row>
    <row r="11145" spans="1:11" x14ac:dyDescent="0.3">
      <c r="A11145" s="341">
        <v>43401.753475810183</v>
      </c>
      <c r="B11145" s="318">
        <v>37709.292999999998</v>
      </c>
      <c r="C11145" s="355">
        <f t="shared" si="217"/>
        <v>0.2819999999992433</v>
      </c>
      <c r="D11145" s="420">
        <f t="shared" si="218"/>
        <v>0.14099999999962165</v>
      </c>
      <c r="H11145" s="402"/>
      <c r="J11145" s="82">
        <v>73</v>
      </c>
      <c r="K11145" s="320">
        <v>3</v>
      </c>
    </row>
    <row r="11146" spans="1:11" x14ac:dyDescent="0.3">
      <c r="A11146" s="341">
        <v>43401.79514253472</v>
      </c>
      <c r="B11146" s="318">
        <v>37709.56</v>
      </c>
      <c r="C11146" s="355">
        <f t="shared" si="217"/>
        <v>0.26699999999982538</v>
      </c>
      <c r="D11146" s="420">
        <f t="shared" si="218"/>
        <v>0.13349999999991269</v>
      </c>
      <c r="H11146" s="402"/>
      <c r="J11146" s="82">
        <v>74</v>
      </c>
      <c r="K11146" s="321">
        <v>4</v>
      </c>
    </row>
    <row r="11147" spans="1:11" x14ac:dyDescent="0.3">
      <c r="A11147" s="341">
        <v>43401.836809259257</v>
      </c>
      <c r="B11147" s="318">
        <v>37709.821000000004</v>
      </c>
      <c r="C11147" s="355">
        <f t="shared" si="217"/>
        <v>0.26100000000587897</v>
      </c>
      <c r="D11147" s="420">
        <f t="shared" si="218"/>
        <v>0.13050000000293949</v>
      </c>
      <c r="H11147" s="402"/>
      <c r="J11147" s="82">
        <v>75</v>
      </c>
      <c r="K11147" s="391">
        <v>1</v>
      </c>
    </row>
    <row r="11148" spans="1:11" x14ac:dyDescent="0.3">
      <c r="A11148" s="341">
        <v>43401.878475983794</v>
      </c>
      <c r="B11148" s="318">
        <v>37710.099000000002</v>
      </c>
      <c r="C11148" s="355">
        <f t="shared" si="217"/>
        <v>0.27799999999842839</v>
      </c>
      <c r="D11148" s="420">
        <f t="shared" si="218"/>
        <v>0.1389999999992142</v>
      </c>
      <c r="H11148" s="402"/>
      <c r="J11148" s="82">
        <v>76</v>
      </c>
      <c r="K11148" s="319">
        <v>2</v>
      </c>
    </row>
    <row r="11149" spans="1:11" x14ac:dyDescent="0.3">
      <c r="A11149" s="341">
        <v>43401.920142708332</v>
      </c>
      <c r="B11149" s="318">
        <v>37710.377</v>
      </c>
      <c r="C11149" s="355">
        <f t="shared" si="217"/>
        <v>0.27799999999842839</v>
      </c>
      <c r="D11149" s="420">
        <f t="shared" si="218"/>
        <v>0.1389999999992142</v>
      </c>
      <c r="H11149" s="402"/>
      <c r="J11149" s="82">
        <v>77</v>
      </c>
      <c r="K11149" s="320">
        <v>3</v>
      </c>
    </row>
    <row r="11150" spans="1:11" x14ac:dyDescent="0.3">
      <c r="A11150" s="341">
        <v>43401.961809432869</v>
      </c>
      <c r="B11150" s="318">
        <v>37710.642</v>
      </c>
      <c r="C11150" s="355">
        <f t="shared" si="217"/>
        <v>0.26499999999941792</v>
      </c>
      <c r="D11150" s="420">
        <f t="shared" si="218"/>
        <v>0.13249999999970896</v>
      </c>
      <c r="E11150" s="336">
        <f>SUM(C11127:C11150)*7.4805194805</f>
        <v>49.378909090798352</v>
      </c>
      <c r="F11150" s="324">
        <f>AVERAGE(D11127:D11150)</f>
        <v>0.13752083333338305</v>
      </c>
      <c r="G11150" s="324">
        <f>_xlfn.STDEV.S(D11127:D11150)</f>
        <v>4.4342519750797064E-3</v>
      </c>
      <c r="H11150" s="404"/>
      <c r="I11150" s="344">
        <f>AVERAGE(D11017:D11150)</f>
        <v>0.13890671641790653</v>
      </c>
      <c r="J11150" s="82">
        <v>78</v>
      </c>
      <c r="K11150" s="321">
        <v>4</v>
      </c>
    </row>
    <row r="11151" spans="1:11" x14ac:dyDescent="0.3">
      <c r="A11151" s="341">
        <v>43402.003476157406</v>
      </c>
      <c r="B11151" s="318">
        <v>37710.919000000002</v>
      </c>
      <c r="C11151" s="355">
        <f t="shared" si="217"/>
        <v>0.27700000000186265</v>
      </c>
      <c r="D11151" s="420">
        <f t="shared" si="218"/>
        <v>0.13850000000093132</v>
      </c>
      <c r="H11151" s="402"/>
      <c r="J11151" s="82">
        <v>79</v>
      </c>
      <c r="K11151" s="391">
        <v>1</v>
      </c>
    </row>
    <row r="11152" spans="1:11" x14ac:dyDescent="0.3">
      <c r="A11152" s="341">
        <v>43402.045142881943</v>
      </c>
      <c r="B11152" s="318">
        <v>37711.201000000001</v>
      </c>
      <c r="C11152" s="355">
        <f t="shared" si="217"/>
        <v>0.2819999999992433</v>
      </c>
      <c r="D11152" s="420">
        <f t="shared" si="218"/>
        <v>0.14099999999962165</v>
      </c>
      <c r="H11152" s="402"/>
      <c r="J11152" s="82">
        <v>80</v>
      </c>
      <c r="K11152" s="319">
        <v>2</v>
      </c>
    </row>
    <row r="11153" spans="1:12" x14ac:dyDescent="0.3">
      <c r="A11153" s="341">
        <v>43402.086809606481</v>
      </c>
      <c r="B11153" s="318">
        <v>37711.478999999999</v>
      </c>
      <c r="C11153" s="355">
        <f t="shared" si="217"/>
        <v>0.27799999999842839</v>
      </c>
      <c r="D11153" s="420">
        <f t="shared" si="218"/>
        <v>0.1389999999992142</v>
      </c>
      <c r="H11153" s="402"/>
      <c r="J11153" s="82">
        <v>81</v>
      </c>
      <c r="K11153" s="320">
        <v>3</v>
      </c>
    </row>
    <row r="11154" spans="1:12" x14ac:dyDescent="0.3">
      <c r="A11154" s="341">
        <v>43402.128476331018</v>
      </c>
      <c r="B11154" s="318">
        <v>37711.750999999997</v>
      </c>
      <c r="C11154" s="355">
        <f t="shared" si="217"/>
        <v>0.27199999999720603</v>
      </c>
      <c r="D11154" s="420">
        <f t="shared" si="218"/>
        <v>0.13599999999860302</v>
      </c>
      <c r="H11154" s="402"/>
      <c r="J11154" s="82">
        <v>82</v>
      </c>
      <c r="K11154" s="321">
        <v>4</v>
      </c>
    </row>
    <row r="11155" spans="1:12" x14ac:dyDescent="0.3">
      <c r="A11155" s="341">
        <v>43402.170143055555</v>
      </c>
      <c r="B11155" s="318">
        <v>37712.040999999997</v>
      </c>
      <c r="C11155" s="355">
        <f t="shared" si="217"/>
        <v>0.29000000000087311</v>
      </c>
      <c r="D11155" s="420">
        <f t="shared" si="218"/>
        <v>0.14500000000043656</v>
      </c>
      <c r="H11155" s="402"/>
      <c r="J11155" s="82">
        <v>83</v>
      </c>
      <c r="K11155" s="391">
        <v>1</v>
      </c>
    </row>
    <row r="11156" spans="1:12" x14ac:dyDescent="0.3">
      <c r="A11156" s="341">
        <v>43402.211809780092</v>
      </c>
      <c r="B11156" s="318">
        <v>37712.328999999998</v>
      </c>
      <c r="C11156" s="355">
        <f t="shared" si="217"/>
        <v>0.28800000000046566</v>
      </c>
      <c r="D11156" s="420">
        <f t="shared" si="218"/>
        <v>0.14400000000023283</v>
      </c>
      <c r="H11156" s="402"/>
      <c r="J11156" s="82">
        <v>84</v>
      </c>
      <c r="K11156" s="319">
        <v>2</v>
      </c>
    </row>
    <row r="11157" spans="1:12" x14ac:dyDescent="0.3">
      <c r="A11157" s="341">
        <v>43402.253476504629</v>
      </c>
      <c r="B11157" s="318">
        <v>37712.606</v>
      </c>
      <c r="C11157" s="355">
        <f t="shared" si="217"/>
        <v>0.27700000000186265</v>
      </c>
      <c r="D11157" s="420">
        <f t="shared" si="218"/>
        <v>0.13850000000093132</v>
      </c>
      <c r="H11157" s="402"/>
      <c r="J11157" s="82">
        <v>85</v>
      </c>
      <c r="K11157" s="320">
        <v>3</v>
      </c>
    </row>
    <row r="11158" spans="1:12" x14ac:dyDescent="0.3">
      <c r="A11158" s="341">
        <v>43402.295143229167</v>
      </c>
      <c r="B11158" s="318">
        <v>37712.885999999999</v>
      </c>
      <c r="C11158" s="355">
        <f t="shared" si="217"/>
        <v>0.27999999999883585</v>
      </c>
      <c r="D11158" s="420">
        <f t="shared" si="218"/>
        <v>0.13999999999941792</v>
      </c>
      <c r="H11158" s="402"/>
      <c r="J11158" s="82">
        <v>86</v>
      </c>
      <c r="K11158" s="321">
        <v>4</v>
      </c>
    </row>
    <row r="11159" spans="1:12" x14ac:dyDescent="0.3">
      <c r="A11159" s="341">
        <v>43402.336809953704</v>
      </c>
      <c r="B11159" s="318">
        <v>37713.173999999999</v>
      </c>
      <c r="C11159" s="355">
        <f>B11159-B11158</f>
        <v>0.28800000000046566</v>
      </c>
      <c r="D11159" s="420">
        <f>C11159/2</f>
        <v>0.14400000000023283</v>
      </c>
      <c r="H11159" s="402"/>
      <c r="J11159" s="82">
        <v>87</v>
      </c>
      <c r="K11159" s="391">
        <v>1</v>
      </c>
    </row>
    <row r="11160" spans="1:12" x14ac:dyDescent="0.3">
      <c r="A11160" s="341">
        <v>43402.378476678241</v>
      </c>
      <c r="B11160" s="318">
        <v>37713.461000000003</v>
      </c>
      <c r="C11160" s="355">
        <f>B11160-B11159</f>
        <v>0.28700000000389991</v>
      </c>
      <c r="D11160" s="420">
        <f>C11160/2</f>
        <v>0.14350000000194996</v>
      </c>
      <c r="H11160" s="402"/>
      <c r="J11160" s="82">
        <v>88</v>
      </c>
      <c r="K11160" s="319">
        <v>2</v>
      </c>
    </row>
    <row r="11161" spans="1:12" x14ac:dyDescent="0.3">
      <c r="A11161" s="341">
        <v>43402.420143402778</v>
      </c>
      <c r="B11161" s="318">
        <v>37713.731</v>
      </c>
      <c r="C11161" s="355">
        <f>B11161-B11160</f>
        <v>0.26999999999679858</v>
      </c>
      <c r="D11161" s="420">
        <f>C11161/2</f>
        <v>0.13499999999839929</v>
      </c>
      <c r="H11161" s="402"/>
      <c r="J11161" s="82">
        <v>89</v>
      </c>
      <c r="K11161" s="320">
        <v>3</v>
      </c>
    </row>
    <row r="11162" spans="1:12" x14ac:dyDescent="0.3">
      <c r="A11162" s="341">
        <v>43402.461810127315</v>
      </c>
      <c r="B11162" s="318">
        <v>37714.006000000001</v>
      </c>
      <c r="C11162" s="355">
        <f>B11162-B11161</f>
        <v>0.27500000000145519</v>
      </c>
      <c r="D11162" s="420">
        <f>C11162/2</f>
        <v>0.1375000000007276</v>
      </c>
      <c r="H11162" s="402"/>
      <c r="J11162" s="82">
        <v>90</v>
      </c>
      <c r="K11162" s="321">
        <v>4</v>
      </c>
    </row>
    <row r="11163" spans="1:12" x14ac:dyDescent="0.3">
      <c r="A11163" s="341">
        <v>43402.503476851853</v>
      </c>
      <c r="B11163" s="318">
        <v>37714.29</v>
      </c>
      <c r="C11163" s="355">
        <f>B11163-B11162</f>
        <v>0.28399999999965075</v>
      </c>
      <c r="D11163" s="420">
        <f>C11163/2</f>
        <v>0.14199999999982538</v>
      </c>
      <c r="H11163" s="402"/>
      <c r="J11163" s="82">
        <v>91</v>
      </c>
      <c r="K11163" s="391">
        <v>1</v>
      </c>
    </row>
    <row r="11164" spans="1:12" x14ac:dyDescent="0.3">
      <c r="A11164" s="341">
        <v>43402.511111111111</v>
      </c>
      <c r="B11164" s="318">
        <v>37714.29</v>
      </c>
      <c r="C11164" s="355"/>
      <c r="D11164" s="420"/>
      <c r="H11164" s="402"/>
      <c r="J11164" s="82">
        <v>1</v>
      </c>
      <c r="K11164" s="391">
        <v>1</v>
      </c>
      <c r="L11164" s="54" t="s">
        <v>313</v>
      </c>
    </row>
    <row r="11165" spans="1:12" x14ac:dyDescent="0.3">
      <c r="A11165" s="341">
        <v>43402.552777777775</v>
      </c>
      <c r="B11165" s="318">
        <v>37714.57</v>
      </c>
      <c r="C11165" s="355">
        <f t="shared" ref="C11165:C11228" si="219">B11165-B11164</f>
        <v>0.27999999999883585</v>
      </c>
      <c r="D11165" s="420">
        <f t="shared" ref="D11165:D11228" si="220">C11165/2</f>
        <v>0.13999999999941792</v>
      </c>
      <c r="H11165" s="402"/>
      <c r="J11165" s="82">
        <v>2</v>
      </c>
      <c r="K11165" s="319">
        <v>2</v>
      </c>
    </row>
    <row r="11166" spans="1:12" x14ac:dyDescent="0.3">
      <c r="A11166" s="341">
        <v>43402.594444444447</v>
      </c>
      <c r="B11166" s="318">
        <v>37714.847999999998</v>
      </c>
      <c r="C11166" s="355">
        <f t="shared" si="219"/>
        <v>0.27799999999842839</v>
      </c>
      <c r="D11166" s="420">
        <f t="shared" si="220"/>
        <v>0.1389999999992142</v>
      </c>
      <c r="H11166" s="402"/>
      <c r="J11166" s="82">
        <v>3</v>
      </c>
      <c r="K11166" s="320">
        <v>3</v>
      </c>
    </row>
    <row r="11167" spans="1:12" x14ac:dyDescent="0.3">
      <c r="A11167" s="341">
        <v>43402.636111111111</v>
      </c>
      <c r="B11167" s="318">
        <v>37715.129000000001</v>
      </c>
      <c r="C11167" s="355">
        <f t="shared" si="219"/>
        <v>0.28100000000267755</v>
      </c>
      <c r="D11167" s="420">
        <f t="shared" si="220"/>
        <v>0.14050000000133878</v>
      </c>
      <c r="H11167" s="402"/>
      <c r="J11167" s="82">
        <v>4</v>
      </c>
      <c r="K11167" s="321">
        <v>4</v>
      </c>
    </row>
    <row r="11168" spans="1:12" x14ac:dyDescent="0.3">
      <c r="A11168" s="341">
        <v>43402.677777777775</v>
      </c>
      <c r="B11168" s="318">
        <v>37715.404999999999</v>
      </c>
      <c r="C11168" s="355">
        <f t="shared" si="219"/>
        <v>0.27599999999802094</v>
      </c>
      <c r="D11168" s="420">
        <f t="shared" si="220"/>
        <v>0.13799999999901047</v>
      </c>
      <c r="H11168" s="402"/>
      <c r="J11168" s="82">
        <v>5</v>
      </c>
      <c r="K11168" s="391">
        <v>1</v>
      </c>
    </row>
    <row r="11169" spans="1:11" x14ac:dyDescent="0.3">
      <c r="A11169" s="341">
        <v>43402.719444444447</v>
      </c>
      <c r="B11169" s="318">
        <v>37715.667999999998</v>
      </c>
      <c r="C11169" s="355">
        <f t="shared" si="219"/>
        <v>0.26299999999901047</v>
      </c>
      <c r="D11169" s="420">
        <f t="shared" si="220"/>
        <v>0.13149999999950523</v>
      </c>
      <c r="H11169" s="402"/>
      <c r="J11169" s="82">
        <v>6</v>
      </c>
      <c r="K11169" s="319">
        <v>2</v>
      </c>
    </row>
    <row r="11170" spans="1:11" x14ac:dyDescent="0.3">
      <c r="A11170" s="341">
        <v>43402.761111111111</v>
      </c>
      <c r="B11170" s="318">
        <v>37715.932999999997</v>
      </c>
      <c r="C11170" s="355">
        <f t="shared" si="219"/>
        <v>0.26499999999941792</v>
      </c>
      <c r="D11170" s="420">
        <f t="shared" si="220"/>
        <v>0.13249999999970896</v>
      </c>
      <c r="H11170" s="402"/>
      <c r="J11170" s="82">
        <v>7</v>
      </c>
      <c r="K11170" s="320">
        <v>3</v>
      </c>
    </row>
    <row r="11171" spans="1:11" x14ac:dyDescent="0.3">
      <c r="A11171" s="341">
        <v>43402.802777777775</v>
      </c>
      <c r="B11171" s="318">
        <v>37716.21</v>
      </c>
      <c r="C11171" s="355">
        <f t="shared" si="219"/>
        <v>0.27700000000186265</v>
      </c>
      <c r="D11171" s="420">
        <f t="shared" si="220"/>
        <v>0.13850000000093132</v>
      </c>
      <c r="H11171" s="402"/>
      <c r="J11171" s="82">
        <v>8</v>
      </c>
      <c r="K11171" s="321">
        <v>4</v>
      </c>
    </row>
    <row r="11172" spans="1:11" x14ac:dyDescent="0.3">
      <c r="A11172" s="341">
        <v>43402.844444444447</v>
      </c>
      <c r="B11172" s="318">
        <v>37716.480000000003</v>
      </c>
      <c r="C11172" s="355">
        <f t="shared" si="219"/>
        <v>0.27000000000407454</v>
      </c>
      <c r="D11172" s="420">
        <f t="shared" si="220"/>
        <v>0.13500000000203727</v>
      </c>
      <c r="H11172" s="402"/>
      <c r="J11172" s="82">
        <v>9</v>
      </c>
      <c r="K11172" s="391">
        <v>1</v>
      </c>
    </row>
    <row r="11173" spans="1:11" x14ac:dyDescent="0.3">
      <c r="A11173" s="341">
        <v>43402.886111111111</v>
      </c>
      <c r="B11173" s="318">
        <v>37716.74</v>
      </c>
      <c r="C11173" s="355">
        <f t="shared" si="219"/>
        <v>0.25999999999476131</v>
      </c>
      <c r="D11173" s="420">
        <f t="shared" si="220"/>
        <v>0.12999999999738066</v>
      </c>
      <c r="H11173" s="402"/>
      <c r="J11173" s="82">
        <v>10</v>
      </c>
      <c r="K11173" s="319">
        <v>2</v>
      </c>
    </row>
    <row r="11174" spans="1:11" x14ac:dyDescent="0.3">
      <c r="A11174" s="341">
        <v>43402.927777488425</v>
      </c>
      <c r="B11174" s="318">
        <v>37717.017</v>
      </c>
      <c r="C11174" s="355">
        <f t="shared" si="219"/>
        <v>0.27700000000186265</v>
      </c>
      <c r="D11174" s="420">
        <f t="shared" si="220"/>
        <v>0.13850000000093132</v>
      </c>
      <c r="H11174" s="402"/>
      <c r="J11174" s="82">
        <v>11</v>
      </c>
      <c r="K11174" s="320">
        <v>3</v>
      </c>
    </row>
    <row r="11175" spans="1:11" x14ac:dyDescent="0.3">
      <c r="A11175" s="341">
        <v>43402.969444097223</v>
      </c>
      <c r="B11175" s="318">
        <v>37717.29</v>
      </c>
      <c r="C11175" s="355">
        <f t="shared" si="219"/>
        <v>0.27300000000104774</v>
      </c>
      <c r="D11175" s="420">
        <f t="shared" si="220"/>
        <v>0.13650000000052387</v>
      </c>
      <c r="E11175" s="336">
        <f>SUM(C11151:C11175)*7.4805194805</f>
        <v>49.730493506371836</v>
      </c>
      <c r="F11175" s="324">
        <f>AVERAGE(D11151:D11175)</f>
        <v>0.13850000000002183</v>
      </c>
      <c r="G11175" s="324">
        <f>_xlfn.STDEV.S(D11151:D11175)</f>
        <v>3.8925793398062575E-3</v>
      </c>
      <c r="H11175" s="402"/>
      <c r="J11175" s="82">
        <v>12</v>
      </c>
      <c r="K11175" s="321">
        <v>4</v>
      </c>
    </row>
    <row r="11176" spans="1:11" x14ac:dyDescent="0.3">
      <c r="A11176" s="341">
        <v>43403.011110706022</v>
      </c>
      <c r="B11176" s="318">
        <v>37717.559000000001</v>
      </c>
      <c r="C11176" s="355">
        <f t="shared" si="219"/>
        <v>0.26900000000023283</v>
      </c>
      <c r="D11176" s="420">
        <f t="shared" si="220"/>
        <v>0.13450000000011642</v>
      </c>
      <c r="H11176" s="402"/>
      <c r="J11176" s="82">
        <v>13</v>
      </c>
      <c r="K11176" s="391">
        <v>1</v>
      </c>
    </row>
    <row r="11177" spans="1:11" x14ac:dyDescent="0.3">
      <c r="A11177" s="341">
        <v>43403.052777314813</v>
      </c>
      <c r="B11177" s="318">
        <v>37717.830999999998</v>
      </c>
      <c r="C11177" s="355">
        <f t="shared" si="219"/>
        <v>0.27199999999720603</v>
      </c>
      <c r="D11177" s="420">
        <f t="shared" si="220"/>
        <v>0.13599999999860302</v>
      </c>
      <c r="H11177" s="402"/>
      <c r="J11177" s="82">
        <v>14</v>
      </c>
      <c r="K11177" s="319">
        <v>2</v>
      </c>
    </row>
    <row r="11178" spans="1:11" x14ac:dyDescent="0.3">
      <c r="A11178" s="341">
        <v>43403.094443923612</v>
      </c>
      <c r="B11178" s="318">
        <v>37718.120000000003</v>
      </c>
      <c r="C11178" s="355">
        <f t="shared" si="219"/>
        <v>0.28900000000430737</v>
      </c>
      <c r="D11178" s="420">
        <f t="shared" si="220"/>
        <v>0.14450000000215368</v>
      </c>
      <c r="H11178" s="402"/>
      <c r="J11178" s="82">
        <v>15</v>
      </c>
      <c r="K11178" s="320">
        <v>3</v>
      </c>
    </row>
    <row r="11179" spans="1:11" x14ac:dyDescent="0.3">
      <c r="A11179" s="341">
        <v>43403.13611053241</v>
      </c>
      <c r="B11179" s="318">
        <v>37718.402999999998</v>
      </c>
      <c r="C11179" s="355">
        <f t="shared" si="219"/>
        <v>0.28299999999580905</v>
      </c>
      <c r="D11179" s="420">
        <f t="shared" si="220"/>
        <v>0.14149999999790452</v>
      </c>
      <c r="H11179" s="402"/>
      <c r="J11179" s="82">
        <v>16</v>
      </c>
      <c r="K11179" s="321">
        <v>4</v>
      </c>
    </row>
    <row r="11180" spans="1:11" x14ac:dyDescent="0.3">
      <c r="A11180" s="341">
        <v>43403.177777141202</v>
      </c>
      <c r="B11180" s="318">
        <v>37718.680999999997</v>
      </c>
      <c r="C11180" s="355">
        <f t="shared" si="219"/>
        <v>0.27799999999842839</v>
      </c>
      <c r="D11180" s="420">
        <f t="shared" si="220"/>
        <v>0.1389999999992142</v>
      </c>
      <c r="H11180" s="402"/>
      <c r="J11180" s="82">
        <v>17</v>
      </c>
      <c r="K11180" s="391">
        <v>1</v>
      </c>
    </row>
    <row r="11181" spans="1:11" x14ac:dyDescent="0.3">
      <c r="A11181" s="341">
        <v>43403.21944375</v>
      </c>
      <c r="B11181" s="318">
        <v>37718.966999999997</v>
      </c>
      <c r="C11181" s="355">
        <f t="shared" si="219"/>
        <v>0.28600000000005821</v>
      </c>
      <c r="D11181" s="420">
        <f t="shared" si="220"/>
        <v>0.1430000000000291</v>
      </c>
      <c r="H11181" s="402"/>
      <c r="J11181" s="82">
        <v>18</v>
      </c>
      <c r="K11181" s="319">
        <v>2</v>
      </c>
    </row>
    <row r="11182" spans="1:11" x14ac:dyDescent="0.3">
      <c r="A11182" s="341">
        <v>43403.261110358799</v>
      </c>
      <c r="B11182" s="318">
        <v>37719.256999999998</v>
      </c>
      <c r="C11182" s="355">
        <f t="shared" si="219"/>
        <v>0.29000000000087311</v>
      </c>
      <c r="D11182" s="420">
        <f t="shared" si="220"/>
        <v>0.14500000000043656</v>
      </c>
      <c r="H11182" s="402"/>
      <c r="J11182" s="82">
        <v>19</v>
      </c>
      <c r="K11182" s="320">
        <v>3</v>
      </c>
    </row>
    <row r="11183" spans="1:11" x14ac:dyDescent="0.3">
      <c r="A11183" s="341">
        <v>43403.30277696759</v>
      </c>
      <c r="B11183" s="318">
        <v>37719.536999999997</v>
      </c>
      <c r="C11183" s="355">
        <f t="shared" si="219"/>
        <v>0.27999999999883585</v>
      </c>
      <c r="D11183" s="420">
        <f t="shared" si="220"/>
        <v>0.13999999999941792</v>
      </c>
      <c r="H11183" s="402"/>
      <c r="J11183" s="82">
        <v>20</v>
      </c>
      <c r="K11183" s="321">
        <v>4</v>
      </c>
    </row>
    <row r="11184" spans="1:11" x14ac:dyDescent="0.3">
      <c r="A11184" s="341">
        <v>43403.344443576389</v>
      </c>
      <c r="B11184" s="318">
        <v>37719.811000000002</v>
      </c>
      <c r="C11184" s="355">
        <f t="shared" si="219"/>
        <v>0.27400000000488944</v>
      </c>
      <c r="D11184" s="420">
        <f t="shared" si="220"/>
        <v>0.13700000000244472</v>
      </c>
      <c r="H11184" s="402"/>
      <c r="J11184" s="82">
        <v>21</v>
      </c>
      <c r="K11184" s="391">
        <v>1</v>
      </c>
    </row>
    <row r="11185" spans="1:11" x14ac:dyDescent="0.3">
      <c r="A11185" s="341">
        <v>43403.386110185187</v>
      </c>
      <c r="B11185" s="318">
        <v>37720.097999999998</v>
      </c>
      <c r="C11185" s="355">
        <f t="shared" si="219"/>
        <v>0.28699999999662396</v>
      </c>
      <c r="D11185" s="420">
        <f t="shared" si="220"/>
        <v>0.14349999999831198</v>
      </c>
      <c r="H11185" s="402"/>
      <c r="J11185" s="82">
        <v>22</v>
      </c>
      <c r="K11185" s="319">
        <v>2</v>
      </c>
    </row>
    <row r="11186" spans="1:11" x14ac:dyDescent="0.3">
      <c r="A11186" s="341">
        <v>43403.427776793978</v>
      </c>
      <c r="B11186" s="318">
        <v>37720.375</v>
      </c>
      <c r="C11186" s="355">
        <f t="shared" si="219"/>
        <v>0.27700000000186265</v>
      </c>
      <c r="D11186" s="420">
        <f t="shared" si="220"/>
        <v>0.13850000000093132</v>
      </c>
      <c r="H11186" s="402"/>
      <c r="J11186" s="82">
        <v>23</v>
      </c>
      <c r="K11186" s="320">
        <v>3</v>
      </c>
    </row>
    <row r="11187" spans="1:11" x14ac:dyDescent="0.3">
      <c r="A11187" s="341">
        <v>43403.469443402777</v>
      </c>
      <c r="B11187" s="318">
        <v>37720.641000000003</v>
      </c>
      <c r="C11187" s="355">
        <f t="shared" si="219"/>
        <v>0.26600000000325963</v>
      </c>
      <c r="D11187" s="420">
        <f t="shared" si="220"/>
        <v>0.13300000000162981</v>
      </c>
      <c r="H11187" s="402"/>
      <c r="J11187" s="82">
        <v>24</v>
      </c>
      <c r="K11187" s="321">
        <v>4</v>
      </c>
    </row>
    <row r="11188" spans="1:11" x14ac:dyDescent="0.3">
      <c r="A11188" s="341">
        <v>43403.511110011576</v>
      </c>
      <c r="B11188" s="318">
        <v>37720.902000000002</v>
      </c>
      <c r="C11188" s="355">
        <f t="shared" si="219"/>
        <v>0.26099999999860302</v>
      </c>
      <c r="D11188" s="420">
        <f t="shared" si="220"/>
        <v>0.13049999999930151</v>
      </c>
      <c r="H11188" s="402"/>
      <c r="J11188" s="82">
        <v>25</v>
      </c>
      <c r="K11188" s="391">
        <v>1</v>
      </c>
    </row>
    <row r="11189" spans="1:11" x14ac:dyDescent="0.3">
      <c r="A11189" s="341">
        <v>43403.552776620367</v>
      </c>
      <c r="B11189" s="318">
        <v>37721.19</v>
      </c>
      <c r="C11189" s="355">
        <f t="shared" si="219"/>
        <v>0.28800000000046566</v>
      </c>
      <c r="D11189" s="420">
        <f t="shared" si="220"/>
        <v>0.14400000000023283</v>
      </c>
      <c r="H11189" s="402"/>
      <c r="J11189" s="82">
        <v>26</v>
      </c>
      <c r="K11189" s="319">
        <v>2</v>
      </c>
    </row>
    <row r="11190" spans="1:11" x14ac:dyDescent="0.3">
      <c r="A11190" s="341">
        <v>43403.594443229165</v>
      </c>
      <c r="B11190" s="318">
        <v>37721.468000000001</v>
      </c>
      <c r="C11190" s="355">
        <f t="shared" si="219"/>
        <v>0.27799999999842839</v>
      </c>
      <c r="D11190" s="420">
        <f t="shared" si="220"/>
        <v>0.1389999999992142</v>
      </c>
      <c r="H11190" s="402"/>
      <c r="J11190" s="82">
        <v>27</v>
      </c>
      <c r="K11190" s="320">
        <v>3</v>
      </c>
    </row>
    <row r="11191" spans="1:11" x14ac:dyDescent="0.3">
      <c r="A11191" s="341">
        <v>43403.636109837964</v>
      </c>
      <c r="B11191" s="318">
        <v>37721.731</v>
      </c>
      <c r="C11191" s="355">
        <f t="shared" si="219"/>
        <v>0.26299999999901047</v>
      </c>
      <c r="D11191" s="420">
        <f t="shared" si="220"/>
        <v>0.13149999999950523</v>
      </c>
      <c r="H11191" s="402"/>
      <c r="J11191" s="82">
        <v>28</v>
      </c>
      <c r="K11191" s="321">
        <v>4</v>
      </c>
    </row>
    <row r="11192" spans="1:11" x14ac:dyDescent="0.3">
      <c r="A11192" s="341">
        <v>43403.677776446762</v>
      </c>
      <c r="B11192" s="318">
        <v>37722.008000000002</v>
      </c>
      <c r="C11192" s="355">
        <f t="shared" si="219"/>
        <v>0.27700000000186265</v>
      </c>
      <c r="D11192" s="420">
        <f t="shared" si="220"/>
        <v>0.13850000000093132</v>
      </c>
      <c r="H11192" s="402"/>
      <c r="J11192" s="82">
        <v>29</v>
      </c>
      <c r="K11192" s="391">
        <v>1</v>
      </c>
    </row>
    <row r="11193" spans="1:11" x14ac:dyDescent="0.3">
      <c r="A11193" s="341">
        <v>43403.719443055554</v>
      </c>
      <c r="B11193" s="318">
        <v>37722.283000000003</v>
      </c>
      <c r="C11193" s="355">
        <f t="shared" si="219"/>
        <v>0.27500000000145519</v>
      </c>
      <c r="D11193" s="420">
        <f t="shared" si="220"/>
        <v>0.1375000000007276</v>
      </c>
      <c r="H11193" s="402"/>
      <c r="J11193" s="82">
        <v>30</v>
      </c>
      <c r="K11193" s="319">
        <v>2</v>
      </c>
    </row>
    <row r="11194" spans="1:11" x14ac:dyDescent="0.3">
      <c r="A11194" s="341">
        <v>43403.761109664352</v>
      </c>
      <c r="B11194" s="318">
        <v>37722.552000000003</v>
      </c>
      <c r="C11194" s="355">
        <f t="shared" si="219"/>
        <v>0.26900000000023283</v>
      </c>
      <c r="D11194" s="420">
        <f t="shared" si="220"/>
        <v>0.13450000000011642</v>
      </c>
      <c r="H11194" s="402"/>
      <c r="J11194" s="82">
        <v>31</v>
      </c>
      <c r="K11194" s="320">
        <v>3</v>
      </c>
    </row>
    <row r="11195" spans="1:11" x14ac:dyDescent="0.3">
      <c r="A11195" s="341">
        <v>43403.802776273151</v>
      </c>
      <c r="B11195" s="318">
        <v>37722.811999999998</v>
      </c>
      <c r="C11195" s="355">
        <f t="shared" si="219"/>
        <v>0.25999999999476131</v>
      </c>
      <c r="D11195" s="420">
        <f t="shared" si="220"/>
        <v>0.12999999999738066</v>
      </c>
      <c r="H11195" s="402"/>
      <c r="J11195" s="82">
        <v>32</v>
      </c>
      <c r="K11195" s="321">
        <v>4</v>
      </c>
    </row>
    <row r="11196" spans="1:11" x14ac:dyDescent="0.3">
      <c r="A11196" s="341">
        <v>43403.844442881942</v>
      </c>
      <c r="B11196" s="318">
        <v>37723.088000000003</v>
      </c>
      <c r="C11196" s="355">
        <f t="shared" si="219"/>
        <v>0.2760000000052969</v>
      </c>
      <c r="D11196" s="420">
        <f t="shared" si="220"/>
        <v>0.13800000000264845</v>
      </c>
      <c r="H11196" s="402"/>
      <c r="J11196" s="82">
        <v>33</v>
      </c>
      <c r="K11196" s="391">
        <v>1</v>
      </c>
    </row>
    <row r="11197" spans="1:11" x14ac:dyDescent="0.3">
      <c r="A11197" s="341">
        <v>43403.886109490741</v>
      </c>
      <c r="B11197" s="318">
        <v>37723.351999999999</v>
      </c>
      <c r="C11197" s="355">
        <f t="shared" si="219"/>
        <v>0.26399999999557622</v>
      </c>
      <c r="D11197" s="420">
        <f t="shared" si="220"/>
        <v>0.13199999999778811</v>
      </c>
      <c r="H11197" s="402"/>
      <c r="J11197" s="82">
        <v>34</v>
      </c>
      <c r="K11197" s="319">
        <v>2</v>
      </c>
    </row>
    <row r="11198" spans="1:11" x14ac:dyDescent="0.3">
      <c r="A11198" s="341">
        <v>43403.927776099539</v>
      </c>
      <c r="B11198" s="318">
        <v>37723.620000000003</v>
      </c>
      <c r="C11198" s="355">
        <f t="shared" si="219"/>
        <v>0.26800000000366708</v>
      </c>
      <c r="D11198" s="420">
        <f t="shared" si="220"/>
        <v>0.13400000000183354</v>
      </c>
      <c r="H11198" s="402"/>
      <c r="J11198" s="82">
        <v>35</v>
      </c>
      <c r="K11198" s="320">
        <v>3</v>
      </c>
    </row>
    <row r="11199" spans="1:11" x14ac:dyDescent="0.3">
      <c r="A11199" s="341">
        <v>43403.96944270833</v>
      </c>
      <c r="B11199" s="318">
        <v>37723.891000000003</v>
      </c>
      <c r="C11199" s="355">
        <f t="shared" si="219"/>
        <v>0.27100000000064028</v>
      </c>
      <c r="D11199" s="420">
        <f t="shared" si="220"/>
        <v>0.13550000000032014</v>
      </c>
      <c r="E11199" s="336">
        <f>SUM(C11176:C11199)*7.4805194805</f>
        <v>49.378909090798352</v>
      </c>
      <c r="F11199" s="324">
        <f>AVERAGE(D11176:D11199)</f>
        <v>0.13752083333338305</v>
      </c>
      <c r="G11199" s="324">
        <f>_xlfn.STDEV.S(D11176:D11199)</f>
        <v>4.5264420396731106E-3</v>
      </c>
      <c r="H11199" s="402"/>
      <c r="J11199" s="82">
        <v>36</v>
      </c>
      <c r="K11199" s="321">
        <v>4</v>
      </c>
    </row>
    <row r="11200" spans="1:11" x14ac:dyDescent="0.3">
      <c r="A11200" s="341">
        <v>43404.011109317129</v>
      </c>
      <c r="B11200" s="318">
        <v>37724.17</v>
      </c>
      <c r="C11200" s="355">
        <f t="shared" si="219"/>
        <v>0.27899999999499414</v>
      </c>
      <c r="D11200" s="420">
        <f t="shared" si="220"/>
        <v>0.13949999999749707</v>
      </c>
      <c r="H11200" s="402"/>
      <c r="J11200" s="82">
        <v>37</v>
      </c>
      <c r="K11200" s="391">
        <v>1</v>
      </c>
    </row>
    <row r="11201" spans="1:11" x14ac:dyDescent="0.3">
      <c r="A11201" s="341">
        <v>43404.052775925928</v>
      </c>
      <c r="B11201" s="318">
        <v>37724.447999999997</v>
      </c>
      <c r="C11201" s="355">
        <f t="shared" si="219"/>
        <v>0.27799999999842839</v>
      </c>
      <c r="D11201" s="420">
        <f t="shared" si="220"/>
        <v>0.1389999999992142</v>
      </c>
      <c r="H11201" s="402"/>
      <c r="J11201" s="82">
        <v>38</v>
      </c>
      <c r="K11201" s="319">
        <v>2</v>
      </c>
    </row>
    <row r="11202" spans="1:11" x14ac:dyDescent="0.3">
      <c r="A11202" s="341">
        <v>43404.094442534719</v>
      </c>
      <c r="B11202" s="318">
        <v>37724.716</v>
      </c>
      <c r="C11202" s="355">
        <f t="shared" si="219"/>
        <v>0.26800000000366708</v>
      </c>
      <c r="D11202" s="420">
        <f t="shared" si="220"/>
        <v>0.13400000000183354</v>
      </c>
      <c r="H11202" s="402"/>
      <c r="J11202" s="82">
        <v>39</v>
      </c>
      <c r="K11202" s="320">
        <v>3</v>
      </c>
    </row>
    <row r="11203" spans="1:11" x14ac:dyDescent="0.3">
      <c r="A11203" s="341">
        <v>43404.136109143517</v>
      </c>
      <c r="B11203" s="318">
        <v>37724.998</v>
      </c>
      <c r="C11203" s="355">
        <f t="shared" si="219"/>
        <v>0.2819999999992433</v>
      </c>
      <c r="D11203" s="420">
        <f t="shared" si="220"/>
        <v>0.14099999999962165</v>
      </c>
      <c r="H11203" s="402"/>
      <c r="J11203" s="82">
        <v>40</v>
      </c>
      <c r="K11203" s="321">
        <v>4</v>
      </c>
    </row>
    <row r="11204" spans="1:11" x14ac:dyDescent="0.3">
      <c r="A11204" s="341">
        <v>43404.177775752316</v>
      </c>
      <c r="B11204" s="318">
        <v>37725.281000000003</v>
      </c>
      <c r="C11204" s="355">
        <f t="shared" si="219"/>
        <v>0.28300000000308501</v>
      </c>
      <c r="D11204" s="420">
        <f t="shared" si="220"/>
        <v>0.1415000000015425</v>
      </c>
      <c r="H11204" s="402"/>
      <c r="J11204" s="82">
        <v>41</v>
      </c>
      <c r="K11204" s="391">
        <v>1</v>
      </c>
    </row>
    <row r="11205" spans="1:11" x14ac:dyDescent="0.3">
      <c r="A11205" s="341">
        <v>43404.219442361114</v>
      </c>
      <c r="B11205" s="318">
        <v>37725.559000000001</v>
      </c>
      <c r="C11205" s="355">
        <f t="shared" si="219"/>
        <v>0.27799999999842839</v>
      </c>
      <c r="D11205" s="420">
        <f t="shared" si="220"/>
        <v>0.1389999999992142</v>
      </c>
      <c r="H11205" s="402"/>
      <c r="J11205" s="82">
        <v>42</v>
      </c>
      <c r="K11205" s="319">
        <v>2</v>
      </c>
    </row>
    <row r="11206" spans="1:11" x14ac:dyDescent="0.3">
      <c r="A11206" s="341">
        <v>43404.261108969906</v>
      </c>
      <c r="B11206" s="318">
        <v>37725.837</v>
      </c>
      <c r="C11206" s="355">
        <f t="shared" si="219"/>
        <v>0.27799999999842839</v>
      </c>
      <c r="D11206" s="420">
        <f t="shared" si="220"/>
        <v>0.1389999999992142</v>
      </c>
      <c r="H11206" s="402"/>
      <c r="J11206" s="82">
        <v>43</v>
      </c>
      <c r="K11206" s="320">
        <v>3</v>
      </c>
    </row>
    <row r="11207" spans="1:11" x14ac:dyDescent="0.3">
      <c r="A11207" s="341">
        <v>43404.302775578704</v>
      </c>
      <c r="B11207" s="318">
        <v>37726.122000000003</v>
      </c>
      <c r="C11207" s="355">
        <f t="shared" si="219"/>
        <v>0.28500000000349246</v>
      </c>
      <c r="D11207" s="420">
        <f t="shared" si="220"/>
        <v>0.14250000000174623</v>
      </c>
      <c r="H11207" s="402"/>
      <c r="J11207" s="82">
        <v>44</v>
      </c>
      <c r="K11207" s="321">
        <v>4</v>
      </c>
    </row>
    <row r="11208" spans="1:11" x14ac:dyDescent="0.3">
      <c r="A11208" s="341">
        <v>43404.344442187503</v>
      </c>
      <c r="B11208" s="318">
        <v>37726.402999999998</v>
      </c>
      <c r="C11208" s="355">
        <f t="shared" si="219"/>
        <v>0.28099999999540159</v>
      </c>
      <c r="D11208" s="420">
        <f t="shared" si="220"/>
        <v>0.1404999999977008</v>
      </c>
      <c r="H11208" s="402"/>
      <c r="J11208" s="82">
        <v>45</v>
      </c>
      <c r="K11208" s="391">
        <v>1</v>
      </c>
    </row>
    <row r="11209" spans="1:11" x14ac:dyDescent="0.3">
      <c r="A11209" s="341">
        <v>43404.386108796294</v>
      </c>
      <c r="B11209" s="318">
        <v>37726.678</v>
      </c>
      <c r="C11209" s="355">
        <f t="shared" si="219"/>
        <v>0.27500000000145519</v>
      </c>
      <c r="D11209" s="420">
        <f t="shared" si="220"/>
        <v>0.1375000000007276</v>
      </c>
      <c r="H11209" s="402"/>
      <c r="J11209" s="82">
        <v>46</v>
      </c>
      <c r="K11209" s="319">
        <v>2</v>
      </c>
    </row>
    <row r="11210" spans="1:11" x14ac:dyDescent="0.3">
      <c r="A11210" s="341">
        <v>43404.427775405093</v>
      </c>
      <c r="B11210" s="318">
        <v>37726.962</v>
      </c>
      <c r="C11210" s="355">
        <f t="shared" si="219"/>
        <v>0.28399999999965075</v>
      </c>
      <c r="D11210" s="420">
        <f t="shared" si="220"/>
        <v>0.14199999999982538</v>
      </c>
      <c r="H11210" s="402"/>
      <c r="J11210" s="82">
        <v>47</v>
      </c>
      <c r="K11210" s="320">
        <v>3</v>
      </c>
    </row>
    <row r="11211" spans="1:11" x14ac:dyDescent="0.3">
      <c r="A11211" s="341">
        <v>43404.469442013891</v>
      </c>
      <c r="B11211" s="318">
        <v>37727.252999999997</v>
      </c>
      <c r="C11211" s="355">
        <f t="shared" si="219"/>
        <v>0.29099999999743886</v>
      </c>
      <c r="D11211" s="420">
        <f t="shared" si="220"/>
        <v>0.14549999999871943</v>
      </c>
      <c r="H11211" s="402"/>
      <c r="J11211" s="82">
        <v>48</v>
      </c>
      <c r="K11211" s="321">
        <v>4</v>
      </c>
    </row>
    <row r="11212" spans="1:11" x14ac:dyDescent="0.3">
      <c r="A11212" s="341">
        <v>43404.511108622683</v>
      </c>
      <c r="B11212" s="318">
        <v>37727.531000000003</v>
      </c>
      <c r="C11212" s="355">
        <f t="shared" si="219"/>
        <v>0.27800000000570435</v>
      </c>
      <c r="D11212" s="420">
        <f t="shared" si="220"/>
        <v>0.13900000000285218</v>
      </c>
      <c r="H11212" s="402"/>
      <c r="J11212" s="82">
        <v>49</v>
      </c>
      <c r="K11212" s="391">
        <v>1</v>
      </c>
    </row>
    <row r="11213" spans="1:11" x14ac:dyDescent="0.3">
      <c r="A11213" s="341">
        <v>43404.552775231481</v>
      </c>
      <c r="B11213" s="318">
        <v>37727.800999999999</v>
      </c>
      <c r="C11213" s="355">
        <f t="shared" si="219"/>
        <v>0.26999999999679858</v>
      </c>
      <c r="D11213" s="420">
        <f t="shared" si="220"/>
        <v>0.13499999999839929</v>
      </c>
      <c r="H11213" s="402"/>
      <c r="J11213" s="82">
        <v>50</v>
      </c>
      <c r="K11213" s="319">
        <v>2</v>
      </c>
    </row>
    <row r="11214" spans="1:11" x14ac:dyDescent="0.3">
      <c r="A11214" s="341">
        <v>43404.59444184028</v>
      </c>
      <c r="B11214" s="318">
        <v>37728.072999999997</v>
      </c>
      <c r="C11214" s="355">
        <f t="shared" si="219"/>
        <v>0.27199999999720603</v>
      </c>
      <c r="D11214" s="420">
        <f t="shared" si="220"/>
        <v>0.13599999999860302</v>
      </c>
      <c r="H11214" s="402"/>
      <c r="J11214" s="82">
        <v>51</v>
      </c>
      <c r="K11214" s="320">
        <v>3</v>
      </c>
    </row>
    <row r="11215" spans="1:11" x14ac:dyDescent="0.3">
      <c r="A11215" s="341">
        <v>43404.636108449071</v>
      </c>
      <c r="B11215" s="318">
        <v>37728.341</v>
      </c>
      <c r="C11215" s="355">
        <f t="shared" si="219"/>
        <v>0.26800000000366708</v>
      </c>
      <c r="D11215" s="420">
        <f t="shared" si="220"/>
        <v>0.13400000000183354</v>
      </c>
      <c r="H11215" s="402"/>
      <c r="J11215" s="82">
        <v>52</v>
      </c>
      <c r="K11215" s="321">
        <v>4</v>
      </c>
    </row>
    <row r="11216" spans="1:11" x14ac:dyDescent="0.3">
      <c r="A11216" s="341">
        <v>43404.677775057869</v>
      </c>
      <c r="B11216" s="318">
        <v>37728.608999999997</v>
      </c>
      <c r="C11216" s="355">
        <f t="shared" si="219"/>
        <v>0.26799999999639113</v>
      </c>
      <c r="D11216" s="420">
        <f t="shared" si="220"/>
        <v>0.13399999999819556</v>
      </c>
      <c r="H11216" s="402"/>
      <c r="J11216" s="82">
        <v>53</v>
      </c>
      <c r="K11216" s="391">
        <v>1</v>
      </c>
    </row>
    <row r="11217" spans="1:11" x14ac:dyDescent="0.3">
      <c r="A11217" s="341">
        <v>43404.719441666668</v>
      </c>
      <c r="B11217" s="318">
        <v>37728.879999999997</v>
      </c>
      <c r="C11217" s="355">
        <f t="shared" si="219"/>
        <v>0.27100000000064028</v>
      </c>
      <c r="D11217" s="420">
        <f t="shared" si="220"/>
        <v>0.13550000000032014</v>
      </c>
      <c r="H11217" s="402"/>
      <c r="J11217" s="82">
        <v>54</v>
      </c>
      <c r="K11217" s="319">
        <v>2</v>
      </c>
    </row>
    <row r="11218" spans="1:11" x14ac:dyDescent="0.3">
      <c r="A11218" s="341">
        <v>43404.761108275467</v>
      </c>
      <c r="B11218" s="318">
        <v>37729.159</v>
      </c>
      <c r="C11218" s="355">
        <f t="shared" si="219"/>
        <v>0.2790000000022701</v>
      </c>
      <c r="D11218" s="420">
        <f t="shared" si="220"/>
        <v>0.13950000000113505</v>
      </c>
      <c r="H11218" s="402"/>
      <c r="J11218" s="82">
        <v>55</v>
      </c>
      <c r="K11218" s="320">
        <v>3</v>
      </c>
    </row>
    <row r="11219" spans="1:11" x14ac:dyDescent="0.3">
      <c r="A11219" s="341">
        <v>43404.802774884258</v>
      </c>
      <c r="B11219" s="318">
        <v>37729.428999999996</v>
      </c>
      <c r="C11219" s="355">
        <f t="shared" si="219"/>
        <v>0.26999999999679858</v>
      </c>
      <c r="D11219" s="420">
        <f t="shared" si="220"/>
        <v>0.13499999999839929</v>
      </c>
      <c r="H11219" s="402"/>
      <c r="J11219" s="82">
        <v>56</v>
      </c>
      <c r="K11219" s="321">
        <v>4</v>
      </c>
    </row>
    <row r="11220" spans="1:11" x14ac:dyDescent="0.3">
      <c r="A11220" s="341">
        <v>43404.844441493056</v>
      </c>
      <c r="B11220" s="318">
        <v>37729.682000000001</v>
      </c>
      <c r="C11220" s="355">
        <f t="shared" si="219"/>
        <v>0.25300000000424916</v>
      </c>
      <c r="D11220" s="420">
        <f t="shared" si="220"/>
        <v>0.12650000000212458</v>
      </c>
      <c r="H11220" s="402"/>
      <c r="J11220" s="82">
        <v>57</v>
      </c>
      <c r="K11220" s="391">
        <v>1</v>
      </c>
    </row>
    <row r="11221" spans="1:11" x14ac:dyDescent="0.3">
      <c r="A11221" s="341">
        <v>43404.886108101855</v>
      </c>
      <c r="B11221" s="318">
        <v>37729.957000000002</v>
      </c>
      <c r="C11221" s="355">
        <f t="shared" si="219"/>
        <v>0.27500000000145519</v>
      </c>
      <c r="D11221" s="420">
        <f t="shared" si="220"/>
        <v>0.1375000000007276</v>
      </c>
      <c r="H11221" s="402"/>
      <c r="J11221" s="82">
        <v>58</v>
      </c>
      <c r="K11221" s="319">
        <v>2</v>
      </c>
    </row>
    <row r="11222" spans="1:11" x14ac:dyDescent="0.3">
      <c r="A11222" s="341">
        <v>43404.927774710646</v>
      </c>
      <c r="B11222" s="318">
        <v>37730.233</v>
      </c>
      <c r="C11222" s="355">
        <f t="shared" si="219"/>
        <v>0.27599999999802094</v>
      </c>
      <c r="D11222" s="420">
        <f t="shared" si="220"/>
        <v>0.13799999999901047</v>
      </c>
      <c r="H11222" s="402"/>
      <c r="J11222" s="82">
        <v>59</v>
      </c>
      <c r="K11222" s="320">
        <v>3</v>
      </c>
    </row>
    <row r="11223" spans="1:11" x14ac:dyDescent="0.3">
      <c r="A11223" s="341">
        <v>43404.969441319445</v>
      </c>
      <c r="B11223" s="318">
        <v>37730.499000000003</v>
      </c>
      <c r="C11223" s="355">
        <f t="shared" si="219"/>
        <v>0.26600000000325963</v>
      </c>
      <c r="D11223" s="420">
        <f t="shared" si="220"/>
        <v>0.13300000000162981</v>
      </c>
      <c r="E11223" s="336">
        <f>SUM(C11200:C11223)*7.4805194805</f>
        <v>49.431272727145306</v>
      </c>
      <c r="F11223" s="324">
        <f>AVERAGE(D11200:D11223)</f>
        <v>0.1376666666666703</v>
      </c>
      <c r="G11223" s="324">
        <f>_xlfn.STDEV.S(D11200:D11223)</f>
        <v>3.9553669277604996E-3</v>
      </c>
      <c r="H11223" s="402"/>
      <c r="J11223" s="82">
        <v>60</v>
      </c>
      <c r="K11223" s="321">
        <v>4</v>
      </c>
    </row>
    <row r="11224" spans="1:11" x14ac:dyDescent="0.3">
      <c r="A11224" s="341">
        <v>43405.011107928243</v>
      </c>
      <c r="B11224" s="318">
        <v>37730.76</v>
      </c>
      <c r="C11224" s="355">
        <f t="shared" si="219"/>
        <v>0.26099999999860302</v>
      </c>
      <c r="D11224" s="420">
        <f t="shared" si="220"/>
        <v>0.13049999999930151</v>
      </c>
      <c r="H11224" s="402"/>
      <c r="J11224" s="82">
        <v>61</v>
      </c>
      <c r="K11224" s="391">
        <v>1</v>
      </c>
    </row>
    <row r="11225" spans="1:11" x14ac:dyDescent="0.3">
      <c r="A11225" s="341">
        <v>43405.052774537035</v>
      </c>
      <c r="B11225" s="318">
        <v>37731.038</v>
      </c>
      <c r="C11225" s="355">
        <f t="shared" si="219"/>
        <v>0.27799999999842839</v>
      </c>
      <c r="D11225" s="420">
        <f t="shared" si="220"/>
        <v>0.1389999999992142</v>
      </c>
      <c r="H11225" s="402"/>
      <c r="J11225" s="82">
        <v>62</v>
      </c>
      <c r="K11225" s="319">
        <v>2</v>
      </c>
    </row>
    <row r="11226" spans="1:11" x14ac:dyDescent="0.3">
      <c r="A11226" s="341">
        <v>43405.094441145833</v>
      </c>
      <c r="B11226" s="318">
        <v>37731.317999999999</v>
      </c>
      <c r="C11226" s="355">
        <f t="shared" si="219"/>
        <v>0.27999999999883585</v>
      </c>
      <c r="D11226" s="420">
        <f t="shared" si="220"/>
        <v>0.13999999999941792</v>
      </c>
      <c r="H11226" s="402"/>
      <c r="J11226" s="82">
        <v>63</v>
      </c>
      <c r="K11226" s="320">
        <v>3</v>
      </c>
    </row>
    <row r="11227" spans="1:11" x14ac:dyDescent="0.3">
      <c r="A11227" s="341">
        <v>43405.136107754632</v>
      </c>
      <c r="B11227" s="318">
        <v>37731.591</v>
      </c>
      <c r="C11227" s="355">
        <f t="shared" si="219"/>
        <v>0.27300000000104774</v>
      </c>
      <c r="D11227" s="420">
        <f t="shared" si="220"/>
        <v>0.13650000000052387</v>
      </c>
      <c r="H11227" s="402"/>
      <c r="J11227" s="82">
        <v>64</v>
      </c>
      <c r="K11227" s="321">
        <v>4</v>
      </c>
    </row>
    <row r="11228" spans="1:11" x14ac:dyDescent="0.3">
      <c r="A11228" s="341">
        <v>43405.177774363423</v>
      </c>
      <c r="B11228" s="318">
        <v>37731.870999999999</v>
      </c>
      <c r="C11228" s="355">
        <f t="shared" si="219"/>
        <v>0.27999999999883585</v>
      </c>
      <c r="D11228" s="420">
        <f t="shared" si="220"/>
        <v>0.13999999999941792</v>
      </c>
      <c r="H11228" s="402"/>
      <c r="J11228" s="82">
        <v>65</v>
      </c>
      <c r="K11228" s="391">
        <v>1</v>
      </c>
    </row>
    <row r="11229" spans="1:11" x14ac:dyDescent="0.3">
      <c r="A11229" s="341">
        <v>43405.219440972221</v>
      </c>
      <c r="B11229" s="318">
        <v>37732.161</v>
      </c>
      <c r="C11229" s="355">
        <f t="shared" ref="C11229:C11263" si="221">B11229-B11228</f>
        <v>0.29000000000087311</v>
      </c>
      <c r="D11229" s="420">
        <f t="shared" ref="D11229:D11263" si="222">C11229/2</f>
        <v>0.14500000000043656</v>
      </c>
      <c r="H11229" s="402"/>
      <c r="J11229" s="82">
        <v>66</v>
      </c>
      <c r="K11229" s="319">
        <v>2</v>
      </c>
    </row>
    <row r="11230" spans="1:11" x14ac:dyDescent="0.3">
      <c r="A11230" s="341">
        <v>43405.26110758102</v>
      </c>
      <c r="B11230" s="318">
        <v>37732.447</v>
      </c>
      <c r="C11230" s="355">
        <f t="shared" si="221"/>
        <v>0.28600000000005821</v>
      </c>
      <c r="D11230" s="420">
        <f t="shared" si="222"/>
        <v>0.1430000000000291</v>
      </c>
      <c r="H11230" s="402"/>
      <c r="J11230" s="82">
        <v>67</v>
      </c>
      <c r="K11230" s="320">
        <v>3</v>
      </c>
    </row>
    <row r="11231" spans="1:11" x14ac:dyDescent="0.3">
      <c r="A11231" s="341">
        <v>43405.302774189811</v>
      </c>
      <c r="B11231" s="318">
        <v>37732.716999999997</v>
      </c>
      <c r="C11231" s="355">
        <f t="shared" si="221"/>
        <v>0.26999999999679858</v>
      </c>
      <c r="D11231" s="420">
        <f t="shared" si="222"/>
        <v>0.13499999999839929</v>
      </c>
      <c r="H11231" s="402"/>
      <c r="J11231" s="82">
        <v>68</v>
      </c>
      <c r="K11231" s="321">
        <v>4</v>
      </c>
    </row>
    <row r="11232" spans="1:11" x14ac:dyDescent="0.3">
      <c r="A11232" s="341">
        <v>43405.34444079861</v>
      </c>
      <c r="B11232" s="318">
        <v>37732.999000000003</v>
      </c>
      <c r="C11232" s="355">
        <f t="shared" si="221"/>
        <v>0.28200000000651926</v>
      </c>
      <c r="D11232" s="420">
        <f t="shared" si="222"/>
        <v>0.14100000000325963</v>
      </c>
      <c r="H11232" s="402"/>
      <c r="J11232" s="82">
        <v>69</v>
      </c>
      <c r="K11232" s="391">
        <v>1</v>
      </c>
    </row>
    <row r="11233" spans="1:11" x14ac:dyDescent="0.3">
      <c r="A11233" s="341">
        <v>43405.386107407408</v>
      </c>
      <c r="B11233" s="318">
        <v>37733.288999999997</v>
      </c>
      <c r="C11233" s="355">
        <f t="shared" si="221"/>
        <v>0.28999999999359716</v>
      </c>
      <c r="D11233" s="420">
        <f t="shared" si="222"/>
        <v>0.14499999999679858</v>
      </c>
      <c r="H11233" s="402"/>
      <c r="J11233" s="82">
        <v>70</v>
      </c>
      <c r="K11233" s="319">
        <v>2</v>
      </c>
    </row>
    <row r="11234" spans="1:11" x14ac:dyDescent="0.3">
      <c r="A11234" s="341">
        <v>43405.427774016207</v>
      </c>
      <c r="B11234" s="318">
        <v>37733.561999999998</v>
      </c>
      <c r="C11234" s="355">
        <f t="shared" si="221"/>
        <v>0.27300000000104774</v>
      </c>
      <c r="D11234" s="420">
        <f t="shared" si="222"/>
        <v>0.13650000000052387</v>
      </c>
      <c r="H11234" s="402"/>
      <c r="J11234" s="82">
        <v>71</v>
      </c>
      <c r="K11234" s="320">
        <v>3</v>
      </c>
    </row>
    <row r="11235" spans="1:11" x14ac:dyDescent="0.3">
      <c r="A11235" s="341">
        <v>43405.469440624998</v>
      </c>
      <c r="B11235" s="318">
        <v>37733.832000000002</v>
      </c>
      <c r="C11235" s="355">
        <f t="shared" si="221"/>
        <v>0.27000000000407454</v>
      </c>
      <c r="D11235" s="420">
        <f t="shared" si="222"/>
        <v>0.13500000000203727</v>
      </c>
      <c r="H11235" s="402"/>
      <c r="J11235" s="82">
        <v>72</v>
      </c>
      <c r="K11235" s="321">
        <v>4</v>
      </c>
    </row>
    <row r="11236" spans="1:11" x14ac:dyDescent="0.3">
      <c r="A11236" s="341">
        <v>43405.511107233797</v>
      </c>
      <c r="B11236" s="318">
        <v>37734.118999999999</v>
      </c>
      <c r="C11236" s="355">
        <f t="shared" si="221"/>
        <v>0.28699999999662396</v>
      </c>
      <c r="D11236" s="420">
        <f t="shared" si="222"/>
        <v>0.14349999999831198</v>
      </c>
      <c r="H11236" s="402"/>
      <c r="J11236" s="82">
        <v>73</v>
      </c>
      <c r="K11236" s="391">
        <v>1</v>
      </c>
    </row>
    <row r="11237" spans="1:11" x14ac:dyDescent="0.3">
      <c r="A11237" s="341">
        <v>43405.552773842595</v>
      </c>
      <c r="B11237" s="318">
        <v>37734.398999999998</v>
      </c>
      <c r="C11237" s="355">
        <f t="shared" si="221"/>
        <v>0.27999999999883585</v>
      </c>
      <c r="D11237" s="420">
        <f t="shared" si="222"/>
        <v>0.13999999999941792</v>
      </c>
      <c r="H11237" s="402"/>
      <c r="J11237" s="82">
        <v>74</v>
      </c>
      <c r="K11237" s="319">
        <v>2</v>
      </c>
    </row>
    <row r="11238" spans="1:11" x14ac:dyDescent="0.3">
      <c r="A11238" s="341">
        <v>43405.594440451387</v>
      </c>
      <c r="B11238" s="318">
        <v>37734.669000000002</v>
      </c>
      <c r="C11238" s="355">
        <f t="shared" si="221"/>
        <v>0.27000000000407454</v>
      </c>
      <c r="D11238" s="420">
        <f t="shared" si="222"/>
        <v>0.13500000000203727</v>
      </c>
      <c r="H11238" s="402"/>
      <c r="J11238" s="82">
        <v>75</v>
      </c>
      <c r="K11238" s="320">
        <v>3</v>
      </c>
    </row>
    <row r="11239" spans="1:11" x14ac:dyDescent="0.3">
      <c r="A11239" s="341">
        <v>43405.636107060185</v>
      </c>
      <c r="B11239" s="318">
        <v>37734.945</v>
      </c>
      <c r="C11239" s="355">
        <f t="shared" si="221"/>
        <v>0.27599999999802094</v>
      </c>
      <c r="D11239" s="420">
        <f t="shared" si="222"/>
        <v>0.13799999999901047</v>
      </c>
      <c r="H11239" s="402"/>
      <c r="J11239" s="82">
        <v>76</v>
      </c>
      <c r="K11239" s="321">
        <v>4</v>
      </c>
    </row>
    <row r="11240" spans="1:11" x14ac:dyDescent="0.3">
      <c r="A11240" s="341">
        <v>43405.677773668984</v>
      </c>
      <c r="B11240" s="318">
        <v>37735.226999999999</v>
      </c>
      <c r="C11240" s="355">
        <f t="shared" si="221"/>
        <v>0.2819999999992433</v>
      </c>
      <c r="D11240" s="420">
        <f t="shared" si="222"/>
        <v>0.14099999999962165</v>
      </c>
      <c r="H11240" s="402"/>
      <c r="J11240" s="82">
        <v>77</v>
      </c>
      <c r="K11240" s="391">
        <v>1</v>
      </c>
    </row>
    <row r="11241" spans="1:11" x14ac:dyDescent="0.3">
      <c r="A11241" s="341">
        <v>43405.719440277775</v>
      </c>
      <c r="B11241" s="318">
        <v>37735.498</v>
      </c>
      <c r="C11241" s="355">
        <f t="shared" si="221"/>
        <v>0.27100000000064028</v>
      </c>
      <c r="D11241" s="420">
        <f t="shared" si="222"/>
        <v>0.13550000000032014</v>
      </c>
      <c r="H11241" s="402"/>
      <c r="J11241" s="82">
        <v>78</v>
      </c>
      <c r="K11241" s="319">
        <v>2</v>
      </c>
    </row>
    <row r="11242" spans="1:11" x14ac:dyDescent="0.3">
      <c r="A11242" s="341">
        <v>43405.761106886574</v>
      </c>
      <c r="B11242" s="318">
        <v>37735.758000000002</v>
      </c>
      <c r="C11242" s="355">
        <f t="shared" si="221"/>
        <v>0.26000000000203727</v>
      </c>
      <c r="D11242" s="420">
        <f t="shared" si="222"/>
        <v>0.13000000000101863</v>
      </c>
      <c r="H11242" s="402"/>
      <c r="J11242" s="82">
        <v>79</v>
      </c>
      <c r="K11242" s="320">
        <v>3</v>
      </c>
    </row>
    <row r="11243" spans="1:11" x14ac:dyDescent="0.3">
      <c r="A11243" s="341">
        <v>43405.802773495372</v>
      </c>
      <c r="B11243" s="318">
        <v>37736.012000000002</v>
      </c>
      <c r="C11243" s="355">
        <f t="shared" si="221"/>
        <v>0.25400000000081491</v>
      </c>
      <c r="D11243" s="420">
        <f t="shared" si="222"/>
        <v>0.12700000000040745</v>
      </c>
      <c r="H11243" s="402"/>
      <c r="J11243" s="82">
        <v>80</v>
      </c>
      <c r="K11243" s="321">
        <v>4</v>
      </c>
    </row>
    <row r="11244" spans="1:11" x14ac:dyDescent="0.3">
      <c r="A11244" s="341">
        <v>43405.844440104163</v>
      </c>
      <c r="B11244" s="318">
        <v>37736.281000000003</v>
      </c>
      <c r="C11244" s="355">
        <f t="shared" si="221"/>
        <v>0.26900000000023283</v>
      </c>
      <c r="D11244" s="420">
        <f t="shared" si="222"/>
        <v>0.13450000000011642</v>
      </c>
      <c r="H11244" s="402"/>
      <c r="J11244" s="82">
        <v>81</v>
      </c>
      <c r="K11244" s="391">
        <v>1</v>
      </c>
    </row>
    <row r="11245" spans="1:11" x14ac:dyDescent="0.3">
      <c r="A11245" s="341">
        <v>43405.886106712962</v>
      </c>
      <c r="B11245" s="318">
        <v>37736.548999999999</v>
      </c>
      <c r="C11245" s="355">
        <f t="shared" si="221"/>
        <v>0.26799999999639113</v>
      </c>
      <c r="D11245" s="420">
        <f t="shared" si="222"/>
        <v>0.13399999999819556</v>
      </c>
      <c r="H11245" s="402"/>
      <c r="J11245" s="82">
        <v>82</v>
      </c>
      <c r="K11245" s="319">
        <v>2</v>
      </c>
    </row>
    <row r="11246" spans="1:11" x14ac:dyDescent="0.3">
      <c r="A11246" s="341">
        <v>43405.92777332176</v>
      </c>
      <c r="B11246" s="318">
        <v>37736.811000000002</v>
      </c>
      <c r="C11246" s="355">
        <f t="shared" si="221"/>
        <v>0.26200000000244472</v>
      </c>
      <c r="D11246" s="420">
        <f t="shared" si="222"/>
        <v>0.13100000000122236</v>
      </c>
      <c r="H11246" s="402"/>
      <c r="J11246" s="82">
        <v>83</v>
      </c>
      <c r="K11246" s="320">
        <v>3</v>
      </c>
    </row>
    <row r="11247" spans="1:11" x14ac:dyDescent="0.3">
      <c r="A11247" s="341">
        <v>43405.969439930559</v>
      </c>
      <c r="B11247" s="318">
        <v>37737.089</v>
      </c>
      <c r="C11247" s="355">
        <f t="shared" si="221"/>
        <v>0.27799999999842839</v>
      </c>
      <c r="D11247" s="420">
        <f t="shared" si="222"/>
        <v>0.1389999999992142</v>
      </c>
      <c r="E11247" s="336">
        <f>SUM(C11224:C11247)*7.4805194805</f>
        <v>49.296623376468872</v>
      </c>
      <c r="F11247" s="324">
        <f>AVERAGE(D11224:D11247)</f>
        <v>0.1372916666665939</v>
      </c>
      <c r="G11247" s="324">
        <f>_xlfn.STDEV.S(D11224:D11247)</f>
        <v>4.7979086623561023E-3</v>
      </c>
      <c r="H11247" s="402"/>
      <c r="J11247" s="82">
        <v>84</v>
      </c>
      <c r="K11247" s="321">
        <v>4</v>
      </c>
    </row>
    <row r="11248" spans="1:11" x14ac:dyDescent="0.3">
      <c r="A11248" s="341">
        <v>43406.01110653935</v>
      </c>
      <c r="B11248" s="318">
        <v>37737.360999999997</v>
      </c>
      <c r="C11248" s="355">
        <f t="shared" si="221"/>
        <v>0.27199999999720603</v>
      </c>
      <c r="D11248" s="420">
        <f t="shared" si="222"/>
        <v>0.13599999999860302</v>
      </c>
      <c r="H11248" s="402"/>
      <c r="J11248" s="82">
        <v>85</v>
      </c>
      <c r="K11248" s="391">
        <v>1</v>
      </c>
    </row>
    <row r="11249" spans="1:12" x14ac:dyDescent="0.3">
      <c r="A11249" s="341">
        <v>43406.052773148149</v>
      </c>
      <c r="B11249" s="318">
        <v>37737.631000000001</v>
      </c>
      <c r="C11249" s="355">
        <f t="shared" si="221"/>
        <v>0.27000000000407454</v>
      </c>
      <c r="D11249" s="420">
        <f t="shared" si="222"/>
        <v>0.13500000000203727</v>
      </c>
      <c r="H11249" s="402"/>
      <c r="J11249" s="82">
        <v>86</v>
      </c>
      <c r="K11249" s="319">
        <v>2</v>
      </c>
    </row>
    <row r="11250" spans="1:12" x14ac:dyDescent="0.3">
      <c r="A11250" s="341">
        <v>43406.094439756947</v>
      </c>
      <c r="B11250" s="318">
        <v>37737.911</v>
      </c>
      <c r="C11250" s="355">
        <f t="shared" si="221"/>
        <v>0.27999999999883585</v>
      </c>
      <c r="D11250" s="420">
        <f t="shared" si="222"/>
        <v>0.13999999999941792</v>
      </c>
      <c r="H11250" s="402"/>
      <c r="J11250" s="82">
        <v>87</v>
      </c>
      <c r="K11250" s="320">
        <v>3</v>
      </c>
    </row>
    <row r="11251" spans="1:12" x14ac:dyDescent="0.3">
      <c r="A11251" s="341">
        <v>43406.136106365739</v>
      </c>
      <c r="B11251" s="318">
        <v>37738.197999999997</v>
      </c>
      <c r="C11251" s="355">
        <f t="shared" si="221"/>
        <v>0.28699999999662396</v>
      </c>
      <c r="D11251" s="420">
        <f t="shared" si="222"/>
        <v>0.14349999999831198</v>
      </c>
      <c r="H11251" s="402"/>
      <c r="J11251" s="82">
        <v>88</v>
      </c>
      <c r="K11251" s="321">
        <v>4</v>
      </c>
    </row>
    <row r="11252" spans="1:12" x14ac:dyDescent="0.3">
      <c r="A11252" s="341">
        <v>43406.177772974537</v>
      </c>
      <c r="B11252" s="318">
        <v>37738.476999999999</v>
      </c>
      <c r="C11252" s="355">
        <f t="shared" si="221"/>
        <v>0.2790000000022701</v>
      </c>
      <c r="D11252" s="420">
        <f t="shared" si="222"/>
        <v>0.13950000000113505</v>
      </c>
      <c r="H11252" s="402"/>
      <c r="J11252" s="82">
        <v>89</v>
      </c>
      <c r="K11252" s="391">
        <v>1</v>
      </c>
    </row>
    <row r="11253" spans="1:12" x14ac:dyDescent="0.3">
      <c r="A11253" s="341">
        <v>43406.219439583336</v>
      </c>
      <c r="B11253" s="318">
        <v>37738.75</v>
      </c>
      <c r="C11253" s="355">
        <f t="shared" si="221"/>
        <v>0.27300000000104774</v>
      </c>
      <c r="D11253" s="420">
        <f t="shared" si="222"/>
        <v>0.13650000000052387</v>
      </c>
      <c r="H11253" s="402"/>
      <c r="J11253" s="82">
        <v>90</v>
      </c>
      <c r="K11253" s="319">
        <v>2</v>
      </c>
    </row>
    <row r="11254" spans="1:12" x14ac:dyDescent="0.3">
      <c r="A11254" s="341">
        <v>43406.261106192127</v>
      </c>
      <c r="B11254" s="318">
        <v>37739.035000000003</v>
      </c>
      <c r="C11254" s="355">
        <f t="shared" si="221"/>
        <v>0.28500000000349246</v>
      </c>
      <c r="D11254" s="420">
        <f t="shared" si="222"/>
        <v>0.14250000000174623</v>
      </c>
      <c r="H11254" s="402"/>
      <c r="J11254" s="82">
        <v>91</v>
      </c>
      <c r="K11254" s="320">
        <v>3</v>
      </c>
    </row>
    <row r="11255" spans="1:12" x14ac:dyDescent="0.3">
      <c r="A11255" s="341">
        <v>43406.302772800926</v>
      </c>
      <c r="B11255" s="318">
        <v>37739.319000000003</v>
      </c>
      <c r="C11255" s="355">
        <f t="shared" si="221"/>
        <v>0.28399999999965075</v>
      </c>
      <c r="D11255" s="420">
        <f t="shared" si="222"/>
        <v>0.14199999999982538</v>
      </c>
      <c r="H11255" s="402"/>
      <c r="J11255" s="82">
        <v>92</v>
      </c>
      <c r="K11255" s="321">
        <v>4</v>
      </c>
    </row>
    <row r="11256" spans="1:12" x14ac:dyDescent="0.3">
      <c r="A11256" s="341">
        <v>43406.344439409724</v>
      </c>
      <c r="B11256" s="318">
        <v>37739.597999999998</v>
      </c>
      <c r="C11256" s="355">
        <f t="shared" si="221"/>
        <v>0.27899999999499414</v>
      </c>
      <c r="D11256" s="420">
        <f t="shared" si="222"/>
        <v>0.13949999999749707</v>
      </c>
      <c r="H11256" s="402"/>
      <c r="J11256" s="82">
        <v>93</v>
      </c>
      <c r="K11256" s="391">
        <v>1</v>
      </c>
    </row>
    <row r="11257" spans="1:12" x14ac:dyDescent="0.3">
      <c r="A11257" s="341">
        <v>43406.386106018515</v>
      </c>
      <c r="B11257" s="318">
        <v>37739.879000000001</v>
      </c>
      <c r="C11257" s="355">
        <f t="shared" si="221"/>
        <v>0.28100000000267755</v>
      </c>
      <c r="D11257" s="420">
        <f t="shared" si="222"/>
        <v>0.14050000000133878</v>
      </c>
      <c r="H11257" s="402"/>
      <c r="J11257" s="82">
        <v>94</v>
      </c>
      <c r="K11257" s="319">
        <v>2</v>
      </c>
    </row>
    <row r="11258" spans="1:12" x14ac:dyDescent="0.3">
      <c r="A11258" s="341">
        <v>43406.427772627314</v>
      </c>
      <c r="B11258" s="318">
        <v>37740.160000000003</v>
      </c>
      <c r="C11258" s="355">
        <f t="shared" si="221"/>
        <v>0.28100000000267755</v>
      </c>
      <c r="D11258" s="420">
        <f t="shared" si="222"/>
        <v>0.14050000000133878</v>
      </c>
      <c r="H11258" s="402"/>
      <c r="J11258" s="82">
        <v>95</v>
      </c>
      <c r="K11258" s="320">
        <v>3</v>
      </c>
    </row>
    <row r="11259" spans="1:12" x14ac:dyDescent="0.3">
      <c r="A11259" s="341">
        <v>43406.469439236113</v>
      </c>
      <c r="B11259" s="318">
        <v>37740.438000000002</v>
      </c>
      <c r="C11259" s="355">
        <f t="shared" si="221"/>
        <v>0.27799999999842839</v>
      </c>
      <c r="D11259" s="420">
        <f t="shared" si="222"/>
        <v>0.1389999999992142</v>
      </c>
      <c r="H11259" s="402"/>
      <c r="J11259" s="82">
        <v>96</v>
      </c>
      <c r="K11259" s="321">
        <v>4</v>
      </c>
    </row>
    <row r="11260" spans="1:12" x14ac:dyDescent="0.3">
      <c r="A11260" s="341">
        <v>43406.511105844904</v>
      </c>
      <c r="B11260" s="318">
        <v>37740.701999999997</v>
      </c>
      <c r="C11260" s="355">
        <f t="shared" si="221"/>
        <v>0.26399999999557622</v>
      </c>
      <c r="D11260" s="420">
        <f t="shared" si="222"/>
        <v>0.13199999999778811</v>
      </c>
      <c r="H11260" s="402"/>
      <c r="J11260" s="82">
        <v>97</v>
      </c>
      <c r="K11260" s="391">
        <v>1</v>
      </c>
    </row>
    <row r="11261" spans="1:12" x14ac:dyDescent="0.3">
      <c r="A11261" s="341">
        <v>43406.552772453702</v>
      </c>
      <c r="B11261" s="318">
        <v>37740.980000000003</v>
      </c>
      <c r="C11261" s="355">
        <f t="shared" si="221"/>
        <v>0.27800000000570435</v>
      </c>
      <c r="D11261" s="420">
        <f t="shared" si="222"/>
        <v>0.13900000000285218</v>
      </c>
      <c r="H11261" s="402"/>
      <c r="J11261" s="82">
        <v>98</v>
      </c>
      <c r="K11261" s="319">
        <v>2</v>
      </c>
    </row>
    <row r="11262" spans="1:12" x14ac:dyDescent="0.3">
      <c r="A11262" s="341">
        <v>43406.594439062501</v>
      </c>
      <c r="B11262" s="318">
        <v>37741.258999999998</v>
      </c>
      <c r="C11262" s="355">
        <f t="shared" si="221"/>
        <v>0.27899999999499414</v>
      </c>
      <c r="D11262" s="420">
        <f t="shared" si="222"/>
        <v>0.13949999999749707</v>
      </c>
      <c r="H11262" s="402"/>
      <c r="J11262" s="82">
        <v>99</v>
      </c>
      <c r="K11262" s="320">
        <v>3</v>
      </c>
    </row>
    <row r="11263" spans="1:12" x14ac:dyDescent="0.3">
      <c r="A11263" s="341">
        <v>43406.636105671299</v>
      </c>
      <c r="B11263" s="318">
        <v>37741.529000000002</v>
      </c>
      <c r="C11263" s="355">
        <f t="shared" si="221"/>
        <v>0.27000000000407454</v>
      </c>
      <c r="D11263" s="420">
        <f t="shared" si="222"/>
        <v>0.13500000000203727</v>
      </c>
      <c r="H11263" s="404"/>
      <c r="I11263" s="344">
        <f>AVERAGE(D11151:D11263)</f>
        <v>0.13788839285715376</v>
      </c>
      <c r="J11263" s="82">
        <v>100</v>
      </c>
      <c r="K11263" s="321">
        <v>4</v>
      </c>
    </row>
    <row r="11264" spans="1:12" x14ac:dyDescent="0.3">
      <c r="A11264" s="341">
        <v>43409.736805555556</v>
      </c>
      <c r="B11264" s="318">
        <v>37761.828999999998</v>
      </c>
      <c r="C11264" s="355"/>
      <c r="D11264" s="420"/>
      <c r="H11264" s="402"/>
      <c r="K11264" s="319">
        <v>2</v>
      </c>
      <c r="L11264" s="54" t="s">
        <v>386</v>
      </c>
    </row>
    <row r="11265" spans="1:12" x14ac:dyDescent="0.3">
      <c r="A11265" s="341">
        <v>43409.752083333333</v>
      </c>
      <c r="B11265" s="318">
        <v>37762.108</v>
      </c>
      <c r="C11265" s="355">
        <f>B11265-B11264</f>
        <v>0.2790000000022701</v>
      </c>
      <c r="D11265" s="420">
        <f>C11265/2</f>
        <v>0.13950000000113505</v>
      </c>
      <c r="H11265" s="402"/>
      <c r="J11265" s="82">
        <v>1</v>
      </c>
      <c r="K11265" s="320">
        <v>3</v>
      </c>
      <c r="L11265" s="54" t="s">
        <v>313</v>
      </c>
    </row>
    <row r="11266" spans="1:12" x14ac:dyDescent="0.3">
      <c r="A11266" s="341">
        <v>43409.793749999997</v>
      </c>
      <c r="B11266" s="318">
        <v>37762.381000000001</v>
      </c>
      <c r="C11266" s="355">
        <f t="shared" ref="C11266:C11351" si="223">B11266-B11265</f>
        <v>0.27300000000104774</v>
      </c>
      <c r="D11266" s="420">
        <f t="shared" ref="D11266:D11351" si="224">C11266/2</f>
        <v>0.13650000000052387</v>
      </c>
      <c r="H11266" s="402"/>
      <c r="J11266" s="82">
        <v>2</v>
      </c>
      <c r="K11266" s="321">
        <v>4</v>
      </c>
    </row>
    <row r="11267" spans="1:12" x14ac:dyDescent="0.3">
      <c r="A11267" s="341">
        <v>43409.835416666669</v>
      </c>
      <c r="B11267" s="318">
        <v>37762.641000000003</v>
      </c>
      <c r="C11267" s="355">
        <f t="shared" si="223"/>
        <v>0.26000000000203727</v>
      </c>
      <c r="D11267" s="420">
        <f t="shared" si="224"/>
        <v>0.13000000000101863</v>
      </c>
      <c r="H11267" s="402"/>
      <c r="J11267" s="82">
        <v>3</v>
      </c>
      <c r="K11267" s="391">
        <v>1</v>
      </c>
    </row>
    <row r="11268" spans="1:12" x14ac:dyDescent="0.3">
      <c r="A11268" s="341">
        <v>43409.877083333333</v>
      </c>
      <c r="B11268" s="318">
        <v>37762.902000000002</v>
      </c>
      <c r="C11268" s="355">
        <f t="shared" si="223"/>
        <v>0.26099999999860302</v>
      </c>
      <c r="D11268" s="420">
        <f t="shared" si="224"/>
        <v>0.13049999999930151</v>
      </c>
      <c r="H11268" s="402"/>
      <c r="J11268" s="82">
        <v>4</v>
      </c>
      <c r="K11268" s="319">
        <v>2</v>
      </c>
    </row>
    <row r="11269" spans="1:12" x14ac:dyDescent="0.3">
      <c r="A11269" s="341">
        <v>43409.918749999997</v>
      </c>
      <c r="B11269" s="318">
        <v>37763.169000000002</v>
      </c>
      <c r="C11269" s="355">
        <f t="shared" si="223"/>
        <v>0.26699999999982538</v>
      </c>
      <c r="D11269" s="420">
        <f t="shared" si="224"/>
        <v>0.13349999999991269</v>
      </c>
      <c r="H11269" s="402"/>
      <c r="J11269" s="82">
        <v>5</v>
      </c>
      <c r="K11269" s="320">
        <v>3</v>
      </c>
    </row>
    <row r="11270" spans="1:12" x14ac:dyDescent="0.3">
      <c r="A11270" s="341">
        <v>43409.960416493057</v>
      </c>
      <c r="B11270" s="318">
        <v>37763.432000000001</v>
      </c>
      <c r="C11270" s="355">
        <f t="shared" si="223"/>
        <v>0.26299999999901047</v>
      </c>
      <c r="D11270" s="420">
        <f t="shared" si="224"/>
        <v>0.13149999999950523</v>
      </c>
      <c r="E11270" s="336">
        <f>SUM(C11248:C11270)*7.4805194805</f>
        <v>45.20477922069982</v>
      </c>
      <c r="F11270" s="324">
        <f>AVERAGE(D11248:D11270)</f>
        <v>0.1373409090910255</v>
      </c>
      <c r="G11270" s="324">
        <f>_xlfn.STDEV.S(D11248:D11270)</f>
        <v>3.9622815807624128E-3</v>
      </c>
      <c r="H11270" s="402"/>
      <c r="J11270" s="82">
        <v>6</v>
      </c>
      <c r="K11270" s="321">
        <v>4</v>
      </c>
    </row>
    <row r="11271" spans="1:12" x14ac:dyDescent="0.3">
      <c r="A11271" s="341">
        <v>43410.002083101848</v>
      </c>
      <c r="B11271" s="318">
        <v>37763.690999999999</v>
      </c>
      <c r="C11271" s="355">
        <f t="shared" si="223"/>
        <v>0.25899999999819556</v>
      </c>
      <c r="D11271" s="420">
        <f t="shared" si="224"/>
        <v>0.12949999999909778</v>
      </c>
      <c r="H11271" s="402"/>
      <c r="J11271" s="82">
        <v>7</v>
      </c>
      <c r="K11271" s="391">
        <v>1</v>
      </c>
    </row>
    <row r="11272" spans="1:12" x14ac:dyDescent="0.3">
      <c r="A11272" s="341">
        <v>43410.043749710647</v>
      </c>
      <c r="B11272" s="318">
        <v>37763.97</v>
      </c>
      <c r="C11272" s="355">
        <f t="shared" si="223"/>
        <v>0.2790000000022701</v>
      </c>
      <c r="D11272" s="420">
        <f t="shared" si="224"/>
        <v>0.13950000000113505</v>
      </c>
      <c r="H11272" s="402"/>
      <c r="J11272" s="82">
        <v>8</v>
      </c>
      <c r="K11272" s="319">
        <v>2</v>
      </c>
    </row>
    <row r="11273" spans="1:12" x14ac:dyDescent="0.3">
      <c r="A11273" s="341">
        <v>43410.085416319445</v>
      </c>
      <c r="B11273" s="318">
        <v>37764.258000000002</v>
      </c>
      <c r="C11273" s="355">
        <f t="shared" si="223"/>
        <v>0.28800000000046566</v>
      </c>
      <c r="D11273" s="420">
        <f t="shared" si="224"/>
        <v>0.14400000000023283</v>
      </c>
      <c r="H11273" s="402"/>
      <c r="J11273" s="82">
        <v>9</v>
      </c>
      <c r="K11273" s="320">
        <v>3</v>
      </c>
    </row>
    <row r="11274" spans="1:12" x14ac:dyDescent="0.3">
      <c r="A11274" s="341">
        <v>43410.127082928244</v>
      </c>
      <c r="B11274" s="318">
        <v>37764.531999999999</v>
      </c>
      <c r="C11274" s="355">
        <f t="shared" si="223"/>
        <v>0.27399999999761349</v>
      </c>
      <c r="D11274" s="420">
        <f t="shared" si="224"/>
        <v>0.13699999999880674</v>
      </c>
      <c r="H11274" s="402"/>
      <c r="J11274" s="82">
        <v>10</v>
      </c>
      <c r="K11274" s="321">
        <v>4</v>
      </c>
    </row>
    <row r="11275" spans="1:12" x14ac:dyDescent="0.3">
      <c r="A11275" s="341">
        <v>43410.168749537035</v>
      </c>
      <c r="B11275" s="318">
        <v>37764.807999999997</v>
      </c>
      <c r="C11275" s="355">
        <f t="shared" si="223"/>
        <v>0.27599999999802094</v>
      </c>
      <c r="D11275" s="420">
        <f t="shared" si="224"/>
        <v>0.13799999999901047</v>
      </c>
      <c r="H11275" s="402"/>
      <c r="J11275" s="82">
        <v>11</v>
      </c>
      <c r="K11275" s="391">
        <v>1</v>
      </c>
    </row>
    <row r="11276" spans="1:12" x14ac:dyDescent="0.3">
      <c r="A11276" s="341">
        <v>43410.210416145834</v>
      </c>
      <c r="B11276" s="318">
        <v>37765.091999999997</v>
      </c>
      <c r="C11276" s="355">
        <f t="shared" si="223"/>
        <v>0.28399999999965075</v>
      </c>
      <c r="D11276" s="420">
        <f t="shared" si="224"/>
        <v>0.14199999999982538</v>
      </c>
      <c r="H11276" s="402"/>
      <c r="J11276" s="82">
        <v>12</v>
      </c>
      <c r="K11276" s="319">
        <v>2</v>
      </c>
    </row>
    <row r="11277" spans="1:12" x14ac:dyDescent="0.3">
      <c r="A11277" s="341">
        <v>43410.252082754632</v>
      </c>
      <c r="B11277" s="318">
        <v>37765.379000000001</v>
      </c>
      <c r="C11277" s="355">
        <f t="shared" si="223"/>
        <v>0.28700000000389991</v>
      </c>
      <c r="D11277" s="420">
        <f t="shared" si="224"/>
        <v>0.14350000000194996</v>
      </c>
      <c r="H11277" s="402"/>
      <c r="J11277" s="82">
        <v>13</v>
      </c>
      <c r="K11277" s="320">
        <v>3</v>
      </c>
    </row>
    <row r="11278" spans="1:12" x14ac:dyDescent="0.3">
      <c r="A11278" s="341">
        <v>43410.293749363424</v>
      </c>
      <c r="B11278" s="318">
        <v>37765.650999999998</v>
      </c>
      <c r="C11278" s="355">
        <f t="shared" si="223"/>
        <v>0.27199999999720603</v>
      </c>
      <c r="D11278" s="420">
        <f t="shared" si="224"/>
        <v>0.13599999999860302</v>
      </c>
      <c r="H11278" s="402"/>
      <c r="J11278" s="82">
        <v>14</v>
      </c>
      <c r="K11278" s="321">
        <v>4</v>
      </c>
    </row>
    <row r="11279" spans="1:12" x14ac:dyDescent="0.3">
      <c r="A11279" s="341">
        <v>43410.335415972222</v>
      </c>
      <c r="B11279" s="318">
        <v>37765.93</v>
      </c>
      <c r="C11279" s="355">
        <f t="shared" si="223"/>
        <v>0.2790000000022701</v>
      </c>
      <c r="D11279" s="420">
        <f t="shared" si="224"/>
        <v>0.13950000000113505</v>
      </c>
      <c r="H11279" s="402"/>
      <c r="J11279" s="82">
        <v>15</v>
      </c>
      <c r="K11279" s="391">
        <v>1</v>
      </c>
    </row>
    <row r="11280" spans="1:12" x14ac:dyDescent="0.3">
      <c r="A11280" s="341">
        <v>43410.377082581021</v>
      </c>
      <c r="B11280" s="318">
        <v>37766.213000000003</v>
      </c>
      <c r="C11280" s="355">
        <f t="shared" si="223"/>
        <v>0.28300000000308501</v>
      </c>
      <c r="D11280" s="420">
        <f t="shared" si="224"/>
        <v>0.1415000000015425</v>
      </c>
      <c r="H11280" s="402"/>
      <c r="J11280" s="82">
        <v>16</v>
      </c>
      <c r="K11280" s="319">
        <v>2</v>
      </c>
    </row>
    <row r="11281" spans="1:11" x14ac:dyDescent="0.3">
      <c r="A11281" s="341">
        <v>43410.418749189812</v>
      </c>
      <c r="B11281" s="318">
        <v>37766.485000000001</v>
      </c>
      <c r="C11281" s="355">
        <f t="shared" si="223"/>
        <v>0.27199999999720603</v>
      </c>
      <c r="D11281" s="420">
        <f t="shared" si="224"/>
        <v>0.13599999999860302</v>
      </c>
      <c r="H11281" s="402"/>
      <c r="J11281" s="82">
        <v>17</v>
      </c>
      <c r="K11281" s="320">
        <v>3</v>
      </c>
    </row>
    <row r="11282" spans="1:11" x14ac:dyDescent="0.3">
      <c r="A11282" s="341">
        <v>43410.46041579861</v>
      </c>
      <c r="B11282" s="318">
        <v>37766.75</v>
      </c>
      <c r="C11282" s="355">
        <f t="shared" si="223"/>
        <v>0.26499999999941792</v>
      </c>
      <c r="D11282" s="420">
        <f t="shared" si="224"/>
        <v>0.13249999999970896</v>
      </c>
      <c r="H11282" s="402"/>
      <c r="J11282" s="82">
        <v>18</v>
      </c>
      <c r="K11282" s="321">
        <v>4</v>
      </c>
    </row>
    <row r="11283" spans="1:11" x14ac:dyDescent="0.3">
      <c r="A11283" s="341">
        <v>43410.502082407409</v>
      </c>
      <c r="B11283" s="318">
        <v>37767.031000000003</v>
      </c>
      <c r="C11283" s="355">
        <f t="shared" si="223"/>
        <v>0.28100000000267755</v>
      </c>
      <c r="D11283" s="420">
        <f t="shared" si="224"/>
        <v>0.14050000000133878</v>
      </c>
      <c r="H11283" s="402"/>
      <c r="J11283" s="82">
        <v>19</v>
      </c>
      <c r="K11283" s="391">
        <v>1</v>
      </c>
    </row>
    <row r="11284" spans="1:11" x14ac:dyDescent="0.3">
      <c r="A11284" s="341">
        <v>43410.5437490162</v>
      </c>
      <c r="B11284" s="318">
        <v>37767.311999999998</v>
      </c>
      <c r="C11284" s="355">
        <f t="shared" si="223"/>
        <v>0.28099999999540159</v>
      </c>
      <c r="D11284" s="420">
        <f t="shared" si="224"/>
        <v>0.1404999999977008</v>
      </c>
      <c r="H11284" s="402"/>
      <c r="J11284" s="82">
        <v>20</v>
      </c>
      <c r="K11284" s="319">
        <v>2</v>
      </c>
    </row>
    <row r="11285" spans="1:11" x14ac:dyDescent="0.3">
      <c r="A11285" s="341">
        <v>43410.585415624999</v>
      </c>
      <c r="B11285" s="318">
        <v>37767.586000000003</v>
      </c>
      <c r="C11285" s="355">
        <f t="shared" si="223"/>
        <v>0.27400000000488944</v>
      </c>
      <c r="D11285" s="420">
        <f t="shared" si="224"/>
        <v>0.13700000000244472</v>
      </c>
      <c r="H11285" s="402"/>
      <c r="J11285" s="82">
        <v>21</v>
      </c>
      <c r="K11285" s="320">
        <v>3</v>
      </c>
    </row>
    <row r="11286" spans="1:11" x14ac:dyDescent="0.3">
      <c r="A11286" s="341">
        <v>43410.627082233797</v>
      </c>
      <c r="B11286" s="318">
        <v>37767.858</v>
      </c>
      <c r="C11286" s="355">
        <f t="shared" si="223"/>
        <v>0.27199999999720603</v>
      </c>
      <c r="D11286" s="420">
        <f t="shared" si="224"/>
        <v>0.13599999999860302</v>
      </c>
      <c r="H11286" s="402"/>
      <c r="J11286" s="82">
        <v>22</v>
      </c>
      <c r="K11286" s="321">
        <v>4</v>
      </c>
    </row>
    <row r="11287" spans="1:11" x14ac:dyDescent="0.3">
      <c r="A11287" s="341">
        <v>43410.668748842596</v>
      </c>
      <c r="B11287" s="318">
        <v>37768.135999999999</v>
      </c>
      <c r="C11287" s="355">
        <f t="shared" si="223"/>
        <v>0.27799999999842839</v>
      </c>
      <c r="D11287" s="420">
        <f t="shared" si="224"/>
        <v>0.1389999999992142</v>
      </c>
      <c r="H11287" s="402"/>
      <c r="J11287" s="82">
        <v>23</v>
      </c>
      <c r="K11287" s="391">
        <v>1</v>
      </c>
    </row>
    <row r="11288" spans="1:11" x14ac:dyDescent="0.3">
      <c r="A11288" s="341">
        <v>43410.710415451387</v>
      </c>
      <c r="B11288" s="318">
        <v>37768.409</v>
      </c>
      <c r="C11288" s="355">
        <f t="shared" si="223"/>
        <v>0.27300000000104774</v>
      </c>
      <c r="D11288" s="420">
        <f t="shared" si="224"/>
        <v>0.13650000000052387</v>
      </c>
      <c r="H11288" s="402"/>
      <c r="J11288" s="82">
        <v>24</v>
      </c>
      <c r="K11288" s="319">
        <v>2</v>
      </c>
    </row>
    <row r="11289" spans="1:11" x14ac:dyDescent="0.3">
      <c r="A11289" s="341">
        <v>43410.752082060186</v>
      </c>
      <c r="B11289" s="318">
        <v>37768.678</v>
      </c>
      <c r="C11289" s="355">
        <f t="shared" si="223"/>
        <v>0.26900000000023283</v>
      </c>
      <c r="D11289" s="420">
        <f t="shared" si="224"/>
        <v>0.13450000000011642</v>
      </c>
      <c r="H11289" s="402"/>
      <c r="J11289" s="82">
        <v>25</v>
      </c>
      <c r="K11289" s="320">
        <v>3</v>
      </c>
    </row>
    <row r="11290" spans="1:11" x14ac:dyDescent="0.3">
      <c r="A11290" s="341">
        <v>43410.793748668984</v>
      </c>
      <c r="B11290" s="318">
        <v>37768.949000000001</v>
      </c>
      <c r="C11290" s="355">
        <f t="shared" si="223"/>
        <v>0.27100000000064028</v>
      </c>
      <c r="D11290" s="420">
        <f t="shared" si="224"/>
        <v>0.13550000000032014</v>
      </c>
      <c r="H11290" s="402"/>
      <c r="J11290" s="82">
        <v>26</v>
      </c>
      <c r="K11290" s="321">
        <v>4</v>
      </c>
    </row>
    <row r="11291" spans="1:11" x14ac:dyDescent="0.3">
      <c r="A11291" s="341">
        <v>43410.835415277776</v>
      </c>
      <c r="B11291" s="318">
        <v>37769.220999999998</v>
      </c>
      <c r="C11291" s="355">
        <f t="shared" si="223"/>
        <v>0.27199999999720603</v>
      </c>
      <c r="D11291" s="420">
        <f t="shared" si="224"/>
        <v>0.13599999999860302</v>
      </c>
      <c r="H11291" s="402"/>
      <c r="J11291" s="82">
        <v>27</v>
      </c>
      <c r="K11291" s="391">
        <v>1</v>
      </c>
    </row>
    <row r="11292" spans="1:11" x14ac:dyDescent="0.3">
      <c r="A11292" s="341">
        <v>43410.877081886574</v>
      </c>
      <c r="B11292" s="318">
        <v>37769.49</v>
      </c>
      <c r="C11292" s="355">
        <f t="shared" si="223"/>
        <v>0.26900000000023283</v>
      </c>
      <c r="D11292" s="420">
        <f t="shared" si="224"/>
        <v>0.13450000000011642</v>
      </c>
      <c r="H11292" s="402"/>
      <c r="J11292" s="82">
        <v>28</v>
      </c>
      <c r="K11292" s="319">
        <v>2</v>
      </c>
    </row>
    <row r="11293" spans="1:11" x14ac:dyDescent="0.3">
      <c r="A11293" s="341">
        <v>43410.918748495373</v>
      </c>
      <c r="B11293" s="318">
        <v>37769.754000000001</v>
      </c>
      <c r="C11293" s="355">
        <f t="shared" si="223"/>
        <v>0.26400000000285218</v>
      </c>
      <c r="D11293" s="420">
        <f t="shared" si="224"/>
        <v>0.13200000000142609</v>
      </c>
      <c r="H11293" s="402"/>
      <c r="J11293" s="82">
        <v>29</v>
      </c>
      <c r="K11293" s="320">
        <v>3</v>
      </c>
    </row>
    <row r="11294" spans="1:11" x14ac:dyDescent="0.3">
      <c r="A11294" s="341">
        <v>43410.960415104164</v>
      </c>
      <c r="B11294" s="318">
        <v>37770.027999999998</v>
      </c>
      <c r="C11294" s="355">
        <f t="shared" si="223"/>
        <v>0.27399999999761349</v>
      </c>
      <c r="D11294" s="420">
        <f t="shared" si="224"/>
        <v>0.13699999999880674</v>
      </c>
      <c r="E11294" s="336">
        <f>SUM(C11271:C11294)*7.4805194805</f>
        <v>49.341506493361017</v>
      </c>
      <c r="F11294" s="324">
        <f>AVERAGE(D11271:D11294)</f>
        <v>0.13741666666661936</v>
      </c>
      <c r="G11294" s="324">
        <f>_xlfn.STDEV.S(D11271:D11294)</f>
        <v>3.5803408471756291E-3</v>
      </c>
      <c r="H11294" s="402"/>
      <c r="J11294" s="82">
        <v>30</v>
      </c>
      <c r="K11294" s="321">
        <v>4</v>
      </c>
    </row>
    <row r="11295" spans="1:11" x14ac:dyDescent="0.3">
      <c r="A11295" s="341">
        <v>43411.002081712963</v>
      </c>
      <c r="B11295" s="318">
        <v>37770.307999999997</v>
      </c>
      <c r="C11295" s="355">
        <f t="shared" si="223"/>
        <v>0.27999999999883585</v>
      </c>
      <c r="D11295" s="420">
        <f t="shared" si="224"/>
        <v>0.13999999999941792</v>
      </c>
      <c r="H11295" s="402"/>
      <c r="J11295" s="82">
        <v>31</v>
      </c>
      <c r="K11295" s="391">
        <v>1</v>
      </c>
    </row>
    <row r="11296" spans="1:11" x14ac:dyDescent="0.3">
      <c r="A11296" s="341">
        <v>43411.043748321761</v>
      </c>
      <c r="B11296" s="318">
        <v>37770.567999999999</v>
      </c>
      <c r="C11296" s="355">
        <f t="shared" si="223"/>
        <v>0.26000000000203727</v>
      </c>
      <c r="D11296" s="420">
        <f t="shared" si="224"/>
        <v>0.13000000000101863</v>
      </c>
      <c r="H11296" s="402"/>
      <c r="J11296" s="82">
        <v>32</v>
      </c>
      <c r="K11296" s="319">
        <v>2</v>
      </c>
    </row>
    <row r="11297" spans="1:11" x14ac:dyDescent="0.3">
      <c r="A11297" s="341">
        <v>43411.085414930552</v>
      </c>
      <c r="B11297" s="318">
        <v>37770.839999999997</v>
      </c>
      <c r="C11297" s="355">
        <f t="shared" si="223"/>
        <v>0.27199999999720603</v>
      </c>
      <c r="D11297" s="420">
        <f t="shared" si="224"/>
        <v>0.13599999999860302</v>
      </c>
      <c r="H11297" s="402"/>
      <c r="J11297" s="82">
        <v>33</v>
      </c>
      <c r="K11297" s="320">
        <v>3</v>
      </c>
    </row>
    <row r="11298" spans="1:11" x14ac:dyDescent="0.3">
      <c r="A11298" s="341">
        <v>43411.127081539351</v>
      </c>
      <c r="B11298" s="318">
        <v>37771.122000000003</v>
      </c>
      <c r="C11298" s="355">
        <f t="shared" si="223"/>
        <v>0.28200000000651926</v>
      </c>
      <c r="D11298" s="420">
        <f t="shared" si="224"/>
        <v>0.14100000000325963</v>
      </c>
      <c r="H11298" s="402"/>
      <c r="J11298" s="82">
        <v>34</v>
      </c>
      <c r="K11298" s="321">
        <v>4</v>
      </c>
    </row>
    <row r="11299" spans="1:11" x14ac:dyDescent="0.3">
      <c r="A11299" s="341">
        <v>43411.168748148149</v>
      </c>
      <c r="B11299" s="318">
        <v>37771.402000000002</v>
      </c>
      <c r="C11299" s="355">
        <f t="shared" si="223"/>
        <v>0.27999999999883585</v>
      </c>
      <c r="D11299" s="420">
        <f t="shared" si="224"/>
        <v>0.13999999999941792</v>
      </c>
      <c r="H11299" s="402"/>
      <c r="J11299" s="82">
        <v>35</v>
      </c>
      <c r="K11299" s="391">
        <v>1</v>
      </c>
    </row>
    <row r="11300" spans="1:11" x14ac:dyDescent="0.3">
      <c r="A11300" s="341">
        <v>43411.210414756948</v>
      </c>
      <c r="B11300" s="318">
        <v>37771.680999999997</v>
      </c>
      <c r="C11300" s="355">
        <f t="shared" si="223"/>
        <v>0.27899999999499414</v>
      </c>
      <c r="D11300" s="420">
        <f t="shared" si="224"/>
        <v>0.13949999999749707</v>
      </c>
      <c r="H11300" s="402"/>
      <c r="J11300" s="82">
        <v>36</v>
      </c>
      <c r="K11300" s="319">
        <v>2</v>
      </c>
    </row>
    <row r="11301" spans="1:11" x14ac:dyDescent="0.3">
      <c r="A11301" s="341">
        <v>43411.252081365739</v>
      </c>
      <c r="B11301" s="318">
        <v>37771.968999999997</v>
      </c>
      <c r="C11301" s="355">
        <f t="shared" si="223"/>
        <v>0.28800000000046566</v>
      </c>
      <c r="D11301" s="420">
        <f t="shared" si="224"/>
        <v>0.14400000000023283</v>
      </c>
      <c r="H11301" s="402"/>
      <c r="J11301" s="82">
        <v>37</v>
      </c>
      <c r="K11301" s="320">
        <v>3</v>
      </c>
    </row>
    <row r="11302" spans="1:11" x14ac:dyDescent="0.3">
      <c r="A11302" s="341">
        <v>43411.293747974538</v>
      </c>
      <c r="B11302" s="318">
        <v>37772.254999999997</v>
      </c>
      <c r="C11302" s="355">
        <f t="shared" si="223"/>
        <v>0.28600000000005821</v>
      </c>
      <c r="D11302" s="420">
        <f t="shared" si="224"/>
        <v>0.1430000000000291</v>
      </c>
      <c r="H11302" s="402"/>
      <c r="J11302" s="82">
        <v>38</v>
      </c>
      <c r="K11302" s="321">
        <v>4</v>
      </c>
    </row>
    <row r="11303" spans="1:11" x14ac:dyDescent="0.3">
      <c r="A11303" s="341">
        <v>43411.335414583336</v>
      </c>
      <c r="B11303" s="318">
        <v>37772.531000000003</v>
      </c>
      <c r="C11303" s="355">
        <f t="shared" si="223"/>
        <v>0.2760000000052969</v>
      </c>
      <c r="D11303" s="420">
        <f t="shared" si="224"/>
        <v>0.13800000000264845</v>
      </c>
      <c r="H11303" s="402"/>
      <c r="J11303" s="82">
        <v>39</v>
      </c>
      <c r="K11303" s="391">
        <v>1</v>
      </c>
    </row>
    <row r="11304" spans="1:11" x14ac:dyDescent="0.3">
      <c r="A11304" s="341">
        <v>43411.377081192128</v>
      </c>
      <c r="B11304" s="318">
        <v>37772.807999999997</v>
      </c>
      <c r="C11304" s="355">
        <f t="shared" si="223"/>
        <v>0.27699999999458669</v>
      </c>
      <c r="D11304" s="420">
        <f t="shared" si="224"/>
        <v>0.13849999999729334</v>
      </c>
      <c r="H11304" s="402"/>
      <c r="J11304" s="82">
        <v>40</v>
      </c>
      <c r="K11304" s="319">
        <v>2</v>
      </c>
    </row>
    <row r="11305" spans="1:11" x14ac:dyDescent="0.3">
      <c r="A11305" s="341">
        <v>43411.418747800926</v>
      </c>
      <c r="B11305" s="318">
        <v>37773.091999999997</v>
      </c>
      <c r="C11305" s="355">
        <f t="shared" si="223"/>
        <v>0.28399999999965075</v>
      </c>
      <c r="D11305" s="420">
        <f t="shared" si="224"/>
        <v>0.14199999999982538</v>
      </c>
      <c r="H11305" s="402"/>
      <c r="J11305" s="82">
        <v>41</v>
      </c>
      <c r="K11305" s="320">
        <v>3</v>
      </c>
    </row>
    <row r="11306" spans="1:11" x14ac:dyDescent="0.3">
      <c r="A11306" s="341">
        <v>43411.460414409725</v>
      </c>
      <c r="B11306" s="318">
        <v>37773.370999999999</v>
      </c>
      <c r="C11306" s="355">
        <f t="shared" si="223"/>
        <v>0.2790000000022701</v>
      </c>
      <c r="D11306" s="420">
        <f t="shared" si="224"/>
        <v>0.13950000000113505</v>
      </c>
      <c r="H11306" s="402"/>
      <c r="J11306" s="82">
        <v>42</v>
      </c>
      <c r="K11306" s="321">
        <v>4</v>
      </c>
    </row>
    <row r="11307" spans="1:11" x14ac:dyDescent="0.3">
      <c r="A11307" s="341">
        <v>43411.502081018516</v>
      </c>
      <c r="B11307" s="318">
        <v>37773.641000000003</v>
      </c>
      <c r="C11307" s="355">
        <f t="shared" si="223"/>
        <v>0.27000000000407454</v>
      </c>
      <c r="D11307" s="420">
        <f t="shared" si="224"/>
        <v>0.13500000000203727</v>
      </c>
      <c r="H11307" s="402"/>
      <c r="J11307" s="82">
        <v>43</v>
      </c>
      <c r="K11307" s="391">
        <v>1</v>
      </c>
    </row>
    <row r="11308" spans="1:11" x14ac:dyDescent="0.3">
      <c r="A11308" s="341">
        <v>43411.543747627315</v>
      </c>
      <c r="B11308" s="318">
        <v>37773.919999999998</v>
      </c>
      <c r="C11308" s="355">
        <f t="shared" si="223"/>
        <v>0.27899999999499414</v>
      </c>
      <c r="D11308" s="420">
        <f t="shared" si="224"/>
        <v>0.13949999999749707</v>
      </c>
      <c r="H11308" s="402"/>
      <c r="J11308" s="82">
        <v>44</v>
      </c>
      <c r="K11308" s="319">
        <v>2</v>
      </c>
    </row>
    <row r="11309" spans="1:11" x14ac:dyDescent="0.3">
      <c r="A11309" s="341">
        <v>43411.585414236113</v>
      </c>
      <c r="B11309" s="318">
        <v>37774.199999999997</v>
      </c>
      <c r="C11309" s="355">
        <f t="shared" si="223"/>
        <v>0.27999999999883585</v>
      </c>
      <c r="D11309" s="420">
        <f t="shared" si="224"/>
        <v>0.13999999999941792</v>
      </c>
      <c r="H11309" s="402"/>
      <c r="J11309" s="82">
        <v>45</v>
      </c>
      <c r="K11309" s="320">
        <v>3</v>
      </c>
    </row>
    <row r="11310" spans="1:11" x14ac:dyDescent="0.3">
      <c r="A11310" s="341">
        <v>43411.627080844904</v>
      </c>
      <c r="B11310" s="318">
        <v>37774.472000000002</v>
      </c>
      <c r="C11310" s="355">
        <f t="shared" si="223"/>
        <v>0.27200000000448199</v>
      </c>
      <c r="D11310" s="420">
        <f t="shared" si="224"/>
        <v>0.13600000000224099</v>
      </c>
      <c r="H11310" s="402"/>
      <c r="J11310" s="82">
        <v>46</v>
      </c>
      <c r="K11310" s="321">
        <v>4</v>
      </c>
    </row>
    <row r="11311" spans="1:11" x14ac:dyDescent="0.3">
      <c r="A11311" s="341">
        <v>43411.668747453703</v>
      </c>
      <c r="B11311" s="318">
        <v>37774.739000000001</v>
      </c>
      <c r="C11311" s="355">
        <f t="shared" si="223"/>
        <v>0.26699999999982538</v>
      </c>
      <c r="D11311" s="420">
        <f t="shared" si="224"/>
        <v>0.13349999999991269</v>
      </c>
      <c r="H11311" s="402"/>
      <c r="J11311" s="82">
        <v>47</v>
      </c>
      <c r="K11311" s="391">
        <v>1</v>
      </c>
    </row>
    <row r="11312" spans="1:11" x14ac:dyDescent="0.3">
      <c r="A11312" s="341">
        <v>43411.710414062502</v>
      </c>
      <c r="B11312" s="318">
        <v>37775.019999999997</v>
      </c>
      <c r="C11312" s="355">
        <f t="shared" si="223"/>
        <v>0.28099999999540159</v>
      </c>
      <c r="D11312" s="420">
        <f t="shared" si="224"/>
        <v>0.1404999999977008</v>
      </c>
      <c r="H11312" s="402"/>
      <c r="J11312" s="82">
        <v>48</v>
      </c>
      <c r="K11312" s="319">
        <v>2</v>
      </c>
    </row>
    <row r="11313" spans="1:11" x14ac:dyDescent="0.3">
      <c r="A11313" s="341">
        <v>43411.752080671293</v>
      </c>
      <c r="B11313" s="318">
        <v>37775.300999999999</v>
      </c>
      <c r="C11313" s="355">
        <f t="shared" si="223"/>
        <v>0.28100000000267755</v>
      </c>
      <c r="D11313" s="420">
        <f t="shared" si="224"/>
        <v>0.14050000000133878</v>
      </c>
      <c r="H11313" s="402"/>
      <c r="J11313" s="82">
        <v>49</v>
      </c>
      <c r="K11313" s="320">
        <v>3</v>
      </c>
    </row>
    <row r="11314" spans="1:11" x14ac:dyDescent="0.3">
      <c r="A11314" s="341">
        <v>43411.793747280091</v>
      </c>
      <c r="B11314" s="318">
        <v>37775.567999999999</v>
      </c>
      <c r="C11314" s="355">
        <f t="shared" si="223"/>
        <v>0.26699999999982538</v>
      </c>
      <c r="D11314" s="420">
        <f t="shared" si="224"/>
        <v>0.13349999999991269</v>
      </c>
      <c r="H11314" s="402"/>
      <c r="J11314" s="82">
        <v>50</v>
      </c>
      <c r="K11314" s="321">
        <v>4</v>
      </c>
    </row>
    <row r="11315" spans="1:11" x14ac:dyDescent="0.3">
      <c r="A11315" s="341">
        <v>43411.83541388889</v>
      </c>
      <c r="B11315" s="318">
        <v>37775.830999999998</v>
      </c>
      <c r="C11315" s="355">
        <f t="shared" si="223"/>
        <v>0.26299999999901047</v>
      </c>
      <c r="D11315" s="420">
        <f t="shared" si="224"/>
        <v>0.13149999999950523</v>
      </c>
      <c r="H11315" s="402"/>
      <c r="J11315" s="82">
        <v>51</v>
      </c>
      <c r="K11315" s="391">
        <v>1</v>
      </c>
    </row>
    <row r="11316" spans="1:11" x14ac:dyDescent="0.3">
      <c r="A11316" s="341">
        <v>43411.877080497688</v>
      </c>
      <c r="B11316" s="318">
        <v>37776.110999999997</v>
      </c>
      <c r="C11316" s="355">
        <f t="shared" si="223"/>
        <v>0.27999999999883585</v>
      </c>
      <c r="D11316" s="420">
        <f t="shared" si="224"/>
        <v>0.13999999999941792</v>
      </c>
      <c r="H11316" s="402"/>
      <c r="J11316" s="82">
        <v>52</v>
      </c>
      <c r="K11316" s="319">
        <v>2</v>
      </c>
    </row>
    <row r="11317" spans="1:11" x14ac:dyDescent="0.3">
      <c r="A11317" s="341">
        <v>43411.91874710648</v>
      </c>
      <c r="B11317" s="318">
        <v>37776.381000000001</v>
      </c>
      <c r="C11317" s="355">
        <f t="shared" si="223"/>
        <v>0.27000000000407454</v>
      </c>
      <c r="D11317" s="420">
        <f t="shared" si="224"/>
        <v>0.13500000000203727</v>
      </c>
      <c r="H11317" s="402"/>
      <c r="J11317" s="82">
        <v>53</v>
      </c>
      <c r="K11317" s="320">
        <v>3</v>
      </c>
    </row>
    <row r="11318" spans="1:11" x14ac:dyDescent="0.3">
      <c r="A11318" s="341">
        <v>43411.960413715278</v>
      </c>
      <c r="B11318" s="318">
        <v>37776.642</v>
      </c>
      <c r="C11318" s="355">
        <f t="shared" si="223"/>
        <v>0.26099999999860302</v>
      </c>
      <c r="D11318" s="420">
        <f t="shared" si="224"/>
        <v>0.13049999999930151</v>
      </c>
      <c r="E11318" s="336">
        <f>SUM(C11295:C11318)*7.4805194805</f>
        <v>49.47615584403745</v>
      </c>
      <c r="F11318" s="324">
        <f>AVERAGE(D11295:D11318)</f>
        <v>0.13779166666669576</v>
      </c>
      <c r="G11318" s="324">
        <f>_xlfn.STDEV.S(D11295:D11318)</f>
        <v>3.8979277287163041E-3</v>
      </c>
      <c r="H11318" s="402"/>
      <c r="J11318" s="82">
        <v>54</v>
      </c>
      <c r="K11318" s="321">
        <v>4</v>
      </c>
    </row>
    <row r="11319" spans="1:11" x14ac:dyDescent="0.3">
      <c r="A11319" s="341">
        <v>43412.002080324077</v>
      </c>
      <c r="B11319" s="318">
        <v>37776.917999999998</v>
      </c>
      <c r="C11319" s="355">
        <f t="shared" si="223"/>
        <v>0.27599999999802094</v>
      </c>
      <c r="D11319" s="420">
        <f t="shared" si="224"/>
        <v>0.13799999999901047</v>
      </c>
      <c r="H11319" s="402"/>
      <c r="J11319" s="82">
        <v>55</v>
      </c>
      <c r="K11319" s="391">
        <v>1</v>
      </c>
    </row>
    <row r="11320" spans="1:11" x14ac:dyDescent="0.3">
      <c r="A11320" s="341">
        <v>43412.043746932868</v>
      </c>
      <c r="B11320" s="318">
        <v>37777.184999999998</v>
      </c>
      <c r="C11320" s="355">
        <f t="shared" si="223"/>
        <v>0.26699999999982538</v>
      </c>
      <c r="D11320" s="420">
        <f t="shared" si="224"/>
        <v>0.13349999999991269</v>
      </c>
      <c r="H11320" s="402"/>
      <c r="J11320" s="82">
        <v>56</v>
      </c>
      <c r="K11320" s="319">
        <v>2</v>
      </c>
    </row>
    <row r="11321" spans="1:11" x14ac:dyDescent="0.3">
      <c r="A11321" s="341">
        <v>43412.085413541667</v>
      </c>
      <c r="B11321" s="318">
        <v>37777.459000000003</v>
      </c>
      <c r="C11321" s="355">
        <f t="shared" si="223"/>
        <v>0.27400000000488944</v>
      </c>
      <c r="D11321" s="420">
        <f t="shared" si="224"/>
        <v>0.13700000000244472</v>
      </c>
      <c r="H11321" s="402"/>
      <c r="J11321" s="82">
        <v>57</v>
      </c>
      <c r="K11321" s="320">
        <v>3</v>
      </c>
    </row>
    <row r="11322" spans="1:11" x14ac:dyDescent="0.3">
      <c r="A11322" s="341">
        <v>43412.127080150465</v>
      </c>
      <c r="B11322" s="318">
        <v>37777.728999999999</v>
      </c>
      <c r="C11322" s="355">
        <f t="shared" si="223"/>
        <v>0.26999999999679858</v>
      </c>
      <c r="D11322" s="420">
        <f t="shared" si="224"/>
        <v>0.13499999999839929</v>
      </c>
      <c r="H11322" s="402"/>
      <c r="J11322" s="82">
        <v>58</v>
      </c>
      <c r="K11322" s="321">
        <v>4</v>
      </c>
    </row>
    <row r="11323" spans="1:11" x14ac:dyDescent="0.3">
      <c r="A11323" s="341">
        <v>43412.168746759256</v>
      </c>
      <c r="B11323" s="318">
        <v>37778.010999999999</v>
      </c>
      <c r="C11323" s="355">
        <f t="shared" si="223"/>
        <v>0.2819999999992433</v>
      </c>
      <c r="D11323" s="420">
        <f t="shared" si="224"/>
        <v>0.14099999999962165</v>
      </c>
      <c r="H11323" s="402"/>
      <c r="J11323" s="82">
        <v>59</v>
      </c>
      <c r="K11323" s="391">
        <v>1</v>
      </c>
    </row>
    <row r="11324" spans="1:11" x14ac:dyDescent="0.3">
      <c r="A11324" s="341">
        <v>43412.210413368055</v>
      </c>
      <c r="B11324" s="318">
        <v>37778.298999999999</v>
      </c>
      <c r="C11324" s="355">
        <f t="shared" si="223"/>
        <v>0.28800000000046566</v>
      </c>
      <c r="D11324" s="420">
        <f t="shared" si="224"/>
        <v>0.14400000000023283</v>
      </c>
      <c r="H11324" s="402"/>
      <c r="J11324" s="82">
        <v>60</v>
      </c>
      <c r="K11324" s="319">
        <v>2</v>
      </c>
    </row>
    <row r="11325" spans="1:11" x14ac:dyDescent="0.3">
      <c r="A11325" s="341">
        <v>43412.252079976854</v>
      </c>
      <c r="B11325" s="318">
        <v>37778.578999999998</v>
      </c>
      <c r="C11325" s="355">
        <f t="shared" si="223"/>
        <v>0.27999999999883585</v>
      </c>
      <c r="D11325" s="420">
        <f t="shared" si="224"/>
        <v>0.13999999999941792</v>
      </c>
      <c r="H11325" s="402"/>
      <c r="J11325" s="82">
        <v>61</v>
      </c>
      <c r="K11325" s="320">
        <v>3</v>
      </c>
    </row>
    <row r="11326" spans="1:11" x14ac:dyDescent="0.3">
      <c r="A11326" s="341">
        <v>43412.293746585645</v>
      </c>
      <c r="B11326" s="318">
        <v>37778.851000000002</v>
      </c>
      <c r="C11326" s="355">
        <f t="shared" si="223"/>
        <v>0.27200000000448199</v>
      </c>
      <c r="D11326" s="420">
        <f t="shared" si="224"/>
        <v>0.13600000000224099</v>
      </c>
      <c r="H11326" s="402"/>
      <c r="J11326" s="82">
        <v>62</v>
      </c>
      <c r="K11326" s="321">
        <v>4</v>
      </c>
    </row>
    <row r="11327" spans="1:11" x14ac:dyDescent="0.3">
      <c r="A11327" s="341">
        <v>43412.335413194443</v>
      </c>
      <c r="B11327" s="318">
        <v>37779.135000000002</v>
      </c>
      <c r="C11327" s="355">
        <f t="shared" si="223"/>
        <v>0.28399999999965075</v>
      </c>
      <c r="D11327" s="420">
        <f t="shared" si="224"/>
        <v>0.14199999999982538</v>
      </c>
      <c r="H11327" s="402"/>
      <c r="J11327" s="82">
        <v>63</v>
      </c>
      <c r="K11327" s="391">
        <v>1</v>
      </c>
    </row>
    <row r="11328" spans="1:11" x14ac:dyDescent="0.3">
      <c r="A11328" s="341">
        <v>43412.377079803242</v>
      </c>
      <c r="B11328" s="318">
        <v>37779.415000000001</v>
      </c>
      <c r="C11328" s="355">
        <f t="shared" si="223"/>
        <v>0.27999999999883585</v>
      </c>
      <c r="D11328" s="420">
        <f t="shared" si="224"/>
        <v>0.13999999999941792</v>
      </c>
      <c r="H11328" s="402"/>
      <c r="J11328" s="82">
        <v>64</v>
      </c>
      <c r="K11328" s="319">
        <v>2</v>
      </c>
    </row>
    <row r="11329" spans="1:11" x14ac:dyDescent="0.3">
      <c r="A11329" s="341">
        <v>43412.41874641204</v>
      </c>
      <c r="B11329" s="318">
        <v>37779.682999999997</v>
      </c>
      <c r="C11329" s="355">
        <f t="shared" si="223"/>
        <v>0.26799999999639113</v>
      </c>
      <c r="D11329" s="420">
        <f t="shared" si="224"/>
        <v>0.13399999999819556</v>
      </c>
      <c r="H11329" s="402"/>
      <c r="J11329" s="82">
        <v>65</v>
      </c>
      <c r="K11329" s="320">
        <v>3</v>
      </c>
    </row>
    <row r="11330" spans="1:11" x14ac:dyDescent="0.3">
      <c r="A11330" s="341">
        <v>43412.460413020832</v>
      </c>
      <c r="B11330" s="318">
        <v>37779.959000000003</v>
      </c>
      <c r="C11330" s="355">
        <f t="shared" si="223"/>
        <v>0.2760000000052969</v>
      </c>
      <c r="D11330" s="420">
        <f t="shared" si="224"/>
        <v>0.13800000000264845</v>
      </c>
      <c r="H11330" s="402"/>
      <c r="J11330" s="82">
        <v>66</v>
      </c>
      <c r="K11330" s="321">
        <v>4</v>
      </c>
    </row>
    <row r="11331" spans="1:11" x14ac:dyDescent="0.3">
      <c r="A11331" s="341">
        <v>43412.50207962963</v>
      </c>
      <c r="B11331" s="318">
        <v>37780.241000000002</v>
      </c>
      <c r="C11331" s="355">
        <f t="shared" si="223"/>
        <v>0.2819999999992433</v>
      </c>
      <c r="D11331" s="420">
        <f t="shared" si="224"/>
        <v>0.14099999999962165</v>
      </c>
      <c r="H11331" s="402"/>
      <c r="J11331" s="82">
        <v>67</v>
      </c>
      <c r="K11331" s="391">
        <v>1</v>
      </c>
    </row>
    <row r="11332" spans="1:11" x14ac:dyDescent="0.3">
      <c r="A11332" s="341">
        <v>43412.543746238429</v>
      </c>
      <c r="B11332" s="318">
        <v>37780.516000000003</v>
      </c>
      <c r="C11332" s="355">
        <f t="shared" si="223"/>
        <v>0.27500000000145519</v>
      </c>
      <c r="D11332" s="420">
        <f t="shared" si="224"/>
        <v>0.1375000000007276</v>
      </c>
      <c r="H11332" s="402"/>
      <c r="J11332" s="82">
        <v>68</v>
      </c>
      <c r="K11332" s="319">
        <v>2</v>
      </c>
    </row>
    <row r="11333" spans="1:11" x14ac:dyDescent="0.3">
      <c r="A11333" s="341">
        <v>43412.58541284722</v>
      </c>
      <c r="B11333" s="318">
        <v>37780.788</v>
      </c>
      <c r="C11333" s="355">
        <f t="shared" si="223"/>
        <v>0.27199999999720603</v>
      </c>
      <c r="D11333" s="420">
        <f t="shared" si="224"/>
        <v>0.13599999999860302</v>
      </c>
      <c r="H11333" s="402"/>
      <c r="J11333" s="82">
        <v>69</v>
      </c>
      <c r="K11333" s="320">
        <v>3</v>
      </c>
    </row>
    <row r="11334" spans="1:11" x14ac:dyDescent="0.3">
      <c r="A11334" s="341">
        <v>43412.627079456019</v>
      </c>
      <c r="B11334" s="318">
        <v>37781.069000000003</v>
      </c>
      <c r="C11334" s="355">
        <f t="shared" si="223"/>
        <v>0.28100000000267755</v>
      </c>
      <c r="D11334" s="420">
        <f t="shared" si="224"/>
        <v>0.14050000000133878</v>
      </c>
      <c r="H11334" s="402"/>
      <c r="J11334" s="82">
        <v>70</v>
      </c>
      <c r="K11334" s="321">
        <v>4</v>
      </c>
    </row>
    <row r="11335" spans="1:11" x14ac:dyDescent="0.3">
      <c r="A11335" s="341">
        <v>43412.668746064817</v>
      </c>
      <c r="B11335" s="318">
        <v>37781.349000000002</v>
      </c>
      <c r="C11335" s="355">
        <f t="shared" si="223"/>
        <v>0.27999999999883585</v>
      </c>
      <c r="D11335" s="420">
        <f t="shared" si="224"/>
        <v>0.13999999999941792</v>
      </c>
      <c r="H11335" s="402"/>
      <c r="J11335" s="82">
        <v>71</v>
      </c>
      <c r="K11335" s="391">
        <v>1</v>
      </c>
    </row>
    <row r="11336" spans="1:11" x14ac:dyDescent="0.3">
      <c r="A11336" s="341">
        <v>43412.710412673609</v>
      </c>
      <c r="B11336" s="318">
        <v>37781.618000000002</v>
      </c>
      <c r="C11336" s="355">
        <f t="shared" si="223"/>
        <v>0.26900000000023283</v>
      </c>
      <c r="D11336" s="420">
        <f t="shared" si="224"/>
        <v>0.13450000000011642</v>
      </c>
      <c r="H11336" s="402"/>
      <c r="J11336" s="82">
        <v>72</v>
      </c>
      <c r="K11336" s="319">
        <v>2</v>
      </c>
    </row>
    <row r="11337" spans="1:11" x14ac:dyDescent="0.3">
      <c r="A11337" s="341">
        <v>43412.752079282407</v>
      </c>
      <c r="B11337" s="318">
        <v>37781.881000000001</v>
      </c>
      <c r="C11337" s="355">
        <f t="shared" si="223"/>
        <v>0.26299999999901047</v>
      </c>
      <c r="D11337" s="420">
        <f t="shared" si="224"/>
        <v>0.13149999999950523</v>
      </c>
      <c r="H11337" s="402"/>
      <c r="J11337" s="82">
        <v>73</v>
      </c>
      <c r="K11337" s="320">
        <v>3</v>
      </c>
    </row>
    <row r="11338" spans="1:11" x14ac:dyDescent="0.3">
      <c r="A11338" s="341">
        <v>43412.793745891206</v>
      </c>
      <c r="B11338" s="318">
        <v>37782.154999999999</v>
      </c>
      <c r="C11338" s="355">
        <f t="shared" si="223"/>
        <v>0.27399999999761349</v>
      </c>
      <c r="D11338" s="420">
        <f t="shared" si="224"/>
        <v>0.13699999999880674</v>
      </c>
      <c r="H11338" s="402"/>
      <c r="J11338" s="82">
        <v>74</v>
      </c>
      <c r="K11338" s="321">
        <v>4</v>
      </c>
    </row>
    <row r="11339" spans="1:11" x14ac:dyDescent="0.3">
      <c r="A11339" s="341">
        <v>43412.835412499997</v>
      </c>
      <c r="B11339" s="318">
        <v>37782.421999999999</v>
      </c>
      <c r="C11339" s="355">
        <f t="shared" si="223"/>
        <v>0.26699999999982538</v>
      </c>
      <c r="D11339" s="420">
        <f t="shared" si="224"/>
        <v>0.13349999999991269</v>
      </c>
      <c r="H11339" s="402"/>
      <c r="J11339" s="82">
        <v>75</v>
      </c>
      <c r="K11339" s="391">
        <v>1</v>
      </c>
    </row>
    <row r="11340" spans="1:11" x14ac:dyDescent="0.3">
      <c r="A11340" s="341">
        <v>43412.877079108795</v>
      </c>
      <c r="B11340" s="318">
        <v>37782.682000000001</v>
      </c>
      <c r="C11340" s="355">
        <f t="shared" si="223"/>
        <v>0.26000000000203727</v>
      </c>
      <c r="D11340" s="420">
        <f t="shared" si="224"/>
        <v>0.13000000000101863</v>
      </c>
      <c r="H11340" s="402"/>
      <c r="J11340" s="82">
        <v>76</v>
      </c>
      <c r="K11340" s="319">
        <v>2</v>
      </c>
    </row>
    <row r="11341" spans="1:11" x14ac:dyDescent="0.3">
      <c r="A11341" s="341">
        <v>43412.918745717594</v>
      </c>
      <c r="B11341" s="318">
        <v>37782.957999999999</v>
      </c>
      <c r="C11341" s="355">
        <f t="shared" si="223"/>
        <v>0.27599999999802094</v>
      </c>
      <c r="D11341" s="420">
        <f t="shared" si="224"/>
        <v>0.13799999999901047</v>
      </c>
      <c r="H11341" s="402"/>
      <c r="J11341" s="82">
        <v>77</v>
      </c>
      <c r="K11341" s="320">
        <v>3</v>
      </c>
    </row>
    <row r="11342" spans="1:11" x14ac:dyDescent="0.3">
      <c r="A11342" s="341">
        <v>43412.960412326385</v>
      </c>
      <c r="B11342" s="318">
        <v>37783.228999999999</v>
      </c>
      <c r="C11342" s="355">
        <f t="shared" si="223"/>
        <v>0.27100000000064028</v>
      </c>
      <c r="D11342" s="420">
        <f t="shared" si="224"/>
        <v>0.13550000000032014</v>
      </c>
      <c r="E11342" s="336">
        <f>SUM(C11319:C11342)*7.4805194805</f>
        <v>49.274181818050018</v>
      </c>
      <c r="F11342" s="324">
        <f>AVERAGE(D11319:D11342)</f>
        <v>0.13722916666665697</v>
      </c>
      <c r="G11342" s="324">
        <f>_xlfn.STDEV.S(D11319:D11342)</f>
        <v>3.4546099215790357E-3</v>
      </c>
      <c r="H11342" s="402"/>
      <c r="J11342" s="82">
        <v>78</v>
      </c>
      <c r="K11342" s="321">
        <v>4</v>
      </c>
    </row>
    <row r="11343" spans="1:11" x14ac:dyDescent="0.3">
      <c r="A11343" s="341">
        <v>43413.002078935184</v>
      </c>
      <c r="B11343" s="318">
        <v>37783.482000000004</v>
      </c>
      <c r="C11343" s="355">
        <f t="shared" si="223"/>
        <v>0.25300000000424916</v>
      </c>
      <c r="D11343" s="420">
        <f t="shared" si="224"/>
        <v>0.12650000000212458</v>
      </c>
      <c r="H11343" s="402"/>
      <c r="J11343" s="82">
        <v>79</v>
      </c>
      <c r="K11343" s="391">
        <v>1</v>
      </c>
    </row>
    <row r="11344" spans="1:11" x14ac:dyDescent="0.3">
      <c r="A11344" s="341">
        <v>43413.043745543982</v>
      </c>
      <c r="B11344" s="318">
        <v>37783.748</v>
      </c>
      <c r="C11344" s="355">
        <f t="shared" si="223"/>
        <v>0.26599999999598367</v>
      </c>
      <c r="D11344" s="420">
        <f t="shared" si="224"/>
        <v>0.13299999999799184</v>
      </c>
      <c r="H11344" s="402"/>
      <c r="J11344" s="82">
        <v>80</v>
      </c>
      <c r="K11344" s="319">
        <v>2</v>
      </c>
    </row>
    <row r="11345" spans="1:12" x14ac:dyDescent="0.3">
      <c r="A11345" s="341">
        <v>43413.085412152781</v>
      </c>
      <c r="B11345" s="318">
        <v>37784.029000000002</v>
      </c>
      <c r="C11345" s="355">
        <f t="shared" si="223"/>
        <v>0.28100000000267755</v>
      </c>
      <c r="D11345" s="420">
        <f t="shared" si="224"/>
        <v>0.14050000000133878</v>
      </c>
      <c r="H11345" s="402"/>
      <c r="J11345" s="82">
        <v>81</v>
      </c>
      <c r="K11345" s="320">
        <v>3</v>
      </c>
    </row>
    <row r="11346" spans="1:12" x14ac:dyDescent="0.3">
      <c r="A11346" s="341">
        <v>43413.127078761572</v>
      </c>
      <c r="B11346" s="318">
        <v>37784.31</v>
      </c>
      <c r="C11346" s="355">
        <f t="shared" si="223"/>
        <v>0.28099999999540159</v>
      </c>
      <c r="D11346" s="420">
        <f t="shared" si="224"/>
        <v>0.1404999999977008</v>
      </c>
      <c r="H11346" s="402"/>
      <c r="J11346" s="82">
        <v>82</v>
      </c>
      <c r="K11346" s="321">
        <v>4</v>
      </c>
    </row>
    <row r="11347" spans="1:12" x14ac:dyDescent="0.3">
      <c r="A11347" s="341">
        <v>43413.168745370371</v>
      </c>
      <c r="B11347" s="318">
        <v>37784.584999999999</v>
      </c>
      <c r="C11347" s="355">
        <f t="shared" si="223"/>
        <v>0.27500000000145519</v>
      </c>
      <c r="D11347" s="420">
        <f t="shared" si="224"/>
        <v>0.1375000000007276</v>
      </c>
      <c r="H11347" s="402"/>
      <c r="J11347" s="82">
        <v>83</v>
      </c>
      <c r="K11347" s="391">
        <v>1</v>
      </c>
    </row>
    <row r="11348" spans="1:12" x14ac:dyDescent="0.3">
      <c r="A11348" s="341">
        <v>43413.210411979169</v>
      </c>
      <c r="B11348" s="318">
        <v>37784.860999999997</v>
      </c>
      <c r="C11348" s="355">
        <f t="shared" si="223"/>
        <v>0.27599999999802094</v>
      </c>
      <c r="D11348" s="420">
        <f t="shared" si="224"/>
        <v>0.13799999999901047</v>
      </c>
      <c r="H11348" s="402"/>
      <c r="J11348" s="82">
        <v>84</v>
      </c>
      <c r="K11348" s="319">
        <v>2</v>
      </c>
    </row>
    <row r="11349" spans="1:12" x14ac:dyDescent="0.3">
      <c r="A11349" s="341">
        <v>43413.252078587961</v>
      </c>
      <c r="B11349" s="318">
        <v>37785.15</v>
      </c>
      <c r="C11349" s="355">
        <f t="shared" si="223"/>
        <v>0.28900000000430737</v>
      </c>
      <c r="D11349" s="420">
        <f t="shared" si="224"/>
        <v>0.14450000000215368</v>
      </c>
      <c r="H11349" s="402"/>
      <c r="J11349" s="82">
        <v>85</v>
      </c>
      <c r="K11349" s="320">
        <v>3</v>
      </c>
    </row>
    <row r="11350" spans="1:12" x14ac:dyDescent="0.3">
      <c r="A11350" s="341">
        <v>43413.293745196759</v>
      </c>
      <c r="B11350" s="318">
        <v>37785.432000000001</v>
      </c>
      <c r="C11350" s="355">
        <f t="shared" si="223"/>
        <v>0.2819999999992433</v>
      </c>
      <c r="D11350" s="420">
        <f t="shared" si="224"/>
        <v>0.14099999999962165</v>
      </c>
      <c r="H11350" s="402"/>
      <c r="J11350" s="82">
        <v>86</v>
      </c>
      <c r="K11350" s="321">
        <v>4</v>
      </c>
    </row>
    <row r="11351" spans="1:12" x14ac:dyDescent="0.3">
      <c r="A11351" s="341">
        <v>43413.335411805558</v>
      </c>
      <c r="B11351" s="318">
        <v>37785.707999999999</v>
      </c>
      <c r="C11351" s="355">
        <f t="shared" si="223"/>
        <v>0.27599999999802094</v>
      </c>
      <c r="D11351" s="420">
        <f t="shared" si="224"/>
        <v>0.13799999999901047</v>
      </c>
      <c r="H11351" s="402"/>
      <c r="J11351" s="82">
        <v>87</v>
      </c>
      <c r="K11351" s="391">
        <v>1</v>
      </c>
    </row>
    <row r="11352" spans="1:12" x14ac:dyDescent="0.3">
      <c r="A11352" s="341">
        <v>43413.37777777778</v>
      </c>
      <c r="B11352" s="318">
        <v>37785.991000000002</v>
      </c>
      <c r="C11352" s="355">
        <f t="shared" ref="C11352:C11453" si="225">B11352-B11351</f>
        <v>0.28300000000308501</v>
      </c>
      <c r="D11352" s="420">
        <f t="shared" ref="D11352:D11453" si="226">C11352/2</f>
        <v>0.1415000000015425</v>
      </c>
      <c r="H11352" s="402"/>
      <c r="J11352" s="82">
        <v>1</v>
      </c>
      <c r="K11352" s="319">
        <v>2</v>
      </c>
      <c r="L11352" s="54" t="s">
        <v>313</v>
      </c>
    </row>
    <row r="11353" spans="1:12" x14ac:dyDescent="0.3">
      <c r="A11353" s="341">
        <v>43413.419444444444</v>
      </c>
      <c r="B11353" s="318">
        <v>37786.273999999998</v>
      </c>
      <c r="C11353" s="355">
        <f t="shared" si="225"/>
        <v>0.28299999999580905</v>
      </c>
      <c r="D11353" s="420">
        <f t="shared" si="226"/>
        <v>0.14149999999790452</v>
      </c>
      <c r="H11353" s="402"/>
      <c r="J11353" s="82">
        <v>2</v>
      </c>
      <c r="K11353" s="320">
        <v>3</v>
      </c>
    </row>
    <row r="11354" spans="1:12" x14ac:dyDescent="0.3">
      <c r="A11354" s="341">
        <v>43413.461111111108</v>
      </c>
      <c r="B11354" s="318">
        <v>37786.542000000001</v>
      </c>
      <c r="C11354" s="355">
        <f t="shared" si="225"/>
        <v>0.26800000000366708</v>
      </c>
      <c r="D11354" s="420">
        <f t="shared" si="226"/>
        <v>0.13400000000183354</v>
      </c>
      <c r="H11354" s="402"/>
      <c r="J11354" s="82">
        <v>3</v>
      </c>
      <c r="K11354" s="321">
        <v>4</v>
      </c>
    </row>
    <row r="11355" spans="1:12" x14ac:dyDescent="0.3">
      <c r="A11355" s="341">
        <v>43413.50277777778</v>
      </c>
      <c r="B11355" s="318">
        <v>37786.809000000001</v>
      </c>
      <c r="C11355" s="355">
        <f t="shared" si="225"/>
        <v>0.26699999999982538</v>
      </c>
      <c r="D11355" s="420">
        <f t="shared" si="226"/>
        <v>0.13349999999991269</v>
      </c>
      <c r="H11355" s="402"/>
      <c r="J11355" s="82">
        <v>4</v>
      </c>
      <c r="K11355" s="391">
        <v>1</v>
      </c>
    </row>
    <row r="11356" spans="1:12" x14ac:dyDescent="0.3">
      <c r="A11356" s="341">
        <v>43413.544444444444</v>
      </c>
      <c r="B11356" s="318">
        <v>37787.089999999997</v>
      </c>
      <c r="C11356" s="355">
        <f t="shared" si="225"/>
        <v>0.28099999999540159</v>
      </c>
      <c r="D11356" s="420">
        <f t="shared" si="226"/>
        <v>0.1404999999977008</v>
      </c>
      <c r="H11356" s="402"/>
      <c r="J11356" s="82">
        <v>5</v>
      </c>
      <c r="K11356" s="319">
        <v>2</v>
      </c>
    </row>
    <row r="11357" spans="1:12" x14ac:dyDescent="0.3">
      <c r="A11357" s="341">
        <v>43413.586111111108</v>
      </c>
      <c r="B11357" s="318">
        <v>37787.368999999999</v>
      </c>
      <c r="C11357" s="355">
        <f t="shared" si="225"/>
        <v>0.2790000000022701</v>
      </c>
      <c r="D11357" s="420">
        <f t="shared" si="226"/>
        <v>0.13950000000113505</v>
      </c>
      <c r="H11357" s="402"/>
      <c r="J11357" s="82">
        <v>6</v>
      </c>
      <c r="K11357" s="320">
        <v>3</v>
      </c>
    </row>
    <row r="11358" spans="1:12" x14ac:dyDescent="0.3">
      <c r="A11358" s="341">
        <v>43413.62777777778</v>
      </c>
      <c r="B11358" s="318">
        <v>37787.635000000002</v>
      </c>
      <c r="C11358" s="355">
        <f t="shared" si="225"/>
        <v>0.26600000000325963</v>
      </c>
      <c r="D11358" s="420">
        <f t="shared" si="226"/>
        <v>0.13300000000162981</v>
      </c>
      <c r="H11358" s="402"/>
      <c r="J11358" s="82">
        <v>7</v>
      </c>
      <c r="K11358" s="321">
        <v>4</v>
      </c>
    </row>
    <row r="11359" spans="1:12" x14ac:dyDescent="0.3">
      <c r="A11359" s="341">
        <v>43413.669444444444</v>
      </c>
      <c r="B11359" s="318">
        <v>37787.908000000003</v>
      </c>
      <c r="C11359" s="355">
        <f t="shared" si="225"/>
        <v>0.27300000000104774</v>
      </c>
      <c r="D11359" s="420">
        <f t="shared" si="226"/>
        <v>0.13650000000052387</v>
      </c>
      <c r="H11359" s="402"/>
      <c r="J11359" s="82">
        <v>8</v>
      </c>
      <c r="K11359" s="391">
        <v>1</v>
      </c>
    </row>
    <row r="11360" spans="1:12" x14ac:dyDescent="0.3">
      <c r="A11360" s="341">
        <v>43413.711111111108</v>
      </c>
      <c r="B11360" s="318">
        <v>37788.188999999998</v>
      </c>
      <c r="C11360" s="355">
        <f t="shared" si="225"/>
        <v>0.28099999999540159</v>
      </c>
      <c r="D11360" s="420">
        <f t="shared" si="226"/>
        <v>0.1404999999977008</v>
      </c>
      <c r="H11360" s="402"/>
      <c r="J11360" s="82">
        <v>9</v>
      </c>
      <c r="K11360" s="319">
        <v>2</v>
      </c>
    </row>
    <row r="11361" spans="1:11" x14ac:dyDescent="0.3">
      <c r="A11361" s="341">
        <v>43413.75277777778</v>
      </c>
      <c r="B11361" s="318">
        <v>37788.459000000003</v>
      </c>
      <c r="C11361" s="355">
        <f t="shared" si="225"/>
        <v>0.27000000000407454</v>
      </c>
      <c r="D11361" s="420">
        <f t="shared" si="226"/>
        <v>0.13500000000203727</v>
      </c>
      <c r="H11361" s="402"/>
      <c r="J11361" s="82">
        <v>10</v>
      </c>
      <c r="K11361" s="320">
        <v>3</v>
      </c>
    </row>
    <row r="11362" spans="1:11" x14ac:dyDescent="0.3">
      <c r="A11362" s="341">
        <v>43413.794444444444</v>
      </c>
      <c r="B11362" s="318">
        <v>37788.722000000002</v>
      </c>
      <c r="C11362" s="355">
        <f t="shared" si="225"/>
        <v>0.26299999999901047</v>
      </c>
      <c r="D11362" s="420">
        <f t="shared" si="226"/>
        <v>0.13149999999950523</v>
      </c>
      <c r="H11362" s="402"/>
      <c r="J11362" s="82">
        <v>11</v>
      </c>
      <c r="K11362" s="321">
        <v>4</v>
      </c>
    </row>
    <row r="11363" spans="1:11" x14ac:dyDescent="0.3">
      <c r="A11363" s="341">
        <v>43413.836111111108</v>
      </c>
      <c r="B11363" s="318">
        <v>37788.991000000002</v>
      </c>
      <c r="C11363" s="355">
        <f t="shared" si="225"/>
        <v>0.26900000000023283</v>
      </c>
      <c r="D11363" s="420">
        <f t="shared" si="226"/>
        <v>0.13450000000011642</v>
      </c>
      <c r="H11363" s="402"/>
      <c r="J11363" s="82">
        <v>12</v>
      </c>
      <c r="K11363" s="391">
        <v>1</v>
      </c>
    </row>
    <row r="11364" spans="1:11" x14ac:dyDescent="0.3">
      <c r="A11364" s="341">
        <v>43413.87777777778</v>
      </c>
      <c r="B11364" s="318">
        <v>37789.256999999998</v>
      </c>
      <c r="C11364" s="355">
        <f t="shared" si="225"/>
        <v>0.26599999999598367</v>
      </c>
      <c r="D11364" s="420">
        <f t="shared" si="226"/>
        <v>0.13299999999799184</v>
      </c>
      <c r="H11364" s="402"/>
      <c r="J11364" s="82">
        <v>13</v>
      </c>
      <c r="K11364" s="319">
        <v>2</v>
      </c>
    </row>
    <row r="11365" spans="1:11" x14ac:dyDescent="0.3">
      <c r="A11365" s="341">
        <v>43413.919444212966</v>
      </c>
      <c r="B11365" s="318">
        <v>37789.521999999997</v>
      </c>
      <c r="C11365" s="355">
        <f t="shared" si="225"/>
        <v>0.26499999999941792</v>
      </c>
      <c r="D11365" s="420">
        <f t="shared" si="226"/>
        <v>0.13249999999970896</v>
      </c>
      <c r="H11365" s="402"/>
      <c r="J11365" s="82">
        <v>14</v>
      </c>
      <c r="K11365" s="320">
        <v>3</v>
      </c>
    </row>
    <row r="11366" spans="1:11" x14ac:dyDescent="0.3">
      <c r="A11366" s="341">
        <v>43413.961110821758</v>
      </c>
      <c r="B11366" s="318">
        <v>37789.781000000003</v>
      </c>
      <c r="C11366" s="355">
        <f t="shared" si="225"/>
        <v>0.25900000000547152</v>
      </c>
      <c r="D11366" s="420">
        <f t="shared" si="226"/>
        <v>0.12950000000273576</v>
      </c>
      <c r="E11366" s="336">
        <f>SUM(C11343:C11366)*7.4805194805</f>
        <v>49.012363636260815</v>
      </c>
      <c r="F11366" s="324">
        <f>AVERAGE(D11343:D11366)</f>
        <v>0.13650000000006912</v>
      </c>
      <c r="G11366" s="324">
        <f>_xlfn.STDEV.S(D11343:D11366)</f>
        <v>4.4769943329219441E-3</v>
      </c>
      <c r="H11366" s="402"/>
      <c r="J11366" s="82">
        <v>15</v>
      </c>
      <c r="K11366" s="321">
        <v>4</v>
      </c>
    </row>
    <row r="11367" spans="1:11" x14ac:dyDescent="0.3">
      <c r="A11367" s="341">
        <v>43414.002777430556</v>
      </c>
      <c r="B11367" s="318">
        <v>37790.06</v>
      </c>
      <c r="C11367" s="355">
        <f t="shared" si="225"/>
        <v>0.27899999999499414</v>
      </c>
      <c r="D11367" s="420">
        <f t="shared" si="226"/>
        <v>0.13949999999749707</v>
      </c>
      <c r="H11367" s="402"/>
      <c r="J11367" s="82">
        <v>16</v>
      </c>
      <c r="K11367" s="391">
        <v>1</v>
      </c>
    </row>
    <row r="11368" spans="1:11" x14ac:dyDescent="0.3">
      <c r="A11368" s="341">
        <v>43414.044444039355</v>
      </c>
      <c r="B11368" s="318">
        <v>37790.339</v>
      </c>
      <c r="C11368" s="355">
        <f t="shared" si="225"/>
        <v>0.2790000000022701</v>
      </c>
      <c r="D11368" s="420">
        <f t="shared" si="226"/>
        <v>0.13950000000113505</v>
      </c>
      <c r="H11368" s="402"/>
      <c r="J11368" s="82">
        <v>17</v>
      </c>
      <c r="K11368" s="319">
        <v>2</v>
      </c>
    </row>
    <row r="11369" spans="1:11" x14ac:dyDescent="0.3">
      <c r="A11369" s="341">
        <v>43414.086110648146</v>
      </c>
      <c r="B11369" s="318">
        <v>37790.608999999997</v>
      </c>
      <c r="C11369" s="355">
        <f t="shared" si="225"/>
        <v>0.26999999999679858</v>
      </c>
      <c r="D11369" s="420">
        <f t="shared" si="226"/>
        <v>0.13499999999839929</v>
      </c>
      <c r="H11369" s="402"/>
      <c r="J11369" s="82">
        <v>18</v>
      </c>
      <c r="K11369" s="320">
        <v>3</v>
      </c>
    </row>
    <row r="11370" spans="1:11" x14ac:dyDescent="0.3">
      <c r="A11370" s="341">
        <v>43414.127777256945</v>
      </c>
      <c r="B11370" s="318">
        <v>37790.881000000001</v>
      </c>
      <c r="C11370" s="355">
        <f t="shared" si="225"/>
        <v>0.27200000000448199</v>
      </c>
      <c r="D11370" s="420">
        <f t="shared" si="226"/>
        <v>0.13600000000224099</v>
      </c>
      <c r="H11370" s="402"/>
      <c r="J11370" s="82">
        <v>19</v>
      </c>
      <c r="K11370" s="321">
        <v>4</v>
      </c>
    </row>
    <row r="11371" spans="1:11" x14ac:dyDescent="0.3">
      <c r="A11371" s="341">
        <v>43414.169443865743</v>
      </c>
      <c r="B11371" s="318">
        <v>37791.161999999997</v>
      </c>
      <c r="C11371" s="355">
        <f t="shared" si="225"/>
        <v>0.28099999999540159</v>
      </c>
      <c r="D11371" s="420">
        <f t="shared" si="226"/>
        <v>0.1404999999977008</v>
      </c>
      <c r="H11371" s="402"/>
      <c r="J11371" s="82">
        <v>20</v>
      </c>
      <c r="K11371" s="391">
        <v>1</v>
      </c>
    </row>
    <row r="11372" spans="1:11" x14ac:dyDescent="0.3">
      <c r="A11372" s="341">
        <v>43414.211110474535</v>
      </c>
      <c r="B11372" s="318">
        <v>37791.442000000003</v>
      </c>
      <c r="C11372" s="355">
        <f t="shared" si="225"/>
        <v>0.2800000000061118</v>
      </c>
      <c r="D11372" s="420">
        <f t="shared" si="226"/>
        <v>0.1400000000030559</v>
      </c>
      <c r="H11372" s="402"/>
      <c r="J11372" s="82">
        <v>21</v>
      </c>
      <c r="K11372" s="319">
        <v>2</v>
      </c>
    </row>
    <row r="11373" spans="1:11" x14ac:dyDescent="0.3">
      <c r="A11373" s="341">
        <v>43414.252777083333</v>
      </c>
      <c r="B11373" s="318">
        <v>37791.718999999997</v>
      </c>
      <c r="C11373" s="355">
        <f t="shared" si="225"/>
        <v>0.27699999999458669</v>
      </c>
      <c r="D11373" s="420">
        <f t="shared" si="226"/>
        <v>0.13849999999729334</v>
      </c>
      <c r="H11373" s="402"/>
      <c r="J11373" s="82">
        <v>22</v>
      </c>
      <c r="K11373" s="320">
        <v>3</v>
      </c>
    </row>
    <row r="11374" spans="1:11" x14ac:dyDescent="0.3">
      <c r="A11374" s="341">
        <v>43414.294443692132</v>
      </c>
      <c r="B11374" s="318">
        <v>37792.002999999997</v>
      </c>
      <c r="C11374" s="355">
        <f t="shared" si="225"/>
        <v>0.28399999999965075</v>
      </c>
      <c r="D11374" s="420">
        <f t="shared" si="226"/>
        <v>0.14199999999982538</v>
      </c>
      <c r="H11374" s="402"/>
      <c r="J11374" s="82">
        <v>23</v>
      </c>
      <c r="K11374" s="321">
        <v>4</v>
      </c>
    </row>
    <row r="11375" spans="1:11" x14ac:dyDescent="0.3">
      <c r="A11375" s="341">
        <v>43414.336110300923</v>
      </c>
      <c r="B11375" s="318">
        <v>37792.29</v>
      </c>
      <c r="C11375" s="355">
        <f t="shared" si="225"/>
        <v>0.28700000000389991</v>
      </c>
      <c r="D11375" s="420">
        <f t="shared" si="226"/>
        <v>0.14350000000194996</v>
      </c>
      <c r="H11375" s="402"/>
      <c r="J11375" s="82">
        <v>24</v>
      </c>
      <c r="K11375" s="391">
        <v>1</v>
      </c>
    </row>
    <row r="11376" spans="1:11" x14ac:dyDescent="0.3">
      <c r="A11376" s="341">
        <v>43414.377776909721</v>
      </c>
      <c r="B11376" s="318">
        <v>37792.561999999998</v>
      </c>
      <c r="C11376" s="355">
        <f t="shared" si="225"/>
        <v>0.27199999999720603</v>
      </c>
      <c r="D11376" s="420">
        <f t="shared" si="226"/>
        <v>0.13599999999860302</v>
      </c>
      <c r="H11376" s="402"/>
      <c r="J11376" s="82">
        <v>25</v>
      </c>
      <c r="K11376" s="319">
        <v>2</v>
      </c>
    </row>
    <row r="11377" spans="1:11" x14ac:dyDescent="0.3">
      <c r="A11377" s="341">
        <v>43414.41944351852</v>
      </c>
      <c r="B11377" s="318">
        <v>37792.830999999998</v>
      </c>
      <c r="C11377" s="355">
        <f t="shared" si="225"/>
        <v>0.26900000000023283</v>
      </c>
      <c r="D11377" s="420">
        <f t="shared" si="226"/>
        <v>0.13450000000011642</v>
      </c>
      <c r="H11377" s="402"/>
      <c r="J11377" s="82">
        <v>26</v>
      </c>
      <c r="K11377" s="320">
        <v>3</v>
      </c>
    </row>
    <row r="11378" spans="1:11" x14ac:dyDescent="0.3">
      <c r="A11378" s="341">
        <v>43414.461110127311</v>
      </c>
      <c r="B11378" s="318">
        <v>37793.116999999998</v>
      </c>
      <c r="C11378" s="355">
        <f t="shared" si="225"/>
        <v>0.28600000000005821</v>
      </c>
      <c r="D11378" s="420">
        <f t="shared" si="226"/>
        <v>0.1430000000000291</v>
      </c>
      <c r="H11378" s="402"/>
      <c r="J11378" s="82">
        <v>27</v>
      </c>
      <c r="K11378" s="321">
        <v>4</v>
      </c>
    </row>
    <row r="11379" spans="1:11" x14ac:dyDescent="0.3">
      <c r="A11379" s="341">
        <v>43414.50277673611</v>
      </c>
      <c r="B11379" s="318">
        <v>37793.394999999997</v>
      </c>
      <c r="C11379" s="355">
        <f t="shared" si="225"/>
        <v>0.27799999999842839</v>
      </c>
      <c r="D11379" s="420">
        <f t="shared" si="226"/>
        <v>0.1389999999992142</v>
      </c>
      <c r="H11379" s="402"/>
      <c r="J11379" s="82">
        <v>28</v>
      </c>
      <c r="K11379" s="391">
        <v>1</v>
      </c>
    </row>
    <row r="11380" spans="1:11" x14ac:dyDescent="0.3">
      <c r="A11380" s="341">
        <v>43414.544443344908</v>
      </c>
      <c r="B11380" s="318">
        <v>37793.663</v>
      </c>
      <c r="C11380" s="355">
        <f t="shared" si="225"/>
        <v>0.26800000000366708</v>
      </c>
      <c r="D11380" s="420">
        <f t="shared" si="226"/>
        <v>0.13400000000183354</v>
      </c>
      <c r="H11380" s="402"/>
      <c r="J11380" s="82">
        <v>29</v>
      </c>
      <c r="K11380" s="319">
        <v>2</v>
      </c>
    </row>
    <row r="11381" spans="1:11" x14ac:dyDescent="0.3">
      <c r="A11381" s="341">
        <v>43414.586109953707</v>
      </c>
      <c r="B11381" s="318">
        <v>37793.942000000003</v>
      </c>
      <c r="C11381" s="355">
        <f t="shared" si="225"/>
        <v>0.2790000000022701</v>
      </c>
      <c r="D11381" s="420">
        <f t="shared" si="226"/>
        <v>0.13950000000113505</v>
      </c>
      <c r="H11381" s="402"/>
      <c r="J11381" s="82">
        <v>30</v>
      </c>
      <c r="K11381" s="320">
        <v>3</v>
      </c>
    </row>
    <row r="11382" spans="1:11" x14ac:dyDescent="0.3">
      <c r="A11382" s="341">
        <v>43414.627776562498</v>
      </c>
      <c r="B11382" s="318">
        <v>37794.22</v>
      </c>
      <c r="C11382" s="355">
        <f t="shared" si="225"/>
        <v>0.27799999999842839</v>
      </c>
      <c r="D11382" s="420">
        <f t="shared" si="226"/>
        <v>0.1389999999992142</v>
      </c>
      <c r="H11382" s="402"/>
      <c r="J11382" s="82">
        <v>31</v>
      </c>
      <c r="K11382" s="321">
        <v>4</v>
      </c>
    </row>
    <row r="11383" spans="1:11" x14ac:dyDescent="0.3">
      <c r="A11383" s="341">
        <v>43414.669443171297</v>
      </c>
      <c r="B11383" s="318">
        <v>37794.482000000004</v>
      </c>
      <c r="C11383" s="355">
        <f t="shared" si="225"/>
        <v>0.26200000000244472</v>
      </c>
      <c r="D11383" s="420">
        <f t="shared" si="226"/>
        <v>0.13100000000122236</v>
      </c>
      <c r="H11383" s="402"/>
      <c r="J11383" s="82">
        <v>32</v>
      </c>
      <c r="K11383" s="391">
        <v>1</v>
      </c>
    </row>
    <row r="11384" spans="1:11" x14ac:dyDescent="0.3">
      <c r="A11384" s="341">
        <v>43414.711109780095</v>
      </c>
      <c r="B11384" s="318">
        <v>37794.741999999998</v>
      </c>
      <c r="C11384" s="355">
        <f t="shared" si="225"/>
        <v>0.25999999999476131</v>
      </c>
      <c r="D11384" s="420">
        <f t="shared" si="226"/>
        <v>0.12999999999738066</v>
      </c>
      <c r="H11384" s="402"/>
      <c r="J11384" s="82">
        <v>33</v>
      </c>
      <c r="K11384" s="319">
        <v>2</v>
      </c>
    </row>
    <row r="11385" spans="1:11" x14ac:dyDescent="0.3">
      <c r="A11385" s="341">
        <v>43414.752776388887</v>
      </c>
      <c r="B11385" s="318">
        <v>37795.019</v>
      </c>
      <c r="C11385" s="355">
        <f t="shared" si="225"/>
        <v>0.27700000000186265</v>
      </c>
      <c r="D11385" s="420">
        <f t="shared" si="226"/>
        <v>0.13850000000093132</v>
      </c>
      <c r="H11385" s="402"/>
      <c r="J11385" s="82">
        <v>34</v>
      </c>
      <c r="K11385" s="320">
        <v>3</v>
      </c>
    </row>
    <row r="11386" spans="1:11" x14ac:dyDescent="0.3">
      <c r="A11386" s="341">
        <v>43414.794442997685</v>
      </c>
      <c r="B11386" s="318">
        <v>37795.294999999998</v>
      </c>
      <c r="C11386" s="355">
        <f t="shared" si="225"/>
        <v>0.27599999999802094</v>
      </c>
      <c r="D11386" s="420">
        <f t="shared" si="226"/>
        <v>0.13799999999901047</v>
      </c>
      <c r="H11386" s="402"/>
      <c r="J11386" s="82">
        <v>35</v>
      </c>
      <c r="K11386" s="321">
        <v>4</v>
      </c>
    </row>
    <row r="11387" spans="1:11" x14ac:dyDescent="0.3">
      <c r="A11387" s="341">
        <v>43414.836109606484</v>
      </c>
      <c r="B11387" s="318">
        <v>37795.561000000002</v>
      </c>
      <c r="C11387" s="355">
        <f t="shared" si="225"/>
        <v>0.26600000000325963</v>
      </c>
      <c r="D11387" s="420">
        <f t="shared" si="226"/>
        <v>0.13300000000162981</v>
      </c>
      <c r="H11387" s="402"/>
      <c r="J11387" s="82">
        <v>36</v>
      </c>
      <c r="K11387" s="391">
        <v>1</v>
      </c>
    </row>
    <row r="11388" spans="1:11" x14ac:dyDescent="0.3">
      <c r="A11388" s="341">
        <v>43414.877776215275</v>
      </c>
      <c r="B11388" s="318">
        <v>37795.822</v>
      </c>
      <c r="C11388" s="355">
        <f t="shared" si="225"/>
        <v>0.26099999999860302</v>
      </c>
      <c r="D11388" s="420">
        <f t="shared" si="226"/>
        <v>0.13049999999930151</v>
      </c>
      <c r="H11388" s="402"/>
      <c r="J11388" s="82">
        <v>37</v>
      </c>
      <c r="K11388" s="319">
        <v>2</v>
      </c>
    </row>
    <row r="11389" spans="1:11" x14ac:dyDescent="0.3">
      <c r="A11389" s="341">
        <v>43414.919442824073</v>
      </c>
      <c r="B11389" s="318">
        <v>37796.101999999999</v>
      </c>
      <c r="C11389" s="355">
        <f t="shared" si="225"/>
        <v>0.27999999999883585</v>
      </c>
      <c r="D11389" s="420">
        <f t="shared" si="226"/>
        <v>0.13999999999941792</v>
      </c>
      <c r="H11389" s="402"/>
      <c r="J11389" s="82">
        <v>38</v>
      </c>
      <c r="K11389" s="320">
        <v>3</v>
      </c>
    </row>
    <row r="11390" spans="1:11" x14ac:dyDescent="0.3">
      <c r="A11390" s="341">
        <v>43414.961109432872</v>
      </c>
      <c r="B11390" s="318">
        <v>37796.375999999997</v>
      </c>
      <c r="C11390" s="355">
        <f t="shared" si="225"/>
        <v>0.27399999999761349</v>
      </c>
      <c r="D11390" s="420">
        <f t="shared" si="226"/>
        <v>0.13699999999880674</v>
      </c>
      <c r="E11390" s="336">
        <f>SUM(C11367:C11390)*7.4805194805</f>
        <v>49.33402597385178</v>
      </c>
      <c r="F11390" s="324">
        <f>AVERAGE(D11367:D11390)</f>
        <v>0.13739583333320601</v>
      </c>
      <c r="G11390" s="324">
        <f>_xlfn.STDEV.S(D11367:D11390)</f>
        <v>3.767651692539912E-3</v>
      </c>
      <c r="H11390" s="402"/>
      <c r="J11390" s="82">
        <v>39</v>
      </c>
      <c r="K11390" s="321">
        <v>4</v>
      </c>
    </row>
    <row r="11391" spans="1:11" x14ac:dyDescent="0.3">
      <c r="A11391" s="341">
        <v>43415.002776041663</v>
      </c>
      <c r="B11391" s="318">
        <v>37796.641000000003</v>
      </c>
      <c r="C11391" s="355">
        <f t="shared" si="225"/>
        <v>0.26500000000669388</v>
      </c>
      <c r="D11391" s="420">
        <f t="shared" si="226"/>
        <v>0.13250000000334694</v>
      </c>
      <c r="H11391" s="402"/>
      <c r="J11391" s="82">
        <v>40</v>
      </c>
      <c r="K11391" s="391">
        <v>1</v>
      </c>
    </row>
    <row r="11392" spans="1:11" x14ac:dyDescent="0.3">
      <c r="A11392" s="341">
        <v>43415.044442650462</v>
      </c>
      <c r="B11392" s="318">
        <v>37796.911999999997</v>
      </c>
      <c r="C11392" s="355">
        <f t="shared" si="225"/>
        <v>0.27099999999336433</v>
      </c>
      <c r="D11392" s="420">
        <f t="shared" si="226"/>
        <v>0.13549999999668216</v>
      </c>
      <c r="H11392" s="402"/>
      <c r="J11392" s="82">
        <v>41</v>
      </c>
      <c r="K11392" s="319">
        <v>2</v>
      </c>
    </row>
    <row r="11393" spans="1:11" x14ac:dyDescent="0.3">
      <c r="A11393" s="341">
        <v>43415.08610925926</v>
      </c>
      <c r="B11393" s="318">
        <v>37797.195</v>
      </c>
      <c r="C11393" s="355">
        <f t="shared" si="225"/>
        <v>0.28300000000308501</v>
      </c>
      <c r="D11393" s="420">
        <f t="shared" si="226"/>
        <v>0.1415000000015425</v>
      </c>
      <c r="H11393" s="402"/>
      <c r="J11393" s="82">
        <v>42</v>
      </c>
      <c r="K11393" s="320">
        <v>3</v>
      </c>
    </row>
    <row r="11394" spans="1:11" x14ac:dyDescent="0.3">
      <c r="A11394" s="341">
        <v>43415.127775868059</v>
      </c>
      <c r="B11394" s="318">
        <v>37797.466999999997</v>
      </c>
      <c r="C11394" s="355">
        <f t="shared" si="225"/>
        <v>0.27199999999720603</v>
      </c>
      <c r="D11394" s="420">
        <f t="shared" si="226"/>
        <v>0.13599999999860302</v>
      </c>
      <c r="H11394" s="402"/>
      <c r="J11394" s="82">
        <v>43</v>
      </c>
      <c r="K11394" s="321">
        <v>4</v>
      </c>
    </row>
    <row r="11395" spans="1:11" x14ac:dyDescent="0.3">
      <c r="A11395" s="341">
        <v>43415.16944247685</v>
      </c>
      <c r="B11395" s="318">
        <v>37797.733</v>
      </c>
      <c r="C11395" s="355">
        <f t="shared" si="225"/>
        <v>0.26600000000325963</v>
      </c>
      <c r="D11395" s="420">
        <f t="shared" si="226"/>
        <v>0.13300000000162981</v>
      </c>
      <c r="H11395" s="402"/>
      <c r="J11395" s="82">
        <v>44</v>
      </c>
      <c r="K11395" s="391">
        <v>1</v>
      </c>
    </row>
    <row r="11396" spans="1:11" x14ac:dyDescent="0.3">
      <c r="A11396" s="341">
        <v>43415.211109085649</v>
      </c>
      <c r="B11396" s="318">
        <v>37798.017999999996</v>
      </c>
      <c r="C11396" s="355">
        <f t="shared" si="225"/>
        <v>0.2849999999962165</v>
      </c>
      <c r="D11396" s="420">
        <f t="shared" si="226"/>
        <v>0.14249999999810825</v>
      </c>
      <c r="H11396" s="402"/>
      <c r="J11396" s="82">
        <v>45</v>
      </c>
      <c r="K11396" s="319">
        <v>2</v>
      </c>
    </row>
    <row r="11397" spans="1:11" x14ac:dyDescent="0.3">
      <c r="A11397" s="341">
        <v>43415.252775694447</v>
      </c>
      <c r="B11397" s="318">
        <v>37798.307000000001</v>
      </c>
      <c r="C11397" s="355">
        <f t="shared" si="225"/>
        <v>0.28900000000430737</v>
      </c>
      <c r="D11397" s="420">
        <f t="shared" si="226"/>
        <v>0.14450000000215368</v>
      </c>
      <c r="H11397" s="402"/>
      <c r="J11397" s="82">
        <v>46</v>
      </c>
      <c r="K11397" s="320">
        <v>3</v>
      </c>
    </row>
    <row r="11398" spans="1:11" x14ac:dyDescent="0.3">
      <c r="A11398" s="341">
        <v>43415.294442303239</v>
      </c>
      <c r="B11398" s="318">
        <v>37798.582000000002</v>
      </c>
      <c r="C11398" s="355">
        <f t="shared" si="225"/>
        <v>0.27500000000145519</v>
      </c>
      <c r="D11398" s="420">
        <f t="shared" si="226"/>
        <v>0.1375000000007276</v>
      </c>
      <c r="H11398" s="402"/>
      <c r="J11398" s="82">
        <v>47</v>
      </c>
      <c r="K11398" s="321">
        <v>4</v>
      </c>
    </row>
    <row r="11399" spans="1:11" x14ac:dyDescent="0.3">
      <c r="A11399" s="341">
        <v>43415.336108912037</v>
      </c>
      <c r="B11399" s="318">
        <v>37798.858999999997</v>
      </c>
      <c r="C11399" s="355">
        <f t="shared" si="225"/>
        <v>0.27699999999458669</v>
      </c>
      <c r="D11399" s="420">
        <f t="shared" si="226"/>
        <v>0.13849999999729334</v>
      </c>
      <c r="H11399" s="402"/>
      <c r="J11399" s="82">
        <v>48</v>
      </c>
      <c r="K11399" s="391">
        <v>1</v>
      </c>
    </row>
    <row r="11400" spans="1:11" x14ac:dyDescent="0.3">
      <c r="A11400" s="341">
        <v>43415.377775520836</v>
      </c>
      <c r="B11400" s="318">
        <v>37799.139000000003</v>
      </c>
      <c r="C11400" s="355">
        <f t="shared" si="225"/>
        <v>0.2800000000061118</v>
      </c>
      <c r="D11400" s="420">
        <f t="shared" si="226"/>
        <v>0.1400000000030559</v>
      </c>
      <c r="H11400" s="402"/>
      <c r="J11400" s="82">
        <v>49</v>
      </c>
      <c r="K11400" s="319">
        <v>2</v>
      </c>
    </row>
    <row r="11401" spans="1:11" x14ac:dyDescent="0.3">
      <c r="A11401" s="341">
        <v>43415.419442129627</v>
      </c>
      <c r="B11401" s="318">
        <v>37799.408000000003</v>
      </c>
      <c r="C11401" s="355">
        <f t="shared" si="225"/>
        <v>0.26900000000023283</v>
      </c>
      <c r="D11401" s="420">
        <f t="shared" si="226"/>
        <v>0.13450000000011642</v>
      </c>
      <c r="H11401" s="402"/>
      <c r="J11401" s="82">
        <v>50</v>
      </c>
      <c r="K11401" s="320">
        <v>3</v>
      </c>
    </row>
    <row r="11402" spans="1:11" x14ac:dyDescent="0.3">
      <c r="A11402" s="341">
        <v>43415.461108738426</v>
      </c>
      <c r="B11402" s="318">
        <v>37799.671999999999</v>
      </c>
      <c r="C11402" s="355">
        <f t="shared" si="225"/>
        <v>0.26399999999557622</v>
      </c>
      <c r="D11402" s="420">
        <f t="shared" si="226"/>
        <v>0.13199999999778811</v>
      </c>
      <c r="H11402" s="402"/>
      <c r="J11402" s="82">
        <v>51</v>
      </c>
      <c r="K11402" s="321">
        <v>4</v>
      </c>
    </row>
    <row r="11403" spans="1:11" x14ac:dyDescent="0.3">
      <c r="A11403" s="341">
        <v>43415.502775347224</v>
      </c>
      <c r="B11403" s="318">
        <v>37799.942000000003</v>
      </c>
      <c r="C11403" s="355">
        <f t="shared" si="225"/>
        <v>0.27000000000407454</v>
      </c>
      <c r="D11403" s="420">
        <f t="shared" si="226"/>
        <v>0.13500000000203727</v>
      </c>
      <c r="H11403" s="402"/>
      <c r="J11403" s="82">
        <v>52</v>
      </c>
      <c r="K11403" s="391">
        <v>1</v>
      </c>
    </row>
    <row r="11404" spans="1:11" x14ac:dyDescent="0.3">
      <c r="A11404" s="341">
        <v>43415.544441956015</v>
      </c>
      <c r="B11404" s="318">
        <v>37800.22</v>
      </c>
      <c r="C11404" s="355">
        <f t="shared" si="225"/>
        <v>0.27799999999842839</v>
      </c>
      <c r="D11404" s="420">
        <f t="shared" si="226"/>
        <v>0.1389999999992142</v>
      </c>
      <c r="H11404" s="402"/>
      <c r="J11404" s="82">
        <v>53</v>
      </c>
      <c r="K11404" s="319">
        <v>2</v>
      </c>
    </row>
    <row r="11405" spans="1:11" x14ac:dyDescent="0.3">
      <c r="A11405" s="341">
        <v>43415.586108564814</v>
      </c>
      <c r="B11405" s="318">
        <v>37800.49</v>
      </c>
      <c r="C11405" s="355">
        <f t="shared" si="225"/>
        <v>0.26999999999679858</v>
      </c>
      <c r="D11405" s="420">
        <f t="shared" si="226"/>
        <v>0.13499999999839929</v>
      </c>
      <c r="H11405" s="402"/>
      <c r="J11405" s="82">
        <v>54</v>
      </c>
      <c r="K11405" s="320">
        <v>3</v>
      </c>
    </row>
    <row r="11406" spans="1:11" x14ac:dyDescent="0.3">
      <c r="A11406" s="341">
        <v>43415.627775173612</v>
      </c>
      <c r="B11406" s="318">
        <v>37800.754999999997</v>
      </c>
      <c r="C11406" s="355">
        <f t="shared" si="225"/>
        <v>0.26499999999941792</v>
      </c>
      <c r="D11406" s="420">
        <f t="shared" si="226"/>
        <v>0.13249999999970896</v>
      </c>
      <c r="H11406" s="402"/>
      <c r="J11406" s="82">
        <v>55</v>
      </c>
      <c r="K11406" s="321">
        <v>4</v>
      </c>
    </row>
    <row r="11407" spans="1:11" x14ac:dyDescent="0.3">
      <c r="A11407" s="341">
        <v>43415.669441782411</v>
      </c>
      <c r="B11407" s="318">
        <v>37801.029000000002</v>
      </c>
      <c r="C11407" s="355">
        <f t="shared" si="225"/>
        <v>0.27400000000488944</v>
      </c>
      <c r="D11407" s="420">
        <f t="shared" si="226"/>
        <v>0.13700000000244472</v>
      </c>
      <c r="H11407" s="402"/>
      <c r="J11407" s="82">
        <v>56</v>
      </c>
      <c r="K11407" s="391">
        <v>1</v>
      </c>
    </row>
    <row r="11408" spans="1:11" x14ac:dyDescent="0.3">
      <c r="A11408" s="341">
        <v>43415.711108391202</v>
      </c>
      <c r="B11408" s="318">
        <v>37801.300999999999</v>
      </c>
      <c r="C11408" s="355">
        <f t="shared" si="225"/>
        <v>0.27199999999720603</v>
      </c>
      <c r="D11408" s="420">
        <f t="shared" si="226"/>
        <v>0.13599999999860302</v>
      </c>
      <c r="H11408" s="402"/>
      <c r="J11408" s="82">
        <v>57</v>
      </c>
      <c r="K11408" s="319">
        <v>2</v>
      </c>
    </row>
    <row r="11409" spans="1:11" x14ac:dyDescent="0.3">
      <c r="A11409" s="341">
        <v>43415.752775000001</v>
      </c>
      <c r="B11409" s="318">
        <v>37801.565000000002</v>
      </c>
      <c r="C11409" s="355">
        <f t="shared" si="225"/>
        <v>0.26400000000285218</v>
      </c>
      <c r="D11409" s="420">
        <f t="shared" si="226"/>
        <v>0.13200000000142609</v>
      </c>
      <c r="H11409" s="402"/>
      <c r="J11409" s="82">
        <v>58</v>
      </c>
      <c r="K11409" s="320">
        <v>3</v>
      </c>
    </row>
    <row r="11410" spans="1:11" x14ac:dyDescent="0.3">
      <c r="A11410" s="341">
        <v>43415.794441608799</v>
      </c>
      <c r="B11410" s="318">
        <v>37801.822</v>
      </c>
      <c r="C11410" s="355">
        <f t="shared" si="225"/>
        <v>0.25699999999778811</v>
      </c>
      <c r="D11410" s="420">
        <f t="shared" si="226"/>
        <v>0.12849999999889405</v>
      </c>
      <c r="H11410" s="402"/>
      <c r="J11410" s="82">
        <v>59</v>
      </c>
      <c r="K11410" s="321">
        <v>4</v>
      </c>
    </row>
    <row r="11411" spans="1:11" x14ac:dyDescent="0.3">
      <c r="A11411" s="341">
        <v>43415.836108217591</v>
      </c>
      <c r="B11411" s="318">
        <v>37802.1</v>
      </c>
      <c r="C11411" s="355">
        <f t="shared" si="225"/>
        <v>0.27799999999842839</v>
      </c>
      <c r="D11411" s="420">
        <f t="shared" si="226"/>
        <v>0.1389999999992142</v>
      </c>
      <c r="H11411" s="402"/>
      <c r="J11411" s="82">
        <v>60</v>
      </c>
      <c r="K11411" s="391">
        <v>1</v>
      </c>
    </row>
    <row r="11412" spans="1:11" x14ac:dyDescent="0.3">
      <c r="A11412" s="341">
        <v>43415.877774826389</v>
      </c>
      <c r="B11412" s="318">
        <v>37802.370999999999</v>
      </c>
      <c r="C11412" s="355">
        <f t="shared" si="225"/>
        <v>0.27100000000064028</v>
      </c>
      <c r="D11412" s="420">
        <f t="shared" si="226"/>
        <v>0.13550000000032014</v>
      </c>
      <c r="H11412" s="402"/>
      <c r="J11412" s="82">
        <v>61</v>
      </c>
      <c r="K11412" s="319">
        <v>2</v>
      </c>
    </row>
    <row r="11413" spans="1:11" x14ac:dyDescent="0.3">
      <c r="A11413" s="341">
        <v>43415.919441435188</v>
      </c>
      <c r="B11413" s="318">
        <v>37802.639000000003</v>
      </c>
      <c r="C11413" s="355">
        <f t="shared" si="225"/>
        <v>0.26800000000366708</v>
      </c>
      <c r="D11413" s="420">
        <f t="shared" si="226"/>
        <v>0.13400000000183354</v>
      </c>
      <c r="H11413" s="402"/>
      <c r="J11413" s="82">
        <v>62</v>
      </c>
      <c r="K11413" s="320">
        <v>3</v>
      </c>
    </row>
    <row r="11414" spans="1:11" x14ac:dyDescent="0.3">
      <c r="A11414" s="341">
        <v>43415.961108043979</v>
      </c>
      <c r="B11414" s="318">
        <v>37802.908000000003</v>
      </c>
      <c r="C11414" s="355">
        <f t="shared" si="225"/>
        <v>0.26900000000023283</v>
      </c>
      <c r="D11414" s="420">
        <f t="shared" si="226"/>
        <v>0.13450000000011642</v>
      </c>
      <c r="E11414" s="336">
        <f>SUM(C11391:C11414)*7.4805194805</f>
        <v>48.862753246674764</v>
      </c>
      <c r="F11414" s="324">
        <f>AVERAGE(D11391:D11414)</f>
        <v>0.13608333333346914</v>
      </c>
      <c r="G11414" s="324">
        <f>_xlfn.STDEV.S(D11391:D11414)</f>
        <v>3.7348728711041898E-3</v>
      </c>
      <c r="H11414" s="404"/>
      <c r="I11414" s="344">
        <f>AVERAGE(D11264:D11414)</f>
        <v>0.13693000000001726</v>
      </c>
      <c r="J11414" s="82">
        <v>63</v>
      </c>
      <c r="K11414" s="321">
        <v>4</v>
      </c>
    </row>
    <row r="11415" spans="1:11" x14ac:dyDescent="0.3">
      <c r="A11415" s="341">
        <v>43416.002774652778</v>
      </c>
      <c r="B11415" s="318">
        <v>37803.188000000002</v>
      </c>
      <c r="C11415" s="355">
        <f t="shared" si="225"/>
        <v>0.27999999999883585</v>
      </c>
      <c r="D11415" s="420">
        <f t="shared" si="226"/>
        <v>0.13999999999941792</v>
      </c>
      <c r="H11415" s="402"/>
      <c r="J11415" s="82">
        <v>64</v>
      </c>
      <c r="K11415" s="391">
        <v>1</v>
      </c>
    </row>
    <row r="11416" spans="1:11" x14ac:dyDescent="0.3">
      <c r="A11416" s="341">
        <v>43416.044441261576</v>
      </c>
      <c r="B11416" s="318">
        <v>37803.457999999999</v>
      </c>
      <c r="C11416" s="355">
        <f t="shared" si="225"/>
        <v>0.26999999999679858</v>
      </c>
      <c r="D11416" s="420">
        <f t="shared" si="226"/>
        <v>0.13499999999839929</v>
      </c>
      <c r="H11416" s="402"/>
      <c r="J11416" s="82">
        <v>65</v>
      </c>
      <c r="K11416" s="319">
        <v>2</v>
      </c>
    </row>
    <row r="11417" spans="1:11" x14ac:dyDescent="0.3">
      <c r="A11417" s="341">
        <v>43416.086107870367</v>
      </c>
      <c r="B11417" s="318">
        <v>37803.722999999998</v>
      </c>
      <c r="C11417" s="355">
        <f t="shared" si="225"/>
        <v>0.26499999999941792</v>
      </c>
      <c r="D11417" s="420">
        <f t="shared" si="226"/>
        <v>0.13249999999970896</v>
      </c>
      <c r="H11417" s="402"/>
      <c r="J11417" s="82">
        <v>66</v>
      </c>
      <c r="K11417" s="320">
        <v>3</v>
      </c>
    </row>
    <row r="11418" spans="1:11" x14ac:dyDescent="0.3">
      <c r="A11418" s="341">
        <v>43416.127774479166</v>
      </c>
      <c r="B11418" s="318">
        <v>37804.000999999997</v>
      </c>
      <c r="C11418" s="355">
        <f t="shared" si="225"/>
        <v>0.27799999999842839</v>
      </c>
      <c r="D11418" s="420">
        <f t="shared" si="226"/>
        <v>0.1389999999992142</v>
      </c>
      <c r="H11418" s="402"/>
      <c r="J11418" s="82">
        <v>67</v>
      </c>
      <c r="K11418" s="321">
        <v>4</v>
      </c>
    </row>
    <row r="11419" spans="1:11" x14ac:dyDescent="0.3">
      <c r="A11419" s="341">
        <v>43416.169441087965</v>
      </c>
      <c r="B11419" s="318">
        <v>37804.281999999999</v>
      </c>
      <c r="C11419" s="355">
        <f t="shared" si="225"/>
        <v>0.28100000000267755</v>
      </c>
      <c r="D11419" s="420">
        <f t="shared" si="226"/>
        <v>0.14050000000133878</v>
      </c>
      <c r="H11419" s="402"/>
      <c r="J11419" s="82">
        <v>68</v>
      </c>
      <c r="K11419" s="391">
        <v>1</v>
      </c>
    </row>
    <row r="11420" spans="1:11" x14ac:dyDescent="0.3">
      <c r="A11420" s="341">
        <v>43416.211107696756</v>
      </c>
      <c r="B11420" s="318">
        <v>37804.559999999998</v>
      </c>
      <c r="C11420" s="355">
        <f t="shared" si="225"/>
        <v>0.27799999999842839</v>
      </c>
      <c r="D11420" s="420">
        <f t="shared" si="226"/>
        <v>0.1389999999992142</v>
      </c>
      <c r="H11420" s="402"/>
      <c r="J11420" s="82">
        <v>69</v>
      </c>
      <c r="K11420" s="319">
        <v>2</v>
      </c>
    </row>
    <row r="11421" spans="1:11" x14ac:dyDescent="0.3">
      <c r="A11421" s="341">
        <v>43416.252774305554</v>
      </c>
      <c r="B11421" s="318">
        <v>37804.832999999999</v>
      </c>
      <c r="C11421" s="355">
        <f t="shared" si="225"/>
        <v>0.27300000000104774</v>
      </c>
      <c r="D11421" s="420">
        <f t="shared" si="226"/>
        <v>0.13650000000052387</v>
      </c>
      <c r="H11421" s="402"/>
      <c r="J11421" s="82">
        <v>70</v>
      </c>
      <c r="K11421" s="320">
        <v>3</v>
      </c>
    </row>
    <row r="11422" spans="1:11" x14ac:dyDescent="0.3">
      <c r="A11422" s="341">
        <v>43416.294440914353</v>
      </c>
      <c r="B11422" s="318">
        <v>37805.118999999999</v>
      </c>
      <c r="C11422" s="355">
        <f t="shared" si="225"/>
        <v>0.28600000000005821</v>
      </c>
      <c r="D11422" s="420">
        <f t="shared" si="226"/>
        <v>0.1430000000000291</v>
      </c>
      <c r="H11422" s="402"/>
      <c r="J11422" s="82">
        <v>71</v>
      </c>
      <c r="K11422" s="321">
        <v>4</v>
      </c>
    </row>
    <row r="11423" spans="1:11" x14ac:dyDescent="0.3">
      <c r="A11423" s="341">
        <v>43416.336107523151</v>
      </c>
      <c r="B11423" s="318">
        <v>37805.398999999998</v>
      </c>
      <c r="C11423" s="355">
        <f t="shared" si="225"/>
        <v>0.27999999999883585</v>
      </c>
      <c r="D11423" s="420">
        <f t="shared" si="226"/>
        <v>0.13999999999941792</v>
      </c>
      <c r="H11423" s="402"/>
      <c r="J11423" s="82">
        <v>72</v>
      </c>
      <c r="K11423" s="391">
        <v>1</v>
      </c>
    </row>
    <row r="11424" spans="1:11" x14ac:dyDescent="0.3">
      <c r="A11424" s="341">
        <v>43416.377774131943</v>
      </c>
      <c r="B11424" s="318">
        <v>37805.671000000002</v>
      </c>
      <c r="C11424" s="355">
        <f t="shared" si="225"/>
        <v>0.27200000000448199</v>
      </c>
      <c r="D11424" s="420">
        <f t="shared" si="226"/>
        <v>0.13600000000224099</v>
      </c>
      <c r="H11424" s="402"/>
      <c r="J11424" s="82">
        <v>73</v>
      </c>
      <c r="K11424" s="319">
        <v>2</v>
      </c>
    </row>
    <row r="11425" spans="1:11" x14ac:dyDescent="0.3">
      <c r="A11425" s="341">
        <v>43416.419440740741</v>
      </c>
      <c r="B11425" s="318">
        <v>37805.949999999997</v>
      </c>
      <c r="C11425" s="355">
        <f t="shared" si="225"/>
        <v>0.27899999999499414</v>
      </c>
      <c r="D11425" s="420">
        <f t="shared" si="226"/>
        <v>0.13949999999749707</v>
      </c>
      <c r="H11425" s="402"/>
      <c r="J11425" s="82">
        <v>74</v>
      </c>
      <c r="K11425" s="320">
        <v>3</v>
      </c>
    </row>
    <row r="11426" spans="1:11" x14ac:dyDescent="0.3">
      <c r="A11426" s="341">
        <v>43416.46110734954</v>
      </c>
      <c r="B11426" s="318">
        <v>37806.230000000003</v>
      </c>
      <c r="C11426" s="355">
        <f t="shared" si="225"/>
        <v>0.2800000000061118</v>
      </c>
      <c r="D11426" s="420">
        <f t="shared" si="226"/>
        <v>0.1400000000030559</v>
      </c>
      <c r="H11426" s="402"/>
      <c r="J11426" s="82">
        <v>75</v>
      </c>
      <c r="K11426" s="321">
        <v>4</v>
      </c>
    </row>
    <row r="11427" spans="1:11" x14ac:dyDescent="0.3">
      <c r="A11427" s="341">
        <v>43416.502773958331</v>
      </c>
      <c r="B11427" s="318">
        <v>37806.499000000003</v>
      </c>
      <c r="C11427" s="355">
        <f t="shared" si="225"/>
        <v>0.26900000000023283</v>
      </c>
      <c r="D11427" s="420">
        <f t="shared" si="226"/>
        <v>0.13450000000011642</v>
      </c>
      <c r="H11427" s="402"/>
      <c r="J11427" s="82">
        <v>76</v>
      </c>
      <c r="K11427" s="391">
        <v>1</v>
      </c>
    </row>
    <row r="11428" spans="1:11" x14ac:dyDescent="0.3">
      <c r="A11428" s="341">
        <v>43416.54444056713</v>
      </c>
      <c r="B11428" s="318">
        <v>37806.767</v>
      </c>
      <c r="C11428" s="355">
        <f t="shared" si="225"/>
        <v>0.26799999999639113</v>
      </c>
      <c r="D11428" s="420">
        <f t="shared" si="226"/>
        <v>0.13399999999819556</v>
      </c>
      <c r="H11428" s="402"/>
      <c r="J11428" s="82">
        <v>77</v>
      </c>
      <c r="K11428" s="319">
        <v>2</v>
      </c>
    </row>
    <row r="11429" spans="1:11" x14ac:dyDescent="0.3">
      <c r="A11429" s="341">
        <v>43416.586107175928</v>
      </c>
      <c r="B11429" s="318">
        <v>37807.048000000003</v>
      </c>
      <c r="C11429" s="355">
        <f t="shared" si="225"/>
        <v>0.28100000000267755</v>
      </c>
      <c r="D11429" s="420">
        <f t="shared" si="226"/>
        <v>0.14050000000133878</v>
      </c>
      <c r="H11429" s="402"/>
      <c r="J11429" s="82">
        <v>78</v>
      </c>
      <c r="K11429" s="320">
        <v>3</v>
      </c>
    </row>
    <row r="11430" spans="1:11" x14ac:dyDescent="0.3">
      <c r="A11430" s="341">
        <v>43416.627773784719</v>
      </c>
      <c r="B11430" s="318">
        <v>37807.322</v>
      </c>
      <c r="C11430" s="355">
        <f t="shared" si="225"/>
        <v>0.27399999999761349</v>
      </c>
      <c r="D11430" s="420">
        <f t="shared" si="226"/>
        <v>0.13699999999880674</v>
      </c>
      <c r="H11430" s="402"/>
      <c r="J11430" s="82">
        <v>79</v>
      </c>
      <c r="K11430" s="321">
        <v>4</v>
      </c>
    </row>
    <row r="11431" spans="1:11" x14ac:dyDescent="0.3">
      <c r="A11431" s="341">
        <v>43416.669440393518</v>
      </c>
      <c r="B11431" s="318">
        <v>37807.591</v>
      </c>
      <c r="C11431" s="355">
        <f t="shared" si="225"/>
        <v>0.26900000000023283</v>
      </c>
      <c r="D11431" s="420">
        <f t="shared" si="226"/>
        <v>0.13450000000011642</v>
      </c>
      <c r="H11431" s="402"/>
      <c r="J11431" s="82">
        <v>80</v>
      </c>
      <c r="K11431" s="391">
        <v>1</v>
      </c>
    </row>
    <row r="11432" spans="1:11" x14ac:dyDescent="0.3">
      <c r="A11432" s="341">
        <v>43416.711107002317</v>
      </c>
      <c r="B11432" s="318">
        <v>37807.86</v>
      </c>
      <c r="C11432" s="355">
        <f t="shared" si="225"/>
        <v>0.26900000000023283</v>
      </c>
      <c r="D11432" s="420">
        <f t="shared" si="226"/>
        <v>0.13450000000011642</v>
      </c>
      <c r="H11432" s="402"/>
      <c r="J11432" s="82">
        <v>81</v>
      </c>
      <c r="K11432" s="319">
        <v>2</v>
      </c>
    </row>
    <row r="11433" spans="1:11" x14ac:dyDescent="0.3">
      <c r="A11433" s="341">
        <v>43416.752773611108</v>
      </c>
      <c r="B11433" s="318">
        <v>37808.135000000002</v>
      </c>
      <c r="C11433" s="355">
        <f t="shared" si="225"/>
        <v>0.27500000000145519</v>
      </c>
      <c r="D11433" s="420">
        <f t="shared" si="226"/>
        <v>0.1375000000007276</v>
      </c>
      <c r="H11433" s="402"/>
      <c r="J11433" s="82">
        <v>82</v>
      </c>
      <c r="K11433" s="320">
        <v>3</v>
      </c>
    </row>
    <row r="11434" spans="1:11" x14ac:dyDescent="0.3">
      <c r="A11434" s="341">
        <v>43416.794440219906</v>
      </c>
      <c r="B11434" s="318">
        <v>37808.404999999999</v>
      </c>
      <c r="C11434" s="355">
        <f t="shared" si="225"/>
        <v>0.26999999999679858</v>
      </c>
      <c r="D11434" s="420">
        <f t="shared" si="226"/>
        <v>0.13499999999839929</v>
      </c>
      <c r="H11434" s="402"/>
      <c r="J11434" s="82">
        <v>83</v>
      </c>
      <c r="K11434" s="321">
        <v>4</v>
      </c>
    </row>
    <row r="11435" spans="1:11" x14ac:dyDescent="0.3">
      <c r="A11435" s="341">
        <v>43416.836106828705</v>
      </c>
      <c r="B11435" s="318">
        <v>37808.669000000002</v>
      </c>
      <c r="C11435" s="355">
        <f t="shared" si="225"/>
        <v>0.26400000000285218</v>
      </c>
      <c r="D11435" s="420">
        <f t="shared" si="226"/>
        <v>0.13200000000142609</v>
      </c>
      <c r="H11435" s="402"/>
      <c r="J11435" s="82">
        <v>84</v>
      </c>
      <c r="K11435" s="391">
        <v>1</v>
      </c>
    </row>
    <row r="11436" spans="1:11" x14ac:dyDescent="0.3">
      <c r="A11436" s="341">
        <v>43416.877773437503</v>
      </c>
      <c r="B11436" s="318">
        <v>37808.934999999998</v>
      </c>
      <c r="C11436" s="355">
        <f t="shared" si="225"/>
        <v>0.26599999999598367</v>
      </c>
      <c r="D11436" s="420">
        <f t="shared" si="226"/>
        <v>0.13299999999799184</v>
      </c>
      <c r="H11436" s="402"/>
      <c r="J11436" s="82">
        <v>85</v>
      </c>
      <c r="K11436" s="319">
        <v>2</v>
      </c>
    </row>
    <row r="11437" spans="1:11" x14ac:dyDescent="0.3">
      <c r="A11437" s="341">
        <v>43416.919440046295</v>
      </c>
      <c r="B11437" s="318">
        <v>37809.21</v>
      </c>
      <c r="C11437" s="355">
        <f t="shared" si="225"/>
        <v>0.27500000000145519</v>
      </c>
      <c r="D11437" s="420">
        <f t="shared" si="226"/>
        <v>0.1375000000007276</v>
      </c>
      <c r="H11437" s="402"/>
      <c r="J11437" s="82">
        <v>86</v>
      </c>
      <c r="K11437" s="320">
        <v>3</v>
      </c>
    </row>
    <row r="11438" spans="1:11" x14ac:dyDescent="0.3">
      <c r="A11438" s="341">
        <v>43416.961106655093</v>
      </c>
      <c r="B11438" s="318">
        <v>37809.478000000003</v>
      </c>
      <c r="C11438" s="355">
        <f t="shared" si="225"/>
        <v>0.26800000000366708</v>
      </c>
      <c r="D11438" s="420">
        <f t="shared" si="226"/>
        <v>0.13400000000183354</v>
      </c>
      <c r="E11438" s="336">
        <f>SUM(C11415:C11438)*7.4805194805</f>
        <v>49.147012986882821</v>
      </c>
      <c r="F11438" s="324">
        <f>AVERAGE(D11415:D11438)</f>
        <v>0.13687499999999395</v>
      </c>
      <c r="G11438" s="324">
        <f>_xlfn.STDEV.S(D11415:D11438)</f>
        <v>3.0153592332197521E-3</v>
      </c>
      <c r="H11438" s="402"/>
      <c r="J11438" s="82">
        <v>87</v>
      </c>
      <c r="K11438" s="321">
        <v>4</v>
      </c>
    </row>
    <row r="11439" spans="1:11" x14ac:dyDescent="0.3">
      <c r="A11439" s="341">
        <v>43417.002773263892</v>
      </c>
      <c r="B11439" s="318">
        <v>37809.741000000002</v>
      </c>
      <c r="C11439" s="355">
        <f t="shared" si="225"/>
        <v>0.26299999999901047</v>
      </c>
      <c r="D11439" s="420">
        <f t="shared" si="226"/>
        <v>0.13149999999950523</v>
      </c>
      <c r="H11439" s="402"/>
      <c r="J11439" s="82">
        <v>88</v>
      </c>
      <c r="K11439" s="391">
        <v>1</v>
      </c>
    </row>
    <row r="11440" spans="1:11" x14ac:dyDescent="0.3">
      <c r="A11440" s="341">
        <v>43417.044439872683</v>
      </c>
      <c r="B11440" s="318">
        <v>37810.019</v>
      </c>
      <c r="C11440" s="355">
        <f t="shared" si="225"/>
        <v>0.27799999999842839</v>
      </c>
      <c r="D11440" s="420">
        <f t="shared" si="226"/>
        <v>0.1389999999992142</v>
      </c>
      <c r="H11440" s="402"/>
      <c r="J11440" s="82">
        <v>89</v>
      </c>
      <c r="K11440" s="319">
        <v>2</v>
      </c>
    </row>
    <row r="11441" spans="1:12" x14ac:dyDescent="0.3">
      <c r="A11441" s="341">
        <v>43417.086106481482</v>
      </c>
      <c r="B11441" s="318">
        <v>37810.300999999999</v>
      </c>
      <c r="C11441" s="355">
        <f t="shared" si="225"/>
        <v>0.2819999999992433</v>
      </c>
      <c r="D11441" s="420">
        <f t="shared" si="226"/>
        <v>0.14099999999962165</v>
      </c>
      <c r="H11441" s="402"/>
      <c r="J11441" s="82">
        <v>90</v>
      </c>
      <c r="K11441" s="320">
        <v>3</v>
      </c>
    </row>
    <row r="11442" spans="1:12" x14ac:dyDescent="0.3">
      <c r="A11442" s="341">
        <v>43417.12777309028</v>
      </c>
      <c r="B11442" s="318">
        <v>37810.578000000001</v>
      </c>
      <c r="C11442" s="355">
        <f t="shared" si="225"/>
        <v>0.27700000000186265</v>
      </c>
      <c r="D11442" s="420">
        <f t="shared" si="226"/>
        <v>0.13850000000093132</v>
      </c>
      <c r="H11442" s="402"/>
      <c r="J11442" s="82">
        <v>91</v>
      </c>
      <c r="K11442" s="321">
        <v>4</v>
      </c>
    </row>
    <row r="11443" spans="1:12" x14ac:dyDescent="0.3">
      <c r="A11443" s="341">
        <v>43417.169439699072</v>
      </c>
      <c r="B11443" s="318">
        <v>37810.847999999998</v>
      </c>
      <c r="C11443" s="355">
        <f t="shared" si="225"/>
        <v>0.26999999999679858</v>
      </c>
      <c r="D11443" s="420">
        <f t="shared" si="226"/>
        <v>0.13499999999839929</v>
      </c>
      <c r="H11443" s="402"/>
      <c r="J11443" s="82">
        <v>92</v>
      </c>
      <c r="K11443" s="391">
        <v>1</v>
      </c>
    </row>
    <row r="11444" spans="1:12" x14ac:dyDescent="0.3">
      <c r="A11444" s="341">
        <v>43417.21110630787</v>
      </c>
      <c r="B11444" s="318">
        <v>37811.129000000001</v>
      </c>
      <c r="C11444" s="355">
        <f t="shared" si="225"/>
        <v>0.28100000000267755</v>
      </c>
      <c r="D11444" s="420">
        <f t="shared" si="226"/>
        <v>0.14050000000133878</v>
      </c>
      <c r="H11444" s="402"/>
      <c r="J11444" s="82">
        <v>93</v>
      </c>
      <c r="K11444" s="319">
        <v>2</v>
      </c>
    </row>
    <row r="11445" spans="1:12" x14ac:dyDescent="0.3">
      <c r="A11445" s="341">
        <v>43417.252772916669</v>
      </c>
      <c r="B11445" s="318">
        <v>37811.402000000002</v>
      </c>
      <c r="C11445" s="355">
        <f t="shared" si="225"/>
        <v>0.27300000000104774</v>
      </c>
      <c r="D11445" s="420">
        <f t="shared" si="226"/>
        <v>0.13650000000052387</v>
      </c>
      <c r="H11445" s="402"/>
      <c r="J11445" s="82">
        <v>94</v>
      </c>
      <c r="K11445" s="320">
        <v>3</v>
      </c>
    </row>
    <row r="11446" spans="1:12" x14ac:dyDescent="0.3">
      <c r="A11446" s="341">
        <v>43417.29443952546</v>
      </c>
      <c r="B11446" s="318">
        <v>37811.671000000002</v>
      </c>
      <c r="C11446" s="355">
        <f t="shared" si="225"/>
        <v>0.26900000000023283</v>
      </c>
      <c r="D11446" s="420">
        <f t="shared" si="226"/>
        <v>0.13450000000011642</v>
      </c>
      <c r="H11446" s="402"/>
      <c r="J11446" s="82">
        <v>95</v>
      </c>
      <c r="K11446" s="321">
        <v>4</v>
      </c>
    </row>
    <row r="11447" spans="1:12" x14ac:dyDescent="0.3">
      <c r="A11447" s="341">
        <v>43417.336106134258</v>
      </c>
      <c r="B11447" s="318">
        <v>37811.951000000001</v>
      </c>
      <c r="C11447" s="355">
        <f t="shared" si="225"/>
        <v>0.27999999999883585</v>
      </c>
      <c r="D11447" s="420">
        <f t="shared" si="226"/>
        <v>0.13999999999941792</v>
      </c>
      <c r="H11447" s="402"/>
      <c r="J11447" s="82">
        <v>96</v>
      </c>
      <c r="K11447" s="391">
        <v>1</v>
      </c>
    </row>
    <row r="11448" spans="1:12" x14ac:dyDescent="0.3">
      <c r="A11448" s="341">
        <v>43417.377772743057</v>
      </c>
      <c r="B11448" s="318">
        <v>37812.237999999998</v>
      </c>
      <c r="C11448" s="355">
        <f t="shared" si="225"/>
        <v>0.28699999999662396</v>
      </c>
      <c r="D11448" s="420">
        <f t="shared" si="226"/>
        <v>0.14349999999831198</v>
      </c>
      <c r="H11448" s="402"/>
      <c r="J11448" s="82">
        <v>97</v>
      </c>
      <c r="K11448" s="319">
        <v>2</v>
      </c>
    </row>
    <row r="11449" spans="1:12" x14ac:dyDescent="0.3">
      <c r="A11449" s="341">
        <v>43417.419439351848</v>
      </c>
      <c r="B11449" s="318">
        <v>37812.510999999999</v>
      </c>
      <c r="C11449" s="355">
        <f t="shared" si="225"/>
        <v>0.27300000000104774</v>
      </c>
      <c r="D11449" s="420">
        <f t="shared" si="226"/>
        <v>0.13650000000052387</v>
      </c>
      <c r="H11449" s="402"/>
      <c r="J11449" s="82">
        <v>98</v>
      </c>
      <c r="K11449" s="320">
        <v>3</v>
      </c>
    </row>
    <row r="11450" spans="1:12" x14ac:dyDescent="0.3">
      <c r="A11450" s="341">
        <v>43417.461105960647</v>
      </c>
      <c r="B11450" s="318">
        <v>37812.781999999999</v>
      </c>
      <c r="C11450" s="355">
        <f t="shared" si="225"/>
        <v>0.27100000000064028</v>
      </c>
      <c r="D11450" s="420">
        <f t="shared" si="226"/>
        <v>0.13550000000032014</v>
      </c>
      <c r="H11450" s="402"/>
      <c r="J11450" s="82">
        <v>99</v>
      </c>
      <c r="K11450" s="321">
        <v>4</v>
      </c>
    </row>
    <row r="11451" spans="1:12" x14ac:dyDescent="0.3">
      <c r="A11451" s="341">
        <v>43417.502772569445</v>
      </c>
      <c r="B11451" s="318">
        <v>37813.063000000002</v>
      </c>
      <c r="C11451" s="355">
        <f t="shared" si="225"/>
        <v>0.28100000000267755</v>
      </c>
      <c r="D11451" s="420">
        <f t="shared" si="226"/>
        <v>0.14050000000133878</v>
      </c>
      <c r="H11451" s="402"/>
      <c r="J11451" s="82">
        <v>100</v>
      </c>
      <c r="K11451" s="391">
        <v>1</v>
      </c>
    </row>
    <row r="11452" spans="1:12" x14ac:dyDescent="0.3">
      <c r="A11452" s="341">
        <v>43417.543055555558</v>
      </c>
      <c r="B11452" s="318">
        <v>37813.345000000001</v>
      </c>
      <c r="C11452" s="355">
        <f t="shared" si="225"/>
        <v>0.2819999999992433</v>
      </c>
      <c r="D11452" s="420">
        <f t="shared" si="226"/>
        <v>0.14099999999962165</v>
      </c>
      <c r="H11452" s="402"/>
      <c r="K11452" s="319">
        <v>2</v>
      </c>
    </row>
    <row r="11453" spans="1:12" x14ac:dyDescent="0.3">
      <c r="A11453" s="341">
        <v>43417.584722222222</v>
      </c>
      <c r="B11453" s="318">
        <v>37813.616999999998</v>
      </c>
      <c r="C11453" s="355">
        <f t="shared" si="225"/>
        <v>0.27199999999720603</v>
      </c>
      <c r="D11453" s="420">
        <f t="shared" si="226"/>
        <v>0.13599999999860302</v>
      </c>
      <c r="H11453" s="402"/>
      <c r="K11453" s="320">
        <v>3</v>
      </c>
    </row>
    <row r="11454" spans="1:12" x14ac:dyDescent="0.3">
      <c r="A11454" s="341">
        <v>43417.589583333334</v>
      </c>
      <c r="B11454" s="318">
        <v>37813.616999999998</v>
      </c>
      <c r="C11454" s="355"/>
      <c r="D11454" s="420"/>
      <c r="H11454" s="402"/>
      <c r="J11454" s="82">
        <v>1</v>
      </c>
      <c r="K11454" s="320">
        <v>3</v>
      </c>
      <c r="L11454" s="54" t="s">
        <v>313</v>
      </c>
    </row>
    <row r="11455" spans="1:12" x14ac:dyDescent="0.3">
      <c r="A11455" s="341">
        <v>43417.631249999999</v>
      </c>
      <c r="B11455" s="318">
        <v>37813.891000000003</v>
      </c>
      <c r="C11455" s="355">
        <f t="shared" ref="C11455:C11520" si="227">B11455-B11454</f>
        <v>0.27400000000488944</v>
      </c>
      <c r="D11455" s="420">
        <f t="shared" ref="D11455:D11520" si="228">C11455/2</f>
        <v>0.13700000000244472</v>
      </c>
      <c r="H11455" s="402"/>
      <c r="J11455" s="82">
        <v>2</v>
      </c>
      <c r="K11455" s="321">
        <v>4</v>
      </c>
    </row>
    <row r="11456" spans="1:12" x14ac:dyDescent="0.3">
      <c r="A11456" s="341">
        <v>43417.67291666667</v>
      </c>
      <c r="B11456" s="318">
        <v>37814.167999999998</v>
      </c>
      <c r="C11456" s="355">
        <f t="shared" si="227"/>
        <v>0.27699999999458669</v>
      </c>
      <c r="D11456" s="420">
        <f t="shared" si="228"/>
        <v>0.13849999999729334</v>
      </c>
      <c r="H11456" s="402"/>
      <c r="J11456" s="82">
        <v>3</v>
      </c>
      <c r="K11456" s="391">
        <v>1</v>
      </c>
    </row>
    <row r="11457" spans="1:11" x14ac:dyDescent="0.3">
      <c r="A11457" s="341">
        <v>43417.714583391207</v>
      </c>
      <c r="B11457" s="318">
        <v>37814.44</v>
      </c>
      <c r="C11457" s="355">
        <f t="shared" si="227"/>
        <v>0.27200000000448199</v>
      </c>
      <c r="D11457" s="420">
        <f t="shared" si="228"/>
        <v>0.13600000000224099</v>
      </c>
      <c r="H11457" s="402"/>
      <c r="J11457" s="82">
        <v>4</v>
      </c>
      <c r="K11457" s="319">
        <v>2</v>
      </c>
    </row>
    <row r="11458" spans="1:11" x14ac:dyDescent="0.3">
      <c r="A11458" s="341">
        <v>43417.756250115737</v>
      </c>
      <c r="B11458" s="318">
        <v>37814.703999999998</v>
      </c>
      <c r="C11458" s="355">
        <f t="shared" si="227"/>
        <v>0.26399999999557622</v>
      </c>
      <c r="D11458" s="420">
        <f t="shared" si="228"/>
        <v>0.13199999999778811</v>
      </c>
      <c r="H11458" s="402"/>
      <c r="J11458" s="82">
        <v>5</v>
      </c>
      <c r="K11458" s="320">
        <v>3</v>
      </c>
    </row>
    <row r="11459" spans="1:11" x14ac:dyDescent="0.3">
      <c r="A11459" s="341">
        <v>43417.797916840274</v>
      </c>
      <c r="B11459" s="318">
        <v>37814.978999999999</v>
      </c>
      <c r="C11459" s="355">
        <f t="shared" si="227"/>
        <v>0.27500000000145519</v>
      </c>
      <c r="D11459" s="420">
        <f t="shared" si="228"/>
        <v>0.1375000000007276</v>
      </c>
      <c r="H11459" s="402"/>
      <c r="J11459" s="82">
        <v>6</v>
      </c>
      <c r="K11459" s="321">
        <v>4</v>
      </c>
    </row>
    <row r="11460" spans="1:11" x14ac:dyDescent="0.3">
      <c r="A11460" s="341">
        <v>43417.839583564812</v>
      </c>
      <c r="B11460" s="318">
        <v>37815.256999999998</v>
      </c>
      <c r="C11460" s="355">
        <f t="shared" si="227"/>
        <v>0.27799999999842839</v>
      </c>
      <c r="D11460" s="420">
        <f t="shared" si="228"/>
        <v>0.1389999999992142</v>
      </c>
      <c r="H11460" s="402"/>
      <c r="J11460" s="82">
        <v>7</v>
      </c>
      <c r="K11460" s="391">
        <v>1</v>
      </c>
    </row>
    <row r="11461" spans="1:11" x14ac:dyDescent="0.3">
      <c r="A11461" s="341">
        <v>43417.881250289349</v>
      </c>
      <c r="B11461" s="318">
        <v>37815.519999999997</v>
      </c>
      <c r="C11461" s="355">
        <f t="shared" si="227"/>
        <v>0.26299999999901047</v>
      </c>
      <c r="D11461" s="420">
        <f t="shared" si="228"/>
        <v>0.13149999999950523</v>
      </c>
      <c r="H11461" s="402"/>
      <c r="J11461" s="82">
        <v>8</v>
      </c>
      <c r="K11461" s="319">
        <v>2</v>
      </c>
    </row>
    <row r="11462" spans="1:11" x14ac:dyDescent="0.3">
      <c r="A11462" s="341">
        <v>43417.922917013886</v>
      </c>
      <c r="B11462" s="318">
        <v>37815.781999999999</v>
      </c>
      <c r="C11462" s="355">
        <f t="shared" si="227"/>
        <v>0.26200000000244472</v>
      </c>
      <c r="D11462" s="420">
        <f t="shared" si="228"/>
        <v>0.13100000000122236</v>
      </c>
      <c r="H11462" s="402"/>
      <c r="J11462" s="82">
        <v>9</v>
      </c>
      <c r="K11462" s="320">
        <v>3</v>
      </c>
    </row>
    <row r="11463" spans="1:11" x14ac:dyDescent="0.3">
      <c r="A11463" s="341">
        <v>43417.964583738423</v>
      </c>
      <c r="B11463" s="318">
        <v>37816.052000000003</v>
      </c>
      <c r="C11463" s="355">
        <f t="shared" si="227"/>
        <v>0.27000000000407454</v>
      </c>
      <c r="D11463" s="420">
        <f t="shared" si="228"/>
        <v>0.13500000000203727</v>
      </c>
      <c r="E11463" s="336">
        <f>SUM(C11439:C11463)*7.4805194805</f>
        <v>49.17693506481092</v>
      </c>
      <c r="F11463" s="324">
        <f>AVERAGE(D11439:D11463)</f>
        <v>0.13695833333334426</v>
      </c>
      <c r="G11463" s="324">
        <f>_xlfn.STDEV.S(D11439:D11463)</f>
        <v>3.3683845523132211E-3</v>
      </c>
      <c r="H11463" s="402"/>
      <c r="J11463" s="82">
        <v>10</v>
      </c>
      <c r="K11463" s="321">
        <v>4</v>
      </c>
    </row>
    <row r="11464" spans="1:11" x14ac:dyDescent="0.3">
      <c r="A11464" s="341">
        <v>43418.00625046296</v>
      </c>
      <c r="B11464" s="318">
        <v>37816.328000000001</v>
      </c>
      <c r="C11464" s="355">
        <f t="shared" si="227"/>
        <v>0.27599999999802094</v>
      </c>
      <c r="D11464" s="420">
        <f t="shared" si="228"/>
        <v>0.13799999999901047</v>
      </c>
      <c r="H11464" s="402"/>
      <c r="J11464" s="82">
        <v>11</v>
      </c>
      <c r="K11464" s="391">
        <v>1</v>
      </c>
    </row>
    <row r="11465" spans="1:11" x14ac:dyDescent="0.3">
      <c r="A11465" s="341">
        <v>43418.047917187498</v>
      </c>
      <c r="B11465" s="318">
        <v>37816.597999999998</v>
      </c>
      <c r="C11465" s="355">
        <f t="shared" si="227"/>
        <v>0.26999999999679858</v>
      </c>
      <c r="D11465" s="420">
        <f t="shared" si="228"/>
        <v>0.13499999999839929</v>
      </c>
      <c r="H11465" s="402"/>
      <c r="J11465" s="82">
        <v>12</v>
      </c>
      <c r="K11465" s="319">
        <v>2</v>
      </c>
    </row>
    <row r="11466" spans="1:11" x14ac:dyDescent="0.3">
      <c r="A11466" s="341">
        <v>43418.089583912035</v>
      </c>
      <c r="B11466" s="318">
        <v>37816.870999999999</v>
      </c>
      <c r="C11466" s="355">
        <f t="shared" si="227"/>
        <v>0.27300000000104774</v>
      </c>
      <c r="D11466" s="420">
        <f t="shared" si="228"/>
        <v>0.13650000000052387</v>
      </c>
      <c r="H11466" s="402"/>
      <c r="J11466" s="82">
        <v>13</v>
      </c>
      <c r="K11466" s="320">
        <v>3</v>
      </c>
    </row>
    <row r="11467" spans="1:11" x14ac:dyDescent="0.3">
      <c r="A11467" s="341">
        <v>43418.131250636572</v>
      </c>
      <c r="B11467" s="318">
        <v>37817.156999999999</v>
      </c>
      <c r="C11467" s="355">
        <f t="shared" si="227"/>
        <v>0.28600000000005821</v>
      </c>
      <c r="D11467" s="420">
        <f t="shared" si="228"/>
        <v>0.1430000000000291</v>
      </c>
      <c r="H11467" s="402"/>
      <c r="J11467" s="82">
        <v>14</v>
      </c>
      <c r="K11467" s="321">
        <v>4</v>
      </c>
    </row>
    <row r="11468" spans="1:11" x14ac:dyDescent="0.3">
      <c r="A11468" s="341">
        <v>43418.172917361109</v>
      </c>
      <c r="B11468" s="318">
        <v>37817.434999999998</v>
      </c>
      <c r="C11468" s="355">
        <f t="shared" si="227"/>
        <v>0.27799999999842839</v>
      </c>
      <c r="D11468" s="420">
        <f t="shared" si="228"/>
        <v>0.1389999999992142</v>
      </c>
      <c r="H11468" s="402"/>
      <c r="J11468" s="82">
        <v>15</v>
      </c>
      <c r="K11468" s="391">
        <v>1</v>
      </c>
    </row>
    <row r="11469" spans="1:11" x14ac:dyDescent="0.3">
      <c r="A11469" s="341">
        <v>43418.214584085646</v>
      </c>
      <c r="B11469" s="318">
        <v>37817.709000000003</v>
      </c>
      <c r="C11469" s="355">
        <f t="shared" si="227"/>
        <v>0.27400000000488944</v>
      </c>
      <c r="D11469" s="420">
        <f t="shared" si="228"/>
        <v>0.13700000000244472</v>
      </c>
      <c r="H11469" s="402"/>
      <c r="J11469" s="82">
        <v>16</v>
      </c>
      <c r="K11469" s="319">
        <v>2</v>
      </c>
    </row>
    <row r="11470" spans="1:11" x14ac:dyDescent="0.3">
      <c r="A11470" s="341">
        <v>43418.256250810184</v>
      </c>
      <c r="B11470" s="318">
        <v>37817.998</v>
      </c>
      <c r="C11470" s="355">
        <f t="shared" si="227"/>
        <v>0.28899999999703141</v>
      </c>
      <c r="D11470" s="420">
        <f t="shared" si="228"/>
        <v>0.1444999999985157</v>
      </c>
      <c r="H11470" s="402"/>
      <c r="J11470" s="82">
        <v>17</v>
      </c>
      <c r="K11470" s="320">
        <v>3</v>
      </c>
    </row>
    <row r="11471" spans="1:11" x14ac:dyDescent="0.3">
      <c r="A11471" s="341">
        <v>43418.297917534721</v>
      </c>
      <c r="B11471" s="318">
        <v>37818.281999999999</v>
      </c>
      <c r="C11471" s="355">
        <f t="shared" si="227"/>
        <v>0.28399999999965075</v>
      </c>
      <c r="D11471" s="420">
        <f t="shared" si="228"/>
        <v>0.14199999999982538</v>
      </c>
      <c r="H11471" s="402"/>
      <c r="J11471" s="82">
        <v>18</v>
      </c>
      <c r="K11471" s="321">
        <v>4</v>
      </c>
    </row>
    <row r="11472" spans="1:11" x14ac:dyDescent="0.3">
      <c r="A11472" s="341">
        <v>43418.339584259258</v>
      </c>
      <c r="B11472" s="318">
        <v>37818.561000000002</v>
      </c>
      <c r="C11472" s="355">
        <f t="shared" si="227"/>
        <v>0.2790000000022701</v>
      </c>
      <c r="D11472" s="420">
        <f t="shared" si="228"/>
        <v>0.13950000000113505</v>
      </c>
      <c r="H11472" s="402"/>
      <c r="J11472" s="82">
        <v>19</v>
      </c>
      <c r="K11472" s="391">
        <v>1</v>
      </c>
    </row>
    <row r="11473" spans="1:11" x14ac:dyDescent="0.3">
      <c r="A11473" s="341">
        <v>43418.381250983795</v>
      </c>
      <c r="B11473" s="318">
        <v>37818.839</v>
      </c>
      <c r="C11473" s="355">
        <f t="shared" si="227"/>
        <v>0.27799999999842839</v>
      </c>
      <c r="D11473" s="420">
        <f t="shared" si="228"/>
        <v>0.1389999999992142</v>
      </c>
      <c r="H11473" s="402"/>
      <c r="J11473" s="82">
        <v>20</v>
      </c>
      <c r="K11473" s="319">
        <v>2</v>
      </c>
    </row>
    <row r="11474" spans="1:11" x14ac:dyDescent="0.3">
      <c r="A11474" s="341">
        <v>43418.422917708333</v>
      </c>
      <c r="B11474" s="318">
        <v>37819.118999999999</v>
      </c>
      <c r="C11474" s="355">
        <f t="shared" si="227"/>
        <v>0.27999999999883585</v>
      </c>
      <c r="D11474" s="420">
        <f t="shared" si="228"/>
        <v>0.13999999999941792</v>
      </c>
      <c r="H11474" s="402"/>
      <c r="J11474" s="82">
        <v>21</v>
      </c>
      <c r="K11474" s="320">
        <v>3</v>
      </c>
    </row>
    <row r="11475" spans="1:11" x14ac:dyDescent="0.3">
      <c r="A11475" s="341">
        <v>43418.46458443287</v>
      </c>
      <c r="B11475" s="318">
        <v>37819.398000000001</v>
      </c>
      <c r="C11475" s="355">
        <f t="shared" si="227"/>
        <v>0.2790000000022701</v>
      </c>
      <c r="D11475" s="420">
        <f t="shared" si="228"/>
        <v>0.13950000000113505</v>
      </c>
      <c r="H11475" s="402"/>
      <c r="J11475" s="82">
        <v>22</v>
      </c>
      <c r="K11475" s="321">
        <v>4</v>
      </c>
    </row>
    <row r="11476" spans="1:11" x14ac:dyDescent="0.3">
      <c r="A11476" s="341">
        <v>43418.506251157407</v>
      </c>
      <c r="B11476" s="318">
        <v>37819.667999999998</v>
      </c>
      <c r="C11476" s="355">
        <f t="shared" si="227"/>
        <v>0.26999999999679858</v>
      </c>
      <c r="D11476" s="420">
        <f t="shared" si="228"/>
        <v>0.13499999999839929</v>
      </c>
      <c r="H11476" s="402"/>
      <c r="J11476" s="82">
        <v>23</v>
      </c>
      <c r="K11476" s="391">
        <v>1</v>
      </c>
    </row>
    <row r="11477" spans="1:11" x14ac:dyDescent="0.3">
      <c r="A11477" s="341">
        <v>43418.547917881944</v>
      </c>
      <c r="B11477" s="318">
        <v>37819.942000000003</v>
      </c>
      <c r="C11477" s="355">
        <f t="shared" si="227"/>
        <v>0.27400000000488944</v>
      </c>
      <c r="D11477" s="420">
        <f t="shared" si="228"/>
        <v>0.13700000000244472</v>
      </c>
      <c r="H11477" s="402"/>
      <c r="J11477" s="82">
        <v>24</v>
      </c>
      <c r="K11477" s="319">
        <v>2</v>
      </c>
    </row>
    <row r="11478" spans="1:11" x14ac:dyDescent="0.3">
      <c r="A11478" s="341">
        <v>43418.589584606481</v>
      </c>
      <c r="B11478" s="318">
        <v>37820.226999999999</v>
      </c>
      <c r="C11478" s="355">
        <f t="shared" si="227"/>
        <v>0.2849999999962165</v>
      </c>
      <c r="D11478" s="420">
        <f t="shared" si="228"/>
        <v>0.14249999999810825</v>
      </c>
      <c r="H11478" s="402"/>
      <c r="J11478" s="82">
        <v>25</v>
      </c>
      <c r="K11478" s="320">
        <v>3</v>
      </c>
    </row>
    <row r="11479" spans="1:11" x14ac:dyDescent="0.3">
      <c r="A11479" s="341">
        <v>43418.631251331019</v>
      </c>
      <c r="B11479" s="318">
        <v>37820.500999999997</v>
      </c>
      <c r="C11479" s="355">
        <f t="shared" si="227"/>
        <v>0.27399999999761349</v>
      </c>
      <c r="D11479" s="420">
        <f t="shared" si="228"/>
        <v>0.13699999999880674</v>
      </c>
      <c r="H11479" s="402"/>
      <c r="J11479" s="82">
        <v>26</v>
      </c>
      <c r="K11479" s="321">
        <v>4</v>
      </c>
    </row>
    <row r="11480" spans="1:11" x14ac:dyDescent="0.3">
      <c r="A11480" s="341">
        <v>43418.672918055556</v>
      </c>
      <c r="B11480" s="318">
        <v>37820.769999999997</v>
      </c>
      <c r="C11480" s="355">
        <f t="shared" si="227"/>
        <v>0.26900000000023283</v>
      </c>
      <c r="D11480" s="420">
        <f t="shared" si="228"/>
        <v>0.13450000000011642</v>
      </c>
      <c r="H11480" s="402"/>
      <c r="J11480" s="82">
        <v>27</v>
      </c>
      <c r="K11480" s="391">
        <v>1</v>
      </c>
    </row>
    <row r="11481" spans="1:11" x14ac:dyDescent="0.3">
      <c r="A11481" s="341">
        <v>43418.714584780093</v>
      </c>
      <c r="B11481" s="318">
        <v>37821.052000000003</v>
      </c>
      <c r="C11481" s="355">
        <f t="shared" si="227"/>
        <v>0.28200000000651926</v>
      </c>
      <c r="D11481" s="420">
        <f t="shared" si="228"/>
        <v>0.14100000000325963</v>
      </c>
      <c r="H11481" s="402"/>
      <c r="J11481" s="82">
        <v>28</v>
      </c>
      <c r="K11481" s="319">
        <v>2</v>
      </c>
    </row>
    <row r="11482" spans="1:11" x14ac:dyDescent="0.3">
      <c r="A11482" s="341">
        <v>43418.75625150463</v>
      </c>
      <c r="B11482" s="318">
        <v>37821.328000000001</v>
      </c>
      <c r="C11482" s="355">
        <f t="shared" si="227"/>
        <v>0.27599999999802094</v>
      </c>
      <c r="D11482" s="420">
        <f t="shared" si="228"/>
        <v>0.13799999999901047</v>
      </c>
      <c r="H11482" s="402"/>
      <c r="J11482" s="82">
        <v>29</v>
      </c>
      <c r="K11482" s="320">
        <v>3</v>
      </c>
    </row>
    <row r="11483" spans="1:11" x14ac:dyDescent="0.3">
      <c r="A11483" s="341">
        <v>43418.797918229167</v>
      </c>
      <c r="B11483" s="318">
        <v>37821.589</v>
      </c>
      <c r="C11483" s="355">
        <f t="shared" si="227"/>
        <v>0.26099999999860302</v>
      </c>
      <c r="D11483" s="420">
        <f t="shared" si="228"/>
        <v>0.13049999999930151</v>
      </c>
      <c r="H11483" s="402"/>
      <c r="J11483" s="82">
        <v>30</v>
      </c>
      <c r="K11483" s="321">
        <v>4</v>
      </c>
    </row>
    <row r="11484" spans="1:11" x14ac:dyDescent="0.3">
      <c r="A11484" s="341">
        <v>43418.839584953705</v>
      </c>
      <c r="B11484" s="318">
        <v>37821.851000000002</v>
      </c>
      <c r="C11484" s="355">
        <f t="shared" si="227"/>
        <v>0.26200000000244472</v>
      </c>
      <c r="D11484" s="420">
        <f t="shared" si="228"/>
        <v>0.13100000000122236</v>
      </c>
      <c r="H11484" s="402"/>
      <c r="J11484" s="82">
        <v>31</v>
      </c>
      <c r="K11484" s="391">
        <v>1</v>
      </c>
    </row>
    <row r="11485" spans="1:11" x14ac:dyDescent="0.3">
      <c r="A11485" s="341">
        <v>43418.881251678242</v>
      </c>
      <c r="B11485" s="318">
        <v>37822.122000000003</v>
      </c>
      <c r="C11485" s="355">
        <f t="shared" si="227"/>
        <v>0.27100000000064028</v>
      </c>
      <c r="D11485" s="420">
        <f t="shared" si="228"/>
        <v>0.13550000000032014</v>
      </c>
      <c r="H11485" s="402"/>
      <c r="J11485" s="82">
        <v>32</v>
      </c>
      <c r="K11485" s="319">
        <v>2</v>
      </c>
    </row>
    <row r="11486" spans="1:11" x14ac:dyDescent="0.3">
      <c r="A11486" s="341">
        <v>43418.922918402779</v>
      </c>
      <c r="B11486" s="318">
        <v>37822.398999999998</v>
      </c>
      <c r="C11486" s="355">
        <f t="shared" si="227"/>
        <v>0.27699999999458669</v>
      </c>
      <c r="D11486" s="420">
        <f t="shared" si="228"/>
        <v>0.13849999999729334</v>
      </c>
      <c r="H11486" s="402"/>
      <c r="J11486" s="82">
        <v>33</v>
      </c>
      <c r="K11486" s="320">
        <v>3</v>
      </c>
    </row>
    <row r="11487" spans="1:11" x14ac:dyDescent="0.3">
      <c r="A11487" s="341">
        <v>43418.964585127316</v>
      </c>
      <c r="B11487" s="318">
        <v>37822.661</v>
      </c>
      <c r="C11487" s="355">
        <f t="shared" si="227"/>
        <v>0.26200000000244472</v>
      </c>
      <c r="D11487" s="420">
        <f t="shared" si="228"/>
        <v>0.13100000000122236</v>
      </c>
      <c r="E11487" s="336">
        <f>SUM(C11464:C11487)*7.4805194805</f>
        <v>49.438753246600115</v>
      </c>
      <c r="F11487" s="324">
        <f>AVERAGE(D11464:D11487)</f>
        <v>0.1376874999999321</v>
      </c>
      <c r="G11487" s="324">
        <f>_xlfn.STDEV.S(D11464:D11487)</f>
        <v>3.7119445856751126E-3</v>
      </c>
      <c r="H11487" s="402"/>
      <c r="J11487" s="82">
        <v>34</v>
      </c>
      <c r="K11487" s="321">
        <v>4</v>
      </c>
    </row>
    <row r="11488" spans="1:11" x14ac:dyDescent="0.3">
      <c r="A11488" s="341">
        <v>43419.006251851853</v>
      </c>
      <c r="B11488" s="318">
        <v>37822.932999999997</v>
      </c>
      <c r="C11488" s="355">
        <f t="shared" si="227"/>
        <v>0.27199999999720603</v>
      </c>
      <c r="D11488" s="420">
        <f t="shared" si="228"/>
        <v>0.13599999999860302</v>
      </c>
      <c r="H11488" s="402"/>
      <c r="J11488" s="82">
        <v>35</v>
      </c>
      <c r="K11488" s="391">
        <v>1</v>
      </c>
    </row>
    <row r="11489" spans="1:11" x14ac:dyDescent="0.3">
      <c r="A11489" s="341">
        <v>43419.047918576391</v>
      </c>
      <c r="B11489" s="318">
        <v>37823.213000000003</v>
      </c>
      <c r="C11489" s="355">
        <f t="shared" si="227"/>
        <v>0.2800000000061118</v>
      </c>
      <c r="D11489" s="420">
        <f t="shared" si="228"/>
        <v>0.1400000000030559</v>
      </c>
      <c r="H11489" s="402"/>
      <c r="J11489" s="82">
        <v>36</v>
      </c>
      <c r="K11489" s="319">
        <v>2</v>
      </c>
    </row>
    <row r="11490" spans="1:11" x14ac:dyDescent="0.3">
      <c r="A11490" s="341">
        <v>43419.089585300928</v>
      </c>
      <c r="B11490" s="318">
        <v>37823.481</v>
      </c>
      <c r="C11490" s="355">
        <f t="shared" si="227"/>
        <v>0.26799999999639113</v>
      </c>
      <c r="D11490" s="420">
        <f t="shared" si="228"/>
        <v>0.13399999999819556</v>
      </c>
      <c r="H11490" s="402"/>
      <c r="J11490" s="82">
        <v>37</v>
      </c>
      <c r="K11490" s="320">
        <v>3</v>
      </c>
    </row>
    <row r="11491" spans="1:11" x14ac:dyDescent="0.3">
      <c r="A11491" s="341">
        <v>43419.131252025465</v>
      </c>
      <c r="B11491" s="318">
        <v>37823.747000000003</v>
      </c>
      <c r="C11491" s="355">
        <f t="shared" si="227"/>
        <v>0.26600000000325963</v>
      </c>
      <c r="D11491" s="420">
        <f t="shared" si="228"/>
        <v>0.13300000000162981</v>
      </c>
      <c r="H11491" s="402"/>
      <c r="J11491" s="82">
        <v>38</v>
      </c>
      <c r="K11491" s="321">
        <v>4</v>
      </c>
    </row>
    <row r="11492" spans="1:11" x14ac:dyDescent="0.3">
      <c r="A11492" s="341">
        <v>43419.172918750002</v>
      </c>
      <c r="B11492" s="318">
        <v>37823.962</v>
      </c>
      <c r="C11492" s="355">
        <f t="shared" si="227"/>
        <v>0.21499999999650754</v>
      </c>
      <c r="D11492" s="420">
        <f t="shared" si="228"/>
        <v>0.10749999999825377</v>
      </c>
      <c r="H11492" s="402"/>
      <c r="J11492" s="82">
        <v>39</v>
      </c>
      <c r="K11492" s="391">
        <v>1</v>
      </c>
    </row>
    <row r="11493" spans="1:11" x14ac:dyDescent="0.3">
      <c r="A11493" s="341">
        <v>43419.214585474539</v>
      </c>
      <c r="B11493" s="318">
        <v>37824.197</v>
      </c>
      <c r="C11493" s="355">
        <f t="shared" si="227"/>
        <v>0.23500000000058208</v>
      </c>
      <c r="D11493" s="420">
        <f t="shared" si="228"/>
        <v>0.11750000000029104</v>
      </c>
      <c r="H11493" s="402"/>
      <c r="J11493" s="82">
        <v>40</v>
      </c>
      <c r="K11493" s="319">
        <v>2</v>
      </c>
    </row>
    <row r="11494" spans="1:11" x14ac:dyDescent="0.3">
      <c r="A11494" s="341">
        <v>43419.256252199077</v>
      </c>
      <c r="B11494" s="318">
        <v>37824.427000000003</v>
      </c>
      <c r="C11494" s="355">
        <f t="shared" si="227"/>
        <v>0.23000000000320142</v>
      </c>
      <c r="D11494" s="420">
        <f t="shared" si="228"/>
        <v>0.11500000000160071</v>
      </c>
      <c r="H11494" s="402"/>
      <c r="J11494" s="82">
        <v>41</v>
      </c>
      <c r="K11494" s="320">
        <v>3</v>
      </c>
    </row>
    <row r="11495" spans="1:11" x14ac:dyDescent="0.3">
      <c r="A11495" s="341">
        <v>43419.297918923614</v>
      </c>
      <c r="B11495" s="318">
        <v>37824.654000000002</v>
      </c>
      <c r="C11495" s="355">
        <f t="shared" si="227"/>
        <v>0.22699999999895226</v>
      </c>
      <c r="D11495" s="420">
        <f t="shared" si="228"/>
        <v>0.11349999999947613</v>
      </c>
      <c r="H11495" s="402"/>
      <c r="J11495" s="82">
        <v>42</v>
      </c>
      <c r="K11495" s="321">
        <v>4</v>
      </c>
    </row>
    <row r="11496" spans="1:11" x14ac:dyDescent="0.3">
      <c r="A11496" s="341">
        <v>43419.339585648151</v>
      </c>
      <c r="B11496" s="318">
        <v>37824.898000000001</v>
      </c>
      <c r="C11496" s="355">
        <f t="shared" si="227"/>
        <v>0.24399999999877764</v>
      </c>
      <c r="D11496" s="420">
        <f t="shared" si="228"/>
        <v>0.12199999999938882</v>
      </c>
      <c r="H11496" s="402"/>
      <c r="J11496" s="82">
        <v>43</v>
      </c>
      <c r="K11496" s="391">
        <v>1</v>
      </c>
    </row>
    <row r="11497" spans="1:11" x14ac:dyDescent="0.3">
      <c r="A11497" s="341">
        <v>43419.381252372688</v>
      </c>
      <c r="B11497" s="318">
        <v>37825.150999999998</v>
      </c>
      <c r="C11497" s="355">
        <f t="shared" si="227"/>
        <v>0.2529999999969732</v>
      </c>
      <c r="D11497" s="420">
        <f t="shared" si="228"/>
        <v>0.1264999999984866</v>
      </c>
      <c r="H11497" s="402"/>
      <c r="J11497" s="82">
        <v>44</v>
      </c>
      <c r="K11497" s="319">
        <v>2</v>
      </c>
    </row>
    <row r="11498" spans="1:11" x14ac:dyDescent="0.3">
      <c r="A11498" s="341">
        <v>43419.422919097226</v>
      </c>
      <c r="B11498" s="318">
        <v>37825.402000000002</v>
      </c>
      <c r="C11498" s="355">
        <f t="shared" si="227"/>
        <v>0.25100000000384171</v>
      </c>
      <c r="D11498" s="420">
        <f t="shared" si="228"/>
        <v>0.12550000000192085</v>
      </c>
      <c r="H11498" s="402"/>
      <c r="J11498" s="82">
        <v>45</v>
      </c>
      <c r="K11498" s="320">
        <v>3</v>
      </c>
    </row>
    <row r="11499" spans="1:11" x14ac:dyDescent="0.3">
      <c r="A11499" s="341">
        <v>43419.464585821763</v>
      </c>
      <c r="B11499" s="318">
        <v>37825.648999999998</v>
      </c>
      <c r="C11499" s="355">
        <f t="shared" si="227"/>
        <v>0.24699999999575084</v>
      </c>
      <c r="D11499" s="420">
        <f t="shared" si="228"/>
        <v>0.12349999999787542</v>
      </c>
      <c r="H11499" s="402"/>
      <c r="J11499" s="82">
        <v>46</v>
      </c>
      <c r="K11499" s="321">
        <v>4</v>
      </c>
    </row>
    <row r="11500" spans="1:11" x14ac:dyDescent="0.3">
      <c r="A11500" s="341">
        <v>43419.506252546293</v>
      </c>
      <c r="B11500" s="318">
        <v>37825.898999999998</v>
      </c>
      <c r="C11500" s="355">
        <f t="shared" si="227"/>
        <v>0.25</v>
      </c>
      <c r="D11500" s="420">
        <f t="shared" si="228"/>
        <v>0.125</v>
      </c>
      <c r="H11500" s="402"/>
      <c r="J11500" s="82">
        <v>47</v>
      </c>
      <c r="K11500" s="391">
        <v>1</v>
      </c>
    </row>
    <row r="11501" spans="1:11" x14ac:dyDescent="0.3">
      <c r="A11501" s="341">
        <v>43419.54791927083</v>
      </c>
      <c r="B11501" s="318">
        <v>37826.159</v>
      </c>
      <c r="C11501" s="355">
        <f t="shared" si="227"/>
        <v>0.26000000000203727</v>
      </c>
      <c r="D11501" s="420">
        <f t="shared" si="228"/>
        <v>0.13000000000101863</v>
      </c>
      <c r="H11501" s="402"/>
      <c r="J11501" s="82">
        <v>48</v>
      </c>
      <c r="K11501" s="319">
        <v>2</v>
      </c>
    </row>
    <row r="11502" spans="1:11" x14ac:dyDescent="0.3">
      <c r="A11502" s="341">
        <v>43419.589585995367</v>
      </c>
      <c r="B11502" s="318">
        <v>37826.411999999997</v>
      </c>
      <c r="C11502" s="355">
        <f t="shared" si="227"/>
        <v>0.2529999999969732</v>
      </c>
      <c r="D11502" s="420">
        <f t="shared" si="228"/>
        <v>0.1264999999984866</v>
      </c>
      <c r="H11502" s="402"/>
      <c r="J11502" s="82">
        <v>49</v>
      </c>
      <c r="K11502" s="320">
        <v>3</v>
      </c>
    </row>
    <row r="11503" spans="1:11" x14ac:dyDescent="0.3">
      <c r="A11503" s="341">
        <v>43419.631252719904</v>
      </c>
      <c r="B11503" s="318">
        <v>37826.661</v>
      </c>
      <c r="C11503" s="355">
        <f t="shared" si="227"/>
        <v>0.24900000000343425</v>
      </c>
      <c r="D11503" s="420">
        <f t="shared" si="228"/>
        <v>0.12450000000171713</v>
      </c>
      <c r="H11503" s="402"/>
      <c r="J11503" s="82">
        <v>50</v>
      </c>
      <c r="K11503" s="321">
        <v>4</v>
      </c>
    </row>
    <row r="11504" spans="1:11" x14ac:dyDescent="0.3">
      <c r="A11504" s="341">
        <v>43419.672919444442</v>
      </c>
      <c r="B11504" s="318">
        <v>37826.917999999998</v>
      </c>
      <c r="C11504" s="355">
        <f t="shared" si="227"/>
        <v>0.25699999999778811</v>
      </c>
      <c r="D11504" s="420">
        <f t="shared" si="228"/>
        <v>0.12849999999889405</v>
      </c>
      <c r="H11504" s="402"/>
      <c r="J11504" s="82">
        <v>51</v>
      </c>
      <c r="K11504" s="391">
        <v>1</v>
      </c>
    </row>
    <row r="11505" spans="1:11" x14ac:dyDescent="0.3">
      <c r="A11505" s="341">
        <v>43419.714586168979</v>
      </c>
      <c r="B11505" s="318">
        <v>37827.171999999999</v>
      </c>
      <c r="C11505" s="355">
        <f t="shared" si="227"/>
        <v>0.25400000000081491</v>
      </c>
      <c r="D11505" s="420">
        <f t="shared" si="228"/>
        <v>0.12700000000040745</v>
      </c>
      <c r="H11505" s="402"/>
      <c r="J11505" s="82">
        <v>52</v>
      </c>
      <c r="K11505" s="319">
        <v>2</v>
      </c>
    </row>
    <row r="11506" spans="1:11" x14ac:dyDescent="0.3">
      <c r="A11506" s="341">
        <v>43419.756252893516</v>
      </c>
      <c r="B11506" s="318">
        <v>37827.421000000002</v>
      </c>
      <c r="C11506" s="355">
        <f t="shared" si="227"/>
        <v>0.24900000000343425</v>
      </c>
      <c r="D11506" s="420">
        <f t="shared" si="228"/>
        <v>0.12450000000171713</v>
      </c>
      <c r="H11506" s="402"/>
      <c r="J11506" s="82">
        <v>53</v>
      </c>
      <c r="K11506" s="320">
        <v>3</v>
      </c>
    </row>
    <row r="11507" spans="1:11" x14ac:dyDescent="0.3">
      <c r="A11507" s="341">
        <v>43419.797919618053</v>
      </c>
      <c r="B11507" s="318">
        <v>37827.659</v>
      </c>
      <c r="C11507" s="355">
        <f t="shared" si="227"/>
        <v>0.23799999999755528</v>
      </c>
      <c r="D11507" s="420">
        <f t="shared" si="228"/>
        <v>0.11899999999877764</v>
      </c>
      <c r="H11507" s="402"/>
      <c r="J11507" s="82">
        <v>54</v>
      </c>
      <c r="K11507" s="321">
        <v>4</v>
      </c>
    </row>
    <row r="11508" spans="1:11" x14ac:dyDescent="0.3">
      <c r="A11508" s="341">
        <v>43419.83958634259</v>
      </c>
      <c r="B11508" s="318">
        <v>37827.900999999998</v>
      </c>
      <c r="C11508" s="355">
        <f t="shared" si="227"/>
        <v>0.24199999999837019</v>
      </c>
      <c r="D11508" s="420">
        <f t="shared" si="228"/>
        <v>0.12099999999918509</v>
      </c>
      <c r="H11508" s="402"/>
      <c r="J11508" s="82">
        <v>55</v>
      </c>
      <c r="K11508" s="391">
        <v>1</v>
      </c>
    </row>
    <row r="11509" spans="1:11" x14ac:dyDescent="0.3">
      <c r="A11509" s="341">
        <v>43419.881253067128</v>
      </c>
      <c r="B11509" s="318">
        <v>37828.167999999998</v>
      </c>
      <c r="C11509" s="355">
        <f t="shared" si="227"/>
        <v>0.26699999999982538</v>
      </c>
      <c r="D11509" s="420">
        <f t="shared" si="228"/>
        <v>0.13349999999991269</v>
      </c>
      <c r="H11509" s="402"/>
      <c r="J11509" s="82">
        <v>56</v>
      </c>
      <c r="K11509" s="319">
        <v>2</v>
      </c>
    </row>
    <row r="11510" spans="1:11" x14ac:dyDescent="0.3">
      <c r="A11510" s="341">
        <v>43419.922919791665</v>
      </c>
      <c r="B11510" s="318">
        <v>37828.42</v>
      </c>
      <c r="C11510" s="355">
        <f t="shared" si="227"/>
        <v>0.25200000000040745</v>
      </c>
      <c r="D11510" s="420">
        <f t="shared" si="228"/>
        <v>0.12600000000020373</v>
      </c>
      <c r="H11510" s="402"/>
      <c r="J11510" s="82">
        <v>57</v>
      </c>
      <c r="K11510" s="320">
        <v>3</v>
      </c>
    </row>
    <row r="11511" spans="1:11" x14ac:dyDescent="0.3">
      <c r="A11511" s="341">
        <v>43419.964586516202</v>
      </c>
      <c r="B11511" s="318">
        <v>37828.667999999998</v>
      </c>
      <c r="C11511" s="355">
        <f t="shared" si="227"/>
        <v>0.24799999999959255</v>
      </c>
      <c r="D11511" s="420">
        <f t="shared" si="228"/>
        <v>0.12399999999979627</v>
      </c>
      <c r="E11511" s="336">
        <f>SUM(C11488:C11511)*7.4805194805</f>
        <v>44.935480519346953</v>
      </c>
      <c r="F11511" s="324">
        <f>AVERAGE(D11488:D11511)</f>
        <v>0.12514583333328724</v>
      </c>
      <c r="G11511" s="324">
        <f>_xlfn.STDEV.S(D11488:D11511)</f>
        <v>7.428615598829633E-3</v>
      </c>
      <c r="H11511" s="402"/>
      <c r="J11511" s="82">
        <v>58</v>
      </c>
      <c r="K11511" s="321">
        <v>4</v>
      </c>
    </row>
    <row r="11512" spans="1:11" x14ac:dyDescent="0.3">
      <c r="A11512" s="341">
        <v>43420.006253240739</v>
      </c>
      <c r="B11512" s="318">
        <v>37828.921000000002</v>
      </c>
      <c r="C11512" s="355">
        <f t="shared" si="227"/>
        <v>0.25300000000424916</v>
      </c>
      <c r="D11512" s="420">
        <f t="shared" si="228"/>
        <v>0.12650000000212458</v>
      </c>
      <c r="H11512" s="402"/>
      <c r="J11512" s="82">
        <v>59</v>
      </c>
      <c r="K11512" s="391">
        <v>1</v>
      </c>
    </row>
    <row r="11513" spans="1:11" x14ac:dyDescent="0.3">
      <c r="A11513" s="341">
        <v>43420.047919965276</v>
      </c>
      <c r="B11513" s="318">
        <v>37829.186999999998</v>
      </c>
      <c r="C11513" s="355">
        <f t="shared" si="227"/>
        <v>0.26599999999598367</v>
      </c>
      <c r="D11513" s="420">
        <f t="shared" si="228"/>
        <v>0.13299999999799184</v>
      </c>
      <c r="H11513" s="402"/>
      <c r="J11513" s="82">
        <v>60</v>
      </c>
      <c r="K11513" s="319">
        <v>2</v>
      </c>
    </row>
    <row r="11514" spans="1:11" x14ac:dyDescent="0.3">
      <c r="A11514" s="341">
        <v>43420.089586689814</v>
      </c>
      <c r="B11514" s="318">
        <v>37829.447999999997</v>
      </c>
      <c r="C11514" s="355">
        <f t="shared" si="227"/>
        <v>0.26099999999860302</v>
      </c>
      <c r="D11514" s="420">
        <f t="shared" si="228"/>
        <v>0.13049999999930151</v>
      </c>
      <c r="H11514" s="402"/>
      <c r="J11514" s="82">
        <v>61</v>
      </c>
      <c r="K11514" s="320">
        <v>3</v>
      </c>
    </row>
    <row r="11515" spans="1:11" x14ac:dyDescent="0.3">
      <c r="A11515" s="341">
        <v>43420.131253414351</v>
      </c>
      <c r="B11515" s="318">
        <v>37829.701000000001</v>
      </c>
      <c r="C11515" s="355">
        <f t="shared" si="227"/>
        <v>0.25300000000424916</v>
      </c>
      <c r="D11515" s="420">
        <f t="shared" si="228"/>
        <v>0.12650000000212458</v>
      </c>
      <c r="H11515" s="402"/>
      <c r="J11515" s="82">
        <v>62</v>
      </c>
      <c r="K11515" s="321">
        <v>4</v>
      </c>
    </row>
    <row r="11516" spans="1:11" x14ac:dyDescent="0.3">
      <c r="A11516" s="341">
        <v>43420.172920138888</v>
      </c>
      <c r="B11516" s="318">
        <v>37829.968999999997</v>
      </c>
      <c r="C11516" s="355">
        <f t="shared" si="227"/>
        <v>0.26799999999639113</v>
      </c>
      <c r="D11516" s="420">
        <f t="shared" si="228"/>
        <v>0.13399999999819556</v>
      </c>
      <c r="H11516" s="402"/>
      <c r="J11516" s="82">
        <v>63</v>
      </c>
      <c r="K11516" s="391">
        <v>1</v>
      </c>
    </row>
    <row r="11517" spans="1:11" x14ac:dyDescent="0.3">
      <c r="A11517" s="341">
        <v>43420.214586863425</v>
      </c>
      <c r="B11517" s="318">
        <v>37830.241000000002</v>
      </c>
      <c r="C11517" s="355">
        <f t="shared" si="227"/>
        <v>0.27200000000448199</v>
      </c>
      <c r="D11517" s="420">
        <f t="shared" si="228"/>
        <v>0.13600000000224099</v>
      </c>
      <c r="H11517" s="402"/>
      <c r="J11517" s="82">
        <v>64</v>
      </c>
      <c r="K11517" s="319">
        <v>2</v>
      </c>
    </row>
    <row r="11518" spans="1:11" x14ac:dyDescent="0.3">
      <c r="A11518" s="341">
        <v>43420.256253587962</v>
      </c>
      <c r="B11518" s="318">
        <v>37830.500999999997</v>
      </c>
      <c r="C11518" s="355">
        <f t="shared" si="227"/>
        <v>0.25999999999476131</v>
      </c>
      <c r="D11518" s="420">
        <f t="shared" si="228"/>
        <v>0.12999999999738066</v>
      </c>
      <c r="H11518" s="402"/>
      <c r="J11518" s="82">
        <v>65</v>
      </c>
      <c r="K11518" s="320">
        <v>3</v>
      </c>
    </row>
    <row r="11519" spans="1:11" x14ac:dyDescent="0.3">
      <c r="A11519" s="341">
        <v>43420.2979203125</v>
      </c>
      <c r="B11519" s="318">
        <v>37830.756999999998</v>
      </c>
      <c r="C11519" s="355">
        <f t="shared" si="227"/>
        <v>0.25600000000122236</v>
      </c>
      <c r="D11519" s="420">
        <f t="shared" si="228"/>
        <v>0.12800000000061118</v>
      </c>
      <c r="H11519" s="402"/>
      <c r="J11519" s="82">
        <v>66</v>
      </c>
      <c r="K11519" s="321">
        <v>4</v>
      </c>
    </row>
    <row r="11520" spans="1:11" x14ac:dyDescent="0.3">
      <c r="A11520" s="341">
        <v>43420.339587037037</v>
      </c>
      <c r="B11520" s="318">
        <v>37831.021000000001</v>
      </c>
      <c r="C11520" s="355">
        <f t="shared" si="227"/>
        <v>0.26400000000285218</v>
      </c>
      <c r="D11520" s="420">
        <f t="shared" si="228"/>
        <v>0.13200000000142609</v>
      </c>
      <c r="H11520" s="402"/>
      <c r="J11520" s="82">
        <v>67</v>
      </c>
      <c r="K11520" s="391">
        <v>1</v>
      </c>
    </row>
    <row r="11521" spans="1:12" x14ac:dyDescent="0.3">
      <c r="A11521" s="341">
        <v>43420.381253761574</v>
      </c>
      <c r="B11521" s="318">
        <v>37831.290999999997</v>
      </c>
      <c r="C11521" s="355">
        <f>B11521-B11520</f>
        <v>0.26999999999679858</v>
      </c>
      <c r="D11521" s="420">
        <f>C11521/2</f>
        <v>0.13499999999839929</v>
      </c>
      <c r="H11521" s="402"/>
      <c r="J11521" s="82">
        <v>68</v>
      </c>
      <c r="K11521" s="319">
        <v>2</v>
      </c>
    </row>
    <row r="11522" spans="1:12" x14ac:dyDescent="0.3">
      <c r="A11522" s="341">
        <v>43420.402083333334</v>
      </c>
      <c r="B11522" s="318">
        <v>37831.290999999997</v>
      </c>
      <c r="C11522" s="318"/>
      <c r="D11522" s="414"/>
      <c r="H11522" s="403"/>
      <c r="J11522" s="82">
        <v>1</v>
      </c>
      <c r="K11522" s="319">
        <v>2</v>
      </c>
      <c r="L11522" s="54" t="s">
        <v>313</v>
      </c>
    </row>
    <row r="11523" spans="1:12" x14ac:dyDescent="0.3">
      <c r="A11523" s="341">
        <v>43420.443749999999</v>
      </c>
      <c r="B11523" s="318">
        <v>37831.552000000003</v>
      </c>
      <c r="C11523" s="355">
        <f t="shared" ref="C11523:C11621" si="229">B11523-B11522</f>
        <v>0.26100000000587897</v>
      </c>
      <c r="D11523" s="420">
        <f t="shared" ref="D11523:D11621" si="230">C11523/2</f>
        <v>0.13050000000293949</v>
      </c>
      <c r="H11523" s="402"/>
      <c r="J11523" s="82">
        <v>2</v>
      </c>
      <c r="K11523" s="320">
        <v>3</v>
      </c>
    </row>
    <row r="11524" spans="1:12" x14ac:dyDescent="0.3">
      <c r="A11524" s="341">
        <v>43420.48541666667</v>
      </c>
      <c r="B11524" s="318">
        <v>37831.813999999998</v>
      </c>
      <c r="C11524" s="355">
        <f t="shared" si="229"/>
        <v>0.26199999999516876</v>
      </c>
      <c r="D11524" s="420">
        <f t="shared" si="230"/>
        <v>0.13099999999758438</v>
      </c>
      <c r="H11524" s="402"/>
      <c r="J11524" s="82">
        <v>3</v>
      </c>
      <c r="K11524" s="321">
        <v>4</v>
      </c>
    </row>
    <row r="11525" spans="1:12" x14ac:dyDescent="0.3">
      <c r="A11525" s="341">
        <v>43420.527083391207</v>
      </c>
      <c r="B11525" s="318">
        <v>37832.080999999998</v>
      </c>
      <c r="C11525" s="355">
        <f t="shared" si="229"/>
        <v>0.26699999999982538</v>
      </c>
      <c r="D11525" s="420">
        <f t="shared" si="230"/>
        <v>0.13349999999991269</v>
      </c>
      <c r="H11525" s="402"/>
      <c r="J11525" s="82">
        <v>4</v>
      </c>
      <c r="K11525" s="391">
        <v>1</v>
      </c>
    </row>
    <row r="11526" spans="1:12" x14ac:dyDescent="0.3">
      <c r="A11526" s="341">
        <v>43420.568750115737</v>
      </c>
      <c r="B11526" s="318">
        <v>37832.341</v>
      </c>
      <c r="C11526" s="355">
        <f t="shared" si="229"/>
        <v>0.26000000000203727</v>
      </c>
      <c r="D11526" s="420">
        <f t="shared" si="230"/>
        <v>0.13000000000101863</v>
      </c>
      <c r="H11526" s="402"/>
      <c r="J11526" s="82">
        <v>5</v>
      </c>
      <c r="K11526" s="319">
        <v>2</v>
      </c>
    </row>
    <row r="11527" spans="1:12" x14ac:dyDescent="0.3">
      <c r="A11527" s="341">
        <v>43420.610416840274</v>
      </c>
      <c r="B11527" s="318">
        <v>37832.597999999998</v>
      </c>
      <c r="C11527" s="355">
        <f t="shared" si="229"/>
        <v>0.25699999999778811</v>
      </c>
      <c r="D11527" s="420">
        <f t="shared" si="230"/>
        <v>0.12849999999889405</v>
      </c>
      <c r="H11527" s="402"/>
      <c r="J11527" s="82">
        <v>6</v>
      </c>
      <c r="K11527" s="320">
        <v>3</v>
      </c>
    </row>
    <row r="11528" spans="1:12" x14ac:dyDescent="0.3">
      <c r="A11528" s="341">
        <v>43420.652083564812</v>
      </c>
      <c r="B11528" s="318">
        <v>37832.851000000002</v>
      </c>
      <c r="C11528" s="355">
        <f t="shared" si="229"/>
        <v>0.25300000000424916</v>
      </c>
      <c r="D11528" s="420">
        <f t="shared" si="230"/>
        <v>0.12650000000212458</v>
      </c>
      <c r="H11528" s="402"/>
      <c r="J11528" s="82">
        <v>7</v>
      </c>
      <c r="K11528" s="321">
        <v>4</v>
      </c>
    </row>
    <row r="11529" spans="1:12" x14ac:dyDescent="0.3">
      <c r="A11529" s="341">
        <v>43420.693750289349</v>
      </c>
      <c r="B11529" s="318">
        <v>37833.122000000003</v>
      </c>
      <c r="C11529" s="355">
        <f t="shared" si="229"/>
        <v>0.27100000000064028</v>
      </c>
      <c r="D11529" s="420">
        <f t="shared" si="230"/>
        <v>0.13550000000032014</v>
      </c>
      <c r="H11529" s="402"/>
      <c r="J11529" s="82">
        <v>8</v>
      </c>
      <c r="K11529" s="391">
        <v>1</v>
      </c>
    </row>
    <row r="11530" spans="1:12" x14ac:dyDescent="0.3">
      <c r="A11530" s="341">
        <v>43420.735417013886</v>
      </c>
      <c r="B11530" s="318">
        <v>37833.389000000003</v>
      </c>
      <c r="C11530" s="355">
        <f t="shared" si="229"/>
        <v>0.26699999999982538</v>
      </c>
      <c r="D11530" s="420">
        <f t="shared" si="230"/>
        <v>0.13349999999991269</v>
      </c>
      <c r="H11530" s="402"/>
      <c r="J11530" s="82">
        <v>9</v>
      </c>
      <c r="K11530" s="319">
        <v>2</v>
      </c>
    </row>
    <row r="11531" spans="1:12" x14ac:dyDescent="0.3">
      <c r="A11531" s="341">
        <v>43420.777083738423</v>
      </c>
      <c r="B11531" s="318">
        <v>37833.641000000003</v>
      </c>
      <c r="C11531" s="355">
        <f t="shared" si="229"/>
        <v>0.25200000000040745</v>
      </c>
      <c r="D11531" s="420">
        <f t="shared" si="230"/>
        <v>0.12600000000020373</v>
      </c>
      <c r="H11531" s="402"/>
      <c r="J11531" s="82">
        <v>10</v>
      </c>
      <c r="K11531" s="320">
        <v>3</v>
      </c>
    </row>
    <row r="11532" spans="1:12" x14ac:dyDescent="0.3">
      <c r="A11532" s="341">
        <v>43420.81875046296</v>
      </c>
      <c r="B11532" s="318">
        <v>37833.892</v>
      </c>
      <c r="C11532" s="355">
        <f t="shared" si="229"/>
        <v>0.25099999999656575</v>
      </c>
      <c r="D11532" s="420">
        <f t="shared" si="230"/>
        <v>0.12549999999828287</v>
      </c>
      <c r="H11532" s="402"/>
      <c r="J11532" s="82">
        <v>11</v>
      </c>
      <c r="K11532" s="321">
        <v>4</v>
      </c>
    </row>
    <row r="11533" spans="1:12" x14ac:dyDescent="0.3">
      <c r="A11533" s="341">
        <v>43420.860417187498</v>
      </c>
      <c r="B11533" s="318">
        <v>37834.150999999998</v>
      </c>
      <c r="C11533" s="355">
        <f t="shared" si="229"/>
        <v>0.25899999999819556</v>
      </c>
      <c r="D11533" s="420">
        <f t="shared" si="230"/>
        <v>0.12949999999909778</v>
      </c>
      <c r="H11533" s="402"/>
      <c r="J11533" s="82">
        <v>12</v>
      </c>
      <c r="K11533" s="391">
        <v>1</v>
      </c>
    </row>
    <row r="11534" spans="1:12" x14ac:dyDescent="0.3">
      <c r="A11534" s="341">
        <v>43420.902083912035</v>
      </c>
      <c r="B11534" s="318">
        <v>37834.404999999999</v>
      </c>
      <c r="C11534" s="355">
        <f t="shared" si="229"/>
        <v>0.25400000000081491</v>
      </c>
      <c r="D11534" s="420">
        <f t="shared" si="230"/>
        <v>0.12700000000040745</v>
      </c>
      <c r="H11534" s="402"/>
      <c r="J11534" s="82">
        <v>13</v>
      </c>
      <c r="K11534" s="319">
        <v>2</v>
      </c>
    </row>
    <row r="11535" spans="1:12" x14ac:dyDescent="0.3">
      <c r="A11535" s="341">
        <v>43420.943750636572</v>
      </c>
      <c r="B11535" s="318">
        <v>37834.660000000003</v>
      </c>
      <c r="C11535" s="355">
        <f t="shared" si="229"/>
        <v>0.25500000000465661</v>
      </c>
      <c r="D11535" s="420">
        <f t="shared" si="230"/>
        <v>0.12750000000232831</v>
      </c>
      <c r="H11535" s="402"/>
      <c r="J11535" s="82">
        <v>14</v>
      </c>
      <c r="K11535" s="320">
        <v>3</v>
      </c>
    </row>
    <row r="11536" spans="1:12" x14ac:dyDescent="0.3">
      <c r="A11536" s="341">
        <v>43420.985417361109</v>
      </c>
      <c r="B11536" s="318">
        <v>37834.917999999998</v>
      </c>
      <c r="C11536" s="355">
        <f t="shared" si="229"/>
        <v>0.25799999999435386</v>
      </c>
      <c r="D11536" s="420">
        <f t="shared" si="230"/>
        <v>0.12899999999717693</v>
      </c>
      <c r="E11536" s="336">
        <f>SUM(C11512:C11536)*7.4805194805</f>
        <v>46.753246753124998</v>
      </c>
      <c r="F11536" s="324">
        <f>AVERAGE(D11512:D11536)</f>
        <v>0.13020833333333334</v>
      </c>
      <c r="G11536" s="324">
        <f>_xlfn.STDEV.S(D11512:D11536)</f>
        <v>3.2367343532163535E-3</v>
      </c>
      <c r="H11536" s="402"/>
      <c r="J11536" s="82">
        <v>15</v>
      </c>
      <c r="K11536" s="321">
        <v>4</v>
      </c>
    </row>
    <row r="11537" spans="1:11" x14ac:dyDescent="0.3">
      <c r="A11537" s="341">
        <v>43421.027084085646</v>
      </c>
      <c r="B11537" s="318">
        <v>37835.178999999996</v>
      </c>
      <c r="C11537" s="355">
        <f t="shared" si="229"/>
        <v>0.26099999999860302</v>
      </c>
      <c r="D11537" s="420">
        <f t="shared" si="230"/>
        <v>0.13049999999930151</v>
      </c>
      <c r="H11537" s="402"/>
      <c r="J11537" s="82">
        <v>16</v>
      </c>
      <c r="K11537" s="391">
        <v>1</v>
      </c>
    </row>
    <row r="11538" spans="1:11" x14ac:dyDescent="0.3">
      <c r="A11538" s="341">
        <v>43421.068750810184</v>
      </c>
      <c r="B11538" s="318">
        <v>37835.436999999998</v>
      </c>
      <c r="C11538" s="355">
        <f t="shared" si="229"/>
        <v>0.25800000000162981</v>
      </c>
      <c r="D11538" s="420">
        <f t="shared" si="230"/>
        <v>0.12900000000081491</v>
      </c>
      <c r="H11538" s="402"/>
      <c r="J11538" s="82">
        <v>17</v>
      </c>
      <c r="K11538" s="319">
        <v>2</v>
      </c>
    </row>
    <row r="11539" spans="1:11" x14ac:dyDescent="0.3">
      <c r="A11539" s="341">
        <v>43421.110417534721</v>
      </c>
      <c r="B11539" s="318">
        <v>37835.682000000001</v>
      </c>
      <c r="C11539" s="355">
        <f t="shared" si="229"/>
        <v>0.24500000000261934</v>
      </c>
      <c r="D11539" s="420">
        <f t="shared" si="230"/>
        <v>0.12250000000130967</v>
      </c>
      <c r="H11539" s="402"/>
      <c r="J11539" s="82">
        <v>18</v>
      </c>
      <c r="K11539" s="320">
        <v>3</v>
      </c>
    </row>
    <row r="11540" spans="1:11" x14ac:dyDescent="0.3">
      <c r="A11540" s="341">
        <v>43421.152084259258</v>
      </c>
      <c r="B11540" s="318">
        <v>37835.942000000003</v>
      </c>
      <c r="C11540" s="355">
        <f t="shared" si="229"/>
        <v>0.26000000000203727</v>
      </c>
      <c r="D11540" s="420">
        <f t="shared" si="230"/>
        <v>0.13000000000101863</v>
      </c>
      <c r="H11540" s="402"/>
      <c r="J11540" s="82">
        <v>19</v>
      </c>
      <c r="K11540" s="321">
        <v>4</v>
      </c>
    </row>
    <row r="11541" spans="1:11" x14ac:dyDescent="0.3">
      <c r="A11541" s="341">
        <v>43421.193750983795</v>
      </c>
      <c r="B11541" s="318">
        <v>37836.212</v>
      </c>
      <c r="C11541" s="355">
        <f t="shared" si="229"/>
        <v>0.26999999999679858</v>
      </c>
      <c r="D11541" s="420">
        <f t="shared" si="230"/>
        <v>0.13499999999839929</v>
      </c>
      <c r="H11541" s="402"/>
      <c r="J11541" s="82">
        <v>20</v>
      </c>
      <c r="K11541" s="391">
        <v>1</v>
      </c>
    </row>
    <row r="11542" spans="1:11" x14ac:dyDescent="0.3">
      <c r="A11542" s="341">
        <v>43421.235417708333</v>
      </c>
      <c r="B11542" s="318">
        <v>37836.485000000001</v>
      </c>
      <c r="C11542" s="355">
        <f t="shared" si="229"/>
        <v>0.27300000000104774</v>
      </c>
      <c r="D11542" s="420">
        <f t="shared" si="230"/>
        <v>0.13650000000052387</v>
      </c>
      <c r="H11542" s="402"/>
      <c r="J11542" s="82">
        <v>21</v>
      </c>
      <c r="K11542" s="319">
        <v>2</v>
      </c>
    </row>
    <row r="11543" spans="1:11" x14ac:dyDescent="0.3">
      <c r="A11543" s="341">
        <v>43421.27708443287</v>
      </c>
      <c r="B11543" s="318">
        <v>37836.749000000003</v>
      </c>
      <c r="C11543" s="355">
        <f t="shared" si="229"/>
        <v>0.26400000000285218</v>
      </c>
      <c r="D11543" s="420">
        <f t="shared" si="230"/>
        <v>0.13200000000142609</v>
      </c>
      <c r="H11543" s="402"/>
      <c r="J11543" s="82">
        <v>22</v>
      </c>
      <c r="K11543" s="320">
        <v>3</v>
      </c>
    </row>
    <row r="11544" spans="1:11" x14ac:dyDescent="0.3">
      <c r="A11544" s="341">
        <v>43421.318751157407</v>
      </c>
      <c r="B11544" s="318">
        <v>37837.021000000001</v>
      </c>
      <c r="C11544" s="355">
        <f t="shared" si="229"/>
        <v>0.27199999999720603</v>
      </c>
      <c r="D11544" s="420">
        <f t="shared" si="230"/>
        <v>0.13599999999860302</v>
      </c>
      <c r="H11544" s="402"/>
      <c r="J11544" s="82">
        <v>23</v>
      </c>
      <c r="K11544" s="321">
        <v>4</v>
      </c>
    </row>
    <row r="11545" spans="1:11" x14ac:dyDescent="0.3">
      <c r="A11545" s="341">
        <v>43421.360417881944</v>
      </c>
      <c r="B11545" s="318">
        <v>37837.29</v>
      </c>
      <c r="C11545" s="355">
        <f t="shared" si="229"/>
        <v>0.26900000000023283</v>
      </c>
      <c r="D11545" s="420">
        <f t="shared" si="230"/>
        <v>0.13450000000011642</v>
      </c>
      <c r="H11545" s="402"/>
      <c r="J11545" s="82">
        <v>24</v>
      </c>
      <c r="K11545" s="391">
        <v>1</v>
      </c>
    </row>
    <row r="11546" spans="1:11" x14ac:dyDescent="0.3">
      <c r="A11546" s="341">
        <v>43421.402084606481</v>
      </c>
      <c r="B11546" s="318">
        <v>37837.552000000003</v>
      </c>
      <c r="C11546" s="355">
        <f t="shared" si="229"/>
        <v>0.26200000000244472</v>
      </c>
      <c r="D11546" s="420">
        <f t="shared" si="230"/>
        <v>0.13100000000122236</v>
      </c>
      <c r="H11546" s="402"/>
      <c r="J11546" s="82">
        <v>25</v>
      </c>
      <c r="K11546" s="319">
        <v>2</v>
      </c>
    </row>
    <row r="11547" spans="1:11" x14ac:dyDescent="0.3">
      <c r="A11547" s="341">
        <v>43421.443751331019</v>
      </c>
      <c r="B11547" s="318">
        <v>37837.811000000002</v>
      </c>
      <c r="C11547" s="355">
        <f t="shared" si="229"/>
        <v>0.25899999999819556</v>
      </c>
      <c r="D11547" s="420">
        <f t="shared" si="230"/>
        <v>0.12949999999909778</v>
      </c>
      <c r="H11547" s="402"/>
      <c r="J11547" s="82">
        <v>26</v>
      </c>
      <c r="K11547" s="320">
        <v>3</v>
      </c>
    </row>
    <row r="11548" spans="1:11" x14ac:dyDescent="0.3">
      <c r="A11548" s="341">
        <v>43421.485418055556</v>
      </c>
      <c r="B11548" s="318">
        <v>37838.080000000002</v>
      </c>
      <c r="C11548" s="355">
        <f t="shared" si="229"/>
        <v>0.26900000000023283</v>
      </c>
      <c r="D11548" s="420">
        <f t="shared" si="230"/>
        <v>0.13450000000011642</v>
      </c>
      <c r="H11548" s="402"/>
      <c r="J11548" s="82">
        <v>27</v>
      </c>
      <c r="K11548" s="321">
        <v>4</v>
      </c>
    </row>
    <row r="11549" spans="1:11" x14ac:dyDescent="0.3">
      <c r="A11549" s="341">
        <v>43421.527084780093</v>
      </c>
      <c r="B11549" s="318">
        <v>37838.347000000002</v>
      </c>
      <c r="C11549" s="355">
        <f t="shared" si="229"/>
        <v>0.26699999999982538</v>
      </c>
      <c r="D11549" s="420">
        <f t="shared" si="230"/>
        <v>0.13349999999991269</v>
      </c>
      <c r="H11549" s="402"/>
      <c r="J11549" s="82">
        <v>28</v>
      </c>
      <c r="K11549" s="391">
        <v>1</v>
      </c>
    </row>
    <row r="11550" spans="1:11" x14ac:dyDescent="0.3">
      <c r="A11550" s="341">
        <v>43421.56875150463</v>
      </c>
      <c r="B11550" s="318">
        <v>37838.601999999999</v>
      </c>
      <c r="C11550" s="355">
        <f t="shared" si="229"/>
        <v>0.25499999999738066</v>
      </c>
      <c r="D11550" s="420">
        <f t="shared" si="230"/>
        <v>0.12749999999869033</v>
      </c>
      <c r="H11550" s="402"/>
      <c r="J11550" s="82">
        <v>29</v>
      </c>
      <c r="K11550" s="319">
        <v>2</v>
      </c>
    </row>
    <row r="11551" spans="1:11" x14ac:dyDescent="0.3">
      <c r="A11551" s="341">
        <v>43421.610418229167</v>
      </c>
      <c r="B11551" s="318">
        <v>37838.858999999997</v>
      </c>
      <c r="C11551" s="355">
        <f t="shared" si="229"/>
        <v>0.25699999999778811</v>
      </c>
      <c r="D11551" s="420">
        <f t="shared" si="230"/>
        <v>0.12849999999889405</v>
      </c>
      <c r="H11551" s="402"/>
      <c r="J11551" s="82">
        <v>30</v>
      </c>
      <c r="K11551" s="320">
        <v>3</v>
      </c>
    </row>
    <row r="11552" spans="1:11" x14ac:dyDescent="0.3">
      <c r="A11552" s="341">
        <v>43421.652084953705</v>
      </c>
      <c r="B11552" s="318">
        <v>37839.122000000003</v>
      </c>
      <c r="C11552" s="355">
        <f t="shared" si="229"/>
        <v>0.26300000000628643</v>
      </c>
      <c r="D11552" s="420">
        <f t="shared" si="230"/>
        <v>0.13150000000314321</v>
      </c>
      <c r="H11552" s="402"/>
      <c r="J11552" s="82">
        <v>31</v>
      </c>
      <c r="K11552" s="321">
        <v>4</v>
      </c>
    </row>
    <row r="11553" spans="1:11" x14ac:dyDescent="0.3">
      <c r="A11553" s="341">
        <v>43421.693751678242</v>
      </c>
      <c r="B11553" s="318">
        <v>37839.381000000001</v>
      </c>
      <c r="C11553" s="355">
        <f t="shared" si="229"/>
        <v>0.25899999999819556</v>
      </c>
      <c r="D11553" s="420">
        <f t="shared" si="230"/>
        <v>0.12949999999909778</v>
      </c>
      <c r="H11553" s="402"/>
      <c r="J11553" s="82">
        <v>32</v>
      </c>
      <c r="K11553" s="391">
        <v>1</v>
      </c>
    </row>
    <row r="11554" spans="1:11" x14ac:dyDescent="0.3">
      <c r="A11554" s="341">
        <v>43421.735418402779</v>
      </c>
      <c r="B11554" s="318">
        <v>37839.637999999999</v>
      </c>
      <c r="C11554" s="355">
        <f t="shared" si="229"/>
        <v>0.25699999999778811</v>
      </c>
      <c r="D11554" s="420">
        <f t="shared" si="230"/>
        <v>0.12849999999889405</v>
      </c>
      <c r="H11554" s="402"/>
      <c r="J11554" s="82">
        <v>33</v>
      </c>
      <c r="K11554" s="319">
        <v>2</v>
      </c>
    </row>
    <row r="11555" spans="1:11" x14ac:dyDescent="0.3">
      <c r="A11555" s="341">
        <v>43421.777085127316</v>
      </c>
      <c r="B11555" s="318">
        <v>37839.892999999996</v>
      </c>
      <c r="C11555" s="355">
        <f t="shared" si="229"/>
        <v>0.25499999999738066</v>
      </c>
      <c r="D11555" s="420">
        <f t="shared" si="230"/>
        <v>0.12749999999869033</v>
      </c>
      <c r="H11555" s="402"/>
      <c r="J11555" s="82">
        <v>34</v>
      </c>
      <c r="K11555" s="320">
        <v>3</v>
      </c>
    </row>
    <row r="11556" spans="1:11" x14ac:dyDescent="0.3">
      <c r="A11556" s="341">
        <v>43421.818751851853</v>
      </c>
      <c r="B11556" s="318">
        <v>37840.152000000002</v>
      </c>
      <c r="C11556" s="355">
        <f t="shared" si="229"/>
        <v>0.25900000000547152</v>
      </c>
      <c r="D11556" s="420">
        <f t="shared" si="230"/>
        <v>0.12950000000273576</v>
      </c>
      <c r="H11556" s="402"/>
      <c r="J11556" s="82">
        <v>35</v>
      </c>
      <c r="K11556" s="321">
        <v>4</v>
      </c>
    </row>
    <row r="11557" spans="1:11" x14ac:dyDescent="0.3">
      <c r="A11557" s="341">
        <v>43421.860418576391</v>
      </c>
      <c r="B11557" s="318">
        <v>37840.406999999999</v>
      </c>
      <c r="C11557" s="355">
        <f t="shared" si="229"/>
        <v>0.25499999999738066</v>
      </c>
      <c r="D11557" s="420">
        <f t="shared" si="230"/>
        <v>0.12749999999869033</v>
      </c>
      <c r="H11557" s="402"/>
      <c r="J11557" s="82">
        <v>36</v>
      </c>
      <c r="K11557" s="391">
        <v>1</v>
      </c>
    </row>
    <row r="11558" spans="1:11" x14ac:dyDescent="0.3">
      <c r="A11558" s="341">
        <v>43421.902085300928</v>
      </c>
      <c r="B11558" s="318">
        <v>37840.658000000003</v>
      </c>
      <c r="C11558" s="355">
        <f t="shared" si="229"/>
        <v>0.25100000000384171</v>
      </c>
      <c r="D11558" s="420">
        <f t="shared" si="230"/>
        <v>0.12550000000192085</v>
      </c>
      <c r="H11558" s="402"/>
      <c r="J11558" s="82">
        <v>37</v>
      </c>
      <c r="K11558" s="319">
        <v>2</v>
      </c>
    </row>
    <row r="11559" spans="1:11" x14ac:dyDescent="0.3">
      <c r="A11559" s="341">
        <v>43421.943752025465</v>
      </c>
      <c r="B11559" s="318">
        <v>37840.913</v>
      </c>
      <c r="C11559" s="355">
        <f t="shared" si="229"/>
        <v>0.25499999999738066</v>
      </c>
      <c r="D11559" s="420">
        <f t="shared" si="230"/>
        <v>0.12749999999869033</v>
      </c>
      <c r="H11559" s="402"/>
      <c r="J11559" s="82">
        <v>38</v>
      </c>
      <c r="K11559" s="320">
        <v>3</v>
      </c>
    </row>
    <row r="11560" spans="1:11" x14ac:dyDescent="0.3">
      <c r="A11560" s="341">
        <v>43421.985418750002</v>
      </c>
      <c r="B11560" s="318">
        <v>37841.178999999996</v>
      </c>
      <c r="C11560" s="355">
        <f t="shared" si="229"/>
        <v>0.26599999999598367</v>
      </c>
      <c r="D11560" s="420">
        <f t="shared" si="230"/>
        <v>0.13299999999799184</v>
      </c>
      <c r="E11560" s="336">
        <f>SUM(C11537:C11560)*7.4805194805</f>
        <v>46.83553246740005</v>
      </c>
      <c r="F11560" s="324">
        <f>AVERAGE(D11537:D11560)</f>
        <v>0.1304374999999709</v>
      </c>
      <c r="G11560" s="324">
        <f>_xlfn.STDEV.S(D11537:D11560)</f>
        <v>3.4619437237928576E-3</v>
      </c>
      <c r="H11560" s="402"/>
      <c r="J11560" s="82">
        <v>39</v>
      </c>
      <c r="K11560" s="321">
        <v>4</v>
      </c>
    </row>
    <row r="11561" spans="1:11" x14ac:dyDescent="0.3">
      <c r="A11561" s="341">
        <v>43422.027085474539</v>
      </c>
      <c r="B11561" s="318">
        <v>37841.440000000002</v>
      </c>
      <c r="C11561" s="355">
        <f t="shared" si="229"/>
        <v>0.26100000000587897</v>
      </c>
      <c r="D11561" s="420">
        <f t="shared" si="230"/>
        <v>0.13050000000293949</v>
      </c>
      <c r="H11561" s="402"/>
      <c r="J11561" s="82">
        <v>40</v>
      </c>
      <c r="K11561" s="391">
        <v>1</v>
      </c>
    </row>
    <row r="11562" spans="1:11" x14ac:dyDescent="0.3">
      <c r="A11562" s="341">
        <v>43422.068752199077</v>
      </c>
      <c r="B11562" s="318">
        <v>37841.69</v>
      </c>
      <c r="C11562" s="355">
        <f t="shared" si="229"/>
        <v>0.25</v>
      </c>
      <c r="D11562" s="420">
        <f t="shared" si="230"/>
        <v>0.125</v>
      </c>
      <c r="H11562" s="402"/>
      <c r="J11562" s="82">
        <v>41</v>
      </c>
      <c r="K11562" s="319">
        <v>2</v>
      </c>
    </row>
    <row r="11563" spans="1:11" x14ac:dyDescent="0.3">
      <c r="A11563" s="341">
        <v>43422.110418923614</v>
      </c>
      <c r="B11563" s="318">
        <v>37841.951000000001</v>
      </c>
      <c r="C11563" s="355">
        <f t="shared" si="229"/>
        <v>0.26099999999860302</v>
      </c>
      <c r="D11563" s="420">
        <f t="shared" si="230"/>
        <v>0.13049999999930151</v>
      </c>
      <c r="H11563" s="402"/>
      <c r="J11563" s="82">
        <v>42</v>
      </c>
      <c r="K11563" s="320">
        <v>3</v>
      </c>
    </row>
    <row r="11564" spans="1:11" x14ac:dyDescent="0.3">
      <c r="A11564" s="341">
        <v>43422.152085648151</v>
      </c>
      <c r="B11564" s="318">
        <v>37842.22</v>
      </c>
      <c r="C11564" s="355">
        <f t="shared" si="229"/>
        <v>0.26900000000023283</v>
      </c>
      <c r="D11564" s="420">
        <f t="shared" si="230"/>
        <v>0.13450000000011642</v>
      </c>
      <c r="H11564" s="402"/>
      <c r="J11564" s="82">
        <v>43</v>
      </c>
      <c r="K11564" s="321">
        <v>4</v>
      </c>
    </row>
    <row r="11565" spans="1:11" x14ac:dyDescent="0.3">
      <c r="A11565" s="341">
        <v>43422.193752372688</v>
      </c>
      <c r="B11565" s="318">
        <v>37842.482000000004</v>
      </c>
      <c r="C11565" s="355">
        <f t="shared" si="229"/>
        <v>0.26200000000244472</v>
      </c>
      <c r="D11565" s="420">
        <f t="shared" si="230"/>
        <v>0.13100000000122236</v>
      </c>
      <c r="H11565" s="402"/>
      <c r="J11565" s="82">
        <v>44</v>
      </c>
      <c r="K11565" s="391">
        <v>1</v>
      </c>
    </row>
    <row r="11566" spans="1:11" x14ac:dyDescent="0.3">
      <c r="A11566" s="341">
        <v>43422.235419097226</v>
      </c>
      <c r="B11566" s="318">
        <v>37842.745000000003</v>
      </c>
      <c r="C11566" s="355">
        <f t="shared" si="229"/>
        <v>0.26299999999901047</v>
      </c>
      <c r="D11566" s="420">
        <f t="shared" si="230"/>
        <v>0.13149999999950523</v>
      </c>
      <c r="H11566" s="402"/>
      <c r="J11566" s="82">
        <v>45</v>
      </c>
      <c r="K11566" s="319">
        <v>2</v>
      </c>
    </row>
    <row r="11567" spans="1:11" x14ac:dyDescent="0.3">
      <c r="A11567" s="341">
        <v>43422.277085821763</v>
      </c>
      <c r="B11567" s="318">
        <v>37843.021999999997</v>
      </c>
      <c r="C11567" s="355">
        <f t="shared" si="229"/>
        <v>0.27699999999458669</v>
      </c>
      <c r="D11567" s="420">
        <f t="shared" si="230"/>
        <v>0.13849999999729334</v>
      </c>
      <c r="H11567" s="402"/>
      <c r="J11567" s="82">
        <v>46</v>
      </c>
      <c r="K11567" s="320">
        <v>3</v>
      </c>
    </row>
    <row r="11568" spans="1:11" x14ac:dyDescent="0.3">
      <c r="A11568" s="341">
        <v>43422.318752546293</v>
      </c>
      <c r="B11568" s="318">
        <v>37843.300999999999</v>
      </c>
      <c r="C11568" s="355">
        <f t="shared" si="229"/>
        <v>0.2790000000022701</v>
      </c>
      <c r="D11568" s="420">
        <f t="shared" si="230"/>
        <v>0.13950000000113505</v>
      </c>
      <c r="H11568" s="402"/>
      <c r="J11568" s="82">
        <v>47</v>
      </c>
      <c r="K11568" s="321">
        <v>4</v>
      </c>
    </row>
    <row r="11569" spans="1:11" x14ac:dyDescent="0.3">
      <c r="A11569" s="341">
        <v>43422.36041927083</v>
      </c>
      <c r="B11569" s="318">
        <v>37843.569000000003</v>
      </c>
      <c r="C11569" s="355">
        <f t="shared" si="229"/>
        <v>0.26800000000366708</v>
      </c>
      <c r="D11569" s="420">
        <f t="shared" si="230"/>
        <v>0.13400000000183354</v>
      </c>
      <c r="H11569" s="402"/>
      <c r="J11569" s="82">
        <v>48</v>
      </c>
      <c r="K11569" s="391">
        <v>1</v>
      </c>
    </row>
    <row r="11570" spans="1:11" x14ac:dyDescent="0.3">
      <c r="A11570" s="341">
        <v>43422.402085995367</v>
      </c>
      <c r="B11570" s="318">
        <v>37843.837</v>
      </c>
      <c r="C11570" s="355">
        <f t="shared" si="229"/>
        <v>0.26799999999639113</v>
      </c>
      <c r="D11570" s="420">
        <f t="shared" si="230"/>
        <v>0.13399999999819556</v>
      </c>
      <c r="H11570" s="402"/>
      <c r="J11570" s="82">
        <v>49</v>
      </c>
      <c r="K11570" s="319">
        <v>2</v>
      </c>
    </row>
    <row r="11571" spans="1:11" x14ac:dyDescent="0.3">
      <c r="A11571" s="341">
        <v>43422.443752719904</v>
      </c>
      <c r="B11571" s="318">
        <v>37844.105000000003</v>
      </c>
      <c r="C11571" s="355">
        <f t="shared" si="229"/>
        <v>0.26800000000366708</v>
      </c>
      <c r="D11571" s="420">
        <f t="shared" si="230"/>
        <v>0.13400000000183354</v>
      </c>
      <c r="H11571" s="402"/>
      <c r="J11571" s="82">
        <v>50</v>
      </c>
      <c r="K11571" s="320">
        <v>3</v>
      </c>
    </row>
    <row r="11572" spans="1:11" x14ac:dyDescent="0.3">
      <c r="A11572" s="341">
        <v>43422.485419444442</v>
      </c>
      <c r="B11572" s="318">
        <v>37844.368999999999</v>
      </c>
      <c r="C11572" s="355">
        <f t="shared" si="229"/>
        <v>0.26399999999557622</v>
      </c>
      <c r="D11572" s="420">
        <f t="shared" si="230"/>
        <v>0.13199999999778811</v>
      </c>
      <c r="H11572" s="402"/>
      <c r="J11572" s="82">
        <v>51</v>
      </c>
      <c r="K11572" s="321">
        <v>4</v>
      </c>
    </row>
    <row r="11573" spans="1:11" x14ac:dyDescent="0.3">
      <c r="A11573" s="341">
        <v>43422.527086168979</v>
      </c>
      <c r="B11573" s="318">
        <v>37844.622000000003</v>
      </c>
      <c r="C11573" s="355">
        <f t="shared" si="229"/>
        <v>0.25300000000424916</v>
      </c>
      <c r="D11573" s="420">
        <f t="shared" si="230"/>
        <v>0.12650000000212458</v>
      </c>
      <c r="H11573" s="402"/>
      <c r="J11573" s="82">
        <v>52</v>
      </c>
      <c r="K11573" s="391">
        <v>1</v>
      </c>
    </row>
    <row r="11574" spans="1:11" x14ac:dyDescent="0.3">
      <c r="A11574" s="341">
        <v>43422.568752893516</v>
      </c>
      <c r="B11574" s="318">
        <v>37844.881999999998</v>
      </c>
      <c r="C11574" s="355">
        <f t="shared" si="229"/>
        <v>0.25999999999476131</v>
      </c>
      <c r="D11574" s="420">
        <f t="shared" si="230"/>
        <v>0.12999999999738066</v>
      </c>
      <c r="H11574" s="402"/>
      <c r="J11574" s="82">
        <v>53</v>
      </c>
      <c r="K11574" s="319">
        <v>2</v>
      </c>
    </row>
    <row r="11575" spans="1:11" x14ac:dyDescent="0.3">
      <c r="A11575" s="341">
        <v>43422.610419618053</v>
      </c>
      <c r="B11575" s="318">
        <v>37845.150999999998</v>
      </c>
      <c r="C11575" s="355">
        <f t="shared" si="229"/>
        <v>0.26900000000023283</v>
      </c>
      <c r="D11575" s="420">
        <f t="shared" si="230"/>
        <v>0.13450000000011642</v>
      </c>
      <c r="H11575" s="402"/>
      <c r="J11575" s="82">
        <v>54</v>
      </c>
      <c r="K11575" s="320">
        <v>3</v>
      </c>
    </row>
    <row r="11576" spans="1:11" x14ac:dyDescent="0.3">
      <c r="A11576" s="341">
        <v>43422.65208634259</v>
      </c>
      <c r="B11576" s="318">
        <v>37845.42</v>
      </c>
      <c r="C11576" s="355">
        <f t="shared" si="229"/>
        <v>0.26900000000023283</v>
      </c>
      <c r="D11576" s="420">
        <f t="shared" si="230"/>
        <v>0.13450000000011642</v>
      </c>
      <c r="H11576" s="402"/>
      <c r="J11576" s="82">
        <v>55</v>
      </c>
      <c r="K11576" s="321">
        <v>4</v>
      </c>
    </row>
    <row r="11577" spans="1:11" x14ac:dyDescent="0.3">
      <c r="A11577" s="341">
        <v>43422.693753067128</v>
      </c>
      <c r="B11577" s="318">
        <v>37845.675999999999</v>
      </c>
      <c r="C11577" s="355">
        <f t="shared" si="229"/>
        <v>0.25600000000122236</v>
      </c>
      <c r="D11577" s="420">
        <f t="shared" si="230"/>
        <v>0.12800000000061118</v>
      </c>
      <c r="H11577" s="402"/>
      <c r="J11577" s="82">
        <v>56</v>
      </c>
      <c r="K11577" s="391">
        <v>1</v>
      </c>
    </row>
    <row r="11578" spans="1:11" x14ac:dyDescent="0.3">
      <c r="A11578" s="341">
        <v>43422.735419791665</v>
      </c>
      <c r="B11578" s="318">
        <v>37845.940999999999</v>
      </c>
      <c r="C11578" s="355">
        <f t="shared" si="229"/>
        <v>0.26499999999941792</v>
      </c>
      <c r="D11578" s="420">
        <f t="shared" si="230"/>
        <v>0.13249999999970896</v>
      </c>
      <c r="H11578" s="402"/>
      <c r="J11578" s="82">
        <v>57</v>
      </c>
      <c r="K11578" s="319">
        <v>2</v>
      </c>
    </row>
    <row r="11579" spans="1:11" x14ac:dyDescent="0.3">
      <c r="A11579" s="341">
        <v>43422.777086516202</v>
      </c>
      <c r="B11579" s="318">
        <v>37846.209000000003</v>
      </c>
      <c r="C11579" s="355">
        <f t="shared" si="229"/>
        <v>0.26800000000366708</v>
      </c>
      <c r="D11579" s="420">
        <f t="shared" si="230"/>
        <v>0.13400000000183354</v>
      </c>
      <c r="H11579" s="402"/>
      <c r="J11579" s="82">
        <v>58</v>
      </c>
      <c r="K11579" s="320">
        <v>3</v>
      </c>
    </row>
    <row r="11580" spans="1:11" x14ac:dyDescent="0.3">
      <c r="A11580" s="341">
        <v>43422.818753240739</v>
      </c>
      <c r="B11580" s="318">
        <v>37846.462</v>
      </c>
      <c r="C11580" s="355">
        <f t="shared" si="229"/>
        <v>0.2529999999969732</v>
      </c>
      <c r="D11580" s="420">
        <f t="shared" si="230"/>
        <v>0.1264999999984866</v>
      </c>
      <c r="H11580" s="402"/>
      <c r="J11580" s="82">
        <v>59</v>
      </c>
      <c r="K11580" s="321">
        <v>4</v>
      </c>
    </row>
    <row r="11581" spans="1:11" x14ac:dyDescent="0.3">
      <c r="A11581" s="341">
        <v>43422.860419965276</v>
      </c>
      <c r="B11581" s="318">
        <v>37846.71</v>
      </c>
      <c r="C11581" s="355">
        <f t="shared" si="229"/>
        <v>0.24799999999959255</v>
      </c>
      <c r="D11581" s="420">
        <f t="shared" si="230"/>
        <v>0.12399999999979627</v>
      </c>
      <c r="H11581" s="402"/>
      <c r="J11581" s="82">
        <v>60</v>
      </c>
      <c r="K11581" s="391">
        <v>1</v>
      </c>
    </row>
    <row r="11582" spans="1:11" x14ac:dyDescent="0.3">
      <c r="A11582" s="341">
        <v>43422.902086689814</v>
      </c>
      <c r="B11582" s="318">
        <v>37846.978999999999</v>
      </c>
      <c r="C11582" s="355">
        <f t="shared" si="229"/>
        <v>0.26900000000023283</v>
      </c>
      <c r="D11582" s="420">
        <f t="shared" si="230"/>
        <v>0.13450000000011642</v>
      </c>
      <c r="H11582" s="402"/>
      <c r="J11582" s="82">
        <v>61</v>
      </c>
      <c r="K11582" s="319">
        <v>2</v>
      </c>
    </row>
    <row r="11583" spans="1:11" x14ac:dyDescent="0.3">
      <c r="A11583" s="341">
        <v>43422.943753414351</v>
      </c>
      <c r="B11583" s="318">
        <v>37847.25</v>
      </c>
      <c r="C11583" s="355">
        <f t="shared" si="229"/>
        <v>0.27100000000064028</v>
      </c>
      <c r="D11583" s="420">
        <f t="shared" si="230"/>
        <v>0.13550000000032014</v>
      </c>
      <c r="H11583" s="402"/>
      <c r="J11583" s="82">
        <v>62</v>
      </c>
      <c r="K11583" s="320">
        <v>3</v>
      </c>
    </row>
    <row r="11584" spans="1:11" x14ac:dyDescent="0.3">
      <c r="A11584" s="341">
        <v>43422.985420138888</v>
      </c>
      <c r="B11584" s="318">
        <v>37847.508999999998</v>
      </c>
      <c r="C11584" s="355">
        <f t="shared" si="229"/>
        <v>0.25899999999819556</v>
      </c>
      <c r="D11584" s="420">
        <f t="shared" si="230"/>
        <v>0.12949999999909778</v>
      </c>
      <c r="E11584" s="336">
        <f>SUM(C11561:C11584)*7.4805194805</f>
        <v>47.351688311578066</v>
      </c>
      <c r="F11584" s="324">
        <f>AVERAGE(D11561:D11584)</f>
        <v>0.13187500000003638</v>
      </c>
      <c r="G11584" s="324">
        <f>_xlfn.STDEV.S(D11561:D11584)</f>
        <v>3.9404535161582125E-3</v>
      </c>
      <c r="H11584" s="404"/>
      <c r="I11584" s="344">
        <f>AVERAGE(D11415:D11584)</f>
        <v>0.13274107142855687</v>
      </c>
      <c r="J11584" s="82">
        <v>63</v>
      </c>
      <c r="K11584" s="321">
        <v>4</v>
      </c>
    </row>
    <row r="11585" spans="1:11" x14ac:dyDescent="0.3">
      <c r="A11585" s="341">
        <v>43423.027086863425</v>
      </c>
      <c r="B11585" s="318">
        <v>37847.762000000002</v>
      </c>
      <c r="C11585" s="355">
        <f t="shared" si="229"/>
        <v>0.25300000000424916</v>
      </c>
      <c r="D11585" s="420">
        <f t="shared" si="230"/>
        <v>0.12650000000212458</v>
      </c>
      <c r="H11585" s="402"/>
      <c r="J11585" s="82">
        <v>64</v>
      </c>
      <c r="K11585" s="391">
        <v>1</v>
      </c>
    </row>
    <row r="11586" spans="1:11" x14ac:dyDescent="0.3">
      <c r="A11586" s="341">
        <v>43423.068753587962</v>
      </c>
      <c r="B11586" s="318">
        <v>37848.031999999999</v>
      </c>
      <c r="C11586" s="355">
        <f t="shared" si="229"/>
        <v>0.26999999999679858</v>
      </c>
      <c r="D11586" s="420">
        <f t="shared" si="230"/>
        <v>0.13499999999839929</v>
      </c>
      <c r="H11586" s="402"/>
      <c r="J11586" s="82">
        <v>65</v>
      </c>
      <c r="K11586" s="319">
        <v>2</v>
      </c>
    </row>
    <row r="11587" spans="1:11" x14ac:dyDescent="0.3">
      <c r="A11587" s="341">
        <v>43423.1104203125</v>
      </c>
      <c r="B11587" s="318">
        <v>37848.305999999997</v>
      </c>
      <c r="C11587" s="355">
        <f t="shared" si="229"/>
        <v>0.27399999999761349</v>
      </c>
      <c r="D11587" s="420">
        <f t="shared" si="230"/>
        <v>0.13699999999880674</v>
      </c>
      <c r="H11587" s="402"/>
      <c r="J11587" s="82">
        <v>66</v>
      </c>
      <c r="K11587" s="320">
        <v>3</v>
      </c>
    </row>
    <row r="11588" spans="1:11" x14ac:dyDescent="0.3">
      <c r="A11588" s="341">
        <v>43423.152087037037</v>
      </c>
      <c r="B11588" s="318">
        <v>37848.578000000001</v>
      </c>
      <c r="C11588" s="355">
        <f t="shared" si="229"/>
        <v>0.27200000000448199</v>
      </c>
      <c r="D11588" s="420">
        <f t="shared" si="230"/>
        <v>0.13600000000224099</v>
      </c>
      <c r="H11588" s="402"/>
      <c r="J11588" s="82">
        <v>67</v>
      </c>
      <c r="K11588" s="321">
        <v>4</v>
      </c>
    </row>
    <row r="11589" spans="1:11" x14ac:dyDescent="0.3">
      <c r="A11589" s="341">
        <v>43423.193753761574</v>
      </c>
      <c r="B11589" s="318">
        <v>37848.847000000002</v>
      </c>
      <c r="C11589" s="355">
        <f t="shared" si="229"/>
        <v>0.26900000000023283</v>
      </c>
      <c r="D11589" s="420">
        <f t="shared" si="230"/>
        <v>0.13450000000011642</v>
      </c>
      <c r="H11589" s="402"/>
      <c r="J11589" s="82">
        <v>68</v>
      </c>
      <c r="K11589" s="391">
        <v>1</v>
      </c>
    </row>
    <row r="11590" spans="1:11" x14ac:dyDescent="0.3">
      <c r="A11590" s="341">
        <v>43423.235420486111</v>
      </c>
      <c r="B11590" s="318">
        <v>37849.129000000001</v>
      </c>
      <c r="C11590" s="355">
        <f t="shared" si="229"/>
        <v>0.2819999999992433</v>
      </c>
      <c r="D11590" s="420">
        <f t="shared" si="230"/>
        <v>0.14099999999962165</v>
      </c>
      <c r="H11590" s="402"/>
      <c r="J11590" s="82">
        <v>69</v>
      </c>
      <c r="K11590" s="319">
        <v>2</v>
      </c>
    </row>
    <row r="11591" spans="1:11" x14ac:dyDescent="0.3">
      <c r="A11591" s="341">
        <v>43423.277087210648</v>
      </c>
      <c r="B11591" s="318">
        <v>37849.406000000003</v>
      </c>
      <c r="C11591" s="355">
        <f t="shared" si="229"/>
        <v>0.27700000000186265</v>
      </c>
      <c r="D11591" s="420">
        <f t="shared" si="230"/>
        <v>0.13850000000093132</v>
      </c>
      <c r="H11591" s="402"/>
      <c r="J11591" s="82">
        <v>70</v>
      </c>
      <c r="K11591" s="320">
        <v>3</v>
      </c>
    </row>
    <row r="11592" spans="1:11" x14ac:dyDescent="0.3">
      <c r="A11592" s="341">
        <v>43423.318753935186</v>
      </c>
      <c r="B11592" s="318">
        <v>37849.671000000002</v>
      </c>
      <c r="C11592" s="355">
        <f t="shared" si="229"/>
        <v>0.26499999999941792</v>
      </c>
      <c r="D11592" s="420">
        <f t="shared" si="230"/>
        <v>0.13249999999970896</v>
      </c>
      <c r="H11592" s="402"/>
      <c r="J11592" s="82">
        <v>71</v>
      </c>
      <c r="K11592" s="321">
        <v>4</v>
      </c>
    </row>
    <row r="11593" spans="1:11" x14ac:dyDescent="0.3">
      <c r="A11593" s="341">
        <v>43423.360420659723</v>
      </c>
      <c r="B11593" s="318">
        <v>37849.953000000001</v>
      </c>
      <c r="C11593" s="355">
        <f t="shared" si="229"/>
        <v>0.2819999999992433</v>
      </c>
      <c r="D11593" s="420">
        <f t="shared" si="230"/>
        <v>0.14099999999962165</v>
      </c>
      <c r="H11593" s="402"/>
      <c r="J11593" s="82">
        <v>72</v>
      </c>
      <c r="K11593" s="391">
        <v>1</v>
      </c>
    </row>
    <row r="11594" spans="1:11" x14ac:dyDescent="0.3">
      <c r="A11594" s="341">
        <v>43423.40208738426</v>
      </c>
      <c r="B11594" s="318">
        <v>37850.232000000004</v>
      </c>
      <c r="C11594" s="355">
        <f t="shared" si="229"/>
        <v>0.2790000000022701</v>
      </c>
      <c r="D11594" s="420">
        <f t="shared" si="230"/>
        <v>0.13950000000113505</v>
      </c>
      <c r="H11594" s="402"/>
      <c r="J11594" s="82">
        <v>73</v>
      </c>
      <c r="K11594" s="319">
        <v>2</v>
      </c>
    </row>
    <row r="11595" spans="1:11" x14ac:dyDescent="0.3">
      <c r="A11595" s="341">
        <v>43423.443754108797</v>
      </c>
      <c r="B11595" s="318">
        <v>37850.499000000003</v>
      </c>
      <c r="C11595" s="355">
        <f t="shared" si="229"/>
        <v>0.26699999999982538</v>
      </c>
      <c r="D11595" s="420">
        <f t="shared" si="230"/>
        <v>0.13349999999991269</v>
      </c>
      <c r="H11595" s="402"/>
      <c r="J11595" s="82">
        <v>74</v>
      </c>
      <c r="K11595" s="320">
        <v>3</v>
      </c>
    </row>
    <row r="11596" spans="1:11" x14ac:dyDescent="0.3">
      <c r="A11596" s="341">
        <v>43423.485420833335</v>
      </c>
      <c r="B11596" s="318">
        <v>37850.758000000002</v>
      </c>
      <c r="C11596" s="355">
        <f t="shared" si="229"/>
        <v>0.25899999999819556</v>
      </c>
      <c r="D11596" s="420">
        <f t="shared" si="230"/>
        <v>0.12949999999909778</v>
      </c>
      <c r="H11596" s="402"/>
      <c r="J11596" s="82">
        <v>75</v>
      </c>
      <c r="K11596" s="321">
        <v>4</v>
      </c>
    </row>
    <row r="11597" spans="1:11" x14ac:dyDescent="0.3">
      <c r="A11597" s="341">
        <v>43423.527087557872</v>
      </c>
      <c r="B11597" s="318">
        <v>37851.027999999998</v>
      </c>
      <c r="C11597" s="355">
        <f t="shared" si="229"/>
        <v>0.26999999999679858</v>
      </c>
      <c r="D11597" s="420">
        <f t="shared" si="230"/>
        <v>0.13499999999839929</v>
      </c>
      <c r="H11597" s="402"/>
      <c r="J11597" s="82">
        <v>76</v>
      </c>
      <c r="K11597" s="391">
        <v>1</v>
      </c>
    </row>
    <row r="11598" spans="1:11" x14ac:dyDescent="0.3">
      <c r="A11598" s="341">
        <v>43423.568754282409</v>
      </c>
      <c r="B11598" s="318">
        <v>37851.300000000003</v>
      </c>
      <c r="C11598" s="355">
        <f t="shared" si="229"/>
        <v>0.27200000000448199</v>
      </c>
      <c r="D11598" s="420">
        <f t="shared" si="230"/>
        <v>0.13600000000224099</v>
      </c>
      <c r="H11598" s="402"/>
      <c r="J11598" s="82">
        <v>77</v>
      </c>
      <c r="K11598" s="319">
        <v>2</v>
      </c>
    </row>
    <row r="11599" spans="1:11" x14ac:dyDescent="0.3">
      <c r="A11599" s="341">
        <v>43423.610421006946</v>
      </c>
      <c r="B11599" s="318">
        <v>37851.567000000003</v>
      </c>
      <c r="C11599" s="355">
        <f t="shared" si="229"/>
        <v>0.26699999999982538</v>
      </c>
      <c r="D11599" s="420">
        <f t="shared" si="230"/>
        <v>0.13349999999991269</v>
      </c>
      <c r="H11599" s="402"/>
      <c r="J11599" s="82">
        <v>78</v>
      </c>
      <c r="K11599" s="320">
        <v>3</v>
      </c>
    </row>
    <row r="11600" spans="1:11" x14ac:dyDescent="0.3">
      <c r="A11600" s="341">
        <v>43423.652087731483</v>
      </c>
      <c r="B11600" s="318">
        <v>37851.824000000001</v>
      </c>
      <c r="C11600" s="355">
        <f t="shared" si="229"/>
        <v>0.25699999999778811</v>
      </c>
      <c r="D11600" s="420">
        <f t="shared" si="230"/>
        <v>0.12849999999889405</v>
      </c>
      <c r="H11600" s="402"/>
      <c r="J11600" s="82">
        <v>79</v>
      </c>
      <c r="K11600" s="321">
        <v>4</v>
      </c>
    </row>
    <row r="11601" spans="1:11" x14ac:dyDescent="0.3">
      <c r="A11601" s="341">
        <v>43423.693754456021</v>
      </c>
      <c r="B11601" s="318">
        <v>37852.097000000002</v>
      </c>
      <c r="C11601" s="355">
        <f t="shared" si="229"/>
        <v>0.27300000000104774</v>
      </c>
      <c r="D11601" s="420">
        <f t="shared" si="230"/>
        <v>0.13650000000052387</v>
      </c>
      <c r="H11601" s="402"/>
      <c r="J11601" s="82">
        <v>80</v>
      </c>
      <c r="K11601" s="391">
        <v>1</v>
      </c>
    </row>
    <row r="11602" spans="1:11" x14ac:dyDescent="0.3">
      <c r="A11602" s="341">
        <v>43423.735421180558</v>
      </c>
      <c r="B11602" s="318">
        <v>37852.362999999998</v>
      </c>
      <c r="C11602" s="355">
        <f t="shared" si="229"/>
        <v>0.26599999999598367</v>
      </c>
      <c r="D11602" s="420">
        <f t="shared" si="230"/>
        <v>0.13299999999799184</v>
      </c>
      <c r="H11602" s="402"/>
      <c r="J11602" s="82">
        <v>81</v>
      </c>
      <c r="K11602" s="319">
        <v>2</v>
      </c>
    </row>
    <row r="11603" spans="1:11" x14ac:dyDescent="0.3">
      <c r="A11603" s="341">
        <v>43423.777087905095</v>
      </c>
      <c r="B11603" s="318">
        <v>37852.618999999999</v>
      </c>
      <c r="C11603" s="355">
        <f t="shared" si="229"/>
        <v>0.25600000000122236</v>
      </c>
      <c r="D11603" s="420">
        <f t="shared" si="230"/>
        <v>0.12800000000061118</v>
      </c>
      <c r="H11603" s="402"/>
      <c r="J11603" s="82">
        <v>82</v>
      </c>
      <c r="K11603" s="320">
        <v>3</v>
      </c>
    </row>
    <row r="11604" spans="1:11" x14ac:dyDescent="0.3">
      <c r="A11604" s="341">
        <v>43423.818754629632</v>
      </c>
      <c r="B11604" s="318">
        <v>37852.877999999997</v>
      </c>
      <c r="C11604" s="355">
        <f t="shared" si="229"/>
        <v>0.25899999999819556</v>
      </c>
      <c r="D11604" s="420">
        <f t="shared" si="230"/>
        <v>0.12949999999909778</v>
      </c>
      <c r="H11604" s="402"/>
      <c r="J11604" s="82">
        <v>83</v>
      </c>
      <c r="K11604" s="321">
        <v>4</v>
      </c>
    </row>
    <row r="11605" spans="1:11" x14ac:dyDescent="0.3">
      <c r="A11605" s="341">
        <v>43423.860421354169</v>
      </c>
      <c r="B11605" s="318">
        <v>37853.148000000001</v>
      </c>
      <c r="C11605" s="355">
        <f t="shared" si="229"/>
        <v>0.27000000000407454</v>
      </c>
      <c r="D11605" s="420">
        <f t="shared" si="230"/>
        <v>0.13500000000203727</v>
      </c>
      <c r="H11605" s="402"/>
      <c r="J11605" s="82">
        <v>84</v>
      </c>
      <c r="K11605" s="391">
        <v>1</v>
      </c>
    </row>
    <row r="11606" spans="1:11" x14ac:dyDescent="0.3">
      <c r="A11606" s="341">
        <v>43423.902088078707</v>
      </c>
      <c r="B11606" s="318">
        <v>37853.411999999997</v>
      </c>
      <c r="C11606" s="355">
        <f t="shared" si="229"/>
        <v>0.26399999999557622</v>
      </c>
      <c r="D11606" s="420">
        <f t="shared" si="230"/>
        <v>0.13199999999778811</v>
      </c>
      <c r="H11606" s="402"/>
      <c r="J11606" s="82">
        <v>85</v>
      </c>
      <c r="K11606" s="319">
        <v>2</v>
      </c>
    </row>
    <row r="11607" spans="1:11" x14ac:dyDescent="0.3">
      <c r="A11607" s="341">
        <v>43423.943754803244</v>
      </c>
      <c r="B11607" s="318">
        <v>37853.671000000002</v>
      </c>
      <c r="C11607" s="355">
        <f t="shared" si="229"/>
        <v>0.25900000000547152</v>
      </c>
      <c r="D11607" s="420">
        <f t="shared" si="230"/>
        <v>0.12950000000273576</v>
      </c>
      <c r="H11607" s="402"/>
      <c r="J11607" s="82">
        <v>86</v>
      </c>
      <c r="K11607" s="320">
        <v>3</v>
      </c>
    </row>
    <row r="11608" spans="1:11" x14ac:dyDescent="0.3">
      <c r="A11608" s="341">
        <v>43423.985421527781</v>
      </c>
      <c r="B11608" s="318">
        <v>37853.936999999998</v>
      </c>
      <c r="C11608" s="355">
        <f t="shared" si="229"/>
        <v>0.26599999999598367</v>
      </c>
      <c r="D11608" s="420">
        <f t="shared" si="230"/>
        <v>0.13299999999799184</v>
      </c>
      <c r="E11608" s="336">
        <f>SUM(C11585:C11608)*7.4805194805</f>
        <v>48.084779220653125</v>
      </c>
      <c r="F11608" s="324">
        <f>AVERAGE(D11585:D11608)</f>
        <v>0.13391666666666424</v>
      </c>
      <c r="G11608" s="324">
        <f>_xlfn.STDEV.S(D11585:D11608)</f>
        <v>3.9936543869607075E-3</v>
      </c>
      <c r="H11608" s="402"/>
      <c r="J11608" s="82">
        <v>87</v>
      </c>
      <c r="K11608" s="321">
        <v>4</v>
      </c>
    </row>
    <row r="11609" spans="1:11" x14ac:dyDescent="0.3">
      <c r="A11609" s="341">
        <v>43424.027088252318</v>
      </c>
      <c r="B11609" s="318">
        <v>37854.203999999998</v>
      </c>
      <c r="C11609" s="355">
        <f t="shared" si="229"/>
        <v>0.26699999999982538</v>
      </c>
      <c r="D11609" s="420">
        <f t="shared" si="230"/>
        <v>0.13349999999991269</v>
      </c>
      <c r="H11609" s="402"/>
      <c r="J11609" s="82">
        <v>88</v>
      </c>
      <c r="K11609" s="391">
        <v>1</v>
      </c>
    </row>
    <row r="11610" spans="1:11" x14ac:dyDescent="0.3">
      <c r="A11610" s="341">
        <v>43424.068754976855</v>
      </c>
      <c r="B11610" s="318">
        <v>37854.47</v>
      </c>
      <c r="C11610" s="355">
        <f t="shared" si="229"/>
        <v>0.26600000000325963</v>
      </c>
      <c r="D11610" s="420">
        <f t="shared" si="230"/>
        <v>0.13300000000162981</v>
      </c>
      <c r="H11610" s="402"/>
      <c r="J11610" s="82">
        <v>89</v>
      </c>
      <c r="K11610" s="319">
        <v>2</v>
      </c>
    </row>
    <row r="11611" spans="1:11" x14ac:dyDescent="0.3">
      <c r="A11611" s="341">
        <v>43424.110421701385</v>
      </c>
      <c r="B11611" s="318">
        <v>37854.731</v>
      </c>
      <c r="C11611" s="355">
        <f t="shared" si="229"/>
        <v>0.26099999999860302</v>
      </c>
      <c r="D11611" s="420">
        <f t="shared" si="230"/>
        <v>0.13049999999930151</v>
      </c>
      <c r="H11611" s="402"/>
      <c r="J11611" s="82">
        <v>90</v>
      </c>
      <c r="K11611" s="320">
        <v>3</v>
      </c>
    </row>
    <row r="11612" spans="1:11" x14ac:dyDescent="0.3">
      <c r="A11612" s="341">
        <v>43424.152088425923</v>
      </c>
      <c r="B11612" s="318">
        <v>37855.008000000002</v>
      </c>
      <c r="C11612" s="355">
        <f t="shared" si="229"/>
        <v>0.27700000000186265</v>
      </c>
      <c r="D11612" s="420">
        <f t="shared" si="230"/>
        <v>0.13850000000093132</v>
      </c>
      <c r="H11612" s="402"/>
      <c r="J11612" s="82">
        <v>91</v>
      </c>
      <c r="K11612" s="321">
        <v>4</v>
      </c>
    </row>
    <row r="11613" spans="1:11" x14ac:dyDescent="0.3">
      <c r="A11613" s="341">
        <v>43424.19375515046</v>
      </c>
      <c r="B11613" s="318">
        <v>37855.29</v>
      </c>
      <c r="C11613" s="355">
        <f t="shared" si="229"/>
        <v>0.2819999999992433</v>
      </c>
      <c r="D11613" s="420">
        <f t="shared" si="230"/>
        <v>0.14099999999962165</v>
      </c>
      <c r="H11613" s="402"/>
      <c r="J11613" s="82">
        <v>92</v>
      </c>
      <c r="K11613" s="391">
        <v>1</v>
      </c>
    </row>
    <row r="11614" spans="1:11" x14ac:dyDescent="0.3">
      <c r="A11614" s="341">
        <v>43424.235421874997</v>
      </c>
      <c r="B11614" s="318">
        <v>37855.561000000002</v>
      </c>
      <c r="C11614" s="355">
        <f t="shared" si="229"/>
        <v>0.27100000000064028</v>
      </c>
      <c r="D11614" s="420">
        <f t="shared" si="230"/>
        <v>0.13550000000032014</v>
      </c>
      <c r="H11614" s="402"/>
      <c r="J11614" s="82">
        <v>93</v>
      </c>
      <c r="K11614" s="319">
        <v>2</v>
      </c>
    </row>
    <row r="11615" spans="1:11" x14ac:dyDescent="0.3">
      <c r="A11615" s="341">
        <v>43424.277088599534</v>
      </c>
      <c r="B11615" s="318">
        <v>37855.830999999998</v>
      </c>
      <c r="C11615" s="355">
        <f t="shared" si="229"/>
        <v>0.26999999999679858</v>
      </c>
      <c r="D11615" s="420">
        <f t="shared" si="230"/>
        <v>0.13499999999839929</v>
      </c>
      <c r="H11615" s="402"/>
      <c r="J11615" s="82">
        <v>94</v>
      </c>
      <c r="K11615" s="320">
        <v>3</v>
      </c>
    </row>
    <row r="11616" spans="1:11" x14ac:dyDescent="0.3">
      <c r="A11616" s="341">
        <v>43424.318755324071</v>
      </c>
      <c r="B11616" s="318">
        <v>37856.116000000002</v>
      </c>
      <c r="C11616" s="355">
        <f t="shared" si="229"/>
        <v>0.28500000000349246</v>
      </c>
      <c r="D11616" s="420">
        <f t="shared" si="230"/>
        <v>0.14250000000174623</v>
      </c>
      <c r="H11616" s="402"/>
      <c r="J11616" s="82">
        <v>95</v>
      </c>
      <c r="K11616" s="321">
        <v>4</v>
      </c>
    </row>
    <row r="11617" spans="1:12" x14ac:dyDescent="0.3">
      <c r="A11617" s="341">
        <v>43424.360422048609</v>
      </c>
      <c r="B11617" s="318">
        <v>37856.392999999996</v>
      </c>
      <c r="C11617" s="355">
        <f t="shared" si="229"/>
        <v>0.27699999999458669</v>
      </c>
      <c r="D11617" s="420">
        <f t="shared" si="230"/>
        <v>0.13849999999729334</v>
      </c>
      <c r="H11617" s="402"/>
      <c r="J11617" s="82">
        <v>96</v>
      </c>
      <c r="K11617" s="391">
        <v>1</v>
      </c>
    </row>
    <row r="11618" spans="1:12" x14ac:dyDescent="0.3">
      <c r="A11618" s="341">
        <v>43424.402088773146</v>
      </c>
      <c r="B11618" s="318">
        <v>37856.659</v>
      </c>
      <c r="C11618" s="355">
        <f t="shared" si="229"/>
        <v>0.26600000000325963</v>
      </c>
      <c r="D11618" s="420">
        <f t="shared" si="230"/>
        <v>0.13300000000162981</v>
      </c>
      <c r="H11618" s="402"/>
      <c r="J11618" s="82">
        <v>97</v>
      </c>
      <c r="K11618" s="319">
        <v>2</v>
      </c>
    </row>
    <row r="11619" spans="1:12" x14ac:dyDescent="0.3">
      <c r="A11619" s="341">
        <v>43424.443755497683</v>
      </c>
      <c r="B11619" s="318">
        <v>37856.930999999997</v>
      </c>
      <c r="C11619" s="355">
        <f t="shared" si="229"/>
        <v>0.27199999999720603</v>
      </c>
      <c r="D11619" s="420">
        <f t="shared" si="230"/>
        <v>0.13599999999860302</v>
      </c>
      <c r="H11619" s="402"/>
      <c r="J11619" s="82">
        <v>98</v>
      </c>
      <c r="K11619" s="320">
        <v>3</v>
      </c>
    </row>
    <row r="11620" spans="1:12" x14ac:dyDescent="0.3">
      <c r="A11620" s="341">
        <v>43424.48542222222</v>
      </c>
      <c r="B11620" s="318">
        <v>37857.207000000002</v>
      </c>
      <c r="C11620" s="355">
        <f t="shared" si="229"/>
        <v>0.2760000000052969</v>
      </c>
      <c r="D11620" s="420">
        <f t="shared" si="230"/>
        <v>0.13800000000264845</v>
      </c>
      <c r="H11620" s="402"/>
      <c r="J11620" s="82">
        <v>99</v>
      </c>
      <c r="K11620" s="321">
        <v>4</v>
      </c>
    </row>
    <row r="11621" spans="1:12" x14ac:dyDescent="0.3">
      <c r="A11621" s="341">
        <v>43424.527088946757</v>
      </c>
      <c r="B11621" s="318">
        <v>37857.476999999999</v>
      </c>
      <c r="C11621" s="355">
        <f t="shared" si="229"/>
        <v>0.26999999999679858</v>
      </c>
      <c r="D11621" s="420">
        <f t="shared" si="230"/>
        <v>0.13499999999839929</v>
      </c>
      <c r="E11621" s="336">
        <f>SUM(C11609:C11621)*7.4805194805</f>
        <v>26.48103896097653</v>
      </c>
      <c r="F11621" s="324">
        <f>AVERAGE(D11609:D11621)</f>
        <v>0.13615384615387974</v>
      </c>
      <c r="G11621" s="324">
        <f>_xlfn.STDEV.S(D11609:D11621)</f>
        <v>3.4179953640920005E-3</v>
      </c>
      <c r="H11621" s="402"/>
      <c r="J11621" s="82">
        <v>100</v>
      </c>
      <c r="K11621" s="391">
        <v>1</v>
      </c>
    </row>
    <row r="11622" spans="1:12" x14ac:dyDescent="0.3">
      <c r="A11622" s="341">
        <v>43428.025000000001</v>
      </c>
      <c r="B11622" s="318">
        <v>37880.061000000002</v>
      </c>
      <c r="C11622" s="355">
        <f t="shared" ref="C11622:C11657" si="231">B11622-B11621</f>
        <v>22.584000000002561</v>
      </c>
      <c r="D11622" s="420"/>
      <c r="H11622" s="402"/>
      <c r="K11622" s="391">
        <v>1</v>
      </c>
    </row>
    <row r="11623" spans="1:12" x14ac:dyDescent="0.3">
      <c r="A11623" s="341">
        <v>43428.026388888888</v>
      </c>
      <c r="B11623" s="318">
        <v>37880.271000000001</v>
      </c>
      <c r="C11623" s="355">
        <f t="shared" si="231"/>
        <v>0.20999999999912689</v>
      </c>
      <c r="D11623" s="420"/>
      <c r="H11623" s="402"/>
      <c r="K11623" s="391">
        <v>1</v>
      </c>
      <c r="L11623" s="54" t="s">
        <v>387</v>
      </c>
    </row>
    <row r="11624" spans="1:12" x14ac:dyDescent="0.3">
      <c r="A11624" s="341">
        <v>43428.043749999997</v>
      </c>
      <c r="B11624" s="318">
        <v>37880.531999999999</v>
      </c>
      <c r="C11624" s="355">
        <f t="shared" si="231"/>
        <v>0.26099999999860302</v>
      </c>
      <c r="D11624" s="420">
        <f t="shared" ref="D11624:D11657" si="232">C11624/2</f>
        <v>0.13049999999930151</v>
      </c>
      <c r="H11624" s="402"/>
      <c r="J11624" s="82">
        <v>1</v>
      </c>
      <c r="K11624" s="319">
        <v>2</v>
      </c>
      <c r="L11624" s="54" t="s">
        <v>313</v>
      </c>
    </row>
    <row r="11625" spans="1:12" x14ac:dyDescent="0.3">
      <c r="A11625" s="341">
        <v>43428.085416666669</v>
      </c>
      <c r="B11625" s="318">
        <v>37880.792999999998</v>
      </c>
      <c r="C11625" s="355">
        <f t="shared" si="231"/>
        <v>0.26099999999860302</v>
      </c>
      <c r="D11625" s="420">
        <f t="shared" si="232"/>
        <v>0.13049999999930151</v>
      </c>
      <c r="H11625" s="402"/>
      <c r="J11625" s="82">
        <v>2</v>
      </c>
      <c r="K11625" s="320">
        <v>3</v>
      </c>
    </row>
    <row r="11626" spans="1:12" x14ac:dyDescent="0.3">
      <c r="A11626" s="341">
        <v>43428.127083333333</v>
      </c>
      <c r="B11626" s="318">
        <v>37881.072</v>
      </c>
      <c r="C11626" s="355">
        <f t="shared" si="231"/>
        <v>0.2790000000022701</v>
      </c>
      <c r="D11626" s="420">
        <f t="shared" si="232"/>
        <v>0.13950000000113505</v>
      </c>
      <c r="H11626" s="402"/>
      <c r="J11626" s="82">
        <v>3</v>
      </c>
      <c r="K11626" s="321">
        <v>4</v>
      </c>
    </row>
    <row r="11627" spans="1:12" x14ac:dyDescent="0.3">
      <c r="A11627" s="341">
        <v>43428.168749999997</v>
      </c>
      <c r="B11627" s="318">
        <v>37881.349000000002</v>
      </c>
      <c r="C11627" s="355">
        <f t="shared" si="231"/>
        <v>0.27700000000186265</v>
      </c>
      <c r="D11627" s="420">
        <f t="shared" si="232"/>
        <v>0.13850000000093132</v>
      </c>
      <c r="H11627" s="402"/>
      <c r="J11627" s="82">
        <v>4</v>
      </c>
      <c r="K11627" s="391">
        <v>1</v>
      </c>
    </row>
    <row r="11628" spans="1:12" x14ac:dyDescent="0.3">
      <c r="A11628" s="341">
        <v>43428.210416666669</v>
      </c>
      <c r="B11628" s="318">
        <v>37881.618999999999</v>
      </c>
      <c r="C11628" s="355">
        <f t="shared" si="231"/>
        <v>0.26999999999679858</v>
      </c>
      <c r="D11628" s="420">
        <f t="shared" si="232"/>
        <v>0.13499999999839929</v>
      </c>
      <c r="H11628" s="402"/>
      <c r="J11628" s="82">
        <v>5</v>
      </c>
      <c r="K11628" s="319">
        <v>2</v>
      </c>
    </row>
    <row r="11629" spans="1:12" x14ac:dyDescent="0.3">
      <c r="A11629" s="341">
        <v>43428.252083333333</v>
      </c>
      <c r="B11629" s="318">
        <v>37881.894</v>
      </c>
      <c r="C11629" s="355">
        <f t="shared" si="231"/>
        <v>0.27500000000145519</v>
      </c>
      <c r="D11629" s="420">
        <f t="shared" si="232"/>
        <v>0.1375000000007276</v>
      </c>
      <c r="H11629" s="402"/>
      <c r="J11629" s="82">
        <v>6</v>
      </c>
      <c r="K11629" s="320">
        <v>3</v>
      </c>
    </row>
    <row r="11630" spans="1:12" x14ac:dyDescent="0.3">
      <c r="A11630" s="341">
        <v>43428.293749999997</v>
      </c>
      <c r="B11630" s="318">
        <v>37882.178999999996</v>
      </c>
      <c r="C11630" s="355">
        <f t="shared" si="231"/>
        <v>0.2849999999962165</v>
      </c>
      <c r="D11630" s="420">
        <f t="shared" si="232"/>
        <v>0.14249999999810825</v>
      </c>
      <c r="H11630" s="402"/>
      <c r="J11630" s="82">
        <v>7</v>
      </c>
      <c r="K11630" s="321">
        <v>4</v>
      </c>
    </row>
    <row r="11631" spans="1:12" x14ac:dyDescent="0.3">
      <c r="A11631" s="341">
        <v>43428.335416608796</v>
      </c>
      <c r="B11631" s="318">
        <v>37882.453000000001</v>
      </c>
      <c r="C11631" s="355">
        <f t="shared" si="231"/>
        <v>0.27400000000488944</v>
      </c>
      <c r="D11631" s="420">
        <f t="shared" si="232"/>
        <v>0.13700000000244472</v>
      </c>
      <c r="H11631" s="402"/>
      <c r="J11631" s="82">
        <v>8</v>
      </c>
      <c r="K11631" s="391">
        <v>1</v>
      </c>
    </row>
    <row r="11632" spans="1:12" x14ac:dyDescent="0.3">
      <c r="A11632" s="341">
        <v>43428.37708327546</v>
      </c>
      <c r="B11632" s="318">
        <v>37882.720999999998</v>
      </c>
      <c r="C11632" s="355">
        <f t="shared" si="231"/>
        <v>0.26799999999639113</v>
      </c>
      <c r="D11632" s="420">
        <f t="shared" si="232"/>
        <v>0.13399999999819556</v>
      </c>
      <c r="H11632" s="402"/>
      <c r="J11632" s="82">
        <v>9</v>
      </c>
      <c r="K11632" s="319">
        <v>2</v>
      </c>
    </row>
    <row r="11633" spans="1:11" x14ac:dyDescent="0.3">
      <c r="A11633" s="341">
        <v>43428.418749942131</v>
      </c>
      <c r="B11633" s="318">
        <v>37882.999000000003</v>
      </c>
      <c r="C11633" s="355">
        <f t="shared" si="231"/>
        <v>0.27800000000570435</v>
      </c>
      <c r="D11633" s="420">
        <f t="shared" si="232"/>
        <v>0.13900000000285218</v>
      </c>
      <c r="H11633" s="402"/>
      <c r="J11633" s="82">
        <v>10</v>
      </c>
      <c r="K11633" s="320">
        <v>3</v>
      </c>
    </row>
    <row r="11634" spans="1:11" x14ac:dyDescent="0.3">
      <c r="A11634" s="341">
        <v>43428.460416608796</v>
      </c>
      <c r="B11634" s="318">
        <v>37883.271999999997</v>
      </c>
      <c r="C11634" s="355">
        <f t="shared" si="231"/>
        <v>0.27299999999377178</v>
      </c>
      <c r="D11634" s="420">
        <f t="shared" si="232"/>
        <v>0.13649999999688589</v>
      </c>
      <c r="H11634" s="402"/>
      <c r="J11634" s="82">
        <v>11</v>
      </c>
      <c r="K11634" s="321">
        <v>4</v>
      </c>
    </row>
    <row r="11635" spans="1:11" x14ac:dyDescent="0.3">
      <c r="A11635" s="341">
        <v>43428.50208327546</v>
      </c>
      <c r="B11635" s="318">
        <v>37883.538</v>
      </c>
      <c r="C11635" s="355">
        <f t="shared" si="231"/>
        <v>0.26600000000325963</v>
      </c>
      <c r="D11635" s="420">
        <f t="shared" si="232"/>
        <v>0.13300000000162981</v>
      </c>
      <c r="H11635" s="402"/>
      <c r="J11635" s="82">
        <v>12</v>
      </c>
      <c r="K11635" s="391">
        <v>1</v>
      </c>
    </row>
    <row r="11636" spans="1:11" x14ac:dyDescent="0.3">
      <c r="A11636" s="341">
        <v>43428.543749942131</v>
      </c>
      <c r="B11636" s="318">
        <v>37883.798999999999</v>
      </c>
      <c r="C11636" s="355">
        <f t="shared" si="231"/>
        <v>0.26099999999860302</v>
      </c>
      <c r="D11636" s="420">
        <f t="shared" si="232"/>
        <v>0.13049999999930151</v>
      </c>
      <c r="H11636" s="402"/>
      <c r="J11636" s="82">
        <v>13</v>
      </c>
      <c r="K11636" s="319">
        <v>2</v>
      </c>
    </row>
    <row r="11637" spans="1:11" x14ac:dyDescent="0.3">
      <c r="A11637" s="341">
        <v>43428.585416608796</v>
      </c>
      <c r="B11637" s="318">
        <v>37884.071000000004</v>
      </c>
      <c r="C11637" s="355">
        <f t="shared" si="231"/>
        <v>0.27200000000448199</v>
      </c>
      <c r="D11637" s="420">
        <f t="shared" si="232"/>
        <v>0.13600000000224099</v>
      </c>
      <c r="H11637" s="402"/>
      <c r="J11637" s="82">
        <v>14</v>
      </c>
      <c r="K11637" s="320">
        <v>3</v>
      </c>
    </row>
    <row r="11638" spans="1:11" x14ac:dyDescent="0.3">
      <c r="A11638" s="341">
        <v>43428.62708327546</v>
      </c>
      <c r="B11638" s="318">
        <v>37884.347999999998</v>
      </c>
      <c r="C11638" s="355">
        <f t="shared" si="231"/>
        <v>0.27699999999458669</v>
      </c>
      <c r="D11638" s="420">
        <f t="shared" si="232"/>
        <v>0.13849999999729334</v>
      </c>
      <c r="H11638" s="402"/>
      <c r="J11638" s="82">
        <v>15</v>
      </c>
      <c r="K11638" s="321">
        <v>4</v>
      </c>
    </row>
    <row r="11639" spans="1:11" x14ac:dyDescent="0.3">
      <c r="A11639" s="341">
        <v>43428.668749942131</v>
      </c>
      <c r="B11639" s="318">
        <v>37884.608999999997</v>
      </c>
      <c r="C11639" s="355">
        <f t="shared" si="231"/>
        <v>0.26099999999860302</v>
      </c>
      <c r="D11639" s="420">
        <f t="shared" si="232"/>
        <v>0.13049999999930151</v>
      </c>
      <c r="H11639" s="402"/>
      <c r="J11639" s="82">
        <v>16</v>
      </c>
      <c r="K11639" s="391">
        <v>1</v>
      </c>
    </row>
    <row r="11640" spans="1:11" x14ac:dyDescent="0.3">
      <c r="A11640" s="341">
        <v>43428.710416608796</v>
      </c>
      <c r="B11640" s="318">
        <v>37884.872000000003</v>
      </c>
      <c r="C11640" s="355">
        <f t="shared" si="231"/>
        <v>0.26300000000628643</v>
      </c>
      <c r="D11640" s="420">
        <f t="shared" si="232"/>
        <v>0.13150000000314321</v>
      </c>
      <c r="H11640" s="402"/>
      <c r="J11640" s="82">
        <v>17</v>
      </c>
      <c r="K11640" s="319">
        <v>2</v>
      </c>
    </row>
    <row r="11641" spans="1:11" x14ac:dyDescent="0.3">
      <c r="A11641" s="341">
        <v>43428.75208327546</v>
      </c>
      <c r="B11641" s="318">
        <v>37885.148000000001</v>
      </c>
      <c r="C11641" s="355">
        <f t="shared" si="231"/>
        <v>0.27599999999802094</v>
      </c>
      <c r="D11641" s="420">
        <f t="shared" si="232"/>
        <v>0.13799999999901047</v>
      </c>
      <c r="H11641" s="402"/>
      <c r="J11641" s="82">
        <v>18</v>
      </c>
      <c r="K11641" s="320">
        <v>3</v>
      </c>
    </row>
    <row r="11642" spans="1:11" x14ac:dyDescent="0.3">
      <c r="A11642" s="341">
        <v>43428.793749942131</v>
      </c>
      <c r="B11642" s="318">
        <v>37885.411</v>
      </c>
      <c r="C11642" s="355">
        <f t="shared" si="231"/>
        <v>0.26299999999901047</v>
      </c>
      <c r="D11642" s="420">
        <f t="shared" si="232"/>
        <v>0.13149999999950523</v>
      </c>
      <c r="H11642" s="402"/>
      <c r="J11642" s="82">
        <v>19</v>
      </c>
      <c r="K11642" s="321">
        <v>4</v>
      </c>
    </row>
    <row r="11643" spans="1:11" x14ac:dyDescent="0.3">
      <c r="A11643" s="341">
        <v>43428.835416608796</v>
      </c>
      <c r="B11643" s="318">
        <v>37885.669000000002</v>
      </c>
      <c r="C11643" s="355">
        <f t="shared" si="231"/>
        <v>0.25800000000162981</v>
      </c>
      <c r="D11643" s="420">
        <f t="shared" si="232"/>
        <v>0.12900000000081491</v>
      </c>
      <c r="H11643" s="402"/>
      <c r="J11643" s="82">
        <v>20</v>
      </c>
      <c r="K11643" s="391">
        <v>1</v>
      </c>
    </row>
    <row r="11644" spans="1:11" x14ac:dyDescent="0.3">
      <c r="A11644" s="341">
        <v>43428.87708327546</v>
      </c>
      <c r="B11644" s="318">
        <v>37885.930999999997</v>
      </c>
      <c r="C11644" s="355">
        <f t="shared" si="231"/>
        <v>0.26199999999516876</v>
      </c>
      <c r="D11644" s="420">
        <f t="shared" si="232"/>
        <v>0.13099999999758438</v>
      </c>
      <c r="H11644" s="402"/>
      <c r="J11644" s="82">
        <v>21</v>
      </c>
      <c r="K11644" s="319">
        <v>2</v>
      </c>
    </row>
    <row r="11645" spans="1:11" x14ac:dyDescent="0.3">
      <c r="A11645" s="341">
        <v>43428.918749942131</v>
      </c>
      <c r="B11645" s="318">
        <v>37886.199000000001</v>
      </c>
      <c r="C11645" s="355">
        <f t="shared" si="231"/>
        <v>0.26800000000366708</v>
      </c>
      <c r="D11645" s="420">
        <f t="shared" si="232"/>
        <v>0.13400000000183354</v>
      </c>
      <c r="H11645" s="402"/>
      <c r="J11645" s="82">
        <v>22</v>
      </c>
      <c r="K11645" s="320">
        <v>3</v>
      </c>
    </row>
    <row r="11646" spans="1:11" x14ac:dyDescent="0.3">
      <c r="A11646" s="341">
        <v>43428.960416608796</v>
      </c>
      <c r="B11646" s="318">
        <v>37886.461000000003</v>
      </c>
      <c r="C11646" s="355">
        <f t="shared" si="231"/>
        <v>0.26200000000244472</v>
      </c>
      <c r="D11646" s="420">
        <f t="shared" si="232"/>
        <v>0.13100000000122236</v>
      </c>
      <c r="E11646" s="336">
        <f>SUM(C11624:C11646)*7.4805194805</f>
        <v>46.304415584312416</v>
      </c>
      <c r="F11646" s="324">
        <f>AVERAGE(D11624:D11646)</f>
        <v>0.13456521739135496</v>
      </c>
      <c r="G11646" s="324">
        <f>_xlfn.STDEV.S(D11624:D11646)</f>
        <v>3.7818476359187947E-3</v>
      </c>
      <c r="H11646" s="402"/>
      <c r="J11646" s="82">
        <v>23</v>
      </c>
      <c r="K11646" s="321">
        <v>4</v>
      </c>
    </row>
    <row r="11647" spans="1:11" x14ac:dyDescent="0.3">
      <c r="A11647" s="341">
        <v>43429.00208327546</v>
      </c>
      <c r="B11647" s="318">
        <v>37886.718999999997</v>
      </c>
      <c r="C11647" s="355">
        <f t="shared" si="231"/>
        <v>0.25799999999435386</v>
      </c>
      <c r="D11647" s="420">
        <f t="shared" si="232"/>
        <v>0.12899999999717693</v>
      </c>
      <c r="H11647" s="402"/>
      <c r="J11647" s="82">
        <v>24</v>
      </c>
      <c r="K11647" s="391">
        <v>1</v>
      </c>
    </row>
    <row r="11648" spans="1:11" x14ac:dyDescent="0.3">
      <c r="A11648" s="341">
        <v>43429.043749942131</v>
      </c>
      <c r="B11648" s="318">
        <v>37886.991999999998</v>
      </c>
      <c r="C11648" s="355">
        <f t="shared" si="231"/>
        <v>0.27300000000104774</v>
      </c>
      <c r="D11648" s="420">
        <f t="shared" si="232"/>
        <v>0.13650000000052387</v>
      </c>
      <c r="H11648" s="402"/>
      <c r="J11648" s="82">
        <v>25</v>
      </c>
      <c r="K11648" s="319">
        <v>2</v>
      </c>
    </row>
    <row r="11649" spans="1:11" x14ac:dyDescent="0.3">
      <c r="A11649" s="341">
        <v>43429.085416608796</v>
      </c>
      <c r="B11649" s="318">
        <v>37887.275000000001</v>
      </c>
      <c r="C11649" s="355">
        <f t="shared" si="231"/>
        <v>0.28300000000308501</v>
      </c>
      <c r="D11649" s="420">
        <f t="shared" si="232"/>
        <v>0.1415000000015425</v>
      </c>
      <c r="H11649" s="402"/>
      <c r="J11649" s="82">
        <v>26</v>
      </c>
      <c r="K11649" s="320">
        <v>3</v>
      </c>
    </row>
    <row r="11650" spans="1:11" x14ac:dyDescent="0.3">
      <c r="A11650" s="341">
        <v>43429.12708327546</v>
      </c>
      <c r="B11650" s="318">
        <v>37887.548000000003</v>
      </c>
      <c r="C11650" s="355">
        <f t="shared" si="231"/>
        <v>0.27300000000104774</v>
      </c>
      <c r="D11650" s="420">
        <f t="shared" si="232"/>
        <v>0.13650000000052387</v>
      </c>
      <c r="H11650" s="402"/>
      <c r="J11650" s="82">
        <v>27</v>
      </c>
      <c r="K11650" s="321">
        <v>4</v>
      </c>
    </row>
    <row r="11651" spans="1:11" x14ac:dyDescent="0.3">
      <c r="A11651" s="341">
        <v>43429.168749942131</v>
      </c>
      <c r="B11651" s="318">
        <v>37887.813999999998</v>
      </c>
      <c r="C11651" s="355">
        <f t="shared" si="231"/>
        <v>0.26599999999598367</v>
      </c>
      <c r="D11651" s="420">
        <f t="shared" si="232"/>
        <v>0.13299999999799184</v>
      </c>
      <c r="H11651" s="402"/>
      <c r="J11651" s="82">
        <v>28</v>
      </c>
      <c r="K11651" s="391">
        <v>1</v>
      </c>
    </row>
    <row r="11652" spans="1:11" x14ac:dyDescent="0.3">
      <c r="A11652" s="341">
        <v>43429.210416608796</v>
      </c>
      <c r="B11652" s="318">
        <v>37888.093999999997</v>
      </c>
      <c r="C11652" s="355">
        <f t="shared" si="231"/>
        <v>0.27999999999883585</v>
      </c>
      <c r="D11652" s="420">
        <f t="shared" si="232"/>
        <v>0.13999999999941792</v>
      </c>
      <c r="H11652" s="402"/>
      <c r="J11652" s="82">
        <v>29</v>
      </c>
      <c r="K11652" s="319">
        <v>2</v>
      </c>
    </row>
    <row r="11653" spans="1:11" x14ac:dyDescent="0.3">
      <c r="A11653" s="341">
        <v>43429.25208327546</v>
      </c>
      <c r="B11653" s="318">
        <v>37888.375</v>
      </c>
      <c r="C11653" s="355">
        <f t="shared" si="231"/>
        <v>0.28100000000267755</v>
      </c>
      <c r="D11653" s="420">
        <f t="shared" si="232"/>
        <v>0.14050000000133878</v>
      </c>
      <c r="H11653" s="402"/>
      <c r="J11653" s="82">
        <v>30</v>
      </c>
      <c r="K11653" s="320">
        <v>3</v>
      </c>
    </row>
    <row r="11654" spans="1:11" x14ac:dyDescent="0.3">
      <c r="A11654" s="341">
        <v>43429.293749942131</v>
      </c>
      <c r="B11654" s="318">
        <v>37888.650999999998</v>
      </c>
      <c r="C11654" s="355">
        <f t="shared" si="231"/>
        <v>0.27599999999802094</v>
      </c>
      <c r="D11654" s="420">
        <f t="shared" si="232"/>
        <v>0.13799999999901047</v>
      </c>
      <c r="H11654" s="402"/>
      <c r="J11654" s="82">
        <v>31</v>
      </c>
      <c r="K11654" s="321">
        <v>4</v>
      </c>
    </row>
    <row r="11655" spans="1:11" x14ac:dyDescent="0.3">
      <c r="A11655" s="341">
        <v>43429.335416608796</v>
      </c>
      <c r="B11655" s="318">
        <v>37888.928999999996</v>
      </c>
      <c r="C11655" s="355">
        <f t="shared" si="231"/>
        <v>0.27799999999842839</v>
      </c>
      <c r="D11655" s="420">
        <f t="shared" si="232"/>
        <v>0.1389999999992142</v>
      </c>
      <c r="H11655" s="402"/>
      <c r="J11655" s="82">
        <v>32</v>
      </c>
      <c r="K11655" s="391">
        <v>1</v>
      </c>
    </row>
    <row r="11656" spans="1:11" x14ac:dyDescent="0.3">
      <c r="A11656" s="341">
        <v>43429.37708327546</v>
      </c>
      <c r="B11656" s="318">
        <v>37889.21</v>
      </c>
      <c r="C11656" s="355">
        <f t="shared" si="231"/>
        <v>0.28100000000267755</v>
      </c>
      <c r="D11656" s="420">
        <f t="shared" si="232"/>
        <v>0.14050000000133878</v>
      </c>
      <c r="H11656" s="402"/>
      <c r="J11656" s="82">
        <v>33</v>
      </c>
      <c r="K11656" s="319">
        <v>2</v>
      </c>
    </row>
    <row r="11657" spans="1:11" x14ac:dyDescent="0.3">
      <c r="A11657" s="341">
        <v>43429.418749942131</v>
      </c>
      <c r="B11657" s="318">
        <v>37889.481</v>
      </c>
      <c r="C11657" s="355">
        <f t="shared" si="231"/>
        <v>0.27100000000064028</v>
      </c>
      <c r="D11657" s="420">
        <f t="shared" si="232"/>
        <v>0.13550000000032014</v>
      </c>
      <c r="H11657" s="402"/>
      <c r="J11657" s="82">
        <v>34</v>
      </c>
      <c r="K11657" s="320">
        <v>3</v>
      </c>
    </row>
    <row r="11658" spans="1:11" x14ac:dyDescent="0.3">
      <c r="A11658" s="341">
        <v>43429.460416608796</v>
      </c>
      <c r="C11658" s="318"/>
      <c r="D11658" s="414"/>
      <c r="H11658" s="403"/>
      <c r="J11658" s="82">
        <v>35</v>
      </c>
      <c r="K11658" s="321">
        <v>4</v>
      </c>
    </row>
    <row r="11659" spans="1:11" x14ac:dyDescent="0.3">
      <c r="A11659" s="341">
        <v>43429.50208327546</v>
      </c>
      <c r="B11659" s="318">
        <v>37890.017999999996</v>
      </c>
      <c r="C11659" s="355">
        <f>B11659-B11657</f>
        <v>0.53699999999662396</v>
      </c>
      <c r="D11659" s="420">
        <f>C11659/4</f>
        <v>0.13424999999915599</v>
      </c>
      <c r="H11659" s="402"/>
      <c r="J11659" s="82">
        <v>36</v>
      </c>
      <c r="K11659" s="391">
        <v>1</v>
      </c>
    </row>
    <row r="11660" spans="1:11" x14ac:dyDescent="0.3">
      <c r="A11660" s="341">
        <v>43429.543749942131</v>
      </c>
      <c r="B11660" s="318">
        <v>37890.296000000002</v>
      </c>
      <c r="C11660" s="355">
        <f>B11660-B11659</f>
        <v>0.27800000000570435</v>
      </c>
      <c r="D11660" s="420">
        <f>C11660/2</f>
        <v>0.13900000000285218</v>
      </c>
      <c r="H11660" s="402"/>
      <c r="J11660" s="82">
        <v>37</v>
      </c>
      <c r="K11660" s="319">
        <v>2</v>
      </c>
    </row>
    <row r="11661" spans="1:11" x14ac:dyDescent="0.3">
      <c r="A11661" s="341">
        <v>43429.585416608796</v>
      </c>
      <c r="B11661" s="318">
        <v>37890.567000000003</v>
      </c>
      <c r="C11661" s="355">
        <f>B11661-B11660</f>
        <v>0.27100000000064028</v>
      </c>
      <c r="D11661" s="420">
        <f>C11661/2</f>
        <v>0.13550000000032014</v>
      </c>
      <c r="H11661" s="402"/>
      <c r="J11661" s="82">
        <v>38</v>
      </c>
      <c r="K11661" s="320">
        <v>3</v>
      </c>
    </row>
    <row r="11662" spans="1:11" x14ac:dyDescent="0.3">
      <c r="A11662" s="341">
        <v>43429.62708327546</v>
      </c>
      <c r="B11662" s="318">
        <v>37890.826999999997</v>
      </c>
      <c r="C11662" s="355">
        <f t="shared" ref="C11662:C11709" si="233">B11662-B11661</f>
        <v>0.25999999999476131</v>
      </c>
      <c r="D11662" s="420">
        <f t="shared" ref="D11662:D11709" si="234">C11662/2</f>
        <v>0.12999999999738066</v>
      </c>
      <c r="H11662" s="402"/>
      <c r="J11662" s="82">
        <v>39</v>
      </c>
      <c r="K11662" s="321">
        <v>4</v>
      </c>
    </row>
    <row r="11663" spans="1:11" x14ac:dyDescent="0.3">
      <c r="A11663" s="341">
        <v>43429.668749942131</v>
      </c>
      <c r="B11663" s="318">
        <v>37891.099000000002</v>
      </c>
      <c r="C11663" s="355">
        <f t="shared" si="233"/>
        <v>0.27200000000448199</v>
      </c>
      <c r="D11663" s="420">
        <f t="shared" si="234"/>
        <v>0.13600000000224099</v>
      </c>
      <c r="H11663" s="402"/>
      <c r="J11663" s="82">
        <v>40</v>
      </c>
      <c r="K11663" s="391">
        <v>1</v>
      </c>
    </row>
    <row r="11664" spans="1:11" x14ac:dyDescent="0.3">
      <c r="A11664" s="341">
        <v>43429.710416608796</v>
      </c>
      <c r="B11664" s="318">
        <v>37891.362999999998</v>
      </c>
      <c r="C11664" s="355">
        <f t="shared" si="233"/>
        <v>0.26399999999557622</v>
      </c>
      <c r="D11664" s="420">
        <f t="shared" si="234"/>
        <v>0.13199999999778811</v>
      </c>
      <c r="H11664" s="402"/>
      <c r="J11664" s="82">
        <v>41</v>
      </c>
      <c r="K11664" s="319">
        <v>2</v>
      </c>
    </row>
    <row r="11665" spans="1:11" x14ac:dyDescent="0.3">
      <c r="A11665" s="341">
        <v>43429.75208327546</v>
      </c>
      <c r="B11665" s="318">
        <v>37891.620000000003</v>
      </c>
      <c r="C11665" s="355">
        <f t="shared" si="233"/>
        <v>0.25700000000506407</v>
      </c>
      <c r="D11665" s="420">
        <f t="shared" si="234"/>
        <v>0.12850000000253203</v>
      </c>
      <c r="H11665" s="402"/>
      <c r="J11665" s="82">
        <v>42</v>
      </c>
      <c r="K11665" s="320">
        <v>3</v>
      </c>
    </row>
    <row r="11666" spans="1:11" x14ac:dyDescent="0.3">
      <c r="A11666" s="341">
        <v>43429.793749942131</v>
      </c>
      <c r="B11666" s="318">
        <v>37891.881000000001</v>
      </c>
      <c r="C11666" s="355">
        <f t="shared" si="233"/>
        <v>0.26099999999860302</v>
      </c>
      <c r="D11666" s="420">
        <f t="shared" si="234"/>
        <v>0.13049999999930151</v>
      </c>
      <c r="H11666" s="402"/>
      <c r="J11666" s="82">
        <v>43</v>
      </c>
      <c r="K11666" s="321">
        <v>4</v>
      </c>
    </row>
    <row r="11667" spans="1:11" x14ac:dyDescent="0.3">
      <c r="A11667" s="341">
        <v>43429.835416608796</v>
      </c>
      <c r="B11667" s="318">
        <v>37892.15</v>
      </c>
      <c r="C11667" s="355">
        <f t="shared" si="233"/>
        <v>0.26900000000023283</v>
      </c>
      <c r="D11667" s="420">
        <f t="shared" si="234"/>
        <v>0.13450000000011642</v>
      </c>
      <c r="H11667" s="402"/>
      <c r="J11667" s="82">
        <v>44</v>
      </c>
      <c r="K11667" s="391">
        <v>1</v>
      </c>
    </row>
    <row r="11668" spans="1:11" x14ac:dyDescent="0.3">
      <c r="A11668" s="341">
        <v>43429.87708327546</v>
      </c>
      <c r="B11668" s="318">
        <v>37892.411999999997</v>
      </c>
      <c r="C11668" s="355">
        <f t="shared" si="233"/>
        <v>0.26199999999516876</v>
      </c>
      <c r="D11668" s="420">
        <f t="shared" si="234"/>
        <v>0.13099999999758438</v>
      </c>
      <c r="H11668" s="402"/>
      <c r="J11668" s="82">
        <v>45</v>
      </c>
      <c r="K11668" s="319">
        <v>2</v>
      </c>
    </row>
    <row r="11669" spans="1:11" x14ac:dyDescent="0.3">
      <c r="A11669" s="341">
        <v>43429.918749942131</v>
      </c>
      <c r="B11669" s="318">
        <v>37892.667999999998</v>
      </c>
      <c r="C11669" s="355">
        <f t="shared" si="233"/>
        <v>0.25600000000122236</v>
      </c>
      <c r="D11669" s="420">
        <f t="shared" si="234"/>
        <v>0.12800000000061118</v>
      </c>
      <c r="H11669" s="402"/>
      <c r="J11669" s="82">
        <v>46</v>
      </c>
      <c r="K11669" s="320">
        <v>3</v>
      </c>
    </row>
    <row r="11670" spans="1:11" x14ac:dyDescent="0.3">
      <c r="A11670" s="341">
        <v>43429.960416608796</v>
      </c>
      <c r="B11670" s="318">
        <v>37892.928</v>
      </c>
      <c r="C11670" s="355">
        <f t="shared" si="233"/>
        <v>0.26000000000203727</v>
      </c>
      <c r="D11670" s="420">
        <f t="shared" si="234"/>
        <v>0.13000000000101863</v>
      </c>
      <c r="E11670" s="336">
        <f>SUM(C11647:C11670)*7.4805194805</f>
        <v>48.376519480370419</v>
      </c>
      <c r="F11670" s="324">
        <f>AVERAGE(D11647:D11670)</f>
        <v>0.13474999999996964</v>
      </c>
      <c r="G11670" s="324">
        <f>_xlfn.STDEV.S(D11647:D11670)</f>
        <v>4.2673442886790149E-3</v>
      </c>
      <c r="H11670" s="404"/>
      <c r="I11670" s="344">
        <f>AVERAGE(D11585:D11670)</f>
        <v>0.13467771084338367</v>
      </c>
      <c r="J11670" s="82">
        <v>47</v>
      </c>
      <c r="K11670" s="321">
        <v>4</v>
      </c>
    </row>
    <row r="11671" spans="1:11" x14ac:dyDescent="0.3">
      <c r="A11671" s="341">
        <v>43430.00208327546</v>
      </c>
      <c r="B11671" s="318">
        <v>37893.199000000001</v>
      </c>
      <c r="C11671" s="355">
        <f t="shared" si="233"/>
        <v>0.27100000000064028</v>
      </c>
      <c r="D11671" s="420">
        <f t="shared" si="234"/>
        <v>0.13550000000032014</v>
      </c>
      <c r="H11671" s="402"/>
      <c r="J11671" s="82">
        <v>48</v>
      </c>
      <c r="K11671" s="391">
        <v>1</v>
      </c>
    </row>
    <row r="11672" spans="1:11" x14ac:dyDescent="0.3">
      <c r="A11672" s="341">
        <v>43430.043749942131</v>
      </c>
      <c r="B11672" s="318">
        <v>37893.468999999997</v>
      </c>
      <c r="C11672" s="355">
        <f t="shared" si="233"/>
        <v>0.26999999999679858</v>
      </c>
      <c r="D11672" s="420">
        <f t="shared" si="234"/>
        <v>0.13499999999839929</v>
      </c>
      <c r="H11672" s="402"/>
      <c r="J11672" s="82">
        <v>49</v>
      </c>
      <c r="K11672" s="319">
        <v>2</v>
      </c>
    </row>
    <row r="11673" spans="1:11" x14ac:dyDescent="0.3">
      <c r="A11673" s="341">
        <v>43430.085416608796</v>
      </c>
      <c r="B11673" s="318">
        <v>37893.732000000004</v>
      </c>
      <c r="C11673" s="355">
        <f t="shared" si="233"/>
        <v>0.26300000000628643</v>
      </c>
      <c r="D11673" s="420">
        <f t="shared" si="234"/>
        <v>0.13150000000314321</v>
      </c>
      <c r="H11673" s="402"/>
      <c r="J11673" s="82">
        <v>50</v>
      </c>
      <c r="K11673" s="320">
        <v>3</v>
      </c>
    </row>
    <row r="11674" spans="1:11" x14ac:dyDescent="0.3">
      <c r="A11674" s="341">
        <v>43430.12708327546</v>
      </c>
      <c r="B11674" s="318">
        <v>37894.008999999998</v>
      </c>
      <c r="C11674" s="355">
        <f t="shared" si="233"/>
        <v>0.27699999999458669</v>
      </c>
      <c r="D11674" s="420">
        <f t="shared" si="234"/>
        <v>0.13849999999729334</v>
      </c>
      <c r="H11674" s="402"/>
      <c r="J11674" s="82">
        <v>51</v>
      </c>
      <c r="K11674" s="321">
        <v>4</v>
      </c>
    </row>
    <row r="11675" spans="1:11" x14ac:dyDescent="0.3">
      <c r="A11675" s="341">
        <v>43430.168749942131</v>
      </c>
      <c r="B11675" s="318">
        <v>37894.288999999997</v>
      </c>
      <c r="C11675" s="355">
        <f t="shared" si="233"/>
        <v>0.27999999999883585</v>
      </c>
      <c r="D11675" s="420">
        <f t="shared" si="234"/>
        <v>0.13999999999941792</v>
      </c>
      <c r="H11675" s="402"/>
      <c r="J11675" s="82">
        <v>52</v>
      </c>
      <c r="K11675" s="391">
        <v>1</v>
      </c>
    </row>
    <row r="11676" spans="1:11" x14ac:dyDescent="0.3">
      <c r="A11676" s="341">
        <v>43430.210416608796</v>
      </c>
      <c r="B11676" s="318">
        <v>37894.561999999998</v>
      </c>
      <c r="C11676" s="355">
        <f t="shared" si="233"/>
        <v>0.27300000000104774</v>
      </c>
      <c r="D11676" s="420">
        <f t="shared" si="234"/>
        <v>0.13650000000052387</v>
      </c>
      <c r="H11676" s="402"/>
      <c r="J11676" s="82">
        <v>53</v>
      </c>
      <c r="K11676" s="319">
        <v>2</v>
      </c>
    </row>
    <row r="11677" spans="1:11" x14ac:dyDescent="0.3">
      <c r="A11677" s="341">
        <v>43430.25208327546</v>
      </c>
      <c r="B11677" s="318">
        <v>37894.832999999999</v>
      </c>
      <c r="C11677" s="355">
        <f t="shared" si="233"/>
        <v>0.27100000000064028</v>
      </c>
      <c r="D11677" s="420">
        <f t="shared" si="234"/>
        <v>0.13550000000032014</v>
      </c>
      <c r="H11677" s="402"/>
      <c r="J11677" s="82">
        <v>54</v>
      </c>
      <c r="K11677" s="320">
        <v>3</v>
      </c>
    </row>
    <row r="11678" spans="1:11" x14ac:dyDescent="0.3">
      <c r="A11678" s="341">
        <v>43430.293749942131</v>
      </c>
      <c r="B11678" s="318">
        <v>37895.114999999998</v>
      </c>
      <c r="C11678" s="355">
        <f t="shared" si="233"/>
        <v>0.2819999999992433</v>
      </c>
      <c r="D11678" s="420">
        <f t="shared" si="234"/>
        <v>0.14099999999962165</v>
      </c>
      <c r="H11678" s="402"/>
      <c r="J11678" s="82">
        <v>55</v>
      </c>
      <c r="K11678" s="321">
        <v>4</v>
      </c>
    </row>
    <row r="11679" spans="1:11" x14ac:dyDescent="0.3">
      <c r="A11679" s="341">
        <v>43430.335416608796</v>
      </c>
      <c r="B11679" s="318">
        <v>37895.391000000003</v>
      </c>
      <c r="C11679" s="355">
        <f t="shared" si="233"/>
        <v>0.2760000000052969</v>
      </c>
      <c r="D11679" s="420">
        <f t="shared" si="234"/>
        <v>0.13800000000264845</v>
      </c>
      <c r="H11679" s="402"/>
      <c r="J11679" s="82">
        <v>56</v>
      </c>
      <c r="K11679" s="391">
        <v>1</v>
      </c>
    </row>
    <row r="11680" spans="1:11" x14ac:dyDescent="0.3">
      <c r="A11680" s="341">
        <v>43430.37708327546</v>
      </c>
      <c r="B11680" s="318">
        <v>37895.659</v>
      </c>
      <c r="C11680" s="355">
        <f t="shared" si="233"/>
        <v>0.26799999999639113</v>
      </c>
      <c r="D11680" s="420">
        <f t="shared" si="234"/>
        <v>0.13399999999819556</v>
      </c>
      <c r="H11680" s="402"/>
      <c r="J11680" s="82">
        <v>57</v>
      </c>
      <c r="K11680" s="319">
        <v>2</v>
      </c>
    </row>
    <row r="11681" spans="1:11" x14ac:dyDescent="0.3">
      <c r="A11681" s="341">
        <v>43430.418749942131</v>
      </c>
      <c r="B11681" s="318">
        <v>37895.930999999997</v>
      </c>
      <c r="C11681" s="355">
        <f t="shared" si="233"/>
        <v>0.27199999999720603</v>
      </c>
      <c r="D11681" s="420">
        <f t="shared" si="234"/>
        <v>0.13599999999860302</v>
      </c>
      <c r="H11681" s="402"/>
      <c r="J11681" s="82">
        <v>58</v>
      </c>
      <c r="K11681" s="320">
        <v>3</v>
      </c>
    </row>
    <row r="11682" spans="1:11" x14ac:dyDescent="0.3">
      <c r="A11682" s="341">
        <v>43430.460416608796</v>
      </c>
      <c r="B11682" s="318">
        <v>37896.21</v>
      </c>
      <c r="C11682" s="355">
        <f t="shared" si="233"/>
        <v>0.2790000000022701</v>
      </c>
      <c r="D11682" s="420">
        <f t="shared" si="234"/>
        <v>0.13950000000113505</v>
      </c>
      <c r="H11682" s="402"/>
      <c r="J11682" s="82">
        <v>59</v>
      </c>
      <c r="K11682" s="321">
        <v>4</v>
      </c>
    </row>
    <row r="11683" spans="1:11" x14ac:dyDescent="0.3">
      <c r="A11683" s="341">
        <v>43430.50208327546</v>
      </c>
      <c r="B11683" s="318">
        <v>37896.487000000001</v>
      </c>
      <c r="C11683" s="355">
        <f t="shared" si="233"/>
        <v>0.27700000000186265</v>
      </c>
      <c r="D11683" s="420">
        <f t="shared" si="234"/>
        <v>0.13850000000093132</v>
      </c>
      <c r="H11683" s="402"/>
      <c r="J11683" s="82">
        <v>60</v>
      </c>
      <c r="K11683" s="391">
        <v>1</v>
      </c>
    </row>
    <row r="11684" spans="1:11" x14ac:dyDescent="0.3">
      <c r="A11684" s="341">
        <v>43430.543749942131</v>
      </c>
      <c r="B11684" s="318">
        <v>37896.750999999997</v>
      </c>
      <c r="C11684" s="355">
        <f t="shared" si="233"/>
        <v>0.26399999999557622</v>
      </c>
      <c r="D11684" s="420">
        <f t="shared" si="234"/>
        <v>0.13199999999778811</v>
      </c>
      <c r="H11684" s="402"/>
      <c r="J11684" s="82">
        <v>61</v>
      </c>
      <c r="K11684" s="319">
        <v>2</v>
      </c>
    </row>
    <row r="11685" spans="1:11" x14ac:dyDescent="0.3">
      <c r="A11685" s="341">
        <v>43430.585416608796</v>
      </c>
      <c r="B11685" s="318">
        <v>37897.021000000001</v>
      </c>
      <c r="C11685" s="355">
        <f t="shared" si="233"/>
        <v>0.27000000000407454</v>
      </c>
      <c r="D11685" s="420">
        <f t="shared" si="234"/>
        <v>0.13500000000203727</v>
      </c>
      <c r="H11685" s="402"/>
      <c r="J11685" s="82">
        <v>62</v>
      </c>
      <c r="K11685" s="320">
        <v>3</v>
      </c>
    </row>
    <row r="11686" spans="1:11" x14ac:dyDescent="0.3">
      <c r="A11686" s="341">
        <v>43430.62708327546</v>
      </c>
      <c r="B11686" s="318">
        <v>37897.292000000001</v>
      </c>
      <c r="C11686" s="355">
        <f t="shared" si="233"/>
        <v>0.27100000000064028</v>
      </c>
      <c r="D11686" s="420">
        <f t="shared" si="234"/>
        <v>0.13550000000032014</v>
      </c>
      <c r="H11686" s="402"/>
      <c r="J11686" s="82">
        <v>63</v>
      </c>
      <c r="K11686" s="321">
        <v>4</v>
      </c>
    </row>
    <row r="11687" spans="1:11" x14ac:dyDescent="0.3">
      <c r="A11687" s="341">
        <v>43430.668749942131</v>
      </c>
      <c r="B11687" s="318">
        <v>37897.552000000003</v>
      </c>
      <c r="C11687" s="355">
        <f t="shared" si="233"/>
        <v>0.26000000000203727</v>
      </c>
      <c r="D11687" s="420">
        <f t="shared" si="234"/>
        <v>0.13000000000101863</v>
      </c>
      <c r="H11687" s="402"/>
      <c r="J11687" s="82">
        <v>64</v>
      </c>
      <c r="K11687" s="391">
        <v>1</v>
      </c>
    </row>
    <row r="11688" spans="1:11" x14ac:dyDescent="0.3">
      <c r="A11688" s="341">
        <v>43430.710416608796</v>
      </c>
      <c r="B11688" s="318">
        <v>37897.815000000002</v>
      </c>
      <c r="C11688" s="355">
        <f t="shared" si="233"/>
        <v>0.26299999999901047</v>
      </c>
      <c r="D11688" s="420">
        <f t="shared" si="234"/>
        <v>0.13149999999950523</v>
      </c>
      <c r="H11688" s="402"/>
      <c r="J11688" s="82">
        <v>65</v>
      </c>
      <c r="K11688" s="319">
        <v>2</v>
      </c>
    </row>
    <row r="11689" spans="1:11" x14ac:dyDescent="0.3">
      <c r="A11689" s="341">
        <v>43430.75208327546</v>
      </c>
      <c r="B11689" s="318">
        <v>37898.089999999997</v>
      </c>
      <c r="C11689" s="355">
        <f t="shared" si="233"/>
        <v>0.27499999999417923</v>
      </c>
      <c r="D11689" s="420">
        <f t="shared" si="234"/>
        <v>0.13749999999708962</v>
      </c>
      <c r="H11689" s="402"/>
      <c r="J11689" s="82">
        <v>66</v>
      </c>
      <c r="K11689" s="320">
        <v>3</v>
      </c>
    </row>
    <row r="11690" spans="1:11" x14ac:dyDescent="0.3">
      <c r="A11690" s="341">
        <v>43430.793749942131</v>
      </c>
      <c r="B11690" s="318">
        <v>37898.358</v>
      </c>
      <c r="C11690" s="355">
        <f t="shared" si="233"/>
        <v>0.26800000000366708</v>
      </c>
      <c r="D11690" s="420">
        <f t="shared" si="234"/>
        <v>0.13400000000183354</v>
      </c>
      <c r="H11690" s="402"/>
      <c r="J11690" s="82">
        <v>67</v>
      </c>
      <c r="K11690" s="321">
        <v>4</v>
      </c>
    </row>
    <row r="11691" spans="1:11" x14ac:dyDescent="0.3">
      <c r="A11691" s="341">
        <v>43430.835416608796</v>
      </c>
      <c r="B11691" s="318">
        <v>37898.614000000001</v>
      </c>
      <c r="C11691" s="355">
        <f t="shared" si="233"/>
        <v>0.25600000000122236</v>
      </c>
      <c r="D11691" s="420">
        <f t="shared" si="234"/>
        <v>0.12800000000061118</v>
      </c>
      <c r="H11691" s="402"/>
      <c r="J11691" s="82">
        <v>68</v>
      </c>
      <c r="K11691" s="391">
        <v>1</v>
      </c>
    </row>
    <row r="11692" spans="1:11" x14ac:dyDescent="0.3">
      <c r="A11692" s="341">
        <v>43430.87708327546</v>
      </c>
      <c r="B11692" s="318">
        <v>37898.879000000001</v>
      </c>
      <c r="C11692" s="355">
        <f t="shared" si="233"/>
        <v>0.26499999999941792</v>
      </c>
      <c r="D11692" s="420">
        <f t="shared" si="234"/>
        <v>0.13249999999970896</v>
      </c>
      <c r="H11692" s="402"/>
      <c r="J11692" s="82">
        <v>69</v>
      </c>
      <c r="K11692" s="319">
        <v>2</v>
      </c>
    </row>
    <row r="11693" spans="1:11" x14ac:dyDescent="0.3">
      <c r="A11693" s="341">
        <v>43430.918749942131</v>
      </c>
      <c r="B11693" s="318">
        <v>37899.148000000001</v>
      </c>
      <c r="C11693" s="355">
        <f t="shared" si="233"/>
        <v>0.26900000000023283</v>
      </c>
      <c r="D11693" s="420">
        <f t="shared" si="234"/>
        <v>0.13450000000011642</v>
      </c>
      <c r="H11693" s="402"/>
      <c r="J11693" s="82">
        <v>70</v>
      </c>
      <c r="K11693" s="320">
        <v>3</v>
      </c>
    </row>
    <row r="11694" spans="1:11" x14ac:dyDescent="0.3">
      <c r="A11694" s="341">
        <v>43430.960416608796</v>
      </c>
      <c r="B11694" s="318">
        <v>37899.411</v>
      </c>
      <c r="C11694" s="355">
        <f t="shared" si="233"/>
        <v>0.26299999999901047</v>
      </c>
      <c r="D11694" s="420">
        <f t="shared" si="234"/>
        <v>0.13149999999950523</v>
      </c>
      <c r="E11694" s="336">
        <f>SUM(C11671:C11694)*7.4805194805</f>
        <v>48.496207792082807</v>
      </c>
      <c r="F11694" s="324">
        <f>AVERAGE(D11671:D11694)</f>
        <v>0.13506250000000364</v>
      </c>
      <c r="G11694" s="324">
        <f>_xlfn.STDEV.S(D11671:D11694)</f>
        <v>3.3176487874582027E-3</v>
      </c>
      <c r="H11694" s="402"/>
      <c r="J11694" s="82">
        <v>71</v>
      </c>
      <c r="K11694" s="321">
        <v>4</v>
      </c>
    </row>
    <row r="11695" spans="1:11" x14ac:dyDescent="0.3">
      <c r="A11695" s="341">
        <v>43431.00208327546</v>
      </c>
      <c r="B11695" s="318">
        <v>37899.671000000002</v>
      </c>
      <c r="C11695" s="355">
        <f t="shared" si="233"/>
        <v>0.26000000000203727</v>
      </c>
      <c r="D11695" s="420">
        <f t="shared" si="234"/>
        <v>0.13000000000101863</v>
      </c>
      <c r="H11695" s="402"/>
      <c r="J11695" s="82">
        <v>72</v>
      </c>
      <c r="K11695" s="391">
        <v>1</v>
      </c>
    </row>
    <row r="11696" spans="1:11" x14ac:dyDescent="0.3">
      <c r="A11696" s="341">
        <v>43431.043749942131</v>
      </c>
      <c r="B11696" s="318">
        <v>37899.94</v>
      </c>
      <c r="C11696" s="355">
        <f t="shared" si="233"/>
        <v>0.26900000000023283</v>
      </c>
      <c r="D11696" s="420">
        <f t="shared" si="234"/>
        <v>0.13450000000011642</v>
      </c>
      <c r="H11696" s="402"/>
      <c r="J11696" s="82">
        <v>73</v>
      </c>
      <c r="K11696" s="319">
        <v>2</v>
      </c>
    </row>
    <row r="11697" spans="1:12" x14ac:dyDescent="0.3">
      <c r="A11697" s="341">
        <v>43431.085416608796</v>
      </c>
      <c r="B11697" s="318">
        <v>37900.218999999997</v>
      </c>
      <c r="C11697" s="355">
        <f t="shared" si="233"/>
        <v>0.27899999999499414</v>
      </c>
      <c r="D11697" s="420">
        <f t="shared" si="234"/>
        <v>0.13949999999749707</v>
      </c>
      <c r="H11697" s="402"/>
      <c r="J11697" s="82">
        <v>74</v>
      </c>
      <c r="K11697" s="320">
        <v>3</v>
      </c>
    </row>
    <row r="11698" spans="1:12" x14ac:dyDescent="0.3">
      <c r="A11698" s="341">
        <v>43431.12708327546</v>
      </c>
      <c r="B11698" s="318">
        <v>37900.489000000001</v>
      </c>
      <c r="C11698" s="355">
        <f t="shared" si="233"/>
        <v>0.27000000000407454</v>
      </c>
      <c r="D11698" s="420">
        <f t="shared" si="234"/>
        <v>0.13500000000203727</v>
      </c>
      <c r="H11698" s="402"/>
      <c r="J11698" s="82">
        <v>75</v>
      </c>
      <c r="K11698" s="321">
        <v>4</v>
      </c>
    </row>
    <row r="11699" spans="1:12" x14ac:dyDescent="0.3">
      <c r="A11699" s="341">
        <v>43431.168749942131</v>
      </c>
      <c r="B11699" s="318">
        <v>37900.756999999998</v>
      </c>
      <c r="C11699" s="355">
        <f t="shared" si="233"/>
        <v>0.26799999999639113</v>
      </c>
      <c r="D11699" s="420">
        <f t="shared" si="234"/>
        <v>0.13399999999819556</v>
      </c>
      <c r="H11699" s="402"/>
      <c r="J11699" s="82">
        <v>76</v>
      </c>
      <c r="K11699" s="391">
        <v>1</v>
      </c>
    </row>
    <row r="11700" spans="1:12" x14ac:dyDescent="0.3">
      <c r="A11700" s="341">
        <v>43431.210416608796</v>
      </c>
      <c r="B11700" s="318">
        <v>37901.034</v>
      </c>
      <c r="C11700" s="355">
        <f t="shared" si="233"/>
        <v>0.27700000000186265</v>
      </c>
      <c r="D11700" s="420">
        <f t="shared" si="234"/>
        <v>0.13850000000093132</v>
      </c>
      <c r="H11700" s="402"/>
      <c r="J11700" s="82">
        <v>77</v>
      </c>
      <c r="K11700" s="319">
        <v>2</v>
      </c>
    </row>
    <row r="11701" spans="1:12" x14ac:dyDescent="0.3">
      <c r="A11701" s="341">
        <v>43431.25208327546</v>
      </c>
      <c r="B11701" s="318">
        <v>37901.311999999998</v>
      </c>
      <c r="C11701" s="355">
        <f t="shared" si="233"/>
        <v>0.27799999999842839</v>
      </c>
      <c r="D11701" s="420">
        <f t="shared" si="234"/>
        <v>0.1389999999992142</v>
      </c>
      <c r="H11701" s="402"/>
      <c r="J11701" s="82">
        <v>78</v>
      </c>
      <c r="K11701" s="320">
        <v>3</v>
      </c>
    </row>
    <row r="11702" spans="1:12" x14ac:dyDescent="0.3">
      <c r="A11702" s="341">
        <v>43431.293749942131</v>
      </c>
      <c r="B11702" s="318">
        <v>37901.578999999998</v>
      </c>
      <c r="C11702" s="355">
        <f t="shared" si="233"/>
        <v>0.26699999999982538</v>
      </c>
      <c r="D11702" s="420">
        <f t="shared" si="234"/>
        <v>0.13349999999991269</v>
      </c>
      <c r="H11702" s="402"/>
      <c r="J11702" s="82">
        <v>79</v>
      </c>
      <c r="K11702" s="321">
        <v>4</v>
      </c>
    </row>
    <row r="11703" spans="1:12" x14ac:dyDescent="0.3">
      <c r="A11703" s="341">
        <v>43431.335416608796</v>
      </c>
      <c r="B11703" s="318">
        <v>37901.845000000001</v>
      </c>
      <c r="C11703" s="355">
        <f t="shared" si="233"/>
        <v>0.26600000000325963</v>
      </c>
      <c r="D11703" s="420">
        <f t="shared" si="234"/>
        <v>0.13300000000162981</v>
      </c>
      <c r="H11703" s="402"/>
      <c r="J11703" s="82">
        <v>80</v>
      </c>
      <c r="K11703" s="391">
        <v>1</v>
      </c>
    </row>
    <row r="11704" spans="1:12" x14ac:dyDescent="0.3">
      <c r="A11704" s="341">
        <v>43431.37708327546</v>
      </c>
      <c r="B11704" s="318">
        <v>37902.125</v>
      </c>
      <c r="C11704" s="355">
        <f t="shared" si="233"/>
        <v>0.27999999999883585</v>
      </c>
      <c r="D11704" s="420">
        <f t="shared" si="234"/>
        <v>0.13999999999941792</v>
      </c>
      <c r="H11704" s="402"/>
      <c r="J11704" s="82">
        <v>81</v>
      </c>
      <c r="K11704" s="319">
        <v>2</v>
      </c>
    </row>
    <row r="11705" spans="1:12" x14ac:dyDescent="0.3">
      <c r="A11705" s="341">
        <v>43431.418749942131</v>
      </c>
      <c r="B11705" s="318">
        <v>37902.398000000001</v>
      </c>
      <c r="C11705" s="355">
        <f t="shared" si="233"/>
        <v>0.27300000000104774</v>
      </c>
      <c r="D11705" s="420">
        <f t="shared" si="234"/>
        <v>0.13650000000052387</v>
      </c>
      <c r="H11705" s="402"/>
      <c r="J11705" s="82">
        <v>82</v>
      </c>
      <c r="K11705" s="320">
        <v>3</v>
      </c>
    </row>
    <row r="11706" spans="1:12" x14ac:dyDescent="0.3">
      <c r="A11706" s="341">
        <v>43431.460416608796</v>
      </c>
      <c r="B11706" s="318">
        <v>37902.661</v>
      </c>
      <c r="C11706" s="355">
        <f t="shared" si="233"/>
        <v>0.26299999999901047</v>
      </c>
      <c r="D11706" s="420">
        <f t="shared" si="234"/>
        <v>0.13149999999950523</v>
      </c>
      <c r="H11706" s="402"/>
      <c r="J11706" s="82">
        <v>83</v>
      </c>
      <c r="K11706" s="321">
        <v>4</v>
      </c>
    </row>
    <row r="11707" spans="1:12" x14ac:dyDescent="0.3">
      <c r="A11707" s="341">
        <v>43431.50208327546</v>
      </c>
      <c r="B11707" s="318">
        <v>37902.930999999997</v>
      </c>
      <c r="C11707" s="355">
        <f t="shared" si="233"/>
        <v>0.26999999999679858</v>
      </c>
      <c r="D11707" s="420">
        <f t="shared" si="234"/>
        <v>0.13499999999839929</v>
      </c>
      <c r="H11707" s="402"/>
      <c r="J11707" s="82">
        <v>84</v>
      </c>
      <c r="K11707" s="391">
        <v>1</v>
      </c>
    </row>
    <row r="11708" spans="1:12" x14ac:dyDescent="0.3">
      <c r="A11708" s="341">
        <v>43431.543749942131</v>
      </c>
      <c r="B11708" s="318">
        <v>37903.21</v>
      </c>
      <c r="C11708" s="355">
        <f t="shared" si="233"/>
        <v>0.2790000000022701</v>
      </c>
      <c r="D11708" s="420">
        <f t="shared" si="234"/>
        <v>0.13950000000113505</v>
      </c>
      <c r="H11708" s="402"/>
      <c r="J11708" s="82">
        <v>85</v>
      </c>
      <c r="K11708" s="319">
        <v>2</v>
      </c>
    </row>
    <row r="11709" spans="1:12" x14ac:dyDescent="0.3">
      <c r="A11709" s="341">
        <v>43431.585416608796</v>
      </c>
      <c r="B11709" s="318">
        <v>37903.476999999999</v>
      </c>
      <c r="C11709" s="355">
        <f t="shared" si="233"/>
        <v>0.26699999999982538</v>
      </c>
      <c r="D11709" s="420">
        <f t="shared" si="234"/>
        <v>0.13349999999991269</v>
      </c>
      <c r="H11709" s="402"/>
      <c r="J11709" s="82">
        <v>86</v>
      </c>
      <c r="K11709" s="320">
        <v>3</v>
      </c>
    </row>
    <row r="11710" spans="1:12" x14ac:dyDescent="0.3">
      <c r="A11710" s="341">
        <v>43431.62708327546</v>
      </c>
      <c r="B11710" s="318">
        <v>37903.735000000001</v>
      </c>
      <c r="C11710" s="355">
        <f>B11710-B11709</f>
        <v>0.25800000000162981</v>
      </c>
      <c r="D11710" s="420">
        <f>C11710/2</f>
        <v>0.12900000000081491</v>
      </c>
      <c r="H11710" s="402"/>
      <c r="J11710" s="82">
        <v>1</v>
      </c>
      <c r="K11710" s="321">
        <v>4</v>
      </c>
      <c r="L11710" s="54" t="s">
        <v>313</v>
      </c>
    </row>
    <row r="11711" spans="1:12" x14ac:dyDescent="0.3">
      <c r="A11711" s="341">
        <v>43431.668749942131</v>
      </c>
      <c r="B11711" s="318">
        <v>37904.008000000002</v>
      </c>
      <c r="C11711" s="355">
        <f>B11711-B11710</f>
        <v>0.27300000000104774</v>
      </c>
      <c r="D11711" s="420">
        <f>C11711/2</f>
        <v>0.13650000000052387</v>
      </c>
      <c r="H11711" s="402"/>
      <c r="J11711" s="82">
        <v>2</v>
      </c>
      <c r="K11711" s="391">
        <v>1</v>
      </c>
    </row>
    <row r="11712" spans="1:12" x14ac:dyDescent="0.3">
      <c r="A11712" s="341">
        <v>43431.710416608796</v>
      </c>
      <c r="B11712" s="318">
        <v>37904.283000000003</v>
      </c>
      <c r="C11712" s="355">
        <f>B11712-B11711</f>
        <v>0.27500000000145519</v>
      </c>
      <c r="D11712" s="420">
        <f>C11712/2</f>
        <v>0.1375000000007276</v>
      </c>
      <c r="H11712" s="402"/>
      <c r="J11712" s="82">
        <v>3</v>
      </c>
      <c r="K11712" s="319">
        <v>2</v>
      </c>
    </row>
    <row r="11713" spans="1:11" x14ac:dyDescent="0.3">
      <c r="A11713" s="341">
        <v>43431.75208327546</v>
      </c>
      <c r="B11713" s="318">
        <v>37904.548999999999</v>
      </c>
      <c r="C11713" s="355">
        <f>B11713-B11712</f>
        <v>0.26599999999598367</v>
      </c>
      <c r="D11713" s="420">
        <f>C11713/2</f>
        <v>0.13299999999799184</v>
      </c>
      <c r="H11713" s="402"/>
      <c r="J11713" s="82">
        <v>4</v>
      </c>
      <c r="K11713" s="320">
        <v>3</v>
      </c>
    </row>
    <row r="11714" spans="1:11" x14ac:dyDescent="0.3">
      <c r="A11714" s="341">
        <v>43431.793749942131</v>
      </c>
      <c r="B11714" s="318">
        <v>37904.807000000001</v>
      </c>
      <c r="C11714" s="355">
        <f t="shared" ref="C11714:C11809" si="235">B11714-B11713</f>
        <v>0.25800000000162981</v>
      </c>
      <c r="D11714" s="420">
        <f t="shared" ref="D11714:D11809" si="236">C11714/2</f>
        <v>0.12900000000081491</v>
      </c>
      <c r="H11714" s="402"/>
      <c r="J11714" s="82">
        <v>5</v>
      </c>
      <c r="K11714" s="321">
        <v>4</v>
      </c>
    </row>
    <row r="11715" spans="1:11" x14ac:dyDescent="0.3">
      <c r="A11715" s="341">
        <v>43431.835416608796</v>
      </c>
      <c r="B11715" s="318">
        <v>37905.071000000004</v>
      </c>
      <c r="C11715" s="355">
        <f t="shared" si="235"/>
        <v>0.26400000000285218</v>
      </c>
      <c r="D11715" s="420">
        <f t="shared" si="236"/>
        <v>0.13200000000142609</v>
      </c>
      <c r="H11715" s="402"/>
      <c r="J11715" s="82">
        <v>6</v>
      </c>
      <c r="K11715" s="391">
        <v>1</v>
      </c>
    </row>
    <row r="11716" spans="1:11" x14ac:dyDescent="0.3">
      <c r="A11716" s="341">
        <v>43431.87708327546</v>
      </c>
      <c r="B11716" s="318">
        <v>37905.33</v>
      </c>
      <c r="C11716" s="355">
        <f t="shared" si="235"/>
        <v>0.25899999999819556</v>
      </c>
      <c r="D11716" s="420">
        <f t="shared" si="236"/>
        <v>0.12949999999909778</v>
      </c>
      <c r="H11716" s="402"/>
      <c r="J11716" s="82">
        <v>7</v>
      </c>
      <c r="K11716" s="319">
        <v>2</v>
      </c>
    </row>
    <row r="11717" spans="1:11" x14ac:dyDescent="0.3">
      <c r="A11717" s="341">
        <v>43431.918749942131</v>
      </c>
      <c r="B11717" s="318">
        <v>37905.588000000003</v>
      </c>
      <c r="C11717" s="355">
        <f t="shared" si="235"/>
        <v>0.25800000000162981</v>
      </c>
      <c r="D11717" s="420">
        <f t="shared" si="236"/>
        <v>0.12900000000081491</v>
      </c>
      <c r="H11717" s="402"/>
      <c r="J11717" s="82">
        <v>8</v>
      </c>
      <c r="K11717" s="320">
        <v>3</v>
      </c>
    </row>
    <row r="11718" spans="1:11" x14ac:dyDescent="0.3">
      <c r="A11718" s="341">
        <v>43431.960416608796</v>
      </c>
      <c r="B11718" s="318">
        <v>37905.841999999997</v>
      </c>
      <c r="C11718" s="355">
        <f t="shared" si="235"/>
        <v>0.25399999999353895</v>
      </c>
      <c r="D11718" s="420">
        <f t="shared" si="236"/>
        <v>0.12699999999676947</v>
      </c>
      <c r="E11718" s="336">
        <f>SUM(C11695:C11718)*7.4805194805</f>
        <v>48.107220779071987</v>
      </c>
      <c r="F11718" s="324">
        <f>AVERAGE(D11695:D11718)</f>
        <v>0.13397916666660117</v>
      </c>
      <c r="G11718" s="324">
        <f>_xlfn.STDEV.S(D11695:D11718)</f>
        <v>3.8546391211084483E-3</v>
      </c>
      <c r="H11718" s="402"/>
      <c r="J11718" s="82">
        <v>9</v>
      </c>
      <c r="K11718" s="321">
        <v>4</v>
      </c>
    </row>
    <row r="11719" spans="1:11" x14ac:dyDescent="0.3">
      <c r="A11719" s="341">
        <v>43432.00208327546</v>
      </c>
      <c r="B11719" s="318">
        <v>37906.110999999997</v>
      </c>
      <c r="C11719" s="355">
        <f t="shared" si="235"/>
        <v>0.26900000000023283</v>
      </c>
      <c r="D11719" s="420">
        <f t="shared" si="236"/>
        <v>0.13450000000011642</v>
      </c>
      <c r="H11719" s="402"/>
      <c r="J11719" s="82">
        <v>10</v>
      </c>
      <c r="K11719" s="391">
        <v>1</v>
      </c>
    </row>
    <row r="11720" spans="1:11" x14ac:dyDescent="0.3">
      <c r="A11720" s="341">
        <v>43432.043749942131</v>
      </c>
      <c r="B11720" s="318">
        <v>37906.379000000001</v>
      </c>
      <c r="C11720" s="355">
        <f t="shared" si="235"/>
        <v>0.26800000000366708</v>
      </c>
      <c r="D11720" s="420">
        <f t="shared" si="236"/>
        <v>0.13400000000183354</v>
      </c>
      <c r="H11720" s="402"/>
      <c r="J11720" s="82">
        <v>11</v>
      </c>
      <c r="K11720" s="319">
        <v>2</v>
      </c>
    </row>
    <row r="11721" spans="1:11" x14ac:dyDescent="0.3">
      <c r="A11721" s="341">
        <v>43432.085416608796</v>
      </c>
      <c r="B11721" s="318">
        <v>37906.639999999999</v>
      </c>
      <c r="C11721" s="355">
        <f t="shared" si="235"/>
        <v>0.26099999999860302</v>
      </c>
      <c r="D11721" s="420">
        <f t="shared" si="236"/>
        <v>0.13049999999930151</v>
      </c>
      <c r="H11721" s="402"/>
      <c r="J11721" s="82">
        <v>12</v>
      </c>
      <c r="K11721" s="320">
        <v>3</v>
      </c>
    </row>
    <row r="11722" spans="1:11" x14ac:dyDescent="0.3">
      <c r="A11722" s="341">
        <v>43432.12708327546</v>
      </c>
      <c r="B11722" s="318">
        <v>37906.911</v>
      </c>
      <c r="C11722" s="355">
        <f t="shared" si="235"/>
        <v>0.27100000000064028</v>
      </c>
      <c r="D11722" s="420">
        <f t="shared" si="236"/>
        <v>0.13550000000032014</v>
      </c>
      <c r="H11722" s="402"/>
      <c r="J11722" s="82">
        <v>13</v>
      </c>
      <c r="K11722" s="321">
        <v>4</v>
      </c>
    </row>
    <row r="11723" spans="1:11" x14ac:dyDescent="0.3">
      <c r="A11723" s="341">
        <v>43432.168749942131</v>
      </c>
      <c r="B11723" s="318">
        <v>37907.192000000003</v>
      </c>
      <c r="C11723" s="355">
        <f t="shared" si="235"/>
        <v>0.28100000000267755</v>
      </c>
      <c r="D11723" s="420">
        <f t="shared" si="236"/>
        <v>0.14050000000133878</v>
      </c>
      <c r="H11723" s="402"/>
      <c r="J11723" s="82">
        <v>14</v>
      </c>
      <c r="K11723" s="391">
        <v>1</v>
      </c>
    </row>
    <row r="11724" spans="1:11" x14ac:dyDescent="0.3">
      <c r="A11724" s="341">
        <v>43432.210416550923</v>
      </c>
      <c r="B11724" s="318">
        <v>37907.468999999997</v>
      </c>
      <c r="C11724" s="355">
        <f t="shared" si="235"/>
        <v>0.27699999999458669</v>
      </c>
      <c r="D11724" s="420">
        <f t="shared" si="236"/>
        <v>0.13849999999729334</v>
      </c>
      <c r="H11724" s="402"/>
      <c r="J11724" s="82">
        <v>15</v>
      </c>
      <c r="K11724" s="319">
        <v>2</v>
      </c>
    </row>
    <row r="11725" spans="1:11" x14ac:dyDescent="0.3">
      <c r="A11725" s="341">
        <v>43432.252083217594</v>
      </c>
      <c r="B11725" s="318">
        <v>37907.735999999997</v>
      </c>
      <c r="C11725" s="355">
        <f t="shared" si="235"/>
        <v>0.26699999999982538</v>
      </c>
      <c r="D11725" s="420">
        <f t="shared" si="236"/>
        <v>0.13349999999991269</v>
      </c>
      <c r="H11725" s="402"/>
      <c r="J11725" s="82">
        <v>16</v>
      </c>
      <c r="K11725" s="320">
        <v>3</v>
      </c>
    </row>
    <row r="11726" spans="1:11" x14ac:dyDescent="0.3">
      <c r="A11726" s="341">
        <v>43432.293749884258</v>
      </c>
      <c r="B11726" s="318">
        <v>37908.012000000002</v>
      </c>
      <c r="C11726" s="355">
        <f t="shared" si="235"/>
        <v>0.2760000000052969</v>
      </c>
      <c r="D11726" s="420">
        <f t="shared" si="236"/>
        <v>0.13800000000264845</v>
      </c>
      <c r="H11726" s="402"/>
      <c r="J11726" s="82">
        <v>17</v>
      </c>
      <c r="K11726" s="321">
        <v>4</v>
      </c>
    </row>
    <row r="11727" spans="1:11" x14ac:dyDescent="0.3">
      <c r="A11727" s="341">
        <v>43432.335416550923</v>
      </c>
      <c r="B11727" s="318">
        <v>37908.290999999997</v>
      </c>
      <c r="C11727" s="355">
        <f t="shared" si="235"/>
        <v>0.27899999999499414</v>
      </c>
      <c r="D11727" s="420">
        <f t="shared" si="236"/>
        <v>0.13949999999749707</v>
      </c>
      <c r="H11727" s="402"/>
      <c r="J11727" s="82">
        <v>18</v>
      </c>
      <c r="K11727" s="391">
        <v>1</v>
      </c>
    </row>
    <row r="11728" spans="1:11" x14ac:dyDescent="0.3">
      <c r="A11728" s="341">
        <v>43432.377083217594</v>
      </c>
      <c r="B11728" s="318">
        <v>37908.572</v>
      </c>
      <c r="C11728" s="355">
        <f t="shared" si="235"/>
        <v>0.28100000000267755</v>
      </c>
      <c r="D11728" s="420">
        <f t="shared" si="236"/>
        <v>0.14050000000133878</v>
      </c>
      <c r="H11728" s="402"/>
      <c r="J11728" s="82">
        <v>19</v>
      </c>
      <c r="K11728" s="319">
        <v>2</v>
      </c>
    </row>
    <row r="11729" spans="1:11" x14ac:dyDescent="0.3">
      <c r="A11729" s="341">
        <v>43432.418749884258</v>
      </c>
      <c r="B11729" s="318">
        <v>37908.841999999997</v>
      </c>
      <c r="C11729" s="355">
        <f t="shared" si="235"/>
        <v>0.26999999999679858</v>
      </c>
      <c r="D11729" s="420">
        <f t="shared" si="236"/>
        <v>0.13499999999839929</v>
      </c>
      <c r="H11729" s="402"/>
      <c r="J11729" s="82">
        <v>20</v>
      </c>
      <c r="K11729" s="320">
        <v>3</v>
      </c>
    </row>
    <row r="11730" spans="1:11" x14ac:dyDescent="0.3">
      <c r="A11730" s="341">
        <v>43432.460416550923</v>
      </c>
      <c r="B11730" s="318">
        <v>37909.125</v>
      </c>
      <c r="C11730" s="355">
        <f t="shared" si="235"/>
        <v>0.28300000000308501</v>
      </c>
      <c r="D11730" s="420">
        <f t="shared" si="236"/>
        <v>0.1415000000015425</v>
      </c>
      <c r="H11730" s="402"/>
      <c r="J11730" s="82">
        <v>21</v>
      </c>
      <c r="K11730" s="321">
        <v>4</v>
      </c>
    </row>
    <row r="11731" spans="1:11" x14ac:dyDescent="0.3">
      <c r="A11731" s="341">
        <v>43432.502083217594</v>
      </c>
      <c r="B11731" s="318">
        <v>37909.400999999998</v>
      </c>
      <c r="C11731" s="355">
        <f t="shared" si="235"/>
        <v>0.27599999999802094</v>
      </c>
      <c r="D11731" s="420">
        <f t="shared" si="236"/>
        <v>0.13799999999901047</v>
      </c>
      <c r="H11731" s="402"/>
      <c r="J11731" s="82">
        <v>22</v>
      </c>
      <c r="K11731" s="391">
        <v>1</v>
      </c>
    </row>
    <row r="11732" spans="1:11" x14ac:dyDescent="0.3">
      <c r="A11732" s="341">
        <v>43432.543749884258</v>
      </c>
      <c r="B11732" s="318">
        <v>37909.661999999997</v>
      </c>
      <c r="C11732" s="355">
        <f t="shared" si="235"/>
        <v>0.26099999999860302</v>
      </c>
      <c r="D11732" s="420">
        <f t="shared" si="236"/>
        <v>0.13049999999930151</v>
      </c>
      <c r="H11732" s="402"/>
      <c r="J11732" s="82">
        <v>23</v>
      </c>
      <c r="K11732" s="319">
        <v>2</v>
      </c>
    </row>
    <row r="11733" spans="1:11" x14ac:dyDescent="0.3">
      <c r="A11733" s="341">
        <v>43432.585416550923</v>
      </c>
      <c r="B11733" s="318">
        <v>37909.932000000001</v>
      </c>
      <c r="C11733" s="355">
        <f t="shared" si="235"/>
        <v>0.27000000000407454</v>
      </c>
      <c r="D11733" s="420">
        <f t="shared" si="236"/>
        <v>0.13500000000203727</v>
      </c>
      <c r="H11733" s="402"/>
      <c r="J11733" s="82">
        <v>24</v>
      </c>
      <c r="K11733" s="320">
        <v>3</v>
      </c>
    </row>
    <row r="11734" spans="1:11" x14ac:dyDescent="0.3">
      <c r="A11734" s="341">
        <v>43432.627083217594</v>
      </c>
      <c r="B11734" s="318">
        <v>37910.209000000003</v>
      </c>
      <c r="C11734" s="355">
        <f t="shared" si="235"/>
        <v>0.27700000000186265</v>
      </c>
      <c r="D11734" s="420">
        <f t="shared" si="236"/>
        <v>0.13850000000093132</v>
      </c>
      <c r="H11734" s="402"/>
      <c r="J11734" s="82">
        <v>25</v>
      </c>
      <c r="K11734" s="321">
        <v>4</v>
      </c>
    </row>
    <row r="11735" spans="1:11" x14ac:dyDescent="0.3">
      <c r="A11735" s="341">
        <v>43432.668749884258</v>
      </c>
      <c r="B11735" s="318">
        <v>37910.470999999998</v>
      </c>
      <c r="C11735" s="355">
        <f t="shared" si="235"/>
        <v>0.26199999999516876</v>
      </c>
      <c r="D11735" s="420">
        <f t="shared" si="236"/>
        <v>0.13099999999758438</v>
      </c>
      <c r="H11735" s="402"/>
      <c r="J11735" s="82">
        <v>26</v>
      </c>
      <c r="K11735" s="391">
        <v>1</v>
      </c>
    </row>
    <row r="11736" spans="1:11" x14ac:dyDescent="0.3">
      <c r="A11736" s="341">
        <v>43432.710416550923</v>
      </c>
      <c r="B11736" s="318">
        <v>37910.732000000004</v>
      </c>
      <c r="C11736" s="355">
        <f t="shared" si="235"/>
        <v>0.26100000000587897</v>
      </c>
      <c r="D11736" s="420">
        <f t="shared" si="236"/>
        <v>0.13050000000293949</v>
      </c>
      <c r="H11736" s="402"/>
      <c r="J11736" s="82">
        <v>27</v>
      </c>
      <c r="K11736" s="319">
        <v>2</v>
      </c>
    </row>
    <row r="11737" spans="1:11" x14ac:dyDescent="0.3">
      <c r="A11737" s="341">
        <v>43432.752083217594</v>
      </c>
      <c r="B11737" s="318">
        <v>37911.002999999997</v>
      </c>
      <c r="C11737" s="355">
        <f t="shared" si="235"/>
        <v>0.27099999999336433</v>
      </c>
      <c r="D11737" s="420">
        <f t="shared" si="236"/>
        <v>0.13549999999668216</v>
      </c>
      <c r="H11737" s="402"/>
      <c r="J11737" s="82">
        <v>28</v>
      </c>
      <c r="K11737" s="320">
        <v>3</v>
      </c>
    </row>
    <row r="11738" spans="1:11" x14ac:dyDescent="0.3">
      <c r="A11738" s="341">
        <v>43432.793749884258</v>
      </c>
      <c r="B11738" s="318">
        <v>37911.273999999998</v>
      </c>
      <c r="C11738" s="355">
        <f t="shared" si="235"/>
        <v>0.27100000000064028</v>
      </c>
      <c r="D11738" s="420">
        <f t="shared" si="236"/>
        <v>0.13550000000032014</v>
      </c>
      <c r="H11738" s="402"/>
      <c r="J11738" s="82">
        <v>29</v>
      </c>
      <c r="K11738" s="321">
        <v>4</v>
      </c>
    </row>
    <row r="11739" spans="1:11" x14ac:dyDescent="0.3">
      <c r="A11739" s="341">
        <v>43432.835416550923</v>
      </c>
      <c r="B11739" s="318">
        <v>37911.538999999997</v>
      </c>
      <c r="C11739" s="355">
        <f t="shared" si="235"/>
        <v>0.26499999999941792</v>
      </c>
      <c r="D11739" s="420">
        <f t="shared" si="236"/>
        <v>0.13249999999970896</v>
      </c>
      <c r="H11739" s="402"/>
      <c r="J11739" s="82">
        <v>30</v>
      </c>
      <c r="K11739" s="391">
        <v>1</v>
      </c>
    </row>
    <row r="11740" spans="1:11" x14ac:dyDescent="0.3">
      <c r="A11740" s="341">
        <v>43432.877083217594</v>
      </c>
      <c r="B11740" s="318">
        <v>37911.798999999999</v>
      </c>
      <c r="C11740" s="355">
        <f t="shared" si="235"/>
        <v>0.26000000000203727</v>
      </c>
      <c r="D11740" s="420">
        <f t="shared" si="236"/>
        <v>0.13000000000101863</v>
      </c>
      <c r="H11740" s="402"/>
      <c r="J11740" s="82">
        <v>31</v>
      </c>
      <c r="K11740" s="319">
        <v>2</v>
      </c>
    </row>
    <row r="11741" spans="1:11" x14ac:dyDescent="0.3">
      <c r="A11741" s="341">
        <v>43432.918749884258</v>
      </c>
      <c r="B11741" s="318">
        <v>37912.067999999999</v>
      </c>
      <c r="C11741" s="355">
        <f t="shared" si="235"/>
        <v>0.26900000000023283</v>
      </c>
      <c r="D11741" s="420">
        <f t="shared" si="236"/>
        <v>0.13450000000011642</v>
      </c>
      <c r="H11741" s="402"/>
      <c r="J11741" s="82">
        <v>32</v>
      </c>
      <c r="K11741" s="320">
        <v>3</v>
      </c>
    </row>
    <row r="11742" spans="1:11" x14ac:dyDescent="0.3">
      <c r="A11742" s="341">
        <v>43432.960416550923</v>
      </c>
      <c r="B11742" s="318">
        <v>37912.33</v>
      </c>
      <c r="C11742" s="355">
        <f t="shared" si="235"/>
        <v>0.26200000000244472</v>
      </c>
      <c r="D11742" s="420">
        <f t="shared" si="236"/>
        <v>0.13100000000122236</v>
      </c>
      <c r="E11742" s="336">
        <f>SUM(C11719:C11742)*7.4805194805</f>
        <v>48.533610389520142</v>
      </c>
      <c r="F11742" s="324">
        <f>AVERAGE(D11719:D11742)</f>
        <v>0.13516666666676733</v>
      </c>
      <c r="G11742" s="324">
        <f>_xlfn.STDEV.S(D11719:D11742)</f>
        <v>3.5712215261158886E-3</v>
      </c>
      <c r="H11742" s="402"/>
      <c r="J11742" s="82">
        <v>33</v>
      </c>
      <c r="K11742" s="321">
        <v>4</v>
      </c>
    </row>
    <row r="11743" spans="1:11" x14ac:dyDescent="0.3">
      <c r="A11743" s="341">
        <v>43433.002083217594</v>
      </c>
      <c r="B11743" s="318">
        <v>37912.591</v>
      </c>
      <c r="C11743" s="355">
        <f t="shared" si="235"/>
        <v>0.26099999999860302</v>
      </c>
      <c r="D11743" s="420">
        <f t="shared" si="236"/>
        <v>0.13049999999930151</v>
      </c>
      <c r="H11743" s="402"/>
      <c r="J11743" s="82">
        <v>34</v>
      </c>
      <c r="K11743" s="391">
        <v>1</v>
      </c>
    </row>
    <row r="11744" spans="1:11" x14ac:dyDescent="0.3">
      <c r="A11744" s="341">
        <v>43433.043749884258</v>
      </c>
      <c r="B11744" s="318">
        <v>37912.858</v>
      </c>
      <c r="C11744" s="355">
        <f t="shared" si="235"/>
        <v>0.26699999999982538</v>
      </c>
      <c r="D11744" s="420">
        <f t="shared" si="236"/>
        <v>0.13349999999991269</v>
      </c>
      <c r="H11744" s="402"/>
      <c r="J11744" s="82">
        <v>35</v>
      </c>
      <c r="K11744" s="319">
        <v>2</v>
      </c>
    </row>
    <row r="11745" spans="1:11" x14ac:dyDescent="0.3">
      <c r="A11745" s="341">
        <v>43433.085416550923</v>
      </c>
      <c r="B11745" s="318">
        <v>37913.139000000003</v>
      </c>
      <c r="C11745" s="355">
        <f t="shared" si="235"/>
        <v>0.28100000000267755</v>
      </c>
      <c r="D11745" s="420">
        <f t="shared" si="236"/>
        <v>0.14050000000133878</v>
      </c>
      <c r="H11745" s="402"/>
      <c r="J11745" s="82">
        <v>36</v>
      </c>
      <c r="K11745" s="320">
        <v>3</v>
      </c>
    </row>
    <row r="11746" spans="1:11" x14ac:dyDescent="0.3">
      <c r="A11746" s="341">
        <v>43433.127083217594</v>
      </c>
      <c r="B11746" s="318">
        <v>37913.411999999997</v>
      </c>
      <c r="C11746" s="355">
        <f t="shared" si="235"/>
        <v>0.27299999999377178</v>
      </c>
      <c r="D11746" s="420">
        <f t="shared" si="236"/>
        <v>0.13649999999688589</v>
      </c>
      <c r="H11746" s="402"/>
      <c r="J11746" s="82">
        <v>37</v>
      </c>
      <c r="K11746" s="321">
        <v>4</v>
      </c>
    </row>
    <row r="11747" spans="1:11" x14ac:dyDescent="0.3">
      <c r="A11747" s="341">
        <v>43433.168749884258</v>
      </c>
      <c r="B11747" s="318">
        <v>37913.680999999997</v>
      </c>
      <c r="C11747" s="355">
        <f t="shared" si="235"/>
        <v>0.26900000000023283</v>
      </c>
      <c r="D11747" s="420">
        <f t="shared" si="236"/>
        <v>0.13450000000011642</v>
      </c>
      <c r="H11747" s="402"/>
      <c r="J11747" s="82">
        <v>38</v>
      </c>
      <c r="K11747" s="391">
        <v>1</v>
      </c>
    </row>
    <row r="11748" spans="1:11" x14ac:dyDescent="0.3">
      <c r="A11748" s="341">
        <v>43433.210416550923</v>
      </c>
      <c r="B11748" s="318">
        <v>37913.961000000003</v>
      </c>
      <c r="C11748" s="355">
        <f t="shared" si="235"/>
        <v>0.2800000000061118</v>
      </c>
      <c r="D11748" s="420">
        <f t="shared" si="236"/>
        <v>0.1400000000030559</v>
      </c>
      <c r="H11748" s="402"/>
      <c r="J11748" s="82">
        <v>39</v>
      </c>
      <c r="K11748" s="319">
        <v>2</v>
      </c>
    </row>
    <row r="11749" spans="1:11" x14ac:dyDescent="0.3">
      <c r="A11749" s="341">
        <v>43433.252083217594</v>
      </c>
      <c r="B11749" s="318">
        <v>37914.247000000003</v>
      </c>
      <c r="C11749" s="355">
        <f t="shared" si="235"/>
        <v>0.28600000000005821</v>
      </c>
      <c r="D11749" s="420">
        <f t="shared" si="236"/>
        <v>0.1430000000000291</v>
      </c>
      <c r="H11749" s="402"/>
      <c r="J11749" s="82">
        <v>40</v>
      </c>
      <c r="K11749" s="320">
        <v>3</v>
      </c>
    </row>
    <row r="11750" spans="1:11" x14ac:dyDescent="0.3">
      <c r="A11750" s="341">
        <v>43433.293749884258</v>
      </c>
      <c r="B11750" s="318">
        <v>37914.521000000001</v>
      </c>
      <c r="C11750" s="355">
        <f t="shared" si="235"/>
        <v>0.27399999999761349</v>
      </c>
      <c r="D11750" s="420">
        <f t="shared" si="236"/>
        <v>0.13699999999880674</v>
      </c>
      <c r="H11750" s="402"/>
      <c r="J11750" s="82">
        <v>41</v>
      </c>
      <c r="K11750" s="321">
        <v>4</v>
      </c>
    </row>
    <row r="11751" spans="1:11" x14ac:dyDescent="0.3">
      <c r="A11751" s="341">
        <v>43433.335416550923</v>
      </c>
      <c r="B11751" s="318">
        <v>37914.788</v>
      </c>
      <c r="C11751" s="355">
        <f t="shared" si="235"/>
        <v>0.26699999999982538</v>
      </c>
      <c r="D11751" s="420">
        <f t="shared" si="236"/>
        <v>0.13349999999991269</v>
      </c>
      <c r="H11751" s="402"/>
      <c r="J11751" s="82">
        <v>42</v>
      </c>
      <c r="K11751" s="391">
        <v>1</v>
      </c>
    </row>
    <row r="11752" spans="1:11" x14ac:dyDescent="0.3">
      <c r="A11752" s="341">
        <v>43433.377083217594</v>
      </c>
      <c r="B11752" s="318">
        <v>37915.067000000003</v>
      </c>
      <c r="C11752" s="355">
        <f t="shared" si="235"/>
        <v>0.2790000000022701</v>
      </c>
      <c r="D11752" s="420">
        <f t="shared" si="236"/>
        <v>0.13950000000113505</v>
      </c>
      <c r="H11752" s="402"/>
      <c r="J11752" s="82">
        <v>43</v>
      </c>
      <c r="K11752" s="319">
        <v>2</v>
      </c>
    </row>
    <row r="11753" spans="1:11" x14ac:dyDescent="0.3">
      <c r="A11753" s="341">
        <v>43433.418749884258</v>
      </c>
      <c r="B11753" s="318">
        <v>37915.341999999997</v>
      </c>
      <c r="C11753" s="355">
        <f t="shared" si="235"/>
        <v>0.27499999999417923</v>
      </c>
      <c r="D11753" s="420">
        <f t="shared" si="236"/>
        <v>0.13749999999708962</v>
      </c>
      <c r="H11753" s="402"/>
      <c r="J11753" s="82">
        <v>44</v>
      </c>
      <c r="K11753" s="320">
        <v>3</v>
      </c>
    </row>
    <row r="11754" spans="1:11" x14ac:dyDescent="0.3">
      <c r="A11754" s="341">
        <v>43433.460416550923</v>
      </c>
      <c r="B11754" s="318">
        <v>37915.610999999997</v>
      </c>
      <c r="C11754" s="355">
        <f t="shared" si="235"/>
        <v>0.26900000000023283</v>
      </c>
      <c r="D11754" s="420">
        <f t="shared" si="236"/>
        <v>0.13450000000011642</v>
      </c>
      <c r="H11754" s="402"/>
      <c r="J11754" s="82">
        <v>45</v>
      </c>
      <c r="K11754" s="321">
        <v>4</v>
      </c>
    </row>
    <row r="11755" spans="1:11" x14ac:dyDescent="0.3">
      <c r="A11755" s="341">
        <v>43433.502083217594</v>
      </c>
      <c r="B11755" s="318">
        <v>37915.879000000001</v>
      </c>
      <c r="C11755" s="355">
        <f t="shared" si="235"/>
        <v>0.26800000000366708</v>
      </c>
      <c r="D11755" s="420">
        <f t="shared" si="236"/>
        <v>0.13400000000183354</v>
      </c>
      <c r="H11755" s="402"/>
      <c r="J11755" s="82">
        <v>46</v>
      </c>
      <c r="K11755" s="391">
        <v>1</v>
      </c>
    </row>
    <row r="11756" spans="1:11" x14ac:dyDescent="0.3">
      <c r="A11756" s="341">
        <v>43433.543749884258</v>
      </c>
      <c r="B11756" s="318">
        <v>37916.159</v>
      </c>
      <c r="C11756" s="355">
        <f t="shared" si="235"/>
        <v>0.27999999999883585</v>
      </c>
      <c r="D11756" s="420">
        <f t="shared" si="236"/>
        <v>0.13999999999941792</v>
      </c>
      <c r="H11756" s="402"/>
      <c r="J11756" s="82">
        <v>47</v>
      </c>
      <c r="K11756" s="319">
        <v>2</v>
      </c>
    </row>
    <row r="11757" spans="1:11" x14ac:dyDescent="0.3">
      <c r="A11757" s="341">
        <v>43433.585416550923</v>
      </c>
      <c r="B11757" s="318">
        <v>37916.432000000001</v>
      </c>
      <c r="C11757" s="355">
        <f t="shared" si="235"/>
        <v>0.27300000000104774</v>
      </c>
      <c r="D11757" s="420">
        <f t="shared" si="236"/>
        <v>0.13650000000052387</v>
      </c>
      <c r="H11757" s="402"/>
      <c r="J11757" s="82">
        <v>48</v>
      </c>
      <c r="K11757" s="320">
        <v>3</v>
      </c>
    </row>
    <row r="11758" spans="1:11" x14ac:dyDescent="0.3">
      <c r="A11758" s="341">
        <v>43433.627083217594</v>
      </c>
      <c r="B11758" s="318">
        <v>37916.692999999999</v>
      </c>
      <c r="C11758" s="355">
        <f t="shared" si="235"/>
        <v>0.26099999999860302</v>
      </c>
      <c r="D11758" s="420">
        <f t="shared" si="236"/>
        <v>0.13049999999930151</v>
      </c>
      <c r="H11758" s="402"/>
      <c r="J11758" s="82">
        <v>49</v>
      </c>
      <c r="K11758" s="321">
        <v>4</v>
      </c>
    </row>
    <row r="11759" spans="1:11" x14ac:dyDescent="0.3">
      <c r="A11759" s="341">
        <v>43433.668749884258</v>
      </c>
      <c r="B11759" s="318">
        <v>37916.961000000003</v>
      </c>
      <c r="C11759" s="355">
        <f t="shared" si="235"/>
        <v>0.26800000000366708</v>
      </c>
      <c r="D11759" s="420">
        <f t="shared" si="236"/>
        <v>0.13400000000183354</v>
      </c>
      <c r="H11759" s="402"/>
      <c r="J11759" s="82">
        <v>50</v>
      </c>
      <c r="K11759" s="391">
        <v>1</v>
      </c>
    </row>
    <row r="11760" spans="1:11" x14ac:dyDescent="0.3">
      <c r="A11760" s="341">
        <v>43433.710416550923</v>
      </c>
      <c r="B11760" s="318">
        <v>37917.233</v>
      </c>
      <c r="C11760" s="355">
        <f t="shared" si="235"/>
        <v>0.27199999999720603</v>
      </c>
      <c r="D11760" s="420">
        <f t="shared" si="236"/>
        <v>0.13599999999860302</v>
      </c>
      <c r="H11760" s="402"/>
      <c r="J11760" s="82">
        <v>51</v>
      </c>
      <c r="K11760" s="319">
        <v>2</v>
      </c>
    </row>
    <row r="11761" spans="1:11" x14ac:dyDescent="0.3">
      <c r="A11761" s="341">
        <v>43433.752083217594</v>
      </c>
      <c r="B11761" s="318">
        <v>37917.499000000003</v>
      </c>
      <c r="C11761" s="355">
        <f t="shared" si="235"/>
        <v>0.26600000000325963</v>
      </c>
      <c r="D11761" s="420">
        <f t="shared" si="236"/>
        <v>0.13300000000162981</v>
      </c>
      <c r="H11761" s="402"/>
      <c r="J11761" s="82">
        <v>52</v>
      </c>
      <c r="K11761" s="320">
        <v>3</v>
      </c>
    </row>
    <row r="11762" spans="1:11" x14ac:dyDescent="0.3">
      <c r="A11762" s="341">
        <v>43433.793749884258</v>
      </c>
      <c r="B11762" s="318">
        <v>37917.758000000002</v>
      </c>
      <c r="C11762" s="355">
        <f t="shared" si="235"/>
        <v>0.25899999999819556</v>
      </c>
      <c r="D11762" s="420">
        <f t="shared" si="236"/>
        <v>0.12949999999909778</v>
      </c>
      <c r="H11762" s="402"/>
      <c r="J11762" s="82">
        <v>53</v>
      </c>
      <c r="K11762" s="321">
        <v>4</v>
      </c>
    </row>
    <row r="11763" spans="1:11" x14ac:dyDescent="0.3">
      <c r="A11763" s="341">
        <v>43433.835416550923</v>
      </c>
      <c r="B11763" s="318">
        <v>37918.031000000003</v>
      </c>
      <c r="C11763" s="355">
        <f t="shared" si="235"/>
        <v>0.27300000000104774</v>
      </c>
      <c r="D11763" s="420">
        <f t="shared" si="236"/>
        <v>0.13650000000052387</v>
      </c>
      <c r="H11763" s="402"/>
      <c r="J11763" s="82">
        <v>54</v>
      </c>
      <c r="K11763" s="391">
        <v>1</v>
      </c>
    </row>
    <row r="11764" spans="1:11" x14ac:dyDescent="0.3">
      <c r="A11764" s="341">
        <v>43433.877083217594</v>
      </c>
      <c r="B11764" s="318">
        <v>37918.300000000003</v>
      </c>
      <c r="C11764" s="355">
        <f t="shared" si="235"/>
        <v>0.26900000000023283</v>
      </c>
      <c r="D11764" s="420">
        <f t="shared" si="236"/>
        <v>0.13450000000011642</v>
      </c>
      <c r="H11764" s="402"/>
      <c r="J11764" s="82">
        <v>55</v>
      </c>
      <c r="K11764" s="319">
        <v>2</v>
      </c>
    </row>
    <row r="11765" spans="1:11" x14ac:dyDescent="0.3">
      <c r="A11765" s="341">
        <v>43433.918749884258</v>
      </c>
      <c r="B11765" s="318">
        <v>37918.567999999999</v>
      </c>
      <c r="C11765" s="355">
        <f t="shared" si="235"/>
        <v>0.26799999999639113</v>
      </c>
      <c r="D11765" s="420">
        <f t="shared" si="236"/>
        <v>0.13399999999819556</v>
      </c>
      <c r="H11765" s="402"/>
      <c r="J11765" s="82">
        <v>56</v>
      </c>
      <c r="K11765" s="320">
        <v>3</v>
      </c>
    </row>
    <row r="11766" spans="1:11" x14ac:dyDescent="0.3">
      <c r="A11766" s="341">
        <v>43433.960416550923</v>
      </c>
      <c r="B11766" s="318">
        <v>37918.822</v>
      </c>
      <c r="C11766" s="355">
        <f t="shared" si="235"/>
        <v>0.25400000000081491</v>
      </c>
      <c r="D11766" s="420">
        <f t="shared" si="236"/>
        <v>0.12700000000040745</v>
      </c>
      <c r="E11766" s="336">
        <f>SUM(C11743:C11766)*7.4805194805</f>
        <v>48.563532467393806</v>
      </c>
      <c r="F11766" s="324">
        <f>AVERAGE(D11743:D11766)</f>
        <v>0.13524999999996604</v>
      </c>
      <c r="G11766" s="324">
        <f>_xlfn.STDEV.S(D11743:D11766)</f>
        <v>3.7763566524417445E-3</v>
      </c>
      <c r="H11766" s="402"/>
      <c r="J11766" s="82">
        <v>57</v>
      </c>
      <c r="K11766" s="321">
        <v>4</v>
      </c>
    </row>
    <row r="11767" spans="1:11" x14ac:dyDescent="0.3">
      <c r="A11767" s="341">
        <v>43434.002083217594</v>
      </c>
      <c r="B11767" s="318">
        <v>37919.091999999997</v>
      </c>
      <c r="C11767" s="355">
        <f t="shared" si="235"/>
        <v>0.26999999999679858</v>
      </c>
      <c r="D11767" s="420">
        <f t="shared" si="236"/>
        <v>0.13499999999839929</v>
      </c>
      <c r="H11767" s="402"/>
      <c r="J11767" s="82">
        <v>58</v>
      </c>
      <c r="K11767" s="391">
        <v>1</v>
      </c>
    </row>
    <row r="11768" spans="1:11" x14ac:dyDescent="0.3">
      <c r="A11768" s="341">
        <v>43434.043749884258</v>
      </c>
      <c r="B11768" s="318">
        <v>37919.360999999997</v>
      </c>
      <c r="C11768" s="355">
        <f t="shared" si="235"/>
        <v>0.26900000000023283</v>
      </c>
      <c r="D11768" s="420">
        <f t="shared" si="236"/>
        <v>0.13450000000011642</v>
      </c>
      <c r="H11768" s="402"/>
      <c r="J11768" s="82">
        <v>59</v>
      </c>
      <c r="K11768" s="319">
        <v>2</v>
      </c>
    </row>
    <row r="11769" spans="1:11" x14ac:dyDescent="0.3">
      <c r="A11769" s="341">
        <v>43434.085416550923</v>
      </c>
      <c r="B11769" s="318">
        <v>37919.622000000003</v>
      </c>
      <c r="C11769" s="355">
        <f t="shared" si="235"/>
        <v>0.26100000000587897</v>
      </c>
      <c r="D11769" s="420">
        <f t="shared" si="236"/>
        <v>0.13050000000293949</v>
      </c>
      <c r="H11769" s="402"/>
      <c r="J11769" s="82">
        <v>60</v>
      </c>
      <c r="K11769" s="320">
        <v>3</v>
      </c>
    </row>
    <row r="11770" spans="1:11" x14ac:dyDescent="0.3">
      <c r="A11770" s="341">
        <v>43434.127083217594</v>
      </c>
      <c r="B11770" s="318">
        <v>37919.892</v>
      </c>
      <c r="C11770" s="355">
        <f t="shared" si="235"/>
        <v>0.26999999999679858</v>
      </c>
      <c r="D11770" s="420">
        <f t="shared" si="236"/>
        <v>0.13499999999839929</v>
      </c>
      <c r="H11770" s="402"/>
      <c r="J11770" s="82">
        <v>61</v>
      </c>
      <c r="K11770" s="321">
        <v>4</v>
      </c>
    </row>
    <row r="11771" spans="1:11" x14ac:dyDescent="0.3">
      <c r="A11771" s="341">
        <v>43434.168749884258</v>
      </c>
      <c r="B11771" s="318">
        <v>37920.171000000002</v>
      </c>
      <c r="C11771" s="355">
        <f t="shared" si="235"/>
        <v>0.2790000000022701</v>
      </c>
      <c r="D11771" s="420">
        <f t="shared" si="236"/>
        <v>0.13950000000113505</v>
      </c>
      <c r="H11771" s="402"/>
      <c r="J11771" s="82">
        <v>62</v>
      </c>
      <c r="K11771" s="391">
        <v>1</v>
      </c>
    </row>
    <row r="11772" spans="1:11" x14ac:dyDescent="0.3">
      <c r="A11772" s="341">
        <v>43434.210416550923</v>
      </c>
      <c r="B11772" s="318">
        <v>37920.442000000003</v>
      </c>
      <c r="C11772" s="355">
        <f t="shared" si="235"/>
        <v>0.27100000000064028</v>
      </c>
      <c r="D11772" s="420">
        <f t="shared" si="236"/>
        <v>0.13550000000032014</v>
      </c>
      <c r="H11772" s="402"/>
      <c r="J11772" s="82">
        <v>63</v>
      </c>
      <c r="K11772" s="319">
        <v>2</v>
      </c>
    </row>
    <row r="11773" spans="1:11" x14ac:dyDescent="0.3">
      <c r="A11773" s="341">
        <v>43434.252083217594</v>
      </c>
      <c r="B11773" s="318">
        <v>37920.71</v>
      </c>
      <c r="C11773" s="355">
        <f t="shared" si="235"/>
        <v>0.26799999999639113</v>
      </c>
      <c r="D11773" s="420">
        <f t="shared" si="236"/>
        <v>0.13399999999819556</v>
      </c>
      <c r="H11773" s="402"/>
      <c r="J11773" s="82">
        <v>64</v>
      </c>
      <c r="K11773" s="320">
        <v>3</v>
      </c>
    </row>
    <row r="11774" spans="1:11" x14ac:dyDescent="0.3">
      <c r="A11774" s="341">
        <v>43434.293749884258</v>
      </c>
      <c r="B11774" s="318">
        <v>37920.99</v>
      </c>
      <c r="C11774" s="355">
        <f t="shared" si="235"/>
        <v>0.27999999999883585</v>
      </c>
      <c r="D11774" s="420">
        <f t="shared" si="236"/>
        <v>0.13999999999941792</v>
      </c>
      <c r="H11774" s="402"/>
      <c r="J11774" s="82">
        <v>65</v>
      </c>
      <c r="K11774" s="321">
        <v>4</v>
      </c>
    </row>
    <row r="11775" spans="1:11" x14ac:dyDescent="0.3">
      <c r="A11775" s="341">
        <v>43434.335416550923</v>
      </c>
      <c r="B11775" s="318">
        <v>37921.271999999997</v>
      </c>
      <c r="C11775" s="355">
        <f t="shared" si="235"/>
        <v>0.2819999999992433</v>
      </c>
      <c r="D11775" s="420">
        <f t="shared" si="236"/>
        <v>0.14099999999962165</v>
      </c>
      <c r="H11775" s="402"/>
      <c r="J11775" s="82">
        <v>66</v>
      </c>
      <c r="K11775" s="391">
        <v>1</v>
      </c>
    </row>
    <row r="11776" spans="1:11" x14ac:dyDescent="0.3">
      <c r="A11776" s="341">
        <v>43434.377083217594</v>
      </c>
      <c r="B11776" s="318">
        <v>37921.550000000003</v>
      </c>
      <c r="C11776" s="355">
        <f t="shared" si="235"/>
        <v>0.27800000000570435</v>
      </c>
      <c r="D11776" s="420">
        <f t="shared" si="236"/>
        <v>0.13900000000285218</v>
      </c>
      <c r="H11776" s="402"/>
      <c r="J11776" s="82">
        <v>67</v>
      </c>
      <c r="K11776" s="319">
        <v>2</v>
      </c>
    </row>
    <row r="11777" spans="1:11" x14ac:dyDescent="0.3">
      <c r="A11777" s="341">
        <v>43434.418749884258</v>
      </c>
      <c r="B11777" s="318">
        <v>37921.817999999999</v>
      </c>
      <c r="C11777" s="355">
        <f t="shared" si="235"/>
        <v>0.26799999999639113</v>
      </c>
      <c r="D11777" s="420">
        <f t="shared" si="236"/>
        <v>0.13399999999819556</v>
      </c>
      <c r="H11777" s="402"/>
      <c r="J11777" s="82">
        <v>68</v>
      </c>
      <c r="K11777" s="320">
        <v>3</v>
      </c>
    </row>
    <row r="11778" spans="1:11" x14ac:dyDescent="0.3">
      <c r="A11778" s="341">
        <v>43434.460416550923</v>
      </c>
      <c r="B11778" s="318">
        <v>37922.091999999997</v>
      </c>
      <c r="C11778" s="355">
        <f t="shared" si="235"/>
        <v>0.27399999999761349</v>
      </c>
      <c r="D11778" s="420">
        <f t="shared" si="236"/>
        <v>0.13699999999880674</v>
      </c>
      <c r="H11778" s="402"/>
      <c r="J11778" s="82">
        <v>69</v>
      </c>
      <c r="K11778" s="321">
        <v>4</v>
      </c>
    </row>
    <row r="11779" spans="1:11" x14ac:dyDescent="0.3">
      <c r="A11779" s="341">
        <v>43434.502083217594</v>
      </c>
      <c r="B11779" s="318">
        <v>37922.368999999999</v>
      </c>
      <c r="C11779" s="355">
        <f t="shared" si="235"/>
        <v>0.27700000000186265</v>
      </c>
      <c r="D11779" s="420">
        <f t="shared" si="236"/>
        <v>0.13850000000093132</v>
      </c>
      <c r="H11779" s="402"/>
      <c r="J11779" s="82">
        <v>70</v>
      </c>
      <c r="K11779" s="391">
        <v>1</v>
      </c>
    </row>
    <row r="11780" spans="1:11" x14ac:dyDescent="0.3">
      <c r="A11780" s="341">
        <v>43434.543749884258</v>
      </c>
      <c r="B11780" s="318">
        <v>37922.637999999999</v>
      </c>
      <c r="C11780" s="355">
        <f t="shared" si="235"/>
        <v>0.26900000000023283</v>
      </c>
      <c r="D11780" s="420">
        <f t="shared" si="236"/>
        <v>0.13450000000011642</v>
      </c>
      <c r="H11780" s="402"/>
      <c r="J11780" s="82">
        <v>71</v>
      </c>
      <c r="K11780" s="319">
        <v>2</v>
      </c>
    </row>
    <row r="11781" spans="1:11" x14ac:dyDescent="0.3">
      <c r="A11781" s="341">
        <v>43434.585416550923</v>
      </c>
      <c r="B11781" s="318">
        <v>37922.917000000001</v>
      </c>
      <c r="C11781" s="355">
        <f t="shared" si="235"/>
        <v>0.2790000000022701</v>
      </c>
      <c r="D11781" s="420">
        <f t="shared" si="236"/>
        <v>0.13950000000113505</v>
      </c>
      <c r="H11781" s="402"/>
      <c r="J11781" s="82">
        <v>72</v>
      </c>
      <c r="K11781" s="320">
        <v>3</v>
      </c>
    </row>
    <row r="11782" spans="1:11" x14ac:dyDescent="0.3">
      <c r="A11782" s="341">
        <v>43434.627083217594</v>
      </c>
      <c r="B11782" s="318">
        <v>37923.192999999999</v>
      </c>
      <c r="C11782" s="355">
        <f t="shared" si="235"/>
        <v>0.27599999999802094</v>
      </c>
      <c r="D11782" s="420">
        <f t="shared" si="236"/>
        <v>0.13799999999901047</v>
      </c>
      <c r="H11782" s="402"/>
      <c r="J11782" s="82">
        <v>73</v>
      </c>
      <c r="K11782" s="321">
        <v>4</v>
      </c>
    </row>
    <row r="11783" spans="1:11" x14ac:dyDescent="0.3">
      <c r="A11783" s="341">
        <v>43434.668749884258</v>
      </c>
      <c r="B11783" s="318">
        <v>37923.46</v>
      </c>
      <c r="C11783" s="355">
        <f t="shared" si="235"/>
        <v>0.26699999999982538</v>
      </c>
      <c r="D11783" s="420">
        <f t="shared" si="236"/>
        <v>0.13349999999991269</v>
      </c>
      <c r="H11783" s="402"/>
      <c r="J11783" s="82">
        <v>74</v>
      </c>
      <c r="K11783" s="391">
        <v>1</v>
      </c>
    </row>
    <row r="11784" spans="1:11" x14ac:dyDescent="0.3">
      <c r="A11784" s="341">
        <v>43434.710416550923</v>
      </c>
      <c r="B11784" s="318">
        <v>37923.718000000001</v>
      </c>
      <c r="C11784" s="355">
        <f t="shared" si="235"/>
        <v>0.25800000000162981</v>
      </c>
      <c r="D11784" s="420">
        <f t="shared" si="236"/>
        <v>0.12900000000081491</v>
      </c>
      <c r="H11784" s="402"/>
      <c r="J11784" s="82">
        <v>75</v>
      </c>
      <c r="K11784" s="319">
        <v>2</v>
      </c>
    </row>
    <row r="11785" spans="1:11" x14ac:dyDescent="0.3">
      <c r="A11785" s="341">
        <v>43434.752083217594</v>
      </c>
      <c r="B11785" s="318">
        <v>37923.987999999998</v>
      </c>
      <c r="C11785" s="355">
        <f t="shared" si="235"/>
        <v>0.26999999999679858</v>
      </c>
      <c r="D11785" s="420">
        <f t="shared" si="236"/>
        <v>0.13499999999839929</v>
      </c>
      <c r="H11785" s="402"/>
      <c r="J11785" s="82">
        <v>76</v>
      </c>
      <c r="K11785" s="320">
        <v>3</v>
      </c>
    </row>
    <row r="11786" spans="1:11" x14ac:dyDescent="0.3">
      <c r="A11786" s="341">
        <v>43434.793749884258</v>
      </c>
      <c r="B11786" s="318">
        <v>37924.258999999998</v>
      </c>
      <c r="C11786" s="355">
        <f t="shared" si="235"/>
        <v>0.27100000000064028</v>
      </c>
      <c r="D11786" s="420">
        <f t="shared" si="236"/>
        <v>0.13550000000032014</v>
      </c>
      <c r="H11786" s="402"/>
      <c r="J11786" s="82">
        <v>77</v>
      </c>
      <c r="K11786" s="321">
        <v>4</v>
      </c>
    </row>
    <row r="11787" spans="1:11" x14ac:dyDescent="0.3">
      <c r="A11787" s="341">
        <v>43434.835416550923</v>
      </c>
      <c r="B11787" s="318">
        <v>37924.521000000001</v>
      </c>
      <c r="C11787" s="355">
        <f t="shared" si="235"/>
        <v>0.26200000000244472</v>
      </c>
      <c r="D11787" s="420">
        <f t="shared" si="236"/>
        <v>0.13100000000122236</v>
      </c>
      <c r="H11787" s="402"/>
      <c r="J11787" s="82">
        <v>78</v>
      </c>
      <c r="K11787" s="391">
        <v>1</v>
      </c>
    </row>
    <row r="11788" spans="1:11" x14ac:dyDescent="0.3">
      <c r="A11788" s="341">
        <v>43434.877083217594</v>
      </c>
      <c r="B11788" s="318">
        <v>37924.781000000003</v>
      </c>
      <c r="C11788" s="355">
        <f t="shared" si="235"/>
        <v>0.26000000000203727</v>
      </c>
      <c r="D11788" s="420">
        <f t="shared" si="236"/>
        <v>0.13000000000101863</v>
      </c>
      <c r="H11788" s="402"/>
      <c r="J11788" s="82">
        <v>79</v>
      </c>
      <c r="K11788" s="319">
        <v>2</v>
      </c>
    </row>
    <row r="11789" spans="1:11" x14ac:dyDescent="0.3">
      <c r="A11789" s="341">
        <v>43434.918749884258</v>
      </c>
      <c r="B11789" s="318">
        <v>37925.052000000003</v>
      </c>
      <c r="C11789" s="355">
        <f t="shared" si="235"/>
        <v>0.27100000000064028</v>
      </c>
      <c r="D11789" s="420">
        <f t="shared" si="236"/>
        <v>0.13550000000032014</v>
      </c>
      <c r="H11789" s="402"/>
      <c r="J11789" s="82">
        <v>80</v>
      </c>
      <c r="K11789" s="320">
        <v>3</v>
      </c>
    </row>
    <row r="11790" spans="1:11" x14ac:dyDescent="0.3">
      <c r="A11790" s="341">
        <v>43434.960416550923</v>
      </c>
      <c r="B11790" s="318">
        <v>37925.32</v>
      </c>
      <c r="C11790" s="355">
        <f t="shared" si="235"/>
        <v>0.26799999999639113</v>
      </c>
      <c r="D11790" s="420">
        <f t="shared" si="236"/>
        <v>0.13399999999819556</v>
      </c>
      <c r="E11790" s="336">
        <f>SUM(C11767:C11790)*7.4805194805</f>
        <v>48.60841558428595</v>
      </c>
      <c r="F11790" s="324">
        <f>AVERAGE(D11767:D11790)</f>
        <v>0.1353749999999915</v>
      </c>
      <c r="G11790" s="324">
        <f>_xlfn.STDEV.S(D11767:D11790)</f>
        <v>3.2512539385962523E-3</v>
      </c>
      <c r="H11790" s="402"/>
      <c r="J11790" s="82">
        <v>81</v>
      </c>
      <c r="K11790" s="321">
        <v>4</v>
      </c>
    </row>
    <row r="11791" spans="1:11" x14ac:dyDescent="0.3">
      <c r="A11791" s="341">
        <v>43435.002083217594</v>
      </c>
      <c r="B11791" s="318">
        <v>37925.580999999998</v>
      </c>
      <c r="C11791" s="355">
        <f t="shared" si="235"/>
        <v>0.26099999999860302</v>
      </c>
      <c r="D11791" s="420">
        <f t="shared" si="236"/>
        <v>0.13049999999930151</v>
      </c>
      <c r="H11791" s="402"/>
      <c r="J11791" s="82">
        <v>82</v>
      </c>
      <c r="K11791" s="391">
        <v>1</v>
      </c>
    </row>
    <row r="11792" spans="1:11" x14ac:dyDescent="0.3">
      <c r="A11792" s="341">
        <v>43435.043749884258</v>
      </c>
      <c r="B11792" s="318">
        <v>37925.847999999998</v>
      </c>
      <c r="C11792" s="355">
        <f t="shared" si="235"/>
        <v>0.26699999999982538</v>
      </c>
      <c r="D11792" s="420">
        <f t="shared" si="236"/>
        <v>0.13349999999991269</v>
      </c>
      <c r="H11792" s="402"/>
      <c r="J11792" s="82">
        <v>83</v>
      </c>
      <c r="K11792" s="319">
        <v>2</v>
      </c>
    </row>
    <row r="11793" spans="1:11" x14ac:dyDescent="0.3">
      <c r="A11793" s="341">
        <v>43435.085416550923</v>
      </c>
      <c r="B11793" s="318">
        <v>37926.127</v>
      </c>
      <c r="C11793" s="355">
        <f t="shared" si="235"/>
        <v>0.2790000000022701</v>
      </c>
      <c r="D11793" s="420">
        <f t="shared" si="236"/>
        <v>0.13950000000113505</v>
      </c>
      <c r="H11793" s="402"/>
      <c r="J11793" s="82">
        <v>84</v>
      </c>
      <c r="K11793" s="320">
        <v>3</v>
      </c>
    </row>
    <row r="11794" spans="1:11" x14ac:dyDescent="0.3">
      <c r="A11794" s="341">
        <v>43435.127083217594</v>
      </c>
      <c r="B11794" s="318">
        <v>37926.398999999998</v>
      </c>
      <c r="C11794" s="355">
        <f t="shared" si="235"/>
        <v>0.27199999999720603</v>
      </c>
      <c r="D11794" s="420">
        <f t="shared" si="236"/>
        <v>0.13599999999860302</v>
      </c>
      <c r="H11794" s="402"/>
      <c r="J11794" s="82">
        <v>85</v>
      </c>
      <c r="K11794" s="321">
        <v>4</v>
      </c>
    </row>
    <row r="11795" spans="1:11" x14ac:dyDescent="0.3">
      <c r="A11795" s="341">
        <v>43435.168749884258</v>
      </c>
      <c r="B11795" s="318">
        <v>37926.667000000001</v>
      </c>
      <c r="C11795" s="355">
        <f t="shared" si="235"/>
        <v>0.26800000000366708</v>
      </c>
      <c r="D11795" s="420">
        <f t="shared" si="236"/>
        <v>0.13400000000183354</v>
      </c>
      <c r="H11795" s="402"/>
      <c r="J11795" s="82">
        <v>86</v>
      </c>
      <c r="K11795" s="391">
        <v>1</v>
      </c>
    </row>
    <row r="11796" spans="1:11" x14ac:dyDescent="0.3">
      <c r="A11796" s="341">
        <v>43435.210416550923</v>
      </c>
      <c r="B11796" s="318">
        <v>37926.942999999999</v>
      </c>
      <c r="C11796" s="355">
        <f t="shared" si="235"/>
        <v>0.27599999999802094</v>
      </c>
      <c r="D11796" s="420">
        <f t="shared" si="236"/>
        <v>0.13799999999901047</v>
      </c>
      <c r="H11796" s="402"/>
      <c r="J11796" s="82">
        <v>87</v>
      </c>
      <c r="K11796" s="319">
        <v>2</v>
      </c>
    </row>
    <row r="11797" spans="1:11" x14ac:dyDescent="0.3">
      <c r="A11797" s="341">
        <v>43435.252083217594</v>
      </c>
      <c r="B11797" s="318">
        <v>37927.232000000004</v>
      </c>
      <c r="C11797" s="355">
        <f t="shared" si="235"/>
        <v>0.28900000000430737</v>
      </c>
      <c r="D11797" s="420">
        <f t="shared" si="236"/>
        <v>0.14450000000215368</v>
      </c>
      <c r="H11797" s="402"/>
      <c r="J11797" s="82">
        <v>88</v>
      </c>
      <c r="K11797" s="320">
        <v>3</v>
      </c>
    </row>
    <row r="11798" spans="1:11" x14ac:dyDescent="0.3">
      <c r="A11798" s="341">
        <v>43435.293749884258</v>
      </c>
      <c r="B11798" s="318">
        <v>37927.510999999999</v>
      </c>
      <c r="C11798" s="355">
        <f t="shared" si="235"/>
        <v>0.27899999999499414</v>
      </c>
      <c r="D11798" s="420">
        <f t="shared" si="236"/>
        <v>0.13949999999749707</v>
      </c>
      <c r="H11798" s="402"/>
      <c r="J11798" s="82">
        <v>89</v>
      </c>
      <c r="K11798" s="321">
        <v>4</v>
      </c>
    </row>
    <row r="11799" spans="1:11" x14ac:dyDescent="0.3">
      <c r="A11799" s="341">
        <v>43435.335416550923</v>
      </c>
      <c r="B11799" s="318">
        <v>37927.781000000003</v>
      </c>
      <c r="C11799" s="355">
        <f t="shared" si="235"/>
        <v>0.27000000000407454</v>
      </c>
      <c r="D11799" s="420">
        <f t="shared" si="236"/>
        <v>0.13500000000203727</v>
      </c>
      <c r="H11799" s="402"/>
      <c r="J11799" s="82">
        <v>90</v>
      </c>
      <c r="K11799" s="391">
        <v>1</v>
      </c>
    </row>
    <row r="11800" spans="1:11" x14ac:dyDescent="0.3">
      <c r="A11800" s="341">
        <v>43435.377083217594</v>
      </c>
      <c r="B11800" s="318">
        <v>37928.055999999997</v>
      </c>
      <c r="C11800" s="355">
        <f t="shared" si="235"/>
        <v>0.27499999999417923</v>
      </c>
      <c r="D11800" s="420">
        <f t="shared" si="236"/>
        <v>0.13749999999708962</v>
      </c>
      <c r="H11800" s="402"/>
      <c r="J11800" s="82">
        <v>91</v>
      </c>
      <c r="K11800" s="319">
        <v>2</v>
      </c>
    </row>
    <row r="11801" spans="1:11" x14ac:dyDescent="0.3">
      <c r="A11801" s="341">
        <v>43435.418749884258</v>
      </c>
      <c r="B11801" s="318">
        <v>37928.328000000001</v>
      </c>
      <c r="C11801" s="355">
        <f t="shared" si="235"/>
        <v>0.27200000000448199</v>
      </c>
      <c r="D11801" s="420">
        <f t="shared" si="236"/>
        <v>0.13600000000224099</v>
      </c>
      <c r="H11801" s="402"/>
      <c r="J11801" s="82">
        <v>92</v>
      </c>
      <c r="K11801" s="320">
        <v>3</v>
      </c>
    </row>
    <row r="11802" spans="1:11" x14ac:dyDescent="0.3">
      <c r="A11802" s="341">
        <v>43435.460416550923</v>
      </c>
      <c r="B11802" s="318">
        <v>37928.591999999997</v>
      </c>
      <c r="C11802" s="355">
        <f t="shared" si="235"/>
        <v>0.26399999999557622</v>
      </c>
      <c r="D11802" s="420">
        <f t="shared" si="236"/>
        <v>0.13199999999778811</v>
      </c>
      <c r="H11802" s="402"/>
      <c r="J11802" s="82">
        <v>93</v>
      </c>
      <c r="K11802" s="321">
        <v>4</v>
      </c>
    </row>
    <row r="11803" spans="1:11" x14ac:dyDescent="0.3">
      <c r="A11803" s="341">
        <v>43435.502083217594</v>
      </c>
      <c r="B11803" s="318">
        <v>37928.858999999997</v>
      </c>
      <c r="C11803" s="355">
        <f t="shared" si="235"/>
        <v>0.26699999999982538</v>
      </c>
      <c r="D11803" s="420">
        <f t="shared" si="236"/>
        <v>0.13349999999991269</v>
      </c>
      <c r="H11803" s="402"/>
      <c r="J11803" s="82">
        <v>94</v>
      </c>
      <c r="K11803" s="391">
        <v>1</v>
      </c>
    </row>
    <row r="11804" spans="1:11" x14ac:dyDescent="0.3">
      <c r="A11804" s="341">
        <v>43435.543749884258</v>
      </c>
      <c r="B11804" s="318">
        <v>37929.137999999999</v>
      </c>
      <c r="C11804" s="355">
        <f t="shared" si="235"/>
        <v>0.2790000000022701</v>
      </c>
      <c r="D11804" s="420">
        <f t="shared" si="236"/>
        <v>0.13950000000113505</v>
      </c>
      <c r="H11804" s="402"/>
      <c r="J11804" s="82">
        <v>95</v>
      </c>
      <c r="K11804" s="319">
        <v>2</v>
      </c>
    </row>
    <row r="11805" spans="1:11" x14ac:dyDescent="0.3">
      <c r="A11805" s="341">
        <v>43435.585416550923</v>
      </c>
      <c r="B11805" s="318">
        <v>37929.404999999999</v>
      </c>
      <c r="C11805" s="355">
        <f t="shared" si="235"/>
        <v>0.26699999999982538</v>
      </c>
      <c r="D11805" s="420">
        <f t="shared" si="236"/>
        <v>0.13349999999991269</v>
      </c>
      <c r="H11805" s="402"/>
      <c r="J11805" s="82">
        <v>96</v>
      </c>
      <c r="K11805" s="320">
        <v>3</v>
      </c>
    </row>
    <row r="11806" spans="1:11" x14ac:dyDescent="0.3">
      <c r="A11806" s="341">
        <v>43435.627083217594</v>
      </c>
      <c r="B11806" s="318">
        <v>37929.667999999998</v>
      </c>
      <c r="C11806" s="355">
        <f t="shared" si="235"/>
        <v>0.26299999999901047</v>
      </c>
      <c r="D11806" s="420">
        <f t="shared" si="236"/>
        <v>0.13149999999950523</v>
      </c>
      <c r="H11806" s="402"/>
      <c r="J11806" s="82">
        <v>97</v>
      </c>
      <c r="K11806" s="321">
        <v>4</v>
      </c>
    </row>
    <row r="11807" spans="1:11" x14ac:dyDescent="0.3">
      <c r="A11807" s="341">
        <v>43435.668749884258</v>
      </c>
      <c r="B11807" s="318">
        <v>37929.930999999997</v>
      </c>
      <c r="C11807" s="355">
        <f t="shared" si="235"/>
        <v>0.26299999999901047</v>
      </c>
      <c r="D11807" s="420">
        <f t="shared" si="236"/>
        <v>0.13149999999950523</v>
      </c>
      <c r="H11807" s="402"/>
      <c r="J11807" s="82">
        <v>98</v>
      </c>
      <c r="K11807" s="391">
        <v>1</v>
      </c>
    </row>
    <row r="11808" spans="1:11" x14ac:dyDescent="0.3">
      <c r="A11808" s="341">
        <v>43435.710416550923</v>
      </c>
      <c r="B11808" s="318">
        <v>37930.209000000003</v>
      </c>
      <c r="C11808" s="355">
        <f t="shared" si="235"/>
        <v>0.27800000000570435</v>
      </c>
      <c r="D11808" s="420">
        <f t="shared" si="236"/>
        <v>0.13900000000285218</v>
      </c>
      <c r="H11808" s="402"/>
      <c r="J11808" s="82">
        <v>99</v>
      </c>
      <c r="K11808" s="319">
        <v>2</v>
      </c>
    </row>
    <row r="11809" spans="1:12" x14ac:dyDescent="0.3">
      <c r="A11809" s="341">
        <v>43435.752083217594</v>
      </c>
      <c r="B11809" s="318">
        <v>37930.478999999999</v>
      </c>
      <c r="C11809" s="355">
        <f t="shared" si="235"/>
        <v>0.26999999999679858</v>
      </c>
      <c r="D11809" s="420">
        <f t="shared" si="236"/>
        <v>0.13499999999839929</v>
      </c>
      <c r="E11809" s="336">
        <f>SUM(C11791:C11809)*7.4805194805</f>
        <v>38.591999999896885</v>
      </c>
      <c r="F11809" s="324">
        <f>AVERAGE(D11791:D11809)</f>
        <v>0.13576315789472765</v>
      </c>
      <c r="G11809" s="324">
        <f>_xlfn.STDEV.S(D11791:D11809)</f>
        <v>3.6108187021245716E-3</v>
      </c>
      <c r="H11809" s="404"/>
      <c r="I11809" s="344">
        <f>AVERAGE(D11671:D11809)</f>
        <v>0.13507553956834345</v>
      </c>
      <c r="J11809" s="82">
        <v>100</v>
      </c>
      <c r="K11809" s="320">
        <v>3</v>
      </c>
    </row>
    <row r="11810" spans="1:12" x14ac:dyDescent="0.3">
      <c r="A11810" s="341">
        <v>43437.366666666669</v>
      </c>
      <c r="B11810" s="318">
        <v>37940.690999999999</v>
      </c>
      <c r="C11810" s="318"/>
      <c r="D11810" s="414"/>
      <c r="H11810" s="403"/>
      <c r="K11810" s="391">
        <v>1</v>
      </c>
    </row>
    <row r="11811" spans="1:12" x14ac:dyDescent="0.3">
      <c r="A11811" s="341">
        <v>43437.377083333333</v>
      </c>
      <c r="B11811" s="318">
        <v>37940.968999999997</v>
      </c>
      <c r="C11811" s="355">
        <f t="shared" ref="C11811:C11906" si="237">B11811-B11810</f>
        <v>0.27799999999842839</v>
      </c>
      <c r="D11811" s="420">
        <f t="shared" ref="D11811:D11906" si="238">C11811/2</f>
        <v>0.1389999999992142</v>
      </c>
      <c r="H11811" s="402"/>
      <c r="J11811" s="82">
        <v>1</v>
      </c>
      <c r="K11811" s="319">
        <v>2</v>
      </c>
      <c r="L11811" s="54" t="s">
        <v>313</v>
      </c>
    </row>
    <row r="11812" spans="1:12" x14ac:dyDescent="0.3">
      <c r="A11812" s="341">
        <v>43437.418749999997</v>
      </c>
      <c r="B11812" s="318">
        <v>37941.250999999997</v>
      </c>
      <c r="C11812" s="355">
        <f t="shared" si="237"/>
        <v>0.2819999999992433</v>
      </c>
      <c r="D11812" s="420">
        <f t="shared" si="238"/>
        <v>0.14099999999962165</v>
      </c>
      <c r="H11812" s="402"/>
      <c r="J11812" s="82">
        <v>2</v>
      </c>
      <c r="K11812" s="320">
        <v>3</v>
      </c>
    </row>
    <row r="11813" spans="1:12" x14ac:dyDescent="0.3">
      <c r="A11813" s="341">
        <v>43437.460416666669</v>
      </c>
      <c r="B11813" s="318">
        <v>37941.521000000001</v>
      </c>
      <c r="C11813" s="355">
        <f t="shared" si="237"/>
        <v>0.27000000000407454</v>
      </c>
      <c r="D11813" s="420">
        <f t="shared" si="238"/>
        <v>0.13500000000203727</v>
      </c>
      <c r="H11813" s="402"/>
      <c r="J11813" s="82">
        <v>3</v>
      </c>
      <c r="K11813" s="321">
        <v>4</v>
      </c>
    </row>
    <row r="11814" spans="1:12" x14ac:dyDescent="0.3">
      <c r="A11814" s="341">
        <v>43437.50208327546</v>
      </c>
      <c r="B11814" s="318">
        <v>37941.788999999997</v>
      </c>
      <c r="C11814" s="355">
        <f t="shared" si="237"/>
        <v>0.26799999999639113</v>
      </c>
      <c r="D11814" s="420">
        <f t="shared" si="238"/>
        <v>0.13399999999819556</v>
      </c>
      <c r="H11814" s="402"/>
      <c r="J11814" s="82">
        <v>4</v>
      </c>
      <c r="K11814" s="391">
        <v>1</v>
      </c>
    </row>
    <row r="11815" spans="1:12" x14ac:dyDescent="0.3">
      <c r="A11815" s="341">
        <v>43437.543749942131</v>
      </c>
      <c r="B11815" s="318">
        <v>37942.072</v>
      </c>
      <c r="C11815" s="355">
        <f t="shared" si="237"/>
        <v>0.28300000000308501</v>
      </c>
      <c r="D11815" s="420">
        <f t="shared" si="238"/>
        <v>0.1415000000015425</v>
      </c>
      <c r="H11815" s="402"/>
      <c r="J11815" s="82">
        <v>5</v>
      </c>
      <c r="K11815" s="319">
        <v>2</v>
      </c>
    </row>
    <row r="11816" spans="1:12" x14ac:dyDescent="0.3">
      <c r="A11816" s="341">
        <v>43437.585416608796</v>
      </c>
      <c r="B11816" s="318">
        <v>37942.349000000002</v>
      </c>
      <c r="C11816" s="355">
        <f t="shared" si="237"/>
        <v>0.27700000000186265</v>
      </c>
      <c r="D11816" s="420">
        <f t="shared" si="238"/>
        <v>0.13850000000093132</v>
      </c>
      <c r="H11816" s="402"/>
      <c r="J11816" s="82">
        <v>6</v>
      </c>
      <c r="K11816" s="320">
        <v>3</v>
      </c>
    </row>
    <row r="11817" spans="1:12" x14ac:dyDescent="0.3">
      <c r="A11817" s="341">
        <v>43437.62708327546</v>
      </c>
      <c r="B11817" s="318">
        <v>37942.618000000002</v>
      </c>
      <c r="C11817" s="355">
        <f t="shared" si="237"/>
        <v>0.26900000000023283</v>
      </c>
      <c r="D11817" s="420">
        <f t="shared" si="238"/>
        <v>0.13450000000011642</v>
      </c>
      <c r="H11817" s="402"/>
      <c r="J11817" s="82">
        <v>7</v>
      </c>
      <c r="K11817" s="321">
        <v>4</v>
      </c>
    </row>
    <row r="11818" spans="1:12" x14ac:dyDescent="0.3">
      <c r="A11818" s="341">
        <v>43437.668749942131</v>
      </c>
      <c r="B11818" s="318">
        <v>37942.881999999998</v>
      </c>
      <c r="C11818" s="355">
        <f t="shared" si="237"/>
        <v>0.26399999999557622</v>
      </c>
      <c r="D11818" s="420">
        <f t="shared" si="238"/>
        <v>0.13199999999778811</v>
      </c>
      <c r="H11818" s="402"/>
      <c r="J11818" s="82">
        <v>8</v>
      </c>
      <c r="K11818" s="391">
        <v>1</v>
      </c>
    </row>
    <row r="11819" spans="1:12" x14ac:dyDescent="0.3">
      <c r="A11819" s="341">
        <v>43437.710416608796</v>
      </c>
      <c r="B11819" s="318">
        <v>37943.161999999997</v>
      </c>
      <c r="C11819" s="355">
        <f t="shared" si="237"/>
        <v>0.27999999999883585</v>
      </c>
      <c r="D11819" s="420">
        <f t="shared" si="238"/>
        <v>0.13999999999941792</v>
      </c>
      <c r="H11819" s="402"/>
      <c r="J11819" s="82">
        <v>9</v>
      </c>
      <c r="K11819" s="319">
        <v>2</v>
      </c>
    </row>
    <row r="11820" spans="1:12" x14ac:dyDescent="0.3">
      <c r="A11820" s="341">
        <v>43437.75208327546</v>
      </c>
      <c r="B11820" s="318">
        <v>37943.428999999996</v>
      </c>
      <c r="C11820" s="355">
        <f t="shared" si="237"/>
        <v>0.26699999999982538</v>
      </c>
      <c r="D11820" s="420">
        <f t="shared" si="238"/>
        <v>0.13349999999991269</v>
      </c>
      <c r="H11820" s="402"/>
      <c r="J11820" s="82">
        <v>10</v>
      </c>
      <c r="K11820" s="320">
        <v>3</v>
      </c>
    </row>
    <row r="11821" spans="1:12" x14ac:dyDescent="0.3">
      <c r="A11821" s="341">
        <v>43437.793749942131</v>
      </c>
      <c r="B11821" s="318">
        <v>37943.682000000001</v>
      </c>
      <c r="C11821" s="355">
        <f t="shared" si="237"/>
        <v>0.25300000000424916</v>
      </c>
      <c r="D11821" s="420">
        <f t="shared" si="238"/>
        <v>0.12650000000212458</v>
      </c>
      <c r="H11821" s="402"/>
      <c r="J11821" s="82">
        <v>11</v>
      </c>
      <c r="K11821" s="321">
        <v>4</v>
      </c>
    </row>
    <row r="11822" spans="1:12" x14ac:dyDescent="0.3">
      <c r="A11822" s="341">
        <v>43437.835416608796</v>
      </c>
      <c r="B11822" s="318">
        <v>37943.949999999997</v>
      </c>
      <c r="C11822" s="355">
        <f t="shared" si="237"/>
        <v>0.26799999999639113</v>
      </c>
      <c r="D11822" s="420">
        <f t="shared" si="238"/>
        <v>0.13399999999819556</v>
      </c>
      <c r="H11822" s="402"/>
      <c r="J11822" s="82">
        <v>12</v>
      </c>
      <c r="K11822" s="391">
        <v>1</v>
      </c>
    </row>
    <row r="11823" spans="1:12" x14ac:dyDescent="0.3">
      <c r="A11823" s="341">
        <v>43437.87708327546</v>
      </c>
      <c r="B11823" s="318">
        <v>37944.220999999998</v>
      </c>
      <c r="C11823" s="355">
        <f t="shared" si="237"/>
        <v>0.27100000000064028</v>
      </c>
      <c r="D11823" s="420">
        <f t="shared" si="238"/>
        <v>0.13550000000032014</v>
      </c>
      <c r="H11823" s="402"/>
      <c r="J11823" s="82">
        <v>13</v>
      </c>
      <c r="K11823" s="319">
        <v>2</v>
      </c>
    </row>
    <row r="11824" spans="1:12" x14ac:dyDescent="0.3">
      <c r="A11824" s="341">
        <v>43437.918749942131</v>
      </c>
      <c r="B11824" s="318">
        <v>37944.49</v>
      </c>
      <c r="C11824" s="355">
        <f t="shared" si="237"/>
        <v>0.26900000000023283</v>
      </c>
      <c r="D11824" s="420">
        <f t="shared" si="238"/>
        <v>0.13450000000011642</v>
      </c>
      <c r="H11824" s="402"/>
      <c r="J11824" s="82">
        <v>14</v>
      </c>
      <c r="K11824" s="320">
        <v>3</v>
      </c>
    </row>
    <row r="11825" spans="1:11" x14ac:dyDescent="0.3">
      <c r="A11825" s="341">
        <v>43437.960416608796</v>
      </c>
      <c r="B11825" s="318">
        <v>37944.745000000003</v>
      </c>
      <c r="C11825" s="355">
        <f t="shared" si="237"/>
        <v>0.25500000000465661</v>
      </c>
      <c r="D11825" s="420">
        <f t="shared" si="238"/>
        <v>0.12750000000232831</v>
      </c>
      <c r="E11825" s="336">
        <f>SUM(C11811:C11825)*7.4805194805</f>
        <v>30.326025973974868</v>
      </c>
      <c r="F11825" s="324">
        <f>AVERAGE(D11811:D11825)</f>
        <v>0.13513333333345751</v>
      </c>
      <c r="G11825" s="324">
        <f>_xlfn.STDEV.S(D11811:D11825)</f>
        <v>4.4218074301656729E-3</v>
      </c>
      <c r="H11825" s="402"/>
      <c r="J11825" s="82">
        <v>15</v>
      </c>
      <c r="K11825" s="321">
        <v>4</v>
      </c>
    </row>
    <row r="11826" spans="1:11" x14ac:dyDescent="0.3">
      <c r="A11826" s="341">
        <v>43438.00208327546</v>
      </c>
      <c r="B11826" s="318">
        <v>37945.012000000002</v>
      </c>
      <c r="C11826" s="355">
        <f t="shared" si="237"/>
        <v>0.26699999999982538</v>
      </c>
      <c r="D11826" s="420">
        <f t="shared" si="238"/>
        <v>0.13349999999991269</v>
      </c>
      <c r="H11826" s="402"/>
      <c r="J11826" s="82">
        <v>16</v>
      </c>
      <c r="K11826" s="391">
        <v>1</v>
      </c>
    </row>
    <row r="11827" spans="1:11" x14ac:dyDescent="0.3">
      <c r="A11827" s="341">
        <v>43438.043749942131</v>
      </c>
      <c r="B11827" s="318">
        <v>37945.288999999997</v>
      </c>
      <c r="C11827" s="355">
        <f t="shared" si="237"/>
        <v>0.27699999999458669</v>
      </c>
      <c r="D11827" s="420">
        <f t="shared" si="238"/>
        <v>0.13849999999729334</v>
      </c>
      <c r="H11827" s="402"/>
      <c r="J11827" s="82">
        <v>17</v>
      </c>
      <c r="K11827" s="319">
        <v>2</v>
      </c>
    </row>
    <row r="11828" spans="1:11" x14ac:dyDescent="0.3">
      <c r="A11828" s="341">
        <v>43438.085416608796</v>
      </c>
      <c r="B11828" s="318">
        <v>37945.559000000001</v>
      </c>
      <c r="C11828" s="355">
        <f t="shared" si="237"/>
        <v>0.27000000000407454</v>
      </c>
      <c r="D11828" s="420">
        <f t="shared" si="238"/>
        <v>0.13500000000203727</v>
      </c>
      <c r="H11828" s="402"/>
      <c r="J11828" s="82">
        <v>18</v>
      </c>
      <c r="K11828" s="320">
        <v>3</v>
      </c>
    </row>
    <row r="11829" spans="1:11" x14ac:dyDescent="0.3">
      <c r="A11829" s="341">
        <v>43438.12708327546</v>
      </c>
      <c r="B11829" s="318">
        <v>37945.828000000001</v>
      </c>
      <c r="C11829" s="355">
        <f t="shared" si="237"/>
        <v>0.26900000000023283</v>
      </c>
      <c r="D11829" s="420">
        <f t="shared" si="238"/>
        <v>0.13450000000011642</v>
      </c>
      <c r="H11829" s="402"/>
      <c r="J11829" s="82">
        <v>19</v>
      </c>
      <c r="K11829" s="321">
        <v>4</v>
      </c>
    </row>
    <row r="11830" spans="1:11" x14ac:dyDescent="0.3">
      <c r="A11830" s="341">
        <v>43438.168749942131</v>
      </c>
      <c r="B11830" s="318">
        <v>37946.108999999997</v>
      </c>
      <c r="C11830" s="355">
        <f t="shared" si="237"/>
        <v>0.28099999999540159</v>
      </c>
      <c r="D11830" s="420">
        <f t="shared" si="238"/>
        <v>0.1404999999977008</v>
      </c>
      <c r="H11830" s="402"/>
      <c r="J11830" s="82">
        <v>20</v>
      </c>
      <c r="K11830" s="391">
        <v>1</v>
      </c>
    </row>
    <row r="11831" spans="1:11" x14ac:dyDescent="0.3">
      <c r="A11831" s="341">
        <v>43438.210416608796</v>
      </c>
      <c r="B11831" s="318">
        <v>37946.389000000003</v>
      </c>
      <c r="C11831" s="355">
        <f t="shared" si="237"/>
        <v>0.2800000000061118</v>
      </c>
      <c r="D11831" s="420">
        <f t="shared" si="238"/>
        <v>0.1400000000030559</v>
      </c>
      <c r="H11831" s="402"/>
      <c r="J11831" s="82">
        <v>21</v>
      </c>
      <c r="K11831" s="319">
        <v>2</v>
      </c>
    </row>
    <row r="11832" spans="1:11" x14ac:dyDescent="0.3">
      <c r="A11832" s="341">
        <v>43438.25208327546</v>
      </c>
      <c r="B11832" s="318">
        <v>37946.659</v>
      </c>
      <c r="C11832" s="355">
        <f t="shared" si="237"/>
        <v>0.26999999999679858</v>
      </c>
      <c r="D11832" s="420">
        <f t="shared" si="238"/>
        <v>0.13499999999839929</v>
      </c>
      <c r="H11832" s="402"/>
      <c r="J11832" s="82">
        <v>22</v>
      </c>
      <c r="K11832" s="320">
        <v>3</v>
      </c>
    </row>
    <row r="11833" spans="1:11" x14ac:dyDescent="0.3">
      <c r="A11833" s="341">
        <v>43438.293749942131</v>
      </c>
      <c r="B11833" s="318">
        <v>37946.938000000002</v>
      </c>
      <c r="C11833" s="355">
        <f t="shared" si="237"/>
        <v>0.2790000000022701</v>
      </c>
      <c r="D11833" s="420">
        <f t="shared" si="238"/>
        <v>0.13950000000113505</v>
      </c>
      <c r="H11833" s="402"/>
      <c r="J11833" s="82">
        <v>23</v>
      </c>
      <c r="K11833" s="321">
        <v>4</v>
      </c>
    </row>
    <row r="11834" spans="1:11" x14ac:dyDescent="0.3">
      <c r="A11834" s="341">
        <v>43438.335416608796</v>
      </c>
      <c r="B11834" s="318">
        <v>37947.222000000002</v>
      </c>
      <c r="C11834" s="355">
        <f t="shared" si="237"/>
        <v>0.28399999999965075</v>
      </c>
      <c r="D11834" s="420">
        <f t="shared" si="238"/>
        <v>0.14199999999982538</v>
      </c>
      <c r="H11834" s="402"/>
      <c r="J11834" s="82">
        <v>24</v>
      </c>
      <c r="K11834" s="391">
        <v>1</v>
      </c>
    </row>
    <row r="11835" spans="1:11" x14ac:dyDescent="0.3">
      <c r="A11835" s="341">
        <v>43438.37708327546</v>
      </c>
      <c r="B11835" s="318">
        <v>37947.500999999997</v>
      </c>
      <c r="C11835" s="355">
        <f t="shared" si="237"/>
        <v>0.27899999999499414</v>
      </c>
      <c r="D11835" s="420">
        <f t="shared" si="238"/>
        <v>0.13949999999749707</v>
      </c>
      <c r="H11835" s="402"/>
      <c r="J11835" s="82">
        <v>25</v>
      </c>
      <c r="K11835" s="319">
        <v>2</v>
      </c>
    </row>
    <row r="11836" spans="1:11" x14ac:dyDescent="0.3">
      <c r="A11836" s="341">
        <v>43438.418749942131</v>
      </c>
      <c r="B11836" s="318">
        <v>37947.760999999999</v>
      </c>
      <c r="C11836" s="355">
        <f t="shared" si="237"/>
        <v>0.26000000000203727</v>
      </c>
      <c r="D11836" s="420">
        <f t="shared" si="238"/>
        <v>0.13000000000101863</v>
      </c>
      <c r="H11836" s="402"/>
      <c r="J11836" s="82">
        <v>26</v>
      </c>
      <c r="K11836" s="320">
        <v>3</v>
      </c>
    </row>
    <row r="11837" spans="1:11" x14ac:dyDescent="0.3">
      <c r="A11837" s="341">
        <v>43438.460416608796</v>
      </c>
      <c r="B11837" s="318">
        <v>37948.031000000003</v>
      </c>
      <c r="C11837" s="355">
        <f t="shared" si="237"/>
        <v>0.27000000000407454</v>
      </c>
      <c r="D11837" s="420">
        <f t="shared" si="238"/>
        <v>0.13500000000203727</v>
      </c>
      <c r="H11837" s="402"/>
      <c r="J11837" s="82">
        <v>27</v>
      </c>
      <c r="K11837" s="321">
        <v>4</v>
      </c>
    </row>
    <row r="11838" spans="1:11" x14ac:dyDescent="0.3">
      <c r="A11838" s="341">
        <v>43438.50208327546</v>
      </c>
      <c r="B11838" s="318">
        <v>37948.300999999999</v>
      </c>
      <c r="C11838" s="355">
        <f t="shared" si="237"/>
        <v>0.26999999999679858</v>
      </c>
      <c r="D11838" s="420">
        <f t="shared" si="238"/>
        <v>0.13499999999839929</v>
      </c>
      <c r="H11838" s="402"/>
      <c r="J11838" s="82">
        <v>28</v>
      </c>
      <c r="K11838" s="391">
        <v>1</v>
      </c>
    </row>
    <row r="11839" spans="1:11" x14ac:dyDescent="0.3">
      <c r="A11839" s="341">
        <v>43438.543749942131</v>
      </c>
      <c r="B11839" s="318">
        <v>37948.572</v>
      </c>
      <c r="C11839" s="355">
        <f t="shared" si="237"/>
        <v>0.27100000000064028</v>
      </c>
      <c r="D11839" s="420">
        <f t="shared" si="238"/>
        <v>0.13550000000032014</v>
      </c>
      <c r="H11839" s="402"/>
      <c r="J11839" s="82">
        <v>29</v>
      </c>
      <c r="K11839" s="319">
        <v>2</v>
      </c>
    </row>
    <row r="11840" spans="1:11" x14ac:dyDescent="0.3">
      <c r="A11840" s="341">
        <v>43438.585416608796</v>
      </c>
      <c r="B11840" s="318">
        <v>37948.838000000003</v>
      </c>
      <c r="C11840" s="355">
        <f t="shared" si="237"/>
        <v>0.26600000000325963</v>
      </c>
      <c r="D11840" s="420">
        <f t="shared" si="238"/>
        <v>0.13300000000162981</v>
      </c>
      <c r="H11840" s="402"/>
      <c r="J11840" s="82">
        <v>30</v>
      </c>
      <c r="K11840" s="320">
        <v>3</v>
      </c>
    </row>
    <row r="11841" spans="1:11" x14ac:dyDescent="0.3">
      <c r="A11841" s="341">
        <v>43438.62708327546</v>
      </c>
      <c r="B11841" s="318">
        <v>37949.110999999997</v>
      </c>
      <c r="C11841" s="355">
        <f t="shared" si="237"/>
        <v>0.27299999999377178</v>
      </c>
      <c r="D11841" s="420">
        <f t="shared" si="238"/>
        <v>0.13649999999688589</v>
      </c>
      <c r="H11841" s="402"/>
      <c r="J11841" s="82">
        <v>31</v>
      </c>
      <c r="K11841" s="321">
        <v>4</v>
      </c>
    </row>
    <row r="11842" spans="1:11" x14ac:dyDescent="0.3">
      <c r="A11842" s="341">
        <v>43438.668749942131</v>
      </c>
      <c r="B11842" s="318">
        <v>37949.377999999997</v>
      </c>
      <c r="C11842" s="355">
        <f t="shared" si="237"/>
        <v>0.26699999999982538</v>
      </c>
      <c r="D11842" s="420">
        <f t="shared" si="238"/>
        <v>0.13349999999991269</v>
      </c>
      <c r="H11842" s="402"/>
      <c r="J11842" s="82">
        <v>32</v>
      </c>
      <c r="K11842" s="391">
        <v>1</v>
      </c>
    </row>
    <row r="11843" spans="1:11" x14ac:dyDescent="0.3">
      <c r="A11843" s="341">
        <v>43438.710416608796</v>
      </c>
      <c r="B11843" s="318">
        <v>37949.631000000001</v>
      </c>
      <c r="C11843" s="355">
        <f t="shared" si="237"/>
        <v>0.25300000000424916</v>
      </c>
      <c r="D11843" s="420">
        <f t="shared" si="238"/>
        <v>0.12650000000212458</v>
      </c>
      <c r="H11843" s="402"/>
      <c r="J11843" s="82">
        <v>33</v>
      </c>
      <c r="K11843" s="319">
        <v>2</v>
      </c>
    </row>
    <row r="11844" spans="1:11" x14ac:dyDescent="0.3">
      <c r="A11844" s="341">
        <v>43438.75208327546</v>
      </c>
      <c r="B11844" s="318">
        <v>37949.89</v>
      </c>
      <c r="C11844" s="355">
        <f t="shared" si="237"/>
        <v>0.25899999999819556</v>
      </c>
      <c r="D11844" s="420">
        <f t="shared" si="238"/>
        <v>0.12949999999909778</v>
      </c>
      <c r="H11844" s="402"/>
      <c r="J11844" s="82">
        <v>34</v>
      </c>
      <c r="K11844" s="320">
        <v>3</v>
      </c>
    </row>
    <row r="11845" spans="1:11" x14ac:dyDescent="0.3">
      <c r="A11845" s="341">
        <v>43438.793749942131</v>
      </c>
      <c r="B11845" s="318">
        <v>37950.154999999999</v>
      </c>
      <c r="C11845" s="355">
        <f t="shared" si="237"/>
        <v>0.26499999999941792</v>
      </c>
      <c r="D11845" s="420">
        <f t="shared" si="238"/>
        <v>0.13249999999970896</v>
      </c>
      <c r="H11845" s="402"/>
      <c r="J11845" s="82">
        <v>35</v>
      </c>
      <c r="K11845" s="321">
        <v>4</v>
      </c>
    </row>
    <row r="11846" spans="1:11" x14ac:dyDescent="0.3">
      <c r="A11846" s="341">
        <v>43438.835416608796</v>
      </c>
      <c r="B11846" s="318">
        <v>37950.421999999999</v>
      </c>
      <c r="C11846" s="355">
        <f t="shared" si="237"/>
        <v>0.26699999999982538</v>
      </c>
      <c r="D11846" s="420">
        <f t="shared" si="238"/>
        <v>0.13349999999991269</v>
      </c>
      <c r="H11846" s="402"/>
      <c r="J11846" s="82">
        <v>36</v>
      </c>
      <c r="K11846" s="391">
        <v>1</v>
      </c>
    </row>
    <row r="11847" spans="1:11" x14ac:dyDescent="0.3">
      <c r="A11847" s="341">
        <v>43438.87708327546</v>
      </c>
      <c r="B11847" s="318">
        <v>37950.678999999996</v>
      </c>
      <c r="C11847" s="355">
        <f t="shared" si="237"/>
        <v>0.25699999999778811</v>
      </c>
      <c r="D11847" s="420">
        <f t="shared" si="238"/>
        <v>0.12849999999889405</v>
      </c>
      <c r="H11847" s="402"/>
      <c r="J11847" s="82">
        <v>37</v>
      </c>
      <c r="K11847" s="319">
        <v>2</v>
      </c>
    </row>
    <row r="11848" spans="1:11" x14ac:dyDescent="0.3">
      <c r="A11848" s="341">
        <v>43438.918749942131</v>
      </c>
      <c r="B11848" s="318">
        <v>37950.949000000001</v>
      </c>
      <c r="C11848" s="355">
        <f t="shared" si="237"/>
        <v>0.27000000000407454</v>
      </c>
      <c r="D11848" s="420">
        <f t="shared" si="238"/>
        <v>0.13500000000203727</v>
      </c>
      <c r="H11848" s="402"/>
      <c r="J11848" s="82">
        <v>38</v>
      </c>
      <c r="K11848" s="320">
        <v>3</v>
      </c>
    </row>
    <row r="11849" spans="1:11" x14ac:dyDescent="0.3">
      <c r="A11849" s="341">
        <v>43438.960416608796</v>
      </c>
      <c r="B11849" s="318">
        <v>37951.216</v>
      </c>
      <c r="C11849" s="355">
        <f t="shared" si="237"/>
        <v>0.26699999999982538</v>
      </c>
      <c r="D11849" s="420">
        <f t="shared" si="238"/>
        <v>0.13349999999991269</v>
      </c>
      <c r="E11849" s="336">
        <f>SUM(C11826:C11849)*7.4805194805</f>
        <v>48.406441558298518</v>
      </c>
      <c r="F11849" s="324">
        <f>AVERAGE(D11826:D11849)</f>
        <v>0.13481249999995271</v>
      </c>
      <c r="G11849" s="324">
        <f>_xlfn.STDEV.S(D11826:D11849)</f>
        <v>3.8892619727743725E-3</v>
      </c>
      <c r="H11849" s="402"/>
      <c r="J11849" s="82">
        <v>39</v>
      </c>
      <c r="K11849" s="321">
        <v>4</v>
      </c>
    </row>
    <row r="11850" spans="1:11" x14ac:dyDescent="0.3">
      <c r="A11850" s="341">
        <v>43439.00208327546</v>
      </c>
      <c r="B11850" s="318">
        <v>37951.478999999999</v>
      </c>
      <c r="C11850" s="355">
        <f t="shared" si="237"/>
        <v>0.26299999999901047</v>
      </c>
      <c r="D11850" s="420">
        <f t="shared" si="238"/>
        <v>0.13149999999950523</v>
      </c>
      <c r="H11850" s="402"/>
      <c r="J11850" s="82">
        <v>40</v>
      </c>
      <c r="K11850" s="391">
        <v>1</v>
      </c>
    </row>
    <row r="11851" spans="1:11" x14ac:dyDescent="0.3">
      <c r="A11851" s="341">
        <v>43439.043749942131</v>
      </c>
      <c r="B11851" s="318">
        <v>37951.74</v>
      </c>
      <c r="C11851" s="355">
        <f t="shared" si="237"/>
        <v>0.26099999999860302</v>
      </c>
      <c r="D11851" s="420">
        <f t="shared" si="238"/>
        <v>0.13049999999930151</v>
      </c>
      <c r="H11851" s="402"/>
      <c r="J11851" s="82">
        <v>41</v>
      </c>
      <c r="K11851" s="319">
        <v>2</v>
      </c>
    </row>
    <row r="11852" spans="1:11" x14ac:dyDescent="0.3">
      <c r="A11852" s="341">
        <v>43439.085416608796</v>
      </c>
      <c r="B11852" s="318">
        <v>37952.012999999999</v>
      </c>
      <c r="C11852" s="355">
        <f t="shared" si="237"/>
        <v>0.27300000000104774</v>
      </c>
      <c r="D11852" s="420">
        <f t="shared" si="238"/>
        <v>0.13650000000052387</v>
      </c>
      <c r="H11852" s="402"/>
      <c r="J11852" s="82">
        <v>42</v>
      </c>
      <c r="K11852" s="320">
        <v>3</v>
      </c>
    </row>
    <row r="11853" spans="1:11" x14ac:dyDescent="0.3">
      <c r="A11853" s="341">
        <v>43439.12708327546</v>
      </c>
      <c r="B11853" s="318">
        <v>37952.29</v>
      </c>
      <c r="C11853" s="355">
        <f t="shared" si="237"/>
        <v>0.27700000000186265</v>
      </c>
      <c r="D11853" s="420">
        <f t="shared" si="238"/>
        <v>0.13850000000093132</v>
      </c>
      <c r="H11853" s="402"/>
      <c r="J11853" s="82">
        <v>43</v>
      </c>
      <c r="K11853" s="321">
        <v>4</v>
      </c>
    </row>
    <row r="11854" spans="1:11" x14ac:dyDescent="0.3">
      <c r="A11854" s="341">
        <v>43439.168749942131</v>
      </c>
      <c r="B11854" s="318">
        <v>37952.561000000002</v>
      </c>
      <c r="C11854" s="355">
        <f t="shared" si="237"/>
        <v>0.27100000000064028</v>
      </c>
      <c r="D11854" s="420">
        <f t="shared" si="238"/>
        <v>0.13550000000032014</v>
      </c>
      <c r="H11854" s="402"/>
      <c r="J11854" s="82">
        <v>44</v>
      </c>
      <c r="K11854" s="391">
        <v>1</v>
      </c>
    </row>
    <row r="11855" spans="1:11" x14ac:dyDescent="0.3">
      <c r="A11855" s="341">
        <v>43439.210416608796</v>
      </c>
      <c r="B11855" s="318">
        <v>37952.832000000002</v>
      </c>
      <c r="C11855" s="355">
        <f t="shared" si="237"/>
        <v>0.27100000000064028</v>
      </c>
      <c r="D11855" s="420">
        <f t="shared" si="238"/>
        <v>0.13550000000032014</v>
      </c>
      <c r="H11855" s="402"/>
      <c r="J11855" s="82">
        <v>45</v>
      </c>
      <c r="K11855" s="319">
        <v>2</v>
      </c>
    </row>
    <row r="11856" spans="1:11" x14ac:dyDescent="0.3">
      <c r="A11856" s="341">
        <v>43439.25208327546</v>
      </c>
      <c r="B11856" s="318">
        <v>37953.118999999999</v>
      </c>
      <c r="C11856" s="355">
        <f t="shared" si="237"/>
        <v>0.28699999999662396</v>
      </c>
      <c r="D11856" s="420">
        <f t="shared" si="238"/>
        <v>0.14349999999831198</v>
      </c>
      <c r="H11856" s="402"/>
      <c r="J11856" s="82">
        <v>46</v>
      </c>
      <c r="K11856" s="320">
        <v>3</v>
      </c>
    </row>
    <row r="11857" spans="1:11" x14ac:dyDescent="0.3">
      <c r="A11857" s="341">
        <v>43439.293749942131</v>
      </c>
      <c r="B11857" s="318">
        <v>37953.398000000001</v>
      </c>
      <c r="C11857" s="355">
        <f t="shared" si="237"/>
        <v>0.2790000000022701</v>
      </c>
      <c r="D11857" s="420">
        <f t="shared" si="238"/>
        <v>0.13950000000113505</v>
      </c>
      <c r="H11857" s="402"/>
      <c r="J11857" s="82">
        <v>47</v>
      </c>
      <c r="K11857" s="321">
        <v>4</v>
      </c>
    </row>
    <row r="11858" spans="1:11" x14ac:dyDescent="0.3">
      <c r="A11858" s="341">
        <v>43439.335416608796</v>
      </c>
      <c r="B11858" s="318">
        <v>37953.669000000002</v>
      </c>
      <c r="C11858" s="355">
        <f t="shared" si="237"/>
        <v>0.27100000000064028</v>
      </c>
      <c r="D11858" s="420">
        <f t="shared" si="238"/>
        <v>0.13550000000032014</v>
      </c>
      <c r="H11858" s="402"/>
      <c r="J11858" s="82">
        <v>48</v>
      </c>
      <c r="K11858" s="391">
        <v>1</v>
      </c>
    </row>
    <row r="11859" spans="1:11" x14ac:dyDescent="0.3">
      <c r="A11859" s="341">
        <v>43439.37708327546</v>
      </c>
      <c r="B11859" s="318">
        <v>37953.942000000003</v>
      </c>
      <c r="C11859" s="355">
        <f t="shared" si="237"/>
        <v>0.27300000000104774</v>
      </c>
      <c r="D11859" s="420">
        <f t="shared" si="238"/>
        <v>0.13650000000052387</v>
      </c>
      <c r="H11859" s="402"/>
      <c r="J11859" s="82">
        <v>49</v>
      </c>
      <c r="K11859" s="319">
        <v>2</v>
      </c>
    </row>
    <row r="11860" spans="1:11" x14ac:dyDescent="0.3">
      <c r="A11860" s="341">
        <v>43439.418749942131</v>
      </c>
      <c r="B11860" s="318">
        <v>37954.211000000003</v>
      </c>
      <c r="C11860" s="355">
        <f t="shared" si="237"/>
        <v>0.26900000000023283</v>
      </c>
      <c r="D11860" s="420">
        <f t="shared" si="238"/>
        <v>0.13450000000011642</v>
      </c>
      <c r="H11860" s="402"/>
      <c r="J11860" s="82">
        <v>50</v>
      </c>
      <c r="K11860" s="320">
        <v>3</v>
      </c>
    </row>
    <row r="11861" spans="1:11" x14ac:dyDescent="0.3">
      <c r="A11861" s="341">
        <v>43439.460416608796</v>
      </c>
      <c r="B11861" s="318">
        <v>37954.476000000002</v>
      </c>
      <c r="C11861" s="355">
        <f t="shared" si="237"/>
        <v>0.26499999999941792</v>
      </c>
      <c r="D11861" s="420">
        <f t="shared" si="238"/>
        <v>0.13249999999970896</v>
      </c>
      <c r="H11861" s="402"/>
      <c r="J11861" s="82">
        <v>51</v>
      </c>
      <c r="K11861" s="321">
        <v>4</v>
      </c>
    </row>
    <row r="11862" spans="1:11" x14ac:dyDescent="0.3">
      <c r="A11862" s="341">
        <v>43439.50208327546</v>
      </c>
      <c r="B11862" s="318">
        <v>37954.739000000001</v>
      </c>
      <c r="C11862" s="355">
        <f t="shared" si="237"/>
        <v>0.26299999999901047</v>
      </c>
      <c r="D11862" s="420">
        <f t="shared" si="238"/>
        <v>0.13149999999950523</v>
      </c>
      <c r="H11862" s="402"/>
      <c r="J11862" s="82">
        <v>52</v>
      </c>
      <c r="K11862" s="391">
        <v>1</v>
      </c>
    </row>
    <row r="11863" spans="1:11" x14ac:dyDescent="0.3">
      <c r="A11863" s="341">
        <v>43439.543749942131</v>
      </c>
      <c r="B11863" s="318">
        <v>37955.012999999999</v>
      </c>
      <c r="C11863" s="355">
        <f t="shared" si="237"/>
        <v>0.27399999999761349</v>
      </c>
      <c r="D11863" s="420">
        <f t="shared" si="238"/>
        <v>0.13699999999880674</v>
      </c>
      <c r="H11863" s="402"/>
      <c r="J11863" s="82">
        <v>53</v>
      </c>
      <c r="K11863" s="319">
        <v>2</v>
      </c>
    </row>
    <row r="11864" spans="1:11" x14ac:dyDescent="0.3">
      <c r="A11864" s="341">
        <v>43439.585416608796</v>
      </c>
      <c r="B11864" s="318">
        <v>37955.288999999997</v>
      </c>
      <c r="C11864" s="355">
        <f t="shared" si="237"/>
        <v>0.27599999999802094</v>
      </c>
      <c r="D11864" s="420">
        <f t="shared" si="238"/>
        <v>0.13799999999901047</v>
      </c>
      <c r="H11864" s="402"/>
      <c r="J11864" s="82">
        <v>54</v>
      </c>
      <c r="K11864" s="320">
        <v>3</v>
      </c>
    </row>
    <row r="11865" spans="1:11" x14ac:dyDescent="0.3">
      <c r="A11865" s="341">
        <v>43439.62708327546</v>
      </c>
      <c r="B11865" s="318">
        <v>37955.552000000003</v>
      </c>
      <c r="C11865" s="355">
        <f t="shared" si="237"/>
        <v>0.26300000000628643</v>
      </c>
      <c r="D11865" s="420">
        <f t="shared" si="238"/>
        <v>0.13150000000314321</v>
      </c>
      <c r="H11865" s="402"/>
      <c r="J11865" s="82">
        <v>55</v>
      </c>
      <c r="K11865" s="321">
        <v>4</v>
      </c>
    </row>
    <row r="11866" spans="1:11" x14ac:dyDescent="0.3">
      <c r="A11866" s="341">
        <v>43439.668749942131</v>
      </c>
      <c r="B11866" s="318">
        <v>37955.813000000002</v>
      </c>
      <c r="C11866" s="355">
        <f t="shared" si="237"/>
        <v>0.26099999999860302</v>
      </c>
      <c r="D11866" s="420">
        <f t="shared" si="238"/>
        <v>0.13049999999930151</v>
      </c>
      <c r="H11866" s="402"/>
      <c r="J11866" s="82">
        <v>56</v>
      </c>
      <c r="K11866" s="391">
        <v>1</v>
      </c>
    </row>
    <row r="11867" spans="1:11" x14ac:dyDescent="0.3">
      <c r="A11867" s="341">
        <v>43439.710416608796</v>
      </c>
      <c r="B11867" s="318">
        <v>37956.086000000003</v>
      </c>
      <c r="C11867" s="355">
        <f t="shared" si="237"/>
        <v>0.27300000000104774</v>
      </c>
      <c r="D11867" s="420">
        <f t="shared" si="238"/>
        <v>0.13650000000052387</v>
      </c>
      <c r="H11867" s="402"/>
      <c r="J11867" s="82">
        <v>57</v>
      </c>
      <c r="K11867" s="319">
        <v>2</v>
      </c>
    </row>
    <row r="11868" spans="1:11" x14ac:dyDescent="0.3">
      <c r="A11868" s="341">
        <v>43439.75208327546</v>
      </c>
      <c r="B11868" s="318">
        <v>37956.35</v>
      </c>
      <c r="C11868" s="355">
        <f t="shared" si="237"/>
        <v>0.26399999999557622</v>
      </c>
      <c r="D11868" s="420">
        <f t="shared" si="238"/>
        <v>0.13199999999778811</v>
      </c>
      <c r="H11868" s="402"/>
      <c r="J11868" s="82">
        <v>58</v>
      </c>
      <c r="K11868" s="320">
        <v>3</v>
      </c>
    </row>
    <row r="11869" spans="1:11" x14ac:dyDescent="0.3">
      <c r="A11869" s="341">
        <v>43439.793749942131</v>
      </c>
      <c r="B11869" s="318">
        <v>37956.607000000004</v>
      </c>
      <c r="C11869" s="355">
        <f t="shared" si="237"/>
        <v>0.25700000000506407</v>
      </c>
      <c r="D11869" s="420">
        <f t="shared" si="238"/>
        <v>0.12850000000253203</v>
      </c>
      <c r="H11869" s="402"/>
      <c r="J11869" s="82">
        <v>59</v>
      </c>
      <c r="K11869" s="321">
        <v>4</v>
      </c>
    </row>
    <row r="11870" spans="1:11" x14ac:dyDescent="0.3">
      <c r="A11870" s="341">
        <v>43439.835416608796</v>
      </c>
      <c r="B11870" s="318">
        <v>37956.864999999998</v>
      </c>
      <c r="C11870" s="355">
        <f t="shared" si="237"/>
        <v>0.25799999999435386</v>
      </c>
      <c r="D11870" s="420">
        <f t="shared" si="238"/>
        <v>0.12899999999717693</v>
      </c>
      <c r="H11870" s="402"/>
      <c r="J11870" s="82">
        <v>60</v>
      </c>
      <c r="K11870" s="391">
        <v>1</v>
      </c>
    </row>
    <row r="11871" spans="1:11" x14ac:dyDescent="0.3">
      <c r="A11871" s="341">
        <v>43439.87708327546</v>
      </c>
      <c r="B11871" s="318">
        <v>37957.131999999998</v>
      </c>
      <c r="C11871" s="355">
        <f t="shared" si="237"/>
        <v>0.26699999999982538</v>
      </c>
      <c r="D11871" s="420">
        <f t="shared" si="238"/>
        <v>0.13349999999991269</v>
      </c>
      <c r="H11871" s="402"/>
      <c r="J11871" s="82">
        <v>61</v>
      </c>
      <c r="K11871" s="319">
        <v>2</v>
      </c>
    </row>
    <row r="11872" spans="1:11" x14ac:dyDescent="0.3">
      <c r="A11872" s="341">
        <v>43439.918749942131</v>
      </c>
      <c r="B11872" s="318">
        <v>37957.394</v>
      </c>
      <c r="C11872" s="355">
        <f t="shared" si="237"/>
        <v>0.26200000000244472</v>
      </c>
      <c r="D11872" s="420">
        <f t="shared" si="238"/>
        <v>0.13100000000122236</v>
      </c>
      <c r="H11872" s="402"/>
      <c r="J11872" s="82">
        <v>62</v>
      </c>
      <c r="K11872" s="320">
        <v>3</v>
      </c>
    </row>
    <row r="11873" spans="1:12" x14ac:dyDescent="0.3">
      <c r="A11873" s="341">
        <v>43439.960416608796</v>
      </c>
      <c r="B11873" s="318">
        <v>37957.65</v>
      </c>
      <c r="C11873" s="355">
        <f t="shared" si="237"/>
        <v>0.25600000000122236</v>
      </c>
      <c r="D11873" s="420">
        <f t="shared" si="238"/>
        <v>0.12800000000061118</v>
      </c>
      <c r="E11873" s="336">
        <f>SUM(C11850:C11873)*7.4805194805</f>
        <v>48.12966233754527</v>
      </c>
      <c r="F11873" s="324">
        <f>AVERAGE(D11850:D11873)</f>
        <v>0.13404166666668971</v>
      </c>
      <c r="G11873" s="324">
        <f>_xlfn.STDEV.S(D11850:D11873)</f>
        <v>3.8530526199161974E-3</v>
      </c>
      <c r="H11873" s="402"/>
      <c r="J11873" s="82">
        <v>63</v>
      </c>
      <c r="K11873" s="321">
        <v>4</v>
      </c>
    </row>
    <row r="11874" spans="1:12" x14ac:dyDescent="0.3">
      <c r="A11874" s="341">
        <v>43440.00208327546</v>
      </c>
      <c r="B11874" s="318">
        <v>37957.911</v>
      </c>
      <c r="C11874" s="355">
        <f t="shared" si="237"/>
        <v>0.26099999999860302</v>
      </c>
      <c r="D11874" s="420">
        <f t="shared" si="238"/>
        <v>0.13049999999930151</v>
      </c>
      <c r="H11874" s="402"/>
      <c r="J11874" s="82">
        <v>64</v>
      </c>
      <c r="K11874" s="391">
        <v>1</v>
      </c>
    </row>
    <row r="11875" spans="1:12" x14ac:dyDescent="0.3">
      <c r="A11875" s="341">
        <v>43440.043749942131</v>
      </c>
      <c r="B11875" s="318">
        <v>37958.188000000002</v>
      </c>
      <c r="C11875" s="355">
        <f t="shared" si="237"/>
        <v>0.27700000000186265</v>
      </c>
      <c r="D11875" s="420">
        <f t="shared" si="238"/>
        <v>0.13850000000093132</v>
      </c>
      <c r="H11875" s="402"/>
      <c r="J11875" s="82">
        <v>65</v>
      </c>
      <c r="K11875" s="319">
        <v>2</v>
      </c>
    </row>
    <row r="11876" spans="1:12" x14ac:dyDescent="0.3">
      <c r="A11876" s="341">
        <v>43440.085416608796</v>
      </c>
      <c r="B11876" s="318">
        <v>37958.457999999999</v>
      </c>
      <c r="C11876" s="355">
        <f t="shared" si="237"/>
        <v>0.26999999999679858</v>
      </c>
      <c r="D11876" s="420">
        <f t="shared" si="238"/>
        <v>0.13499999999839929</v>
      </c>
      <c r="H11876" s="402"/>
      <c r="J11876" s="82">
        <v>66</v>
      </c>
      <c r="K11876" s="320">
        <v>3</v>
      </c>
    </row>
    <row r="11877" spans="1:12" x14ac:dyDescent="0.3">
      <c r="A11877" s="341">
        <v>43440.12708327546</v>
      </c>
      <c r="B11877" s="318">
        <v>37958.720999999998</v>
      </c>
      <c r="C11877" s="355">
        <f t="shared" si="237"/>
        <v>0.26299999999901047</v>
      </c>
      <c r="D11877" s="420">
        <f t="shared" si="238"/>
        <v>0.13149999999950523</v>
      </c>
      <c r="H11877" s="402"/>
      <c r="J11877" s="82">
        <v>67</v>
      </c>
      <c r="K11877" s="321">
        <v>4</v>
      </c>
    </row>
    <row r="11878" spans="1:12" x14ac:dyDescent="0.3">
      <c r="A11878" s="341">
        <v>43440.168749942131</v>
      </c>
      <c r="B11878" s="318">
        <v>37958.998</v>
      </c>
      <c r="C11878" s="355">
        <f t="shared" si="237"/>
        <v>0.27700000000186265</v>
      </c>
      <c r="D11878" s="420">
        <f t="shared" si="238"/>
        <v>0.13850000000093132</v>
      </c>
      <c r="H11878" s="402"/>
      <c r="J11878" s="82">
        <v>68</v>
      </c>
      <c r="K11878" s="391">
        <v>1</v>
      </c>
    </row>
    <row r="11879" spans="1:12" x14ac:dyDescent="0.3">
      <c r="A11879" s="341">
        <v>43440.210416608796</v>
      </c>
      <c r="B11879" s="318">
        <v>37959.279000000002</v>
      </c>
      <c r="C11879" s="355">
        <f t="shared" si="237"/>
        <v>0.28100000000267755</v>
      </c>
      <c r="D11879" s="420">
        <f t="shared" si="238"/>
        <v>0.14050000000133878</v>
      </c>
      <c r="H11879" s="402"/>
      <c r="J11879" s="82">
        <v>69</v>
      </c>
      <c r="K11879" s="319">
        <v>2</v>
      </c>
    </row>
    <row r="11880" spans="1:12" x14ac:dyDescent="0.3">
      <c r="A11880" s="341">
        <v>43440.25208327546</v>
      </c>
      <c r="B11880" s="318">
        <v>37959.557999999997</v>
      </c>
      <c r="C11880" s="355">
        <f t="shared" si="237"/>
        <v>0.27899999999499414</v>
      </c>
      <c r="D11880" s="420">
        <f t="shared" si="238"/>
        <v>0.13949999999749707</v>
      </c>
      <c r="H11880" s="402"/>
      <c r="J11880" s="82">
        <v>70</v>
      </c>
      <c r="K11880" s="320">
        <v>3</v>
      </c>
    </row>
    <row r="11881" spans="1:12" x14ac:dyDescent="0.3">
      <c r="A11881" s="341">
        <v>43440.293749942131</v>
      </c>
      <c r="B11881" s="318">
        <v>37959.828000000001</v>
      </c>
      <c r="C11881" s="355">
        <f t="shared" si="237"/>
        <v>0.27000000000407454</v>
      </c>
      <c r="D11881" s="420">
        <f t="shared" si="238"/>
        <v>0.13500000000203727</v>
      </c>
      <c r="H11881" s="402"/>
      <c r="J11881" s="82">
        <v>71</v>
      </c>
      <c r="K11881" s="321">
        <v>4</v>
      </c>
      <c r="L11881" s="54" t="s">
        <v>269</v>
      </c>
    </row>
    <row r="11882" spans="1:12" x14ac:dyDescent="0.3">
      <c r="A11882" s="341">
        <v>43440.335416608796</v>
      </c>
      <c r="B11882" s="318">
        <v>37960.108999999997</v>
      </c>
      <c r="C11882" s="355">
        <f t="shared" si="237"/>
        <v>0.28099999999540159</v>
      </c>
      <c r="D11882" s="420">
        <f t="shared" si="238"/>
        <v>0.1404999999977008</v>
      </c>
      <c r="H11882" s="402"/>
      <c r="J11882" s="82">
        <v>72</v>
      </c>
      <c r="K11882" s="391">
        <v>1</v>
      </c>
    </row>
    <row r="11883" spans="1:12" x14ac:dyDescent="0.3">
      <c r="A11883" s="341">
        <v>43440.37708327546</v>
      </c>
      <c r="B11883" s="318">
        <v>37960.381999999998</v>
      </c>
      <c r="C11883" s="355">
        <f t="shared" si="237"/>
        <v>0.27300000000104774</v>
      </c>
      <c r="D11883" s="420">
        <f t="shared" si="238"/>
        <v>0.13650000000052387</v>
      </c>
      <c r="H11883" s="402"/>
      <c r="J11883" s="82">
        <v>73</v>
      </c>
      <c r="K11883" s="319">
        <v>2</v>
      </c>
    </row>
    <row r="11884" spans="1:12" x14ac:dyDescent="0.3">
      <c r="A11884" s="341">
        <v>43440.418749942131</v>
      </c>
      <c r="B11884" s="318">
        <v>37960.642</v>
      </c>
      <c r="C11884" s="355">
        <f t="shared" si="237"/>
        <v>0.26000000000203727</v>
      </c>
      <c r="D11884" s="420">
        <f t="shared" si="238"/>
        <v>0.13000000000101863</v>
      </c>
      <c r="H11884" s="402"/>
      <c r="J11884" s="82">
        <v>74</v>
      </c>
      <c r="K11884" s="320">
        <v>3</v>
      </c>
    </row>
    <row r="11885" spans="1:12" x14ac:dyDescent="0.3">
      <c r="A11885" s="341">
        <v>43440.460416608796</v>
      </c>
      <c r="B11885" s="318">
        <v>37960.911</v>
      </c>
      <c r="C11885" s="355">
        <f t="shared" si="237"/>
        <v>0.26900000000023283</v>
      </c>
      <c r="D11885" s="420">
        <f t="shared" si="238"/>
        <v>0.13450000000011642</v>
      </c>
      <c r="H11885" s="402"/>
      <c r="J11885" s="82">
        <v>75</v>
      </c>
      <c r="K11885" s="321">
        <v>4</v>
      </c>
    </row>
    <row r="11886" spans="1:12" x14ac:dyDescent="0.3">
      <c r="A11886" s="341">
        <v>43440.50208327546</v>
      </c>
      <c r="B11886" s="318">
        <v>37961.188999999998</v>
      </c>
      <c r="C11886" s="355">
        <f t="shared" si="237"/>
        <v>0.27799999999842839</v>
      </c>
      <c r="D11886" s="420">
        <f t="shared" si="238"/>
        <v>0.1389999999992142</v>
      </c>
      <c r="H11886" s="402"/>
      <c r="J11886" s="82">
        <v>76</v>
      </c>
      <c r="K11886" s="391">
        <v>1</v>
      </c>
    </row>
    <row r="11887" spans="1:12" x14ac:dyDescent="0.3">
      <c r="A11887" s="341">
        <v>43440.543749942131</v>
      </c>
      <c r="B11887" s="318">
        <v>37961.457000000002</v>
      </c>
      <c r="C11887" s="355">
        <f t="shared" si="237"/>
        <v>0.26800000000366708</v>
      </c>
      <c r="D11887" s="420">
        <f t="shared" si="238"/>
        <v>0.13400000000183354</v>
      </c>
      <c r="H11887" s="402"/>
      <c r="J11887" s="82">
        <v>77</v>
      </c>
      <c r="K11887" s="319">
        <v>2</v>
      </c>
    </row>
    <row r="11888" spans="1:12" x14ac:dyDescent="0.3">
      <c r="A11888" s="341">
        <v>43440.585416608796</v>
      </c>
      <c r="B11888" s="318">
        <v>37961.718000000001</v>
      </c>
      <c r="C11888" s="355">
        <f t="shared" si="237"/>
        <v>0.26099999999860302</v>
      </c>
      <c r="D11888" s="420">
        <f t="shared" si="238"/>
        <v>0.13049999999930151</v>
      </c>
      <c r="H11888" s="402"/>
      <c r="J11888" s="82">
        <v>78</v>
      </c>
      <c r="K11888" s="320">
        <v>3</v>
      </c>
    </row>
    <row r="11889" spans="1:11" x14ac:dyDescent="0.3">
      <c r="A11889" s="341">
        <v>43440.62708327546</v>
      </c>
      <c r="B11889" s="318">
        <v>37961.987000000001</v>
      </c>
      <c r="C11889" s="355">
        <f t="shared" si="237"/>
        <v>0.26900000000023283</v>
      </c>
      <c r="D11889" s="420">
        <f t="shared" si="238"/>
        <v>0.13450000000011642</v>
      </c>
      <c r="H11889" s="402"/>
      <c r="J11889" s="82">
        <v>79</v>
      </c>
      <c r="K11889" s="321">
        <v>4</v>
      </c>
    </row>
    <row r="11890" spans="1:11" x14ac:dyDescent="0.3">
      <c r="A11890" s="341">
        <v>43440.668749942131</v>
      </c>
      <c r="B11890" s="318">
        <v>37962.256999999998</v>
      </c>
      <c r="C11890" s="355">
        <f t="shared" si="237"/>
        <v>0.26999999999679858</v>
      </c>
      <c r="D11890" s="420">
        <f t="shared" si="238"/>
        <v>0.13499999999839929</v>
      </c>
      <c r="H11890" s="402"/>
      <c r="J11890" s="82">
        <v>80</v>
      </c>
      <c r="K11890" s="391">
        <v>1</v>
      </c>
    </row>
    <row r="11891" spans="1:11" x14ac:dyDescent="0.3">
      <c r="A11891" s="341">
        <v>43440.710416608796</v>
      </c>
      <c r="B11891" s="318">
        <v>37962.519</v>
      </c>
      <c r="C11891" s="355">
        <f t="shared" si="237"/>
        <v>0.26200000000244472</v>
      </c>
      <c r="D11891" s="420">
        <f t="shared" si="238"/>
        <v>0.13100000000122236</v>
      </c>
      <c r="H11891" s="402"/>
      <c r="J11891" s="82">
        <v>81</v>
      </c>
      <c r="K11891" s="319">
        <v>2</v>
      </c>
    </row>
    <row r="11892" spans="1:11" x14ac:dyDescent="0.3">
      <c r="A11892" s="341">
        <v>43440.75208327546</v>
      </c>
      <c r="B11892" s="318">
        <v>37962.777000000002</v>
      </c>
      <c r="C11892" s="355">
        <f t="shared" si="237"/>
        <v>0.25800000000162981</v>
      </c>
      <c r="D11892" s="420">
        <f t="shared" si="238"/>
        <v>0.12900000000081491</v>
      </c>
      <c r="H11892" s="402"/>
      <c r="J11892" s="82">
        <v>82</v>
      </c>
      <c r="K11892" s="320">
        <v>3</v>
      </c>
    </row>
    <row r="11893" spans="1:11" x14ac:dyDescent="0.3">
      <c r="A11893" s="341">
        <v>43440.793749942131</v>
      </c>
      <c r="B11893" s="318">
        <v>37963.042000000001</v>
      </c>
      <c r="C11893" s="355">
        <f t="shared" si="237"/>
        <v>0.26499999999941792</v>
      </c>
      <c r="D11893" s="420">
        <f t="shared" si="238"/>
        <v>0.13249999999970896</v>
      </c>
      <c r="H11893" s="402"/>
      <c r="J11893" s="82">
        <v>83</v>
      </c>
      <c r="K11893" s="321">
        <v>4</v>
      </c>
    </row>
    <row r="11894" spans="1:11" x14ac:dyDescent="0.3">
      <c r="A11894" s="341">
        <v>43440.835416608796</v>
      </c>
      <c r="B11894" s="318">
        <v>37963.303999999996</v>
      </c>
      <c r="C11894" s="355">
        <f t="shared" si="237"/>
        <v>0.26199999999516876</v>
      </c>
      <c r="D11894" s="420">
        <f t="shared" si="238"/>
        <v>0.13099999999758438</v>
      </c>
      <c r="H11894" s="402"/>
      <c r="J11894" s="82">
        <v>84</v>
      </c>
      <c r="K11894" s="391">
        <v>1</v>
      </c>
    </row>
    <row r="11895" spans="1:11" x14ac:dyDescent="0.3">
      <c r="A11895" s="341">
        <v>43440.87708327546</v>
      </c>
      <c r="B11895" s="318">
        <v>37963.567000000003</v>
      </c>
      <c r="C11895" s="355">
        <f t="shared" si="237"/>
        <v>0.26300000000628643</v>
      </c>
      <c r="D11895" s="420">
        <f t="shared" si="238"/>
        <v>0.13150000000314321</v>
      </c>
      <c r="H11895" s="402"/>
      <c r="J11895" s="82">
        <v>85</v>
      </c>
      <c r="K11895" s="319">
        <v>2</v>
      </c>
    </row>
    <row r="11896" spans="1:11" x14ac:dyDescent="0.3">
      <c r="A11896" s="341">
        <v>43440.918749942131</v>
      </c>
      <c r="B11896" s="318">
        <v>37963.824000000001</v>
      </c>
      <c r="C11896" s="355">
        <f t="shared" si="237"/>
        <v>0.25699999999778811</v>
      </c>
      <c r="D11896" s="420">
        <f t="shared" si="238"/>
        <v>0.12849999999889405</v>
      </c>
      <c r="H11896" s="402"/>
      <c r="J11896" s="82">
        <v>86</v>
      </c>
      <c r="K11896" s="320">
        <v>3</v>
      </c>
    </row>
    <row r="11897" spans="1:11" x14ac:dyDescent="0.3">
      <c r="A11897" s="341">
        <v>43440.960416608796</v>
      </c>
      <c r="B11897" s="318">
        <v>37964.093000000001</v>
      </c>
      <c r="C11897" s="355">
        <f t="shared" si="237"/>
        <v>0.26900000000023283</v>
      </c>
      <c r="D11897" s="420">
        <f t="shared" si="238"/>
        <v>0.13450000000011642</v>
      </c>
      <c r="E11897" s="336">
        <f>SUM(C11874:C11897)*7.4805194805</f>
        <v>48.196987012856276</v>
      </c>
      <c r="F11897" s="324">
        <f>AVERAGE(D11874:D11897)</f>
        <v>0.13422916666665211</v>
      </c>
      <c r="G11897" s="324">
        <f>_xlfn.STDEV.S(D11874:D11897)</f>
        <v>3.7153593266650961E-3</v>
      </c>
      <c r="H11897" s="402"/>
      <c r="J11897" s="82">
        <v>87</v>
      </c>
      <c r="K11897" s="321">
        <v>4</v>
      </c>
    </row>
    <row r="11898" spans="1:11" x14ac:dyDescent="0.3">
      <c r="A11898" s="341">
        <v>43441.00208327546</v>
      </c>
      <c r="B11898" s="318">
        <v>37964.360999999997</v>
      </c>
      <c r="C11898" s="355">
        <f t="shared" si="237"/>
        <v>0.26799999999639113</v>
      </c>
      <c r="D11898" s="420">
        <f t="shared" si="238"/>
        <v>0.13399999999819556</v>
      </c>
      <c r="H11898" s="402"/>
      <c r="J11898" s="82">
        <v>88</v>
      </c>
      <c r="K11898" s="391">
        <v>1</v>
      </c>
    </row>
    <row r="11899" spans="1:11" x14ac:dyDescent="0.3">
      <c r="A11899" s="341">
        <v>43441.043749942131</v>
      </c>
      <c r="B11899" s="318">
        <v>37964.622000000003</v>
      </c>
      <c r="C11899" s="355">
        <f t="shared" si="237"/>
        <v>0.26100000000587897</v>
      </c>
      <c r="D11899" s="420">
        <f t="shared" si="238"/>
        <v>0.13050000000293949</v>
      </c>
      <c r="H11899" s="402"/>
      <c r="J11899" s="82">
        <v>89</v>
      </c>
      <c r="K11899" s="319">
        <v>2</v>
      </c>
    </row>
    <row r="11900" spans="1:11" x14ac:dyDescent="0.3">
      <c r="A11900" s="341">
        <v>43441.085416608796</v>
      </c>
      <c r="B11900" s="318">
        <v>37964.89</v>
      </c>
      <c r="C11900" s="355">
        <f t="shared" si="237"/>
        <v>0.26799999999639113</v>
      </c>
      <c r="D11900" s="420">
        <f t="shared" si="238"/>
        <v>0.13399999999819556</v>
      </c>
      <c r="H11900" s="402"/>
      <c r="J11900" s="82">
        <v>90</v>
      </c>
      <c r="K11900" s="320">
        <v>3</v>
      </c>
    </row>
    <row r="11901" spans="1:11" x14ac:dyDescent="0.3">
      <c r="A11901" s="341">
        <v>43441.12708327546</v>
      </c>
      <c r="B11901" s="318">
        <v>37965.17</v>
      </c>
      <c r="C11901" s="355">
        <f t="shared" si="237"/>
        <v>0.27999999999883585</v>
      </c>
      <c r="D11901" s="420">
        <f t="shared" si="238"/>
        <v>0.13999999999941792</v>
      </c>
      <c r="H11901" s="402"/>
      <c r="J11901" s="82">
        <v>91</v>
      </c>
      <c r="K11901" s="321">
        <v>4</v>
      </c>
    </row>
    <row r="11902" spans="1:11" x14ac:dyDescent="0.3">
      <c r="A11902" s="341">
        <v>43441.168749942131</v>
      </c>
      <c r="B11902" s="318">
        <v>37965.447999999997</v>
      </c>
      <c r="C11902" s="355">
        <f t="shared" si="237"/>
        <v>0.27799999999842839</v>
      </c>
      <c r="D11902" s="420">
        <f t="shared" si="238"/>
        <v>0.1389999999992142</v>
      </c>
      <c r="H11902" s="402"/>
      <c r="J11902" s="82">
        <v>92</v>
      </c>
      <c r="K11902" s="391">
        <v>1</v>
      </c>
    </row>
    <row r="11903" spans="1:11" x14ac:dyDescent="0.3">
      <c r="A11903" s="341">
        <v>43441.210416608796</v>
      </c>
      <c r="B11903" s="318">
        <v>37965.718000000001</v>
      </c>
      <c r="C11903" s="355">
        <f t="shared" si="237"/>
        <v>0.27000000000407454</v>
      </c>
      <c r="D11903" s="420">
        <f t="shared" si="238"/>
        <v>0.13500000000203727</v>
      </c>
      <c r="H11903" s="402"/>
      <c r="J11903" s="82">
        <v>93</v>
      </c>
      <c r="K11903" s="319">
        <v>2</v>
      </c>
    </row>
    <row r="11904" spans="1:11" x14ac:dyDescent="0.3">
      <c r="A11904" s="341">
        <v>43441.25208327546</v>
      </c>
      <c r="B11904" s="318">
        <v>37965.999000000003</v>
      </c>
      <c r="C11904" s="355">
        <f t="shared" si="237"/>
        <v>0.28100000000267755</v>
      </c>
      <c r="D11904" s="420">
        <f t="shared" si="238"/>
        <v>0.14050000000133878</v>
      </c>
      <c r="H11904" s="402"/>
      <c r="J11904" s="82">
        <v>94</v>
      </c>
      <c r="K11904" s="320">
        <v>3</v>
      </c>
    </row>
    <row r="11905" spans="1:12" x14ac:dyDescent="0.3">
      <c r="A11905" s="341">
        <v>43441.293749942131</v>
      </c>
      <c r="B11905" s="318">
        <v>37966.279000000002</v>
      </c>
      <c r="C11905" s="355">
        <f t="shared" si="237"/>
        <v>0.27999999999883585</v>
      </c>
      <c r="D11905" s="420">
        <f t="shared" si="238"/>
        <v>0.13999999999941792</v>
      </c>
      <c r="H11905" s="402"/>
      <c r="J11905" s="82">
        <v>95</v>
      </c>
      <c r="K11905" s="321">
        <v>4</v>
      </c>
    </row>
    <row r="11906" spans="1:12" x14ac:dyDescent="0.3">
      <c r="A11906" s="341">
        <v>43441.335416608796</v>
      </c>
      <c r="B11906" s="318">
        <v>37966.552000000003</v>
      </c>
      <c r="C11906" s="355">
        <f t="shared" si="237"/>
        <v>0.27300000000104774</v>
      </c>
      <c r="D11906" s="420">
        <f t="shared" si="238"/>
        <v>0.13650000000052387</v>
      </c>
      <c r="H11906" s="402"/>
      <c r="J11906" s="82">
        <v>96</v>
      </c>
      <c r="K11906" s="391">
        <v>1</v>
      </c>
    </row>
    <row r="11907" spans="1:12" x14ac:dyDescent="0.3">
      <c r="A11907" s="341">
        <v>43441.37708327546</v>
      </c>
      <c r="B11907" s="318">
        <v>37966.819000000003</v>
      </c>
      <c r="C11907" s="355">
        <f t="shared" ref="C11907:C12002" si="239">B11907-B11906</f>
        <v>0.26699999999982538</v>
      </c>
      <c r="D11907" s="420">
        <f t="shared" ref="D11907:D12002" si="240">C11907/2</f>
        <v>0.13349999999991269</v>
      </c>
      <c r="H11907" s="402"/>
      <c r="J11907" s="82">
        <v>1</v>
      </c>
      <c r="K11907" s="319">
        <v>2</v>
      </c>
      <c r="L11907" s="54" t="s">
        <v>313</v>
      </c>
    </row>
    <row r="11908" spans="1:12" x14ac:dyDescent="0.3">
      <c r="A11908" s="341">
        <v>43441.418749942131</v>
      </c>
      <c r="B11908" s="318">
        <v>37967.093000000001</v>
      </c>
      <c r="C11908" s="355">
        <f t="shared" si="239"/>
        <v>0.27399999999761349</v>
      </c>
      <c r="D11908" s="420">
        <f t="shared" si="240"/>
        <v>0.13699999999880674</v>
      </c>
      <c r="H11908" s="402"/>
      <c r="J11908" s="82">
        <v>2</v>
      </c>
      <c r="K11908" s="320">
        <v>3</v>
      </c>
    </row>
    <row r="11909" spans="1:12" x14ac:dyDescent="0.3">
      <c r="A11909" s="341">
        <v>43441.460416608796</v>
      </c>
      <c r="B11909" s="318">
        <v>37967.366999999998</v>
      </c>
      <c r="C11909" s="355">
        <f t="shared" si="239"/>
        <v>0.27399999999761349</v>
      </c>
      <c r="D11909" s="420">
        <f t="shared" si="240"/>
        <v>0.13699999999880674</v>
      </c>
      <c r="H11909" s="402"/>
      <c r="J11909" s="82">
        <v>3</v>
      </c>
      <c r="K11909" s="321">
        <v>4</v>
      </c>
    </row>
    <row r="11910" spans="1:12" x14ac:dyDescent="0.3">
      <c r="A11910" s="341">
        <v>43441.502083391206</v>
      </c>
      <c r="B11910" s="318">
        <v>37967.624000000003</v>
      </c>
      <c r="C11910" s="355">
        <f t="shared" si="239"/>
        <v>0.25700000000506407</v>
      </c>
      <c r="D11910" s="420">
        <f t="shared" si="240"/>
        <v>0.12850000000253203</v>
      </c>
      <c r="H11910" s="402"/>
      <c r="J11910" s="82">
        <v>4</v>
      </c>
      <c r="K11910" s="391">
        <v>1</v>
      </c>
    </row>
    <row r="11911" spans="1:12" x14ac:dyDescent="0.3">
      <c r="A11911" s="341">
        <v>43441.543750115743</v>
      </c>
      <c r="B11911" s="318">
        <v>37967.891000000003</v>
      </c>
      <c r="C11911" s="355">
        <f t="shared" si="239"/>
        <v>0.26699999999982538</v>
      </c>
      <c r="D11911" s="420">
        <f t="shared" si="240"/>
        <v>0.13349999999991269</v>
      </c>
      <c r="H11911" s="402"/>
      <c r="J11911" s="82">
        <v>5</v>
      </c>
      <c r="K11911" s="319">
        <v>2</v>
      </c>
    </row>
    <row r="11912" spans="1:12" x14ac:dyDescent="0.3">
      <c r="A11912" s="341">
        <v>43441.58541684028</v>
      </c>
      <c r="B11912" s="318">
        <v>37968.169000000002</v>
      </c>
      <c r="C11912" s="355">
        <f t="shared" si="239"/>
        <v>0.27799999999842839</v>
      </c>
      <c r="D11912" s="420">
        <f t="shared" si="240"/>
        <v>0.1389999999992142</v>
      </c>
      <c r="H11912" s="402"/>
      <c r="J11912" s="82">
        <v>6</v>
      </c>
      <c r="K11912" s="320">
        <v>3</v>
      </c>
    </row>
    <row r="11913" spans="1:12" x14ac:dyDescent="0.3">
      <c r="A11913" s="341">
        <v>43441.627083564817</v>
      </c>
      <c r="B11913" s="318">
        <v>37968.436999999998</v>
      </c>
      <c r="C11913" s="355">
        <f t="shared" si="239"/>
        <v>0.26799999999639113</v>
      </c>
      <c r="D11913" s="420">
        <f t="shared" si="240"/>
        <v>0.13399999999819556</v>
      </c>
      <c r="H11913" s="402"/>
      <c r="J11913" s="82">
        <v>7</v>
      </c>
      <c r="K11913" s="321">
        <v>4</v>
      </c>
    </row>
    <row r="11914" spans="1:12" x14ac:dyDescent="0.3">
      <c r="A11914" s="341">
        <v>43441.668750289355</v>
      </c>
      <c r="B11914" s="318">
        <v>37968.699000000001</v>
      </c>
      <c r="C11914" s="355">
        <f t="shared" si="239"/>
        <v>0.26200000000244472</v>
      </c>
      <c r="D11914" s="420">
        <f t="shared" si="240"/>
        <v>0.13100000000122236</v>
      </c>
      <c r="H11914" s="402"/>
      <c r="J11914" s="82">
        <v>8</v>
      </c>
      <c r="K11914" s="391">
        <v>1</v>
      </c>
    </row>
    <row r="11915" spans="1:12" x14ac:dyDescent="0.3">
      <c r="A11915" s="341">
        <v>43441.710417013892</v>
      </c>
      <c r="B11915" s="318">
        <v>37968.968000000001</v>
      </c>
      <c r="C11915" s="355">
        <f t="shared" si="239"/>
        <v>0.26900000000023283</v>
      </c>
      <c r="D11915" s="420">
        <f t="shared" si="240"/>
        <v>0.13450000000011642</v>
      </c>
      <c r="H11915" s="402"/>
      <c r="J11915" s="82">
        <v>9</v>
      </c>
      <c r="K11915" s="319">
        <v>2</v>
      </c>
    </row>
    <row r="11916" spans="1:12" x14ac:dyDescent="0.3">
      <c r="A11916" s="341">
        <v>43441.752083738429</v>
      </c>
      <c r="B11916" s="318">
        <v>37969.237999999998</v>
      </c>
      <c r="C11916" s="355">
        <f t="shared" si="239"/>
        <v>0.26999999999679858</v>
      </c>
      <c r="D11916" s="420">
        <f t="shared" si="240"/>
        <v>0.13499999999839929</v>
      </c>
      <c r="H11916" s="402"/>
      <c r="J11916" s="82">
        <v>10</v>
      </c>
      <c r="K11916" s="320">
        <v>3</v>
      </c>
    </row>
    <row r="11917" spans="1:12" x14ac:dyDescent="0.3">
      <c r="A11917" s="341">
        <v>43441.793750462966</v>
      </c>
      <c r="B11917" s="318">
        <v>37969.498</v>
      </c>
      <c r="C11917" s="355">
        <f t="shared" si="239"/>
        <v>0.26000000000203727</v>
      </c>
      <c r="D11917" s="420">
        <f t="shared" si="240"/>
        <v>0.13000000000101863</v>
      </c>
      <c r="H11917" s="402"/>
      <c r="J11917" s="82">
        <v>11</v>
      </c>
      <c r="K11917" s="321">
        <v>4</v>
      </c>
    </row>
    <row r="11918" spans="1:12" x14ac:dyDescent="0.3">
      <c r="A11918" s="341">
        <v>43441.835417187503</v>
      </c>
      <c r="B11918" s="318">
        <v>37969.752</v>
      </c>
      <c r="C11918" s="355">
        <f t="shared" si="239"/>
        <v>0.25400000000081491</v>
      </c>
      <c r="D11918" s="420">
        <f t="shared" si="240"/>
        <v>0.12700000000040745</v>
      </c>
      <c r="H11918" s="402"/>
      <c r="J11918" s="82">
        <v>12</v>
      </c>
      <c r="K11918" s="391">
        <v>1</v>
      </c>
    </row>
    <row r="11919" spans="1:12" x14ac:dyDescent="0.3">
      <c r="A11919" s="341">
        <v>43441.877083912033</v>
      </c>
      <c r="B11919" s="318">
        <v>37970.025000000001</v>
      </c>
      <c r="C11919" s="355">
        <f t="shared" si="239"/>
        <v>0.27300000000104774</v>
      </c>
      <c r="D11919" s="420">
        <f t="shared" si="240"/>
        <v>0.13650000000052387</v>
      </c>
      <c r="H11919" s="402"/>
      <c r="J11919" s="82">
        <v>13</v>
      </c>
      <c r="K11919" s="319">
        <v>2</v>
      </c>
    </row>
    <row r="11920" spans="1:12" x14ac:dyDescent="0.3">
      <c r="A11920" s="341">
        <v>43441.918750636571</v>
      </c>
      <c r="B11920" s="318">
        <v>37970.294999999998</v>
      </c>
      <c r="C11920" s="355">
        <f t="shared" si="239"/>
        <v>0.26999999999679858</v>
      </c>
      <c r="D11920" s="420">
        <f t="shared" si="240"/>
        <v>0.13499999999839929</v>
      </c>
      <c r="H11920" s="402"/>
      <c r="J11920" s="82">
        <v>14</v>
      </c>
      <c r="K11920" s="320">
        <v>3</v>
      </c>
    </row>
    <row r="11921" spans="1:11" x14ac:dyDescent="0.3">
      <c r="A11921" s="341">
        <v>43441.960417361108</v>
      </c>
      <c r="B11921" s="318">
        <v>37970.561999999998</v>
      </c>
      <c r="C11921" s="355">
        <f t="shared" si="239"/>
        <v>0.26699999999982538</v>
      </c>
      <c r="D11921" s="420">
        <f t="shared" si="240"/>
        <v>0.13349999999991269</v>
      </c>
      <c r="E11921" s="336">
        <f>SUM(C11898:C11921)*7.4805194805</f>
        <v>48.391480519334472</v>
      </c>
      <c r="F11921" s="324">
        <f>AVERAGE(D11898:D11921)</f>
        <v>0.13477083333327755</v>
      </c>
      <c r="G11921" s="324">
        <f>_xlfn.STDEV.S(D11898:D11921)</f>
        <v>3.617527279681215E-3</v>
      </c>
      <c r="H11921" s="402"/>
      <c r="J11921" s="82">
        <v>15</v>
      </c>
      <c r="K11921" s="321">
        <v>4</v>
      </c>
    </row>
    <row r="11922" spans="1:11" x14ac:dyDescent="0.3">
      <c r="A11922" s="341">
        <v>43442.002084085645</v>
      </c>
      <c r="B11922" s="318">
        <v>37970.826000000001</v>
      </c>
      <c r="C11922" s="355">
        <f t="shared" si="239"/>
        <v>0.26400000000285218</v>
      </c>
      <c r="D11922" s="420">
        <f t="shared" si="240"/>
        <v>0.13200000000142609</v>
      </c>
      <c r="H11922" s="402"/>
      <c r="J11922" s="82">
        <v>16</v>
      </c>
      <c r="K11922" s="391">
        <v>1</v>
      </c>
    </row>
    <row r="11923" spans="1:11" x14ac:dyDescent="0.3">
      <c r="A11923" s="341">
        <v>43442.043750810182</v>
      </c>
      <c r="B11923" s="318">
        <v>37971.101999999999</v>
      </c>
      <c r="C11923" s="355">
        <f t="shared" si="239"/>
        <v>0.27599999999802094</v>
      </c>
      <c r="D11923" s="420">
        <f t="shared" si="240"/>
        <v>0.13799999999901047</v>
      </c>
      <c r="H11923" s="402"/>
      <c r="J11923" s="82">
        <v>17</v>
      </c>
      <c r="K11923" s="319">
        <v>2</v>
      </c>
    </row>
    <row r="11924" spans="1:11" x14ac:dyDescent="0.3">
      <c r="A11924" s="341">
        <v>43442.085417534719</v>
      </c>
      <c r="B11924" s="318">
        <v>37971.381000000001</v>
      </c>
      <c r="C11924" s="355">
        <f t="shared" si="239"/>
        <v>0.2790000000022701</v>
      </c>
      <c r="D11924" s="420">
        <f t="shared" si="240"/>
        <v>0.13950000000113505</v>
      </c>
      <c r="H11924" s="402"/>
      <c r="J11924" s="82">
        <v>18</v>
      </c>
      <c r="K11924" s="320">
        <v>3</v>
      </c>
    </row>
    <row r="11925" spans="1:11" x14ac:dyDescent="0.3">
      <c r="A11925" s="341">
        <v>43442.127084259257</v>
      </c>
      <c r="B11925" s="318">
        <v>37971.652000000002</v>
      </c>
      <c r="C11925" s="355">
        <f t="shared" si="239"/>
        <v>0.27100000000064028</v>
      </c>
      <c r="D11925" s="420">
        <f t="shared" si="240"/>
        <v>0.13550000000032014</v>
      </c>
      <c r="H11925" s="402"/>
      <c r="J11925" s="82">
        <v>19</v>
      </c>
      <c r="K11925" s="321">
        <v>4</v>
      </c>
    </row>
    <row r="11926" spans="1:11" x14ac:dyDescent="0.3">
      <c r="A11926" s="341">
        <v>43442.168750983794</v>
      </c>
      <c r="B11926" s="318">
        <v>37971.928999999996</v>
      </c>
      <c r="C11926" s="355">
        <f t="shared" si="239"/>
        <v>0.27699999999458669</v>
      </c>
      <c r="D11926" s="420">
        <f t="shared" si="240"/>
        <v>0.13849999999729334</v>
      </c>
      <c r="H11926" s="402"/>
      <c r="J11926" s="82">
        <v>20</v>
      </c>
      <c r="K11926" s="391">
        <v>1</v>
      </c>
    </row>
    <row r="11927" spans="1:11" x14ac:dyDescent="0.3">
      <c r="A11927" s="341">
        <v>43442.210417708331</v>
      </c>
      <c r="B11927" s="318">
        <v>37972.218000000001</v>
      </c>
      <c r="C11927" s="355">
        <f t="shared" si="239"/>
        <v>0.28900000000430737</v>
      </c>
      <c r="D11927" s="420">
        <f t="shared" si="240"/>
        <v>0.14450000000215368</v>
      </c>
      <c r="H11927" s="402"/>
      <c r="J11927" s="82">
        <v>21</v>
      </c>
      <c r="K11927" s="319">
        <v>2</v>
      </c>
    </row>
    <row r="11928" spans="1:11" x14ac:dyDescent="0.3">
      <c r="A11928" s="341">
        <v>43442.252084432868</v>
      </c>
      <c r="B11928" s="318">
        <v>37972.491000000002</v>
      </c>
      <c r="C11928" s="355">
        <f t="shared" si="239"/>
        <v>0.27300000000104774</v>
      </c>
      <c r="D11928" s="420">
        <f t="shared" si="240"/>
        <v>0.13650000000052387</v>
      </c>
      <c r="H11928" s="402"/>
      <c r="J11928" s="82">
        <v>22</v>
      </c>
      <c r="K11928" s="320">
        <v>3</v>
      </c>
    </row>
    <row r="11929" spans="1:11" x14ac:dyDescent="0.3">
      <c r="A11929" s="341">
        <v>43442.293751157405</v>
      </c>
      <c r="B11929" s="318">
        <v>37972.76</v>
      </c>
      <c r="C11929" s="355">
        <f t="shared" si="239"/>
        <v>0.26900000000023283</v>
      </c>
      <c r="D11929" s="420">
        <f t="shared" si="240"/>
        <v>0.13450000000011642</v>
      </c>
      <c r="H11929" s="402"/>
      <c r="J11929" s="82">
        <v>23</v>
      </c>
      <c r="K11929" s="321">
        <v>4</v>
      </c>
    </row>
    <row r="11930" spans="1:11" x14ac:dyDescent="0.3">
      <c r="A11930" s="341">
        <v>43442.335417881943</v>
      </c>
      <c r="B11930" s="318">
        <v>37973.040999999997</v>
      </c>
      <c r="C11930" s="355">
        <f t="shared" si="239"/>
        <v>0.28099999999540159</v>
      </c>
      <c r="D11930" s="420">
        <f t="shared" si="240"/>
        <v>0.1404999999977008</v>
      </c>
      <c r="H11930" s="402"/>
      <c r="J11930" s="82">
        <v>24</v>
      </c>
      <c r="K11930" s="391">
        <v>1</v>
      </c>
    </row>
    <row r="11931" spans="1:11" x14ac:dyDescent="0.3">
      <c r="A11931" s="341">
        <v>43442.37708460648</v>
      </c>
      <c r="B11931" s="318">
        <v>37973.319000000003</v>
      </c>
      <c r="C11931" s="355">
        <f t="shared" si="239"/>
        <v>0.27800000000570435</v>
      </c>
      <c r="D11931" s="420">
        <f t="shared" si="240"/>
        <v>0.13900000000285218</v>
      </c>
      <c r="H11931" s="402"/>
      <c r="J11931" s="82">
        <v>25</v>
      </c>
      <c r="K11931" s="319">
        <v>2</v>
      </c>
    </row>
    <row r="11932" spans="1:11" x14ac:dyDescent="0.3">
      <c r="A11932" s="341">
        <v>43442.418751331017</v>
      </c>
      <c r="B11932" s="318">
        <v>37973.588000000003</v>
      </c>
      <c r="C11932" s="355">
        <f t="shared" si="239"/>
        <v>0.26900000000023283</v>
      </c>
      <c r="D11932" s="420">
        <f t="shared" si="240"/>
        <v>0.13450000000011642</v>
      </c>
      <c r="H11932" s="402"/>
      <c r="J11932" s="82">
        <v>26</v>
      </c>
      <c r="K11932" s="320">
        <v>3</v>
      </c>
    </row>
    <row r="11933" spans="1:11" x14ac:dyDescent="0.3">
      <c r="A11933" s="341">
        <v>43442.460418055554</v>
      </c>
      <c r="B11933" s="318">
        <v>37973.851000000002</v>
      </c>
      <c r="C11933" s="355">
        <f t="shared" si="239"/>
        <v>0.26299999999901047</v>
      </c>
      <c r="D11933" s="420">
        <f t="shared" si="240"/>
        <v>0.13149999999950523</v>
      </c>
      <c r="H11933" s="402"/>
      <c r="J11933" s="82">
        <v>27</v>
      </c>
      <c r="K11933" s="321">
        <v>4</v>
      </c>
    </row>
    <row r="11934" spans="1:11" x14ac:dyDescent="0.3">
      <c r="A11934" s="341">
        <v>43442.502084780092</v>
      </c>
      <c r="B11934" s="318">
        <v>37974.129999999997</v>
      </c>
      <c r="C11934" s="355">
        <f t="shared" si="239"/>
        <v>0.27899999999499414</v>
      </c>
      <c r="D11934" s="420">
        <f t="shared" si="240"/>
        <v>0.13949999999749707</v>
      </c>
      <c r="H11934" s="402"/>
      <c r="J11934" s="82">
        <v>28</v>
      </c>
      <c r="K11934" s="391">
        <v>1</v>
      </c>
    </row>
    <row r="11935" spans="1:11" x14ac:dyDescent="0.3">
      <c r="A11935" s="341">
        <v>43442.543751504629</v>
      </c>
      <c r="B11935" s="318">
        <v>37974.398999999998</v>
      </c>
      <c r="C11935" s="355">
        <f t="shared" si="239"/>
        <v>0.26900000000023283</v>
      </c>
      <c r="D11935" s="420">
        <f t="shared" si="240"/>
        <v>0.13450000000011642</v>
      </c>
      <c r="H11935" s="402"/>
      <c r="J11935" s="82">
        <v>29</v>
      </c>
      <c r="K11935" s="319">
        <v>2</v>
      </c>
    </row>
    <row r="11936" spans="1:11" x14ac:dyDescent="0.3">
      <c r="A11936" s="341">
        <v>43442.585418229166</v>
      </c>
      <c r="B11936" s="318">
        <v>37974.661</v>
      </c>
      <c r="C11936" s="355">
        <f t="shared" si="239"/>
        <v>0.26200000000244472</v>
      </c>
      <c r="D11936" s="420">
        <f t="shared" si="240"/>
        <v>0.13100000000122236</v>
      </c>
      <c r="H11936" s="402"/>
      <c r="J11936" s="82">
        <v>30</v>
      </c>
      <c r="K11936" s="320">
        <v>3</v>
      </c>
    </row>
    <row r="11937" spans="1:11" x14ac:dyDescent="0.3">
      <c r="A11937" s="341">
        <v>43442.627084953703</v>
      </c>
      <c r="B11937" s="318">
        <v>37974.932000000001</v>
      </c>
      <c r="C11937" s="355">
        <f t="shared" si="239"/>
        <v>0.27100000000064028</v>
      </c>
      <c r="D11937" s="420">
        <f t="shared" si="240"/>
        <v>0.13550000000032014</v>
      </c>
      <c r="H11937" s="402"/>
      <c r="J11937" s="82">
        <v>31</v>
      </c>
      <c r="K11937" s="321">
        <v>4</v>
      </c>
    </row>
    <row r="11938" spans="1:11" x14ac:dyDescent="0.3">
      <c r="A11938" s="341">
        <v>43442.66875167824</v>
      </c>
      <c r="B11938" s="318">
        <v>37975.21</v>
      </c>
      <c r="C11938" s="355">
        <f t="shared" si="239"/>
        <v>0.27799999999842839</v>
      </c>
      <c r="D11938" s="420">
        <f t="shared" si="240"/>
        <v>0.1389999999992142</v>
      </c>
      <c r="H11938" s="402"/>
      <c r="J11938" s="82">
        <v>32</v>
      </c>
      <c r="K11938" s="391">
        <v>1</v>
      </c>
    </row>
    <row r="11939" spans="1:11" x14ac:dyDescent="0.3">
      <c r="A11939" s="341">
        <v>43442.710418402778</v>
      </c>
      <c r="B11939" s="318">
        <v>37975.478000000003</v>
      </c>
      <c r="C11939" s="355">
        <f t="shared" si="239"/>
        <v>0.26800000000366708</v>
      </c>
      <c r="D11939" s="420">
        <f t="shared" si="240"/>
        <v>0.13400000000183354</v>
      </c>
      <c r="H11939" s="402"/>
      <c r="J11939" s="82">
        <v>33</v>
      </c>
      <c r="K11939" s="319">
        <v>2</v>
      </c>
    </row>
    <row r="11940" spans="1:11" x14ac:dyDescent="0.3">
      <c r="A11940" s="341">
        <v>43442.752085127315</v>
      </c>
      <c r="B11940" s="318">
        <v>37975.731</v>
      </c>
      <c r="C11940" s="355">
        <f t="shared" si="239"/>
        <v>0.2529999999969732</v>
      </c>
      <c r="D11940" s="420">
        <f t="shared" si="240"/>
        <v>0.1264999999984866</v>
      </c>
      <c r="H11940" s="402"/>
      <c r="J11940" s="82">
        <v>34</v>
      </c>
      <c r="K11940" s="320">
        <v>3</v>
      </c>
    </row>
    <row r="11941" spans="1:11" x14ac:dyDescent="0.3">
      <c r="A11941" s="341">
        <v>43442.793751851852</v>
      </c>
      <c r="B11941" s="318">
        <v>37975.991999999998</v>
      </c>
      <c r="C11941" s="355">
        <f t="shared" si="239"/>
        <v>0.26099999999860302</v>
      </c>
      <c r="D11941" s="420">
        <f t="shared" si="240"/>
        <v>0.13049999999930151</v>
      </c>
      <c r="H11941" s="402"/>
      <c r="J11941" s="82">
        <v>35</v>
      </c>
      <c r="K11941" s="321">
        <v>4</v>
      </c>
    </row>
    <row r="11942" spans="1:11" x14ac:dyDescent="0.3">
      <c r="A11942" s="341">
        <v>43442.835418576389</v>
      </c>
      <c r="B11942" s="318">
        <v>37976.258999999998</v>
      </c>
      <c r="C11942" s="355">
        <f t="shared" si="239"/>
        <v>0.26699999999982538</v>
      </c>
      <c r="D11942" s="420">
        <f t="shared" si="240"/>
        <v>0.13349999999991269</v>
      </c>
      <c r="H11942" s="402"/>
      <c r="J11942" s="82">
        <v>36</v>
      </c>
      <c r="K11942" s="391">
        <v>1</v>
      </c>
    </row>
    <row r="11943" spans="1:11" x14ac:dyDescent="0.3">
      <c r="A11943" s="341">
        <v>43442.877085300926</v>
      </c>
      <c r="B11943" s="318">
        <v>37976.521000000001</v>
      </c>
      <c r="C11943" s="355">
        <f t="shared" si="239"/>
        <v>0.26200000000244472</v>
      </c>
      <c r="D11943" s="420">
        <f t="shared" si="240"/>
        <v>0.13100000000122236</v>
      </c>
      <c r="H11943" s="402"/>
      <c r="J11943" s="82">
        <v>37</v>
      </c>
      <c r="K11943" s="319">
        <v>2</v>
      </c>
    </row>
    <row r="11944" spans="1:11" x14ac:dyDescent="0.3">
      <c r="A11944" s="341">
        <v>43442.918752025464</v>
      </c>
      <c r="B11944" s="318">
        <v>37976.78</v>
      </c>
      <c r="C11944" s="355">
        <f t="shared" si="239"/>
        <v>0.25899999999819556</v>
      </c>
      <c r="D11944" s="420">
        <f t="shared" si="240"/>
        <v>0.12949999999909778</v>
      </c>
      <c r="H11944" s="402"/>
      <c r="J11944" s="82">
        <v>38</v>
      </c>
      <c r="K11944" s="320">
        <v>3</v>
      </c>
    </row>
    <row r="11945" spans="1:11" x14ac:dyDescent="0.3">
      <c r="A11945" s="341">
        <v>43442.960418750001</v>
      </c>
      <c r="B11945" s="318">
        <v>37977.048000000003</v>
      </c>
      <c r="C11945" s="355">
        <f t="shared" si="239"/>
        <v>0.26800000000366708</v>
      </c>
      <c r="D11945" s="420">
        <f t="shared" si="240"/>
        <v>0.13400000000183354</v>
      </c>
      <c r="E11945" s="336">
        <f>SUM(C11922:C11945)*7.4805194805</f>
        <v>48.518649350556089</v>
      </c>
      <c r="F11945" s="324">
        <f>AVERAGE(D11922:D11945)</f>
        <v>0.13512500000009217</v>
      </c>
      <c r="G11945" s="324">
        <f>_xlfn.STDEV.S(D11922:D11945)</f>
        <v>4.1578893057106579E-3</v>
      </c>
      <c r="H11945" s="402"/>
      <c r="J11945" s="82">
        <v>39</v>
      </c>
      <c r="K11945" s="321">
        <v>4</v>
      </c>
    </row>
    <row r="11946" spans="1:11" x14ac:dyDescent="0.3">
      <c r="A11946" s="341">
        <v>43443.002085474538</v>
      </c>
      <c r="B11946" s="318">
        <v>37977.311999999998</v>
      </c>
      <c r="C11946" s="355">
        <f t="shared" si="239"/>
        <v>0.26399999999557622</v>
      </c>
      <c r="D11946" s="420">
        <f t="shared" si="240"/>
        <v>0.13199999999778811</v>
      </c>
      <c r="H11946" s="402"/>
      <c r="J11946" s="82">
        <v>40</v>
      </c>
      <c r="K11946" s="391">
        <v>1</v>
      </c>
    </row>
    <row r="11947" spans="1:11" x14ac:dyDescent="0.3">
      <c r="A11947" s="341">
        <v>43443.043752199075</v>
      </c>
      <c r="B11947" s="318">
        <v>37977.578000000001</v>
      </c>
      <c r="C11947" s="355">
        <f t="shared" si="239"/>
        <v>0.26600000000325963</v>
      </c>
      <c r="D11947" s="420">
        <f t="shared" si="240"/>
        <v>0.13300000000162981</v>
      </c>
      <c r="H11947" s="402"/>
      <c r="J11947" s="82">
        <v>41</v>
      </c>
      <c r="K11947" s="319">
        <v>2</v>
      </c>
    </row>
    <row r="11948" spans="1:11" x14ac:dyDescent="0.3">
      <c r="A11948" s="341">
        <v>43443.085418923612</v>
      </c>
      <c r="B11948" s="318">
        <v>37977.841</v>
      </c>
      <c r="C11948" s="355">
        <f t="shared" si="239"/>
        <v>0.26299999999901047</v>
      </c>
      <c r="D11948" s="420">
        <f t="shared" si="240"/>
        <v>0.13149999999950523</v>
      </c>
      <c r="H11948" s="402"/>
      <c r="J11948" s="82">
        <v>42</v>
      </c>
      <c r="K11948" s="320">
        <v>3</v>
      </c>
    </row>
    <row r="11949" spans="1:11" x14ac:dyDescent="0.3">
      <c r="A11949" s="341">
        <v>43443.12708564815</v>
      </c>
      <c r="B11949" s="318">
        <v>37978.122000000003</v>
      </c>
      <c r="C11949" s="355">
        <f t="shared" si="239"/>
        <v>0.28100000000267755</v>
      </c>
      <c r="D11949" s="420">
        <f t="shared" si="240"/>
        <v>0.14050000000133878</v>
      </c>
      <c r="H11949" s="402"/>
      <c r="J11949" s="82">
        <v>43</v>
      </c>
      <c r="K11949" s="321">
        <v>4</v>
      </c>
    </row>
    <row r="11950" spans="1:11" x14ac:dyDescent="0.3">
      <c r="A11950" s="341">
        <v>43443.168752372687</v>
      </c>
      <c r="B11950" s="318">
        <v>37978.398000000001</v>
      </c>
      <c r="C11950" s="355">
        <f t="shared" si="239"/>
        <v>0.27599999999802094</v>
      </c>
      <c r="D11950" s="420">
        <f t="shared" si="240"/>
        <v>0.13799999999901047</v>
      </c>
      <c r="H11950" s="402"/>
      <c r="J11950" s="82">
        <v>44</v>
      </c>
      <c r="K11950" s="391">
        <v>1</v>
      </c>
    </row>
    <row r="11951" spans="1:11" x14ac:dyDescent="0.3">
      <c r="A11951" s="341">
        <v>43443.210419097224</v>
      </c>
      <c r="B11951" s="318">
        <v>37978.669000000002</v>
      </c>
      <c r="C11951" s="355">
        <f t="shared" si="239"/>
        <v>0.27100000000064028</v>
      </c>
      <c r="D11951" s="420">
        <f t="shared" si="240"/>
        <v>0.13550000000032014</v>
      </c>
      <c r="H11951" s="402"/>
      <c r="J11951" s="82">
        <v>45</v>
      </c>
      <c r="K11951" s="319">
        <v>2</v>
      </c>
    </row>
    <row r="11952" spans="1:11" x14ac:dyDescent="0.3">
      <c r="A11952" s="341">
        <v>43443.252085821761</v>
      </c>
      <c r="B11952" s="318">
        <v>37978.945</v>
      </c>
      <c r="C11952" s="355">
        <f t="shared" si="239"/>
        <v>0.27599999999802094</v>
      </c>
      <c r="D11952" s="420">
        <f t="shared" si="240"/>
        <v>0.13799999999901047</v>
      </c>
      <c r="H11952" s="402"/>
      <c r="J11952" s="82">
        <v>46</v>
      </c>
      <c r="K11952" s="320">
        <v>3</v>
      </c>
    </row>
    <row r="11953" spans="1:11" x14ac:dyDescent="0.3">
      <c r="A11953" s="341">
        <v>43443.293752546298</v>
      </c>
      <c r="B11953" s="318">
        <v>37979.228999999999</v>
      </c>
      <c r="C11953" s="355">
        <f t="shared" si="239"/>
        <v>0.28399999999965075</v>
      </c>
      <c r="D11953" s="420">
        <f t="shared" si="240"/>
        <v>0.14199999999982538</v>
      </c>
      <c r="H11953" s="402"/>
      <c r="J11953" s="82">
        <v>47</v>
      </c>
      <c r="K11953" s="321">
        <v>4</v>
      </c>
    </row>
    <row r="11954" spans="1:11" x14ac:dyDescent="0.3">
      <c r="A11954" s="341">
        <v>43443.335419270836</v>
      </c>
      <c r="B11954" s="318">
        <v>37979.502</v>
      </c>
      <c r="C11954" s="355">
        <f t="shared" si="239"/>
        <v>0.27300000000104774</v>
      </c>
      <c r="D11954" s="420">
        <f t="shared" si="240"/>
        <v>0.13650000000052387</v>
      </c>
      <c r="H11954" s="402"/>
      <c r="J11954" s="82">
        <v>48</v>
      </c>
      <c r="K11954" s="391">
        <v>1</v>
      </c>
    </row>
    <row r="11955" spans="1:11" x14ac:dyDescent="0.3">
      <c r="A11955" s="341">
        <v>43443.377085995373</v>
      </c>
      <c r="B11955" s="318">
        <v>37979.769999999997</v>
      </c>
      <c r="C11955" s="355">
        <f t="shared" si="239"/>
        <v>0.26799999999639113</v>
      </c>
      <c r="D11955" s="420">
        <f t="shared" si="240"/>
        <v>0.13399999999819556</v>
      </c>
      <c r="H11955" s="402"/>
      <c r="J11955" s="82">
        <v>49</v>
      </c>
      <c r="K11955" s="319">
        <v>2</v>
      </c>
    </row>
    <row r="11956" spans="1:11" x14ac:dyDescent="0.3">
      <c r="A11956" s="341">
        <v>43443.41875271991</v>
      </c>
      <c r="B11956" s="318">
        <v>37980.040999999997</v>
      </c>
      <c r="C11956" s="355">
        <f t="shared" si="239"/>
        <v>0.27100000000064028</v>
      </c>
      <c r="D11956" s="420">
        <f t="shared" si="240"/>
        <v>0.13550000000032014</v>
      </c>
      <c r="H11956" s="402"/>
      <c r="J11956" s="82">
        <v>50</v>
      </c>
      <c r="K11956" s="320">
        <v>3</v>
      </c>
    </row>
    <row r="11957" spans="1:11" x14ac:dyDescent="0.3">
      <c r="A11957" s="341">
        <v>43443.460419444447</v>
      </c>
      <c r="B11957" s="318">
        <v>37980.307000000001</v>
      </c>
      <c r="C11957" s="355">
        <f t="shared" si="239"/>
        <v>0.26600000000325963</v>
      </c>
      <c r="D11957" s="420">
        <f t="shared" si="240"/>
        <v>0.13300000000162981</v>
      </c>
      <c r="H11957" s="402"/>
      <c r="J11957" s="82">
        <v>51</v>
      </c>
      <c r="K11957" s="321">
        <v>4</v>
      </c>
    </row>
    <row r="11958" spans="1:11" x14ac:dyDescent="0.3">
      <c r="A11958" s="341">
        <v>43443.502086168985</v>
      </c>
      <c r="B11958" s="318">
        <v>37980.572</v>
      </c>
      <c r="C11958" s="355">
        <f t="shared" si="239"/>
        <v>0.26499999999941792</v>
      </c>
      <c r="D11958" s="420">
        <f t="shared" si="240"/>
        <v>0.13249999999970896</v>
      </c>
      <c r="H11958" s="402"/>
      <c r="J11958" s="82">
        <v>52</v>
      </c>
      <c r="K11958" s="391">
        <v>1</v>
      </c>
    </row>
    <row r="11959" spans="1:11" x14ac:dyDescent="0.3">
      <c r="A11959" s="341">
        <v>43443.543752893522</v>
      </c>
      <c r="B11959" s="318">
        <v>37980.836000000003</v>
      </c>
      <c r="C11959" s="355">
        <f t="shared" si="239"/>
        <v>0.26400000000285218</v>
      </c>
      <c r="D11959" s="420">
        <f t="shared" si="240"/>
        <v>0.13200000000142609</v>
      </c>
      <c r="H11959" s="402"/>
      <c r="J11959" s="82">
        <v>53</v>
      </c>
      <c r="K11959" s="319">
        <v>2</v>
      </c>
    </row>
    <row r="11960" spans="1:11" x14ac:dyDescent="0.3">
      <c r="A11960" s="341">
        <v>43443.585419618059</v>
      </c>
      <c r="B11960" s="318">
        <v>37981.110999999997</v>
      </c>
      <c r="C11960" s="355">
        <f t="shared" si="239"/>
        <v>0.27499999999417923</v>
      </c>
      <c r="D11960" s="420">
        <f t="shared" si="240"/>
        <v>0.13749999999708962</v>
      </c>
      <c r="H11960" s="402"/>
      <c r="J11960" s="82">
        <v>54</v>
      </c>
      <c r="K11960" s="320">
        <v>3</v>
      </c>
    </row>
    <row r="11961" spans="1:11" x14ac:dyDescent="0.3">
      <c r="A11961" s="341">
        <v>43443.627086342596</v>
      </c>
      <c r="B11961" s="318">
        <v>37981.381999999998</v>
      </c>
      <c r="C11961" s="355">
        <f t="shared" si="239"/>
        <v>0.27100000000064028</v>
      </c>
      <c r="D11961" s="420">
        <f t="shared" si="240"/>
        <v>0.13550000000032014</v>
      </c>
      <c r="H11961" s="402"/>
      <c r="J11961" s="82">
        <v>55</v>
      </c>
      <c r="K11961" s="321">
        <v>4</v>
      </c>
    </row>
    <row r="11962" spans="1:11" x14ac:dyDescent="0.3">
      <c r="A11962" s="341">
        <v>43443.668753067126</v>
      </c>
      <c r="B11962" s="318">
        <v>37981.64</v>
      </c>
      <c r="C11962" s="355">
        <f t="shared" si="239"/>
        <v>0.25800000000162981</v>
      </c>
      <c r="D11962" s="420">
        <f t="shared" si="240"/>
        <v>0.12900000000081491</v>
      </c>
      <c r="H11962" s="402"/>
      <c r="J11962" s="82">
        <v>56</v>
      </c>
      <c r="K11962" s="391">
        <v>1</v>
      </c>
    </row>
    <row r="11963" spans="1:11" x14ac:dyDescent="0.3">
      <c r="A11963" s="341">
        <v>43443.710419791663</v>
      </c>
      <c r="B11963" s="318">
        <v>37981.902000000002</v>
      </c>
      <c r="C11963" s="355">
        <f t="shared" si="239"/>
        <v>0.26200000000244472</v>
      </c>
      <c r="D11963" s="420">
        <f t="shared" si="240"/>
        <v>0.13100000000122236</v>
      </c>
      <c r="H11963" s="402"/>
      <c r="J11963" s="82">
        <v>57</v>
      </c>
      <c r="K11963" s="319">
        <v>2</v>
      </c>
    </row>
    <row r="11964" spans="1:11" x14ac:dyDescent="0.3">
      <c r="A11964" s="341">
        <v>43443.752086516201</v>
      </c>
      <c r="B11964" s="318">
        <v>37982.171999999999</v>
      </c>
      <c r="C11964" s="355">
        <f t="shared" si="239"/>
        <v>0.26999999999679858</v>
      </c>
      <c r="D11964" s="420">
        <f t="shared" si="240"/>
        <v>0.13499999999839929</v>
      </c>
      <c r="H11964" s="402"/>
      <c r="J11964" s="82">
        <v>58</v>
      </c>
      <c r="K11964" s="320">
        <v>3</v>
      </c>
    </row>
    <row r="11965" spans="1:11" x14ac:dyDescent="0.3">
      <c r="A11965" s="341">
        <v>43443.793753240738</v>
      </c>
      <c r="B11965" s="318">
        <v>37982.434999999998</v>
      </c>
      <c r="C11965" s="355">
        <f t="shared" si="239"/>
        <v>0.26299999999901047</v>
      </c>
      <c r="D11965" s="420">
        <f t="shared" si="240"/>
        <v>0.13149999999950523</v>
      </c>
      <c r="H11965" s="402"/>
      <c r="J11965" s="82">
        <v>59</v>
      </c>
      <c r="K11965" s="321">
        <v>4</v>
      </c>
    </row>
    <row r="11966" spans="1:11" x14ac:dyDescent="0.3">
      <c r="A11966" s="341">
        <v>43443.835419965275</v>
      </c>
      <c r="B11966" s="318">
        <v>37982.692000000003</v>
      </c>
      <c r="C11966" s="355">
        <f t="shared" si="239"/>
        <v>0.25700000000506407</v>
      </c>
      <c r="D11966" s="420">
        <f t="shared" si="240"/>
        <v>0.12850000000253203</v>
      </c>
      <c r="H11966" s="402"/>
      <c r="J11966" s="82">
        <v>60</v>
      </c>
      <c r="K11966" s="391">
        <v>1</v>
      </c>
    </row>
    <row r="11967" spans="1:11" x14ac:dyDescent="0.3">
      <c r="A11967" s="341">
        <v>43443.877086689812</v>
      </c>
      <c r="B11967" s="318">
        <v>37982.961000000003</v>
      </c>
      <c r="C11967" s="355">
        <f t="shared" si="239"/>
        <v>0.26900000000023283</v>
      </c>
      <c r="D11967" s="420">
        <f t="shared" si="240"/>
        <v>0.13450000000011642</v>
      </c>
      <c r="H11967" s="402"/>
      <c r="J11967" s="82">
        <v>61</v>
      </c>
      <c r="K11967" s="319">
        <v>2</v>
      </c>
    </row>
    <row r="11968" spans="1:11" x14ac:dyDescent="0.3">
      <c r="A11968" s="341">
        <v>43443.918753414349</v>
      </c>
      <c r="B11968" s="318">
        <v>37983.233</v>
      </c>
      <c r="C11968" s="355">
        <f t="shared" si="239"/>
        <v>0.27199999999720603</v>
      </c>
      <c r="D11968" s="420">
        <f t="shared" si="240"/>
        <v>0.13599999999860302</v>
      </c>
      <c r="H11968" s="402"/>
      <c r="J11968" s="82">
        <v>62</v>
      </c>
      <c r="K11968" s="320">
        <v>3</v>
      </c>
    </row>
    <row r="11969" spans="1:11" x14ac:dyDescent="0.3">
      <c r="A11969" s="341">
        <v>43443.960420138887</v>
      </c>
      <c r="B11969" s="318">
        <v>37983.497000000003</v>
      </c>
      <c r="C11969" s="355">
        <f t="shared" si="239"/>
        <v>0.26400000000285218</v>
      </c>
      <c r="D11969" s="420">
        <f t="shared" si="240"/>
        <v>0.13200000000142609</v>
      </c>
      <c r="E11969" s="336">
        <f>SUM(C11946:C11969)*7.4805194805</f>
        <v>48.24187012974842</v>
      </c>
      <c r="F11969" s="324">
        <f>AVERAGE(D11946:D11969)</f>
        <v>0.13435416666667757</v>
      </c>
      <c r="G11969" s="324">
        <f>_xlfn.STDEV.S(D11946:D11969)</f>
        <v>3.3540344509766875E-3</v>
      </c>
      <c r="H11969" s="404"/>
      <c r="I11969" s="344">
        <f>AVERAGE(D11810:D11969)</f>
        <v>0.13461006289309477</v>
      </c>
      <c r="J11969" s="82">
        <v>63</v>
      </c>
      <c r="K11969" s="321">
        <v>4</v>
      </c>
    </row>
    <row r="11970" spans="1:11" x14ac:dyDescent="0.3">
      <c r="A11970" s="341">
        <v>43444.002086863424</v>
      </c>
      <c r="B11970" s="318">
        <v>37983.750999999997</v>
      </c>
      <c r="C11970" s="355">
        <f t="shared" si="239"/>
        <v>0.25399999999353895</v>
      </c>
      <c r="D11970" s="420">
        <f t="shared" si="240"/>
        <v>0.12699999999676947</v>
      </c>
      <c r="H11970" s="402"/>
      <c r="J11970" s="82">
        <v>64</v>
      </c>
      <c r="K11970" s="391">
        <v>1</v>
      </c>
    </row>
    <row r="11971" spans="1:11" x14ac:dyDescent="0.3">
      <c r="A11971" s="341">
        <v>43444.043753587961</v>
      </c>
      <c r="B11971" s="318">
        <v>37984.025999999998</v>
      </c>
      <c r="C11971" s="355">
        <f t="shared" si="239"/>
        <v>0.27500000000145519</v>
      </c>
      <c r="D11971" s="420">
        <f t="shared" si="240"/>
        <v>0.1375000000007276</v>
      </c>
      <c r="H11971" s="402"/>
      <c r="J11971" s="82">
        <v>65</v>
      </c>
      <c r="K11971" s="319">
        <v>2</v>
      </c>
    </row>
    <row r="11972" spans="1:11" x14ac:dyDescent="0.3">
      <c r="A11972" s="341">
        <v>43444.085420312498</v>
      </c>
      <c r="B11972" s="318">
        <v>37984.300000000003</v>
      </c>
      <c r="C11972" s="355">
        <f t="shared" si="239"/>
        <v>0.27400000000488944</v>
      </c>
      <c r="D11972" s="420">
        <f t="shared" si="240"/>
        <v>0.13700000000244472</v>
      </c>
      <c r="H11972" s="402"/>
      <c r="J11972" s="82">
        <v>66</v>
      </c>
      <c r="K11972" s="320">
        <v>3</v>
      </c>
    </row>
    <row r="11973" spans="1:11" x14ac:dyDescent="0.3">
      <c r="A11973" s="341">
        <v>43444.127087037035</v>
      </c>
      <c r="B11973" s="318">
        <v>37984.571000000004</v>
      </c>
      <c r="C11973" s="355">
        <f t="shared" si="239"/>
        <v>0.27100000000064028</v>
      </c>
      <c r="D11973" s="420">
        <f t="shared" si="240"/>
        <v>0.13550000000032014</v>
      </c>
      <c r="H11973" s="402"/>
      <c r="J11973" s="82">
        <v>67</v>
      </c>
      <c r="K11973" s="321">
        <v>4</v>
      </c>
    </row>
    <row r="11974" spans="1:11" x14ac:dyDescent="0.3">
      <c r="A11974" s="341">
        <v>43444.168753761573</v>
      </c>
      <c r="B11974" s="318">
        <v>37984.841</v>
      </c>
      <c r="C11974" s="355">
        <f t="shared" si="239"/>
        <v>0.26999999999679858</v>
      </c>
      <c r="D11974" s="420">
        <f t="shared" si="240"/>
        <v>0.13499999999839929</v>
      </c>
      <c r="H11974" s="402"/>
      <c r="J11974" s="82">
        <v>68</v>
      </c>
      <c r="K11974" s="391">
        <v>1</v>
      </c>
    </row>
    <row r="11975" spans="1:11" x14ac:dyDescent="0.3">
      <c r="A11975" s="341">
        <v>43444.21042048611</v>
      </c>
      <c r="B11975" s="318">
        <v>37985.123</v>
      </c>
      <c r="C11975" s="355">
        <f t="shared" si="239"/>
        <v>0.2819999999992433</v>
      </c>
      <c r="D11975" s="420">
        <f t="shared" si="240"/>
        <v>0.14099999999962165</v>
      </c>
      <c r="H11975" s="402"/>
      <c r="J11975" s="82">
        <v>69</v>
      </c>
      <c r="K11975" s="319">
        <v>2</v>
      </c>
    </row>
    <row r="11976" spans="1:11" x14ac:dyDescent="0.3">
      <c r="A11976" s="341">
        <v>43444.252087210647</v>
      </c>
      <c r="B11976" s="318">
        <v>37985.402000000002</v>
      </c>
      <c r="C11976" s="355">
        <f t="shared" si="239"/>
        <v>0.2790000000022701</v>
      </c>
      <c r="D11976" s="420">
        <f t="shared" si="240"/>
        <v>0.13950000000113505</v>
      </c>
      <c r="H11976" s="402"/>
      <c r="J11976" s="82">
        <v>70</v>
      </c>
      <c r="K11976" s="320">
        <v>3</v>
      </c>
    </row>
    <row r="11977" spans="1:11" x14ac:dyDescent="0.3">
      <c r="A11977" s="341">
        <v>43444.293753935184</v>
      </c>
      <c r="B11977" s="318">
        <v>37985.671000000002</v>
      </c>
      <c r="C11977" s="355">
        <f t="shared" si="239"/>
        <v>0.26900000000023283</v>
      </c>
      <c r="D11977" s="420">
        <f t="shared" si="240"/>
        <v>0.13450000000011642</v>
      </c>
      <c r="H11977" s="402"/>
      <c r="J11977" s="82">
        <v>71</v>
      </c>
      <c r="K11977" s="321">
        <v>4</v>
      </c>
    </row>
    <row r="11978" spans="1:11" x14ac:dyDescent="0.3">
      <c r="A11978" s="341">
        <v>43444.335420659721</v>
      </c>
      <c r="B11978" s="318">
        <v>37985.951000000001</v>
      </c>
      <c r="C11978" s="355">
        <f t="shared" si="239"/>
        <v>0.27999999999883585</v>
      </c>
      <c r="D11978" s="420">
        <f t="shared" si="240"/>
        <v>0.13999999999941792</v>
      </c>
      <c r="H11978" s="402"/>
      <c r="J11978" s="82">
        <v>72</v>
      </c>
      <c r="K11978" s="391">
        <v>1</v>
      </c>
    </row>
    <row r="11979" spans="1:11" x14ac:dyDescent="0.3">
      <c r="A11979" s="341">
        <v>43444.377087384259</v>
      </c>
      <c r="B11979" s="318">
        <v>37986.237999999998</v>
      </c>
      <c r="C11979" s="355">
        <f t="shared" si="239"/>
        <v>0.28699999999662396</v>
      </c>
      <c r="D11979" s="420">
        <f t="shared" si="240"/>
        <v>0.14349999999831198</v>
      </c>
      <c r="H11979" s="402"/>
      <c r="J11979" s="82">
        <v>73</v>
      </c>
      <c r="K11979" s="319">
        <v>2</v>
      </c>
    </row>
    <row r="11980" spans="1:11" x14ac:dyDescent="0.3">
      <c r="A11980" s="341">
        <v>43444.418754108796</v>
      </c>
      <c r="B11980" s="318">
        <v>37986.500999999997</v>
      </c>
      <c r="C11980" s="355">
        <f t="shared" si="239"/>
        <v>0.26299999999901047</v>
      </c>
      <c r="D11980" s="420">
        <f t="shared" si="240"/>
        <v>0.13149999999950523</v>
      </c>
      <c r="H11980" s="402"/>
      <c r="J11980" s="82">
        <v>74</v>
      </c>
      <c r="K11980" s="320">
        <v>3</v>
      </c>
    </row>
    <row r="11981" spans="1:11" x14ac:dyDescent="0.3">
      <c r="A11981" s="341">
        <v>43444.460420833333</v>
      </c>
      <c r="B11981" s="318">
        <v>37986.760999999999</v>
      </c>
      <c r="C11981" s="355">
        <f t="shared" si="239"/>
        <v>0.26000000000203727</v>
      </c>
      <c r="D11981" s="420">
        <f t="shared" si="240"/>
        <v>0.13000000000101863</v>
      </c>
      <c r="H11981" s="402"/>
      <c r="J11981" s="82">
        <v>75</v>
      </c>
      <c r="K11981" s="321">
        <v>4</v>
      </c>
    </row>
    <row r="11982" spans="1:11" x14ac:dyDescent="0.3">
      <c r="A11982" s="341">
        <v>43444.50208755787</v>
      </c>
      <c r="B11982" s="318">
        <v>37987.038999999997</v>
      </c>
      <c r="C11982" s="355">
        <f t="shared" si="239"/>
        <v>0.27799999999842839</v>
      </c>
      <c r="D11982" s="420">
        <f t="shared" si="240"/>
        <v>0.1389999999992142</v>
      </c>
      <c r="H11982" s="402"/>
      <c r="J11982" s="82">
        <v>76</v>
      </c>
      <c r="K11982" s="391">
        <v>1</v>
      </c>
    </row>
    <row r="11983" spans="1:11" x14ac:dyDescent="0.3">
      <c r="A11983" s="341">
        <v>43444.543754282407</v>
      </c>
      <c r="B11983" s="318">
        <v>37987.317999999999</v>
      </c>
      <c r="C11983" s="355">
        <f t="shared" si="239"/>
        <v>0.2790000000022701</v>
      </c>
      <c r="D11983" s="420">
        <f t="shared" si="240"/>
        <v>0.13950000000113505</v>
      </c>
      <c r="H11983" s="402"/>
      <c r="J11983" s="82">
        <v>77</v>
      </c>
      <c r="K11983" s="319">
        <v>2</v>
      </c>
    </row>
    <row r="11984" spans="1:11" x14ac:dyDescent="0.3">
      <c r="A11984" s="341">
        <v>43444.585421006945</v>
      </c>
      <c r="B11984" s="318">
        <v>37987.587</v>
      </c>
      <c r="C11984" s="355">
        <f t="shared" si="239"/>
        <v>0.26900000000023283</v>
      </c>
      <c r="D11984" s="420">
        <f t="shared" si="240"/>
        <v>0.13450000000011642</v>
      </c>
      <c r="H11984" s="402"/>
      <c r="J11984" s="82">
        <v>78</v>
      </c>
      <c r="K11984" s="320">
        <v>3</v>
      </c>
    </row>
    <row r="11985" spans="1:11" x14ac:dyDescent="0.3">
      <c r="A11985" s="341">
        <v>43444.627087731482</v>
      </c>
      <c r="B11985" s="318">
        <v>37987.85</v>
      </c>
      <c r="C11985" s="355">
        <f t="shared" si="239"/>
        <v>0.26299999999901047</v>
      </c>
      <c r="D11985" s="420">
        <f t="shared" si="240"/>
        <v>0.13149999999950523</v>
      </c>
      <c r="H11985" s="402"/>
      <c r="J11985" s="82">
        <v>79</v>
      </c>
      <c r="K11985" s="321">
        <v>4</v>
      </c>
    </row>
    <row r="11986" spans="1:11" x14ac:dyDescent="0.3">
      <c r="A11986" s="341">
        <v>43444.668754456019</v>
      </c>
      <c r="B11986" s="318">
        <v>37988.122000000003</v>
      </c>
      <c r="C11986" s="355">
        <f t="shared" si="239"/>
        <v>0.27200000000448199</v>
      </c>
      <c r="D11986" s="420">
        <f t="shared" si="240"/>
        <v>0.13600000000224099</v>
      </c>
      <c r="H11986" s="402"/>
      <c r="J11986" s="82">
        <v>80</v>
      </c>
      <c r="K11986" s="391">
        <v>1</v>
      </c>
    </row>
    <row r="11987" spans="1:11" x14ac:dyDescent="0.3">
      <c r="A11987" s="341">
        <v>43444.710421180556</v>
      </c>
      <c r="B11987" s="318">
        <v>37988.387999999999</v>
      </c>
      <c r="C11987" s="355">
        <f t="shared" si="239"/>
        <v>0.26599999999598367</v>
      </c>
      <c r="D11987" s="420">
        <f t="shared" si="240"/>
        <v>0.13299999999799184</v>
      </c>
      <c r="H11987" s="402"/>
      <c r="J11987" s="82">
        <v>81</v>
      </c>
      <c r="K11987" s="319">
        <v>2</v>
      </c>
    </row>
    <row r="11988" spans="1:11" x14ac:dyDescent="0.3">
      <c r="A11988" s="341">
        <v>43444.752087905094</v>
      </c>
      <c r="B11988" s="318">
        <v>37988.637999999999</v>
      </c>
      <c r="C11988" s="355">
        <f t="shared" si="239"/>
        <v>0.25</v>
      </c>
      <c r="D11988" s="420">
        <f t="shared" si="240"/>
        <v>0.125</v>
      </c>
      <c r="H11988" s="402"/>
      <c r="J11988" s="82">
        <v>82</v>
      </c>
      <c r="K11988" s="320">
        <v>3</v>
      </c>
    </row>
    <row r="11989" spans="1:11" x14ac:dyDescent="0.3">
      <c r="A11989" s="341">
        <v>43444.793754629631</v>
      </c>
      <c r="B11989" s="318">
        <v>37988.902000000002</v>
      </c>
      <c r="C11989" s="355">
        <f t="shared" si="239"/>
        <v>0.26400000000285218</v>
      </c>
      <c r="D11989" s="420">
        <f t="shared" si="240"/>
        <v>0.13200000000142609</v>
      </c>
      <c r="H11989" s="402"/>
      <c r="J11989" s="82">
        <v>83</v>
      </c>
      <c r="K11989" s="321">
        <v>4</v>
      </c>
    </row>
    <row r="11990" spans="1:11" x14ac:dyDescent="0.3">
      <c r="A11990" s="341">
        <v>43444.835421354168</v>
      </c>
      <c r="B11990" s="318">
        <v>37989.171000000002</v>
      </c>
      <c r="C11990" s="355">
        <f t="shared" si="239"/>
        <v>0.26900000000023283</v>
      </c>
      <c r="D11990" s="420">
        <f t="shared" si="240"/>
        <v>0.13450000000011642</v>
      </c>
      <c r="H11990" s="402"/>
      <c r="J11990" s="82">
        <v>84</v>
      </c>
      <c r="K11990" s="391">
        <v>1</v>
      </c>
    </row>
    <row r="11991" spans="1:11" x14ac:dyDescent="0.3">
      <c r="A11991" s="341">
        <v>43444.877088078705</v>
      </c>
      <c r="B11991" s="318">
        <v>37989.436999999998</v>
      </c>
      <c r="C11991" s="355">
        <f t="shared" si="239"/>
        <v>0.26599999999598367</v>
      </c>
      <c r="D11991" s="420">
        <f t="shared" si="240"/>
        <v>0.13299999999799184</v>
      </c>
      <c r="H11991" s="402"/>
      <c r="J11991" s="82">
        <v>85</v>
      </c>
      <c r="K11991" s="319">
        <v>2</v>
      </c>
    </row>
    <row r="11992" spans="1:11" x14ac:dyDescent="0.3">
      <c r="A11992" s="341">
        <v>43444.918754803242</v>
      </c>
      <c r="B11992" s="318">
        <v>37989.690999999999</v>
      </c>
      <c r="C11992" s="355">
        <f t="shared" si="239"/>
        <v>0.25400000000081491</v>
      </c>
      <c r="D11992" s="420">
        <f t="shared" si="240"/>
        <v>0.12700000000040745</v>
      </c>
      <c r="H11992" s="402"/>
      <c r="J11992" s="82">
        <v>86</v>
      </c>
      <c r="K11992" s="320">
        <v>3</v>
      </c>
    </row>
    <row r="11993" spans="1:11" x14ac:dyDescent="0.3">
      <c r="A11993" s="341">
        <v>43444.96042152778</v>
      </c>
      <c r="B11993" s="318">
        <v>37989.955999999998</v>
      </c>
      <c r="C11993" s="355">
        <f t="shared" si="239"/>
        <v>0.26499999999941792</v>
      </c>
      <c r="D11993" s="420">
        <f t="shared" si="240"/>
        <v>0.13249999999970896</v>
      </c>
      <c r="E11993" s="336">
        <f>SUM(C11970:C11993)*7.4805194805</f>
        <v>48.316675324514229</v>
      </c>
      <c r="F11993" s="324">
        <f>AVERAGE(D11970:D11993)</f>
        <v>0.13456249999990177</v>
      </c>
      <c r="G11993" s="324">
        <f>_xlfn.STDEV.S(D11970:D11993)</f>
        <v>4.6539195731254675E-3</v>
      </c>
      <c r="H11993" s="402"/>
      <c r="J11993" s="82">
        <v>87</v>
      </c>
      <c r="K11993" s="321">
        <v>4</v>
      </c>
    </row>
    <row r="11994" spans="1:11" x14ac:dyDescent="0.3">
      <c r="A11994" s="341">
        <v>43445.002088252317</v>
      </c>
      <c r="B11994" s="318">
        <v>37990.228999999999</v>
      </c>
      <c r="C11994" s="355">
        <f t="shared" si="239"/>
        <v>0.27300000000104774</v>
      </c>
      <c r="D11994" s="420">
        <f t="shared" si="240"/>
        <v>0.13650000000052387</v>
      </c>
      <c r="H11994" s="402"/>
      <c r="J11994" s="82">
        <v>88</v>
      </c>
      <c r="K11994" s="391">
        <v>1</v>
      </c>
    </row>
    <row r="11995" spans="1:11" x14ac:dyDescent="0.3">
      <c r="A11995" s="341">
        <v>43445.043754976854</v>
      </c>
      <c r="B11995" s="318">
        <v>37990.5</v>
      </c>
      <c r="C11995" s="355">
        <f t="shared" si="239"/>
        <v>0.27100000000064028</v>
      </c>
      <c r="D11995" s="420">
        <f t="shared" si="240"/>
        <v>0.13550000000032014</v>
      </c>
      <c r="H11995" s="402"/>
      <c r="J11995" s="82">
        <v>89</v>
      </c>
      <c r="K11995" s="319">
        <v>2</v>
      </c>
    </row>
    <row r="11996" spans="1:11" x14ac:dyDescent="0.3">
      <c r="A11996" s="341">
        <v>43445.085421701391</v>
      </c>
      <c r="B11996" s="318">
        <v>37990.767</v>
      </c>
      <c r="C11996" s="355">
        <f t="shared" si="239"/>
        <v>0.26699999999982538</v>
      </c>
      <c r="D11996" s="420">
        <f t="shared" si="240"/>
        <v>0.13349999999991269</v>
      </c>
      <c r="H11996" s="402"/>
      <c r="J11996" s="82">
        <v>90</v>
      </c>
      <c r="K11996" s="320">
        <v>3</v>
      </c>
    </row>
    <row r="11997" spans="1:11" x14ac:dyDescent="0.3">
      <c r="A11997" s="341">
        <v>43445.127088425928</v>
      </c>
      <c r="B11997" s="318">
        <v>37991.042999999998</v>
      </c>
      <c r="C11997" s="355">
        <f t="shared" si="239"/>
        <v>0.27599999999802094</v>
      </c>
      <c r="D11997" s="420">
        <f t="shared" si="240"/>
        <v>0.13799999999901047</v>
      </c>
      <c r="H11997" s="402"/>
      <c r="J11997" s="82">
        <v>91</v>
      </c>
      <c r="K11997" s="321">
        <v>4</v>
      </c>
    </row>
    <row r="11998" spans="1:11" x14ac:dyDescent="0.3">
      <c r="A11998" s="341">
        <v>43445.168755150466</v>
      </c>
      <c r="B11998" s="318">
        <v>37991.322</v>
      </c>
      <c r="C11998" s="355">
        <f t="shared" si="239"/>
        <v>0.2790000000022701</v>
      </c>
      <c r="D11998" s="420">
        <f t="shared" si="240"/>
        <v>0.13950000000113505</v>
      </c>
      <c r="H11998" s="402"/>
      <c r="J11998" s="82">
        <v>92</v>
      </c>
      <c r="K11998" s="391">
        <v>1</v>
      </c>
    </row>
    <row r="11999" spans="1:11" x14ac:dyDescent="0.3">
      <c r="A11999" s="341">
        <v>43445.210421875003</v>
      </c>
      <c r="B11999" s="318">
        <v>37991.599000000002</v>
      </c>
      <c r="C11999" s="355">
        <f t="shared" si="239"/>
        <v>0.27700000000186265</v>
      </c>
      <c r="D11999" s="420">
        <f t="shared" si="240"/>
        <v>0.13850000000093132</v>
      </c>
      <c r="H11999" s="402"/>
      <c r="J11999" s="82">
        <v>93</v>
      </c>
      <c r="K11999" s="319">
        <v>2</v>
      </c>
    </row>
    <row r="12000" spans="1:11" x14ac:dyDescent="0.3">
      <c r="A12000" s="341">
        <v>43445.25208859954</v>
      </c>
      <c r="B12000" s="318">
        <v>37991.875</v>
      </c>
      <c r="C12000" s="355">
        <f t="shared" si="239"/>
        <v>0.27599999999802094</v>
      </c>
      <c r="D12000" s="420">
        <f t="shared" si="240"/>
        <v>0.13799999999901047</v>
      </c>
      <c r="H12000" s="402"/>
      <c r="J12000" s="82">
        <v>94</v>
      </c>
      <c r="K12000" s="320">
        <v>3</v>
      </c>
    </row>
    <row r="12001" spans="1:12" x14ac:dyDescent="0.3">
      <c r="A12001" s="341">
        <v>43445.293755324077</v>
      </c>
      <c r="B12001" s="318">
        <v>37992.159</v>
      </c>
      <c r="C12001" s="355">
        <f t="shared" si="239"/>
        <v>0.28399999999965075</v>
      </c>
      <c r="D12001" s="420">
        <f t="shared" si="240"/>
        <v>0.14199999999982538</v>
      </c>
      <c r="H12001" s="402"/>
      <c r="J12001" s="82">
        <v>95</v>
      </c>
      <c r="K12001" s="321">
        <v>4</v>
      </c>
    </row>
    <row r="12002" spans="1:12" x14ac:dyDescent="0.3">
      <c r="A12002" s="341">
        <v>43445.335422048614</v>
      </c>
      <c r="B12002" s="318">
        <v>37992.428999999996</v>
      </c>
      <c r="C12002" s="355">
        <f t="shared" si="239"/>
        <v>0.26999999999679858</v>
      </c>
      <c r="D12002" s="420">
        <f t="shared" si="240"/>
        <v>0.13499999999839929</v>
      </c>
      <c r="H12002" s="402"/>
      <c r="J12002" s="82">
        <v>96</v>
      </c>
      <c r="K12002" s="391">
        <v>1</v>
      </c>
    </row>
    <row r="12003" spans="1:12" x14ac:dyDescent="0.3">
      <c r="A12003" s="341">
        <v>43445.377088773152</v>
      </c>
      <c r="B12003" s="318">
        <v>37992.688999999998</v>
      </c>
      <c r="C12003" s="355">
        <f>B12003-B12002</f>
        <v>0.26000000000203727</v>
      </c>
      <c r="D12003" s="420">
        <f>C12003/2</f>
        <v>0.13000000000101863</v>
      </c>
      <c r="H12003" s="402"/>
      <c r="J12003" s="82">
        <v>97</v>
      </c>
      <c r="K12003" s="319">
        <v>2</v>
      </c>
    </row>
    <row r="12004" spans="1:12" x14ac:dyDescent="0.3">
      <c r="A12004" s="341">
        <v>43445.382638888892</v>
      </c>
      <c r="B12004" s="318">
        <v>37992.688999999998</v>
      </c>
      <c r="C12004" s="318"/>
      <c r="D12004" s="414"/>
      <c r="H12004" s="403"/>
      <c r="J12004" s="82">
        <v>1</v>
      </c>
      <c r="K12004" s="319">
        <v>2</v>
      </c>
      <c r="L12004" s="54" t="s">
        <v>313</v>
      </c>
    </row>
    <row r="12005" spans="1:12" x14ac:dyDescent="0.3">
      <c r="A12005" s="341">
        <v>43445.424305555556</v>
      </c>
      <c r="B12005" s="318">
        <v>37992.959000000003</v>
      </c>
      <c r="C12005" s="355">
        <f t="shared" ref="C12005:C12089" si="241">B12005-B12004</f>
        <v>0.27000000000407454</v>
      </c>
      <c r="D12005" s="420">
        <f t="shared" ref="D12005:D12089" si="242">C12005/2</f>
        <v>0.13500000000203727</v>
      </c>
      <c r="H12005" s="402"/>
      <c r="J12005" s="82">
        <v>2</v>
      </c>
      <c r="K12005" s="320">
        <v>3</v>
      </c>
    </row>
    <row r="12006" spans="1:12" x14ac:dyDescent="0.3">
      <c r="A12006" s="341">
        <v>43445.46597222222</v>
      </c>
      <c r="B12006" s="318">
        <v>37993.231</v>
      </c>
      <c r="C12006" s="355">
        <f t="shared" si="241"/>
        <v>0.27199999999720603</v>
      </c>
      <c r="D12006" s="420">
        <f t="shared" si="242"/>
        <v>0.13599999999860302</v>
      </c>
      <c r="H12006" s="402"/>
      <c r="J12006" s="82">
        <v>3</v>
      </c>
      <c r="K12006" s="321">
        <v>4</v>
      </c>
    </row>
    <row r="12007" spans="1:12" x14ac:dyDescent="0.3">
      <c r="A12007" s="341">
        <v>43445.507638773146</v>
      </c>
      <c r="B12007" s="318">
        <v>37993.5</v>
      </c>
      <c r="C12007" s="355">
        <f t="shared" si="241"/>
        <v>0.26900000000023283</v>
      </c>
      <c r="D12007" s="420">
        <f t="shared" si="242"/>
        <v>0.13450000000011642</v>
      </c>
      <c r="H12007" s="402"/>
      <c r="J12007" s="82">
        <v>4</v>
      </c>
      <c r="K12007" s="391">
        <v>1</v>
      </c>
    </row>
    <row r="12008" spans="1:12" x14ac:dyDescent="0.3">
      <c r="A12008" s="341">
        <v>43445.549305381945</v>
      </c>
      <c r="B12008" s="318">
        <v>37993.760999999999</v>
      </c>
      <c r="C12008" s="355">
        <f t="shared" si="241"/>
        <v>0.26099999999860302</v>
      </c>
      <c r="D12008" s="420">
        <f t="shared" si="242"/>
        <v>0.13049999999930151</v>
      </c>
      <c r="H12008" s="402"/>
      <c r="J12008" s="82">
        <v>5</v>
      </c>
      <c r="K12008" s="319">
        <v>2</v>
      </c>
    </row>
    <row r="12009" spans="1:12" x14ac:dyDescent="0.3">
      <c r="A12009" s="341">
        <v>43445.590971990743</v>
      </c>
      <c r="B12009" s="318">
        <v>37994.031999999999</v>
      </c>
      <c r="C12009" s="355">
        <f t="shared" si="241"/>
        <v>0.27100000000064028</v>
      </c>
      <c r="D12009" s="420">
        <f t="shared" si="242"/>
        <v>0.13550000000032014</v>
      </c>
      <c r="H12009" s="402"/>
      <c r="J12009" s="82">
        <v>6</v>
      </c>
      <c r="K12009" s="320">
        <v>3</v>
      </c>
    </row>
    <row r="12010" spans="1:12" x14ac:dyDescent="0.3">
      <c r="A12010" s="341">
        <v>43445.632638599534</v>
      </c>
      <c r="B12010" s="318">
        <v>37994.300999999999</v>
      </c>
      <c r="C12010" s="355">
        <f t="shared" si="241"/>
        <v>0.26900000000023283</v>
      </c>
      <c r="D12010" s="420">
        <f t="shared" si="242"/>
        <v>0.13450000000011642</v>
      </c>
      <c r="H12010" s="402"/>
      <c r="J12010" s="82">
        <v>7</v>
      </c>
      <c r="K12010" s="321">
        <v>4</v>
      </c>
    </row>
    <row r="12011" spans="1:12" x14ac:dyDescent="0.3">
      <c r="A12011" s="341">
        <v>43445.674305208333</v>
      </c>
      <c r="B12011" s="318">
        <v>37994.561999999998</v>
      </c>
      <c r="C12011" s="355">
        <f t="shared" si="241"/>
        <v>0.26099999999860302</v>
      </c>
      <c r="D12011" s="420">
        <f t="shared" si="242"/>
        <v>0.13049999999930151</v>
      </c>
      <c r="H12011" s="402"/>
      <c r="J12011" s="82">
        <v>8</v>
      </c>
      <c r="K12011" s="391">
        <v>1</v>
      </c>
    </row>
    <row r="12012" spans="1:12" x14ac:dyDescent="0.3">
      <c r="A12012" s="341">
        <v>43445.715971817132</v>
      </c>
      <c r="B12012" s="318">
        <v>37994.821000000004</v>
      </c>
      <c r="C12012" s="355">
        <f t="shared" si="241"/>
        <v>0.25900000000547152</v>
      </c>
      <c r="D12012" s="420">
        <f t="shared" si="242"/>
        <v>0.12950000000273576</v>
      </c>
      <c r="H12012" s="402"/>
      <c r="J12012" s="82">
        <v>9</v>
      </c>
      <c r="K12012" s="319">
        <v>2</v>
      </c>
    </row>
    <row r="12013" spans="1:12" x14ac:dyDescent="0.3">
      <c r="A12013" s="341">
        <v>43445.757638425923</v>
      </c>
      <c r="B12013" s="318">
        <v>37995.091999999997</v>
      </c>
      <c r="C12013" s="355">
        <f t="shared" si="241"/>
        <v>0.27099999999336433</v>
      </c>
      <c r="D12013" s="420">
        <f t="shared" si="242"/>
        <v>0.13549999999668216</v>
      </c>
      <c r="H12013" s="402"/>
      <c r="J12013" s="82">
        <v>10</v>
      </c>
      <c r="K12013" s="320">
        <v>3</v>
      </c>
    </row>
    <row r="12014" spans="1:12" x14ac:dyDescent="0.3">
      <c r="A12014" s="341">
        <v>43445.799305034721</v>
      </c>
      <c r="B12014" s="318">
        <v>37995.357000000004</v>
      </c>
      <c r="C12014" s="355">
        <f t="shared" si="241"/>
        <v>0.26500000000669388</v>
      </c>
      <c r="D12014" s="420">
        <f t="shared" si="242"/>
        <v>0.13250000000334694</v>
      </c>
      <c r="H12014" s="402"/>
      <c r="J12014" s="82">
        <v>11</v>
      </c>
      <c r="K12014" s="321">
        <v>4</v>
      </c>
    </row>
    <row r="12015" spans="1:12" x14ac:dyDescent="0.3">
      <c r="A12015" s="341">
        <v>43445.84097164352</v>
      </c>
      <c r="B12015" s="318">
        <v>37995.61</v>
      </c>
      <c r="C12015" s="355">
        <f t="shared" si="241"/>
        <v>0.2529999999969732</v>
      </c>
      <c r="D12015" s="420">
        <f t="shared" si="242"/>
        <v>0.1264999999984866</v>
      </c>
      <c r="H12015" s="402"/>
      <c r="J12015" s="82">
        <v>12</v>
      </c>
      <c r="K12015" s="391">
        <v>1</v>
      </c>
    </row>
    <row r="12016" spans="1:12" x14ac:dyDescent="0.3">
      <c r="A12016" s="341">
        <v>43445.882638252318</v>
      </c>
      <c r="B12016" s="318">
        <v>37995.862000000001</v>
      </c>
      <c r="C12016" s="355">
        <f t="shared" si="241"/>
        <v>0.25200000000040745</v>
      </c>
      <c r="D12016" s="420">
        <f t="shared" si="242"/>
        <v>0.12600000000020373</v>
      </c>
      <c r="H12016" s="402"/>
      <c r="J12016" s="82">
        <v>13</v>
      </c>
      <c r="K12016" s="319">
        <v>2</v>
      </c>
    </row>
    <row r="12017" spans="1:11" x14ac:dyDescent="0.3">
      <c r="A12017" s="341">
        <v>43445.92430486111</v>
      </c>
      <c r="B12017" s="318">
        <v>37996.137999999999</v>
      </c>
      <c r="C12017" s="355">
        <f t="shared" si="241"/>
        <v>0.27599999999802094</v>
      </c>
      <c r="D12017" s="420">
        <f t="shared" si="242"/>
        <v>0.13799999999901047</v>
      </c>
      <c r="H12017" s="402"/>
      <c r="J12017" s="82">
        <v>14</v>
      </c>
      <c r="K12017" s="320">
        <v>3</v>
      </c>
    </row>
    <row r="12018" spans="1:11" x14ac:dyDescent="0.3">
      <c r="A12018" s="341">
        <v>43445.965971469908</v>
      </c>
      <c r="B12018" s="318">
        <v>37996.402000000002</v>
      </c>
      <c r="C12018" s="355">
        <f t="shared" si="241"/>
        <v>0.26400000000285218</v>
      </c>
      <c r="D12018" s="420">
        <f t="shared" si="242"/>
        <v>0.13200000000142609</v>
      </c>
      <c r="E12018" s="336">
        <f>SUM(C11994:C12018)*7.4805194805</f>
        <v>48.219428571329559</v>
      </c>
      <c r="F12018" s="324">
        <f>AVERAGE(D11994:D12018)</f>
        <v>0.13429166666674064</v>
      </c>
      <c r="G12018" s="324">
        <f>_xlfn.STDEV.S(D11994:D12018)</f>
        <v>3.9970550751528503E-3</v>
      </c>
      <c r="H12018" s="402"/>
      <c r="J12018" s="82">
        <v>15</v>
      </c>
      <c r="K12018" s="321">
        <v>4</v>
      </c>
    </row>
    <row r="12019" spans="1:11" x14ac:dyDescent="0.3">
      <c r="A12019" s="341">
        <v>43446.007638078707</v>
      </c>
      <c r="B12019" s="318">
        <v>37996.661999999997</v>
      </c>
      <c r="C12019" s="355">
        <f t="shared" si="241"/>
        <v>0.25999999999476131</v>
      </c>
      <c r="D12019" s="420">
        <f t="shared" si="242"/>
        <v>0.12999999999738066</v>
      </c>
      <c r="H12019" s="402"/>
      <c r="J12019" s="82">
        <v>16</v>
      </c>
      <c r="K12019" s="391">
        <v>1</v>
      </c>
    </row>
    <row r="12020" spans="1:11" x14ac:dyDescent="0.3">
      <c r="A12020" s="341">
        <v>43446.049304687498</v>
      </c>
      <c r="B12020" s="318">
        <v>37996.932000000001</v>
      </c>
      <c r="C12020" s="355">
        <f t="shared" si="241"/>
        <v>0.27000000000407454</v>
      </c>
      <c r="D12020" s="420">
        <f t="shared" si="242"/>
        <v>0.13500000000203727</v>
      </c>
      <c r="H12020" s="402"/>
      <c r="J12020" s="82">
        <v>17</v>
      </c>
      <c r="K12020" s="319">
        <v>2</v>
      </c>
    </row>
    <row r="12021" spans="1:11" x14ac:dyDescent="0.3">
      <c r="A12021" s="341">
        <v>43446.090971296297</v>
      </c>
      <c r="B12021" s="318">
        <v>37997.21</v>
      </c>
      <c r="C12021" s="355">
        <f t="shared" si="241"/>
        <v>0.27799999999842839</v>
      </c>
      <c r="D12021" s="420">
        <f t="shared" si="242"/>
        <v>0.1389999999992142</v>
      </c>
      <c r="H12021" s="402"/>
      <c r="J12021" s="82">
        <v>18</v>
      </c>
      <c r="K12021" s="320">
        <v>3</v>
      </c>
    </row>
    <row r="12022" spans="1:11" x14ac:dyDescent="0.3">
      <c r="A12022" s="341">
        <v>43446.132637905095</v>
      </c>
      <c r="B12022" s="318">
        <v>37997.481</v>
      </c>
      <c r="C12022" s="355">
        <f t="shared" si="241"/>
        <v>0.27100000000064028</v>
      </c>
      <c r="D12022" s="420">
        <f t="shared" si="242"/>
        <v>0.13550000000032014</v>
      </c>
      <c r="H12022" s="402"/>
      <c r="J12022" s="82">
        <v>19</v>
      </c>
      <c r="K12022" s="321">
        <v>4</v>
      </c>
    </row>
    <row r="12023" spans="1:11" x14ac:dyDescent="0.3">
      <c r="A12023" s="341">
        <v>43446.174304513886</v>
      </c>
      <c r="B12023" s="318">
        <v>37997.75</v>
      </c>
      <c r="C12023" s="355">
        <f t="shared" si="241"/>
        <v>0.26900000000023283</v>
      </c>
      <c r="D12023" s="420">
        <f t="shared" si="242"/>
        <v>0.13450000000011642</v>
      </c>
      <c r="H12023" s="402"/>
      <c r="J12023" s="82">
        <v>20</v>
      </c>
      <c r="K12023" s="391">
        <v>1</v>
      </c>
    </row>
    <row r="12024" spans="1:11" x14ac:dyDescent="0.3">
      <c r="A12024" s="341">
        <v>43446.215971122685</v>
      </c>
      <c r="B12024" s="318">
        <v>37998.031999999999</v>
      </c>
      <c r="C12024" s="355">
        <f t="shared" si="241"/>
        <v>0.2819999999992433</v>
      </c>
      <c r="D12024" s="420">
        <f t="shared" si="242"/>
        <v>0.14099999999962165</v>
      </c>
      <c r="H12024" s="402"/>
      <c r="J12024" s="82">
        <v>21</v>
      </c>
      <c r="K12024" s="319">
        <v>2</v>
      </c>
    </row>
    <row r="12025" spans="1:11" x14ac:dyDescent="0.3">
      <c r="A12025" s="341">
        <v>43446.257637731484</v>
      </c>
      <c r="B12025" s="318">
        <v>37998.313999999998</v>
      </c>
      <c r="C12025" s="355">
        <f t="shared" si="241"/>
        <v>0.2819999999992433</v>
      </c>
      <c r="D12025" s="420">
        <f t="shared" si="242"/>
        <v>0.14099999999962165</v>
      </c>
      <c r="H12025" s="402"/>
      <c r="J12025" s="82">
        <v>22</v>
      </c>
      <c r="K12025" s="320">
        <v>3</v>
      </c>
    </row>
    <row r="12026" spans="1:11" x14ac:dyDescent="0.3">
      <c r="A12026" s="341">
        <v>43446.299304340275</v>
      </c>
      <c r="B12026" s="318">
        <v>37998.589999999997</v>
      </c>
      <c r="C12026" s="355">
        <f t="shared" si="241"/>
        <v>0.27599999999802094</v>
      </c>
      <c r="D12026" s="420">
        <f t="shared" si="242"/>
        <v>0.13799999999901047</v>
      </c>
      <c r="H12026" s="402"/>
      <c r="J12026" s="82">
        <v>23</v>
      </c>
      <c r="K12026" s="321">
        <v>4</v>
      </c>
    </row>
    <row r="12027" spans="1:11" x14ac:dyDescent="0.3">
      <c r="A12027" s="341">
        <v>43446.340970949073</v>
      </c>
      <c r="B12027" s="318">
        <v>37998.858</v>
      </c>
      <c r="C12027" s="355">
        <f t="shared" si="241"/>
        <v>0.26800000000366708</v>
      </c>
      <c r="D12027" s="420">
        <f t="shared" si="242"/>
        <v>0.13400000000183354</v>
      </c>
      <c r="H12027" s="402"/>
      <c r="J12027" s="82">
        <v>24</v>
      </c>
      <c r="K12027" s="391">
        <v>1</v>
      </c>
    </row>
    <row r="12028" spans="1:11" x14ac:dyDescent="0.3">
      <c r="A12028" s="341">
        <v>43446.382637557872</v>
      </c>
      <c r="B12028" s="318">
        <v>37999.137999999999</v>
      </c>
      <c r="C12028" s="355">
        <f t="shared" si="241"/>
        <v>0.27999999999883585</v>
      </c>
      <c r="D12028" s="420">
        <f t="shared" si="242"/>
        <v>0.13999999999941792</v>
      </c>
      <c r="H12028" s="402"/>
      <c r="J12028" s="82">
        <v>25</v>
      </c>
      <c r="K12028" s="319">
        <v>2</v>
      </c>
    </row>
    <row r="12029" spans="1:11" x14ac:dyDescent="0.3">
      <c r="A12029" s="341">
        <v>43446.424304166663</v>
      </c>
      <c r="B12029" s="318">
        <v>37999.406000000003</v>
      </c>
      <c r="C12029" s="355">
        <f t="shared" si="241"/>
        <v>0.26800000000366708</v>
      </c>
      <c r="D12029" s="420">
        <f t="shared" si="242"/>
        <v>0.13400000000183354</v>
      </c>
      <c r="H12029" s="402"/>
      <c r="J12029" s="82">
        <v>26</v>
      </c>
      <c r="K12029" s="320">
        <v>3</v>
      </c>
    </row>
    <row r="12030" spans="1:11" x14ac:dyDescent="0.3">
      <c r="A12030" s="341">
        <v>43446.465970775462</v>
      </c>
      <c r="B12030" s="318">
        <v>37999.667999999998</v>
      </c>
      <c r="C12030" s="355">
        <f t="shared" si="241"/>
        <v>0.26199999999516876</v>
      </c>
      <c r="D12030" s="420">
        <f t="shared" si="242"/>
        <v>0.13099999999758438</v>
      </c>
      <c r="H12030" s="402"/>
      <c r="J12030" s="82">
        <v>27</v>
      </c>
      <c r="K12030" s="321">
        <v>4</v>
      </c>
    </row>
    <row r="12031" spans="1:11" x14ac:dyDescent="0.3">
      <c r="A12031" s="341">
        <v>43446.50763738426</v>
      </c>
      <c r="B12031" s="318">
        <v>37999.934999999998</v>
      </c>
      <c r="C12031" s="355">
        <f t="shared" si="241"/>
        <v>0.26699999999982538</v>
      </c>
      <c r="D12031" s="420">
        <f t="shared" si="242"/>
        <v>0.13349999999991269</v>
      </c>
      <c r="H12031" s="402"/>
      <c r="J12031" s="82">
        <v>28</v>
      </c>
      <c r="K12031" s="391">
        <v>1</v>
      </c>
    </row>
    <row r="12032" spans="1:11" x14ac:dyDescent="0.3">
      <c r="A12032" s="341">
        <v>43446.549303993059</v>
      </c>
      <c r="B12032" s="318">
        <v>38000.211000000003</v>
      </c>
      <c r="C12032" s="355">
        <f t="shared" si="241"/>
        <v>0.2760000000052969</v>
      </c>
      <c r="D12032" s="420">
        <f t="shared" si="242"/>
        <v>0.13800000000264845</v>
      </c>
      <c r="H12032" s="402"/>
      <c r="J12032" s="82">
        <v>29</v>
      </c>
      <c r="K12032" s="319">
        <v>2</v>
      </c>
    </row>
    <row r="12033" spans="1:11" x14ac:dyDescent="0.3">
      <c r="A12033" s="341">
        <v>43446.59097060185</v>
      </c>
      <c r="B12033" s="318">
        <v>38000.476999999999</v>
      </c>
      <c r="C12033" s="355">
        <f t="shared" si="241"/>
        <v>0.26599999999598367</v>
      </c>
      <c r="D12033" s="420">
        <f t="shared" si="242"/>
        <v>0.13299999999799184</v>
      </c>
      <c r="H12033" s="402"/>
      <c r="J12033" s="82">
        <v>30</v>
      </c>
      <c r="K12033" s="320">
        <v>3</v>
      </c>
    </row>
    <row r="12034" spans="1:11" x14ac:dyDescent="0.3">
      <c r="A12034" s="341">
        <v>43446.632637210649</v>
      </c>
      <c r="B12034" s="318">
        <v>38000.733</v>
      </c>
      <c r="C12034" s="355">
        <f t="shared" si="241"/>
        <v>0.25600000000122236</v>
      </c>
      <c r="D12034" s="420">
        <f t="shared" si="242"/>
        <v>0.12800000000061118</v>
      </c>
      <c r="H12034" s="402"/>
      <c r="J12034" s="82">
        <v>31</v>
      </c>
      <c r="K12034" s="321">
        <v>4</v>
      </c>
    </row>
    <row r="12035" spans="1:11" x14ac:dyDescent="0.3">
      <c r="A12035" s="341">
        <v>43446.674303819447</v>
      </c>
      <c r="B12035" s="318">
        <v>38001.000999999997</v>
      </c>
      <c r="C12035" s="355">
        <f t="shared" si="241"/>
        <v>0.26799999999639113</v>
      </c>
      <c r="D12035" s="420">
        <f t="shared" si="242"/>
        <v>0.13399999999819556</v>
      </c>
      <c r="H12035" s="402"/>
      <c r="J12035" s="82">
        <v>32</v>
      </c>
      <c r="K12035" s="391">
        <v>1</v>
      </c>
    </row>
    <row r="12036" spans="1:11" x14ac:dyDescent="0.3">
      <c r="A12036" s="341">
        <v>43446.715970428239</v>
      </c>
      <c r="B12036" s="318">
        <v>38001.267</v>
      </c>
      <c r="C12036" s="355">
        <f t="shared" si="241"/>
        <v>0.26600000000325963</v>
      </c>
      <c r="D12036" s="420">
        <f t="shared" si="242"/>
        <v>0.13300000000162981</v>
      </c>
      <c r="H12036" s="402"/>
      <c r="J12036" s="82">
        <v>33</v>
      </c>
      <c r="K12036" s="319">
        <v>2</v>
      </c>
    </row>
    <row r="12037" spans="1:11" x14ac:dyDescent="0.3">
      <c r="A12037" s="341">
        <v>43446.757637037037</v>
      </c>
      <c r="B12037" s="318">
        <v>38001.527000000002</v>
      </c>
      <c r="C12037" s="355">
        <f t="shared" si="241"/>
        <v>0.26000000000203727</v>
      </c>
      <c r="D12037" s="420">
        <f t="shared" si="242"/>
        <v>0.13000000000101863</v>
      </c>
      <c r="H12037" s="402"/>
      <c r="J12037" s="82">
        <v>34</v>
      </c>
      <c r="K12037" s="320">
        <v>3</v>
      </c>
    </row>
    <row r="12038" spans="1:11" x14ac:dyDescent="0.3">
      <c r="A12038" s="341">
        <v>43446.799303645836</v>
      </c>
      <c r="B12038" s="318">
        <v>38001.781999999999</v>
      </c>
      <c r="C12038" s="355">
        <f t="shared" si="241"/>
        <v>0.25499999999738066</v>
      </c>
      <c r="D12038" s="420">
        <f t="shared" si="242"/>
        <v>0.12749999999869033</v>
      </c>
      <c r="H12038" s="402"/>
      <c r="J12038" s="82">
        <v>35</v>
      </c>
      <c r="K12038" s="321">
        <v>4</v>
      </c>
    </row>
    <row r="12039" spans="1:11" x14ac:dyDescent="0.3">
      <c r="A12039" s="341">
        <v>43446.840970254627</v>
      </c>
      <c r="B12039" s="318">
        <v>38002.050000000003</v>
      </c>
      <c r="C12039" s="355">
        <f t="shared" si="241"/>
        <v>0.26800000000366708</v>
      </c>
      <c r="D12039" s="420">
        <f t="shared" si="242"/>
        <v>0.13400000000183354</v>
      </c>
      <c r="H12039" s="402"/>
      <c r="J12039" s="82">
        <v>36</v>
      </c>
      <c r="K12039" s="391">
        <v>1</v>
      </c>
    </row>
    <row r="12040" spans="1:11" x14ac:dyDescent="0.3">
      <c r="A12040" s="341">
        <v>43446.882636863425</v>
      </c>
      <c r="B12040" s="318">
        <v>38002.317999999999</v>
      </c>
      <c r="C12040" s="355">
        <f t="shared" si="241"/>
        <v>0.26799999999639113</v>
      </c>
      <c r="D12040" s="420">
        <f t="shared" si="242"/>
        <v>0.13399999999819556</v>
      </c>
      <c r="H12040" s="402"/>
      <c r="J12040" s="82">
        <v>37</v>
      </c>
      <c r="K12040" s="319">
        <v>2</v>
      </c>
    </row>
    <row r="12041" spans="1:11" x14ac:dyDescent="0.3">
      <c r="A12041" s="341">
        <v>43446.924303472224</v>
      </c>
      <c r="B12041" s="318">
        <v>38002.58</v>
      </c>
      <c r="C12041" s="355">
        <f t="shared" si="241"/>
        <v>0.26200000000244472</v>
      </c>
      <c r="D12041" s="420">
        <f t="shared" si="242"/>
        <v>0.13100000000122236</v>
      </c>
      <c r="H12041" s="402"/>
      <c r="J12041" s="82">
        <v>38</v>
      </c>
      <c r="K12041" s="320">
        <v>3</v>
      </c>
    </row>
    <row r="12042" spans="1:11" x14ac:dyDescent="0.3">
      <c r="A12042" s="341">
        <v>43446.965970081015</v>
      </c>
      <c r="B12042" s="318">
        <v>38002.838000000003</v>
      </c>
      <c r="C12042" s="355">
        <f t="shared" si="241"/>
        <v>0.25800000000162981</v>
      </c>
      <c r="D12042" s="420">
        <f t="shared" si="242"/>
        <v>0.12900000000081491</v>
      </c>
      <c r="E12042" s="336">
        <f>SUM(C12019:C12042)*7.4805194805</f>
        <v>48.144623376509323</v>
      </c>
      <c r="F12042" s="324">
        <f>AVERAGE(D12019:D12042)</f>
        <v>0.13408333333336486</v>
      </c>
      <c r="G12042" s="324">
        <f>_xlfn.STDEV.S(D12019:D12042)</f>
        <v>3.9000185804938937E-3</v>
      </c>
      <c r="H12042" s="402"/>
      <c r="J12042" s="82">
        <v>39</v>
      </c>
      <c r="K12042" s="321">
        <v>4</v>
      </c>
    </row>
    <row r="12043" spans="1:11" x14ac:dyDescent="0.3">
      <c r="A12043" s="341">
        <v>43447.007636689814</v>
      </c>
      <c r="B12043" s="318">
        <v>38003.11</v>
      </c>
      <c r="C12043" s="355">
        <f t="shared" si="241"/>
        <v>0.27199999999720603</v>
      </c>
      <c r="D12043" s="420">
        <f t="shared" si="242"/>
        <v>0.13599999999860302</v>
      </c>
      <c r="H12043" s="402"/>
      <c r="J12043" s="82">
        <v>40</v>
      </c>
      <c r="K12043" s="391">
        <v>1</v>
      </c>
    </row>
    <row r="12044" spans="1:11" x14ac:dyDescent="0.3">
      <c r="A12044" s="341">
        <v>43447.049303298612</v>
      </c>
      <c r="B12044" s="318">
        <v>38003.381000000001</v>
      </c>
      <c r="C12044" s="355">
        <f t="shared" si="241"/>
        <v>0.27100000000064028</v>
      </c>
      <c r="D12044" s="420">
        <f t="shared" si="242"/>
        <v>0.13550000000032014</v>
      </c>
      <c r="H12044" s="402"/>
      <c r="J12044" s="82">
        <v>41</v>
      </c>
      <c r="K12044" s="319">
        <v>2</v>
      </c>
    </row>
    <row r="12045" spans="1:11" x14ac:dyDescent="0.3">
      <c r="A12045" s="341">
        <v>43447.090969907411</v>
      </c>
      <c r="B12045" s="318">
        <v>38003.648000000001</v>
      </c>
      <c r="C12045" s="355">
        <f t="shared" si="241"/>
        <v>0.26699999999982538</v>
      </c>
      <c r="D12045" s="420">
        <f t="shared" si="242"/>
        <v>0.13349999999991269</v>
      </c>
      <c r="H12045" s="402"/>
      <c r="J12045" s="82">
        <v>42</v>
      </c>
      <c r="K12045" s="320">
        <v>3</v>
      </c>
    </row>
    <row r="12046" spans="1:11" x14ac:dyDescent="0.3">
      <c r="A12046" s="341">
        <v>43447.132636516202</v>
      </c>
      <c r="B12046" s="318">
        <v>38003.921999999999</v>
      </c>
      <c r="C12046" s="355">
        <f t="shared" si="241"/>
        <v>0.27399999999761349</v>
      </c>
      <c r="D12046" s="420">
        <f t="shared" si="242"/>
        <v>0.13699999999880674</v>
      </c>
      <c r="H12046" s="402"/>
      <c r="J12046" s="82">
        <v>43</v>
      </c>
      <c r="K12046" s="321">
        <v>4</v>
      </c>
    </row>
    <row r="12047" spans="1:11" x14ac:dyDescent="0.3">
      <c r="A12047" s="341">
        <v>43447.174303125001</v>
      </c>
      <c r="B12047" s="318">
        <v>38004.209000000003</v>
      </c>
      <c r="C12047" s="355">
        <f t="shared" si="241"/>
        <v>0.28700000000389991</v>
      </c>
      <c r="D12047" s="420">
        <f t="shared" si="242"/>
        <v>0.14350000000194996</v>
      </c>
      <c r="H12047" s="402"/>
      <c r="J12047" s="82">
        <v>44</v>
      </c>
      <c r="K12047" s="391">
        <v>1</v>
      </c>
    </row>
    <row r="12048" spans="1:11" x14ac:dyDescent="0.3">
      <c r="A12048" s="341">
        <v>43447.215969733799</v>
      </c>
      <c r="B12048" s="318">
        <v>38004.487999999998</v>
      </c>
      <c r="C12048" s="355">
        <f t="shared" si="241"/>
        <v>0.27899999999499414</v>
      </c>
      <c r="D12048" s="420">
        <f t="shared" si="242"/>
        <v>0.13949999999749707</v>
      </c>
      <c r="H12048" s="402"/>
      <c r="J12048" s="82">
        <v>45</v>
      </c>
      <c r="K12048" s="319">
        <v>2</v>
      </c>
    </row>
    <row r="12049" spans="1:11" x14ac:dyDescent="0.3">
      <c r="A12049" s="341">
        <v>43447.257636342591</v>
      </c>
      <c r="B12049" s="318">
        <v>38004.752</v>
      </c>
      <c r="C12049" s="355">
        <f t="shared" si="241"/>
        <v>0.26400000000285218</v>
      </c>
      <c r="D12049" s="420">
        <f t="shared" si="242"/>
        <v>0.13200000000142609</v>
      </c>
      <c r="H12049" s="402"/>
      <c r="J12049" s="82">
        <v>46</v>
      </c>
      <c r="K12049" s="320">
        <v>3</v>
      </c>
    </row>
    <row r="12050" spans="1:11" x14ac:dyDescent="0.3">
      <c r="A12050" s="341">
        <v>43447.299302951389</v>
      </c>
      <c r="B12050" s="318">
        <v>38005.031999999999</v>
      </c>
      <c r="C12050" s="355">
        <f t="shared" si="241"/>
        <v>0.27999999999883585</v>
      </c>
      <c r="D12050" s="420">
        <f t="shared" si="242"/>
        <v>0.13999999999941792</v>
      </c>
      <c r="H12050" s="402"/>
      <c r="J12050" s="82">
        <v>47</v>
      </c>
      <c r="K12050" s="321">
        <v>4</v>
      </c>
    </row>
    <row r="12051" spans="1:11" x14ac:dyDescent="0.3">
      <c r="A12051" s="341">
        <v>43447.340969560188</v>
      </c>
      <c r="B12051" s="318">
        <v>38005.31</v>
      </c>
      <c r="C12051" s="355">
        <f t="shared" si="241"/>
        <v>0.27799999999842839</v>
      </c>
      <c r="D12051" s="420">
        <f t="shared" si="242"/>
        <v>0.1389999999992142</v>
      </c>
      <c r="H12051" s="402"/>
      <c r="J12051" s="82">
        <v>48</v>
      </c>
      <c r="K12051" s="391">
        <v>1</v>
      </c>
    </row>
    <row r="12052" spans="1:11" x14ac:dyDescent="0.3">
      <c r="A12052" s="341">
        <v>43447.382636168979</v>
      </c>
      <c r="B12052" s="318">
        <v>38005.58</v>
      </c>
      <c r="C12052" s="355">
        <f t="shared" si="241"/>
        <v>0.27000000000407454</v>
      </c>
      <c r="D12052" s="420">
        <f t="shared" si="242"/>
        <v>0.13500000000203727</v>
      </c>
      <c r="H12052" s="402"/>
      <c r="J12052" s="82">
        <v>49</v>
      </c>
      <c r="K12052" s="319">
        <v>2</v>
      </c>
    </row>
    <row r="12053" spans="1:11" x14ac:dyDescent="0.3">
      <c r="A12053" s="341">
        <v>43447.424302777777</v>
      </c>
      <c r="B12053" s="318">
        <v>38005.841999999997</v>
      </c>
      <c r="C12053" s="355">
        <f t="shared" si="241"/>
        <v>0.26199999999516876</v>
      </c>
      <c r="D12053" s="420">
        <f t="shared" si="242"/>
        <v>0.13099999999758438</v>
      </c>
      <c r="H12053" s="402"/>
      <c r="J12053" s="82">
        <v>50</v>
      </c>
      <c r="K12053" s="320">
        <v>3</v>
      </c>
    </row>
    <row r="12054" spans="1:11" x14ac:dyDescent="0.3">
      <c r="A12054" s="341">
        <v>43447.465969386576</v>
      </c>
      <c r="B12054" s="318">
        <v>38006.118999999999</v>
      </c>
      <c r="C12054" s="355">
        <f t="shared" si="241"/>
        <v>0.27700000000186265</v>
      </c>
      <c r="D12054" s="420">
        <f t="shared" si="242"/>
        <v>0.13850000000093132</v>
      </c>
      <c r="H12054" s="402"/>
      <c r="J12054" s="82">
        <v>51</v>
      </c>
      <c r="K12054" s="321">
        <v>4</v>
      </c>
    </row>
    <row r="12055" spans="1:11" x14ac:dyDescent="0.3">
      <c r="A12055" s="341">
        <v>43447.507635995367</v>
      </c>
      <c r="B12055" s="318">
        <v>38006.387999999999</v>
      </c>
      <c r="C12055" s="355">
        <f t="shared" si="241"/>
        <v>0.26900000000023283</v>
      </c>
      <c r="D12055" s="420">
        <f t="shared" si="242"/>
        <v>0.13450000000011642</v>
      </c>
      <c r="H12055" s="402"/>
      <c r="J12055" s="82">
        <v>52</v>
      </c>
      <c r="K12055" s="391">
        <v>1</v>
      </c>
    </row>
    <row r="12056" spans="1:11" x14ac:dyDescent="0.3">
      <c r="A12056" s="341">
        <v>43447.549302604166</v>
      </c>
      <c r="B12056" s="318">
        <v>38006.650999999998</v>
      </c>
      <c r="C12056" s="355">
        <f t="shared" si="241"/>
        <v>0.26299999999901047</v>
      </c>
      <c r="D12056" s="420">
        <f t="shared" si="242"/>
        <v>0.13149999999950523</v>
      </c>
      <c r="H12056" s="402"/>
      <c r="J12056" s="82">
        <v>53</v>
      </c>
      <c r="K12056" s="319">
        <v>2</v>
      </c>
    </row>
    <row r="12057" spans="1:11" x14ac:dyDescent="0.3">
      <c r="A12057" s="341">
        <v>43447.590969212964</v>
      </c>
      <c r="B12057" s="318">
        <v>38006.921999999999</v>
      </c>
      <c r="C12057" s="355">
        <f t="shared" si="241"/>
        <v>0.27100000000064028</v>
      </c>
      <c r="D12057" s="420">
        <f t="shared" si="242"/>
        <v>0.13550000000032014</v>
      </c>
      <c r="H12057" s="402"/>
      <c r="J12057" s="82">
        <v>54</v>
      </c>
      <c r="K12057" s="320">
        <v>3</v>
      </c>
    </row>
    <row r="12058" spans="1:11" x14ac:dyDescent="0.3">
      <c r="A12058" s="341">
        <v>43447.632635821756</v>
      </c>
      <c r="B12058" s="318">
        <v>38007.199999999997</v>
      </c>
      <c r="C12058" s="355">
        <f t="shared" si="241"/>
        <v>0.27799999999842839</v>
      </c>
      <c r="D12058" s="420">
        <f t="shared" si="242"/>
        <v>0.1389999999992142</v>
      </c>
      <c r="H12058" s="402"/>
      <c r="J12058" s="82">
        <v>55</v>
      </c>
      <c r="K12058" s="321">
        <v>4</v>
      </c>
    </row>
    <row r="12059" spans="1:11" x14ac:dyDescent="0.3">
      <c r="A12059" s="341">
        <v>43447.674302430554</v>
      </c>
      <c r="B12059" s="318">
        <v>38007.466999999997</v>
      </c>
      <c r="C12059" s="355">
        <f t="shared" si="241"/>
        <v>0.26699999999982538</v>
      </c>
      <c r="D12059" s="420">
        <f t="shared" si="242"/>
        <v>0.13349999999991269</v>
      </c>
      <c r="H12059" s="402"/>
      <c r="J12059" s="82">
        <v>56</v>
      </c>
      <c r="K12059" s="391">
        <v>1</v>
      </c>
    </row>
    <row r="12060" spans="1:11" x14ac:dyDescent="0.3">
      <c r="A12060" s="341">
        <v>43447.715969039353</v>
      </c>
      <c r="B12060" s="318">
        <v>38007.728999999999</v>
      </c>
      <c r="C12060" s="355">
        <f t="shared" si="241"/>
        <v>0.26200000000244472</v>
      </c>
      <c r="D12060" s="420">
        <f t="shared" si="242"/>
        <v>0.13100000000122236</v>
      </c>
      <c r="H12060" s="402"/>
      <c r="J12060" s="82">
        <v>57</v>
      </c>
      <c r="K12060" s="319">
        <v>2</v>
      </c>
    </row>
    <row r="12061" spans="1:11" x14ac:dyDescent="0.3">
      <c r="A12061" s="341">
        <v>43447.757635648151</v>
      </c>
      <c r="B12061" s="318">
        <v>38007.995000000003</v>
      </c>
      <c r="C12061" s="355">
        <f t="shared" si="241"/>
        <v>0.26600000000325963</v>
      </c>
      <c r="D12061" s="420">
        <f t="shared" si="242"/>
        <v>0.13300000000162981</v>
      </c>
      <c r="H12061" s="402"/>
      <c r="J12061" s="82">
        <v>58</v>
      </c>
      <c r="K12061" s="320">
        <v>3</v>
      </c>
    </row>
    <row r="12062" spans="1:11" x14ac:dyDescent="0.3">
      <c r="A12062" s="341">
        <v>43447.799302256943</v>
      </c>
      <c r="B12062" s="318">
        <v>38008.262000000002</v>
      </c>
      <c r="C12062" s="355">
        <f t="shared" si="241"/>
        <v>0.26699999999982538</v>
      </c>
      <c r="D12062" s="420">
        <f t="shared" si="242"/>
        <v>0.13349999999991269</v>
      </c>
      <c r="H12062" s="402"/>
      <c r="J12062" s="82">
        <v>59</v>
      </c>
      <c r="K12062" s="321">
        <v>4</v>
      </c>
    </row>
    <row r="12063" spans="1:11" x14ac:dyDescent="0.3">
      <c r="A12063" s="341">
        <v>43447.840968865741</v>
      </c>
      <c r="B12063" s="318">
        <v>38008.529000000002</v>
      </c>
      <c r="C12063" s="355">
        <f t="shared" si="241"/>
        <v>0.26699999999982538</v>
      </c>
      <c r="D12063" s="420">
        <f t="shared" si="242"/>
        <v>0.13349999999991269</v>
      </c>
      <c r="H12063" s="402"/>
      <c r="J12063" s="82">
        <v>60</v>
      </c>
      <c r="K12063" s="391">
        <v>1</v>
      </c>
    </row>
    <row r="12064" spans="1:11" x14ac:dyDescent="0.3">
      <c r="A12064" s="341">
        <v>43447.88263547454</v>
      </c>
      <c r="B12064" s="318">
        <v>38008.788</v>
      </c>
      <c r="C12064" s="355">
        <f t="shared" si="241"/>
        <v>0.25899999999819556</v>
      </c>
      <c r="D12064" s="420">
        <f t="shared" si="242"/>
        <v>0.12949999999909778</v>
      </c>
      <c r="H12064" s="402"/>
      <c r="J12064" s="82">
        <v>61</v>
      </c>
      <c r="K12064" s="319">
        <v>2</v>
      </c>
    </row>
    <row r="12065" spans="1:11" x14ac:dyDescent="0.3">
      <c r="A12065" s="341">
        <v>43447.924302083331</v>
      </c>
      <c r="B12065" s="318">
        <v>38009.061000000002</v>
      </c>
      <c r="C12065" s="355">
        <f t="shared" si="241"/>
        <v>0.27300000000104774</v>
      </c>
      <c r="D12065" s="420">
        <f t="shared" si="242"/>
        <v>0.13650000000052387</v>
      </c>
      <c r="H12065" s="402"/>
      <c r="J12065" s="82">
        <v>62</v>
      </c>
      <c r="K12065" s="320">
        <v>3</v>
      </c>
    </row>
    <row r="12066" spans="1:11" x14ac:dyDescent="0.3">
      <c r="A12066" s="341">
        <v>43447.96596869213</v>
      </c>
      <c r="B12066" s="318">
        <v>38009.33</v>
      </c>
      <c r="C12066" s="355">
        <f t="shared" si="241"/>
        <v>0.26900000000023283</v>
      </c>
      <c r="D12066" s="420">
        <f t="shared" si="242"/>
        <v>0.13450000000011642</v>
      </c>
      <c r="E12066" s="336">
        <f>SUM(C12043:C12066)*7.4805194805</f>
        <v>48.563532467393806</v>
      </c>
      <c r="F12066" s="324">
        <f>AVERAGE(D12043:D12066)</f>
        <v>0.13524999999996604</v>
      </c>
      <c r="G12066" s="324">
        <f>_xlfn.STDEV.S(D12043:D12066)</f>
        <v>3.3943687381518149E-3</v>
      </c>
      <c r="H12066" s="402"/>
      <c r="J12066" s="82">
        <v>63</v>
      </c>
      <c r="K12066" s="321">
        <v>4</v>
      </c>
    </row>
    <row r="12067" spans="1:11" x14ac:dyDescent="0.3">
      <c r="A12067" s="341">
        <v>43448.007635300928</v>
      </c>
      <c r="B12067" s="318">
        <v>38009.591999999997</v>
      </c>
      <c r="C12067" s="355">
        <f t="shared" si="241"/>
        <v>0.26199999999516876</v>
      </c>
      <c r="D12067" s="420">
        <f t="shared" si="242"/>
        <v>0.13099999999758438</v>
      </c>
      <c r="H12067" s="402"/>
      <c r="J12067" s="82">
        <v>64</v>
      </c>
      <c r="K12067" s="391">
        <v>1</v>
      </c>
    </row>
    <row r="12068" spans="1:11" x14ac:dyDescent="0.3">
      <c r="A12068" s="341">
        <v>43448.049301909719</v>
      </c>
      <c r="B12068" s="318">
        <v>38009.858999999997</v>
      </c>
      <c r="C12068" s="355">
        <f t="shared" si="241"/>
        <v>0.26699999999982538</v>
      </c>
      <c r="D12068" s="420">
        <f t="shared" si="242"/>
        <v>0.13349999999991269</v>
      </c>
      <c r="H12068" s="402"/>
      <c r="J12068" s="82">
        <v>65</v>
      </c>
      <c r="K12068" s="319">
        <v>2</v>
      </c>
    </row>
    <row r="12069" spans="1:11" x14ac:dyDescent="0.3">
      <c r="A12069" s="341">
        <v>43448.090968518518</v>
      </c>
      <c r="B12069" s="318">
        <v>38010.129999999997</v>
      </c>
      <c r="C12069" s="355">
        <f t="shared" si="241"/>
        <v>0.27100000000064028</v>
      </c>
      <c r="D12069" s="420">
        <f t="shared" si="242"/>
        <v>0.13550000000032014</v>
      </c>
      <c r="H12069" s="402"/>
      <c r="J12069" s="82">
        <v>66</v>
      </c>
      <c r="K12069" s="320">
        <v>3</v>
      </c>
    </row>
    <row r="12070" spans="1:11" x14ac:dyDescent="0.3">
      <c r="A12070" s="341">
        <v>43448.132635127316</v>
      </c>
      <c r="B12070" s="318">
        <v>38010.402999999998</v>
      </c>
      <c r="C12070" s="355">
        <f t="shared" si="241"/>
        <v>0.27300000000104774</v>
      </c>
      <c r="D12070" s="420">
        <f t="shared" si="242"/>
        <v>0.13650000000052387</v>
      </c>
      <c r="H12070" s="402"/>
      <c r="J12070" s="82">
        <v>67</v>
      </c>
      <c r="K12070" s="321">
        <v>4</v>
      </c>
    </row>
    <row r="12071" spans="1:11" x14ac:dyDescent="0.3">
      <c r="A12071" s="341">
        <v>43448.174301736108</v>
      </c>
      <c r="B12071" s="318">
        <v>38010.671999999999</v>
      </c>
      <c r="C12071" s="355">
        <f t="shared" si="241"/>
        <v>0.26900000000023283</v>
      </c>
      <c r="D12071" s="420">
        <f t="shared" si="242"/>
        <v>0.13450000000011642</v>
      </c>
      <c r="H12071" s="402"/>
      <c r="J12071" s="82">
        <v>68</v>
      </c>
      <c r="K12071" s="391">
        <v>1</v>
      </c>
    </row>
    <row r="12072" spans="1:11" x14ac:dyDescent="0.3">
      <c r="A12072" s="341">
        <v>43448.215968344906</v>
      </c>
      <c r="B12072" s="318">
        <v>38010.951000000001</v>
      </c>
      <c r="C12072" s="355">
        <f t="shared" si="241"/>
        <v>0.2790000000022701</v>
      </c>
      <c r="D12072" s="420">
        <f t="shared" si="242"/>
        <v>0.13950000000113505</v>
      </c>
      <c r="H12072" s="402"/>
      <c r="J12072" s="82">
        <v>69</v>
      </c>
      <c r="K12072" s="319">
        <v>2</v>
      </c>
    </row>
    <row r="12073" spans="1:11" x14ac:dyDescent="0.3">
      <c r="A12073" s="341">
        <v>43448.257634953705</v>
      </c>
      <c r="B12073" s="318">
        <v>38011.235000000001</v>
      </c>
      <c r="C12073" s="355">
        <f t="shared" si="241"/>
        <v>0.28399999999965075</v>
      </c>
      <c r="D12073" s="420">
        <f t="shared" si="242"/>
        <v>0.14199999999982538</v>
      </c>
      <c r="H12073" s="402"/>
      <c r="J12073" s="82">
        <v>70</v>
      </c>
      <c r="K12073" s="320">
        <v>3</v>
      </c>
    </row>
    <row r="12074" spans="1:11" x14ac:dyDescent="0.3">
      <c r="A12074" s="341">
        <v>43448.299301562503</v>
      </c>
      <c r="B12074" s="318">
        <v>38011.506999999998</v>
      </c>
      <c r="C12074" s="355">
        <f t="shared" si="241"/>
        <v>0.27199999999720603</v>
      </c>
      <c r="D12074" s="420">
        <f t="shared" si="242"/>
        <v>0.13599999999860302</v>
      </c>
      <c r="H12074" s="402"/>
      <c r="J12074" s="82">
        <v>71</v>
      </c>
      <c r="K12074" s="321">
        <v>4</v>
      </c>
    </row>
    <row r="12075" spans="1:11" x14ac:dyDescent="0.3">
      <c r="A12075" s="341">
        <v>43448.340968171295</v>
      </c>
      <c r="B12075" s="318">
        <v>38011.771000000001</v>
      </c>
      <c r="C12075" s="355">
        <f t="shared" si="241"/>
        <v>0.26400000000285218</v>
      </c>
      <c r="D12075" s="420">
        <f t="shared" si="242"/>
        <v>0.13200000000142609</v>
      </c>
      <c r="H12075" s="402"/>
      <c r="J12075" s="82">
        <v>72</v>
      </c>
      <c r="K12075" s="391">
        <v>1</v>
      </c>
    </row>
    <row r="12076" spans="1:11" x14ac:dyDescent="0.3">
      <c r="A12076" s="341">
        <v>43448.382634780093</v>
      </c>
      <c r="B12076" s="318">
        <v>38012.050000000003</v>
      </c>
      <c r="C12076" s="355">
        <f t="shared" si="241"/>
        <v>0.2790000000022701</v>
      </c>
      <c r="D12076" s="420">
        <f t="shared" si="242"/>
        <v>0.13950000000113505</v>
      </c>
      <c r="H12076" s="402"/>
      <c r="J12076" s="82">
        <v>73</v>
      </c>
      <c r="K12076" s="319">
        <v>2</v>
      </c>
    </row>
    <row r="12077" spans="1:11" x14ac:dyDescent="0.3">
      <c r="A12077" s="341">
        <v>43448.424301388892</v>
      </c>
      <c r="B12077" s="318">
        <v>38012.321000000004</v>
      </c>
      <c r="C12077" s="355">
        <f t="shared" si="241"/>
        <v>0.27100000000064028</v>
      </c>
      <c r="D12077" s="420">
        <f t="shared" si="242"/>
        <v>0.13550000000032014</v>
      </c>
      <c r="H12077" s="402"/>
      <c r="J12077" s="82">
        <v>74</v>
      </c>
      <c r="K12077" s="320">
        <v>3</v>
      </c>
    </row>
    <row r="12078" spans="1:11" x14ac:dyDescent="0.3">
      <c r="A12078" s="341">
        <v>43448.465967997683</v>
      </c>
      <c r="B12078" s="318">
        <v>38012.582999999999</v>
      </c>
      <c r="C12078" s="355">
        <f t="shared" si="241"/>
        <v>0.26199999999516876</v>
      </c>
      <c r="D12078" s="420">
        <f t="shared" si="242"/>
        <v>0.13099999999758438</v>
      </c>
      <c r="H12078" s="402"/>
      <c r="J12078" s="82">
        <v>75</v>
      </c>
      <c r="K12078" s="321">
        <v>4</v>
      </c>
    </row>
    <row r="12079" spans="1:11" x14ac:dyDescent="0.3">
      <c r="A12079" s="341">
        <v>43448.507634606482</v>
      </c>
      <c r="B12079" s="318">
        <v>38012.847999999998</v>
      </c>
      <c r="C12079" s="355">
        <f t="shared" si="241"/>
        <v>0.26499999999941792</v>
      </c>
      <c r="D12079" s="420">
        <f t="shared" si="242"/>
        <v>0.13249999999970896</v>
      </c>
      <c r="H12079" s="402"/>
      <c r="J12079" s="82">
        <v>76</v>
      </c>
      <c r="K12079" s="391">
        <v>1</v>
      </c>
    </row>
    <row r="12080" spans="1:11" x14ac:dyDescent="0.3">
      <c r="A12080" s="341">
        <v>43448.54930121528</v>
      </c>
      <c r="B12080" s="318">
        <v>38013.122000000003</v>
      </c>
      <c r="C12080" s="355">
        <f t="shared" si="241"/>
        <v>0.27400000000488944</v>
      </c>
      <c r="D12080" s="420">
        <f t="shared" si="242"/>
        <v>0.13700000000244472</v>
      </c>
      <c r="H12080" s="402"/>
      <c r="J12080" s="82">
        <v>77</v>
      </c>
      <c r="K12080" s="319">
        <v>2</v>
      </c>
    </row>
    <row r="12081" spans="1:12" x14ac:dyDescent="0.3">
      <c r="A12081" s="341">
        <v>43448.590967824071</v>
      </c>
      <c r="B12081" s="318">
        <v>38013.392999999996</v>
      </c>
      <c r="C12081" s="355">
        <f t="shared" si="241"/>
        <v>0.27099999999336433</v>
      </c>
      <c r="D12081" s="420">
        <f t="shared" si="242"/>
        <v>0.13549999999668216</v>
      </c>
      <c r="H12081" s="402"/>
      <c r="J12081" s="82">
        <v>78</v>
      </c>
      <c r="K12081" s="320">
        <v>3</v>
      </c>
    </row>
    <row r="12082" spans="1:12" x14ac:dyDescent="0.3">
      <c r="A12082" s="341">
        <v>43448.63263443287</v>
      </c>
      <c r="B12082" s="318">
        <v>38013.654000000002</v>
      </c>
      <c r="C12082" s="355">
        <f t="shared" si="241"/>
        <v>0.26100000000587897</v>
      </c>
      <c r="D12082" s="420">
        <f t="shared" si="242"/>
        <v>0.13050000000293949</v>
      </c>
      <c r="H12082" s="402"/>
      <c r="J12082" s="82">
        <v>79</v>
      </c>
      <c r="K12082" s="321">
        <v>4</v>
      </c>
    </row>
    <row r="12083" spans="1:12" x14ac:dyDescent="0.3">
      <c r="A12083" s="341">
        <v>43448.674301041669</v>
      </c>
      <c r="B12083" s="318">
        <v>38013.919000000002</v>
      </c>
      <c r="C12083" s="355">
        <f t="shared" si="241"/>
        <v>0.26499999999941792</v>
      </c>
      <c r="D12083" s="420">
        <f t="shared" si="242"/>
        <v>0.13249999999970896</v>
      </c>
      <c r="H12083" s="402"/>
      <c r="J12083" s="82">
        <v>80</v>
      </c>
      <c r="K12083" s="391">
        <v>1</v>
      </c>
    </row>
    <row r="12084" spans="1:12" x14ac:dyDescent="0.3">
      <c r="A12084" s="341">
        <v>43448.71596765046</v>
      </c>
      <c r="B12084" s="318">
        <v>38014.19</v>
      </c>
      <c r="C12084" s="355">
        <f t="shared" si="241"/>
        <v>0.27100000000064028</v>
      </c>
      <c r="D12084" s="420">
        <f t="shared" si="242"/>
        <v>0.13550000000032014</v>
      </c>
      <c r="H12084" s="402"/>
      <c r="J12084" s="82">
        <v>81</v>
      </c>
      <c r="K12084" s="319">
        <v>2</v>
      </c>
    </row>
    <row r="12085" spans="1:12" x14ac:dyDescent="0.3">
      <c r="A12085" s="341">
        <v>43448.757634259258</v>
      </c>
      <c r="B12085" s="318">
        <v>38014.449999999997</v>
      </c>
      <c r="C12085" s="355">
        <f t="shared" si="241"/>
        <v>0.25999999999476131</v>
      </c>
      <c r="D12085" s="420">
        <f t="shared" si="242"/>
        <v>0.12999999999738066</v>
      </c>
      <c r="H12085" s="402"/>
      <c r="J12085" s="82">
        <v>82</v>
      </c>
      <c r="K12085" s="320">
        <v>3</v>
      </c>
    </row>
    <row r="12086" spans="1:12" x14ac:dyDescent="0.3">
      <c r="A12086" s="341">
        <v>43448.799300868057</v>
      </c>
      <c r="B12086" s="318">
        <v>38014.703000000001</v>
      </c>
      <c r="C12086" s="355">
        <f t="shared" si="241"/>
        <v>0.25300000000424916</v>
      </c>
      <c r="D12086" s="420">
        <f t="shared" si="242"/>
        <v>0.12650000000212458</v>
      </c>
      <c r="H12086" s="402"/>
      <c r="J12086" s="82">
        <v>83</v>
      </c>
      <c r="K12086" s="321">
        <v>4</v>
      </c>
    </row>
    <row r="12087" spans="1:12" x14ac:dyDescent="0.3">
      <c r="A12087" s="341">
        <v>43448.840967476855</v>
      </c>
      <c r="B12087" s="318">
        <v>38014.968000000001</v>
      </c>
      <c r="C12087" s="355">
        <f t="shared" si="241"/>
        <v>0.26499999999941792</v>
      </c>
      <c r="D12087" s="420">
        <f t="shared" si="242"/>
        <v>0.13249999999970896</v>
      </c>
      <c r="H12087" s="402"/>
      <c r="J12087" s="82">
        <v>84</v>
      </c>
      <c r="K12087" s="391">
        <v>1</v>
      </c>
    </row>
    <row r="12088" spans="1:12" x14ac:dyDescent="0.3">
      <c r="A12088" s="341">
        <v>43448.882634085647</v>
      </c>
      <c r="B12088" s="318">
        <v>38015.231</v>
      </c>
      <c r="C12088" s="355">
        <f t="shared" si="241"/>
        <v>0.26299999999901047</v>
      </c>
      <c r="D12088" s="420">
        <f t="shared" si="242"/>
        <v>0.13149999999950523</v>
      </c>
      <c r="H12088" s="402"/>
      <c r="J12088" s="82">
        <v>85</v>
      </c>
      <c r="K12088" s="319">
        <v>2</v>
      </c>
    </row>
    <row r="12089" spans="1:12" x14ac:dyDescent="0.3">
      <c r="A12089" s="341">
        <v>43448.924300694445</v>
      </c>
      <c r="B12089" s="318">
        <v>38015.491999999998</v>
      </c>
      <c r="C12089" s="355">
        <f t="shared" si="241"/>
        <v>0.26099999999860302</v>
      </c>
      <c r="D12089" s="420">
        <f t="shared" si="242"/>
        <v>0.13049999999930151</v>
      </c>
      <c r="H12089" s="402"/>
      <c r="J12089" s="82">
        <v>86</v>
      </c>
      <c r="K12089" s="320">
        <v>3</v>
      </c>
    </row>
    <row r="12090" spans="1:12" x14ac:dyDescent="0.3">
      <c r="A12090" s="341">
        <v>43448.965967303244</v>
      </c>
      <c r="B12090" s="318">
        <v>38015.743999999999</v>
      </c>
      <c r="C12090" s="355">
        <f>B12090-B12089</f>
        <v>0.25200000000040745</v>
      </c>
      <c r="D12090" s="420">
        <f>C12090/2</f>
        <v>0.12600000000020373</v>
      </c>
      <c r="H12090" s="402"/>
      <c r="J12090" s="82">
        <v>87</v>
      </c>
      <c r="K12090" s="321">
        <v>4</v>
      </c>
    </row>
    <row r="12091" spans="1:12" x14ac:dyDescent="0.3">
      <c r="A12091" s="341">
        <v>43448.98541666667</v>
      </c>
      <c r="B12091" s="318">
        <v>38015.745000000003</v>
      </c>
      <c r="C12091" s="318"/>
      <c r="D12091" s="414"/>
      <c r="E12091" s="336">
        <f>SUM(C12067:C12090)*7.4805194805</f>
        <v>47.980051947904791</v>
      </c>
      <c r="F12091" s="324">
        <f>AVERAGE(D12067:D12090)</f>
        <v>0.13362499999993815</v>
      </c>
      <c r="G12091" s="324">
        <f>_xlfn.STDEV.S(D12067:D12090)</f>
        <v>3.8764898960405949E-3</v>
      </c>
      <c r="H12091" s="403"/>
      <c r="J12091" s="82">
        <v>1</v>
      </c>
      <c r="K12091" s="321">
        <v>4</v>
      </c>
      <c r="L12091" s="54" t="s">
        <v>313</v>
      </c>
    </row>
    <row r="12092" spans="1:12" x14ac:dyDescent="0.3">
      <c r="A12092" s="341">
        <v>43449.027083333334</v>
      </c>
      <c r="B12092" s="318">
        <v>38016.01</v>
      </c>
      <c r="C12092" s="355">
        <f t="shared" ref="C12092:C12190" si="243">B12092-B12091</f>
        <v>0.26499999999941792</v>
      </c>
      <c r="D12092" s="420">
        <f t="shared" ref="D12092:D12190" si="244">C12092/2</f>
        <v>0.13249999999970896</v>
      </c>
      <c r="H12092" s="402"/>
      <c r="J12092" s="82">
        <v>2</v>
      </c>
      <c r="K12092" s="391">
        <v>1</v>
      </c>
    </row>
    <row r="12093" spans="1:12" x14ac:dyDescent="0.3">
      <c r="A12093" s="341">
        <v>43449.068749999999</v>
      </c>
      <c r="B12093" s="318">
        <v>38016.281999999999</v>
      </c>
      <c r="C12093" s="355">
        <f t="shared" si="243"/>
        <v>0.27199999999720603</v>
      </c>
      <c r="D12093" s="420">
        <f t="shared" si="244"/>
        <v>0.13599999999860302</v>
      </c>
      <c r="H12093" s="402"/>
      <c r="J12093" s="82">
        <v>3</v>
      </c>
      <c r="K12093" s="319">
        <v>2</v>
      </c>
    </row>
    <row r="12094" spans="1:12" x14ac:dyDescent="0.3">
      <c r="A12094" s="341">
        <v>43449.11041666667</v>
      </c>
      <c r="B12094" s="318">
        <v>38016.552000000003</v>
      </c>
      <c r="C12094" s="355">
        <f t="shared" si="243"/>
        <v>0.27000000000407454</v>
      </c>
      <c r="D12094" s="420">
        <f t="shared" si="244"/>
        <v>0.13500000000203727</v>
      </c>
      <c r="H12094" s="402"/>
      <c r="J12094" s="82">
        <v>4</v>
      </c>
      <c r="K12094" s="320">
        <v>3</v>
      </c>
    </row>
    <row r="12095" spans="1:12" x14ac:dyDescent="0.3">
      <c r="A12095" s="341">
        <v>43449.152083333334</v>
      </c>
      <c r="B12095" s="318">
        <v>38016.817999999999</v>
      </c>
      <c r="C12095" s="355">
        <f t="shared" si="243"/>
        <v>0.26599999999598367</v>
      </c>
      <c r="D12095" s="420">
        <f t="shared" si="244"/>
        <v>0.13299999999799184</v>
      </c>
      <c r="H12095" s="402"/>
      <c r="J12095" s="82">
        <v>5</v>
      </c>
      <c r="K12095" s="321">
        <v>4</v>
      </c>
    </row>
    <row r="12096" spans="1:12" x14ac:dyDescent="0.3">
      <c r="A12096" s="341">
        <v>43449.193749999999</v>
      </c>
      <c r="B12096" s="318">
        <v>38017.1</v>
      </c>
      <c r="C12096" s="355">
        <f t="shared" si="243"/>
        <v>0.2819999999992433</v>
      </c>
      <c r="D12096" s="420">
        <f t="shared" si="244"/>
        <v>0.14099999999962165</v>
      </c>
      <c r="H12096" s="402"/>
      <c r="J12096" s="82">
        <v>6</v>
      </c>
      <c r="K12096" s="391">
        <v>1</v>
      </c>
    </row>
    <row r="12097" spans="1:11" x14ac:dyDescent="0.3">
      <c r="A12097" s="341">
        <v>43449.23541666667</v>
      </c>
      <c r="B12097" s="318">
        <v>38017.377999999997</v>
      </c>
      <c r="C12097" s="355">
        <f t="shared" si="243"/>
        <v>0.27799999999842839</v>
      </c>
      <c r="D12097" s="420">
        <f t="shared" si="244"/>
        <v>0.1389999999992142</v>
      </c>
      <c r="H12097" s="402"/>
      <c r="J12097" s="82">
        <v>7</v>
      </c>
      <c r="K12097" s="319">
        <v>2</v>
      </c>
    </row>
    <row r="12098" spans="1:11" x14ac:dyDescent="0.3">
      <c r="A12098" s="341">
        <v>43449.277083333334</v>
      </c>
      <c r="B12098" s="318">
        <v>38017.648999999998</v>
      </c>
      <c r="C12098" s="355">
        <f t="shared" si="243"/>
        <v>0.27100000000064028</v>
      </c>
      <c r="D12098" s="420">
        <f t="shared" si="244"/>
        <v>0.13550000000032014</v>
      </c>
      <c r="H12098" s="402"/>
      <c r="J12098" s="82">
        <v>8</v>
      </c>
      <c r="K12098" s="320">
        <v>3</v>
      </c>
    </row>
    <row r="12099" spans="1:11" x14ac:dyDescent="0.3">
      <c r="A12099" s="341">
        <v>43449.318749999999</v>
      </c>
      <c r="B12099" s="318">
        <v>38017.927000000003</v>
      </c>
      <c r="C12099" s="355">
        <f t="shared" si="243"/>
        <v>0.27800000000570435</v>
      </c>
      <c r="D12099" s="420">
        <f t="shared" si="244"/>
        <v>0.13900000000285218</v>
      </c>
      <c r="H12099" s="402"/>
      <c r="J12099" s="82">
        <v>9</v>
      </c>
      <c r="K12099" s="321">
        <v>4</v>
      </c>
    </row>
    <row r="12100" spans="1:11" x14ac:dyDescent="0.3">
      <c r="A12100" s="341">
        <v>43449.36041666667</v>
      </c>
      <c r="B12100" s="318">
        <v>38018.207000000002</v>
      </c>
      <c r="C12100" s="355">
        <f t="shared" si="243"/>
        <v>0.27999999999883585</v>
      </c>
      <c r="D12100" s="420">
        <f t="shared" si="244"/>
        <v>0.13999999999941792</v>
      </c>
      <c r="H12100" s="402"/>
      <c r="J12100" s="82">
        <v>10</v>
      </c>
      <c r="K12100" s="391">
        <v>1</v>
      </c>
    </row>
    <row r="12101" spans="1:11" x14ac:dyDescent="0.3">
      <c r="A12101" s="341">
        <v>43449.402083333334</v>
      </c>
      <c r="B12101" s="318">
        <v>38018.474999999999</v>
      </c>
      <c r="C12101" s="355">
        <f t="shared" si="243"/>
        <v>0.26799999999639113</v>
      </c>
      <c r="D12101" s="420">
        <f t="shared" si="244"/>
        <v>0.13399999999819556</v>
      </c>
      <c r="H12101" s="402"/>
      <c r="J12101" s="82">
        <v>11</v>
      </c>
      <c r="K12101" s="319">
        <v>2</v>
      </c>
    </row>
    <row r="12102" spans="1:11" x14ac:dyDescent="0.3">
      <c r="A12102" s="341">
        <v>43449.443749999999</v>
      </c>
      <c r="B12102" s="318">
        <v>38018.735999999997</v>
      </c>
      <c r="C12102" s="355">
        <f t="shared" si="243"/>
        <v>0.26099999999860302</v>
      </c>
      <c r="D12102" s="420">
        <f t="shared" si="244"/>
        <v>0.13049999999930151</v>
      </c>
      <c r="H12102" s="402"/>
      <c r="J12102" s="82">
        <v>12</v>
      </c>
      <c r="K12102" s="320">
        <v>3</v>
      </c>
    </row>
    <row r="12103" spans="1:11" x14ac:dyDescent="0.3">
      <c r="A12103" s="341">
        <v>43449.48541666667</v>
      </c>
      <c r="B12103" s="318">
        <v>38019.000999999997</v>
      </c>
      <c r="C12103" s="355">
        <f t="shared" si="243"/>
        <v>0.26499999999941792</v>
      </c>
      <c r="D12103" s="420">
        <f t="shared" si="244"/>
        <v>0.13249999999970896</v>
      </c>
      <c r="H12103" s="402"/>
      <c r="J12103" s="82">
        <v>13</v>
      </c>
      <c r="K12103" s="321">
        <v>4</v>
      </c>
    </row>
    <row r="12104" spans="1:11" x14ac:dyDescent="0.3">
      <c r="A12104" s="341">
        <v>43449.527083333334</v>
      </c>
      <c r="B12104" s="318">
        <v>38019.277999999998</v>
      </c>
      <c r="C12104" s="355">
        <f t="shared" si="243"/>
        <v>0.27700000000186265</v>
      </c>
      <c r="D12104" s="420">
        <f t="shared" si="244"/>
        <v>0.13850000000093132</v>
      </c>
      <c r="H12104" s="402"/>
      <c r="J12104" s="82">
        <v>14</v>
      </c>
      <c r="K12104" s="391">
        <v>1</v>
      </c>
    </row>
    <row r="12105" spans="1:11" x14ac:dyDescent="0.3">
      <c r="A12105" s="341">
        <v>43449.568749999999</v>
      </c>
      <c r="B12105" s="318">
        <v>38019.546999999999</v>
      </c>
      <c r="C12105" s="355">
        <f t="shared" si="243"/>
        <v>0.26900000000023283</v>
      </c>
      <c r="D12105" s="420">
        <f t="shared" si="244"/>
        <v>0.13450000000011642</v>
      </c>
      <c r="H12105" s="402"/>
      <c r="J12105" s="82">
        <v>15</v>
      </c>
      <c r="K12105" s="319">
        <v>2</v>
      </c>
    </row>
    <row r="12106" spans="1:11" x14ac:dyDescent="0.3">
      <c r="A12106" s="341">
        <v>43449.61041666667</v>
      </c>
      <c r="B12106" s="318">
        <v>38019.807000000001</v>
      </c>
      <c r="C12106" s="355">
        <f t="shared" si="243"/>
        <v>0.26000000000203727</v>
      </c>
      <c r="D12106" s="420">
        <f t="shared" si="244"/>
        <v>0.13000000000101863</v>
      </c>
      <c r="H12106" s="402"/>
      <c r="J12106" s="82">
        <v>16</v>
      </c>
      <c r="K12106" s="320">
        <v>3</v>
      </c>
    </row>
    <row r="12107" spans="1:11" x14ac:dyDescent="0.3">
      <c r="A12107" s="341">
        <v>43449.652083333334</v>
      </c>
      <c r="B12107" s="318">
        <v>38020.067999999999</v>
      </c>
      <c r="C12107" s="355">
        <f t="shared" si="243"/>
        <v>0.26099999999860302</v>
      </c>
      <c r="D12107" s="420">
        <f t="shared" si="244"/>
        <v>0.13049999999930151</v>
      </c>
      <c r="H12107" s="402"/>
      <c r="J12107" s="82">
        <v>17</v>
      </c>
      <c r="K12107" s="321">
        <v>4</v>
      </c>
    </row>
    <row r="12108" spans="1:11" x14ac:dyDescent="0.3">
      <c r="A12108" s="341">
        <v>43449.693749999999</v>
      </c>
      <c r="B12108" s="318">
        <v>38020.322</v>
      </c>
      <c r="C12108" s="355">
        <f t="shared" si="243"/>
        <v>0.25400000000081491</v>
      </c>
      <c r="D12108" s="420">
        <f t="shared" si="244"/>
        <v>0.12700000000040745</v>
      </c>
      <c r="H12108" s="402"/>
      <c r="J12108" s="82">
        <v>18</v>
      </c>
      <c r="K12108" s="391">
        <v>1</v>
      </c>
    </row>
    <row r="12109" spans="1:11" x14ac:dyDescent="0.3">
      <c r="A12109" s="341">
        <v>43449.73541666667</v>
      </c>
      <c r="B12109" s="318">
        <v>38020.582000000002</v>
      </c>
      <c r="C12109" s="355">
        <f t="shared" si="243"/>
        <v>0.26000000000203727</v>
      </c>
      <c r="D12109" s="420">
        <f t="shared" si="244"/>
        <v>0.13000000000101863</v>
      </c>
      <c r="H12109" s="402"/>
      <c r="J12109" s="82">
        <v>19</v>
      </c>
      <c r="K12109" s="319">
        <v>2</v>
      </c>
    </row>
    <row r="12110" spans="1:11" x14ac:dyDescent="0.3">
      <c r="A12110" s="341">
        <v>43449.777083333334</v>
      </c>
      <c r="B12110" s="318">
        <v>38020.841</v>
      </c>
      <c r="C12110" s="355">
        <f t="shared" si="243"/>
        <v>0.25899999999819556</v>
      </c>
      <c r="D12110" s="420">
        <f t="shared" si="244"/>
        <v>0.12949999999909778</v>
      </c>
      <c r="H12110" s="402"/>
      <c r="J12110" s="82">
        <v>20</v>
      </c>
      <c r="K12110" s="320">
        <v>3</v>
      </c>
    </row>
    <row r="12111" spans="1:11" x14ac:dyDescent="0.3">
      <c r="A12111" s="341">
        <v>43449.818749999999</v>
      </c>
      <c r="B12111" s="318">
        <v>38021.114000000001</v>
      </c>
      <c r="C12111" s="355">
        <f t="shared" si="243"/>
        <v>0.27300000000104774</v>
      </c>
      <c r="D12111" s="420">
        <f t="shared" si="244"/>
        <v>0.13650000000052387</v>
      </c>
      <c r="H12111" s="402"/>
      <c r="J12111" s="82">
        <v>21</v>
      </c>
      <c r="K12111" s="321">
        <v>4</v>
      </c>
    </row>
    <row r="12112" spans="1:11" x14ac:dyDescent="0.3">
      <c r="A12112" s="341">
        <v>43449.86041666667</v>
      </c>
      <c r="B12112" s="318">
        <v>38021.379000000001</v>
      </c>
      <c r="C12112" s="355">
        <f t="shared" si="243"/>
        <v>0.26499999999941792</v>
      </c>
      <c r="D12112" s="420">
        <f t="shared" si="244"/>
        <v>0.13249999999970896</v>
      </c>
      <c r="H12112" s="402"/>
      <c r="J12112" s="82">
        <v>22</v>
      </c>
      <c r="K12112" s="391">
        <v>1</v>
      </c>
    </row>
    <row r="12113" spans="1:11" x14ac:dyDescent="0.3">
      <c r="A12113" s="341">
        <v>43449.902083333334</v>
      </c>
      <c r="B12113" s="318">
        <v>38021.641000000003</v>
      </c>
      <c r="C12113" s="355">
        <f t="shared" si="243"/>
        <v>0.26200000000244472</v>
      </c>
      <c r="D12113" s="420">
        <f t="shared" si="244"/>
        <v>0.13100000000122236</v>
      </c>
      <c r="H12113" s="402"/>
      <c r="J12113" s="82">
        <v>23</v>
      </c>
      <c r="K12113" s="319">
        <v>2</v>
      </c>
    </row>
    <row r="12114" spans="1:11" x14ac:dyDescent="0.3">
      <c r="A12114" s="341">
        <v>43449.943749999999</v>
      </c>
      <c r="B12114" s="318">
        <v>38021.904999999999</v>
      </c>
      <c r="C12114" s="355">
        <f t="shared" si="243"/>
        <v>0.26399999999557622</v>
      </c>
      <c r="D12114" s="420">
        <f t="shared" si="244"/>
        <v>0.13199999999778811</v>
      </c>
      <c r="H12114" s="402"/>
      <c r="J12114" s="82">
        <v>24</v>
      </c>
      <c r="K12114" s="320">
        <v>3</v>
      </c>
    </row>
    <row r="12115" spans="1:11" x14ac:dyDescent="0.3">
      <c r="A12115" s="341">
        <v>43449.98541666667</v>
      </c>
      <c r="B12115" s="318">
        <v>38022.177000000003</v>
      </c>
      <c r="C12115" s="355">
        <f t="shared" si="243"/>
        <v>0.27200000000448199</v>
      </c>
      <c r="D12115" s="420">
        <f t="shared" si="244"/>
        <v>0.13600000000224099</v>
      </c>
      <c r="E12115" s="336">
        <f>SUM(C12092:C12114)*7.4805194805</f>
        <v>46.079999999851694</v>
      </c>
      <c r="F12115" s="324">
        <f>AVERAGE(D12092:D12114)</f>
        <v>0.13391304347817862</v>
      </c>
      <c r="G12115" s="324">
        <f>_xlfn.STDEV.S(D12092:D12114)</f>
        <v>3.7858953965474677E-3</v>
      </c>
      <c r="H12115" s="402"/>
      <c r="J12115" s="82">
        <v>25</v>
      </c>
      <c r="K12115" s="321">
        <v>4</v>
      </c>
    </row>
    <row r="12116" spans="1:11" x14ac:dyDescent="0.3">
      <c r="A12116" s="341">
        <v>43450.027083333334</v>
      </c>
      <c r="B12116" s="318">
        <v>38022.442999999999</v>
      </c>
      <c r="C12116" s="355">
        <f t="shared" si="243"/>
        <v>0.26599999999598367</v>
      </c>
      <c r="D12116" s="420">
        <f t="shared" si="244"/>
        <v>0.13299999999799184</v>
      </c>
      <c r="H12116" s="402"/>
      <c r="J12116" s="82">
        <v>26</v>
      </c>
      <c r="K12116" s="391">
        <v>1</v>
      </c>
    </row>
    <row r="12117" spans="1:11" x14ac:dyDescent="0.3">
      <c r="A12117" s="341">
        <v>43450.068749999999</v>
      </c>
      <c r="B12117" s="318">
        <v>38022.707999999999</v>
      </c>
      <c r="C12117" s="355">
        <f t="shared" si="243"/>
        <v>0.26499999999941792</v>
      </c>
      <c r="D12117" s="420">
        <f t="shared" si="244"/>
        <v>0.13249999999970896</v>
      </c>
      <c r="H12117" s="402"/>
      <c r="J12117" s="82">
        <v>27</v>
      </c>
      <c r="K12117" s="319">
        <v>2</v>
      </c>
    </row>
    <row r="12118" spans="1:11" x14ac:dyDescent="0.3">
      <c r="A12118" s="341">
        <v>43450.11041666667</v>
      </c>
      <c r="B12118" s="318">
        <v>38022.982000000004</v>
      </c>
      <c r="C12118" s="355">
        <f t="shared" si="243"/>
        <v>0.27400000000488944</v>
      </c>
      <c r="D12118" s="420">
        <f t="shared" si="244"/>
        <v>0.13700000000244472</v>
      </c>
      <c r="H12118" s="402"/>
      <c r="J12118" s="82">
        <v>28</v>
      </c>
      <c r="K12118" s="320">
        <v>3</v>
      </c>
    </row>
    <row r="12119" spans="1:11" x14ac:dyDescent="0.3">
      <c r="A12119" s="341">
        <v>43450.152083333334</v>
      </c>
      <c r="B12119" s="318">
        <v>38023.260999999999</v>
      </c>
      <c r="C12119" s="355">
        <f t="shared" si="243"/>
        <v>0.27899999999499414</v>
      </c>
      <c r="D12119" s="420">
        <f t="shared" si="244"/>
        <v>0.13949999999749707</v>
      </c>
      <c r="H12119" s="402"/>
      <c r="J12119" s="82">
        <v>29</v>
      </c>
      <c r="K12119" s="321">
        <v>4</v>
      </c>
    </row>
    <row r="12120" spans="1:11" x14ac:dyDescent="0.3">
      <c r="A12120" s="341">
        <v>43450.193749999999</v>
      </c>
      <c r="B12120" s="318">
        <v>38023.531999999999</v>
      </c>
      <c r="C12120" s="355">
        <f t="shared" si="243"/>
        <v>0.27100000000064028</v>
      </c>
      <c r="D12120" s="420">
        <f t="shared" si="244"/>
        <v>0.13550000000032014</v>
      </c>
      <c r="H12120" s="402"/>
      <c r="J12120" s="82">
        <v>30</v>
      </c>
      <c r="K12120" s="391">
        <v>1</v>
      </c>
    </row>
    <row r="12121" spans="1:11" x14ac:dyDescent="0.3">
      <c r="A12121" s="341">
        <v>43450.23541666667</v>
      </c>
      <c r="B12121" s="318">
        <v>38023.805</v>
      </c>
      <c r="C12121" s="355">
        <f t="shared" si="243"/>
        <v>0.27300000000104774</v>
      </c>
      <c r="D12121" s="420">
        <f t="shared" si="244"/>
        <v>0.13650000000052387</v>
      </c>
      <c r="H12121" s="402"/>
      <c r="J12121" s="82">
        <v>31</v>
      </c>
      <c r="K12121" s="319">
        <v>2</v>
      </c>
    </row>
    <row r="12122" spans="1:11" x14ac:dyDescent="0.3">
      <c r="A12122" s="341">
        <v>43450.277083333334</v>
      </c>
      <c r="B12122" s="318">
        <v>38024.093999999997</v>
      </c>
      <c r="C12122" s="355">
        <f t="shared" si="243"/>
        <v>0.28899999999703141</v>
      </c>
      <c r="D12122" s="420">
        <f t="shared" si="244"/>
        <v>0.1444999999985157</v>
      </c>
      <c r="H12122" s="402"/>
      <c r="J12122" s="82">
        <v>32</v>
      </c>
      <c r="K12122" s="320">
        <v>3</v>
      </c>
    </row>
    <row r="12123" spans="1:11" x14ac:dyDescent="0.3">
      <c r="A12123" s="341">
        <v>43450.318749999999</v>
      </c>
      <c r="B12123" s="318">
        <v>38024.377</v>
      </c>
      <c r="C12123" s="355">
        <f t="shared" si="243"/>
        <v>0.28300000000308501</v>
      </c>
      <c r="D12123" s="420">
        <f t="shared" si="244"/>
        <v>0.1415000000015425</v>
      </c>
      <c r="H12123" s="402"/>
      <c r="J12123" s="82">
        <v>33</v>
      </c>
      <c r="K12123" s="321">
        <v>4</v>
      </c>
    </row>
    <row r="12124" spans="1:11" x14ac:dyDescent="0.3">
      <c r="A12124" s="341">
        <v>43450.36041666667</v>
      </c>
      <c r="B12124" s="318">
        <v>38024.641000000003</v>
      </c>
      <c r="C12124" s="355">
        <f t="shared" si="243"/>
        <v>0.26400000000285218</v>
      </c>
      <c r="D12124" s="420">
        <f t="shared" si="244"/>
        <v>0.13200000000142609</v>
      </c>
      <c r="H12124" s="402"/>
      <c r="J12124" s="82">
        <v>34</v>
      </c>
      <c r="K12124" s="391">
        <v>1</v>
      </c>
    </row>
    <row r="12125" spans="1:11" x14ac:dyDescent="0.3">
      <c r="A12125" s="341">
        <v>43450.402083333334</v>
      </c>
      <c r="B12125" s="318">
        <v>38024.910000000003</v>
      </c>
      <c r="C12125" s="355">
        <f t="shared" si="243"/>
        <v>0.26900000000023283</v>
      </c>
      <c r="D12125" s="420">
        <f t="shared" si="244"/>
        <v>0.13450000000011642</v>
      </c>
      <c r="H12125" s="402"/>
      <c r="J12125" s="82">
        <v>35</v>
      </c>
      <c r="K12125" s="319">
        <v>2</v>
      </c>
    </row>
    <row r="12126" spans="1:11" x14ac:dyDescent="0.3">
      <c r="A12126" s="341">
        <v>43450.443749999999</v>
      </c>
      <c r="B12126" s="318">
        <v>38025.175000000003</v>
      </c>
      <c r="C12126" s="355">
        <f t="shared" si="243"/>
        <v>0.26499999999941792</v>
      </c>
      <c r="D12126" s="420">
        <f t="shared" si="244"/>
        <v>0.13249999999970896</v>
      </c>
      <c r="H12126" s="402"/>
      <c r="J12126" s="82">
        <v>36</v>
      </c>
      <c r="K12126" s="320">
        <v>3</v>
      </c>
    </row>
    <row r="12127" spans="1:11" x14ac:dyDescent="0.3">
      <c r="A12127" s="341">
        <v>43450.48541666667</v>
      </c>
      <c r="B12127" s="318">
        <v>38025.442000000003</v>
      </c>
      <c r="C12127" s="355">
        <f t="shared" si="243"/>
        <v>0.26699999999982538</v>
      </c>
      <c r="D12127" s="420">
        <f t="shared" si="244"/>
        <v>0.13349999999991269</v>
      </c>
      <c r="H12127" s="402"/>
      <c r="J12127" s="82">
        <v>37</v>
      </c>
      <c r="K12127" s="321">
        <v>4</v>
      </c>
    </row>
    <row r="12128" spans="1:11" x14ac:dyDescent="0.3">
      <c r="A12128" s="341">
        <v>43450.527083333334</v>
      </c>
      <c r="B12128" s="318">
        <v>38025.703000000001</v>
      </c>
      <c r="C12128" s="355">
        <f t="shared" si="243"/>
        <v>0.26099999999860302</v>
      </c>
      <c r="D12128" s="420">
        <f t="shared" si="244"/>
        <v>0.13049999999930151</v>
      </c>
      <c r="H12128" s="402"/>
      <c r="J12128" s="82">
        <v>38</v>
      </c>
      <c r="K12128" s="391">
        <v>1</v>
      </c>
    </row>
    <row r="12129" spans="1:11" x14ac:dyDescent="0.3">
      <c r="A12129" s="341">
        <v>43450.568749999999</v>
      </c>
      <c r="B12129" s="318">
        <v>38025.976999999999</v>
      </c>
      <c r="C12129" s="355">
        <f t="shared" si="243"/>
        <v>0.27399999999761349</v>
      </c>
      <c r="D12129" s="420">
        <f t="shared" si="244"/>
        <v>0.13699999999880674</v>
      </c>
      <c r="H12129" s="402"/>
      <c r="J12129" s="82">
        <v>39</v>
      </c>
      <c r="K12129" s="319">
        <v>2</v>
      </c>
    </row>
    <row r="12130" spans="1:11" x14ac:dyDescent="0.3">
      <c r="A12130" s="341">
        <v>43450.61041666667</v>
      </c>
      <c r="B12130" s="318">
        <v>38026.249000000003</v>
      </c>
      <c r="C12130" s="355">
        <f t="shared" si="243"/>
        <v>0.27200000000448199</v>
      </c>
      <c r="D12130" s="420">
        <f t="shared" si="244"/>
        <v>0.13600000000224099</v>
      </c>
      <c r="H12130" s="402"/>
      <c r="J12130" s="82">
        <v>40</v>
      </c>
      <c r="K12130" s="320">
        <v>3</v>
      </c>
    </row>
    <row r="12131" spans="1:11" x14ac:dyDescent="0.3">
      <c r="A12131" s="341">
        <v>43450.652083333334</v>
      </c>
      <c r="B12131" s="318">
        <v>38026.508000000002</v>
      </c>
      <c r="C12131" s="355">
        <f t="shared" si="243"/>
        <v>0.25899999999819556</v>
      </c>
      <c r="D12131" s="420">
        <f t="shared" si="244"/>
        <v>0.12949999999909778</v>
      </c>
      <c r="H12131" s="402"/>
      <c r="J12131" s="82">
        <v>41</v>
      </c>
      <c r="K12131" s="321">
        <v>4</v>
      </c>
    </row>
    <row r="12132" spans="1:11" x14ac:dyDescent="0.3">
      <c r="A12132" s="341">
        <v>43450.693749999999</v>
      </c>
      <c r="B12132" s="318">
        <v>38026.762000000002</v>
      </c>
      <c r="C12132" s="355">
        <f t="shared" si="243"/>
        <v>0.25400000000081491</v>
      </c>
      <c r="D12132" s="420">
        <f t="shared" si="244"/>
        <v>0.12700000000040745</v>
      </c>
      <c r="H12132" s="402"/>
      <c r="J12132" s="82">
        <v>42</v>
      </c>
      <c r="K12132" s="391">
        <v>1</v>
      </c>
    </row>
    <row r="12133" spans="1:11" x14ac:dyDescent="0.3">
      <c r="A12133" s="341">
        <v>43450.73541666667</v>
      </c>
      <c r="B12133" s="318">
        <v>38027.034</v>
      </c>
      <c r="C12133" s="355">
        <f t="shared" si="243"/>
        <v>0.27199999999720603</v>
      </c>
      <c r="D12133" s="420">
        <f t="shared" si="244"/>
        <v>0.13599999999860302</v>
      </c>
      <c r="H12133" s="402"/>
      <c r="J12133" s="82">
        <v>43</v>
      </c>
      <c r="K12133" s="319">
        <v>2</v>
      </c>
    </row>
    <row r="12134" spans="1:11" x14ac:dyDescent="0.3">
      <c r="A12134" s="341">
        <v>43450.777083333334</v>
      </c>
      <c r="B12134" s="318">
        <v>38027.307000000001</v>
      </c>
      <c r="C12134" s="355">
        <f t="shared" si="243"/>
        <v>0.27300000000104774</v>
      </c>
      <c r="D12134" s="420">
        <f t="shared" si="244"/>
        <v>0.13650000000052387</v>
      </c>
      <c r="H12134" s="402"/>
      <c r="J12134" s="82">
        <v>44</v>
      </c>
      <c r="K12134" s="320">
        <v>3</v>
      </c>
    </row>
    <row r="12135" spans="1:11" x14ac:dyDescent="0.3">
      <c r="A12135" s="341">
        <v>43450.818749999999</v>
      </c>
      <c r="B12135" s="318">
        <v>38027.57</v>
      </c>
      <c r="C12135" s="355">
        <f t="shared" si="243"/>
        <v>0.26299999999901047</v>
      </c>
      <c r="D12135" s="420">
        <f t="shared" si="244"/>
        <v>0.13149999999950523</v>
      </c>
      <c r="H12135" s="402"/>
      <c r="J12135" s="82">
        <v>45</v>
      </c>
      <c r="K12135" s="321">
        <v>4</v>
      </c>
    </row>
    <row r="12136" spans="1:11" x14ac:dyDescent="0.3">
      <c r="A12136" s="341">
        <v>43450.86041666667</v>
      </c>
      <c r="B12136" s="318">
        <v>38027.822</v>
      </c>
      <c r="C12136" s="355">
        <f t="shared" si="243"/>
        <v>0.25200000000040745</v>
      </c>
      <c r="D12136" s="420">
        <f t="shared" si="244"/>
        <v>0.12600000000020373</v>
      </c>
      <c r="H12136" s="402"/>
      <c r="J12136" s="82">
        <v>46</v>
      </c>
      <c r="K12136" s="391">
        <v>1</v>
      </c>
    </row>
    <row r="12137" spans="1:11" x14ac:dyDescent="0.3">
      <c r="A12137" s="341">
        <v>43450.902083333334</v>
      </c>
      <c r="B12137" s="318">
        <v>38028.089999999997</v>
      </c>
      <c r="C12137" s="355">
        <f t="shared" si="243"/>
        <v>0.26799999999639113</v>
      </c>
      <c r="D12137" s="420">
        <f t="shared" si="244"/>
        <v>0.13399999999819556</v>
      </c>
      <c r="H12137" s="402"/>
      <c r="J12137" s="82">
        <v>47</v>
      </c>
      <c r="K12137" s="319">
        <v>2</v>
      </c>
    </row>
    <row r="12138" spans="1:11" x14ac:dyDescent="0.3">
      <c r="A12138" s="341">
        <v>43450.943749999999</v>
      </c>
      <c r="B12138" s="318">
        <v>38028.353000000003</v>
      </c>
      <c r="C12138" s="355">
        <f t="shared" si="243"/>
        <v>0.26300000000628643</v>
      </c>
      <c r="D12138" s="420">
        <f t="shared" si="244"/>
        <v>0.13150000000314321</v>
      </c>
      <c r="H12138" s="402"/>
      <c r="J12138" s="82">
        <v>48</v>
      </c>
      <c r="K12138" s="320">
        <v>3</v>
      </c>
    </row>
    <row r="12139" spans="1:11" x14ac:dyDescent="0.3">
      <c r="A12139" s="341">
        <v>43450.98541666667</v>
      </c>
      <c r="B12139" s="318">
        <v>38028.618000000002</v>
      </c>
      <c r="C12139" s="355">
        <f t="shared" si="243"/>
        <v>0.26499999999941792</v>
      </c>
      <c r="D12139" s="420">
        <f t="shared" si="244"/>
        <v>0.13249999999970896</v>
      </c>
      <c r="E12139" s="336">
        <f>SUM(C12116:C12138)*7.4805194805</f>
        <v>46.199688311564081</v>
      </c>
      <c r="F12139" s="324">
        <f>AVERAGE(D12116:D12138)</f>
        <v>0.134260869565206</v>
      </c>
      <c r="G12139" s="324">
        <f>_xlfn.STDEV.S(D12116:D12138)</f>
        <v>4.2849354645687412E-3</v>
      </c>
      <c r="H12139" s="404"/>
      <c r="I12139" s="344">
        <f>AVERAGE(D11970:D12139)</f>
        <v>0.13428571428570044</v>
      </c>
      <c r="J12139" s="82">
        <v>49</v>
      </c>
      <c r="K12139" s="321">
        <v>4</v>
      </c>
    </row>
    <row r="12140" spans="1:11" x14ac:dyDescent="0.3">
      <c r="A12140" s="341">
        <v>43451.027083333334</v>
      </c>
      <c r="B12140" s="318">
        <v>38028.881999999998</v>
      </c>
      <c r="C12140" s="355">
        <f t="shared" si="243"/>
        <v>0.26399999999557622</v>
      </c>
      <c r="D12140" s="420">
        <f t="shared" si="244"/>
        <v>0.13199999999778811</v>
      </c>
      <c r="H12140" s="402"/>
      <c r="J12140" s="82">
        <v>50</v>
      </c>
      <c r="K12140" s="391">
        <v>1</v>
      </c>
    </row>
    <row r="12141" spans="1:11" x14ac:dyDescent="0.3">
      <c r="A12141" s="341">
        <v>43451.068749999999</v>
      </c>
      <c r="B12141" s="318">
        <v>38029.167000000001</v>
      </c>
      <c r="C12141" s="355">
        <f t="shared" si="243"/>
        <v>0.28500000000349246</v>
      </c>
      <c r="D12141" s="420">
        <f t="shared" si="244"/>
        <v>0.14250000000174623</v>
      </c>
      <c r="H12141" s="402"/>
      <c r="J12141" s="82">
        <v>51</v>
      </c>
      <c r="K12141" s="319">
        <v>2</v>
      </c>
    </row>
    <row r="12142" spans="1:11" x14ac:dyDescent="0.3">
      <c r="A12142" s="341">
        <v>43451.11041666667</v>
      </c>
      <c r="B12142" s="318">
        <v>38029.442000000003</v>
      </c>
      <c r="C12142" s="355">
        <f t="shared" si="243"/>
        <v>0.27500000000145519</v>
      </c>
      <c r="D12142" s="420">
        <f t="shared" si="244"/>
        <v>0.1375000000007276</v>
      </c>
      <c r="H12142" s="402"/>
      <c r="J12142" s="82">
        <v>52</v>
      </c>
      <c r="K12142" s="320">
        <v>3</v>
      </c>
    </row>
    <row r="12143" spans="1:11" x14ac:dyDescent="0.3">
      <c r="A12143" s="341">
        <v>43451.152083333334</v>
      </c>
      <c r="B12143" s="318">
        <v>38029.712</v>
      </c>
      <c r="C12143" s="355">
        <f t="shared" si="243"/>
        <v>0.26999999999679858</v>
      </c>
      <c r="D12143" s="420">
        <f t="shared" si="244"/>
        <v>0.13499999999839929</v>
      </c>
      <c r="H12143" s="402"/>
      <c r="J12143" s="82">
        <v>53</v>
      </c>
      <c r="K12143" s="321">
        <v>4</v>
      </c>
    </row>
    <row r="12144" spans="1:11" x14ac:dyDescent="0.3">
      <c r="A12144" s="341">
        <v>43451.193749999999</v>
      </c>
      <c r="B12144" s="318">
        <v>38029.993000000002</v>
      </c>
      <c r="C12144" s="355">
        <f t="shared" si="243"/>
        <v>0.28100000000267755</v>
      </c>
      <c r="D12144" s="420">
        <f t="shared" si="244"/>
        <v>0.14050000000133878</v>
      </c>
      <c r="H12144" s="402"/>
      <c r="J12144" s="82">
        <v>54</v>
      </c>
      <c r="K12144" s="391">
        <v>1</v>
      </c>
    </row>
    <row r="12145" spans="1:11" x14ac:dyDescent="0.3">
      <c r="A12145" s="341">
        <v>43451.23541666667</v>
      </c>
      <c r="B12145" s="318">
        <v>38030.273000000001</v>
      </c>
      <c r="C12145" s="355">
        <f t="shared" si="243"/>
        <v>0.27999999999883585</v>
      </c>
      <c r="D12145" s="420">
        <f t="shared" si="244"/>
        <v>0.13999999999941792</v>
      </c>
      <c r="H12145" s="402"/>
      <c r="J12145" s="82">
        <v>55</v>
      </c>
      <c r="K12145" s="319">
        <v>2</v>
      </c>
    </row>
    <row r="12146" spans="1:11" x14ac:dyDescent="0.3">
      <c r="A12146" s="341">
        <v>43451.277083333334</v>
      </c>
      <c r="B12146" s="318">
        <v>38030.548000000003</v>
      </c>
      <c r="C12146" s="355">
        <f t="shared" si="243"/>
        <v>0.27500000000145519</v>
      </c>
      <c r="D12146" s="420">
        <f t="shared" si="244"/>
        <v>0.1375000000007276</v>
      </c>
      <c r="H12146" s="402"/>
      <c r="J12146" s="82">
        <v>56</v>
      </c>
      <c r="K12146" s="320">
        <v>3</v>
      </c>
    </row>
    <row r="12147" spans="1:11" x14ac:dyDescent="0.3">
      <c r="A12147" s="341">
        <v>43451.318749999999</v>
      </c>
      <c r="B12147" s="318">
        <v>38030.819000000003</v>
      </c>
      <c r="C12147" s="355">
        <f t="shared" si="243"/>
        <v>0.27100000000064028</v>
      </c>
      <c r="D12147" s="420">
        <f t="shared" si="244"/>
        <v>0.13550000000032014</v>
      </c>
      <c r="H12147" s="402"/>
      <c r="J12147" s="82">
        <v>57</v>
      </c>
      <c r="K12147" s="321">
        <v>4</v>
      </c>
    </row>
    <row r="12148" spans="1:11" x14ac:dyDescent="0.3">
      <c r="A12148" s="341">
        <v>43451.36041666667</v>
      </c>
      <c r="B12148" s="318">
        <v>38031.095000000001</v>
      </c>
      <c r="C12148" s="355">
        <f t="shared" si="243"/>
        <v>0.27599999999802094</v>
      </c>
      <c r="D12148" s="420">
        <f t="shared" si="244"/>
        <v>0.13799999999901047</v>
      </c>
      <c r="H12148" s="402"/>
      <c r="J12148" s="82">
        <v>58</v>
      </c>
      <c r="K12148" s="391">
        <v>1</v>
      </c>
    </row>
    <row r="12149" spans="1:11" x14ac:dyDescent="0.3">
      <c r="A12149" s="341">
        <v>43451.402083333334</v>
      </c>
      <c r="B12149" s="318">
        <v>38031.368999999999</v>
      </c>
      <c r="C12149" s="355">
        <f t="shared" si="243"/>
        <v>0.27399999999761349</v>
      </c>
      <c r="D12149" s="420">
        <f t="shared" si="244"/>
        <v>0.13699999999880674</v>
      </c>
      <c r="H12149" s="402"/>
      <c r="J12149" s="82">
        <v>59</v>
      </c>
      <c r="K12149" s="319">
        <v>2</v>
      </c>
    </row>
    <row r="12150" spans="1:11" x14ac:dyDescent="0.3">
      <c r="A12150" s="341">
        <v>43451.443749999999</v>
      </c>
      <c r="B12150" s="318">
        <v>38031.631000000001</v>
      </c>
      <c r="C12150" s="355">
        <f t="shared" si="243"/>
        <v>0.26200000000244472</v>
      </c>
      <c r="D12150" s="420">
        <f t="shared" si="244"/>
        <v>0.13100000000122236</v>
      </c>
      <c r="H12150" s="402"/>
      <c r="J12150" s="82">
        <v>60</v>
      </c>
      <c r="K12150" s="320">
        <v>3</v>
      </c>
    </row>
    <row r="12151" spans="1:11" x14ac:dyDescent="0.3">
      <c r="A12151" s="341">
        <v>43451.48541666667</v>
      </c>
      <c r="B12151" s="318">
        <v>38031.908000000003</v>
      </c>
      <c r="C12151" s="355">
        <f t="shared" si="243"/>
        <v>0.27700000000186265</v>
      </c>
      <c r="D12151" s="420">
        <f t="shared" si="244"/>
        <v>0.13850000000093132</v>
      </c>
      <c r="H12151" s="402"/>
      <c r="J12151" s="82">
        <v>61</v>
      </c>
      <c r="K12151" s="321">
        <v>4</v>
      </c>
    </row>
    <row r="12152" spans="1:11" x14ac:dyDescent="0.3">
      <c r="A12152" s="341">
        <v>43451.527083333334</v>
      </c>
      <c r="B12152" s="318">
        <v>38032.184000000001</v>
      </c>
      <c r="C12152" s="355">
        <f t="shared" si="243"/>
        <v>0.27599999999802094</v>
      </c>
      <c r="D12152" s="420">
        <f t="shared" si="244"/>
        <v>0.13799999999901047</v>
      </c>
      <c r="H12152" s="402"/>
      <c r="J12152" s="82">
        <v>62</v>
      </c>
      <c r="K12152" s="391">
        <v>1</v>
      </c>
    </row>
    <row r="12153" spans="1:11" x14ac:dyDescent="0.3">
      <c r="A12153" s="341">
        <v>43451.568749999999</v>
      </c>
      <c r="B12153" s="318">
        <v>38032.46</v>
      </c>
      <c r="C12153" s="355">
        <f t="shared" si="243"/>
        <v>0.27599999999802094</v>
      </c>
      <c r="D12153" s="420">
        <f t="shared" si="244"/>
        <v>0.13799999999901047</v>
      </c>
      <c r="H12153" s="402"/>
      <c r="J12153" s="82">
        <v>63</v>
      </c>
      <c r="K12153" s="319">
        <v>2</v>
      </c>
    </row>
    <row r="12154" spans="1:11" x14ac:dyDescent="0.3">
      <c r="A12154" s="341">
        <v>43451.61041666667</v>
      </c>
      <c r="B12154" s="318">
        <v>38032.718000000001</v>
      </c>
      <c r="C12154" s="355">
        <f t="shared" si="243"/>
        <v>0.25800000000162981</v>
      </c>
      <c r="D12154" s="420">
        <f t="shared" si="244"/>
        <v>0.12900000000081491</v>
      </c>
      <c r="H12154" s="402"/>
      <c r="J12154" s="82">
        <v>64</v>
      </c>
      <c r="K12154" s="320">
        <v>3</v>
      </c>
    </row>
    <row r="12155" spans="1:11" x14ac:dyDescent="0.3">
      <c r="A12155" s="341">
        <v>43451.652083333334</v>
      </c>
      <c r="B12155" s="318">
        <v>38032.983999999997</v>
      </c>
      <c r="C12155" s="355">
        <f t="shared" si="243"/>
        <v>0.26599999999598367</v>
      </c>
      <c r="D12155" s="420">
        <f t="shared" si="244"/>
        <v>0.13299999999799184</v>
      </c>
      <c r="H12155" s="402"/>
      <c r="J12155" s="82">
        <v>65</v>
      </c>
      <c r="K12155" s="321">
        <v>4</v>
      </c>
    </row>
    <row r="12156" spans="1:11" x14ac:dyDescent="0.3">
      <c r="A12156" s="341">
        <v>43451.693749999999</v>
      </c>
      <c r="B12156" s="318">
        <v>38033.258999999998</v>
      </c>
      <c r="C12156" s="355">
        <f t="shared" si="243"/>
        <v>0.27500000000145519</v>
      </c>
      <c r="D12156" s="420">
        <f t="shared" si="244"/>
        <v>0.1375000000007276</v>
      </c>
      <c r="H12156" s="402"/>
      <c r="J12156" s="82">
        <v>66</v>
      </c>
      <c r="K12156" s="391">
        <v>1</v>
      </c>
    </row>
    <row r="12157" spans="1:11" x14ac:dyDescent="0.3">
      <c r="A12157" s="341">
        <v>43451.73541666667</v>
      </c>
      <c r="B12157" s="318">
        <v>38033.527999999998</v>
      </c>
      <c r="C12157" s="355">
        <f t="shared" si="243"/>
        <v>0.26900000000023283</v>
      </c>
      <c r="D12157" s="420">
        <f t="shared" si="244"/>
        <v>0.13450000000011642</v>
      </c>
      <c r="H12157" s="402"/>
      <c r="J12157" s="82">
        <v>67</v>
      </c>
      <c r="K12157" s="319">
        <v>2</v>
      </c>
    </row>
    <row r="12158" spans="1:11" x14ac:dyDescent="0.3">
      <c r="A12158" s="341">
        <v>43451.777083333334</v>
      </c>
      <c r="B12158" s="318">
        <v>38033.788999999997</v>
      </c>
      <c r="C12158" s="355">
        <f t="shared" si="243"/>
        <v>0.26099999999860302</v>
      </c>
      <c r="D12158" s="420">
        <f t="shared" si="244"/>
        <v>0.13049999999930151</v>
      </c>
      <c r="H12158" s="402"/>
      <c r="J12158" s="82">
        <v>68</v>
      </c>
      <c r="K12158" s="320">
        <v>3</v>
      </c>
    </row>
    <row r="12159" spans="1:11" x14ac:dyDescent="0.3">
      <c r="A12159" s="341">
        <v>43451.818749999999</v>
      </c>
      <c r="B12159" s="318">
        <v>38034.061999999998</v>
      </c>
      <c r="C12159" s="355">
        <f t="shared" si="243"/>
        <v>0.27300000000104774</v>
      </c>
      <c r="D12159" s="420">
        <f t="shared" si="244"/>
        <v>0.13650000000052387</v>
      </c>
      <c r="H12159" s="402"/>
      <c r="J12159" s="82">
        <v>69</v>
      </c>
      <c r="K12159" s="321">
        <v>4</v>
      </c>
    </row>
    <row r="12160" spans="1:11" x14ac:dyDescent="0.3">
      <c r="A12160" s="341">
        <v>43451.86041666667</v>
      </c>
      <c r="B12160" s="318">
        <v>38034.332000000002</v>
      </c>
      <c r="C12160" s="355">
        <f t="shared" si="243"/>
        <v>0.27000000000407454</v>
      </c>
      <c r="D12160" s="420">
        <f t="shared" si="244"/>
        <v>0.13500000000203727</v>
      </c>
      <c r="H12160" s="402"/>
      <c r="J12160" s="82">
        <v>70</v>
      </c>
      <c r="K12160" s="391">
        <v>1</v>
      </c>
    </row>
    <row r="12161" spans="1:11" x14ac:dyDescent="0.3">
      <c r="A12161" s="341">
        <v>43451.902083333334</v>
      </c>
      <c r="B12161" s="318">
        <v>38034.6</v>
      </c>
      <c r="C12161" s="355">
        <f t="shared" si="243"/>
        <v>0.26799999999639113</v>
      </c>
      <c r="D12161" s="420">
        <f t="shared" si="244"/>
        <v>0.13399999999819556</v>
      </c>
      <c r="H12161" s="402"/>
      <c r="J12161" s="82">
        <v>71</v>
      </c>
      <c r="K12161" s="319">
        <v>2</v>
      </c>
    </row>
    <row r="12162" spans="1:11" x14ac:dyDescent="0.3">
      <c r="A12162" s="341">
        <v>43451.943749999999</v>
      </c>
      <c r="B12162" s="318">
        <v>38034.858</v>
      </c>
      <c r="C12162" s="355">
        <f t="shared" si="243"/>
        <v>0.25800000000162981</v>
      </c>
      <c r="D12162" s="420">
        <f t="shared" si="244"/>
        <v>0.12900000000081491</v>
      </c>
      <c r="H12162" s="402"/>
      <c r="J12162" s="82">
        <v>72</v>
      </c>
      <c r="K12162" s="320">
        <v>3</v>
      </c>
    </row>
    <row r="12163" spans="1:11" x14ac:dyDescent="0.3">
      <c r="A12163" s="341">
        <v>43451.98541666667</v>
      </c>
      <c r="B12163" s="318">
        <v>38035.129999999997</v>
      </c>
      <c r="C12163" s="355">
        <f t="shared" si="243"/>
        <v>0.27199999999720603</v>
      </c>
      <c r="D12163" s="420">
        <f t="shared" si="244"/>
        <v>0.13599999999860302</v>
      </c>
      <c r="E12163" s="336">
        <f>SUM(C12140:C12162)*7.4805194805</f>
        <v>46.678441558304762</v>
      </c>
      <c r="F12163" s="324">
        <f>AVERAGE(D12140:D12162)</f>
        <v>0.13565217391299919</v>
      </c>
      <c r="G12163" s="324">
        <f>_xlfn.STDEV.S(D12140:D12162)</f>
        <v>3.6226396161015361E-3</v>
      </c>
      <c r="H12163" s="402"/>
      <c r="J12163" s="82">
        <v>73</v>
      </c>
      <c r="K12163" s="321">
        <v>4</v>
      </c>
    </row>
    <row r="12164" spans="1:11" x14ac:dyDescent="0.3">
      <c r="A12164" s="341">
        <v>43452.027083333334</v>
      </c>
      <c r="B12164" s="318">
        <v>38035.398999999998</v>
      </c>
      <c r="C12164" s="355">
        <f t="shared" si="243"/>
        <v>0.26900000000023283</v>
      </c>
      <c r="D12164" s="420">
        <f t="shared" si="244"/>
        <v>0.13450000000011642</v>
      </c>
      <c r="H12164" s="402"/>
      <c r="J12164" s="82">
        <v>74</v>
      </c>
      <c r="K12164" s="391">
        <v>1</v>
      </c>
    </row>
    <row r="12165" spans="1:11" x14ac:dyDescent="0.3">
      <c r="A12165" s="341">
        <v>43452.068749999999</v>
      </c>
      <c r="B12165" s="318">
        <v>38035.661999999997</v>
      </c>
      <c r="C12165" s="355">
        <f t="shared" si="243"/>
        <v>0.26299999999901047</v>
      </c>
      <c r="D12165" s="420">
        <f t="shared" si="244"/>
        <v>0.13149999999950523</v>
      </c>
      <c r="H12165" s="402"/>
      <c r="J12165" s="82">
        <v>75</v>
      </c>
      <c r="K12165" s="319">
        <v>2</v>
      </c>
    </row>
    <row r="12166" spans="1:11" x14ac:dyDescent="0.3">
      <c r="A12166" s="341">
        <v>43452.11041666667</v>
      </c>
      <c r="B12166" s="318">
        <v>38035.934000000001</v>
      </c>
      <c r="C12166" s="355">
        <f t="shared" si="243"/>
        <v>0.27200000000448199</v>
      </c>
      <c r="D12166" s="420">
        <f t="shared" si="244"/>
        <v>0.13600000000224099</v>
      </c>
      <c r="H12166" s="402"/>
      <c r="J12166" s="82">
        <v>76</v>
      </c>
      <c r="K12166" s="320">
        <v>3</v>
      </c>
    </row>
    <row r="12167" spans="1:11" x14ac:dyDescent="0.3">
      <c r="A12167" s="341">
        <v>43452.152083333334</v>
      </c>
      <c r="B12167" s="318">
        <v>38036.218000000001</v>
      </c>
      <c r="C12167" s="355">
        <f t="shared" si="243"/>
        <v>0.28399999999965075</v>
      </c>
      <c r="D12167" s="420">
        <f t="shared" si="244"/>
        <v>0.14199999999982538</v>
      </c>
      <c r="H12167" s="402"/>
      <c r="J12167" s="82">
        <v>77</v>
      </c>
      <c r="K12167" s="321">
        <v>4</v>
      </c>
    </row>
    <row r="12168" spans="1:11" x14ac:dyDescent="0.3">
      <c r="A12168" s="341">
        <v>43452.193749999999</v>
      </c>
      <c r="B12168" s="318">
        <v>38036.493999999999</v>
      </c>
      <c r="C12168" s="355">
        <f t="shared" si="243"/>
        <v>0.27599999999802094</v>
      </c>
      <c r="D12168" s="420">
        <f t="shared" si="244"/>
        <v>0.13799999999901047</v>
      </c>
      <c r="H12168" s="402"/>
      <c r="J12168" s="82">
        <v>78</v>
      </c>
      <c r="K12168" s="391">
        <v>1</v>
      </c>
    </row>
    <row r="12169" spans="1:11" x14ac:dyDescent="0.3">
      <c r="A12169" s="341">
        <v>43452.23541666667</v>
      </c>
      <c r="B12169" s="318">
        <v>38036.767999999996</v>
      </c>
      <c r="C12169" s="355">
        <f t="shared" si="243"/>
        <v>0.27399999999761349</v>
      </c>
      <c r="D12169" s="420">
        <f t="shared" si="244"/>
        <v>0.13699999999880674</v>
      </c>
      <c r="H12169" s="402"/>
      <c r="J12169" s="82">
        <v>79</v>
      </c>
      <c r="K12169" s="319">
        <v>2</v>
      </c>
    </row>
    <row r="12170" spans="1:11" x14ac:dyDescent="0.3">
      <c r="A12170" s="341">
        <v>43452.277083333334</v>
      </c>
      <c r="B12170" s="318">
        <v>38037.048999999999</v>
      </c>
      <c r="C12170" s="355">
        <f t="shared" si="243"/>
        <v>0.28100000000267755</v>
      </c>
      <c r="D12170" s="420">
        <f t="shared" si="244"/>
        <v>0.14050000000133878</v>
      </c>
      <c r="H12170" s="402"/>
      <c r="J12170" s="82">
        <v>80</v>
      </c>
      <c r="K12170" s="320">
        <v>3</v>
      </c>
    </row>
    <row r="12171" spans="1:11" x14ac:dyDescent="0.3">
      <c r="A12171" s="341">
        <v>43452.318749999999</v>
      </c>
      <c r="B12171" s="318">
        <v>38037.330999999998</v>
      </c>
      <c r="C12171" s="355">
        <f t="shared" si="243"/>
        <v>0.2819999999992433</v>
      </c>
      <c r="D12171" s="420">
        <f t="shared" si="244"/>
        <v>0.14099999999962165</v>
      </c>
      <c r="H12171" s="402"/>
      <c r="J12171" s="82">
        <v>81</v>
      </c>
      <c r="K12171" s="321">
        <v>4</v>
      </c>
    </row>
    <row r="12172" spans="1:11" x14ac:dyDescent="0.3">
      <c r="A12172" s="341">
        <v>43452.36041666667</v>
      </c>
      <c r="B12172" s="318">
        <v>38037.601999999999</v>
      </c>
      <c r="C12172" s="355">
        <f t="shared" si="243"/>
        <v>0.27100000000064028</v>
      </c>
      <c r="D12172" s="420">
        <f t="shared" si="244"/>
        <v>0.13550000000032014</v>
      </c>
      <c r="H12172" s="402"/>
      <c r="J12172" s="82">
        <v>82</v>
      </c>
      <c r="K12172" s="391">
        <v>1</v>
      </c>
    </row>
    <row r="12173" spans="1:11" x14ac:dyDescent="0.3">
      <c r="A12173" s="341">
        <v>43452.402083333334</v>
      </c>
      <c r="B12173" s="318">
        <v>38037.877999999997</v>
      </c>
      <c r="C12173" s="355">
        <f t="shared" si="243"/>
        <v>0.27599999999802094</v>
      </c>
      <c r="D12173" s="420">
        <f t="shared" si="244"/>
        <v>0.13799999999901047</v>
      </c>
      <c r="H12173" s="402"/>
      <c r="J12173" s="82">
        <v>83</v>
      </c>
      <c r="K12173" s="319">
        <v>2</v>
      </c>
    </row>
    <row r="12174" spans="1:11" x14ac:dyDescent="0.3">
      <c r="A12174" s="341">
        <v>43452.443749999999</v>
      </c>
      <c r="B12174" s="318">
        <v>38038.169000000002</v>
      </c>
      <c r="C12174" s="355">
        <f t="shared" si="243"/>
        <v>0.29100000000471482</v>
      </c>
      <c r="D12174" s="420">
        <f t="shared" si="244"/>
        <v>0.14550000000235741</v>
      </c>
      <c r="H12174" s="402"/>
      <c r="J12174" s="82">
        <v>84</v>
      </c>
      <c r="K12174" s="320">
        <v>3</v>
      </c>
    </row>
    <row r="12175" spans="1:11" x14ac:dyDescent="0.3">
      <c r="A12175" s="341">
        <v>43452.48541666667</v>
      </c>
      <c r="B12175" s="318">
        <v>38038.442000000003</v>
      </c>
      <c r="C12175" s="355">
        <f t="shared" si="243"/>
        <v>0.27300000000104774</v>
      </c>
      <c r="D12175" s="420">
        <f t="shared" si="244"/>
        <v>0.13650000000052387</v>
      </c>
      <c r="H12175" s="402"/>
      <c r="J12175" s="82">
        <v>85</v>
      </c>
      <c r="K12175" s="321">
        <v>4</v>
      </c>
    </row>
    <row r="12176" spans="1:11" x14ac:dyDescent="0.3">
      <c r="A12176" s="341">
        <v>43452.527083333334</v>
      </c>
      <c r="B12176" s="318">
        <v>38038.711000000003</v>
      </c>
      <c r="C12176" s="355">
        <f t="shared" si="243"/>
        <v>0.26900000000023283</v>
      </c>
      <c r="D12176" s="420">
        <f t="shared" si="244"/>
        <v>0.13450000000011642</v>
      </c>
      <c r="H12176" s="402"/>
      <c r="J12176" s="82">
        <v>86</v>
      </c>
      <c r="K12176" s="391">
        <v>1</v>
      </c>
    </row>
    <row r="12177" spans="1:12" x14ac:dyDescent="0.3">
      <c r="A12177" s="341">
        <v>43452.568749999999</v>
      </c>
      <c r="B12177" s="318">
        <v>38038.989000000001</v>
      </c>
      <c r="C12177" s="355">
        <f t="shared" si="243"/>
        <v>0.27799999999842839</v>
      </c>
      <c r="D12177" s="420">
        <f t="shared" si="244"/>
        <v>0.1389999999992142</v>
      </c>
      <c r="H12177" s="402"/>
      <c r="J12177" s="82">
        <v>87</v>
      </c>
      <c r="K12177" s="319">
        <v>2</v>
      </c>
    </row>
    <row r="12178" spans="1:12" x14ac:dyDescent="0.3">
      <c r="A12178" s="341">
        <v>43452.61041666667</v>
      </c>
      <c r="B12178" s="318">
        <v>38039.269</v>
      </c>
      <c r="C12178" s="355">
        <f t="shared" si="243"/>
        <v>0.27999999999883585</v>
      </c>
      <c r="D12178" s="420">
        <f t="shared" si="244"/>
        <v>0.13999999999941792</v>
      </c>
      <c r="H12178" s="402"/>
      <c r="J12178" s="82">
        <v>88</v>
      </c>
      <c r="K12178" s="320">
        <v>3</v>
      </c>
    </row>
    <row r="12179" spans="1:12" x14ac:dyDescent="0.3">
      <c r="A12179" s="341">
        <v>43452.652083333334</v>
      </c>
      <c r="B12179" s="318">
        <v>38039.533000000003</v>
      </c>
      <c r="C12179" s="355">
        <f t="shared" si="243"/>
        <v>0.26400000000285218</v>
      </c>
      <c r="D12179" s="420">
        <f t="shared" si="244"/>
        <v>0.13200000000142609</v>
      </c>
      <c r="H12179" s="402"/>
      <c r="J12179" s="82">
        <v>89</v>
      </c>
      <c r="K12179" s="321">
        <v>4</v>
      </c>
    </row>
    <row r="12180" spans="1:12" x14ac:dyDescent="0.3">
      <c r="A12180" s="341">
        <v>43452.693749999999</v>
      </c>
      <c r="B12180" s="318">
        <v>38039.800000000003</v>
      </c>
      <c r="C12180" s="355">
        <f t="shared" si="243"/>
        <v>0.26699999999982538</v>
      </c>
      <c r="D12180" s="420">
        <f t="shared" si="244"/>
        <v>0.13349999999991269</v>
      </c>
      <c r="H12180" s="402"/>
      <c r="J12180" s="82">
        <v>90</v>
      </c>
      <c r="K12180" s="391">
        <v>1</v>
      </c>
    </row>
    <row r="12181" spans="1:12" x14ac:dyDescent="0.3">
      <c r="A12181" s="341">
        <v>43452.73541666667</v>
      </c>
      <c r="B12181" s="318">
        <v>38040.071000000004</v>
      </c>
      <c r="C12181" s="355">
        <f t="shared" si="243"/>
        <v>0.27100000000064028</v>
      </c>
      <c r="D12181" s="420">
        <f t="shared" si="244"/>
        <v>0.13550000000032014</v>
      </c>
      <c r="H12181" s="402"/>
      <c r="J12181" s="82">
        <v>91</v>
      </c>
      <c r="K12181" s="319">
        <v>2</v>
      </c>
    </row>
    <row r="12182" spans="1:12" x14ac:dyDescent="0.3">
      <c r="A12182" s="341">
        <v>43452.777083333334</v>
      </c>
      <c r="B12182" s="318">
        <v>38040.341</v>
      </c>
      <c r="C12182" s="355">
        <f t="shared" si="243"/>
        <v>0.26999999999679858</v>
      </c>
      <c r="D12182" s="420">
        <f t="shared" si="244"/>
        <v>0.13499999999839929</v>
      </c>
      <c r="H12182" s="402"/>
      <c r="J12182" s="82">
        <v>92</v>
      </c>
      <c r="K12182" s="320">
        <v>3</v>
      </c>
    </row>
    <row r="12183" spans="1:12" x14ac:dyDescent="0.3">
      <c r="A12183" s="341">
        <v>43452.818749999999</v>
      </c>
      <c r="B12183" s="318">
        <v>38040.601999999999</v>
      </c>
      <c r="C12183" s="355">
        <f t="shared" si="243"/>
        <v>0.26099999999860302</v>
      </c>
      <c r="D12183" s="420">
        <f t="shared" si="244"/>
        <v>0.13049999999930151</v>
      </c>
      <c r="H12183" s="402"/>
      <c r="J12183" s="82">
        <v>93</v>
      </c>
      <c r="K12183" s="321">
        <v>4</v>
      </c>
    </row>
    <row r="12184" spans="1:12" x14ac:dyDescent="0.3">
      <c r="A12184" s="341">
        <v>43452.86041666667</v>
      </c>
      <c r="B12184" s="318">
        <v>38040.866999999998</v>
      </c>
      <c r="C12184" s="355">
        <f t="shared" si="243"/>
        <v>0.26499999999941792</v>
      </c>
      <c r="D12184" s="420">
        <f t="shared" si="244"/>
        <v>0.13249999999970896</v>
      </c>
      <c r="H12184" s="402"/>
      <c r="J12184" s="82">
        <v>94</v>
      </c>
      <c r="K12184" s="391">
        <v>1</v>
      </c>
    </row>
    <row r="12185" spans="1:12" x14ac:dyDescent="0.3">
      <c r="A12185" s="341">
        <v>43452.902083333334</v>
      </c>
      <c r="B12185" s="318">
        <v>38041.142</v>
      </c>
      <c r="C12185" s="355">
        <f t="shared" si="243"/>
        <v>0.27500000000145519</v>
      </c>
      <c r="D12185" s="420">
        <f t="shared" si="244"/>
        <v>0.1375000000007276</v>
      </c>
      <c r="H12185" s="402"/>
      <c r="J12185" s="82">
        <v>95</v>
      </c>
      <c r="K12185" s="319">
        <v>2</v>
      </c>
    </row>
    <row r="12186" spans="1:12" x14ac:dyDescent="0.3">
      <c r="A12186" s="341">
        <v>43452.943749999999</v>
      </c>
      <c r="B12186" s="318">
        <v>38041.417999999998</v>
      </c>
      <c r="C12186" s="355">
        <f t="shared" si="243"/>
        <v>0.27599999999802094</v>
      </c>
      <c r="D12186" s="420">
        <f t="shared" si="244"/>
        <v>0.13799999999901047</v>
      </c>
      <c r="H12186" s="402"/>
      <c r="J12186" s="82">
        <v>96</v>
      </c>
      <c r="K12186" s="320">
        <v>3</v>
      </c>
    </row>
    <row r="12187" spans="1:12" x14ac:dyDescent="0.3">
      <c r="A12187" s="341">
        <v>43452.98541666667</v>
      </c>
      <c r="B12187" s="318">
        <v>38041.680999999997</v>
      </c>
      <c r="C12187" s="355">
        <f t="shared" si="243"/>
        <v>0.26299999999901047</v>
      </c>
      <c r="D12187" s="420">
        <f t="shared" si="244"/>
        <v>0.13149999999950523</v>
      </c>
      <c r="E12187" s="336">
        <f>SUM(C12164:C12186)*7.4805194805</f>
        <v>47.037506493387482</v>
      </c>
      <c r="F12187" s="324">
        <f>AVERAGE(D12164:D12186)</f>
        <v>0.13669565217392315</v>
      </c>
      <c r="G12187" s="324">
        <f>_xlfn.STDEV.S(D12186:D119959)</f>
        <v>9.427451965218785E-3</v>
      </c>
      <c r="H12187" s="402"/>
      <c r="J12187" s="82">
        <v>97</v>
      </c>
      <c r="K12187" s="321">
        <v>4</v>
      </c>
    </row>
    <row r="12188" spans="1:12" x14ac:dyDescent="0.3">
      <c r="A12188" s="341">
        <v>43453.027083333334</v>
      </c>
      <c r="B12188" s="318">
        <v>38041.959000000003</v>
      </c>
      <c r="C12188" s="355">
        <f t="shared" si="243"/>
        <v>0.27800000000570435</v>
      </c>
      <c r="D12188" s="420">
        <f t="shared" si="244"/>
        <v>0.13900000000285218</v>
      </c>
      <c r="H12188" s="402"/>
      <c r="J12188" s="82">
        <v>98</v>
      </c>
      <c r="K12188" s="391">
        <v>1</v>
      </c>
    </row>
    <row r="12189" spans="1:12" x14ac:dyDescent="0.3">
      <c r="A12189" s="341">
        <v>43453.068749999999</v>
      </c>
      <c r="B12189" s="318">
        <v>38042.241000000002</v>
      </c>
      <c r="C12189" s="355">
        <f t="shared" si="243"/>
        <v>0.2819999999992433</v>
      </c>
      <c r="D12189" s="420">
        <f t="shared" si="244"/>
        <v>0.14099999999962165</v>
      </c>
      <c r="H12189" s="402"/>
      <c r="J12189" s="82">
        <v>99</v>
      </c>
      <c r="K12189" s="319">
        <v>2</v>
      </c>
    </row>
    <row r="12190" spans="1:12" x14ac:dyDescent="0.3">
      <c r="A12190" s="341">
        <v>43453.11041666667</v>
      </c>
      <c r="B12190" s="318">
        <v>38042.519</v>
      </c>
      <c r="C12190" s="355">
        <f t="shared" si="243"/>
        <v>0.27799999999842839</v>
      </c>
      <c r="D12190" s="420">
        <f t="shared" si="244"/>
        <v>0.1389999999992142</v>
      </c>
      <c r="H12190" s="402"/>
      <c r="J12190" s="82">
        <v>100</v>
      </c>
      <c r="K12190" s="320">
        <v>3</v>
      </c>
    </row>
    <row r="12191" spans="1:12" x14ac:dyDescent="0.3">
      <c r="A12191" s="341">
        <v>43453.351388888892</v>
      </c>
      <c r="B12191" s="318">
        <v>38044.165000000001</v>
      </c>
      <c r="C12191" s="355"/>
      <c r="D12191" s="420"/>
      <c r="H12191" s="402"/>
      <c r="K12191" s="391">
        <v>1</v>
      </c>
    </row>
    <row r="12192" spans="1:12" x14ac:dyDescent="0.3">
      <c r="A12192" s="341">
        <v>43453.356249999997</v>
      </c>
      <c r="B12192" s="318">
        <v>38044.165000000001</v>
      </c>
      <c r="C12192" s="318"/>
      <c r="D12192" s="414"/>
      <c r="H12192" s="403"/>
      <c r="J12192" s="82">
        <v>1</v>
      </c>
      <c r="K12192" s="391">
        <v>1</v>
      </c>
      <c r="L12192" s="54" t="s">
        <v>313</v>
      </c>
    </row>
    <row r="12193" spans="1:11" x14ac:dyDescent="0.3">
      <c r="A12193" s="341">
        <v>43453.397916666669</v>
      </c>
      <c r="B12193" s="318">
        <v>38044.436999999998</v>
      </c>
      <c r="C12193" s="355">
        <f>B12193-B12192</f>
        <v>0.27199999999720603</v>
      </c>
      <c r="D12193" s="420">
        <f>C12193/2</f>
        <v>0.13599999999860302</v>
      </c>
      <c r="H12193" s="402"/>
      <c r="J12193" s="82">
        <v>2</v>
      </c>
      <c r="K12193" s="319">
        <v>2</v>
      </c>
    </row>
    <row r="12194" spans="1:11" x14ac:dyDescent="0.3">
      <c r="A12194" s="341">
        <v>43453.439583333333</v>
      </c>
      <c r="B12194" s="318">
        <v>38044.699000000001</v>
      </c>
      <c r="C12194" s="355">
        <f t="shared" ref="C12194:C12291" si="245">B12194-B12193</f>
        <v>0.26200000000244472</v>
      </c>
      <c r="D12194" s="420">
        <f t="shared" ref="D12194:D12291" si="246">C12194/2</f>
        <v>0.13100000000122236</v>
      </c>
      <c r="H12194" s="402"/>
      <c r="J12194" s="82">
        <v>3</v>
      </c>
      <c r="K12194" s="320">
        <v>3</v>
      </c>
    </row>
    <row r="12195" spans="1:11" x14ac:dyDescent="0.3">
      <c r="A12195" s="341">
        <v>43453.481249999997</v>
      </c>
      <c r="B12195" s="318">
        <v>38044.964999999997</v>
      </c>
      <c r="C12195" s="355">
        <f t="shared" si="245"/>
        <v>0.26599999999598367</v>
      </c>
      <c r="D12195" s="420">
        <f t="shared" si="246"/>
        <v>0.13299999999799184</v>
      </c>
      <c r="H12195" s="402"/>
      <c r="J12195" s="82">
        <v>4</v>
      </c>
      <c r="K12195" s="321">
        <v>4</v>
      </c>
    </row>
    <row r="12196" spans="1:11" x14ac:dyDescent="0.3">
      <c r="A12196" s="341">
        <v>43453.522916493057</v>
      </c>
      <c r="B12196" s="318">
        <v>38045.239000000001</v>
      </c>
      <c r="C12196" s="355">
        <f t="shared" si="245"/>
        <v>0.27400000000488944</v>
      </c>
      <c r="D12196" s="420">
        <f t="shared" si="246"/>
        <v>0.13700000000244472</v>
      </c>
      <c r="H12196" s="402"/>
      <c r="J12196" s="82">
        <v>5</v>
      </c>
      <c r="K12196" s="391">
        <v>1</v>
      </c>
    </row>
    <row r="12197" spans="1:11" x14ac:dyDescent="0.3">
      <c r="A12197" s="341">
        <v>43453.564583101848</v>
      </c>
      <c r="B12197" s="318">
        <v>38045.506999999998</v>
      </c>
      <c r="C12197" s="355">
        <f t="shared" si="245"/>
        <v>0.26799999999639113</v>
      </c>
      <c r="D12197" s="420">
        <f t="shared" si="246"/>
        <v>0.13399999999819556</v>
      </c>
      <c r="H12197" s="402"/>
      <c r="J12197" s="82">
        <v>6</v>
      </c>
      <c r="K12197" s="319">
        <v>2</v>
      </c>
    </row>
    <row r="12198" spans="1:11" x14ac:dyDescent="0.3">
      <c r="A12198" s="341">
        <v>43453.606249710647</v>
      </c>
      <c r="B12198" s="318">
        <v>38045.769999999997</v>
      </c>
      <c r="C12198" s="355">
        <f t="shared" si="245"/>
        <v>0.26299999999901047</v>
      </c>
      <c r="D12198" s="420">
        <f t="shared" si="246"/>
        <v>0.13149999999950523</v>
      </c>
      <c r="H12198" s="402"/>
      <c r="J12198" s="82">
        <v>7</v>
      </c>
      <c r="K12198" s="320">
        <v>3</v>
      </c>
    </row>
    <row r="12199" spans="1:11" x14ac:dyDescent="0.3">
      <c r="A12199" s="341">
        <v>43453.647916319445</v>
      </c>
      <c r="B12199" s="318">
        <v>38046.046000000002</v>
      </c>
      <c r="C12199" s="355">
        <f t="shared" si="245"/>
        <v>0.2760000000052969</v>
      </c>
      <c r="D12199" s="420">
        <f t="shared" si="246"/>
        <v>0.13800000000264845</v>
      </c>
      <c r="H12199" s="402"/>
      <c r="J12199" s="82">
        <v>8</v>
      </c>
      <c r="K12199" s="321">
        <v>4</v>
      </c>
    </row>
    <row r="12200" spans="1:11" x14ac:dyDescent="0.3">
      <c r="A12200" s="341">
        <v>43453.689582928244</v>
      </c>
      <c r="B12200" s="318">
        <v>38046.317999999999</v>
      </c>
      <c r="C12200" s="355">
        <f t="shared" si="245"/>
        <v>0.27199999999720603</v>
      </c>
      <c r="D12200" s="420">
        <f t="shared" si="246"/>
        <v>0.13599999999860302</v>
      </c>
      <c r="H12200" s="402"/>
      <c r="J12200" s="82">
        <v>9</v>
      </c>
      <c r="K12200" s="391">
        <v>1</v>
      </c>
    </row>
    <row r="12201" spans="1:11" x14ac:dyDescent="0.3">
      <c r="A12201" s="341">
        <v>43453.731249537035</v>
      </c>
      <c r="B12201" s="318">
        <v>38046.580999999998</v>
      </c>
      <c r="C12201" s="355">
        <f t="shared" si="245"/>
        <v>0.26299999999901047</v>
      </c>
      <c r="D12201" s="420">
        <f t="shared" si="246"/>
        <v>0.13149999999950523</v>
      </c>
      <c r="H12201" s="402"/>
      <c r="J12201" s="82">
        <v>10</v>
      </c>
      <c r="K12201" s="319">
        <v>2</v>
      </c>
    </row>
    <row r="12202" spans="1:11" x14ac:dyDescent="0.3">
      <c r="A12202" s="341">
        <v>43453.772916145834</v>
      </c>
      <c r="B12202" s="318">
        <v>38046.841999999997</v>
      </c>
      <c r="C12202" s="355">
        <f t="shared" si="245"/>
        <v>0.26099999999860302</v>
      </c>
      <c r="D12202" s="420">
        <f t="shared" si="246"/>
        <v>0.13049999999930151</v>
      </c>
      <c r="H12202" s="402"/>
      <c r="J12202" s="82">
        <v>11</v>
      </c>
      <c r="K12202" s="320">
        <v>3</v>
      </c>
    </row>
    <row r="12203" spans="1:11" x14ac:dyDescent="0.3">
      <c r="A12203" s="341">
        <v>43453.814582754632</v>
      </c>
      <c r="B12203" s="318">
        <v>38047.116000000002</v>
      </c>
      <c r="C12203" s="355">
        <f t="shared" si="245"/>
        <v>0.27400000000488944</v>
      </c>
      <c r="D12203" s="420">
        <f t="shared" si="246"/>
        <v>0.13700000000244472</v>
      </c>
      <c r="H12203" s="402"/>
      <c r="J12203" s="82">
        <v>12</v>
      </c>
      <c r="K12203" s="321">
        <v>4</v>
      </c>
    </row>
    <row r="12204" spans="1:11" x14ac:dyDescent="0.3">
      <c r="A12204" s="341">
        <v>43453.856249363424</v>
      </c>
      <c r="B12204" s="318">
        <v>38047.381999999998</v>
      </c>
      <c r="C12204" s="355">
        <f t="shared" si="245"/>
        <v>0.26599999999598367</v>
      </c>
      <c r="D12204" s="420">
        <f t="shared" si="246"/>
        <v>0.13299999999799184</v>
      </c>
      <c r="H12204" s="402"/>
      <c r="J12204" s="82">
        <v>13</v>
      </c>
      <c r="K12204" s="391">
        <v>1</v>
      </c>
    </row>
    <row r="12205" spans="1:11" x14ac:dyDescent="0.3">
      <c r="A12205" s="341">
        <v>43453.897915972222</v>
      </c>
      <c r="B12205" s="318">
        <v>38047.641000000003</v>
      </c>
      <c r="C12205" s="355">
        <f t="shared" si="245"/>
        <v>0.25900000000547152</v>
      </c>
      <c r="D12205" s="420">
        <f t="shared" si="246"/>
        <v>0.12950000000273576</v>
      </c>
      <c r="H12205" s="402"/>
      <c r="J12205" s="82">
        <v>14</v>
      </c>
      <c r="K12205" s="319">
        <v>2</v>
      </c>
    </row>
    <row r="12206" spans="1:11" x14ac:dyDescent="0.3">
      <c r="A12206" s="341">
        <v>43453.939582581021</v>
      </c>
      <c r="B12206" s="318">
        <v>38047.911999999997</v>
      </c>
      <c r="C12206" s="355">
        <f t="shared" si="245"/>
        <v>0.27099999999336433</v>
      </c>
      <c r="D12206" s="420">
        <f t="shared" si="246"/>
        <v>0.13549999999668216</v>
      </c>
      <c r="H12206" s="402"/>
      <c r="J12206" s="82">
        <v>15</v>
      </c>
      <c r="K12206" s="320">
        <v>3</v>
      </c>
    </row>
    <row r="12207" spans="1:11" x14ac:dyDescent="0.3">
      <c r="A12207" s="341">
        <v>43453.981249189812</v>
      </c>
      <c r="B12207" s="318">
        <v>38048.192000000003</v>
      </c>
      <c r="C12207" s="355">
        <f t="shared" si="245"/>
        <v>0.2800000000061118</v>
      </c>
      <c r="D12207" s="420">
        <f t="shared" si="246"/>
        <v>0.1400000000030559</v>
      </c>
      <c r="E12207" s="336">
        <f>SUM(C12188:C12206)*7.4805194805</f>
        <v>34.298181818085965</v>
      </c>
      <c r="F12207" s="324">
        <f>AVERAGE(D12188:D12206)</f>
        <v>0.13485294117644492</v>
      </c>
      <c r="G12207" s="324">
        <f>_xlfn.STDEV.S(D12188:D12206)</f>
        <v>3.4176230132633542E-3</v>
      </c>
      <c r="H12207" s="402"/>
      <c r="J12207" s="82">
        <v>16</v>
      </c>
      <c r="K12207" s="321">
        <v>4</v>
      </c>
    </row>
    <row r="12208" spans="1:11" x14ac:dyDescent="0.3">
      <c r="A12208" s="341">
        <v>43454.02291579861</v>
      </c>
      <c r="B12208" s="318">
        <v>38048.472000000002</v>
      </c>
      <c r="C12208" s="355">
        <f t="shared" si="245"/>
        <v>0.27999999999883585</v>
      </c>
      <c r="D12208" s="420">
        <f t="shared" si="246"/>
        <v>0.13999999999941792</v>
      </c>
      <c r="H12208" s="402"/>
      <c r="J12208" s="82">
        <v>17</v>
      </c>
      <c r="K12208" s="391">
        <v>1</v>
      </c>
    </row>
    <row r="12209" spans="1:11" x14ac:dyDescent="0.3">
      <c r="A12209" s="341">
        <v>43454.064582407409</v>
      </c>
      <c r="B12209" s="318">
        <v>38048.737000000001</v>
      </c>
      <c r="C12209" s="355">
        <f t="shared" si="245"/>
        <v>0.26499999999941792</v>
      </c>
      <c r="D12209" s="420">
        <f t="shared" si="246"/>
        <v>0.13249999999970896</v>
      </c>
      <c r="H12209" s="402"/>
      <c r="J12209" s="82">
        <v>18</v>
      </c>
      <c r="K12209" s="319">
        <v>2</v>
      </c>
    </row>
    <row r="12210" spans="1:11" x14ac:dyDescent="0.3">
      <c r="A12210" s="341">
        <v>43454.1062490162</v>
      </c>
      <c r="B12210" s="318">
        <v>38049.008999999998</v>
      </c>
      <c r="C12210" s="355">
        <f t="shared" si="245"/>
        <v>0.27199999999720603</v>
      </c>
      <c r="D12210" s="420">
        <f t="shared" si="246"/>
        <v>0.13599999999860302</v>
      </c>
      <c r="H12210" s="402"/>
      <c r="J12210" s="82">
        <v>19</v>
      </c>
      <c r="K12210" s="320">
        <v>3</v>
      </c>
    </row>
    <row r="12211" spans="1:11" x14ac:dyDescent="0.3">
      <c r="A12211" s="341">
        <v>43454.147915624999</v>
      </c>
      <c r="B12211" s="318">
        <v>38049.288999999997</v>
      </c>
      <c r="C12211" s="355">
        <f t="shared" si="245"/>
        <v>0.27999999999883585</v>
      </c>
      <c r="D12211" s="420">
        <f t="shared" si="246"/>
        <v>0.13999999999941792</v>
      </c>
      <c r="H12211" s="402"/>
      <c r="J12211" s="82">
        <v>20</v>
      </c>
      <c r="K12211" s="321">
        <v>4</v>
      </c>
    </row>
    <row r="12212" spans="1:11" x14ac:dyDescent="0.3">
      <c r="A12212" s="341">
        <v>43454.189582233797</v>
      </c>
      <c r="B12212" s="318">
        <v>38049.561000000002</v>
      </c>
      <c r="C12212" s="355">
        <f t="shared" si="245"/>
        <v>0.27200000000448199</v>
      </c>
      <c r="D12212" s="420">
        <f t="shared" si="246"/>
        <v>0.13600000000224099</v>
      </c>
      <c r="H12212" s="402"/>
      <c r="J12212" s="82">
        <v>21</v>
      </c>
      <c r="K12212" s="391">
        <v>1</v>
      </c>
    </row>
    <row r="12213" spans="1:11" x14ac:dyDescent="0.3">
      <c r="A12213" s="341">
        <v>43454.231248842596</v>
      </c>
      <c r="B12213" s="318">
        <v>38049.828000000001</v>
      </c>
      <c r="C12213" s="355">
        <f t="shared" si="245"/>
        <v>0.26699999999982538</v>
      </c>
      <c r="D12213" s="420">
        <f t="shared" si="246"/>
        <v>0.13349999999991269</v>
      </c>
      <c r="H12213" s="402"/>
      <c r="J12213" s="82">
        <v>22</v>
      </c>
      <c r="K12213" s="319">
        <v>2</v>
      </c>
    </row>
    <row r="12214" spans="1:11" x14ac:dyDescent="0.3">
      <c r="A12214" s="341">
        <v>43454.272915451387</v>
      </c>
      <c r="B12214" s="318">
        <v>38050.108999999997</v>
      </c>
      <c r="C12214" s="355">
        <f t="shared" si="245"/>
        <v>0.28099999999540159</v>
      </c>
      <c r="D12214" s="420">
        <f t="shared" si="246"/>
        <v>0.1404999999977008</v>
      </c>
      <c r="H12214" s="402"/>
      <c r="J12214" s="82">
        <v>23</v>
      </c>
      <c r="K12214" s="320">
        <v>3</v>
      </c>
    </row>
    <row r="12215" spans="1:11" x14ac:dyDescent="0.3">
      <c r="A12215" s="341">
        <v>43454.314582060186</v>
      </c>
      <c r="B12215" s="318">
        <v>38050.381999999998</v>
      </c>
      <c r="C12215" s="355">
        <f t="shared" si="245"/>
        <v>0.27300000000104774</v>
      </c>
      <c r="D12215" s="420">
        <f t="shared" si="246"/>
        <v>0.13650000000052387</v>
      </c>
      <c r="H12215" s="402"/>
      <c r="J12215" s="82">
        <v>24</v>
      </c>
      <c r="K12215" s="321">
        <v>4</v>
      </c>
    </row>
    <row r="12216" spans="1:11" x14ac:dyDescent="0.3">
      <c r="A12216" s="341">
        <v>43454.356248668984</v>
      </c>
      <c r="B12216" s="318">
        <v>38050.648999999998</v>
      </c>
      <c r="C12216" s="355">
        <f t="shared" si="245"/>
        <v>0.26699999999982538</v>
      </c>
      <c r="D12216" s="420">
        <f t="shared" si="246"/>
        <v>0.13349999999991269</v>
      </c>
      <c r="H12216" s="402"/>
      <c r="J12216" s="82">
        <v>25</v>
      </c>
      <c r="K12216" s="391">
        <v>1</v>
      </c>
    </row>
    <row r="12217" spans="1:11" x14ac:dyDescent="0.3">
      <c r="A12217" s="341">
        <v>43454.397915277776</v>
      </c>
      <c r="B12217" s="318">
        <v>38050.921999999999</v>
      </c>
      <c r="C12217" s="355">
        <f t="shared" si="245"/>
        <v>0.27300000000104774</v>
      </c>
      <c r="D12217" s="420">
        <f t="shared" si="246"/>
        <v>0.13650000000052387</v>
      </c>
      <c r="H12217" s="402"/>
      <c r="J12217" s="82">
        <v>26</v>
      </c>
      <c r="K12217" s="319">
        <v>2</v>
      </c>
    </row>
    <row r="12218" spans="1:11" x14ac:dyDescent="0.3">
      <c r="A12218" s="341">
        <v>43454.439581886574</v>
      </c>
      <c r="B12218" s="318">
        <v>38051.199000000001</v>
      </c>
      <c r="C12218" s="355">
        <f t="shared" si="245"/>
        <v>0.27700000000186265</v>
      </c>
      <c r="D12218" s="420">
        <f t="shared" si="246"/>
        <v>0.13850000000093132</v>
      </c>
      <c r="H12218" s="402"/>
      <c r="J12218" s="82">
        <v>27</v>
      </c>
      <c r="K12218" s="320">
        <v>3</v>
      </c>
    </row>
    <row r="12219" spans="1:11" x14ac:dyDescent="0.3">
      <c r="A12219" s="341">
        <v>43454.481248495373</v>
      </c>
      <c r="B12219" s="318">
        <v>38051.468000000001</v>
      </c>
      <c r="C12219" s="355">
        <f t="shared" si="245"/>
        <v>0.26900000000023283</v>
      </c>
      <c r="D12219" s="420">
        <f t="shared" si="246"/>
        <v>0.13450000000011642</v>
      </c>
      <c r="H12219" s="402"/>
      <c r="J12219" s="82">
        <v>28</v>
      </c>
      <c r="K12219" s="321">
        <v>4</v>
      </c>
    </row>
    <row r="12220" spans="1:11" x14ac:dyDescent="0.3">
      <c r="A12220" s="341">
        <v>43454.522915104164</v>
      </c>
      <c r="B12220" s="318">
        <v>38051.728999999999</v>
      </c>
      <c r="C12220" s="355">
        <f t="shared" si="245"/>
        <v>0.26099999999860302</v>
      </c>
      <c r="D12220" s="420">
        <f t="shared" si="246"/>
        <v>0.13049999999930151</v>
      </c>
      <c r="H12220" s="402"/>
      <c r="J12220" s="82">
        <v>29</v>
      </c>
      <c r="K12220" s="391">
        <v>1</v>
      </c>
    </row>
    <row r="12221" spans="1:11" x14ac:dyDescent="0.3">
      <c r="A12221" s="341">
        <v>43454.564581712963</v>
      </c>
      <c r="B12221" s="318">
        <v>38052.000999999997</v>
      </c>
      <c r="C12221" s="355">
        <f t="shared" si="245"/>
        <v>0.27199999999720603</v>
      </c>
      <c r="D12221" s="420">
        <f t="shared" si="246"/>
        <v>0.13599999999860302</v>
      </c>
      <c r="H12221" s="402"/>
      <c r="J12221" s="82">
        <v>30</v>
      </c>
      <c r="K12221" s="319">
        <v>2</v>
      </c>
    </row>
    <row r="12222" spans="1:11" x14ac:dyDescent="0.3">
      <c r="A12222" s="341">
        <v>43454.606248321761</v>
      </c>
      <c r="B12222" s="318">
        <v>38052.277999999998</v>
      </c>
      <c r="C12222" s="355">
        <f t="shared" si="245"/>
        <v>0.27700000000186265</v>
      </c>
      <c r="D12222" s="420">
        <f t="shared" si="246"/>
        <v>0.13850000000093132</v>
      </c>
      <c r="H12222" s="402"/>
      <c r="J12222" s="82">
        <v>31</v>
      </c>
      <c r="K12222" s="320">
        <v>3</v>
      </c>
    </row>
    <row r="12223" spans="1:11" x14ac:dyDescent="0.3">
      <c r="A12223" s="341">
        <v>43454.647914930552</v>
      </c>
      <c r="B12223" s="318">
        <v>38052.542000000001</v>
      </c>
      <c r="C12223" s="355">
        <f t="shared" si="245"/>
        <v>0.26400000000285218</v>
      </c>
      <c r="D12223" s="420">
        <f t="shared" si="246"/>
        <v>0.13200000000142609</v>
      </c>
      <c r="H12223" s="402"/>
      <c r="J12223" s="82">
        <v>32</v>
      </c>
      <c r="K12223" s="321">
        <v>4</v>
      </c>
    </row>
    <row r="12224" spans="1:11" x14ac:dyDescent="0.3">
      <c r="A12224" s="341">
        <v>43454.689581539351</v>
      </c>
      <c r="B12224" s="318">
        <v>38052.803999999996</v>
      </c>
      <c r="C12224" s="355">
        <f t="shared" si="245"/>
        <v>0.26199999999516876</v>
      </c>
      <c r="D12224" s="420">
        <f t="shared" si="246"/>
        <v>0.13099999999758438</v>
      </c>
      <c r="H12224" s="402"/>
      <c r="J12224" s="82">
        <v>33</v>
      </c>
      <c r="K12224" s="391">
        <v>1</v>
      </c>
    </row>
    <row r="12225" spans="1:11" x14ac:dyDescent="0.3">
      <c r="A12225" s="341">
        <v>43454.731248148149</v>
      </c>
      <c r="B12225" s="318">
        <v>38053.086000000003</v>
      </c>
      <c r="C12225" s="355">
        <f t="shared" si="245"/>
        <v>0.28200000000651926</v>
      </c>
      <c r="D12225" s="420">
        <f t="shared" si="246"/>
        <v>0.14100000000325963</v>
      </c>
      <c r="H12225" s="402"/>
      <c r="J12225" s="82">
        <v>34</v>
      </c>
      <c r="K12225" s="319">
        <v>2</v>
      </c>
    </row>
    <row r="12226" spans="1:11" x14ac:dyDescent="0.3">
      <c r="A12226" s="341">
        <v>43454.772914756948</v>
      </c>
      <c r="B12226" s="318">
        <v>38053.358</v>
      </c>
      <c r="C12226" s="355">
        <f t="shared" si="245"/>
        <v>0.27199999999720603</v>
      </c>
      <c r="D12226" s="420">
        <f t="shared" si="246"/>
        <v>0.13599999999860302</v>
      </c>
      <c r="H12226" s="402"/>
      <c r="J12226" s="82">
        <v>35</v>
      </c>
      <c r="K12226" s="320">
        <v>3</v>
      </c>
    </row>
    <row r="12227" spans="1:11" x14ac:dyDescent="0.3">
      <c r="A12227" s="341">
        <v>43454.814581365739</v>
      </c>
      <c r="B12227" s="318">
        <v>38053.618000000002</v>
      </c>
      <c r="C12227" s="355">
        <f t="shared" si="245"/>
        <v>0.26000000000203727</v>
      </c>
      <c r="D12227" s="420">
        <f t="shared" si="246"/>
        <v>0.13000000000101863</v>
      </c>
      <c r="H12227" s="402"/>
      <c r="J12227" s="82">
        <v>36</v>
      </c>
      <c r="K12227" s="321">
        <v>4</v>
      </c>
    </row>
    <row r="12228" spans="1:11" x14ac:dyDescent="0.3">
      <c r="A12228" s="341">
        <v>43454.856247974538</v>
      </c>
      <c r="B12228" s="318">
        <v>38053.879999999997</v>
      </c>
      <c r="C12228" s="355">
        <f t="shared" si="245"/>
        <v>0.26199999999516876</v>
      </c>
      <c r="D12228" s="420">
        <f t="shared" si="246"/>
        <v>0.13099999999758438</v>
      </c>
      <c r="H12228" s="402"/>
      <c r="J12228" s="82">
        <v>37</v>
      </c>
      <c r="K12228" s="391">
        <v>1</v>
      </c>
    </row>
    <row r="12229" spans="1:11" x14ac:dyDescent="0.3">
      <c r="A12229" s="341">
        <v>43454.897914583336</v>
      </c>
      <c r="B12229" s="318">
        <v>38054.15</v>
      </c>
      <c r="C12229" s="355">
        <f t="shared" si="245"/>
        <v>0.27000000000407454</v>
      </c>
      <c r="D12229" s="420">
        <f t="shared" si="246"/>
        <v>0.13500000000203727</v>
      </c>
      <c r="H12229" s="402"/>
      <c r="J12229" s="82">
        <v>38</v>
      </c>
      <c r="K12229" s="319">
        <v>2</v>
      </c>
    </row>
    <row r="12230" spans="1:11" x14ac:dyDescent="0.3">
      <c r="A12230" s="341">
        <v>43454.939581192128</v>
      </c>
      <c r="B12230" s="318">
        <v>38054.417999999998</v>
      </c>
      <c r="C12230" s="355">
        <f t="shared" si="245"/>
        <v>0.26799999999639113</v>
      </c>
      <c r="D12230" s="420">
        <f t="shared" si="246"/>
        <v>0.13399999999819556</v>
      </c>
      <c r="H12230" s="402"/>
      <c r="J12230" s="82">
        <v>39</v>
      </c>
      <c r="K12230" s="320">
        <v>3</v>
      </c>
    </row>
    <row r="12231" spans="1:11" x14ac:dyDescent="0.3">
      <c r="A12231" s="341">
        <v>43454.981247800926</v>
      </c>
      <c r="B12231" s="318">
        <v>38054.68</v>
      </c>
      <c r="C12231" s="355">
        <f t="shared" si="245"/>
        <v>0.26200000000244472</v>
      </c>
      <c r="D12231" s="420">
        <f t="shared" si="246"/>
        <v>0.13100000000122236</v>
      </c>
      <c r="E12231" s="336">
        <f>SUM(C12208:C12230)*7.4805194805</f>
        <v>46.573714285556427</v>
      </c>
      <c r="F12231" s="324">
        <f>AVERAGE(D12208:D12230)</f>
        <v>0.13534782608685023</v>
      </c>
      <c r="G12231" s="324">
        <f>_xlfn.STDEV.S(D12208:D12230)</f>
        <v>3.3351938157677383E-3</v>
      </c>
      <c r="H12231" s="402"/>
      <c r="J12231" s="82">
        <v>40</v>
      </c>
      <c r="K12231" s="321">
        <v>4</v>
      </c>
    </row>
    <row r="12232" spans="1:11" x14ac:dyDescent="0.3">
      <c r="A12232" s="341">
        <v>43455.022914409725</v>
      </c>
      <c r="B12232" s="318">
        <v>38054.953000000001</v>
      </c>
      <c r="C12232" s="355">
        <f t="shared" si="245"/>
        <v>0.27300000000104774</v>
      </c>
      <c r="D12232" s="420">
        <f t="shared" si="246"/>
        <v>0.13650000000052387</v>
      </c>
      <c r="H12232" s="402"/>
      <c r="J12232" s="82">
        <v>41</v>
      </c>
      <c r="K12232" s="391">
        <v>1</v>
      </c>
    </row>
    <row r="12233" spans="1:11" x14ac:dyDescent="0.3">
      <c r="A12233" s="341">
        <v>43455.064581018516</v>
      </c>
      <c r="B12233" s="318">
        <v>38055.237999999998</v>
      </c>
      <c r="C12233" s="355">
        <f t="shared" si="245"/>
        <v>0.2849999999962165</v>
      </c>
      <c r="D12233" s="420">
        <f t="shared" si="246"/>
        <v>0.14249999999810825</v>
      </c>
      <c r="H12233" s="402"/>
      <c r="J12233" s="82">
        <v>42</v>
      </c>
      <c r="K12233" s="319">
        <v>2</v>
      </c>
    </row>
    <row r="12234" spans="1:11" x14ac:dyDescent="0.3">
      <c r="A12234" s="341">
        <v>43455.106247627315</v>
      </c>
      <c r="B12234" s="318">
        <v>38055.506999999998</v>
      </c>
      <c r="C12234" s="355">
        <f t="shared" si="245"/>
        <v>0.26900000000023283</v>
      </c>
      <c r="D12234" s="420">
        <f t="shared" si="246"/>
        <v>0.13450000000011642</v>
      </c>
      <c r="H12234" s="402"/>
      <c r="J12234" s="82">
        <v>43</v>
      </c>
      <c r="K12234" s="320">
        <v>3</v>
      </c>
    </row>
    <row r="12235" spans="1:11" x14ac:dyDescent="0.3">
      <c r="A12235" s="341">
        <v>43455.147914236113</v>
      </c>
      <c r="B12235" s="318">
        <v>38055.769999999997</v>
      </c>
      <c r="C12235" s="355">
        <f t="shared" si="245"/>
        <v>0.26299999999901047</v>
      </c>
      <c r="D12235" s="420">
        <f t="shared" si="246"/>
        <v>0.13149999999950523</v>
      </c>
      <c r="H12235" s="402"/>
      <c r="J12235" s="82">
        <v>44</v>
      </c>
      <c r="K12235" s="321">
        <v>4</v>
      </c>
    </row>
    <row r="12236" spans="1:11" x14ac:dyDescent="0.3">
      <c r="A12236" s="341">
        <v>43455.189580844904</v>
      </c>
      <c r="B12236" s="318">
        <v>38056.044000000002</v>
      </c>
      <c r="C12236" s="355">
        <f t="shared" si="245"/>
        <v>0.27400000000488944</v>
      </c>
      <c r="D12236" s="420">
        <f t="shared" si="246"/>
        <v>0.13700000000244472</v>
      </c>
      <c r="H12236" s="402"/>
      <c r="J12236" s="82">
        <v>45</v>
      </c>
      <c r="K12236" s="391">
        <v>1</v>
      </c>
    </row>
    <row r="12237" spans="1:11" x14ac:dyDescent="0.3">
      <c r="A12237" s="341">
        <v>43455.231247453703</v>
      </c>
      <c r="B12237" s="318">
        <v>38056.32</v>
      </c>
      <c r="C12237" s="355">
        <f t="shared" si="245"/>
        <v>0.27599999999802094</v>
      </c>
      <c r="D12237" s="420">
        <f t="shared" si="246"/>
        <v>0.13799999999901047</v>
      </c>
      <c r="H12237" s="402"/>
      <c r="J12237" s="82">
        <v>46</v>
      </c>
      <c r="K12237" s="319">
        <v>2</v>
      </c>
    </row>
    <row r="12238" spans="1:11" x14ac:dyDescent="0.3">
      <c r="A12238" s="341">
        <v>43455.272914062502</v>
      </c>
      <c r="B12238" s="318">
        <v>38056.591999999997</v>
      </c>
      <c r="C12238" s="355">
        <f t="shared" si="245"/>
        <v>0.27199999999720603</v>
      </c>
      <c r="D12238" s="420">
        <f t="shared" si="246"/>
        <v>0.13599999999860302</v>
      </c>
      <c r="H12238" s="402"/>
      <c r="J12238" s="82">
        <v>47</v>
      </c>
      <c r="K12238" s="320">
        <v>3</v>
      </c>
    </row>
    <row r="12239" spans="1:11" x14ac:dyDescent="0.3">
      <c r="A12239" s="341">
        <v>43455.314580671293</v>
      </c>
      <c r="B12239" s="318">
        <v>38056.862000000001</v>
      </c>
      <c r="C12239" s="355">
        <f t="shared" si="245"/>
        <v>0.27000000000407454</v>
      </c>
      <c r="D12239" s="420">
        <f t="shared" si="246"/>
        <v>0.13500000000203727</v>
      </c>
      <c r="H12239" s="402"/>
      <c r="J12239" s="82">
        <v>48</v>
      </c>
      <c r="K12239" s="321">
        <v>4</v>
      </c>
    </row>
    <row r="12240" spans="1:11" x14ac:dyDescent="0.3">
      <c r="A12240" s="341">
        <v>43455.356247280091</v>
      </c>
      <c r="B12240" s="318">
        <v>38057.144999999997</v>
      </c>
      <c r="C12240" s="355">
        <f t="shared" si="245"/>
        <v>0.28299999999580905</v>
      </c>
      <c r="D12240" s="420">
        <f t="shared" si="246"/>
        <v>0.14149999999790452</v>
      </c>
      <c r="H12240" s="402"/>
      <c r="J12240" s="82">
        <v>49</v>
      </c>
      <c r="K12240" s="391">
        <v>1</v>
      </c>
    </row>
    <row r="12241" spans="1:11" x14ac:dyDescent="0.3">
      <c r="A12241" s="341">
        <v>43455.39791388889</v>
      </c>
      <c r="B12241" s="318">
        <v>38057.421999999999</v>
      </c>
      <c r="C12241" s="355">
        <f t="shared" si="245"/>
        <v>0.27700000000186265</v>
      </c>
      <c r="D12241" s="420">
        <f t="shared" si="246"/>
        <v>0.13850000000093132</v>
      </c>
      <c r="H12241" s="402"/>
      <c r="J12241" s="82">
        <v>50</v>
      </c>
      <c r="K12241" s="319">
        <v>2</v>
      </c>
    </row>
    <row r="12242" spans="1:11" x14ac:dyDescent="0.3">
      <c r="A12242" s="341">
        <v>43455.439580497688</v>
      </c>
      <c r="B12242" s="318">
        <v>38057.684999999998</v>
      </c>
      <c r="C12242" s="355">
        <f t="shared" si="245"/>
        <v>0.26299999999901047</v>
      </c>
      <c r="D12242" s="420">
        <f t="shared" si="246"/>
        <v>0.13149999999950523</v>
      </c>
      <c r="H12242" s="402"/>
      <c r="J12242" s="82">
        <v>51</v>
      </c>
      <c r="K12242" s="320">
        <v>3</v>
      </c>
    </row>
    <row r="12243" spans="1:11" x14ac:dyDescent="0.3">
      <c r="A12243" s="341">
        <v>43455.48124710648</v>
      </c>
      <c r="B12243" s="318">
        <v>38057.959000000003</v>
      </c>
      <c r="C12243" s="355">
        <f t="shared" si="245"/>
        <v>0.27400000000488944</v>
      </c>
      <c r="D12243" s="420">
        <f t="shared" si="246"/>
        <v>0.13700000000244472</v>
      </c>
      <c r="H12243" s="402"/>
      <c r="J12243" s="82">
        <v>52</v>
      </c>
      <c r="K12243" s="321">
        <v>4</v>
      </c>
    </row>
    <row r="12244" spans="1:11" x14ac:dyDescent="0.3">
      <c r="A12244" s="341">
        <v>43455.522913715278</v>
      </c>
      <c r="B12244" s="318">
        <v>38058.237000000001</v>
      </c>
      <c r="C12244" s="355">
        <f t="shared" si="245"/>
        <v>0.27799999999842839</v>
      </c>
      <c r="D12244" s="420">
        <f t="shared" si="246"/>
        <v>0.1389999999992142</v>
      </c>
      <c r="H12244" s="402"/>
      <c r="J12244" s="82">
        <v>53</v>
      </c>
      <c r="K12244" s="391">
        <v>1</v>
      </c>
    </row>
    <row r="12245" spans="1:11" x14ac:dyDescent="0.3">
      <c r="A12245" s="341">
        <v>43455.564580324077</v>
      </c>
      <c r="B12245" s="318">
        <v>38058.504000000001</v>
      </c>
      <c r="C12245" s="355">
        <f t="shared" si="245"/>
        <v>0.26699999999982538</v>
      </c>
      <c r="D12245" s="420">
        <f t="shared" si="246"/>
        <v>0.13349999999991269</v>
      </c>
      <c r="H12245" s="402"/>
      <c r="J12245" s="82">
        <v>54</v>
      </c>
      <c r="K12245" s="319">
        <v>2</v>
      </c>
    </row>
    <row r="12246" spans="1:11" x14ac:dyDescent="0.3">
      <c r="A12246" s="341">
        <v>43455.606246932868</v>
      </c>
      <c r="B12246" s="318">
        <v>38058.762000000002</v>
      </c>
      <c r="C12246" s="355">
        <f t="shared" si="245"/>
        <v>0.25800000000162981</v>
      </c>
      <c r="D12246" s="420">
        <f t="shared" si="246"/>
        <v>0.12900000000081491</v>
      </c>
      <c r="H12246" s="402"/>
      <c r="J12246" s="82">
        <v>55</v>
      </c>
      <c r="K12246" s="320">
        <v>3</v>
      </c>
    </row>
    <row r="12247" spans="1:11" x14ac:dyDescent="0.3">
      <c r="A12247" s="341">
        <v>43455.647913541667</v>
      </c>
      <c r="B12247" s="318">
        <v>38059.029000000002</v>
      </c>
      <c r="C12247" s="355">
        <f t="shared" si="245"/>
        <v>0.26699999999982538</v>
      </c>
      <c r="D12247" s="420">
        <f t="shared" si="246"/>
        <v>0.13349999999991269</v>
      </c>
      <c r="H12247" s="402"/>
      <c r="J12247" s="82">
        <v>56</v>
      </c>
      <c r="K12247" s="321">
        <v>4</v>
      </c>
    </row>
    <row r="12248" spans="1:11" x14ac:dyDescent="0.3">
      <c r="A12248" s="341">
        <v>43455.689580150465</v>
      </c>
      <c r="B12248" s="318">
        <v>38059.300000000003</v>
      </c>
      <c r="C12248" s="355">
        <f t="shared" si="245"/>
        <v>0.27100000000064028</v>
      </c>
      <c r="D12248" s="420">
        <f t="shared" si="246"/>
        <v>0.13550000000032014</v>
      </c>
      <c r="H12248" s="402"/>
      <c r="J12248" s="82">
        <v>57</v>
      </c>
      <c r="K12248" s="391">
        <v>1</v>
      </c>
    </row>
    <row r="12249" spans="1:11" x14ac:dyDescent="0.3">
      <c r="A12249" s="341">
        <v>43455.731246759256</v>
      </c>
      <c r="B12249" s="318">
        <v>38059.569000000003</v>
      </c>
      <c r="C12249" s="355">
        <f t="shared" si="245"/>
        <v>0.26900000000023283</v>
      </c>
      <c r="D12249" s="420">
        <f t="shared" si="246"/>
        <v>0.13450000000011642</v>
      </c>
      <c r="H12249" s="402"/>
      <c r="J12249" s="82">
        <v>58</v>
      </c>
      <c r="K12249" s="319">
        <v>2</v>
      </c>
    </row>
    <row r="12250" spans="1:11" x14ac:dyDescent="0.3">
      <c r="A12250" s="341">
        <v>43455.772913368055</v>
      </c>
      <c r="B12250" s="318">
        <v>38059.828999999998</v>
      </c>
      <c r="C12250" s="355">
        <f t="shared" si="245"/>
        <v>0.25999999999476131</v>
      </c>
      <c r="D12250" s="420">
        <f t="shared" si="246"/>
        <v>0.12999999999738066</v>
      </c>
      <c r="H12250" s="402"/>
      <c r="J12250" s="82">
        <v>59</v>
      </c>
      <c r="K12250" s="320">
        <v>3</v>
      </c>
    </row>
    <row r="12251" spans="1:11" x14ac:dyDescent="0.3">
      <c r="A12251" s="341">
        <v>43455.814579976854</v>
      </c>
      <c r="B12251" s="318">
        <v>38060.097999999998</v>
      </c>
      <c r="C12251" s="355">
        <f t="shared" si="245"/>
        <v>0.26900000000023283</v>
      </c>
      <c r="D12251" s="420">
        <f t="shared" si="246"/>
        <v>0.13450000000011642</v>
      </c>
      <c r="H12251" s="402"/>
      <c r="J12251" s="82">
        <v>60</v>
      </c>
      <c r="K12251" s="321">
        <v>4</v>
      </c>
    </row>
    <row r="12252" spans="1:11" x14ac:dyDescent="0.3">
      <c r="A12252" s="341">
        <v>43455.856246585645</v>
      </c>
      <c r="B12252" s="318">
        <v>38060.358999999997</v>
      </c>
      <c r="C12252" s="355">
        <f t="shared" si="245"/>
        <v>0.26099999999860302</v>
      </c>
      <c r="D12252" s="420">
        <f t="shared" si="246"/>
        <v>0.13049999999930151</v>
      </c>
      <c r="H12252" s="402"/>
      <c r="J12252" s="82">
        <v>61</v>
      </c>
      <c r="K12252" s="391">
        <v>1</v>
      </c>
    </row>
    <row r="12253" spans="1:11" x14ac:dyDescent="0.3">
      <c r="A12253" s="341">
        <v>43455.897913194443</v>
      </c>
      <c r="B12253" s="318">
        <v>38060.618000000002</v>
      </c>
      <c r="C12253" s="355">
        <f t="shared" si="245"/>
        <v>0.25900000000547152</v>
      </c>
      <c r="D12253" s="420">
        <f t="shared" si="246"/>
        <v>0.12950000000273576</v>
      </c>
      <c r="H12253" s="402"/>
      <c r="J12253" s="82">
        <v>62</v>
      </c>
      <c r="K12253" s="319">
        <v>2</v>
      </c>
    </row>
    <row r="12254" spans="1:11" x14ac:dyDescent="0.3">
      <c r="A12254" s="341">
        <v>43455.939579803242</v>
      </c>
      <c r="B12254" s="318">
        <v>38060.881000000001</v>
      </c>
      <c r="C12254" s="355">
        <f t="shared" si="245"/>
        <v>0.26299999999901047</v>
      </c>
      <c r="D12254" s="420">
        <f t="shared" si="246"/>
        <v>0.13149999999950523</v>
      </c>
      <c r="H12254" s="402"/>
      <c r="J12254" s="82">
        <v>63</v>
      </c>
      <c r="K12254" s="320">
        <v>3</v>
      </c>
    </row>
    <row r="12255" spans="1:11" x14ac:dyDescent="0.3">
      <c r="A12255" s="341">
        <v>43455.98124641204</v>
      </c>
      <c r="B12255" s="318">
        <v>38061.158000000003</v>
      </c>
      <c r="C12255" s="355">
        <f t="shared" si="245"/>
        <v>0.27700000000186265</v>
      </c>
      <c r="D12255" s="420">
        <f t="shared" si="246"/>
        <v>0.13850000000093132</v>
      </c>
      <c r="E12255" s="336">
        <f>SUM(C12232:C12254)*7.4805194805</f>
        <v>46.386701298587468</v>
      </c>
      <c r="F12255" s="324">
        <f>AVERAGE(D12232:D12254)</f>
        <v>0.1348043478261072</v>
      </c>
      <c r="G12255" s="324">
        <f>_xlfn.STDEV.S(D12232:D12254)</f>
        <v>3.6919418712679924E-3</v>
      </c>
      <c r="H12255" s="402"/>
      <c r="J12255" s="82">
        <v>64</v>
      </c>
      <c r="K12255" s="321">
        <v>4</v>
      </c>
    </row>
    <row r="12256" spans="1:11" x14ac:dyDescent="0.3">
      <c r="A12256" s="341">
        <v>43456.022913020832</v>
      </c>
      <c r="B12256" s="318">
        <v>38061.427000000003</v>
      </c>
      <c r="C12256" s="355">
        <f t="shared" si="245"/>
        <v>0.26900000000023283</v>
      </c>
      <c r="D12256" s="420">
        <f t="shared" si="246"/>
        <v>0.13450000000011642</v>
      </c>
      <c r="H12256" s="402"/>
      <c r="J12256" s="82">
        <v>65</v>
      </c>
      <c r="K12256" s="391">
        <v>1</v>
      </c>
    </row>
    <row r="12257" spans="1:11" x14ac:dyDescent="0.3">
      <c r="A12257" s="341">
        <v>43456.06457962963</v>
      </c>
      <c r="B12257" s="318">
        <v>38061.688999999998</v>
      </c>
      <c r="C12257" s="355">
        <f t="shared" si="245"/>
        <v>0.26199999999516876</v>
      </c>
      <c r="D12257" s="420">
        <f t="shared" si="246"/>
        <v>0.13099999999758438</v>
      </c>
      <c r="H12257" s="402"/>
      <c r="J12257" s="82">
        <v>66</v>
      </c>
      <c r="K12257" s="319">
        <v>2</v>
      </c>
    </row>
    <row r="12258" spans="1:11" x14ac:dyDescent="0.3">
      <c r="A12258" s="341">
        <v>43456.106246238429</v>
      </c>
      <c r="B12258" s="318">
        <v>38061.961000000003</v>
      </c>
      <c r="C12258" s="355">
        <f t="shared" si="245"/>
        <v>0.27200000000448199</v>
      </c>
      <c r="D12258" s="420">
        <f t="shared" si="246"/>
        <v>0.13600000000224099</v>
      </c>
      <c r="H12258" s="402"/>
      <c r="J12258" s="82">
        <v>67</v>
      </c>
      <c r="K12258" s="320">
        <v>3</v>
      </c>
    </row>
    <row r="12259" spans="1:11" x14ac:dyDescent="0.3">
      <c r="A12259" s="341">
        <v>43456.14791284722</v>
      </c>
      <c r="B12259" s="318">
        <v>38062.239999999998</v>
      </c>
      <c r="C12259" s="355">
        <f t="shared" si="245"/>
        <v>0.27899999999499414</v>
      </c>
      <c r="D12259" s="420">
        <f t="shared" si="246"/>
        <v>0.13949999999749707</v>
      </c>
      <c r="H12259" s="402"/>
      <c r="J12259" s="82">
        <v>68</v>
      </c>
      <c r="K12259" s="321">
        <v>4</v>
      </c>
    </row>
    <row r="12260" spans="1:11" x14ac:dyDescent="0.3">
      <c r="A12260" s="341">
        <v>43456.189579456019</v>
      </c>
      <c r="B12260" s="318">
        <v>38062.512000000002</v>
      </c>
      <c r="C12260" s="355">
        <f t="shared" si="245"/>
        <v>0.27200000000448199</v>
      </c>
      <c r="D12260" s="420">
        <f t="shared" si="246"/>
        <v>0.13600000000224099</v>
      </c>
      <c r="H12260" s="402"/>
      <c r="J12260" s="82">
        <v>69</v>
      </c>
      <c r="K12260" s="391">
        <v>1</v>
      </c>
    </row>
    <row r="12261" spans="1:11" x14ac:dyDescent="0.3">
      <c r="A12261" s="341">
        <v>43456.231246064817</v>
      </c>
      <c r="B12261" s="318">
        <v>38062.781999999999</v>
      </c>
      <c r="C12261" s="355">
        <f t="shared" si="245"/>
        <v>0.26999999999679858</v>
      </c>
      <c r="D12261" s="420">
        <f t="shared" si="246"/>
        <v>0.13499999999839929</v>
      </c>
      <c r="H12261" s="402"/>
      <c r="J12261" s="82">
        <v>70</v>
      </c>
      <c r="K12261" s="319">
        <v>2</v>
      </c>
    </row>
    <row r="12262" spans="1:11" x14ac:dyDescent="0.3">
      <c r="A12262" s="341">
        <v>43456.272912673609</v>
      </c>
      <c r="B12262" s="318">
        <v>38063.061999999998</v>
      </c>
      <c r="C12262" s="355">
        <f t="shared" si="245"/>
        <v>0.27999999999883585</v>
      </c>
      <c r="D12262" s="420">
        <f t="shared" si="246"/>
        <v>0.13999999999941792</v>
      </c>
      <c r="H12262" s="402"/>
      <c r="J12262" s="82">
        <v>71</v>
      </c>
      <c r="K12262" s="320">
        <v>3</v>
      </c>
    </row>
    <row r="12263" spans="1:11" x14ac:dyDescent="0.3">
      <c r="A12263" s="341">
        <v>43456.314579282407</v>
      </c>
      <c r="B12263" s="318">
        <v>38063.339999999997</v>
      </c>
      <c r="C12263" s="355">
        <f t="shared" si="245"/>
        <v>0.27799999999842839</v>
      </c>
      <c r="D12263" s="420">
        <f t="shared" si="246"/>
        <v>0.1389999999992142</v>
      </c>
      <c r="H12263" s="402"/>
      <c r="J12263" s="82">
        <v>72</v>
      </c>
      <c r="K12263" s="321">
        <v>4</v>
      </c>
    </row>
    <row r="12264" spans="1:11" x14ac:dyDescent="0.3">
      <c r="A12264" s="341">
        <v>43456.356245891206</v>
      </c>
      <c r="B12264" s="318">
        <v>38063.601999999999</v>
      </c>
      <c r="C12264" s="355">
        <f t="shared" si="245"/>
        <v>0.26200000000244472</v>
      </c>
      <c r="D12264" s="420">
        <f t="shared" si="246"/>
        <v>0.13100000000122236</v>
      </c>
      <c r="H12264" s="402"/>
      <c r="J12264" s="82">
        <v>73</v>
      </c>
      <c r="K12264" s="391">
        <v>1</v>
      </c>
    </row>
    <row r="12265" spans="1:11" x14ac:dyDescent="0.3">
      <c r="A12265" s="341">
        <v>43456.397912499997</v>
      </c>
      <c r="B12265" s="318">
        <v>38063.870999999999</v>
      </c>
      <c r="C12265" s="355">
        <f t="shared" si="245"/>
        <v>0.26900000000023283</v>
      </c>
      <c r="D12265" s="420">
        <f t="shared" si="246"/>
        <v>0.13450000000011642</v>
      </c>
      <c r="H12265" s="402"/>
      <c r="J12265" s="82">
        <v>74</v>
      </c>
      <c r="K12265" s="319">
        <v>2</v>
      </c>
    </row>
    <row r="12266" spans="1:11" x14ac:dyDescent="0.3">
      <c r="A12266" s="341">
        <v>43456.439579108795</v>
      </c>
      <c r="B12266" s="318">
        <v>38064.142</v>
      </c>
      <c r="C12266" s="355">
        <f t="shared" si="245"/>
        <v>0.27100000000064028</v>
      </c>
      <c r="D12266" s="420">
        <f t="shared" si="246"/>
        <v>0.13550000000032014</v>
      </c>
      <c r="H12266" s="402"/>
      <c r="J12266" s="82">
        <v>75</v>
      </c>
      <c r="K12266" s="320">
        <v>3</v>
      </c>
    </row>
    <row r="12267" spans="1:11" x14ac:dyDescent="0.3">
      <c r="A12267" s="341">
        <v>43456.481245717594</v>
      </c>
      <c r="B12267" s="318">
        <v>38064.406999999999</v>
      </c>
      <c r="C12267" s="355">
        <f t="shared" si="245"/>
        <v>0.26499999999941792</v>
      </c>
      <c r="D12267" s="420">
        <f t="shared" si="246"/>
        <v>0.13249999999970896</v>
      </c>
      <c r="H12267" s="402"/>
      <c r="J12267" s="82">
        <v>76</v>
      </c>
      <c r="K12267" s="321">
        <v>4</v>
      </c>
    </row>
    <row r="12268" spans="1:11" x14ac:dyDescent="0.3">
      <c r="A12268" s="341">
        <v>43456.522912326385</v>
      </c>
      <c r="B12268" s="318">
        <v>38064.661999999997</v>
      </c>
      <c r="C12268" s="355">
        <f t="shared" si="245"/>
        <v>0.25499999999738066</v>
      </c>
      <c r="D12268" s="420">
        <f t="shared" si="246"/>
        <v>0.12749999999869033</v>
      </c>
      <c r="H12268" s="402"/>
      <c r="J12268" s="82">
        <v>77</v>
      </c>
      <c r="K12268" s="391">
        <v>1</v>
      </c>
    </row>
    <row r="12269" spans="1:11" x14ac:dyDescent="0.3">
      <c r="A12269" s="341">
        <v>43456.564578935184</v>
      </c>
      <c r="B12269" s="318">
        <v>38064.923999999999</v>
      </c>
      <c r="C12269" s="355">
        <f t="shared" si="245"/>
        <v>0.26200000000244472</v>
      </c>
      <c r="D12269" s="420">
        <f t="shared" si="246"/>
        <v>0.13100000000122236</v>
      </c>
      <c r="H12269" s="402"/>
      <c r="J12269" s="82">
        <v>78</v>
      </c>
      <c r="K12269" s="319">
        <v>2</v>
      </c>
    </row>
    <row r="12270" spans="1:11" x14ac:dyDescent="0.3">
      <c r="A12270" s="341">
        <v>43456.606245543982</v>
      </c>
      <c r="B12270" s="318">
        <v>38065.197999999997</v>
      </c>
      <c r="C12270" s="355">
        <f t="shared" si="245"/>
        <v>0.27399999999761349</v>
      </c>
      <c r="D12270" s="420">
        <f t="shared" si="246"/>
        <v>0.13699999999880674</v>
      </c>
      <c r="H12270" s="402"/>
      <c r="J12270" s="82">
        <v>79</v>
      </c>
      <c r="K12270" s="320">
        <v>3</v>
      </c>
    </row>
    <row r="12271" spans="1:11" x14ac:dyDescent="0.3">
      <c r="A12271" s="341">
        <v>43456.647912152781</v>
      </c>
      <c r="B12271" s="318">
        <v>38065.457999999999</v>
      </c>
      <c r="C12271" s="355">
        <f t="shared" si="245"/>
        <v>0.26000000000203727</v>
      </c>
      <c r="D12271" s="420">
        <f t="shared" si="246"/>
        <v>0.13000000000101863</v>
      </c>
      <c r="H12271" s="402"/>
      <c r="J12271" s="82">
        <v>80</v>
      </c>
      <c r="K12271" s="321">
        <v>4</v>
      </c>
    </row>
    <row r="12272" spans="1:11" x14ac:dyDescent="0.3">
      <c r="A12272" s="341">
        <v>43456.689578761572</v>
      </c>
      <c r="B12272" s="318">
        <v>38065.718000000001</v>
      </c>
      <c r="C12272" s="355">
        <f t="shared" si="245"/>
        <v>0.26000000000203727</v>
      </c>
      <c r="D12272" s="420">
        <f t="shared" si="246"/>
        <v>0.13000000000101863</v>
      </c>
      <c r="H12272" s="402"/>
      <c r="J12272" s="82">
        <v>81</v>
      </c>
      <c r="K12272" s="391">
        <v>1</v>
      </c>
    </row>
    <row r="12273" spans="1:11" x14ac:dyDescent="0.3">
      <c r="A12273" s="341">
        <v>43456.731245370371</v>
      </c>
      <c r="B12273" s="318">
        <v>38065.983</v>
      </c>
      <c r="C12273" s="355">
        <f t="shared" si="245"/>
        <v>0.26499999999941792</v>
      </c>
      <c r="D12273" s="420">
        <f t="shared" si="246"/>
        <v>0.13249999999970896</v>
      </c>
      <c r="H12273" s="402"/>
      <c r="J12273" s="82">
        <v>82</v>
      </c>
      <c r="K12273" s="319">
        <v>2</v>
      </c>
    </row>
    <row r="12274" spans="1:11" x14ac:dyDescent="0.3">
      <c r="A12274" s="341">
        <v>43456.772911979169</v>
      </c>
      <c r="B12274" s="318">
        <v>38066.252</v>
      </c>
      <c r="C12274" s="355">
        <f t="shared" si="245"/>
        <v>0.26900000000023283</v>
      </c>
      <c r="D12274" s="420">
        <f t="shared" si="246"/>
        <v>0.13450000000011642</v>
      </c>
      <c r="H12274" s="402"/>
      <c r="J12274" s="82">
        <v>83</v>
      </c>
      <c r="K12274" s="320">
        <v>3</v>
      </c>
    </row>
    <row r="12275" spans="1:11" x14ac:dyDescent="0.3">
      <c r="A12275" s="341">
        <v>43456.814578587961</v>
      </c>
      <c r="B12275" s="318">
        <v>38066.51</v>
      </c>
      <c r="C12275" s="355">
        <f t="shared" si="245"/>
        <v>0.25800000000162981</v>
      </c>
      <c r="D12275" s="420">
        <f t="shared" si="246"/>
        <v>0.12900000000081491</v>
      </c>
      <c r="H12275" s="402"/>
      <c r="J12275" s="82">
        <v>84</v>
      </c>
      <c r="K12275" s="321">
        <v>4</v>
      </c>
    </row>
    <row r="12276" spans="1:11" x14ac:dyDescent="0.3">
      <c r="A12276" s="341">
        <v>43456.856245196759</v>
      </c>
      <c r="B12276" s="318">
        <v>38066.76</v>
      </c>
      <c r="C12276" s="355">
        <f t="shared" si="245"/>
        <v>0.25</v>
      </c>
      <c r="D12276" s="420">
        <f t="shared" si="246"/>
        <v>0.125</v>
      </c>
      <c r="H12276" s="402"/>
      <c r="J12276" s="82">
        <v>85</v>
      </c>
      <c r="K12276" s="391">
        <v>1</v>
      </c>
    </row>
    <row r="12277" spans="1:11" x14ac:dyDescent="0.3">
      <c r="A12277" s="341">
        <v>43456.897911805558</v>
      </c>
      <c r="B12277" s="318">
        <v>38067.027000000002</v>
      </c>
      <c r="C12277" s="355">
        <f t="shared" si="245"/>
        <v>0.26699999999982538</v>
      </c>
      <c r="D12277" s="420">
        <f t="shared" si="246"/>
        <v>0.13349999999991269</v>
      </c>
      <c r="H12277" s="402"/>
      <c r="J12277" s="82">
        <v>86</v>
      </c>
      <c r="K12277" s="319">
        <v>2</v>
      </c>
    </row>
    <row r="12278" spans="1:11" x14ac:dyDescent="0.3">
      <c r="A12278" s="341">
        <v>43456.939578414349</v>
      </c>
      <c r="B12278" s="318">
        <v>38067.290999999997</v>
      </c>
      <c r="C12278" s="355">
        <f t="shared" si="245"/>
        <v>0.26399999999557622</v>
      </c>
      <c r="D12278" s="420">
        <f t="shared" si="246"/>
        <v>0.13199999999778811</v>
      </c>
      <c r="H12278" s="402"/>
      <c r="J12278" s="82">
        <v>87</v>
      </c>
      <c r="K12278" s="320">
        <v>3</v>
      </c>
    </row>
    <row r="12279" spans="1:11" x14ac:dyDescent="0.3">
      <c r="A12279" s="341">
        <v>43456.981245023147</v>
      </c>
      <c r="B12279" s="318">
        <v>38067.553999999996</v>
      </c>
      <c r="C12279" s="355">
        <f t="shared" si="245"/>
        <v>0.26299999999901047</v>
      </c>
      <c r="D12279" s="420">
        <f t="shared" si="246"/>
        <v>0.13149999999950523</v>
      </c>
      <c r="E12279" s="336">
        <f>SUM(C12256:C12278)*7.4805194805</f>
        <v>45.878025973864261</v>
      </c>
      <c r="F12279" s="324">
        <f>AVERAGE(D12256:D12278)</f>
        <v>0.133326086956399</v>
      </c>
      <c r="G12279" s="324">
        <f>_xlfn.STDEV.S(D12256:D12278)</f>
        <v>3.8007436341270973E-3</v>
      </c>
      <c r="H12279" s="402"/>
      <c r="J12279" s="82">
        <v>88</v>
      </c>
      <c r="K12279" s="321">
        <v>4</v>
      </c>
    </row>
    <row r="12280" spans="1:11" x14ac:dyDescent="0.3">
      <c r="A12280" s="341">
        <v>43457.022911631946</v>
      </c>
      <c r="B12280" s="318">
        <v>38067.811000000002</v>
      </c>
      <c r="C12280" s="355">
        <f t="shared" si="245"/>
        <v>0.25700000000506407</v>
      </c>
      <c r="D12280" s="420">
        <f t="shared" si="246"/>
        <v>0.12850000000253203</v>
      </c>
      <c r="H12280" s="337"/>
      <c r="J12280" s="82">
        <v>89</v>
      </c>
      <c r="K12280" s="391">
        <v>1</v>
      </c>
    </row>
    <row r="12281" spans="1:11" x14ac:dyDescent="0.3">
      <c r="A12281" s="341">
        <v>43457.064578240737</v>
      </c>
      <c r="B12281" s="318">
        <v>38068.080000000002</v>
      </c>
      <c r="C12281" s="355">
        <f t="shared" si="245"/>
        <v>0.26900000000023283</v>
      </c>
      <c r="D12281" s="420">
        <f t="shared" si="246"/>
        <v>0.13450000000011642</v>
      </c>
      <c r="H12281" s="337"/>
      <c r="J12281" s="82">
        <v>90</v>
      </c>
      <c r="K12281" s="319">
        <v>2</v>
      </c>
    </row>
    <row r="12282" spans="1:11" x14ac:dyDescent="0.3">
      <c r="A12282" s="341">
        <v>43457.106244849536</v>
      </c>
      <c r="B12282" s="318">
        <v>38068.345999999998</v>
      </c>
      <c r="C12282" s="355">
        <f t="shared" si="245"/>
        <v>0.26599999999598367</v>
      </c>
      <c r="D12282" s="420">
        <f t="shared" si="246"/>
        <v>0.13299999999799184</v>
      </c>
      <c r="H12282" s="337"/>
      <c r="J12282" s="82">
        <v>91</v>
      </c>
      <c r="K12282" s="320">
        <v>3</v>
      </c>
    </row>
    <row r="12283" spans="1:11" x14ac:dyDescent="0.3">
      <c r="A12283" s="341">
        <v>43457.147911458334</v>
      </c>
      <c r="B12283" s="318">
        <v>38068.612000000001</v>
      </c>
      <c r="C12283" s="355">
        <f t="shared" si="245"/>
        <v>0.26600000000325963</v>
      </c>
      <c r="D12283" s="420">
        <f t="shared" si="246"/>
        <v>0.13300000000162981</v>
      </c>
      <c r="H12283" s="337"/>
      <c r="J12283" s="82">
        <v>92</v>
      </c>
      <c r="K12283" s="321">
        <v>4</v>
      </c>
    </row>
    <row r="12284" spans="1:11" x14ac:dyDescent="0.3">
      <c r="A12284" s="341">
        <v>43457.189578067133</v>
      </c>
      <c r="B12284" s="318">
        <v>38068.881999999998</v>
      </c>
      <c r="C12284" s="355">
        <f t="shared" si="245"/>
        <v>0.26999999999679858</v>
      </c>
      <c r="D12284" s="420">
        <f t="shared" si="246"/>
        <v>0.13499999999839929</v>
      </c>
      <c r="H12284" s="337"/>
      <c r="J12284" s="82">
        <v>93</v>
      </c>
      <c r="K12284" s="391">
        <v>1</v>
      </c>
    </row>
    <row r="12285" spans="1:11" x14ac:dyDescent="0.3">
      <c r="A12285" s="341">
        <v>43457.231244675924</v>
      </c>
      <c r="B12285" s="318">
        <v>38069.171999999999</v>
      </c>
      <c r="C12285" s="355">
        <f t="shared" si="245"/>
        <v>0.29000000000087311</v>
      </c>
      <c r="D12285" s="420">
        <f t="shared" si="246"/>
        <v>0.14500000000043656</v>
      </c>
      <c r="H12285" s="337"/>
      <c r="J12285" s="82">
        <v>94</v>
      </c>
      <c r="K12285" s="319">
        <v>2</v>
      </c>
    </row>
    <row r="12286" spans="1:11" x14ac:dyDescent="0.3">
      <c r="A12286" s="341">
        <v>43457.272911284723</v>
      </c>
      <c r="B12286" s="318">
        <v>38069.449999999997</v>
      </c>
      <c r="C12286" s="355">
        <f t="shared" si="245"/>
        <v>0.27799999999842839</v>
      </c>
      <c r="D12286" s="420">
        <f t="shared" si="246"/>
        <v>0.1389999999992142</v>
      </c>
      <c r="H12286" s="337"/>
      <c r="J12286" s="82">
        <v>95</v>
      </c>
      <c r="K12286" s="320">
        <v>3</v>
      </c>
    </row>
    <row r="12287" spans="1:11" x14ac:dyDescent="0.3">
      <c r="A12287" s="341">
        <v>43457.314577893521</v>
      </c>
      <c r="B12287" s="318">
        <v>38069.72</v>
      </c>
      <c r="C12287" s="355">
        <f t="shared" si="245"/>
        <v>0.27000000000407454</v>
      </c>
      <c r="D12287" s="420">
        <f t="shared" si="246"/>
        <v>0.13500000000203727</v>
      </c>
      <c r="H12287" s="337"/>
      <c r="J12287" s="82">
        <v>96</v>
      </c>
      <c r="K12287" s="321">
        <v>4</v>
      </c>
    </row>
    <row r="12288" spans="1:11" x14ac:dyDescent="0.3">
      <c r="A12288" s="341">
        <v>43457.356244502313</v>
      </c>
      <c r="B12288" s="318">
        <v>38069.993000000002</v>
      </c>
      <c r="C12288" s="355">
        <f t="shared" si="245"/>
        <v>0.27300000000104774</v>
      </c>
      <c r="D12288" s="420">
        <f t="shared" si="246"/>
        <v>0.13650000000052387</v>
      </c>
      <c r="H12288" s="337"/>
      <c r="J12288" s="82">
        <v>97</v>
      </c>
      <c r="K12288" s="391">
        <v>1</v>
      </c>
    </row>
    <row r="12289" spans="1:12" x14ac:dyDescent="0.3">
      <c r="A12289" s="341">
        <v>43457.397911111111</v>
      </c>
      <c r="B12289" s="318">
        <v>38070.271999999997</v>
      </c>
      <c r="C12289" s="355">
        <f t="shared" si="245"/>
        <v>0.27899999999499414</v>
      </c>
      <c r="D12289" s="420">
        <f t="shared" si="246"/>
        <v>0.13949999999749707</v>
      </c>
      <c r="H12289" s="337"/>
      <c r="J12289" s="82">
        <v>98</v>
      </c>
      <c r="K12289" s="319">
        <v>2</v>
      </c>
    </row>
    <row r="12290" spans="1:12" x14ac:dyDescent="0.3">
      <c r="A12290" s="341">
        <v>43457.43957771991</v>
      </c>
      <c r="B12290" s="318">
        <v>38070.559000000001</v>
      </c>
      <c r="C12290" s="355">
        <f t="shared" si="245"/>
        <v>0.28700000000389991</v>
      </c>
      <c r="D12290" s="420">
        <f t="shared" si="246"/>
        <v>0.14350000000194996</v>
      </c>
      <c r="H12290" s="337"/>
      <c r="J12290" s="82">
        <v>99</v>
      </c>
      <c r="K12290" s="320">
        <v>3</v>
      </c>
    </row>
    <row r="12291" spans="1:12" x14ac:dyDescent="0.3">
      <c r="A12291" s="341">
        <v>43457.481244328701</v>
      </c>
      <c r="B12291" s="318">
        <v>38070.798000000003</v>
      </c>
      <c r="C12291" s="355">
        <f t="shared" si="245"/>
        <v>0.23900000000139698</v>
      </c>
      <c r="D12291" s="420">
        <f t="shared" si="246"/>
        <v>0.11950000000069849</v>
      </c>
      <c r="E12291" s="336">
        <f>SUM(C12280:C12290)*7.4805194805</f>
        <v>22.478961038937335</v>
      </c>
      <c r="F12291" s="324">
        <f>AVERAGE(D12280:D12290)</f>
        <v>0.13659090909112076</v>
      </c>
      <c r="G12291" s="324">
        <f>_xlfn.STDEV.S(D12280:D12290)</f>
        <v>4.8312430169139952E-3</v>
      </c>
      <c r="H12291" s="404"/>
      <c r="I12291" s="344">
        <f>AVERAGE(D12140:D12291)</f>
        <v>0.13511333333333217</v>
      </c>
      <c r="J12291" s="82">
        <v>100</v>
      </c>
      <c r="K12291" s="321">
        <v>4</v>
      </c>
    </row>
    <row r="12292" spans="1:12" x14ac:dyDescent="0.3">
      <c r="A12292" s="341">
        <v>43460.689583333333</v>
      </c>
      <c r="B12292" s="318">
        <v>38091.362000000001</v>
      </c>
      <c r="C12292" s="318"/>
      <c r="D12292" s="414"/>
      <c r="H12292" s="332"/>
      <c r="J12292" s="82">
        <v>1</v>
      </c>
      <c r="K12292" s="391">
        <v>1</v>
      </c>
      <c r="L12292" s="54" t="s">
        <v>313</v>
      </c>
    </row>
    <row r="12293" spans="1:12" x14ac:dyDescent="0.3">
      <c r="A12293" s="341">
        <v>43460.731249999997</v>
      </c>
      <c r="B12293" s="318">
        <v>38091.620999999999</v>
      </c>
      <c r="C12293" s="355">
        <f t="shared" ref="C12293:C12390" si="247">B12293-B12292</f>
        <v>0.25899999999819556</v>
      </c>
      <c r="D12293" s="420">
        <f t="shared" ref="D12293:D12390" si="248">C12293/2</f>
        <v>0.12949999999909778</v>
      </c>
      <c r="H12293" s="337"/>
      <c r="J12293" s="82">
        <v>2</v>
      </c>
      <c r="K12293" s="319">
        <v>2</v>
      </c>
    </row>
    <row r="12294" spans="1:12" x14ac:dyDescent="0.3">
      <c r="A12294" s="341">
        <v>43460.772916666669</v>
      </c>
      <c r="B12294" s="318">
        <v>38091.885000000002</v>
      </c>
      <c r="C12294" s="355">
        <f t="shared" si="247"/>
        <v>0.26400000000285218</v>
      </c>
      <c r="D12294" s="420">
        <f t="shared" si="248"/>
        <v>0.13200000000142609</v>
      </c>
      <c r="H12294" s="337"/>
      <c r="J12294" s="82">
        <v>3</v>
      </c>
      <c r="K12294" s="320">
        <v>3</v>
      </c>
    </row>
    <row r="12295" spans="1:12" x14ac:dyDescent="0.3">
      <c r="A12295" s="341">
        <v>43460.814583333333</v>
      </c>
      <c r="B12295" s="318">
        <v>38092.156999999999</v>
      </c>
      <c r="C12295" s="355">
        <f t="shared" si="247"/>
        <v>0.27199999999720603</v>
      </c>
      <c r="D12295" s="420">
        <f t="shared" si="248"/>
        <v>0.13599999999860302</v>
      </c>
      <c r="H12295" s="337"/>
      <c r="J12295" s="82">
        <v>4</v>
      </c>
      <c r="K12295" s="321">
        <v>4</v>
      </c>
    </row>
    <row r="12296" spans="1:12" x14ac:dyDescent="0.3">
      <c r="A12296" s="341">
        <v>43460.856249999997</v>
      </c>
      <c r="B12296" s="318">
        <v>38092.415000000001</v>
      </c>
      <c r="C12296" s="355">
        <f t="shared" si="247"/>
        <v>0.25800000000162981</v>
      </c>
      <c r="D12296" s="420">
        <f t="shared" si="248"/>
        <v>0.12900000000081491</v>
      </c>
      <c r="H12296" s="337"/>
      <c r="J12296" s="82">
        <v>5</v>
      </c>
      <c r="K12296" s="391">
        <v>1</v>
      </c>
    </row>
    <row r="12297" spans="1:12" x14ac:dyDescent="0.3">
      <c r="A12297" s="341">
        <v>43460.897916493057</v>
      </c>
      <c r="B12297" s="318">
        <v>38092.661999999997</v>
      </c>
      <c r="C12297" s="355">
        <f t="shared" si="247"/>
        <v>0.24699999999575084</v>
      </c>
      <c r="D12297" s="420">
        <f t="shared" si="248"/>
        <v>0.12349999999787542</v>
      </c>
      <c r="H12297" s="337"/>
      <c r="J12297" s="82">
        <v>6</v>
      </c>
      <c r="K12297" s="319">
        <v>2</v>
      </c>
    </row>
    <row r="12298" spans="1:12" x14ac:dyDescent="0.3">
      <c r="A12298" s="341">
        <v>43460.939583101848</v>
      </c>
      <c r="B12298" s="318">
        <v>38092.921999999999</v>
      </c>
      <c r="C12298" s="355">
        <f t="shared" si="247"/>
        <v>0.26000000000203727</v>
      </c>
      <c r="D12298" s="420">
        <f t="shared" si="248"/>
        <v>0.13000000000101863</v>
      </c>
      <c r="H12298" s="337"/>
      <c r="J12298" s="82">
        <v>7</v>
      </c>
      <c r="K12298" s="320">
        <v>3</v>
      </c>
    </row>
    <row r="12299" spans="1:12" x14ac:dyDescent="0.3">
      <c r="A12299" s="341">
        <v>43460.981249710647</v>
      </c>
      <c r="B12299" s="318">
        <v>38093.192000000003</v>
      </c>
      <c r="C12299" s="355">
        <f t="shared" si="247"/>
        <v>0.27000000000407454</v>
      </c>
      <c r="D12299" s="420">
        <f t="shared" si="248"/>
        <v>0.13500000000203727</v>
      </c>
      <c r="E12299" s="336">
        <f>SUM(C12292:C12298)*7.4805194805</f>
        <v>11.669610389562584</v>
      </c>
      <c r="F12299" s="324">
        <f>AVERAGE(D12292:D12298)</f>
        <v>0.12999999999980597</v>
      </c>
      <c r="G12299" s="324">
        <f>_xlfn.STDEV.S(D12292:D12298)</f>
        <v>4.0865633487279377E-3</v>
      </c>
      <c r="H12299" s="337"/>
      <c r="J12299" s="82">
        <v>8</v>
      </c>
      <c r="K12299" s="321">
        <v>4</v>
      </c>
    </row>
    <row r="12300" spans="1:12" x14ac:dyDescent="0.3">
      <c r="A12300" s="341">
        <v>43461.022916319445</v>
      </c>
      <c r="B12300" s="318">
        <v>38093.457999999999</v>
      </c>
      <c r="C12300" s="355">
        <f t="shared" si="247"/>
        <v>0.26599999999598367</v>
      </c>
      <c r="D12300" s="420">
        <f t="shared" si="248"/>
        <v>0.13299999999799184</v>
      </c>
      <c r="H12300" s="337"/>
      <c r="J12300" s="82">
        <v>9</v>
      </c>
      <c r="K12300" s="391">
        <v>1</v>
      </c>
    </row>
    <row r="12301" spans="1:12" x14ac:dyDescent="0.3">
      <c r="A12301" s="341">
        <v>43461.064582928244</v>
      </c>
      <c r="B12301" s="318">
        <v>38093.72</v>
      </c>
      <c r="C12301" s="355">
        <f t="shared" si="247"/>
        <v>0.26200000000244472</v>
      </c>
      <c r="D12301" s="420">
        <f t="shared" si="248"/>
        <v>0.13100000000122236</v>
      </c>
      <c r="H12301" s="337"/>
      <c r="J12301" s="82">
        <v>10</v>
      </c>
      <c r="K12301" s="319">
        <v>2</v>
      </c>
    </row>
    <row r="12302" spans="1:12" x14ac:dyDescent="0.3">
      <c r="A12302" s="341">
        <v>43461.106249537035</v>
      </c>
      <c r="B12302" s="318">
        <v>38093.991000000002</v>
      </c>
      <c r="C12302" s="355">
        <f t="shared" si="247"/>
        <v>0.27100000000064028</v>
      </c>
      <c r="D12302" s="420">
        <f t="shared" si="248"/>
        <v>0.13550000000032014</v>
      </c>
      <c r="H12302" s="337"/>
      <c r="J12302" s="82">
        <v>11</v>
      </c>
      <c r="K12302" s="320">
        <v>3</v>
      </c>
    </row>
    <row r="12303" spans="1:12" x14ac:dyDescent="0.3">
      <c r="A12303" s="341">
        <v>43461.147916145834</v>
      </c>
      <c r="B12303" s="318">
        <v>38094.267</v>
      </c>
      <c r="C12303" s="355">
        <f t="shared" si="247"/>
        <v>0.27599999999802094</v>
      </c>
      <c r="D12303" s="420">
        <f t="shared" si="248"/>
        <v>0.13799999999901047</v>
      </c>
      <c r="H12303" s="337"/>
      <c r="J12303" s="82">
        <v>12</v>
      </c>
      <c r="K12303" s="321">
        <v>4</v>
      </c>
    </row>
    <row r="12304" spans="1:12" x14ac:dyDescent="0.3">
      <c r="A12304" s="341">
        <v>43461.189582754632</v>
      </c>
      <c r="B12304" s="318">
        <v>38094.538</v>
      </c>
      <c r="C12304" s="355">
        <f t="shared" si="247"/>
        <v>0.27100000000064028</v>
      </c>
      <c r="D12304" s="420">
        <f t="shared" si="248"/>
        <v>0.13550000000032014</v>
      </c>
      <c r="H12304" s="337"/>
      <c r="J12304" s="82">
        <v>13</v>
      </c>
      <c r="K12304" s="391">
        <v>1</v>
      </c>
    </row>
    <row r="12305" spans="1:11" x14ac:dyDescent="0.3">
      <c r="A12305" s="341">
        <v>43461.231249363424</v>
      </c>
      <c r="B12305" s="318">
        <v>38094.807999999997</v>
      </c>
      <c r="C12305" s="355">
        <f t="shared" si="247"/>
        <v>0.26999999999679858</v>
      </c>
      <c r="D12305" s="420">
        <f t="shared" si="248"/>
        <v>0.13499999999839929</v>
      </c>
      <c r="H12305" s="337"/>
      <c r="J12305" s="82">
        <v>14</v>
      </c>
      <c r="K12305" s="319">
        <v>2</v>
      </c>
    </row>
    <row r="12306" spans="1:11" x14ac:dyDescent="0.3">
      <c r="A12306" s="341">
        <v>43461.272915972222</v>
      </c>
      <c r="B12306" s="318">
        <v>38095.089999999997</v>
      </c>
      <c r="C12306" s="355">
        <f t="shared" si="247"/>
        <v>0.2819999999992433</v>
      </c>
      <c r="D12306" s="420">
        <f t="shared" si="248"/>
        <v>0.14099999999962165</v>
      </c>
      <c r="H12306" s="337"/>
      <c r="J12306" s="82">
        <v>15</v>
      </c>
      <c r="K12306" s="320">
        <v>3</v>
      </c>
    </row>
    <row r="12307" spans="1:11" x14ac:dyDescent="0.3">
      <c r="A12307" s="341">
        <v>43461.314582581021</v>
      </c>
      <c r="B12307" s="318">
        <v>38095.362999999998</v>
      </c>
      <c r="C12307" s="355">
        <f t="shared" si="247"/>
        <v>0.27300000000104774</v>
      </c>
      <c r="D12307" s="420">
        <f t="shared" si="248"/>
        <v>0.13650000000052387</v>
      </c>
      <c r="H12307" s="337"/>
      <c r="J12307" s="82">
        <v>16</v>
      </c>
      <c r="K12307" s="321">
        <v>4</v>
      </c>
    </row>
    <row r="12308" spans="1:11" x14ac:dyDescent="0.3">
      <c r="A12308" s="341">
        <v>43461.356249189812</v>
      </c>
      <c r="B12308" s="318">
        <v>38095.631000000001</v>
      </c>
      <c r="C12308" s="355">
        <f t="shared" si="247"/>
        <v>0.26800000000366708</v>
      </c>
      <c r="D12308" s="420">
        <f t="shared" si="248"/>
        <v>0.13400000000183354</v>
      </c>
      <c r="H12308" s="337"/>
      <c r="J12308" s="82">
        <v>17</v>
      </c>
      <c r="K12308" s="391">
        <v>1</v>
      </c>
    </row>
    <row r="12309" spans="1:11" x14ac:dyDescent="0.3">
      <c r="A12309" s="341">
        <v>43461.39791579861</v>
      </c>
      <c r="B12309" s="318">
        <v>38095.900999999998</v>
      </c>
      <c r="C12309" s="355">
        <f t="shared" si="247"/>
        <v>0.26999999999679858</v>
      </c>
      <c r="D12309" s="420">
        <f t="shared" si="248"/>
        <v>0.13499999999839929</v>
      </c>
      <c r="H12309" s="337"/>
      <c r="J12309" s="82">
        <v>18</v>
      </c>
      <c r="K12309" s="319">
        <v>2</v>
      </c>
    </row>
    <row r="12310" spans="1:11" x14ac:dyDescent="0.3">
      <c r="A12310" s="341">
        <v>43461.439582407409</v>
      </c>
      <c r="B12310" s="318">
        <v>38096.182999999997</v>
      </c>
      <c r="C12310" s="355">
        <f t="shared" si="247"/>
        <v>0.2819999999992433</v>
      </c>
      <c r="D12310" s="420">
        <f t="shared" si="248"/>
        <v>0.14099999999962165</v>
      </c>
      <c r="H12310" s="337"/>
      <c r="J12310" s="82">
        <v>19</v>
      </c>
      <c r="K12310" s="320">
        <v>3</v>
      </c>
    </row>
    <row r="12311" spans="1:11" x14ac:dyDescent="0.3">
      <c r="A12311" s="341">
        <v>43461.4812490162</v>
      </c>
      <c r="B12311" s="318">
        <v>38096.451000000001</v>
      </c>
      <c r="C12311" s="355">
        <f t="shared" si="247"/>
        <v>0.26800000000366708</v>
      </c>
      <c r="D12311" s="420">
        <f t="shared" si="248"/>
        <v>0.13400000000183354</v>
      </c>
      <c r="H12311" s="337"/>
      <c r="J12311" s="82">
        <v>20</v>
      </c>
      <c r="K12311" s="321">
        <v>4</v>
      </c>
    </row>
    <row r="12312" spans="1:11" x14ac:dyDescent="0.3">
      <c r="A12312" s="341">
        <v>43461.522915624999</v>
      </c>
      <c r="B12312" s="318">
        <v>38096.71</v>
      </c>
      <c r="C12312" s="355">
        <f t="shared" si="247"/>
        <v>0.25899999999819556</v>
      </c>
      <c r="D12312" s="420">
        <f t="shared" si="248"/>
        <v>0.12949999999909778</v>
      </c>
      <c r="H12312" s="337"/>
      <c r="J12312" s="82">
        <v>21</v>
      </c>
      <c r="K12312" s="391">
        <v>1</v>
      </c>
    </row>
    <row r="12313" spans="1:11" x14ac:dyDescent="0.3">
      <c r="A12313" s="341">
        <v>43461.564582233797</v>
      </c>
      <c r="B12313" s="318">
        <v>38096.978000000003</v>
      </c>
      <c r="C12313" s="355">
        <f t="shared" si="247"/>
        <v>0.26800000000366708</v>
      </c>
      <c r="D12313" s="420">
        <f t="shared" si="248"/>
        <v>0.13400000000183354</v>
      </c>
      <c r="H12313" s="337"/>
      <c r="J12313" s="82">
        <v>22</v>
      </c>
      <c r="K12313" s="319">
        <v>2</v>
      </c>
    </row>
    <row r="12314" spans="1:11" x14ac:dyDescent="0.3">
      <c r="A12314" s="341">
        <v>43461.606248842596</v>
      </c>
      <c r="B12314" s="318">
        <v>38097.245000000003</v>
      </c>
      <c r="C12314" s="355">
        <f t="shared" si="247"/>
        <v>0.26699999999982538</v>
      </c>
      <c r="D12314" s="420">
        <f t="shared" si="248"/>
        <v>0.13349999999991269</v>
      </c>
      <c r="H12314" s="337"/>
      <c r="J12314" s="82">
        <v>23</v>
      </c>
      <c r="K12314" s="320">
        <v>3</v>
      </c>
    </row>
    <row r="12315" spans="1:11" x14ac:dyDescent="0.3">
      <c r="A12315" s="341">
        <v>43461.647915451387</v>
      </c>
      <c r="B12315" s="318">
        <v>38097.506000000001</v>
      </c>
      <c r="C12315" s="355">
        <f t="shared" si="247"/>
        <v>0.26099999999860302</v>
      </c>
      <c r="D12315" s="420">
        <f t="shared" si="248"/>
        <v>0.13049999999930151</v>
      </c>
      <c r="H12315" s="337"/>
      <c r="J12315" s="82">
        <v>24</v>
      </c>
      <c r="K12315" s="321">
        <v>4</v>
      </c>
    </row>
    <row r="12316" spans="1:11" x14ac:dyDescent="0.3">
      <c r="A12316" s="341">
        <v>43461.689582060186</v>
      </c>
      <c r="B12316" s="318">
        <v>38097.762000000002</v>
      </c>
      <c r="C12316" s="355">
        <f t="shared" si="247"/>
        <v>0.25600000000122236</v>
      </c>
      <c r="D12316" s="420">
        <f t="shared" si="248"/>
        <v>0.12800000000061118</v>
      </c>
      <c r="H12316" s="337"/>
      <c r="J12316" s="82">
        <v>25</v>
      </c>
      <c r="K12316" s="391">
        <v>1</v>
      </c>
    </row>
    <row r="12317" spans="1:11" x14ac:dyDescent="0.3">
      <c r="A12317" s="341">
        <v>43461.731248668984</v>
      </c>
      <c r="B12317" s="318">
        <v>38098.036999999997</v>
      </c>
      <c r="C12317" s="355">
        <f t="shared" si="247"/>
        <v>0.27499999999417923</v>
      </c>
      <c r="D12317" s="420">
        <f t="shared" si="248"/>
        <v>0.13749999999708962</v>
      </c>
      <c r="H12317" s="337"/>
      <c r="J12317" s="82">
        <v>26</v>
      </c>
      <c r="K12317" s="319">
        <v>2</v>
      </c>
    </row>
    <row r="12318" spans="1:11" x14ac:dyDescent="0.3">
      <c r="A12318" s="341">
        <v>43461.772915277776</v>
      </c>
      <c r="B12318" s="318">
        <v>38098.302000000003</v>
      </c>
      <c r="C12318" s="355">
        <f t="shared" si="247"/>
        <v>0.26500000000669388</v>
      </c>
      <c r="D12318" s="420">
        <f t="shared" si="248"/>
        <v>0.13250000000334694</v>
      </c>
      <c r="H12318" s="337"/>
      <c r="J12318" s="82">
        <v>27</v>
      </c>
      <c r="K12318" s="320">
        <v>3</v>
      </c>
    </row>
    <row r="12319" spans="1:11" x14ac:dyDescent="0.3">
      <c r="A12319" s="341">
        <v>43461.814581886574</v>
      </c>
      <c r="B12319" s="318">
        <v>38098.563000000002</v>
      </c>
      <c r="C12319" s="355">
        <f t="shared" si="247"/>
        <v>0.26099999999860302</v>
      </c>
      <c r="D12319" s="420">
        <f t="shared" si="248"/>
        <v>0.13049999999930151</v>
      </c>
      <c r="H12319" s="337"/>
      <c r="J12319" s="82">
        <v>28</v>
      </c>
      <c r="K12319" s="321">
        <v>4</v>
      </c>
    </row>
    <row r="12320" spans="1:11" x14ac:dyDescent="0.3">
      <c r="A12320" s="341">
        <v>43461.856248495373</v>
      </c>
      <c r="B12320" s="318">
        <v>38098.81</v>
      </c>
      <c r="C12320" s="355">
        <f t="shared" si="247"/>
        <v>0.24699999999575084</v>
      </c>
      <c r="D12320" s="420">
        <f t="shared" si="248"/>
        <v>0.12349999999787542</v>
      </c>
      <c r="H12320" s="337"/>
      <c r="J12320" s="82">
        <v>29</v>
      </c>
      <c r="K12320" s="391">
        <v>1</v>
      </c>
    </row>
    <row r="12321" spans="1:11" x14ac:dyDescent="0.3">
      <c r="A12321" s="341">
        <v>43461.897915104164</v>
      </c>
      <c r="B12321" s="318">
        <v>38099.074999999997</v>
      </c>
      <c r="C12321" s="355">
        <f t="shared" si="247"/>
        <v>0.26499999999941792</v>
      </c>
      <c r="D12321" s="420">
        <f t="shared" si="248"/>
        <v>0.13249999999970896</v>
      </c>
      <c r="H12321" s="337"/>
      <c r="J12321" s="82">
        <v>30</v>
      </c>
      <c r="K12321" s="319">
        <v>2</v>
      </c>
    </row>
    <row r="12322" spans="1:11" x14ac:dyDescent="0.3">
      <c r="A12322" s="341">
        <v>43461.939581712963</v>
      </c>
      <c r="B12322" s="318">
        <v>38099.341999999997</v>
      </c>
      <c r="C12322" s="355">
        <f t="shared" si="247"/>
        <v>0.26699999999982538</v>
      </c>
      <c r="D12322" s="420">
        <f t="shared" si="248"/>
        <v>0.13349999999991269</v>
      </c>
      <c r="H12322" s="337"/>
      <c r="J12322" s="82">
        <v>31</v>
      </c>
      <c r="K12322" s="320">
        <v>3</v>
      </c>
    </row>
    <row r="12323" spans="1:11" x14ac:dyDescent="0.3">
      <c r="A12323" s="341">
        <v>43461.981248321761</v>
      </c>
      <c r="B12323" s="318">
        <v>38099.607000000004</v>
      </c>
      <c r="C12323" s="355">
        <f t="shared" si="247"/>
        <v>0.26500000000669388</v>
      </c>
      <c r="D12323" s="420">
        <f t="shared" si="248"/>
        <v>0.13250000000334694</v>
      </c>
      <c r="E12323" s="336">
        <f>SUM(C12300:C12322)*7.4805194805</f>
        <v>46.005194805031458</v>
      </c>
      <c r="F12323" s="324">
        <f>AVERAGE(D12300:D12322)</f>
        <v>0.13369565217378651</v>
      </c>
      <c r="G12323" s="324">
        <f>_xlfn.STDEV.S(D12300:D12322)</f>
        <v>3.9477816856014463E-3</v>
      </c>
      <c r="H12323" s="337"/>
      <c r="J12323" s="82">
        <v>32</v>
      </c>
      <c r="K12323" s="321">
        <v>4</v>
      </c>
    </row>
    <row r="12324" spans="1:11" x14ac:dyDescent="0.3">
      <c r="A12324" s="341">
        <v>43462.022914930552</v>
      </c>
      <c r="B12324" s="318">
        <v>38099.870999999999</v>
      </c>
      <c r="C12324" s="355">
        <f t="shared" si="247"/>
        <v>0.26399999999557622</v>
      </c>
      <c r="D12324" s="420">
        <f t="shared" si="248"/>
        <v>0.13199999999778811</v>
      </c>
      <c r="H12324" s="337"/>
      <c r="J12324" s="82">
        <v>33</v>
      </c>
      <c r="K12324" s="391">
        <v>1</v>
      </c>
    </row>
    <row r="12325" spans="1:11" x14ac:dyDescent="0.3">
      <c r="A12325" s="341">
        <v>43462.064581539351</v>
      </c>
      <c r="B12325" s="318">
        <v>38100.146000000001</v>
      </c>
      <c r="C12325" s="355">
        <f t="shared" si="247"/>
        <v>0.27500000000145519</v>
      </c>
      <c r="D12325" s="420">
        <f t="shared" si="248"/>
        <v>0.1375000000007276</v>
      </c>
      <c r="H12325" s="337"/>
      <c r="J12325" s="82">
        <v>34</v>
      </c>
      <c r="K12325" s="319">
        <v>2</v>
      </c>
    </row>
    <row r="12326" spans="1:11" x14ac:dyDescent="0.3">
      <c r="A12326" s="341">
        <v>43462.106248148149</v>
      </c>
      <c r="B12326" s="318">
        <v>38100.419000000002</v>
      </c>
      <c r="C12326" s="355">
        <f t="shared" si="247"/>
        <v>0.27300000000104774</v>
      </c>
      <c r="D12326" s="420">
        <f t="shared" si="248"/>
        <v>0.13650000000052387</v>
      </c>
      <c r="H12326" s="337"/>
      <c r="J12326" s="82">
        <v>35</v>
      </c>
      <c r="K12326" s="320">
        <v>3</v>
      </c>
    </row>
    <row r="12327" spans="1:11" x14ac:dyDescent="0.3">
      <c r="A12327" s="341">
        <v>43462.147914756948</v>
      </c>
      <c r="B12327" s="318">
        <v>38100.682000000001</v>
      </c>
      <c r="C12327" s="355">
        <f t="shared" si="247"/>
        <v>0.26299999999901047</v>
      </c>
      <c r="D12327" s="420">
        <f t="shared" si="248"/>
        <v>0.13149999999950523</v>
      </c>
      <c r="H12327" s="337"/>
      <c r="J12327" s="82">
        <v>36</v>
      </c>
      <c r="K12327" s="321">
        <v>4</v>
      </c>
    </row>
    <row r="12328" spans="1:11" x14ac:dyDescent="0.3">
      <c r="A12328" s="341">
        <v>43462.189581365739</v>
      </c>
      <c r="B12328" s="318">
        <v>38100.957999999999</v>
      </c>
      <c r="C12328" s="355">
        <f t="shared" si="247"/>
        <v>0.27599999999802094</v>
      </c>
      <c r="D12328" s="420">
        <f t="shared" si="248"/>
        <v>0.13799999999901047</v>
      </c>
      <c r="H12328" s="337"/>
      <c r="J12328" s="82">
        <v>37</v>
      </c>
      <c r="K12328" s="391">
        <v>1</v>
      </c>
    </row>
    <row r="12329" spans="1:11" x14ac:dyDescent="0.3">
      <c r="A12329" s="341">
        <v>43462.231247974538</v>
      </c>
      <c r="B12329" s="318">
        <v>38101.24</v>
      </c>
      <c r="C12329" s="355">
        <f t="shared" si="247"/>
        <v>0.2819999999992433</v>
      </c>
      <c r="D12329" s="420">
        <f t="shared" si="248"/>
        <v>0.14099999999962165</v>
      </c>
      <c r="H12329" s="337"/>
      <c r="J12329" s="82">
        <v>38</v>
      </c>
      <c r="K12329" s="319">
        <v>2</v>
      </c>
    </row>
    <row r="12330" spans="1:11" x14ac:dyDescent="0.3">
      <c r="A12330" s="341">
        <v>43462.272914583336</v>
      </c>
      <c r="B12330" s="318">
        <v>38101.514999999999</v>
      </c>
      <c r="C12330" s="355">
        <f t="shared" si="247"/>
        <v>0.27500000000145519</v>
      </c>
      <c r="D12330" s="420">
        <f t="shared" si="248"/>
        <v>0.1375000000007276</v>
      </c>
      <c r="H12330" s="337"/>
      <c r="J12330" s="82">
        <v>39</v>
      </c>
      <c r="K12330" s="320">
        <v>3</v>
      </c>
    </row>
    <row r="12331" spans="1:11" x14ac:dyDescent="0.3">
      <c r="A12331" s="341">
        <v>43462.314581192128</v>
      </c>
      <c r="B12331" s="318">
        <v>38101.781999999999</v>
      </c>
      <c r="C12331" s="355">
        <f t="shared" si="247"/>
        <v>0.26699999999982538</v>
      </c>
      <c r="D12331" s="420">
        <f t="shared" si="248"/>
        <v>0.13349999999991269</v>
      </c>
      <c r="H12331" s="337"/>
      <c r="J12331" s="82">
        <v>40</v>
      </c>
      <c r="K12331" s="321">
        <v>4</v>
      </c>
    </row>
    <row r="12332" spans="1:11" x14ac:dyDescent="0.3">
      <c r="A12332" s="341">
        <v>43462.356247800926</v>
      </c>
      <c r="B12332" s="318">
        <v>38102.063999999998</v>
      </c>
      <c r="C12332" s="355">
        <f t="shared" si="247"/>
        <v>0.2819999999992433</v>
      </c>
      <c r="D12332" s="420">
        <f t="shared" si="248"/>
        <v>0.14099999999962165</v>
      </c>
      <c r="H12332" s="337"/>
      <c r="J12332" s="82">
        <v>41</v>
      </c>
      <c r="K12332" s="391">
        <v>1</v>
      </c>
    </row>
    <row r="12333" spans="1:11" x14ac:dyDescent="0.3">
      <c r="A12333" s="341">
        <v>43462.397914409725</v>
      </c>
      <c r="B12333" s="318">
        <v>38102.341999999997</v>
      </c>
      <c r="C12333" s="355">
        <f t="shared" si="247"/>
        <v>0.27799999999842839</v>
      </c>
      <c r="D12333" s="420">
        <f t="shared" si="248"/>
        <v>0.1389999999992142</v>
      </c>
      <c r="H12333" s="337"/>
      <c r="J12333" s="82">
        <v>42</v>
      </c>
      <c r="K12333" s="319">
        <v>2</v>
      </c>
    </row>
    <row r="12334" spans="1:11" x14ac:dyDescent="0.3">
      <c r="A12334" s="341">
        <v>43462.439581018516</v>
      </c>
      <c r="B12334" s="318">
        <v>38102.61</v>
      </c>
      <c r="C12334" s="355">
        <f t="shared" si="247"/>
        <v>0.26800000000366708</v>
      </c>
      <c r="D12334" s="420">
        <f t="shared" si="248"/>
        <v>0.13400000000183354</v>
      </c>
      <c r="H12334" s="337"/>
      <c r="J12334" s="82">
        <v>43</v>
      </c>
      <c r="K12334" s="320">
        <v>3</v>
      </c>
    </row>
    <row r="12335" spans="1:11" x14ac:dyDescent="0.3">
      <c r="A12335" s="341">
        <v>43462.481247627315</v>
      </c>
      <c r="B12335" s="318">
        <v>38102.879000000001</v>
      </c>
      <c r="C12335" s="355">
        <f t="shared" si="247"/>
        <v>0.26900000000023283</v>
      </c>
      <c r="D12335" s="420">
        <f t="shared" si="248"/>
        <v>0.13450000000011642</v>
      </c>
      <c r="H12335" s="337"/>
      <c r="J12335" s="82">
        <v>44</v>
      </c>
      <c r="K12335" s="321">
        <v>4</v>
      </c>
    </row>
    <row r="12336" spans="1:11" x14ac:dyDescent="0.3">
      <c r="A12336" s="341">
        <v>43462.522914236113</v>
      </c>
      <c r="B12336" s="318">
        <v>38103.15</v>
      </c>
      <c r="C12336" s="355">
        <f t="shared" si="247"/>
        <v>0.27100000000064028</v>
      </c>
      <c r="D12336" s="420">
        <f t="shared" si="248"/>
        <v>0.13550000000032014</v>
      </c>
      <c r="H12336" s="337"/>
      <c r="J12336" s="82">
        <v>45</v>
      </c>
      <c r="K12336" s="391">
        <v>1</v>
      </c>
    </row>
    <row r="12337" spans="1:11" x14ac:dyDescent="0.3">
      <c r="A12337" s="341">
        <v>43462.564580844904</v>
      </c>
      <c r="B12337" s="318">
        <v>38103.413999999997</v>
      </c>
      <c r="C12337" s="355">
        <f t="shared" si="247"/>
        <v>0.26399999999557622</v>
      </c>
      <c r="D12337" s="420">
        <f t="shared" si="248"/>
        <v>0.13199999999778811</v>
      </c>
      <c r="H12337" s="337"/>
      <c r="J12337" s="82">
        <v>46</v>
      </c>
      <c r="K12337" s="319">
        <v>2</v>
      </c>
    </row>
    <row r="12338" spans="1:11" x14ac:dyDescent="0.3">
      <c r="A12338" s="341">
        <v>43462.606247453703</v>
      </c>
      <c r="B12338" s="318">
        <v>38103.671999999999</v>
      </c>
      <c r="C12338" s="355">
        <f t="shared" si="247"/>
        <v>0.25800000000162981</v>
      </c>
      <c r="D12338" s="420">
        <f t="shared" si="248"/>
        <v>0.12900000000081491</v>
      </c>
      <c r="H12338" s="337"/>
      <c r="J12338" s="82">
        <v>47</v>
      </c>
      <c r="K12338" s="320">
        <v>3</v>
      </c>
    </row>
    <row r="12339" spans="1:11" x14ac:dyDescent="0.3">
      <c r="A12339" s="341">
        <v>43462.647914062502</v>
      </c>
      <c r="B12339" s="318">
        <v>38103.94</v>
      </c>
      <c r="C12339" s="355">
        <f t="shared" si="247"/>
        <v>0.26800000000366708</v>
      </c>
      <c r="D12339" s="420">
        <f t="shared" si="248"/>
        <v>0.13400000000183354</v>
      </c>
      <c r="H12339" s="337"/>
      <c r="J12339" s="82">
        <v>48</v>
      </c>
      <c r="K12339" s="321">
        <v>4</v>
      </c>
    </row>
    <row r="12340" spans="1:11" x14ac:dyDescent="0.3">
      <c r="A12340" s="341">
        <v>43462.689580671293</v>
      </c>
      <c r="B12340" s="318">
        <v>38104.212</v>
      </c>
      <c r="C12340" s="355">
        <f t="shared" si="247"/>
        <v>0.27199999999720603</v>
      </c>
      <c r="D12340" s="420">
        <f t="shared" si="248"/>
        <v>0.13599999999860302</v>
      </c>
      <c r="H12340" s="337"/>
      <c r="J12340" s="82">
        <v>49</v>
      </c>
      <c r="K12340" s="391">
        <v>1</v>
      </c>
    </row>
    <row r="12341" spans="1:11" x14ac:dyDescent="0.3">
      <c r="A12341" s="341">
        <v>43462.731247280091</v>
      </c>
      <c r="B12341" s="318">
        <v>38104.472000000002</v>
      </c>
      <c r="C12341" s="355">
        <f t="shared" si="247"/>
        <v>0.26000000000203727</v>
      </c>
      <c r="D12341" s="420">
        <f t="shared" si="248"/>
        <v>0.13000000000101863</v>
      </c>
      <c r="H12341" s="337"/>
      <c r="J12341" s="82">
        <v>50</v>
      </c>
      <c r="K12341" s="319">
        <v>2</v>
      </c>
    </row>
    <row r="12342" spans="1:11" x14ac:dyDescent="0.3">
      <c r="A12342" s="341">
        <v>43462.77291388889</v>
      </c>
      <c r="B12342" s="318">
        <v>38104.720999999998</v>
      </c>
      <c r="C12342" s="355">
        <f t="shared" si="247"/>
        <v>0.24899999999615829</v>
      </c>
      <c r="D12342" s="420">
        <f t="shared" si="248"/>
        <v>0.12449999999807915</v>
      </c>
      <c r="H12342" s="337"/>
      <c r="J12342" s="82">
        <v>51</v>
      </c>
      <c r="K12342" s="320">
        <v>3</v>
      </c>
    </row>
    <row r="12343" spans="1:11" x14ac:dyDescent="0.3">
      <c r="A12343" s="341">
        <v>43462.814580497688</v>
      </c>
      <c r="B12343" s="318">
        <v>38104.972999999998</v>
      </c>
      <c r="C12343" s="355">
        <f t="shared" si="247"/>
        <v>0.25200000000040745</v>
      </c>
      <c r="D12343" s="420">
        <f t="shared" si="248"/>
        <v>0.12600000000020373</v>
      </c>
      <c r="H12343" s="337"/>
      <c r="J12343" s="82">
        <v>52</v>
      </c>
      <c r="K12343" s="321">
        <v>4</v>
      </c>
    </row>
    <row r="12344" spans="1:11" x14ac:dyDescent="0.3">
      <c r="A12344" s="341">
        <v>43462.85624710648</v>
      </c>
      <c r="B12344" s="318">
        <v>38105.239000000001</v>
      </c>
      <c r="C12344" s="355">
        <f t="shared" si="247"/>
        <v>0.26600000000325963</v>
      </c>
      <c r="D12344" s="420">
        <f t="shared" si="248"/>
        <v>0.13300000000162981</v>
      </c>
      <c r="H12344" s="337"/>
      <c r="J12344" s="82">
        <v>53</v>
      </c>
      <c r="K12344" s="391">
        <v>1</v>
      </c>
    </row>
    <row r="12345" spans="1:11" x14ac:dyDescent="0.3">
      <c r="A12345" s="341">
        <v>43462.897913715278</v>
      </c>
      <c r="B12345" s="318">
        <v>38105.498</v>
      </c>
      <c r="C12345" s="355">
        <f t="shared" si="247"/>
        <v>0.25899999999819556</v>
      </c>
      <c r="D12345" s="420">
        <f t="shared" si="248"/>
        <v>0.12949999999909778</v>
      </c>
      <c r="H12345" s="337"/>
      <c r="J12345" s="82">
        <v>54</v>
      </c>
      <c r="K12345" s="319">
        <v>2</v>
      </c>
    </row>
    <row r="12346" spans="1:11" x14ac:dyDescent="0.3">
      <c r="A12346" s="341">
        <v>43462.939580324077</v>
      </c>
      <c r="B12346" s="318">
        <v>38105.752</v>
      </c>
      <c r="C12346" s="355">
        <f t="shared" si="247"/>
        <v>0.25400000000081491</v>
      </c>
      <c r="D12346" s="420">
        <f t="shared" si="248"/>
        <v>0.12700000000040745</v>
      </c>
      <c r="H12346" s="337"/>
      <c r="J12346" s="82">
        <v>55</v>
      </c>
      <c r="K12346" s="320">
        <v>3</v>
      </c>
    </row>
    <row r="12347" spans="1:11" x14ac:dyDescent="0.3">
      <c r="A12347" s="341">
        <v>43462.981246932868</v>
      </c>
      <c r="B12347" s="318">
        <v>38106.021999999997</v>
      </c>
      <c r="C12347" s="355">
        <f t="shared" si="247"/>
        <v>0.26999999999679858</v>
      </c>
      <c r="D12347" s="420">
        <f t="shared" si="248"/>
        <v>0.13499999999839929</v>
      </c>
      <c r="E12347" s="336">
        <f>SUM(C12324:C12346)*7.4805194805</f>
        <v>45.96779220764855</v>
      </c>
      <c r="F12347" s="324">
        <f>AVERAGE(D12324:D12346)</f>
        <v>0.13358695652166955</v>
      </c>
      <c r="G12347" s="324">
        <f>_xlfn.STDEV.S(D12324:D12346)</f>
        <v>4.5343441290458513E-3</v>
      </c>
      <c r="H12347" s="337"/>
      <c r="J12347" s="82">
        <v>56</v>
      </c>
      <c r="K12347" s="321">
        <v>4</v>
      </c>
    </row>
    <row r="12348" spans="1:11" x14ac:dyDescent="0.3">
      <c r="A12348" s="341">
        <v>43463.022913541667</v>
      </c>
      <c r="B12348" s="318">
        <v>38106.292000000001</v>
      </c>
      <c r="C12348" s="355">
        <f t="shared" si="247"/>
        <v>0.27000000000407454</v>
      </c>
      <c r="D12348" s="420">
        <f t="shared" si="248"/>
        <v>0.13500000000203727</v>
      </c>
      <c r="H12348" s="337"/>
      <c r="J12348" s="82">
        <v>57</v>
      </c>
      <c r="K12348" s="391">
        <v>1</v>
      </c>
    </row>
    <row r="12349" spans="1:11" x14ac:dyDescent="0.3">
      <c r="A12349" s="341">
        <v>43463.064580150465</v>
      </c>
      <c r="B12349" s="318">
        <v>38106.561000000002</v>
      </c>
      <c r="C12349" s="355">
        <f t="shared" si="247"/>
        <v>0.26900000000023283</v>
      </c>
      <c r="D12349" s="420">
        <f t="shared" si="248"/>
        <v>0.13450000000011642</v>
      </c>
      <c r="H12349" s="337"/>
      <c r="J12349" s="82">
        <v>58</v>
      </c>
      <c r="K12349" s="319">
        <v>2</v>
      </c>
    </row>
    <row r="12350" spans="1:11" x14ac:dyDescent="0.3">
      <c r="A12350" s="341">
        <v>43463.106246759256</v>
      </c>
      <c r="B12350" s="318">
        <v>38106.822</v>
      </c>
      <c r="C12350" s="355">
        <f t="shared" si="247"/>
        <v>0.26099999999860302</v>
      </c>
      <c r="D12350" s="420">
        <f t="shared" si="248"/>
        <v>0.13049999999930151</v>
      </c>
      <c r="H12350" s="337"/>
      <c r="J12350" s="82">
        <v>59</v>
      </c>
      <c r="K12350" s="320">
        <v>3</v>
      </c>
    </row>
    <row r="12351" spans="1:11" x14ac:dyDescent="0.3">
      <c r="A12351" s="341">
        <v>43463.147913368055</v>
      </c>
      <c r="B12351" s="318">
        <v>38107.101000000002</v>
      </c>
      <c r="C12351" s="355">
        <f t="shared" si="247"/>
        <v>0.2790000000022701</v>
      </c>
      <c r="D12351" s="420">
        <f t="shared" si="248"/>
        <v>0.13950000000113505</v>
      </c>
      <c r="H12351" s="337"/>
      <c r="J12351" s="82">
        <v>60</v>
      </c>
      <c r="K12351" s="321">
        <v>4</v>
      </c>
    </row>
    <row r="12352" spans="1:11" x14ac:dyDescent="0.3">
      <c r="A12352" s="341">
        <v>43463.189579976854</v>
      </c>
      <c r="B12352" s="318">
        <v>38107.374000000003</v>
      </c>
      <c r="C12352" s="355">
        <f t="shared" si="247"/>
        <v>0.27300000000104774</v>
      </c>
      <c r="D12352" s="420">
        <f t="shared" si="248"/>
        <v>0.13650000000052387</v>
      </c>
      <c r="H12352" s="337"/>
      <c r="J12352" s="82">
        <v>61</v>
      </c>
      <c r="K12352" s="391">
        <v>1</v>
      </c>
    </row>
    <row r="12353" spans="1:11" x14ac:dyDescent="0.3">
      <c r="A12353" s="341">
        <v>43463.231246585645</v>
      </c>
      <c r="B12353" s="318">
        <v>38107.641000000003</v>
      </c>
      <c r="C12353" s="355">
        <f t="shared" si="247"/>
        <v>0.26699999999982538</v>
      </c>
      <c r="D12353" s="420">
        <f t="shared" si="248"/>
        <v>0.13349999999991269</v>
      </c>
      <c r="H12353" s="337"/>
      <c r="J12353" s="82">
        <v>62</v>
      </c>
      <c r="K12353" s="319">
        <v>2</v>
      </c>
    </row>
    <row r="12354" spans="1:11" x14ac:dyDescent="0.3">
      <c r="A12354" s="341">
        <v>43463.272913194443</v>
      </c>
      <c r="B12354" s="318">
        <v>38107.919999999998</v>
      </c>
      <c r="C12354" s="355">
        <f t="shared" si="247"/>
        <v>0.27899999999499414</v>
      </c>
      <c r="D12354" s="420">
        <f t="shared" si="248"/>
        <v>0.13949999999749707</v>
      </c>
      <c r="H12354" s="337"/>
      <c r="J12354" s="82">
        <v>63</v>
      </c>
      <c r="K12354" s="320">
        <v>3</v>
      </c>
    </row>
    <row r="12355" spans="1:11" x14ac:dyDescent="0.3">
      <c r="A12355" s="341">
        <v>43463.314579803242</v>
      </c>
      <c r="B12355" s="318">
        <v>38108.201999999997</v>
      </c>
      <c r="C12355" s="355">
        <f t="shared" si="247"/>
        <v>0.2819999999992433</v>
      </c>
      <c r="D12355" s="420">
        <f t="shared" si="248"/>
        <v>0.14099999999962165</v>
      </c>
      <c r="H12355" s="337"/>
      <c r="J12355" s="82">
        <v>64</v>
      </c>
      <c r="K12355" s="321">
        <v>4</v>
      </c>
    </row>
    <row r="12356" spans="1:11" x14ac:dyDescent="0.3">
      <c r="A12356" s="341">
        <v>43463.35624641204</v>
      </c>
      <c r="B12356" s="318">
        <v>38108.474000000002</v>
      </c>
      <c r="C12356" s="355">
        <f t="shared" si="247"/>
        <v>0.27200000000448199</v>
      </c>
      <c r="D12356" s="420">
        <f t="shared" si="248"/>
        <v>0.13600000000224099</v>
      </c>
      <c r="H12356" s="337"/>
      <c r="J12356" s="82">
        <v>65</v>
      </c>
      <c r="K12356" s="391">
        <v>1</v>
      </c>
    </row>
    <row r="12357" spans="1:11" x14ac:dyDescent="0.3">
      <c r="A12357" s="341">
        <v>43463.397913020832</v>
      </c>
      <c r="B12357" s="318">
        <v>38108.741999999998</v>
      </c>
      <c r="C12357" s="355">
        <f t="shared" si="247"/>
        <v>0.26799999999639113</v>
      </c>
      <c r="D12357" s="420">
        <f t="shared" si="248"/>
        <v>0.13399999999819556</v>
      </c>
      <c r="H12357" s="337"/>
      <c r="J12357" s="82">
        <v>66</v>
      </c>
      <c r="K12357" s="319">
        <v>2</v>
      </c>
    </row>
    <row r="12358" spans="1:11" x14ac:dyDescent="0.3">
      <c r="A12358" s="341">
        <v>43463.43957962963</v>
      </c>
      <c r="B12358" s="318">
        <v>38109.019999999997</v>
      </c>
      <c r="C12358" s="355">
        <f t="shared" si="247"/>
        <v>0.27799999999842839</v>
      </c>
      <c r="D12358" s="420">
        <f t="shared" si="248"/>
        <v>0.1389999999992142</v>
      </c>
      <c r="H12358" s="337"/>
      <c r="J12358" s="82">
        <v>67</v>
      </c>
      <c r="K12358" s="320">
        <v>3</v>
      </c>
    </row>
    <row r="12359" spans="1:11" x14ac:dyDescent="0.3">
      <c r="A12359" s="341">
        <v>43463.481246238429</v>
      </c>
      <c r="B12359" s="318">
        <v>38109.29</v>
      </c>
      <c r="C12359" s="355">
        <f t="shared" si="247"/>
        <v>0.27000000000407454</v>
      </c>
      <c r="D12359" s="420">
        <f t="shared" si="248"/>
        <v>0.13500000000203727</v>
      </c>
      <c r="H12359" s="337"/>
      <c r="J12359" s="82">
        <v>68</v>
      </c>
      <c r="K12359" s="321">
        <v>4</v>
      </c>
    </row>
    <row r="12360" spans="1:11" x14ac:dyDescent="0.3">
      <c r="A12360" s="341">
        <v>43463.52291284722</v>
      </c>
      <c r="B12360" s="318">
        <v>38109.550999999999</v>
      </c>
      <c r="C12360" s="355">
        <f t="shared" si="247"/>
        <v>0.26099999999860302</v>
      </c>
      <c r="D12360" s="420">
        <f t="shared" si="248"/>
        <v>0.13049999999930151</v>
      </c>
      <c r="H12360" s="337"/>
      <c r="J12360" s="82">
        <v>69</v>
      </c>
      <c r="K12360" s="391">
        <v>1</v>
      </c>
    </row>
    <row r="12361" spans="1:11" x14ac:dyDescent="0.3">
      <c r="A12361" s="341">
        <v>43463.564579456019</v>
      </c>
      <c r="B12361" s="318">
        <v>38109.809000000001</v>
      </c>
      <c r="C12361" s="355">
        <f t="shared" si="247"/>
        <v>0.25800000000162981</v>
      </c>
      <c r="D12361" s="420">
        <f t="shared" si="248"/>
        <v>0.12900000000081491</v>
      </c>
      <c r="H12361" s="337"/>
      <c r="J12361" s="82">
        <v>70</v>
      </c>
      <c r="K12361" s="319">
        <v>2</v>
      </c>
    </row>
    <row r="12362" spans="1:11" x14ac:dyDescent="0.3">
      <c r="A12362" s="341">
        <v>43463.606246064817</v>
      </c>
      <c r="B12362" s="318">
        <v>38110.078999999998</v>
      </c>
      <c r="C12362" s="355">
        <f t="shared" si="247"/>
        <v>0.26999999999679858</v>
      </c>
      <c r="D12362" s="420">
        <f t="shared" si="248"/>
        <v>0.13499999999839929</v>
      </c>
      <c r="H12362" s="337"/>
      <c r="J12362" s="82">
        <v>71</v>
      </c>
      <c r="K12362" s="320">
        <v>3</v>
      </c>
    </row>
    <row r="12363" spans="1:11" x14ac:dyDescent="0.3">
      <c r="A12363" s="341">
        <v>43463.647912673609</v>
      </c>
      <c r="B12363" s="318">
        <v>38110.347999999998</v>
      </c>
      <c r="C12363" s="355">
        <f t="shared" si="247"/>
        <v>0.26900000000023283</v>
      </c>
      <c r="D12363" s="420">
        <f t="shared" si="248"/>
        <v>0.13450000000011642</v>
      </c>
      <c r="H12363" s="337"/>
      <c r="J12363" s="82">
        <v>72</v>
      </c>
      <c r="K12363" s="321">
        <v>4</v>
      </c>
    </row>
    <row r="12364" spans="1:11" x14ac:dyDescent="0.3">
      <c r="A12364" s="341">
        <v>43463.689579282407</v>
      </c>
      <c r="B12364" s="318">
        <v>38110.608</v>
      </c>
      <c r="C12364" s="355">
        <f t="shared" si="247"/>
        <v>0.26000000000203727</v>
      </c>
      <c r="D12364" s="420">
        <f t="shared" si="248"/>
        <v>0.13000000000101863</v>
      </c>
      <c r="H12364" s="337"/>
      <c r="J12364" s="82">
        <v>73</v>
      </c>
      <c r="K12364" s="391">
        <v>1</v>
      </c>
    </row>
    <row r="12365" spans="1:11" x14ac:dyDescent="0.3">
      <c r="A12365" s="341">
        <v>43463.731245891206</v>
      </c>
      <c r="B12365" s="318">
        <v>38110.870000000003</v>
      </c>
      <c r="C12365" s="355">
        <f t="shared" si="247"/>
        <v>0.26200000000244472</v>
      </c>
      <c r="D12365" s="420">
        <f t="shared" si="248"/>
        <v>0.13100000000122236</v>
      </c>
      <c r="H12365" s="337"/>
      <c r="J12365" s="82">
        <v>74</v>
      </c>
      <c r="K12365" s="319">
        <v>2</v>
      </c>
    </row>
    <row r="12366" spans="1:11" x14ac:dyDescent="0.3">
      <c r="A12366" s="341">
        <v>43463.772912499997</v>
      </c>
      <c r="B12366" s="318">
        <v>38111.139000000003</v>
      </c>
      <c r="C12366" s="355">
        <f t="shared" si="247"/>
        <v>0.26900000000023283</v>
      </c>
      <c r="D12366" s="420">
        <f t="shared" si="248"/>
        <v>0.13450000000011642</v>
      </c>
      <c r="H12366" s="337"/>
      <c r="J12366" s="82">
        <v>75</v>
      </c>
      <c r="K12366" s="320">
        <v>3</v>
      </c>
    </row>
    <row r="12367" spans="1:11" x14ac:dyDescent="0.3">
      <c r="A12367" s="341">
        <v>43463.814579108795</v>
      </c>
      <c r="B12367" s="318">
        <v>38111.398999999998</v>
      </c>
      <c r="C12367" s="355">
        <f t="shared" si="247"/>
        <v>0.25999999999476131</v>
      </c>
      <c r="D12367" s="420">
        <f t="shared" si="248"/>
        <v>0.12999999999738066</v>
      </c>
      <c r="H12367" s="337"/>
      <c r="J12367" s="82">
        <v>76</v>
      </c>
      <c r="K12367" s="321">
        <v>4</v>
      </c>
    </row>
    <row r="12368" spans="1:11" x14ac:dyDescent="0.3">
      <c r="A12368" s="341">
        <v>43463.856245717594</v>
      </c>
      <c r="B12368" s="318">
        <v>38111.652999999998</v>
      </c>
      <c r="C12368" s="355">
        <f t="shared" si="247"/>
        <v>0.25400000000081491</v>
      </c>
      <c r="D12368" s="420">
        <f t="shared" si="248"/>
        <v>0.12700000000040745</v>
      </c>
      <c r="H12368" s="337"/>
      <c r="J12368" s="82">
        <v>77</v>
      </c>
      <c r="K12368" s="391">
        <v>1</v>
      </c>
    </row>
    <row r="12369" spans="1:11" x14ac:dyDescent="0.3">
      <c r="A12369" s="341">
        <v>43463.897912326385</v>
      </c>
      <c r="B12369" s="318">
        <v>38111.921999999999</v>
      </c>
      <c r="C12369" s="355">
        <f t="shared" si="247"/>
        <v>0.26900000000023283</v>
      </c>
      <c r="D12369" s="420">
        <f t="shared" si="248"/>
        <v>0.13450000000011642</v>
      </c>
      <c r="H12369" s="337"/>
      <c r="J12369" s="82">
        <v>78</v>
      </c>
      <c r="K12369" s="319">
        <v>2</v>
      </c>
    </row>
    <row r="12370" spans="1:11" x14ac:dyDescent="0.3">
      <c r="A12370" s="341">
        <v>43463.939578935184</v>
      </c>
      <c r="B12370" s="318">
        <v>38112.197</v>
      </c>
      <c r="C12370" s="355">
        <f t="shared" si="247"/>
        <v>0.27500000000145519</v>
      </c>
      <c r="D12370" s="420">
        <f t="shared" si="248"/>
        <v>0.1375000000007276</v>
      </c>
      <c r="H12370" s="337"/>
      <c r="J12370" s="82">
        <v>79</v>
      </c>
      <c r="K12370" s="320">
        <v>3</v>
      </c>
    </row>
    <row r="12371" spans="1:11" x14ac:dyDescent="0.3">
      <c r="A12371" s="341">
        <v>43463.981245543982</v>
      </c>
      <c r="B12371" s="318">
        <v>38112.459000000003</v>
      </c>
      <c r="C12371" s="355">
        <f t="shared" si="247"/>
        <v>0.26200000000244472</v>
      </c>
      <c r="D12371" s="420">
        <f t="shared" si="248"/>
        <v>0.13100000000122236</v>
      </c>
      <c r="E12371" s="336">
        <f>SUM(C12348:C12370)*7.4805194805</f>
        <v>46.192207792109272</v>
      </c>
      <c r="F12371" s="324">
        <f>AVERAGE(D12348:D12370)</f>
        <v>0.13423913043484587</v>
      </c>
      <c r="G12371" s="324">
        <f>_xlfn.STDEV.S(D12348:D12370)</f>
        <v>3.6892644167254964E-3</v>
      </c>
      <c r="H12371" s="337"/>
      <c r="J12371" s="82">
        <v>80</v>
      </c>
      <c r="K12371" s="321">
        <v>4</v>
      </c>
    </row>
    <row r="12372" spans="1:11" x14ac:dyDescent="0.3">
      <c r="A12372" s="341">
        <v>43464.022912152781</v>
      </c>
      <c r="B12372" s="318">
        <v>38112.712</v>
      </c>
      <c r="C12372" s="355">
        <f t="shared" si="247"/>
        <v>0.2529999999969732</v>
      </c>
      <c r="D12372" s="420">
        <f t="shared" si="248"/>
        <v>0.1264999999984866</v>
      </c>
      <c r="H12372" s="337"/>
      <c r="J12372" s="82">
        <v>81</v>
      </c>
      <c r="K12372" s="391">
        <v>1</v>
      </c>
    </row>
    <row r="12373" spans="1:11" x14ac:dyDescent="0.3">
      <c r="A12373" s="341">
        <v>43464.064578761572</v>
      </c>
      <c r="B12373" s="318">
        <v>38112.978000000003</v>
      </c>
      <c r="C12373" s="355">
        <f t="shared" si="247"/>
        <v>0.26600000000325963</v>
      </c>
      <c r="D12373" s="420">
        <f t="shared" si="248"/>
        <v>0.13300000000162981</v>
      </c>
      <c r="H12373" s="337"/>
      <c r="J12373" s="82">
        <v>82</v>
      </c>
      <c r="K12373" s="319">
        <v>2</v>
      </c>
    </row>
    <row r="12374" spans="1:11" x14ac:dyDescent="0.3">
      <c r="A12374" s="341">
        <v>43464.106245370371</v>
      </c>
      <c r="B12374" s="318">
        <v>38113.252999999997</v>
      </c>
      <c r="C12374" s="355">
        <f t="shared" si="247"/>
        <v>0.27499999999417923</v>
      </c>
      <c r="D12374" s="420">
        <f t="shared" si="248"/>
        <v>0.13749999999708962</v>
      </c>
      <c r="H12374" s="337"/>
      <c r="J12374" s="82">
        <v>83</v>
      </c>
      <c r="K12374" s="320">
        <v>3</v>
      </c>
    </row>
    <row r="12375" spans="1:11" x14ac:dyDescent="0.3">
      <c r="A12375" s="341">
        <v>43464.147911979169</v>
      </c>
      <c r="B12375" s="318">
        <v>38113.523000000001</v>
      </c>
      <c r="C12375" s="355">
        <f t="shared" si="247"/>
        <v>0.27000000000407454</v>
      </c>
      <c r="D12375" s="420">
        <f t="shared" si="248"/>
        <v>0.13500000000203727</v>
      </c>
      <c r="H12375" s="337"/>
      <c r="J12375" s="82">
        <v>84</v>
      </c>
      <c r="K12375" s="321">
        <v>4</v>
      </c>
    </row>
    <row r="12376" spans="1:11" x14ac:dyDescent="0.3">
      <c r="A12376" s="341">
        <v>43464.189578587961</v>
      </c>
      <c r="B12376" s="318">
        <v>38113.790999999997</v>
      </c>
      <c r="C12376" s="355">
        <f t="shared" si="247"/>
        <v>0.26799999999639113</v>
      </c>
      <c r="D12376" s="420">
        <f t="shared" si="248"/>
        <v>0.13399999999819556</v>
      </c>
      <c r="H12376" s="337"/>
      <c r="J12376" s="82">
        <v>85</v>
      </c>
      <c r="K12376" s="391">
        <v>1</v>
      </c>
    </row>
    <row r="12377" spans="1:11" x14ac:dyDescent="0.3">
      <c r="A12377" s="341">
        <v>43464.231245196759</v>
      </c>
      <c r="B12377" s="318">
        <v>38114.080000000002</v>
      </c>
      <c r="C12377" s="355">
        <f t="shared" si="247"/>
        <v>0.28900000000430737</v>
      </c>
      <c r="D12377" s="420">
        <f t="shared" si="248"/>
        <v>0.14450000000215368</v>
      </c>
      <c r="H12377" s="337"/>
      <c r="J12377" s="82">
        <v>86</v>
      </c>
      <c r="K12377" s="319">
        <v>2</v>
      </c>
    </row>
    <row r="12378" spans="1:11" x14ac:dyDescent="0.3">
      <c r="A12378" s="341">
        <v>43464.272911805558</v>
      </c>
      <c r="B12378" s="318">
        <v>38114.35</v>
      </c>
      <c r="C12378" s="355">
        <f t="shared" si="247"/>
        <v>0.26999999999679858</v>
      </c>
      <c r="D12378" s="420">
        <f t="shared" si="248"/>
        <v>0.13499999999839929</v>
      </c>
      <c r="H12378" s="337"/>
      <c r="J12378" s="82">
        <v>87</v>
      </c>
      <c r="K12378" s="320">
        <v>3</v>
      </c>
    </row>
    <row r="12379" spans="1:11" x14ac:dyDescent="0.3">
      <c r="A12379" s="341">
        <v>43464.314578414349</v>
      </c>
      <c r="B12379" s="318">
        <v>38114.620999999999</v>
      </c>
      <c r="C12379" s="355">
        <f t="shared" si="247"/>
        <v>0.27100000000064028</v>
      </c>
      <c r="D12379" s="420">
        <f t="shared" si="248"/>
        <v>0.13550000000032014</v>
      </c>
      <c r="H12379" s="337"/>
      <c r="J12379" s="82">
        <v>88</v>
      </c>
      <c r="K12379" s="321">
        <v>4</v>
      </c>
    </row>
    <row r="12380" spans="1:11" x14ac:dyDescent="0.3">
      <c r="A12380" s="341">
        <v>43464.356245023147</v>
      </c>
      <c r="B12380" s="318">
        <v>38114.892</v>
      </c>
      <c r="C12380" s="355">
        <f t="shared" si="247"/>
        <v>0.27100000000064028</v>
      </c>
      <c r="D12380" s="420">
        <f t="shared" si="248"/>
        <v>0.13550000000032014</v>
      </c>
      <c r="H12380" s="337"/>
      <c r="J12380" s="82">
        <v>89</v>
      </c>
      <c r="K12380" s="391">
        <v>1</v>
      </c>
    </row>
    <row r="12381" spans="1:11" x14ac:dyDescent="0.3">
      <c r="A12381" s="341">
        <v>43464.397911631946</v>
      </c>
      <c r="B12381" s="318">
        <v>38115.169000000002</v>
      </c>
      <c r="C12381" s="355">
        <f t="shared" si="247"/>
        <v>0.27700000000186265</v>
      </c>
      <c r="D12381" s="420">
        <f t="shared" si="248"/>
        <v>0.13850000000093132</v>
      </c>
      <c r="H12381" s="337"/>
      <c r="J12381" s="82">
        <v>90</v>
      </c>
      <c r="K12381" s="319">
        <v>2</v>
      </c>
    </row>
    <row r="12382" spans="1:11" x14ac:dyDescent="0.3">
      <c r="A12382" s="341">
        <v>43464.439578240737</v>
      </c>
      <c r="B12382" s="318">
        <v>38115.432999999997</v>
      </c>
      <c r="C12382" s="355">
        <f t="shared" si="247"/>
        <v>0.26399999999557622</v>
      </c>
      <c r="D12382" s="420">
        <f t="shared" si="248"/>
        <v>0.13199999999778811</v>
      </c>
      <c r="H12382" s="337"/>
      <c r="J12382" s="82">
        <v>91</v>
      </c>
      <c r="K12382" s="320">
        <v>3</v>
      </c>
    </row>
    <row r="12383" spans="1:11" x14ac:dyDescent="0.3">
      <c r="A12383" s="341">
        <v>43464.481244849536</v>
      </c>
      <c r="B12383" s="318">
        <v>38115.688000000002</v>
      </c>
      <c r="C12383" s="355">
        <f t="shared" si="247"/>
        <v>0.25500000000465661</v>
      </c>
      <c r="D12383" s="420">
        <f t="shared" si="248"/>
        <v>0.12750000000232831</v>
      </c>
      <c r="H12383" s="337"/>
      <c r="J12383" s="82">
        <v>92</v>
      </c>
      <c r="K12383" s="321">
        <v>4</v>
      </c>
    </row>
    <row r="12384" spans="1:11" x14ac:dyDescent="0.3">
      <c r="A12384" s="341">
        <v>43464.522911458334</v>
      </c>
      <c r="B12384" s="318">
        <v>38115.951999999997</v>
      </c>
      <c r="C12384" s="355">
        <f t="shared" si="247"/>
        <v>0.26399999999557622</v>
      </c>
      <c r="D12384" s="420">
        <f t="shared" si="248"/>
        <v>0.13199999999778811</v>
      </c>
      <c r="H12384" s="337"/>
      <c r="J12384" s="82">
        <v>93</v>
      </c>
      <c r="K12384" s="391">
        <v>1</v>
      </c>
    </row>
    <row r="12385" spans="1:12" x14ac:dyDescent="0.3">
      <c r="A12385" s="341">
        <v>43464.564578067133</v>
      </c>
      <c r="B12385" s="318">
        <v>38116.228000000003</v>
      </c>
      <c r="C12385" s="355">
        <f t="shared" si="247"/>
        <v>0.2760000000052969</v>
      </c>
      <c r="D12385" s="420">
        <f t="shared" si="248"/>
        <v>0.13800000000264845</v>
      </c>
      <c r="H12385" s="337"/>
      <c r="J12385" s="82">
        <v>94</v>
      </c>
      <c r="K12385" s="319">
        <v>2</v>
      </c>
    </row>
    <row r="12386" spans="1:12" x14ac:dyDescent="0.3">
      <c r="A12386" s="341">
        <v>43464.606244675924</v>
      </c>
      <c r="B12386" s="318">
        <v>38116.491000000002</v>
      </c>
      <c r="C12386" s="355">
        <f t="shared" si="247"/>
        <v>0.26299999999901047</v>
      </c>
      <c r="D12386" s="420">
        <f t="shared" si="248"/>
        <v>0.13149999999950523</v>
      </c>
      <c r="H12386" s="337"/>
      <c r="J12386" s="82">
        <v>95</v>
      </c>
      <c r="K12386" s="320">
        <v>3</v>
      </c>
    </row>
    <row r="12387" spans="1:12" x14ac:dyDescent="0.3">
      <c r="A12387" s="341">
        <v>43464.647911284723</v>
      </c>
      <c r="B12387" s="318">
        <v>38116.749000000003</v>
      </c>
      <c r="C12387" s="355">
        <f t="shared" si="247"/>
        <v>0.25800000000162981</v>
      </c>
      <c r="D12387" s="420">
        <f t="shared" si="248"/>
        <v>0.12900000000081491</v>
      </c>
      <c r="H12387" s="337"/>
      <c r="J12387" s="82">
        <v>96</v>
      </c>
      <c r="K12387" s="321">
        <v>4</v>
      </c>
    </row>
    <row r="12388" spans="1:12" x14ac:dyDescent="0.3">
      <c r="A12388" s="341">
        <v>43464.689577893521</v>
      </c>
      <c r="B12388" s="318">
        <v>38117.017</v>
      </c>
      <c r="C12388" s="355">
        <f t="shared" si="247"/>
        <v>0.26799999999639113</v>
      </c>
      <c r="D12388" s="420">
        <f t="shared" si="248"/>
        <v>0.13399999999819556</v>
      </c>
      <c r="H12388" s="337"/>
      <c r="J12388" s="82">
        <v>97</v>
      </c>
      <c r="K12388" s="391">
        <v>1</v>
      </c>
    </row>
    <row r="12389" spans="1:12" x14ac:dyDescent="0.3">
      <c r="A12389" s="341">
        <v>43464.731244502313</v>
      </c>
      <c r="B12389" s="318">
        <v>38117.281000000003</v>
      </c>
      <c r="C12389" s="355">
        <f t="shared" si="247"/>
        <v>0.26400000000285218</v>
      </c>
      <c r="D12389" s="420">
        <f t="shared" si="248"/>
        <v>0.13200000000142609</v>
      </c>
      <c r="H12389" s="337"/>
      <c r="J12389" s="82">
        <v>98</v>
      </c>
      <c r="K12389" s="319">
        <v>2</v>
      </c>
    </row>
    <row r="12390" spans="1:12" x14ac:dyDescent="0.3">
      <c r="A12390" s="341">
        <v>43464.772911111111</v>
      </c>
      <c r="B12390" s="318">
        <v>38117.538999999997</v>
      </c>
      <c r="C12390" s="355">
        <f t="shared" si="247"/>
        <v>0.25799999999435386</v>
      </c>
      <c r="D12390" s="420">
        <f t="shared" si="248"/>
        <v>0.12899999999717693</v>
      </c>
      <c r="H12390" s="337"/>
      <c r="J12390" s="82">
        <v>99</v>
      </c>
      <c r="K12390" s="320">
        <v>3</v>
      </c>
    </row>
    <row r="12391" spans="1:12" x14ac:dyDescent="0.3">
      <c r="A12391" s="341">
        <v>43464.81457771991</v>
      </c>
      <c r="B12391" s="318">
        <v>38117.798000000003</v>
      </c>
      <c r="C12391" s="355">
        <f t="shared" ref="C12391:C12398" si="249">B12391-B12390</f>
        <v>0.25900000000547152</v>
      </c>
      <c r="D12391" s="420">
        <f>C12391/2</f>
        <v>0.12950000000273576</v>
      </c>
      <c r="E12391" s="336">
        <f>SUM(C12372:C12390)*7.4805194805</f>
        <v>38.001038960898633</v>
      </c>
      <c r="F12391" s="324">
        <f>AVERAGE(D12372:D12390)</f>
        <v>0.13368421052617027</v>
      </c>
      <c r="G12391" s="324">
        <f>_xlfn.STDEV.S(D12372:D12390)</f>
        <v>4.2889085845357897E-3</v>
      </c>
      <c r="H12391" s="404"/>
      <c r="I12391" s="344">
        <f>AVERAGE(D12292:D12391)</f>
        <v>0.13351515151515916</v>
      </c>
      <c r="J12391" s="82">
        <v>100</v>
      </c>
      <c r="K12391" s="321">
        <v>4</v>
      </c>
    </row>
    <row r="12392" spans="1:12" x14ac:dyDescent="0.3">
      <c r="A12392" s="341">
        <v>43479.597222222219</v>
      </c>
      <c r="B12392" s="318">
        <v>38213.023000000001</v>
      </c>
      <c r="C12392" s="355"/>
      <c r="D12392" s="414"/>
      <c r="H12392" s="332"/>
    </row>
    <row r="12393" spans="1:12" x14ac:dyDescent="0.3">
      <c r="A12393" s="341">
        <v>43479.60833333333</v>
      </c>
      <c r="B12393" s="318">
        <v>38213.239000000001</v>
      </c>
      <c r="C12393" s="355">
        <f t="shared" si="249"/>
        <v>0.21600000000034925</v>
      </c>
      <c r="D12393" s="414"/>
      <c r="H12393" s="332"/>
      <c r="L12393" s="54" t="s">
        <v>387</v>
      </c>
    </row>
    <row r="12394" spans="1:12" x14ac:dyDescent="0.3">
      <c r="A12394" s="341">
        <v>43479.627083333333</v>
      </c>
      <c r="B12394" s="318">
        <v>38213.502</v>
      </c>
      <c r="C12394" s="355">
        <f t="shared" si="249"/>
        <v>0.26299999999901047</v>
      </c>
      <c r="D12394" s="414"/>
      <c r="H12394" s="332"/>
    </row>
    <row r="12395" spans="1:12" x14ac:dyDescent="0.3">
      <c r="A12395" s="341">
        <v>43479.662499999999</v>
      </c>
      <c r="B12395" s="318">
        <v>38225.409</v>
      </c>
      <c r="C12395" s="355">
        <f t="shared" si="249"/>
        <v>11.906999999999243</v>
      </c>
      <c r="D12395" s="414"/>
      <c r="H12395" s="332"/>
      <c r="L12395" s="54" t="s">
        <v>388</v>
      </c>
    </row>
    <row r="12396" spans="1:12" x14ac:dyDescent="0.3">
      <c r="A12396" s="341">
        <v>43479.669444444444</v>
      </c>
      <c r="B12396" s="318">
        <v>38225.669000000002</v>
      </c>
      <c r="C12396" s="355">
        <f t="shared" si="249"/>
        <v>0.26000000000203727</v>
      </c>
      <c r="D12396" s="414"/>
      <c r="H12396" s="332"/>
    </row>
    <row r="12397" spans="1:12" x14ac:dyDescent="0.3">
      <c r="A12397" s="341">
        <v>43479.705555555556</v>
      </c>
      <c r="B12397" s="318">
        <v>38231.368000000002</v>
      </c>
      <c r="C12397" s="355">
        <f t="shared" si="249"/>
        <v>5.6990000000005239</v>
      </c>
      <c r="D12397" s="414"/>
      <c r="H12397" s="332"/>
      <c r="L12397" s="54" t="s">
        <v>389</v>
      </c>
    </row>
    <row r="12398" spans="1:12" x14ac:dyDescent="0.3">
      <c r="A12398" s="341">
        <v>43479.710416666669</v>
      </c>
      <c r="B12398" s="318">
        <v>38231.629000000001</v>
      </c>
      <c r="C12398" s="355">
        <f t="shared" si="249"/>
        <v>0.26099999999860302</v>
      </c>
      <c r="D12398" s="414"/>
      <c r="H12398" s="332"/>
    </row>
    <row r="12399" spans="1:12" x14ac:dyDescent="0.3">
      <c r="A12399" s="341">
        <v>43479.712500000001</v>
      </c>
      <c r="B12399" s="318">
        <v>38231.629000000001</v>
      </c>
      <c r="C12399" s="355"/>
      <c r="D12399" s="414"/>
      <c r="H12399" s="332"/>
      <c r="J12399" s="82">
        <v>1</v>
      </c>
      <c r="K12399" s="319">
        <v>2</v>
      </c>
      <c r="L12399" s="54" t="s">
        <v>313</v>
      </c>
    </row>
    <row r="12400" spans="1:12" x14ac:dyDescent="0.3">
      <c r="A12400" s="341">
        <v>43479.754166666666</v>
      </c>
      <c r="B12400" s="318">
        <v>38231.891000000003</v>
      </c>
      <c r="C12400" s="355">
        <f>B12400-B12399</f>
        <v>0.26200000000244472</v>
      </c>
      <c r="D12400" s="420">
        <f>C12400/2</f>
        <v>0.13100000000122236</v>
      </c>
      <c r="H12400" s="337"/>
      <c r="J12400" s="82">
        <v>2</v>
      </c>
      <c r="K12400" s="320">
        <v>3</v>
      </c>
    </row>
    <row r="12401" spans="1:11" x14ac:dyDescent="0.3">
      <c r="A12401" s="341">
        <v>43479.79583333333</v>
      </c>
      <c r="B12401" s="318">
        <v>38232.163999999997</v>
      </c>
      <c r="C12401" s="355">
        <f t="shared" ref="C12401:C12430" si="250">B12401-B12400</f>
        <v>0.27299999999377178</v>
      </c>
      <c r="D12401" s="420">
        <f t="shared" ref="D12401:D12415" si="251">C12401/2</f>
        <v>0.13649999999688589</v>
      </c>
      <c r="H12401" s="337"/>
      <c r="J12401" s="82">
        <v>3</v>
      </c>
      <c r="K12401" s="321">
        <v>4</v>
      </c>
    </row>
    <row r="12402" spans="1:11" x14ac:dyDescent="0.3">
      <c r="A12402" s="341">
        <v>43479.83749982639</v>
      </c>
      <c r="B12402" s="318">
        <v>38232.427000000003</v>
      </c>
      <c r="C12402" s="355">
        <f t="shared" si="250"/>
        <v>0.26300000000628643</v>
      </c>
      <c r="D12402" s="420">
        <f t="shared" si="251"/>
        <v>0.13150000000314321</v>
      </c>
      <c r="H12402" s="337"/>
      <c r="J12402" s="82">
        <v>4</v>
      </c>
      <c r="K12402" s="391">
        <v>1</v>
      </c>
    </row>
    <row r="12403" spans="1:11" x14ac:dyDescent="0.3">
      <c r="A12403" s="341">
        <v>43479.879166435188</v>
      </c>
      <c r="B12403" s="318">
        <v>38232.675999999999</v>
      </c>
      <c r="C12403" s="355">
        <f t="shared" si="250"/>
        <v>0.24899999999615829</v>
      </c>
      <c r="D12403" s="420">
        <f t="shared" si="251"/>
        <v>0.12449999999807915</v>
      </c>
      <c r="H12403" s="337"/>
      <c r="J12403" s="82">
        <v>5</v>
      </c>
      <c r="K12403" s="319">
        <v>2</v>
      </c>
    </row>
    <row r="12404" spans="1:11" x14ac:dyDescent="0.3">
      <c r="A12404" s="341">
        <v>43479.92083304398</v>
      </c>
      <c r="B12404" s="318">
        <v>38232.938999999998</v>
      </c>
      <c r="C12404" s="355">
        <f t="shared" si="250"/>
        <v>0.26299999999901047</v>
      </c>
      <c r="D12404" s="420">
        <f t="shared" si="251"/>
        <v>0.13149999999950523</v>
      </c>
      <c r="H12404" s="337"/>
      <c r="J12404" s="82">
        <v>6</v>
      </c>
      <c r="K12404" s="320">
        <v>3</v>
      </c>
    </row>
    <row r="12405" spans="1:11" x14ac:dyDescent="0.3">
      <c r="A12405" s="341">
        <v>43479.962499652778</v>
      </c>
      <c r="B12405" s="318">
        <v>38233.207999999999</v>
      </c>
      <c r="C12405" s="355">
        <f t="shared" si="250"/>
        <v>0.26900000000023283</v>
      </c>
      <c r="D12405" s="420">
        <f t="shared" si="251"/>
        <v>0.13450000000011642</v>
      </c>
      <c r="E12405" s="336">
        <f>SUM(C12400:C12405)*7.4805194805</f>
        <v>11.811740259693824</v>
      </c>
      <c r="F12405" s="324">
        <f>AVERAGE(D12400:D12405)</f>
        <v>0.13158333333315872</v>
      </c>
      <c r="G12405" s="324">
        <f>_xlfn.STDEV.S(D12400:D12405)</f>
        <v>4.0794198932871551E-3</v>
      </c>
      <c r="H12405" s="337"/>
      <c r="J12405" s="82">
        <v>7</v>
      </c>
      <c r="K12405" s="321">
        <v>4</v>
      </c>
    </row>
    <row r="12406" spans="1:11" x14ac:dyDescent="0.3">
      <c r="A12406" s="341">
        <v>43480.004166261577</v>
      </c>
      <c r="B12406" s="318">
        <v>38233.472000000002</v>
      </c>
      <c r="C12406" s="355">
        <f t="shared" si="250"/>
        <v>0.26400000000285218</v>
      </c>
      <c r="D12406" s="420">
        <f t="shared" si="251"/>
        <v>0.13200000000142609</v>
      </c>
      <c r="H12406" s="337"/>
      <c r="J12406" s="82">
        <v>8</v>
      </c>
      <c r="K12406" s="391">
        <v>1</v>
      </c>
    </row>
    <row r="12407" spans="1:11" x14ac:dyDescent="0.3">
      <c r="A12407" s="341">
        <v>43480.045832870368</v>
      </c>
      <c r="B12407" s="318">
        <v>38233.733</v>
      </c>
      <c r="C12407" s="355">
        <f t="shared" si="250"/>
        <v>0.26099999999860302</v>
      </c>
      <c r="D12407" s="420">
        <f t="shared" si="251"/>
        <v>0.13049999999930151</v>
      </c>
      <c r="H12407" s="337"/>
      <c r="J12407" s="82">
        <v>9</v>
      </c>
      <c r="K12407" s="319">
        <v>2</v>
      </c>
    </row>
    <row r="12408" spans="1:11" x14ac:dyDescent="0.3">
      <c r="A12408" s="341">
        <v>43480.087499479167</v>
      </c>
      <c r="B12408" s="318">
        <v>38234.008000000002</v>
      </c>
      <c r="C12408" s="355">
        <f t="shared" si="250"/>
        <v>0.27500000000145519</v>
      </c>
      <c r="D12408" s="420">
        <f t="shared" si="251"/>
        <v>0.1375000000007276</v>
      </c>
      <c r="H12408" s="337"/>
      <c r="J12408" s="82">
        <v>10</v>
      </c>
      <c r="K12408" s="320">
        <v>3</v>
      </c>
    </row>
    <row r="12409" spans="1:11" x14ac:dyDescent="0.3">
      <c r="A12409" s="341">
        <v>43480.129166087965</v>
      </c>
      <c r="B12409" s="318">
        <v>38234.281999999999</v>
      </c>
      <c r="C12409" s="355">
        <f t="shared" si="250"/>
        <v>0.27399999999761349</v>
      </c>
      <c r="D12409" s="420">
        <f t="shared" si="251"/>
        <v>0.13699999999880674</v>
      </c>
      <c r="H12409" s="337"/>
      <c r="J12409" s="82">
        <v>11</v>
      </c>
      <c r="K12409" s="321">
        <v>4</v>
      </c>
    </row>
    <row r="12410" spans="1:11" x14ac:dyDescent="0.3">
      <c r="A12410" s="341">
        <v>43480.170832696756</v>
      </c>
      <c r="B12410" s="318">
        <v>38234.552000000003</v>
      </c>
      <c r="C12410" s="355">
        <f t="shared" si="250"/>
        <v>0.27000000000407454</v>
      </c>
      <c r="D12410" s="420">
        <f t="shared" si="251"/>
        <v>0.13500000000203727</v>
      </c>
      <c r="H12410" s="337"/>
      <c r="J12410" s="82">
        <v>12</v>
      </c>
      <c r="K12410" s="391">
        <v>1</v>
      </c>
    </row>
    <row r="12411" spans="1:11" x14ac:dyDescent="0.3">
      <c r="A12411" s="341">
        <v>43480.212499305555</v>
      </c>
      <c r="B12411" s="318">
        <v>38234.821000000004</v>
      </c>
      <c r="C12411" s="355">
        <f t="shared" si="250"/>
        <v>0.26900000000023283</v>
      </c>
      <c r="D12411" s="420">
        <f t="shared" si="251"/>
        <v>0.13450000000011642</v>
      </c>
      <c r="H12411" s="337"/>
      <c r="J12411" s="82">
        <v>13</v>
      </c>
      <c r="K12411" s="319">
        <v>2</v>
      </c>
    </row>
    <row r="12412" spans="1:11" x14ac:dyDescent="0.3">
      <c r="A12412" s="341">
        <v>43480.254165914354</v>
      </c>
      <c r="B12412" s="318">
        <v>38235.101999999999</v>
      </c>
      <c r="C12412" s="355">
        <f t="shared" si="250"/>
        <v>0.28099999999540159</v>
      </c>
      <c r="D12412" s="420">
        <f t="shared" si="251"/>
        <v>0.1404999999977008</v>
      </c>
      <c r="H12412" s="337"/>
      <c r="J12412" s="82">
        <v>14</v>
      </c>
      <c r="K12412" s="320">
        <v>3</v>
      </c>
    </row>
    <row r="12413" spans="1:11" x14ac:dyDescent="0.3">
      <c r="A12413" s="341">
        <v>43480.295832523145</v>
      </c>
      <c r="B12413" s="318">
        <v>38235.379999999997</v>
      </c>
      <c r="C12413" s="355">
        <f t="shared" si="250"/>
        <v>0.27799999999842839</v>
      </c>
      <c r="D12413" s="420">
        <f t="shared" si="251"/>
        <v>0.1389999999992142</v>
      </c>
      <c r="H12413" s="337"/>
      <c r="J12413" s="82">
        <v>15</v>
      </c>
      <c r="K12413" s="321">
        <v>4</v>
      </c>
    </row>
    <row r="12414" spans="1:11" x14ac:dyDescent="0.3">
      <c r="A12414" s="341">
        <v>43480.337499131943</v>
      </c>
      <c r="B12414" s="318">
        <v>38235.648000000001</v>
      </c>
      <c r="C12414" s="355">
        <f t="shared" si="250"/>
        <v>0.26800000000366708</v>
      </c>
      <c r="D12414" s="420">
        <f t="shared" si="251"/>
        <v>0.13400000000183354</v>
      </c>
      <c r="H12414" s="337"/>
      <c r="J12414" s="82">
        <v>16</v>
      </c>
      <c r="K12414" s="391">
        <v>1</v>
      </c>
    </row>
    <row r="12415" spans="1:11" x14ac:dyDescent="0.3">
      <c r="A12415" s="341">
        <v>43480.379165740742</v>
      </c>
      <c r="B12415" s="318">
        <v>38235.921999999999</v>
      </c>
      <c r="C12415" s="355">
        <f t="shared" si="250"/>
        <v>0.27399999999761349</v>
      </c>
      <c r="D12415" s="420">
        <f t="shared" si="251"/>
        <v>0.13699999999880674</v>
      </c>
      <c r="H12415" s="337"/>
      <c r="J12415" s="82">
        <v>17</v>
      </c>
      <c r="K12415" s="319">
        <v>2</v>
      </c>
    </row>
    <row r="12416" spans="1:11" x14ac:dyDescent="0.3">
      <c r="A12416" s="341">
        <v>43480.42083234954</v>
      </c>
      <c r="B12416" s="318">
        <v>38236.207000000002</v>
      </c>
      <c r="C12416" s="355">
        <f t="shared" si="250"/>
        <v>0.28500000000349246</v>
      </c>
      <c r="D12416" s="414"/>
      <c r="H12416" s="332"/>
      <c r="J12416" s="82">
        <v>18</v>
      </c>
      <c r="K12416" s="320">
        <v>3</v>
      </c>
    </row>
    <row r="12417" spans="1:12" x14ac:dyDescent="0.3">
      <c r="A12417" s="341">
        <v>43480.435416666667</v>
      </c>
      <c r="B12417" s="318">
        <v>38241.137000000002</v>
      </c>
      <c r="C12417" s="355">
        <f t="shared" si="250"/>
        <v>4.930000000000291</v>
      </c>
      <c r="D12417" s="414"/>
      <c r="H12417" s="332"/>
      <c r="K12417" s="321"/>
      <c r="L12417" s="54" t="s">
        <v>390</v>
      </c>
    </row>
    <row r="12418" spans="1:12" x14ac:dyDescent="0.3">
      <c r="A12418" s="341">
        <v>43480.460416666669</v>
      </c>
      <c r="B12418" s="318">
        <v>38241.411</v>
      </c>
      <c r="C12418" s="355">
        <f t="shared" si="250"/>
        <v>0.27399999999761349</v>
      </c>
      <c r="D12418" s="420">
        <f t="shared" ref="D12418:D12430" si="252">C12418/2</f>
        <v>0.13699999999880674</v>
      </c>
      <c r="H12418" s="337"/>
      <c r="J12418" s="82">
        <v>1</v>
      </c>
      <c r="K12418" s="321">
        <v>4</v>
      </c>
    </row>
    <row r="12419" spans="1:12" x14ac:dyDescent="0.3">
      <c r="A12419" s="341">
        <v>43480.502083333333</v>
      </c>
      <c r="B12419" s="318">
        <v>38241.675000000003</v>
      </c>
      <c r="C12419" s="355">
        <f t="shared" si="250"/>
        <v>0.26400000000285218</v>
      </c>
      <c r="D12419" s="420">
        <f t="shared" si="252"/>
        <v>0.13200000000142609</v>
      </c>
      <c r="H12419" s="337"/>
      <c r="J12419" s="82">
        <v>2</v>
      </c>
      <c r="K12419" s="391">
        <v>1</v>
      </c>
    </row>
    <row r="12420" spans="1:12" x14ac:dyDescent="0.3">
      <c r="A12420" s="341">
        <v>43480.543749999997</v>
      </c>
      <c r="B12420" s="318">
        <v>38241.949999999997</v>
      </c>
      <c r="C12420" s="355">
        <f t="shared" si="250"/>
        <v>0.27499999999417923</v>
      </c>
      <c r="D12420" s="420">
        <f t="shared" si="252"/>
        <v>0.13749999999708962</v>
      </c>
      <c r="H12420" s="337"/>
      <c r="J12420" s="82">
        <v>3</v>
      </c>
      <c r="K12420" s="319">
        <v>2</v>
      </c>
    </row>
    <row r="12421" spans="1:12" x14ac:dyDescent="0.3">
      <c r="A12421" s="341">
        <v>43480.585416666669</v>
      </c>
      <c r="B12421" s="318">
        <v>38242.226999999999</v>
      </c>
      <c r="C12421" s="355">
        <f t="shared" si="250"/>
        <v>0.27700000000186265</v>
      </c>
      <c r="D12421" s="420">
        <f t="shared" si="252"/>
        <v>0.13850000000093132</v>
      </c>
      <c r="H12421" s="337"/>
      <c r="J12421" s="82">
        <v>4</v>
      </c>
      <c r="K12421" s="320">
        <v>3</v>
      </c>
    </row>
    <row r="12422" spans="1:12" x14ac:dyDescent="0.3">
      <c r="A12422" s="341">
        <v>43480.627083391206</v>
      </c>
      <c r="B12422" s="318">
        <v>38242.495000000003</v>
      </c>
      <c r="C12422" s="355">
        <f t="shared" si="250"/>
        <v>0.26800000000366708</v>
      </c>
      <c r="D12422" s="420">
        <f t="shared" si="252"/>
        <v>0.13400000000183354</v>
      </c>
      <c r="H12422" s="337"/>
      <c r="J12422" s="82">
        <v>5</v>
      </c>
      <c r="K12422" s="321">
        <v>4</v>
      </c>
    </row>
    <row r="12423" spans="1:12" x14ac:dyDescent="0.3">
      <c r="A12423" s="341">
        <v>43480.668750115743</v>
      </c>
      <c r="B12423" s="318">
        <v>38242.758999999998</v>
      </c>
      <c r="C12423" s="355">
        <f t="shared" si="250"/>
        <v>0.26399999999557622</v>
      </c>
      <c r="D12423" s="420">
        <f t="shared" si="252"/>
        <v>0.13199999999778811</v>
      </c>
      <c r="H12423" s="337"/>
      <c r="J12423" s="82">
        <v>6</v>
      </c>
      <c r="K12423" s="391">
        <v>1</v>
      </c>
    </row>
    <row r="12424" spans="1:12" x14ac:dyDescent="0.3">
      <c r="A12424" s="341">
        <v>43480.71041684028</v>
      </c>
      <c r="B12424" s="318">
        <v>38243.031999999999</v>
      </c>
      <c r="C12424" s="355">
        <f t="shared" si="250"/>
        <v>0.27300000000104774</v>
      </c>
      <c r="D12424" s="420">
        <f t="shared" si="252"/>
        <v>0.13650000000052387</v>
      </c>
      <c r="H12424" s="337"/>
      <c r="J12424" s="82">
        <v>7</v>
      </c>
      <c r="K12424" s="319">
        <v>2</v>
      </c>
    </row>
    <row r="12425" spans="1:12" x14ac:dyDescent="0.3">
      <c r="A12425" s="341">
        <v>43480.752083564817</v>
      </c>
      <c r="B12425" s="318">
        <v>38243.305</v>
      </c>
      <c r="C12425" s="355">
        <f t="shared" si="250"/>
        <v>0.27300000000104774</v>
      </c>
      <c r="D12425" s="420">
        <f t="shared" si="252"/>
        <v>0.13650000000052387</v>
      </c>
      <c r="H12425" s="337"/>
      <c r="J12425" s="82">
        <v>8</v>
      </c>
      <c r="K12425" s="320">
        <v>3</v>
      </c>
    </row>
    <row r="12426" spans="1:12" x14ac:dyDescent="0.3">
      <c r="A12426" s="341">
        <v>43480.793750289355</v>
      </c>
      <c r="B12426" s="318">
        <v>38243.567999999999</v>
      </c>
      <c r="C12426" s="355">
        <f t="shared" si="250"/>
        <v>0.26299999999901047</v>
      </c>
      <c r="D12426" s="420">
        <f t="shared" si="252"/>
        <v>0.13149999999950523</v>
      </c>
      <c r="H12426" s="337"/>
      <c r="J12426" s="82">
        <v>9</v>
      </c>
      <c r="K12426" s="321">
        <v>4</v>
      </c>
    </row>
    <row r="12427" spans="1:12" x14ac:dyDescent="0.3">
      <c r="A12427" s="341">
        <v>43480.835417013892</v>
      </c>
      <c r="B12427" s="318">
        <v>38243.826000000001</v>
      </c>
      <c r="C12427" s="355">
        <f t="shared" si="250"/>
        <v>0.25800000000162981</v>
      </c>
      <c r="D12427" s="420">
        <f t="shared" si="252"/>
        <v>0.12900000000081491</v>
      </c>
      <c r="H12427" s="337"/>
      <c r="J12427" s="82">
        <v>10</v>
      </c>
      <c r="K12427" s="391">
        <v>1</v>
      </c>
    </row>
    <row r="12428" spans="1:12" x14ac:dyDescent="0.3">
      <c r="A12428" s="341">
        <v>43480.877083738429</v>
      </c>
      <c r="B12428" s="318">
        <v>38244.097000000002</v>
      </c>
      <c r="C12428" s="355">
        <f t="shared" si="250"/>
        <v>0.27100000000064028</v>
      </c>
      <c r="D12428" s="420">
        <f t="shared" si="252"/>
        <v>0.13550000000032014</v>
      </c>
      <c r="H12428" s="337"/>
      <c r="J12428" s="82">
        <v>11</v>
      </c>
      <c r="K12428" s="319">
        <v>2</v>
      </c>
    </row>
    <row r="12429" spans="1:12" x14ac:dyDescent="0.3">
      <c r="A12429" s="341">
        <v>43480.918750462966</v>
      </c>
      <c r="B12429" s="318">
        <v>38244.360999999997</v>
      </c>
      <c r="C12429" s="355">
        <f t="shared" si="250"/>
        <v>0.26399999999557622</v>
      </c>
      <c r="D12429" s="420">
        <f t="shared" si="252"/>
        <v>0.13199999999778811</v>
      </c>
      <c r="H12429" s="337"/>
      <c r="J12429" s="82">
        <v>12</v>
      </c>
      <c r="K12429" s="320">
        <v>3</v>
      </c>
    </row>
    <row r="12430" spans="1:12" x14ac:dyDescent="0.3">
      <c r="A12430" s="341">
        <v>43480.960417187503</v>
      </c>
      <c r="B12430" s="318">
        <v>38244.620999999999</v>
      </c>
      <c r="C12430" s="355">
        <f t="shared" si="250"/>
        <v>0.26000000000203727</v>
      </c>
      <c r="D12430" s="420">
        <f t="shared" si="252"/>
        <v>0.13000000000101863</v>
      </c>
      <c r="E12430" s="336">
        <f>SUM(C12406:C12430)*7.4805194805</f>
        <v>85.375168830949988</v>
      </c>
      <c r="F12430" s="324">
        <f>AVERAGE(D12406:D12430)</f>
        <v>0.13473913043471047</v>
      </c>
      <c r="G12430" s="324">
        <f>_xlfn.STDEV.S(D12406:D12430)</f>
        <v>3.147399955466602E-3</v>
      </c>
      <c r="H12430" s="337"/>
      <c r="J12430" s="82">
        <v>13</v>
      </c>
      <c r="K12430" s="321">
        <v>4</v>
      </c>
    </row>
    <row r="12431" spans="1:12" x14ac:dyDescent="0.3">
      <c r="A12431" s="341">
        <v>43481.002083912033</v>
      </c>
      <c r="B12431" s="318">
        <v>38244.885000000002</v>
      </c>
      <c r="C12431" s="355">
        <f>B12431-B12430</f>
        <v>0.26400000000285218</v>
      </c>
      <c r="D12431" s="420">
        <f>C12431/2</f>
        <v>0.13200000000142609</v>
      </c>
      <c r="H12431" s="337"/>
      <c r="J12431" s="82">
        <v>14</v>
      </c>
      <c r="K12431" s="391">
        <v>1</v>
      </c>
    </row>
    <row r="12432" spans="1:12" x14ac:dyDescent="0.3">
      <c r="A12432" s="341">
        <v>43481.043750636571</v>
      </c>
      <c r="B12432" s="318">
        <v>38245.161999999997</v>
      </c>
      <c r="C12432" s="355">
        <f>B12432-B12431</f>
        <v>0.27699999999458669</v>
      </c>
      <c r="D12432" s="420">
        <f>C12432/2</f>
        <v>0.13849999999729334</v>
      </c>
      <c r="H12432" s="337"/>
      <c r="J12432" s="82">
        <v>15</v>
      </c>
      <c r="K12432" s="319">
        <v>2</v>
      </c>
    </row>
    <row r="12433" spans="1:12" x14ac:dyDescent="0.3">
      <c r="A12433" s="341">
        <v>43481.085417361108</v>
      </c>
      <c r="B12433" s="318">
        <v>38245.438000000002</v>
      </c>
      <c r="C12433" s="355">
        <f>B12433-B12432</f>
        <v>0.2760000000052969</v>
      </c>
      <c r="D12433" s="420">
        <f>C12433/2</f>
        <v>0.13800000000264845</v>
      </c>
      <c r="H12433" s="337"/>
      <c r="J12433" s="82">
        <v>16</v>
      </c>
      <c r="K12433" s="320">
        <v>3</v>
      </c>
    </row>
    <row r="12434" spans="1:12" x14ac:dyDescent="0.3">
      <c r="A12434" s="341">
        <v>43481.127084085645</v>
      </c>
      <c r="B12434" s="318">
        <v>38245.705000000002</v>
      </c>
      <c r="C12434" s="355">
        <f>B12434-B12433</f>
        <v>0.26699999999982538</v>
      </c>
      <c r="D12434" s="420">
        <f>C12434/2</f>
        <v>0.13349999999991269</v>
      </c>
      <c r="H12434" s="337"/>
      <c r="J12434" s="82">
        <v>17</v>
      </c>
      <c r="K12434" s="321">
        <v>4</v>
      </c>
    </row>
    <row r="12435" spans="1:12" x14ac:dyDescent="0.3">
      <c r="A12435" s="341">
        <v>43481.168750810182</v>
      </c>
      <c r="B12435" s="318">
        <v>38245.987000000001</v>
      </c>
      <c r="C12435" s="355">
        <f t="shared" ref="C12435:C12498" si="253">B12435-B12434</f>
        <v>0.2819999999992433</v>
      </c>
      <c r="D12435" s="420">
        <f t="shared" ref="D12435:D12498" si="254">C12435/2</f>
        <v>0.14099999999962165</v>
      </c>
      <c r="H12435" s="337"/>
      <c r="J12435" s="82">
        <v>18</v>
      </c>
      <c r="K12435" s="391">
        <v>1</v>
      </c>
    </row>
    <row r="12436" spans="1:12" x14ac:dyDescent="0.3">
      <c r="A12436" s="341">
        <v>43481.210417534719</v>
      </c>
      <c r="B12436" s="318">
        <v>38246.269</v>
      </c>
      <c r="C12436" s="355">
        <f t="shared" si="253"/>
        <v>0.2819999999992433</v>
      </c>
      <c r="D12436" s="420">
        <f t="shared" si="254"/>
        <v>0.14099999999962165</v>
      </c>
      <c r="H12436" s="337"/>
      <c r="J12436" s="82">
        <v>19</v>
      </c>
      <c r="K12436" s="319">
        <v>2</v>
      </c>
    </row>
    <row r="12437" spans="1:12" x14ac:dyDescent="0.3">
      <c r="A12437" s="341">
        <v>43481.252084259257</v>
      </c>
      <c r="B12437" s="318">
        <v>38246.54</v>
      </c>
      <c r="C12437" s="355">
        <f t="shared" si="253"/>
        <v>0.27100000000064028</v>
      </c>
      <c r="D12437" s="420">
        <f t="shared" si="254"/>
        <v>0.13550000000032014</v>
      </c>
      <c r="H12437" s="337"/>
      <c r="J12437" s="82">
        <v>20</v>
      </c>
      <c r="K12437" s="320">
        <v>3</v>
      </c>
    </row>
    <row r="12438" spans="1:12" x14ac:dyDescent="0.3">
      <c r="A12438" s="341">
        <v>43481.293750983794</v>
      </c>
      <c r="B12438" s="318">
        <v>38246.807999999997</v>
      </c>
      <c r="C12438" s="355">
        <f t="shared" si="253"/>
        <v>0.26799999999639113</v>
      </c>
      <c r="D12438" s="420">
        <f t="shared" si="254"/>
        <v>0.13399999999819556</v>
      </c>
      <c r="H12438" s="337"/>
      <c r="J12438" s="82">
        <v>21</v>
      </c>
      <c r="K12438" s="321">
        <v>4</v>
      </c>
    </row>
    <row r="12439" spans="1:12" x14ac:dyDescent="0.3">
      <c r="A12439" s="341">
        <v>43481.335417708331</v>
      </c>
      <c r="B12439" s="318">
        <v>38247.089</v>
      </c>
      <c r="C12439" s="355">
        <f t="shared" si="253"/>
        <v>0.28100000000267755</v>
      </c>
      <c r="D12439" s="420">
        <f t="shared" si="254"/>
        <v>0.14050000000133878</v>
      </c>
      <c r="H12439" s="337"/>
      <c r="J12439" s="82">
        <v>22</v>
      </c>
      <c r="K12439" s="391">
        <v>1</v>
      </c>
    </row>
    <row r="12440" spans="1:12" x14ac:dyDescent="0.3">
      <c r="A12440" s="341">
        <v>43481.377084432868</v>
      </c>
      <c r="B12440" s="318">
        <v>38247.368000000002</v>
      </c>
      <c r="C12440" s="355">
        <f t="shared" si="253"/>
        <v>0.2790000000022701</v>
      </c>
      <c r="D12440" s="420">
        <f t="shared" si="254"/>
        <v>0.13950000000113505</v>
      </c>
      <c r="H12440" s="337"/>
      <c r="J12440" s="82">
        <v>23</v>
      </c>
      <c r="K12440" s="319">
        <v>2</v>
      </c>
    </row>
    <row r="12441" spans="1:12" x14ac:dyDescent="0.3">
      <c r="A12441" s="341">
        <v>43481.41875109954</v>
      </c>
      <c r="B12441" s="318">
        <v>38247.633000000002</v>
      </c>
      <c r="C12441" s="355">
        <f t="shared" si="253"/>
        <v>0.26499999999941792</v>
      </c>
      <c r="D12441" s="420">
        <f t="shared" si="254"/>
        <v>0.13249999999970896</v>
      </c>
      <c r="H12441" s="337"/>
      <c r="J12441" s="82">
        <v>24</v>
      </c>
      <c r="K12441" s="320">
        <v>3</v>
      </c>
    </row>
    <row r="12442" spans="1:12" x14ac:dyDescent="0.3">
      <c r="A12442" s="341">
        <v>43481.436805555553</v>
      </c>
      <c r="B12442" s="355">
        <v>38248.881999999998</v>
      </c>
      <c r="C12442" s="355">
        <f t="shared" si="253"/>
        <v>1.2489999999961583</v>
      </c>
      <c r="D12442" s="420"/>
      <c r="H12442" s="337"/>
      <c r="L12442" s="54" t="s">
        <v>391</v>
      </c>
    </row>
    <row r="12443" spans="1:12" x14ac:dyDescent="0.3">
      <c r="A12443" s="341">
        <v>43481.460416666669</v>
      </c>
      <c r="B12443" s="355">
        <v>38249.163999999997</v>
      </c>
      <c r="C12443" s="355">
        <f t="shared" si="253"/>
        <v>0.2819999999992433</v>
      </c>
      <c r="D12443" s="420">
        <f t="shared" si="254"/>
        <v>0.14099999999962165</v>
      </c>
      <c r="H12443" s="337"/>
      <c r="K12443" s="321">
        <v>4</v>
      </c>
    </row>
    <row r="12444" spans="1:12" x14ac:dyDescent="0.3">
      <c r="A12444" s="341">
        <v>43481.50277777778</v>
      </c>
      <c r="B12444" s="318">
        <v>38249.438000000002</v>
      </c>
      <c r="C12444" s="355">
        <f t="shared" si="253"/>
        <v>0.27400000000488944</v>
      </c>
      <c r="D12444" s="420">
        <f t="shared" si="254"/>
        <v>0.13700000000244472</v>
      </c>
      <c r="H12444" s="337"/>
      <c r="K12444" s="391">
        <v>1</v>
      </c>
    </row>
    <row r="12445" spans="1:12" x14ac:dyDescent="0.3">
      <c r="A12445" s="341">
        <v>43481.543749999997</v>
      </c>
      <c r="B12445" s="318">
        <v>38249.701000000001</v>
      </c>
      <c r="C12445" s="355">
        <f t="shared" si="253"/>
        <v>0.26299999999901047</v>
      </c>
      <c r="D12445" s="420">
        <f t="shared" si="254"/>
        <v>0.13149999999950523</v>
      </c>
      <c r="H12445" s="337"/>
      <c r="K12445" s="319">
        <v>2</v>
      </c>
    </row>
    <row r="12446" spans="1:12" x14ac:dyDescent="0.3">
      <c r="A12446" s="341">
        <v>43481.593055555553</v>
      </c>
      <c r="B12446" s="318">
        <v>38249.972000000002</v>
      </c>
      <c r="C12446" s="355">
        <f t="shared" si="253"/>
        <v>0.27100000000064028</v>
      </c>
      <c r="D12446" s="420">
        <f t="shared" si="254"/>
        <v>0.13550000000032014</v>
      </c>
      <c r="H12446" s="337"/>
      <c r="K12446" s="320">
        <v>3</v>
      </c>
    </row>
    <row r="12447" spans="1:12" x14ac:dyDescent="0.3">
      <c r="A12447" s="341">
        <v>43481.62777777778</v>
      </c>
      <c r="B12447" s="318">
        <v>38250.252</v>
      </c>
      <c r="C12447" s="355">
        <f t="shared" si="253"/>
        <v>0.27999999999883585</v>
      </c>
      <c r="D12447" s="420">
        <f t="shared" si="254"/>
        <v>0.13999999999941792</v>
      </c>
      <c r="H12447" s="337"/>
      <c r="K12447" s="321">
        <v>4</v>
      </c>
    </row>
    <row r="12448" spans="1:12" x14ac:dyDescent="0.3">
      <c r="A12448" s="341">
        <v>43481.668749999997</v>
      </c>
      <c r="B12448" s="318">
        <v>38250.519999999997</v>
      </c>
      <c r="C12448" s="355">
        <f t="shared" si="253"/>
        <v>0.26799999999639113</v>
      </c>
      <c r="D12448" s="420">
        <f t="shared" si="254"/>
        <v>0.13399999999819556</v>
      </c>
      <c r="H12448" s="337"/>
      <c r="K12448" s="391">
        <v>1</v>
      </c>
    </row>
    <row r="12449" spans="1:12" x14ac:dyDescent="0.3">
      <c r="A12449" s="341">
        <v>43481.688194444447</v>
      </c>
      <c r="B12449" s="355">
        <v>38251.932000000001</v>
      </c>
      <c r="C12449" s="355">
        <f t="shared" si="253"/>
        <v>1.4120000000038999</v>
      </c>
      <c r="D12449" s="420"/>
      <c r="H12449" s="337"/>
      <c r="L12449" s="54" t="s">
        <v>392</v>
      </c>
    </row>
    <row r="12450" spans="1:12" x14ac:dyDescent="0.3">
      <c r="A12450" s="341">
        <v>43481.712500000001</v>
      </c>
      <c r="B12450" s="318">
        <v>38252.211000000003</v>
      </c>
      <c r="C12450" s="355">
        <f t="shared" si="253"/>
        <v>0.2790000000022701</v>
      </c>
      <c r="D12450" s="420">
        <f t="shared" si="254"/>
        <v>0.13950000000113505</v>
      </c>
      <c r="H12450" s="337"/>
      <c r="J12450" s="82">
        <v>1</v>
      </c>
      <c r="K12450" s="319">
        <v>2</v>
      </c>
      <c r="L12450" s="54" t="s">
        <v>313</v>
      </c>
    </row>
    <row r="12451" spans="1:12" x14ac:dyDescent="0.3">
      <c r="A12451" s="341">
        <v>43481.754166666666</v>
      </c>
      <c r="B12451" s="318">
        <v>38252.478999999999</v>
      </c>
      <c r="C12451" s="355">
        <f t="shared" si="253"/>
        <v>0.26799999999639113</v>
      </c>
      <c r="D12451" s="420">
        <f t="shared" si="254"/>
        <v>0.13399999999819556</v>
      </c>
      <c r="H12451" s="337"/>
      <c r="J12451" s="82">
        <v>2</v>
      </c>
      <c r="K12451" s="320">
        <v>3</v>
      </c>
    </row>
    <row r="12452" spans="1:12" x14ac:dyDescent="0.3">
      <c r="A12452" s="341">
        <v>43481.79583333333</v>
      </c>
      <c r="B12452" s="318">
        <v>38252.737000000001</v>
      </c>
      <c r="C12452" s="355">
        <f t="shared" si="253"/>
        <v>0.25800000000162981</v>
      </c>
      <c r="D12452" s="420">
        <f t="shared" si="254"/>
        <v>0.12900000000081491</v>
      </c>
      <c r="H12452" s="337"/>
      <c r="J12452" s="82">
        <v>3</v>
      </c>
      <c r="K12452" s="321">
        <v>4</v>
      </c>
    </row>
    <row r="12453" spans="1:12" x14ac:dyDescent="0.3">
      <c r="A12453" s="341">
        <v>43481.837499942128</v>
      </c>
      <c r="B12453" s="318">
        <v>38253.002</v>
      </c>
      <c r="C12453" s="355">
        <f t="shared" si="253"/>
        <v>0.26499999999941792</v>
      </c>
      <c r="D12453" s="420">
        <f t="shared" si="254"/>
        <v>0.13249999999970896</v>
      </c>
      <c r="H12453" s="337"/>
      <c r="J12453" s="82">
        <v>4</v>
      </c>
      <c r="K12453" s="391">
        <v>1</v>
      </c>
    </row>
    <row r="12454" spans="1:12" x14ac:dyDescent="0.3">
      <c r="A12454" s="341">
        <v>43481.879166608793</v>
      </c>
      <c r="B12454" s="318">
        <v>38253.271000000001</v>
      </c>
      <c r="C12454" s="355">
        <f t="shared" si="253"/>
        <v>0.26900000000023283</v>
      </c>
      <c r="D12454" s="420">
        <f t="shared" si="254"/>
        <v>0.13450000000011642</v>
      </c>
      <c r="H12454" s="337"/>
      <c r="J12454" s="82">
        <v>5</v>
      </c>
      <c r="K12454" s="319">
        <v>2</v>
      </c>
    </row>
    <row r="12455" spans="1:12" x14ac:dyDescent="0.3">
      <c r="A12455" s="341">
        <v>43481.920833275464</v>
      </c>
      <c r="B12455" s="318">
        <v>38253.531000000003</v>
      </c>
      <c r="C12455" s="355">
        <f t="shared" si="253"/>
        <v>0.26000000000203727</v>
      </c>
      <c r="D12455" s="420">
        <f t="shared" si="254"/>
        <v>0.13000000000101863</v>
      </c>
      <c r="H12455" s="337"/>
      <c r="J12455" s="82">
        <v>6</v>
      </c>
      <c r="K12455" s="320">
        <v>3</v>
      </c>
    </row>
    <row r="12456" spans="1:12" x14ac:dyDescent="0.3">
      <c r="A12456" s="341">
        <v>43481.962499942128</v>
      </c>
      <c r="B12456" s="318">
        <v>38253.79</v>
      </c>
      <c r="C12456" s="355">
        <f t="shared" si="253"/>
        <v>0.25899999999819556</v>
      </c>
      <c r="D12456" s="420">
        <f t="shared" si="254"/>
        <v>0.12949999999909778</v>
      </c>
      <c r="E12456" s="336">
        <f>SUM(C12431:C12456)*7.4805194805</f>
        <v>68.588883116717128</v>
      </c>
      <c r="F12456" s="324">
        <f>AVERAGE(D12431:D12456)</f>
        <v>0.13558333333336728</v>
      </c>
      <c r="G12456" s="324">
        <f>_xlfn.STDEV.S(D12431:D12456)</f>
        <v>3.9111509112003161E-3</v>
      </c>
      <c r="H12456" s="337"/>
      <c r="J12456" s="82">
        <v>7</v>
      </c>
      <c r="K12456" s="321">
        <v>4</v>
      </c>
    </row>
    <row r="12457" spans="1:12" x14ac:dyDescent="0.3">
      <c r="A12457" s="341">
        <v>43482.004166608793</v>
      </c>
      <c r="B12457" s="318">
        <v>38254.061000000002</v>
      </c>
      <c r="C12457" s="355">
        <f t="shared" si="253"/>
        <v>0.27100000000064028</v>
      </c>
      <c r="D12457" s="420">
        <f t="shared" si="254"/>
        <v>0.13550000000032014</v>
      </c>
      <c r="H12457" s="337"/>
      <c r="J12457" s="82">
        <v>8</v>
      </c>
      <c r="K12457" s="391">
        <v>1</v>
      </c>
    </row>
    <row r="12458" spans="1:12" x14ac:dyDescent="0.3">
      <c r="A12458" s="341">
        <v>43482.045833275464</v>
      </c>
      <c r="B12458" s="318">
        <v>38254.332000000002</v>
      </c>
      <c r="C12458" s="355">
        <f t="shared" si="253"/>
        <v>0.27100000000064028</v>
      </c>
      <c r="D12458" s="420">
        <f t="shared" si="254"/>
        <v>0.13550000000032014</v>
      </c>
      <c r="H12458" s="337"/>
      <c r="J12458" s="82">
        <v>9</v>
      </c>
      <c r="K12458" s="319">
        <v>2</v>
      </c>
    </row>
    <row r="12459" spans="1:12" x14ac:dyDescent="0.3">
      <c r="A12459" s="341">
        <v>43482.087499942128</v>
      </c>
      <c r="B12459" s="318">
        <v>38254.601999999999</v>
      </c>
      <c r="C12459" s="355">
        <f t="shared" si="253"/>
        <v>0.26999999999679858</v>
      </c>
      <c r="D12459" s="420">
        <f t="shared" si="254"/>
        <v>0.13499999999839929</v>
      </c>
      <c r="H12459" s="337"/>
      <c r="J12459" s="82">
        <v>10</v>
      </c>
      <c r="K12459" s="320">
        <v>3</v>
      </c>
    </row>
    <row r="12460" spans="1:12" x14ac:dyDescent="0.3">
      <c r="A12460" s="341">
        <v>43482.129166608793</v>
      </c>
      <c r="B12460" s="318">
        <v>38254.877999999997</v>
      </c>
      <c r="C12460" s="355">
        <f t="shared" si="253"/>
        <v>0.27599999999802094</v>
      </c>
      <c r="D12460" s="420">
        <f t="shared" si="254"/>
        <v>0.13799999999901047</v>
      </c>
      <c r="H12460" s="337"/>
      <c r="J12460" s="82">
        <v>11</v>
      </c>
      <c r="K12460" s="321">
        <v>4</v>
      </c>
    </row>
    <row r="12461" spans="1:12" x14ac:dyDescent="0.3">
      <c r="A12461" s="341">
        <v>43482.170833275464</v>
      </c>
      <c r="B12461" s="318">
        <v>38255.161</v>
      </c>
      <c r="C12461" s="355">
        <f t="shared" si="253"/>
        <v>0.28300000000308501</v>
      </c>
      <c r="D12461" s="420">
        <f t="shared" si="254"/>
        <v>0.1415000000015425</v>
      </c>
      <c r="H12461" s="337"/>
      <c r="J12461" s="82">
        <v>12</v>
      </c>
      <c r="K12461" s="391">
        <v>1</v>
      </c>
    </row>
    <row r="12462" spans="1:12" x14ac:dyDescent="0.3">
      <c r="A12462" s="341">
        <v>43482.212499942128</v>
      </c>
      <c r="B12462" s="318">
        <v>38255.438000000002</v>
      </c>
      <c r="C12462" s="355">
        <f t="shared" si="253"/>
        <v>0.27700000000186265</v>
      </c>
      <c r="D12462" s="420">
        <f t="shared" si="254"/>
        <v>0.13850000000093132</v>
      </c>
      <c r="H12462" s="337"/>
      <c r="J12462" s="82">
        <v>13</v>
      </c>
      <c r="K12462" s="319">
        <v>2</v>
      </c>
    </row>
    <row r="12463" spans="1:12" x14ac:dyDescent="0.3">
      <c r="A12463" s="341">
        <v>43482.254166608793</v>
      </c>
      <c r="B12463" s="318">
        <v>38255.701999999997</v>
      </c>
      <c r="C12463" s="355">
        <f t="shared" si="253"/>
        <v>0.26399999999557622</v>
      </c>
      <c r="D12463" s="420">
        <f t="shared" si="254"/>
        <v>0.13199999999778811</v>
      </c>
      <c r="H12463" s="337"/>
      <c r="J12463" s="82">
        <v>14</v>
      </c>
      <c r="K12463" s="320">
        <v>3</v>
      </c>
    </row>
    <row r="12464" spans="1:12" x14ac:dyDescent="0.3">
      <c r="A12464" s="341">
        <v>43482.295833275464</v>
      </c>
      <c r="B12464" s="318">
        <v>38255.981</v>
      </c>
      <c r="C12464" s="355">
        <f t="shared" si="253"/>
        <v>0.2790000000022701</v>
      </c>
      <c r="D12464" s="420">
        <f t="shared" si="254"/>
        <v>0.13950000000113505</v>
      </c>
      <c r="H12464" s="337"/>
      <c r="J12464" s="82">
        <v>15</v>
      </c>
      <c r="K12464" s="321">
        <v>4</v>
      </c>
    </row>
    <row r="12465" spans="1:11" x14ac:dyDescent="0.3">
      <c r="A12465" s="341">
        <v>43482.337499942128</v>
      </c>
      <c r="B12465" s="318">
        <v>38256.264999999999</v>
      </c>
      <c r="C12465" s="355">
        <f t="shared" si="253"/>
        <v>0.28399999999965075</v>
      </c>
      <c r="D12465" s="420">
        <f t="shared" si="254"/>
        <v>0.14199999999982538</v>
      </c>
      <c r="H12465" s="337"/>
      <c r="J12465" s="82">
        <v>16</v>
      </c>
      <c r="K12465" s="391">
        <v>1</v>
      </c>
    </row>
    <row r="12466" spans="1:11" x14ac:dyDescent="0.3">
      <c r="A12466" s="341">
        <v>43482.379166608793</v>
      </c>
      <c r="B12466" s="318">
        <v>38256.540999999997</v>
      </c>
      <c r="C12466" s="355">
        <f t="shared" si="253"/>
        <v>0.27599999999802094</v>
      </c>
      <c r="D12466" s="420">
        <f t="shared" si="254"/>
        <v>0.13799999999901047</v>
      </c>
      <c r="H12466" s="337"/>
      <c r="J12466" s="82">
        <v>17</v>
      </c>
      <c r="K12466" s="319">
        <v>2</v>
      </c>
    </row>
    <row r="12467" spans="1:11" x14ac:dyDescent="0.3">
      <c r="A12467" s="341">
        <v>43482.420833275464</v>
      </c>
      <c r="B12467" s="318">
        <v>38256.807999999997</v>
      </c>
      <c r="C12467" s="355">
        <f t="shared" si="253"/>
        <v>0.26699999999982538</v>
      </c>
      <c r="D12467" s="420">
        <f t="shared" si="254"/>
        <v>0.13349999999991269</v>
      </c>
      <c r="H12467" s="337"/>
      <c r="J12467" s="82">
        <v>18</v>
      </c>
      <c r="K12467" s="320">
        <v>3</v>
      </c>
    </row>
    <row r="12468" spans="1:11" x14ac:dyDescent="0.3">
      <c r="A12468" s="341">
        <v>43482.462499942128</v>
      </c>
      <c r="B12468" s="318">
        <v>38257.087</v>
      </c>
      <c r="C12468" s="355">
        <f t="shared" si="253"/>
        <v>0.2790000000022701</v>
      </c>
      <c r="D12468" s="420">
        <f t="shared" si="254"/>
        <v>0.13950000000113505</v>
      </c>
      <c r="H12468" s="337"/>
      <c r="J12468" s="82">
        <v>19</v>
      </c>
      <c r="K12468" s="321">
        <v>4</v>
      </c>
    </row>
    <row r="12469" spans="1:11" x14ac:dyDescent="0.3">
      <c r="A12469" s="341">
        <v>43482.504166608793</v>
      </c>
      <c r="B12469" s="318">
        <v>38257.358</v>
      </c>
      <c r="C12469" s="355">
        <f t="shared" si="253"/>
        <v>0.27100000000064028</v>
      </c>
      <c r="D12469" s="420">
        <f t="shared" si="254"/>
        <v>0.13550000000032014</v>
      </c>
      <c r="H12469" s="337"/>
      <c r="J12469" s="82">
        <v>20</v>
      </c>
      <c r="K12469" s="391">
        <v>1</v>
      </c>
    </row>
    <row r="12470" spans="1:11" x14ac:dyDescent="0.3">
      <c r="A12470" s="341">
        <v>43482.545833275464</v>
      </c>
      <c r="B12470" s="318">
        <v>38257.620999999999</v>
      </c>
      <c r="C12470" s="355">
        <f t="shared" si="253"/>
        <v>0.26299999999901047</v>
      </c>
      <c r="D12470" s="420">
        <f t="shared" si="254"/>
        <v>0.13149999999950523</v>
      </c>
      <c r="H12470" s="337"/>
      <c r="J12470" s="82">
        <v>21</v>
      </c>
      <c r="K12470" s="319">
        <v>2</v>
      </c>
    </row>
    <row r="12471" spans="1:11" x14ac:dyDescent="0.3">
      <c r="A12471" s="341">
        <v>43482.587499942128</v>
      </c>
      <c r="B12471" s="318">
        <v>38257.889000000003</v>
      </c>
      <c r="C12471" s="355">
        <f t="shared" si="253"/>
        <v>0.26800000000366708</v>
      </c>
      <c r="D12471" s="420">
        <f t="shared" si="254"/>
        <v>0.13400000000183354</v>
      </c>
      <c r="H12471" s="337"/>
      <c r="J12471" s="82">
        <v>22</v>
      </c>
      <c r="K12471" s="320">
        <v>3</v>
      </c>
    </row>
    <row r="12472" spans="1:11" x14ac:dyDescent="0.3">
      <c r="A12472" s="341">
        <v>43482.629166608793</v>
      </c>
      <c r="B12472" s="318">
        <v>38258.167999999998</v>
      </c>
      <c r="C12472" s="355">
        <f t="shared" si="253"/>
        <v>0.27899999999499414</v>
      </c>
      <c r="D12472" s="420">
        <f t="shared" si="254"/>
        <v>0.13949999999749707</v>
      </c>
      <c r="H12472" s="337"/>
      <c r="J12472" s="82">
        <v>23</v>
      </c>
      <c r="K12472" s="321">
        <v>4</v>
      </c>
    </row>
    <row r="12473" spans="1:11" x14ac:dyDescent="0.3">
      <c r="A12473" s="341">
        <v>43482.670833275464</v>
      </c>
      <c r="B12473" s="318">
        <v>38258.438000000002</v>
      </c>
      <c r="C12473" s="355">
        <f t="shared" si="253"/>
        <v>0.27000000000407454</v>
      </c>
      <c r="D12473" s="420">
        <f t="shared" si="254"/>
        <v>0.13500000000203727</v>
      </c>
      <c r="H12473" s="337"/>
      <c r="J12473" s="82">
        <v>24</v>
      </c>
      <c r="K12473" s="391">
        <v>1</v>
      </c>
    </row>
    <row r="12474" spans="1:11" x14ac:dyDescent="0.3">
      <c r="A12474" s="341">
        <v>43482.712499942128</v>
      </c>
      <c r="B12474" s="318">
        <v>38258.701999999997</v>
      </c>
      <c r="C12474" s="355">
        <f t="shared" si="253"/>
        <v>0.26399999999557622</v>
      </c>
      <c r="D12474" s="420">
        <f t="shared" si="254"/>
        <v>0.13199999999778811</v>
      </c>
      <c r="H12474" s="337"/>
      <c r="J12474" s="82">
        <v>25</v>
      </c>
      <c r="K12474" s="319">
        <v>2</v>
      </c>
    </row>
    <row r="12475" spans="1:11" x14ac:dyDescent="0.3">
      <c r="A12475" s="341">
        <v>43482.754166608793</v>
      </c>
      <c r="B12475" s="318">
        <v>38258.972000000002</v>
      </c>
      <c r="C12475" s="355">
        <f t="shared" si="253"/>
        <v>0.27000000000407454</v>
      </c>
      <c r="D12475" s="420">
        <f t="shared" si="254"/>
        <v>0.13500000000203727</v>
      </c>
      <c r="H12475" s="337"/>
      <c r="J12475" s="82">
        <v>26</v>
      </c>
      <c r="K12475" s="320">
        <v>3</v>
      </c>
    </row>
    <row r="12476" spans="1:11" x14ac:dyDescent="0.3">
      <c r="A12476" s="341">
        <v>43482.795833275464</v>
      </c>
      <c r="B12476" s="318">
        <v>38259.245999999999</v>
      </c>
      <c r="C12476" s="355">
        <f t="shared" si="253"/>
        <v>0.27399999999761349</v>
      </c>
      <c r="D12476" s="420">
        <f t="shared" si="254"/>
        <v>0.13699999999880674</v>
      </c>
      <c r="H12476" s="337"/>
      <c r="J12476" s="82">
        <v>27</v>
      </c>
      <c r="K12476" s="321">
        <v>4</v>
      </c>
    </row>
    <row r="12477" spans="1:11" x14ac:dyDescent="0.3">
      <c r="A12477" s="341">
        <v>43482.837499942128</v>
      </c>
      <c r="B12477" s="318">
        <v>38259.508000000002</v>
      </c>
      <c r="C12477" s="355">
        <f t="shared" si="253"/>
        <v>0.26200000000244472</v>
      </c>
      <c r="D12477" s="420">
        <f t="shared" si="254"/>
        <v>0.13100000000122236</v>
      </c>
      <c r="H12477" s="337"/>
      <c r="J12477" s="82">
        <v>28</v>
      </c>
      <c r="K12477" s="391">
        <v>1</v>
      </c>
    </row>
    <row r="12478" spans="1:11" x14ac:dyDescent="0.3">
      <c r="A12478" s="341">
        <v>43482.879166608793</v>
      </c>
      <c r="B12478" s="318">
        <v>38259.762000000002</v>
      </c>
      <c r="C12478" s="355">
        <f t="shared" si="253"/>
        <v>0.25400000000081491</v>
      </c>
      <c r="D12478" s="420">
        <f t="shared" si="254"/>
        <v>0.12700000000040745</v>
      </c>
      <c r="H12478" s="337"/>
      <c r="J12478" s="82">
        <v>29</v>
      </c>
      <c r="K12478" s="319">
        <v>2</v>
      </c>
    </row>
    <row r="12479" spans="1:11" x14ac:dyDescent="0.3">
      <c r="A12479" s="341">
        <v>43482.920833275464</v>
      </c>
      <c r="B12479" s="318">
        <v>38260.027999999998</v>
      </c>
      <c r="C12479" s="355">
        <f t="shared" si="253"/>
        <v>0.26599999999598367</v>
      </c>
      <c r="D12479" s="420">
        <f t="shared" si="254"/>
        <v>0.13299999999799184</v>
      </c>
      <c r="H12479" s="337"/>
      <c r="J12479" s="82">
        <v>30</v>
      </c>
      <c r="K12479" s="320">
        <v>3</v>
      </c>
    </row>
    <row r="12480" spans="1:11" x14ac:dyDescent="0.3">
      <c r="A12480" s="341">
        <v>43482.962499942128</v>
      </c>
      <c r="B12480" s="318">
        <v>38260.292999999998</v>
      </c>
      <c r="C12480" s="355">
        <f t="shared" si="253"/>
        <v>0.26499999999941792</v>
      </c>
      <c r="D12480" s="420">
        <f t="shared" si="254"/>
        <v>0.13249999999970896</v>
      </c>
      <c r="E12480" s="336">
        <f>SUM(C12457:C12480)*7.4805194805</f>
        <v>48.645818181668858</v>
      </c>
      <c r="F12480" s="324">
        <f>AVERAGE(D12457:D12480)</f>
        <v>0.13547916666660362</v>
      </c>
      <c r="G12480" s="324">
        <f>_xlfn.STDEV.S(D12457:D12480)</f>
        <v>3.6429776602503934E-3</v>
      </c>
      <c r="H12480" s="337"/>
      <c r="J12480" s="82">
        <v>31</v>
      </c>
      <c r="K12480" s="321">
        <v>4</v>
      </c>
    </row>
    <row r="12481" spans="1:11" x14ac:dyDescent="0.3">
      <c r="A12481" s="341">
        <v>43483.004166608793</v>
      </c>
      <c r="B12481" s="318">
        <v>38260.559000000001</v>
      </c>
      <c r="C12481" s="355">
        <f t="shared" si="253"/>
        <v>0.26600000000325963</v>
      </c>
      <c r="D12481" s="420">
        <f t="shared" si="254"/>
        <v>0.13300000000162981</v>
      </c>
      <c r="H12481" s="337"/>
      <c r="J12481" s="82">
        <v>32</v>
      </c>
      <c r="K12481" s="391">
        <v>1</v>
      </c>
    </row>
    <row r="12482" spans="1:11" x14ac:dyDescent="0.3">
      <c r="A12482" s="341">
        <v>43483.045833275464</v>
      </c>
      <c r="B12482" s="318">
        <v>38260.828000000001</v>
      </c>
      <c r="C12482" s="355">
        <f t="shared" si="253"/>
        <v>0.26900000000023283</v>
      </c>
      <c r="D12482" s="420">
        <f t="shared" si="254"/>
        <v>0.13450000000011642</v>
      </c>
      <c r="H12482" s="337"/>
      <c r="J12482" s="82">
        <v>33</v>
      </c>
      <c r="K12482" s="319">
        <v>2</v>
      </c>
    </row>
    <row r="12483" spans="1:11" x14ac:dyDescent="0.3">
      <c r="A12483" s="341">
        <v>43483.087499942128</v>
      </c>
      <c r="B12483" s="318">
        <v>38261.108999999997</v>
      </c>
      <c r="C12483" s="355">
        <f t="shared" si="253"/>
        <v>0.28099999999540159</v>
      </c>
      <c r="D12483" s="420">
        <f t="shared" si="254"/>
        <v>0.1404999999977008</v>
      </c>
      <c r="H12483" s="337"/>
      <c r="J12483" s="82">
        <v>34</v>
      </c>
      <c r="K12483" s="320">
        <v>3</v>
      </c>
    </row>
    <row r="12484" spans="1:11" x14ac:dyDescent="0.3">
      <c r="A12484" s="341">
        <v>43483.129166608793</v>
      </c>
      <c r="B12484" s="318">
        <v>38261.387999999999</v>
      </c>
      <c r="C12484" s="355">
        <f t="shared" si="253"/>
        <v>0.2790000000022701</v>
      </c>
      <c r="D12484" s="420">
        <f t="shared" si="254"/>
        <v>0.13950000000113505</v>
      </c>
      <c r="H12484" s="337"/>
      <c r="J12484" s="82">
        <v>35</v>
      </c>
      <c r="K12484" s="321">
        <v>4</v>
      </c>
    </row>
    <row r="12485" spans="1:11" x14ac:dyDescent="0.3">
      <c r="A12485" s="341">
        <v>43483.170833275464</v>
      </c>
      <c r="B12485" s="318">
        <v>38261.654999999999</v>
      </c>
      <c r="C12485" s="355">
        <f t="shared" si="253"/>
        <v>0.26699999999982538</v>
      </c>
      <c r="D12485" s="420">
        <f t="shared" si="254"/>
        <v>0.13349999999991269</v>
      </c>
      <c r="H12485" s="337"/>
      <c r="J12485" s="82">
        <v>36</v>
      </c>
      <c r="K12485" s="391">
        <v>1</v>
      </c>
    </row>
    <row r="12486" spans="1:11" x14ac:dyDescent="0.3">
      <c r="A12486" s="341">
        <v>43483.212499942128</v>
      </c>
      <c r="B12486" s="318">
        <v>38261.930999999997</v>
      </c>
      <c r="C12486" s="355">
        <f t="shared" si="253"/>
        <v>0.27599999999802094</v>
      </c>
      <c r="D12486" s="420">
        <f t="shared" si="254"/>
        <v>0.13799999999901047</v>
      </c>
      <c r="H12486" s="337"/>
      <c r="J12486" s="82">
        <v>37</v>
      </c>
      <c r="K12486" s="319">
        <v>2</v>
      </c>
    </row>
    <row r="12487" spans="1:11" x14ac:dyDescent="0.3">
      <c r="A12487" s="341">
        <v>43483.254166608793</v>
      </c>
      <c r="B12487" s="318">
        <v>38262.214</v>
      </c>
      <c r="C12487" s="355">
        <f t="shared" si="253"/>
        <v>0.28300000000308501</v>
      </c>
      <c r="D12487" s="420">
        <f t="shared" si="254"/>
        <v>0.1415000000015425</v>
      </c>
      <c r="H12487" s="337"/>
      <c r="J12487" s="82">
        <v>38</v>
      </c>
      <c r="K12487" s="320">
        <v>3</v>
      </c>
    </row>
    <row r="12488" spans="1:11" x14ac:dyDescent="0.3">
      <c r="A12488" s="341">
        <v>43483.295833275464</v>
      </c>
      <c r="B12488" s="318">
        <v>38262.487999999998</v>
      </c>
      <c r="C12488" s="355">
        <f t="shared" si="253"/>
        <v>0.27399999999761349</v>
      </c>
      <c r="D12488" s="420">
        <f t="shared" si="254"/>
        <v>0.13699999999880674</v>
      </c>
      <c r="H12488" s="337"/>
      <c r="J12488" s="82">
        <v>39</v>
      </c>
      <c r="K12488" s="321">
        <v>4</v>
      </c>
    </row>
    <row r="12489" spans="1:11" x14ac:dyDescent="0.3">
      <c r="A12489" s="341">
        <v>43483.337499942128</v>
      </c>
      <c r="B12489" s="318">
        <v>38262.758000000002</v>
      </c>
      <c r="C12489" s="355">
        <f t="shared" si="253"/>
        <v>0.27000000000407454</v>
      </c>
      <c r="D12489" s="420">
        <f t="shared" si="254"/>
        <v>0.13500000000203727</v>
      </c>
      <c r="H12489" s="337"/>
      <c r="J12489" s="82">
        <v>40</v>
      </c>
      <c r="K12489" s="391">
        <v>1</v>
      </c>
    </row>
    <row r="12490" spans="1:11" x14ac:dyDescent="0.3">
      <c r="A12490" s="341">
        <v>43483.379166608793</v>
      </c>
      <c r="B12490" s="318">
        <v>38263.035000000003</v>
      </c>
      <c r="C12490" s="355">
        <f t="shared" si="253"/>
        <v>0.27700000000186265</v>
      </c>
      <c r="D12490" s="420">
        <f t="shared" si="254"/>
        <v>0.13850000000093132</v>
      </c>
      <c r="H12490" s="337"/>
      <c r="J12490" s="82">
        <v>41</v>
      </c>
      <c r="K12490" s="319">
        <v>2</v>
      </c>
    </row>
    <row r="12491" spans="1:11" x14ac:dyDescent="0.3">
      <c r="A12491" s="341">
        <v>43483.420833275464</v>
      </c>
      <c r="B12491" s="318">
        <v>38263.31</v>
      </c>
      <c r="C12491" s="355">
        <f t="shared" si="253"/>
        <v>0.27499999999417923</v>
      </c>
      <c r="D12491" s="420">
        <f t="shared" si="254"/>
        <v>0.13749999999708962</v>
      </c>
      <c r="H12491" s="337"/>
      <c r="J12491" s="82">
        <v>42</v>
      </c>
      <c r="K12491" s="320">
        <v>3</v>
      </c>
    </row>
    <row r="12492" spans="1:11" x14ac:dyDescent="0.3">
      <c r="A12492" s="341">
        <v>43483.462499942128</v>
      </c>
      <c r="B12492" s="318">
        <v>38263.578999999998</v>
      </c>
      <c r="C12492" s="355">
        <f t="shared" si="253"/>
        <v>0.26900000000023283</v>
      </c>
      <c r="D12492" s="420">
        <f t="shared" si="254"/>
        <v>0.13450000000011642</v>
      </c>
      <c r="H12492" s="337"/>
      <c r="J12492" s="82">
        <v>43</v>
      </c>
      <c r="K12492" s="321">
        <v>4</v>
      </c>
    </row>
    <row r="12493" spans="1:11" x14ac:dyDescent="0.3">
      <c r="A12493" s="341">
        <v>43483.504166608793</v>
      </c>
      <c r="B12493" s="318">
        <v>38263.847000000002</v>
      </c>
      <c r="C12493" s="355">
        <f t="shared" si="253"/>
        <v>0.26800000000366708</v>
      </c>
      <c r="D12493" s="420">
        <f t="shared" si="254"/>
        <v>0.13400000000183354</v>
      </c>
      <c r="H12493" s="337"/>
      <c r="J12493" s="82">
        <v>44</v>
      </c>
      <c r="K12493" s="391">
        <v>1</v>
      </c>
    </row>
    <row r="12494" spans="1:11" x14ac:dyDescent="0.3">
      <c r="A12494" s="341">
        <v>43483.545833275464</v>
      </c>
      <c r="B12494" s="318">
        <v>38264.127999999997</v>
      </c>
      <c r="C12494" s="355">
        <f t="shared" si="253"/>
        <v>0.28099999999540159</v>
      </c>
      <c r="D12494" s="420">
        <f t="shared" si="254"/>
        <v>0.1404999999977008</v>
      </c>
      <c r="H12494" s="337"/>
      <c r="J12494" s="82">
        <v>45</v>
      </c>
      <c r="K12494" s="319">
        <v>2</v>
      </c>
    </row>
    <row r="12495" spans="1:11" x14ac:dyDescent="0.3">
      <c r="A12495" s="341">
        <v>43483.587499942128</v>
      </c>
      <c r="B12495" s="318">
        <v>38264.400000000001</v>
      </c>
      <c r="C12495" s="355">
        <f t="shared" si="253"/>
        <v>0.27200000000448199</v>
      </c>
      <c r="D12495" s="420">
        <f t="shared" si="254"/>
        <v>0.13600000000224099</v>
      </c>
      <c r="H12495" s="337"/>
      <c r="J12495" s="82">
        <v>46</v>
      </c>
      <c r="K12495" s="320">
        <v>3</v>
      </c>
    </row>
    <row r="12496" spans="1:11" x14ac:dyDescent="0.3">
      <c r="A12496" s="341">
        <v>43483.629166608793</v>
      </c>
      <c r="B12496" s="318">
        <v>38264.660000000003</v>
      </c>
      <c r="C12496" s="355">
        <f t="shared" si="253"/>
        <v>0.26000000000203727</v>
      </c>
      <c r="D12496" s="420">
        <f t="shared" si="254"/>
        <v>0.13000000000101863</v>
      </c>
      <c r="H12496" s="337"/>
      <c r="J12496" s="82">
        <v>47</v>
      </c>
      <c r="K12496" s="321">
        <v>4</v>
      </c>
    </row>
    <row r="12497" spans="1:11" x14ac:dyDescent="0.3">
      <c r="A12497" s="341">
        <v>43483.670833275464</v>
      </c>
      <c r="B12497" s="318">
        <v>38264.928999999996</v>
      </c>
      <c r="C12497" s="355">
        <f t="shared" si="253"/>
        <v>0.26899999999295687</v>
      </c>
      <c r="D12497" s="420">
        <f t="shared" si="254"/>
        <v>0.13449999999647844</v>
      </c>
      <c r="H12497" s="337"/>
      <c r="J12497" s="82">
        <v>48</v>
      </c>
      <c r="K12497" s="391">
        <v>1</v>
      </c>
    </row>
    <row r="12498" spans="1:11" x14ac:dyDescent="0.3">
      <c r="A12498" s="341">
        <v>43483.712499942128</v>
      </c>
      <c r="B12498" s="318">
        <v>38265.203000000001</v>
      </c>
      <c r="C12498" s="355">
        <f t="shared" si="253"/>
        <v>0.27400000000488944</v>
      </c>
      <c r="D12498" s="420">
        <f t="shared" si="254"/>
        <v>0.13700000000244472</v>
      </c>
      <c r="H12498" s="337"/>
      <c r="J12498" s="82">
        <v>49</v>
      </c>
      <c r="K12498" s="319">
        <v>2</v>
      </c>
    </row>
    <row r="12499" spans="1:11" x14ac:dyDescent="0.3">
      <c r="A12499" s="341">
        <v>43483.754166608793</v>
      </c>
      <c r="B12499" s="318">
        <v>38265.472000000002</v>
      </c>
      <c r="C12499" s="355">
        <f t="shared" ref="C12499:C12549" si="255">B12499-B12498</f>
        <v>0.26900000000023283</v>
      </c>
      <c r="D12499" s="420">
        <f t="shared" ref="D12499:D12549" si="256">C12499/2</f>
        <v>0.13450000000011642</v>
      </c>
      <c r="H12499" s="337"/>
      <c r="J12499" s="82">
        <v>50</v>
      </c>
      <c r="K12499" s="320">
        <v>3</v>
      </c>
    </row>
    <row r="12500" spans="1:11" x14ac:dyDescent="0.3">
      <c r="A12500" s="341">
        <v>43483.795833275464</v>
      </c>
      <c r="B12500" s="318">
        <v>38265.733</v>
      </c>
      <c r="C12500" s="355">
        <f t="shared" si="255"/>
        <v>0.26099999999860302</v>
      </c>
      <c r="D12500" s="420">
        <f t="shared" si="256"/>
        <v>0.13049999999930151</v>
      </c>
      <c r="H12500" s="337"/>
      <c r="J12500" s="82">
        <v>51</v>
      </c>
      <c r="K12500" s="321">
        <v>4</v>
      </c>
    </row>
    <row r="12501" spans="1:11" x14ac:dyDescent="0.3">
      <c r="A12501" s="341">
        <v>43483.837499942128</v>
      </c>
      <c r="B12501" s="318">
        <v>38266.002</v>
      </c>
      <c r="C12501" s="355">
        <f t="shared" si="255"/>
        <v>0.26900000000023283</v>
      </c>
      <c r="D12501" s="420">
        <f t="shared" si="256"/>
        <v>0.13450000000011642</v>
      </c>
      <c r="H12501" s="337"/>
      <c r="J12501" s="82">
        <v>52</v>
      </c>
      <c r="K12501" s="391">
        <v>1</v>
      </c>
    </row>
    <row r="12502" spans="1:11" x14ac:dyDescent="0.3">
      <c r="A12502" s="341">
        <v>43483.879166608793</v>
      </c>
      <c r="B12502" s="318">
        <v>38266.269999999997</v>
      </c>
      <c r="C12502" s="355">
        <f t="shared" si="255"/>
        <v>0.26799999999639113</v>
      </c>
      <c r="D12502" s="420">
        <f t="shared" si="256"/>
        <v>0.13399999999819556</v>
      </c>
      <c r="H12502" s="337"/>
      <c r="J12502" s="82">
        <v>53</v>
      </c>
      <c r="K12502" s="319">
        <v>2</v>
      </c>
    </row>
    <row r="12503" spans="1:11" x14ac:dyDescent="0.3">
      <c r="A12503" s="341">
        <v>43483.920833275464</v>
      </c>
      <c r="B12503" s="318">
        <v>38266.529000000002</v>
      </c>
      <c r="C12503" s="355">
        <f t="shared" si="255"/>
        <v>0.25900000000547152</v>
      </c>
      <c r="D12503" s="420">
        <f t="shared" si="256"/>
        <v>0.12950000000273576</v>
      </c>
      <c r="H12503" s="337"/>
      <c r="J12503" s="82">
        <v>54</v>
      </c>
      <c r="K12503" s="320">
        <v>3</v>
      </c>
    </row>
    <row r="12504" spans="1:11" x14ac:dyDescent="0.3">
      <c r="A12504" s="341">
        <v>43483.962499942128</v>
      </c>
      <c r="B12504" s="318">
        <v>38266.784</v>
      </c>
      <c r="C12504" s="355">
        <f t="shared" si="255"/>
        <v>0.25499999999738066</v>
      </c>
      <c r="D12504" s="420">
        <f t="shared" si="256"/>
        <v>0.12749999999869033</v>
      </c>
      <c r="E12504" s="336">
        <f>SUM(C12481:C12504)*7.4805194805</f>
        <v>48.556051947938997</v>
      </c>
      <c r="F12504" s="324">
        <f>AVERAGE(D12481:D12504)</f>
        <v>0.13522916666670426</v>
      </c>
      <c r="G12504" s="324">
        <f>_xlfn.STDEV.S(D12481:D12504)</f>
        <v>3.6085019370955609E-3</v>
      </c>
      <c r="H12504" s="337"/>
      <c r="J12504" s="82">
        <v>55</v>
      </c>
      <c r="K12504" s="321">
        <v>4</v>
      </c>
    </row>
    <row r="12505" spans="1:11" x14ac:dyDescent="0.3">
      <c r="A12505" s="341">
        <v>43484.004166608793</v>
      </c>
      <c r="B12505" s="318">
        <v>38267.057999999997</v>
      </c>
      <c r="C12505" s="355">
        <f t="shared" si="255"/>
        <v>0.27399999999761349</v>
      </c>
      <c r="D12505" s="420">
        <f t="shared" si="256"/>
        <v>0.13699999999880674</v>
      </c>
      <c r="H12505" s="337"/>
      <c r="J12505" s="82">
        <v>56</v>
      </c>
      <c r="K12505" s="391">
        <v>1</v>
      </c>
    </row>
    <row r="12506" spans="1:11" x14ac:dyDescent="0.3">
      <c r="A12506" s="341">
        <v>43484.045833275464</v>
      </c>
      <c r="B12506" s="318">
        <v>38267.332000000002</v>
      </c>
      <c r="C12506" s="355">
        <f t="shared" si="255"/>
        <v>0.27400000000488944</v>
      </c>
      <c r="D12506" s="420">
        <f t="shared" si="256"/>
        <v>0.13700000000244472</v>
      </c>
      <c r="H12506" s="337"/>
      <c r="J12506" s="82">
        <v>57</v>
      </c>
      <c r="K12506" s="319">
        <v>2</v>
      </c>
    </row>
    <row r="12507" spans="1:11" x14ac:dyDescent="0.3">
      <c r="A12507" s="341">
        <v>43484.087499942128</v>
      </c>
      <c r="B12507" s="318">
        <v>38267.601999999999</v>
      </c>
      <c r="C12507" s="355">
        <f t="shared" si="255"/>
        <v>0.26999999999679858</v>
      </c>
      <c r="D12507" s="420">
        <f t="shared" si="256"/>
        <v>0.13499999999839929</v>
      </c>
      <c r="H12507" s="337"/>
      <c r="J12507" s="82">
        <v>58</v>
      </c>
      <c r="K12507" s="320">
        <v>3</v>
      </c>
    </row>
    <row r="12508" spans="1:11" x14ac:dyDescent="0.3">
      <c r="A12508" s="341">
        <v>43484.129166608793</v>
      </c>
      <c r="B12508" s="318">
        <v>38267.874000000003</v>
      </c>
      <c r="C12508" s="355">
        <f t="shared" si="255"/>
        <v>0.27200000000448199</v>
      </c>
      <c r="D12508" s="420">
        <f t="shared" si="256"/>
        <v>0.13600000000224099</v>
      </c>
      <c r="H12508" s="337"/>
      <c r="J12508" s="82">
        <v>59</v>
      </c>
      <c r="K12508" s="321">
        <v>4</v>
      </c>
    </row>
    <row r="12509" spans="1:11" x14ac:dyDescent="0.3">
      <c r="A12509" s="341">
        <v>43484.170833275464</v>
      </c>
      <c r="B12509" s="318">
        <v>38268.158000000003</v>
      </c>
      <c r="C12509" s="355">
        <f t="shared" si="255"/>
        <v>0.28399999999965075</v>
      </c>
      <c r="D12509" s="420">
        <f t="shared" si="256"/>
        <v>0.14199999999982538</v>
      </c>
      <c r="H12509" s="337"/>
      <c r="J12509" s="82">
        <v>60</v>
      </c>
      <c r="K12509" s="391">
        <v>1</v>
      </c>
    </row>
    <row r="12510" spans="1:11" x14ac:dyDescent="0.3">
      <c r="A12510" s="341">
        <v>43484.212499942128</v>
      </c>
      <c r="B12510" s="318">
        <v>38268.438000000002</v>
      </c>
      <c r="C12510" s="355">
        <f t="shared" si="255"/>
        <v>0.27999999999883585</v>
      </c>
      <c r="D12510" s="420">
        <f t="shared" si="256"/>
        <v>0.13999999999941792</v>
      </c>
      <c r="H12510" s="337"/>
      <c r="J12510" s="82">
        <v>61</v>
      </c>
      <c r="K12510" s="319">
        <v>2</v>
      </c>
    </row>
    <row r="12511" spans="1:11" x14ac:dyDescent="0.3">
      <c r="A12511" s="341">
        <v>43484.254166608793</v>
      </c>
      <c r="B12511" s="318">
        <v>38268.713000000003</v>
      </c>
      <c r="C12511" s="355">
        <f t="shared" si="255"/>
        <v>0.27500000000145519</v>
      </c>
      <c r="D12511" s="420">
        <f t="shared" si="256"/>
        <v>0.1375000000007276</v>
      </c>
      <c r="H12511" s="337"/>
      <c r="J12511" s="82">
        <v>62</v>
      </c>
      <c r="K12511" s="320">
        <v>3</v>
      </c>
    </row>
    <row r="12512" spans="1:11" x14ac:dyDescent="0.3">
      <c r="A12512" s="341">
        <v>43484.295833275464</v>
      </c>
      <c r="B12512" s="318">
        <v>38268.997000000003</v>
      </c>
      <c r="C12512" s="355">
        <f t="shared" si="255"/>
        <v>0.28399999999965075</v>
      </c>
      <c r="D12512" s="420">
        <f t="shared" si="256"/>
        <v>0.14199999999982538</v>
      </c>
      <c r="H12512" s="337"/>
      <c r="J12512" s="82">
        <v>63</v>
      </c>
      <c r="K12512" s="321">
        <v>4</v>
      </c>
    </row>
    <row r="12513" spans="1:11" x14ac:dyDescent="0.3">
      <c r="A12513" s="341">
        <v>43484.337499942128</v>
      </c>
      <c r="B12513" s="318">
        <v>38269.277000000002</v>
      </c>
      <c r="C12513" s="355">
        <f t="shared" si="255"/>
        <v>0.27999999999883585</v>
      </c>
      <c r="D12513" s="420">
        <f t="shared" si="256"/>
        <v>0.13999999999941792</v>
      </c>
      <c r="H12513" s="337"/>
      <c r="J12513" s="82">
        <v>64</v>
      </c>
      <c r="K12513" s="391">
        <v>1</v>
      </c>
    </row>
    <row r="12514" spans="1:11" x14ac:dyDescent="0.3">
      <c r="A12514" s="341">
        <v>43484.379166608793</v>
      </c>
      <c r="B12514" s="318">
        <v>38269.548999999999</v>
      </c>
      <c r="C12514" s="355">
        <f t="shared" si="255"/>
        <v>0.27199999999720603</v>
      </c>
      <c r="D12514" s="420">
        <f t="shared" si="256"/>
        <v>0.13599999999860302</v>
      </c>
      <c r="H12514" s="337"/>
      <c r="J12514" s="82">
        <v>65</v>
      </c>
      <c r="K12514" s="319">
        <v>2</v>
      </c>
    </row>
    <row r="12515" spans="1:11" x14ac:dyDescent="0.3">
      <c r="A12515" s="341">
        <v>43484.420833275464</v>
      </c>
      <c r="B12515" s="318">
        <v>38269.811000000002</v>
      </c>
      <c r="C12515" s="355">
        <f t="shared" si="255"/>
        <v>0.26200000000244472</v>
      </c>
      <c r="D12515" s="420">
        <f t="shared" si="256"/>
        <v>0.13100000000122236</v>
      </c>
      <c r="H12515" s="337"/>
      <c r="J12515" s="82">
        <v>66</v>
      </c>
      <c r="K12515" s="320">
        <v>3</v>
      </c>
    </row>
    <row r="12516" spans="1:11" x14ac:dyDescent="0.3">
      <c r="A12516" s="341">
        <v>43484.462499942128</v>
      </c>
      <c r="B12516" s="318">
        <v>38270.088000000003</v>
      </c>
      <c r="C12516" s="355">
        <f t="shared" si="255"/>
        <v>0.27700000000186265</v>
      </c>
      <c r="D12516" s="420">
        <f t="shared" si="256"/>
        <v>0.13850000000093132</v>
      </c>
      <c r="H12516" s="337"/>
      <c r="J12516" s="82">
        <v>67</v>
      </c>
      <c r="K12516" s="321">
        <v>4</v>
      </c>
    </row>
    <row r="12517" spans="1:11" x14ac:dyDescent="0.3">
      <c r="A12517" s="341">
        <v>43484.504166608793</v>
      </c>
      <c r="B12517" s="318">
        <v>38270.360999999997</v>
      </c>
      <c r="C12517" s="355">
        <f t="shared" si="255"/>
        <v>0.27299999999377178</v>
      </c>
      <c r="D12517" s="420">
        <f t="shared" si="256"/>
        <v>0.13649999999688589</v>
      </c>
      <c r="H12517" s="337"/>
      <c r="J12517" s="82">
        <v>68</v>
      </c>
      <c r="K12517" s="391">
        <v>1</v>
      </c>
    </row>
    <row r="12518" spans="1:11" x14ac:dyDescent="0.3">
      <c r="A12518" s="341">
        <v>43484.545833275464</v>
      </c>
      <c r="B12518" s="318">
        <v>38270.627999999997</v>
      </c>
      <c r="C12518" s="355">
        <f t="shared" si="255"/>
        <v>0.26699999999982538</v>
      </c>
      <c r="D12518" s="420">
        <f t="shared" si="256"/>
        <v>0.13349999999991269</v>
      </c>
      <c r="H12518" s="337"/>
      <c r="J12518" s="82">
        <v>69</v>
      </c>
      <c r="K12518" s="319">
        <v>2</v>
      </c>
    </row>
    <row r="12519" spans="1:11" x14ac:dyDescent="0.3">
      <c r="A12519" s="341">
        <v>43484.587499942128</v>
      </c>
      <c r="B12519" s="318">
        <v>38270.894</v>
      </c>
      <c r="C12519" s="355">
        <f t="shared" si="255"/>
        <v>0.26600000000325963</v>
      </c>
      <c r="D12519" s="420">
        <f t="shared" si="256"/>
        <v>0.13300000000162981</v>
      </c>
      <c r="H12519" s="337"/>
      <c r="J12519" s="82">
        <v>70</v>
      </c>
      <c r="K12519" s="320">
        <v>3</v>
      </c>
    </row>
    <row r="12520" spans="1:11" x14ac:dyDescent="0.3">
      <c r="A12520" s="341">
        <v>43484.629166608793</v>
      </c>
      <c r="B12520" s="318">
        <v>38271.167999999998</v>
      </c>
      <c r="C12520" s="355">
        <f t="shared" si="255"/>
        <v>0.27399999999761349</v>
      </c>
      <c r="D12520" s="420">
        <f t="shared" si="256"/>
        <v>0.13699999999880674</v>
      </c>
      <c r="H12520" s="337"/>
      <c r="J12520" s="82">
        <v>71</v>
      </c>
      <c r="K12520" s="321">
        <v>4</v>
      </c>
    </row>
    <row r="12521" spans="1:11" x14ac:dyDescent="0.3">
      <c r="A12521" s="341">
        <v>43484.670833275464</v>
      </c>
      <c r="B12521" s="318">
        <v>38271.432000000001</v>
      </c>
      <c r="C12521" s="355">
        <f t="shared" si="255"/>
        <v>0.26400000000285218</v>
      </c>
      <c r="D12521" s="420">
        <f t="shared" si="256"/>
        <v>0.13200000000142609</v>
      </c>
      <c r="H12521" s="337"/>
      <c r="J12521" s="82">
        <v>72</v>
      </c>
      <c r="K12521" s="391">
        <v>1</v>
      </c>
    </row>
    <row r="12522" spans="1:11" x14ac:dyDescent="0.3">
      <c r="A12522" s="341">
        <v>43484.712499942128</v>
      </c>
      <c r="B12522" s="318">
        <v>38271.692000000003</v>
      </c>
      <c r="C12522" s="355">
        <f t="shared" si="255"/>
        <v>0.26000000000203727</v>
      </c>
      <c r="D12522" s="420">
        <f t="shared" si="256"/>
        <v>0.13000000000101863</v>
      </c>
      <c r="H12522" s="337"/>
      <c r="J12522" s="82">
        <v>73</v>
      </c>
      <c r="K12522" s="319">
        <v>2</v>
      </c>
    </row>
    <row r="12523" spans="1:11" x14ac:dyDescent="0.3">
      <c r="A12523" s="341">
        <v>43484.754166608793</v>
      </c>
      <c r="B12523" s="318">
        <v>38271.959000000003</v>
      </c>
      <c r="C12523" s="355">
        <f t="shared" si="255"/>
        <v>0.26699999999982538</v>
      </c>
      <c r="D12523" s="420">
        <f t="shared" si="256"/>
        <v>0.13349999999991269</v>
      </c>
      <c r="H12523" s="337"/>
      <c r="J12523" s="82">
        <v>74</v>
      </c>
      <c r="K12523" s="320">
        <v>3</v>
      </c>
    </row>
    <row r="12524" spans="1:11" x14ac:dyDescent="0.3">
      <c r="A12524" s="341">
        <v>43484.795833275464</v>
      </c>
      <c r="B12524" s="318">
        <v>38272.228999999999</v>
      </c>
      <c r="C12524" s="355">
        <f t="shared" si="255"/>
        <v>0.26999999999679858</v>
      </c>
      <c r="D12524" s="420">
        <f t="shared" si="256"/>
        <v>0.13499999999839929</v>
      </c>
      <c r="H12524" s="337"/>
      <c r="J12524" s="82">
        <v>75</v>
      </c>
      <c r="K12524" s="321">
        <v>4</v>
      </c>
    </row>
    <row r="12525" spans="1:11" x14ac:dyDescent="0.3">
      <c r="A12525" s="341">
        <v>43484.837499942128</v>
      </c>
      <c r="B12525" s="318">
        <v>38272.489000000001</v>
      </c>
      <c r="C12525" s="355">
        <f t="shared" si="255"/>
        <v>0.26000000000203727</v>
      </c>
      <c r="D12525" s="420">
        <f t="shared" si="256"/>
        <v>0.13000000000101863</v>
      </c>
      <c r="H12525" s="337"/>
      <c r="J12525" s="82">
        <v>76</v>
      </c>
      <c r="K12525" s="391">
        <v>1</v>
      </c>
    </row>
    <row r="12526" spans="1:11" x14ac:dyDescent="0.3">
      <c r="A12526" s="341">
        <v>43484.879166608793</v>
      </c>
      <c r="B12526" s="318">
        <v>38272.743000000002</v>
      </c>
      <c r="C12526" s="355">
        <f t="shared" si="255"/>
        <v>0.25400000000081491</v>
      </c>
      <c r="D12526" s="420">
        <f t="shared" si="256"/>
        <v>0.12700000000040745</v>
      </c>
      <c r="H12526" s="337"/>
      <c r="J12526" s="82">
        <v>77</v>
      </c>
      <c r="K12526" s="319">
        <v>2</v>
      </c>
    </row>
    <row r="12527" spans="1:11" x14ac:dyDescent="0.3">
      <c r="A12527" s="341">
        <v>43484.920833275464</v>
      </c>
      <c r="B12527" s="318">
        <v>38273.012000000002</v>
      </c>
      <c r="C12527" s="355">
        <f t="shared" si="255"/>
        <v>0.26900000000023283</v>
      </c>
      <c r="D12527" s="420">
        <f t="shared" si="256"/>
        <v>0.13450000000011642</v>
      </c>
      <c r="H12527" s="337"/>
      <c r="J12527" s="82">
        <v>78</v>
      </c>
      <c r="K12527" s="320">
        <v>3</v>
      </c>
    </row>
    <row r="12528" spans="1:11" x14ac:dyDescent="0.3">
      <c r="A12528" s="341">
        <v>43484.962499942128</v>
      </c>
      <c r="B12528" s="318">
        <v>38273.283000000003</v>
      </c>
      <c r="C12528" s="355">
        <f t="shared" si="255"/>
        <v>0.27100000000064028</v>
      </c>
      <c r="D12528" s="420">
        <f t="shared" si="256"/>
        <v>0.13550000000032014</v>
      </c>
      <c r="E12528" s="336">
        <f>SUM(C12505:C12528)*7.4805194805</f>
        <v>48.615896103795187</v>
      </c>
      <c r="F12528" s="324">
        <f>AVERAGE(D12505:D12528)</f>
        <v>0.13539583333340488</v>
      </c>
      <c r="G12528" s="324">
        <f>_xlfn.STDEV.S(D12505:D12528)</f>
        <v>3.7705355591639744E-3</v>
      </c>
      <c r="H12528" s="337"/>
      <c r="J12528" s="82">
        <v>79</v>
      </c>
      <c r="K12528" s="321">
        <v>4</v>
      </c>
    </row>
    <row r="12529" spans="1:11" x14ac:dyDescent="0.3">
      <c r="A12529" s="341">
        <v>43485.004166608793</v>
      </c>
      <c r="B12529" s="318">
        <v>38273.548999999999</v>
      </c>
      <c r="C12529" s="355">
        <f t="shared" si="255"/>
        <v>0.26599999999598367</v>
      </c>
      <c r="D12529" s="420">
        <f t="shared" si="256"/>
        <v>0.13299999999799184</v>
      </c>
      <c r="H12529" s="337"/>
      <c r="J12529" s="82">
        <v>80</v>
      </c>
      <c r="K12529" s="391">
        <v>1</v>
      </c>
    </row>
    <row r="12530" spans="1:11" x14ac:dyDescent="0.3">
      <c r="A12530" s="341">
        <v>43485.045833275464</v>
      </c>
      <c r="B12530" s="318">
        <v>38273.811999999998</v>
      </c>
      <c r="C12530" s="355">
        <f t="shared" si="255"/>
        <v>0.26299999999901047</v>
      </c>
      <c r="D12530" s="420">
        <f t="shared" si="256"/>
        <v>0.13149999999950523</v>
      </c>
      <c r="H12530" s="337"/>
      <c r="J12530" s="82">
        <v>81</v>
      </c>
      <c r="K12530" s="319">
        <v>2</v>
      </c>
    </row>
    <row r="12531" spans="1:11" x14ac:dyDescent="0.3">
      <c r="A12531" s="341">
        <v>43485.087499942128</v>
      </c>
      <c r="B12531" s="318">
        <v>38274.089</v>
      </c>
      <c r="C12531" s="355">
        <f t="shared" si="255"/>
        <v>0.27700000000186265</v>
      </c>
      <c r="D12531" s="420">
        <f t="shared" si="256"/>
        <v>0.13850000000093132</v>
      </c>
      <c r="H12531" s="337"/>
      <c r="J12531" s="82">
        <v>82</v>
      </c>
      <c r="K12531" s="320">
        <v>3</v>
      </c>
    </row>
    <row r="12532" spans="1:11" x14ac:dyDescent="0.3">
      <c r="A12532" s="341">
        <v>43485.129166608793</v>
      </c>
      <c r="B12532" s="318">
        <v>38274.362000000001</v>
      </c>
      <c r="C12532" s="355">
        <f t="shared" si="255"/>
        <v>0.27300000000104774</v>
      </c>
      <c r="D12532" s="420">
        <f t="shared" si="256"/>
        <v>0.13650000000052387</v>
      </c>
      <c r="H12532" s="337"/>
      <c r="J12532" s="82">
        <v>83</v>
      </c>
      <c r="K12532" s="321">
        <v>4</v>
      </c>
    </row>
    <row r="12533" spans="1:11" x14ac:dyDescent="0.3">
      <c r="A12533" s="341">
        <v>43485.170833275464</v>
      </c>
      <c r="B12533" s="318">
        <v>38274.631999999998</v>
      </c>
      <c r="C12533" s="355">
        <f t="shared" si="255"/>
        <v>0.26999999999679858</v>
      </c>
      <c r="D12533" s="420">
        <f t="shared" si="256"/>
        <v>0.13499999999839929</v>
      </c>
      <c r="H12533" s="337"/>
      <c r="J12533" s="82">
        <v>84</v>
      </c>
      <c r="K12533" s="391">
        <v>1</v>
      </c>
    </row>
    <row r="12534" spans="1:11" x14ac:dyDescent="0.3">
      <c r="A12534" s="341">
        <v>43485.212499942128</v>
      </c>
      <c r="B12534" s="318">
        <v>38274.911</v>
      </c>
      <c r="C12534" s="355">
        <f t="shared" si="255"/>
        <v>0.2790000000022701</v>
      </c>
      <c r="D12534" s="420">
        <f t="shared" si="256"/>
        <v>0.13950000000113505</v>
      </c>
      <c r="H12534" s="337"/>
      <c r="J12534" s="82">
        <v>85</v>
      </c>
      <c r="K12534" s="319">
        <v>2</v>
      </c>
    </row>
    <row r="12535" spans="1:11" x14ac:dyDescent="0.3">
      <c r="A12535" s="341">
        <v>43485.254166608793</v>
      </c>
      <c r="B12535" s="355">
        <v>38275.199000000001</v>
      </c>
      <c r="C12535" s="355">
        <f t="shared" si="255"/>
        <v>0.28800000000046566</v>
      </c>
      <c r="D12535" s="420">
        <f t="shared" si="256"/>
        <v>0.14400000000023283</v>
      </c>
      <c r="H12535" s="337"/>
      <c r="J12535" s="82">
        <v>86</v>
      </c>
      <c r="K12535" s="320">
        <v>3</v>
      </c>
    </row>
    <row r="12536" spans="1:11" x14ac:dyDescent="0.3">
      <c r="A12536" s="341">
        <v>43485.295833275464</v>
      </c>
      <c r="B12536" s="355">
        <v>38275.470999999998</v>
      </c>
      <c r="C12536" s="355">
        <f t="shared" si="255"/>
        <v>0.27199999999720603</v>
      </c>
      <c r="D12536" s="420">
        <f t="shared" si="256"/>
        <v>0.13599999999860302</v>
      </c>
      <c r="H12536" s="337"/>
      <c r="J12536" s="82">
        <v>87</v>
      </c>
      <c r="K12536" s="321">
        <v>4</v>
      </c>
    </row>
    <row r="12537" spans="1:11" x14ac:dyDescent="0.3">
      <c r="A12537" s="341">
        <v>43485.337499942128</v>
      </c>
      <c r="B12537" s="318">
        <v>38275.732000000004</v>
      </c>
      <c r="C12537" s="355">
        <f t="shared" si="255"/>
        <v>0.26100000000587897</v>
      </c>
      <c r="D12537" s="420">
        <f t="shared" si="256"/>
        <v>0.13050000000293949</v>
      </c>
      <c r="H12537" s="337"/>
      <c r="J12537" s="82">
        <v>88</v>
      </c>
      <c r="K12537" s="391">
        <v>1</v>
      </c>
    </row>
    <row r="12538" spans="1:11" x14ac:dyDescent="0.3">
      <c r="A12538" s="341">
        <v>43485.379166608793</v>
      </c>
      <c r="B12538" s="318">
        <v>38276.008000000002</v>
      </c>
      <c r="C12538" s="355">
        <f t="shared" si="255"/>
        <v>0.27599999999802094</v>
      </c>
      <c r="D12538" s="420">
        <f t="shared" si="256"/>
        <v>0.13799999999901047</v>
      </c>
      <c r="H12538" s="337"/>
      <c r="J12538" s="82">
        <v>89</v>
      </c>
      <c r="K12538" s="319">
        <v>2</v>
      </c>
    </row>
    <row r="12539" spans="1:11" x14ac:dyDescent="0.3">
      <c r="A12539" s="341">
        <v>43485.420833275464</v>
      </c>
      <c r="B12539" s="318">
        <v>38276.283000000003</v>
      </c>
      <c r="C12539" s="355">
        <f t="shared" si="255"/>
        <v>0.27500000000145519</v>
      </c>
      <c r="D12539" s="420">
        <f t="shared" si="256"/>
        <v>0.1375000000007276</v>
      </c>
      <c r="H12539" s="337"/>
      <c r="J12539" s="82">
        <v>90</v>
      </c>
      <c r="K12539" s="320">
        <v>3</v>
      </c>
    </row>
    <row r="12540" spans="1:11" x14ac:dyDescent="0.3">
      <c r="A12540" s="341">
        <v>43485.462499942128</v>
      </c>
      <c r="B12540" s="318">
        <v>38276.550999999999</v>
      </c>
      <c r="C12540" s="355">
        <f t="shared" si="255"/>
        <v>0.26799999999639113</v>
      </c>
      <c r="D12540" s="420">
        <f t="shared" si="256"/>
        <v>0.13399999999819556</v>
      </c>
      <c r="H12540" s="337"/>
      <c r="J12540" s="82">
        <v>91</v>
      </c>
      <c r="K12540" s="321">
        <v>4</v>
      </c>
    </row>
    <row r="12541" spans="1:11" x14ac:dyDescent="0.3">
      <c r="A12541" s="341">
        <v>43485.504166608793</v>
      </c>
      <c r="B12541" s="318">
        <v>38276.813000000002</v>
      </c>
      <c r="C12541" s="355">
        <f t="shared" si="255"/>
        <v>0.26200000000244472</v>
      </c>
      <c r="D12541" s="420">
        <f t="shared" si="256"/>
        <v>0.13100000000122236</v>
      </c>
      <c r="H12541" s="337"/>
      <c r="J12541" s="82">
        <v>92</v>
      </c>
      <c r="K12541" s="391">
        <v>1</v>
      </c>
    </row>
    <row r="12542" spans="1:11" x14ac:dyDescent="0.3">
      <c r="A12542" s="341">
        <v>43485.545833275464</v>
      </c>
      <c r="B12542" s="318">
        <v>38277.088000000003</v>
      </c>
      <c r="C12542" s="355">
        <f t="shared" si="255"/>
        <v>0.27500000000145519</v>
      </c>
      <c r="D12542" s="420">
        <f t="shared" si="256"/>
        <v>0.1375000000007276</v>
      </c>
      <c r="H12542" s="337"/>
      <c r="J12542" s="82">
        <v>93</v>
      </c>
      <c r="K12542" s="319">
        <v>2</v>
      </c>
    </row>
    <row r="12543" spans="1:11" x14ac:dyDescent="0.3">
      <c r="A12543" s="341">
        <v>43485.587499942128</v>
      </c>
      <c r="B12543" s="318">
        <v>38277.353999999999</v>
      </c>
      <c r="C12543" s="355">
        <f t="shared" si="255"/>
        <v>0.26599999999598367</v>
      </c>
      <c r="D12543" s="420">
        <f t="shared" si="256"/>
        <v>0.13299999999799184</v>
      </c>
      <c r="H12543" s="337"/>
      <c r="J12543" s="82">
        <v>94</v>
      </c>
      <c r="K12543" s="320">
        <v>3</v>
      </c>
    </row>
    <row r="12544" spans="1:11" x14ac:dyDescent="0.3">
      <c r="A12544" s="341">
        <v>43485.629166608793</v>
      </c>
      <c r="B12544" s="318">
        <v>38277.612000000001</v>
      </c>
      <c r="C12544" s="355">
        <f t="shared" si="255"/>
        <v>0.25800000000162981</v>
      </c>
      <c r="D12544" s="420">
        <f t="shared" si="256"/>
        <v>0.12900000000081491</v>
      </c>
      <c r="H12544" s="337"/>
      <c r="J12544" s="82">
        <v>95</v>
      </c>
      <c r="K12544" s="321">
        <v>4</v>
      </c>
    </row>
    <row r="12545" spans="1:12" x14ac:dyDescent="0.3">
      <c r="A12545" s="341">
        <v>43485.670833275464</v>
      </c>
      <c r="B12545" s="318">
        <v>38277.872000000003</v>
      </c>
      <c r="C12545" s="355">
        <f t="shared" si="255"/>
        <v>0.26000000000203727</v>
      </c>
      <c r="D12545" s="420">
        <f t="shared" si="256"/>
        <v>0.13000000000101863</v>
      </c>
      <c r="H12545" s="337"/>
      <c r="J12545" s="82">
        <v>96</v>
      </c>
      <c r="K12545" s="391">
        <v>1</v>
      </c>
    </row>
    <row r="12546" spans="1:12" x14ac:dyDescent="0.3">
      <c r="A12546" s="341">
        <v>43485.712499942128</v>
      </c>
      <c r="B12546" s="318">
        <v>38278.144999999997</v>
      </c>
      <c r="C12546" s="355">
        <f t="shared" si="255"/>
        <v>0.27299999999377178</v>
      </c>
      <c r="D12546" s="420">
        <f t="shared" si="256"/>
        <v>0.13649999999688589</v>
      </c>
      <c r="H12546" s="337"/>
      <c r="J12546" s="82">
        <v>97</v>
      </c>
      <c r="K12546" s="319">
        <v>2</v>
      </c>
    </row>
    <row r="12547" spans="1:12" x14ac:dyDescent="0.3">
      <c r="A12547" s="341">
        <v>43485.754166608793</v>
      </c>
      <c r="B12547" s="318">
        <v>38278.411</v>
      </c>
      <c r="C12547" s="355">
        <f t="shared" si="255"/>
        <v>0.26600000000325963</v>
      </c>
      <c r="D12547" s="420">
        <f t="shared" si="256"/>
        <v>0.13300000000162981</v>
      </c>
      <c r="H12547" s="337"/>
      <c r="J12547" s="82">
        <v>98</v>
      </c>
      <c r="K12547" s="320">
        <v>3</v>
      </c>
    </row>
    <row r="12548" spans="1:12" x14ac:dyDescent="0.3">
      <c r="A12548" s="341">
        <v>43485.795833275464</v>
      </c>
      <c r="B12548" s="318">
        <v>38278.671000000002</v>
      </c>
      <c r="C12548" s="355">
        <f t="shared" si="255"/>
        <v>0.26000000000203727</v>
      </c>
      <c r="D12548" s="420">
        <f t="shared" si="256"/>
        <v>0.13000000000101863</v>
      </c>
      <c r="H12548" s="337"/>
      <c r="J12548" s="82">
        <v>99</v>
      </c>
      <c r="K12548" s="321">
        <v>4</v>
      </c>
    </row>
    <row r="12549" spans="1:12" x14ac:dyDescent="0.3">
      <c r="A12549" s="341">
        <v>43485.837499942128</v>
      </c>
      <c r="B12549" s="318">
        <v>38278.936000000002</v>
      </c>
      <c r="C12549" s="355">
        <f t="shared" si="255"/>
        <v>0.26499999999941792</v>
      </c>
      <c r="D12549" s="420">
        <f t="shared" si="256"/>
        <v>0.13249999999970896</v>
      </c>
      <c r="E12549" s="336">
        <f>SUM(C12529:C12549)*7.4805194805</f>
        <v>42.287376623254744</v>
      </c>
      <c r="F12549" s="324">
        <f>AVERAGE(D12529:D12549)</f>
        <v>0.13459523809520069</v>
      </c>
      <c r="G12549" s="324">
        <f>_xlfn.STDEV.S(D12529:D12549)</f>
        <v>3.8131976330389376E-3</v>
      </c>
      <c r="H12549" s="404"/>
      <c r="I12549" s="344">
        <f>AVERAGE(D12392:D12549)</f>
        <v>0.13503767123286595</v>
      </c>
      <c r="J12549" s="82">
        <v>100</v>
      </c>
      <c r="K12549" s="391">
        <v>1</v>
      </c>
    </row>
    <row r="12550" spans="1:12" x14ac:dyDescent="0.3">
      <c r="A12550" s="341">
        <v>43487.379166666666</v>
      </c>
      <c r="B12550" s="318">
        <v>38288.917999999998</v>
      </c>
      <c r="C12550" s="318"/>
      <c r="D12550" s="414"/>
      <c r="H12550" s="332"/>
      <c r="K12550" s="319">
        <v>2</v>
      </c>
    </row>
    <row r="12551" spans="1:12" x14ac:dyDescent="0.3">
      <c r="A12551" s="341">
        <v>43487.427083333336</v>
      </c>
      <c r="B12551" s="318">
        <v>38289.197999999997</v>
      </c>
      <c r="C12551" s="355">
        <f>B12551-B12550</f>
        <v>0.27999999999883585</v>
      </c>
      <c r="D12551" s="420">
        <f>C12551/2</f>
        <v>0.13999999999941792</v>
      </c>
      <c r="H12551" s="337"/>
      <c r="K12551" s="320">
        <v>3</v>
      </c>
    </row>
    <row r="12552" spans="1:12" x14ac:dyDescent="0.3">
      <c r="A12552" s="341">
        <v>43487.455555555556</v>
      </c>
      <c r="B12552" s="318">
        <v>38289.447999999997</v>
      </c>
      <c r="C12552" s="355"/>
      <c r="D12552" s="420"/>
      <c r="H12552" s="337"/>
      <c r="K12552" s="320">
        <v>3</v>
      </c>
    </row>
    <row r="12553" spans="1:12" x14ac:dyDescent="0.3">
      <c r="A12553" s="341">
        <v>43487.459722222222</v>
      </c>
      <c r="B12553" s="318">
        <v>38289.709000000003</v>
      </c>
      <c r="C12553" s="355">
        <f>B12553-B12552</f>
        <v>0.26100000000587897</v>
      </c>
      <c r="D12553" s="420">
        <f>C12553/2</f>
        <v>0.13050000000293949</v>
      </c>
      <c r="H12553" s="337"/>
      <c r="K12553" s="321">
        <v>4</v>
      </c>
    </row>
    <row r="12554" spans="1:12" x14ac:dyDescent="0.3">
      <c r="A12554" s="341">
        <v>43487.502083333333</v>
      </c>
      <c r="B12554" s="318">
        <v>38289.978999999999</v>
      </c>
      <c r="C12554" s="355">
        <f t="shared" ref="C12554:C12575" si="257">B12554-B12553</f>
        <v>0.26999999999679858</v>
      </c>
      <c r="D12554" s="420">
        <f t="shared" ref="D12554:D12575" si="258">C12554/2</f>
        <v>0.13499999999839929</v>
      </c>
      <c r="H12554" s="337"/>
      <c r="J12554" s="82">
        <v>1</v>
      </c>
      <c r="K12554" s="391">
        <v>1</v>
      </c>
      <c r="L12554" s="54" t="s">
        <v>313</v>
      </c>
    </row>
    <row r="12555" spans="1:12" x14ac:dyDescent="0.3">
      <c r="A12555" s="341">
        <v>43487.543749999997</v>
      </c>
      <c r="B12555" s="318">
        <v>38290.258000000002</v>
      </c>
      <c r="C12555" s="355">
        <f t="shared" si="257"/>
        <v>0.2790000000022701</v>
      </c>
      <c r="D12555" s="420">
        <f t="shared" si="258"/>
        <v>0.13950000000113505</v>
      </c>
      <c r="H12555" s="337"/>
      <c r="J12555" s="82">
        <v>2</v>
      </c>
      <c r="K12555" s="319">
        <v>2</v>
      </c>
    </row>
    <row r="12556" spans="1:12" x14ac:dyDescent="0.3">
      <c r="A12556" s="341">
        <v>43487.585416608796</v>
      </c>
      <c r="B12556" s="318">
        <v>38290.525999999998</v>
      </c>
      <c r="C12556" s="355">
        <f t="shared" si="257"/>
        <v>0.26799999999639113</v>
      </c>
      <c r="D12556" s="420">
        <f t="shared" si="258"/>
        <v>0.13399999999819556</v>
      </c>
      <c r="H12556" s="337"/>
      <c r="J12556" s="82">
        <v>3</v>
      </c>
      <c r="K12556" s="320">
        <v>3</v>
      </c>
    </row>
    <row r="12557" spans="1:12" x14ac:dyDescent="0.3">
      <c r="A12557" s="341">
        <v>43487.62708327546</v>
      </c>
      <c r="B12557" s="318">
        <v>38290.788</v>
      </c>
      <c r="C12557" s="355">
        <f t="shared" si="257"/>
        <v>0.26200000000244472</v>
      </c>
      <c r="D12557" s="420">
        <f t="shared" si="258"/>
        <v>0.13100000000122236</v>
      </c>
      <c r="H12557" s="337"/>
      <c r="J12557" s="82">
        <v>4</v>
      </c>
      <c r="K12557" s="321">
        <v>4</v>
      </c>
    </row>
    <row r="12558" spans="1:12" x14ac:dyDescent="0.3">
      <c r="A12558" s="341">
        <v>43487.668749942131</v>
      </c>
      <c r="B12558" s="318">
        <v>38291.06</v>
      </c>
      <c r="C12558" s="355">
        <f t="shared" si="257"/>
        <v>0.27199999999720603</v>
      </c>
      <c r="D12558" s="420">
        <f t="shared" si="258"/>
        <v>0.13599999999860302</v>
      </c>
      <c r="H12558" s="337"/>
      <c r="J12558" s="82">
        <v>5</v>
      </c>
      <c r="K12558" s="391">
        <v>1</v>
      </c>
    </row>
    <row r="12559" spans="1:12" x14ac:dyDescent="0.3">
      <c r="A12559" s="341">
        <v>43487.710416608796</v>
      </c>
      <c r="B12559" s="318">
        <v>38291.328000000001</v>
      </c>
      <c r="C12559" s="355">
        <f t="shared" si="257"/>
        <v>0.26800000000366708</v>
      </c>
      <c r="D12559" s="420">
        <f t="shared" si="258"/>
        <v>0.13400000000183354</v>
      </c>
      <c r="H12559" s="337"/>
      <c r="J12559" s="82">
        <v>6</v>
      </c>
      <c r="K12559" s="319">
        <v>2</v>
      </c>
    </row>
    <row r="12560" spans="1:12" x14ac:dyDescent="0.3">
      <c r="A12560" s="341">
        <v>43487.725694444445</v>
      </c>
      <c r="B12560" s="318">
        <v>38291.589999999997</v>
      </c>
      <c r="C12560" s="355">
        <f t="shared" si="257"/>
        <v>0.26199999999516876</v>
      </c>
      <c r="D12560" s="420">
        <f t="shared" si="258"/>
        <v>0.13099999999758438</v>
      </c>
      <c r="H12560" s="337"/>
      <c r="J12560" s="82">
        <v>1</v>
      </c>
      <c r="K12560" s="319">
        <v>2</v>
      </c>
      <c r="L12560" s="54" t="s">
        <v>313</v>
      </c>
    </row>
    <row r="12561" spans="1:11" x14ac:dyDescent="0.3">
      <c r="A12561" s="341">
        <v>43487.767361111109</v>
      </c>
      <c r="B12561" s="318">
        <v>38291.824999999997</v>
      </c>
      <c r="C12561" s="355">
        <f t="shared" si="257"/>
        <v>0.23500000000058208</v>
      </c>
      <c r="D12561" s="420">
        <f t="shared" si="258"/>
        <v>0.11750000000029104</v>
      </c>
      <c r="H12561" s="337"/>
      <c r="J12561" s="82">
        <v>2</v>
      </c>
      <c r="K12561" s="320">
        <v>3</v>
      </c>
    </row>
    <row r="12562" spans="1:11" x14ac:dyDescent="0.3">
      <c r="A12562" s="341">
        <v>43487.809027777781</v>
      </c>
      <c r="B12562" s="318">
        <v>38292.122000000003</v>
      </c>
      <c r="C12562" s="355">
        <f t="shared" si="257"/>
        <v>0.29700000000593718</v>
      </c>
      <c r="D12562" s="420">
        <f t="shared" si="258"/>
        <v>0.14850000000296859</v>
      </c>
      <c r="H12562" s="337"/>
      <c r="J12562" s="82">
        <v>3</v>
      </c>
      <c r="K12562" s="321">
        <v>4</v>
      </c>
    </row>
    <row r="12563" spans="1:11" x14ac:dyDescent="0.3">
      <c r="A12563" s="341">
        <v>43487.850694502318</v>
      </c>
      <c r="B12563" s="318">
        <v>38292.381999999998</v>
      </c>
      <c r="C12563" s="355">
        <f t="shared" si="257"/>
        <v>0.25999999999476131</v>
      </c>
      <c r="D12563" s="420">
        <f t="shared" si="258"/>
        <v>0.12999999999738066</v>
      </c>
      <c r="H12563" s="337"/>
      <c r="J12563" s="82">
        <v>4</v>
      </c>
      <c r="K12563" s="391">
        <v>1</v>
      </c>
    </row>
    <row r="12564" spans="1:11" x14ac:dyDescent="0.3">
      <c r="A12564" s="341">
        <v>43487.892361226855</v>
      </c>
      <c r="B12564" s="318">
        <v>38292.631000000001</v>
      </c>
      <c r="C12564" s="355">
        <f t="shared" si="257"/>
        <v>0.24900000000343425</v>
      </c>
      <c r="D12564" s="420">
        <f t="shared" si="258"/>
        <v>0.12450000000171713</v>
      </c>
      <c r="H12564" s="337"/>
      <c r="J12564" s="82">
        <v>11</v>
      </c>
      <c r="K12564" s="319">
        <v>2</v>
      </c>
    </row>
    <row r="12565" spans="1:11" x14ac:dyDescent="0.3">
      <c r="A12565" s="341">
        <v>43487.934027951385</v>
      </c>
      <c r="B12565" s="318">
        <v>38292.891000000003</v>
      </c>
      <c r="C12565" s="355">
        <f t="shared" si="257"/>
        <v>0.26000000000203727</v>
      </c>
      <c r="D12565" s="420">
        <f t="shared" si="258"/>
        <v>0.13000000000101863</v>
      </c>
      <c r="H12565" s="337"/>
      <c r="J12565" s="82">
        <v>12</v>
      </c>
      <c r="K12565" s="320">
        <v>3</v>
      </c>
    </row>
    <row r="12566" spans="1:11" x14ac:dyDescent="0.3">
      <c r="A12566" s="341">
        <v>43487.975694675923</v>
      </c>
      <c r="B12566" s="318">
        <v>38293.161999999997</v>
      </c>
      <c r="C12566" s="355">
        <f t="shared" si="257"/>
        <v>0.27099999999336433</v>
      </c>
      <c r="D12566" s="420">
        <f t="shared" si="258"/>
        <v>0.13549999999668216</v>
      </c>
      <c r="E12566" s="336">
        <f>SUM(C12550:C12566)*7.4805194805</f>
        <v>29.877194805107855</v>
      </c>
      <c r="F12566" s="324">
        <f>AVERAGE(D12550:D12566)</f>
        <v>0.13313333333329258</v>
      </c>
      <c r="G12566" s="324">
        <f>_xlfn.STDEV.S(D12550:D12566)</f>
        <v>7.0570802003695953E-3</v>
      </c>
      <c r="H12566" s="337"/>
      <c r="J12566" s="82">
        <v>13</v>
      </c>
      <c r="K12566" s="321">
        <v>4</v>
      </c>
    </row>
    <row r="12567" spans="1:11" x14ac:dyDescent="0.3">
      <c r="A12567" s="341">
        <v>43488.01736140046</v>
      </c>
      <c r="B12567" s="318">
        <v>38293.432000000001</v>
      </c>
      <c r="C12567" s="355">
        <f t="shared" si="257"/>
        <v>0.27000000000407454</v>
      </c>
      <c r="D12567" s="420">
        <f t="shared" si="258"/>
        <v>0.13500000000203727</v>
      </c>
      <c r="H12567" s="337"/>
      <c r="J12567" s="82">
        <v>14</v>
      </c>
      <c r="K12567" s="391">
        <v>1</v>
      </c>
    </row>
    <row r="12568" spans="1:11" x14ac:dyDescent="0.3">
      <c r="A12568" s="341">
        <v>43488.059028124997</v>
      </c>
      <c r="B12568" s="318">
        <v>38293.697999999997</v>
      </c>
      <c r="C12568" s="355">
        <f t="shared" si="257"/>
        <v>0.26599999999598367</v>
      </c>
      <c r="D12568" s="420">
        <f t="shared" si="258"/>
        <v>0.13299999999799184</v>
      </c>
      <c r="H12568" s="337"/>
      <c r="J12568" s="82">
        <v>15</v>
      </c>
      <c r="K12568" s="319">
        <v>2</v>
      </c>
    </row>
    <row r="12569" spans="1:11" x14ac:dyDescent="0.3">
      <c r="A12569" s="341">
        <v>43488.100694849534</v>
      </c>
      <c r="B12569" s="318">
        <v>38293.97</v>
      </c>
      <c r="C12569" s="355">
        <f t="shared" si="257"/>
        <v>0.27200000000448199</v>
      </c>
      <c r="D12569" s="420">
        <f t="shared" si="258"/>
        <v>0.13600000000224099</v>
      </c>
      <c r="H12569" s="337"/>
      <c r="J12569" s="82">
        <v>16</v>
      </c>
      <c r="K12569" s="320">
        <v>3</v>
      </c>
    </row>
    <row r="12570" spans="1:11" x14ac:dyDescent="0.3">
      <c r="A12570" s="341">
        <v>43488.142361574071</v>
      </c>
      <c r="B12570" s="318">
        <v>38294.25</v>
      </c>
      <c r="C12570" s="355">
        <f t="shared" si="257"/>
        <v>0.27999999999883585</v>
      </c>
      <c r="D12570" s="420">
        <f t="shared" si="258"/>
        <v>0.13999999999941792</v>
      </c>
      <c r="H12570" s="337"/>
      <c r="J12570" s="82">
        <v>17</v>
      </c>
      <c r="K12570" s="321">
        <v>4</v>
      </c>
    </row>
    <row r="12571" spans="1:11" x14ac:dyDescent="0.3">
      <c r="A12571" s="341">
        <v>43488.184028298609</v>
      </c>
      <c r="B12571" s="318">
        <v>38294.519</v>
      </c>
      <c r="C12571" s="355">
        <f t="shared" si="257"/>
        <v>0.26900000000023283</v>
      </c>
      <c r="D12571" s="420">
        <f t="shared" si="258"/>
        <v>0.13450000000011642</v>
      </c>
      <c r="H12571" s="337"/>
      <c r="J12571" s="82">
        <v>18</v>
      </c>
      <c r="K12571" s="391">
        <v>1</v>
      </c>
    </row>
    <row r="12572" spans="1:11" x14ac:dyDescent="0.3">
      <c r="A12572" s="341">
        <v>43488.225695023146</v>
      </c>
      <c r="B12572" s="318">
        <v>38294.786999999997</v>
      </c>
      <c r="C12572" s="355">
        <f t="shared" si="257"/>
        <v>0.26799999999639113</v>
      </c>
      <c r="D12572" s="420">
        <f t="shared" si="258"/>
        <v>0.13399999999819556</v>
      </c>
      <c r="H12572" s="337"/>
      <c r="J12572" s="82">
        <v>19</v>
      </c>
      <c r="K12572" s="319">
        <v>2</v>
      </c>
    </row>
    <row r="12573" spans="1:11" x14ac:dyDescent="0.3">
      <c r="A12573" s="341">
        <v>43488.267361747683</v>
      </c>
      <c r="B12573" s="318">
        <v>38295.065999999999</v>
      </c>
      <c r="C12573" s="355">
        <f t="shared" si="257"/>
        <v>0.2790000000022701</v>
      </c>
      <c r="D12573" s="420">
        <f t="shared" si="258"/>
        <v>0.13950000000113505</v>
      </c>
      <c r="H12573" s="337"/>
      <c r="J12573" s="82">
        <v>20</v>
      </c>
      <c r="K12573" s="320">
        <v>3</v>
      </c>
    </row>
    <row r="12574" spans="1:11" x14ac:dyDescent="0.3">
      <c r="A12574" s="341">
        <v>43488.30902847222</v>
      </c>
      <c r="B12574" s="318">
        <v>38295.339</v>
      </c>
      <c r="C12574" s="355">
        <f t="shared" si="257"/>
        <v>0.27300000000104774</v>
      </c>
      <c r="D12574" s="420">
        <f t="shared" si="258"/>
        <v>0.13650000000052387</v>
      </c>
      <c r="H12574" s="337"/>
      <c r="J12574" s="82">
        <v>21</v>
      </c>
      <c r="K12574" s="321">
        <v>4</v>
      </c>
    </row>
    <row r="12575" spans="1:11" x14ac:dyDescent="0.3">
      <c r="A12575" s="341">
        <v>43488.350695196757</v>
      </c>
      <c r="B12575" s="318">
        <v>38295.608</v>
      </c>
      <c r="C12575" s="355">
        <f t="shared" si="257"/>
        <v>0.26900000000023283</v>
      </c>
      <c r="D12575" s="420">
        <f t="shared" si="258"/>
        <v>0.13450000000011642</v>
      </c>
      <c r="H12575" s="337"/>
      <c r="J12575" s="82">
        <v>22</v>
      </c>
      <c r="K12575" s="391">
        <v>1</v>
      </c>
    </row>
    <row r="12576" spans="1:11" x14ac:dyDescent="0.3">
      <c r="A12576" s="341">
        <v>43488.392361921295</v>
      </c>
      <c r="B12576" s="318">
        <v>38296.097999999998</v>
      </c>
      <c r="C12576" s="355">
        <f>B12576-B12575</f>
        <v>0.48999999999796273</v>
      </c>
      <c r="D12576" s="420">
        <f>C12576/2</f>
        <v>0.24499999999898137</v>
      </c>
      <c r="H12576" s="337"/>
      <c r="J12576" s="82">
        <v>23</v>
      </c>
      <c r="K12576" s="319">
        <v>2</v>
      </c>
    </row>
    <row r="12577" spans="1:12" x14ac:dyDescent="0.3">
      <c r="A12577" s="341">
        <v>43488.411111111112</v>
      </c>
      <c r="B12577" s="318">
        <v>38296.097999999998</v>
      </c>
      <c r="C12577" s="318"/>
      <c r="D12577" s="414"/>
      <c r="H12577" s="332"/>
      <c r="K12577" s="319">
        <v>2</v>
      </c>
    </row>
    <row r="12578" spans="1:12" x14ac:dyDescent="0.3">
      <c r="A12578" s="341">
        <v>43488.425694444442</v>
      </c>
      <c r="B12578" s="318">
        <v>38296.368999999999</v>
      </c>
      <c r="C12578" s="355">
        <f>B12578-B12577</f>
        <v>0.27100000000064028</v>
      </c>
      <c r="D12578" s="420">
        <f>C12578/2</f>
        <v>0.13550000000032014</v>
      </c>
      <c r="H12578" s="337"/>
      <c r="K12578" s="320">
        <v>3</v>
      </c>
    </row>
    <row r="12579" spans="1:12" x14ac:dyDescent="0.3">
      <c r="A12579" s="341">
        <v>43488.461805555555</v>
      </c>
      <c r="B12579" s="318">
        <v>38296.631000000001</v>
      </c>
      <c r="C12579" s="355">
        <f>B12579-B12578</f>
        <v>0.26200000000244472</v>
      </c>
      <c r="D12579" s="420">
        <f>C12579/2</f>
        <v>0.13100000000122236</v>
      </c>
      <c r="H12579" s="337"/>
      <c r="K12579" s="321">
        <v>4</v>
      </c>
    </row>
    <row r="12580" spans="1:12" x14ac:dyDescent="0.3">
      <c r="A12580" s="341">
        <v>43488.509722222225</v>
      </c>
      <c r="B12580" s="318">
        <v>38296.9</v>
      </c>
      <c r="C12580" s="355">
        <f>B12580-B12579</f>
        <v>0.26900000000023283</v>
      </c>
      <c r="D12580" s="420">
        <f>C12580/2</f>
        <v>0.13450000000011642</v>
      </c>
      <c r="H12580" s="337"/>
      <c r="K12580" s="391">
        <v>1</v>
      </c>
    </row>
    <row r="12581" spans="1:12" x14ac:dyDescent="0.3">
      <c r="A12581" s="341">
        <v>43488.538888888892</v>
      </c>
      <c r="B12581" s="318">
        <v>38297.377</v>
      </c>
      <c r="C12581" s="318"/>
      <c r="D12581" s="414"/>
      <c r="H12581" s="332"/>
      <c r="K12581" s="391">
        <v>1</v>
      </c>
    </row>
    <row r="12582" spans="1:12" x14ac:dyDescent="0.3">
      <c r="A12582" s="341">
        <v>43488.545138888891</v>
      </c>
      <c r="B12582" s="318">
        <v>38297.646000000001</v>
      </c>
      <c r="C12582" s="355">
        <f>B12582-B12581</f>
        <v>0.26900000000023283</v>
      </c>
      <c r="D12582" s="420">
        <f>C12582/2</f>
        <v>0.13450000000011642</v>
      </c>
      <c r="H12582" s="337"/>
      <c r="K12582" s="319">
        <v>2</v>
      </c>
    </row>
    <row r="12583" spans="1:12" x14ac:dyDescent="0.3">
      <c r="A12583" s="341">
        <v>43488.586111111108</v>
      </c>
      <c r="B12583" s="318">
        <v>38297.921000000002</v>
      </c>
      <c r="C12583" s="355">
        <f t="shared" ref="C12583:C12650" si="259">B12583-B12582</f>
        <v>0.27500000000145519</v>
      </c>
      <c r="D12583" s="420">
        <f t="shared" ref="D12583:D12650" si="260">C12583/2</f>
        <v>0.1375000000007276</v>
      </c>
      <c r="H12583" s="337"/>
      <c r="J12583" s="82">
        <v>1</v>
      </c>
      <c r="K12583" s="320">
        <v>3</v>
      </c>
      <c r="L12583" s="54" t="s">
        <v>313</v>
      </c>
    </row>
    <row r="12584" spans="1:12" x14ac:dyDescent="0.3">
      <c r="A12584" s="341">
        <v>43488.62777777778</v>
      </c>
      <c r="B12584" s="318">
        <v>38298.199000000001</v>
      </c>
      <c r="C12584" s="355">
        <f t="shared" si="259"/>
        <v>0.27799999999842839</v>
      </c>
      <c r="D12584" s="420">
        <f t="shared" si="260"/>
        <v>0.1389999999992142</v>
      </c>
      <c r="H12584" s="337"/>
      <c r="J12584" s="82">
        <v>2</v>
      </c>
      <c r="K12584" s="321">
        <v>4</v>
      </c>
    </row>
    <row r="12585" spans="1:12" x14ac:dyDescent="0.3">
      <c r="A12585" s="341">
        <v>43488.669444444444</v>
      </c>
      <c r="B12585" s="318">
        <v>38298.463000000003</v>
      </c>
      <c r="C12585" s="355">
        <f t="shared" si="259"/>
        <v>0.26400000000285218</v>
      </c>
      <c r="D12585" s="420">
        <f t="shared" si="260"/>
        <v>0.13200000000142609</v>
      </c>
      <c r="H12585" s="337"/>
      <c r="J12585" s="82">
        <v>3</v>
      </c>
      <c r="K12585" s="391">
        <v>1</v>
      </c>
    </row>
    <row r="12586" spans="1:12" x14ac:dyDescent="0.3">
      <c r="A12586" s="341">
        <v>43488.711110995369</v>
      </c>
      <c r="B12586" s="318">
        <v>38298.728000000003</v>
      </c>
      <c r="C12586" s="355">
        <f t="shared" si="259"/>
        <v>0.26499999999941792</v>
      </c>
      <c r="D12586" s="420">
        <f t="shared" si="260"/>
        <v>0.13249999999970896</v>
      </c>
      <c r="H12586" s="337"/>
      <c r="J12586" s="82">
        <v>4</v>
      </c>
      <c r="K12586" s="319">
        <v>2</v>
      </c>
    </row>
    <row r="12587" spans="1:12" x14ac:dyDescent="0.3">
      <c r="A12587" s="341">
        <v>43488.752777604168</v>
      </c>
      <c r="B12587" s="318">
        <v>38298.991999999998</v>
      </c>
      <c r="C12587" s="355">
        <f t="shared" si="259"/>
        <v>0.26399999999557622</v>
      </c>
      <c r="D12587" s="420">
        <f t="shared" si="260"/>
        <v>0.13199999999778811</v>
      </c>
      <c r="H12587" s="337"/>
      <c r="J12587" s="82">
        <v>5</v>
      </c>
      <c r="K12587" s="320">
        <v>3</v>
      </c>
    </row>
    <row r="12588" spans="1:12" x14ac:dyDescent="0.3">
      <c r="A12588" s="341">
        <v>43488.794444212966</v>
      </c>
      <c r="B12588" s="318">
        <v>38299.262999999999</v>
      </c>
      <c r="C12588" s="355">
        <f t="shared" si="259"/>
        <v>0.27100000000064028</v>
      </c>
      <c r="D12588" s="420">
        <f t="shared" si="260"/>
        <v>0.13550000000032014</v>
      </c>
      <c r="H12588" s="337"/>
      <c r="J12588" s="82">
        <v>6</v>
      </c>
      <c r="K12588" s="321">
        <v>4</v>
      </c>
    </row>
    <row r="12589" spans="1:12" x14ac:dyDescent="0.3">
      <c r="A12589" s="341">
        <v>43488.836110821758</v>
      </c>
      <c r="B12589" s="318">
        <v>38299.525000000001</v>
      </c>
      <c r="C12589" s="355">
        <f t="shared" si="259"/>
        <v>0.26200000000244472</v>
      </c>
      <c r="D12589" s="420">
        <f t="shared" si="260"/>
        <v>0.13100000000122236</v>
      </c>
      <c r="H12589" s="337"/>
      <c r="J12589" s="82">
        <v>7</v>
      </c>
      <c r="K12589" s="391">
        <v>1</v>
      </c>
    </row>
    <row r="12590" spans="1:12" x14ac:dyDescent="0.3">
      <c r="A12590" s="341">
        <v>43488.877777430556</v>
      </c>
      <c r="B12590" s="318">
        <v>38299.781999999999</v>
      </c>
      <c r="C12590" s="355">
        <f t="shared" si="259"/>
        <v>0.25699999999778811</v>
      </c>
      <c r="D12590" s="420">
        <f t="shared" si="260"/>
        <v>0.12849999999889405</v>
      </c>
      <c r="H12590" s="337"/>
      <c r="J12590" s="82">
        <v>8</v>
      </c>
      <c r="K12590" s="319">
        <v>2</v>
      </c>
    </row>
    <row r="12591" spans="1:12" x14ac:dyDescent="0.3">
      <c r="A12591" s="341">
        <v>43488.919444039355</v>
      </c>
      <c r="B12591" s="318">
        <v>38300.048000000003</v>
      </c>
      <c r="C12591" s="355">
        <f t="shared" si="259"/>
        <v>0.26600000000325963</v>
      </c>
      <c r="D12591" s="420">
        <f t="shared" si="260"/>
        <v>0.13300000000162981</v>
      </c>
      <c r="H12591" s="337"/>
      <c r="J12591" s="82">
        <v>9</v>
      </c>
      <c r="K12591" s="320">
        <v>3</v>
      </c>
    </row>
    <row r="12592" spans="1:12" x14ac:dyDescent="0.3">
      <c r="A12592" s="341">
        <v>43488.961110648146</v>
      </c>
      <c r="B12592" s="318">
        <v>38300.31</v>
      </c>
      <c r="C12592" s="355">
        <f t="shared" si="259"/>
        <v>0.26199999999516876</v>
      </c>
      <c r="D12592" s="420">
        <f t="shared" si="260"/>
        <v>0.13099999999758438</v>
      </c>
      <c r="E12592" s="336">
        <f>SUM(C12567:C12592)*7.4805194805</f>
        <v>49.902545454431177</v>
      </c>
      <c r="F12592" s="324">
        <f>AVERAGE(D12567:D12592)</f>
        <v>0.13897916666671031</v>
      </c>
      <c r="G12592" s="324">
        <f>_xlfn.STDEV.S(D12567:D12592)</f>
        <v>2.276127487750455E-2</v>
      </c>
      <c r="H12592" s="337"/>
      <c r="J12592" s="82">
        <v>39</v>
      </c>
      <c r="K12592" s="321">
        <v>4</v>
      </c>
    </row>
    <row r="12593" spans="1:11" x14ac:dyDescent="0.3">
      <c r="A12593" s="341">
        <v>43489.002777256945</v>
      </c>
      <c r="B12593" s="318">
        <v>38300.571000000004</v>
      </c>
      <c r="C12593" s="355">
        <f t="shared" si="259"/>
        <v>0.26100000000587897</v>
      </c>
      <c r="D12593" s="420">
        <f t="shared" si="260"/>
        <v>0.13050000000293949</v>
      </c>
      <c r="H12593" s="337"/>
      <c r="J12593" s="82">
        <v>40</v>
      </c>
      <c r="K12593" s="391">
        <v>1</v>
      </c>
    </row>
    <row r="12594" spans="1:11" x14ac:dyDescent="0.3">
      <c r="A12594" s="341">
        <v>43489.044443865743</v>
      </c>
      <c r="B12594" s="318">
        <v>38300.838000000003</v>
      </c>
      <c r="C12594" s="355">
        <f t="shared" si="259"/>
        <v>0.26699999999982538</v>
      </c>
      <c r="D12594" s="420">
        <f t="shared" si="260"/>
        <v>0.13349999999991269</v>
      </c>
      <c r="H12594" s="337"/>
      <c r="J12594" s="82">
        <v>41</v>
      </c>
      <c r="K12594" s="319">
        <v>2</v>
      </c>
    </row>
    <row r="12595" spans="1:11" x14ac:dyDescent="0.3">
      <c r="A12595" s="341">
        <v>43489.086110474535</v>
      </c>
      <c r="B12595" s="318">
        <v>38301.118999999999</v>
      </c>
      <c r="C12595" s="355">
        <f t="shared" si="259"/>
        <v>0.28099999999540159</v>
      </c>
      <c r="D12595" s="420">
        <f t="shared" si="260"/>
        <v>0.1404999999977008</v>
      </c>
      <c r="H12595" s="337"/>
      <c r="J12595" s="82">
        <v>42</v>
      </c>
      <c r="K12595" s="320">
        <v>3</v>
      </c>
    </row>
    <row r="12596" spans="1:11" x14ac:dyDescent="0.3">
      <c r="A12596" s="341">
        <v>43489.127777083333</v>
      </c>
      <c r="B12596" s="318">
        <v>38301.392</v>
      </c>
      <c r="C12596" s="355">
        <f t="shared" si="259"/>
        <v>0.27300000000104774</v>
      </c>
      <c r="D12596" s="420">
        <f t="shared" si="260"/>
        <v>0.13650000000052387</v>
      </c>
      <c r="H12596" s="337"/>
      <c r="J12596" s="82">
        <v>43</v>
      </c>
      <c r="K12596" s="321">
        <v>4</v>
      </c>
    </row>
    <row r="12597" spans="1:11" x14ac:dyDescent="0.3">
      <c r="A12597" s="341">
        <v>43489.169443692132</v>
      </c>
      <c r="B12597" s="318">
        <v>38301.660000000003</v>
      </c>
      <c r="C12597" s="355">
        <f t="shared" si="259"/>
        <v>0.26800000000366708</v>
      </c>
      <c r="D12597" s="420">
        <f t="shared" si="260"/>
        <v>0.13400000000183354</v>
      </c>
      <c r="H12597" s="337"/>
      <c r="J12597" s="82">
        <v>44</v>
      </c>
      <c r="K12597" s="391">
        <v>1</v>
      </c>
    </row>
    <row r="12598" spans="1:11" x14ac:dyDescent="0.3">
      <c r="A12598" s="341">
        <v>43489.211110300923</v>
      </c>
      <c r="B12598" s="318">
        <v>38301.934999999998</v>
      </c>
      <c r="C12598" s="355">
        <f t="shared" si="259"/>
        <v>0.27499999999417923</v>
      </c>
      <c r="D12598" s="420">
        <f t="shared" si="260"/>
        <v>0.13749999999708962</v>
      </c>
      <c r="H12598" s="337"/>
      <c r="J12598" s="82">
        <v>45</v>
      </c>
      <c r="K12598" s="319">
        <v>2</v>
      </c>
    </row>
    <row r="12599" spans="1:11" x14ac:dyDescent="0.3">
      <c r="A12599" s="341">
        <v>43489.252776909721</v>
      </c>
      <c r="B12599" s="318">
        <v>38302.218000000001</v>
      </c>
      <c r="C12599" s="355">
        <f t="shared" si="259"/>
        <v>0.28300000000308501</v>
      </c>
      <c r="D12599" s="420">
        <f t="shared" si="260"/>
        <v>0.1415000000015425</v>
      </c>
      <c r="H12599" s="337"/>
      <c r="J12599" s="82">
        <v>46</v>
      </c>
      <c r="K12599" s="320">
        <v>3</v>
      </c>
    </row>
    <row r="12600" spans="1:11" x14ac:dyDescent="0.3">
      <c r="A12600" s="341">
        <v>43489.29444351852</v>
      </c>
      <c r="B12600" s="318">
        <v>38302.491000000002</v>
      </c>
      <c r="C12600" s="355">
        <f t="shared" si="259"/>
        <v>0.27300000000104774</v>
      </c>
      <c r="D12600" s="420">
        <f t="shared" si="260"/>
        <v>0.13650000000052387</v>
      </c>
      <c r="H12600" s="337"/>
      <c r="J12600" s="82">
        <v>47</v>
      </c>
      <c r="K12600" s="321">
        <v>4</v>
      </c>
    </row>
    <row r="12601" spans="1:11" x14ac:dyDescent="0.3">
      <c r="A12601" s="341">
        <v>43489.336110127311</v>
      </c>
      <c r="B12601" s="318">
        <v>38302.758999999998</v>
      </c>
      <c r="C12601" s="355">
        <f t="shared" si="259"/>
        <v>0.26799999999639113</v>
      </c>
      <c r="D12601" s="420">
        <f t="shared" si="260"/>
        <v>0.13399999999819556</v>
      </c>
      <c r="H12601" s="337"/>
      <c r="J12601" s="82">
        <v>48</v>
      </c>
      <c r="K12601" s="391">
        <v>1</v>
      </c>
    </row>
    <row r="12602" spans="1:11" x14ac:dyDescent="0.3">
      <c r="A12602" s="341">
        <v>43489.37777673611</v>
      </c>
      <c r="B12602" s="318">
        <v>38303.038</v>
      </c>
      <c r="C12602" s="355">
        <f t="shared" si="259"/>
        <v>0.2790000000022701</v>
      </c>
      <c r="D12602" s="420">
        <f t="shared" si="260"/>
        <v>0.13950000000113505</v>
      </c>
      <c r="H12602" s="337"/>
      <c r="J12602" s="82">
        <v>49</v>
      </c>
      <c r="K12602" s="319">
        <v>2</v>
      </c>
    </row>
    <row r="12603" spans="1:11" x14ac:dyDescent="0.3">
      <c r="A12603" s="341">
        <v>43489.419443344908</v>
      </c>
      <c r="B12603" s="318">
        <v>38303.311999999998</v>
      </c>
      <c r="C12603" s="355">
        <f t="shared" si="259"/>
        <v>0.27399999999761349</v>
      </c>
      <c r="D12603" s="420">
        <f t="shared" si="260"/>
        <v>0.13699999999880674</v>
      </c>
      <c r="H12603" s="337"/>
      <c r="J12603" s="82">
        <v>50</v>
      </c>
      <c r="K12603" s="320">
        <v>3</v>
      </c>
    </row>
    <row r="12604" spans="1:11" x14ac:dyDescent="0.3">
      <c r="A12604" s="341">
        <v>43489.461109953707</v>
      </c>
      <c r="B12604" s="318">
        <v>38303.580999999998</v>
      </c>
      <c r="C12604" s="355">
        <f t="shared" si="259"/>
        <v>0.26900000000023283</v>
      </c>
      <c r="D12604" s="420">
        <f t="shared" si="260"/>
        <v>0.13450000000011642</v>
      </c>
      <c r="H12604" s="337"/>
      <c r="J12604" s="82">
        <v>51</v>
      </c>
      <c r="K12604" s="321">
        <v>4</v>
      </c>
    </row>
    <row r="12605" spans="1:11" x14ac:dyDescent="0.3">
      <c r="A12605" s="341">
        <v>43489.502776562498</v>
      </c>
      <c r="B12605" s="318">
        <v>38303.85</v>
      </c>
      <c r="C12605" s="355">
        <f t="shared" si="259"/>
        <v>0.26900000000023283</v>
      </c>
      <c r="D12605" s="420">
        <f t="shared" si="260"/>
        <v>0.13450000000011642</v>
      </c>
      <c r="H12605" s="337"/>
      <c r="J12605" s="82">
        <v>52</v>
      </c>
      <c r="K12605" s="391">
        <v>1</v>
      </c>
    </row>
    <row r="12606" spans="1:11" x14ac:dyDescent="0.3">
      <c r="A12606" s="341">
        <v>43489.544443171297</v>
      </c>
      <c r="B12606" s="318">
        <v>38304.131999999998</v>
      </c>
      <c r="C12606" s="355">
        <f t="shared" si="259"/>
        <v>0.2819999999992433</v>
      </c>
      <c r="D12606" s="420">
        <f t="shared" si="260"/>
        <v>0.14099999999962165</v>
      </c>
      <c r="H12606" s="337"/>
      <c r="J12606" s="82">
        <v>53</v>
      </c>
      <c r="K12606" s="319">
        <v>2</v>
      </c>
    </row>
    <row r="12607" spans="1:11" x14ac:dyDescent="0.3">
      <c r="A12607" s="341">
        <v>43489.586109780095</v>
      </c>
      <c r="B12607" s="318">
        <v>38304.402999999998</v>
      </c>
      <c r="C12607" s="355">
        <f t="shared" si="259"/>
        <v>0.27100000000064028</v>
      </c>
      <c r="D12607" s="420">
        <f t="shared" si="260"/>
        <v>0.13550000000032014</v>
      </c>
      <c r="H12607" s="337"/>
      <c r="J12607" s="82">
        <v>54</v>
      </c>
      <c r="K12607" s="320">
        <v>3</v>
      </c>
    </row>
    <row r="12608" spans="1:11" x14ac:dyDescent="0.3">
      <c r="A12608" s="341">
        <v>43489.627776388887</v>
      </c>
      <c r="B12608" s="318">
        <v>38304.667999999998</v>
      </c>
      <c r="C12608" s="355">
        <f t="shared" si="259"/>
        <v>0.26499999999941792</v>
      </c>
      <c r="D12608" s="420">
        <f t="shared" si="260"/>
        <v>0.13249999999970896</v>
      </c>
      <c r="H12608" s="337"/>
      <c r="J12608" s="82">
        <v>55</v>
      </c>
      <c r="K12608" s="321">
        <v>4</v>
      </c>
    </row>
    <row r="12609" spans="1:11" x14ac:dyDescent="0.3">
      <c r="A12609" s="341">
        <v>43489.669442997685</v>
      </c>
      <c r="B12609" s="318">
        <v>38304.932000000001</v>
      </c>
      <c r="C12609" s="355">
        <f t="shared" si="259"/>
        <v>0.26400000000285218</v>
      </c>
      <c r="D12609" s="420">
        <f t="shared" si="260"/>
        <v>0.13200000000142609</v>
      </c>
      <c r="H12609" s="337"/>
      <c r="J12609" s="82">
        <v>56</v>
      </c>
      <c r="K12609" s="391">
        <v>1</v>
      </c>
    </row>
    <row r="12610" spans="1:11" x14ac:dyDescent="0.3">
      <c r="A12610" s="341">
        <v>43489.711109606484</v>
      </c>
      <c r="B12610" s="318">
        <v>38305.207999999999</v>
      </c>
      <c r="C12610" s="355">
        <f t="shared" si="259"/>
        <v>0.27599999999802094</v>
      </c>
      <c r="D12610" s="420">
        <f t="shared" si="260"/>
        <v>0.13799999999901047</v>
      </c>
      <c r="H12610" s="337"/>
      <c r="J12610" s="82">
        <v>57</v>
      </c>
      <c r="K12610" s="319">
        <v>2</v>
      </c>
    </row>
    <row r="12611" spans="1:11" x14ac:dyDescent="0.3">
      <c r="A12611" s="341">
        <v>43489.752776215275</v>
      </c>
      <c r="B12611" s="318">
        <v>38305.472000000002</v>
      </c>
      <c r="C12611" s="355">
        <f t="shared" si="259"/>
        <v>0.26400000000285218</v>
      </c>
      <c r="D12611" s="420">
        <f t="shared" si="260"/>
        <v>0.13200000000142609</v>
      </c>
      <c r="H12611" s="337"/>
      <c r="J12611" s="82">
        <v>58</v>
      </c>
      <c r="K12611" s="320">
        <v>3</v>
      </c>
    </row>
    <row r="12612" spans="1:11" x14ac:dyDescent="0.3">
      <c r="A12612" s="341">
        <v>43489.794442824073</v>
      </c>
      <c r="B12612" s="318">
        <v>38305.730000000003</v>
      </c>
      <c r="C12612" s="355">
        <f t="shared" si="259"/>
        <v>0.25800000000162981</v>
      </c>
      <c r="D12612" s="420">
        <f t="shared" si="260"/>
        <v>0.12900000000081491</v>
      </c>
      <c r="H12612" s="337"/>
      <c r="J12612" s="82">
        <v>59</v>
      </c>
      <c r="K12612" s="321">
        <v>4</v>
      </c>
    </row>
    <row r="12613" spans="1:11" x14ac:dyDescent="0.3">
      <c r="A12613" s="341">
        <v>43489.836109432872</v>
      </c>
      <c r="B12613" s="318">
        <v>38305.999000000003</v>
      </c>
      <c r="C12613" s="355">
        <f t="shared" si="259"/>
        <v>0.26900000000023283</v>
      </c>
      <c r="D12613" s="420">
        <f t="shared" si="260"/>
        <v>0.13450000000011642</v>
      </c>
      <c r="H12613" s="337"/>
      <c r="J12613" s="82">
        <v>60</v>
      </c>
      <c r="K12613" s="391">
        <v>1</v>
      </c>
    </row>
    <row r="12614" spans="1:11" x14ac:dyDescent="0.3">
      <c r="A12614" s="341">
        <v>43489.877776041663</v>
      </c>
      <c r="B12614" s="318">
        <v>38306.267999999996</v>
      </c>
      <c r="C12614" s="355">
        <f t="shared" si="259"/>
        <v>0.26899999999295687</v>
      </c>
      <c r="D12614" s="420">
        <f t="shared" si="260"/>
        <v>0.13449999999647844</v>
      </c>
      <c r="H12614" s="337"/>
      <c r="J12614" s="82">
        <v>61</v>
      </c>
      <c r="K12614" s="319">
        <v>2</v>
      </c>
    </row>
    <row r="12615" spans="1:11" x14ac:dyDescent="0.3">
      <c r="A12615" s="341">
        <v>43489.919442650462</v>
      </c>
      <c r="B12615" s="318">
        <v>38306.527999999998</v>
      </c>
      <c r="C12615" s="355">
        <f t="shared" si="259"/>
        <v>0.26000000000203727</v>
      </c>
      <c r="D12615" s="420">
        <f t="shared" si="260"/>
        <v>0.13000000000101863</v>
      </c>
      <c r="H12615" s="337"/>
      <c r="J12615" s="82">
        <v>62</v>
      </c>
      <c r="K12615" s="320">
        <v>3</v>
      </c>
    </row>
    <row r="12616" spans="1:11" x14ac:dyDescent="0.3">
      <c r="A12616" s="341">
        <v>43489.96110925926</v>
      </c>
      <c r="B12616" s="318">
        <v>38306.781000000003</v>
      </c>
      <c r="C12616" s="355">
        <f t="shared" si="259"/>
        <v>0.25300000000424916</v>
      </c>
      <c r="D12616" s="420">
        <f t="shared" si="260"/>
        <v>0.12650000000212458</v>
      </c>
      <c r="E12616" s="336">
        <f>SUM(C12593:C12616)*7.4805194805</f>
        <v>48.406441558352945</v>
      </c>
      <c r="F12616" s="324">
        <f>AVERAGE(D12593:D12616)</f>
        <v>0.13481250000010428</v>
      </c>
      <c r="G12616" s="324">
        <f>_xlfn.STDEV.S(D12593:D12616)</f>
        <v>3.815906353585898E-3</v>
      </c>
      <c r="H12616" s="337"/>
      <c r="J12616" s="82">
        <v>63</v>
      </c>
      <c r="K12616" s="321">
        <v>4</v>
      </c>
    </row>
    <row r="12617" spans="1:11" x14ac:dyDescent="0.3">
      <c r="A12617" s="341">
        <v>43490.002775925925</v>
      </c>
      <c r="B12617" s="318">
        <v>38307.052000000003</v>
      </c>
      <c r="C12617" s="355">
        <f t="shared" si="259"/>
        <v>0.27100000000064028</v>
      </c>
      <c r="D12617" s="420">
        <f t="shared" si="260"/>
        <v>0.13550000000032014</v>
      </c>
      <c r="H12617" s="337"/>
      <c r="J12617" s="82">
        <v>64</v>
      </c>
      <c r="K12617" s="391">
        <v>1</v>
      </c>
    </row>
    <row r="12618" spans="1:11" x14ac:dyDescent="0.3">
      <c r="A12618" s="341">
        <v>43490.044442592596</v>
      </c>
      <c r="B12618" s="318">
        <v>38307.328000000001</v>
      </c>
      <c r="C12618" s="355">
        <f t="shared" si="259"/>
        <v>0.27599999999802094</v>
      </c>
      <c r="D12618" s="420">
        <f t="shared" si="260"/>
        <v>0.13799999999901047</v>
      </c>
      <c r="H12618" s="337"/>
      <c r="J12618" s="82">
        <v>65</v>
      </c>
      <c r="K12618" s="319">
        <v>2</v>
      </c>
    </row>
    <row r="12619" spans="1:11" x14ac:dyDescent="0.3">
      <c r="A12619" s="341">
        <v>43490.08610925926</v>
      </c>
      <c r="B12619" s="318">
        <v>38307.597999999998</v>
      </c>
      <c r="C12619" s="355">
        <f t="shared" si="259"/>
        <v>0.26999999999679858</v>
      </c>
      <c r="D12619" s="420">
        <f t="shared" si="260"/>
        <v>0.13499999999839929</v>
      </c>
      <c r="H12619" s="337"/>
      <c r="J12619" s="82">
        <v>66</v>
      </c>
      <c r="K12619" s="320">
        <v>3</v>
      </c>
    </row>
    <row r="12620" spans="1:11" x14ac:dyDescent="0.3">
      <c r="A12620" s="341">
        <v>43490.127775925925</v>
      </c>
      <c r="B12620" s="318">
        <v>38307.866999999998</v>
      </c>
      <c r="C12620" s="355">
        <f t="shared" si="259"/>
        <v>0.26900000000023283</v>
      </c>
      <c r="D12620" s="420">
        <f t="shared" si="260"/>
        <v>0.13450000000011642</v>
      </c>
      <c r="H12620" s="337"/>
      <c r="J12620" s="82">
        <v>67</v>
      </c>
      <c r="K12620" s="321">
        <v>4</v>
      </c>
    </row>
    <row r="12621" spans="1:11" x14ac:dyDescent="0.3">
      <c r="A12621" s="341">
        <v>43490.169442592596</v>
      </c>
      <c r="B12621" s="318">
        <v>38308.148000000001</v>
      </c>
      <c r="C12621" s="355">
        <f t="shared" si="259"/>
        <v>0.28100000000267755</v>
      </c>
      <c r="D12621" s="420">
        <f t="shared" si="260"/>
        <v>0.14050000000133878</v>
      </c>
      <c r="H12621" s="337"/>
      <c r="J12621" s="82">
        <v>68</v>
      </c>
      <c r="K12621" s="391">
        <v>1</v>
      </c>
    </row>
    <row r="12622" spans="1:11" x14ac:dyDescent="0.3">
      <c r="A12622" s="341">
        <v>43490.21110925926</v>
      </c>
      <c r="B12622" s="318">
        <v>38308.423999999999</v>
      </c>
      <c r="C12622" s="355">
        <f t="shared" si="259"/>
        <v>0.27599999999802094</v>
      </c>
      <c r="D12622" s="420">
        <f t="shared" si="260"/>
        <v>0.13799999999901047</v>
      </c>
      <c r="H12622" s="337"/>
      <c r="J12622" s="82">
        <v>69</v>
      </c>
      <c r="K12622" s="319">
        <v>2</v>
      </c>
    </row>
    <row r="12623" spans="1:11" x14ac:dyDescent="0.3">
      <c r="A12623" s="341">
        <v>43490.252775925925</v>
      </c>
      <c r="B12623" s="318">
        <v>38308.692999999999</v>
      </c>
      <c r="C12623" s="355">
        <f t="shared" si="259"/>
        <v>0.26900000000023283</v>
      </c>
      <c r="D12623" s="420">
        <f t="shared" si="260"/>
        <v>0.13450000000011642</v>
      </c>
      <c r="H12623" s="337"/>
      <c r="J12623" s="82">
        <v>70</v>
      </c>
      <c r="K12623" s="320">
        <v>3</v>
      </c>
    </row>
    <row r="12624" spans="1:11" x14ac:dyDescent="0.3">
      <c r="A12624" s="341">
        <v>43490.294442592596</v>
      </c>
      <c r="B12624" s="318">
        <v>38308.970999999998</v>
      </c>
      <c r="C12624" s="355">
        <f t="shared" si="259"/>
        <v>0.27799999999842839</v>
      </c>
      <c r="D12624" s="420">
        <f t="shared" si="260"/>
        <v>0.1389999999992142</v>
      </c>
      <c r="H12624" s="337"/>
      <c r="J12624" s="82">
        <v>71</v>
      </c>
      <c r="K12624" s="321">
        <v>4</v>
      </c>
    </row>
    <row r="12625" spans="1:11" x14ac:dyDescent="0.3">
      <c r="A12625" s="341">
        <v>43490.33610925926</v>
      </c>
      <c r="B12625" s="318">
        <v>38309.252999999997</v>
      </c>
      <c r="C12625" s="355">
        <f t="shared" si="259"/>
        <v>0.2819999999992433</v>
      </c>
      <c r="D12625" s="420">
        <f t="shared" si="260"/>
        <v>0.14099999999962165</v>
      </c>
      <c r="H12625" s="337"/>
      <c r="J12625" s="82">
        <v>72</v>
      </c>
      <c r="K12625" s="391">
        <v>1</v>
      </c>
    </row>
    <row r="12626" spans="1:11" x14ac:dyDescent="0.3">
      <c r="A12626" s="341">
        <v>43490.377775925925</v>
      </c>
      <c r="B12626" s="318">
        <v>38309.521000000001</v>
      </c>
      <c r="C12626" s="355">
        <f t="shared" si="259"/>
        <v>0.26800000000366708</v>
      </c>
      <c r="D12626" s="420">
        <f t="shared" si="260"/>
        <v>0.13400000000183354</v>
      </c>
      <c r="H12626" s="337"/>
      <c r="J12626" s="82">
        <v>73</v>
      </c>
      <c r="K12626" s="319">
        <v>2</v>
      </c>
    </row>
    <row r="12627" spans="1:11" x14ac:dyDescent="0.3">
      <c r="A12627" s="341">
        <v>43490.419442592596</v>
      </c>
      <c r="B12627" s="318">
        <v>38309.781999999999</v>
      </c>
      <c r="C12627" s="355">
        <f t="shared" si="259"/>
        <v>0.26099999999860302</v>
      </c>
      <c r="D12627" s="420">
        <f t="shared" si="260"/>
        <v>0.13049999999930151</v>
      </c>
      <c r="H12627" s="337"/>
      <c r="J12627" s="82">
        <v>74</v>
      </c>
      <c r="K12627" s="320">
        <v>3</v>
      </c>
    </row>
    <row r="12628" spans="1:11" x14ac:dyDescent="0.3">
      <c r="A12628" s="341">
        <v>43490.461109317126</v>
      </c>
      <c r="B12628" s="318">
        <v>38310.057999999997</v>
      </c>
      <c r="C12628" s="355">
        <f t="shared" si="259"/>
        <v>0.27599999999802094</v>
      </c>
      <c r="D12628" s="420">
        <f t="shared" si="260"/>
        <v>0.13799999999901047</v>
      </c>
      <c r="H12628" s="337"/>
      <c r="J12628" s="82">
        <v>75</v>
      </c>
      <c r="K12628" s="321">
        <v>4</v>
      </c>
    </row>
    <row r="12629" spans="1:11" x14ac:dyDescent="0.3">
      <c r="A12629" s="341">
        <v>43490.502776041663</v>
      </c>
      <c r="B12629" s="318">
        <v>38310.332000000002</v>
      </c>
      <c r="C12629" s="355">
        <f t="shared" si="259"/>
        <v>0.27400000000488944</v>
      </c>
      <c r="D12629" s="420">
        <f t="shared" si="260"/>
        <v>0.13700000000244472</v>
      </c>
      <c r="H12629" s="337"/>
      <c r="J12629" s="82">
        <v>76</v>
      </c>
      <c r="K12629" s="391">
        <v>1</v>
      </c>
    </row>
    <row r="12630" spans="1:11" x14ac:dyDescent="0.3">
      <c r="A12630" s="341">
        <v>43490.544442766201</v>
      </c>
      <c r="B12630" s="318">
        <v>38310.601000000002</v>
      </c>
      <c r="C12630" s="355">
        <f t="shared" si="259"/>
        <v>0.26900000000023283</v>
      </c>
      <c r="D12630" s="420">
        <f t="shared" si="260"/>
        <v>0.13450000000011642</v>
      </c>
      <c r="H12630" s="337"/>
      <c r="J12630" s="82">
        <v>77</v>
      </c>
      <c r="K12630" s="319">
        <v>2</v>
      </c>
    </row>
    <row r="12631" spans="1:11" x14ac:dyDescent="0.3">
      <c r="A12631" s="341">
        <v>43490.586109490738</v>
      </c>
      <c r="B12631" s="318">
        <v>38310.868000000002</v>
      </c>
      <c r="C12631" s="355">
        <f t="shared" si="259"/>
        <v>0.26699999999982538</v>
      </c>
      <c r="D12631" s="420">
        <f t="shared" si="260"/>
        <v>0.13349999999991269</v>
      </c>
      <c r="H12631" s="337"/>
      <c r="J12631" s="82">
        <v>78</v>
      </c>
      <c r="K12631" s="320">
        <v>3</v>
      </c>
    </row>
    <row r="12632" spans="1:11" x14ac:dyDescent="0.3">
      <c r="A12632" s="341">
        <v>43490.627776215275</v>
      </c>
      <c r="B12632" s="318">
        <v>38311.141000000003</v>
      </c>
      <c r="C12632" s="355">
        <f t="shared" si="259"/>
        <v>0.27300000000104774</v>
      </c>
      <c r="D12632" s="420">
        <f t="shared" si="260"/>
        <v>0.13650000000052387</v>
      </c>
      <c r="H12632" s="337"/>
      <c r="J12632" s="82">
        <v>79</v>
      </c>
      <c r="K12632" s="321">
        <v>4</v>
      </c>
    </row>
    <row r="12633" spans="1:11" x14ac:dyDescent="0.3">
      <c r="A12633" s="341">
        <v>43490.669442939812</v>
      </c>
      <c r="B12633" s="318">
        <v>38311.402000000002</v>
      </c>
      <c r="C12633" s="355">
        <f t="shared" si="259"/>
        <v>0.26099999999860302</v>
      </c>
      <c r="D12633" s="420">
        <f t="shared" si="260"/>
        <v>0.13049999999930151</v>
      </c>
      <c r="H12633" s="337"/>
      <c r="J12633" s="82">
        <v>80</v>
      </c>
      <c r="K12633" s="391">
        <v>1</v>
      </c>
    </row>
    <row r="12634" spans="1:11" x14ac:dyDescent="0.3">
      <c r="A12634" s="341">
        <v>43490.711109664349</v>
      </c>
      <c r="B12634" s="318">
        <v>38311.659</v>
      </c>
      <c r="C12634" s="355">
        <f t="shared" si="259"/>
        <v>0.25699999999778811</v>
      </c>
      <c r="D12634" s="420">
        <f t="shared" si="260"/>
        <v>0.12849999999889405</v>
      </c>
      <c r="H12634" s="337"/>
      <c r="J12634" s="82">
        <v>81</v>
      </c>
      <c r="K12634" s="319">
        <v>2</v>
      </c>
    </row>
    <row r="12635" spans="1:11" x14ac:dyDescent="0.3">
      <c r="A12635" s="341">
        <v>43490.752776388887</v>
      </c>
      <c r="B12635" s="318">
        <v>38311.921999999999</v>
      </c>
      <c r="C12635" s="355">
        <f t="shared" si="259"/>
        <v>0.26299999999901047</v>
      </c>
      <c r="D12635" s="420">
        <f t="shared" si="260"/>
        <v>0.13149999999950523</v>
      </c>
      <c r="H12635" s="337"/>
      <c r="J12635" s="82">
        <v>82</v>
      </c>
      <c r="K12635" s="320">
        <v>3</v>
      </c>
    </row>
    <row r="12636" spans="1:11" x14ac:dyDescent="0.3">
      <c r="A12636" s="341">
        <v>43490.794443113424</v>
      </c>
      <c r="B12636" s="318">
        <v>38312.190999999999</v>
      </c>
      <c r="C12636" s="355">
        <f t="shared" si="259"/>
        <v>0.26900000000023283</v>
      </c>
      <c r="D12636" s="420">
        <f t="shared" si="260"/>
        <v>0.13450000000011642</v>
      </c>
      <c r="H12636" s="337"/>
      <c r="J12636" s="82">
        <v>83</v>
      </c>
      <c r="K12636" s="321">
        <v>4</v>
      </c>
    </row>
    <row r="12637" spans="1:11" x14ac:dyDescent="0.3">
      <c r="A12637" s="341">
        <v>43490.836109837961</v>
      </c>
      <c r="B12637" s="318">
        <v>38312.449000000001</v>
      </c>
      <c r="C12637" s="355">
        <f t="shared" si="259"/>
        <v>0.25800000000162981</v>
      </c>
      <c r="D12637" s="420">
        <f t="shared" si="260"/>
        <v>0.12900000000081491</v>
      </c>
      <c r="H12637" s="337"/>
      <c r="J12637" s="82">
        <v>84</v>
      </c>
      <c r="K12637" s="391">
        <v>1</v>
      </c>
    </row>
    <row r="12638" spans="1:11" x14ac:dyDescent="0.3">
      <c r="A12638" s="341">
        <v>43490.877776562498</v>
      </c>
      <c r="B12638" s="318">
        <v>38312.697</v>
      </c>
      <c r="C12638" s="355">
        <f t="shared" si="259"/>
        <v>0.24799999999959255</v>
      </c>
      <c r="D12638" s="420">
        <f t="shared" si="260"/>
        <v>0.12399999999979627</v>
      </c>
      <c r="H12638" s="337"/>
      <c r="J12638" s="82">
        <v>85</v>
      </c>
      <c r="K12638" s="319">
        <v>2</v>
      </c>
    </row>
    <row r="12639" spans="1:11" x14ac:dyDescent="0.3">
      <c r="A12639" s="341">
        <v>43490.919443287035</v>
      </c>
      <c r="B12639" s="318">
        <v>38312.957000000002</v>
      </c>
      <c r="C12639" s="355">
        <f t="shared" si="259"/>
        <v>0.26000000000203727</v>
      </c>
      <c r="D12639" s="420">
        <f t="shared" si="260"/>
        <v>0.13000000000101863</v>
      </c>
      <c r="H12639" s="337"/>
      <c r="J12639" s="82">
        <v>86</v>
      </c>
      <c r="K12639" s="320">
        <v>3</v>
      </c>
    </row>
    <row r="12640" spans="1:11" x14ac:dyDescent="0.3">
      <c r="A12640" s="341">
        <v>43490.961110011573</v>
      </c>
      <c r="B12640" s="318">
        <v>38313.218000000001</v>
      </c>
      <c r="C12640" s="355">
        <f t="shared" si="259"/>
        <v>0.26099999999860302</v>
      </c>
      <c r="D12640" s="420">
        <f t="shared" si="260"/>
        <v>0.13049999999930151</v>
      </c>
      <c r="E12640" s="336">
        <f>SUM(C12617:C12640)*7.4805194805</f>
        <v>48.152103895964132</v>
      </c>
      <c r="F12640" s="324">
        <f>AVERAGE(D12617:D12640)</f>
        <v>0.13410416666662664</v>
      </c>
      <c r="G12640" s="324">
        <f>_xlfn.STDEV.S(D12617:D12640)</f>
        <v>4.1597950584275371E-3</v>
      </c>
      <c r="H12640" s="337"/>
      <c r="J12640" s="82">
        <v>87</v>
      </c>
      <c r="K12640" s="321">
        <v>4</v>
      </c>
    </row>
    <row r="12641" spans="1:12" x14ac:dyDescent="0.3">
      <c r="A12641" s="341">
        <v>43491.00277673611</v>
      </c>
      <c r="B12641" s="318">
        <v>38313.478000000003</v>
      </c>
      <c r="C12641" s="355">
        <f t="shared" si="259"/>
        <v>0.26000000000203727</v>
      </c>
      <c r="D12641" s="420">
        <f t="shared" si="260"/>
        <v>0.13000000000101863</v>
      </c>
      <c r="H12641" s="337"/>
      <c r="J12641" s="82">
        <v>88</v>
      </c>
      <c r="K12641" s="391">
        <v>1</v>
      </c>
    </row>
    <row r="12642" spans="1:12" x14ac:dyDescent="0.3">
      <c r="A12642" s="341">
        <v>43491.044443460647</v>
      </c>
      <c r="B12642" s="318">
        <v>38313.732000000004</v>
      </c>
      <c r="C12642" s="355">
        <f t="shared" si="259"/>
        <v>0.25400000000081491</v>
      </c>
      <c r="D12642" s="420">
        <f t="shared" si="260"/>
        <v>0.12700000000040745</v>
      </c>
      <c r="H12642" s="337"/>
      <c r="J12642" s="82">
        <v>89</v>
      </c>
      <c r="K12642" s="319">
        <v>2</v>
      </c>
    </row>
    <row r="12643" spans="1:12" x14ac:dyDescent="0.3">
      <c r="A12643" s="341">
        <v>43491.086110185184</v>
      </c>
      <c r="B12643" s="318">
        <v>38314.002</v>
      </c>
      <c r="C12643" s="355">
        <f t="shared" si="259"/>
        <v>0.26999999999679858</v>
      </c>
      <c r="D12643" s="420">
        <f t="shared" si="260"/>
        <v>0.13499999999839929</v>
      </c>
      <c r="H12643" s="337"/>
      <c r="J12643" s="82">
        <v>90</v>
      </c>
      <c r="K12643" s="320">
        <v>3</v>
      </c>
    </row>
    <row r="12644" spans="1:12" x14ac:dyDescent="0.3">
      <c r="A12644" s="341">
        <v>43491.127776909721</v>
      </c>
      <c r="B12644" s="318">
        <v>38314.271999999997</v>
      </c>
      <c r="C12644" s="355">
        <f t="shared" si="259"/>
        <v>0.26999999999679858</v>
      </c>
      <c r="D12644" s="420">
        <f t="shared" si="260"/>
        <v>0.13499999999839929</v>
      </c>
      <c r="H12644" s="337"/>
      <c r="J12644" s="82">
        <v>91</v>
      </c>
      <c r="K12644" s="321">
        <v>4</v>
      </c>
    </row>
    <row r="12645" spans="1:12" x14ac:dyDescent="0.3">
      <c r="A12645" s="341">
        <v>43491.169443634259</v>
      </c>
      <c r="B12645" s="318">
        <v>38314.536999999997</v>
      </c>
      <c r="C12645" s="355">
        <f t="shared" si="259"/>
        <v>0.26499999999941792</v>
      </c>
      <c r="D12645" s="420">
        <f t="shared" si="260"/>
        <v>0.13249999999970896</v>
      </c>
      <c r="H12645" s="337"/>
      <c r="J12645" s="82">
        <v>92</v>
      </c>
      <c r="K12645" s="391">
        <v>1</v>
      </c>
    </row>
    <row r="12646" spans="1:12" x14ac:dyDescent="0.3">
      <c r="A12646" s="341">
        <v>43491.211110358796</v>
      </c>
      <c r="B12646" s="318">
        <v>38314.800999999999</v>
      </c>
      <c r="C12646" s="355">
        <f t="shared" si="259"/>
        <v>0.26400000000285218</v>
      </c>
      <c r="D12646" s="420">
        <f t="shared" si="260"/>
        <v>0.13200000000142609</v>
      </c>
      <c r="H12646" s="337"/>
      <c r="J12646" s="82">
        <v>93</v>
      </c>
      <c r="K12646" s="319">
        <v>2</v>
      </c>
    </row>
    <row r="12647" spans="1:12" x14ac:dyDescent="0.3">
      <c r="A12647" s="341">
        <v>43491.252777083333</v>
      </c>
      <c r="B12647" s="318">
        <v>38315.088000000003</v>
      </c>
      <c r="C12647" s="355">
        <f t="shared" si="259"/>
        <v>0.28700000000389991</v>
      </c>
      <c r="D12647" s="420">
        <f t="shared" si="260"/>
        <v>0.14350000000194996</v>
      </c>
      <c r="H12647" s="337"/>
      <c r="J12647" s="82">
        <v>94</v>
      </c>
      <c r="K12647" s="320">
        <v>3</v>
      </c>
    </row>
    <row r="12648" spans="1:12" x14ac:dyDescent="0.3">
      <c r="A12648" s="341">
        <v>43491.29444380787</v>
      </c>
      <c r="B12648" s="318">
        <v>38315.362000000001</v>
      </c>
      <c r="C12648" s="355">
        <f t="shared" si="259"/>
        <v>0.27399999999761349</v>
      </c>
      <c r="D12648" s="420">
        <f t="shared" si="260"/>
        <v>0.13699999999880674</v>
      </c>
      <c r="H12648" s="337"/>
      <c r="J12648" s="82">
        <v>95</v>
      </c>
      <c r="K12648" s="321">
        <v>4</v>
      </c>
    </row>
    <row r="12649" spans="1:12" x14ac:dyDescent="0.3">
      <c r="A12649" s="341">
        <v>43491.336110532407</v>
      </c>
      <c r="B12649" s="318">
        <v>38315.629000000001</v>
      </c>
      <c r="C12649" s="355">
        <f t="shared" si="259"/>
        <v>0.26699999999982538</v>
      </c>
      <c r="D12649" s="420">
        <f t="shared" si="260"/>
        <v>0.13349999999991269</v>
      </c>
      <c r="H12649" s="337"/>
      <c r="J12649" s="82">
        <v>96</v>
      </c>
      <c r="K12649" s="391">
        <v>1</v>
      </c>
    </row>
    <row r="12650" spans="1:12" x14ac:dyDescent="0.3">
      <c r="A12650" s="341">
        <v>43491.377777256945</v>
      </c>
      <c r="B12650" s="318">
        <v>38315.898000000001</v>
      </c>
      <c r="C12650" s="355">
        <f t="shared" si="259"/>
        <v>0.26900000000023283</v>
      </c>
      <c r="D12650" s="420">
        <f t="shared" si="260"/>
        <v>0.13450000000011642</v>
      </c>
      <c r="H12650" s="337"/>
      <c r="J12650" s="82">
        <v>97</v>
      </c>
      <c r="K12650" s="319">
        <v>2</v>
      </c>
    </row>
    <row r="12651" spans="1:12" x14ac:dyDescent="0.3">
      <c r="A12651" s="341">
        <v>43491.419444444444</v>
      </c>
      <c r="B12651" s="318">
        <v>38316.171999999999</v>
      </c>
      <c r="C12651" s="355">
        <f>B12651-B12650</f>
        <v>0.27399999999761349</v>
      </c>
      <c r="D12651" s="420">
        <f>C12651/2</f>
        <v>0.13699999999880674</v>
      </c>
      <c r="H12651" s="337"/>
      <c r="J12651" s="82">
        <v>98</v>
      </c>
      <c r="K12651" s="320">
        <v>3</v>
      </c>
    </row>
    <row r="12652" spans="1:12" x14ac:dyDescent="0.3">
      <c r="A12652" s="341">
        <v>43491.441666666666</v>
      </c>
      <c r="B12652" s="318">
        <v>38316.171999999999</v>
      </c>
      <c r="C12652" s="318"/>
      <c r="D12652" s="414"/>
      <c r="H12652" s="332"/>
      <c r="J12652" s="82">
        <v>1</v>
      </c>
      <c r="K12652" s="320">
        <v>3</v>
      </c>
      <c r="L12652" s="54" t="s">
        <v>313</v>
      </c>
    </row>
    <row r="12653" spans="1:12" x14ac:dyDescent="0.3">
      <c r="A12653" s="341">
        <v>43491.48333333333</v>
      </c>
      <c r="B12653" s="318">
        <v>38316.440999999999</v>
      </c>
      <c r="C12653" s="355">
        <f t="shared" ref="C12653:C12747" si="261">B12653-B12652</f>
        <v>0.26900000000023283</v>
      </c>
      <c r="D12653" s="420">
        <f t="shared" ref="D12653:D12747" si="262">C12653/2</f>
        <v>0.13450000000011642</v>
      </c>
      <c r="H12653" s="337"/>
      <c r="J12653" s="82">
        <v>2</v>
      </c>
      <c r="K12653" s="321">
        <v>4</v>
      </c>
    </row>
    <row r="12654" spans="1:12" x14ac:dyDescent="0.3">
      <c r="A12654" s="341">
        <v>43491.525000000001</v>
      </c>
      <c r="B12654" s="318">
        <v>38316.697999999997</v>
      </c>
      <c r="C12654" s="355">
        <f t="shared" si="261"/>
        <v>0.25699999999778811</v>
      </c>
      <c r="D12654" s="420">
        <f t="shared" si="262"/>
        <v>0.12849999999889405</v>
      </c>
      <c r="H12654" s="337"/>
      <c r="J12654" s="82">
        <v>3</v>
      </c>
      <c r="K12654" s="391">
        <v>1</v>
      </c>
    </row>
    <row r="12655" spans="1:12" x14ac:dyDescent="0.3">
      <c r="A12655" s="341">
        <v>43491.566666666666</v>
      </c>
      <c r="B12655" s="318">
        <v>38316.959999999999</v>
      </c>
      <c r="C12655" s="355">
        <f t="shared" si="261"/>
        <v>0.26200000000244472</v>
      </c>
      <c r="D12655" s="420">
        <f t="shared" si="262"/>
        <v>0.13100000000122236</v>
      </c>
      <c r="H12655" s="337"/>
      <c r="J12655" s="82">
        <v>4</v>
      </c>
      <c r="K12655" s="319">
        <v>2</v>
      </c>
    </row>
    <row r="12656" spans="1:12" x14ac:dyDescent="0.3">
      <c r="A12656" s="341">
        <v>43491.60833333333</v>
      </c>
      <c r="B12656" s="318">
        <v>38317.224999999999</v>
      </c>
      <c r="C12656" s="355">
        <f t="shared" si="261"/>
        <v>0.26499999999941792</v>
      </c>
      <c r="D12656" s="420">
        <f t="shared" si="262"/>
        <v>0.13249999999970896</v>
      </c>
      <c r="H12656" s="337"/>
      <c r="J12656" s="82">
        <v>5</v>
      </c>
      <c r="K12656" s="320">
        <v>3</v>
      </c>
    </row>
    <row r="12657" spans="1:11" x14ac:dyDescent="0.3">
      <c r="A12657" s="341">
        <v>43491.649999942128</v>
      </c>
      <c r="B12657" s="318">
        <v>38317.481</v>
      </c>
      <c r="C12657" s="355">
        <f t="shared" si="261"/>
        <v>0.25600000000122236</v>
      </c>
      <c r="D12657" s="420">
        <f t="shared" si="262"/>
        <v>0.12800000000061118</v>
      </c>
      <c r="H12657" s="337"/>
      <c r="J12657" s="82">
        <v>6</v>
      </c>
      <c r="K12657" s="321">
        <v>4</v>
      </c>
    </row>
    <row r="12658" spans="1:11" x14ac:dyDescent="0.3">
      <c r="A12658" s="341">
        <v>43491.691666608793</v>
      </c>
      <c r="B12658" s="318">
        <v>38317.733</v>
      </c>
      <c r="C12658" s="355">
        <f t="shared" si="261"/>
        <v>0.25200000000040745</v>
      </c>
      <c r="D12658" s="420">
        <f t="shared" si="262"/>
        <v>0.12600000000020373</v>
      </c>
      <c r="H12658" s="337"/>
      <c r="J12658" s="82">
        <v>7</v>
      </c>
      <c r="K12658" s="391">
        <v>1</v>
      </c>
    </row>
    <row r="12659" spans="1:11" x14ac:dyDescent="0.3">
      <c r="A12659" s="341">
        <v>43491.733333275464</v>
      </c>
      <c r="B12659" s="318">
        <v>38318</v>
      </c>
      <c r="C12659" s="355">
        <f t="shared" si="261"/>
        <v>0.26699999999982538</v>
      </c>
      <c r="D12659" s="420">
        <f t="shared" si="262"/>
        <v>0.13349999999991269</v>
      </c>
      <c r="H12659" s="337"/>
      <c r="J12659" s="82">
        <v>8</v>
      </c>
      <c r="K12659" s="319">
        <v>2</v>
      </c>
    </row>
    <row r="12660" spans="1:11" x14ac:dyDescent="0.3">
      <c r="A12660" s="341">
        <v>43491.774999942128</v>
      </c>
      <c r="B12660" s="318">
        <v>38318.267999999996</v>
      </c>
      <c r="C12660" s="355">
        <f t="shared" si="261"/>
        <v>0.26799999999639113</v>
      </c>
      <c r="D12660" s="420">
        <f t="shared" si="262"/>
        <v>0.13399999999819556</v>
      </c>
      <c r="H12660" s="337"/>
      <c r="J12660" s="82">
        <v>9</v>
      </c>
      <c r="K12660" s="320">
        <v>3</v>
      </c>
    </row>
    <row r="12661" spans="1:11" x14ac:dyDescent="0.3">
      <c r="A12661" s="341">
        <v>43491.816666608793</v>
      </c>
      <c r="B12661" s="318">
        <v>38318.527999999998</v>
      </c>
      <c r="C12661" s="355">
        <f t="shared" si="261"/>
        <v>0.26000000000203727</v>
      </c>
      <c r="D12661" s="420">
        <f t="shared" si="262"/>
        <v>0.13000000000101863</v>
      </c>
      <c r="H12661" s="337"/>
      <c r="J12661" s="82">
        <v>10</v>
      </c>
      <c r="K12661" s="321">
        <v>4</v>
      </c>
    </row>
    <row r="12662" spans="1:11" x14ac:dyDescent="0.3">
      <c r="A12662" s="341">
        <v>43491.858333275464</v>
      </c>
      <c r="B12662" s="318">
        <v>38318.785000000003</v>
      </c>
      <c r="C12662" s="355">
        <f t="shared" si="261"/>
        <v>0.25700000000506407</v>
      </c>
      <c r="D12662" s="420">
        <f t="shared" si="262"/>
        <v>0.12850000000253203</v>
      </c>
      <c r="H12662" s="337"/>
      <c r="J12662" s="82">
        <v>11</v>
      </c>
      <c r="K12662" s="391">
        <v>1</v>
      </c>
    </row>
    <row r="12663" spans="1:11" x14ac:dyDescent="0.3">
      <c r="A12663" s="341">
        <v>43491.899999942128</v>
      </c>
      <c r="B12663" s="318">
        <v>38319.057000000001</v>
      </c>
      <c r="C12663" s="355">
        <f t="shared" si="261"/>
        <v>0.27199999999720603</v>
      </c>
      <c r="D12663" s="420">
        <f t="shared" si="262"/>
        <v>0.13599999999860302</v>
      </c>
      <c r="H12663" s="337"/>
      <c r="J12663" s="82">
        <v>12</v>
      </c>
      <c r="K12663" s="319">
        <v>2</v>
      </c>
    </row>
    <row r="12664" spans="1:11" x14ac:dyDescent="0.3">
      <c r="A12664" s="341">
        <v>43491.941666608793</v>
      </c>
      <c r="B12664" s="318">
        <v>38319.324000000001</v>
      </c>
      <c r="C12664" s="355">
        <f t="shared" si="261"/>
        <v>0.26699999999982538</v>
      </c>
      <c r="D12664" s="420">
        <f t="shared" si="262"/>
        <v>0.13349999999991269</v>
      </c>
      <c r="H12664" s="337"/>
      <c r="J12664" s="82">
        <v>13</v>
      </c>
      <c r="K12664" s="320">
        <v>3</v>
      </c>
    </row>
    <row r="12665" spans="1:11" x14ac:dyDescent="0.3">
      <c r="A12665" s="341">
        <v>43491.983333275464</v>
      </c>
      <c r="B12665" s="318">
        <v>38319.589999999997</v>
      </c>
      <c r="C12665" s="355">
        <f t="shared" si="261"/>
        <v>0.26599999999598367</v>
      </c>
      <c r="D12665" s="420">
        <f t="shared" si="262"/>
        <v>0.13299999999799184</v>
      </c>
      <c r="E12665" s="336">
        <f>SUM(C12641:C12665)*7.4805194805</f>
        <v>47.665870129714214</v>
      </c>
      <c r="F12665" s="324">
        <f>AVERAGE(D12641:D12665)</f>
        <v>0.13274999999991147</v>
      </c>
      <c r="G12665" s="324">
        <f>_xlfn.STDEV.S(D12641:D12665)</f>
        <v>3.8334908597458437E-3</v>
      </c>
      <c r="H12665" s="337"/>
      <c r="J12665" s="82">
        <v>14</v>
      </c>
      <c r="K12665" s="321">
        <v>4</v>
      </c>
    </row>
    <row r="12666" spans="1:11" x14ac:dyDescent="0.3">
      <c r="A12666" s="341">
        <v>43492.024999942128</v>
      </c>
      <c r="B12666" s="318">
        <v>38319.85</v>
      </c>
      <c r="C12666" s="355">
        <f t="shared" si="261"/>
        <v>0.26000000000203727</v>
      </c>
      <c r="D12666" s="420">
        <f t="shared" si="262"/>
        <v>0.13000000000101863</v>
      </c>
      <c r="H12666" s="337"/>
      <c r="J12666" s="82">
        <v>15</v>
      </c>
      <c r="K12666" s="391">
        <v>1</v>
      </c>
    </row>
    <row r="12667" spans="1:11" x14ac:dyDescent="0.3">
      <c r="A12667" s="341">
        <v>43492.066666608793</v>
      </c>
      <c r="B12667" s="318">
        <v>38320.120999999999</v>
      </c>
      <c r="C12667" s="355">
        <f t="shared" si="261"/>
        <v>0.27100000000064028</v>
      </c>
      <c r="D12667" s="420">
        <f t="shared" si="262"/>
        <v>0.13550000000032014</v>
      </c>
      <c r="H12667" s="337"/>
      <c r="J12667" s="82">
        <v>16</v>
      </c>
      <c r="K12667" s="319">
        <v>2</v>
      </c>
    </row>
    <row r="12668" spans="1:11" x14ac:dyDescent="0.3">
      <c r="A12668" s="341">
        <v>43492.108333275464</v>
      </c>
      <c r="B12668" s="318">
        <v>38320.389000000003</v>
      </c>
      <c r="C12668" s="355">
        <f t="shared" si="261"/>
        <v>0.26800000000366708</v>
      </c>
      <c r="D12668" s="420">
        <f t="shared" si="262"/>
        <v>0.13400000000183354</v>
      </c>
      <c r="H12668" s="337"/>
      <c r="J12668" s="82">
        <v>17</v>
      </c>
      <c r="K12668" s="320">
        <v>3</v>
      </c>
    </row>
    <row r="12669" spans="1:11" x14ac:dyDescent="0.3">
      <c r="A12669" s="341">
        <v>43492.149999942128</v>
      </c>
      <c r="B12669" s="318">
        <v>38320.65</v>
      </c>
      <c r="C12669" s="355">
        <f t="shared" si="261"/>
        <v>0.26099999999860302</v>
      </c>
      <c r="D12669" s="420">
        <f t="shared" si="262"/>
        <v>0.13049999999930151</v>
      </c>
      <c r="H12669" s="337"/>
      <c r="J12669" s="82">
        <v>18</v>
      </c>
      <c r="K12669" s="321">
        <v>4</v>
      </c>
    </row>
    <row r="12670" spans="1:11" x14ac:dyDescent="0.3">
      <c r="A12670" s="341">
        <v>43492.191666608793</v>
      </c>
      <c r="B12670" s="318">
        <v>38320.919000000002</v>
      </c>
      <c r="C12670" s="355">
        <f t="shared" si="261"/>
        <v>0.26900000000023283</v>
      </c>
      <c r="D12670" s="420">
        <f t="shared" si="262"/>
        <v>0.13450000000011642</v>
      </c>
      <c r="H12670" s="337"/>
      <c r="J12670" s="82">
        <v>19</v>
      </c>
      <c r="K12670" s="391">
        <v>1</v>
      </c>
    </row>
    <row r="12671" spans="1:11" x14ac:dyDescent="0.3">
      <c r="A12671" s="341">
        <v>43492.233333275464</v>
      </c>
      <c r="B12671" s="318">
        <v>38321.199999999997</v>
      </c>
      <c r="C12671" s="355">
        <f t="shared" si="261"/>
        <v>0.28099999999540159</v>
      </c>
      <c r="D12671" s="420">
        <f t="shared" si="262"/>
        <v>0.1404999999977008</v>
      </c>
      <c r="H12671" s="337"/>
      <c r="J12671" s="82">
        <v>20</v>
      </c>
      <c r="K12671" s="319">
        <v>2</v>
      </c>
    </row>
    <row r="12672" spans="1:11" x14ac:dyDescent="0.3">
      <c r="A12672" s="341">
        <v>43492.274999942128</v>
      </c>
      <c r="B12672" s="318">
        <v>38321.472000000002</v>
      </c>
      <c r="C12672" s="355">
        <f t="shared" si="261"/>
        <v>0.27200000000448199</v>
      </c>
      <c r="D12672" s="420">
        <f t="shared" si="262"/>
        <v>0.13600000000224099</v>
      </c>
      <c r="H12672" s="337"/>
      <c r="J12672" s="82">
        <v>21</v>
      </c>
      <c r="K12672" s="320">
        <v>3</v>
      </c>
    </row>
    <row r="12673" spans="1:11" x14ac:dyDescent="0.3">
      <c r="A12673" s="341">
        <v>43492.316666608793</v>
      </c>
      <c r="B12673" s="318">
        <v>38321.737999999998</v>
      </c>
      <c r="C12673" s="355">
        <f t="shared" si="261"/>
        <v>0.26599999999598367</v>
      </c>
      <c r="D12673" s="420">
        <f t="shared" si="262"/>
        <v>0.13299999999799184</v>
      </c>
      <c r="H12673" s="337"/>
      <c r="J12673" s="82">
        <v>22</v>
      </c>
      <c r="K12673" s="321">
        <v>4</v>
      </c>
    </row>
    <row r="12674" spans="1:11" x14ac:dyDescent="0.3">
      <c r="A12674" s="341">
        <v>43492.358333275464</v>
      </c>
      <c r="B12674" s="318">
        <v>38322.012000000002</v>
      </c>
      <c r="C12674" s="355">
        <f t="shared" si="261"/>
        <v>0.27400000000488944</v>
      </c>
      <c r="D12674" s="420">
        <f t="shared" si="262"/>
        <v>0.13700000000244472</v>
      </c>
      <c r="H12674" s="337"/>
      <c r="J12674" s="82">
        <v>23</v>
      </c>
      <c r="K12674" s="391">
        <v>1</v>
      </c>
    </row>
    <row r="12675" spans="1:11" x14ac:dyDescent="0.3">
      <c r="A12675" s="341">
        <v>43492.399999942128</v>
      </c>
      <c r="B12675" s="318">
        <v>38322.288999999997</v>
      </c>
      <c r="C12675" s="355">
        <f t="shared" si="261"/>
        <v>0.27699999999458669</v>
      </c>
      <c r="D12675" s="420">
        <f t="shared" si="262"/>
        <v>0.13849999999729334</v>
      </c>
      <c r="H12675" s="337"/>
      <c r="J12675" s="82">
        <v>24</v>
      </c>
      <c r="K12675" s="319">
        <v>2</v>
      </c>
    </row>
    <row r="12676" spans="1:11" x14ac:dyDescent="0.3">
      <c r="A12676" s="341">
        <v>43492.441666608793</v>
      </c>
      <c r="B12676" s="318">
        <v>38322.550999999999</v>
      </c>
      <c r="C12676" s="355">
        <f t="shared" si="261"/>
        <v>0.26200000000244472</v>
      </c>
      <c r="D12676" s="420">
        <f t="shared" si="262"/>
        <v>0.13100000000122236</v>
      </c>
      <c r="H12676" s="337"/>
      <c r="J12676" s="82">
        <v>25</v>
      </c>
      <c r="K12676" s="320">
        <v>3</v>
      </c>
    </row>
    <row r="12677" spans="1:11" x14ac:dyDescent="0.3">
      <c r="A12677" s="341">
        <v>43492.483333275464</v>
      </c>
      <c r="B12677" s="318">
        <v>38322.807000000001</v>
      </c>
      <c r="C12677" s="355">
        <f t="shared" si="261"/>
        <v>0.25600000000122236</v>
      </c>
      <c r="D12677" s="420">
        <f t="shared" si="262"/>
        <v>0.12800000000061118</v>
      </c>
      <c r="H12677" s="337"/>
      <c r="J12677" s="82">
        <v>26</v>
      </c>
      <c r="K12677" s="321">
        <v>4</v>
      </c>
    </row>
    <row r="12678" spans="1:11" x14ac:dyDescent="0.3">
      <c r="A12678" s="341">
        <v>43492.524999942128</v>
      </c>
      <c r="B12678" s="318">
        <v>38323.072</v>
      </c>
      <c r="C12678" s="355">
        <f t="shared" si="261"/>
        <v>0.26499999999941792</v>
      </c>
      <c r="D12678" s="420">
        <f t="shared" si="262"/>
        <v>0.13249999999970896</v>
      </c>
      <c r="H12678" s="337"/>
      <c r="J12678" s="82">
        <v>27</v>
      </c>
      <c r="K12678" s="391">
        <v>1</v>
      </c>
    </row>
    <row r="12679" spans="1:11" x14ac:dyDescent="0.3">
      <c r="A12679" s="341">
        <v>43492.566666608793</v>
      </c>
      <c r="B12679" s="318">
        <v>38323.339</v>
      </c>
      <c r="C12679" s="355">
        <f t="shared" si="261"/>
        <v>0.26699999999982538</v>
      </c>
      <c r="D12679" s="420">
        <f t="shared" si="262"/>
        <v>0.13349999999991269</v>
      </c>
      <c r="H12679" s="337"/>
      <c r="J12679" s="82">
        <v>28</v>
      </c>
      <c r="K12679" s="319">
        <v>2</v>
      </c>
    </row>
    <row r="12680" spans="1:11" x14ac:dyDescent="0.3">
      <c r="A12680" s="341">
        <v>43492.608333275464</v>
      </c>
      <c r="B12680" s="318">
        <v>38323.597999999998</v>
      </c>
      <c r="C12680" s="355">
        <f t="shared" si="261"/>
        <v>0.25899999999819556</v>
      </c>
      <c r="D12680" s="420">
        <f t="shared" si="262"/>
        <v>0.12949999999909778</v>
      </c>
      <c r="H12680" s="337"/>
      <c r="J12680" s="82">
        <v>29</v>
      </c>
      <c r="K12680" s="320">
        <v>3</v>
      </c>
    </row>
    <row r="12681" spans="1:11" x14ac:dyDescent="0.3">
      <c r="A12681" s="341">
        <v>43492.649999942128</v>
      </c>
      <c r="B12681" s="318">
        <v>38323.851999999999</v>
      </c>
      <c r="C12681" s="355">
        <f t="shared" si="261"/>
        <v>0.25400000000081491</v>
      </c>
      <c r="D12681" s="420">
        <f t="shared" si="262"/>
        <v>0.12700000000040745</v>
      </c>
      <c r="H12681" s="337"/>
      <c r="J12681" s="82">
        <v>30</v>
      </c>
      <c r="K12681" s="321">
        <v>4</v>
      </c>
    </row>
    <row r="12682" spans="1:11" x14ac:dyDescent="0.3">
      <c r="A12682" s="341">
        <v>43492.691666608793</v>
      </c>
      <c r="B12682" s="318">
        <v>38324.120999999999</v>
      </c>
      <c r="C12682" s="355">
        <f t="shared" si="261"/>
        <v>0.26900000000023283</v>
      </c>
      <c r="D12682" s="420">
        <f t="shared" si="262"/>
        <v>0.13450000000011642</v>
      </c>
      <c r="H12682" s="337"/>
      <c r="J12682" s="82">
        <v>31</v>
      </c>
      <c r="K12682" s="391">
        <v>1</v>
      </c>
    </row>
    <row r="12683" spans="1:11" x14ac:dyDescent="0.3">
      <c r="A12683" s="341">
        <v>43492.733333275464</v>
      </c>
      <c r="B12683" s="318">
        <v>38324.381000000001</v>
      </c>
      <c r="C12683" s="355">
        <f t="shared" si="261"/>
        <v>0.26000000000203727</v>
      </c>
      <c r="D12683" s="420">
        <f t="shared" si="262"/>
        <v>0.13000000000101863</v>
      </c>
      <c r="H12683" s="337"/>
      <c r="J12683" s="82">
        <v>32</v>
      </c>
      <c r="K12683" s="319">
        <v>2</v>
      </c>
    </row>
    <row r="12684" spans="1:11" x14ac:dyDescent="0.3">
      <c r="A12684" s="341">
        <v>43492.774999942128</v>
      </c>
      <c r="B12684" s="318">
        <v>38324.631999999998</v>
      </c>
      <c r="C12684" s="355">
        <f t="shared" si="261"/>
        <v>0.25099999999656575</v>
      </c>
      <c r="D12684" s="420">
        <f t="shared" si="262"/>
        <v>0.12549999999828287</v>
      </c>
      <c r="H12684" s="337"/>
      <c r="J12684" s="82">
        <v>33</v>
      </c>
      <c r="K12684" s="320">
        <v>3</v>
      </c>
    </row>
    <row r="12685" spans="1:11" x14ac:dyDescent="0.3">
      <c r="A12685" s="341">
        <v>43492.816666608793</v>
      </c>
      <c r="B12685" s="318">
        <v>38324.887999999999</v>
      </c>
      <c r="C12685" s="355">
        <f t="shared" si="261"/>
        <v>0.25600000000122236</v>
      </c>
      <c r="D12685" s="420">
        <f t="shared" si="262"/>
        <v>0.12800000000061118</v>
      </c>
      <c r="H12685" s="337"/>
      <c r="J12685" s="82">
        <v>34</v>
      </c>
      <c r="K12685" s="321">
        <v>4</v>
      </c>
    </row>
    <row r="12686" spans="1:11" x14ac:dyDescent="0.3">
      <c r="A12686" s="341">
        <v>43492.858333275464</v>
      </c>
      <c r="B12686" s="318">
        <v>38325.150999999998</v>
      </c>
      <c r="C12686" s="355">
        <f t="shared" si="261"/>
        <v>0.26299999999901047</v>
      </c>
      <c r="D12686" s="420">
        <f t="shared" si="262"/>
        <v>0.13149999999950523</v>
      </c>
      <c r="H12686" s="337"/>
      <c r="J12686" s="82">
        <v>35</v>
      </c>
      <c r="K12686" s="391">
        <v>1</v>
      </c>
    </row>
    <row r="12687" spans="1:11" x14ac:dyDescent="0.3">
      <c r="A12687" s="341">
        <v>43492.899999942128</v>
      </c>
      <c r="B12687" s="318">
        <v>38325.411999999997</v>
      </c>
      <c r="C12687" s="355">
        <f t="shared" si="261"/>
        <v>0.26099999999860302</v>
      </c>
      <c r="D12687" s="420">
        <f t="shared" si="262"/>
        <v>0.13049999999930151</v>
      </c>
      <c r="H12687" s="337"/>
      <c r="J12687" s="82">
        <v>36</v>
      </c>
      <c r="K12687" s="319">
        <v>2</v>
      </c>
    </row>
    <row r="12688" spans="1:11" x14ac:dyDescent="0.3">
      <c r="A12688" s="341">
        <v>43492.941666608793</v>
      </c>
      <c r="B12688" s="318">
        <v>38325.667999999998</v>
      </c>
      <c r="C12688" s="355">
        <f t="shared" si="261"/>
        <v>0.25600000000122236</v>
      </c>
      <c r="D12688" s="420">
        <f t="shared" si="262"/>
        <v>0.12800000000061118</v>
      </c>
      <c r="H12688" s="337"/>
      <c r="J12688" s="82">
        <v>37</v>
      </c>
      <c r="K12688" s="320">
        <v>3</v>
      </c>
    </row>
    <row r="12689" spans="1:11" x14ac:dyDescent="0.3">
      <c r="A12689" s="341">
        <v>43492.983333275464</v>
      </c>
      <c r="B12689" s="318">
        <v>38325.928999999996</v>
      </c>
      <c r="C12689" s="355">
        <f t="shared" si="261"/>
        <v>0.26099999999860302</v>
      </c>
      <c r="D12689" s="420">
        <f t="shared" si="262"/>
        <v>0.13049999999930151</v>
      </c>
      <c r="E12689" s="336">
        <f>SUM(C12666:C12689)*7.4805194805</f>
        <v>47.419012986889065</v>
      </c>
      <c r="F12689" s="324">
        <f>AVERAGE(D12666:D12689)</f>
        <v>0.13206249999999878</v>
      </c>
      <c r="G12689" s="324">
        <f>_xlfn.STDEV.S(D12666:D12689)</f>
        <v>3.7599505661560415E-3</v>
      </c>
      <c r="H12689" s="404"/>
      <c r="I12689" s="344">
        <f>AVERAGE(D12550:D12689)</f>
        <v>0.13438518518518389</v>
      </c>
      <c r="J12689" s="82">
        <v>38</v>
      </c>
      <c r="K12689" s="321">
        <v>4</v>
      </c>
    </row>
    <row r="12690" spans="1:11" x14ac:dyDescent="0.3">
      <c r="A12690" s="341">
        <v>43493.024999942128</v>
      </c>
      <c r="B12690" s="318">
        <v>38326.197999999997</v>
      </c>
      <c r="C12690" s="355">
        <f t="shared" si="261"/>
        <v>0.26900000000023283</v>
      </c>
      <c r="D12690" s="420">
        <f t="shared" si="262"/>
        <v>0.13450000000011642</v>
      </c>
      <c r="H12690" s="337"/>
      <c r="J12690" s="82">
        <v>39</v>
      </c>
      <c r="K12690" s="391">
        <v>1</v>
      </c>
    </row>
    <row r="12691" spans="1:11" x14ac:dyDescent="0.3">
      <c r="A12691" s="341">
        <v>43493.066666608793</v>
      </c>
      <c r="B12691" s="318">
        <v>38326.459000000003</v>
      </c>
      <c r="C12691" s="355">
        <f t="shared" si="261"/>
        <v>0.26100000000587897</v>
      </c>
      <c r="D12691" s="420">
        <f t="shared" si="262"/>
        <v>0.13050000000293949</v>
      </c>
      <c r="H12691" s="337"/>
      <c r="J12691" s="82">
        <v>40</v>
      </c>
      <c r="K12691" s="319">
        <v>2</v>
      </c>
    </row>
    <row r="12692" spans="1:11" x14ac:dyDescent="0.3">
      <c r="A12692" s="341">
        <v>43493.108333275464</v>
      </c>
      <c r="B12692" s="318">
        <v>38326.718000000001</v>
      </c>
      <c r="C12692" s="355">
        <f t="shared" si="261"/>
        <v>0.25899999999819556</v>
      </c>
      <c r="D12692" s="420">
        <f t="shared" si="262"/>
        <v>0.12949999999909778</v>
      </c>
      <c r="H12692" s="337"/>
      <c r="J12692" s="82">
        <v>41</v>
      </c>
      <c r="K12692" s="320">
        <v>3</v>
      </c>
    </row>
    <row r="12693" spans="1:11" x14ac:dyDescent="0.3">
      <c r="A12693" s="341">
        <v>43493.149999942128</v>
      </c>
      <c r="B12693" s="318">
        <v>38326.99</v>
      </c>
      <c r="C12693" s="355">
        <f t="shared" si="261"/>
        <v>0.27199999999720603</v>
      </c>
      <c r="D12693" s="420">
        <f t="shared" si="262"/>
        <v>0.13599999999860302</v>
      </c>
      <c r="H12693" s="337"/>
      <c r="J12693" s="82">
        <v>42</v>
      </c>
      <c r="K12693" s="321">
        <v>4</v>
      </c>
    </row>
    <row r="12694" spans="1:11" x14ac:dyDescent="0.3">
      <c r="A12694" s="341">
        <v>43493.191666608793</v>
      </c>
      <c r="B12694" s="318">
        <v>38327.269</v>
      </c>
      <c r="C12694" s="355">
        <f t="shared" si="261"/>
        <v>0.2790000000022701</v>
      </c>
      <c r="D12694" s="420">
        <f t="shared" si="262"/>
        <v>0.13950000000113505</v>
      </c>
      <c r="H12694" s="337"/>
      <c r="J12694" s="82">
        <v>43</v>
      </c>
      <c r="K12694" s="391">
        <v>1</v>
      </c>
    </row>
    <row r="12695" spans="1:11" x14ac:dyDescent="0.3">
      <c r="A12695" s="341">
        <v>43493.233333275464</v>
      </c>
      <c r="B12695" s="318">
        <v>38327.54</v>
      </c>
      <c r="C12695" s="355">
        <f t="shared" si="261"/>
        <v>0.27100000000064028</v>
      </c>
      <c r="D12695" s="420">
        <f t="shared" si="262"/>
        <v>0.13550000000032014</v>
      </c>
      <c r="H12695" s="337"/>
      <c r="J12695" s="82">
        <v>44</v>
      </c>
      <c r="K12695" s="319">
        <v>2</v>
      </c>
    </row>
    <row r="12696" spans="1:11" x14ac:dyDescent="0.3">
      <c r="A12696" s="341">
        <v>43493.274999942128</v>
      </c>
      <c r="B12696" s="318">
        <v>38327.807000000001</v>
      </c>
      <c r="C12696" s="355">
        <f t="shared" si="261"/>
        <v>0.26699999999982538</v>
      </c>
      <c r="D12696" s="420">
        <f t="shared" si="262"/>
        <v>0.13349999999991269</v>
      </c>
      <c r="H12696" s="337"/>
      <c r="J12696" s="82">
        <v>45</v>
      </c>
      <c r="K12696" s="320">
        <v>3</v>
      </c>
    </row>
    <row r="12697" spans="1:11" x14ac:dyDescent="0.3">
      <c r="A12697" s="341">
        <v>43493.316666608793</v>
      </c>
      <c r="B12697" s="318">
        <v>38328.078999999998</v>
      </c>
      <c r="C12697" s="355">
        <f t="shared" si="261"/>
        <v>0.27199999999720603</v>
      </c>
      <c r="D12697" s="420">
        <f t="shared" si="262"/>
        <v>0.13599999999860302</v>
      </c>
      <c r="H12697" s="337"/>
      <c r="J12697" s="82">
        <v>46</v>
      </c>
      <c r="K12697" s="321">
        <v>4</v>
      </c>
    </row>
    <row r="12698" spans="1:11" x14ac:dyDescent="0.3">
      <c r="A12698" s="341">
        <v>43493.358333275464</v>
      </c>
      <c r="B12698" s="318">
        <v>38328.349000000002</v>
      </c>
      <c r="C12698" s="355">
        <f t="shared" si="261"/>
        <v>0.27000000000407454</v>
      </c>
      <c r="D12698" s="420">
        <f t="shared" si="262"/>
        <v>0.13500000000203727</v>
      </c>
      <c r="H12698" s="337"/>
      <c r="J12698" s="82">
        <v>47</v>
      </c>
      <c r="K12698" s="391">
        <v>1</v>
      </c>
    </row>
    <row r="12699" spans="1:11" x14ac:dyDescent="0.3">
      <c r="A12699" s="341">
        <v>43493.399999942128</v>
      </c>
      <c r="B12699" s="318">
        <v>38328.618000000002</v>
      </c>
      <c r="C12699" s="355">
        <f t="shared" si="261"/>
        <v>0.26900000000023283</v>
      </c>
      <c r="D12699" s="420">
        <f t="shared" si="262"/>
        <v>0.13450000000011642</v>
      </c>
      <c r="H12699" s="337"/>
      <c r="J12699" s="82">
        <v>48</v>
      </c>
      <c r="K12699" s="319">
        <v>2</v>
      </c>
    </row>
    <row r="12700" spans="1:11" x14ac:dyDescent="0.3">
      <c r="A12700" s="341">
        <v>43493.441666608793</v>
      </c>
      <c r="B12700" s="318">
        <v>38328.881000000001</v>
      </c>
      <c r="C12700" s="355">
        <f t="shared" si="261"/>
        <v>0.26299999999901047</v>
      </c>
      <c r="D12700" s="420">
        <f t="shared" si="262"/>
        <v>0.13149999999950523</v>
      </c>
      <c r="H12700" s="337"/>
      <c r="J12700" s="82">
        <v>49</v>
      </c>
      <c r="K12700" s="320">
        <v>3</v>
      </c>
    </row>
    <row r="12701" spans="1:11" x14ac:dyDescent="0.3">
      <c r="A12701" s="341">
        <v>43493.483333275464</v>
      </c>
      <c r="B12701" s="318">
        <v>38329.152000000002</v>
      </c>
      <c r="C12701" s="355">
        <f t="shared" si="261"/>
        <v>0.27100000000064028</v>
      </c>
      <c r="D12701" s="420">
        <f t="shared" si="262"/>
        <v>0.13550000000032014</v>
      </c>
      <c r="H12701" s="337"/>
      <c r="J12701" s="82">
        <v>50</v>
      </c>
      <c r="K12701" s="321">
        <v>4</v>
      </c>
    </row>
    <row r="12702" spans="1:11" x14ac:dyDescent="0.3">
      <c r="A12702" s="341">
        <v>43493.524999942128</v>
      </c>
      <c r="B12702" s="318">
        <v>38329.417999999998</v>
      </c>
      <c r="C12702" s="355">
        <f t="shared" si="261"/>
        <v>0.26599999999598367</v>
      </c>
      <c r="D12702" s="420">
        <f t="shared" si="262"/>
        <v>0.13299999999799184</v>
      </c>
      <c r="H12702" s="337"/>
      <c r="J12702" s="82">
        <v>51</v>
      </c>
      <c r="K12702" s="391">
        <v>1</v>
      </c>
    </row>
    <row r="12703" spans="1:11" x14ac:dyDescent="0.3">
      <c r="A12703" s="341">
        <v>43493.566666608793</v>
      </c>
      <c r="B12703" s="318">
        <v>38329.673999999999</v>
      </c>
      <c r="C12703" s="355">
        <f t="shared" si="261"/>
        <v>0.25600000000122236</v>
      </c>
      <c r="D12703" s="420">
        <f t="shared" si="262"/>
        <v>0.12800000000061118</v>
      </c>
      <c r="H12703" s="337"/>
      <c r="J12703" s="82">
        <v>52</v>
      </c>
      <c r="K12703" s="319">
        <v>2</v>
      </c>
    </row>
    <row r="12704" spans="1:11" x14ac:dyDescent="0.3">
      <c r="A12704" s="341">
        <v>43493.608333275464</v>
      </c>
      <c r="B12704" s="318">
        <v>38329.938999999998</v>
      </c>
      <c r="C12704" s="355">
        <f t="shared" si="261"/>
        <v>0.26499999999941792</v>
      </c>
      <c r="D12704" s="420">
        <f t="shared" si="262"/>
        <v>0.13249999999970896</v>
      </c>
      <c r="H12704" s="337"/>
      <c r="J12704" s="82">
        <v>53</v>
      </c>
      <c r="K12704" s="320">
        <v>3</v>
      </c>
    </row>
    <row r="12705" spans="1:11" x14ac:dyDescent="0.3">
      <c r="A12705" s="341">
        <v>43493.649999942128</v>
      </c>
      <c r="B12705" s="318">
        <v>38330.209000000003</v>
      </c>
      <c r="C12705" s="355">
        <f t="shared" si="261"/>
        <v>0.27000000000407454</v>
      </c>
      <c r="D12705" s="420">
        <f t="shared" si="262"/>
        <v>0.13500000000203727</v>
      </c>
      <c r="H12705" s="337"/>
      <c r="J12705" s="82">
        <v>54</v>
      </c>
      <c r="K12705" s="321">
        <v>4</v>
      </c>
    </row>
    <row r="12706" spans="1:11" x14ac:dyDescent="0.3">
      <c r="A12706" s="341">
        <v>43493.691666608793</v>
      </c>
      <c r="B12706" s="318">
        <v>38330.470999999998</v>
      </c>
      <c r="C12706" s="355">
        <f t="shared" si="261"/>
        <v>0.26199999999516876</v>
      </c>
      <c r="D12706" s="420">
        <f t="shared" si="262"/>
        <v>0.13099999999758438</v>
      </c>
      <c r="H12706" s="337"/>
      <c r="J12706" s="82">
        <v>55</v>
      </c>
      <c r="K12706" s="391">
        <v>1</v>
      </c>
    </row>
    <row r="12707" spans="1:11" x14ac:dyDescent="0.3">
      <c r="A12707" s="341">
        <v>43493.733333275464</v>
      </c>
      <c r="B12707" s="318">
        <v>38330.728000000003</v>
      </c>
      <c r="C12707" s="355">
        <f t="shared" si="261"/>
        <v>0.25700000000506407</v>
      </c>
      <c r="D12707" s="420">
        <f t="shared" si="262"/>
        <v>0.12850000000253203</v>
      </c>
      <c r="H12707" s="337"/>
      <c r="J12707" s="82">
        <v>56</v>
      </c>
      <c r="K12707" s="319">
        <v>2</v>
      </c>
    </row>
    <row r="12708" spans="1:11" x14ac:dyDescent="0.3">
      <c r="A12708" s="341">
        <v>43493.774999942128</v>
      </c>
      <c r="B12708" s="318">
        <v>38330.991999999998</v>
      </c>
      <c r="C12708" s="355">
        <f t="shared" si="261"/>
        <v>0.26399999999557622</v>
      </c>
      <c r="D12708" s="420">
        <f t="shared" si="262"/>
        <v>0.13199999999778811</v>
      </c>
      <c r="H12708" s="337"/>
      <c r="J12708" s="82">
        <v>57</v>
      </c>
      <c r="K12708" s="320">
        <v>3</v>
      </c>
    </row>
    <row r="12709" spans="1:11" x14ac:dyDescent="0.3">
      <c r="A12709" s="341">
        <v>43493.816666608793</v>
      </c>
      <c r="B12709" s="318">
        <v>38331.258000000002</v>
      </c>
      <c r="C12709" s="355">
        <f t="shared" si="261"/>
        <v>0.26600000000325963</v>
      </c>
      <c r="D12709" s="420">
        <f t="shared" si="262"/>
        <v>0.13300000000162981</v>
      </c>
      <c r="H12709" s="337"/>
      <c r="J12709" s="82">
        <v>58</v>
      </c>
      <c r="K12709" s="321">
        <v>4</v>
      </c>
    </row>
    <row r="12710" spans="1:11" x14ac:dyDescent="0.3">
      <c r="A12710" s="341">
        <v>43493.858333275464</v>
      </c>
      <c r="B12710" s="318">
        <v>38331.514999999999</v>
      </c>
      <c r="C12710" s="355">
        <f t="shared" si="261"/>
        <v>0.25699999999778811</v>
      </c>
      <c r="D12710" s="420">
        <f t="shared" si="262"/>
        <v>0.12849999999889405</v>
      </c>
      <c r="H12710" s="337"/>
      <c r="J12710" s="82">
        <v>59</v>
      </c>
      <c r="K12710" s="391">
        <v>1</v>
      </c>
    </row>
    <row r="12711" spans="1:11" x14ac:dyDescent="0.3">
      <c r="A12711" s="341">
        <v>43493.899999942128</v>
      </c>
      <c r="B12711" s="318">
        <v>38331.766000000003</v>
      </c>
      <c r="C12711" s="355">
        <f t="shared" si="261"/>
        <v>0.25100000000384171</v>
      </c>
      <c r="D12711" s="420">
        <f t="shared" si="262"/>
        <v>0.12550000000192085</v>
      </c>
      <c r="H12711" s="337"/>
      <c r="J12711" s="82">
        <v>60</v>
      </c>
      <c r="K12711" s="319">
        <v>2</v>
      </c>
    </row>
    <row r="12712" spans="1:11" x14ac:dyDescent="0.3">
      <c r="A12712" s="341">
        <v>43493.941666608793</v>
      </c>
      <c r="B12712" s="318">
        <v>38332.025999999998</v>
      </c>
      <c r="C12712" s="355">
        <f t="shared" si="261"/>
        <v>0.25999999999476131</v>
      </c>
      <c r="D12712" s="420">
        <f t="shared" si="262"/>
        <v>0.12999999999738066</v>
      </c>
      <c r="H12712" s="337"/>
      <c r="J12712" s="82">
        <v>61</v>
      </c>
      <c r="K12712" s="320">
        <v>3</v>
      </c>
    </row>
    <row r="12713" spans="1:11" x14ac:dyDescent="0.3">
      <c r="A12713" s="341">
        <v>43493.983333275464</v>
      </c>
      <c r="B12713" s="318">
        <v>38332.288</v>
      </c>
      <c r="C12713" s="355">
        <f t="shared" si="261"/>
        <v>0.26200000000244472</v>
      </c>
      <c r="D12713" s="420">
        <f t="shared" si="262"/>
        <v>0.13100000000122236</v>
      </c>
      <c r="E12713" s="336">
        <f>SUM(C12690:C12713)*7.4805194805</f>
        <v>47.568623376529544</v>
      </c>
      <c r="F12713" s="324">
        <f>AVERAGE(D12690:D12713)</f>
        <v>0.13247916666675033</v>
      </c>
      <c r="G12713" s="324">
        <f>_xlfn.STDEV.S(D12690:D12713)</f>
        <v>3.2285383913661279E-3</v>
      </c>
      <c r="H12713" s="337"/>
      <c r="J12713" s="82">
        <v>62</v>
      </c>
      <c r="K12713" s="321">
        <v>4</v>
      </c>
    </row>
    <row r="12714" spans="1:11" x14ac:dyDescent="0.3">
      <c r="A12714" s="341">
        <v>43494.024999942128</v>
      </c>
      <c r="B12714" s="318">
        <v>38332.548000000003</v>
      </c>
      <c r="C12714" s="355">
        <f t="shared" si="261"/>
        <v>0.26000000000203727</v>
      </c>
      <c r="D12714" s="420">
        <f t="shared" si="262"/>
        <v>0.13000000000101863</v>
      </c>
      <c r="H12714" s="337"/>
      <c r="J12714" s="82">
        <v>63</v>
      </c>
      <c r="K12714" s="391">
        <v>1</v>
      </c>
    </row>
    <row r="12715" spans="1:11" x14ac:dyDescent="0.3">
      <c r="A12715" s="341">
        <v>43494.066666608793</v>
      </c>
      <c r="B12715" s="318">
        <v>38332.807000000001</v>
      </c>
      <c r="C12715" s="355">
        <f t="shared" si="261"/>
        <v>0.25899999999819556</v>
      </c>
      <c r="D12715" s="420">
        <f t="shared" si="262"/>
        <v>0.12949999999909778</v>
      </c>
      <c r="H12715" s="337"/>
      <c r="J12715" s="82">
        <v>64</v>
      </c>
      <c r="K12715" s="319">
        <v>2</v>
      </c>
    </row>
    <row r="12716" spans="1:11" x14ac:dyDescent="0.3">
      <c r="A12716" s="341">
        <v>43494.108333275464</v>
      </c>
      <c r="B12716" s="318">
        <v>38333.080999999998</v>
      </c>
      <c r="C12716" s="355">
        <f t="shared" si="261"/>
        <v>0.27399999999761349</v>
      </c>
      <c r="D12716" s="420">
        <f t="shared" si="262"/>
        <v>0.13699999999880674</v>
      </c>
      <c r="H12716" s="337"/>
      <c r="J12716" s="82">
        <v>65</v>
      </c>
      <c r="K12716" s="320">
        <v>3</v>
      </c>
    </row>
    <row r="12717" spans="1:11" x14ac:dyDescent="0.3">
      <c r="A12717" s="341">
        <v>43494.149999942128</v>
      </c>
      <c r="B12717" s="318">
        <v>38333.351999999999</v>
      </c>
      <c r="C12717" s="355">
        <f t="shared" si="261"/>
        <v>0.27100000000064028</v>
      </c>
      <c r="D12717" s="420">
        <f t="shared" si="262"/>
        <v>0.13550000000032014</v>
      </c>
      <c r="H12717" s="337"/>
      <c r="J12717" s="82">
        <v>66</v>
      </c>
      <c r="K12717" s="321">
        <v>4</v>
      </c>
    </row>
    <row r="12718" spans="1:11" x14ac:dyDescent="0.3">
      <c r="A12718" s="341">
        <v>43494.191666608793</v>
      </c>
      <c r="B12718" s="318">
        <v>38333.620000000003</v>
      </c>
      <c r="C12718" s="355">
        <f t="shared" si="261"/>
        <v>0.26800000000366708</v>
      </c>
      <c r="D12718" s="420">
        <f t="shared" si="262"/>
        <v>0.13400000000183354</v>
      </c>
      <c r="H12718" s="337"/>
      <c r="J12718" s="82">
        <v>67</v>
      </c>
      <c r="K12718" s="391">
        <v>1</v>
      </c>
    </row>
    <row r="12719" spans="1:11" x14ac:dyDescent="0.3">
      <c r="A12719" s="341">
        <v>43494.233333275464</v>
      </c>
      <c r="B12719" s="318">
        <v>38333.89</v>
      </c>
      <c r="C12719" s="355">
        <f t="shared" si="261"/>
        <v>0.26999999999679858</v>
      </c>
      <c r="D12719" s="420">
        <f t="shared" si="262"/>
        <v>0.13499999999839929</v>
      </c>
      <c r="H12719" s="337"/>
      <c r="J12719" s="82">
        <v>68</v>
      </c>
      <c r="K12719" s="319">
        <v>2</v>
      </c>
    </row>
    <row r="12720" spans="1:11" x14ac:dyDescent="0.3">
      <c r="A12720" s="341">
        <v>43494.274999942128</v>
      </c>
      <c r="B12720" s="318">
        <v>38334.169000000002</v>
      </c>
      <c r="C12720" s="355">
        <f t="shared" si="261"/>
        <v>0.2790000000022701</v>
      </c>
      <c r="D12720" s="420">
        <f t="shared" si="262"/>
        <v>0.13950000000113505</v>
      </c>
      <c r="H12720" s="337"/>
      <c r="J12720" s="82">
        <v>69</v>
      </c>
      <c r="K12720" s="320">
        <v>3</v>
      </c>
    </row>
    <row r="12721" spans="1:11" x14ac:dyDescent="0.3">
      <c r="A12721" s="341">
        <v>43494.316666608793</v>
      </c>
      <c r="B12721" s="318">
        <v>38334.438000000002</v>
      </c>
      <c r="C12721" s="355">
        <f t="shared" si="261"/>
        <v>0.26900000000023283</v>
      </c>
      <c r="D12721" s="420">
        <f t="shared" si="262"/>
        <v>0.13450000000011642</v>
      </c>
      <c r="H12721" s="337"/>
      <c r="J12721" s="82">
        <v>70</v>
      </c>
      <c r="K12721" s="321">
        <v>4</v>
      </c>
    </row>
    <row r="12722" spans="1:11" x14ac:dyDescent="0.3">
      <c r="A12722" s="341">
        <v>43494.358333275464</v>
      </c>
      <c r="B12722" s="318">
        <v>38334.701000000001</v>
      </c>
      <c r="C12722" s="355">
        <f t="shared" si="261"/>
        <v>0.26299999999901047</v>
      </c>
      <c r="D12722" s="420">
        <f t="shared" si="262"/>
        <v>0.13149999999950523</v>
      </c>
      <c r="H12722" s="337"/>
      <c r="J12722" s="82">
        <v>71</v>
      </c>
      <c r="K12722" s="391">
        <v>1</v>
      </c>
    </row>
    <row r="12723" spans="1:11" x14ac:dyDescent="0.3">
      <c r="A12723" s="341">
        <v>43494.399999942128</v>
      </c>
      <c r="B12723" s="318">
        <v>38334.976000000002</v>
      </c>
      <c r="C12723" s="355">
        <f t="shared" si="261"/>
        <v>0.27500000000145519</v>
      </c>
      <c r="D12723" s="420">
        <f t="shared" si="262"/>
        <v>0.1375000000007276</v>
      </c>
      <c r="H12723" s="337"/>
      <c r="J12723" s="82">
        <v>72</v>
      </c>
      <c r="K12723" s="319">
        <v>2</v>
      </c>
    </row>
    <row r="12724" spans="1:11" x14ac:dyDescent="0.3">
      <c r="A12724" s="341">
        <v>43494.441666608793</v>
      </c>
      <c r="B12724" s="318">
        <v>38335.252999999997</v>
      </c>
      <c r="C12724" s="355">
        <f t="shared" si="261"/>
        <v>0.27699999999458669</v>
      </c>
      <c r="D12724" s="420">
        <f t="shared" si="262"/>
        <v>0.13849999999729334</v>
      </c>
      <c r="H12724" s="337"/>
      <c r="J12724" s="82">
        <v>73</v>
      </c>
      <c r="K12724" s="320">
        <v>3</v>
      </c>
    </row>
    <row r="12725" spans="1:11" x14ac:dyDescent="0.3">
      <c r="A12725" s="341">
        <v>43494.483333275464</v>
      </c>
      <c r="B12725" s="318">
        <v>38335.517999999996</v>
      </c>
      <c r="C12725" s="355">
        <f t="shared" si="261"/>
        <v>0.26499999999941792</v>
      </c>
      <c r="D12725" s="420">
        <f t="shared" si="262"/>
        <v>0.13249999999970896</v>
      </c>
      <c r="H12725" s="337"/>
      <c r="J12725" s="82">
        <v>74</v>
      </c>
      <c r="K12725" s="321">
        <v>4</v>
      </c>
    </row>
    <row r="12726" spans="1:11" x14ac:dyDescent="0.3">
      <c r="A12726" s="341">
        <v>43494.524999942128</v>
      </c>
      <c r="B12726" s="318">
        <v>38335.771999999997</v>
      </c>
      <c r="C12726" s="355">
        <f t="shared" si="261"/>
        <v>0.25400000000081491</v>
      </c>
      <c r="D12726" s="420">
        <f t="shared" si="262"/>
        <v>0.12700000000040745</v>
      </c>
      <c r="H12726" s="337"/>
      <c r="J12726" s="82">
        <v>75</v>
      </c>
      <c r="K12726" s="391">
        <v>1</v>
      </c>
    </row>
    <row r="12727" spans="1:11" x14ac:dyDescent="0.3">
      <c r="A12727" s="341">
        <v>43494.566666608793</v>
      </c>
      <c r="B12727" s="318">
        <v>38336.042000000001</v>
      </c>
      <c r="C12727" s="355">
        <f t="shared" si="261"/>
        <v>0.27000000000407454</v>
      </c>
      <c r="D12727" s="420">
        <f t="shared" si="262"/>
        <v>0.13500000000203727</v>
      </c>
      <c r="H12727" s="337"/>
      <c r="J12727" s="82">
        <v>76</v>
      </c>
      <c r="K12727" s="319">
        <v>2</v>
      </c>
    </row>
    <row r="12728" spans="1:11" x14ac:dyDescent="0.3">
      <c r="A12728" s="341">
        <v>43494.608333275464</v>
      </c>
      <c r="B12728" s="318">
        <v>38336.311000000002</v>
      </c>
      <c r="C12728" s="355">
        <f t="shared" si="261"/>
        <v>0.26900000000023283</v>
      </c>
      <c r="D12728" s="420">
        <f t="shared" si="262"/>
        <v>0.13450000000011642</v>
      </c>
      <c r="H12728" s="337"/>
      <c r="J12728" s="82">
        <v>77</v>
      </c>
      <c r="K12728" s="320">
        <v>3</v>
      </c>
    </row>
    <row r="12729" spans="1:11" x14ac:dyDescent="0.3">
      <c r="A12729" s="341">
        <v>43494.649999942128</v>
      </c>
      <c r="B12729" s="318">
        <v>38336.572999999997</v>
      </c>
      <c r="C12729" s="355">
        <f t="shared" si="261"/>
        <v>0.26199999999516876</v>
      </c>
      <c r="D12729" s="420">
        <f t="shared" si="262"/>
        <v>0.13099999999758438</v>
      </c>
      <c r="H12729" s="337"/>
      <c r="J12729" s="82">
        <v>78</v>
      </c>
      <c r="K12729" s="321">
        <v>4</v>
      </c>
    </row>
    <row r="12730" spans="1:11" x14ac:dyDescent="0.3">
      <c r="A12730" s="341">
        <v>43494.691666608793</v>
      </c>
      <c r="B12730" s="318">
        <v>38336.832000000002</v>
      </c>
      <c r="C12730" s="355">
        <f t="shared" si="261"/>
        <v>0.25900000000547152</v>
      </c>
      <c r="D12730" s="420">
        <f t="shared" si="262"/>
        <v>0.12950000000273576</v>
      </c>
      <c r="H12730" s="337"/>
      <c r="J12730" s="82">
        <v>79</v>
      </c>
      <c r="K12730" s="391">
        <v>1</v>
      </c>
    </row>
    <row r="12731" spans="1:11" x14ac:dyDescent="0.3">
      <c r="A12731" s="341">
        <v>43494.733333275464</v>
      </c>
      <c r="B12731" s="318">
        <v>38337.103000000003</v>
      </c>
      <c r="C12731" s="355">
        <f t="shared" si="261"/>
        <v>0.27100000000064028</v>
      </c>
      <c r="D12731" s="420">
        <f t="shared" si="262"/>
        <v>0.13550000000032014</v>
      </c>
      <c r="H12731" s="337"/>
      <c r="J12731" s="82">
        <v>80</v>
      </c>
      <c r="K12731" s="319">
        <v>2</v>
      </c>
    </row>
    <row r="12732" spans="1:11" x14ac:dyDescent="0.3">
      <c r="A12732" s="341">
        <v>43494.774999942128</v>
      </c>
      <c r="B12732" s="318">
        <v>38337.366999999998</v>
      </c>
      <c r="C12732" s="355">
        <f t="shared" si="261"/>
        <v>0.26399999999557622</v>
      </c>
      <c r="D12732" s="420">
        <f t="shared" si="262"/>
        <v>0.13199999999778811</v>
      </c>
      <c r="H12732" s="337"/>
      <c r="J12732" s="82">
        <v>81</v>
      </c>
      <c r="K12732" s="320">
        <v>3</v>
      </c>
    </row>
    <row r="12733" spans="1:11" x14ac:dyDescent="0.3">
      <c r="A12733" s="341">
        <v>43494.816666608793</v>
      </c>
      <c r="B12733" s="318">
        <v>38337.618000000002</v>
      </c>
      <c r="C12733" s="355">
        <f t="shared" si="261"/>
        <v>0.25100000000384171</v>
      </c>
      <c r="D12733" s="420">
        <f t="shared" si="262"/>
        <v>0.12550000000192085</v>
      </c>
      <c r="H12733" s="337"/>
      <c r="J12733" s="82">
        <v>82</v>
      </c>
      <c r="K12733" s="321">
        <v>4</v>
      </c>
    </row>
    <row r="12734" spans="1:11" x14ac:dyDescent="0.3">
      <c r="A12734" s="341">
        <v>43494.858333275464</v>
      </c>
      <c r="B12734" s="318">
        <v>38337.870999999999</v>
      </c>
      <c r="C12734" s="355">
        <f t="shared" si="261"/>
        <v>0.2529999999969732</v>
      </c>
      <c r="D12734" s="420">
        <f t="shared" si="262"/>
        <v>0.1264999999984866</v>
      </c>
      <c r="H12734" s="337"/>
      <c r="J12734" s="82">
        <v>83</v>
      </c>
      <c r="K12734" s="391">
        <v>1</v>
      </c>
    </row>
    <row r="12735" spans="1:11" x14ac:dyDescent="0.3">
      <c r="A12735" s="341">
        <v>43494.899999942128</v>
      </c>
      <c r="B12735" s="318">
        <v>38338.14</v>
      </c>
      <c r="C12735" s="355">
        <f t="shared" si="261"/>
        <v>0.26900000000023283</v>
      </c>
      <c r="D12735" s="420">
        <f t="shared" si="262"/>
        <v>0.13450000000011642</v>
      </c>
      <c r="H12735" s="337"/>
      <c r="J12735" s="82">
        <v>84</v>
      </c>
      <c r="K12735" s="319">
        <v>2</v>
      </c>
    </row>
    <row r="12736" spans="1:11" x14ac:dyDescent="0.3">
      <c r="A12736" s="341">
        <v>43494.941666608793</v>
      </c>
      <c r="B12736" s="318">
        <v>38338.404000000002</v>
      </c>
      <c r="C12736" s="355">
        <f t="shared" si="261"/>
        <v>0.26400000000285218</v>
      </c>
      <c r="D12736" s="420">
        <f t="shared" si="262"/>
        <v>0.13200000000142609</v>
      </c>
      <c r="H12736" s="337"/>
      <c r="J12736" s="82">
        <v>85</v>
      </c>
      <c r="K12736" s="320">
        <v>3</v>
      </c>
    </row>
    <row r="12737" spans="1:12" x14ac:dyDescent="0.3">
      <c r="A12737" s="341">
        <v>43494.983333275464</v>
      </c>
      <c r="B12737" s="318">
        <v>38338.661999999997</v>
      </c>
      <c r="C12737" s="355">
        <f t="shared" si="261"/>
        <v>0.25799999999435386</v>
      </c>
      <c r="D12737" s="420">
        <f t="shared" si="262"/>
        <v>0.12899999999717693</v>
      </c>
      <c r="E12737" s="336">
        <f>SUM(C12714:C12737)*7.4805194805</f>
        <v>47.68083116867826</v>
      </c>
      <c r="F12737" s="324">
        <f>AVERAGE(D12714:D12737)</f>
        <v>0.13279166666658662</v>
      </c>
      <c r="G12737" s="324">
        <f>_xlfn.STDEV.S(D12714:D12737)</f>
        <v>3.7789941917347795E-3</v>
      </c>
      <c r="H12737" s="337"/>
      <c r="J12737" s="82">
        <v>86</v>
      </c>
      <c r="K12737" s="321">
        <v>4</v>
      </c>
    </row>
    <row r="12738" spans="1:12" x14ac:dyDescent="0.3">
      <c r="A12738" s="341">
        <v>43495.024999942128</v>
      </c>
      <c r="B12738" s="318">
        <v>38338.928</v>
      </c>
      <c r="C12738" s="355">
        <f t="shared" si="261"/>
        <v>0.26600000000325963</v>
      </c>
      <c r="D12738" s="420">
        <f t="shared" si="262"/>
        <v>0.13300000000162981</v>
      </c>
      <c r="H12738" s="337"/>
      <c r="J12738" s="82">
        <v>87</v>
      </c>
      <c r="K12738" s="391">
        <v>1</v>
      </c>
    </row>
    <row r="12739" spans="1:12" x14ac:dyDescent="0.3">
      <c r="A12739" s="341">
        <v>43495.066666608793</v>
      </c>
      <c r="B12739" s="318">
        <v>38339.199999999997</v>
      </c>
      <c r="C12739" s="355">
        <f t="shared" si="261"/>
        <v>0.27199999999720603</v>
      </c>
      <c r="D12739" s="420">
        <f t="shared" si="262"/>
        <v>0.13599999999860302</v>
      </c>
      <c r="H12739" s="337"/>
      <c r="J12739" s="82">
        <v>88</v>
      </c>
      <c r="K12739" s="319">
        <v>2</v>
      </c>
    </row>
    <row r="12740" spans="1:12" x14ac:dyDescent="0.3">
      <c r="A12740" s="341">
        <v>43495.108333275464</v>
      </c>
      <c r="B12740" s="318">
        <v>38339.468000000001</v>
      </c>
      <c r="C12740" s="355">
        <f t="shared" si="261"/>
        <v>0.26800000000366708</v>
      </c>
      <c r="D12740" s="420">
        <f t="shared" si="262"/>
        <v>0.13400000000183354</v>
      </c>
      <c r="H12740" s="337"/>
      <c r="J12740" s="82">
        <v>89</v>
      </c>
      <c r="K12740" s="320">
        <v>3</v>
      </c>
    </row>
    <row r="12741" spans="1:12" x14ac:dyDescent="0.3">
      <c r="A12741" s="341">
        <v>43495.149999942128</v>
      </c>
      <c r="B12741" s="318">
        <v>38339.730000000003</v>
      </c>
      <c r="C12741" s="355">
        <f t="shared" si="261"/>
        <v>0.26200000000244472</v>
      </c>
      <c r="D12741" s="420">
        <f t="shared" si="262"/>
        <v>0.13100000000122236</v>
      </c>
      <c r="H12741" s="337"/>
      <c r="J12741" s="82">
        <v>90</v>
      </c>
      <c r="K12741" s="321">
        <v>4</v>
      </c>
    </row>
    <row r="12742" spans="1:12" x14ac:dyDescent="0.3">
      <c r="A12742" s="341">
        <v>43495.191666608793</v>
      </c>
      <c r="B12742" s="318">
        <v>38340</v>
      </c>
      <c r="C12742" s="355">
        <f t="shared" si="261"/>
        <v>0.26999999999679858</v>
      </c>
      <c r="D12742" s="420">
        <f t="shared" si="262"/>
        <v>0.13499999999839929</v>
      </c>
      <c r="H12742" s="337"/>
      <c r="J12742" s="82">
        <v>91</v>
      </c>
      <c r="K12742" s="391">
        <v>1</v>
      </c>
    </row>
    <row r="12743" spans="1:12" x14ac:dyDescent="0.3">
      <c r="A12743" s="341">
        <v>43495.233333275464</v>
      </c>
      <c r="B12743" s="318">
        <v>38340.277999999998</v>
      </c>
      <c r="C12743" s="355">
        <f t="shared" si="261"/>
        <v>0.27799999999842839</v>
      </c>
      <c r="D12743" s="420">
        <f t="shared" si="262"/>
        <v>0.1389999999992142</v>
      </c>
      <c r="H12743" s="337"/>
      <c r="J12743" s="82">
        <v>92</v>
      </c>
      <c r="K12743" s="319">
        <v>2</v>
      </c>
    </row>
    <row r="12744" spans="1:12" x14ac:dyDescent="0.3">
      <c r="A12744" s="341">
        <v>43495.274999942128</v>
      </c>
      <c r="B12744" s="318">
        <v>38340.542999999998</v>
      </c>
      <c r="C12744" s="355">
        <f t="shared" si="261"/>
        <v>0.26499999999941792</v>
      </c>
      <c r="D12744" s="420">
        <f t="shared" si="262"/>
        <v>0.13249999999970896</v>
      </c>
      <c r="H12744" s="337"/>
      <c r="J12744" s="82">
        <v>93</v>
      </c>
      <c r="K12744" s="320">
        <v>3</v>
      </c>
    </row>
    <row r="12745" spans="1:12" x14ac:dyDescent="0.3">
      <c r="A12745" s="341">
        <v>43495.316666608793</v>
      </c>
      <c r="B12745" s="318">
        <v>38340.809000000001</v>
      </c>
      <c r="C12745" s="355">
        <f t="shared" si="261"/>
        <v>0.26600000000325963</v>
      </c>
      <c r="D12745" s="420">
        <f t="shared" si="262"/>
        <v>0.13300000000162981</v>
      </c>
      <c r="H12745" s="337"/>
      <c r="J12745" s="82">
        <v>94</v>
      </c>
      <c r="K12745" s="321">
        <v>4</v>
      </c>
    </row>
    <row r="12746" spans="1:12" x14ac:dyDescent="0.3">
      <c r="A12746" s="341">
        <v>43495.358333275464</v>
      </c>
      <c r="B12746" s="318">
        <v>38341.091</v>
      </c>
      <c r="C12746" s="355">
        <f t="shared" si="261"/>
        <v>0.2819999999992433</v>
      </c>
      <c r="D12746" s="420">
        <f t="shared" si="262"/>
        <v>0.14099999999962165</v>
      </c>
      <c r="H12746" s="337"/>
      <c r="J12746" s="82">
        <v>95</v>
      </c>
      <c r="K12746" s="391">
        <v>1</v>
      </c>
    </row>
    <row r="12747" spans="1:12" x14ac:dyDescent="0.3">
      <c r="A12747" s="341">
        <v>43495.399999942128</v>
      </c>
      <c r="B12747" s="318">
        <v>38341.364999999998</v>
      </c>
      <c r="C12747" s="355">
        <f t="shared" si="261"/>
        <v>0.27399999999761349</v>
      </c>
      <c r="D12747" s="420">
        <f t="shared" si="262"/>
        <v>0.13699999999880674</v>
      </c>
      <c r="H12747" s="337"/>
      <c r="J12747" s="82">
        <v>96</v>
      </c>
      <c r="K12747" s="319">
        <v>2</v>
      </c>
      <c r="L12747" s="54" t="s">
        <v>393</v>
      </c>
    </row>
    <row r="12748" spans="1:12" x14ac:dyDescent="0.3">
      <c r="A12748" s="341">
        <v>43495.549305555556</v>
      </c>
      <c r="B12748" s="318">
        <v>38342.417999999998</v>
      </c>
      <c r="C12748" s="318"/>
      <c r="D12748" s="414"/>
      <c r="H12748" s="332"/>
      <c r="J12748" s="82">
        <v>1</v>
      </c>
      <c r="K12748" s="319">
        <v>2</v>
      </c>
      <c r="L12748" s="54" t="s">
        <v>313</v>
      </c>
    </row>
    <row r="12749" spans="1:12" x14ac:dyDescent="0.3">
      <c r="A12749" s="341">
        <v>43495.59097222222</v>
      </c>
      <c r="B12749" s="318">
        <v>38342.671999999999</v>
      </c>
      <c r="C12749" s="355">
        <f t="shared" ref="C12749:C12812" si="263">B12749-B12748</f>
        <v>0.25400000000081491</v>
      </c>
      <c r="D12749" s="420">
        <f t="shared" ref="D12749:D12812" si="264">C12749/2</f>
        <v>0.12700000000040745</v>
      </c>
      <c r="H12749" s="337"/>
      <c r="J12749" s="82">
        <v>2</v>
      </c>
      <c r="K12749" s="320">
        <v>3</v>
      </c>
    </row>
    <row r="12750" spans="1:12" x14ac:dyDescent="0.3">
      <c r="A12750" s="341">
        <v>43495.632638888892</v>
      </c>
      <c r="B12750" s="318">
        <v>38342.938000000002</v>
      </c>
      <c r="C12750" s="355">
        <f t="shared" si="263"/>
        <v>0.26600000000325963</v>
      </c>
      <c r="D12750" s="420">
        <f t="shared" si="264"/>
        <v>0.13300000000162981</v>
      </c>
      <c r="H12750" s="337"/>
      <c r="J12750" s="82">
        <v>3</v>
      </c>
      <c r="K12750" s="321">
        <v>4</v>
      </c>
    </row>
    <row r="12751" spans="1:12" x14ac:dyDescent="0.3">
      <c r="A12751" s="341">
        <v>43495.674305555556</v>
      </c>
      <c r="B12751" s="318">
        <v>38343.207000000002</v>
      </c>
      <c r="C12751" s="355">
        <f t="shared" si="263"/>
        <v>0.26900000000023283</v>
      </c>
      <c r="D12751" s="420">
        <f t="shared" si="264"/>
        <v>0.13450000000011642</v>
      </c>
      <c r="H12751" s="337"/>
      <c r="J12751" s="82">
        <v>4</v>
      </c>
      <c r="K12751" s="391">
        <v>1</v>
      </c>
    </row>
    <row r="12752" spans="1:12" x14ac:dyDescent="0.3">
      <c r="A12752" s="341">
        <v>43495.715972337966</v>
      </c>
      <c r="B12752" s="318">
        <v>38343.464</v>
      </c>
      <c r="C12752" s="355">
        <f t="shared" si="263"/>
        <v>0.25699999999778811</v>
      </c>
      <c r="D12752" s="420">
        <f t="shared" si="264"/>
        <v>0.12849999999889405</v>
      </c>
      <c r="H12752" s="337"/>
      <c r="J12752" s="82">
        <v>5</v>
      </c>
      <c r="K12752" s="319">
        <v>2</v>
      </c>
    </row>
    <row r="12753" spans="1:11" x14ac:dyDescent="0.3">
      <c r="A12753" s="341">
        <v>43495.757639062504</v>
      </c>
      <c r="B12753" s="318">
        <v>38343.711000000003</v>
      </c>
      <c r="C12753" s="355">
        <f t="shared" si="263"/>
        <v>0.2470000000030268</v>
      </c>
      <c r="D12753" s="420">
        <f t="shared" si="264"/>
        <v>0.1235000000015134</v>
      </c>
      <c r="H12753" s="337"/>
      <c r="J12753" s="82">
        <v>6</v>
      </c>
      <c r="K12753" s="320">
        <v>3</v>
      </c>
    </row>
    <row r="12754" spans="1:11" x14ac:dyDescent="0.3">
      <c r="A12754" s="341">
        <v>43495.799305787034</v>
      </c>
      <c r="B12754" s="318">
        <v>38343.972000000002</v>
      </c>
      <c r="C12754" s="355">
        <f t="shared" si="263"/>
        <v>0.26099999999860302</v>
      </c>
      <c r="D12754" s="420">
        <f t="shared" si="264"/>
        <v>0.13049999999930151</v>
      </c>
      <c r="H12754" s="337"/>
      <c r="J12754" s="82">
        <v>7</v>
      </c>
      <c r="K12754" s="321">
        <v>4</v>
      </c>
    </row>
    <row r="12755" spans="1:11" x14ac:dyDescent="0.3">
      <c r="A12755" s="341">
        <v>43495.840972511571</v>
      </c>
      <c r="B12755" s="318">
        <v>38344.239000000001</v>
      </c>
      <c r="C12755" s="355">
        <f t="shared" si="263"/>
        <v>0.26699999999982538</v>
      </c>
      <c r="D12755" s="420">
        <f t="shared" si="264"/>
        <v>0.13349999999991269</v>
      </c>
      <c r="H12755" s="337"/>
      <c r="J12755" s="82">
        <v>8</v>
      </c>
      <c r="K12755" s="391">
        <v>1</v>
      </c>
    </row>
    <row r="12756" spans="1:11" x14ac:dyDescent="0.3">
      <c r="A12756" s="341">
        <v>43495.882639236108</v>
      </c>
      <c r="B12756" s="318">
        <v>38344.499000000003</v>
      </c>
      <c r="C12756" s="355">
        <f t="shared" si="263"/>
        <v>0.26000000000203727</v>
      </c>
      <c r="D12756" s="420">
        <f t="shared" si="264"/>
        <v>0.13000000000101863</v>
      </c>
      <c r="H12756" s="337"/>
      <c r="J12756" s="82">
        <v>9</v>
      </c>
      <c r="K12756" s="319">
        <v>2</v>
      </c>
    </row>
    <row r="12757" spans="1:11" x14ac:dyDescent="0.3">
      <c r="A12757" s="341">
        <v>43495.924305960645</v>
      </c>
      <c r="B12757" s="318">
        <v>38344.752</v>
      </c>
      <c r="C12757" s="355">
        <f t="shared" si="263"/>
        <v>0.2529999999969732</v>
      </c>
      <c r="D12757" s="420">
        <f t="shared" si="264"/>
        <v>0.1264999999984866</v>
      </c>
      <c r="H12757" s="337"/>
      <c r="J12757" s="82">
        <v>10</v>
      </c>
      <c r="K12757" s="320">
        <v>3</v>
      </c>
    </row>
    <row r="12758" spans="1:11" x14ac:dyDescent="0.3">
      <c r="A12758" s="341">
        <v>43495.965972685182</v>
      </c>
      <c r="B12758" s="318">
        <v>38345.012999999999</v>
      </c>
      <c r="C12758" s="355">
        <f t="shared" si="263"/>
        <v>0.26099999999860302</v>
      </c>
      <c r="D12758" s="420">
        <f t="shared" si="264"/>
        <v>0.13049999999930151</v>
      </c>
      <c r="E12758" s="336">
        <f>SUM(C12738:C12758)*7.4805194805</f>
        <v>39.631792207707726</v>
      </c>
      <c r="F12758" s="324">
        <f>AVERAGE(D12738:D12758)</f>
        <v>0.13245000000006257</v>
      </c>
      <c r="G12758" s="324">
        <f>_xlfn.STDEV.S(D12738:D12758)</f>
        <v>4.2361228546728405E-3</v>
      </c>
      <c r="H12758" s="337"/>
      <c r="J12758" s="82">
        <v>11</v>
      </c>
      <c r="K12758" s="321">
        <v>4</v>
      </c>
    </row>
    <row r="12759" spans="1:11" x14ac:dyDescent="0.3">
      <c r="A12759" s="341">
        <v>43496.00763940972</v>
      </c>
      <c r="B12759" s="318">
        <v>38345.277999999998</v>
      </c>
      <c r="C12759" s="355">
        <f t="shared" si="263"/>
        <v>0.26499999999941792</v>
      </c>
      <c r="D12759" s="420">
        <f t="shared" si="264"/>
        <v>0.13249999999970896</v>
      </c>
      <c r="H12759" s="337"/>
      <c r="J12759" s="82">
        <v>12</v>
      </c>
      <c r="K12759" s="391">
        <v>1</v>
      </c>
    </row>
    <row r="12760" spans="1:11" x14ac:dyDescent="0.3">
      <c r="A12760" s="341">
        <v>43496.049306134257</v>
      </c>
      <c r="B12760" s="318">
        <v>38345.54</v>
      </c>
      <c r="C12760" s="355">
        <f t="shared" si="263"/>
        <v>0.26200000000244472</v>
      </c>
      <c r="D12760" s="420">
        <f t="shared" si="264"/>
        <v>0.13100000000122236</v>
      </c>
      <c r="H12760" s="337"/>
      <c r="J12760" s="82">
        <v>13</v>
      </c>
      <c r="K12760" s="319">
        <v>2</v>
      </c>
    </row>
    <row r="12761" spans="1:11" x14ac:dyDescent="0.3">
      <c r="A12761" s="341">
        <v>43496.090972858794</v>
      </c>
      <c r="B12761" s="318">
        <v>38345.802000000003</v>
      </c>
      <c r="C12761" s="355">
        <f t="shared" si="263"/>
        <v>0.26200000000244472</v>
      </c>
      <c r="D12761" s="420">
        <f t="shared" si="264"/>
        <v>0.13100000000122236</v>
      </c>
      <c r="H12761" s="337"/>
      <c r="J12761" s="82">
        <v>14</v>
      </c>
      <c r="K12761" s="320">
        <v>3</v>
      </c>
    </row>
    <row r="12762" spans="1:11" x14ac:dyDescent="0.3">
      <c r="A12762" s="341">
        <v>43496.132639583331</v>
      </c>
      <c r="B12762" s="318">
        <v>38346.078000000001</v>
      </c>
      <c r="C12762" s="355">
        <f t="shared" si="263"/>
        <v>0.27599999999802094</v>
      </c>
      <c r="D12762" s="420">
        <f t="shared" si="264"/>
        <v>0.13799999999901047</v>
      </c>
      <c r="H12762" s="337"/>
      <c r="J12762" s="82">
        <v>15</v>
      </c>
      <c r="K12762" s="321">
        <v>4</v>
      </c>
    </row>
    <row r="12763" spans="1:11" x14ac:dyDescent="0.3">
      <c r="A12763" s="341">
        <v>43496.174306307868</v>
      </c>
      <c r="B12763" s="318">
        <v>38346.35</v>
      </c>
      <c r="C12763" s="355">
        <f t="shared" si="263"/>
        <v>0.27199999999720603</v>
      </c>
      <c r="D12763" s="420">
        <f t="shared" si="264"/>
        <v>0.13599999999860302</v>
      </c>
      <c r="H12763" s="337"/>
      <c r="J12763" s="82">
        <v>16</v>
      </c>
      <c r="K12763" s="391">
        <v>1</v>
      </c>
    </row>
    <row r="12764" spans="1:11" x14ac:dyDescent="0.3">
      <c r="A12764" s="341">
        <v>43496.215973032406</v>
      </c>
      <c r="B12764" s="318">
        <v>38346.618000000002</v>
      </c>
      <c r="C12764" s="355">
        <f t="shared" si="263"/>
        <v>0.26800000000366708</v>
      </c>
      <c r="D12764" s="420">
        <f t="shared" si="264"/>
        <v>0.13400000000183354</v>
      </c>
      <c r="H12764" s="337"/>
      <c r="J12764" s="82">
        <v>17</v>
      </c>
      <c r="K12764" s="319">
        <v>2</v>
      </c>
    </row>
    <row r="12765" spans="1:11" x14ac:dyDescent="0.3">
      <c r="A12765" s="341">
        <v>43496.257639756943</v>
      </c>
      <c r="B12765" s="318">
        <v>38346.885000000002</v>
      </c>
      <c r="C12765" s="355">
        <f t="shared" si="263"/>
        <v>0.26699999999982538</v>
      </c>
      <c r="D12765" s="420">
        <f t="shared" si="264"/>
        <v>0.13349999999991269</v>
      </c>
      <c r="H12765" s="337"/>
      <c r="J12765" s="82">
        <v>18</v>
      </c>
      <c r="K12765" s="320">
        <v>3</v>
      </c>
    </row>
    <row r="12766" spans="1:11" x14ac:dyDescent="0.3">
      <c r="A12766" s="341">
        <v>43496.29930648148</v>
      </c>
      <c r="B12766" s="318">
        <v>38347.167999999998</v>
      </c>
      <c r="C12766" s="355">
        <f t="shared" si="263"/>
        <v>0.28299999999580905</v>
      </c>
      <c r="D12766" s="420">
        <f t="shared" si="264"/>
        <v>0.14149999999790452</v>
      </c>
      <c r="H12766" s="337"/>
      <c r="J12766" s="82">
        <v>19</v>
      </c>
      <c r="K12766" s="321">
        <v>4</v>
      </c>
    </row>
    <row r="12767" spans="1:11" x14ac:dyDescent="0.3">
      <c r="A12767" s="341">
        <v>43496.340973206017</v>
      </c>
      <c r="B12767" s="318">
        <v>38347.438999999998</v>
      </c>
      <c r="C12767" s="355">
        <f t="shared" si="263"/>
        <v>0.27100000000064028</v>
      </c>
      <c r="D12767" s="420">
        <f t="shared" si="264"/>
        <v>0.13550000000032014</v>
      </c>
      <c r="H12767" s="337"/>
      <c r="J12767" s="82">
        <v>20</v>
      </c>
      <c r="K12767" s="391">
        <v>1</v>
      </c>
    </row>
    <row r="12768" spans="1:11" x14ac:dyDescent="0.3">
      <c r="A12768" s="341">
        <v>43496.382639930554</v>
      </c>
      <c r="B12768" s="318">
        <v>38347.699999999997</v>
      </c>
      <c r="C12768" s="355">
        <f t="shared" si="263"/>
        <v>0.26099999999860302</v>
      </c>
      <c r="D12768" s="420">
        <f t="shared" si="264"/>
        <v>0.13049999999930151</v>
      </c>
      <c r="H12768" s="337"/>
      <c r="J12768" s="82">
        <v>21</v>
      </c>
      <c r="K12768" s="319">
        <v>2</v>
      </c>
    </row>
    <row r="12769" spans="1:11" x14ac:dyDescent="0.3">
      <c r="A12769" s="341">
        <v>43496.424306655092</v>
      </c>
      <c r="B12769" s="318">
        <v>38347.968000000001</v>
      </c>
      <c r="C12769" s="355">
        <f t="shared" si="263"/>
        <v>0.26800000000366708</v>
      </c>
      <c r="D12769" s="420">
        <f t="shared" si="264"/>
        <v>0.13400000000183354</v>
      </c>
      <c r="H12769" s="337"/>
      <c r="J12769" s="82">
        <v>22</v>
      </c>
      <c r="K12769" s="320">
        <v>3</v>
      </c>
    </row>
    <row r="12770" spans="1:11" x14ac:dyDescent="0.3">
      <c r="A12770" s="341">
        <v>43496.465973379629</v>
      </c>
      <c r="B12770" s="318">
        <v>38348.237999999998</v>
      </c>
      <c r="C12770" s="355">
        <f t="shared" si="263"/>
        <v>0.26999999999679858</v>
      </c>
      <c r="D12770" s="420">
        <f t="shared" si="264"/>
        <v>0.13499999999839929</v>
      </c>
      <c r="H12770" s="337"/>
      <c r="J12770" s="82">
        <v>23</v>
      </c>
      <c r="K12770" s="321">
        <v>4</v>
      </c>
    </row>
    <row r="12771" spans="1:11" x14ac:dyDescent="0.3">
      <c r="A12771" s="341">
        <v>43496.507640104166</v>
      </c>
      <c r="B12771" s="318">
        <v>38348.502</v>
      </c>
      <c r="C12771" s="355">
        <f t="shared" si="263"/>
        <v>0.26400000000285218</v>
      </c>
      <c r="D12771" s="420">
        <f t="shared" si="264"/>
        <v>0.13200000000142609</v>
      </c>
      <c r="H12771" s="337"/>
      <c r="J12771" s="82">
        <v>24</v>
      </c>
      <c r="K12771" s="391">
        <v>1</v>
      </c>
    </row>
    <row r="12772" spans="1:11" x14ac:dyDescent="0.3">
      <c r="A12772" s="341">
        <v>43496.549306828703</v>
      </c>
      <c r="B12772" s="318">
        <v>38348.760999999999</v>
      </c>
      <c r="C12772" s="355">
        <f t="shared" si="263"/>
        <v>0.25899999999819556</v>
      </c>
      <c r="D12772" s="420">
        <f t="shared" si="264"/>
        <v>0.12949999999909778</v>
      </c>
      <c r="H12772" s="337"/>
      <c r="J12772" s="82">
        <v>25</v>
      </c>
      <c r="K12772" s="319">
        <v>2</v>
      </c>
    </row>
    <row r="12773" spans="1:11" x14ac:dyDescent="0.3">
      <c r="A12773" s="341">
        <v>43496.59097355324</v>
      </c>
      <c r="B12773" s="318">
        <v>38349.029000000002</v>
      </c>
      <c r="C12773" s="355">
        <f t="shared" si="263"/>
        <v>0.26800000000366708</v>
      </c>
      <c r="D12773" s="420">
        <f t="shared" si="264"/>
        <v>0.13400000000183354</v>
      </c>
      <c r="H12773" s="337"/>
      <c r="J12773" s="82">
        <v>26</v>
      </c>
      <c r="K12773" s="320">
        <v>3</v>
      </c>
    </row>
    <row r="12774" spans="1:11" x14ac:dyDescent="0.3">
      <c r="A12774" s="341">
        <v>43496.632640277778</v>
      </c>
      <c r="B12774" s="318">
        <v>38349.290999999997</v>
      </c>
      <c r="C12774" s="355">
        <f t="shared" si="263"/>
        <v>0.26199999999516876</v>
      </c>
      <c r="D12774" s="420">
        <f t="shared" si="264"/>
        <v>0.13099999999758438</v>
      </c>
      <c r="H12774" s="337"/>
      <c r="J12774" s="82">
        <v>27</v>
      </c>
      <c r="K12774" s="321">
        <v>4</v>
      </c>
    </row>
    <row r="12775" spans="1:11" x14ac:dyDescent="0.3">
      <c r="A12775" s="341">
        <v>43496.674307002315</v>
      </c>
      <c r="B12775" s="318">
        <v>38349.548999999999</v>
      </c>
      <c r="C12775" s="355">
        <f t="shared" si="263"/>
        <v>0.25800000000162981</v>
      </c>
      <c r="D12775" s="420">
        <f t="shared" si="264"/>
        <v>0.12900000000081491</v>
      </c>
      <c r="H12775" s="337"/>
      <c r="J12775" s="82">
        <v>28</v>
      </c>
      <c r="K12775" s="391">
        <v>1</v>
      </c>
    </row>
    <row r="12776" spans="1:11" x14ac:dyDescent="0.3">
      <c r="A12776" s="341">
        <v>43496.715973726852</v>
      </c>
      <c r="B12776" s="318">
        <v>38349.800999999999</v>
      </c>
      <c r="C12776" s="355">
        <f t="shared" si="263"/>
        <v>0.25200000000040745</v>
      </c>
      <c r="D12776" s="420">
        <f t="shared" si="264"/>
        <v>0.12600000000020373</v>
      </c>
      <c r="H12776" s="337"/>
      <c r="J12776" s="82">
        <v>29</v>
      </c>
      <c r="K12776" s="319">
        <v>2</v>
      </c>
    </row>
    <row r="12777" spans="1:11" x14ac:dyDescent="0.3">
      <c r="A12777" s="341">
        <v>43496.757640451389</v>
      </c>
      <c r="B12777" s="318">
        <v>38350.063000000002</v>
      </c>
      <c r="C12777" s="355">
        <f t="shared" si="263"/>
        <v>0.26200000000244472</v>
      </c>
      <c r="D12777" s="420">
        <f t="shared" si="264"/>
        <v>0.13100000000122236</v>
      </c>
      <c r="H12777" s="337"/>
      <c r="J12777" s="82">
        <v>30</v>
      </c>
      <c r="K12777" s="320">
        <v>3</v>
      </c>
    </row>
    <row r="12778" spans="1:11" x14ac:dyDescent="0.3">
      <c r="A12778" s="341">
        <v>43496.799307175927</v>
      </c>
      <c r="B12778" s="318">
        <v>38350.328999999998</v>
      </c>
      <c r="C12778" s="355">
        <f t="shared" si="263"/>
        <v>0.26599999999598367</v>
      </c>
      <c r="D12778" s="420">
        <f t="shared" si="264"/>
        <v>0.13299999999799184</v>
      </c>
      <c r="H12778" s="337"/>
      <c r="J12778" s="82">
        <v>31</v>
      </c>
      <c r="K12778" s="321">
        <v>4</v>
      </c>
    </row>
    <row r="12779" spans="1:11" x14ac:dyDescent="0.3">
      <c r="A12779" s="341">
        <v>43496.840973900464</v>
      </c>
      <c r="B12779" s="318">
        <v>38350.580999999998</v>
      </c>
      <c r="C12779" s="355">
        <f t="shared" si="263"/>
        <v>0.25200000000040745</v>
      </c>
      <c r="D12779" s="420">
        <f t="shared" si="264"/>
        <v>0.12600000000020373</v>
      </c>
      <c r="H12779" s="337"/>
      <c r="J12779" s="82">
        <v>32</v>
      </c>
      <c r="K12779" s="391">
        <v>1</v>
      </c>
    </row>
    <row r="12780" spans="1:11" x14ac:dyDescent="0.3">
      <c r="A12780" s="341">
        <v>43496.882640625001</v>
      </c>
      <c r="B12780" s="318">
        <v>38350.83</v>
      </c>
      <c r="C12780" s="355">
        <f t="shared" si="263"/>
        <v>0.24900000000343425</v>
      </c>
      <c r="D12780" s="420">
        <f t="shared" si="264"/>
        <v>0.12450000000171713</v>
      </c>
      <c r="H12780" s="337"/>
      <c r="J12780" s="82">
        <v>33</v>
      </c>
      <c r="K12780" s="319">
        <v>2</v>
      </c>
    </row>
    <row r="12781" spans="1:11" x14ac:dyDescent="0.3">
      <c r="A12781" s="341">
        <v>43496.924307349538</v>
      </c>
      <c r="B12781" s="318">
        <v>38351.095999999998</v>
      </c>
      <c r="C12781" s="355">
        <f t="shared" si="263"/>
        <v>0.26599999999598367</v>
      </c>
      <c r="D12781" s="420">
        <f t="shared" si="264"/>
        <v>0.13299999999799184</v>
      </c>
      <c r="H12781" s="337"/>
      <c r="J12781" s="82">
        <v>34</v>
      </c>
      <c r="K12781" s="320">
        <v>3</v>
      </c>
    </row>
    <row r="12782" spans="1:11" x14ac:dyDescent="0.3">
      <c r="A12782" s="341">
        <v>43496.965974074075</v>
      </c>
      <c r="B12782" s="318">
        <v>38351.353000000003</v>
      </c>
      <c r="C12782" s="355">
        <f t="shared" si="263"/>
        <v>0.25700000000506407</v>
      </c>
      <c r="D12782" s="420">
        <f t="shared" si="264"/>
        <v>0.12850000000253203</v>
      </c>
      <c r="E12782" s="336">
        <f>SUM(C12759:C12782)*7.4805194805</f>
        <v>47.426493506398302</v>
      </c>
      <c r="F12782" s="324">
        <f>AVERAGE(D12759:D12782)</f>
        <v>0.13208333333341216</v>
      </c>
      <c r="G12782" s="324">
        <f>_xlfn.STDEV.S(D12759:D12782)</f>
        <v>3.8551678090530299E-3</v>
      </c>
      <c r="H12782" s="337"/>
      <c r="J12782" s="82">
        <v>35</v>
      </c>
      <c r="K12782" s="321">
        <v>4</v>
      </c>
    </row>
    <row r="12783" spans="1:11" x14ac:dyDescent="0.3">
      <c r="A12783" s="341">
        <v>43497.007640798613</v>
      </c>
      <c r="B12783" s="318">
        <v>38351.612000000001</v>
      </c>
      <c r="C12783" s="355">
        <f t="shared" si="263"/>
        <v>0.25899999999819556</v>
      </c>
      <c r="D12783" s="420">
        <f t="shared" si="264"/>
        <v>0.12949999999909778</v>
      </c>
      <c r="H12783" s="337"/>
      <c r="J12783" s="82">
        <v>36</v>
      </c>
      <c r="K12783" s="391">
        <v>1</v>
      </c>
    </row>
    <row r="12784" spans="1:11" x14ac:dyDescent="0.3">
      <c r="A12784" s="341">
        <v>43497.04930752315</v>
      </c>
      <c r="B12784" s="318">
        <v>38351.879000000001</v>
      </c>
      <c r="C12784" s="355">
        <f t="shared" si="263"/>
        <v>0.26699999999982538</v>
      </c>
      <c r="D12784" s="420">
        <f t="shared" si="264"/>
        <v>0.13349999999991269</v>
      </c>
      <c r="H12784" s="337"/>
      <c r="J12784" s="82">
        <v>37</v>
      </c>
      <c r="K12784" s="319">
        <v>2</v>
      </c>
    </row>
    <row r="12785" spans="1:11" x14ac:dyDescent="0.3">
      <c r="A12785" s="341">
        <v>43497.090974247687</v>
      </c>
      <c r="B12785" s="318">
        <v>38352.158000000003</v>
      </c>
      <c r="C12785" s="355">
        <f t="shared" si="263"/>
        <v>0.2790000000022701</v>
      </c>
      <c r="D12785" s="420">
        <f t="shared" si="264"/>
        <v>0.13950000000113505</v>
      </c>
      <c r="H12785" s="337"/>
      <c r="J12785" s="82">
        <v>38</v>
      </c>
      <c r="K12785" s="320">
        <v>3</v>
      </c>
    </row>
    <row r="12786" spans="1:11" x14ac:dyDescent="0.3">
      <c r="A12786" s="341">
        <v>43497.132640972224</v>
      </c>
      <c r="B12786" s="318">
        <v>38352.428999999996</v>
      </c>
      <c r="C12786" s="355">
        <f t="shared" si="263"/>
        <v>0.27099999999336433</v>
      </c>
      <c r="D12786" s="420">
        <f t="shared" si="264"/>
        <v>0.13549999999668216</v>
      </c>
      <c r="H12786" s="337"/>
      <c r="J12786" s="82">
        <v>39</v>
      </c>
      <c r="K12786" s="321">
        <v>4</v>
      </c>
    </row>
    <row r="12787" spans="1:11" x14ac:dyDescent="0.3">
      <c r="A12787" s="341">
        <v>43497.174307696761</v>
      </c>
      <c r="B12787" s="318">
        <v>38352.690999999999</v>
      </c>
      <c r="C12787" s="355">
        <f t="shared" si="263"/>
        <v>0.26200000000244472</v>
      </c>
      <c r="D12787" s="420">
        <f t="shared" si="264"/>
        <v>0.13100000000122236</v>
      </c>
      <c r="H12787" s="337"/>
      <c r="J12787" s="82">
        <v>40</v>
      </c>
      <c r="K12787" s="391">
        <v>1</v>
      </c>
    </row>
    <row r="12788" spans="1:11" x14ac:dyDescent="0.3">
      <c r="A12788" s="341">
        <v>43497.215974421299</v>
      </c>
      <c r="B12788" s="318">
        <v>38352.962</v>
      </c>
      <c r="C12788" s="355">
        <f t="shared" si="263"/>
        <v>0.27100000000064028</v>
      </c>
      <c r="D12788" s="420">
        <f t="shared" si="264"/>
        <v>0.13550000000032014</v>
      </c>
      <c r="H12788" s="337"/>
      <c r="J12788" s="82">
        <v>41</v>
      </c>
      <c r="K12788" s="319">
        <v>2</v>
      </c>
    </row>
    <row r="12789" spans="1:11" x14ac:dyDescent="0.3">
      <c r="A12789" s="341">
        <v>43497.257641145836</v>
      </c>
      <c r="B12789" s="318">
        <v>38353.241000000002</v>
      </c>
      <c r="C12789" s="355">
        <f t="shared" si="263"/>
        <v>0.2790000000022701</v>
      </c>
      <c r="D12789" s="420">
        <f t="shared" si="264"/>
        <v>0.13950000000113505</v>
      </c>
      <c r="H12789" s="337"/>
      <c r="J12789" s="82">
        <v>42</v>
      </c>
      <c r="K12789" s="320">
        <v>3</v>
      </c>
    </row>
    <row r="12790" spans="1:11" x14ac:dyDescent="0.3">
      <c r="A12790" s="341">
        <v>43497.299307870373</v>
      </c>
      <c r="B12790" s="318">
        <v>38353.510999999999</v>
      </c>
      <c r="C12790" s="355">
        <f t="shared" si="263"/>
        <v>0.26999999999679858</v>
      </c>
      <c r="D12790" s="420">
        <f t="shared" si="264"/>
        <v>0.13499999999839929</v>
      </c>
      <c r="H12790" s="337"/>
      <c r="J12790" s="82">
        <v>43</v>
      </c>
      <c r="K12790" s="321">
        <v>4</v>
      </c>
    </row>
    <row r="12791" spans="1:11" x14ac:dyDescent="0.3">
      <c r="A12791" s="341">
        <v>43497.34097459491</v>
      </c>
      <c r="B12791" s="318">
        <v>38353.777999999998</v>
      </c>
      <c r="C12791" s="355">
        <f t="shared" si="263"/>
        <v>0.26699999999982538</v>
      </c>
      <c r="D12791" s="420">
        <f t="shared" si="264"/>
        <v>0.13349999999991269</v>
      </c>
      <c r="H12791" s="337"/>
      <c r="J12791" s="82">
        <v>44</v>
      </c>
      <c r="K12791" s="391">
        <v>1</v>
      </c>
    </row>
    <row r="12792" spans="1:11" x14ac:dyDescent="0.3">
      <c r="A12792" s="341">
        <v>43497.382641319447</v>
      </c>
      <c r="B12792" s="318">
        <v>38354.055</v>
      </c>
      <c r="C12792" s="355">
        <f t="shared" si="263"/>
        <v>0.27700000000186265</v>
      </c>
      <c r="D12792" s="420">
        <f t="shared" si="264"/>
        <v>0.13850000000093132</v>
      </c>
      <c r="H12792" s="337"/>
      <c r="J12792" s="82">
        <v>45</v>
      </c>
      <c r="K12792" s="319">
        <v>2</v>
      </c>
    </row>
    <row r="12793" spans="1:11" x14ac:dyDescent="0.3">
      <c r="A12793" s="341">
        <v>43497.424308043985</v>
      </c>
      <c r="B12793" s="318">
        <v>38354.326999999997</v>
      </c>
      <c r="C12793" s="355">
        <f t="shared" si="263"/>
        <v>0.27199999999720603</v>
      </c>
      <c r="D12793" s="420">
        <f t="shared" si="264"/>
        <v>0.13599999999860302</v>
      </c>
      <c r="H12793" s="337"/>
      <c r="J12793" s="82">
        <v>46</v>
      </c>
      <c r="K12793" s="320">
        <v>3</v>
      </c>
    </row>
    <row r="12794" spans="1:11" x14ac:dyDescent="0.3">
      <c r="A12794" s="341">
        <v>43497.465974768522</v>
      </c>
      <c r="B12794" s="318">
        <v>38354.589999999997</v>
      </c>
      <c r="C12794" s="355">
        <f t="shared" si="263"/>
        <v>0.26299999999901047</v>
      </c>
      <c r="D12794" s="420">
        <f t="shared" si="264"/>
        <v>0.13149999999950523</v>
      </c>
      <c r="H12794" s="337"/>
      <c r="J12794" s="82">
        <v>47</v>
      </c>
      <c r="K12794" s="321">
        <v>4</v>
      </c>
    </row>
    <row r="12795" spans="1:11" x14ac:dyDescent="0.3">
      <c r="A12795" s="341">
        <v>43497.507641493059</v>
      </c>
      <c r="B12795" s="318">
        <v>38354.85</v>
      </c>
      <c r="C12795" s="355">
        <f t="shared" si="263"/>
        <v>0.26000000000203727</v>
      </c>
      <c r="D12795" s="420">
        <f t="shared" si="264"/>
        <v>0.13000000000101863</v>
      </c>
      <c r="H12795" s="337"/>
      <c r="J12795" s="82">
        <v>48</v>
      </c>
      <c r="K12795" s="391">
        <v>1</v>
      </c>
    </row>
    <row r="12796" spans="1:11" x14ac:dyDescent="0.3">
      <c r="A12796" s="341">
        <v>43497.549308217589</v>
      </c>
      <c r="B12796" s="318">
        <v>38355.122000000003</v>
      </c>
      <c r="C12796" s="355">
        <f t="shared" si="263"/>
        <v>0.27200000000448199</v>
      </c>
      <c r="D12796" s="420">
        <f t="shared" si="264"/>
        <v>0.13600000000224099</v>
      </c>
      <c r="H12796" s="337"/>
      <c r="J12796" s="82">
        <v>49</v>
      </c>
      <c r="K12796" s="319">
        <v>2</v>
      </c>
    </row>
    <row r="12797" spans="1:11" x14ac:dyDescent="0.3">
      <c r="A12797" s="341">
        <v>43497.590974942126</v>
      </c>
      <c r="B12797" s="318">
        <v>38355.387999999999</v>
      </c>
      <c r="C12797" s="355">
        <f t="shared" si="263"/>
        <v>0.26599999999598367</v>
      </c>
      <c r="D12797" s="420">
        <f t="shared" si="264"/>
        <v>0.13299999999799184</v>
      </c>
      <c r="H12797" s="337"/>
      <c r="J12797" s="82">
        <v>50</v>
      </c>
      <c r="K12797" s="320">
        <v>3</v>
      </c>
    </row>
    <row r="12798" spans="1:11" x14ac:dyDescent="0.3">
      <c r="A12798" s="341">
        <v>43497.632641666663</v>
      </c>
      <c r="B12798" s="318">
        <v>38355.641000000003</v>
      </c>
      <c r="C12798" s="355">
        <f t="shared" si="263"/>
        <v>0.25300000000424916</v>
      </c>
      <c r="D12798" s="420">
        <f t="shared" si="264"/>
        <v>0.12650000000212458</v>
      </c>
      <c r="H12798" s="337"/>
      <c r="J12798" s="82">
        <v>51</v>
      </c>
      <c r="K12798" s="321">
        <v>4</v>
      </c>
    </row>
    <row r="12799" spans="1:11" x14ac:dyDescent="0.3">
      <c r="A12799" s="341">
        <v>43497.674308391201</v>
      </c>
      <c r="B12799" s="318">
        <v>38355.900999999998</v>
      </c>
      <c r="C12799" s="355">
        <f t="shared" si="263"/>
        <v>0.25999999999476131</v>
      </c>
      <c r="D12799" s="420">
        <f t="shared" si="264"/>
        <v>0.12999999999738066</v>
      </c>
      <c r="H12799" s="337"/>
      <c r="J12799" s="82">
        <v>52</v>
      </c>
      <c r="K12799" s="391">
        <v>1</v>
      </c>
    </row>
    <row r="12800" spans="1:11" x14ac:dyDescent="0.3">
      <c r="A12800" s="341">
        <v>43497.715975115738</v>
      </c>
      <c r="B12800" s="318">
        <v>38356.171999999999</v>
      </c>
      <c r="C12800" s="355">
        <f t="shared" si="263"/>
        <v>0.27100000000064028</v>
      </c>
      <c r="D12800" s="420">
        <f t="shared" si="264"/>
        <v>0.13550000000032014</v>
      </c>
      <c r="H12800" s="337"/>
      <c r="J12800" s="82">
        <v>53</v>
      </c>
      <c r="K12800" s="319">
        <v>2</v>
      </c>
    </row>
    <row r="12801" spans="1:11" x14ac:dyDescent="0.3">
      <c r="A12801" s="341">
        <v>43497.757641840275</v>
      </c>
      <c r="B12801" s="318">
        <v>38356.432999999997</v>
      </c>
      <c r="C12801" s="355">
        <f t="shared" si="263"/>
        <v>0.26099999999860302</v>
      </c>
      <c r="D12801" s="420">
        <f t="shared" si="264"/>
        <v>0.13049999999930151</v>
      </c>
      <c r="H12801" s="337"/>
      <c r="J12801" s="82">
        <v>54</v>
      </c>
      <c r="K12801" s="320">
        <v>3</v>
      </c>
    </row>
    <row r="12802" spans="1:11" x14ac:dyDescent="0.3">
      <c r="A12802" s="341">
        <v>43497.799308564812</v>
      </c>
      <c r="B12802" s="318">
        <v>38356.684999999998</v>
      </c>
      <c r="C12802" s="355">
        <f t="shared" si="263"/>
        <v>0.25200000000040745</v>
      </c>
      <c r="D12802" s="420">
        <f t="shared" si="264"/>
        <v>0.12600000000020373</v>
      </c>
      <c r="H12802" s="337"/>
      <c r="J12802" s="82">
        <v>55</v>
      </c>
      <c r="K12802" s="321">
        <v>4</v>
      </c>
    </row>
    <row r="12803" spans="1:11" x14ac:dyDescent="0.3">
      <c r="A12803" s="341">
        <v>43497.840975289349</v>
      </c>
      <c r="B12803" s="318">
        <v>38356.940999999999</v>
      </c>
      <c r="C12803" s="355">
        <f t="shared" si="263"/>
        <v>0.25600000000122236</v>
      </c>
      <c r="D12803" s="420">
        <f t="shared" si="264"/>
        <v>0.12800000000061118</v>
      </c>
      <c r="H12803" s="337"/>
      <c r="J12803" s="82">
        <v>56</v>
      </c>
      <c r="K12803" s="391">
        <v>1</v>
      </c>
    </row>
    <row r="12804" spans="1:11" x14ac:dyDescent="0.3">
      <c r="A12804" s="341">
        <v>43497.882642013887</v>
      </c>
      <c r="B12804" s="318">
        <v>38357.201999999997</v>
      </c>
      <c r="C12804" s="355">
        <f t="shared" si="263"/>
        <v>0.26099999999860302</v>
      </c>
      <c r="D12804" s="420">
        <f t="shared" si="264"/>
        <v>0.13049999999930151</v>
      </c>
      <c r="H12804" s="337"/>
      <c r="J12804" s="82">
        <v>57</v>
      </c>
      <c r="K12804" s="319">
        <v>2</v>
      </c>
    </row>
    <row r="12805" spans="1:11" x14ac:dyDescent="0.3">
      <c r="A12805" s="341">
        <v>43497.924308738424</v>
      </c>
      <c r="B12805" s="318">
        <v>38357.462</v>
      </c>
      <c r="C12805" s="355">
        <f t="shared" si="263"/>
        <v>0.26000000000203727</v>
      </c>
      <c r="D12805" s="420">
        <f t="shared" si="264"/>
        <v>0.13000000000101863</v>
      </c>
      <c r="H12805" s="337"/>
      <c r="J12805" s="82">
        <v>58</v>
      </c>
      <c r="K12805" s="320">
        <v>3</v>
      </c>
    </row>
    <row r="12806" spans="1:11" x14ac:dyDescent="0.3">
      <c r="A12806" s="341">
        <v>43497.965975462961</v>
      </c>
      <c r="B12806" s="318">
        <v>38357.718000000001</v>
      </c>
      <c r="C12806" s="355">
        <f t="shared" si="263"/>
        <v>0.25600000000122236</v>
      </c>
      <c r="D12806" s="420">
        <f t="shared" si="264"/>
        <v>0.12800000000061118</v>
      </c>
      <c r="E12806" s="336">
        <f>SUM(C12783:C12806)*7.4805194805</f>
        <v>47.613506493367261</v>
      </c>
      <c r="F12806" s="324">
        <f>AVERAGE(D12783:D12806)</f>
        <v>0.13260416666662422</v>
      </c>
      <c r="G12806" s="324">
        <f>_xlfn.STDEV.S(D12783:D12806)</f>
        <v>3.9092397978216674E-3</v>
      </c>
      <c r="H12806" s="337"/>
      <c r="J12806" s="82">
        <v>59</v>
      </c>
      <c r="K12806" s="321">
        <v>4</v>
      </c>
    </row>
    <row r="12807" spans="1:11" x14ac:dyDescent="0.3">
      <c r="A12807" s="341">
        <v>43498.007642187498</v>
      </c>
      <c r="B12807" s="318">
        <v>38357.980000000003</v>
      </c>
      <c r="C12807" s="355">
        <f t="shared" si="263"/>
        <v>0.26200000000244472</v>
      </c>
      <c r="D12807" s="420">
        <f t="shared" si="264"/>
        <v>0.13100000000122236</v>
      </c>
      <c r="H12807" s="337"/>
      <c r="J12807" s="82">
        <v>60</v>
      </c>
      <c r="K12807" s="391">
        <v>1</v>
      </c>
    </row>
    <row r="12808" spans="1:11" x14ac:dyDescent="0.3">
      <c r="A12808" s="341">
        <v>43498.049308912035</v>
      </c>
      <c r="B12808" s="318">
        <v>38358.252</v>
      </c>
      <c r="C12808" s="355">
        <f t="shared" si="263"/>
        <v>0.27199999999720603</v>
      </c>
      <c r="D12808" s="420">
        <f t="shared" si="264"/>
        <v>0.13599999999860302</v>
      </c>
      <c r="H12808" s="337"/>
      <c r="J12808" s="82">
        <v>61</v>
      </c>
      <c r="K12808" s="319">
        <v>2</v>
      </c>
    </row>
    <row r="12809" spans="1:11" x14ac:dyDescent="0.3">
      <c r="A12809" s="341">
        <v>43498.090975636573</v>
      </c>
      <c r="B12809" s="318">
        <v>38358.517</v>
      </c>
      <c r="C12809" s="355">
        <f t="shared" si="263"/>
        <v>0.26499999999941792</v>
      </c>
      <c r="D12809" s="420">
        <f t="shared" si="264"/>
        <v>0.13249999999970896</v>
      </c>
      <c r="H12809" s="337"/>
      <c r="J12809" s="82">
        <v>62</v>
      </c>
      <c r="K12809" s="320">
        <v>3</v>
      </c>
    </row>
    <row r="12810" spans="1:11" x14ac:dyDescent="0.3">
      <c r="A12810" s="341">
        <v>43498.13264236111</v>
      </c>
      <c r="B12810" s="318">
        <v>38358.775000000001</v>
      </c>
      <c r="C12810" s="355">
        <f t="shared" si="263"/>
        <v>0.25800000000162981</v>
      </c>
      <c r="D12810" s="420">
        <f t="shared" si="264"/>
        <v>0.12900000000081491</v>
      </c>
      <c r="H12810" s="337"/>
      <c r="J12810" s="82">
        <v>63</v>
      </c>
      <c r="K12810" s="321">
        <v>4</v>
      </c>
    </row>
    <row r="12811" spans="1:11" x14ac:dyDescent="0.3">
      <c r="A12811" s="341">
        <v>43498.174309085647</v>
      </c>
      <c r="B12811" s="318">
        <v>38359.048000000003</v>
      </c>
      <c r="C12811" s="355">
        <f t="shared" si="263"/>
        <v>0.27300000000104774</v>
      </c>
      <c r="D12811" s="420">
        <f t="shared" si="264"/>
        <v>0.13650000000052387</v>
      </c>
      <c r="H12811" s="337"/>
      <c r="J12811" s="82">
        <v>64</v>
      </c>
      <c r="K12811" s="391">
        <v>1</v>
      </c>
    </row>
    <row r="12812" spans="1:11" x14ac:dyDescent="0.3">
      <c r="A12812" s="341">
        <v>43498.215975810184</v>
      </c>
      <c r="B12812" s="318">
        <v>38359.322</v>
      </c>
      <c r="C12812" s="355">
        <f t="shared" si="263"/>
        <v>0.27399999999761349</v>
      </c>
      <c r="D12812" s="420">
        <f t="shared" si="264"/>
        <v>0.13699999999880674</v>
      </c>
      <c r="H12812" s="337"/>
      <c r="J12812" s="82">
        <v>65</v>
      </c>
      <c r="K12812" s="319">
        <v>2</v>
      </c>
    </row>
    <row r="12813" spans="1:11" x14ac:dyDescent="0.3">
      <c r="A12813" s="341">
        <v>43498.257642534722</v>
      </c>
      <c r="B12813" s="318">
        <v>38359.597999999998</v>
      </c>
      <c r="C12813" s="355">
        <f t="shared" ref="C12813:C12816" si="265">B12813-B12812</f>
        <v>0.27599999999802094</v>
      </c>
      <c r="D12813" s="420">
        <f t="shared" ref="D12813:D12816" si="266">C12813/2</f>
        <v>0.13799999999901047</v>
      </c>
      <c r="H12813" s="337"/>
      <c r="J12813" s="82">
        <v>66</v>
      </c>
      <c r="K12813" s="320">
        <v>3</v>
      </c>
    </row>
    <row r="12814" spans="1:11" x14ac:dyDescent="0.3">
      <c r="A12814" s="341">
        <v>43498.299309259259</v>
      </c>
      <c r="B12814" s="318">
        <v>38359.870999999999</v>
      </c>
      <c r="C12814" s="355">
        <f t="shared" si="265"/>
        <v>0.27300000000104774</v>
      </c>
      <c r="D12814" s="420">
        <f t="shared" si="266"/>
        <v>0.13650000000052387</v>
      </c>
      <c r="H12814" s="337"/>
      <c r="J12814" s="82">
        <v>67</v>
      </c>
      <c r="K12814" s="321">
        <v>4</v>
      </c>
    </row>
    <row r="12815" spans="1:11" x14ac:dyDescent="0.3">
      <c r="A12815" s="341">
        <v>43498.340975983796</v>
      </c>
      <c r="B12815" s="318">
        <v>38360.148999999998</v>
      </c>
      <c r="C12815" s="355">
        <f t="shared" si="265"/>
        <v>0.27799999999842839</v>
      </c>
      <c r="D12815" s="420">
        <f t="shared" si="266"/>
        <v>0.1389999999992142</v>
      </c>
      <c r="H12815" s="337"/>
      <c r="J12815" s="82">
        <v>68</v>
      </c>
      <c r="K12815" s="391">
        <v>1</v>
      </c>
    </row>
    <row r="12816" spans="1:11" x14ac:dyDescent="0.3">
      <c r="A12816" s="341">
        <v>43498.382642708333</v>
      </c>
      <c r="B12816" s="318">
        <v>38360.42</v>
      </c>
      <c r="C12816" s="355">
        <f t="shared" si="265"/>
        <v>0.27100000000064028</v>
      </c>
      <c r="D12816" s="420">
        <f t="shared" si="266"/>
        <v>0.13550000000032014</v>
      </c>
      <c r="H12816" s="337"/>
      <c r="J12816" s="82">
        <v>69</v>
      </c>
      <c r="K12816" s="319">
        <v>2</v>
      </c>
    </row>
    <row r="12817" spans="1:12" x14ac:dyDescent="0.3">
      <c r="A12817" s="341">
        <v>43498.42430943287</v>
      </c>
      <c r="B12817" s="318">
        <v>38360.678999999996</v>
      </c>
      <c r="C12817" s="355">
        <f>B12817-B12816</f>
        <v>0.25899999999819556</v>
      </c>
      <c r="D12817" s="420">
        <f>C12817/2</f>
        <v>0.12949999999909778</v>
      </c>
      <c r="H12817" s="337"/>
      <c r="J12817" s="82">
        <v>70</v>
      </c>
      <c r="K12817" s="320">
        <v>3</v>
      </c>
    </row>
    <row r="12818" spans="1:12" x14ac:dyDescent="0.3">
      <c r="A12818" s="341">
        <v>43498.438888888886</v>
      </c>
      <c r="B12818" s="318">
        <v>38360.678999999996</v>
      </c>
      <c r="C12818" s="318"/>
      <c r="D12818" s="414"/>
      <c r="H12818" s="332"/>
      <c r="J12818" s="82">
        <v>1</v>
      </c>
      <c r="K12818" s="320">
        <v>3</v>
      </c>
      <c r="L12818" s="54" t="s">
        <v>313</v>
      </c>
    </row>
    <row r="12819" spans="1:12" x14ac:dyDescent="0.3">
      <c r="A12819" s="341">
        <v>43498.480555555558</v>
      </c>
      <c r="B12819" s="318">
        <v>38360.947999999997</v>
      </c>
      <c r="C12819" s="355">
        <f t="shared" ref="C12819:C12916" si="267">B12819-B12818</f>
        <v>0.26900000000023283</v>
      </c>
      <c r="D12819" s="420">
        <f t="shared" ref="D12819:D12916" si="268">C12819/2</f>
        <v>0.13450000000011642</v>
      </c>
      <c r="H12819" s="337"/>
      <c r="J12819" s="82">
        <v>2</v>
      </c>
      <c r="K12819" s="321">
        <v>4</v>
      </c>
    </row>
    <row r="12820" spans="1:12" x14ac:dyDescent="0.3">
      <c r="A12820" s="341">
        <v>43498.522222222222</v>
      </c>
      <c r="B12820" s="318">
        <v>38361.22</v>
      </c>
      <c r="C12820" s="355">
        <f t="shared" si="267"/>
        <v>0.27200000000448199</v>
      </c>
      <c r="D12820" s="420">
        <f t="shared" si="268"/>
        <v>0.13600000000224099</v>
      </c>
      <c r="H12820" s="337"/>
      <c r="J12820" s="82">
        <v>3</v>
      </c>
      <c r="K12820" s="391">
        <v>1</v>
      </c>
    </row>
    <row r="12821" spans="1:12" x14ac:dyDescent="0.3">
      <c r="A12821" s="341">
        <v>43498.563888888886</v>
      </c>
      <c r="B12821" s="318">
        <v>38361.485000000001</v>
      </c>
      <c r="C12821" s="355">
        <f t="shared" si="267"/>
        <v>0.26499999999941792</v>
      </c>
      <c r="D12821" s="420">
        <f t="shared" si="268"/>
        <v>0.13249999999970896</v>
      </c>
      <c r="H12821" s="337"/>
      <c r="J12821" s="82">
        <v>4</v>
      </c>
      <c r="K12821" s="319">
        <v>2</v>
      </c>
    </row>
    <row r="12822" spans="1:12" x14ac:dyDescent="0.3">
      <c r="A12822" s="341">
        <v>43498.605555555558</v>
      </c>
      <c r="B12822" s="318">
        <v>38361.741000000002</v>
      </c>
      <c r="C12822" s="355">
        <f t="shared" si="267"/>
        <v>0.25600000000122236</v>
      </c>
      <c r="D12822" s="420">
        <f t="shared" si="268"/>
        <v>0.12800000000061118</v>
      </c>
      <c r="H12822" s="337"/>
      <c r="J12822" s="82">
        <v>5</v>
      </c>
      <c r="K12822" s="320">
        <v>3</v>
      </c>
    </row>
    <row r="12823" spans="1:12" x14ac:dyDescent="0.3">
      <c r="A12823" s="341">
        <v>43498.647222280095</v>
      </c>
      <c r="B12823" s="318">
        <v>38362.008999999998</v>
      </c>
      <c r="C12823" s="355">
        <f t="shared" si="267"/>
        <v>0.26799999999639113</v>
      </c>
      <c r="D12823" s="420">
        <f t="shared" si="268"/>
        <v>0.13399999999819556</v>
      </c>
      <c r="H12823" s="337"/>
      <c r="J12823" s="82">
        <v>6</v>
      </c>
      <c r="K12823" s="321">
        <v>4</v>
      </c>
    </row>
    <row r="12824" spans="1:12" x14ac:dyDescent="0.3">
      <c r="A12824" s="341">
        <v>43498.688889004632</v>
      </c>
      <c r="B12824" s="318">
        <v>38362.277000000002</v>
      </c>
      <c r="C12824" s="355">
        <f t="shared" si="267"/>
        <v>0.26800000000366708</v>
      </c>
      <c r="D12824" s="420">
        <f t="shared" si="268"/>
        <v>0.13400000000183354</v>
      </c>
      <c r="H12824" s="337"/>
      <c r="J12824" s="82">
        <v>7</v>
      </c>
      <c r="K12824" s="391">
        <v>1</v>
      </c>
    </row>
    <row r="12825" spans="1:12" x14ac:dyDescent="0.3">
      <c r="A12825" s="341">
        <v>43498.730555729169</v>
      </c>
      <c r="B12825" s="318">
        <v>38362.538999999997</v>
      </c>
      <c r="C12825" s="355">
        <f t="shared" si="267"/>
        <v>0.26199999999516876</v>
      </c>
      <c r="D12825" s="420">
        <f t="shared" si="268"/>
        <v>0.13099999999758438</v>
      </c>
      <c r="H12825" s="337"/>
      <c r="J12825" s="82">
        <v>8</v>
      </c>
      <c r="K12825" s="319">
        <v>2</v>
      </c>
    </row>
    <row r="12826" spans="1:12" x14ac:dyDescent="0.3">
      <c r="A12826" s="341">
        <v>43498.772222453706</v>
      </c>
      <c r="B12826" s="318">
        <v>38362.792000000001</v>
      </c>
      <c r="C12826" s="355">
        <f t="shared" si="267"/>
        <v>0.25300000000424916</v>
      </c>
      <c r="D12826" s="420">
        <f t="shared" si="268"/>
        <v>0.12650000000212458</v>
      </c>
      <c r="H12826" s="337"/>
      <c r="J12826" s="82">
        <v>9</v>
      </c>
      <c r="K12826" s="320">
        <v>3</v>
      </c>
    </row>
    <row r="12827" spans="1:12" x14ac:dyDescent="0.3">
      <c r="A12827" s="341">
        <v>43498.813889178244</v>
      </c>
      <c r="B12827" s="318">
        <v>38363.059000000001</v>
      </c>
      <c r="C12827" s="355">
        <f t="shared" si="267"/>
        <v>0.26699999999982538</v>
      </c>
      <c r="D12827" s="420">
        <f t="shared" si="268"/>
        <v>0.13349999999991269</v>
      </c>
      <c r="H12827" s="337"/>
      <c r="J12827" s="82">
        <v>10</v>
      </c>
      <c r="K12827" s="321">
        <v>4</v>
      </c>
    </row>
    <row r="12828" spans="1:12" x14ac:dyDescent="0.3">
      <c r="A12828" s="341">
        <v>43498.855555902781</v>
      </c>
      <c r="B12828" s="318">
        <v>38363.321000000004</v>
      </c>
      <c r="C12828" s="355">
        <f t="shared" si="267"/>
        <v>0.26200000000244472</v>
      </c>
      <c r="D12828" s="420">
        <f t="shared" si="268"/>
        <v>0.13100000000122236</v>
      </c>
      <c r="H12828" s="337"/>
      <c r="J12828" s="82">
        <v>11</v>
      </c>
      <c r="K12828" s="391">
        <v>1</v>
      </c>
    </row>
    <row r="12829" spans="1:12" x14ac:dyDescent="0.3">
      <c r="A12829" s="341">
        <v>43498.897222627318</v>
      </c>
      <c r="B12829" s="318">
        <v>38363.580999999998</v>
      </c>
      <c r="C12829" s="355">
        <f t="shared" si="267"/>
        <v>0.25999999999476131</v>
      </c>
      <c r="D12829" s="420">
        <f t="shared" si="268"/>
        <v>0.12999999999738066</v>
      </c>
      <c r="H12829" s="337"/>
      <c r="J12829" s="82">
        <v>12</v>
      </c>
      <c r="K12829" s="319">
        <v>2</v>
      </c>
    </row>
    <row r="12830" spans="1:12" x14ac:dyDescent="0.3">
      <c r="A12830" s="341">
        <v>43498.938889351855</v>
      </c>
      <c r="B12830" s="318">
        <v>38363.839999999997</v>
      </c>
      <c r="C12830" s="355">
        <f t="shared" si="267"/>
        <v>0.25899999999819556</v>
      </c>
      <c r="D12830" s="420">
        <f t="shared" si="268"/>
        <v>0.12949999999909778</v>
      </c>
      <c r="H12830" s="337"/>
      <c r="J12830" s="82">
        <v>13</v>
      </c>
      <c r="K12830" s="320">
        <v>3</v>
      </c>
    </row>
    <row r="12831" spans="1:12" x14ac:dyDescent="0.3">
      <c r="A12831" s="341">
        <v>43498.980556076385</v>
      </c>
      <c r="B12831" s="318">
        <v>38364.110999999997</v>
      </c>
      <c r="C12831" s="355">
        <f t="shared" si="267"/>
        <v>0.27100000000064028</v>
      </c>
      <c r="D12831" s="420">
        <f t="shared" si="268"/>
        <v>0.13550000000032014</v>
      </c>
      <c r="E12831" s="336">
        <f>SUM(C12807:C12831)*7.4805194805</f>
        <v>47.822961038809503</v>
      </c>
      <c r="F12831" s="324">
        <f>AVERAGE(D12807:D12831)</f>
        <v>0.13318749999992482</v>
      </c>
      <c r="G12831" s="324">
        <f>_xlfn.STDEV.S(D12807:D12831)</f>
        <v>3.3937682658730971E-3</v>
      </c>
      <c r="H12831" s="337"/>
      <c r="J12831" s="82">
        <v>14</v>
      </c>
      <c r="K12831" s="321">
        <v>4</v>
      </c>
    </row>
    <row r="12832" spans="1:12" x14ac:dyDescent="0.3">
      <c r="A12832" s="341">
        <v>43499.022222800922</v>
      </c>
      <c r="B12832" s="318">
        <v>38364.373</v>
      </c>
      <c r="C12832" s="355">
        <f t="shared" si="267"/>
        <v>0.26200000000244472</v>
      </c>
      <c r="D12832" s="420">
        <f t="shared" si="268"/>
        <v>0.13100000000122236</v>
      </c>
      <c r="H12832" s="337"/>
      <c r="J12832" s="82">
        <v>15</v>
      </c>
      <c r="K12832" s="391">
        <v>1</v>
      </c>
    </row>
    <row r="12833" spans="1:11" x14ac:dyDescent="0.3">
      <c r="A12833" s="341">
        <v>43499.06388952546</v>
      </c>
      <c r="B12833" s="318">
        <v>38364.631999999998</v>
      </c>
      <c r="C12833" s="355">
        <f t="shared" si="267"/>
        <v>0.25899999999819556</v>
      </c>
      <c r="D12833" s="420">
        <f t="shared" si="268"/>
        <v>0.12949999999909778</v>
      </c>
      <c r="H12833" s="337"/>
      <c r="J12833" s="82">
        <v>16</v>
      </c>
      <c r="K12833" s="319">
        <v>2</v>
      </c>
    </row>
    <row r="12834" spans="1:11" x14ac:dyDescent="0.3">
      <c r="A12834" s="341">
        <v>43499.105556249997</v>
      </c>
      <c r="B12834" s="318">
        <v>38364.898999999998</v>
      </c>
      <c r="C12834" s="355">
        <f t="shared" si="267"/>
        <v>0.26699999999982538</v>
      </c>
      <c r="D12834" s="420">
        <f t="shared" si="268"/>
        <v>0.13349999999991269</v>
      </c>
      <c r="H12834" s="337"/>
      <c r="J12834" s="82">
        <v>17</v>
      </c>
      <c r="K12834" s="320">
        <v>3</v>
      </c>
    </row>
    <row r="12835" spans="1:11" x14ac:dyDescent="0.3">
      <c r="A12835" s="341">
        <v>43499.147222974534</v>
      </c>
      <c r="B12835" s="318">
        <v>38365.171999999999</v>
      </c>
      <c r="C12835" s="355">
        <f t="shared" si="267"/>
        <v>0.27300000000104774</v>
      </c>
      <c r="D12835" s="420">
        <f t="shared" si="268"/>
        <v>0.13650000000052387</v>
      </c>
      <c r="H12835" s="337"/>
      <c r="J12835" s="82">
        <v>18</v>
      </c>
      <c r="K12835" s="321">
        <v>4</v>
      </c>
    </row>
    <row r="12836" spans="1:11" x14ac:dyDescent="0.3">
      <c r="A12836" s="341">
        <v>43499.188889699071</v>
      </c>
      <c r="B12836" s="318">
        <v>38365.447</v>
      </c>
      <c r="C12836" s="355">
        <f t="shared" si="267"/>
        <v>0.27500000000145519</v>
      </c>
      <c r="D12836" s="420">
        <f t="shared" si="268"/>
        <v>0.1375000000007276</v>
      </c>
      <c r="H12836" s="337"/>
      <c r="J12836" s="82">
        <v>19</v>
      </c>
      <c r="K12836" s="391">
        <v>1</v>
      </c>
    </row>
    <row r="12837" spans="1:11" x14ac:dyDescent="0.3">
      <c r="A12837" s="341">
        <v>43499.230556423609</v>
      </c>
      <c r="B12837" s="318">
        <v>38365.713000000003</v>
      </c>
      <c r="C12837" s="355">
        <f t="shared" si="267"/>
        <v>0.26600000000325963</v>
      </c>
      <c r="D12837" s="420">
        <f t="shared" si="268"/>
        <v>0.13300000000162981</v>
      </c>
      <c r="H12837" s="337"/>
      <c r="J12837" s="82">
        <v>20</v>
      </c>
      <c r="K12837" s="319">
        <v>2</v>
      </c>
    </row>
    <row r="12838" spans="1:11" x14ac:dyDescent="0.3">
      <c r="A12838" s="341">
        <v>43499.272223148146</v>
      </c>
      <c r="B12838" s="318">
        <v>38365.991000000002</v>
      </c>
      <c r="C12838" s="355">
        <f t="shared" si="267"/>
        <v>0.27799999999842839</v>
      </c>
      <c r="D12838" s="420">
        <f t="shared" si="268"/>
        <v>0.1389999999992142</v>
      </c>
      <c r="H12838" s="337"/>
      <c r="J12838" s="82">
        <v>21</v>
      </c>
      <c r="K12838" s="320">
        <v>3</v>
      </c>
    </row>
    <row r="12839" spans="1:11" x14ac:dyDescent="0.3">
      <c r="A12839" s="341">
        <v>43499.313889872683</v>
      </c>
      <c r="B12839" s="318">
        <v>38366.271999999997</v>
      </c>
      <c r="C12839" s="355">
        <f t="shared" si="267"/>
        <v>0.28099999999540159</v>
      </c>
      <c r="D12839" s="420">
        <f t="shared" si="268"/>
        <v>0.1404999999977008</v>
      </c>
      <c r="H12839" s="337"/>
      <c r="J12839" s="82">
        <v>22</v>
      </c>
      <c r="K12839" s="321">
        <v>4</v>
      </c>
    </row>
    <row r="12840" spans="1:11" x14ac:dyDescent="0.3">
      <c r="A12840" s="341">
        <v>43499.35555659722</v>
      </c>
      <c r="B12840" s="318">
        <v>38366.540999999997</v>
      </c>
      <c r="C12840" s="355">
        <f t="shared" si="267"/>
        <v>0.26900000000023283</v>
      </c>
      <c r="D12840" s="420">
        <f t="shared" si="268"/>
        <v>0.13450000000011642</v>
      </c>
      <c r="H12840" s="337"/>
      <c r="J12840" s="82">
        <v>23</v>
      </c>
      <c r="K12840" s="391">
        <v>1</v>
      </c>
    </row>
    <row r="12841" spans="1:11" x14ac:dyDescent="0.3">
      <c r="A12841" s="341">
        <v>43499.397223321757</v>
      </c>
      <c r="B12841" s="318">
        <v>38366.807999999997</v>
      </c>
      <c r="C12841" s="355">
        <f t="shared" si="267"/>
        <v>0.26699999999982538</v>
      </c>
      <c r="D12841" s="420">
        <f t="shared" si="268"/>
        <v>0.13349999999991269</v>
      </c>
      <c r="H12841" s="337"/>
      <c r="J12841" s="82">
        <v>24</v>
      </c>
      <c r="K12841" s="319">
        <v>2</v>
      </c>
    </row>
    <row r="12842" spans="1:11" x14ac:dyDescent="0.3">
      <c r="A12842" s="341">
        <v>43499.438890046295</v>
      </c>
      <c r="B12842" s="318">
        <v>38367.080999999998</v>
      </c>
      <c r="C12842" s="355">
        <f t="shared" si="267"/>
        <v>0.27300000000104774</v>
      </c>
      <c r="D12842" s="420">
        <f t="shared" si="268"/>
        <v>0.13650000000052387</v>
      </c>
      <c r="H12842" s="337"/>
      <c r="J12842" s="82">
        <v>25</v>
      </c>
      <c r="K12842" s="320">
        <v>3</v>
      </c>
    </row>
    <row r="12843" spans="1:11" x14ac:dyDescent="0.3">
      <c r="A12843" s="341">
        <v>43499.480556770832</v>
      </c>
      <c r="B12843" s="318">
        <v>38367.351000000002</v>
      </c>
      <c r="C12843" s="355">
        <f t="shared" si="267"/>
        <v>0.27000000000407454</v>
      </c>
      <c r="D12843" s="420">
        <f t="shared" si="268"/>
        <v>0.13500000000203727</v>
      </c>
      <c r="H12843" s="337"/>
      <c r="J12843" s="82">
        <v>26</v>
      </c>
      <c r="K12843" s="321">
        <v>4</v>
      </c>
    </row>
    <row r="12844" spans="1:11" x14ac:dyDescent="0.3">
      <c r="A12844" s="341">
        <v>43499.522223495369</v>
      </c>
      <c r="B12844" s="318">
        <v>38367.610999999997</v>
      </c>
      <c r="C12844" s="355">
        <f t="shared" si="267"/>
        <v>0.25999999999476131</v>
      </c>
      <c r="D12844" s="420">
        <f t="shared" si="268"/>
        <v>0.12999999999738066</v>
      </c>
      <c r="H12844" s="337"/>
      <c r="J12844" s="82">
        <v>27</v>
      </c>
      <c r="K12844" s="391">
        <v>1</v>
      </c>
    </row>
    <row r="12845" spans="1:11" x14ac:dyDescent="0.3">
      <c r="A12845" s="341">
        <v>43499.563890219906</v>
      </c>
      <c r="B12845" s="318">
        <v>38367.872000000003</v>
      </c>
      <c r="C12845" s="355">
        <f t="shared" si="267"/>
        <v>0.26100000000587897</v>
      </c>
      <c r="D12845" s="420">
        <f t="shared" si="268"/>
        <v>0.13050000000293949</v>
      </c>
      <c r="H12845" s="337"/>
      <c r="J12845" s="82">
        <v>28</v>
      </c>
      <c r="K12845" s="319">
        <v>2</v>
      </c>
    </row>
    <row r="12846" spans="1:11" x14ac:dyDescent="0.3">
      <c r="A12846" s="341">
        <v>43499.605556944443</v>
      </c>
      <c r="B12846" s="318">
        <v>38368.148000000001</v>
      </c>
      <c r="C12846" s="355">
        <f t="shared" si="267"/>
        <v>0.27599999999802094</v>
      </c>
      <c r="D12846" s="420">
        <f t="shared" si="268"/>
        <v>0.13799999999901047</v>
      </c>
      <c r="H12846" s="337"/>
      <c r="J12846" s="82">
        <v>29</v>
      </c>
      <c r="K12846" s="320">
        <v>3</v>
      </c>
    </row>
    <row r="12847" spans="1:11" x14ac:dyDescent="0.3">
      <c r="A12847" s="341">
        <v>43499.647223668981</v>
      </c>
      <c r="B12847" s="318">
        <v>38368.411999999997</v>
      </c>
      <c r="C12847" s="355">
        <f t="shared" si="267"/>
        <v>0.26399999999557622</v>
      </c>
      <c r="D12847" s="420">
        <f t="shared" si="268"/>
        <v>0.13199999999778811</v>
      </c>
      <c r="H12847" s="337"/>
      <c r="J12847" s="82">
        <v>30</v>
      </c>
      <c r="K12847" s="321">
        <v>4</v>
      </c>
    </row>
    <row r="12848" spans="1:11" x14ac:dyDescent="0.3">
      <c r="A12848" s="341">
        <v>43499.688890393518</v>
      </c>
      <c r="B12848" s="318">
        <v>38368.673000000003</v>
      </c>
      <c r="C12848" s="355">
        <f t="shared" si="267"/>
        <v>0.26100000000587897</v>
      </c>
      <c r="D12848" s="420">
        <f t="shared" si="268"/>
        <v>0.13050000000293949</v>
      </c>
      <c r="H12848" s="337"/>
      <c r="J12848" s="82">
        <v>31</v>
      </c>
      <c r="K12848" s="391">
        <v>1</v>
      </c>
    </row>
    <row r="12849" spans="1:11" x14ac:dyDescent="0.3">
      <c r="A12849" s="341">
        <v>43499.730557118055</v>
      </c>
      <c r="B12849" s="318">
        <v>38368.940999999999</v>
      </c>
      <c r="C12849" s="355">
        <f t="shared" si="267"/>
        <v>0.26799999999639113</v>
      </c>
      <c r="D12849" s="420">
        <f t="shared" si="268"/>
        <v>0.13399999999819556</v>
      </c>
      <c r="H12849" s="337"/>
      <c r="J12849" s="82">
        <v>32</v>
      </c>
      <c r="K12849" s="319">
        <v>2</v>
      </c>
    </row>
    <row r="12850" spans="1:11" x14ac:dyDescent="0.3">
      <c r="A12850" s="341">
        <v>43499.772223842592</v>
      </c>
      <c r="B12850" s="318">
        <v>38369.21</v>
      </c>
      <c r="C12850" s="355">
        <f t="shared" si="267"/>
        <v>0.26900000000023283</v>
      </c>
      <c r="D12850" s="420">
        <f t="shared" si="268"/>
        <v>0.13450000000011642</v>
      </c>
      <c r="H12850" s="337"/>
      <c r="J12850" s="82">
        <v>33</v>
      </c>
      <c r="K12850" s="320">
        <v>3</v>
      </c>
    </row>
    <row r="12851" spans="1:11" x14ac:dyDescent="0.3">
      <c r="A12851" s="341">
        <v>43499.813890567129</v>
      </c>
      <c r="B12851" s="318">
        <v>38369.468999999997</v>
      </c>
      <c r="C12851" s="355">
        <f t="shared" si="267"/>
        <v>0.25899999999819556</v>
      </c>
      <c r="D12851" s="420">
        <f t="shared" si="268"/>
        <v>0.12949999999909778</v>
      </c>
      <c r="H12851" s="337"/>
      <c r="J12851" s="82">
        <v>34</v>
      </c>
      <c r="K12851" s="321">
        <v>4</v>
      </c>
    </row>
    <row r="12852" spans="1:11" x14ac:dyDescent="0.3">
      <c r="A12852" s="341">
        <v>43499.855557291667</v>
      </c>
      <c r="B12852" s="318">
        <v>38369.718999999997</v>
      </c>
      <c r="C12852" s="355">
        <f t="shared" si="267"/>
        <v>0.25</v>
      </c>
      <c r="D12852" s="420">
        <f t="shared" si="268"/>
        <v>0.125</v>
      </c>
      <c r="H12852" s="337"/>
      <c r="J12852" s="82">
        <v>35</v>
      </c>
      <c r="K12852" s="391">
        <v>1</v>
      </c>
    </row>
    <row r="12853" spans="1:11" x14ac:dyDescent="0.3">
      <c r="A12853" s="341">
        <v>43499.897224016204</v>
      </c>
      <c r="B12853" s="318">
        <v>38369.978999999999</v>
      </c>
      <c r="C12853" s="355">
        <f t="shared" si="267"/>
        <v>0.26000000000203727</v>
      </c>
      <c r="D12853" s="420">
        <f t="shared" si="268"/>
        <v>0.13000000000101863</v>
      </c>
      <c r="H12853" s="337"/>
      <c r="J12853" s="82">
        <v>36</v>
      </c>
      <c r="K12853" s="319">
        <v>2</v>
      </c>
    </row>
    <row r="12854" spans="1:11" x14ac:dyDescent="0.3">
      <c r="A12854" s="341">
        <v>43499.938890740741</v>
      </c>
      <c r="B12854" s="318">
        <v>38370.248</v>
      </c>
      <c r="C12854" s="355">
        <f t="shared" si="267"/>
        <v>0.26900000000023283</v>
      </c>
      <c r="D12854" s="420">
        <f t="shared" si="268"/>
        <v>0.13450000000011642</v>
      </c>
      <c r="H12854" s="337"/>
      <c r="J12854" s="82">
        <v>37</v>
      </c>
      <c r="K12854" s="320">
        <v>3</v>
      </c>
    </row>
    <row r="12855" spans="1:11" x14ac:dyDescent="0.3">
      <c r="A12855" s="341">
        <v>43499.980557465278</v>
      </c>
      <c r="B12855" s="318">
        <v>38370.506999999998</v>
      </c>
      <c r="C12855" s="355">
        <f t="shared" si="267"/>
        <v>0.25899999999819556</v>
      </c>
      <c r="D12855" s="420">
        <f t="shared" si="268"/>
        <v>0.12949999999909778</v>
      </c>
      <c r="E12855" s="336">
        <f>SUM(C12832:C12855)*7.4805194805</f>
        <v>47.845402597282792</v>
      </c>
      <c r="F12855" s="324">
        <f>AVERAGE(D12832:D12855)</f>
        <v>0.13325000000001333</v>
      </c>
      <c r="G12855" s="324">
        <f>_xlfn.STDEV.S(D12832:D12855)</f>
        <v>3.6653489066023445E-3</v>
      </c>
      <c r="H12855" s="404"/>
      <c r="I12855" s="344">
        <f>AVERAGE(D12690:D12855)</f>
        <v>0.13269817073171175</v>
      </c>
      <c r="J12855" s="82">
        <v>38</v>
      </c>
      <c r="K12855" s="321">
        <v>4</v>
      </c>
    </row>
    <row r="12856" spans="1:11" x14ac:dyDescent="0.3">
      <c r="A12856" s="341">
        <v>43500.022224189815</v>
      </c>
      <c r="B12856" s="318">
        <v>38370.762000000002</v>
      </c>
      <c r="C12856" s="355">
        <f t="shared" si="267"/>
        <v>0.25500000000465661</v>
      </c>
      <c r="D12856" s="420">
        <f t="shared" si="268"/>
        <v>0.12750000000232831</v>
      </c>
      <c r="H12856" s="337"/>
      <c r="J12856" s="82">
        <v>39</v>
      </c>
      <c r="K12856" s="391">
        <v>1</v>
      </c>
    </row>
    <row r="12857" spans="1:11" x14ac:dyDescent="0.3">
      <c r="A12857" s="341">
        <v>43500.063890914353</v>
      </c>
      <c r="B12857" s="318">
        <v>38371.038</v>
      </c>
      <c r="C12857" s="355">
        <f t="shared" si="267"/>
        <v>0.27599999999802094</v>
      </c>
      <c r="D12857" s="420">
        <f t="shared" si="268"/>
        <v>0.13799999999901047</v>
      </c>
      <c r="H12857" s="337"/>
      <c r="J12857" s="82">
        <v>40</v>
      </c>
      <c r="K12857" s="319">
        <v>2</v>
      </c>
    </row>
    <row r="12858" spans="1:11" x14ac:dyDescent="0.3">
      <c r="A12858" s="341">
        <v>43500.10555763889</v>
      </c>
      <c r="B12858" s="318">
        <v>38371.307999999997</v>
      </c>
      <c r="C12858" s="355">
        <f t="shared" si="267"/>
        <v>0.26999999999679858</v>
      </c>
      <c r="D12858" s="420">
        <f t="shared" si="268"/>
        <v>0.13499999999839929</v>
      </c>
      <c r="H12858" s="337"/>
      <c r="J12858" s="82">
        <v>41</v>
      </c>
      <c r="K12858" s="320">
        <v>3</v>
      </c>
    </row>
    <row r="12859" spans="1:11" x14ac:dyDescent="0.3">
      <c r="A12859" s="341">
        <v>43500.147224363427</v>
      </c>
      <c r="B12859" s="318">
        <v>38371.572999999997</v>
      </c>
      <c r="C12859" s="355">
        <f t="shared" si="267"/>
        <v>0.26499999999941792</v>
      </c>
      <c r="D12859" s="420">
        <f t="shared" si="268"/>
        <v>0.13249999999970896</v>
      </c>
      <c r="H12859" s="337"/>
      <c r="J12859" s="82">
        <v>42</v>
      </c>
      <c r="K12859" s="321">
        <v>4</v>
      </c>
    </row>
    <row r="12860" spans="1:11" x14ac:dyDescent="0.3">
      <c r="A12860" s="341">
        <v>43500.188891087964</v>
      </c>
      <c r="B12860" s="318">
        <v>38371.845999999998</v>
      </c>
      <c r="C12860" s="355">
        <f t="shared" si="267"/>
        <v>0.27300000000104774</v>
      </c>
      <c r="D12860" s="420">
        <f t="shared" si="268"/>
        <v>0.13650000000052387</v>
      </c>
      <c r="H12860" s="337"/>
      <c r="J12860" s="82">
        <v>43</v>
      </c>
      <c r="K12860" s="391">
        <v>1</v>
      </c>
    </row>
    <row r="12861" spans="1:11" x14ac:dyDescent="0.3">
      <c r="A12861" s="341">
        <v>43500.230557812502</v>
      </c>
      <c r="B12861" s="318">
        <v>38372.129999999997</v>
      </c>
      <c r="C12861" s="355">
        <f t="shared" si="267"/>
        <v>0.28399999999965075</v>
      </c>
      <c r="D12861" s="420">
        <f t="shared" si="268"/>
        <v>0.14199999999982538</v>
      </c>
      <c r="H12861" s="337"/>
      <c r="J12861" s="82">
        <v>44</v>
      </c>
      <c r="K12861" s="319">
        <v>2</v>
      </c>
    </row>
    <row r="12862" spans="1:11" x14ac:dyDescent="0.3">
      <c r="A12862" s="341">
        <v>43500.272224537039</v>
      </c>
      <c r="B12862" s="318">
        <v>38372.402000000002</v>
      </c>
      <c r="C12862" s="355">
        <f t="shared" si="267"/>
        <v>0.27200000000448199</v>
      </c>
      <c r="D12862" s="420">
        <f t="shared" si="268"/>
        <v>0.13600000000224099</v>
      </c>
      <c r="H12862" s="337"/>
      <c r="J12862" s="82">
        <v>45</v>
      </c>
      <c r="K12862" s="320">
        <v>3</v>
      </c>
    </row>
    <row r="12863" spans="1:11" x14ac:dyDescent="0.3">
      <c r="A12863" s="341">
        <v>43500.313891261576</v>
      </c>
      <c r="B12863" s="318">
        <v>38372.665999999997</v>
      </c>
      <c r="C12863" s="355">
        <f t="shared" si="267"/>
        <v>0.26399999999557622</v>
      </c>
      <c r="D12863" s="420">
        <f t="shared" si="268"/>
        <v>0.13199999999778811</v>
      </c>
      <c r="H12863" s="337"/>
      <c r="J12863" s="82">
        <v>46</v>
      </c>
      <c r="K12863" s="321">
        <v>4</v>
      </c>
    </row>
    <row r="12864" spans="1:11" x14ac:dyDescent="0.3">
      <c r="A12864" s="341">
        <v>43500.355557986113</v>
      </c>
      <c r="B12864" s="318">
        <v>38372.936999999998</v>
      </c>
      <c r="C12864" s="355">
        <f t="shared" si="267"/>
        <v>0.27100000000064028</v>
      </c>
      <c r="D12864" s="420">
        <f t="shared" si="268"/>
        <v>0.13550000000032014</v>
      </c>
      <c r="H12864" s="337"/>
      <c r="J12864" s="82">
        <v>47</v>
      </c>
      <c r="K12864" s="391">
        <v>1</v>
      </c>
    </row>
    <row r="12865" spans="1:11" x14ac:dyDescent="0.3">
      <c r="A12865" s="341">
        <v>43500.39722471065</v>
      </c>
      <c r="B12865" s="318">
        <v>38373.212</v>
      </c>
      <c r="C12865" s="355">
        <f t="shared" si="267"/>
        <v>0.27500000000145519</v>
      </c>
      <c r="D12865" s="420">
        <f t="shared" si="268"/>
        <v>0.1375000000007276</v>
      </c>
      <c r="H12865" s="337"/>
      <c r="J12865" s="82">
        <v>48</v>
      </c>
      <c r="K12865" s="319">
        <v>2</v>
      </c>
    </row>
    <row r="12866" spans="1:11" x14ac:dyDescent="0.3">
      <c r="A12866" s="341">
        <v>43500.438891435188</v>
      </c>
      <c r="B12866" s="318">
        <v>38373.482000000004</v>
      </c>
      <c r="C12866" s="355">
        <f t="shared" si="267"/>
        <v>0.27000000000407454</v>
      </c>
      <c r="D12866" s="420">
        <f t="shared" si="268"/>
        <v>0.13500000000203727</v>
      </c>
      <c r="H12866" s="337"/>
      <c r="J12866" s="82">
        <v>49</v>
      </c>
      <c r="K12866" s="320">
        <v>3</v>
      </c>
    </row>
    <row r="12867" spans="1:11" x14ac:dyDescent="0.3">
      <c r="A12867" s="341">
        <v>43500.480558159725</v>
      </c>
      <c r="B12867" s="318">
        <v>38373.741000000002</v>
      </c>
      <c r="C12867" s="355">
        <f t="shared" si="267"/>
        <v>0.25899999999819556</v>
      </c>
      <c r="D12867" s="420">
        <f t="shared" si="268"/>
        <v>0.12949999999909778</v>
      </c>
      <c r="H12867" s="337"/>
      <c r="J12867" s="82">
        <v>50</v>
      </c>
      <c r="K12867" s="321">
        <v>4</v>
      </c>
    </row>
    <row r="12868" spans="1:11" x14ac:dyDescent="0.3">
      <c r="A12868" s="341">
        <v>43500.522224884262</v>
      </c>
      <c r="B12868" s="318">
        <v>38374.010999999999</v>
      </c>
      <c r="C12868" s="355">
        <f t="shared" si="267"/>
        <v>0.26999999999679858</v>
      </c>
      <c r="D12868" s="420">
        <f t="shared" si="268"/>
        <v>0.13499999999839929</v>
      </c>
      <c r="H12868" s="337"/>
      <c r="J12868" s="82">
        <v>51</v>
      </c>
      <c r="K12868" s="391">
        <v>1</v>
      </c>
    </row>
    <row r="12869" spans="1:11" x14ac:dyDescent="0.3">
      <c r="A12869" s="341">
        <v>43500.563891608799</v>
      </c>
      <c r="B12869" s="318">
        <v>38374.281999999999</v>
      </c>
      <c r="C12869" s="355">
        <f t="shared" si="267"/>
        <v>0.27100000000064028</v>
      </c>
      <c r="D12869" s="420">
        <f t="shared" si="268"/>
        <v>0.13550000000032014</v>
      </c>
      <c r="H12869" s="337"/>
      <c r="J12869" s="82">
        <v>52</v>
      </c>
      <c r="K12869" s="319">
        <v>2</v>
      </c>
    </row>
    <row r="12870" spans="1:11" x14ac:dyDescent="0.3">
      <c r="A12870" s="341">
        <v>43500.605558333336</v>
      </c>
      <c r="B12870" s="318">
        <v>38374.548000000003</v>
      </c>
      <c r="C12870" s="355">
        <f t="shared" si="267"/>
        <v>0.26600000000325963</v>
      </c>
      <c r="D12870" s="420">
        <f t="shared" si="268"/>
        <v>0.13300000000162981</v>
      </c>
      <c r="H12870" s="337"/>
      <c r="J12870" s="82">
        <v>53</v>
      </c>
      <c r="K12870" s="320">
        <v>3</v>
      </c>
    </row>
    <row r="12871" spans="1:11" x14ac:dyDescent="0.3">
      <c r="A12871" s="341">
        <v>43500.647225057874</v>
      </c>
      <c r="B12871" s="318">
        <v>38374.802000000003</v>
      </c>
      <c r="C12871" s="355">
        <f t="shared" si="267"/>
        <v>0.25400000000081491</v>
      </c>
      <c r="D12871" s="420">
        <f t="shared" si="268"/>
        <v>0.12700000000040745</v>
      </c>
      <c r="H12871" s="337"/>
      <c r="J12871" s="82">
        <v>54</v>
      </c>
      <c r="K12871" s="321">
        <v>4</v>
      </c>
    </row>
    <row r="12872" spans="1:11" x14ac:dyDescent="0.3">
      <c r="A12872" s="341">
        <v>43500.688891782411</v>
      </c>
      <c r="B12872" s="318">
        <v>38375.074000000001</v>
      </c>
      <c r="C12872" s="355">
        <f t="shared" si="267"/>
        <v>0.27199999999720603</v>
      </c>
      <c r="D12872" s="420">
        <f t="shared" si="268"/>
        <v>0.13599999999860302</v>
      </c>
      <c r="H12872" s="337"/>
      <c r="J12872" s="82">
        <v>55</v>
      </c>
      <c r="K12872" s="391">
        <v>1</v>
      </c>
    </row>
    <row r="12873" spans="1:11" x14ac:dyDescent="0.3">
      <c r="A12873" s="341">
        <v>43500.730558506948</v>
      </c>
      <c r="B12873" s="318">
        <v>38375.341999999997</v>
      </c>
      <c r="C12873" s="355">
        <f t="shared" si="267"/>
        <v>0.26799999999639113</v>
      </c>
      <c r="D12873" s="420">
        <f t="shared" si="268"/>
        <v>0.13399999999819556</v>
      </c>
      <c r="H12873" s="337"/>
      <c r="J12873" s="82">
        <v>56</v>
      </c>
      <c r="K12873" s="319">
        <v>2</v>
      </c>
    </row>
    <row r="12874" spans="1:11" x14ac:dyDescent="0.3">
      <c r="A12874" s="341">
        <v>43500.772225231478</v>
      </c>
      <c r="B12874" s="318">
        <v>38375.601000000002</v>
      </c>
      <c r="C12874" s="355">
        <f t="shared" si="267"/>
        <v>0.25900000000547152</v>
      </c>
      <c r="D12874" s="420">
        <f t="shared" si="268"/>
        <v>0.12950000000273576</v>
      </c>
      <c r="H12874" s="337"/>
      <c r="J12874" s="82">
        <v>57</v>
      </c>
      <c r="K12874" s="320">
        <v>3</v>
      </c>
    </row>
    <row r="12875" spans="1:11" x14ac:dyDescent="0.3">
      <c r="A12875" s="341">
        <v>43500.813891956015</v>
      </c>
      <c r="B12875" s="318">
        <v>38375.858</v>
      </c>
      <c r="C12875" s="355">
        <f t="shared" si="267"/>
        <v>0.25699999999778811</v>
      </c>
      <c r="D12875" s="420">
        <f t="shared" si="268"/>
        <v>0.12849999999889405</v>
      </c>
      <c r="H12875" s="337"/>
      <c r="J12875" s="82">
        <v>58</v>
      </c>
      <c r="K12875" s="321">
        <v>4</v>
      </c>
    </row>
    <row r="12876" spans="1:11" x14ac:dyDescent="0.3">
      <c r="A12876" s="341">
        <v>43500.855558680552</v>
      </c>
      <c r="B12876" s="318">
        <v>38376.122000000003</v>
      </c>
      <c r="C12876" s="355">
        <f t="shared" si="267"/>
        <v>0.26400000000285218</v>
      </c>
      <c r="D12876" s="420">
        <f t="shared" si="268"/>
        <v>0.13200000000142609</v>
      </c>
      <c r="H12876" s="337"/>
      <c r="J12876" s="82">
        <v>59</v>
      </c>
      <c r="K12876" s="391">
        <v>1</v>
      </c>
    </row>
    <row r="12877" spans="1:11" x14ac:dyDescent="0.3">
      <c r="A12877" s="341">
        <v>43500.89722540509</v>
      </c>
      <c r="B12877" s="318">
        <v>38376.381999999998</v>
      </c>
      <c r="C12877" s="355">
        <f t="shared" si="267"/>
        <v>0.25999999999476131</v>
      </c>
      <c r="D12877" s="420">
        <f t="shared" si="268"/>
        <v>0.12999999999738066</v>
      </c>
      <c r="H12877" s="337"/>
      <c r="J12877" s="82">
        <v>60</v>
      </c>
      <c r="K12877" s="319">
        <v>2</v>
      </c>
    </row>
    <row r="12878" spans="1:11" x14ac:dyDescent="0.3">
      <c r="A12878" s="341">
        <v>43500.938892129627</v>
      </c>
      <c r="B12878" s="318">
        <v>38376.637000000002</v>
      </c>
      <c r="C12878" s="355">
        <f t="shared" si="267"/>
        <v>0.25500000000465661</v>
      </c>
      <c r="D12878" s="420">
        <f t="shared" si="268"/>
        <v>0.12750000000232831</v>
      </c>
      <c r="H12878" s="337"/>
      <c r="J12878" s="82">
        <v>61</v>
      </c>
      <c r="K12878" s="320">
        <v>3</v>
      </c>
    </row>
    <row r="12879" spans="1:11" x14ac:dyDescent="0.3">
      <c r="A12879" s="341">
        <v>43500.980558854164</v>
      </c>
      <c r="B12879" s="318">
        <v>38376.892</v>
      </c>
      <c r="C12879" s="355">
        <f t="shared" si="267"/>
        <v>0.25499999999738066</v>
      </c>
      <c r="D12879" s="420">
        <f t="shared" si="268"/>
        <v>0.12749999999869033</v>
      </c>
      <c r="E12879" s="336">
        <f>SUM(C12856:C12879)*7.4805194805</f>
        <v>47.76311688300774</v>
      </c>
      <c r="F12879" s="324">
        <f>AVERAGE(D12856:D12879)</f>
        <v>0.13302083333337578</v>
      </c>
      <c r="G12879" s="324">
        <f>_xlfn.STDEV.S(D12856:D12879)</f>
        <v>3.9822409209293612E-3</v>
      </c>
      <c r="H12879" s="337"/>
      <c r="J12879" s="82">
        <v>62</v>
      </c>
      <c r="K12879" s="321">
        <v>4</v>
      </c>
    </row>
    <row r="12880" spans="1:11" x14ac:dyDescent="0.3">
      <c r="A12880" s="341">
        <v>43501.022225578701</v>
      </c>
      <c r="B12880" s="318">
        <v>38377.161999999997</v>
      </c>
      <c r="C12880" s="355">
        <f t="shared" si="267"/>
        <v>0.26999999999679858</v>
      </c>
      <c r="D12880" s="420">
        <f t="shared" si="268"/>
        <v>0.13499999999839929</v>
      </c>
      <c r="H12880" s="337"/>
      <c r="J12880" s="82">
        <v>63</v>
      </c>
      <c r="K12880" s="391">
        <v>1</v>
      </c>
    </row>
    <row r="12881" spans="1:11" x14ac:dyDescent="0.3">
      <c r="A12881" s="341">
        <v>43501.063892303238</v>
      </c>
      <c r="B12881" s="318">
        <v>38377.43</v>
      </c>
      <c r="C12881" s="355">
        <f t="shared" si="267"/>
        <v>0.26800000000366708</v>
      </c>
      <c r="D12881" s="420">
        <f t="shared" si="268"/>
        <v>0.13400000000183354</v>
      </c>
      <c r="H12881" s="337"/>
      <c r="J12881" s="82">
        <v>64</v>
      </c>
      <c r="K12881" s="319">
        <v>2</v>
      </c>
    </row>
    <row r="12882" spans="1:11" x14ac:dyDescent="0.3">
      <c r="A12882" s="341">
        <v>43501.105559027776</v>
      </c>
      <c r="B12882" s="318">
        <v>38377.690999999999</v>
      </c>
      <c r="C12882" s="355">
        <f t="shared" si="267"/>
        <v>0.26099999999860302</v>
      </c>
      <c r="D12882" s="420">
        <f t="shared" si="268"/>
        <v>0.13049999999930151</v>
      </c>
      <c r="H12882" s="337"/>
      <c r="J12882" s="82">
        <v>65</v>
      </c>
      <c r="K12882" s="320">
        <v>3</v>
      </c>
    </row>
    <row r="12883" spans="1:11" x14ac:dyDescent="0.3">
      <c r="A12883" s="341">
        <v>43501.147225752313</v>
      </c>
      <c r="B12883" s="318">
        <v>38377.964999999997</v>
      </c>
      <c r="C12883" s="355">
        <f t="shared" si="267"/>
        <v>0.27399999999761349</v>
      </c>
      <c r="D12883" s="420">
        <f t="shared" si="268"/>
        <v>0.13699999999880674</v>
      </c>
      <c r="H12883" s="337"/>
      <c r="J12883" s="82">
        <v>66</v>
      </c>
      <c r="K12883" s="321">
        <v>4</v>
      </c>
    </row>
    <row r="12884" spans="1:11" x14ac:dyDescent="0.3">
      <c r="A12884" s="341">
        <v>43501.18889247685</v>
      </c>
      <c r="B12884" s="318">
        <v>38378.245000000003</v>
      </c>
      <c r="C12884" s="355">
        <f t="shared" si="267"/>
        <v>0.2800000000061118</v>
      </c>
      <c r="D12884" s="420">
        <f t="shared" si="268"/>
        <v>0.1400000000030559</v>
      </c>
      <c r="H12884" s="337"/>
      <c r="J12884" s="82">
        <v>67</v>
      </c>
      <c r="K12884" s="391">
        <v>1</v>
      </c>
    </row>
    <row r="12885" spans="1:11" x14ac:dyDescent="0.3">
      <c r="A12885" s="341">
        <v>43501.230559201387</v>
      </c>
      <c r="B12885" s="318">
        <v>38378.517999999996</v>
      </c>
      <c r="C12885" s="355">
        <f t="shared" si="267"/>
        <v>0.27299999999377178</v>
      </c>
      <c r="D12885" s="420">
        <f t="shared" si="268"/>
        <v>0.13649999999688589</v>
      </c>
      <c r="H12885" s="337"/>
      <c r="J12885" s="82">
        <v>68</v>
      </c>
      <c r="K12885" s="319">
        <v>2</v>
      </c>
    </row>
    <row r="12886" spans="1:11" x14ac:dyDescent="0.3">
      <c r="A12886" s="341">
        <v>43501.272225925924</v>
      </c>
      <c r="B12886" s="318">
        <v>38378.781000000003</v>
      </c>
      <c r="C12886" s="355">
        <f t="shared" si="267"/>
        <v>0.26300000000628643</v>
      </c>
      <c r="D12886" s="420">
        <f t="shared" si="268"/>
        <v>0.13150000000314321</v>
      </c>
      <c r="H12886" s="337"/>
      <c r="J12886" s="82">
        <v>69</v>
      </c>
      <c r="K12886" s="320">
        <v>3</v>
      </c>
    </row>
    <row r="12887" spans="1:11" x14ac:dyDescent="0.3">
      <c r="A12887" s="341">
        <v>43501.313892650462</v>
      </c>
      <c r="B12887" s="318">
        <v>38379.057999999997</v>
      </c>
      <c r="C12887" s="355">
        <f t="shared" si="267"/>
        <v>0.27699999999458669</v>
      </c>
      <c r="D12887" s="420">
        <f t="shared" si="268"/>
        <v>0.13849999999729334</v>
      </c>
      <c r="H12887" s="337"/>
      <c r="J12887" s="82">
        <v>70</v>
      </c>
      <c r="K12887" s="321">
        <v>4</v>
      </c>
    </row>
    <row r="12888" spans="1:11" x14ac:dyDescent="0.3">
      <c r="A12888" s="341">
        <v>43501.355559374999</v>
      </c>
      <c r="B12888" s="318">
        <v>38379.337</v>
      </c>
      <c r="C12888" s="355">
        <f t="shared" si="267"/>
        <v>0.2790000000022701</v>
      </c>
      <c r="D12888" s="420">
        <f t="shared" si="268"/>
        <v>0.13950000000113505</v>
      </c>
      <c r="H12888" s="337"/>
      <c r="J12888" s="82">
        <v>71</v>
      </c>
      <c r="K12888" s="391">
        <v>1</v>
      </c>
    </row>
    <row r="12889" spans="1:11" x14ac:dyDescent="0.3">
      <c r="A12889" s="341">
        <v>43501.397226099536</v>
      </c>
      <c r="B12889" s="318">
        <v>38379.608</v>
      </c>
      <c r="C12889" s="355">
        <f t="shared" si="267"/>
        <v>0.27100000000064028</v>
      </c>
      <c r="D12889" s="420">
        <f t="shared" si="268"/>
        <v>0.13550000000032014</v>
      </c>
      <c r="H12889" s="337"/>
      <c r="J12889" s="82">
        <v>72</v>
      </c>
      <c r="K12889" s="319">
        <v>2</v>
      </c>
    </row>
    <row r="12890" spans="1:11" x14ac:dyDescent="0.3">
      <c r="A12890" s="341">
        <v>43501.438892824073</v>
      </c>
      <c r="B12890" s="318">
        <v>38379.875999999997</v>
      </c>
      <c r="C12890" s="355">
        <f t="shared" si="267"/>
        <v>0.26799999999639113</v>
      </c>
      <c r="D12890" s="420">
        <f t="shared" si="268"/>
        <v>0.13399999999819556</v>
      </c>
      <c r="H12890" s="337"/>
      <c r="J12890" s="82">
        <v>73</v>
      </c>
      <c r="K12890" s="320">
        <v>3</v>
      </c>
    </row>
    <row r="12891" spans="1:11" x14ac:dyDescent="0.3">
      <c r="A12891" s="341">
        <v>43501.48055954861</v>
      </c>
      <c r="B12891" s="318">
        <v>38380.148000000001</v>
      </c>
      <c r="C12891" s="355">
        <f t="shared" si="267"/>
        <v>0.27200000000448199</v>
      </c>
      <c r="D12891" s="420">
        <f t="shared" si="268"/>
        <v>0.13600000000224099</v>
      </c>
      <c r="H12891" s="337"/>
      <c r="J12891" s="82">
        <v>74</v>
      </c>
      <c r="K12891" s="321">
        <v>4</v>
      </c>
    </row>
    <row r="12892" spans="1:11" x14ac:dyDescent="0.3">
      <c r="A12892" s="341">
        <v>43501.522226273148</v>
      </c>
      <c r="B12892" s="318">
        <v>38380.413</v>
      </c>
      <c r="C12892" s="355">
        <f t="shared" si="267"/>
        <v>0.26499999999941792</v>
      </c>
      <c r="D12892" s="420">
        <f t="shared" si="268"/>
        <v>0.13249999999970896</v>
      </c>
      <c r="H12892" s="337"/>
      <c r="J12892" s="82">
        <v>75</v>
      </c>
      <c r="K12892" s="391">
        <v>1</v>
      </c>
    </row>
    <row r="12893" spans="1:11" x14ac:dyDescent="0.3">
      <c r="A12893" s="341">
        <v>43501.563892997685</v>
      </c>
      <c r="B12893" s="318">
        <v>38380.673000000003</v>
      </c>
      <c r="C12893" s="355">
        <f t="shared" si="267"/>
        <v>0.26000000000203727</v>
      </c>
      <c r="D12893" s="420">
        <f t="shared" si="268"/>
        <v>0.13000000000101863</v>
      </c>
      <c r="H12893" s="337"/>
      <c r="J12893" s="82">
        <v>76</v>
      </c>
      <c r="K12893" s="319">
        <v>2</v>
      </c>
    </row>
    <row r="12894" spans="1:11" x14ac:dyDescent="0.3">
      <c r="A12894" s="341">
        <v>43501.605559722222</v>
      </c>
      <c r="B12894" s="318">
        <v>38380.946000000004</v>
      </c>
      <c r="C12894" s="355">
        <f t="shared" si="267"/>
        <v>0.27300000000104774</v>
      </c>
      <c r="D12894" s="420">
        <f t="shared" si="268"/>
        <v>0.13650000000052387</v>
      </c>
      <c r="H12894" s="337"/>
      <c r="J12894" s="82">
        <v>77</v>
      </c>
      <c r="K12894" s="320">
        <v>3</v>
      </c>
    </row>
    <row r="12895" spans="1:11" x14ac:dyDescent="0.3">
      <c r="A12895" s="341">
        <v>43501.647226446759</v>
      </c>
      <c r="B12895" s="318">
        <v>38381.22</v>
      </c>
      <c r="C12895" s="355">
        <f t="shared" si="267"/>
        <v>0.27399999999761349</v>
      </c>
      <c r="D12895" s="420">
        <f t="shared" si="268"/>
        <v>0.13699999999880674</v>
      </c>
      <c r="H12895" s="337"/>
      <c r="J12895" s="82">
        <v>78</v>
      </c>
      <c r="K12895" s="321">
        <v>4</v>
      </c>
    </row>
    <row r="12896" spans="1:11" x14ac:dyDescent="0.3">
      <c r="A12896" s="341">
        <v>43501.688893171297</v>
      </c>
      <c r="B12896" s="318">
        <v>38381.487000000001</v>
      </c>
      <c r="C12896" s="355">
        <f t="shared" si="267"/>
        <v>0.26699999999982538</v>
      </c>
      <c r="D12896" s="420">
        <f t="shared" si="268"/>
        <v>0.13349999999991269</v>
      </c>
      <c r="H12896" s="337"/>
      <c r="J12896" s="82">
        <v>79</v>
      </c>
      <c r="K12896" s="391">
        <v>1</v>
      </c>
    </row>
    <row r="12897" spans="1:11" x14ac:dyDescent="0.3">
      <c r="A12897" s="341">
        <v>43501.730559895834</v>
      </c>
      <c r="B12897" s="318">
        <v>38381.745000000003</v>
      </c>
      <c r="C12897" s="355">
        <f t="shared" si="267"/>
        <v>0.25800000000162981</v>
      </c>
      <c r="D12897" s="420">
        <f t="shared" si="268"/>
        <v>0.12900000000081491</v>
      </c>
      <c r="H12897" s="337"/>
      <c r="J12897" s="82">
        <v>80</v>
      </c>
      <c r="K12897" s="319">
        <v>2</v>
      </c>
    </row>
    <row r="12898" spans="1:11" x14ac:dyDescent="0.3">
      <c r="A12898" s="341">
        <v>43501.772226620371</v>
      </c>
      <c r="B12898" s="318">
        <v>38382.012000000002</v>
      </c>
      <c r="C12898" s="355">
        <f t="shared" si="267"/>
        <v>0.26699999999982538</v>
      </c>
      <c r="D12898" s="420">
        <f t="shared" si="268"/>
        <v>0.13349999999991269</v>
      </c>
      <c r="H12898" s="337"/>
      <c r="J12898" s="82">
        <v>81</v>
      </c>
      <c r="K12898" s="320">
        <v>3</v>
      </c>
    </row>
    <row r="12899" spans="1:11" x14ac:dyDescent="0.3">
      <c r="A12899" s="341">
        <v>43501.813893344908</v>
      </c>
      <c r="B12899" s="318">
        <v>38382.281000000003</v>
      </c>
      <c r="C12899" s="355">
        <f t="shared" si="267"/>
        <v>0.26900000000023283</v>
      </c>
      <c r="D12899" s="420">
        <f t="shared" si="268"/>
        <v>0.13450000000011642</v>
      </c>
      <c r="H12899" s="337"/>
      <c r="J12899" s="82">
        <v>82</v>
      </c>
      <c r="K12899" s="321">
        <v>4</v>
      </c>
    </row>
    <row r="12900" spans="1:11" x14ac:dyDescent="0.3">
      <c r="A12900" s="341">
        <v>43501.855560069445</v>
      </c>
      <c r="B12900" s="318">
        <v>38382.538</v>
      </c>
      <c r="C12900" s="355">
        <f t="shared" si="267"/>
        <v>0.25699999999778811</v>
      </c>
      <c r="D12900" s="420">
        <f t="shared" si="268"/>
        <v>0.12849999999889405</v>
      </c>
      <c r="H12900" s="337"/>
      <c r="J12900" s="82">
        <v>83</v>
      </c>
      <c r="K12900" s="391">
        <v>1</v>
      </c>
    </row>
    <row r="12901" spans="1:11" x14ac:dyDescent="0.3">
      <c r="A12901" s="341">
        <v>43501.897226793983</v>
      </c>
      <c r="B12901" s="318">
        <v>38382.788</v>
      </c>
      <c r="C12901" s="355">
        <f t="shared" si="267"/>
        <v>0.25</v>
      </c>
      <c r="D12901" s="420">
        <f t="shared" si="268"/>
        <v>0.125</v>
      </c>
      <c r="H12901" s="337"/>
      <c r="J12901" s="82">
        <v>84</v>
      </c>
      <c r="K12901" s="319">
        <v>2</v>
      </c>
    </row>
    <row r="12902" spans="1:11" x14ac:dyDescent="0.3">
      <c r="A12902" s="341">
        <v>43501.93889351852</v>
      </c>
      <c r="B12902" s="318">
        <v>38383.057000000001</v>
      </c>
      <c r="C12902" s="355">
        <f t="shared" si="267"/>
        <v>0.26900000000023283</v>
      </c>
      <c r="D12902" s="420">
        <f t="shared" si="268"/>
        <v>0.13450000000011642</v>
      </c>
      <c r="H12902" s="337"/>
      <c r="J12902" s="82">
        <v>85</v>
      </c>
      <c r="K12902" s="320">
        <v>3</v>
      </c>
    </row>
    <row r="12903" spans="1:11" x14ac:dyDescent="0.3">
      <c r="A12903" s="341">
        <v>43501.980560243057</v>
      </c>
      <c r="B12903" s="318">
        <v>38383.319000000003</v>
      </c>
      <c r="C12903" s="355">
        <f t="shared" si="267"/>
        <v>0.26200000000244472</v>
      </c>
      <c r="D12903" s="420">
        <f t="shared" si="268"/>
        <v>0.13100000000122236</v>
      </c>
      <c r="E12903" s="336">
        <f>SUM(C12880:C12903)*7.4805194805</f>
        <v>48.077298701198316</v>
      </c>
      <c r="F12903" s="324">
        <f>AVERAGE(D12880:D12903)</f>
        <v>0.13389583333340246</v>
      </c>
      <c r="G12903" s="324">
        <f>_xlfn.STDEV.S(D12880:D12903)</f>
        <v>3.653405697112211E-3</v>
      </c>
      <c r="H12903" s="337"/>
      <c r="J12903" s="82">
        <v>86</v>
      </c>
      <c r="K12903" s="321">
        <v>4</v>
      </c>
    </row>
    <row r="12904" spans="1:11" x14ac:dyDescent="0.3">
      <c r="A12904" s="341">
        <v>43502.022226967594</v>
      </c>
      <c r="B12904" s="318">
        <v>38383.578999999998</v>
      </c>
      <c r="C12904" s="355">
        <f t="shared" si="267"/>
        <v>0.25999999999476131</v>
      </c>
      <c r="D12904" s="420">
        <f t="shared" si="268"/>
        <v>0.12999999999738066</v>
      </c>
      <c r="H12904" s="337"/>
      <c r="J12904" s="82">
        <v>87</v>
      </c>
      <c r="K12904" s="391">
        <v>1</v>
      </c>
    </row>
    <row r="12905" spans="1:11" x14ac:dyDescent="0.3">
      <c r="A12905" s="341">
        <v>43502.063893692131</v>
      </c>
      <c r="B12905" s="318">
        <v>38383.841</v>
      </c>
      <c r="C12905" s="355">
        <f t="shared" si="267"/>
        <v>0.26200000000244472</v>
      </c>
      <c r="D12905" s="420">
        <f t="shared" si="268"/>
        <v>0.13100000000122236</v>
      </c>
      <c r="H12905" s="337"/>
      <c r="J12905" s="82">
        <v>88</v>
      </c>
      <c r="K12905" s="319">
        <v>2</v>
      </c>
    </row>
    <row r="12906" spans="1:11" x14ac:dyDescent="0.3">
      <c r="A12906" s="341">
        <v>43502.105560416669</v>
      </c>
      <c r="B12906" s="318">
        <v>38384.118000000002</v>
      </c>
      <c r="C12906" s="355">
        <f t="shared" si="267"/>
        <v>0.27700000000186265</v>
      </c>
      <c r="D12906" s="420">
        <f t="shared" si="268"/>
        <v>0.13850000000093132</v>
      </c>
      <c r="H12906" s="337"/>
      <c r="J12906" s="82">
        <v>89</v>
      </c>
      <c r="K12906" s="320">
        <v>3</v>
      </c>
    </row>
    <row r="12907" spans="1:11" x14ac:dyDescent="0.3">
      <c r="A12907" s="341">
        <v>43502.147227141206</v>
      </c>
      <c r="B12907" s="318">
        <v>38384.387999999999</v>
      </c>
      <c r="C12907" s="355">
        <f t="shared" si="267"/>
        <v>0.26999999999679858</v>
      </c>
      <c r="D12907" s="420">
        <f t="shared" si="268"/>
        <v>0.13499999999839929</v>
      </c>
      <c r="H12907" s="337"/>
      <c r="J12907" s="82">
        <v>90</v>
      </c>
      <c r="K12907" s="321">
        <v>4</v>
      </c>
    </row>
    <row r="12908" spans="1:11" x14ac:dyDescent="0.3">
      <c r="A12908" s="341">
        <v>43502.188893865743</v>
      </c>
      <c r="B12908" s="318">
        <v>38384.648999999998</v>
      </c>
      <c r="C12908" s="355">
        <f t="shared" si="267"/>
        <v>0.26099999999860302</v>
      </c>
      <c r="D12908" s="420">
        <f t="shared" si="268"/>
        <v>0.13049999999930151</v>
      </c>
      <c r="H12908" s="337"/>
      <c r="J12908" s="82">
        <v>91</v>
      </c>
      <c r="K12908" s="391">
        <v>1</v>
      </c>
    </row>
    <row r="12909" spans="1:11" x14ac:dyDescent="0.3">
      <c r="A12909" s="341">
        <v>43502.23056059028</v>
      </c>
      <c r="B12909" s="318">
        <v>38384.919000000002</v>
      </c>
      <c r="C12909" s="355">
        <f t="shared" si="267"/>
        <v>0.27000000000407454</v>
      </c>
      <c r="D12909" s="420">
        <f t="shared" si="268"/>
        <v>0.13500000000203727</v>
      </c>
      <c r="H12909" s="337"/>
      <c r="J12909" s="82">
        <v>92</v>
      </c>
      <c r="K12909" s="319">
        <v>2</v>
      </c>
    </row>
    <row r="12910" spans="1:11" x14ac:dyDescent="0.3">
      <c r="A12910" s="341">
        <v>43502.272227314817</v>
      </c>
      <c r="B12910" s="318">
        <v>38385.199000000001</v>
      </c>
      <c r="C12910" s="355">
        <f t="shared" si="267"/>
        <v>0.27999999999883585</v>
      </c>
      <c r="D12910" s="420">
        <f t="shared" si="268"/>
        <v>0.13999999999941792</v>
      </c>
      <c r="H12910" s="337"/>
      <c r="J12910" s="82">
        <v>93</v>
      </c>
      <c r="K12910" s="320">
        <v>3</v>
      </c>
    </row>
    <row r="12911" spans="1:11" x14ac:dyDescent="0.3">
      <c r="A12911" s="341">
        <v>43502.313894039355</v>
      </c>
      <c r="B12911" s="318">
        <v>38385.468999999997</v>
      </c>
      <c r="C12911" s="355">
        <f t="shared" si="267"/>
        <v>0.26999999999679858</v>
      </c>
      <c r="D12911" s="420">
        <f t="shared" si="268"/>
        <v>0.13499999999839929</v>
      </c>
      <c r="H12911" s="337"/>
      <c r="J12911" s="82">
        <v>94</v>
      </c>
      <c r="K12911" s="321">
        <v>4</v>
      </c>
    </row>
    <row r="12912" spans="1:11" x14ac:dyDescent="0.3">
      <c r="A12912" s="341">
        <v>43502.355560763892</v>
      </c>
      <c r="B12912" s="318">
        <v>38385.737999999998</v>
      </c>
      <c r="C12912" s="355">
        <f t="shared" si="267"/>
        <v>0.26900000000023283</v>
      </c>
      <c r="D12912" s="420">
        <f t="shared" si="268"/>
        <v>0.13450000000011642</v>
      </c>
      <c r="H12912" s="337"/>
      <c r="J12912" s="82">
        <v>95</v>
      </c>
      <c r="K12912" s="391">
        <v>1</v>
      </c>
    </row>
    <row r="12913" spans="1:12" x14ac:dyDescent="0.3">
      <c r="A12913" s="341">
        <v>43502.397227488429</v>
      </c>
      <c r="B12913" s="318">
        <v>38386.017</v>
      </c>
      <c r="C12913" s="355">
        <f t="shared" si="267"/>
        <v>0.2790000000022701</v>
      </c>
      <c r="D12913" s="420">
        <f t="shared" si="268"/>
        <v>0.13950000000113505</v>
      </c>
      <c r="H12913" s="337"/>
      <c r="J12913" s="82">
        <v>96</v>
      </c>
      <c r="K12913" s="319">
        <v>2</v>
      </c>
    </row>
    <row r="12914" spans="1:12" x14ac:dyDescent="0.3">
      <c r="A12914" s="341">
        <v>43502.438894212966</v>
      </c>
      <c r="B12914" s="318">
        <v>38386.292000000001</v>
      </c>
      <c r="C12914" s="355">
        <f t="shared" si="267"/>
        <v>0.27500000000145519</v>
      </c>
      <c r="D12914" s="420">
        <f t="shared" si="268"/>
        <v>0.1375000000007276</v>
      </c>
      <c r="H12914" s="337"/>
      <c r="J12914" s="82">
        <v>97</v>
      </c>
      <c r="K12914" s="320">
        <v>3</v>
      </c>
    </row>
    <row r="12915" spans="1:12" x14ac:dyDescent="0.3">
      <c r="A12915" s="341">
        <v>43502.480560937503</v>
      </c>
      <c r="B12915" s="318">
        <v>38386.557999999997</v>
      </c>
      <c r="C12915" s="355">
        <f t="shared" si="267"/>
        <v>0.26599999999598367</v>
      </c>
      <c r="D12915" s="420">
        <f t="shared" si="268"/>
        <v>0.13299999999799184</v>
      </c>
      <c r="H12915" s="337"/>
      <c r="J12915" s="82">
        <v>98</v>
      </c>
      <c r="K12915" s="321">
        <v>4</v>
      </c>
    </row>
    <row r="12916" spans="1:12" x14ac:dyDescent="0.3">
      <c r="A12916" s="341">
        <v>43502.522227662033</v>
      </c>
      <c r="B12916" s="318">
        <v>38386.817999999999</v>
      </c>
      <c r="C12916" s="355">
        <f t="shared" si="267"/>
        <v>0.26000000000203727</v>
      </c>
      <c r="D12916" s="420">
        <f t="shared" si="268"/>
        <v>0.13000000000101863</v>
      </c>
      <c r="H12916" s="337"/>
      <c r="J12916" s="82">
        <v>99</v>
      </c>
      <c r="K12916" s="391">
        <v>1</v>
      </c>
    </row>
    <row r="12917" spans="1:12" x14ac:dyDescent="0.3">
      <c r="A12917" s="341">
        <v>43502.55</v>
      </c>
      <c r="B12917" s="318">
        <v>38387.091999999997</v>
      </c>
      <c r="C12917" s="355">
        <f t="shared" ref="C12917:C13016" si="269">B12917-B12916</f>
        <v>0.27399999999761349</v>
      </c>
      <c r="D12917" s="420">
        <f t="shared" ref="D12917:D13016" si="270">C12917/2</f>
        <v>0.13699999999880674</v>
      </c>
      <c r="H12917" s="337"/>
      <c r="J12917" s="82">
        <v>1</v>
      </c>
      <c r="K12917" s="319">
        <v>2</v>
      </c>
      <c r="L12917" s="54" t="s">
        <v>313</v>
      </c>
    </row>
    <row r="12918" spans="1:12" x14ac:dyDescent="0.3">
      <c r="A12918" s="341">
        <v>43502.591666666667</v>
      </c>
      <c r="B12918" s="318">
        <v>38387.366000000002</v>
      </c>
      <c r="C12918" s="355">
        <f t="shared" si="269"/>
        <v>0.27400000000488944</v>
      </c>
      <c r="D12918" s="420">
        <f t="shared" si="270"/>
        <v>0.13700000000244472</v>
      </c>
      <c r="H12918" s="337"/>
      <c r="J12918" s="82">
        <v>2</v>
      </c>
      <c r="K12918" s="320">
        <v>3</v>
      </c>
    </row>
    <row r="12919" spans="1:12" x14ac:dyDescent="0.3">
      <c r="A12919" s="341">
        <v>43502.633333333331</v>
      </c>
      <c r="B12919" s="318">
        <v>38387.627999999997</v>
      </c>
      <c r="C12919" s="355">
        <f t="shared" si="269"/>
        <v>0.26199999999516876</v>
      </c>
      <c r="D12919" s="420">
        <f t="shared" si="270"/>
        <v>0.13099999999758438</v>
      </c>
      <c r="H12919" s="337"/>
      <c r="J12919" s="82">
        <v>3</v>
      </c>
      <c r="K12919" s="321">
        <v>4</v>
      </c>
    </row>
    <row r="12920" spans="1:12" x14ac:dyDescent="0.3">
      <c r="A12920" s="341">
        <v>43502.675000000003</v>
      </c>
      <c r="B12920" s="318">
        <v>38387.892</v>
      </c>
      <c r="C12920" s="355">
        <f t="shared" si="269"/>
        <v>0.26400000000285218</v>
      </c>
      <c r="D12920" s="420">
        <f t="shared" si="270"/>
        <v>0.13200000000142609</v>
      </c>
      <c r="H12920" s="337"/>
      <c r="J12920" s="82">
        <v>4</v>
      </c>
      <c r="K12920" s="391">
        <v>1</v>
      </c>
    </row>
    <row r="12921" spans="1:12" x14ac:dyDescent="0.3">
      <c r="A12921" s="341">
        <v>43502.716666493056</v>
      </c>
      <c r="B12921" s="318">
        <v>38388.167999999998</v>
      </c>
      <c r="C12921" s="355">
        <f t="shared" si="269"/>
        <v>0.27599999999802094</v>
      </c>
      <c r="D12921" s="420">
        <f t="shared" si="270"/>
        <v>0.13799999999901047</v>
      </c>
      <c r="H12921" s="337"/>
      <c r="J12921" s="82">
        <v>5</v>
      </c>
      <c r="K12921" s="319">
        <v>2</v>
      </c>
    </row>
    <row r="12922" spans="1:12" x14ac:dyDescent="0.3">
      <c r="A12922" s="341">
        <v>43502.758333101854</v>
      </c>
      <c r="B12922" s="318">
        <v>38388.432000000001</v>
      </c>
      <c r="C12922" s="355">
        <f t="shared" si="269"/>
        <v>0.26400000000285218</v>
      </c>
      <c r="D12922" s="420">
        <f t="shared" si="270"/>
        <v>0.13200000000142609</v>
      </c>
      <c r="H12922" s="337"/>
      <c r="J12922" s="82">
        <v>6</v>
      </c>
      <c r="K12922" s="320">
        <v>3</v>
      </c>
    </row>
    <row r="12923" spans="1:12" x14ac:dyDescent="0.3">
      <c r="A12923" s="341">
        <v>43502.799999710645</v>
      </c>
      <c r="B12923" s="318">
        <v>38388.688999999998</v>
      </c>
      <c r="C12923" s="355">
        <f t="shared" si="269"/>
        <v>0.25699999999778811</v>
      </c>
      <c r="D12923" s="420">
        <f t="shared" si="270"/>
        <v>0.12849999999889405</v>
      </c>
      <c r="H12923" s="337"/>
      <c r="J12923" s="82">
        <v>7</v>
      </c>
      <c r="K12923" s="321">
        <v>4</v>
      </c>
    </row>
    <row r="12924" spans="1:12" x14ac:dyDescent="0.3">
      <c r="A12924" s="341">
        <v>43502.841666319444</v>
      </c>
      <c r="B12924" s="318">
        <v>38388.949999999997</v>
      </c>
      <c r="C12924" s="355">
        <f t="shared" si="269"/>
        <v>0.26099999999860302</v>
      </c>
      <c r="D12924" s="420">
        <f t="shared" si="270"/>
        <v>0.13049999999930151</v>
      </c>
      <c r="H12924" s="337"/>
      <c r="J12924" s="82">
        <v>8</v>
      </c>
      <c r="K12924" s="391">
        <v>1</v>
      </c>
    </row>
    <row r="12925" spans="1:12" x14ac:dyDescent="0.3">
      <c r="A12925" s="341">
        <v>43502.883332928242</v>
      </c>
      <c r="B12925" s="318">
        <v>38389.212</v>
      </c>
      <c r="C12925" s="355">
        <f t="shared" si="269"/>
        <v>0.26200000000244472</v>
      </c>
      <c r="D12925" s="420">
        <f t="shared" si="270"/>
        <v>0.13100000000122236</v>
      </c>
      <c r="H12925" s="337"/>
      <c r="J12925" s="82">
        <v>9</v>
      </c>
      <c r="K12925" s="319">
        <v>2</v>
      </c>
    </row>
    <row r="12926" spans="1:12" x14ac:dyDescent="0.3">
      <c r="A12926" s="341">
        <v>43502.924999537034</v>
      </c>
      <c r="B12926" s="318">
        <v>38389.472999999998</v>
      </c>
      <c r="C12926" s="355">
        <f t="shared" si="269"/>
        <v>0.26099999999860302</v>
      </c>
      <c r="D12926" s="420">
        <f t="shared" si="270"/>
        <v>0.13049999999930151</v>
      </c>
      <c r="H12926" s="337"/>
      <c r="J12926" s="82">
        <v>10</v>
      </c>
      <c r="K12926" s="320">
        <v>3</v>
      </c>
    </row>
    <row r="12927" spans="1:12" x14ac:dyDescent="0.3">
      <c r="A12927" s="341">
        <v>43502.966666145832</v>
      </c>
      <c r="B12927" s="318">
        <v>38389.726000000002</v>
      </c>
      <c r="C12927" s="355">
        <f t="shared" si="269"/>
        <v>0.25300000000424916</v>
      </c>
      <c r="D12927" s="420">
        <f t="shared" si="270"/>
        <v>0.12650000000212458</v>
      </c>
      <c r="E12927" s="336">
        <f>SUM(C12904:C12927)*7.4805194805</f>
        <v>47.927688311557837</v>
      </c>
      <c r="F12927" s="324">
        <f>AVERAGE(D12904:D12927)</f>
        <v>0.13347916666665091</v>
      </c>
      <c r="G12927" s="324">
        <f>_xlfn.STDEV.S(D12904:D12927)</f>
        <v>3.734327151718926E-3</v>
      </c>
      <c r="H12927" s="337"/>
      <c r="J12927" s="82">
        <v>11</v>
      </c>
      <c r="K12927" s="321">
        <v>4</v>
      </c>
    </row>
    <row r="12928" spans="1:12" x14ac:dyDescent="0.3">
      <c r="A12928" s="341">
        <v>43503.008332754631</v>
      </c>
      <c r="B12928" s="318">
        <v>38389.99</v>
      </c>
      <c r="C12928" s="355">
        <f t="shared" si="269"/>
        <v>0.26399999999557622</v>
      </c>
      <c r="D12928" s="420">
        <f t="shared" si="270"/>
        <v>0.13199999999778811</v>
      </c>
      <c r="H12928" s="337"/>
      <c r="J12928" s="82">
        <v>12</v>
      </c>
      <c r="K12928" s="391">
        <v>1</v>
      </c>
    </row>
    <row r="12929" spans="1:11" x14ac:dyDescent="0.3">
      <c r="A12929" s="341">
        <v>43503.049999363429</v>
      </c>
      <c r="B12929" s="318">
        <v>38390.260999999999</v>
      </c>
      <c r="C12929" s="355">
        <f t="shared" si="269"/>
        <v>0.27100000000064028</v>
      </c>
      <c r="D12929" s="420">
        <f t="shared" si="270"/>
        <v>0.13550000000032014</v>
      </c>
      <c r="H12929" s="337"/>
      <c r="J12929" s="82">
        <v>13</v>
      </c>
      <c r="K12929" s="319">
        <v>2</v>
      </c>
    </row>
    <row r="12930" spans="1:11" x14ac:dyDescent="0.3">
      <c r="A12930" s="341">
        <v>43503.091665972221</v>
      </c>
      <c r="B12930" s="318">
        <v>38390.527000000002</v>
      </c>
      <c r="C12930" s="355">
        <f t="shared" si="269"/>
        <v>0.26600000000325963</v>
      </c>
      <c r="D12930" s="420">
        <f t="shared" si="270"/>
        <v>0.13300000000162981</v>
      </c>
      <c r="H12930" s="337"/>
      <c r="J12930" s="82">
        <v>14</v>
      </c>
      <c r="K12930" s="320">
        <v>3</v>
      </c>
    </row>
    <row r="12931" spans="1:11" x14ac:dyDescent="0.3">
      <c r="A12931" s="341">
        <v>43503.133332581019</v>
      </c>
      <c r="B12931" s="318">
        <v>38390.786</v>
      </c>
      <c r="C12931" s="355">
        <f t="shared" si="269"/>
        <v>0.25899999999819556</v>
      </c>
      <c r="D12931" s="420">
        <f t="shared" si="270"/>
        <v>0.12949999999909778</v>
      </c>
      <c r="H12931" s="337"/>
      <c r="J12931" s="82">
        <v>15</v>
      </c>
      <c r="K12931" s="321">
        <v>4</v>
      </c>
    </row>
    <row r="12932" spans="1:11" x14ac:dyDescent="0.3">
      <c r="A12932" s="341">
        <v>43503.174999189818</v>
      </c>
      <c r="B12932" s="318">
        <v>38391.059000000001</v>
      </c>
      <c r="C12932" s="355">
        <f t="shared" si="269"/>
        <v>0.27300000000104774</v>
      </c>
      <c r="D12932" s="420">
        <f t="shared" si="270"/>
        <v>0.13650000000052387</v>
      </c>
      <c r="H12932" s="337"/>
      <c r="J12932" s="82">
        <v>16</v>
      </c>
      <c r="K12932" s="391">
        <v>1</v>
      </c>
    </row>
    <row r="12933" spans="1:11" x14ac:dyDescent="0.3">
      <c r="A12933" s="341">
        <v>43503.216665798609</v>
      </c>
      <c r="B12933" s="318">
        <v>38391.332000000002</v>
      </c>
      <c r="C12933" s="355">
        <f t="shared" si="269"/>
        <v>0.27300000000104774</v>
      </c>
      <c r="D12933" s="420">
        <f t="shared" si="270"/>
        <v>0.13650000000052387</v>
      </c>
      <c r="H12933" s="337"/>
      <c r="J12933" s="82">
        <v>17</v>
      </c>
      <c r="K12933" s="319">
        <v>2</v>
      </c>
    </row>
    <row r="12934" spans="1:11" x14ac:dyDescent="0.3">
      <c r="A12934" s="341">
        <v>43503.258332407408</v>
      </c>
      <c r="B12934" s="318">
        <v>38391.603000000003</v>
      </c>
      <c r="C12934" s="355">
        <f t="shared" si="269"/>
        <v>0.27100000000064028</v>
      </c>
      <c r="D12934" s="420">
        <f t="shared" si="270"/>
        <v>0.13550000000032014</v>
      </c>
      <c r="H12934" s="337"/>
      <c r="J12934" s="82">
        <v>18</v>
      </c>
      <c r="K12934" s="320">
        <v>3</v>
      </c>
    </row>
    <row r="12935" spans="1:11" x14ac:dyDescent="0.3">
      <c r="A12935" s="341">
        <v>43503.299999016206</v>
      </c>
      <c r="B12935" s="318">
        <v>38391.872000000003</v>
      </c>
      <c r="C12935" s="355">
        <f t="shared" si="269"/>
        <v>0.26900000000023283</v>
      </c>
      <c r="D12935" s="420">
        <f t="shared" si="270"/>
        <v>0.13450000000011642</v>
      </c>
      <c r="H12935" s="337"/>
      <c r="J12935" s="82">
        <v>19</v>
      </c>
      <c r="K12935" s="321">
        <v>4</v>
      </c>
    </row>
    <row r="12936" spans="1:11" x14ac:dyDescent="0.3">
      <c r="A12936" s="341">
        <v>43503.341665624997</v>
      </c>
      <c r="B12936" s="318">
        <v>38392.152000000002</v>
      </c>
      <c r="C12936" s="355">
        <f t="shared" si="269"/>
        <v>0.27999999999883585</v>
      </c>
      <c r="D12936" s="420">
        <f t="shared" si="270"/>
        <v>0.13999999999941792</v>
      </c>
      <c r="H12936" s="337"/>
      <c r="J12936" s="82">
        <v>20</v>
      </c>
      <c r="K12936" s="391">
        <v>1</v>
      </c>
    </row>
    <row r="12937" spans="1:11" x14ac:dyDescent="0.3">
      <c r="A12937" s="341">
        <v>43503.383332233796</v>
      </c>
      <c r="B12937" s="318">
        <v>38392.428999999996</v>
      </c>
      <c r="C12937" s="355">
        <f t="shared" si="269"/>
        <v>0.27699999999458669</v>
      </c>
      <c r="D12937" s="420">
        <f t="shared" si="270"/>
        <v>0.13849999999729334</v>
      </c>
      <c r="H12937" s="337"/>
      <c r="J12937" s="82">
        <v>21</v>
      </c>
      <c r="K12937" s="319">
        <v>2</v>
      </c>
    </row>
    <row r="12938" spans="1:11" x14ac:dyDescent="0.3">
      <c r="A12938" s="341">
        <v>43503.424998842595</v>
      </c>
      <c r="B12938" s="318">
        <v>38392.69</v>
      </c>
      <c r="C12938" s="355">
        <f t="shared" si="269"/>
        <v>0.26100000000587897</v>
      </c>
      <c r="D12938" s="420">
        <f t="shared" si="270"/>
        <v>0.13050000000293949</v>
      </c>
      <c r="H12938" s="337"/>
      <c r="J12938" s="82">
        <v>22</v>
      </c>
      <c r="K12938" s="320">
        <v>3</v>
      </c>
    </row>
    <row r="12939" spans="1:11" x14ac:dyDescent="0.3">
      <c r="A12939" s="341">
        <v>43503.466665451386</v>
      </c>
      <c r="B12939" s="318">
        <v>38392.957999999999</v>
      </c>
      <c r="C12939" s="355">
        <f t="shared" si="269"/>
        <v>0.26799999999639113</v>
      </c>
      <c r="D12939" s="420">
        <f t="shared" si="270"/>
        <v>0.13399999999819556</v>
      </c>
      <c r="H12939" s="337"/>
      <c r="J12939" s="82">
        <v>23</v>
      </c>
      <c r="K12939" s="321">
        <v>4</v>
      </c>
    </row>
    <row r="12940" spans="1:11" x14ac:dyDescent="0.3">
      <c r="A12940" s="341">
        <v>43503.508332060184</v>
      </c>
      <c r="B12940" s="318">
        <v>38393.230000000003</v>
      </c>
      <c r="C12940" s="355">
        <f t="shared" si="269"/>
        <v>0.27200000000448199</v>
      </c>
      <c r="D12940" s="420">
        <f t="shared" si="270"/>
        <v>0.13600000000224099</v>
      </c>
      <c r="H12940" s="337"/>
      <c r="J12940" s="82">
        <v>24</v>
      </c>
      <c r="K12940" s="391">
        <v>1</v>
      </c>
    </row>
    <row r="12941" spans="1:11" x14ac:dyDescent="0.3">
      <c r="A12941" s="341">
        <v>43503.549998668983</v>
      </c>
      <c r="B12941" s="318">
        <v>38393.5</v>
      </c>
      <c r="C12941" s="355">
        <f t="shared" si="269"/>
        <v>0.26999999999679858</v>
      </c>
      <c r="D12941" s="420">
        <f t="shared" si="270"/>
        <v>0.13499999999839929</v>
      </c>
      <c r="H12941" s="337"/>
      <c r="J12941" s="82">
        <v>25</v>
      </c>
      <c r="K12941" s="319">
        <v>2</v>
      </c>
    </row>
    <row r="12942" spans="1:11" x14ac:dyDescent="0.3">
      <c r="A12942" s="341">
        <v>43503.591665277774</v>
      </c>
      <c r="B12942" s="318">
        <v>38393.760999999999</v>
      </c>
      <c r="C12942" s="355">
        <f t="shared" si="269"/>
        <v>0.26099999999860302</v>
      </c>
      <c r="D12942" s="420">
        <f t="shared" si="270"/>
        <v>0.13049999999930151</v>
      </c>
      <c r="H12942" s="337"/>
      <c r="J12942" s="82">
        <v>26</v>
      </c>
      <c r="K12942" s="320">
        <v>3</v>
      </c>
    </row>
    <row r="12943" spans="1:11" x14ac:dyDescent="0.3">
      <c r="A12943" s="341">
        <v>43503.633331886573</v>
      </c>
      <c r="B12943" s="318">
        <v>38394.031999999999</v>
      </c>
      <c r="C12943" s="355">
        <f t="shared" si="269"/>
        <v>0.27100000000064028</v>
      </c>
      <c r="D12943" s="420">
        <f t="shared" si="270"/>
        <v>0.13550000000032014</v>
      </c>
      <c r="H12943" s="337"/>
      <c r="J12943" s="82">
        <v>27</v>
      </c>
      <c r="K12943" s="321">
        <v>4</v>
      </c>
    </row>
    <row r="12944" spans="1:11" x14ac:dyDescent="0.3">
      <c r="A12944" s="341">
        <v>43503.674998495371</v>
      </c>
      <c r="B12944" s="318">
        <v>38394.300999999999</v>
      </c>
      <c r="C12944" s="355">
        <f t="shared" si="269"/>
        <v>0.26900000000023283</v>
      </c>
      <c r="D12944" s="420">
        <f t="shared" si="270"/>
        <v>0.13450000000011642</v>
      </c>
      <c r="H12944" s="337"/>
      <c r="J12944" s="82">
        <v>28</v>
      </c>
      <c r="K12944" s="391">
        <v>1</v>
      </c>
    </row>
    <row r="12945" spans="1:11" x14ac:dyDescent="0.3">
      <c r="A12945" s="341">
        <v>43503.71666510417</v>
      </c>
      <c r="B12945" s="318">
        <v>38394.561999999998</v>
      </c>
      <c r="C12945" s="355">
        <f t="shared" si="269"/>
        <v>0.26099999999860302</v>
      </c>
      <c r="D12945" s="420">
        <f t="shared" si="270"/>
        <v>0.13049999999930151</v>
      </c>
      <c r="H12945" s="337"/>
      <c r="J12945" s="82">
        <v>29</v>
      </c>
      <c r="K12945" s="319">
        <v>2</v>
      </c>
    </row>
    <row r="12946" spans="1:11" x14ac:dyDescent="0.3">
      <c r="A12946" s="341">
        <v>43503.758331712961</v>
      </c>
      <c r="B12946" s="318">
        <v>38394.82</v>
      </c>
      <c r="C12946" s="355">
        <f t="shared" si="269"/>
        <v>0.25800000000162981</v>
      </c>
      <c r="D12946" s="420">
        <f t="shared" si="270"/>
        <v>0.12900000000081491</v>
      </c>
      <c r="H12946" s="337"/>
      <c r="J12946" s="82">
        <v>30</v>
      </c>
      <c r="K12946" s="320">
        <v>3</v>
      </c>
    </row>
    <row r="12947" spans="1:11" x14ac:dyDescent="0.3">
      <c r="A12947" s="341">
        <v>43503.79999832176</v>
      </c>
      <c r="B12947" s="318">
        <v>38395.087</v>
      </c>
      <c r="C12947" s="355">
        <f t="shared" si="269"/>
        <v>0.26699999999982538</v>
      </c>
      <c r="D12947" s="420">
        <f t="shared" si="270"/>
        <v>0.13349999999991269</v>
      </c>
      <c r="H12947" s="337"/>
      <c r="J12947" s="82">
        <v>31</v>
      </c>
      <c r="K12947" s="321">
        <v>4</v>
      </c>
    </row>
    <row r="12948" spans="1:11" x14ac:dyDescent="0.3">
      <c r="A12948" s="341">
        <v>43503.841664930558</v>
      </c>
      <c r="B12948" s="318">
        <v>38395.347000000002</v>
      </c>
      <c r="C12948" s="355">
        <f t="shared" si="269"/>
        <v>0.26000000000203727</v>
      </c>
      <c r="D12948" s="420">
        <f t="shared" si="270"/>
        <v>0.13000000000101863</v>
      </c>
      <c r="H12948" s="337"/>
      <c r="J12948" s="82">
        <v>32</v>
      </c>
      <c r="K12948" s="391">
        <v>1</v>
      </c>
    </row>
    <row r="12949" spans="1:11" x14ac:dyDescent="0.3">
      <c r="A12949" s="341">
        <v>43503.883331539349</v>
      </c>
      <c r="B12949" s="318">
        <v>38395.601999999999</v>
      </c>
      <c r="C12949" s="355">
        <f t="shared" si="269"/>
        <v>0.25499999999738066</v>
      </c>
      <c r="D12949" s="420">
        <f t="shared" si="270"/>
        <v>0.12749999999869033</v>
      </c>
      <c r="H12949" s="337"/>
      <c r="J12949" s="82">
        <v>33</v>
      </c>
      <c r="K12949" s="319">
        <v>2</v>
      </c>
    </row>
    <row r="12950" spans="1:11" x14ac:dyDescent="0.3">
      <c r="A12950" s="341">
        <v>43503.924998148148</v>
      </c>
      <c r="B12950" s="318">
        <v>38395.858999999997</v>
      </c>
      <c r="C12950" s="355">
        <f t="shared" si="269"/>
        <v>0.25699999999778811</v>
      </c>
      <c r="D12950" s="420">
        <f t="shared" si="270"/>
        <v>0.12849999999889405</v>
      </c>
      <c r="H12950" s="337"/>
      <c r="J12950" s="82">
        <v>34</v>
      </c>
      <c r="K12950" s="320">
        <v>3</v>
      </c>
    </row>
    <row r="12951" spans="1:11" x14ac:dyDescent="0.3">
      <c r="A12951" s="341">
        <v>43503.966664756947</v>
      </c>
      <c r="B12951" s="318">
        <v>38396.129000000001</v>
      </c>
      <c r="C12951" s="355">
        <f t="shared" si="269"/>
        <v>0.27000000000407454</v>
      </c>
      <c r="D12951" s="420">
        <f t="shared" si="270"/>
        <v>0.13500000000203727</v>
      </c>
      <c r="E12951" s="336">
        <f>SUM(C12928:C12951)*7.4805194805</f>
        <v>47.897766233629746</v>
      </c>
      <c r="F12951" s="324">
        <f>AVERAGE(D12928:D12951)</f>
        <v>0.1333958333333006</v>
      </c>
      <c r="G12951" s="324">
        <f>_xlfn.STDEV.S(D12928:D12951)</f>
        <v>3.2902331312611691E-3</v>
      </c>
      <c r="H12951" s="337"/>
      <c r="J12951" s="82">
        <v>35</v>
      </c>
      <c r="K12951" s="321">
        <v>4</v>
      </c>
    </row>
    <row r="12952" spans="1:11" x14ac:dyDescent="0.3">
      <c r="A12952" s="341">
        <v>43504.008331365738</v>
      </c>
      <c r="B12952" s="318">
        <v>38396.392</v>
      </c>
      <c r="C12952" s="355">
        <f t="shared" si="269"/>
        <v>0.26299999999901047</v>
      </c>
      <c r="D12952" s="420">
        <f t="shared" si="270"/>
        <v>0.13149999999950523</v>
      </c>
      <c r="H12952" s="337"/>
      <c r="J12952" s="82">
        <v>36</v>
      </c>
      <c r="K12952" s="391">
        <v>1</v>
      </c>
    </row>
    <row r="12953" spans="1:11" x14ac:dyDescent="0.3">
      <c r="A12953" s="341">
        <v>43504.049997974536</v>
      </c>
      <c r="B12953" s="318">
        <v>38396.652000000002</v>
      </c>
      <c r="C12953" s="355">
        <f t="shared" si="269"/>
        <v>0.26000000000203727</v>
      </c>
      <c r="D12953" s="420">
        <f t="shared" si="270"/>
        <v>0.13000000000101863</v>
      </c>
      <c r="H12953" s="337"/>
      <c r="J12953" s="82">
        <v>37</v>
      </c>
      <c r="K12953" s="319">
        <v>2</v>
      </c>
    </row>
    <row r="12954" spans="1:11" x14ac:dyDescent="0.3">
      <c r="A12954" s="341">
        <v>43504.091664583335</v>
      </c>
      <c r="B12954" s="318">
        <v>38396.919000000002</v>
      </c>
      <c r="C12954" s="355">
        <f t="shared" si="269"/>
        <v>0.26699999999982538</v>
      </c>
      <c r="D12954" s="420">
        <f t="shared" si="270"/>
        <v>0.13349999999991269</v>
      </c>
      <c r="H12954" s="337"/>
      <c r="J12954" s="82">
        <v>38</v>
      </c>
      <c r="K12954" s="320">
        <v>3</v>
      </c>
    </row>
    <row r="12955" spans="1:11" x14ac:dyDescent="0.3">
      <c r="A12955" s="341">
        <v>43504.133331192126</v>
      </c>
      <c r="B12955" s="318">
        <v>38397.192999999999</v>
      </c>
      <c r="C12955" s="355">
        <f t="shared" si="269"/>
        <v>0.27399999999761349</v>
      </c>
      <c r="D12955" s="420">
        <f t="shared" si="270"/>
        <v>0.13699999999880674</v>
      </c>
      <c r="H12955" s="337"/>
      <c r="J12955" s="82">
        <v>39</v>
      </c>
      <c r="K12955" s="321">
        <v>4</v>
      </c>
    </row>
    <row r="12956" spans="1:11" x14ac:dyDescent="0.3">
      <c r="A12956" s="341">
        <v>43504.174997800925</v>
      </c>
      <c r="B12956" s="318">
        <v>38397.455999999998</v>
      </c>
      <c r="C12956" s="355">
        <f t="shared" si="269"/>
        <v>0.26299999999901047</v>
      </c>
      <c r="D12956" s="420">
        <f t="shared" si="270"/>
        <v>0.13149999999950523</v>
      </c>
      <c r="H12956" s="337"/>
      <c r="J12956" s="82">
        <v>40</v>
      </c>
      <c r="K12956" s="391">
        <v>1</v>
      </c>
    </row>
    <row r="12957" spans="1:11" x14ac:dyDescent="0.3">
      <c r="A12957" s="341">
        <v>43504.216664409723</v>
      </c>
      <c r="B12957" s="318">
        <v>38397.731</v>
      </c>
      <c r="C12957" s="355">
        <f t="shared" si="269"/>
        <v>0.27500000000145519</v>
      </c>
      <c r="D12957" s="420">
        <f t="shared" si="270"/>
        <v>0.1375000000007276</v>
      </c>
      <c r="H12957" s="337"/>
      <c r="J12957" s="82">
        <v>41</v>
      </c>
      <c r="K12957" s="319">
        <v>2</v>
      </c>
    </row>
    <row r="12958" spans="1:11" x14ac:dyDescent="0.3">
      <c r="A12958" s="341">
        <v>43504.258331018522</v>
      </c>
      <c r="B12958" s="318">
        <v>38398.008999999998</v>
      </c>
      <c r="C12958" s="355">
        <f t="shared" si="269"/>
        <v>0.27799999999842839</v>
      </c>
      <c r="D12958" s="420">
        <f t="shared" si="270"/>
        <v>0.1389999999992142</v>
      </c>
      <c r="H12958" s="337"/>
      <c r="J12958" s="82">
        <v>42</v>
      </c>
      <c r="K12958" s="320">
        <v>3</v>
      </c>
    </row>
    <row r="12959" spans="1:11" x14ac:dyDescent="0.3">
      <c r="A12959" s="341">
        <v>43504.299997627313</v>
      </c>
      <c r="B12959" s="318">
        <v>38398.286</v>
      </c>
      <c r="C12959" s="355">
        <f t="shared" si="269"/>
        <v>0.27700000000186265</v>
      </c>
      <c r="D12959" s="420">
        <f t="shared" si="270"/>
        <v>0.13850000000093132</v>
      </c>
      <c r="H12959" s="337"/>
      <c r="J12959" s="82">
        <v>43</v>
      </c>
      <c r="K12959" s="321">
        <v>4</v>
      </c>
    </row>
    <row r="12960" spans="1:11" x14ac:dyDescent="0.3">
      <c r="A12960" s="341">
        <v>43504.341664236112</v>
      </c>
      <c r="B12960" s="318">
        <v>38398.555999999997</v>
      </c>
      <c r="C12960" s="355">
        <f t="shared" si="269"/>
        <v>0.26999999999679858</v>
      </c>
      <c r="D12960" s="420">
        <f t="shared" si="270"/>
        <v>0.13499999999839929</v>
      </c>
      <c r="H12960" s="337"/>
      <c r="J12960" s="82">
        <v>44</v>
      </c>
      <c r="K12960" s="391">
        <v>1</v>
      </c>
    </row>
    <row r="12961" spans="1:11" x14ac:dyDescent="0.3">
      <c r="A12961" s="341">
        <v>43504.38333084491</v>
      </c>
      <c r="B12961" s="318">
        <v>38398.817999999999</v>
      </c>
      <c r="C12961" s="355">
        <f t="shared" si="269"/>
        <v>0.26200000000244472</v>
      </c>
      <c r="D12961" s="420">
        <f t="shared" si="270"/>
        <v>0.13100000000122236</v>
      </c>
      <c r="H12961" s="337"/>
      <c r="J12961" s="82">
        <v>45</v>
      </c>
      <c r="K12961" s="319">
        <v>2</v>
      </c>
    </row>
    <row r="12962" spans="1:11" x14ac:dyDescent="0.3">
      <c r="A12962" s="341">
        <v>43504.424997453702</v>
      </c>
      <c r="B12962" s="318">
        <v>38399.091</v>
      </c>
      <c r="C12962" s="355">
        <f t="shared" si="269"/>
        <v>0.27300000000104774</v>
      </c>
      <c r="D12962" s="420">
        <f t="shared" si="270"/>
        <v>0.13650000000052387</v>
      </c>
      <c r="H12962" s="337"/>
      <c r="J12962" s="82">
        <v>46</v>
      </c>
      <c r="K12962" s="320">
        <v>3</v>
      </c>
    </row>
    <row r="12963" spans="1:11" x14ac:dyDescent="0.3">
      <c r="A12963" s="341">
        <v>43504.4666640625</v>
      </c>
      <c r="B12963" s="318">
        <v>38399.360000000001</v>
      </c>
      <c r="C12963" s="355">
        <f t="shared" si="269"/>
        <v>0.26900000000023283</v>
      </c>
      <c r="D12963" s="420">
        <f t="shared" si="270"/>
        <v>0.13450000000011642</v>
      </c>
      <c r="H12963" s="337"/>
      <c r="J12963" s="82">
        <v>47</v>
      </c>
      <c r="K12963" s="321">
        <v>4</v>
      </c>
    </row>
    <row r="12964" spans="1:11" x14ac:dyDescent="0.3">
      <c r="A12964" s="341">
        <v>43504.508330671299</v>
      </c>
      <c r="B12964" s="318">
        <v>38399.622000000003</v>
      </c>
      <c r="C12964" s="355">
        <f t="shared" si="269"/>
        <v>0.26200000000244472</v>
      </c>
      <c r="D12964" s="420">
        <f t="shared" si="270"/>
        <v>0.13100000000122236</v>
      </c>
      <c r="H12964" s="337"/>
      <c r="J12964" s="82">
        <v>48</v>
      </c>
      <c r="K12964" s="391">
        <v>1</v>
      </c>
    </row>
    <row r="12965" spans="1:11" x14ac:dyDescent="0.3">
      <c r="A12965" s="341">
        <v>43504.54999728009</v>
      </c>
      <c r="B12965" s="318">
        <v>38399.89</v>
      </c>
      <c r="C12965" s="355">
        <f t="shared" si="269"/>
        <v>0.26799999999639113</v>
      </c>
      <c r="D12965" s="420">
        <f t="shared" si="270"/>
        <v>0.13399999999819556</v>
      </c>
      <c r="H12965" s="337"/>
      <c r="J12965" s="82">
        <v>49</v>
      </c>
      <c r="K12965" s="319">
        <v>2</v>
      </c>
    </row>
    <row r="12966" spans="1:11" x14ac:dyDescent="0.3">
      <c r="A12966" s="341">
        <v>43504.591663888888</v>
      </c>
      <c r="B12966" s="318">
        <v>38400.167999999998</v>
      </c>
      <c r="C12966" s="355">
        <f t="shared" si="269"/>
        <v>0.27799999999842839</v>
      </c>
      <c r="D12966" s="420">
        <f t="shared" si="270"/>
        <v>0.1389999999992142</v>
      </c>
      <c r="H12966" s="337"/>
      <c r="J12966" s="82">
        <v>50</v>
      </c>
      <c r="K12966" s="320">
        <v>3</v>
      </c>
    </row>
    <row r="12967" spans="1:11" x14ac:dyDescent="0.3">
      <c r="A12967" s="341">
        <v>43504.633330497687</v>
      </c>
      <c r="B12967" s="318">
        <v>38400.432000000001</v>
      </c>
      <c r="C12967" s="355">
        <f t="shared" si="269"/>
        <v>0.26400000000285218</v>
      </c>
      <c r="D12967" s="420">
        <f t="shared" si="270"/>
        <v>0.13200000000142609</v>
      </c>
      <c r="H12967" s="337"/>
      <c r="J12967" s="82">
        <v>51</v>
      </c>
      <c r="K12967" s="321">
        <v>4</v>
      </c>
    </row>
    <row r="12968" spans="1:11" x14ac:dyDescent="0.3">
      <c r="A12968" s="341">
        <v>43504.674997106478</v>
      </c>
      <c r="B12968" s="318">
        <v>38400.688999999998</v>
      </c>
      <c r="C12968" s="355">
        <f t="shared" si="269"/>
        <v>0.25699999999778811</v>
      </c>
      <c r="D12968" s="420">
        <f t="shared" si="270"/>
        <v>0.12849999999889405</v>
      </c>
      <c r="H12968" s="337"/>
      <c r="J12968" s="82">
        <v>52</v>
      </c>
      <c r="K12968" s="391">
        <v>1</v>
      </c>
    </row>
    <row r="12969" spans="1:11" x14ac:dyDescent="0.3">
      <c r="A12969" s="341">
        <v>43504.716663715277</v>
      </c>
      <c r="B12969" s="318">
        <v>38400.955000000002</v>
      </c>
      <c r="C12969" s="355">
        <f t="shared" si="269"/>
        <v>0.26600000000325963</v>
      </c>
      <c r="D12969" s="420">
        <f t="shared" si="270"/>
        <v>0.13300000000162981</v>
      </c>
      <c r="H12969" s="337"/>
      <c r="J12969" s="82">
        <v>53</v>
      </c>
      <c r="K12969" s="319">
        <v>2</v>
      </c>
    </row>
    <row r="12970" spans="1:11" x14ac:dyDescent="0.3">
      <c r="A12970" s="341">
        <v>43504.758330324075</v>
      </c>
      <c r="B12970" s="318">
        <v>38401.224999999999</v>
      </c>
      <c r="C12970" s="355">
        <f t="shared" si="269"/>
        <v>0.26999999999679858</v>
      </c>
      <c r="D12970" s="420">
        <f t="shared" si="270"/>
        <v>0.13499999999839929</v>
      </c>
      <c r="H12970" s="337"/>
      <c r="J12970" s="82">
        <v>54</v>
      </c>
      <c r="K12970" s="320">
        <v>3</v>
      </c>
    </row>
    <row r="12971" spans="1:11" x14ac:dyDescent="0.3">
      <c r="A12971" s="341">
        <v>43504.799996932874</v>
      </c>
      <c r="B12971" s="318">
        <v>38401.485999999997</v>
      </c>
      <c r="C12971" s="355">
        <f t="shared" si="269"/>
        <v>0.26099999999860302</v>
      </c>
      <c r="D12971" s="420">
        <f t="shared" si="270"/>
        <v>0.13049999999930151</v>
      </c>
      <c r="H12971" s="337"/>
      <c r="J12971" s="82">
        <v>55</v>
      </c>
      <c r="K12971" s="321">
        <v>4</v>
      </c>
    </row>
    <row r="12972" spans="1:11" x14ac:dyDescent="0.3">
      <c r="A12972" s="341">
        <v>43504.841663541665</v>
      </c>
      <c r="B12972" s="318">
        <v>38401.739000000001</v>
      </c>
      <c r="C12972" s="355">
        <f t="shared" si="269"/>
        <v>0.25300000000424916</v>
      </c>
      <c r="D12972" s="420">
        <f t="shared" si="270"/>
        <v>0.12650000000212458</v>
      </c>
      <c r="H12972" s="337"/>
      <c r="J12972" s="82">
        <v>56</v>
      </c>
      <c r="K12972" s="391">
        <v>1</v>
      </c>
    </row>
    <row r="12973" spans="1:11" x14ac:dyDescent="0.3">
      <c r="A12973" s="341">
        <v>43504.883330150464</v>
      </c>
      <c r="B12973" s="318">
        <v>38402</v>
      </c>
      <c r="C12973" s="355">
        <f t="shared" si="269"/>
        <v>0.26099999999860302</v>
      </c>
      <c r="D12973" s="420">
        <f t="shared" si="270"/>
        <v>0.13049999999930151</v>
      </c>
      <c r="H12973" s="337"/>
      <c r="J12973" s="82">
        <v>57</v>
      </c>
      <c r="K12973" s="319">
        <v>2</v>
      </c>
    </row>
    <row r="12974" spans="1:11" x14ac:dyDescent="0.3">
      <c r="A12974" s="341">
        <v>43504.924996759262</v>
      </c>
      <c r="B12974" s="318">
        <v>38402.267999999996</v>
      </c>
      <c r="C12974" s="355">
        <f t="shared" si="269"/>
        <v>0.26799999999639113</v>
      </c>
      <c r="D12974" s="420">
        <f t="shared" si="270"/>
        <v>0.13399999999819556</v>
      </c>
      <c r="H12974" s="337"/>
      <c r="J12974" s="82">
        <v>58</v>
      </c>
      <c r="K12974" s="320">
        <v>3</v>
      </c>
    </row>
    <row r="12975" spans="1:11" x14ac:dyDescent="0.3">
      <c r="A12975" s="341">
        <v>43504.966663368054</v>
      </c>
      <c r="B12975" s="318">
        <v>38402.527000000002</v>
      </c>
      <c r="C12975" s="355">
        <f t="shared" si="269"/>
        <v>0.25900000000547152</v>
      </c>
      <c r="D12975" s="420">
        <f t="shared" si="270"/>
        <v>0.12950000000273576</v>
      </c>
      <c r="E12975" s="336">
        <f>SUM(C12952:C12975)*7.4805194805</f>
        <v>47.860363636246838</v>
      </c>
      <c r="F12975" s="324">
        <f>AVERAGE(D12952:D12975)</f>
        <v>0.13329166666668849</v>
      </c>
      <c r="G12975" s="324">
        <f>_xlfn.STDEV.S(D12952:D12975)</f>
        <v>3.4323165789665279E-3</v>
      </c>
      <c r="H12975" s="337"/>
      <c r="J12975" s="82">
        <v>59</v>
      </c>
      <c r="K12975" s="321">
        <v>4</v>
      </c>
    </row>
    <row r="12976" spans="1:11" x14ac:dyDescent="0.3">
      <c r="A12976" s="341">
        <v>43505.008329976852</v>
      </c>
      <c r="B12976" s="318">
        <v>38402.779000000002</v>
      </c>
      <c r="C12976" s="355">
        <f t="shared" si="269"/>
        <v>0.25200000000040745</v>
      </c>
      <c r="D12976" s="420">
        <f t="shared" si="270"/>
        <v>0.12600000000020373</v>
      </c>
      <c r="H12976" s="337"/>
      <c r="J12976" s="82">
        <v>60</v>
      </c>
      <c r="K12976" s="391">
        <v>1</v>
      </c>
    </row>
    <row r="12977" spans="1:11" x14ac:dyDescent="0.3">
      <c r="A12977" s="341">
        <v>43505.049996585651</v>
      </c>
      <c r="B12977" s="318">
        <v>38403.048000000003</v>
      </c>
      <c r="C12977" s="355">
        <f t="shared" si="269"/>
        <v>0.26900000000023283</v>
      </c>
      <c r="D12977" s="420">
        <f t="shared" si="270"/>
        <v>0.13450000000011642</v>
      </c>
      <c r="H12977" s="337"/>
      <c r="J12977" s="82">
        <v>61</v>
      </c>
      <c r="K12977" s="319">
        <v>2</v>
      </c>
    </row>
    <row r="12978" spans="1:11" x14ac:dyDescent="0.3">
      <c r="A12978" s="341">
        <v>43505.091663194442</v>
      </c>
      <c r="B12978" s="318">
        <v>38403.313000000002</v>
      </c>
      <c r="C12978" s="355">
        <f t="shared" si="269"/>
        <v>0.26499999999941792</v>
      </c>
      <c r="D12978" s="420">
        <f t="shared" si="270"/>
        <v>0.13249999999970896</v>
      </c>
      <c r="H12978" s="337"/>
      <c r="J12978" s="82">
        <v>62</v>
      </c>
      <c r="K12978" s="320">
        <v>3</v>
      </c>
    </row>
    <row r="12979" spans="1:11" x14ac:dyDescent="0.3">
      <c r="A12979" s="341">
        <v>43505.13332980324</v>
      </c>
      <c r="B12979" s="318">
        <v>38403.578000000001</v>
      </c>
      <c r="C12979" s="355">
        <f t="shared" si="269"/>
        <v>0.26499999999941792</v>
      </c>
      <c r="D12979" s="420">
        <f t="shared" si="270"/>
        <v>0.13249999999970896</v>
      </c>
      <c r="H12979" s="337"/>
      <c r="J12979" s="82">
        <v>63</v>
      </c>
      <c r="K12979" s="321">
        <v>4</v>
      </c>
    </row>
    <row r="12980" spans="1:11" x14ac:dyDescent="0.3">
      <c r="A12980" s="341">
        <v>43505.174996412039</v>
      </c>
      <c r="B12980" s="318">
        <v>38403.839999999997</v>
      </c>
      <c r="C12980" s="355">
        <f t="shared" si="269"/>
        <v>0.26199999999516876</v>
      </c>
      <c r="D12980" s="420">
        <f t="shared" si="270"/>
        <v>0.13099999999758438</v>
      </c>
      <c r="H12980" s="337"/>
      <c r="J12980" s="82">
        <v>64</v>
      </c>
      <c r="K12980" s="391">
        <v>1</v>
      </c>
    </row>
    <row r="12981" spans="1:11" x14ac:dyDescent="0.3">
      <c r="A12981" s="341">
        <v>43505.21666302083</v>
      </c>
      <c r="B12981" s="318">
        <v>38404.120000000003</v>
      </c>
      <c r="C12981" s="355">
        <f t="shared" si="269"/>
        <v>0.2800000000061118</v>
      </c>
      <c r="D12981" s="420">
        <f t="shared" si="270"/>
        <v>0.1400000000030559</v>
      </c>
      <c r="H12981" s="337"/>
      <c r="J12981" s="82">
        <v>65</v>
      </c>
      <c r="K12981" s="319">
        <v>2</v>
      </c>
    </row>
    <row r="12982" spans="1:11" x14ac:dyDescent="0.3">
      <c r="A12982" s="341">
        <v>43505.258329629629</v>
      </c>
      <c r="B12982" s="318">
        <v>38404.392999999996</v>
      </c>
      <c r="C12982" s="355">
        <f t="shared" si="269"/>
        <v>0.27299999999377178</v>
      </c>
      <c r="D12982" s="420">
        <f t="shared" si="270"/>
        <v>0.13649999999688589</v>
      </c>
      <c r="H12982" s="337"/>
      <c r="J12982" s="82">
        <v>66</v>
      </c>
      <c r="K12982" s="320">
        <v>3</v>
      </c>
    </row>
    <row r="12983" spans="1:11" x14ac:dyDescent="0.3">
      <c r="A12983" s="341">
        <v>43505.299996238427</v>
      </c>
      <c r="B12983" s="318">
        <v>38404.660000000003</v>
      </c>
      <c r="C12983" s="355">
        <f t="shared" si="269"/>
        <v>0.26700000000710133</v>
      </c>
      <c r="D12983" s="420">
        <f t="shared" si="270"/>
        <v>0.13350000000355067</v>
      </c>
      <c r="H12983" s="337"/>
      <c r="J12983" s="82">
        <v>67</v>
      </c>
      <c r="K12983" s="321">
        <v>4</v>
      </c>
    </row>
    <row r="12984" spans="1:11" x14ac:dyDescent="0.3">
      <c r="A12984" s="341">
        <v>43505.341662847219</v>
      </c>
      <c r="B12984" s="318">
        <v>38404.928999999996</v>
      </c>
      <c r="C12984" s="355">
        <f t="shared" si="269"/>
        <v>0.26899999999295687</v>
      </c>
      <c r="D12984" s="420">
        <f t="shared" si="270"/>
        <v>0.13449999999647844</v>
      </c>
      <c r="H12984" s="337"/>
      <c r="J12984" s="82">
        <v>68</v>
      </c>
      <c r="K12984" s="391">
        <v>1</v>
      </c>
    </row>
    <row r="12985" spans="1:11" x14ac:dyDescent="0.3">
      <c r="A12985" s="341">
        <v>43505.383329456017</v>
      </c>
      <c r="B12985" s="318">
        <v>38405.201999999997</v>
      </c>
      <c r="C12985" s="355">
        <f t="shared" si="269"/>
        <v>0.27300000000104774</v>
      </c>
      <c r="D12985" s="420">
        <f t="shared" si="270"/>
        <v>0.13650000000052387</v>
      </c>
      <c r="H12985" s="337"/>
      <c r="J12985" s="82">
        <v>69</v>
      </c>
      <c r="K12985" s="319">
        <v>2</v>
      </c>
    </row>
    <row r="12986" spans="1:11" x14ac:dyDescent="0.3">
      <c r="A12986" s="341">
        <v>43505.424996064816</v>
      </c>
      <c r="B12986" s="318">
        <v>38405.470999999998</v>
      </c>
      <c r="C12986" s="355">
        <f t="shared" si="269"/>
        <v>0.26900000000023283</v>
      </c>
      <c r="D12986" s="420">
        <f t="shared" si="270"/>
        <v>0.13450000000011642</v>
      </c>
      <c r="H12986" s="337"/>
      <c r="J12986" s="82">
        <v>70</v>
      </c>
      <c r="K12986" s="320">
        <v>3</v>
      </c>
    </row>
    <row r="12987" spans="1:11" x14ac:dyDescent="0.3">
      <c r="A12987" s="341">
        <v>43505.466662673614</v>
      </c>
      <c r="B12987" s="318">
        <v>38405.730000000003</v>
      </c>
      <c r="C12987" s="355">
        <f t="shared" si="269"/>
        <v>0.25900000000547152</v>
      </c>
      <c r="D12987" s="420">
        <f t="shared" si="270"/>
        <v>0.12950000000273576</v>
      </c>
      <c r="H12987" s="337"/>
      <c r="J12987" s="82">
        <v>71</v>
      </c>
      <c r="K12987" s="321">
        <v>4</v>
      </c>
    </row>
    <row r="12988" spans="1:11" x14ac:dyDescent="0.3">
      <c r="A12988" s="341">
        <v>43505.508329282406</v>
      </c>
      <c r="B12988" s="318">
        <v>38405.999000000003</v>
      </c>
      <c r="C12988" s="355">
        <f t="shared" si="269"/>
        <v>0.26900000000023283</v>
      </c>
      <c r="D12988" s="420">
        <f t="shared" si="270"/>
        <v>0.13450000000011642</v>
      </c>
      <c r="H12988" s="337"/>
      <c r="J12988" s="82">
        <v>72</v>
      </c>
      <c r="K12988" s="391">
        <v>1</v>
      </c>
    </row>
    <row r="12989" spans="1:11" x14ac:dyDescent="0.3">
      <c r="A12989" s="341">
        <v>43505.549995891204</v>
      </c>
      <c r="B12989" s="318">
        <v>38406.267</v>
      </c>
      <c r="C12989" s="355">
        <f t="shared" si="269"/>
        <v>0.26799999999639113</v>
      </c>
      <c r="D12989" s="420">
        <f t="shared" si="270"/>
        <v>0.13399999999819556</v>
      </c>
      <c r="H12989" s="337"/>
      <c r="J12989" s="82">
        <v>73</v>
      </c>
      <c r="K12989" s="319">
        <v>2</v>
      </c>
    </row>
    <row r="12990" spans="1:11" x14ac:dyDescent="0.3">
      <c r="A12990" s="341">
        <v>43505.591662500003</v>
      </c>
      <c r="B12990" s="318">
        <v>38406.521999999997</v>
      </c>
      <c r="C12990" s="355">
        <f t="shared" si="269"/>
        <v>0.25499999999738066</v>
      </c>
      <c r="D12990" s="420">
        <f t="shared" si="270"/>
        <v>0.12749999999869033</v>
      </c>
      <c r="H12990" s="337"/>
      <c r="J12990" s="82">
        <v>74</v>
      </c>
      <c r="K12990" s="320">
        <v>3</v>
      </c>
    </row>
    <row r="12991" spans="1:11" x14ac:dyDescent="0.3">
      <c r="A12991" s="341">
        <v>43505.633329108794</v>
      </c>
      <c r="B12991" s="318">
        <v>38406.771999999997</v>
      </c>
      <c r="C12991" s="355">
        <f t="shared" si="269"/>
        <v>0.25</v>
      </c>
      <c r="D12991" s="420">
        <f t="shared" si="270"/>
        <v>0.125</v>
      </c>
      <c r="H12991" s="337"/>
      <c r="J12991" s="82">
        <v>75</v>
      </c>
      <c r="K12991" s="321">
        <v>4</v>
      </c>
    </row>
    <row r="12992" spans="1:11" x14ac:dyDescent="0.3">
      <c r="A12992" s="341">
        <v>43505.674995717593</v>
      </c>
      <c r="B12992" s="318">
        <v>38407.038</v>
      </c>
      <c r="C12992" s="355">
        <f t="shared" si="269"/>
        <v>0.26600000000325963</v>
      </c>
      <c r="D12992" s="420">
        <f t="shared" si="270"/>
        <v>0.13300000000162981</v>
      </c>
      <c r="H12992" s="337"/>
      <c r="J12992" s="82">
        <v>76</v>
      </c>
      <c r="K12992" s="391">
        <v>1</v>
      </c>
    </row>
    <row r="12993" spans="1:11" x14ac:dyDescent="0.3">
      <c r="A12993" s="341">
        <v>43505.716662326391</v>
      </c>
      <c r="B12993" s="318">
        <v>38407.302000000003</v>
      </c>
      <c r="C12993" s="355">
        <f t="shared" si="269"/>
        <v>0.26400000000285218</v>
      </c>
      <c r="D12993" s="420">
        <f t="shared" si="270"/>
        <v>0.13200000000142609</v>
      </c>
      <c r="H12993" s="337"/>
      <c r="J12993" s="82">
        <v>77</v>
      </c>
      <c r="K12993" s="319">
        <v>2</v>
      </c>
    </row>
    <row r="12994" spans="1:11" x14ac:dyDescent="0.3">
      <c r="A12994" s="341">
        <v>43505.758328935182</v>
      </c>
      <c r="B12994" s="318">
        <v>38407.561999999998</v>
      </c>
      <c r="C12994" s="355">
        <f t="shared" si="269"/>
        <v>0.25999999999476131</v>
      </c>
      <c r="D12994" s="420">
        <f t="shared" si="270"/>
        <v>0.12999999999738066</v>
      </c>
      <c r="H12994" s="337"/>
      <c r="J12994" s="82">
        <v>78</v>
      </c>
      <c r="K12994" s="320">
        <v>3</v>
      </c>
    </row>
    <row r="12995" spans="1:11" x14ac:dyDescent="0.3">
      <c r="A12995" s="341">
        <v>43505.799995543981</v>
      </c>
      <c r="B12995" s="318">
        <v>38407.817999999999</v>
      </c>
      <c r="C12995" s="355">
        <f t="shared" si="269"/>
        <v>0.25600000000122236</v>
      </c>
      <c r="D12995" s="420">
        <f t="shared" si="270"/>
        <v>0.12800000000061118</v>
      </c>
      <c r="H12995" s="337"/>
      <c r="J12995" s="82">
        <v>79</v>
      </c>
      <c r="K12995" s="321">
        <v>4</v>
      </c>
    </row>
    <row r="12996" spans="1:11" x14ac:dyDescent="0.3">
      <c r="A12996" s="341">
        <v>43505.841662152779</v>
      </c>
      <c r="B12996" s="318">
        <v>38408.080000000002</v>
      </c>
      <c r="C12996" s="355">
        <f t="shared" si="269"/>
        <v>0.26200000000244472</v>
      </c>
      <c r="D12996" s="420">
        <f t="shared" si="270"/>
        <v>0.13100000000122236</v>
      </c>
      <c r="H12996" s="337"/>
      <c r="J12996" s="82">
        <v>80</v>
      </c>
      <c r="K12996" s="391">
        <v>1</v>
      </c>
    </row>
    <row r="12997" spans="1:11" x14ac:dyDescent="0.3">
      <c r="A12997" s="341">
        <v>43505.883328761571</v>
      </c>
      <c r="B12997" s="318">
        <v>38408.341999999997</v>
      </c>
      <c r="C12997" s="355">
        <f t="shared" si="269"/>
        <v>0.26199999999516876</v>
      </c>
      <c r="D12997" s="420">
        <f t="shared" si="270"/>
        <v>0.13099999999758438</v>
      </c>
      <c r="H12997" s="337"/>
      <c r="J12997" s="82">
        <v>81</v>
      </c>
      <c r="K12997" s="319">
        <v>2</v>
      </c>
    </row>
    <row r="12998" spans="1:11" x14ac:dyDescent="0.3">
      <c r="A12998" s="341">
        <v>43505.924995370369</v>
      </c>
      <c r="B12998" s="318">
        <v>38408.608</v>
      </c>
      <c r="C12998" s="355">
        <f t="shared" si="269"/>
        <v>0.26600000000325963</v>
      </c>
      <c r="D12998" s="420">
        <f t="shared" si="270"/>
        <v>0.13300000000162981</v>
      </c>
      <c r="H12998" s="337"/>
      <c r="J12998" s="82">
        <v>82</v>
      </c>
      <c r="K12998" s="320">
        <v>3</v>
      </c>
    </row>
    <row r="12999" spans="1:11" x14ac:dyDescent="0.3">
      <c r="A12999" s="341">
        <v>43505.966661979168</v>
      </c>
      <c r="B12999" s="318">
        <v>38408.866999999998</v>
      </c>
      <c r="C12999" s="355">
        <f t="shared" si="269"/>
        <v>0.25899999999819556</v>
      </c>
      <c r="D12999" s="420">
        <f t="shared" si="270"/>
        <v>0.12949999999909778</v>
      </c>
      <c r="E12999" s="336">
        <f>SUM(C12976:C12999)*7.4805194805</f>
        <v>47.426493506343874</v>
      </c>
      <c r="F12999" s="324">
        <f>AVERAGE(D12976:D12999)</f>
        <v>0.13208333333326058</v>
      </c>
      <c r="G12999" s="324">
        <f>_xlfn.STDEV.S(D12976:D12999)</f>
        <v>3.4818369300132664E-3</v>
      </c>
      <c r="H12999" s="337"/>
      <c r="J12999" s="82">
        <v>83</v>
      </c>
      <c r="K12999" s="321">
        <v>4</v>
      </c>
    </row>
    <row r="13000" spans="1:11" x14ac:dyDescent="0.3">
      <c r="A13000" s="341">
        <v>43506.008328587966</v>
      </c>
      <c r="B13000" s="318">
        <v>38409.137999999999</v>
      </c>
      <c r="C13000" s="355">
        <f t="shared" si="269"/>
        <v>0.27100000000064028</v>
      </c>
      <c r="D13000" s="420">
        <f t="shared" si="270"/>
        <v>0.13550000000032014</v>
      </c>
      <c r="H13000" s="337"/>
      <c r="J13000" s="82">
        <v>84</v>
      </c>
      <c r="K13000" s="391">
        <v>1</v>
      </c>
    </row>
    <row r="13001" spans="1:11" x14ac:dyDescent="0.3">
      <c r="A13001" s="341">
        <v>43506.049995196758</v>
      </c>
      <c r="B13001" s="318">
        <v>38409.404999999999</v>
      </c>
      <c r="C13001" s="355">
        <f t="shared" si="269"/>
        <v>0.26699999999982538</v>
      </c>
      <c r="D13001" s="420">
        <f t="shared" si="270"/>
        <v>0.13349999999991269</v>
      </c>
      <c r="H13001" s="337"/>
      <c r="J13001" s="82">
        <v>85</v>
      </c>
      <c r="K13001" s="319">
        <v>2</v>
      </c>
    </row>
    <row r="13002" spans="1:11" x14ac:dyDescent="0.3">
      <c r="A13002" s="341">
        <v>43506.091661805556</v>
      </c>
      <c r="B13002" s="318">
        <v>38409.663</v>
      </c>
      <c r="C13002" s="355">
        <f t="shared" si="269"/>
        <v>0.25800000000162981</v>
      </c>
      <c r="D13002" s="420">
        <f t="shared" si="270"/>
        <v>0.12900000000081491</v>
      </c>
      <c r="H13002" s="337"/>
      <c r="J13002" s="82">
        <v>86</v>
      </c>
      <c r="K13002" s="320">
        <v>3</v>
      </c>
    </row>
    <row r="13003" spans="1:11" x14ac:dyDescent="0.3">
      <c r="A13003" s="341">
        <v>43506.133328414355</v>
      </c>
      <c r="B13003" s="318">
        <v>38409.930999999997</v>
      </c>
      <c r="C13003" s="355">
        <f t="shared" si="269"/>
        <v>0.26799999999639113</v>
      </c>
      <c r="D13003" s="420">
        <f t="shared" si="270"/>
        <v>0.13399999999819556</v>
      </c>
      <c r="H13003" s="337"/>
      <c r="J13003" s="82">
        <v>87</v>
      </c>
      <c r="K13003" s="321">
        <v>4</v>
      </c>
    </row>
    <row r="13004" spans="1:11" x14ac:dyDescent="0.3">
      <c r="A13004" s="341">
        <v>43506.174995023146</v>
      </c>
      <c r="B13004" s="318">
        <v>38410.21</v>
      </c>
      <c r="C13004" s="355">
        <f t="shared" si="269"/>
        <v>0.2790000000022701</v>
      </c>
      <c r="D13004" s="420">
        <f t="shared" si="270"/>
        <v>0.13950000000113505</v>
      </c>
      <c r="H13004" s="337"/>
      <c r="J13004" s="82">
        <v>88</v>
      </c>
      <c r="K13004" s="391">
        <v>1</v>
      </c>
    </row>
    <row r="13005" spans="1:11" x14ac:dyDescent="0.3">
      <c r="A13005" s="341">
        <v>43506.216661631945</v>
      </c>
      <c r="B13005" s="318">
        <v>38410.482000000004</v>
      </c>
      <c r="C13005" s="355">
        <f t="shared" si="269"/>
        <v>0.27200000000448199</v>
      </c>
      <c r="D13005" s="420">
        <f t="shared" si="270"/>
        <v>0.13600000000224099</v>
      </c>
      <c r="H13005" s="337"/>
      <c r="J13005" s="82">
        <v>89</v>
      </c>
      <c r="K13005" s="319">
        <v>2</v>
      </c>
    </row>
    <row r="13006" spans="1:11" x14ac:dyDescent="0.3">
      <c r="A13006" s="341">
        <v>43506.258328240743</v>
      </c>
      <c r="B13006" s="318">
        <v>38410.758000000002</v>
      </c>
      <c r="C13006" s="355">
        <f t="shared" si="269"/>
        <v>0.27599999999802094</v>
      </c>
      <c r="D13006" s="420">
        <f t="shared" si="270"/>
        <v>0.13799999999901047</v>
      </c>
      <c r="H13006" s="337"/>
      <c r="J13006" s="82">
        <v>90</v>
      </c>
      <c r="K13006" s="320">
        <v>3</v>
      </c>
    </row>
    <row r="13007" spans="1:11" x14ac:dyDescent="0.3">
      <c r="A13007" s="341">
        <v>43506.299994849534</v>
      </c>
      <c r="B13007" s="318">
        <v>38411.027000000002</v>
      </c>
      <c r="C13007" s="355">
        <f t="shared" si="269"/>
        <v>0.26900000000023283</v>
      </c>
      <c r="D13007" s="420">
        <f t="shared" si="270"/>
        <v>0.13450000000011642</v>
      </c>
      <c r="H13007" s="337"/>
      <c r="J13007" s="82">
        <v>91</v>
      </c>
      <c r="K13007" s="321">
        <v>4</v>
      </c>
    </row>
    <row r="13008" spans="1:11" x14ac:dyDescent="0.3">
      <c r="A13008" s="341">
        <v>43506.341661458333</v>
      </c>
      <c r="B13008" s="318">
        <v>38411.300999999999</v>
      </c>
      <c r="C13008" s="355">
        <f t="shared" si="269"/>
        <v>0.27399999999761349</v>
      </c>
      <c r="D13008" s="420">
        <f t="shared" si="270"/>
        <v>0.13699999999880674</v>
      </c>
      <c r="H13008" s="337"/>
      <c r="J13008" s="82">
        <v>92</v>
      </c>
      <c r="K13008" s="391">
        <v>1</v>
      </c>
    </row>
    <row r="13009" spans="1:12" x14ac:dyDescent="0.3">
      <c r="A13009" s="341">
        <v>43506.383328067132</v>
      </c>
      <c r="B13009" s="318">
        <v>38411.572</v>
      </c>
      <c r="C13009" s="355">
        <f t="shared" si="269"/>
        <v>0.27100000000064028</v>
      </c>
      <c r="D13009" s="420">
        <f t="shared" si="270"/>
        <v>0.13550000000032014</v>
      </c>
      <c r="H13009" s="337"/>
      <c r="J13009" s="82">
        <v>93</v>
      </c>
      <c r="K13009" s="319">
        <v>2</v>
      </c>
    </row>
    <row r="13010" spans="1:12" x14ac:dyDescent="0.3">
      <c r="A13010" s="341">
        <v>43506.424994675923</v>
      </c>
      <c r="B13010" s="318">
        <v>38411.838000000003</v>
      </c>
      <c r="C13010" s="355">
        <f t="shared" si="269"/>
        <v>0.26600000000325963</v>
      </c>
      <c r="D13010" s="420">
        <f t="shared" si="270"/>
        <v>0.13300000000162981</v>
      </c>
      <c r="H13010" s="337"/>
      <c r="J13010" s="82">
        <v>94</v>
      </c>
      <c r="K13010" s="320">
        <v>3</v>
      </c>
    </row>
    <row r="13011" spans="1:12" x14ac:dyDescent="0.3">
      <c r="A13011" s="341">
        <v>43506.466661284721</v>
      </c>
      <c r="B13011" s="318">
        <v>38412.108999999997</v>
      </c>
      <c r="C13011" s="355">
        <f t="shared" si="269"/>
        <v>0.27099999999336433</v>
      </c>
      <c r="D13011" s="420">
        <f t="shared" si="270"/>
        <v>0.13549999999668216</v>
      </c>
      <c r="H13011" s="337"/>
      <c r="J13011" s="82">
        <v>95</v>
      </c>
      <c r="K13011" s="321">
        <v>4</v>
      </c>
    </row>
    <row r="13012" spans="1:12" x14ac:dyDescent="0.3">
      <c r="A13012" s="341">
        <v>43506.50832789352</v>
      </c>
      <c r="B13012" s="318">
        <v>38412.372000000003</v>
      </c>
      <c r="C13012" s="355">
        <f t="shared" si="269"/>
        <v>0.26300000000628643</v>
      </c>
      <c r="D13012" s="420">
        <f t="shared" si="270"/>
        <v>0.13150000000314321</v>
      </c>
      <c r="H13012" s="337"/>
      <c r="J13012" s="82">
        <v>96</v>
      </c>
      <c r="K13012" s="391">
        <v>1</v>
      </c>
    </row>
    <row r="13013" spans="1:12" x14ac:dyDescent="0.3">
      <c r="A13013" s="341">
        <v>43506.549994502318</v>
      </c>
      <c r="B13013" s="318">
        <v>38412.629999999997</v>
      </c>
      <c r="C13013" s="355">
        <f t="shared" si="269"/>
        <v>0.25799999999435386</v>
      </c>
      <c r="D13013" s="420">
        <f t="shared" si="270"/>
        <v>0.12899999999717693</v>
      </c>
      <c r="H13013" s="337"/>
      <c r="J13013" s="82">
        <v>97</v>
      </c>
      <c r="K13013" s="319">
        <v>2</v>
      </c>
    </row>
    <row r="13014" spans="1:12" x14ac:dyDescent="0.3">
      <c r="A13014" s="341">
        <v>43506.59166111111</v>
      </c>
      <c r="B13014" s="318">
        <v>38412.887999999999</v>
      </c>
      <c r="C13014" s="355">
        <f t="shared" si="269"/>
        <v>0.25800000000162981</v>
      </c>
      <c r="D13014" s="420">
        <f t="shared" si="270"/>
        <v>0.12900000000081491</v>
      </c>
      <c r="H13014" s="337"/>
      <c r="J13014" s="82">
        <v>98</v>
      </c>
      <c r="K13014" s="320">
        <v>3</v>
      </c>
    </row>
    <row r="13015" spans="1:12" x14ac:dyDescent="0.3">
      <c r="A13015" s="341">
        <v>43506.633327719908</v>
      </c>
      <c r="B13015" s="318">
        <v>38413.158000000003</v>
      </c>
      <c r="C13015" s="355">
        <f t="shared" si="269"/>
        <v>0.27000000000407454</v>
      </c>
      <c r="D13015" s="420">
        <f t="shared" si="270"/>
        <v>0.13500000000203727</v>
      </c>
      <c r="H13015" s="337"/>
      <c r="J13015" s="82">
        <v>99</v>
      </c>
      <c r="K13015" s="321">
        <v>4</v>
      </c>
    </row>
    <row r="13016" spans="1:12" x14ac:dyDescent="0.3">
      <c r="A13016" s="341">
        <v>43506.674994328707</v>
      </c>
      <c r="B13016" s="318">
        <v>38413.421000000002</v>
      </c>
      <c r="C13016" s="355">
        <f t="shared" si="269"/>
        <v>0.26299999999901047</v>
      </c>
      <c r="D13016" s="420">
        <f t="shared" si="270"/>
        <v>0.13149999999950523</v>
      </c>
      <c r="E13016" s="336">
        <f>SUM(C13000:C13016)*7.4805194805</f>
        <v>34.066285714224868</v>
      </c>
      <c r="F13016" s="324">
        <f>AVERAGE(D13000:D13016)</f>
        <v>0.13394117647069781</v>
      </c>
      <c r="G13016" s="324">
        <f>_xlfn.STDEV.S(D13000:D13016)</f>
        <v>3.1219102372271354E-3</v>
      </c>
      <c r="H13016" s="404"/>
      <c r="I13016" s="344">
        <f>AVERAGE(D12856:D13016)</f>
        <v>0.13327329192547921</v>
      </c>
      <c r="J13016" s="82">
        <v>100</v>
      </c>
      <c r="K13016" s="391">
        <v>1</v>
      </c>
    </row>
    <row r="13017" spans="1:12" x14ac:dyDescent="0.3">
      <c r="A13017" s="341">
        <v>43507.356249999997</v>
      </c>
      <c r="B13017" s="318">
        <v>38417.669000000002</v>
      </c>
      <c r="C13017" s="355"/>
      <c r="D13017" s="420"/>
      <c r="H13017" s="337"/>
      <c r="K13017" s="391">
        <v>1</v>
      </c>
    </row>
    <row r="13018" spans="1:12" x14ac:dyDescent="0.3">
      <c r="A13018" s="341">
        <v>43507.36041666667</v>
      </c>
      <c r="B13018" s="318">
        <v>38417.669000000002</v>
      </c>
      <c r="C13018" s="318"/>
      <c r="D13018" s="414"/>
      <c r="H13018" s="332"/>
      <c r="J13018" s="82">
        <v>1</v>
      </c>
      <c r="K13018" s="391">
        <v>1</v>
      </c>
      <c r="L13018" s="54" t="s">
        <v>313</v>
      </c>
    </row>
    <row r="13019" spans="1:12" x14ac:dyDescent="0.3">
      <c r="A13019" s="341">
        <v>43507.402083333334</v>
      </c>
      <c r="B13019" s="318">
        <v>38417.942000000003</v>
      </c>
      <c r="C13019" s="355">
        <f>B13019-B13018</f>
        <v>0.27300000000104774</v>
      </c>
      <c r="D13019" s="420">
        <f>C13019/2</f>
        <v>0.13650000000052387</v>
      </c>
      <c r="H13019" s="337"/>
      <c r="J13019" s="82">
        <v>2</v>
      </c>
      <c r="K13019" s="319">
        <v>2</v>
      </c>
    </row>
    <row r="13020" spans="1:12" x14ac:dyDescent="0.3">
      <c r="A13020" s="341">
        <v>43507.443749999999</v>
      </c>
      <c r="B13020" s="318">
        <v>38418.22</v>
      </c>
      <c r="C13020" s="355">
        <f>B13020-B13019</f>
        <v>0.27799999999842839</v>
      </c>
      <c r="D13020" s="420">
        <f>C13020/2</f>
        <v>0.1389999999992142</v>
      </c>
      <c r="H13020" s="337"/>
      <c r="J13020" s="82">
        <v>3</v>
      </c>
      <c r="K13020" s="320">
        <v>3</v>
      </c>
    </row>
    <row r="13021" spans="1:12" x14ac:dyDescent="0.3">
      <c r="A13021" s="341">
        <v>43507.48541666667</v>
      </c>
      <c r="B13021" s="318">
        <v>38418.487999999998</v>
      </c>
      <c r="C13021" s="355">
        <f t="shared" ref="C13021:C13098" si="271">B13021-B13020</f>
        <v>0.26799999999639113</v>
      </c>
      <c r="D13021" s="420">
        <f t="shared" ref="D13021:D13098" si="272">C13021/2</f>
        <v>0.13399999999819556</v>
      </c>
      <c r="H13021" s="337"/>
      <c r="J13021" s="82">
        <v>4</v>
      </c>
      <c r="K13021" s="321">
        <v>4</v>
      </c>
    </row>
    <row r="13022" spans="1:12" x14ac:dyDescent="0.3">
      <c r="A13022" s="341">
        <v>43507.527083333334</v>
      </c>
      <c r="B13022" s="318">
        <v>38418.748</v>
      </c>
      <c r="C13022" s="355">
        <f t="shared" si="271"/>
        <v>0.26000000000203727</v>
      </c>
      <c r="D13022" s="420">
        <f t="shared" si="272"/>
        <v>0.13000000000101863</v>
      </c>
      <c r="H13022" s="337"/>
      <c r="J13022" s="82">
        <v>5</v>
      </c>
      <c r="K13022" s="391">
        <v>1</v>
      </c>
    </row>
    <row r="13023" spans="1:12" x14ac:dyDescent="0.3">
      <c r="A13023" s="341">
        <v>43507.568749999999</v>
      </c>
      <c r="B13023" s="318">
        <v>38419.019999999997</v>
      </c>
      <c r="C13023" s="355">
        <f t="shared" si="271"/>
        <v>0.27199999999720603</v>
      </c>
      <c r="D13023" s="420">
        <f t="shared" si="272"/>
        <v>0.13599999999860302</v>
      </c>
      <c r="H13023" s="337"/>
      <c r="J13023" s="82">
        <v>6</v>
      </c>
      <c r="K13023" s="319">
        <v>2</v>
      </c>
    </row>
    <row r="13024" spans="1:12" x14ac:dyDescent="0.3">
      <c r="A13024" s="341">
        <v>43507.61041666667</v>
      </c>
      <c r="B13024" s="318">
        <v>38419.292999999998</v>
      </c>
      <c r="C13024" s="355">
        <f t="shared" si="271"/>
        <v>0.27300000000104774</v>
      </c>
      <c r="D13024" s="420">
        <f t="shared" si="272"/>
        <v>0.13650000000052387</v>
      </c>
      <c r="H13024" s="337"/>
      <c r="J13024" s="82">
        <v>7</v>
      </c>
      <c r="K13024" s="320">
        <v>3</v>
      </c>
    </row>
    <row r="13025" spans="1:11" x14ac:dyDescent="0.3">
      <c r="A13025" s="341">
        <v>43507.652083333334</v>
      </c>
      <c r="B13025" s="318">
        <v>38419.561999999998</v>
      </c>
      <c r="C13025" s="355">
        <f t="shared" si="271"/>
        <v>0.26900000000023283</v>
      </c>
      <c r="D13025" s="420">
        <f t="shared" si="272"/>
        <v>0.13450000000011642</v>
      </c>
      <c r="H13025" s="337"/>
      <c r="J13025" s="82">
        <v>8</v>
      </c>
      <c r="K13025" s="321">
        <v>4</v>
      </c>
    </row>
    <row r="13026" spans="1:11" x14ac:dyDescent="0.3">
      <c r="A13026" s="341">
        <v>43507.693749999999</v>
      </c>
      <c r="B13026" s="318">
        <v>38419.824999999997</v>
      </c>
      <c r="C13026" s="355">
        <f t="shared" si="271"/>
        <v>0.26299999999901047</v>
      </c>
      <c r="D13026" s="420">
        <f t="shared" si="272"/>
        <v>0.13149999999950523</v>
      </c>
      <c r="H13026" s="337"/>
      <c r="J13026" s="82">
        <v>9</v>
      </c>
      <c r="K13026" s="391">
        <v>1</v>
      </c>
    </row>
    <row r="13027" spans="1:11" x14ac:dyDescent="0.3">
      <c r="A13027" s="341">
        <v>43507.73541666667</v>
      </c>
      <c r="B13027" s="318">
        <v>38420.097999999998</v>
      </c>
      <c r="C13027" s="355">
        <f t="shared" si="271"/>
        <v>0.27300000000104774</v>
      </c>
      <c r="D13027" s="420">
        <f t="shared" si="272"/>
        <v>0.13650000000052387</v>
      </c>
      <c r="H13027" s="337"/>
      <c r="J13027" s="82">
        <v>10</v>
      </c>
      <c r="K13027" s="319">
        <v>2</v>
      </c>
    </row>
    <row r="13028" spans="1:11" x14ac:dyDescent="0.3">
      <c r="A13028" s="341">
        <v>43507.777083333334</v>
      </c>
      <c r="B13028" s="318">
        <v>38420.36</v>
      </c>
      <c r="C13028" s="355">
        <f t="shared" si="271"/>
        <v>0.26200000000244472</v>
      </c>
      <c r="D13028" s="420">
        <f t="shared" si="272"/>
        <v>0.13100000000122236</v>
      </c>
      <c r="H13028" s="337"/>
      <c r="J13028" s="82">
        <v>11</v>
      </c>
      <c r="K13028" s="320">
        <v>3</v>
      </c>
    </row>
    <row r="13029" spans="1:11" x14ac:dyDescent="0.3">
      <c r="A13029" s="341">
        <v>43507.818749999999</v>
      </c>
      <c r="B13029" s="318">
        <v>38420.618000000002</v>
      </c>
      <c r="C13029" s="355">
        <f t="shared" si="271"/>
        <v>0.25800000000162981</v>
      </c>
      <c r="D13029" s="420">
        <f t="shared" si="272"/>
        <v>0.12900000000081491</v>
      </c>
      <c r="H13029" s="337"/>
      <c r="J13029" s="82">
        <v>12</v>
      </c>
      <c r="K13029" s="321">
        <v>4</v>
      </c>
    </row>
    <row r="13030" spans="1:11" x14ac:dyDescent="0.3">
      <c r="A13030" s="341">
        <v>43507.86041666667</v>
      </c>
      <c r="B13030" s="318">
        <v>38420.877</v>
      </c>
      <c r="C13030" s="355">
        <f t="shared" si="271"/>
        <v>0.25899999999819556</v>
      </c>
      <c r="D13030" s="420">
        <f t="shared" si="272"/>
        <v>0.12949999999909778</v>
      </c>
      <c r="H13030" s="337"/>
      <c r="J13030" s="82">
        <v>13</v>
      </c>
      <c r="K13030" s="391">
        <v>1</v>
      </c>
    </row>
    <row r="13031" spans="1:11" x14ac:dyDescent="0.3">
      <c r="A13031" s="341">
        <v>43507.902083333334</v>
      </c>
      <c r="B13031" s="318">
        <v>38421.142</v>
      </c>
      <c r="C13031" s="355">
        <f t="shared" si="271"/>
        <v>0.26499999999941792</v>
      </c>
      <c r="D13031" s="420">
        <f t="shared" si="272"/>
        <v>0.13249999999970896</v>
      </c>
      <c r="H13031" s="337"/>
      <c r="J13031" s="82">
        <v>14</v>
      </c>
      <c r="K13031" s="319">
        <v>2</v>
      </c>
    </row>
    <row r="13032" spans="1:11" x14ac:dyDescent="0.3">
      <c r="A13032" s="341">
        <v>43507.943749999999</v>
      </c>
      <c r="B13032" s="318">
        <v>38421.409</v>
      </c>
      <c r="C13032" s="355">
        <f t="shared" si="271"/>
        <v>0.26699999999982538</v>
      </c>
      <c r="D13032" s="420">
        <f t="shared" si="272"/>
        <v>0.13349999999991269</v>
      </c>
      <c r="H13032" s="337"/>
      <c r="J13032" s="82">
        <v>15</v>
      </c>
      <c r="K13032" s="320">
        <v>3</v>
      </c>
    </row>
    <row r="13033" spans="1:11" x14ac:dyDescent="0.3">
      <c r="A13033" s="341">
        <v>43507.98541666667</v>
      </c>
      <c r="B13033" s="318">
        <v>38421.661</v>
      </c>
      <c r="C13033" s="355">
        <f t="shared" si="271"/>
        <v>0.25200000000040745</v>
      </c>
      <c r="D13033" s="420">
        <f t="shared" si="272"/>
        <v>0.12600000000020373</v>
      </c>
      <c r="E13033" s="336">
        <f>SUM(C13017:C13033)*7.4805194805</f>
        <v>29.86223376614381</v>
      </c>
      <c r="F13033" s="324">
        <f>AVERAGE(D13017:D13033)</f>
        <v>0.13306666666661235</v>
      </c>
      <c r="G13033" s="324">
        <f>_xlfn.STDEV.S(D13017:D13033)</f>
        <v>3.5650419082990849E-3</v>
      </c>
      <c r="H13033" s="337"/>
      <c r="J13033" s="82">
        <v>16</v>
      </c>
      <c r="K13033" s="321">
        <v>4</v>
      </c>
    </row>
    <row r="13034" spans="1:11" x14ac:dyDescent="0.3">
      <c r="A13034" s="341">
        <v>43508.027083333334</v>
      </c>
      <c r="B13034" s="318">
        <v>38421.919000000002</v>
      </c>
      <c r="C13034" s="355">
        <f t="shared" si="271"/>
        <v>0.25800000000162981</v>
      </c>
      <c r="D13034" s="420">
        <f t="shared" si="272"/>
        <v>0.12900000000081491</v>
      </c>
      <c r="H13034" s="337"/>
      <c r="J13034" s="82">
        <v>17</v>
      </c>
      <c r="K13034" s="391">
        <v>1</v>
      </c>
    </row>
    <row r="13035" spans="1:11" x14ac:dyDescent="0.3">
      <c r="A13035" s="341">
        <v>43508.068749999999</v>
      </c>
      <c r="B13035" s="318">
        <v>38422.188000000002</v>
      </c>
      <c r="C13035" s="355">
        <f t="shared" si="271"/>
        <v>0.26900000000023283</v>
      </c>
      <c r="D13035" s="420">
        <f t="shared" si="272"/>
        <v>0.13450000000011642</v>
      </c>
      <c r="H13035" s="337"/>
      <c r="J13035" s="82">
        <v>18</v>
      </c>
      <c r="K13035" s="319">
        <v>2</v>
      </c>
    </row>
    <row r="13036" spans="1:11" x14ac:dyDescent="0.3">
      <c r="A13036" s="341">
        <v>43508.11041666667</v>
      </c>
      <c r="B13036" s="318">
        <v>38422.449999999997</v>
      </c>
      <c r="C13036" s="355">
        <f t="shared" si="271"/>
        <v>0.26199999999516876</v>
      </c>
      <c r="D13036" s="420">
        <f t="shared" si="272"/>
        <v>0.13099999999758438</v>
      </c>
      <c r="H13036" s="337"/>
      <c r="J13036" s="82">
        <v>19</v>
      </c>
      <c r="K13036" s="320">
        <v>3</v>
      </c>
    </row>
    <row r="13037" spans="1:11" x14ac:dyDescent="0.3">
      <c r="A13037" s="341">
        <v>43508.152083333334</v>
      </c>
      <c r="B13037" s="318">
        <v>38422.707999999999</v>
      </c>
      <c r="C13037" s="355">
        <f t="shared" si="271"/>
        <v>0.25800000000162981</v>
      </c>
      <c r="D13037" s="420">
        <f t="shared" si="272"/>
        <v>0.12900000000081491</v>
      </c>
      <c r="H13037" s="337"/>
      <c r="J13037" s="82">
        <v>20</v>
      </c>
      <c r="K13037" s="321">
        <v>4</v>
      </c>
    </row>
    <row r="13038" spans="1:11" x14ac:dyDescent="0.3">
      <c r="A13038" s="341">
        <v>43508.193749999999</v>
      </c>
      <c r="B13038" s="318">
        <v>38422.978000000003</v>
      </c>
      <c r="C13038" s="355">
        <f t="shared" si="271"/>
        <v>0.27000000000407454</v>
      </c>
      <c r="D13038" s="420">
        <f t="shared" si="272"/>
        <v>0.13500000000203727</v>
      </c>
      <c r="H13038" s="337"/>
      <c r="J13038" s="82">
        <v>21</v>
      </c>
      <c r="K13038" s="391">
        <v>1</v>
      </c>
    </row>
    <row r="13039" spans="1:11" x14ac:dyDescent="0.3">
      <c r="A13039" s="341">
        <v>43508.23541666667</v>
      </c>
      <c r="B13039" s="318">
        <v>38423.250999999997</v>
      </c>
      <c r="C13039" s="355">
        <f t="shared" si="271"/>
        <v>0.27299999999377178</v>
      </c>
      <c r="D13039" s="420">
        <f t="shared" si="272"/>
        <v>0.13649999999688589</v>
      </c>
      <c r="H13039" s="337"/>
      <c r="J13039" s="82">
        <v>22</v>
      </c>
      <c r="K13039" s="319">
        <v>2</v>
      </c>
    </row>
    <row r="13040" spans="1:11" x14ac:dyDescent="0.3">
      <c r="A13040" s="341">
        <v>43508.277083333334</v>
      </c>
      <c r="B13040" s="318">
        <v>38423.514000000003</v>
      </c>
      <c r="C13040" s="355">
        <f t="shared" si="271"/>
        <v>0.26300000000628643</v>
      </c>
      <c r="D13040" s="420">
        <f t="shared" si="272"/>
        <v>0.13150000000314321</v>
      </c>
      <c r="H13040" s="337"/>
      <c r="J13040" s="82">
        <v>23</v>
      </c>
      <c r="K13040" s="320">
        <v>3</v>
      </c>
    </row>
    <row r="13041" spans="1:11" x14ac:dyDescent="0.3">
      <c r="A13041" s="341">
        <v>43508.318749999999</v>
      </c>
      <c r="B13041" s="318">
        <v>38423.777999999998</v>
      </c>
      <c r="C13041" s="355">
        <f t="shared" si="271"/>
        <v>0.26399999999557622</v>
      </c>
      <c r="D13041" s="420">
        <f t="shared" si="272"/>
        <v>0.13199999999778811</v>
      </c>
      <c r="H13041" s="337"/>
      <c r="J13041" s="82">
        <v>24</v>
      </c>
      <c r="K13041" s="321">
        <v>4</v>
      </c>
    </row>
    <row r="13042" spans="1:11" x14ac:dyDescent="0.3">
      <c r="A13042" s="341">
        <v>43508.36041666667</v>
      </c>
      <c r="B13042" s="318">
        <v>38424.053999999996</v>
      </c>
      <c r="C13042" s="355">
        <f t="shared" si="271"/>
        <v>0.27599999999802094</v>
      </c>
      <c r="D13042" s="420">
        <f t="shared" si="272"/>
        <v>0.13799999999901047</v>
      </c>
      <c r="H13042" s="337"/>
      <c r="J13042" s="82">
        <v>25</v>
      </c>
      <c r="K13042" s="391">
        <v>1</v>
      </c>
    </row>
    <row r="13043" spans="1:11" x14ac:dyDescent="0.3">
      <c r="A13043" s="341">
        <v>43508.402083333334</v>
      </c>
      <c r="B13043" s="318">
        <v>38424.328000000001</v>
      </c>
      <c r="C13043" s="355">
        <f t="shared" si="271"/>
        <v>0.27400000000488944</v>
      </c>
      <c r="D13043" s="420">
        <f t="shared" si="272"/>
        <v>0.13700000000244472</v>
      </c>
      <c r="H13043" s="337"/>
      <c r="J13043" s="82">
        <v>26</v>
      </c>
      <c r="K13043" s="319">
        <v>2</v>
      </c>
    </row>
    <row r="13044" spans="1:11" x14ac:dyDescent="0.3">
      <c r="A13044" s="341">
        <v>43508.443749999999</v>
      </c>
      <c r="B13044" s="318">
        <v>38424.591999999997</v>
      </c>
      <c r="C13044" s="355">
        <f t="shared" si="271"/>
        <v>0.26399999999557622</v>
      </c>
      <c r="D13044" s="420">
        <f t="shared" si="272"/>
        <v>0.13199999999778811</v>
      </c>
      <c r="H13044" s="337"/>
      <c r="J13044" s="82">
        <v>27</v>
      </c>
      <c r="K13044" s="320">
        <v>3</v>
      </c>
    </row>
    <row r="13045" spans="1:11" x14ac:dyDescent="0.3">
      <c r="A13045" s="341">
        <v>43508.48541666667</v>
      </c>
      <c r="B13045" s="318">
        <v>38424.851999999999</v>
      </c>
      <c r="C13045" s="355">
        <f t="shared" si="271"/>
        <v>0.26000000000203727</v>
      </c>
      <c r="D13045" s="420">
        <f t="shared" si="272"/>
        <v>0.13000000000101863</v>
      </c>
      <c r="H13045" s="337"/>
      <c r="J13045" s="82">
        <v>28</v>
      </c>
      <c r="K13045" s="321">
        <v>4</v>
      </c>
    </row>
    <row r="13046" spans="1:11" x14ac:dyDescent="0.3">
      <c r="A13046" s="341">
        <v>43508.527083333334</v>
      </c>
      <c r="B13046" s="318">
        <v>38425.123</v>
      </c>
      <c r="C13046" s="355">
        <f t="shared" si="271"/>
        <v>0.27100000000064028</v>
      </c>
      <c r="D13046" s="420">
        <f t="shared" si="272"/>
        <v>0.13550000000032014</v>
      </c>
      <c r="H13046" s="337"/>
      <c r="J13046" s="82">
        <v>29</v>
      </c>
      <c r="K13046" s="391">
        <v>1</v>
      </c>
    </row>
    <row r="13047" spans="1:11" x14ac:dyDescent="0.3">
      <c r="A13047" s="341">
        <v>43508.568749999999</v>
      </c>
      <c r="B13047" s="318">
        <v>38425.394</v>
      </c>
      <c r="C13047" s="355">
        <f t="shared" si="271"/>
        <v>0.27100000000064028</v>
      </c>
      <c r="D13047" s="420">
        <f t="shared" si="272"/>
        <v>0.13550000000032014</v>
      </c>
      <c r="H13047" s="337"/>
      <c r="J13047" s="82">
        <v>30</v>
      </c>
      <c r="K13047" s="319">
        <v>2</v>
      </c>
    </row>
    <row r="13048" spans="1:11" x14ac:dyDescent="0.3">
      <c r="A13048" s="341">
        <v>43508.61041666667</v>
      </c>
      <c r="B13048" s="318">
        <v>38425.654999999999</v>
      </c>
      <c r="C13048" s="355">
        <f t="shared" si="271"/>
        <v>0.26099999999860302</v>
      </c>
      <c r="D13048" s="420">
        <f t="shared" si="272"/>
        <v>0.13049999999930151</v>
      </c>
      <c r="H13048" s="337"/>
      <c r="J13048" s="82">
        <v>31</v>
      </c>
      <c r="K13048" s="320">
        <v>3</v>
      </c>
    </row>
    <row r="13049" spans="1:11" x14ac:dyDescent="0.3">
      <c r="A13049" s="341">
        <v>43508.652083333334</v>
      </c>
      <c r="B13049" s="318">
        <v>38425.921000000002</v>
      </c>
      <c r="C13049" s="355">
        <f t="shared" si="271"/>
        <v>0.26600000000325963</v>
      </c>
      <c r="D13049" s="420">
        <f t="shared" si="272"/>
        <v>0.13300000000162981</v>
      </c>
      <c r="H13049" s="337"/>
      <c r="J13049" s="82">
        <v>32</v>
      </c>
      <c r="K13049" s="321">
        <v>4</v>
      </c>
    </row>
    <row r="13050" spans="1:11" x14ac:dyDescent="0.3">
      <c r="A13050" s="341">
        <v>43508.693749999999</v>
      </c>
      <c r="B13050" s="318">
        <v>38426.190999999999</v>
      </c>
      <c r="C13050" s="355">
        <f t="shared" si="271"/>
        <v>0.26999999999679858</v>
      </c>
      <c r="D13050" s="420">
        <f t="shared" si="272"/>
        <v>0.13499999999839929</v>
      </c>
      <c r="H13050" s="337"/>
      <c r="J13050" s="82">
        <v>33</v>
      </c>
      <c r="K13050" s="391">
        <v>1</v>
      </c>
    </row>
    <row r="13051" spans="1:11" x14ac:dyDescent="0.3">
      <c r="A13051" s="341">
        <v>43508.73541666667</v>
      </c>
      <c r="B13051" s="318">
        <v>38426.451999999997</v>
      </c>
      <c r="C13051" s="355">
        <f t="shared" si="271"/>
        <v>0.26099999999860302</v>
      </c>
      <c r="D13051" s="420">
        <f t="shared" si="272"/>
        <v>0.13049999999930151</v>
      </c>
      <c r="H13051" s="337"/>
      <c r="J13051" s="82">
        <v>34</v>
      </c>
      <c r="K13051" s="319">
        <v>2</v>
      </c>
    </row>
    <row r="13052" spans="1:11" x14ac:dyDescent="0.3">
      <c r="A13052" s="341">
        <v>43508.777083333334</v>
      </c>
      <c r="B13052" s="318">
        <v>38426.707999999999</v>
      </c>
      <c r="C13052" s="355">
        <f t="shared" si="271"/>
        <v>0.25600000000122236</v>
      </c>
      <c r="D13052" s="420">
        <f t="shared" si="272"/>
        <v>0.12800000000061118</v>
      </c>
      <c r="H13052" s="337"/>
      <c r="J13052" s="82">
        <v>35</v>
      </c>
      <c r="K13052" s="320">
        <v>3</v>
      </c>
    </row>
    <row r="13053" spans="1:11" x14ac:dyDescent="0.3">
      <c r="A13053" s="341">
        <v>43508.818749999999</v>
      </c>
      <c r="B13053" s="318">
        <v>38426.97</v>
      </c>
      <c r="C13053" s="355">
        <f t="shared" si="271"/>
        <v>0.26200000000244472</v>
      </c>
      <c r="D13053" s="420">
        <f t="shared" si="272"/>
        <v>0.13100000000122236</v>
      </c>
      <c r="H13053" s="337"/>
      <c r="J13053" s="82">
        <v>36</v>
      </c>
      <c r="K13053" s="321">
        <v>4</v>
      </c>
    </row>
    <row r="13054" spans="1:11" x14ac:dyDescent="0.3">
      <c r="A13054" s="341">
        <v>43508.86041666667</v>
      </c>
      <c r="B13054" s="318">
        <v>38427.241000000002</v>
      </c>
      <c r="C13054" s="355">
        <f t="shared" si="271"/>
        <v>0.27100000000064028</v>
      </c>
      <c r="D13054" s="420">
        <f t="shared" si="272"/>
        <v>0.13550000000032014</v>
      </c>
      <c r="H13054" s="337"/>
      <c r="J13054" s="82">
        <v>37</v>
      </c>
      <c r="K13054" s="391">
        <v>1</v>
      </c>
    </row>
    <row r="13055" spans="1:11" x14ac:dyDescent="0.3">
      <c r="A13055" s="341">
        <v>43508.902083333334</v>
      </c>
      <c r="B13055" s="318">
        <v>38427.5</v>
      </c>
      <c r="C13055" s="355">
        <f t="shared" si="271"/>
        <v>0.25899999999819556</v>
      </c>
      <c r="D13055" s="420">
        <f t="shared" si="272"/>
        <v>0.12949999999909778</v>
      </c>
      <c r="H13055" s="337"/>
      <c r="J13055" s="82">
        <v>38</v>
      </c>
      <c r="K13055" s="319">
        <v>2</v>
      </c>
    </row>
    <row r="13056" spans="1:11" x14ac:dyDescent="0.3">
      <c r="A13056" s="341">
        <v>43508.943749999999</v>
      </c>
      <c r="B13056" s="318">
        <v>38427.75</v>
      </c>
      <c r="C13056" s="355">
        <f t="shared" si="271"/>
        <v>0.25</v>
      </c>
      <c r="D13056" s="420">
        <f t="shared" si="272"/>
        <v>0.125</v>
      </c>
      <c r="H13056" s="337"/>
      <c r="J13056" s="82">
        <v>39</v>
      </c>
      <c r="K13056" s="320">
        <v>3</v>
      </c>
    </row>
    <row r="13057" spans="1:11" x14ac:dyDescent="0.3">
      <c r="A13057" s="341">
        <v>43508.98541666667</v>
      </c>
      <c r="B13057" s="318">
        <v>38428.010999999999</v>
      </c>
      <c r="C13057" s="355">
        <f t="shared" si="271"/>
        <v>0.26099999999860302</v>
      </c>
      <c r="D13057" s="420">
        <f t="shared" si="272"/>
        <v>0.13049999999930151</v>
      </c>
      <c r="E13057" s="336">
        <f>SUM(C13034:C13057)*7.4805194805</f>
        <v>47.501298701164117</v>
      </c>
      <c r="F13057" s="324">
        <f>AVERAGE(D13034:D13057)</f>
        <v>0.13229166666663636</v>
      </c>
      <c r="G13057" s="324">
        <f>_xlfn.STDEV.S(D13034:D13057)</f>
        <v>3.2534819696868819E-3</v>
      </c>
      <c r="H13057" s="337"/>
      <c r="J13057" s="82">
        <v>40</v>
      </c>
      <c r="K13057" s="321">
        <v>4</v>
      </c>
    </row>
    <row r="13058" spans="1:11" x14ac:dyDescent="0.3">
      <c r="A13058" s="341">
        <v>43509.027083333334</v>
      </c>
      <c r="B13058" s="318">
        <v>38428.279000000002</v>
      </c>
      <c r="C13058" s="355">
        <f t="shared" si="271"/>
        <v>0.26800000000366708</v>
      </c>
      <c r="D13058" s="420">
        <f t="shared" si="272"/>
        <v>0.13400000000183354</v>
      </c>
      <c r="H13058" s="337"/>
      <c r="J13058" s="82">
        <v>41</v>
      </c>
      <c r="K13058" s="391">
        <v>1</v>
      </c>
    </row>
    <row r="13059" spans="1:11" x14ac:dyDescent="0.3">
      <c r="A13059" s="341">
        <v>43509.068749999999</v>
      </c>
      <c r="B13059" s="318">
        <v>38428.548000000003</v>
      </c>
      <c r="C13059" s="355">
        <f t="shared" si="271"/>
        <v>0.26900000000023283</v>
      </c>
      <c r="D13059" s="420">
        <f t="shared" si="272"/>
        <v>0.13450000000011642</v>
      </c>
      <c r="H13059" s="337"/>
      <c r="J13059" s="82">
        <v>42</v>
      </c>
      <c r="K13059" s="319">
        <v>2</v>
      </c>
    </row>
    <row r="13060" spans="1:11" x14ac:dyDescent="0.3">
      <c r="A13060" s="341">
        <v>43509.11041666667</v>
      </c>
      <c r="B13060" s="318">
        <v>38428.811999999998</v>
      </c>
      <c r="C13060" s="355">
        <f t="shared" si="271"/>
        <v>0.26399999999557622</v>
      </c>
      <c r="D13060" s="420">
        <f t="shared" si="272"/>
        <v>0.13199999999778811</v>
      </c>
      <c r="H13060" s="337"/>
      <c r="J13060" s="82">
        <v>43</v>
      </c>
      <c r="K13060" s="320">
        <v>3</v>
      </c>
    </row>
    <row r="13061" spans="1:11" x14ac:dyDescent="0.3">
      <c r="A13061" s="341">
        <v>43509.152083333334</v>
      </c>
      <c r="B13061" s="318">
        <v>38429.091999999997</v>
      </c>
      <c r="C13061" s="355">
        <f t="shared" si="271"/>
        <v>0.27999999999883585</v>
      </c>
      <c r="D13061" s="420">
        <f t="shared" si="272"/>
        <v>0.13999999999941792</v>
      </c>
      <c r="H13061" s="337"/>
      <c r="J13061" s="82">
        <v>44</v>
      </c>
      <c r="K13061" s="321">
        <v>4</v>
      </c>
    </row>
    <row r="13062" spans="1:11" x14ac:dyDescent="0.3">
      <c r="A13062" s="341">
        <v>43509.193749999999</v>
      </c>
      <c r="B13062" s="318">
        <v>38429.368999999999</v>
      </c>
      <c r="C13062" s="355">
        <f t="shared" si="271"/>
        <v>0.27700000000186265</v>
      </c>
      <c r="D13062" s="420">
        <f t="shared" si="272"/>
        <v>0.13850000000093132</v>
      </c>
      <c r="H13062" s="337"/>
      <c r="J13062" s="82">
        <v>45</v>
      </c>
      <c r="K13062" s="391">
        <v>1</v>
      </c>
    </row>
    <row r="13063" spans="1:11" x14ac:dyDescent="0.3">
      <c r="A13063" s="341">
        <v>43509.23541666667</v>
      </c>
      <c r="B13063" s="318">
        <v>38429.633999999998</v>
      </c>
      <c r="C13063" s="355">
        <f t="shared" si="271"/>
        <v>0.26499999999941792</v>
      </c>
      <c r="D13063" s="420">
        <f t="shared" si="272"/>
        <v>0.13249999999970896</v>
      </c>
      <c r="H13063" s="337"/>
      <c r="J13063" s="82">
        <v>46</v>
      </c>
      <c r="K13063" s="319">
        <v>2</v>
      </c>
    </row>
    <row r="13064" spans="1:11" x14ac:dyDescent="0.3">
      <c r="A13064" s="341">
        <v>43509.277083333334</v>
      </c>
      <c r="B13064" s="318">
        <v>38429.908000000003</v>
      </c>
      <c r="C13064" s="355">
        <f t="shared" si="271"/>
        <v>0.27400000000488944</v>
      </c>
      <c r="D13064" s="420">
        <f t="shared" si="272"/>
        <v>0.13700000000244472</v>
      </c>
      <c r="H13064" s="337"/>
      <c r="J13064" s="82">
        <v>47</v>
      </c>
      <c r="K13064" s="320">
        <v>3</v>
      </c>
    </row>
    <row r="13065" spans="1:11" x14ac:dyDescent="0.3">
      <c r="A13065" s="341">
        <v>43509.318749999999</v>
      </c>
      <c r="B13065" s="318">
        <v>38430.182000000001</v>
      </c>
      <c r="C13065" s="355">
        <f t="shared" si="271"/>
        <v>0.27399999999761349</v>
      </c>
      <c r="D13065" s="420">
        <f t="shared" si="272"/>
        <v>0.13699999999880674</v>
      </c>
      <c r="H13065" s="337"/>
      <c r="J13065" s="82">
        <v>48</v>
      </c>
      <c r="K13065" s="321">
        <v>4</v>
      </c>
    </row>
    <row r="13066" spans="1:11" x14ac:dyDescent="0.3">
      <c r="A13066" s="341">
        <v>43509.36041666667</v>
      </c>
      <c r="B13066" s="318">
        <v>38430.457999999999</v>
      </c>
      <c r="C13066" s="355">
        <f t="shared" si="271"/>
        <v>0.27599999999802094</v>
      </c>
      <c r="D13066" s="420">
        <f t="shared" si="272"/>
        <v>0.13799999999901047</v>
      </c>
      <c r="H13066" s="337"/>
      <c r="J13066" s="82">
        <v>49</v>
      </c>
      <c r="K13066" s="391">
        <v>1</v>
      </c>
    </row>
    <row r="13067" spans="1:11" x14ac:dyDescent="0.3">
      <c r="A13067" s="341">
        <v>43509.402083333334</v>
      </c>
      <c r="B13067" s="318">
        <v>38430.720000000001</v>
      </c>
      <c r="C13067" s="355">
        <f t="shared" si="271"/>
        <v>0.26200000000244472</v>
      </c>
      <c r="D13067" s="420">
        <f t="shared" si="272"/>
        <v>0.13100000000122236</v>
      </c>
      <c r="H13067" s="337"/>
      <c r="J13067" s="82">
        <v>50</v>
      </c>
      <c r="K13067" s="319">
        <v>2</v>
      </c>
    </row>
    <row r="13068" spans="1:11" x14ac:dyDescent="0.3">
      <c r="A13068" s="341">
        <v>43509.443749999999</v>
      </c>
      <c r="B13068" s="318">
        <v>38430.991999999998</v>
      </c>
      <c r="C13068" s="355">
        <f t="shared" si="271"/>
        <v>0.27199999999720603</v>
      </c>
      <c r="D13068" s="420">
        <f t="shared" si="272"/>
        <v>0.13599999999860302</v>
      </c>
      <c r="H13068" s="337"/>
      <c r="J13068" s="82">
        <v>51</v>
      </c>
      <c r="K13068" s="320">
        <v>3</v>
      </c>
    </row>
    <row r="13069" spans="1:11" x14ac:dyDescent="0.3">
      <c r="A13069" s="341">
        <v>43509.48541666667</v>
      </c>
      <c r="B13069" s="318">
        <v>38431.266000000003</v>
      </c>
      <c r="C13069" s="355">
        <f t="shared" si="271"/>
        <v>0.27400000000488944</v>
      </c>
      <c r="D13069" s="420">
        <f t="shared" si="272"/>
        <v>0.13700000000244472</v>
      </c>
      <c r="H13069" s="337"/>
      <c r="J13069" s="82">
        <v>52</v>
      </c>
      <c r="K13069" s="321">
        <v>4</v>
      </c>
    </row>
    <row r="13070" spans="1:11" x14ac:dyDescent="0.3">
      <c r="A13070" s="341">
        <v>43509.527083333334</v>
      </c>
      <c r="B13070" s="318">
        <v>38431.531999999999</v>
      </c>
      <c r="C13070" s="355">
        <f t="shared" si="271"/>
        <v>0.26599999999598367</v>
      </c>
      <c r="D13070" s="420">
        <f t="shared" si="272"/>
        <v>0.13299999999799184</v>
      </c>
      <c r="H13070" s="337"/>
      <c r="J13070" s="82">
        <v>53</v>
      </c>
      <c r="K13070" s="391">
        <v>1</v>
      </c>
    </row>
    <row r="13071" spans="1:11" x14ac:dyDescent="0.3">
      <c r="A13071" s="341">
        <v>43509.568749999999</v>
      </c>
      <c r="B13071" s="318">
        <v>38431.798999999999</v>
      </c>
      <c r="C13071" s="355">
        <f t="shared" si="271"/>
        <v>0.26699999999982538</v>
      </c>
      <c r="D13071" s="420">
        <f t="shared" si="272"/>
        <v>0.13349999999991269</v>
      </c>
      <c r="H13071" s="337"/>
      <c r="J13071" s="82">
        <v>54</v>
      </c>
      <c r="K13071" s="319">
        <v>2</v>
      </c>
    </row>
    <row r="13072" spans="1:11" x14ac:dyDescent="0.3">
      <c r="A13072" s="341">
        <v>43509.61041666667</v>
      </c>
      <c r="B13072" s="318">
        <v>38432.071000000004</v>
      </c>
      <c r="C13072" s="355">
        <f t="shared" si="271"/>
        <v>0.27200000000448199</v>
      </c>
      <c r="D13072" s="420">
        <f t="shared" si="272"/>
        <v>0.13600000000224099</v>
      </c>
      <c r="H13072" s="337"/>
      <c r="J13072" s="82">
        <v>55</v>
      </c>
      <c r="K13072" s="320">
        <v>3</v>
      </c>
    </row>
    <row r="13073" spans="1:11" x14ac:dyDescent="0.3">
      <c r="A13073" s="341">
        <v>43509.652083333334</v>
      </c>
      <c r="B13073" s="318">
        <v>38432.339999999997</v>
      </c>
      <c r="C13073" s="355">
        <f t="shared" si="271"/>
        <v>0.26899999999295687</v>
      </c>
      <c r="D13073" s="420">
        <f t="shared" si="272"/>
        <v>0.13449999999647844</v>
      </c>
      <c r="H13073" s="337"/>
      <c r="J13073" s="82">
        <v>56</v>
      </c>
      <c r="K13073" s="321">
        <v>4</v>
      </c>
    </row>
    <row r="13074" spans="1:11" x14ac:dyDescent="0.3">
      <c r="A13074" s="341">
        <v>43509.693749999999</v>
      </c>
      <c r="B13074" s="318">
        <v>38432.601000000002</v>
      </c>
      <c r="C13074" s="355">
        <f t="shared" si="271"/>
        <v>0.26100000000587897</v>
      </c>
      <c r="D13074" s="420">
        <f t="shared" si="272"/>
        <v>0.13050000000293949</v>
      </c>
      <c r="H13074" s="337"/>
      <c r="J13074" s="82">
        <v>57</v>
      </c>
      <c r="K13074" s="391">
        <v>1</v>
      </c>
    </row>
    <row r="13075" spans="1:11" x14ac:dyDescent="0.3">
      <c r="A13075" s="341">
        <v>43509.73541666667</v>
      </c>
      <c r="B13075" s="318">
        <v>38432.860999999997</v>
      </c>
      <c r="C13075" s="355">
        <f t="shared" si="271"/>
        <v>0.25999999999476131</v>
      </c>
      <c r="D13075" s="420">
        <f t="shared" si="272"/>
        <v>0.12999999999738066</v>
      </c>
      <c r="H13075" s="337"/>
      <c r="J13075" s="82">
        <v>58</v>
      </c>
      <c r="K13075" s="319">
        <v>2</v>
      </c>
    </row>
    <row r="13076" spans="1:11" x14ac:dyDescent="0.3">
      <c r="A13076" s="341">
        <v>43509.777083333334</v>
      </c>
      <c r="B13076" s="318">
        <v>38433.133000000002</v>
      </c>
      <c r="C13076" s="355">
        <f t="shared" si="271"/>
        <v>0.27200000000448199</v>
      </c>
      <c r="D13076" s="420">
        <f t="shared" si="272"/>
        <v>0.13600000000224099</v>
      </c>
      <c r="H13076" s="337"/>
      <c r="J13076" s="82">
        <v>59</v>
      </c>
      <c r="K13076" s="320">
        <v>3</v>
      </c>
    </row>
    <row r="13077" spans="1:11" x14ac:dyDescent="0.3">
      <c r="A13077" s="341">
        <v>43509.818749999999</v>
      </c>
      <c r="B13077" s="318">
        <v>38433.398999999998</v>
      </c>
      <c r="C13077" s="355">
        <f t="shared" si="271"/>
        <v>0.26599999999598367</v>
      </c>
      <c r="D13077" s="420">
        <f t="shared" si="272"/>
        <v>0.13299999999799184</v>
      </c>
      <c r="H13077" s="337"/>
      <c r="J13077" s="82">
        <v>60</v>
      </c>
      <c r="K13077" s="321">
        <v>4</v>
      </c>
    </row>
    <row r="13078" spans="1:11" x14ac:dyDescent="0.3">
      <c r="A13078" s="341">
        <v>43509.86041666667</v>
      </c>
      <c r="B13078" s="318">
        <v>38433.652000000002</v>
      </c>
      <c r="C13078" s="355">
        <f t="shared" si="271"/>
        <v>0.25300000000424916</v>
      </c>
      <c r="D13078" s="420">
        <f t="shared" si="272"/>
        <v>0.12650000000212458</v>
      </c>
      <c r="H13078" s="337"/>
      <c r="J13078" s="82">
        <v>61</v>
      </c>
      <c r="K13078" s="391">
        <v>1</v>
      </c>
    </row>
    <row r="13079" spans="1:11" x14ac:dyDescent="0.3">
      <c r="A13079" s="341">
        <v>43509.902083333334</v>
      </c>
      <c r="B13079" s="318">
        <v>38433.910000000003</v>
      </c>
      <c r="C13079" s="355">
        <f t="shared" si="271"/>
        <v>0.25800000000162981</v>
      </c>
      <c r="D13079" s="420">
        <f t="shared" si="272"/>
        <v>0.12900000000081491</v>
      </c>
      <c r="H13079" s="337"/>
      <c r="J13079" s="82">
        <v>62</v>
      </c>
      <c r="K13079" s="319">
        <v>2</v>
      </c>
    </row>
    <row r="13080" spans="1:11" x14ac:dyDescent="0.3">
      <c r="A13080" s="341">
        <v>43509.943749999999</v>
      </c>
      <c r="B13080" s="318">
        <v>38434.171999999999</v>
      </c>
      <c r="C13080" s="355">
        <f t="shared" si="271"/>
        <v>0.26199999999516876</v>
      </c>
      <c r="D13080" s="420">
        <f t="shared" si="272"/>
        <v>0.13099999999758438</v>
      </c>
      <c r="H13080" s="337"/>
      <c r="J13080" s="82">
        <v>63</v>
      </c>
      <c r="K13080" s="320">
        <v>3</v>
      </c>
    </row>
    <row r="13081" spans="1:11" x14ac:dyDescent="0.3">
      <c r="A13081" s="341">
        <v>43509.98541666667</v>
      </c>
      <c r="B13081" s="318">
        <v>38434.430999999997</v>
      </c>
      <c r="C13081" s="355">
        <f t="shared" si="271"/>
        <v>0.25899999999819556</v>
      </c>
      <c r="D13081" s="420">
        <f t="shared" si="272"/>
        <v>0.12949999999909778</v>
      </c>
      <c r="E13081" s="336">
        <f>SUM(C13058:C13081)*7.4805194805</f>
        <v>48.024935064796935</v>
      </c>
      <c r="F13081" s="324">
        <f>AVERAGE(D13058:D13081)</f>
        <v>0.13374999999996362</v>
      </c>
      <c r="G13081" s="324">
        <f>_xlfn.STDEV.S(D13058:D13081)</f>
        <v>3.4039618861711647E-3</v>
      </c>
      <c r="H13081" s="337"/>
      <c r="J13081" s="82">
        <v>64</v>
      </c>
      <c r="K13081" s="321">
        <v>4</v>
      </c>
    </row>
    <row r="13082" spans="1:11" x14ac:dyDescent="0.3">
      <c r="A13082" s="341">
        <v>43510.027083333334</v>
      </c>
      <c r="B13082" s="318">
        <v>38434.686000000002</v>
      </c>
      <c r="C13082" s="355">
        <f t="shared" si="271"/>
        <v>0.25500000000465661</v>
      </c>
      <c r="D13082" s="420">
        <f t="shared" si="272"/>
        <v>0.12750000000232831</v>
      </c>
      <c r="H13082" s="337"/>
      <c r="J13082" s="82">
        <v>65</v>
      </c>
      <c r="K13082" s="391">
        <v>1</v>
      </c>
    </row>
    <row r="13083" spans="1:11" x14ac:dyDescent="0.3">
      <c r="A13083" s="341">
        <v>43510.068749999999</v>
      </c>
      <c r="B13083" s="318">
        <v>38434.955999999998</v>
      </c>
      <c r="C13083" s="355">
        <f t="shared" si="271"/>
        <v>0.26999999999679858</v>
      </c>
      <c r="D13083" s="420">
        <f t="shared" si="272"/>
        <v>0.13499999999839929</v>
      </c>
      <c r="H13083" s="337"/>
      <c r="J13083" s="82">
        <v>66</v>
      </c>
      <c r="K13083" s="319">
        <v>2</v>
      </c>
    </row>
    <row r="13084" spans="1:11" x14ac:dyDescent="0.3">
      <c r="A13084" s="341">
        <v>43510.11041666667</v>
      </c>
      <c r="B13084" s="318">
        <v>38435.230000000003</v>
      </c>
      <c r="C13084" s="355">
        <f t="shared" si="271"/>
        <v>0.27400000000488944</v>
      </c>
      <c r="D13084" s="420">
        <f t="shared" si="272"/>
        <v>0.13700000000244472</v>
      </c>
      <c r="H13084" s="337"/>
      <c r="J13084" s="82">
        <v>67</v>
      </c>
      <c r="K13084" s="320">
        <v>3</v>
      </c>
    </row>
    <row r="13085" spans="1:11" x14ac:dyDescent="0.3">
      <c r="A13085" s="341">
        <v>43510.152083333334</v>
      </c>
      <c r="B13085" s="318">
        <v>38435.498</v>
      </c>
      <c r="C13085" s="355">
        <f t="shared" si="271"/>
        <v>0.26799999999639113</v>
      </c>
      <c r="D13085" s="420">
        <f t="shared" si="272"/>
        <v>0.13399999999819556</v>
      </c>
      <c r="H13085" s="337"/>
      <c r="J13085" s="82">
        <v>68</v>
      </c>
      <c r="K13085" s="321">
        <v>4</v>
      </c>
    </row>
    <row r="13086" spans="1:11" x14ac:dyDescent="0.3">
      <c r="A13086" s="341">
        <v>43510.193749999999</v>
      </c>
      <c r="B13086" s="318">
        <v>38435.758000000002</v>
      </c>
      <c r="C13086" s="355">
        <f t="shared" si="271"/>
        <v>0.26000000000203727</v>
      </c>
      <c r="D13086" s="420">
        <f t="shared" si="272"/>
        <v>0.13000000000101863</v>
      </c>
      <c r="H13086" s="337"/>
      <c r="J13086" s="82">
        <v>69</v>
      </c>
      <c r="K13086" s="391">
        <v>1</v>
      </c>
    </row>
    <row r="13087" spans="1:11" x14ac:dyDescent="0.3">
      <c r="A13087" s="341">
        <v>43510.23541666667</v>
      </c>
      <c r="B13087" s="318">
        <v>38436.033000000003</v>
      </c>
      <c r="C13087" s="355">
        <f t="shared" si="271"/>
        <v>0.27500000000145519</v>
      </c>
      <c r="D13087" s="420">
        <f t="shared" si="272"/>
        <v>0.1375000000007276</v>
      </c>
      <c r="H13087" s="337"/>
      <c r="J13087" s="82">
        <v>70</v>
      </c>
      <c r="K13087" s="319">
        <v>2</v>
      </c>
    </row>
    <row r="13088" spans="1:11" x14ac:dyDescent="0.3">
      <c r="A13088" s="341">
        <v>43510.277083333334</v>
      </c>
      <c r="B13088" s="318">
        <v>38436.31</v>
      </c>
      <c r="C13088" s="355">
        <f t="shared" si="271"/>
        <v>0.27699999999458669</v>
      </c>
      <c r="D13088" s="420">
        <f t="shared" si="272"/>
        <v>0.13849999999729334</v>
      </c>
      <c r="H13088" s="337"/>
      <c r="J13088" s="82">
        <v>71</v>
      </c>
      <c r="K13088" s="320">
        <v>3</v>
      </c>
    </row>
    <row r="13089" spans="1:11" x14ac:dyDescent="0.3">
      <c r="A13089" s="341">
        <v>43510.318749999999</v>
      </c>
      <c r="B13089" s="318">
        <v>38436.580999999998</v>
      </c>
      <c r="C13089" s="355">
        <f t="shared" si="271"/>
        <v>0.27100000000064028</v>
      </c>
      <c r="D13089" s="420">
        <f t="shared" si="272"/>
        <v>0.13550000000032014</v>
      </c>
      <c r="H13089" s="337"/>
      <c r="J13089" s="82">
        <v>72</v>
      </c>
      <c r="K13089" s="321">
        <v>4</v>
      </c>
    </row>
    <row r="13090" spans="1:11" x14ac:dyDescent="0.3">
      <c r="A13090" s="341">
        <v>43510.36041666667</v>
      </c>
      <c r="B13090" s="318">
        <v>38436.85</v>
      </c>
      <c r="C13090" s="355">
        <f t="shared" si="271"/>
        <v>0.26900000000023283</v>
      </c>
      <c r="D13090" s="420">
        <f t="shared" si="272"/>
        <v>0.13450000000011642</v>
      </c>
      <c r="H13090" s="337"/>
      <c r="J13090" s="82">
        <v>73</v>
      </c>
      <c r="K13090" s="391">
        <v>1</v>
      </c>
    </row>
    <row r="13091" spans="1:11" x14ac:dyDescent="0.3">
      <c r="A13091" s="341">
        <v>43510.402083333334</v>
      </c>
      <c r="B13091" s="318">
        <v>38437.127999999997</v>
      </c>
      <c r="C13091" s="355">
        <f t="shared" si="271"/>
        <v>0.27799999999842839</v>
      </c>
      <c r="D13091" s="420">
        <f t="shared" si="272"/>
        <v>0.1389999999992142</v>
      </c>
      <c r="H13091" s="337"/>
      <c r="J13091" s="82">
        <v>74</v>
      </c>
      <c r="K13091" s="319">
        <v>2</v>
      </c>
    </row>
    <row r="13092" spans="1:11" x14ac:dyDescent="0.3">
      <c r="A13092" s="341">
        <v>43510.443749999999</v>
      </c>
      <c r="B13092" s="318">
        <v>38437.398000000001</v>
      </c>
      <c r="C13092" s="355">
        <f t="shared" si="271"/>
        <v>0.27000000000407454</v>
      </c>
      <c r="D13092" s="420">
        <f t="shared" si="272"/>
        <v>0.13500000000203727</v>
      </c>
      <c r="H13092" s="337"/>
      <c r="J13092" s="82">
        <v>75</v>
      </c>
      <c r="K13092" s="320">
        <v>3</v>
      </c>
    </row>
    <row r="13093" spans="1:11" x14ac:dyDescent="0.3">
      <c r="A13093" s="341">
        <v>43510.48541666667</v>
      </c>
      <c r="B13093" s="318">
        <v>38437.661</v>
      </c>
      <c r="C13093" s="355">
        <f t="shared" si="271"/>
        <v>0.26299999999901047</v>
      </c>
      <c r="D13093" s="420">
        <f t="shared" si="272"/>
        <v>0.13149999999950523</v>
      </c>
      <c r="H13093" s="337"/>
      <c r="J13093" s="82">
        <v>76</v>
      </c>
      <c r="K13093" s="321">
        <v>4</v>
      </c>
    </row>
    <row r="13094" spans="1:11" x14ac:dyDescent="0.3">
      <c r="A13094" s="341">
        <v>43510.527083333334</v>
      </c>
      <c r="B13094" s="318">
        <v>38437.932000000001</v>
      </c>
      <c r="C13094" s="355">
        <f t="shared" si="271"/>
        <v>0.27100000000064028</v>
      </c>
      <c r="D13094" s="420">
        <f t="shared" si="272"/>
        <v>0.13550000000032014</v>
      </c>
      <c r="H13094" s="337"/>
      <c r="J13094" s="82">
        <v>77</v>
      </c>
      <c r="K13094" s="391">
        <v>1</v>
      </c>
    </row>
    <row r="13095" spans="1:11" x14ac:dyDescent="0.3">
      <c r="A13095" s="341">
        <v>43510.568749999999</v>
      </c>
      <c r="B13095" s="318">
        <v>38438.207999999999</v>
      </c>
      <c r="C13095" s="355">
        <f t="shared" si="271"/>
        <v>0.27599999999802094</v>
      </c>
      <c r="D13095" s="420">
        <f t="shared" si="272"/>
        <v>0.13799999999901047</v>
      </c>
      <c r="H13095" s="337"/>
      <c r="J13095" s="82">
        <v>78</v>
      </c>
      <c r="K13095" s="319">
        <v>2</v>
      </c>
    </row>
    <row r="13096" spans="1:11" x14ac:dyDescent="0.3">
      <c r="A13096" s="341">
        <v>43510.61041666667</v>
      </c>
      <c r="B13096" s="318">
        <v>38438.476999999999</v>
      </c>
      <c r="C13096" s="355">
        <f t="shared" si="271"/>
        <v>0.26900000000023283</v>
      </c>
      <c r="D13096" s="420">
        <f t="shared" si="272"/>
        <v>0.13450000000011642</v>
      </c>
      <c r="H13096" s="337"/>
      <c r="J13096" s="82">
        <v>79</v>
      </c>
      <c r="K13096" s="320">
        <v>3</v>
      </c>
    </row>
    <row r="13097" spans="1:11" x14ac:dyDescent="0.3">
      <c r="A13097" s="341">
        <v>43510.652083333334</v>
      </c>
      <c r="B13097" s="318">
        <v>38438.737999999998</v>
      </c>
      <c r="C13097" s="355">
        <f t="shared" si="271"/>
        <v>0.26099999999860302</v>
      </c>
      <c r="D13097" s="420">
        <f t="shared" si="272"/>
        <v>0.13049999999930151</v>
      </c>
      <c r="H13097" s="337"/>
      <c r="J13097" s="82">
        <v>80</v>
      </c>
      <c r="K13097" s="321">
        <v>4</v>
      </c>
    </row>
    <row r="13098" spans="1:11" x14ac:dyDescent="0.3">
      <c r="A13098" s="341">
        <v>43510.693749999999</v>
      </c>
      <c r="B13098" s="318">
        <v>38439.008000000002</v>
      </c>
      <c r="C13098" s="355">
        <f t="shared" si="271"/>
        <v>0.27000000000407454</v>
      </c>
      <c r="D13098" s="420">
        <f t="shared" si="272"/>
        <v>0.13500000000203727</v>
      </c>
      <c r="H13098" s="337"/>
      <c r="J13098" s="82">
        <v>81</v>
      </c>
      <c r="K13098" s="391">
        <v>1</v>
      </c>
    </row>
    <row r="13099" spans="1:11" x14ac:dyDescent="0.3">
      <c r="A13099" s="341">
        <v>43510.73541666667</v>
      </c>
      <c r="B13099" s="318">
        <v>38439.281000000003</v>
      </c>
      <c r="C13099" s="355">
        <f t="shared" ref="C13099:C13215" si="273">B13099-B13098</f>
        <v>0.27300000000104774</v>
      </c>
      <c r="D13099" s="420">
        <f t="shared" ref="D13099:D13215" si="274">C13099/2</f>
        <v>0.13650000000052387</v>
      </c>
      <c r="H13099" s="337"/>
      <c r="J13099" s="82">
        <v>82</v>
      </c>
      <c r="K13099" s="319">
        <v>2</v>
      </c>
    </row>
    <row r="13100" spans="1:11" x14ac:dyDescent="0.3">
      <c r="A13100" s="341">
        <v>43510.777083333334</v>
      </c>
      <c r="B13100" s="318">
        <v>38439.548000000003</v>
      </c>
      <c r="C13100" s="355">
        <f t="shared" si="273"/>
        <v>0.26699999999982538</v>
      </c>
      <c r="D13100" s="420">
        <f t="shared" si="274"/>
        <v>0.13349999999991269</v>
      </c>
      <c r="H13100" s="337"/>
      <c r="J13100" s="82">
        <v>83</v>
      </c>
      <c r="K13100" s="320">
        <v>3</v>
      </c>
    </row>
    <row r="13101" spans="1:11" x14ac:dyDescent="0.3">
      <c r="A13101" s="341">
        <v>43510.818749999999</v>
      </c>
      <c r="B13101" s="318">
        <v>38439.802000000003</v>
      </c>
      <c r="C13101" s="355">
        <f t="shared" si="273"/>
        <v>0.25400000000081491</v>
      </c>
      <c r="D13101" s="420">
        <f t="shared" si="274"/>
        <v>0.12700000000040745</v>
      </c>
      <c r="H13101" s="337"/>
      <c r="J13101" s="82">
        <v>84</v>
      </c>
      <c r="K13101" s="321">
        <v>4</v>
      </c>
    </row>
    <row r="13102" spans="1:11" x14ac:dyDescent="0.3">
      <c r="A13102" s="341">
        <v>43510.86041666667</v>
      </c>
      <c r="B13102" s="318">
        <v>38440.067999999999</v>
      </c>
      <c r="C13102" s="355">
        <f t="shared" si="273"/>
        <v>0.26599999999598367</v>
      </c>
      <c r="D13102" s="420">
        <f t="shared" si="274"/>
        <v>0.13299999999799184</v>
      </c>
      <c r="H13102" s="337"/>
      <c r="J13102" s="82">
        <v>85</v>
      </c>
      <c r="K13102" s="391">
        <v>1</v>
      </c>
    </row>
    <row r="13103" spans="1:11" x14ac:dyDescent="0.3">
      <c r="A13103" s="341">
        <v>43510.902083333334</v>
      </c>
      <c r="B13103" s="318">
        <v>38440.328999999998</v>
      </c>
      <c r="C13103" s="355">
        <f t="shared" si="273"/>
        <v>0.26099999999860302</v>
      </c>
      <c r="D13103" s="420">
        <f t="shared" si="274"/>
        <v>0.13049999999930151</v>
      </c>
      <c r="H13103" s="337"/>
      <c r="J13103" s="82">
        <v>86</v>
      </c>
      <c r="K13103" s="319">
        <v>2</v>
      </c>
    </row>
    <row r="13104" spans="1:11" x14ac:dyDescent="0.3">
      <c r="A13104" s="341">
        <v>43510.943749999999</v>
      </c>
      <c r="B13104" s="318">
        <v>38440.589999999997</v>
      </c>
      <c r="C13104" s="355">
        <f t="shared" si="273"/>
        <v>0.26099999999860302</v>
      </c>
      <c r="D13104" s="420">
        <f t="shared" si="274"/>
        <v>0.13049999999930151</v>
      </c>
      <c r="H13104" s="337"/>
      <c r="J13104" s="82">
        <v>87</v>
      </c>
      <c r="K13104" s="320">
        <v>3</v>
      </c>
    </row>
    <row r="13105" spans="1:12" x14ac:dyDescent="0.3">
      <c r="A13105" s="341">
        <v>43510.98541666667</v>
      </c>
      <c r="B13105" s="318">
        <v>38440.849000000002</v>
      </c>
      <c r="C13105" s="355">
        <f t="shared" si="273"/>
        <v>0.25900000000547152</v>
      </c>
      <c r="D13105" s="420">
        <f t="shared" si="274"/>
        <v>0.12950000000273576</v>
      </c>
      <c r="E13105" s="336">
        <f>SUM(C13082:C13105)*7.4805194805</f>
        <v>48.009974025887317</v>
      </c>
      <c r="F13105" s="324">
        <f>AVERAGE(D13082:D13105)</f>
        <v>0.13370833333344004</v>
      </c>
      <c r="G13105" s="324">
        <f>_xlfn.STDEV.S(D13082:D13105)</f>
        <v>3.4036957744594263E-3</v>
      </c>
      <c r="H13105" s="337"/>
      <c r="J13105" s="82">
        <v>88</v>
      </c>
      <c r="K13105" s="321">
        <v>4</v>
      </c>
    </row>
    <row r="13106" spans="1:12" x14ac:dyDescent="0.3">
      <c r="A13106" s="341">
        <v>43511.027083333334</v>
      </c>
      <c r="B13106" s="318">
        <v>38441.122000000003</v>
      </c>
      <c r="C13106" s="355">
        <f t="shared" si="273"/>
        <v>0.27300000000104774</v>
      </c>
      <c r="D13106" s="420">
        <f t="shared" si="274"/>
        <v>0.13650000000052387</v>
      </c>
      <c r="H13106" s="337"/>
      <c r="J13106" s="82">
        <v>89</v>
      </c>
      <c r="K13106" s="391">
        <v>1</v>
      </c>
    </row>
    <row r="13107" spans="1:12" x14ac:dyDescent="0.3">
      <c r="A13107" s="341">
        <v>43511.068749999999</v>
      </c>
      <c r="B13107" s="318">
        <v>38441.396000000001</v>
      </c>
      <c r="C13107" s="355">
        <f t="shared" si="273"/>
        <v>0.27399999999761349</v>
      </c>
      <c r="D13107" s="420">
        <f t="shared" si="274"/>
        <v>0.13699999999880674</v>
      </c>
      <c r="H13107" s="337"/>
      <c r="J13107" s="82">
        <v>90</v>
      </c>
      <c r="K13107" s="319">
        <v>2</v>
      </c>
    </row>
    <row r="13108" spans="1:12" x14ac:dyDescent="0.3">
      <c r="A13108" s="341">
        <v>43511.11041666667</v>
      </c>
      <c r="B13108" s="318">
        <v>38441.660000000003</v>
      </c>
      <c r="C13108" s="355">
        <f t="shared" si="273"/>
        <v>0.26400000000285218</v>
      </c>
      <c r="D13108" s="420">
        <f t="shared" si="274"/>
        <v>0.13200000000142609</v>
      </c>
      <c r="H13108" s="337"/>
      <c r="J13108" s="82">
        <v>91</v>
      </c>
      <c r="K13108" s="320">
        <v>3</v>
      </c>
    </row>
    <row r="13109" spans="1:12" x14ac:dyDescent="0.3">
      <c r="A13109" s="341">
        <v>43511.152083333334</v>
      </c>
      <c r="B13109" s="318">
        <v>38441.928999999996</v>
      </c>
      <c r="C13109" s="355">
        <f t="shared" si="273"/>
        <v>0.26899999999295687</v>
      </c>
      <c r="D13109" s="420">
        <f t="shared" si="274"/>
        <v>0.13449999999647844</v>
      </c>
      <c r="H13109" s="337"/>
      <c r="J13109" s="82">
        <v>92</v>
      </c>
      <c r="K13109" s="321">
        <v>4</v>
      </c>
    </row>
    <row r="13110" spans="1:12" x14ac:dyDescent="0.3">
      <c r="A13110" s="341">
        <v>43511.193749999999</v>
      </c>
      <c r="B13110" s="318">
        <v>38442.209000000003</v>
      </c>
      <c r="C13110" s="355">
        <f t="shared" si="273"/>
        <v>0.2800000000061118</v>
      </c>
      <c r="D13110" s="420">
        <f t="shared" si="274"/>
        <v>0.1400000000030559</v>
      </c>
      <c r="H13110" s="337"/>
      <c r="J13110" s="82">
        <v>93</v>
      </c>
      <c r="K13110" s="391">
        <v>1</v>
      </c>
    </row>
    <row r="13111" spans="1:12" x14ac:dyDescent="0.3">
      <c r="A13111" s="341">
        <v>43511.23541666667</v>
      </c>
      <c r="B13111" s="318">
        <v>38442.478999999999</v>
      </c>
      <c r="C13111" s="355">
        <f t="shared" si="273"/>
        <v>0.26999999999679858</v>
      </c>
      <c r="D13111" s="420">
        <f t="shared" si="274"/>
        <v>0.13499999999839929</v>
      </c>
      <c r="H13111" s="337"/>
      <c r="J13111" s="82">
        <v>94</v>
      </c>
      <c r="K13111" s="319">
        <v>2</v>
      </c>
    </row>
    <row r="13112" spans="1:12" x14ac:dyDescent="0.3">
      <c r="A13112" s="341">
        <v>43511.277083333334</v>
      </c>
      <c r="B13112" s="318">
        <v>38442.743000000002</v>
      </c>
      <c r="C13112" s="355">
        <f t="shared" si="273"/>
        <v>0.26400000000285218</v>
      </c>
      <c r="D13112" s="420">
        <f t="shared" si="274"/>
        <v>0.13200000000142609</v>
      </c>
      <c r="H13112" s="337"/>
      <c r="J13112" s="82">
        <v>95</v>
      </c>
      <c r="K13112" s="320">
        <v>3</v>
      </c>
    </row>
    <row r="13113" spans="1:12" x14ac:dyDescent="0.3">
      <c r="A13113" s="341">
        <v>43511.318749999999</v>
      </c>
      <c r="B13113" s="318">
        <v>38443.019999999997</v>
      </c>
      <c r="C13113" s="355">
        <f t="shared" si="273"/>
        <v>0.27699999999458669</v>
      </c>
      <c r="D13113" s="420">
        <f t="shared" si="274"/>
        <v>0.13849999999729334</v>
      </c>
      <c r="H13113" s="337"/>
      <c r="J13113" s="82">
        <v>96</v>
      </c>
      <c r="K13113" s="321">
        <v>4</v>
      </c>
    </row>
    <row r="13114" spans="1:12" x14ac:dyDescent="0.3">
      <c r="A13114" s="341">
        <v>43511.36041666667</v>
      </c>
      <c r="B13114" s="318">
        <v>38443.296999999999</v>
      </c>
      <c r="C13114" s="355">
        <f t="shared" si="273"/>
        <v>0.27700000000186265</v>
      </c>
      <c r="D13114" s="420">
        <f t="shared" si="274"/>
        <v>0.13850000000093132</v>
      </c>
      <c r="H13114" s="337"/>
      <c r="J13114" s="82">
        <v>97</v>
      </c>
      <c r="K13114" s="391">
        <v>1</v>
      </c>
    </row>
    <row r="13115" spans="1:12" x14ac:dyDescent="0.3">
      <c r="A13115" s="341">
        <v>43511.402083333334</v>
      </c>
      <c r="B13115" s="318">
        <v>38443.561999999998</v>
      </c>
      <c r="C13115" s="355">
        <f t="shared" si="273"/>
        <v>0.26499999999941792</v>
      </c>
      <c r="D13115" s="420">
        <f t="shared" si="274"/>
        <v>0.13249999999970896</v>
      </c>
      <c r="H13115" s="337"/>
      <c r="J13115" s="82">
        <v>98</v>
      </c>
      <c r="K13115" s="319">
        <v>2</v>
      </c>
    </row>
    <row r="13116" spans="1:12" x14ac:dyDescent="0.3">
      <c r="A13116" s="341">
        <v>43511.443749999999</v>
      </c>
      <c r="B13116" s="318">
        <v>38443.828000000001</v>
      </c>
      <c r="C13116" s="355">
        <f t="shared" si="273"/>
        <v>0.26600000000325963</v>
      </c>
      <c r="D13116" s="420">
        <f t="shared" si="274"/>
        <v>0.13300000000162981</v>
      </c>
      <c r="H13116" s="337"/>
      <c r="J13116" s="82">
        <v>99</v>
      </c>
      <c r="K13116" s="320">
        <v>3</v>
      </c>
    </row>
    <row r="13117" spans="1:12" x14ac:dyDescent="0.3">
      <c r="A13117" s="341">
        <v>43511.48541666667</v>
      </c>
      <c r="B13117" s="318">
        <v>38444.101999999999</v>
      </c>
      <c r="C13117" s="355">
        <f t="shared" si="273"/>
        <v>0.27399999999761349</v>
      </c>
      <c r="D13117" s="420">
        <f t="shared" si="274"/>
        <v>0.13699999999880674</v>
      </c>
      <c r="H13117" s="337"/>
      <c r="J13117" s="82">
        <v>100</v>
      </c>
      <c r="K13117" s="321">
        <v>4</v>
      </c>
    </row>
    <row r="13118" spans="1:12" x14ac:dyDescent="0.3">
      <c r="A13118" s="341">
        <v>43511.526388888888</v>
      </c>
      <c r="B13118" s="318">
        <v>38444.368999999999</v>
      </c>
      <c r="C13118" s="355">
        <f t="shared" si="273"/>
        <v>0.26699999999982538</v>
      </c>
      <c r="D13118" s="420">
        <f t="shared" si="274"/>
        <v>0.13349999999991269</v>
      </c>
      <c r="H13118" s="337"/>
      <c r="J13118" s="82">
        <v>1</v>
      </c>
      <c r="K13118" s="391">
        <v>1</v>
      </c>
      <c r="L13118" s="54" t="s">
        <v>313</v>
      </c>
    </row>
    <row r="13119" spans="1:12" x14ac:dyDescent="0.3">
      <c r="A13119" s="341">
        <v>43511.568055555559</v>
      </c>
      <c r="B13119" s="318">
        <v>38444.629000000001</v>
      </c>
      <c r="C13119" s="355">
        <f t="shared" si="273"/>
        <v>0.26000000000203727</v>
      </c>
      <c r="D13119" s="420">
        <f t="shared" si="274"/>
        <v>0.13000000000101863</v>
      </c>
      <c r="H13119" s="337"/>
      <c r="J13119" s="82">
        <v>2</v>
      </c>
      <c r="K13119" s="319">
        <v>2</v>
      </c>
    </row>
    <row r="13120" spans="1:12" x14ac:dyDescent="0.3">
      <c r="A13120" s="341">
        <v>43511.609722222223</v>
      </c>
      <c r="B13120" s="318">
        <v>38444.891000000003</v>
      </c>
      <c r="C13120" s="355">
        <f t="shared" si="273"/>
        <v>0.26200000000244472</v>
      </c>
      <c r="D13120" s="420">
        <f t="shared" si="274"/>
        <v>0.13100000000122236</v>
      </c>
      <c r="H13120" s="337"/>
      <c r="J13120" s="82">
        <v>3</v>
      </c>
      <c r="K13120" s="320">
        <v>3</v>
      </c>
    </row>
    <row r="13121" spans="1:11" x14ac:dyDescent="0.3">
      <c r="A13121" s="341">
        <v>43511.651388888888</v>
      </c>
      <c r="B13121" s="318">
        <v>38445.161999999997</v>
      </c>
      <c r="C13121" s="355">
        <f t="shared" si="273"/>
        <v>0.27099999999336433</v>
      </c>
      <c r="D13121" s="420">
        <f t="shared" si="274"/>
        <v>0.13549999999668216</v>
      </c>
      <c r="H13121" s="337"/>
      <c r="J13121" s="82">
        <v>4</v>
      </c>
      <c r="K13121" s="321">
        <v>4</v>
      </c>
    </row>
    <row r="13122" spans="1:11" x14ac:dyDescent="0.3">
      <c r="A13122" s="341">
        <v>43511.693055555559</v>
      </c>
      <c r="B13122" s="318">
        <v>38445.430999999997</v>
      </c>
      <c r="C13122" s="355">
        <f t="shared" si="273"/>
        <v>0.26900000000023283</v>
      </c>
      <c r="D13122" s="420">
        <f t="shared" si="274"/>
        <v>0.13450000000011642</v>
      </c>
      <c r="H13122" s="337"/>
      <c r="J13122" s="82">
        <v>5</v>
      </c>
      <c r="K13122" s="391">
        <v>1</v>
      </c>
    </row>
    <row r="13123" spans="1:11" x14ac:dyDescent="0.3">
      <c r="A13123" s="341">
        <v>43511.734722222223</v>
      </c>
      <c r="B13123" s="318">
        <v>38445.690999999999</v>
      </c>
      <c r="C13123" s="355">
        <f t="shared" si="273"/>
        <v>0.26000000000203727</v>
      </c>
      <c r="D13123" s="420">
        <f t="shared" si="274"/>
        <v>0.13000000000101863</v>
      </c>
      <c r="H13123" s="337"/>
      <c r="J13123" s="82">
        <v>6</v>
      </c>
      <c r="K13123" s="319">
        <v>2</v>
      </c>
    </row>
    <row r="13124" spans="1:11" x14ac:dyDescent="0.3">
      <c r="A13124" s="341">
        <v>43511.776388888888</v>
      </c>
      <c r="B13124" s="318">
        <v>38445.959000000003</v>
      </c>
      <c r="C13124" s="355">
        <f t="shared" si="273"/>
        <v>0.26800000000366708</v>
      </c>
      <c r="D13124" s="420">
        <f t="shared" si="274"/>
        <v>0.13400000000183354</v>
      </c>
      <c r="H13124" s="337"/>
      <c r="J13124" s="82">
        <v>7</v>
      </c>
      <c r="K13124" s="320">
        <v>3</v>
      </c>
    </row>
    <row r="13125" spans="1:11" x14ac:dyDescent="0.3">
      <c r="A13125" s="341">
        <v>43511.818055555559</v>
      </c>
      <c r="B13125" s="318">
        <v>38446.228000000003</v>
      </c>
      <c r="C13125" s="355">
        <f t="shared" si="273"/>
        <v>0.26900000000023283</v>
      </c>
      <c r="D13125" s="420">
        <f t="shared" si="274"/>
        <v>0.13450000000011642</v>
      </c>
      <c r="H13125" s="337"/>
      <c r="J13125" s="82">
        <v>8</v>
      </c>
      <c r="K13125" s="321">
        <v>4</v>
      </c>
    </row>
    <row r="13126" spans="1:11" x14ac:dyDescent="0.3">
      <c r="A13126" s="341">
        <v>43511.859722222223</v>
      </c>
      <c r="B13126" s="318">
        <v>38446.482000000004</v>
      </c>
      <c r="C13126" s="355">
        <f t="shared" si="273"/>
        <v>0.25400000000081491</v>
      </c>
      <c r="D13126" s="420">
        <f t="shared" si="274"/>
        <v>0.12700000000040745</v>
      </c>
      <c r="H13126" s="337"/>
      <c r="J13126" s="82">
        <v>9</v>
      </c>
      <c r="K13126" s="391">
        <v>1</v>
      </c>
    </row>
    <row r="13127" spans="1:11" x14ac:dyDescent="0.3">
      <c r="A13127" s="341">
        <v>43511.901388888888</v>
      </c>
      <c r="B13127" s="318">
        <v>38446.732000000004</v>
      </c>
      <c r="C13127" s="355">
        <f t="shared" si="273"/>
        <v>0.25</v>
      </c>
      <c r="D13127" s="420">
        <f t="shared" si="274"/>
        <v>0.125</v>
      </c>
      <c r="H13127" s="337"/>
      <c r="J13127" s="82">
        <v>10</v>
      </c>
      <c r="K13127" s="319">
        <v>2</v>
      </c>
    </row>
    <row r="13128" spans="1:11" x14ac:dyDescent="0.3">
      <c r="A13128" s="341">
        <v>43511.943055555559</v>
      </c>
      <c r="B13128" s="318">
        <v>38446.999000000003</v>
      </c>
      <c r="C13128" s="355">
        <f t="shared" si="273"/>
        <v>0.26699999999982538</v>
      </c>
      <c r="D13128" s="420">
        <f t="shared" si="274"/>
        <v>0.13349999999991269</v>
      </c>
      <c r="H13128" s="337"/>
      <c r="J13128" s="82">
        <v>11</v>
      </c>
      <c r="K13128" s="320">
        <v>3</v>
      </c>
    </row>
    <row r="13129" spans="1:11" x14ac:dyDescent="0.3">
      <c r="A13129" s="341">
        <v>43511.984722222223</v>
      </c>
      <c r="B13129" s="318">
        <v>38447.269</v>
      </c>
      <c r="C13129" s="355">
        <f t="shared" si="273"/>
        <v>0.26999999999679858</v>
      </c>
      <c r="D13129" s="420">
        <f t="shared" si="274"/>
        <v>0.13499999999839929</v>
      </c>
      <c r="E13129" s="336">
        <f>SUM(C13106:C13129)*7.4805194805</f>
        <v>48.024935064796935</v>
      </c>
      <c r="F13129" s="324">
        <f>AVERAGE(D13106:D13129)</f>
        <v>0.13374999999996362</v>
      </c>
      <c r="G13129" s="324">
        <f>_xlfn.STDEV.S(D13106:D13129)</f>
        <v>3.5324581904412405E-3</v>
      </c>
      <c r="H13129" s="337"/>
      <c r="J13129" s="82">
        <v>12</v>
      </c>
      <c r="K13129" s="321">
        <v>4</v>
      </c>
    </row>
    <row r="13130" spans="1:11" x14ac:dyDescent="0.3">
      <c r="A13130" s="341">
        <v>43512.026388888888</v>
      </c>
      <c r="B13130" s="318">
        <v>38447.531000000003</v>
      </c>
      <c r="C13130" s="355">
        <f t="shared" si="273"/>
        <v>0.26200000000244472</v>
      </c>
      <c r="D13130" s="420">
        <f t="shared" si="274"/>
        <v>0.13100000000122236</v>
      </c>
      <c r="H13130" s="337"/>
      <c r="J13130" s="82">
        <v>13</v>
      </c>
      <c r="K13130" s="391">
        <v>1</v>
      </c>
    </row>
    <row r="13131" spans="1:11" x14ac:dyDescent="0.3">
      <c r="A13131" s="341">
        <v>43512.068055555559</v>
      </c>
      <c r="B13131" s="318">
        <v>38447.79</v>
      </c>
      <c r="C13131" s="355">
        <f t="shared" si="273"/>
        <v>0.25899999999819556</v>
      </c>
      <c r="D13131" s="420">
        <f t="shared" si="274"/>
        <v>0.12949999999909778</v>
      </c>
      <c r="H13131" s="337"/>
      <c r="J13131" s="82">
        <v>14</v>
      </c>
      <c r="K13131" s="319">
        <v>2</v>
      </c>
    </row>
    <row r="13132" spans="1:11" x14ac:dyDescent="0.3">
      <c r="A13132" s="341">
        <v>43512.109722222223</v>
      </c>
      <c r="B13132" s="318">
        <v>38448.06</v>
      </c>
      <c r="C13132" s="355">
        <f t="shared" si="273"/>
        <v>0.26999999999679858</v>
      </c>
      <c r="D13132" s="420">
        <f t="shared" si="274"/>
        <v>0.13499999999839929</v>
      </c>
      <c r="H13132" s="337"/>
      <c r="J13132" s="82">
        <v>15</v>
      </c>
      <c r="K13132" s="320">
        <v>3</v>
      </c>
    </row>
    <row r="13133" spans="1:11" x14ac:dyDescent="0.3">
      <c r="A13133" s="341">
        <v>43512.151388888888</v>
      </c>
      <c r="B13133" s="318">
        <v>38448.328999999998</v>
      </c>
      <c r="C13133" s="355">
        <f t="shared" si="273"/>
        <v>0.26900000000023283</v>
      </c>
      <c r="D13133" s="420">
        <f t="shared" si="274"/>
        <v>0.13450000000011642</v>
      </c>
      <c r="H13133" s="337"/>
      <c r="J13133" s="82">
        <v>16</v>
      </c>
      <c r="K13133" s="321">
        <v>4</v>
      </c>
    </row>
    <row r="13134" spans="1:11" x14ac:dyDescent="0.3">
      <c r="A13134" s="341">
        <v>43512.193055555559</v>
      </c>
      <c r="B13134" s="318">
        <v>38448.599000000002</v>
      </c>
      <c r="C13134" s="355">
        <f t="shared" si="273"/>
        <v>0.27000000000407454</v>
      </c>
      <c r="D13134" s="420">
        <f t="shared" si="274"/>
        <v>0.13500000000203727</v>
      </c>
      <c r="H13134" s="337"/>
      <c r="J13134" s="82">
        <v>17</v>
      </c>
      <c r="K13134" s="391">
        <v>1</v>
      </c>
    </row>
    <row r="13135" spans="1:11" x14ac:dyDescent="0.3">
      <c r="A13135" s="341">
        <v>43512.234722222223</v>
      </c>
      <c r="B13135" s="318">
        <v>38448.868999999999</v>
      </c>
      <c r="C13135" s="355">
        <f t="shared" si="273"/>
        <v>0.26999999999679858</v>
      </c>
      <c r="D13135" s="420">
        <f t="shared" si="274"/>
        <v>0.13499999999839929</v>
      </c>
      <c r="H13135" s="337"/>
      <c r="J13135" s="82">
        <v>18</v>
      </c>
      <c r="K13135" s="319">
        <v>2</v>
      </c>
    </row>
    <row r="13136" spans="1:11" x14ac:dyDescent="0.3">
      <c r="A13136" s="341">
        <v>43512.276388888888</v>
      </c>
      <c r="B13136" s="318">
        <v>38449.150999999998</v>
      </c>
      <c r="C13136" s="355">
        <f t="shared" si="273"/>
        <v>0.2819999999992433</v>
      </c>
      <c r="D13136" s="420">
        <f t="shared" si="274"/>
        <v>0.14099999999962165</v>
      </c>
      <c r="H13136" s="337"/>
      <c r="J13136" s="82">
        <v>19</v>
      </c>
      <c r="K13136" s="320">
        <v>3</v>
      </c>
    </row>
    <row r="13137" spans="1:11" x14ac:dyDescent="0.3">
      <c r="A13137" s="341">
        <v>43512.318055555559</v>
      </c>
      <c r="B13137" s="318">
        <v>38449.428</v>
      </c>
      <c r="C13137" s="355">
        <f t="shared" si="273"/>
        <v>0.27700000000186265</v>
      </c>
      <c r="D13137" s="420">
        <f t="shared" si="274"/>
        <v>0.13850000000093132</v>
      </c>
      <c r="H13137" s="337"/>
      <c r="J13137" s="82">
        <v>20</v>
      </c>
      <c r="K13137" s="321">
        <v>4</v>
      </c>
    </row>
    <row r="13138" spans="1:11" x14ac:dyDescent="0.3">
      <c r="A13138" s="341">
        <v>43512.359722222223</v>
      </c>
      <c r="B13138" s="318">
        <v>38449.692999999999</v>
      </c>
      <c r="C13138" s="355">
        <f t="shared" si="273"/>
        <v>0.26499999999941792</v>
      </c>
      <c r="D13138" s="420">
        <f t="shared" si="274"/>
        <v>0.13249999999970896</v>
      </c>
      <c r="H13138" s="337"/>
      <c r="J13138" s="82">
        <v>21</v>
      </c>
      <c r="K13138" s="391">
        <v>1</v>
      </c>
    </row>
    <row r="13139" spans="1:11" x14ac:dyDescent="0.3">
      <c r="A13139" s="341">
        <v>43512.401388888888</v>
      </c>
      <c r="B13139" s="318">
        <v>38449.966999999997</v>
      </c>
      <c r="C13139" s="355">
        <f t="shared" si="273"/>
        <v>0.27399999999761349</v>
      </c>
      <c r="D13139" s="420">
        <f t="shared" si="274"/>
        <v>0.13699999999880674</v>
      </c>
      <c r="H13139" s="337"/>
      <c r="J13139" s="82">
        <v>22</v>
      </c>
      <c r="K13139" s="319">
        <v>2</v>
      </c>
    </row>
    <row r="13140" spans="1:11" x14ac:dyDescent="0.3">
      <c r="A13140" s="341">
        <v>43512.443055555559</v>
      </c>
      <c r="B13140" s="318">
        <v>38450.241999999998</v>
      </c>
      <c r="C13140" s="355">
        <f t="shared" si="273"/>
        <v>0.27500000000145519</v>
      </c>
      <c r="D13140" s="420">
        <f t="shared" si="274"/>
        <v>0.1375000000007276</v>
      </c>
      <c r="H13140" s="337"/>
      <c r="J13140" s="82">
        <v>23</v>
      </c>
      <c r="K13140" s="320">
        <v>3</v>
      </c>
    </row>
    <row r="13141" spans="1:11" x14ac:dyDescent="0.3">
      <c r="A13141" s="341">
        <v>43512.484722222223</v>
      </c>
      <c r="B13141" s="318">
        <v>38450.508000000002</v>
      </c>
      <c r="C13141" s="355">
        <f t="shared" si="273"/>
        <v>0.26600000000325963</v>
      </c>
      <c r="D13141" s="420">
        <f t="shared" si="274"/>
        <v>0.13300000000162981</v>
      </c>
      <c r="H13141" s="337"/>
      <c r="J13141" s="82">
        <v>24</v>
      </c>
      <c r="K13141" s="321">
        <v>4</v>
      </c>
    </row>
    <row r="13142" spans="1:11" x14ac:dyDescent="0.3">
      <c r="A13142" s="341">
        <v>43512.526388888888</v>
      </c>
      <c r="B13142" s="318">
        <v>38450.769999999997</v>
      </c>
      <c r="C13142" s="355">
        <f t="shared" si="273"/>
        <v>0.26199999999516876</v>
      </c>
      <c r="D13142" s="420">
        <f t="shared" si="274"/>
        <v>0.13099999999758438</v>
      </c>
      <c r="H13142" s="337"/>
      <c r="J13142" s="82">
        <v>25</v>
      </c>
      <c r="K13142" s="391">
        <v>1</v>
      </c>
    </row>
    <row r="13143" spans="1:11" x14ac:dyDescent="0.3">
      <c r="A13143" s="341">
        <v>43512.568055555559</v>
      </c>
      <c r="B13143" s="318">
        <v>38451.044000000002</v>
      </c>
      <c r="C13143" s="355">
        <f t="shared" si="273"/>
        <v>0.27400000000488944</v>
      </c>
      <c r="D13143" s="420">
        <f t="shared" si="274"/>
        <v>0.13700000000244472</v>
      </c>
      <c r="H13143" s="337"/>
      <c r="J13143" s="82">
        <v>26</v>
      </c>
      <c r="K13143" s="319">
        <v>2</v>
      </c>
    </row>
    <row r="13144" spans="1:11" x14ac:dyDescent="0.3">
      <c r="A13144" s="341">
        <v>43512.609722222223</v>
      </c>
      <c r="B13144" s="318">
        <v>38451.311999999998</v>
      </c>
      <c r="C13144" s="355">
        <f t="shared" si="273"/>
        <v>0.26799999999639113</v>
      </c>
      <c r="D13144" s="420">
        <f t="shared" si="274"/>
        <v>0.13399999999819556</v>
      </c>
      <c r="H13144" s="337"/>
      <c r="J13144" s="82">
        <v>27</v>
      </c>
      <c r="K13144" s="320">
        <v>3</v>
      </c>
    </row>
    <row r="13145" spans="1:11" x14ac:dyDescent="0.3">
      <c r="A13145" s="341">
        <v>43512.651388888888</v>
      </c>
      <c r="B13145" s="318">
        <v>38451.578000000001</v>
      </c>
      <c r="C13145" s="355">
        <f t="shared" si="273"/>
        <v>0.26600000000325963</v>
      </c>
      <c r="D13145" s="420">
        <f t="shared" si="274"/>
        <v>0.13300000000162981</v>
      </c>
      <c r="H13145" s="337"/>
      <c r="J13145" s="82">
        <v>28</v>
      </c>
      <c r="K13145" s="321">
        <v>4</v>
      </c>
    </row>
    <row r="13146" spans="1:11" x14ac:dyDescent="0.3">
      <c r="A13146" s="341">
        <v>43512.693055555559</v>
      </c>
      <c r="B13146" s="318">
        <v>38451.838000000003</v>
      </c>
      <c r="C13146" s="355">
        <f t="shared" si="273"/>
        <v>0.26000000000203727</v>
      </c>
      <c r="D13146" s="420">
        <f t="shared" si="274"/>
        <v>0.13000000000101863</v>
      </c>
      <c r="H13146" s="337"/>
      <c r="J13146" s="82">
        <v>29</v>
      </c>
      <c r="K13146" s="391">
        <v>1</v>
      </c>
    </row>
    <row r="13147" spans="1:11" x14ac:dyDescent="0.3">
      <c r="A13147" s="341">
        <v>43512.734722222223</v>
      </c>
      <c r="B13147" s="318">
        <v>38452.108999999997</v>
      </c>
      <c r="C13147" s="355">
        <f t="shared" si="273"/>
        <v>0.27099999999336433</v>
      </c>
      <c r="D13147" s="420">
        <f t="shared" si="274"/>
        <v>0.13549999999668216</v>
      </c>
      <c r="H13147" s="337"/>
      <c r="J13147" s="82">
        <v>30</v>
      </c>
      <c r="K13147" s="319">
        <v>2</v>
      </c>
    </row>
    <row r="13148" spans="1:11" x14ac:dyDescent="0.3">
      <c r="A13148" s="341">
        <v>43512.776388888888</v>
      </c>
      <c r="B13148" s="318">
        <v>38452.372000000003</v>
      </c>
      <c r="C13148" s="355">
        <f t="shared" si="273"/>
        <v>0.26300000000628643</v>
      </c>
      <c r="D13148" s="420">
        <f t="shared" si="274"/>
        <v>0.13150000000314321</v>
      </c>
      <c r="H13148" s="337"/>
      <c r="J13148" s="82">
        <v>31</v>
      </c>
      <c r="K13148" s="320">
        <v>3</v>
      </c>
    </row>
    <row r="13149" spans="1:11" x14ac:dyDescent="0.3">
      <c r="A13149" s="341">
        <v>43512.818055555559</v>
      </c>
      <c r="B13149" s="318">
        <v>38452.627999999997</v>
      </c>
      <c r="C13149" s="355">
        <f t="shared" si="273"/>
        <v>0.2559999999939464</v>
      </c>
      <c r="D13149" s="420">
        <f t="shared" si="274"/>
        <v>0.1279999999969732</v>
      </c>
      <c r="H13149" s="337"/>
      <c r="J13149" s="82">
        <v>32</v>
      </c>
      <c r="K13149" s="321">
        <v>4</v>
      </c>
    </row>
    <row r="13150" spans="1:11" x14ac:dyDescent="0.3">
      <c r="A13150" s="341">
        <v>43512.859722222223</v>
      </c>
      <c r="B13150" s="318">
        <v>38452.887999999999</v>
      </c>
      <c r="C13150" s="355">
        <f t="shared" si="273"/>
        <v>0.26000000000203727</v>
      </c>
      <c r="D13150" s="420">
        <f t="shared" si="274"/>
        <v>0.13000000000101863</v>
      </c>
      <c r="H13150" s="337"/>
      <c r="J13150" s="82">
        <v>33</v>
      </c>
      <c r="K13150" s="391">
        <v>1</v>
      </c>
    </row>
    <row r="13151" spans="1:11" x14ac:dyDescent="0.3">
      <c r="A13151" s="341">
        <v>43512.901388888888</v>
      </c>
      <c r="B13151" s="318">
        <v>38453.159</v>
      </c>
      <c r="C13151" s="355">
        <f t="shared" si="273"/>
        <v>0.27100000000064028</v>
      </c>
      <c r="D13151" s="420">
        <f t="shared" si="274"/>
        <v>0.13550000000032014</v>
      </c>
      <c r="H13151" s="337"/>
      <c r="J13151" s="82">
        <v>34</v>
      </c>
      <c r="K13151" s="319">
        <v>2</v>
      </c>
    </row>
    <row r="13152" spans="1:11" x14ac:dyDescent="0.3">
      <c r="A13152" s="341">
        <v>43512.943055555559</v>
      </c>
      <c r="B13152" s="318">
        <v>38453.421999999999</v>
      </c>
      <c r="C13152" s="355">
        <f t="shared" si="273"/>
        <v>0.26299999999901047</v>
      </c>
      <c r="D13152" s="420">
        <f t="shared" si="274"/>
        <v>0.13149999999950523</v>
      </c>
      <c r="H13152" s="337"/>
      <c r="J13152" s="82">
        <v>35</v>
      </c>
      <c r="K13152" s="320">
        <v>3</v>
      </c>
    </row>
    <row r="13153" spans="1:11" x14ac:dyDescent="0.3">
      <c r="A13153" s="341">
        <v>43512.984722222223</v>
      </c>
      <c r="B13153" s="318">
        <v>38453.678999999996</v>
      </c>
      <c r="C13153" s="355">
        <f t="shared" si="273"/>
        <v>0.25699999999778811</v>
      </c>
      <c r="D13153" s="420">
        <f t="shared" si="274"/>
        <v>0.12849999999889405</v>
      </c>
      <c r="E13153" s="336">
        <f>SUM(C13130:C13153)*7.4805194805</f>
        <v>47.950129869976699</v>
      </c>
      <c r="F13153" s="324">
        <f>AVERAGE(D13130:D13153)</f>
        <v>0.13354166666658784</v>
      </c>
      <c r="G13153" s="324">
        <f>_xlfn.STDEV.S(D13130:D13153)</f>
        <v>3.3326992152507696E-3</v>
      </c>
      <c r="H13153" s="337"/>
      <c r="J13153" s="82">
        <v>36</v>
      </c>
      <c r="K13153" s="321">
        <v>4</v>
      </c>
    </row>
    <row r="13154" spans="1:11" x14ac:dyDescent="0.3">
      <c r="A13154" s="341">
        <v>43513.026388888888</v>
      </c>
      <c r="B13154" s="318">
        <v>38453.942000000003</v>
      </c>
      <c r="C13154" s="355">
        <f t="shared" si="273"/>
        <v>0.26300000000628643</v>
      </c>
      <c r="D13154" s="420">
        <f t="shared" si="274"/>
        <v>0.13150000000314321</v>
      </c>
      <c r="H13154" s="337"/>
      <c r="J13154" s="82">
        <v>37</v>
      </c>
      <c r="K13154" s="391">
        <v>1</v>
      </c>
    </row>
    <row r="13155" spans="1:11" x14ac:dyDescent="0.3">
      <c r="A13155" s="341">
        <v>43513.068055555559</v>
      </c>
      <c r="B13155" s="318">
        <v>38454.212</v>
      </c>
      <c r="C13155" s="355">
        <f t="shared" si="273"/>
        <v>0.26999999999679858</v>
      </c>
      <c r="D13155" s="420">
        <f t="shared" si="274"/>
        <v>0.13499999999839929</v>
      </c>
      <c r="H13155" s="337"/>
      <c r="J13155" s="82">
        <v>38</v>
      </c>
      <c r="K13155" s="319">
        <v>2</v>
      </c>
    </row>
    <row r="13156" spans="1:11" x14ac:dyDescent="0.3">
      <c r="A13156" s="341">
        <v>43513.109722222223</v>
      </c>
      <c r="B13156" s="318">
        <v>38454.478000000003</v>
      </c>
      <c r="C13156" s="355">
        <f t="shared" si="273"/>
        <v>0.26600000000325963</v>
      </c>
      <c r="D13156" s="420">
        <f t="shared" si="274"/>
        <v>0.13300000000162981</v>
      </c>
      <c r="H13156" s="337"/>
      <c r="J13156" s="82">
        <v>39</v>
      </c>
      <c r="K13156" s="320">
        <v>3</v>
      </c>
    </row>
    <row r="13157" spans="1:11" x14ac:dyDescent="0.3">
      <c r="A13157" s="341">
        <v>43513.151388888888</v>
      </c>
      <c r="B13157" s="318">
        <v>38454.739000000001</v>
      </c>
      <c r="C13157" s="355">
        <f t="shared" si="273"/>
        <v>0.26099999999860302</v>
      </c>
      <c r="D13157" s="420">
        <f t="shared" si="274"/>
        <v>0.13049999999930151</v>
      </c>
      <c r="H13157" s="337"/>
      <c r="J13157" s="82">
        <v>40</v>
      </c>
      <c r="K13157" s="321">
        <v>4</v>
      </c>
    </row>
    <row r="13158" spans="1:11" x14ac:dyDescent="0.3">
      <c r="A13158" s="341">
        <v>43513.193055555559</v>
      </c>
      <c r="B13158" s="318">
        <v>38455.017999999996</v>
      </c>
      <c r="C13158" s="355">
        <f t="shared" si="273"/>
        <v>0.27899999999499414</v>
      </c>
      <c r="D13158" s="420">
        <f t="shared" si="274"/>
        <v>0.13949999999749707</v>
      </c>
      <c r="H13158" s="337"/>
      <c r="J13158" s="82">
        <v>41</v>
      </c>
      <c r="K13158" s="391">
        <v>1</v>
      </c>
    </row>
    <row r="13159" spans="1:11" x14ac:dyDescent="0.3">
      <c r="A13159" s="341">
        <v>43513.234722222223</v>
      </c>
      <c r="B13159" s="318">
        <v>38455.300999999999</v>
      </c>
      <c r="C13159" s="355">
        <f t="shared" si="273"/>
        <v>0.28300000000308501</v>
      </c>
      <c r="D13159" s="420">
        <f t="shared" si="274"/>
        <v>0.1415000000015425</v>
      </c>
      <c r="H13159" s="337"/>
      <c r="J13159" s="82">
        <v>42</v>
      </c>
      <c r="K13159" s="319">
        <v>2</v>
      </c>
    </row>
    <row r="13160" spans="1:11" x14ac:dyDescent="0.3">
      <c r="A13160" s="341">
        <v>43513.276388888888</v>
      </c>
      <c r="B13160" s="318">
        <v>38455.578000000001</v>
      </c>
      <c r="C13160" s="355">
        <f t="shared" si="273"/>
        <v>0.27700000000186265</v>
      </c>
      <c r="D13160" s="420">
        <f t="shared" si="274"/>
        <v>0.13850000000093132</v>
      </c>
      <c r="H13160" s="337"/>
      <c r="J13160" s="82">
        <v>43</v>
      </c>
      <c r="K13160" s="320">
        <v>3</v>
      </c>
    </row>
    <row r="13161" spans="1:11" x14ac:dyDescent="0.3">
      <c r="A13161" s="341">
        <v>43513.318055555559</v>
      </c>
      <c r="B13161" s="318">
        <v>38455.841999999997</v>
      </c>
      <c r="C13161" s="355">
        <f t="shared" si="273"/>
        <v>0.26399999999557622</v>
      </c>
      <c r="D13161" s="420">
        <f t="shared" si="274"/>
        <v>0.13199999999778811</v>
      </c>
      <c r="H13161" s="337"/>
      <c r="J13161" s="82">
        <v>44</v>
      </c>
      <c r="K13161" s="321">
        <v>4</v>
      </c>
    </row>
    <row r="13162" spans="1:11" x14ac:dyDescent="0.3">
      <c r="A13162" s="341">
        <v>43513.359722222223</v>
      </c>
      <c r="B13162" s="318">
        <v>38456.118999999999</v>
      </c>
      <c r="C13162" s="355">
        <f t="shared" si="273"/>
        <v>0.27700000000186265</v>
      </c>
      <c r="D13162" s="420">
        <f t="shared" si="274"/>
        <v>0.13850000000093132</v>
      </c>
      <c r="H13162" s="337"/>
      <c r="J13162" s="82">
        <v>45</v>
      </c>
      <c r="K13162" s="391">
        <v>1</v>
      </c>
    </row>
    <row r="13163" spans="1:11" x14ac:dyDescent="0.3">
      <c r="A13163" s="341">
        <v>43513.401388888888</v>
      </c>
      <c r="B13163" s="318">
        <v>38456.387999999999</v>
      </c>
      <c r="C13163" s="355">
        <f t="shared" si="273"/>
        <v>0.26900000000023283</v>
      </c>
      <c r="D13163" s="420">
        <f t="shared" si="274"/>
        <v>0.13450000000011642</v>
      </c>
      <c r="H13163" s="337"/>
      <c r="J13163" s="82">
        <v>46</v>
      </c>
      <c r="K13163" s="319">
        <v>2</v>
      </c>
    </row>
    <row r="13164" spans="1:11" x14ac:dyDescent="0.3">
      <c r="A13164" s="341">
        <v>43513.443055555559</v>
      </c>
      <c r="B13164" s="318">
        <v>38456.648000000001</v>
      </c>
      <c r="C13164" s="355">
        <f t="shared" si="273"/>
        <v>0.26000000000203727</v>
      </c>
      <c r="D13164" s="420">
        <f t="shared" si="274"/>
        <v>0.13000000000101863</v>
      </c>
      <c r="H13164" s="337"/>
      <c r="J13164" s="82">
        <v>47</v>
      </c>
      <c r="K13164" s="320">
        <v>3</v>
      </c>
    </row>
    <row r="13165" spans="1:11" x14ac:dyDescent="0.3">
      <c r="A13165" s="341">
        <v>43513.484722222223</v>
      </c>
      <c r="B13165" s="318">
        <v>38456.911</v>
      </c>
      <c r="C13165" s="355">
        <f t="shared" si="273"/>
        <v>0.26299999999901047</v>
      </c>
      <c r="D13165" s="420">
        <f t="shared" si="274"/>
        <v>0.13149999999950523</v>
      </c>
      <c r="H13165" s="337"/>
      <c r="J13165" s="82">
        <v>48</v>
      </c>
      <c r="K13165" s="321">
        <v>4</v>
      </c>
    </row>
    <row r="13166" spans="1:11" x14ac:dyDescent="0.3">
      <c r="A13166" s="341">
        <v>43513.526388888888</v>
      </c>
      <c r="B13166" s="318">
        <v>38457.182000000001</v>
      </c>
      <c r="C13166" s="355">
        <f t="shared" si="273"/>
        <v>0.27100000000064028</v>
      </c>
      <c r="D13166" s="420">
        <f t="shared" si="274"/>
        <v>0.13550000000032014</v>
      </c>
      <c r="H13166" s="337"/>
      <c r="J13166" s="82">
        <v>49</v>
      </c>
      <c r="K13166" s="391">
        <v>1</v>
      </c>
    </row>
    <row r="13167" spans="1:11" x14ac:dyDescent="0.3">
      <c r="A13167" s="341">
        <v>43513.568055555559</v>
      </c>
      <c r="B13167" s="318">
        <v>38457.449000000001</v>
      </c>
      <c r="C13167" s="355">
        <f t="shared" si="273"/>
        <v>0.26699999999982538</v>
      </c>
      <c r="D13167" s="420">
        <f t="shared" si="274"/>
        <v>0.13349999999991269</v>
      </c>
      <c r="H13167" s="337"/>
      <c r="J13167" s="82">
        <v>50</v>
      </c>
      <c r="K13167" s="319">
        <v>2</v>
      </c>
    </row>
    <row r="13168" spans="1:11" x14ac:dyDescent="0.3">
      <c r="A13168" s="341">
        <v>43513.609722222223</v>
      </c>
      <c r="B13168" s="318">
        <v>38457.709000000003</v>
      </c>
      <c r="C13168" s="355">
        <f t="shared" si="273"/>
        <v>0.26000000000203727</v>
      </c>
      <c r="D13168" s="420">
        <f t="shared" si="274"/>
        <v>0.13000000000101863</v>
      </c>
      <c r="H13168" s="337"/>
      <c r="J13168" s="82">
        <v>51</v>
      </c>
      <c r="K13168" s="320">
        <v>3</v>
      </c>
    </row>
    <row r="13169" spans="1:11" x14ac:dyDescent="0.3">
      <c r="A13169" s="341">
        <v>43513.651388888888</v>
      </c>
      <c r="B13169" s="318">
        <v>38457.978999999999</v>
      </c>
      <c r="C13169" s="355">
        <f t="shared" si="273"/>
        <v>0.26999999999679858</v>
      </c>
      <c r="D13169" s="420">
        <f t="shared" si="274"/>
        <v>0.13499999999839929</v>
      </c>
      <c r="H13169" s="337"/>
      <c r="J13169" s="82">
        <v>52</v>
      </c>
      <c r="K13169" s="321">
        <v>4</v>
      </c>
    </row>
    <row r="13170" spans="1:11" x14ac:dyDescent="0.3">
      <c r="A13170" s="341">
        <v>43513.693055555559</v>
      </c>
      <c r="B13170" s="318">
        <v>38458.252</v>
      </c>
      <c r="C13170" s="355">
        <f t="shared" si="273"/>
        <v>0.27300000000104774</v>
      </c>
      <c r="D13170" s="420">
        <f t="shared" si="274"/>
        <v>0.13650000000052387</v>
      </c>
      <c r="H13170" s="337"/>
      <c r="J13170" s="82">
        <v>53</v>
      </c>
      <c r="K13170" s="391">
        <v>1</v>
      </c>
    </row>
    <row r="13171" spans="1:11" x14ac:dyDescent="0.3">
      <c r="A13171" s="341">
        <v>43513.734722222223</v>
      </c>
      <c r="B13171" s="318">
        <v>38458.512000000002</v>
      </c>
      <c r="C13171" s="355">
        <f t="shared" si="273"/>
        <v>0.26000000000203727</v>
      </c>
      <c r="D13171" s="420">
        <f t="shared" si="274"/>
        <v>0.13000000000101863</v>
      </c>
      <c r="H13171" s="337"/>
      <c r="J13171" s="82">
        <v>54</v>
      </c>
      <c r="K13171" s="319">
        <v>2</v>
      </c>
    </row>
    <row r="13172" spans="1:11" x14ac:dyDescent="0.3">
      <c r="A13172" s="341">
        <v>43513.776388888888</v>
      </c>
      <c r="B13172" s="318">
        <v>38458.767999999996</v>
      </c>
      <c r="C13172" s="355">
        <f t="shared" si="273"/>
        <v>0.2559999999939464</v>
      </c>
      <c r="D13172" s="420">
        <f t="shared" si="274"/>
        <v>0.1279999999969732</v>
      </c>
      <c r="H13172" s="337"/>
      <c r="J13172" s="82">
        <v>55</v>
      </c>
      <c r="K13172" s="320">
        <v>3</v>
      </c>
    </row>
    <row r="13173" spans="1:11" x14ac:dyDescent="0.3">
      <c r="A13173" s="341">
        <v>43513.818055555559</v>
      </c>
      <c r="B13173" s="318">
        <v>38459.029000000002</v>
      </c>
      <c r="C13173" s="355">
        <f t="shared" si="273"/>
        <v>0.26100000000587897</v>
      </c>
      <c r="D13173" s="420">
        <f t="shared" si="274"/>
        <v>0.13050000000293949</v>
      </c>
      <c r="H13173" s="337"/>
      <c r="J13173" s="82">
        <v>56</v>
      </c>
      <c r="K13173" s="321">
        <v>4</v>
      </c>
    </row>
    <row r="13174" spans="1:11" x14ac:dyDescent="0.3">
      <c r="A13174" s="341">
        <v>43513.859722222223</v>
      </c>
      <c r="B13174" s="318">
        <v>38459.292000000001</v>
      </c>
      <c r="C13174" s="355">
        <f t="shared" si="273"/>
        <v>0.26299999999901047</v>
      </c>
      <c r="D13174" s="420">
        <f t="shared" si="274"/>
        <v>0.13149999999950523</v>
      </c>
      <c r="H13174" s="337"/>
      <c r="J13174" s="82">
        <v>57</v>
      </c>
      <c r="K13174" s="391">
        <v>1</v>
      </c>
    </row>
    <row r="13175" spans="1:11" x14ac:dyDescent="0.3">
      <c r="A13175" s="341">
        <v>43513.901388888888</v>
      </c>
      <c r="B13175" s="318">
        <v>38459.557999999997</v>
      </c>
      <c r="C13175" s="355">
        <f t="shared" si="273"/>
        <v>0.26599999999598367</v>
      </c>
      <c r="D13175" s="420">
        <f t="shared" si="274"/>
        <v>0.13299999999799184</v>
      </c>
      <c r="H13175" s="337"/>
      <c r="J13175" s="82">
        <v>58</v>
      </c>
      <c r="K13175" s="319">
        <v>2</v>
      </c>
    </row>
    <row r="13176" spans="1:11" x14ac:dyDescent="0.3">
      <c r="A13176" s="341">
        <v>43513.943055555559</v>
      </c>
      <c r="B13176" s="318">
        <v>38459.817999999999</v>
      </c>
      <c r="C13176" s="355">
        <f t="shared" si="273"/>
        <v>0.26000000000203727</v>
      </c>
      <c r="D13176" s="420">
        <f t="shared" si="274"/>
        <v>0.13000000000101863</v>
      </c>
      <c r="H13176" s="337"/>
      <c r="J13176" s="82">
        <v>59</v>
      </c>
      <c r="K13176" s="320">
        <v>3</v>
      </c>
    </row>
    <row r="13177" spans="1:11" x14ac:dyDescent="0.3">
      <c r="A13177" s="341">
        <v>43513.984722222223</v>
      </c>
      <c r="B13177" s="318">
        <v>38460.080000000002</v>
      </c>
      <c r="C13177" s="355">
        <f t="shared" si="273"/>
        <v>0.26200000000244472</v>
      </c>
      <c r="D13177" s="420">
        <f t="shared" si="274"/>
        <v>0.13100000000122236</v>
      </c>
      <c r="E13177" s="336">
        <f>SUM(C13154:C13177)*7.4805194805</f>
        <v>47.88280519472012</v>
      </c>
      <c r="F13177" s="324">
        <f>AVERAGE(D13154:D13177)</f>
        <v>0.13335416666677702</v>
      </c>
      <c r="G13177" s="324">
        <f>_xlfn.STDEV.S(D13154:D13177)</f>
        <v>3.5277754003118444E-3</v>
      </c>
      <c r="H13177" s="404"/>
      <c r="I13177" s="344">
        <f>AVERAGE(D13017:D13177)</f>
        <v>0.13336792452830207</v>
      </c>
      <c r="J13177" s="82">
        <v>60</v>
      </c>
      <c r="K13177" s="321">
        <v>4</v>
      </c>
    </row>
    <row r="13178" spans="1:11" x14ac:dyDescent="0.3">
      <c r="A13178" s="341">
        <v>43514.026388888888</v>
      </c>
      <c r="B13178" s="318">
        <v>38460.341999999997</v>
      </c>
      <c r="C13178" s="355">
        <f t="shared" si="273"/>
        <v>0.26199999999516876</v>
      </c>
      <c r="D13178" s="420">
        <f t="shared" si="274"/>
        <v>0.13099999999758438</v>
      </c>
      <c r="H13178" s="337"/>
      <c r="J13178" s="82">
        <v>61</v>
      </c>
      <c r="K13178" s="391">
        <v>1</v>
      </c>
    </row>
    <row r="13179" spans="1:11" x14ac:dyDescent="0.3">
      <c r="A13179" s="341">
        <v>43514.068055555559</v>
      </c>
      <c r="B13179" s="318">
        <v>38460.601999999999</v>
      </c>
      <c r="C13179" s="355">
        <f t="shared" si="273"/>
        <v>0.26000000000203727</v>
      </c>
      <c r="D13179" s="420">
        <f t="shared" si="274"/>
        <v>0.13000000000101863</v>
      </c>
      <c r="H13179" s="337"/>
      <c r="J13179" s="82">
        <v>62</v>
      </c>
      <c r="K13179" s="319">
        <v>2</v>
      </c>
    </row>
    <row r="13180" spans="1:11" x14ac:dyDescent="0.3">
      <c r="A13180" s="341">
        <v>43514.109722222223</v>
      </c>
      <c r="B13180" s="318">
        <v>38460.870000000003</v>
      </c>
      <c r="C13180" s="355">
        <f t="shared" si="273"/>
        <v>0.26800000000366708</v>
      </c>
      <c r="D13180" s="420">
        <f t="shared" si="274"/>
        <v>0.13400000000183354</v>
      </c>
      <c r="H13180" s="337"/>
      <c r="J13180" s="82">
        <v>63</v>
      </c>
      <c r="K13180" s="320">
        <v>3</v>
      </c>
    </row>
    <row r="13181" spans="1:11" x14ac:dyDescent="0.3">
      <c r="A13181" s="341">
        <v>43514.151388888888</v>
      </c>
      <c r="B13181" s="318">
        <v>38461.150999999998</v>
      </c>
      <c r="C13181" s="355">
        <f t="shared" si="273"/>
        <v>0.28099999999540159</v>
      </c>
      <c r="D13181" s="420">
        <f t="shared" si="274"/>
        <v>0.1404999999977008</v>
      </c>
      <c r="H13181" s="337"/>
      <c r="J13181" s="82">
        <v>64</v>
      </c>
      <c r="K13181" s="321">
        <v>4</v>
      </c>
    </row>
    <row r="13182" spans="1:11" x14ac:dyDescent="0.3">
      <c r="A13182" s="341">
        <v>43514.193055555559</v>
      </c>
      <c r="B13182" s="318">
        <v>38461.428</v>
      </c>
      <c r="C13182" s="355">
        <f t="shared" si="273"/>
        <v>0.27700000000186265</v>
      </c>
      <c r="D13182" s="420">
        <f t="shared" si="274"/>
        <v>0.13850000000093132</v>
      </c>
      <c r="H13182" s="337"/>
      <c r="J13182" s="82">
        <v>65</v>
      </c>
      <c r="K13182" s="391">
        <v>1</v>
      </c>
    </row>
    <row r="13183" spans="1:11" x14ac:dyDescent="0.3">
      <c r="A13183" s="341">
        <v>43514.234722222223</v>
      </c>
      <c r="B13183" s="318">
        <v>38461.695</v>
      </c>
      <c r="C13183" s="355">
        <f t="shared" si="273"/>
        <v>0.26699999999982538</v>
      </c>
      <c r="D13183" s="420">
        <f t="shared" si="274"/>
        <v>0.13349999999991269</v>
      </c>
      <c r="H13183" s="337"/>
      <c r="J13183" s="82">
        <v>66</v>
      </c>
      <c r="K13183" s="319">
        <v>2</v>
      </c>
    </row>
    <row r="13184" spans="1:11" x14ac:dyDescent="0.3">
      <c r="A13184" s="341">
        <v>43514.276388888888</v>
      </c>
      <c r="B13184" s="318">
        <v>38461.97</v>
      </c>
      <c r="C13184" s="355">
        <f t="shared" si="273"/>
        <v>0.27500000000145519</v>
      </c>
      <c r="D13184" s="420">
        <f t="shared" si="274"/>
        <v>0.1375000000007276</v>
      </c>
      <c r="H13184" s="337"/>
      <c r="J13184" s="82">
        <v>67</v>
      </c>
      <c r="K13184" s="320">
        <v>3</v>
      </c>
    </row>
    <row r="13185" spans="1:11" x14ac:dyDescent="0.3">
      <c r="A13185" s="341">
        <v>43514.318055555559</v>
      </c>
      <c r="B13185" s="318">
        <v>38462.25</v>
      </c>
      <c r="C13185" s="355">
        <f t="shared" si="273"/>
        <v>0.27999999999883585</v>
      </c>
      <c r="D13185" s="420">
        <f t="shared" si="274"/>
        <v>0.13999999999941792</v>
      </c>
      <c r="H13185" s="337"/>
      <c r="J13185" s="82">
        <v>68</v>
      </c>
      <c r="K13185" s="321">
        <v>4</v>
      </c>
    </row>
    <row r="13186" spans="1:11" x14ac:dyDescent="0.3">
      <c r="A13186" s="341">
        <v>43514.359722222223</v>
      </c>
      <c r="B13186" s="318">
        <v>38462.521999999997</v>
      </c>
      <c r="C13186" s="355">
        <f t="shared" si="273"/>
        <v>0.27199999999720603</v>
      </c>
      <c r="D13186" s="420">
        <f t="shared" si="274"/>
        <v>0.13599999999860302</v>
      </c>
      <c r="H13186" s="337"/>
      <c r="J13186" s="82">
        <v>69</v>
      </c>
      <c r="K13186" s="391">
        <v>1</v>
      </c>
    </row>
    <row r="13187" spans="1:11" x14ac:dyDescent="0.3">
      <c r="A13187" s="341">
        <v>43514.401388888888</v>
      </c>
      <c r="B13187" s="318">
        <v>38462.788</v>
      </c>
      <c r="C13187" s="355">
        <f t="shared" si="273"/>
        <v>0.26600000000325963</v>
      </c>
      <c r="D13187" s="420">
        <f t="shared" si="274"/>
        <v>0.13300000000162981</v>
      </c>
      <c r="H13187" s="337"/>
      <c r="J13187" s="82">
        <v>70</v>
      </c>
      <c r="K13187" s="319">
        <v>2</v>
      </c>
    </row>
    <row r="13188" spans="1:11" x14ac:dyDescent="0.3">
      <c r="A13188" s="341">
        <v>43514.443055555559</v>
      </c>
      <c r="B13188" s="318">
        <v>38463.061999999998</v>
      </c>
      <c r="C13188" s="355">
        <f t="shared" si="273"/>
        <v>0.27399999999761349</v>
      </c>
      <c r="D13188" s="420">
        <f t="shared" si="274"/>
        <v>0.13699999999880674</v>
      </c>
      <c r="H13188" s="337"/>
      <c r="J13188" s="82">
        <v>71</v>
      </c>
      <c r="K13188" s="320">
        <v>3</v>
      </c>
    </row>
    <row r="13189" spans="1:11" x14ac:dyDescent="0.3">
      <c r="A13189" s="341">
        <v>43514.484722222223</v>
      </c>
      <c r="B13189" s="318">
        <v>38463.332000000002</v>
      </c>
      <c r="C13189" s="355">
        <f t="shared" si="273"/>
        <v>0.27000000000407454</v>
      </c>
      <c r="D13189" s="420">
        <f t="shared" si="274"/>
        <v>0.13500000000203727</v>
      </c>
      <c r="H13189" s="337"/>
      <c r="J13189" s="82">
        <v>72</v>
      </c>
      <c r="K13189" s="321">
        <v>4</v>
      </c>
    </row>
    <row r="13190" spans="1:11" x14ac:dyDescent="0.3">
      <c r="A13190" s="341">
        <v>43514.526388888888</v>
      </c>
      <c r="B13190" s="318">
        <v>38463.599000000002</v>
      </c>
      <c r="C13190" s="355">
        <f t="shared" si="273"/>
        <v>0.26699999999982538</v>
      </c>
      <c r="D13190" s="420">
        <f t="shared" si="274"/>
        <v>0.13349999999991269</v>
      </c>
      <c r="H13190" s="337"/>
      <c r="J13190" s="82">
        <v>73</v>
      </c>
      <c r="K13190" s="391">
        <v>1</v>
      </c>
    </row>
    <row r="13191" spans="1:11" x14ac:dyDescent="0.3">
      <c r="A13191" s="341">
        <v>43514.568055555559</v>
      </c>
      <c r="B13191" s="318">
        <v>38463.862999999998</v>
      </c>
      <c r="C13191" s="355">
        <f t="shared" si="273"/>
        <v>0.26399999999557622</v>
      </c>
      <c r="D13191" s="420">
        <f t="shared" si="274"/>
        <v>0.13199999999778811</v>
      </c>
      <c r="H13191" s="337"/>
      <c r="J13191" s="82">
        <v>74</v>
      </c>
      <c r="K13191" s="319">
        <v>2</v>
      </c>
    </row>
    <row r="13192" spans="1:11" x14ac:dyDescent="0.3">
      <c r="A13192" s="341">
        <v>43514.609722222223</v>
      </c>
      <c r="B13192" s="318">
        <v>38464.14</v>
      </c>
      <c r="C13192" s="355">
        <f t="shared" si="273"/>
        <v>0.27700000000186265</v>
      </c>
      <c r="D13192" s="420">
        <f t="shared" si="274"/>
        <v>0.13850000000093132</v>
      </c>
      <c r="H13192" s="337"/>
      <c r="J13192" s="82">
        <v>75</v>
      </c>
      <c r="K13192" s="320">
        <v>3</v>
      </c>
    </row>
    <row r="13193" spans="1:11" x14ac:dyDescent="0.3">
      <c r="A13193" s="341">
        <v>43514.651388888888</v>
      </c>
      <c r="B13193" s="318">
        <v>38464.408000000003</v>
      </c>
      <c r="C13193" s="355">
        <f t="shared" si="273"/>
        <v>0.26800000000366708</v>
      </c>
      <c r="D13193" s="420">
        <f t="shared" si="274"/>
        <v>0.13400000000183354</v>
      </c>
      <c r="H13193" s="337"/>
      <c r="J13193" s="82">
        <v>76</v>
      </c>
      <c r="K13193" s="321">
        <v>4</v>
      </c>
    </row>
    <row r="13194" spans="1:11" x14ac:dyDescent="0.3">
      <c r="A13194" s="341">
        <v>43514.693055555559</v>
      </c>
      <c r="B13194" s="318">
        <v>38464.665000000001</v>
      </c>
      <c r="C13194" s="355">
        <f t="shared" si="273"/>
        <v>0.25699999999778811</v>
      </c>
      <c r="D13194" s="420">
        <f t="shared" si="274"/>
        <v>0.12849999999889405</v>
      </c>
      <c r="H13194" s="337"/>
      <c r="J13194" s="82">
        <v>77</v>
      </c>
      <c r="K13194" s="391">
        <v>1</v>
      </c>
    </row>
    <row r="13195" spans="1:11" x14ac:dyDescent="0.3">
      <c r="A13195" s="341">
        <v>43514.734722222223</v>
      </c>
      <c r="B13195" s="318">
        <v>38464.928999999996</v>
      </c>
      <c r="C13195" s="355">
        <f t="shared" si="273"/>
        <v>0.26399999999557622</v>
      </c>
      <c r="D13195" s="420">
        <f t="shared" si="274"/>
        <v>0.13199999999778811</v>
      </c>
      <c r="H13195" s="337"/>
      <c r="J13195" s="82">
        <v>78</v>
      </c>
      <c r="K13195" s="319">
        <v>2</v>
      </c>
    </row>
    <row r="13196" spans="1:11" x14ac:dyDescent="0.3">
      <c r="A13196" s="341">
        <v>43514.776388888888</v>
      </c>
      <c r="B13196" s="318">
        <v>38465.199000000001</v>
      </c>
      <c r="C13196" s="355">
        <f t="shared" si="273"/>
        <v>0.27000000000407454</v>
      </c>
      <c r="D13196" s="420">
        <f t="shared" si="274"/>
        <v>0.13500000000203727</v>
      </c>
      <c r="H13196" s="337"/>
      <c r="J13196" s="82">
        <v>79</v>
      </c>
      <c r="K13196" s="320">
        <v>3</v>
      </c>
    </row>
    <row r="13197" spans="1:11" x14ac:dyDescent="0.3">
      <c r="A13197" s="341">
        <v>43514.818055555559</v>
      </c>
      <c r="B13197" s="318">
        <v>38465.461000000003</v>
      </c>
      <c r="C13197" s="355">
        <f t="shared" si="273"/>
        <v>0.26200000000244472</v>
      </c>
      <c r="D13197" s="420">
        <f t="shared" si="274"/>
        <v>0.13100000000122236</v>
      </c>
      <c r="H13197" s="337"/>
      <c r="J13197" s="82">
        <v>80</v>
      </c>
      <c r="K13197" s="321">
        <v>4</v>
      </c>
    </row>
    <row r="13198" spans="1:11" x14ac:dyDescent="0.3">
      <c r="A13198" s="341">
        <v>43514.859722222223</v>
      </c>
      <c r="B13198" s="318">
        <v>38465.718000000001</v>
      </c>
      <c r="C13198" s="355">
        <f t="shared" si="273"/>
        <v>0.25699999999778811</v>
      </c>
      <c r="D13198" s="420">
        <f t="shared" si="274"/>
        <v>0.12849999999889405</v>
      </c>
      <c r="H13198" s="337"/>
      <c r="J13198" s="82">
        <v>81</v>
      </c>
      <c r="K13198" s="391">
        <v>1</v>
      </c>
    </row>
    <row r="13199" spans="1:11" x14ac:dyDescent="0.3">
      <c r="A13199" s="341">
        <v>43514.901388888888</v>
      </c>
      <c r="B13199" s="318">
        <v>38465.980000000003</v>
      </c>
      <c r="C13199" s="355">
        <f t="shared" si="273"/>
        <v>0.26200000000244472</v>
      </c>
      <c r="D13199" s="420">
        <f t="shared" si="274"/>
        <v>0.13100000000122236</v>
      </c>
      <c r="H13199" s="337"/>
      <c r="J13199" s="82">
        <v>82</v>
      </c>
      <c r="K13199" s="319">
        <v>2</v>
      </c>
    </row>
    <row r="13200" spans="1:11" x14ac:dyDescent="0.3">
      <c r="A13200" s="341">
        <v>43514.943055555559</v>
      </c>
      <c r="B13200" s="318">
        <v>38466.248</v>
      </c>
      <c r="C13200" s="355">
        <f t="shared" si="273"/>
        <v>0.26799999999639113</v>
      </c>
      <c r="D13200" s="420">
        <f t="shared" si="274"/>
        <v>0.13399999999819556</v>
      </c>
      <c r="H13200" s="337"/>
      <c r="J13200" s="82">
        <v>83</v>
      </c>
      <c r="K13200" s="320">
        <v>3</v>
      </c>
    </row>
    <row r="13201" spans="1:12" x14ac:dyDescent="0.3">
      <c r="A13201" s="341">
        <v>43514.984722222223</v>
      </c>
      <c r="B13201" s="318">
        <v>38466.504000000001</v>
      </c>
      <c r="C13201" s="355">
        <f t="shared" si="273"/>
        <v>0.25600000000122236</v>
      </c>
      <c r="D13201" s="420">
        <f t="shared" si="274"/>
        <v>0.12800000000061118</v>
      </c>
      <c r="E13201" s="336">
        <f>SUM(C13178:C13201)*7.4805194805</f>
        <v>48.054857142725034</v>
      </c>
      <c r="F13201" s="324">
        <f>AVERAGE(D13178:D13201)</f>
        <v>0.13383333333331393</v>
      </c>
      <c r="G13201" s="324">
        <f>_xlfn.STDEV.S(D13178:D13201)</f>
        <v>3.5773036563070872E-3</v>
      </c>
      <c r="H13201" s="337"/>
      <c r="J13201" s="82">
        <v>84</v>
      </c>
      <c r="K13201" s="321">
        <v>4</v>
      </c>
    </row>
    <row r="13202" spans="1:12" x14ac:dyDescent="0.3">
      <c r="A13202" s="341">
        <v>43515.026388888888</v>
      </c>
      <c r="B13202" s="318">
        <v>38466.758000000002</v>
      </c>
      <c r="C13202" s="355">
        <f t="shared" si="273"/>
        <v>0.25400000000081491</v>
      </c>
      <c r="D13202" s="420">
        <f t="shared" si="274"/>
        <v>0.12700000000040745</v>
      </c>
      <c r="H13202" s="337"/>
      <c r="J13202" s="82">
        <v>85</v>
      </c>
      <c r="K13202" s="391">
        <v>1</v>
      </c>
    </row>
    <row r="13203" spans="1:12" x14ac:dyDescent="0.3">
      <c r="A13203" s="341">
        <v>43515.068055555559</v>
      </c>
      <c r="B13203" s="318">
        <v>38467.029000000002</v>
      </c>
      <c r="C13203" s="355">
        <f t="shared" si="273"/>
        <v>0.27100000000064028</v>
      </c>
      <c r="D13203" s="420">
        <f t="shared" si="274"/>
        <v>0.13550000000032014</v>
      </c>
      <c r="H13203" s="337"/>
      <c r="J13203" s="82">
        <v>86</v>
      </c>
      <c r="K13203" s="319">
        <v>2</v>
      </c>
    </row>
    <row r="13204" spans="1:12" x14ac:dyDescent="0.3">
      <c r="A13204" s="341">
        <v>43515.109722222223</v>
      </c>
      <c r="B13204" s="318">
        <v>38467.302000000003</v>
      </c>
      <c r="C13204" s="355">
        <f t="shared" si="273"/>
        <v>0.27300000000104774</v>
      </c>
      <c r="D13204" s="420">
        <f t="shared" si="274"/>
        <v>0.13650000000052387</v>
      </c>
      <c r="H13204" s="337"/>
      <c r="J13204" s="82">
        <v>87</v>
      </c>
      <c r="K13204" s="320">
        <v>3</v>
      </c>
    </row>
    <row r="13205" spans="1:12" x14ac:dyDescent="0.3">
      <c r="A13205" s="341">
        <v>43515.151388888888</v>
      </c>
      <c r="B13205" s="318">
        <v>38467.571000000004</v>
      </c>
      <c r="C13205" s="355">
        <f t="shared" si="273"/>
        <v>0.26900000000023283</v>
      </c>
      <c r="D13205" s="420">
        <f t="shared" si="274"/>
        <v>0.13450000000011642</v>
      </c>
      <c r="H13205" s="337"/>
      <c r="J13205" s="82">
        <v>88</v>
      </c>
      <c r="K13205" s="321">
        <v>4</v>
      </c>
    </row>
    <row r="13206" spans="1:12" x14ac:dyDescent="0.3">
      <c r="A13206" s="341">
        <v>43515.193055555559</v>
      </c>
      <c r="B13206" s="318">
        <v>38467.839</v>
      </c>
      <c r="C13206" s="355">
        <f t="shared" si="273"/>
        <v>0.26799999999639113</v>
      </c>
      <c r="D13206" s="420">
        <f t="shared" si="274"/>
        <v>0.13399999999819556</v>
      </c>
      <c r="H13206" s="337"/>
      <c r="J13206" s="82">
        <v>89</v>
      </c>
      <c r="K13206" s="391">
        <v>1</v>
      </c>
    </row>
    <row r="13207" spans="1:12" x14ac:dyDescent="0.3">
      <c r="A13207" s="341">
        <v>43515.234722222223</v>
      </c>
      <c r="B13207" s="318">
        <v>38468.118000000002</v>
      </c>
      <c r="C13207" s="355">
        <f t="shared" si="273"/>
        <v>0.2790000000022701</v>
      </c>
      <c r="D13207" s="420">
        <f t="shared" si="274"/>
        <v>0.13950000000113505</v>
      </c>
      <c r="H13207" s="337"/>
      <c r="J13207" s="82">
        <v>90</v>
      </c>
      <c r="K13207" s="319">
        <v>2</v>
      </c>
    </row>
    <row r="13208" spans="1:12" x14ac:dyDescent="0.3">
      <c r="A13208" s="341">
        <v>43515.276388888888</v>
      </c>
      <c r="B13208" s="318">
        <v>38468.39</v>
      </c>
      <c r="C13208" s="355">
        <f t="shared" si="273"/>
        <v>0.27199999999720603</v>
      </c>
      <c r="D13208" s="420">
        <f t="shared" si="274"/>
        <v>0.13599999999860302</v>
      </c>
      <c r="H13208" s="337"/>
      <c r="J13208" s="82">
        <v>91</v>
      </c>
      <c r="K13208" s="320">
        <v>3</v>
      </c>
    </row>
    <row r="13209" spans="1:12" x14ac:dyDescent="0.3">
      <c r="A13209" s="341">
        <v>43515.318055555559</v>
      </c>
      <c r="B13209" s="318">
        <v>38468.660000000003</v>
      </c>
      <c r="C13209" s="355">
        <f t="shared" si="273"/>
        <v>0.27000000000407454</v>
      </c>
      <c r="D13209" s="420">
        <f t="shared" si="274"/>
        <v>0.13500000000203727</v>
      </c>
      <c r="H13209" s="337"/>
      <c r="J13209" s="82">
        <v>92</v>
      </c>
      <c r="K13209" s="321">
        <v>4</v>
      </c>
    </row>
    <row r="13210" spans="1:12" x14ac:dyDescent="0.3">
      <c r="A13210" s="341">
        <v>43515.359722222223</v>
      </c>
      <c r="B13210" s="318">
        <v>38468.934999999998</v>
      </c>
      <c r="C13210" s="355">
        <f t="shared" si="273"/>
        <v>0.27499999999417923</v>
      </c>
      <c r="D13210" s="420">
        <f t="shared" si="274"/>
        <v>0.13749999999708962</v>
      </c>
      <c r="H13210" s="337"/>
      <c r="J13210" s="82">
        <v>93</v>
      </c>
      <c r="K13210" s="391">
        <v>1</v>
      </c>
    </row>
    <row r="13211" spans="1:12" x14ac:dyDescent="0.3">
      <c r="A13211" s="341">
        <v>43515.401388888888</v>
      </c>
      <c r="B13211" s="318">
        <v>38469.216</v>
      </c>
      <c r="C13211" s="355">
        <f t="shared" si="273"/>
        <v>0.28100000000267755</v>
      </c>
      <c r="D13211" s="420">
        <f t="shared" si="274"/>
        <v>0.14050000000133878</v>
      </c>
      <c r="H13211" s="337"/>
      <c r="J13211" s="82">
        <v>94</v>
      </c>
      <c r="K13211" s="319">
        <v>2</v>
      </c>
    </row>
    <row r="13212" spans="1:12" x14ac:dyDescent="0.3">
      <c r="A13212" s="341">
        <v>43515.443055555559</v>
      </c>
      <c r="B13212" s="318">
        <v>38469.482000000004</v>
      </c>
      <c r="C13212" s="355">
        <f t="shared" si="273"/>
        <v>0.26600000000325963</v>
      </c>
      <c r="D13212" s="420">
        <f t="shared" si="274"/>
        <v>0.13300000000162981</v>
      </c>
      <c r="H13212" s="337"/>
      <c r="J13212" s="82">
        <v>95</v>
      </c>
      <c r="K13212" s="320">
        <v>3</v>
      </c>
    </row>
    <row r="13213" spans="1:12" x14ac:dyDescent="0.3">
      <c r="A13213" s="341">
        <v>43515.484722222223</v>
      </c>
      <c r="B13213" s="318">
        <v>38469.741999999998</v>
      </c>
      <c r="C13213" s="355">
        <f t="shared" si="273"/>
        <v>0.25999999999476131</v>
      </c>
      <c r="D13213" s="420">
        <f t="shared" si="274"/>
        <v>0.12999999999738066</v>
      </c>
      <c r="H13213" s="337"/>
      <c r="J13213" s="82">
        <v>96</v>
      </c>
      <c r="K13213" s="321">
        <v>4</v>
      </c>
    </row>
    <row r="13214" spans="1:12" x14ac:dyDescent="0.3">
      <c r="A13214" s="341">
        <v>43515.526388888888</v>
      </c>
      <c r="B13214" s="318">
        <v>38470.01</v>
      </c>
      <c r="C13214" s="355">
        <f t="shared" si="273"/>
        <v>0.26800000000366708</v>
      </c>
      <c r="D13214" s="420">
        <f t="shared" si="274"/>
        <v>0.13400000000183354</v>
      </c>
      <c r="H13214" s="337"/>
      <c r="J13214" s="82">
        <v>97</v>
      </c>
      <c r="K13214" s="391">
        <v>1</v>
      </c>
    </row>
    <row r="13215" spans="1:12" x14ac:dyDescent="0.3">
      <c r="A13215" s="341">
        <v>43515.568055555559</v>
      </c>
      <c r="B13215" s="318">
        <v>38470.281000000003</v>
      </c>
      <c r="C13215" s="355">
        <f t="shared" si="273"/>
        <v>0.27100000000064028</v>
      </c>
      <c r="D13215" s="420">
        <f t="shared" si="274"/>
        <v>0.13550000000032014</v>
      </c>
      <c r="H13215" s="337"/>
      <c r="J13215" s="82">
        <v>98</v>
      </c>
      <c r="K13215" s="319">
        <v>2</v>
      </c>
    </row>
    <row r="13216" spans="1:12" x14ac:dyDescent="0.3">
      <c r="A13216" s="341">
        <v>43515.586111111108</v>
      </c>
      <c r="B13216" s="318">
        <v>38470.544999999998</v>
      </c>
      <c r="C13216" s="355">
        <f t="shared" ref="C13216:C13308" si="275">B13216-B13215</f>
        <v>0.26399999999557622</v>
      </c>
      <c r="D13216" s="420">
        <f t="shared" ref="D13216:D13308" si="276">C13216/2</f>
        <v>0.13199999999778811</v>
      </c>
      <c r="H13216" s="337"/>
      <c r="J13216" s="82">
        <v>1</v>
      </c>
      <c r="K13216" s="320">
        <v>3</v>
      </c>
      <c r="L13216" s="54" t="s">
        <v>313</v>
      </c>
    </row>
    <row r="13217" spans="1:11" x14ac:dyDescent="0.3">
      <c r="A13217" s="341">
        <v>43515.62777777778</v>
      </c>
      <c r="B13217" s="318">
        <v>38470.803</v>
      </c>
      <c r="C13217" s="355">
        <f t="shared" si="275"/>
        <v>0.25800000000162981</v>
      </c>
      <c r="D13217" s="420">
        <f t="shared" si="276"/>
        <v>0.12900000000081491</v>
      </c>
      <c r="H13217" s="337"/>
      <c r="J13217" s="82">
        <v>2</v>
      </c>
      <c r="K13217" s="321">
        <v>4</v>
      </c>
    </row>
    <row r="13218" spans="1:11" x14ac:dyDescent="0.3">
      <c r="A13218" s="341">
        <v>43515.669444444444</v>
      </c>
      <c r="B13218" s="318">
        <v>38471.072</v>
      </c>
      <c r="C13218" s="355">
        <f t="shared" si="275"/>
        <v>0.26900000000023283</v>
      </c>
      <c r="D13218" s="420">
        <f t="shared" si="276"/>
        <v>0.13450000000011642</v>
      </c>
      <c r="H13218" s="337"/>
      <c r="J13218" s="82">
        <v>3</v>
      </c>
      <c r="K13218" s="391">
        <v>1</v>
      </c>
    </row>
    <row r="13219" spans="1:11" x14ac:dyDescent="0.3">
      <c r="A13219" s="341">
        <v>43515.711110995369</v>
      </c>
      <c r="B13219" s="318">
        <v>38471.339999999997</v>
      </c>
      <c r="C13219" s="355">
        <f t="shared" si="275"/>
        <v>0.26799999999639113</v>
      </c>
      <c r="D13219" s="420">
        <f t="shared" si="276"/>
        <v>0.13399999999819556</v>
      </c>
      <c r="H13219" s="337"/>
      <c r="J13219" s="82">
        <v>4</v>
      </c>
      <c r="K13219" s="319">
        <v>2</v>
      </c>
    </row>
    <row r="13220" spans="1:11" x14ac:dyDescent="0.3">
      <c r="A13220" s="341">
        <v>43515.752777604168</v>
      </c>
      <c r="B13220" s="318">
        <v>38471.601999999999</v>
      </c>
      <c r="C13220" s="355">
        <f t="shared" si="275"/>
        <v>0.26200000000244472</v>
      </c>
      <c r="D13220" s="420">
        <f t="shared" si="276"/>
        <v>0.13100000000122236</v>
      </c>
      <c r="H13220" s="337"/>
      <c r="J13220" s="82">
        <v>5</v>
      </c>
      <c r="K13220" s="320">
        <v>3</v>
      </c>
    </row>
    <row r="13221" spans="1:11" x14ac:dyDescent="0.3">
      <c r="A13221" s="341">
        <v>43515.794444212966</v>
      </c>
      <c r="B13221" s="318">
        <v>38471.858</v>
      </c>
      <c r="C13221" s="355">
        <f t="shared" si="275"/>
        <v>0.25600000000122236</v>
      </c>
      <c r="D13221" s="420">
        <f t="shared" si="276"/>
        <v>0.12800000000061118</v>
      </c>
      <c r="H13221" s="337"/>
      <c r="J13221" s="82">
        <v>6</v>
      </c>
      <c r="K13221" s="321">
        <v>4</v>
      </c>
    </row>
    <row r="13222" spans="1:11" x14ac:dyDescent="0.3">
      <c r="A13222" s="341">
        <v>43515.836110821758</v>
      </c>
      <c r="B13222" s="318">
        <v>38472.122000000003</v>
      </c>
      <c r="C13222" s="355">
        <f t="shared" si="275"/>
        <v>0.26400000000285218</v>
      </c>
      <c r="D13222" s="420">
        <f t="shared" si="276"/>
        <v>0.13200000000142609</v>
      </c>
      <c r="H13222" s="337"/>
      <c r="J13222" s="82">
        <v>7</v>
      </c>
      <c r="K13222" s="391">
        <v>1</v>
      </c>
    </row>
    <row r="13223" spans="1:11" x14ac:dyDescent="0.3">
      <c r="A13223" s="341">
        <v>43515.877777430556</v>
      </c>
      <c r="B13223" s="318">
        <v>38472.381000000001</v>
      </c>
      <c r="C13223" s="355">
        <f t="shared" si="275"/>
        <v>0.25899999999819556</v>
      </c>
      <c r="D13223" s="420">
        <f t="shared" si="276"/>
        <v>0.12949999999909778</v>
      </c>
      <c r="H13223" s="337"/>
      <c r="J13223" s="82">
        <v>8</v>
      </c>
      <c r="K13223" s="319">
        <v>2</v>
      </c>
    </row>
    <row r="13224" spans="1:11" x14ac:dyDescent="0.3">
      <c r="A13224" s="341">
        <v>43515.919444039355</v>
      </c>
      <c r="B13224" s="318">
        <v>38472.631999999998</v>
      </c>
      <c r="C13224" s="355">
        <f t="shared" si="275"/>
        <v>0.25099999999656575</v>
      </c>
      <c r="D13224" s="420">
        <f t="shared" si="276"/>
        <v>0.12549999999828287</v>
      </c>
      <c r="H13224" s="337"/>
      <c r="J13224" s="82">
        <v>9</v>
      </c>
      <c r="K13224" s="320">
        <v>3</v>
      </c>
    </row>
    <row r="13225" spans="1:11" x14ac:dyDescent="0.3">
      <c r="A13225" s="341">
        <v>43515.961110648146</v>
      </c>
      <c r="B13225" s="318">
        <v>38472.89</v>
      </c>
      <c r="C13225" s="355">
        <f t="shared" si="275"/>
        <v>0.25800000000162981</v>
      </c>
      <c r="D13225" s="420">
        <f t="shared" si="276"/>
        <v>0.12900000000081491</v>
      </c>
      <c r="E13225" s="336">
        <f>SUM(C13202:C13225)*7.4805194805</f>
        <v>47.770597402462549</v>
      </c>
      <c r="F13225" s="324">
        <f>AVERAGE(D13202:D13225)</f>
        <v>0.13304166666663755</v>
      </c>
      <c r="G13225" s="324">
        <f>_xlfn.STDEV.S(D13202:D13225)</f>
        <v>3.8474064294424641E-3</v>
      </c>
      <c r="H13225" s="337"/>
      <c r="J13225" s="82">
        <v>10</v>
      </c>
      <c r="K13225" s="321">
        <v>4</v>
      </c>
    </row>
    <row r="13226" spans="1:11" x14ac:dyDescent="0.3">
      <c r="A13226" s="341">
        <v>43516.002777256945</v>
      </c>
      <c r="B13226" s="318">
        <v>38473.160000000003</v>
      </c>
      <c r="C13226" s="355">
        <f t="shared" si="275"/>
        <v>0.27000000000407454</v>
      </c>
      <c r="D13226" s="420">
        <f t="shared" si="276"/>
        <v>0.13500000000203727</v>
      </c>
      <c r="H13226" s="337"/>
      <c r="J13226" s="82">
        <v>11</v>
      </c>
      <c r="K13226" s="391">
        <v>1</v>
      </c>
    </row>
    <row r="13227" spans="1:11" x14ac:dyDescent="0.3">
      <c r="A13227" s="341">
        <v>43516.044443865743</v>
      </c>
      <c r="B13227" s="318">
        <v>38473.428</v>
      </c>
      <c r="C13227" s="355">
        <f t="shared" si="275"/>
        <v>0.26799999999639113</v>
      </c>
      <c r="D13227" s="420">
        <f t="shared" si="276"/>
        <v>0.13399999999819556</v>
      </c>
      <c r="H13227" s="337"/>
      <c r="J13227" s="82">
        <v>12</v>
      </c>
      <c r="K13227" s="319">
        <v>2</v>
      </c>
    </row>
    <row r="13228" spans="1:11" x14ac:dyDescent="0.3">
      <c r="A13228" s="341">
        <v>43516.086110474535</v>
      </c>
      <c r="B13228" s="318">
        <v>38473.688999999998</v>
      </c>
      <c r="C13228" s="355">
        <f t="shared" si="275"/>
        <v>0.26099999999860302</v>
      </c>
      <c r="D13228" s="420">
        <f t="shared" si="276"/>
        <v>0.13049999999930151</v>
      </c>
      <c r="H13228" s="337"/>
      <c r="J13228" s="82">
        <v>13</v>
      </c>
      <c r="K13228" s="320">
        <v>3</v>
      </c>
    </row>
    <row r="13229" spans="1:11" x14ac:dyDescent="0.3">
      <c r="A13229" s="341">
        <v>43516.127777083333</v>
      </c>
      <c r="B13229" s="318">
        <v>38473.959000000003</v>
      </c>
      <c r="C13229" s="355">
        <f t="shared" si="275"/>
        <v>0.27000000000407454</v>
      </c>
      <c r="D13229" s="420">
        <f t="shared" si="276"/>
        <v>0.13500000000203727</v>
      </c>
      <c r="H13229" s="337"/>
      <c r="J13229" s="82">
        <v>14</v>
      </c>
      <c r="K13229" s="321">
        <v>4</v>
      </c>
    </row>
    <row r="13230" spans="1:11" x14ac:dyDescent="0.3">
      <c r="A13230" s="341">
        <v>43516.169443692132</v>
      </c>
      <c r="B13230" s="318">
        <v>38474.232000000004</v>
      </c>
      <c r="C13230" s="355">
        <f t="shared" si="275"/>
        <v>0.27300000000104774</v>
      </c>
      <c r="D13230" s="420">
        <f t="shared" si="276"/>
        <v>0.13650000000052387</v>
      </c>
      <c r="H13230" s="337"/>
      <c r="J13230" s="82">
        <v>15</v>
      </c>
      <c r="K13230" s="391">
        <v>1</v>
      </c>
    </row>
    <row r="13231" spans="1:11" x14ac:dyDescent="0.3">
      <c r="A13231" s="341">
        <v>43516.211110300923</v>
      </c>
      <c r="B13231" s="318">
        <v>38474.5</v>
      </c>
      <c r="C13231" s="355">
        <f t="shared" si="275"/>
        <v>0.26799999999639113</v>
      </c>
      <c r="D13231" s="420">
        <f t="shared" si="276"/>
        <v>0.13399999999819556</v>
      </c>
      <c r="H13231" s="337"/>
      <c r="J13231" s="82">
        <v>16</v>
      </c>
      <c r="K13231" s="319">
        <v>2</v>
      </c>
    </row>
    <row r="13232" spans="1:11" x14ac:dyDescent="0.3">
      <c r="A13232" s="341">
        <v>43516.252776909721</v>
      </c>
      <c r="B13232" s="318">
        <v>38474.764999999999</v>
      </c>
      <c r="C13232" s="355">
        <f t="shared" si="275"/>
        <v>0.26499999999941792</v>
      </c>
      <c r="D13232" s="420">
        <f t="shared" si="276"/>
        <v>0.13249999999970896</v>
      </c>
      <c r="H13232" s="337"/>
      <c r="J13232" s="82">
        <v>17</v>
      </c>
      <c r="K13232" s="320">
        <v>3</v>
      </c>
    </row>
    <row r="13233" spans="1:11" x14ac:dyDescent="0.3">
      <c r="A13233" s="341">
        <v>43516.29444351852</v>
      </c>
      <c r="B13233" s="318">
        <v>38475.046000000002</v>
      </c>
      <c r="C13233" s="355">
        <f t="shared" si="275"/>
        <v>0.28100000000267755</v>
      </c>
      <c r="D13233" s="420">
        <f t="shared" si="276"/>
        <v>0.14050000000133878</v>
      </c>
      <c r="H13233" s="337"/>
      <c r="J13233" s="82">
        <v>18</v>
      </c>
      <c r="K13233" s="321">
        <v>4</v>
      </c>
    </row>
    <row r="13234" spans="1:11" x14ac:dyDescent="0.3">
      <c r="A13234" s="341">
        <v>43516.336110127311</v>
      </c>
      <c r="B13234" s="318">
        <v>38475.322</v>
      </c>
      <c r="C13234" s="355">
        <f t="shared" si="275"/>
        <v>0.27599999999802094</v>
      </c>
      <c r="D13234" s="420">
        <f t="shared" si="276"/>
        <v>0.13799999999901047</v>
      </c>
      <c r="H13234" s="337"/>
      <c r="J13234" s="82">
        <v>19</v>
      </c>
      <c r="K13234" s="391">
        <v>1</v>
      </c>
    </row>
    <row r="13235" spans="1:11" x14ac:dyDescent="0.3">
      <c r="A13235" s="341">
        <v>43516.37777673611</v>
      </c>
      <c r="B13235" s="318">
        <v>38475.591999999997</v>
      </c>
      <c r="C13235" s="355">
        <f t="shared" si="275"/>
        <v>0.26999999999679858</v>
      </c>
      <c r="D13235" s="420">
        <f t="shared" si="276"/>
        <v>0.13499999999839929</v>
      </c>
      <c r="H13235" s="337"/>
      <c r="J13235" s="82">
        <v>20</v>
      </c>
      <c r="K13235" s="319">
        <v>2</v>
      </c>
    </row>
    <row r="13236" spans="1:11" x14ac:dyDescent="0.3">
      <c r="A13236" s="341">
        <v>43516.419443344908</v>
      </c>
      <c r="B13236" s="318">
        <v>38475.858</v>
      </c>
      <c r="C13236" s="355">
        <f t="shared" si="275"/>
        <v>0.26600000000325963</v>
      </c>
      <c r="D13236" s="420">
        <f t="shared" si="276"/>
        <v>0.13300000000162981</v>
      </c>
      <c r="H13236" s="337"/>
      <c r="J13236" s="82">
        <v>21</v>
      </c>
      <c r="K13236" s="320">
        <v>3</v>
      </c>
    </row>
    <row r="13237" spans="1:11" x14ac:dyDescent="0.3">
      <c r="A13237" s="341">
        <v>43516.461109953707</v>
      </c>
      <c r="B13237" s="318">
        <v>38476.131000000001</v>
      </c>
      <c r="C13237" s="355">
        <f t="shared" si="275"/>
        <v>0.27300000000104774</v>
      </c>
      <c r="D13237" s="420">
        <f t="shared" si="276"/>
        <v>0.13650000000052387</v>
      </c>
      <c r="H13237" s="337"/>
      <c r="J13237" s="82">
        <v>22</v>
      </c>
      <c r="K13237" s="321">
        <v>4</v>
      </c>
    </row>
    <row r="13238" spans="1:11" x14ac:dyDescent="0.3">
      <c r="A13238" s="341">
        <v>43516.502776562498</v>
      </c>
      <c r="B13238" s="318">
        <v>38476.398999999998</v>
      </c>
      <c r="C13238" s="355">
        <f t="shared" si="275"/>
        <v>0.26799999999639113</v>
      </c>
      <c r="D13238" s="420">
        <f t="shared" si="276"/>
        <v>0.13399999999819556</v>
      </c>
      <c r="H13238" s="337"/>
      <c r="J13238" s="82">
        <v>23</v>
      </c>
      <c r="K13238" s="391">
        <v>1</v>
      </c>
    </row>
    <row r="13239" spans="1:11" x14ac:dyDescent="0.3">
      <c r="A13239" s="341">
        <v>43516.544443171297</v>
      </c>
      <c r="B13239" s="318">
        <v>38476.658000000003</v>
      </c>
      <c r="C13239" s="355">
        <f t="shared" si="275"/>
        <v>0.25900000000547152</v>
      </c>
      <c r="D13239" s="420">
        <f t="shared" si="276"/>
        <v>0.12950000000273576</v>
      </c>
      <c r="H13239" s="337"/>
      <c r="J13239" s="82">
        <v>24</v>
      </c>
      <c r="K13239" s="319">
        <v>2</v>
      </c>
    </row>
    <row r="13240" spans="1:11" x14ac:dyDescent="0.3">
      <c r="A13240" s="341">
        <v>43516.586109780095</v>
      </c>
      <c r="B13240" s="318">
        <v>38476.921999999999</v>
      </c>
      <c r="C13240" s="355">
        <f t="shared" si="275"/>
        <v>0.26399999999557622</v>
      </c>
      <c r="D13240" s="420">
        <f t="shared" si="276"/>
        <v>0.13199999999778811</v>
      </c>
      <c r="H13240" s="337"/>
      <c r="J13240" s="82">
        <v>25</v>
      </c>
      <c r="K13240" s="320">
        <v>3</v>
      </c>
    </row>
    <row r="13241" spans="1:11" x14ac:dyDescent="0.3">
      <c r="A13241" s="341">
        <v>43516.627776388887</v>
      </c>
      <c r="B13241" s="318">
        <v>38477.197999999997</v>
      </c>
      <c r="C13241" s="355">
        <f t="shared" si="275"/>
        <v>0.27599999999802094</v>
      </c>
      <c r="D13241" s="420">
        <f t="shared" si="276"/>
        <v>0.13799999999901047</v>
      </c>
      <c r="H13241" s="337"/>
      <c r="J13241" s="82">
        <v>26</v>
      </c>
      <c r="K13241" s="321">
        <v>4</v>
      </c>
    </row>
    <row r="13242" spans="1:11" x14ac:dyDescent="0.3">
      <c r="A13242" s="341">
        <v>43516.669442997685</v>
      </c>
      <c r="B13242" s="318">
        <v>38477.461000000003</v>
      </c>
      <c r="C13242" s="355">
        <f t="shared" si="275"/>
        <v>0.26300000000628643</v>
      </c>
      <c r="D13242" s="420">
        <f t="shared" si="276"/>
        <v>0.13150000000314321</v>
      </c>
      <c r="H13242" s="337"/>
      <c r="J13242" s="82">
        <v>27</v>
      </c>
      <c r="K13242" s="391">
        <v>1</v>
      </c>
    </row>
    <row r="13243" spans="1:11" x14ac:dyDescent="0.3">
      <c r="A13243" s="341">
        <v>43516.711109606484</v>
      </c>
      <c r="B13243" s="318">
        <v>38477.72</v>
      </c>
      <c r="C13243" s="355">
        <f t="shared" si="275"/>
        <v>0.25899999999819556</v>
      </c>
      <c r="D13243" s="420">
        <f t="shared" si="276"/>
        <v>0.12949999999909778</v>
      </c>
      <c r="H13243" s="337"/>
      <c r="J13243" s="82">
        <v>28</v>
      </c>
      <c r="K13243" s="319">
        <v>2</v>
      </c>
    </row>
    <row r="13244" spans="1:11" x14ac:dyDescent="0.3">
      <c r="A13244" s="341">
        <v>43516.752776215275</v>
      </c>
      <c r="B13244" s="318">
        <v>38477.987999999998</v>
      </c>
      <c r="C13244" s="355">
        <f t="shared" si="275"/>
        <v>0.26799999999639113</v>
      </c>
      <c r="D13244" s="420">
        <f t="shared" si="276"/>
        <v>0.13399999999819556</v>
      </c>
      <c r="H13244" s="337"/>
      <c r="J13244" s="82">
        <v>29</v>
      </c>
      <c r="K13244" s="320">
        <v>3</v>
      </c>
    </row>
    <row r="13245" spans="1:11" x14ac:dyDescent="0.3">
      <c r="A13245" s="341">
        <v>43516.794442824073</v>
      </c>
      <c r="B13245" s="318">
        <v>38478.258000000002</v>
      </c>
      <c r="C13245" s="355">
        <f t="shared" si="275"/>
        <v>0.27000000000407454</v>
      </c>
      <c r="D13245" s="420">
        <f t="shared" si="276"/>
        <v>0.13500000000203727</v>
      </c>
      <c r="H13245" s="337"/>
      <c r="J13245" s="82">
        <v>30</v>
      </c>
      <c r="K13245" s="321">
        <v>4</v>
      </c>
    </row>
    <row r="13246" spans="1:11" x14ac:dyDescent="0.3">
      <c r="A13246" s="341">
        <v>43516.836109432872</v>
      </c>
      <c r="B13246" s="318">
        <v>38478.517999999996</v>
      </c>
      <c r="C13246" s="355">
        <f t="shared" si="275"/>
        <v>0.25999999999476131</v>
      </c>
      <c r="D13246" s="420">
        <f t="shared" si="276"/>
        <v>0.12999999999738066</v>
      </c>
      <c r="H13246" s="337"/>
      <c r="J13246" s="82">
        <v>31</v>
      </c>
      <c r="K13246" s="391">
        <v>1</v>
      </c>
    </row>
    <row r="13247" spans="1:11" x14ac:dyDescent="0.3">
      <c r="A13247" s="341">
        <v>43516.877776041663</v>
      </c>
      <c r="B13247" s="318">
        <v>38478.771000000001</v>
      </c>
      <c r="C13247" s="355">
        <f t="shared" si="275"/>
        <v>0.25300000000424916</v>
      </c>
      <c r="D13247" s="420">
        <f t="shared" si="276"/>
        <v>0.12650000000212458</v>
      </c>
      <c r="H13247" s="337"/>
      <c r="J13247" s="82">
        <v>32</v>
      </c>
      <c r="K13247" s="319">
        <v>2</v>
      </c>
    </row>
    <row r="13248" spans="1:11" x14ac:dyDescent="0.3">
      <c r="A13248" s="341">
        <v>43516.919442650462</v>
      </c>
      <c r="B13248" s="318">
        <v>38479.035000000003</v>
      </c>
      <c r="C13248" s="355">
        <f t="shared" si="275"/>
        <v>0.26400000000285218</v>
      </c>
      <c r="D13248" s="420">
        <f t="shared" si="276"/>
        <v>0.13200000000142609</v>
      </c>
      <c r="H13248" s="337"/>
      <c r="J13248" s="82">
        <v>33</v>
      </c>
      <c r="K13248" s="320">
        <v>3</v>
      </c>
    </row>
    <row r="13249" spans="1:11" x14ac:dyDescent="0.3">
      <c r="A13249" s="341">
        <v>43516.96110925926</v>
      </c>
      <c r="B13249" s="318">
        <v>38479.300000000003</v>
      </c>
      <c r="C13249" s="355">
        <f t="shared" si="275"/>
        <v>0.26499999999941792</v>
      </c>
      <c r="D13249" s="420">
        <f t="shared" si="276"/>
        <v>0.13249999999970896</v>
      </c>
      <c r="E13249" s="336">
        <f>SUM(C13226:C13249)*7.4805194805</f>
        <v>47.950129870031127</v>
      </c>
      <c r="F13249" s="324">
        <f>AVERAGE(D13226:D13249)</f>
        <v>0.13354166666673942</v>
      </c>
      <c r="G13249" s="324">
        <f>_xlfn.STDEV.S(D13226:D13249)</f>
        <v>3.1654269120290862E-3</v>
      </c>
      <c r="H13249" s="337"/>
      <c r="J13249" s="82">
        <v>34</v>
      </c>
      <c r="K13249" s="321">
        <v>4</v>
      </c>
    </row>
    <row r="13250" spans="1:11" x14ac:dyDescent="0.3">
      <c r="A13250" s="341">
        <v>43517.002775868059</v>
      </c>
      <c r="B13250" s="318">
        <v>38479.561999999998</v>
      </c>
      <c r="C13250" s="355">
        <f t="shared" si="275"/>
        <v>0.26199999999516876</v>
      </c>
      <c r="D13250" s="420">
        <f t="shared" si="276"/>
        <v>0.13099999999758438</v>
      </c>
      <c r="H13250" s="337"/>
      <c r="J13250" s="82">
        <v>35</v>
      </c>
      <c r="K13250" s="391">
        <v>1</v>
      </c>
    </row>
    <row r="13251" spans="1:11" x14ac:dyDescent="0.3">
      <c r="A13251" s="341">
        <v>43517.04444247685</v>
      </c>
      <c r="B13251" s="318">
        <v>38479.828000000001</v>
      </c>
      <c r="C13251" s="355">
        <f t="shared" si="275"/>
        <v>0.26600000000325963</v>
      </c>
      <c r="D13251" s="420">
        <f t="shared" si="276"/>
        <v>0.13300000000162981</v>
      </c>
      <c r="H13251" s="337"/>
      <c r="J13251" s="82">
        <v>36</v>
      </c>
      <c r="K13251" s="319">
        <v>2</v>
      </c>
    </row>
    <row r="13252" spans="1:11" x14ac:dyDescent="0.3">
      <c r="A13252" s="341">
        <v>43517.086109085649</v>
      </c>
      <c r="B13252" s="318">
        <v>38480.099000000002</v>
      </c>
      <c r="C13252" s="355">
        <f t="shared" si="275"/>
        <v>0.27100000000064028</v>
      </c>
      <c r="D13252" s="420">
        <f t="shared" si="276"/>
        <v>0.13550000000032014</v>
      </c>
      <c r="H13252" s="337"/>
      <c r="J13252" s="82">
        <v>37</v>
      </c>
      <c r="K13252" s="320">
        <v>3</v>
      </c>
    </row>
    <row r="13253" spans="1:11" x14ac:dyDescent="0.3">
      <c r="A13253" s="341">
        <v>43517.127775694447</v>
      </c>
      <c r="B13253" s="318">
        <v>38480.368000000002</v>
      </c>
      <c r="C13253" s="355">
        <f t="shared" si="275"/>
        <v>0.26900000000023283</v>
      </c>
      <c r="D13253" s="420">
        <f t="shared" si="276"/>
        <v>0.13450000000011642</v>
      </c>
      <c r="H13253" s="337"/>
      <c r="J13253" s="82">
        <v>38</v>
      </c>
      <c r="K13253" s="321">
        <v>4</v>
      </c>
    </row>
    <row r="13254" spans="1:11" x14ac:dyDescent="0.3">
      <c r="A13254" s="341">
        <v>43517.169442303239</v>
      </c>
      <c r="B13254" s="318">
        <v>38480.631000000001</v>
      </c>
      <c r="C13254" s="355">
        <f t="shared" si="275"/>
        <v>0.26299999999901047</v>
      </c>
      <c r="D13254" s="420">
        <f t="shared" si="276"/>
        <v>0.13149999999950523</v>
      </c>
      <c r="H13254" s="337"/>
      <c r="J13254" s="82">
        <v>39</v>
      </c>
      <c r="K13254" s="391">
        <v>1</v>
      </c>
    </row>
    <row r="13255" spans="1:11" x14ac:dyDescent="0.3">
      <c r="A13255" s="341">
        <v>43517.211108912037</v>
      </c>
      <c r="B13255" s="318">
        <v>38480.902000000002</v>
      </c>
      <c r="C13255" s="355">
        <f t="shared" si="275"/>
        <v>0.27100000000064028</v>
      </c>
      <c r="D13255" s="420">
        <f t="shared" si="276"/>
        <v>0.13550000000032014</v>
      </c>
      <c r="H13255" s="337"/>
      <c r="J13255" s="82">
        <v>40</v>
      </c>
      <c r="K13255" s="319">
        <v>2</v>
      </c>
    </row>
    <row r="13256" spans="1:11" x14ac:dyDescent="0.3">
      <c r="A13256" s="341">
        <v>43517.252775520836</v>
      </c>
      <c r="B13256" s="318">
        <v>38481.188000000002</v>
      </c>
      <c r="C13256" s="355">
        <f t="shared" si="275"/>
        <v>0.28600000000005821</v>
      </c>
      <c r="D13256" s="420">
        <f t="shared" si="276"/>
        <v>0.1430000000000291</v>
      </c>
      <c r="H13256" s="337"/>
      <c r="J13256" s="82">
        <v>41</v>
      </c>
      <c r="K13256" s="320">
        <v>3</v>
      </c>
    </row>
    <row r="13257" spans="1:11" x14ac:dyDescent="0.3">
      <c r="A13257" s="341">
        <v>43517.294442129627</v>
      </c>
      <c r="B13257" s="318">
        <v>38481.461000000003</v>
      </c>
      <c r="C13257" s="355">
        <f t="shared" si="275"/>
        <v>0.27300000000104774</v>
      </c>
      <c r="D13257" s="420">
        <f t="shared" si="276"/>
        <v>0.13650000000052387</v>
      </c>
      <c r="H13257" s="337"/>
      <c r="J13257" s="82">
        <v>42</v>
      </c>
      <c r="K13257" s="321">
        <v>4</v>
      </c>
    </row>
    <row r="13258" spans="1:11" x14ac:dyDescent="0.3">
      <c r="A13258" s="341">
        <v>43517.336108738426</v>
      </c>
      <c r="B13258" s="318">
        <v>38481.728000000003</v>
      </c>
      <c r="C13258" s="355">
        <f t="shared" si="275"/>
        <v>0.26699999999982538</v>
      </c>
      <c r="D13258" s="420">
        <f t="shared" si="276"/>
        <v>0.13349999999991269</v>
      </c>
      <c r="H13258" s="337"/>
      <c r="J13258" s="82">
        <v>43</v>
      </c>
      <c r="K13258" s="391">
        <v>1</v>
      </c>
    </row>
    <row r="13259" spans="1:11" x14ac:dyDescent="0.3">
      <c r="A13259" s="341">
        <v>43517.377775347224</v>
      </c>
      <c r="B13259" s="318">
        <v>38482.000999999997</v>
      </c>
      <c r="C13259" s="355">
        <f t="shared" si="275"/>
        <v>0.27299999999377178</v>
      </c>
      <c r="D13259" s="420">
        <f t="shared" si="276"/>
        <v>0.13649999999688589</v>
      </c>
      <c r="H13259" s="337"/>
      <c r="J13259" s="82">
        <v>44</v>
      </c>
      <c r="K13259" s="319">
        <v>2</v>
      </c>
    </row>
    <row r="13260" spans="1:11" x14ac:dyDescent="0.3">
      <c r="A13260" s="341">
        <v>43517.419441956015</v>
      </c>
      <c r="B13260" s="318">
        <v>38482.281000000003</v>
      </c>
      <c r="C13260" s="355">
        <f t="shared" si="275"/>
        <v>0.2800000000061118</v>
      </c>
      <c r="D13260" s="420">
        <f t="shared" si="276"/>
        <v>0.1400000000030559</v>
      </c>
      <c r="H13260" s="337"/>
      <c r="J13260" s="82">
        <v>45</v>
      </c>
      <c r="K13260" s="320">
        <v>3</v>
      </c>
    </row>
    <row r="13261" spans="1:11" x14ac:dyDescent="0.3">
      <c r="A13261" s="341">
        <v>43517.461108564814</v>
      </c>
      <c r="B13261" s="318">
        <v>38482.550999999999</v>
      </c>
      <c r="C13261" s="355">
        <f t="shared" si="275"/>
        <v>0.26999999999679858</v>
      </c>
      <c r="D13261" s="420">
        <f t="shared" si="276"/>
        <v>0.13499999999839929</v>
      </c>
      <c r="H13261" s="337"/>
      <c r="J13261" s="82">
        <v>46</v>
      </c>
      <c r="K13261" s="321">
        <v>4</v>
      </c>
    </row>
    <row r="13262" spans="1:11" x14ac:dyDescent="0.3">
      <c r="A13262" s="341">
        <v>43517.502775173612</v>
      </c>
      <c r="B13262" s="318">
        <v>38482.817999999999</v>
      </c>
      <c r="C13262" s="355">
        <f t="shared" si="275"/>
        <v>0.26699999999982538</v>
      </c>
      <c r="D13262" s="420">
        <f t="shared" si="276"/>
        <v>0.13349999999991269</v>
      </c>
      <c r="H13262" s="337"/>
      <c r="J13262" s="82">
        <v>47</v>
      </c>
      <c r="K13262" s="391">
        <v>1</v>
      </c>
    </row>
    <row r="13263" spans="1:11" x14ac:dyDescent="0.3">
      <c r="A13263" s="341">
        <v>43517.544441782411</v>
      </c>
      <c r="B13263" s="318">
        <v>38483.097000000002</v>
      </c>
      <c r="C13263" s="355">
        <f t="shared" si="275"/>
        <v>0.2790000000022701</v>
      </c>
      <c r="D13263" s="420">
        <f t="shared" si="276"/>
        <v>0.13950000000113505</v>
      </c>
      <c r="H13263" s="337"/>
      <c r="J13263" s="82">
        <v>48</v>
      </c>
      <c r="K13263" s="319">
        <v>2</v>
      </c>
    </row>
    <row r="13264" spans="1:11" x14ac:dyDescent="0.3">
      <c r="A13264" s="341">
        <v>43517.586108391202</v>
      </c>
      <c r="B13264" s="318">
        <v>38483.368000000002</v>
      </c>
      <c r="C13264" s="355">
        <f t="shared" si="275"/>
        <v>0.27100000000064028</v>
      </c>
      <c r="D13264" s="420">
        <f t="shared" si="276"/>
        <v>0.13550000000032014</v>
      </c>
      <c r="H13264" s="337"/>
      <c r="J13264" s="82">
        <v>49</v>
      </c>
      <c r="K13264" s="320">
        <v>3</v>
      </c>
    </row>
    <row r="13265" spans="1:11" x14ac:dyDescent="0.3">
      <c r="A13265" s="341">
        <v>43517.627775000001</v>
      </c>
      <c r="B13265" s="318">
        <v>38483.629999999997</v>
      </c>
      <c r="C13265" s="355">
        <f t="shared" si="275"/>
        <v>0.26199999999516876</v>
      </c>
      <c r="D13265" s="420">
        <f t="shared" si="276"/>
        <v>0.13099999999758438</v>
      </c>
      <c r="H13265" s="337"/>
      <c r="J13265" s="82">
        <v>50</v>
      </c>
      <c r="K13265" s="321">
        <v>4</v>
      </c>
    </row>
    <row r="13266" spans="1:11" x14ac:dyDescent="0.3">
      <c r="A13266" s="341">
        <v>43517.669441608799</v>
      </c>
      <c r="B13266" s="318">
        <v>38483.898999999998</v>
      </c>
      <c r="C13266" s="355">
        <f t="shared" si="275"/>
        <v>0.26900000000023283</v>
      </c>
      <c r="D13266" s="420">
        <f t="shared" si="276"/>
        <v>0.13450000000011642</v>
      </c>
      <c r="H13266" s="337"/>
      <c r="J13266" s="82">
        <v>51</v>
      </c>
      <c r="K13266" s="391">
        <v>1</v>
      </c>
    </row>
    <row r="13267" spans="1:11" x14ac:dyDescent="0.3">
      <c r="A13267" s="341">
        <v>43517.711108217591</v>
      </c>
      <c r="B13267" s="318">
        <v>38484.178</v>
      </c>
      <c r="C13267" s="355">
        <f t="shared" si="275"/>
        <v>0.2790000000022701</v>
      </c>
      <c r="D13267" s="420">
        <f t="shared" si="276"/>
        <v>0.13950000000113505</v>
      </c>
      <c r="H13267" s="337"/>
      <c r="J13267" s="82">
        <v>52</v>
      </c>
      <c r="K13267" s="319">
        <v>2</v>
      </c>
    </row>
    <row r="13268" spans="1:11" x14ac:dyDescent="0.3">
      <c r="A13268" s="341">
        <v>43517.752774826389</v>
      </c>
      <c r="B13268" s="318">
        <v>38484.442999999999</v>
      </c>
      <c r="C13268" s="355">
        <f t="shared" si="275"/>
        <v>0.26499999999941792</v>
      </c>
      <c r="D13268" s="420">
        <f t="shared" si="276"/>
        <v>0.13249999999970896</v>
      </c>
      <c r="H13268" s="337"/>
      <c r="J13268" s="82">
        <v>53</v>
      </c>
      <c r="K13268" s="320">
        <v>3</v>
      </c>
    </row>
    <row r="13269" spans="1:11" x14ac:dyDescent="0.3">
      <c r="A13269" s="341">
        <v>43517.794441435188</v>
      </c>
      <c r="B13269" s="318">
        <v>38484.697999999997</v>
      </c>
      <c r="C13269" s="355">
        <f t="shared" si="275"/>
        <v>0.25499999999738066</v>
      </c>
      <c r="D13269" s="420">
        <f t="shared" si="276"/>
        <v>0.12749999999869033</v>
      </c>
      <c r="H13269" s="337"/>
      <c r="J13269" s="82">
        <v>54</v>
      </c>
      <c r="K13269" s="321">
        <v>4</v>
      </c>
    </row>
    <row r="13270" spans="1:11" x14ac:dyDescent="0.3">
      <c r="A13270" s="341">
        <v>43517.836108043979</v>
      </c>
      <c r="B13270" s="318">
        <v>38484.951999999997</v>
      </c>
      <c r="C13270" s="355">
        <f t="shared" si="275"/>
        <v>0.25400000000081491</v>
      </c>
      <c r="D13270" s="420">
        <f t="shared" si="276"/>
        <v>0.12700000000040745</v>
      </c>
      <c r="H13270" s="337"/>
      <c r="J13270" s="82">
        <v>55</v>
      </c>
      <c r="K13270" s="391">
        <v>1</v>
      </c>
    </row>
    <row r="13271" spans="1:11" x14ac:dyDescent="0.3">
      <c r="A13271" s="341">
        <v>43517.877774652778</v>
      </c>
      <c r="B13271" s="318">
        <v>38485.216999999997</v>
      </c>
      <c r="C13271" s="355">
        <f t="shared" si="275"/>
        <v>0.26499999999941792</v>
      </c>
      <c r="D13271" s="420">
        <f t="shared" si="276"/>
        <v>0.13249999999970896</v>
      </c>
      <c r="H13271" s="337"/>
      <c r="J13271" s="82">
        <v>56</v>
      </c>
      <c r="K13271" s="319">
        <v>2</v>
      </c>
    </row>
    <row r="13272" spans="1:11" x14ac:dyDescent="0.3">
      <c r="A13272" s="341">
        <v>43517.919441261576</v>
      </c>
      <c r="B13272" s="318">
        <v>38485.478000000003</v>
      </c>
      <c r="C13272" s="355">
        <f t="shared" si="275"/>
        <v>0.26100000000587897</v>
      </c>
      <c r="D13272" s="420">
        <f t="shared" si="276"/>
        <v>0.13050000000293949</v>
      </c>
      <c r="H13272" s="337"/>
      <c r="J13272" s="82">
        <v>57</v>
      </c>
      <c r="K13272" s="320">
        <v>3</v>
      </c>
    </row>
    <row r="13273" spans="1:11" x14ac:dyDescent="0.3">
      <c r="A13273" s="341">
        <v>43517.961107870367</v>
      </c>
      <c r="B13273" s="318">
        <v>38485.731</v>
      </c>
      <c r="C13273" s="355">
        <f t="shared" si="275"/>
        <v>0.2529999999969732</v>
      </c>
      <c r="D13273" s="420">
        <f t="shared" si="276"/>
        <v>0.1264999999984866</v>
      </c>
      <c r="E13273" s="336">
        <f>SUM(C13250:C13273)*7.4805194805</f>
        <v>48.107220779071987</v>
      </c>
      <c r="F13273" s="324">
        <f>AVERAGE(D13250:D13273)</f>
        <v>0.13397916666660117</v>
      </c>
      <c r="G13273" s="324">
        <f>_xlfn.STDEV.S(D13250:D13273)</f>
        <v>4.1085255126487134E-3</v>
      </c>
      <c r="H13273" s="337"/>
      <c r="J13273" s="82">
        <v>58</v>
      </c>
      <c r="K13273" s="321">
        <v>4</v>
      </c>
    </row>
    <row r="13274" spans="1:11" x14ac:dyDescent="0.3">
      <c r="A13274" s="341">
        <v>43518.002774479166</v>
      </c>
      <c r="B13274" s="318">
        <v>38485.998</v>
      </c>
      <c r="C13274" s="355">
        <f t="shared" si="275"/>
        <v>0.26699999999982538</v>
      </c>
      <c r="D13274" s="420">
        <f t="shared" si="276"/>
        <v>0.13349999999991269</v>
      </c>
      <c r="H13274" s="337"/>
      <c r="J13274" s="82">
        <v>59</v>
      </c>
      <c r="K13274" s="391">
        <v>1</v>
      </c>
    </row>
    <row r="13275" spans="1:11" x14ac:dyDescent="0.3">
      <c r="A13275" s="341">
        <v>43518.044441087965</v>
      </c>
      <c r="B13275" s="318">
        <v>38486.267999999996</v>
      </c>
      <c r="C13275" s="355">
        <f t="shared" si="275"/>
        <v>0.26999999999679858</v>
      </c>
      <c r="D13275" s="420">
        <f t="shared" si="276"/>
        <v>0.13499999999839929</v>
      </c>
      <c r="H13275" s="337"/>
      <c r="J13275" s="82">
        <v>60</v>
      </c>
      <c r="K13275" s="319">
        <v>2</v>
      </c>
    </row>
    <row r="13276" spans="1:11" x14ac:dyDescent="0.3">
      <c r="A13276" s="341">
        <v>43518.086107696756</v>
      </c>
      <c r="B13276" s="318">
        <v>38486.53</v>
      </c>
      <c r="C13276" s="355">
        <f t="shared" si="275"/>
        <v>0.26200000000244472</v>
      </c>
      <c r="D13276" s="420">
        <f t="shared" si="276"/>
        <v>0.13100000000122236</v>
      </c>
      <c r="H13276" s="337"/>
      <c r="J13276" s="82">
        <v>61</v>
      </c>
      <c r="K13276" s="320">
        <v>3</v>
      </c>
    </row>
    <row r="13277" spans="1:11" x14ac:dyDescent="0.3">
      <c r="A13277" s="341">
        <v>43518.127774305554</v>
      </c>
      <c r="B13277" s="318">
        <v>38486.79</v>
      </c>
      <c r="C13277" s="355">
        <f t="shared" si="275"/>
        <v>0.26000000000203727</v>
      </c>
      <c r="D13277" s="420">
        <f t="shared" si="276"/>
        <v>0.13000000000101863</v>
      </c>
      <c r="H13277" s="337"/>
      <c r="J13277" s="82">
        <v>62</v>
      </c>
      <c r="K13277" s="321">
        <v>4</v>
      </c>
    </row>
    <row r="13278" spans="1:11" x14ac:dyDescent="0.3">
      <c r="A13278" s="341">
        <v>43518.169440914353</v>
      </c>
      <c r="B13278" s="318">
        <v>38487.067999999999</v>
      </c>
      <c r="C13278" s="355">
        <f t="shared" si="275"/>
        <v>0.27799999999842839</v>
      </c>
      <c r="D13278" s="420">
        <f t="shared" si="276"/>
        <v>0.1389999999992142</v>
      </c>
      <c r="H13278" s="337"/>
      <c r="J13278" s="82">
        <v>63</v>
      </c>
      <c r="K13278" s="391">
        <v>1</v>
      </c>
    </row>
    <row r="13279" spans="1:11" x14ac:dyDescent="0.3">
      <c r="A13279" s="341">
        <v>43518.211107523151</v>
      </c>
      <c r="B13279" s="318">
        <v>38487.35</v>
      </c>
      <c r="C13279" s="355">
        <f t="shared" si="275"/>
        <v>0.2819999999992433</v>
      </c>
      <c r="D13279" s="420">
        <f t="shared" si="276"/>
        <v>0.14099999999962165</v>
      </c>
      <c r="H13279" s="337"/>
      <c r="J13279" s="82">
        <v>64</v>
      </c>
      <c r="K13279" s="319">
        <v>2</v>
      </c>
    </row>
    <row r="13280" spans="1:11" x14ac:dyDescent="0.3">
      <c r="A13280" s="341">
        <v>43518.252774131943</v>
      </c>
      <c r="B13280" s="318">
        <v>38487.618999999999</v>
      </c>
      <c r="C13280" s="355">
        <f t="shared" si="275"/>
        <v>0.26900000000023283</v>
      </c>
      <c r="D13280" s="420">
        <f t="shared" si="276"/>
        <v>0.13450000000011642</v>
      </c>
      <c r="H13280" s="337"/>
      <c r="J13280" s="82">
        <v>65</v>
      </c>
      <c r="K13280" s="320">
        <v>3</v>
      </c>
    </row>
    <row r="13281" spans="1:11" x14ac:dyDescent="0.3">
      <c r="A13281" s="341">
        <v>43518.294440740741</v>
      </c>
      <c r="B13281" s="318">
        <v>38487.889000000003</v>
      </c>
      <c r="C13281" s="355">
        <f t="shared" si="275"/>
        <v>0.27000000000407454</v>
      </c>
      <c r="D13281" s="420">
        <f t="shared" si="276"/>
        <v>0.13500000000203727</v>
      </c>
      <c r="H13281" s="337"/>
      <c r="J13281" s="82">
        <v>66</v>
      </c>
      <c r="K13281" s="321">
        <v>4</v>
      </c>
    </row>
    <row r="13282" spans="1:11" x14ac:dyDescent="0.3">
      <c r="A13282" s="341">
        <v>43518.33610734954</v>
      </c>
      <c r="B13282" s="318">
        <v>38488.169000000002</v>
      </c>
      <c r="C13282" s="355">
        <f t="shared" si="275"/>
        <v>0.27999999999883585</v>
      </c>
      <c r="D13282" s="420">
        <f t="shared" si="276"/>
        <v>0.13999999999941792</v>
      </c>
      <c r="H13282" s="337"/>
      <c r="J13282" s="82">
        <v>67</v>
      </c>
      <c r="K13282" s="391">
        <v>1</v>
      </c>
    </row>
    <row r="13283" spans="1:11" x14ac:dyDescent="0.3">
      <c r="A13283" s="341">
        <v>43518.377773958331</v>
      </c>
      <c r="B13283" s="318">
        <v>38488.442000000003</v>
      </c>
      <c r="C13283" s="355">
        <f t="shared" si="275"/>
        <v>0.27300000000104774</v>
      </c>
      <c r="D13283" s="420">
        <f t="shared" si="276"/>
        <v>0.13650000000052387</v>
      </c>
      <c r="H13283" s="337"/>
      <c r="J13283" s="82">
        <v>68</v>
      </c>
      <c r="K13283" s="319">
        <v>2</v>
      </c>
    </row>
    <row r="13284" spans="1:11" x14ac:dyDescent="0.3">
      <c r="A13284" s="341">
        <v>43518.41944056713</v>
      </c>
      <c r="B13284" s="318">
        <v>38488.712</v>
      </c>
      <c r="C13284" s="355">
        <f t="shared" si="275"/>
        <v>0.26999999999679858</v>
      </c>
      <c r="D13284" s="420">
        <f t="shared" si="276"/>
        <v>0.13499999999839929</v>
      </c>
      <c r="H13284" s="337"/>
      <c r="J13284" s="82">
        <v>69</v>
      </c>
      <c r="K13284" s="320">
        <v>3</v>
      </c>
    </row>
    <row r="13285" spans="1:11" x14ac:dyDescent="0.3">
      <c r="A13285" s="341">
        <v>43518.461107175928</v>
      </c>
      <c r="B13285" s="318">
        <v>38488.989000000001</v>
      </c>
      <c r="C13285" s="355">
        <f t="shared" si="275"/>
        <v>0.27700000000186265</v>
      </c>
      <c r="D13285" s="420">
        <f t="shared" si="276"/>
        <v>0.13850000000093132</v>
      </c>
      <c r="H13285" s="337"/>
      <c r="J13285" s="82">
        <v>70</v>
      </c>
      <c r="K13285" s="321">
        <v>4</v>
      </c>
    </row>
    <row r="13286" spans="1:11" x14ac:dyDescent="0.3">
      <c r="A13286" s="341">
        <v>43518.502773784719</v>
      </c>
      <c r="B13286" s="318">
        <v>38489.267</v>
      </c>
      <c r="C13286" s="355">
        <f t="shared" si="275"/>
        <v>0.27799999999842839</v>
      </c>
      <c r="D13286" s="420">
        <f t="shared" si="276"/>
        <v>0.1389999999992142</v>
      </c>
      <c r="H13286" s="337"/>
      <c r="J13286" s="82">
        <v>71</v>
      </c>
      <c r="K13286" s="391">
        <v>1</v>
      </c>
    </row>
    <row r="13287" spans="1:11" x14ac:dyDescent="0.3">
      <c r="A13287" s="341">
        <v>43518.544440393518</v>
      </c>
      <c r="B13287" s="318">
        <v>38489.531999999999</v>
      </c>
      <c r="C13287" s="355">
        <f t="shared" si="275"/>
        <v>0.26499999999941792</v>
      </c>
      <c r="D13287" s="420">
        <f t="shared" si="276"/>
        <v>0.13249999999970896</v>
      </c>
      <c r="H13287" s="337"/>
      <c r="J13287" s="82">
        <v>72</v>
      </c>
      <c r="K13287" s="319">
        <v>2</v>
      </c>
    </row>
    <row r="13288" spans="1:11" x14ac:dyDescent="0.3">
      <c r="A13288" s="341">
        <v>43518.586107002317</v>
      </c>
      <c r="B13288" s="318">
        <v>38489.798000000003</v>
      </c>
      <c r="C13288" s="355">
        <f t="shared" si="275"/>
        <v>0.26600000000325963</v>
      </c>
      <c r="D13288" s="420">
        <f t="shared" si="276"/>
        <v>0.13300000000162981</v>
      </c>
      <c r="H13288" s="337"/>
      <c r="J13288" s="82">
        <v>73</v>
      </c>
      <c r="K13288" s="320">
        <v>3</v>
      </c>
    </row>
    <row r="13289" spans="1:11" x14ac:dyDescent="0.3">
      <c r="A13289" s="341">
        <v>43518.627773611108</v>
      </c>
      <c r="B13289" s="318">
        <v>38490.072</v>
      </c>
      <c r="C13289" s="355">
        <f t="shared" si="275"/>
        <v>0.27399999999761349</v>
      </c>
      <c r="D13289" s="420">
        <f t="shared" si="276"/>
        <v>0.13699999999880674</v>
      </c>
      <c r="H13289" s="337"/>
      <c r="J13289" s="82">
        <v>74</v>
      </c>
      <c r="K13289" s="321">
        <v>4</v>
      </c>
    </row>
    <row r="13290" spans="1:11" x14ac:dyDescent="0.3">
      <c r="A13290" s="341">
        <v>43518.669440219906</v>
      </c>
      <c r="B13290" s="318">
        <v>38490.347999999998</v>
      </c>
      <c r="C13290" s="355">
        <f t="shared" si="275"/>
        <v>0.27599999999802094</v>
      </c>
      <c r="D13290" s="420">
        <f t="shared" si="276"/>
        <v>0.13799999999901047</v>
      </c>
      <c r="H13290" s="337"/>
      <c r="J13290" s="82">
        <v>75</v>
      </c>
      <c r="K13290" s="391">
        <v>1</v>
      </c>
    </row>
    <row r="13291" spans="1:11" x14ac:dyDescent="0.3">
      <c r="A13291" s="341">
        <v>43518.711106828705</v>
      </c>
      <c r="B13291" s="318">
        <v>38490.612000000001</v>
      </c>
      <c r="C13291" s="355">
        <f t="shared" si="275"/>
        <v>0.26400000000285218</v>
      </c>
      <c r="D13291" s="420">
        <f t="shared" si="276"/>
        <v>0.13200000000142609</v>
      </c>
      <c r="H13291" s="337"/>
      <c r="J13291" s="82">
        <v>76</v>
      </c>
      <c r="K13291" s="319">
        <v>2</v>
      </c>
    </row>
    <row r="13292" spans="1:11" x14ac:dyDescent="0.3">
      <c r="A13292" s="341">
        <v>43518.752773437503</v>
      </c>
      <c r="B13292" s="318">
        <v>38490.879000000001</v>
      </c>
      <c r="C13292" s="355">
        <f t="shared" si="275"/>
        <v>0.26699999999982538</v>
      </c>
      <c r="D13292" s="420">
        <f t="shared" si="276"/>
        <v>0.13349999999991269</v>
      </c>
      <c r="H13292" s="337"/>
      <c r="J13292" s="82">
        <v>77</v>
      </c>
      <c r="K13292" s="320">
        <v>3</v>
      </c>
    </row>
    <row r="13293" spans="1:11" x14ac:dyDescent="0.3">
      <c r="A13293" s="341">
        <v>43518.794440046295</v>
      </c>
      <c r="B13293" s="318">
        <v>38491.148000000001</v>
      </c>
      <c r="C13293" s="355">
        <f t="shared" si="275"/>
        <v>0.26900000000023283</v>
      </c>
      <c r="D13293" s="420">
        <f t="shared" si="276"/>
        <v>0.13450000000011642</v>
      </c>
      <c r="H13293" s="337"/>
      <c r="J13293" s="82">
        <v>78</v>
      </c>
      <c r="K13293" s="321">
        <v>4</v>
      </c>
    </row>
    <row r="13294" spans="1:11" x14ac:dyDescent="0.3">
      <c r="A13294" s="341">
        <v>43518.836106655093</v>
      </c>
      <c r="B13294" s="318">
        <v>38491.402000000002</v>
      </c>
      <c r="C13294" s="355">
        <f t="shared" si="275"/>
        <v>0.25400000000081491</v>
      </c>
      <c r="D13294" s="420">
        <f t="shared" si="276"/>
        <v>0.12700000000040745</v>
      </c>
      <c r="H13294" s="337"/>
      <c r="J13294" s="82">
        <v>79</v>
      </c>
      <c r="K13294" s="391">
        <v>1</v>
      </c>
    </row>
    <row r="13295" spans="1:11" x14ac:dyDescent="0.3">
      <c r="A13295" s="341">
        <v>43518.877773263892</v>
      </c>
      <c r="B13295" s="318">
        <v>38491.658000000003</v>
      </c>
      <c r="C13295" s="355">
        <f t="shared" si="275"/>
        <v>0.25600000000122236</v>
      </c>
      <c r="D13295" s="420">
        <f t="shared" si="276"/>
        <v>0.12800000000061118</v>
      </c>
      <c r="H13295" s="337"/>
      <c r="J13295" s="82">
        <v>80</v>
      </c>
      <c r="K13295" s="319">
        <v>2</v>
      </c>
    </row>
    <row r="13296" spans="1:11" x14ac:dyDescent="0.3">
      <c r="A13296" s="341">
        <v>43518.919439872683</v>
      </c>
      <c r="B13296" s="318">
        <v>38491.919999999998</v>
      </c>
      <c r="C13296" s="355">
        <f t="shared" si="275"/>
        <v>0.26199999999516876</v>
      </c>
      <c r="D13296" s="420">
        <f t="shared" si="276"/>
        <v>0.13099999999758438</v>
      </c>
      <c r="H13296" s="337"/>
      <c r="J13296" s="82">
        <v>81</v>
      </c>
      <c r="K13296" s="320">
        <v>3</v>
      </c>
    </row>
    <row r="13297" spans="1:12" x14ac:dyDescent="0.3">
      <c r="A13297" s="341">
        <v>43518.961106481482</v>
      </c>
      <c r="B13297" s="318">
        <v>38492.19</v>
      </c>
      <c r="C13297" s="355">
        <f t="shared" si="275"/>
        <v>0.27000000000407454</v>
      </c>
      <c r="D13297" s="420">
        <f t="shared" si="276"/>
        <v>0.13500000000203727</v>
      </c>
      <c r="E13297" s="336">
        <f>SUM(C13274:C13297)*7.4805194805</f>
        <v>48.316675324568656</v>
      </c>
      <c r="F13297" s="324">
        <f>AVERAGE(D13274:D13297)</f>
        <v>0.13456250000005335</v>
      </c>
      <c r="G13297" s="324">
        <f>_xlfn.STDEV.S(D13274:D13297)</f>
        <v>3.672200204986235E-3</v>
      </c>
      <c r="H13297" s="337"/>
      <c r="J13297" s="82">
        <v>82</v>
      </c>
      <c r="K13297" s="321">
        <v>4</v>
      </c>
    </row>
    <row r="13298" spans="1:12" x14ac:dyDescent="0.3">
      <c r="A13298" s="341">
        <v>43519.00277309028</v>
      </c>
      <c r="B13298" s="318">
        <v>38492.451999999997</v>
      </c>
      <c r="C13298" s="355">
        <f t="shared" si="275"/>
        <v>0.26199999999516876</v>
      </c>
      <c r="D13298" s="420">
        <f t="shared" si="276"/>
        <v>0.13099999999758438</v>
      </c>
      <c r="H13298" s="337"/>
      <c r="J13298" s="82">
        <v>83</v>
      </c>
      <c r="K13298" s="391">
        <v>1</v>
      </c>
    </row>
    <row r="13299" spans="1:12" x14ac:dyDescent="0.3">
      <c r="A13299" s="341">
        <v>43519.044439699072</v>
      </c>
      <c r="B13299" s="318">
        <v>38492.707999999999</v>
      </c>
      <c r="C13299" s="355">
        <f t="shared" si="275"/>
        <v>0.25600000000122236</v>
      </c>
      <c r="D13299" s="420">
        <f t="shared" si="276"/>
        <v>0.12800000000061118</v>
      </c>
      <c r="H13299" s="337"/>
      <c r="J13299" s="82">
        <v>84</v>
      </c>
      <c r="K13299" s="319">
        <v>2</v>
      </c>
    </row>
    <row r="13300" spans="1:12" x14ac:dyDescent="0.3">
      <c r="A13300" s="341">
        <v>43519.08610630787</v>
      </c>
      <c r="B13300" s="318">
        <v>38492.972999999998</v>
      </c>
      <c r="C13300" s="355">
        <f t="shared" si="275"/>
        <v>0.26499999999941792</v>
      </c>
      <c r="D13300" s="420">
        <f t="shared" si="276"/>
        <v>0.13249999999970896</v>
      </c>
      <c r="H13300" s="337"/>
      <c r="J13300" s="82">
        <v>85</v>
      </c>
      <c r="K13300" s="320">
        <v>3</v>
      </c>
    </row>
    <row r="13301" spans="1:12" x14ac:dyDescent="0.3">
      <c r="A13301" s="341">
        <v>43519.127772916669</v>
      </c>
      <c r="B13301" s="318">
        <v>38493.249000000003</v>
      </c>
      <c r="C13301" s="355">
        <f t="shared" si="275"/>
        <v>0.2760000000052969</v>
      </c>
      <c r="D13301" s="420">
        <f t="shared" si="276"/>
        <v>0.13800000000264845</v>
      </c>
      <c r="H13301" s="337"/>
      <c r="J13301" s="82">
        <v>86</v>
      </c>
      <c r="K13301" s="321">
        <v>4</v>
      </c>
    </row>
    <row r="13302" spans="1:12" x14ac:dyDescent="0.3">
      <c r="A13302" s="341">
        <v>43519.16943952546</v>
      </c>
      <c r="B13302" s="318">
        <v>38493.519</v>
      </c>
      <c r="C13302" s="355">
        <f t="shared" si="275"/>
        <v>0.26999999999679858</v>
      </c>
      <c r="D13302" s="420">
        <f t="shared" si="276"/>
        <v>0.13499999999839929</v>
      </c>
      <c r="H13302" s="337"/>
      <c r="J13302" s="82">
        <v>87</v>
      </c>
      <c r="K13302" s="391">
        <v>1</v>
      </c>
    </row>
    <row r="13303" spans="1:12" x14ac:dyDescent="0.3">
      <c r="A13303" s="341">
        <v>43519.211106134258</v>
      </c>
      <c r="B13303" s="318">
        <v>38493.790999999997</v>
      </c>
      <c r="C13303" s="355">
        <f t="shared" si="275"/>
        <v>0.27199999999720603</v>
      </c>
      <c r="D13303" s="420">
        <f t="shared" si="276"/>
        <v>0.13599999999860302</v>
      </c>
      <c r="H13303" s="337"/>
      <c r="J13303" s="82">
        <v>88</v>
      </c>
      <c r="K13303" s="319">
        <v>2</v>
      </c>
    </row>
    <row r="13304" spans="1:12" x14ac:dyDescent="0.3">
      <c r="A13304" s="341">
        <v>43519.252772743057</v>
      </c>
      <c r="B13304" s="318">
        <v>38494.074999999997</v>
      </c>
      <c r="C13304" s="355">
        <f t="shared" si="275"/>
        <v>0.28399999999965075</v>
      </c>
      <c r="D13304" s="420">
        <f t="shared" si="276"/>
        <v>0.14199999999982538</v>
      </c>
      <c r="H13304" s="337"/>
      <c r="J13304" s="82">
        <v>89</v>
      </c>
      <c r="K13304" s="320">
        <v>3</v>
      </c>
    </row>
    <row r="13305" spans="1:12" x14ac:dyDescent="0.3">
      <c r="A13305" s="341">
        <v>43519.294439351848</v>
      </c>
      <c r="B13305" s="318">
        <v>38494.351000000002</v>
      </c>
      <c r="C13305" s="355">
        <f t="shared" si="275"/>
        <v>0.2760000000052969</v>
      </c>
      <c r="D13305" s="420">
        <f t="shared" si="276"/>
        <v>0.13800000000264845</v>
      </c>
      <c r="H13305" s="337"/>
      <c r="J13305" s="82">
        <v>90</v>
      </c>
      <c r="K13305" s="321">
        <v>4</v>
      </c>
    </row>
    <row r="13306" spans="1:12" x14ac:dyDescent="0.3">
      <c r="A13306" s="341">
        <v>43519.336105960647</v>
      </c>
      <c r="B13306" s="318">
        <v>38494.620999999999</v>
      </c>
      <c r="C13306" s="355">
        <f t="shared" si="275"/>
        <v>0.26999999999679858</v>
      </c>
      <c r="D13306" s="420">
        <f t="shared" si="276"/>
        <v>0.13499999999839929</v>
      </c>
      <c r="H13306" s="337"/>
      <c r="J13306" s="82">
        <v>91</v>
      </c>
      <c r="K13306" s="391">
        <v>1</v>
      </c>
    </row>
    <row r="13307" spans="1:12" x14ac:dyDescent="0.3">
      <c r="A13307" s="341">
        <v>43519.377772569445</v>
      </c>
      <c r="B13307" s="318">
        <v>38494.891000000003</v>
      </c>
      <c r="C13307" s="355">
        <f t="shared" si="275"/>
        <v>0.27000000000407454</v>
      </c>
      <c r="D13307" s="420">
        <f t="shared" si="276"/>
        <v>0.13500000000203727</v>
      </c>
      <c r="H13307" s="337"/>
      <c r="J13307" s="82">
        <v>92</v>
      </c>
      <c r="K13307" s="319">
        <v>2</v>
      </c>
    </row>
    <row r="13308" spans="1:12" x14ac:dyDescent="0.3">
      <c r="A13308" s="341">
        <v>43519.419439178244</v>
      </c>
      <c r="B13308" s="318">
        <v>38495.161999999997</v>
      </c>
      <c r="C13308" s="355">
        <f t="shared" si="275"/>
        <v>0.27099999999336433</v>
      </c>
      <c r="D13308" s="420">
        <f t="shared" si="276"/>
        <v>0.13549999999668216</v>
      </c>
      <c r="H13308" s="337"/>
      <c r="J13308" s="82">
        <v>93</v>
      </c>
      <c r="K13308" s="320">
        <v>3</v>
      </c>
    </row>
    <row r="13309" spans="1:12" x14ac:dyDescent="0.3">
      <c r="A13309" s="341">
        <v>43519.438888888886</v>
      </c>
      <c r="B13309" s="318">
        <v>38495.161999999997</v>
      </c>
      <c r="C13309" s="355"/>
      <c r="D13309" s="420"/>
      <c r="H13309" s="337"/>
      <c r="J13309" s="82">
        <v>1</v>
      </c>
      <c r="K13309" s="320">
        <v>3</v>
      </c>
      <c r="L13309" s="54" t="s">
        <v>313</v>
      </c>
    </row>
    <row r="13310" spans="1:12" x14ac:dyDescent="0.3">
      <c r="A13310" s="341">
        <v>43519.480555555558</v>
      </c>
      <c r="B13310" s="318">
        <v>38495.421999999999</v>
      </c>
      <c r="C13310" s="355">
        <f t="shared" ref="C13310:C13403" si="277">B13310-B13309</f>
        <v>0.26000000000203727</v>
      </c>
      <c r="D13310" s="420">
        <f t="shared" ref="D13310:D13403" si="278">C13310/2</f>
        <v>0.13000000000101863</v>
      </c>
      <c r="H13310" s="337"/>
      <c r="J13310" s="82">
        <v>2</v>
      </c>
      <c r="K13310" s="321">
        <v>4</v>
      </c>
    </row>
    <row r="13311" spans="1:12" x14ac:dyDescent="0.3">
      <c r="A13311" s="341">
        <v>43519.522222222222</v>
      </c>
      <c r="B13311" s="318">
        <v>38495.677000000003</v>
      </c>
      <c r="C13311" s="355">
        <f t="shared" si="277"/>
        <v>0.25500000000465661</v>
      </c>
      <c r="D13311" s="420">
        <f t="shared" si="278"/>
        <v>0.12750000000232831</v>
      </c>
      <c r="H13311" s="337"/>
      <c r="J13311" s="82">
        <v>3</v>
      </c>
      <c r="K13311" s="391">
        <v>1</v>
      </c>
    </row>
    <row r="13312" spans="1:12" x14ac:dyDescent="0.3">
      <c r="A13312" s="341">
        <v>43519.563888888886</v>
      </c>
      <c r="B13312" s="318">
        <v>38495.938000000002</v>
      </c>
      <c r="C13312" s="355">
        <f t="shared" si="277"/>
        <v>0.26099999999860302</v>
      </c>
      <c r="D13312" s="420">
        <f t="shared" si="278"/>
        <v>0.13049999999930151</v>
      </c>
      <c r="H13312" s="337"/>
      <c r="J13312" s="82">
        <v>4</v>
      </c>
      <c r="K13312" s="319">
        <v>2</v>
      </c>
    </row>
    <row r="13313" spans="1:11" x14ac:dyDescent="0.3">
      <c r="A13313" s="341">
        <v>43519.605555555558</v>
      </c>
      <c r="B13313" s="318">
        <v>38496.207999999999</v>
      </c>
      <c r="C13313" s="355">
        <f t="shared" si="277"/>
        <v>0.26999999999679858</v>
      </c>
      <c r="D13313" s="420">
        <f t="shared" si="278"/>
        <v>0.13499999999839929</v>
      </c>
      <c r="H13313" s="337"/>
      <c r="J13313" s="82">
        <v>5</v>
      </c>
      <c r="K13313" s="320">
        <v>3</v>
      </c>
    </row>
    <row r="13314" spans="1:11" x14ac:dyDescent="0.3">
      <c r="A13314" s="341">
        <v>43519.647222222222</v>
      </c>
      <c r="B13314" s="318">
        <v>38496.470999999998</v>
      </c>
      <c r="C13314" s="355">
        <f t="shared" si="277"/>
        <v>0.26299999999901047</v>
      </c>
      <c r="D13314" s="420">
        <f t="shared" si="278"/>
        <v>0.13149999999950523</v>
      </c>
      <c r="H13314" s="337"/>
      <c r="J13314" s="82">
        <v>6</v>
      </c>
      <c r="K13314" s="321">
        <v>4</v>
      </c>
    </row>
    <row r="13315" spans="1:11" x14ac:dyDescent="0.3">
      <c r="A13315" s="341">
        <v>43519.688888888886</v>
      </c>
      <c r="B13315" s="318">
        <v>38496.726000000002</v>
      </c>
      <c r="C13315" s="355">
        <f t="shared" si="277"/>
        <v>0.25500000000465661</v>
      </c>
      <c r="D13315" s="420">
        <f t="shared" si="278"/>
        <v>0.12750000000232831</v>
      </c>
      <c r="H13315" s="337"/>
      <c r="J13315" s="82">
        <v>7</v>
      </c>
      <c r="K13315" s="391">
        <v>1</v>
      </c>
    </row>
    <row r="13316" spans="1:11" x14ac:dyDescent="0.3">
      <c r="A13316" s="341">
        <v>43519.730555729169</v>
      </c>
      <c r="B13316" s="318">
        <v>38496.989000000001</v>
      </c>
      <c r="C13316" s="355">
        <f t="shared" si="277"/>
        <v>0.26299999999901047</v>
      </c>
      <c r="D13316" s="420">
        <f t="shared" si="278"/>
        <v>0.13149999999950523</v>
      </c>
      <c r="H13316" s="337"/>
      <c r="J13316" s="82">
        <v>8</v>
      </c>
      <c r="K13316" s="319">
        <v>2</v>
      </c>
    </row>
    <row r="13317" spans="1:11" x14ac:dyDescent="0.3">
      <c r="A13317" s="341">
        <v>43519.772222453706</v>
      </c>
      <c r="B13317" s="318">
        <v>38497.252</v>
      </c>
      <c r="C13317" s="355">
        <f t="shared" si="277"/>
        <v>0.26299999999901047</v>
      </c>
      <c r="D13317" s="420">
        <f t="shared" si="278"/>
        <v>0.13149999999950523</v>
      </c>
      <c r="H13317" s="337"/>
      <c r="J13317" s="82">
        <v>9</v>
      </c>
      <c r="K13317" s="320">
        <v>3</v>
      </c>
    </row>
    <row r="13318" spans="1:11" x14ac:dyDescent="0.3">
      <c r="A13318" s="341">
        <v>43519.813889178244</v>
      </c>
      <c r="B13318" s="318">
        <v>38497.51</v>
      </c>
      <c r="C13318" s="355">
        <f t="shared" si="277"/>
        <v>0.25800000000162981</v>
      </c>
      <c r="D13318" s="420">
        <f t="shared" si="278"/>
        <v>0.12900000000081491</v>
      </c>
      <c r="H13318" s="337"/>
      <c r="J13318" s="82">
        <v>10</v>
      </c>
      <c r="K13318" s="321">
        <v>4</v>
      </c>
    </row>
    <row r="13319" spans="1:11" x14ac:dyDescent="0.3">
      <c r="A13319" s="341">
        <v>43519.855555902781</v>
      </c>
      <c r="B13319" s="318">
        <v>38497.762000000002</v>
      </c>
      <c r="C13319" s="355">
        <f t="shared" si="277"/>
        <v>0.25200000000040745</v>
      </c>
      <c r="D13319" s="420">
        <f t="shared" si="278"/>
        <v>0.12600000000020373</v>
      </c>
      <c r="H13319" s="337"/>
      <c r="J13319" s="82">
        <v>11</v>
      </c>
      <c r="K13319" s="391">
        <v>1</v>
      </c>
    </row>
    <row r="13320" spans="1:11" x14ac:dyDescent="0.3">
      <c r="A13320" s="341">
        <v>43519.897222627318</v>
      </c>
      <c r="B13320" s="318">
        <v>38498.031000000003</v>
      </c>
      <c r="C13320" s="355">
        <f t="shared" si="277"/>
        <v>0.26900000000023283</v>
      </c>
      <c r="D13320" s="420">
        <f t="shared" si="278"/>
        <v>0.13450000000011642</v>
      </c>
      <c r="H13320" s="337"/>
      <c r="J13320" s="82">
        <v>12</v>
      </c>
      <c r="K13320" s="319">
        <v>2</v>
      </c>
    </row>
    <row r="13321" spans="1:11" x14ac:dyDescent="0.3">
      <c r="A13321" s="341">
        <v>43519.938889351855</v>
      </c>
      <c r="B13321" s="318">
        <v>38498.300999999999</v>
      </c>
      <c r="C13321" s="355">
        <f t="shared" si="277"/>
        <v>0.26999999999679858</v>
      </c>
      <c r="D13321" s="420">
        <f t="shared" si="278"/>
        <v>0.13499999999839929</v>
      </c>
      <c r="H13321" s="337"/>
      <c r="J13321" s="82">
        <v>13</v>
      </c>
      <c r="K13321" s="320">
        <v>3</v>
      </c>
    </row>
    <row r="13322" spans="1:11" x14ac:dyDescent="0.3">
      <c r="A13322" s="341">
        <v>43519.980556076385</v>
      </c>
      <c r="B13322" s="318">
        <v>38498.561000000002</v>
      </c>
      <c r="C13322" s="355">
        <f t="shared" si="277"/>
        <v>0.26000000000203727</v>
      </c>
      <c r="D13322" s="420">
        <f t="shared" si="278"/>
        <v>0.13000000000101863</v>
      </c>
      <c r="E13322" s="336">
        <f>SUM(C13298:C13322)*7.4805194805</f>
        <v>47.658389610259405</v>
      </c>
      <c r="F13322" s="324">
        <f>AVERAGE(D13298:D13322)</f>
        <v>0.13272916666664969</v>
      </c>
      <c r="G13322" s="324">
        <f>_xlfn.STDEV.S(D13298:D13322)</f>
        <v>3.9147968089856848E-3</v>
      </c>
      <c r="H13322" s="337"/>
      <c r="J13322" s="82">
        <v>14</v>
      </c>
      <c r="K13322" s="321">
        <v>4</v>
      </c>
    </row>
    <row r="13323" spans="1:11" x14ac:dyDescent="0.3">
      <c r="A13323" s="341">
        <v>43520.022222800922</v>
      </c>
      <c r="B13323" s="318">
        <v>38498.817999999999</v>
      </c>
      <c r="C13323" s="355">
        <f t="shared" si="277"/>
        <v>0.25699999999778811</v>
      </c>
      <c r="D13323" s="420">
        <f t="shared" si="278"/>
        <v>0.12849999999889405</v>
      </c>
      <c r="H13323" s="337"/>
      <c r="J13323" s="82">
        <v>15</v>
      </c>
      <c r="K13323" s="391">
        <v>1</v>
      </c>
    </row>
    <row r="13324" spans="1:11" x14ac:dyDescent="0.3">
      <c r="A13324" s="341">
        <v>43520.06388952546</v>
      </c>
      <c r="B13324" s="318">
        <v>38499.088000000003</v>
      </c>
      <c r="C13324" s="355">
        <f t="shared" si="277"/>
        <v>0.27000000000407454</v>
      </c>
      <c r="D13324" s="420">
        <f t="shared" si="278"/>
        <v>0.13500000000203727</v>
      </c>
      <c r="H13324" s="337"/>
      <c r="J13324" s="82">
        <v>16</v>
      </c>
      <c r="K13324" s="319">
        <v>2</v>
      </c>
    </row>
    <row r="13325" spans="1:11" x14ac:dyDescent="0.3">
      <c r="A13325" s="341">
        <v>43520.105556249997</v>
      </c>
      <c r="B13325" s="318">
        <v>38499.355000000003</v>
      </c>
      <c r="C13325" s="355">
        <f t="shared" si="277"/>
        <v>0.26699999999982538</v>
      </c>
      <c r="D13325" s="420">
        <f t="shared" si="278"/>
        <v>0.13349999999991269</v>
      </c>
      <c r="H13325" s="337"/>
      <c r="J13325" s="82">
        <v>17</v>
      </c>
      <c r="K13325" s="320">
        <v>3</v>
      </c>
    </row>
    <row r="13326" spans="1:11" x14ac:dyDescent="0.3">
      <c r="A13326" s="341">
        <v>43520.147222974534</v>
      </c>
      <c r="B13326" s="318">
        <v>38499.622000000003</v>
      </c>
      <c r="C13326" s="355">
        <f t="shared" si="277"/>
        <v>0.26699999999982538</v>
      </c>
      <c r="D13326" s="420">
        <f t="shared" si="278"/>
        <v>0.13349999999991269</v>
      </c>
      <c r="H13326" s="337"/>
      <c r="J13326" s="82">
        <v>18</v>
      </c>
      <c r="K13326" s="321">
        <v>4</v>
      </c>
    </row>
    <row r="13327" spans="1:11" x14ac:dyDescent="0.3">
      <c r="A13327" s="341">
        <v>43520.188889699071</v>
      </c>
      <c r="B13327" s="318">
        <v>38499.891000000003</v>
      </c>
      <c r="C13327" s="355">
        <f t="shared" si="277"/>
        <v>0.26900000000023283</v>
      </c>
      <c r="D13327" s="420">
        <f t="shared" si="278"/>
        <v>0.13450000000011642</v>
      </c>
      <c r="H13327" s="337"/>
      <c r="J13327" s="82">
        <v>19</v>
      </c>
      <c r="K13327" s="391">
        <v>1</v>
      </c>
    </row>
    <row r="13328" spans="1:11" x14ac:dyDescent="0.3">
      <c r="A13328" s="341">
        <v>43520.230556423609</v>
      </c>
      <c r="B13328" s="318">
        <v>38500.173999999999</v>
      </c>
      <c r="C13328" s="355">
        <f t="shared" si="277"/>
        <v>0.28299999999580905</v>
      </c>
      <c r="D13328" s="420">
        <f t="shared" si="278"/>
        <v>0.14149999999790452</v>
      </c>
      <c r="H13328" s="337"/>
      <c r="J13328" s="82">
        <v>20</v>
      </c>
      <c r="K13328" s="319">
        <v>2</v>
      </c>
    </row>
    <row r="13329" spans="1:11" x14ac:dyDescent="0.3">
      <c r="A13329" s="341">
        <v>43520.272223148146</v>
      </c>
      <c r="B13329" s="318">
        <v>38500.451000000001</v>
      </c>
      <c r="C13329" s="355">
        <f t="shared" si="277"/>
        <v>0.27700000000186265</v>
      </c>
      <c r="D13329" s="420">
        <f t="shared" si="278"/>
        <v>0.13850000000093132</v>
      </c>
      <c r="H13329" s="337"/>
      <c r="J13329" s="82">
        <v>21</v>
      </c>
      <c r="K13329" s="320">
        <v>3</v>
      </c>
    </row>
    <row r="13330" spans="1:11" x14ac:dyDescent="0.3">
      <c r="A13330" s="341">
        <v>43520.313889872683</v>
      </c>
      <c r="B13330" s="318">
        <v>38500.718999999997</v>
      </c>
      <c r="C13330" s="355">
        <f t="shared" si="277"/>
        <v>0.26799999999639113</v>
      </c>
      <c r="D13330" s="420">
        <f t="shared" si="278"/>
        <v>0.13399999999819556</v>
      </c>
      <c r="H13330" s="337"/>
      <c r="J13330" s="82">
        <v>22</v>
      </c>
      <c r="K13330" s="321">
        <v>4</v>
      </c>
    </row>
    <row r="13331" spans="1:11" x14ac:dyDescent="0.3">
      <c r="A13331" s="341">
        <v>43520.35555659722</v>
      </c>
      <c r="B13331" s="318">
        <v>38500.997000000003</v>
      </c>
      <c r="C13331" s="355">
        <f t="shared" si="277"/>
        <v>0.27800000000570435</v>
      </c>
      <c r="D13331" s="420">
        <f t="shared" si="278"/>
        <v>0.13900000000285218</v>
      </c>
      <c r="H13331" s="337"/>
      <c r="J13331" s="82">
        <v>23</v>
      </c>
      <c r="K13331" s="391">
        <v>1</v>
      </c>
    </row>
    <row r="13332" spans="1:11" x14ac:dyDescent="0.3">
      <c r="A13332" s="341">
        <v>43520.397223321757</v>
      </c>
      <c r="B13332" s="318">
        <v>38501.271000000001</v>
      </c>
      <c r="C13332" s="355">
        <f t="shared" si="277"/>
        <v>0.27399999999761349</v>
      </c>
      <c r="D13332" s="420">
        <f t="shared" si="278"/>
        <v>0.13699999999880674</v>
      </c>
      <c r="H13332" s="337"/>
      <c r="J13332" s="82">
        <v>24</v>
      </c>
      <c r="K13332" s="319">
        <v>2</v>
      </c>
    </row>
    <row r="13333" spans="1:11" x14ac:dyDescent="0.3">
      <c r="A13333" s="341">
        <v>43520.438890046295</v>
      </c>
      <c r="B13333" s="318">
        <v>38501.538</v>
      </c>
      <c r="C13333" s="355">
        <f t="shared" si="277"/>
        <v>0.26699999999982538</v>
      </c>
      <c r="D13333" s="420">
        <f t="shared" si="278"/>
        <v>0.13349999999991269</v>
      </c>
      <c r="H13333" s="337"/>
      <c r="J13333" s="82">
        <v>25</v>
      </c>
      <c r="K13333" s="320">
        <v>3</v>
      </c>
    </row>
    <row r="13334" spans="1:11" x14ac:dyDescent="0.3">
      <c r="A13334" s="341">
        <v>43520.480556770832</v>
      </c>
      <c r="B13334" s="318">
        <v>38501.794999999998</v>
      </c>
      <c r="C13334" s="355">
        <f t="shared" si="277"/>
        <v>0.25699999999778811</v>
      </c>
      <c r="D13334" s="420">
        <f t="shared" si="278"/>
        <v>0.12849999999889405</v>
      </c>
      <c r="H13334" s="337"/>
      <c r="J13334" s="82">
        <v>26</v>
      </c>
      <c r="K13334" s="321">
        <v>4</v>
      </c>
    </row>
    <row r="13335" spans="1:11" x14ac:dyDescent="0.3">
      <c r="A13335" s="341">
        <v>43520.522223495369</v>
      </c>
      <c r="B13335" s="318">
        <v>38502.067999999999</v>
      </c>
      <c r="C13335" s="355">
        <f t="shared" si="277"/>
        <v>0.27300000000104774</v>
      </c>
      <c r="D13335" s="420">
        <f t="shared" si="278"/>
        <v>0.13650000000052387</v>
      </c>
      <c r="H13335" s="337"/>
      <c r="J13335" s="82">
        <v>27</v>
      </c>
      <c r="K13335" s="391">
        <v>1</v>
      </c>
    </row>
    <row r="13336" spans="1:11" x14ac:dyDescent="0.3">
      <c r="A13336" s="341">
        <v>43520.563890219906</v>
      </c>
      <c r="B13336" s="318">
        <v>38502.338000000003</v>
      </c>
      <c r="C13336" s="355">
        <f t="shared" si="277"/>
        <v>0.27000000000407454</v>
      </c>
      <c r="D13336" s="420">
        <f t="shared" si="278"/>
        <v>0.13500000000203727</v>
      </c>
      <c r="H13336" s="337"/>
      <c r="J13336" s="82">
        <v>28</v>
      </c>
      <c r="K13336" s="319">
        <v>2</v>
      </c>
    </row>
    <row r="13337" spans="1:11" x14ac:dyDescent="0.3">
      <c r="A13337" s="341">
        <v>43520.605556944443</v>
      </c>
      <c r="B13337" s="318">
        <v>38502.601000000002</v>
      </c>
      <c r="C13337" s="355">
        <f t="shared" si="277"/>
        <v>0.26299999999901047</v>
      </c>
      <c r="D13337" s="420">
        <f t="shared" si="278"/>
        <v>0.13149999999950523</v>
      </c>
      <c r="H13337" s="337"/>
      <c r="J13337" s="82">
        <v>29</v>
      </c>
      <c r="K13337" s="320">
        <v>3</v>
      </c>
    </row>
    <row r="13338" spans="1:11" x14ac:dyDescent="0.3">
      <c r="A13338" s="341">
        <v>43520.647223668981</v>
      </c>
      <c r="B13338" s="318">
        <v>38502.862000000001</v>
      </c>
      <c r="C13338" s="355">
        <f t="shared" si="277"/>
        <v>0.26099999999860302</v>
      </c>
      <c r="D13338" s="420">
        <f t="shared" si="278"/>
        <v>0.13049999999930151</v>
      </c>
      <c r="H13338" s="337"/>
      <c r="J13338" s="82">
        <v>30</v>
      </c>
      <c r="K13338" s="321">
        <v>4</v>
      </c>
    </row>
    <row r="13339" spans="1:11" x14ac:dyDescent="0.3">
      <c r="A13339" s="341">
        <v>43520.688890393518</v>
      </c>
      <c r="B13339" s="318">
        <v>38503.131999999998</v>
      </c>
      <c r="C13339" s="355">
        <f t="shared" si="277"/>
        <v>0.26999999999679858</v>
      </c>
      <c r="D13339" s="420">
        <f t="shared" si="278"/>
        <v>0.13499999999839929</v>
      </c>
      <c r="H13339" s="337"/>
      <c r="J13339" s="82">
        <v>31</v>
      </c>
      <c r="K13339" s="391">
        <v>1</v>
      </c>
    </row>
    <row r="13340" spans="1:11" x14ac:dyDescent="0.3">
      <c r="A13340" s="341">
        <v>43520.730557118055</v>
      </c>
      <c r="B13340" s="318">
        <v>38503.398000000001</v>
      </c>
      <c r="C13340" s="355">
        <f t="shared" si="277"/>
        <v>0.26600000000325963</v>
      </c>
      <c r="D13340" s="420">
        <f t="shared" si="278"/>
        <v>0.13300000000162981</v>
      </c>
      <c r="H13340" s="337"/>
      <c r="J13340" s="82">
        <v>32</v>
      </c>
      <c r="K13340" s="319">
        <v>2</v>
      </c>
    </row>
    <row r="13341" spans="1:11" x14ac:dyDescent="0.3">
      <c r="A13341" s="341">
        <v>43520.772223842592</v>
      </c>
      <c r="B13341" s="318">
        <v>38503.650999999998</v>
      </c>
      <c r="C13341" s="355">
        <f t="shared" si="277"/>
        <v>0.2529999999969732</v>
      </c>
      <c r="D13341" s="420">
        <f t="shared" si="278"/>
        <v>0.1264999999984866</v>
      </c>
      <c r="H13341" s="337"/>
      <c r="J13341" s="82">
        <v>33</v>
      </c>
      <c r="K13341" s="320">
        <v>3</v>
      </c>
    </row>
    <row r="13342" spans="1:11" x14ac:dyDescent="0.3">
      <c r="A13342" s="341">
        <v>43520.813890567129</v>
      </c>
      <c r="B13342" s="318">
        <v>38503.917999999998</v>
      </c>
      <c r="C13342" s="355">
        <f t="shared" si="277"/>
        <v>0.26699999999982538</v>
      </c>
      <c r="D13342" s="420">
        <f t="shared" si="278"/>
        <v>0.13349999999991269</v>
      </c>
      <c r="H13342" s="337"/>
      <c r="J13342" s="82">
        <v>34</v>
      </c>
      <c r="K13342" s="321">
        <v>4</v>
      </c>
    </row>
    <row r="13343" spans="1:11" x14ac:dyDescent="0.3">
      <c r="A13343" s="341">
        <v>43520.855557291667</v>
      </c>
      <c r="B13343" s="318">
        <v>38504.19</v>
      </c>
      <c r="C13343" s="355">
        <f t="shared" si="277"/>
        <v>0.27200000000448199</v>
      </c>
      <c r="D13343" s="420">
        <f t="shared" si="278"/>
        <v>0.13600000000224099</v>
      </c>
      <c r="H13343" s="337"/>
      <c r="J13343" s="82">
        <v>35</v>
      </c>
      <c r="K13343" s="391">
        <v>1</v>
      </c>
    </row>
    <row r="13344" spans="1:11" x14ac:dyDescent="0.3">
      <c r="A13344" s="341">
        <v>43520.897224016204</v>
      </c>
      <c r="B13344" s="318">
        <v>38504.451999999997</v>
      </c>
      <c r="C13344" s="355">
        <f t="shared" si="277"/>
        <v>0.26199999999516876</v>
      </c>
      <c r="D13344" s="420">
        <f t="shared" si="278"/>
        <v>0.13099999999758438</v>
      </c>
      <c r="H13344" s="337"/>
      <c r="J13344" s="82">
        <v>36</v>
      </c>
      <c r="K13344" s="319">
        <v>2</v>
      </c>
    </row>
    <row r="13345" spans="1:11" x14ac:dyDescent="0.3">
      <c r="A13345" s="341">
        <v>43520.938890740741</v>
      </c>
      <c r="B13345" s="318">
        <v>38504.71</v>
      </c>
      <c r="C13345" s="355">
        <f t="shared" si="277"/>
        <v>0.25800000000162981</v>
      </c>
      <c r="D13345" s="420">
        <f t="shared" si="278"/>
        <v>0.12900000000081491</v>
      </c>
      <c r="H13345" s="337"/>
      <c r="J13345" s="82">
        <v>37</v>
      </c>
      <c r="K13345" s="320">
        <v>3</v>
      </c>
    </row>
    <row r="13346" spans="1:11" x14ac:dyDescent="0.3">
      <c r="A13346" s="341">
        <v>43520.980557465278</v>
      </c>
      <c r="B13346" s="318">
        <v>38504.972000000002</v>
      </c>
      <c r="C13346" s="355">
        <f t="shared" si="277"/>
        <v>0.26200000000244472</v>
      </c>
      <c r="D13346" s="420">
        <f t="shared" si="278"/>
        <v>0.13100000000122236</v>
      </c>
      <c r="E13346" s="336">
        <f>SUM(C13323:C13346)*7.4805194805</f>
        <v>47.957610389485936</v>
      </c>
      <c r="F13346" s="324">
        <f>AVERAGE(D13323:D13346)</f>
        <v>0.13356250000000122</v>
      </c>
      <c r="G13346" s="324">
        <f>_xlfn.STDEV.S(D13323:D13346)</f>
        <v>3.6095058680576499E-3</v>
      </c>
      <c r="H13346" s="404"/>
      <c r="I13346" s="344">
        <f>AVERAGE(D13178:D13346)</f>
        <v>0.13360714285714234</v>
      </c>
      <c r="J13346" s="82">
        <v>38</v>
      </c>
      <c r="K13346" s="321">
        <v>4</v>
      </c>
    </row>
    <row r="13347" spans="1:11" x14ac:dyDescent="0.3">
      <c r="A13347" s="341">
        <v>43521.022224189815</v>
      </c>
      <c r="B13347" s="318">
        <v>38505.241999999998</v>
      </c>
      <c r="C13347" s="355">
        <f t="shared" si="277"/>
        <v>0.26999999999679858</v>
      </c>
      <c r="D13347" s="420">
        <f t="shared" si="278"/>
        <v>0.13499999999839929</v>
      </c>
      <c r="H13347" s="337"/>
      <c r="J13347" s="82">
        <v>39</v>
      </c>
      <c r="K13347" s="391">
        <v>1</v>
      </c>
    </row>
    <row r="13348" spans="1:11" x14ac:dyDescent="0.3">
      <c r="A13348" s="341">
        <v>43521.063890914353</v>
      </c>
      <c r="B13348" s="318">
        <v>38505.51</v>
      </c>
      <c r="C13348" s="355">
        <f t="shared" si="277"/>
        <v>0.26800000000366708</v>
      </c>
      <c r="D13348" s="420">
        <f t="shared" si="278"/>
        <v>0.13400000000183354</v>
      </c>
      <c r="H13348" s="337"/>
      <c r="J13348" s="82">
        <v>40</v>
      </c>
      <c r="K13348" s="319">
        <v>2</v>
      </c>
    </row>
    <row r="13349" spans="1:11" x14ac:dyDescent="0.3">
      <c r="A13349" s="341">
        <v>43521.10555763889</v>
      </c>
      <c r="B13349" s="318">
        <v>38505.773999999998</v>
      </c>
      <c r="C13349" s="355">
        <f t="shared" si="277"/>
        <v>0.26399999999557622</v>
      </c>
      <c r="D13349" s="420">
        <f t="shared" si="278"/>
        <v>0.13199999999778811</v>
      </c>
      <c r="H13349" s="337"/>
      <c r="J13349" s="82">
        <v>41</v>
      </c>
      <c r="K13349" s="320">
        <v>3</v>
      </c>
    </row>
    <row r="13350" spans="1:11" x14ac:dyDescent="0.3">
      <c r="A13350" s="341">
        <v>43521.147224363427</v>
      </c>
      <c r="B13350" s="318">
        <v>38506.053</v>
      </c>
      <c r="C13350" s="355">
        <f t="shared" si="277"/>
        <v>0.2790000000022701</v>
      </c>
      <c r="D13350" s="420">
        <f t="shared" si="278"/>
        <v>0.13950000000113505</v>
      </c>
      <c r="H13350" s="337"/>
      <c r="J13350" s="82">
        <v>42</v>
      </c>
      <c r="K13350" s="321">
        <v>4</v>
      </c>
    </row>
    <row r="13351" spans="1:11" x14ac:dyDescent="0.3">
      <c r="A13351" s="341">
        <v>43521.188891087964</v>
      </c>
      <c r="B13351" s="318">
        <v>38506.332000000002</v>
      </c>
      <c r="C13351" s="355">
        <f t="shared" si="277"/>
        <v>0.2790000000022701</v>
      </c>
      <c r="D13351" s="420">
        <f t="shared" si="278"/>
        <v>0.13950000000113505</v>
      </c>
      <c r="H13351" s="337"/>
      <c r="J13351" s="82">
        <v>43</v>
      </c>
      <c r="K13351" s="391">
        <v>1</v>
      </c>
    </row>
    <row r="13352" spans="1:11" x14ac:dyDescent="0.3">
      <c r="A13352" s="341">
        <v>43521.230557812502</v>
      </c>
      <c r="B13352" s="318">
        <v>38506.601999999999</v>
      </c>
      <c r="C13352" s="355">
        <f t="shared" si="277"/>
        <v>0.26999999999679858</v>
      </c>
      <c r="D13352" s="420">
        <f t="shared" si="278"/>
        <v>0.13499999999839929</v>
      </c>
      <c r="H13352" s="337"/>
      <c r="J13352" s="82">
        <v>44</v>
      </c>
      <c r="K13352" s="319">
        <v>2</v>
      </c>
    </row>
    <row r="13353" spans="1:11" x14ac:dyDescent="0.3">
      <c r="A13353" s="341">
        <v>43521.272224537039</v>
      </c>
      <c r="B13353" s="318">
        <v>38506.877</v>
      </c>
      <c r="C13353" s="355">
        <f t="shared" si="277"/>
        <v>0.27500000000145519</v>
      </c>
      <c r="D13353" s="420">
        <f t="shared" si="278"/>
        <v>0.1375000000007276</v>
      </c>
      <c r="H13353" s="337"/>
      <c r="J13353" s="82">
        <v>45</v>
      </c>
      <c r="K13353" s="320">
        <v>3</v>
      </c>
    </row>
    <row r="13354" spans="1:11" x14ac:dyDescent="0.3">
      <c r="A13354" s="341">
        <v>43521.313891261576</v>
      </c>
      <c r="B13354" s="318">
        <v>38507.158000000003</v>
      </c>
      <c r="C13354" s="355">
        <f t="shared" si="277"/>
        <v>0.28100000000267755</v>
      </c>
      <c r="D13354" s="420">
        <f t="shared" si="278"/>
        <v>0.14050000000133878</v>
      </c>
      <c r="H13354" s="337"/>
      <c r="J13354" s="82">
        <v>46</v>
      </c>
      <c r="K13354" s="321">
        <v>4</v>
      </c>
    </row>
    <row r="13355" spans="1:11" x14ac:dyDescent="0.3">
      <c r="A13355" s="341">
        <v>43521.355557986113</v>
      </c>
      <c r="B13355" s="318">
        <v>38507.430999999997</v>
      </c>
      <c r="C13355" s="355">
        <f t="shared" si="277"/>
        <v>0.27299999999377178</v>
      </c>
      <c r="D13355" s="420">
        <f t="shared" si="278"/>
        <v>0.13649999999688589</v>
      </c>
      <c r="H13355" s="337"/>
      <c r="J13355" s="82">
        <v>47</v>
      </c>
      <c r="K13355" s="391">
        <v>1</v>
      </c>
    </row>
    <row r="13356" spans="1:11" x14ac:dyDescent="0.3">
      <c r="A13356" s="341">
        <v>43521.39722471065</v>
      </c>
      <c r="B13356" s="318">
        <v>38507.697999999997</v>
      </c>
      <c r="C13356" s="355">
        <f t="shared" si="277"/>
        <v>0.26699999999982538</v>
      </c>
      <c r="D13356" s="420">
        <f t="shared" si="278"/>
        <v>0.13349999999991269</v>
      </c>
      <c r="H13356" s="337"/>
      <c r="J13356" s="82">
        <v>48</v>
      </c>
      <c r="K13356" s="319">
        <v>2</v>
      </c>
    </row>
    <row r="13357" spans="1:11" x14ac:dyDescent="0.3">
      <c r="A13357" s="341">
        <v>43521.438891435188</v>
      </c>
      <c r="B13357" s="318">
        <v>38507.968000000001</v>
      </c>
      <c r="C13357" s="355">
        <f t="shared" si="277"/>
        <v>0.27000000000407454</v>
      </c>
      <c r="D13357" s="420">
        <f t="shared" si="278"/>
        <v>0.13500000000203727</v>
      </c>
      <c r="H13357" s="337"/>
      <c r="J13357" s="82">
        <v>49</v>
      </c>
      <c r="K13357" s="320">
        <v>3</v>
      </c>
    </row>
    <row r="13358" spans="1:11" x14ac:dyDescent="0.3">
      <c r="A13358" s="341">
        <v>43521.480558159725</v>
      </c>
      <c r="B13358" s="318">
        <v>38508.239999999998</v>
      </c>
      <c r="C13358" s="355">
        <f t="shared" si="277"/>
        <v>0.27199999999720603</v>
      </c>
      <c r="D13358" s="420">
        <f t="shared" si="278"/>
        <v>0.13599999999860302</v>
      </c>
      <c r="H13358" s="337"/>
      <c r="J13358" s="82">
        <v>50</v>
      </c>
      <c r="K13358" s="321">
        <v>4</v>
      </c>
    </row>
    <row r="13359" spans="1:11" x14ac:dyDescent="0.3">
      <c r="A13359" s="341">
        <v>43521.522224884262</v>
      </c>
      <c r="B13359" s="318">
        <v>38508.508999999998</v>
      </c>
      <c r="C13359" s="355">
        <f t="shared" si="277"/>
        <v>0.26900000000023283</v>
      </c>
      <c r="D13359" s="420">
        <f t="shared" si="278"/>
        <v>0.13450000000011642</v>
      </c>
      <c r="H13359" s="337"/>
      <c r="J13359" s="82">
        <v>51</v>
      </c>
      <c r="K13359" s="391">
        <v>1</v>
      </c>
    </row>
    <row r="13360" spans="1:11" x14ac:dyDescent="0.3">
      <c r="A13360" s="341">
        <v>43521.563891608799</v>
      </c>
      <c r="B13360" s="318">
        <v>38508.771999999997</v>
      </c>
      <c r="C13360" s="355">
        <f t="shared" si="277"/>
        <v>0.26299999999901047</v>
      </c>
      <c r="D13360" s="420">
        <f t="shared" si="278"/>
        <v>0.13149999999950523</v>
      </c>
      <c r="H13360" s="337"/>
      <c r="J13360" s="82">
        <v>52</v>
      </c>
      <c r="K13360" s="319">
        <v>2</v>
      </c>
    </row>
    <row r="13361" spans="1:11" x14ac:dyDescent="0.3">
      <c r="A13361" s="341">
        <v>43521.605558333336</v>
      </c>
      <c r="B13361" s="318">
        <v>38509.042999999998</v>
      </c>
      <c r="C13361" s="355">
        <f t="shared" si="277"/>
        <v>0.27100000000064028</v>
      </c>
      <c r="D13361" s="420">
        <f t="shared" si="278"/>
        <v>0.13550000000032014</v>
      </c>
      <c r="H13361" s="337"/>
      <c r="J13361" s="82">
        <v>53</v>
      </c>
      <c r="K13361" s="320">
        <v>3</v>
      </c>
    </row>
    <row r="13362" spans="1:11" x14ac:dyDescent="0.3">
      <c r="A13362" s="341">
        <v>43521.647225057874</v>
      </c>
      <c r="B13362" s="318">
        <v>38509.311999999998</v>
      </c>
      <c r="C13362" s="355">
        <f t="shared" si="277"/>
        <v>0.26900000000023283</v>
      </c>
      <c r="D13362" s="420">
        <f t="shared" si="278"/>
        <v>0.13450000000011642</v>
      </c>
      <c r="H13362" s="337"/>
      <c r="J13362" s="82">
        <v>54</v>
      </c>
      <c r="K13362" s="321">
        <v>4</v>
      </c>
    </row>
    <row r="13363" spans="1:11" x14ac:dyDescent="0.3">
      <c r="A13363" s="341">
        <v>43521.688891782411</v>
      </c>
      <c r="B13363" s="318">
        <v>38509.572</v>
      </c>
      <c r="C13363" s="355">
        <f t="shared" si="277"/>
        <v>0.26000000000203727</v>
      </c>
      <c r="D13363" s="420">
        <f t="shared" si="278"/>
        <v>0.13000000000101863</v>
      </c>
      <c r="H13363" s="337"/>
      <c r="J13363" s="82">
        <v>55</v>
      </c>
      <c r="K13363" s="391">
        <v>1</v>
      </c>
    </row>
    <row r="13364" spans="1:11" x14ac:dyDescent="0.3">
      <c r="A13364" s="341">
        <v>43521.730558506948</v>
      </c>
      <c r="B13364" s="318">
        <v>38509.830999999998</v>
      </c>
      <c r="C13364" s="355">
        <f t="shared" si="277"/>
        <v>0.25899999999819556</v>
      </c>
      <c r="D13364" s="420">
        <f t="shared" si="278"/>
        <v>0.12949999999909778</v>
      </c>
      <c r="H13364" s="337"/>
      <c r="J13364" s="82">
        <v>56</v>
      </c>
      <c r="K13364" s="319">
        <v>2</v>
      </c>
    </row>
    <row r="13365" spans="1:11" x14ac:dyDescent="0.3">
      <c r="A13365" s="341">
        <v>43521.772225231478</v>
      </c>
      <c r="B13365" s="318">
        <v>38510.099000000002</v>
      </c>
      <c r="C13365" s="355">
        <f t="shared" si="277"/>
        <v>0.26800000000366708</v>
      </c>
      <c r="D13365" s="420">
        <f t="shared" si="278"/>
        <v>0.13400000000183354</v>
      </c>
      <c r="H13365" s="337"/>
      <c r="J13365" s="82">
        <v>57</v>
      </c>
      <c r="K13365" s="320">
        <v>3</v>
      </c>
    </row>
    <row r="13366" spans="1:11" x14ac:dyDescent="0.3">
      <c r="A13366" s="341">
        <v>43521.813891956015</v>
      </c>
      <c r="B13366" s="318">
        <v>38510.362000000001</v>
      </c>
      <c r="C13366" s="355">
        <f t="shared" si="277"/>
        <v>0.26299999999901047</v>
      </c>
      <c r="D13366" s="420">
        <f t="shared" si="278"/>
        <v>0.13149999999950523</v>
      </c>
      <c r="H13366" s="337"/>
      <c r="J13366" s="82">
        <v>58</v>
      </c>
      <c r="K13366" s="321">
        <v>4</v>
      </c>
    </row>
    <row r="13367" spans="1:11" x14ac:dyDescent="0.3">
      <c r="A13367" s="341">
        <v>43521.855558680552</v>
      </c>
      <c r="B13367" s="318">
        <v>38510.618999999999</v>
      </c>
      <c r="C13367" s="355">
        <f t="shared" si="277"/>
        <v>0.25699999999778811</v>
      </c>
      <c r="D13367" s="420">
        <f t="shared" si="278"/>
        <v>0.12849999999889405</v>
      </c>
      <c r="H13367" s="337"/>
      <c r="J13367" s="82">
        <v>59</v>
      </c>
      <c r="K13367" s="391">
        <v>1</v>
      </c>
    </row>
    <row r="13368" spans="1:11" x14ac:dyDescent="0.3">
      <c r="A13368" s="341">
        <v>43521.89722540509</v>
      </c>
      <c r="B13368" s="318">
        <v>38510.870999999999</v>
      </c>
      <c r="C13368" s="355">
        <f t="shared" si="277"/>
        <v>0.25200000000040745</v>
      </c>
      <c r="D13368" s="420">
        <f t="shared" si="278"/>
        <v>0.12600000000020373</v>
      </c>
      <c r="H13368" s="337"/>
      <c r="J13368" s="82">
        <v>60</v>
      </c>
      <c r="K13368" s="319">
        <v>2</v>
      </c>
    </row>
    <row r="13369" spans="1:11" x14ac:dyDescent="0.3">
      <c r="A13369" s="341">
        <v>43521.938892129627</v>
      </c>
      <c r="B13369" s="318">
        <v>38511.137999999999</v>
      </c>
      <c r="C13369" s="355">
        <f t="shared" si="277"/>
        <v>0.26699999999982538</v>
      </c>
      <c r="D13369" s="420">
        <f t="shared" si="278"/>
        <v>0.13349999999991269</v>
      </c>
      <c r="E13369" s="336">
        <f>SUM(C13347:C13369)*7.4805194805</f>
        <v>46.124883116743838</v>
      </c>
      <c r="F13369" s="324">
        <f>AVERAGE(D13347:D13369)</f>
        <v>0.13404347826081389</v>
      </c>
      <c r="G13369" s="324">
        <f>_xlfn.STDEV.S(D13347:D13369)</f>
        <v>3.55768388515531E-3</v>
      </c>
      <c r="H13369" s="337"/>
      <c r="J13369" s="82">
        <v>61</v>
      </c>
      <c r="K13369" s="320">
        <v>3</v>
      </c>
    </row>
    <row r="13370" spans="1:11" x14ac:dyDescent="0.3">
      <c r="A13370" s="341">
        <v>43521.980558854164</v>
      </c>
      <c r="B13370" s="318">
        <v>38511.394999999997</v>
      </c>
      <c r="C13370" s="355">
        <f t="shared" si="277"/>
        <v>0.25699999999778811</v>
      </c>
      <c r="D13370" s="420">
        <f t="shared" si="278"/>
        <v>0.12849999999889405</v>
      </c>
      <c r="H13370" s="337"/>
      <c r="J13370" s="82">
        <v>62</v>
      </c>
      <c r="K13370" s="321">
        <v>4</v>
      </c>
    </row>
    <row r="13371" spans="1:11" x14ac:dyDescent="0.3">
      <c r="A13371" s="341">
        <v>43522.022225578701</v>
      </c>
      <c r="B13371" s="318">
        <v>38511.650999999998</v>
      </c>
      <c r="C13371" s="355">
        <f t="shared" si="277"/>
        <v>0.25600000000122236</v>
      </c>
      <c r="D13371" s="420">
        <f t="shared" si="278"/>
        <v>0.12800000000061118</v>
      </c>
      <c r="H13371" s="337"/>
      <c r="J13371" s="82">
        <v>63</v>
      </c>
      <c r="K13371" s="391">
        <v>1</v>
      </c>
    </row>
    <row r="13372" spans="1:11" x14ac:dyDescent="0.3">
      <c r="A13372" s="341">
        <v>43522.063892303238</v>
      </c>
      <c r="B13372" s="318">
        <v>38511.917999999998</v>
      </c>
      <c r="C13372" s="355">
        <f t="shared" si="277"/>
        <v>0.26699999999982538</v>
      </c>
      <c r="D13372" s="420">
        <f t="shared" si="278"/>
        <v>0.13349999999991269</v>
      </c>
      <c r="H13372" s="337"/>
      <c r="J13372" s="82">
        <v>64</v>
      </c>
      <c r="K13372" s="319">
        <v>2</v>
      </c>
    </row>
    <row r="13373" spans="1:11" x14ac:dyDescent="0.3">
      <c r="A13373" s="341">
        <v>43522.105559027776</v>
      </c>
      <c r="B13373" s="318">
        <v>38512.192999999999</v>
      </c>
      <c r="C13373" s="355">
        <f t="shared" si="277"/>
        <v>0.27500000000145519</v>
      </c>
      <c r="D13373" s="420">
        <f t="shared" si="278"/>
        <v>0.1375000000007276</v>
      </c>
      <c r="H13373" s="337"/>
      <c r="J13373" s="82">
        <v>65</v>
      </c>
      <c r="K13373" s="320">
        <v>3</v>
      </c>
    </row>
    <row r="13374" spans="1:11" x14ac:dyDescent="0.3">
      <c r="A13374" s="341">
        <v>43522.147225752313</v>
      </c>
      <c r="B13374" s="318">
        <v>38512.461000000003</v>
      </c>
      <c r="C13374" s="355">
        <f t="shared" si="277"/>
        <v>0.26800000000366708</v>
      </c>
      <c r="D13374" s="420">
        <f t="shared" si="278"/>
        <v>0.13400000000183354</v>
      </c>
      <c r="H13374" s="337"/>
      <c r="J13374" s="82">
        <v>66</v>
      </c>
      <c r="K13374" s="321">
        <v>4</v>
      </c>
    </row>
    <row r="13375" spans="1:11" x14ac:dyDescent="0.3">
      <c r="A13375" s="341">
        <v>43522.18889247685</v>
      </c>
      <c r="B13375" s="318">
        <v>38512.720999999998</v>
      </c>
      <c r="C13375" s="355">
        <f t="shared" si="277"/>
        <v>0.25999999999476131</v>
      </c>
      <c r="D13375" s="420">
        <f t="shared" si="278"/>
        <v>0.12999999999738066</v>
      </c>
      <c r="H13375" s="337"/>
      <c r="J13375" s="82">
        <v>67</v>
      </c>
      <c r="K13375" s="391">
        <v>1</v>
      </c>
    </row>
    <row r="13376" spans="1:11" x14ac:dyDescent="0.3">
      <c r="A13376" s="341">
        <v>43522.230559201387</v>
      </c>
      <c r="B13376" s="318">
        <v>38512.993000000002</v>
      </c>
      <c r="C13376" s="355">
        <f t="shared" si="277"/>
        <v>0.27200000000448199</v>
      </c>
      <c r="D13376" s="420">
        <f t="shared" si="278"/>
        <v>0.13600000000224099</v>
      </c>
      <c r="H13376" s="337"/>
      <c r="J13376" s="82">
        <v>68</v>
      </c>
      <c r="K13376" s="319">
        <v>2</v>
      </c>
    </row>
    <row r="13377" spans="1:11" x14ac:dyDescent="0.3">
      <c r="A13377" s="341">
        <v>43522.272225925924</v>
      </c>
      <c r="B13377" s="318">
        <v>38513.271000000001</v>
      </c>
      <c r="C13377" s="355">
        <f t="shared" si="277"/>
        <v>0.27799999999842839</v>
      </c>
      <c r="D13377" s="420">
        <f t="shared" si="278"/>
        <v>0.1389999999992142</v>
      </c>
      <c r="H13377" s="337"/>
      <c r="J13377" s="82">
        <v>69</v>
      </c>
      <c r="K13377" s="320">
        <v>3</v>
      </c>
    </row>
    <row r="13378" spans="1:11" x14ac:dyDescent="0.3">
      <c r="A13378" s="341">
        <v>43522.313892650462</v>
      </c>
      <c r="B13378" s="318">
        <v>38513.540999999997</v>
      </c>
      <c r="C13378" s="355">
        <f t="shared" si="277"/>
        <v>0.26999999999679858</v>
      </c>
      <c r="D13378" s="420">
        <f t="shared" si="278"/>
        <v>0.13499999999839929</v>
      </c>
      <c r="H13378" s="337"/>
      <c r="J13378" s="82">
        <v>70</v>
      </c>
      <c r="K13378" s="321">
        <v>4</v>
      </c>
    </row>
    <row r="13379" spans="1:11" x14ac:dyDescent="0.3">
      <c r="A13379" s="341">
        <v>43522.355559374999</v>
      </c>
      <c r="B13379" s="318">
        <v>38513.807999999997</v>
      </c>
      <c r="C13379" s="355">
        <f t="shared" si="277"/>
        <v>0.26699999999982538</v>
      </c>
      <c r="D13379" s="420">
        <f t="shared" si="278"/>
        <v>0.13349999999991269</v>
      </c>
      <c r="H13379" s="337"/>
      <c r="J13379" s="82">
        <v>71</v>
      </c>
      <c r="K13379" s="391">
        <v>1</v>
      </c>
    </row>
    <row r="13380" spans="1:11" x14ac:dyDescent="0.3">
      <c r="A13380" s="341">
        <v>43522.397226099536</v>
      </c>
      <c r="B13380" s="318">
        <v>38514.087</v>
      </c>
      <c r="C13380" s="355">
        <f t="shared" si="277"/>
        <v>0.2790000000022701</v>
      </c>
      <c r="D13380" s="420">
        <f t="shared" si="278"/>
        <v>0.13950000000113505</v>
      </c>
      <c r="H13380" s="337"/>
      <c r="J13380" s="82">
        <v>72</v>
      </c>
      <c r="K13380" s="319">
        <v>2</v>
      </c>
    </row>
    <row r="13381" spans="1:11" x14ac:dyDescent="0.3">
      <c r="A13381" s="341">
        <v>43522.438892824073</v>
      </c>
      <c r="B13381" s="318">
        <v>38514.36</v>
      </c>
      <c r="C13381" s="355">
        <f t="shared" si="277"/>
        <v>0.27300000000104774</v>
      </c>
      <c r="D13381" s="420">
        <f t="shared" si="278"/>
        <v>0.13650000000052387</v>
      </c>
      <c r="H13381" s="337"/>
      <c r="J13381" s="82">
        <v>73</v>
      </c>
      <c r="K13381" s="320">
        <v>3</v>
      </c>
    </row>
    <row r="13382" spans="1:11" x14ac:dyDescent="0.3">
      <c r="A13382" s="341">
        <v>43522.48055954861</v>
      </c>
      <c r="B13382" s="318">
        <v>38514.627999999997</v>
      </c>
      <c r="C13382" s="355">
        <f t="shared" si="277"/>
        <v>0.26799999999639113</v>
      </c>
      <c r="D13382" s="420">
        <f t="shared" si="278"/>
        <v>0.13399999999819556</v>
      </c>
      <c r="H13382" s="337"/>
      <c r="J13382" s="82">
        <v>74</v>
      </c>
      <c r="K13382" s="321">
        <v>4</v>
      </c>
    </row>
    <row r="13383" spans="1:11" x14ac:dyDescent="0.3">
      <c r="A13383" s="341">
        <v>43522.522226273148</v>
      </c>
      <c r="B13383" s="318">
        <v>38514.894999999997</v>
      </c>
      <c r="C13383" s="355">
        <f t="shared" si="277"/>
        <v>0.26699999999982538</v>
      </c>
      <c r="D13383" s="420">
        <f t="shared" si="278"/>
        <v>0.13349999999991269</v>
      </c>
      <c r="H13383" s="337"/>
      <c r="J13383" s="82">
        <v>75</v>
      </c>
      <c r="K13383" s="391">
        <v>1</v>
      </c>
    </row>
    <row r="13384" spans="1:11" x14ac:dyDescent="0.3">
      <c r="A13384" s="341">
        <v>43522.563892997685</v>
      </c>
      <c r="B13384" s="318">
        <v>38515.171999999999</v>
      </c>
      <c r="C13384" s="355">
        <f t="shared" si="277"/>
        <v>0.27700000000186265</v>
      </c>
      <c r="D13384" s="420">
        <f t="shared" si="278"/>
        <v>0.13850000000093132</v>
      </c>
      <c r="H13384" s="337"/>
      <c r="J13384" s="82">
        <v>76</v>
      </c>
      <c r="K13384" s="319">
        <v>2</v>
      </c>
    </row>
    <row r="13385" spans="1:11" x14ac:dyDescent="0.3">
      <c r="A13385" s="341">
        <v>43522.605559722222</v>
      </c>
      <c r="B13385" s="318">
        <v>38515.442000000003</v>
      </c>
      <c r="C13385" s="355">
        <f t="shared" si="277"/>
        <v>0.27000000000407454</v>
      </c>
      <c r="D13385" s="420">
        <f t="shared" si="278"/>
        <v>0.13500000000203727</v>
      </c>
      <c r="H13385" s="337"/>
      <c r="J13385" s="82">
        <v>77</v>
      </c>
      <c r="K13385" s="320">
        <v>3</v>
      </c>
    </row>
    <row r="13386" spans="1:11" x14ac:dyDescent="0.3">
      <c r="A13386" s="341">
        <v>43522.647226446759</v>
      </c>
      <c r="B13386" s="318">
        <v>38515.699999999997</v>
      </c>
      <c r="C13386" s="355">
        <f t="shared" si="277"/>
        <v>0.25799999999435386</v>
      </c>
      <c r="D13386" s="420">
        <f t="shared" si="278"/>
        <v>0.12899999999717693</v>
      </c>
      <c r="H13386" s="337"/>
      <c r="J13386" s="82">
        <v>78</v>
      </c>
      <c r="K13386" s="321">
        <v>4</v>
      </c>
    </row>
    <row r="13387" spans="1:11" x14ac:dyDescent="0.3">
      <c r="A13387" s="341">
        <v>43522.688893171297</v>
      </c>
      <c r="B13387" s="318">
        <v>38515.968999999997</v>
      </c>
      <c r="C13387" s="355">
        <f t="shared" si="277"/>
        <v>0.26900000000023283</v>
      </c>
      <c r="D13387" s="420">
        <f t="shared" si="278"/>
        <v>0.13450000000011642</v>
      </c>
      <c r="H13387" s="337"/>
      <c r="J13387" s="82">
        <v>79</v>
      </c>
      <c r="K13387" s="391">
        <v>1</v>
      </c>
    </row>
    <row r="13388" spans="1:11" x14ac:dyDescent="0.3">
      <c r="A13388" s="341">
        <v>43522.730559895834</v>
      </c>
      <c r="B13388" s="318">
        <v>38516.243999999999</v>
      </c>
      <c r="C13388" s="355">
        <f t="shared" si="277"/>
        <v>0.27500000000145519</v>
      </c>
      <c r="D13388" s="420">
        <f t="shared" si="278"/>
        <v>0.1375000000007276</v>
      </c>
      <c r="H13388" s="337"/>
      <c r="J13388" s="82">
        <v>80</v>
      </c>
      <c r="K13388" s="319">
        <v>2</v>
      </c>
    </row>
    <row r="13389" spans="1:11" x14ac:dyDescent="0.3">
      <c r="A13389" s="341">
        <v>43522.772226620371</v>
      </c>
      <c r="B13389" s="318">
        <v>38516.51</v>
      </c>
      <c r="C13389" s="355">
        <f t="shared" si="277"/>
        <v>0.26600000000325963</v>
      </c>
      <c r="D13389" s="420">
        <f t="shared" si="278"/>
        <v>0.13300000000162981</v>
      </c>
      <c r="H13389" s="337"/>
      <c r="J13389" s="82">
        <v>81</v>
      </c>
      <c r="K13389" s="320">
        <v>3</v>
      </c>
    </row>
    <row r="13390" spans="1:11" x14ac:dyDescent="0.3">
      <c r="A13390" s="341">
        <v>43522.813893344908</v>
      </c>
      <c r="B13390" s="318">
        <v>38516.769</v>
      </c>
      <c r="C13390" s="355">
        <f t="shared" si="277"/>
        <v>0.25899999999819556</v>
      </c>
      <c r="D13390" s="420">
        <f t="shared" si="278"/>
        <v>0.12949999999909778</v>
      </c>
      <c r="H13390" s="337"/>
      <c r="J13390" s="82">
        <v>82</v>
      </c>
      <c r="K13390" s="321">
        <v>4</v>
      </c>
    </row>
    <row r="13391" spans="1:11" x14ac:dyDescent="0.3">
      <c r="A13391" s="341">
        <v>43522.855560069445</v>
      </c>
      <c r="B13391" s="318">
        <v>38517.031000000003</v>
      </c>
      <c r="C13391" s="355">
        <f t="shared" si="277"/>
        <v>0.26200000000244472</v>
      </c>
      <c r="D13391" s="420">
        <f t="shared" si="278"/>
        <v>0.13100000000122236</v>
      </c>
      <c r="H13391" s="337"/>
      <c r="J13391" s="82">
        <v>83</v>
      </c>
      <c r="K13391" s="391">
        <v>1</v>
      </c>
    </row>
    <row r="13392" spans="1:11" x14ac:dyDescent="0.3">
      <c r="A13392" s="341">
        <v>43522.897226793983</v>
      </c>
      <c r="B13392" s="318">
        <v>38517.290999999997</v>
      </c>
      <c r="C13392" s="355">
        <f t="shared" si="277"/>
        <v>0.25999999999476131</v>
      </c>
      <c r="D13392" s="420">
        <f t="shared" si="278"/>
        <v>0.12999999999738066</v>
      </c>
      <c r="H13392" s="337"/>
      <c r="J13392" s="82">
        <v>84</v>
      </c>
      <c r="K13392" s="319">
        <v>2</v>
      </c>
    </row>
    <row r="13393" spans="1:12" x14ac:dyDescent="0.3">
      <c r="A13393" s="341">
        <v>43522.93889351852</v>
      </c>
      <c r="B13393" s="318">
        <v>38517.548999999999</v>
      </c>
      <c r="C13393" s="355">
        <f t="shared" si="277"/>
        <v>0.25800000000162981</v>
      </c>
      <c r="D13393" s="420">
        <f t="shared" si="278"/>
        <v>0.12900000000081491</v>
      </c>
      <c r="H13393" s="337"/>
      <c r="J13393" s="82">
        <v>85</v>
      </c>
      <c r="K13393" s="320">
        <v>3</v>
      </c>
    </row>
    <row r="13394" spans="1:12" x14ac:dyDescent="0.3">
      <c r="A13394" s="341">
        <v>43522.980560243057</v>
      </c>
      <c r="B13394" s="318">
        <v>38517.803</v>
      </c>
      <c r="C13394" s="355">
        <f t="shared" si="277"/>
        <v>0.25400000000081491</v>
      </c>
      <c r="D13394" s="420">
        <f t="shared" si="278"/>
        <v>0.12700000000040745</v>
      </c>
      <c r="E13394" s="336">
        <f>SUM(C13370:C13394)*7.4805194805</f>
        <v>49.857662337539033</v>
      </c>
      <c r="F13394" s="324">
        <f>AVERAGE(D13370:D13394)</f>
        <v>0.13330000000001746</v>
      </c>
      <c r="G13394" s="324">
        <f>_xlfn.STDEV.S(D13370:D13394)</f>
        <v>3.6996621472737542E-3</v>
      </c>
      <c r="H13394" s="337"/>
      <c r="J13394" s="82">
        <v>86</v>
      </c>
      <c r="K13394" s="321">
        <v>4</v>
      </c>
    </row>
    <row r="13395" spans="1:12" x14ac:dyDescent="0.3">
      <c r="A13395" s="341">
        <v>43523.022226967594</v>
      </c>
      <c r="B13395" s="318">
        <v>38518.078000000001</v>
      </c>
      <c r="C13395" s="355">
        <f t="shared" si="277"/>
        <v>0.27500000000145519</v>
      </c>
      <c r="D13395" s="420">
        <f t="shared" si="278"/>
        <v>0.1375000000007276</v>
      </c>
      <c r="H13395" s="337"/>
      <c r="J13395" s="82">
        <v>87</v>
      </c>
      <c r="K13395" s="391">
        <v>1</v>
      </c>
    </row>
    <row r="13396" spans="1:12" x14ac:dyDescent="0.3">
      <c r="A13396" s="341">
        <v>43523.063893692131</v>
      </c>
      <c r="B13396" s="318">
        <v>38518.349000000002</v>
      </c>
      <c r="C13396" s="355">
        <f t="shared" si="277"/>
        <v>0.27100000000064028</v>
      </c>
      <c r="D13396" s="420">
        <f t="shared" si="278"/>
        <v>0.13550000000032014</v>
      </c>
      <c r="H13396" s="337"/>
      <c r="J13396" s="82">
        <v>88</v>
      </c>
      <c r="K13396" s="319">
        <v>2</v>
      </c>
    </row>
    <row r="13397" spans="1:12" x14ac:dyDescent="0.3">
      <c r="A13397" s="341">
        <v>43523.105560416669</v>
      </c>
      <c r="B13397" s="318">
        <v>38518.614999999998</v>
      </c>
      <c r="C13397" s="355">
        <f t="shared" si="277"/>
        <v>0.26599999999598367</v>
      </c>
      <c r="D13397" s="420">
        <f t="shared" si="278"/>
        <v>0.13299999999799184</v>
      </c>
      <c r="H13397" s="337"/>
      <c r="J13397" s="82">
        <v>89</v>
      </c>
      <c r="K13397" s="320">
        <v>3</v>
      </c>
    </row>
    <row r="13398" spans="1:12" x14ac:dyDescent="0.3">
      <c r="A13398" s="341">
        <v>43523.147227141206</v>
      </c>
      <c r="B13398" s="318">
        <v>38518.881999999998</v>
      </c>
      <c r="C13398" s="355">
        <f t="shared" si="277"/>
        <v>0.26699999999982538</v>
      </c>
      <c r="D13398" s="420">
        <f t="shared" si="278"/>
        <v>0.13349999999991269</v>
      </c>
      <c r="H13398" s="337"/>
      <c r="J13398" s="82">
        <v>90</v>
      </c>
      <c r="K13398" s="321">
        <v>4</v>
      </c>
    </row>
    <row r="13399" spans="1:12" x14ac:dyDescent="0.3">
      <c r="A13399" s="341">
        <v>43523.188893865743</v>
      </c>
      <c r="B13399" s="318">
        <v>38519.161</v>
      </c>
      <c r="C13399" s="355">
        <f t="shared" si="277"/>
        <v>0.2790000000022701</v>
      </c>
      <c r="D13399" s="420">
        <f t="shared" si="278"/>
        <v>0.13950000000113505</v>
      </c>
      <c r="H13399" s="337"/>
      <c r="J13399" s="82">
        <v>91</v>
      </c>
      <c r="K13399" s="391">
        <v>1</v>
      </c>
    </row>
    <row r="13400" spans="1:12" x14ac:dyDescent="0.3">
      <c r="A13400" s="341">
        <v>43523.23056059028</v>
      </c>
      <c r="B13400" s="318">
        <v>38519.438000000002</v>
      </c>
      <c r="C13400" s="355">
        <f t="shared" si="277"/>
        <v>0.27700000000186265</v>
      </c>
      <c r="D13400" s="420">
        <f t="shared" si="278"/>
        <v>0.13850000000093132</v>
      </c>
      <c r="H13400" s="337"/>
      <c r="J13400" s="82">
        <v>92</v>
      </c>
      <c r="K13400" s="319">
        <v>2</v>
      </c>
    </row>
    <row r="13401" spans="1:12" x14ac:dyDescent="0.3">
      <c r="A13401" s="341">
        <v>43523.272227314817</v>
      </c>
      <c r="B13401" s="318">
        <v>38519.701999999997</v>
      </c>
      <c r="C13401" s="355">
        <f t="shared" si="277"/>
        <v>0.26399999999557622</v>
      </c>
      <c r="D13401" s="420">
        <f t="shared" si="278"/>
        <v>0.13199999999778811</v>
      </c>
      <c r="H13401" s="337"/>
      <c r="J13401" s="82">
        <v>93</v>
      </c>
      <c r="K13401" s="320">
        <v>3</v>
      </c>
    </row>
    <row r="13402" spans="1:12" x14ac:dyDescent="0.3">
      <c r="A13402" s="341">
        <v>43523.313894039355</v>
      </c>
      <c r="B13402" s="318">
        <v>38519.976000000002</v>
      </c>
      <c r="C13402" s="355">
        <f t="shared" si="277"/>
        <v>0.27400000000488944</v>
      </c>
      <c r="D13402" s="420">
        <f t="shared" si="278"/>
        <v>0.13700000000244472</v>
      </c>
      <c r="H13402" s="337"/>
      <c r="J13402" s="82">
        <v>94</v>
      </c>
      <c r="K13402" s="321">
        <v>4</v>
      </c>
    </row>
    <row r="13403" spans="1:12" x14ac:dyDescent="0.3">
      <c r="A13403" s="341">
        <v>43523.355560763892</v>
      </c>
      <c r="B13403" s="318">
        <v>38520.254999999997</v>
      </c>
      <c r="C13403" s="355">
        <f t="shared" si="277"/>
        <v>0.27899999999499414</v>
      </c>
      <c r="D13403" s="420">
        <f t="shared" si="278"/>
        <v>0.13949999999749707</v>
      </c>
      <c r="H13403" s="337"/>
      <c r="J13403" s="82">
        <v>95</v>
      </c>
      <c r="K13403" s="391">
        <v>1</v>
      </c>
    </row>
    <row r="13404" spans="1:12" x14ac:dyDescent="0.3">
      <c r="A13404" s="341">
        <v>43523.378472222219</v>
      </c>
      <c r="B13404" s="318">
        <v>38520.521000000001</v>
      </c>
      <c r="C13404" s="355">
        <f t="shared" ref="C13404:C13503" si="279">B13404-B13403</f>
        <v>0.26600000000325963</v>
      </c>
      <c r="D13404" s="420">
        <f t="shared" ref="D13404:D13503" si="280">C13404/2</f>
        <v>0.13300000000162981</v>
      </c>
      <c r="H13404" s="337"/>
      <c r="J13404" s="82">
        <v>1</v>
      </c>
      <c r="K13404" s="319">
        <v>2</v>
      </c>
      <c r="L13404" s="54" t="s">
        <v>394</v>
      </c>
    </row>
    <row r="13405" spans="1:12" x14ac:dyDescent="0.3">
      <c r="A13405" s="341">
        <v>43523.420138888891</v>
      </c>
      <c r="B13405" s="318">
        <v>38520.784</v>
      </c>
      <c r="C13405" s="355">
        <f t="shared" si="279"/>
        <v>0.26299999999901047</v>
      </c>
      <c r="D13405" s="420">
        <f t="shared" si="280"/>
        <v>0.13149999999950523</v>
      </c>
      <c r="H13405" s="337"/>
      <c r="J13405" s="82">
        <v>2</v>
      </c>
      <c r="K13405" s="320">
        <v>3</v>
      </c>
    </row>
    <row r="13406" spans="1:12" x14ac:dyDescent="0.3">
      <c r="A13406" s="341">
        <v>43523.461805555555</v>
      </c>
      <c r="B13406" s="318">
        <v>38521.059000000001</v>
      </c>
      <c r="C13406" s="355">
        <f t="shared" si="279"/>
        <v>0.27500000000145519</v>
      </c>
      <c r="D13406" s="420">
        <f t="shared" si="280"/>
        <v>0.1375000000007276</v>
      </c>
      <c r="H13406" s="337"/>
      <c r="J13406" s="82">
        <v>3</v>
      </c>
      <c r="K13406" s="321">
        <v>4</v>
      </c>
    </row>
    <row r="13407" spans="1:12" x14ac:dyDescent="0.3">
      <c r="A13407" s="341">
        <v>43523.50347210648</v>
      </c>
      <c r="B13407" s="318">
        <v>38521.33</v>
      </c>
      <c r="C13407" s="355">
        <f t="shared" si="279"/>
        <v>0.27100000000064028</v>
      </c>
      <c r="D13407" s="420">
        <f t="shared" si="280"/>
        <v>0.13550000000032014</v>
      </c>
      <c r="H13407" s="337"/>
      <c r="J13407" s="82">
        <v>4</v>
      </c>
      <c r="K13407" s="391">
        <v>1</v>
      </c>
    </row>
    <row r="13408" spans="1:12" x14ac:dyDescent="0.3">
      <c r="A13408" s="341">
        <v>43523.545138715279</v>
      </c>
      <c r="B13408" s="318">
        <v>38521.595999999998</v>
      </c>
      <c r="C13408" s="355">
        <f t="shared" si="279"/>
        <v>0.26599999999598367</v>
      </c>
      <c r="D13408" s="420">
        <f t="shared" si="280"/>
        <v>0.13299999999799184</v>
      </c>
      <c r="H13408" s="337"/>
      <c r="J13408" s="82">
        <v>5</v>
      </c>
      <c r="K13408" s="319">
        <v>2</v>
      </c>
    </row>
    <row r="13409" spans="1:11" x14ac:dyDescent="0.3">
      <c r="A13409" s="341">
        <v>43523.586805324077</v>
      </c>
      <c r="B13409" s="318">
        <v>38521.857000000004</v>
      </c>
      <c r="C13409" s="355">
        <f t="shared" si="279"/>
        <v>0.26100000000587897</v>
      </c>
      <c r="D13409" s="420">
        <f t="shared" si="280"/>
        <v>0.13050000000293949</v>
      </c>
      <c r="H13409" s="337"/>
      <c r="J13409" s="82">
        <v>6</v>
      </c>
      <c r="K13409" s="320">
        <v>3</v>
      </c>
    </row>
    <row r="13410" spans="1:11" x14ac:dyDescent="0.3">
      <c r="A13410" s="341">
        <v>43523.628471932869</v>
      </c>
      <c r="B13410" s="318">
        <v>38522.129000000001</v>
      </c>
      <c r="C13410" s="355">
        <f t="shared" si="279"/>
        <v>0.27199999999720603</v>
      </c>
      <c r="D13410" s="420">
        <f t="shared" si="280"/>
        <v>0.13599999999860302</v>
      </c>
      <c r="H13410" s="337"/>
      <c r="J13410" s="82">
        <v>7</v>
      </c>
      <c r="K13410" s="321">
        <v>4</v>
      </c>
    </row>
    <row r="13411" spans="1:11" x14ac:dyDescent="0.3">
      <c r="A13411" s="341">
        <v>43523.670138541667</v>
      </c>
      <c r="B13411" s="318">
        <v>38522.396999999997</v>
      </c>
      <c r="C13411" s="355">
        <f t="shared" si="279"/>
        <v>0.26799999999639113</v>
      </c>
      <c r="D13411" s="420">
        <f t="shared" si="280"/>
        <v>0.13399999999819556</v>
      </c>
      <c r="H13411" s="337"/>
      <c r="J13411" s="82">
        <v>8</v>
      </c>
      <c r="K13411" s="391">
        <v>1</v>
      </c>
    </row>
    <row r="13412" spans="1:11" x14ac:dyDescent="0.3">
      <c r="A13412" s="341">
        <v>43523.711805150466</v>
      </c>
      <c r="B13412" s="318">
        <v>38522.658000000003</v>
      </c>
      <c r="C13412" s="355">
        <f t="shared" si="279"/>
        <v>0.26100000000587897</v>
      </c>
      <c r="D13412" s="420">
        <f t="shared" si="280"/>
        <v>0.13050000000293949</v>
      </c>
      <c r="H13412" s="337"/>
      <c r="J13412" s="82">
        <v>9</v>
      </c>
      <c r="K13412" s="319">
        <v>2</v>
      </c>
    </row>
    <row r="13413" spans="1:11" x14ac:dyDescent="0.3">
      <c r="A13413" s="341">
        <v>43523.753471759257</v>
      </c>
      <c r="B13413" s="318">
        <v>38522.921999999999</v>
      </c>
      <c r="C13413" s="355">
        <f t="shared" si="279"/>
        <v>0.26399999999557622</v>
      </c>
      <c r="D13413" s="420">
        <f t="shared" si="280"/>
        <v>0.13199999999778811</v>
      </c>
      <c r="H13413" s="337"/>
      <c r="J13413" s="82">
        <v>10</v>
      </c>
      <c r="K13413" s="320">
        <v>3</v>
      </c>
    </row>
    <row r="13414" spans="1:11" x14ac:dyDescent="0.3">
      <c r="A13414" s="341">
        <v>43523.795138368056</v>
      </c>
      <c r="B13414" s="318">
        <v>38523.190999999999</v>
      </c>
      <c r="C13414" s="355">
        <f t="shared" si="279"/>
        <v>0.26900000000023283</v>
      </c>
      <c r="D13414" s="420">
        <f t="shared" si="280"/>
        <v>0.13450000000011642</v>
      </c>
      <c r="H13414" s="337"/>
      <c r="J13414" s="82">
        <v>11</v>
      </c>
      <c r="K13414" s="321">
        <v>4</v>
      </c>
    </row>
    <row r="13415" spans="1:11" x14ac:dyDescent="0.3">
      <c r="A13415" s="341">
        <v>43523.836804976854</v>
      </c>
      <c r="B13415" s="318">
        <v>38523.447999999997</v>
      </c>
      <c r="C13415" s="355">
        <f t="shared" si="279"/>
        <v>0.25699999999778811</v>
      </c>
      <c r="D13415" s="420">
        <f t="shared" si="280"/>
        <v>0.12849999999889405</v>
      </c>
      <c r="H13415" s="337"/>
      <c r="J13415" s="82">
        <v>12</v>
      </c>
      <c r="K13415" s="391">
        <v>1</v>
      </c>
    </row>
    <row r="13416" spans="1:11" x14ac:dyDescent="0.3">
      <c r="A13416" s="341">
        <v>43523.878471585645</v>
      </c>
      <c r="B13416" s="318">
        <v>38523.697999999997</v>
      </c>
      <c r="C13416" s="355">
        <f t="shared" si="279"/>
        <v>0.25</v>
      </c>
      <c r="D13416" s="420">
        <f t="shared" si="280"/>
        <v>0.125</v>
      </c>
      <c r="H13416" s="337"/>
      <c r="J13416" s="82">
        <v>13</v>
      </c>
      <c r="K13416" s="319">
        <v>2</v>
      </c>
    </row>
    <row r="13417" spans="1:11" x14ac:dyDescent="0.3">
      <c r="A13417" s="341">
        <v>43523.920138194444</v>
      </c>
      <c r="B13417" s="318">
        <v>38523.961000000003</v>
      </c>
      <c r="C13417" s="355">
        <f t="shared" si="279"/>
        <v>0.26300000000628643</v>
      </c>
      <c r="D13417" s="420">
        <f t="shared" si="280"/>
        <v>0.13150000000314321</v>
      </c>
      <c r="H13417" s="337"/>
      <c r="J13417" s="82">
        <v>14</v>
      </c>
      <c r="K13417" s="320">
        <v>3</v>
      </c>
    </row>
    <row r="13418" spans="1:11" x14ac:dyDescent="0.3">
      <c r="A13418" s="341">
        <v>43523.961804803243</v>
      </c>
      <c r="B13418" s="318">
        <v>38524.231</v>
      </c>
      <c r="C13418" s="355">
        <f t="shared" si="279"/>
        <v>0.26999999999679858</v>
      </c>
      <c r="D13418" s="420">
        <f t="shared" si="280"/>
        <v>0.13499999999839929</v>
      </c>
      <c r="E13418" s="336">
        <f>SUM(C13395:C13418)*7.4805194805</f>
        <v>48.084779220653125</v>
      </c>
      <c r="F13418" s="324">
        <f>AVERAGE(D13395:D13418)</f>
        <v>0.13391666666666424</v>
      </c>
      <c r="G13418" s="324">
        <f>_xlfn.STDEV.S(D13395:D13418)</f>
        <v>3.5098205907640946E-3</v>
      </c>
      <c r="H13418" s="337"/>
      <c r="J13418" s="82">
        <v>15</v>
      </c>
      <c r="K13418" s="321">
        <v>4</v>
      </c>
    </row>
    <row r="13419" spans="1:11" x14ac:dyDescent="0.3">
      <c r="A13419" s="341">
        <v>43524.003471412034</v>
      </c>
      <c r="B13419" s="318">
        <v>38524.497000000003</v>
      </c>
      <c r="C13419" s="355">
        <f t="shared" si="279"/>
        <v>0.26600000000325963</v>
      </c>
      <c r="D13419" s="420">
        <f t="shared" si="280"/>
        <v>0.13300000000162981</v>
      </c>
      <c r="H13419" s="337"/>
      <c r="J13419" s="82">
        <v>16</v>
      </c>
      <c r="K13419" s="391">
        <v>1</v>
      </c>
    </row>
    <row r="13420" spans="1:11" x14ac:dyDescent="0.3">
      <c r="A13420" s="341">
        <v>43524.045138020832</v>
      </c>
      <c r="B13420" s="318">
        <v>38524.756999999998</v>
      </c>
      <c r="C13420" s="355">
        <f t="shared" si="279"/>
        <v>0.25999999999476131</v>
      </c>
      <c r="D13420" s="420">
        <f t="shared" si="280"/>
        <v>0.12999999999738066</v>
      </c>
      <c r="H13420" s="337"/>
      <c r="J13420" s="82">
        <v>17</v>
      </c>
      <c r="K13420" s="319">
        <v>2</v>
      </c>
    </row>
    <row r="13421" spans="1:11" x14ac:dyDescent="0.3">
      <c r="A13421" s="341">
        <v>43524.086804629631</v>
      </c>
      <c r="B13421" s="318">
        <v>38525.027999999998</v>
      </c>
      <c r="C13421" s="355">
        <f t="shared" si="279"/>
        <v>0.27100000000064028</v>
      </c>
      <c r="D13421" s="420">
        <f t="shared" si="280"/>
        <v>0.13550000000032014</v>
      </c>
      <c r="H13421" s="337"/>
      <c r="J13421" s="82">
        <v>18</v>
      </c>
      <c r="K13421" s="320">
        <v>3</v>
      </c>
    </row>
    <row r="13422" spans="1:11" x14ac:dyDescent="0.3">
      <c r="A13422" s="341">
        <v>43524.128471238429</v>
      </c>
      <c r="B13422" s="318">
        <v>38525.300999999999</v>
      </c>
      <c r="C13422" s="355">
        <f t="shared" si="279"/>
        <v>0.27300000000104774</v>
      </c>
      <c r="D13422" s="420">
        <f t="shared" si="280"/>
        <v>0.13650000000052387</v>
      </c>
      <c r="H13422" s="337"/>
      <c r="J13422" s="82">
        <v>19</v>
      </c>
      <c r="K13422" s="321">
        <v>4</v>
      </c>
    </row>
    <row r="13423" spans="1:11" x14ac:dyDescent="0.3">
      <c r="A13423" s="341">
        <v>43524.170137847221</v>
      </c>
      <c r="B13423" s="318">
        <v>38525.572</v>
      </c>
      <c r="C13423" s="355">
        <f t="shared" si="279"/>
        <v>0.27100000000064028</v>
      </c>
      <c r="D13423" s="420">
        <f t="shared" si="280"/>
        <v>0.13550000000032014</v>
      </c>
      <c r="H13423" s="337"/>
      <c r="J13423" s="82">
        <v>20</v>
      </c>
      <c r="K13423" s="391">
        <v>1</v>
      </c>
    </row>
    <row r="13424" spans="1:11" x14ac:dyDescent="0.3">
      <c r="A13424" s="341">
        <v>43524.211804456019</v>
      </c>
      <c r="B13424" s="318">
        <v>38525.841</v>
      </c>
      <c r="C13424" s="355">
        <f t="shared" si="279"/>
        <v>0.26900000000023283</v>
      </c>
      <c r="D13424" s="420">
        <f t="shared" si="280"/>
        <v>0.13450000000011642</v>
      </c>
      <c r="H13424" s="337"/>
      <c r="J13424" s="82">
        <v>21</v>
      </c>
      <c r="K13424" s="319">
        <v>2</v>
      </c>
    </row>
    <row r="13425" spans="1:11" x14ac:dyDescent="0.3">
      <c r="A13425" s="341">
        <v>43524.253471064818</v>
      </c>
      <c r="B13425" s="318">
        <v>38526.120999999999</v>
      </c>
      <c r="C13425" s="355">
        <f t="shared" si="279"/>
        <v>0.27999999999883585</v>
      </c>
      <c r="D13425" s="420">
        <f t="shared" si="280"/>
        <v>0.13999999999941792</v>
      </c>
      <c r="H13425" s="337"/>
      <c r="J13425" s="82">
        <v>22</v>
      </c>
      <c r="K13425" s="320">
        <v>3</v>
      </c>
    </row>
    <row r="13426" spans="1:11" x14ac:dyDescent="0.3">
      <c r="A13426" s="341">
        <v>43524.295137673609</v>
      </c>
      <c r="B13426" s="318">
        <v>38526.398000000001</v>
      </c>
      <c r="C13426" s="355">
        <f t="shared" si="279"/>
        <v>0.27700000000186265</v>
      </c>
      <c r="D13426" s="420">
        <f t="shared" si="280"/>
        <v>0.13850000000093132</v>
      </c>
      <c r="H13426" s="337"/>
      <c r="J13426" s="82">
        <v>23</v>
      </c>
      <c r="K13426" s="321">
        <v>4</v>
      </c>
    </row>
    <row r="13427" spans="1:11" x14ac:dyDescent="0.3">
      <c r="A13427" s="341">
        <v>43524.336804282408</v>
      </c>
      <c r="B13427" s="318">
        <v>38526.661999999997</v>
      </c>
      <c r="C13427" s="355">
        <f t="shared" si="279"/>
        <v>0.26399999999557622</v>
      </c>
      <c r="D13427" s="420">
        <f t="shared" si="280"/>
        <v>0.13199999999778811</v>
      </c>
      <c r="H13427" s="337"/>
      <c r="J13427" s="82">
        <v>24</v>
      </c>
      <c r="K13427" s="391">
        <v>1</v>
      </c>
    </row>
    <row r="13428" spans="1:11" x14ac:dyDescent="0.3">
      <c r="A13428" s="341">
        <v>43524.378470891206</v>
      </c>
      <c r="B13428" s="318">
        <v>38526.938000000002</v>
      </c>
      <c r="C13428" s="355">
        <f t="shared" si="279"/>
        <v>0.2760000000052969</v>
      </c>
      <c r="D13428" s="420">
        <f t="shared" si="280"/>
        <v>0.13800000000264845</v>
      </c>
      <c r="H13428" s="337"/>
      <c r="J13428" s="82">
        <v>25</v>
      </c>
      <c r="K13428" s="319">
        <v>2</v>
      </c>
    </row>
    <row r="13429" spans="1:11" x14ac:dyDescent="0.3">
      <c r="A13429" s="341">
        <v>43524.420137499998</v>
      </c>
      <c r="B13429" s="318">
        <v>38527.214</v>
      </c>
      <c r="C13429" s="355">
        <f t="shared" si="279"/>
        <v>0.27599999999802094</v>
      </c>
      <c r="D13429" s="420">
        <f t="shared" si="280"/>
        <v>0.13799999999901047</v>
      </c>
      <c r="H13429" s="337"/>
      <c r="J13429" s="82">
        <v>26</v>
      </c>
      <c r="K13429" s="320">
        <v>3</v>
      </c>
    </row>
    <row r="13430" spans="1:11" x14ac:dyDescent="0.3">
      <c r="A13430" s="341">
        <v>43524.461804108796</v>
      </c>
      <c r="B13430" s="318">
        <v>38527.482000000004</v>
      </c>
      <c r="C13430" s="355">
        <f t="shared" si="279"/>
        <v>0.26800000000366708</v>
      </c>
      <c r="D13430" s="420">
        <f t="shared" si="280"/>
        <v>0.13400000000183354</v>
      </c>
      <c r="H13430" s="337"/>
      <c r="J13430" s="82">
        <v>27</v>
      </c>
      <c r="K13430" s="321">
        <v>4</v>
      </c>
    </row>
    <row r="13431" spans="1:11" x14ac:dyDescent="0.3">
      <c r="A13431" s="341">
        <v>43524.503470717595</v>
      </c>
      <c r="B13431" s="318">
        <v>38527.743000000002</v>
      </c>
      <c r="C13431" s="355">
        <f t="shared" si="279"/>
        <v>0.26099999999860302</v>
      </c>
      <c r="D13431" s="420">
        <f t="shared" si="280"/>
        <v>0.13049999999930151</v>
      </c>
      <c r="H13431" s="337"/>
      <c r="J13431" s="82">
        <v>28</v>
      </c>
      <c r="K13431" s="391">
        <v>1</v>
      </c>
    </row>
    <row r="13432" spans="1:11" x14ac:dyDescent="0.3">
      <c r="A13432" s="341">
        <v>43524.545137326386</v>
      </c>
      <c r="B13432" s="318">
        <v>38528.012000000002</v>
      </c>
      <c r="C13432" s="355">
        <f t="shared" si="279"/>
        <v>0.26900000000023283</v>
      </c>
      <c r="D13432" s="420">
        <f t="shared" si="280"/>
        <v>0.13450000000011642</v>
      </c>
      <c r="H13432" s="337"/>
      <c r="J13432" s="82">
        <v>29</v>
      </c>
      <c r="K13432" s="319">
        <v>2</v>
      </c>
    </row>
    <row r="13433" spans="1:11" x14ac:dyDescent="0.3">
      <c r="A13433" s="341">
        <v>43524.586803935184</v>
      </c>
      <c r="B13433" s="318">
        <v>38528.286999999997</v>
      </c>
      <c r="C13433" s="355">
        <f t="shared" si="279"/>
        <v>0.27499999999417923</v>
      </c>
      <c r="D13433" s="420">
        <f t="shared" si="280"/>
        <v>0.13749999999708962</v>
      </c>
      <c r="H13433" s="337"/>
      <c r="J13433" s="82">
        <v>30</v>
      </c>
      <c r="K13433" s="320">
        <v>3</v>
      </c>
    </row>
    <row r="13434" spans="1:11" x14ac:dyDescent="0.3">
      <c r="A13434" s="341">
        <v>43524.628470543983</v>
      </c>
      <c r="B13434" s="318">
        <v>38528.557000000001</v>
      </c>
      <c r="C13434" s="355">
        <f t="shared" si="279"/>
        <v>0.27000000000407454</v>
      </c>
      <c r="D13434" s="420">
        <f t="shared" si="280"/>
        <v>0.13500000000203727</v>
      </c>
      <c r="H13434" s="337"/>
      <c r="J13434" s="82">
        <v>31</v>
      </c>
      <c r="K13434" s="321">
        <v>4</v>
      </c>
    </row>
    <row r="13435" spans="1:11" x14ac:dyDescent="0.3">
      <c r="A13435" s="341">
        <v>43524.670137152774</v>
      </c>
      <c r="B13435" s="318">
        <v>38528.82</v>
      </c>
      <c r="C13435" s="355">
        <f t="shared" si="279"/>
        <v>0.26299999999901047</v>
      </c>
      <c r="D13435" s="420">
        <f t="shared" si="280"/>
        <v>0.13149999999950523</v>
      </c>
      <c r="H13435" s="337"/>
      <c r="J13435" s="82">
        <v>32</v>
      </c>
      <c r="K13435" s="391">
        <v>1</v>
      </c>
    </row>
    <row r="13436" spans="1:11" x14ac:dyDescent="0.3">
      <c r="A13436" s="341">
        <v>43524.711803761573</v>
      </c>
      <c r="B13436" s="318">
        <v>38529.099000000002</v>
      </c>
      <c r="C13436" s="355">
        <f t="shared" si="279"/>
        <v>0.2790000000022701</v>
      </c>
      <c r="D13436" s="420">
        <f t="shared" si="280"/>
        <v>0.13950000000113505</v>
      </c>
      <c r="H13436" s="337"/>
      <c r="J13436" s="82">
        <v>33</v>
      </c>
      <c r="K13436" s="319">
        <v>2</v>
      </c>
    </row>
    <row r="13437" spans="1:11" x14ac:dyDescent="0.3">
      <c r="A13437" s="341">
        <v>43524.753470370371</v>
      </c>
      <c r="B13437" s="318">
        <v>38529.366000000002</v>
      </c>
      <c r="C13437" s="355">
        <f t="shared" si="279"/>
        <v>0.26699999999982538</v>
      </c>
      <c r="D13437" s="420">
        <f t="shared" si="280"/>
        <v>0.13349999999991269</v>
      </c>
      <c r="H13437" s="337"/>
      <c r="J13437" s="82">
        <v>34</v>
      </c>
      <c r="K13437" s="320">
        <v>3</v>
      </c>
    </row>
    <row r="13438" spans="1:11" x14ac:dyDescent="0.3">
      <c r="A13438" s="341">
        <v>43524.79513697917</v>
      </c>
      <c r="B13438" s="318">
        <v>38529.620000000003</v>
      </c>
      <c r="C13438" s="355">
        <f t="shared" si="279"/>
        <v>0.25400000000081491</v>
      </c>
      <c r="D13438" s="420">
        <f t="shared" si="280"/>
        <v>0.12700000000040745</v>
      </c>
      <c r="H13438" s="337"/>
      <c r="J13438" s="82">
        <v>35</v>
      </c>
      <c r="K13438" s="321">
        <v>4</v>
      </c>
    </row>
    <row r="13439" spans="1:11" x14ac:dyDescent="0.3">
      <c r="A13439" s="341">
        <v>43524.836803587961</v>
      </c>
      <c r="B13439" s="318">
        <v>38529.877999999997</v>
      </c>
      <c r="C13439" s="355">
        <f t="shared" si="279"/>
        <v>0.25799999999435386</v>
      </c>
      <c r="D13439" s="420">
        <f t="shared" si="280"/>
        <v>0.12899999999717693</v>
      </c>
      <c r="H13439" s="337"/>
      <c r="J13439" s="82">
        <v>36</v>
      </c>
      <c r="K13439" s="391">
        <v>1</v>
      </c>
    </row>
    <row r="13440" spans="1:11" x14ac:dyDescent="0.3">
      <c r="A13440" s="341">
        <v>43524.87847019676</v>
      </c>
      <c r="B13440" s="318">
        <v>38530.139000000003</v>
      </c>
      <c r="C13440" s="355">
        <f t="shared" si="279"/>
        <v>0.26100000000587897</v>
      </c>
      <c r="D13440" s="420">
        <f t="shared" si="280"/>
        <v>0.13050000000293949</v>
      </c>
      <c r="H13440" s="337"/>
      <c r="J13440" s="82">
        <v>37</v>
      </c>
      <c r="K13440" s="319">
        <v>2</v>
      </c>
    </row>
    <row r="13441" spans="1:11" x14ac:dyDescent="0.3">
      <c r="A13441" s="341">
        <v>43524.920136805558</v>
      </c>
      <c r="B13441" s="318">
        <v>38530.404999999999</v>
      </c>
      <c r="C13441" s="355">
        <f t="shared" si="279"/>
        <v>0.26599999999598367</v>
      </c>
      <c r="D13441" s="420">
        <f t="shared" si="280"/>
        <v>0.13299999999799184</v>
      </c>
      <c r="H13441" s="337"/>
      <c r="J13441" s="82">
        <v>38</v>
      </c>
      <c r="K13441" s="320">
        <v>3</v>
      </c>
    </row>
    <row r="13442" spans="1:11" x14ac:dyDescent="0.3">
      <c r="A13442" s="341">
        <v>43524.96180341435</v>
      </c>
      <c r="B13442" s="318">
        <v>38530.661999999997</v>
      </c>
      <c r="C13442" s="355">
        <f t="shared" si="279"/>
        <v>0.25699999999778811</v>
      </c>
      <c r="D13442" s="420">
        <f t="shared" si="280"/>
        <v>0.12849999999889405</v>
      </c>
      <c r="E13442" s="336">
        <f>SUM(C13419:C13442)*7.4805194805</f>
        <v>48.107220779071987</v>
      </c>
      <c r="F13442" s="324">
        <f>AVERAGE(D13419:D13442)</f>
        <v>0.13397916666660117</v>
      </c>
      <c r="G13442" s="324">
        <f>_xlfn.STDEV.S(D13419:D13442)</f>
        <v>3.6130174273699815E-3</v>
      </c>
      <c r="H13442" s="337"/>
      <c r="J13442" s="82">
        <v>39</v>
      </c>
      <c r="K13442" s="321">
        <v>4</v>
      </c>
    </row>
    <row r="13443" spans="1:11" x14ac:dyDescent="0.3">
      <c r="A13443" s="341">
        <v>43525.003470023148</v>
      </c>
      <c r="B13443" s="318">
        <v>38530.928</v>
      </c>
      <c r="C13443" s="355">
        <f t="shared" si="279"/>
        <v>0.26600000000325963</v>
      </c>
      <c r="D13443" s="420">
        <f t="shared" si="280"/>
        <v>0.13300000000162981</v>
      </c>
      <c r="H13443" s="337"/>
      <c r="J13443" s="82">
        <v>40</v>
      </c>
      <c r="K13443" s="391">
        <v>1</v>
      </c>
    </row>
    <row r="13444" spans="1:11" x14ac:dyDescent="0.3">
      <c r="A13444" s="341">
        <v>43525.045136631947</v>
      </c>
      <c r="B13444" s="318">
        <v>38531.199999999997</v>
      </c>
      <c r="C13444" s="355">
        <f t="shared" si="279"/>
        <v>0.27199999999720603</v>
      </c>
      <c r="D13444" s="420">
        <f t="shared" si="280"/>
        <v>0.13599999999860302</v>
      </c>
      <c r="H13444" s="337"/>
      <c r="J13444" s="82">
        <v>41</v>
      </c>
      <c r="K13444" s="319">
        <v>2</v>
      </c>
    </row>
    <row r="13445" spans="1:11" x14ac:dyDescent="0.3">
      <c r="A13445" s="341">
        <v>43525.086803240738</v>
      </c>
      <c r="B13445" s="318">
        <v>38531.468000000001</v>
      </c>
      <c r="C13445" s="355">
        <f t="shared" si="279"/>
        <v>0.26800000000366708</v>
      </c>
      <c r="D13445" s="420">
        <f t="shared" si="280"/>
        <v>0.13400000000183354</v>
      </c>
      <c r="H13445" s="337"/>
      <c r="J13445" s="82">
        <v>42</v>
      </c>
      <c r="K13445" s="320">
        <v>3</v>
      </c>
    </row>
    <row r="13446" spans="1:11" x14ac:dyDescent="0.3">
      <c r="A13446" s="341">
        <v>43525.128469849536</v>
      </c>
      <c r="B13446" s="318">
        <v>38531.728999999999</v>
      </c>
      <c r="C13446" s="355">
        <f t="shared" si="279"/>
        <v>0.26099999999860302</v>
      </c>
      <c r="D13446" s="420">
        <f t="shared" si="280"/>
        <v>0.13049999999930151</v>
      </c>
      <c r="H13446" s="337"/>
      <c r="J13446" s="82">
        <v>43</v>
      </c>
      <c r="K13446" s="321">
        <v>4</v>
      </c>
    </row>
    <row r="13447" spans="1:11" x14ac:dyDescent="0.3">
      <c r="A13447" s="341">
        <v>43525.170136458335</v>
      </c>
      <c r="B13447" s="318">
        <v>38532.004000000001</v>
      </c>
      <c r="C13447" s="355">
        <f t="shared" si="279"/>
        <v>0.27500000000145519</v>
      </c>
      <c r="D13447" s="420">
        <f t="shared" si="280"/>
        <v>0.1375000000007276</v>
      </c>
      <c r="H13447" s="337"/>
      <c r="J13447" s="82">
        <v>44</v>
      </c>
      <c r="K13447" s="391">
        <v>1</v>
      </c>
    </row>
    <row r="13448" spans="1:11" x14ac:dyDescent="0.3">
      <c r="A13448" s="341">
        <v>43525.211803067126</v>
      </c>
      <c r="B13448" s="318">
        <v>38532.283000000003</v>
      </c>
      <c r="C13448" s="355">
        <f t="shared" si="279"/>
        <v>0.2790000000022701</v>
      </c>
      <c r="D13448" s="420">
        <f t="shared" si="280"/>
        <v>0.13950000000113505</v>
      </c>
      <c r="H13448" s="337"/>
      <c r="J13448" s="82">
        <v>45</v>
      </c>
      <c r="K13448" s="319">
        <v>2</v>
      </c>
    </row>
    <row r="13449" spans="1:11" x14ac:dyDescent="0.3">
      <c r="A13449" s="341">
        <v>43525.253469675925</v>
      </c>
      <c r="B13449" s="318">
        <v>38532.557999999997</v>
      </c>
      <c r="C13449" s="355">
        <f t="shared" si="279"/>
        <v>0.27499999999417923</v>
      </c>
      <c r="D13449" s="420">
        <f t="shared" si="280"/>
        <v>0.13749999999708962</v>
      </c>
      <c r="H13449" s="337"/>
      <c r="J13449" s="82">
        <v>46</v>
      </c>
      <c r="K13449" s="320">
        <v>3</v>
      </c>
    </row>
    <row r="13450" spans="1:11" x14ac:dyDescent="0.3">
      <c r="A13450" s="341">
        <v>43525.295136284723</v>
      </c>
      <c r="B13450" s="318">
        <v>38532.822</v>
      </c>
      <c r="C13450" s="355">
        <f t="shared" si="279"/>
        <v>0.26400000000285218</v>
      </c>
      <c r="D13450" s="420">
        <f t="shared" si="280"/>
        <v>0.13200000000142609</v>
      </c>
      <c r="H13450" s="337"/>
      <c r="J13450" s="82">
        <v>47</v>
      </c>
      <c r="K13450" s="321">
        <v>4</v>
      </c>
    </row>
    <row r="13451" spans="1:11" x14ac:dyDescent="0.3">
      <c r="A13451" s="341">
        <v>43525.336802893522</v>
      </c>
      <c r="B13451" s="318">
        <v>38533.106</v>
      </c>
      <c r="C13451" s="355">
        <f t="shared" si="279"/>
        <v>0.28399999999965075</v>
      </c>
      <c r="D13451" s="420">
        <f t="shared" si="280"/>
        <v>0.14199999999982538</v>
      </c>
      <c r="H13451" s="337"/>
      <c r="J13451" s="82">
        <v>48</v>
      </c>
      <c r="K13451" s="391">
        <v>1</v>
      </c>
    </row>
    <row r="13452" spans="1:11" x14ac:dyDescent="0.3">
      <c r="A13452" s="341">
        <v>43525.378469502313</v>
      </c>
      <c r="B13452" s="318">
        <v>38533.381000000001</v>
      </c>
      <c r="C13452" s="355">
        <f t="shared" si="279"/>
        <v>0.27500000000145519</v>
      </c>
      <c r="D13452" s="420">
        <f t="shared" si="280"/>
        <v>0.1375000000007276</v>
      </c>
      <c r="H13452" s="337"/>
      <c r="J13452" s="82">
        <v>49</v>
      </c>
      <c r="K13452" s="319">
        <v>2</v>
      </c>
    </row>
    <row r="13453" spans="1:11" x14ac:dyDescent="0.3">
      <c r="A13453" s="341">
        <v>43525.420136111112</v>
      </c>
      <c r="B13453" s="318">
        <v>38533.642999999996</v>
      </c>
      <c r="C13453" s="355">
        <f t="shared" si="279"/>
        <v>0.26199999999516876</v>
      </c>
      <c r="D13453" s="420">
        <f t="shared" si="280"/>
        <v>0.13099999999758438</v>
      </c>
      <c r="H13453" s="337"/>
      <c r="J13453" s="82">
        <v>50</v>
      </c>
      <c r="K13453" s="320">
        <v>3</v>
      </c>
    </row>
    <row r="13454" spans="1:11" x14ac:dyDescent="0.3">
      <c r="A13454" s="341">
        <v>43525.46180271991</v>
      </c>
      <c r="B13454" s="318">
        <v>38533.909</v>
      </c>
      <c r="C13454" s="355">
        <f t="shared" si="279"/>
        <v>0.26600000000325963</v>
      </c>
      <c r="D13454" s="420">
        <f t="shared" si="280"/>
        <v>0.13300000000162981</v>
      </c>
      <c r="H13454" s="337"/>
      <c r="J13454" s="82">
        <v>51</v>
      </c>
      <c r="K13454" s="321">
        <v>4</v>
      </c>
    </row>
    <row r="13455" spans="1:11" x14ac:dyDescent="0.3">
      <c r="A13455" s="341">
        <v>43525.503469328702</v>
      </c>
      <c r="B13455" s="318">
        <v>38534.178999999996</v>
      </c>
      <c r="C13455" s="355">
        <f t="shared" si="279"/>
        <v>0.26999999999679858</v>
      </c>
      <c r="D13455" s="420">
        <f t="shared" si="280"/>
        <v>0.13499999999839929</v>
      </c>
      <c r="H13455" s="337"/>
      <c r="J13455" s="82">
        <v>52</v>
      </c>
      <c r="K13455" s="391">
        <v>1</v>
      </c>
    </row>
    <row r="13456" spans="1:11" x14ac:dyDescent="0.3">
      <c r="A13456" s="341">
        <v>43525.5451359375</v>
      </c>
      <c r="B13456" s="318">
        <v>38534.442999999999</v>
      </c>
      <c r="C13456" s="355">
        <f t="shared" si="279"/>
        <v>0.26400000000285218</v>
      </c>
      <c r="D13456" s="420">
        <f t="shared" si="280"/>
        <v>0.13200000000142609</v>
      </c>
      <c r="H13456" s="337"/>
      <c r="J13456" s="82">
        <v>53</v>
      </c>
      <c r="K13456" s="319">
        <v>2</v>
      </c>
    </row>
    <row r="13457" spans="1:11" x14ac:dyDescent="0.3">
      <c r="A13457" s="341">
        <v>43525.586802546299</v>
      </c>
      <c r="B13457" s="318">
        <v>38534.703000000001</v>
      </c>
      <c r="C13457" s="355">
        <f t="shared" si="279"/>
        <v>0.26000000000203727</v>
      </c>
      <c r="D13457" s="420">
        <f t="shared" si="280"/>
        <v>0.13000000000101863</v>
      </c>
      <c r="H13457" s="337"/>
      <c r="J13457" s="82">
        <v>54</v>
      </c>
      <c r="K13457" s="320">
        <v>3</v>
      </c>
    </row>
    <row r="13458" spans="1:11" x14ac:dyDescent="0.3">
      <c r="A13458" s="341">
        <v>43525.62846915509</v>
      </c>
      <c r="B13458" s="318">
        <v>38534.978000000003</v>
      </c>
      <c r="C13458" s="355">
        <f t="shared" si="279"/>
        <v>0.27500000000145519</v>
      </c>
      <c r="D13458" s="420">
        <f t="shared" si="280"/>
        <v>0.1375000000007276</v>
      </c>
      <c r="H13458" s="337"/>
      <c r="J13458" s="82">
        <v>55</v>
      </c>
      <c r="K13458" s="321">
        <v>4</v>
      </c>
    </row>
    <row r="13459" spans="1:11" x14ac:dyDescent="0.3">
      <c r="A13459" s="341">
        <v>43525.670135763889</v>
      </c>
      <c r="B13459" s="318">
        <v>38535.250999999997</v>
      </c>
      <c r="C13459" s="355">
        <f t="shared" si="279"/>
        <v>0.27299999999377178</v>
      </c>
      <c r="D13459" s="420">
        <f t="shared" si="280"/>
        <v>0.13649999999688589</v>
      </c>
      <c r="H13459" s="337"/>
      <c r="J13459" s="82">
        <v>56</v>
      </c>
      <c r="K13459" s="391">
        <v>1</v>
      </c>
    </row>
    <row r="13460" spans="1:11" x14ac:dyDescent="0.3">
      <c r="A13460" s="341">
        <v>43525.711802372687</v>
      </c>
      <c r="B13460" s="318">
        <v>38535.517</v>
      </c>
      <c r="C13460" s="355">
        <f t="shared" si="279"/>
        <v>0.26600000000325963</v>
      </c>
      <c r="D13460" s="420">
        <f t="shared" si="280"/>
        <v>0.13300000000162981</v>
      </c>
      <c r="H13460" s="337"/>
      <c r="J13460" s="82">
        <v>57</v>
      </c>
      <c r="K13460" s="319">
        <v>2</v>
      </c>
    </row>
    <row r="13461" spans="1:11" x14ac:dyDescent="0.3">
      <c r="A13461" s="341">
        <v>43525.753468981478</v>
      </c>
      <c r="B13461" s="318">
        <v>38535.771000000001</v>
      </c>
      <c r="C13461" s="355">
        <f t="shared" si="279"/>
        <v>0.25400000000081491</v>
      </c>
      <c r="D13461" s="420">
        <f t="shared" si="280"/>
        <v>0.12700000000040745</v>
      </c>
      <c r="H13461" s="337"/>
      <c r="J13461" s="82">
        <v>58</v>
      </c>
      <c r="K13461" s="320">
        <v>3</v>
      </c>
    </row>
    <row r="13462" spans="1:11" x14ac:dyDescent="0.3">
      <c r="A13462" s="341">
        <v>43525.795135590277</v>
      </c>
      <c r="B13462" s="318">
        <v>38536.038</v>
      </c>
      <c r="C13462" s="355">
        <f t="shared" si="279"/>
        <v>0.26699999999982538</v>
      </c>
      <c r="D13462" s="420">
        <f t="shared" si="280"/>
        <v>0.13349999999991269</v>
      </c>
      <c r="H13462" s="337"/>
      <c r="J13462" s="82">
        <v>59</v>
      </c>
      <c r="K13462" s="321">
        <v>4</v>
      </c>
    </row>
    <row r="13463" spans="1:11" x14ac:dyDescent="0.3">
      <c r="A13463" s="341">
        <v>43525.836802199075</v>
      </c>
      <c r="B13463" s="318">
        <v>38536.302000000003</v>
      </c>
      <c r="C13463" s="355">
        <f t="shared" si="279"/>
        <v>0.26400000000285218</v>
      </c>
      <c r="D13463" s="420">
        <f t="shared" si="280"/>
        <v>0.13200000000142609</v>
      </c>
      <c r="H13463" s="337"/>
      <c r="J13463" s="82">
        <v>60</v>
      </c>
      <c r="K13463" s="391">
        <v>1</v>
      </c>
    </row>
    <row r="13464" spans="1:11" x14ac:dyDescent="0.3">
      <c r="A13464" s="341">
        <v>43525.878468807867</v>
      </c>
      <c r="B13464" s="318">
        <v>38536.565000000002</v>
      </c>
      <c r="C13464" s="355">
        <f t="shared" si="279"/>
        <v>0.26299999999901047</v>
      </c>
      <c r="D13464" s="420">
        <f t="shared" si="280"/>
        <v>0.13149999999950523</v>
      </c>
      <c r="H13464" s="337"/>
      <c r="J13464" s="82">
        <v>61</v>
      </c>
      <c r="K13464" s="319">
        <v>2</v>
      </c>
    </row>
    <row r="13465" spans="1:11" x14ac:dyDescent="0.3">
      <c r="A13465" s="341">
        <v>43525.920135416665</v>
      </c>
      <c r="B13465" s="318">
        <v>38536.822</v>
      </c>
      <c r="C13465" s="355">
        <f t="shared" si="279"/>
        <v>0.25699999999778811</v>
      </c>
      <c r="D13465" s="420">
        <f t="shared" si="280"/>
        <v>0.12849999999889405</v>
      </c>
      <c r="H13465" s="337"/>
      <c r="J13465" s="82">
        <v>62</v>
      </c>
      <c r="K13465" s="320">
        <v>3</v>
      </c>
    </row>
    <row r="13466" spans="1:11" x14ac:dyDescent="0.3">
      <c r="A13466" s="341">
        <v>43525.961802025464</v>
      </c>
      <c r="B13466" s="318">
        <v>38537.095000000001</v>
      </c>
      <c r="C13466" s="355">
        <f t="shared" si="279"/>
        <v>0.27300000000104774</v>
      </c>
      <c r="D13466" s="420">
        <f t="shared" si="280"/>
        <v>0.13650000000052387</v>
      </c>
      <c r="E13466" s="336">
        <f>SUM(C13443:C13466)*7.4805194805</f>
        <v>48.122181818090461</v>
      </c>
      <c r="F13466" s="324">
        <f>AVERAGE(D13443:D13466)</f>
        <v>0.13402083333342793</v>
      </c>
      <c r="G13466" s="324">
        <f>_xlfn.STDEV.S(D13443:D13466)</f>
        <v>3.6039807900700516E-3</v>
      </c>
      <c r="H13466" s="337"/>
      <c r="J13466" s="82">
        <v>63</v>
      </c>
      <c r="K13466" s="321">
        <v>4</v>
      </c>
    </row>
    <row r="13467" spans="1:11" x14ac:dyDescent="0.3">
      <c r="A13467" s="341">
        <v>43526.003468634262</v>
      </c>
      <c r="B13467" s="318">
        <v>38537.360000000001</v>
      </c>
      <c r="C13467" s="355">
        <f t="shared" si="279"/>
        <v>0.26499999999941792</v>
      </c>
      <c r="D13467" s="420">
        <f t="shared" si="280"/>
        <v>0.13249999999970896</v>
      </c>
      <c r="H13467" s="337"/>
      <c r="J13467" s="82">
        <v>64</v>
      </c>
      <c r="K13467" s="391">
        <v>1</v>
      </c>
    </row>
    <row r="13468" spans="1:11" x14ac:dyDescent="0.3">
      <c r="A13468" s="341">
        <v>43526.045135243054</v>
      </c>
      <c r="B13468" s="318">
        <v>38537.620999999999</v>
      </c>
      <c r="C13468" s="355">
        <f t="shared" si="279"/>
        <v>0.26099999999860302</v>
      </c>
      <c r="D13468" s="420">
        <f t="shared" si="280"/>
        <v>0.13049999999930151</v>
      </c>
      <c r="H13468" s="337"/>
      <c r="J13468" s="82">
        <v>65</v>
      </c>
      <c r="K13468" s="319">
        <v>2</v>
      </c>
    </row>
    <row r="13469" spans="1:11" x14ac:dyDescent="0.3">
      <c r="A13469" s="341">
        <v>43526.086801851852</v>
      </c>
      <c r="B13469" s="318">
        <v>38537.887999999999</v>
      </c>
      <c r="C13469" s="355">
        <f t="shared" si="279"/>
        <v>0.26699999999982538</v>
      </c>
      <c r="D13469" s="420">
        <f t="shared" si="280"/>
        <v>0.13349999999991269</v>
      </c>
      <c r="H13469" s="337"/>
      <c r="J13469" s="82">
        <v>66</v>
      </c>
      <c r="K13469" s="320">
        <v>3</v>
      </c>
    </row>
    <row r="13470" spans="1:11" x14ac:dyDescent="0.3">
      <c r="A13470" s="341">
        <v>43526.128468460651</v>
      </c>
      <c r="B13470" s="318">
        <v>38538.165000000001</v>
      </c>
      <c r="C13470" s="355">
        <f t="shared" si="279"/>
        <v>0.27700000000186265</v>
      </c>
      <c r="D13470" s="420">
        <f t="shared" si="280"/>
        <v>0.13850000000093132</v>
      </c>
      <c r="H13470" s="337"/>
      <c r="J13470" s="82">
        <v>67</v>
      </c>
      <c r="K13470" s="321">
        <v>4</v>
      </c>
    </row>
    <row r="13471" spans="1:11" x14ac:dyDescent="0.3">
      <c r="A13471" s="341">
        <v>43526.170135069442</v>
      </c>
      <c r="B13471" s="318">
        <v>38538.438000000002</v>
      </c>
      <c r="C13471" s="355">
        <f t="shared" si="279"/>
        <v>0.27300000000104774</v>
      </c>
      <c r="D13471" s="420">
        <f t="shared" si="280"/>
        <v>0.13650000000052387</v>
      </c>
      <c r="H13471" s="337"/>
      <c r="J13471" s="82">
        <v>68</v>
      </c>
      <c r="K13471" s="391">
        <v>1</v>
      </c>
    </row>
    <row r="13472" spans="1:11" x14ac:dyDescent="0.3">
      <c r="A13472" s="341">
        <v>43526.211801678241</v>
      </c>
      <c r="B13472" s="318">
        <v>38538.707999999999</v>
      </c>
      <c r="C13472" s="355">
        <f t="shared" si="279"/>
        <v>0.26999999999679858</v>
      </c>
      <c r="D13472" s="420">
        <f t="shared" si="280"/>
        <v>0.13499999999839929</v>
      </c>
      <c r="H13472" s="337"/>
      <c r="J13472" s="82">
        <v>69</v>
      </c>
      <c r="K13472" s="319">
        <v>2</v>
      </c>
    </row>
    <row r="13473" spans="1:11" x14ac:dyDescent="0.3">
      <c r="A13473" s="341">
        <v>43526.253468287039</v>
      </c>
      <c r="B13473" s="318">
        <v>38538.982000000004</v>
      </c>
      <c r="C13473" s="355">
        <f t="shared" si="279"/>
        <v>0.27400000000488944</v>
      </c>
      <c r="D13473" s="420">
        <f t="shared" si="280"/>
        <v>0.13700000000244472</v>
      </c>
      <c r="H13473" s="337"/>
      <c r="J13473" s="82">
        <v>70</v>
      </c>
      <c r="K13473" s="320">
        <v>3</v>
      </c>
    </row>
    <row r="13474" spans="1:11" x14ac:dyDescent="0.3">
      <c r="A13474" s="341">
        <v>43526.29513489583</v>
      </c>
      <c r="B13474" s="318">
        <v>38539.267</v>
      </c>
      <c r="C13474" s="355">
        <f t="shared" si="279"/>
        <v>0.2849999999962165</v>
      </c>
      <c r="D13474" s="420">
        <f t="shared" si="280"/>
        <v>0.14249999999810825</v>
      </c>
      <c r="H13474" s="337"/>
      <c r="J13474" s="82">
        <v>71</v>
      </c>
      <c r="K13474" s="321">
        <v>4</v>
      </c>
    </row>
    <row r="13475" spans="1:11" x14ac:dyDescent="0.3">
      <c r="A13475" s="341">
        <v>43526.336801504629</v>
      </c>
      <c r="B13475" s="318">
        <v>38539.535000000003</v>
      </c>
      <c r="C13475" s="355">
        <f t="shared" si="279"/>
        <v>0.26800000000366708</v>
      </c>
      <c r="D13475" s="420">
        <f t="shared" si="280"/>
        <v>0.13400000000183354</v>
      </c>
      <c r="H13475" s="337"/>
      <c r="J13475" s="82">
        <v>72</v>
      </c>
      <c r="K13475" s="391">
        <v>1</v>
      </c>
    </row>
    <row r="13476" spans="1:11" x14ac:dyDescent="0.3">
      <c r="A13476" s="341">
        <v>43526.378468113428</v>
      </c>
      <c r="B13476" s="318">
        <v>38539.800000000003</v>
      </c>
      <c r="C13476" s="355">
        <f t="shared" si="279"/>
        <v>0.26499999999941792</v>
      </c>
      <c r="D13476" s="420">
        <f t="shared" si="280"/>
        <v>0.13249999999970896</v>
      </c>
      <c r="H13476" s="337"/>
      <c r="J13476" s="82">
        <v>73</v>
      </c>
      <c r="K13476" s="319">
        <v>2</v>
      </c>
    </row>
    <row r="13477" spans="1:11" x14ac:dyDescent="0.3">
      <c r="A13477" s="341">
        <v>43526.420134722219</v>
      </c>
      <c r="B13477" s="318">
        <v>38540.067999999999</v>
      </c>
      <c r="C13477" s="355">
        <f t="shared" si="279"/>
        <v>0.26799999999639113</v>
      </c>
      <c r="D13477" s="420">
        <f t="shared" si="280"/>
        <v>0.13399999999819556</v>
      </c>
      <c r="H13477" s="337"/>
      <c r="J13477" s="82">
        <v>74</v>
      </c>
      <c r="K13477" s="320">
        <v>3</v>
      </c>
    </row>
    <row r="13478" spans="1:11" x14ac:dyDescent="0.3">
      <c r="A13478" s="341">
        <v>43526.461801331017</v>
      </c>
      <c r="B13478" s="318">
        <v>38540.328999999998</v>
      </c>
      <c r="C13478" s="355">
        <f t="shared" si="279"/>
        <v>0.26099999999860302</v>
      </c>
      <c r="D13478" s="420">
        <f t="shared" si="280"/>
        <v>0.13049999999930151</v>
      </c>
      <c r="H13478" s="337"/>
      <c r="J13478" s="82">
        <v>75</v>
      </c>
      <c r="K13478" s="321">
        <v>4</v>
      </c>
    </row>
    <row r="13479" spans="1:11" x14ac:dyDescent="0.3">
      <c r="A13479" s="341">
        <v>43526.503467939816</v>
      </c>
      <c r="B13479" s="318">
        <v>38540.586000000003</v>
      </c>
      <c r="C13479" s="355">
        <f t="shared" si="279"/>
        <v>0.25700000000506407</v>
      </c>
      <c r="D13479" s="420">
        <f t="shared" si="280"/>
        <v>0.12850000000253203</v>
      </c>
      <c r="H13479" s="337"/>
      <c r="J13479" s="82">
        <v>76</v>
      </c>
      <c r="K13479" s="391">
        <v>1</v>
      </c>
    </row>
    <row r="13480" spans="1:11" x14ac:dyDescent="0.3">
      <c r="A13480" s="341">
        <v>43526.545134548614</v>
      </c>
      <c r="B13480" s="318">
        <v>38540.841999999997</v>
      </c>
      <c r="C13480" s="355">
        <f t="shared" si="279"/>
        <v>0.2559999999939464</v>
      </c>
      <c r="D13480" s="420">
        <f t="shared" si="280"/>
        <v>0.1279999999969732</v>
      </c>
      <c r="H13480" s="337"/>
      <c r="J13480" s="82">
        <v>77</v>
      </c>
      <c r="K13480" s="319">
        <v>2</v>
      </c>
    </row>
    <row r="13481" spans="1:11" x14ac:dyDescent="0.3">
      <c r="A13481" s="341">
        <v>43526.586801157406</v>
      </c>
      <c r="B13481" s="318">
        <v>38541.112000000001</v>
      </c>
      <c r="C13481" s="355">
        <f t="shared" si="279"/>
        <v>0.27000000000407454</v>
      </c>
      <c r="D13481" s="420">
        <f t="shared" si="280"/>
        <v>0.13500000000203727</v>
      </c>
      <c r="H13481" s="337"/>
      <c r="J13481" s="82">
        <v>78</v>
      </c>
      <c r="K13481" s="320">
        <v>3</v>
      </c>
    </row>
    <row r="13482" spans="1:11" x14ac:dyDescent="0.3">
      <c r="A13482" s="341">
        <v>43526.628467766204</v>
      </c>
      <c r="B13482" s="318">
        <v>38541.377999999997</v>
      </c>
      <c r="C13482" s="355">
        <f t="shared" si="279"/>
        <v>0.26599999999598367</v>
      </c>
      <c r="D13482" s="420">
        <f t="shared" si="280"/>
        <v>0.13299999999799184</v>
      </c>
      <c r="H13482" s="337"/>
      <c r="J13482" s="82">
        <v>79</v>
      </c>
      <c r="K13482" s="321">
        <v>4</v>
      </c>
    </row>
    <row r="13483" spans="1:11" x14ac:dyDescent="0.3">
      <c r="A13483" s="341">
        <v>43526.670134375003</v>
      </c>
      <c r="B13483" s="318">
        <v>38541.631000000001</v>
      </c>
      <c r="C13483" s="355">
        <f t="shared" si="279"/>
        <v>0.25300000000424916</v>
      </c>
      <c r="D13483" s="420">
        <f t="shared" si="280"/>
        <v>0.12650000000212458</v>
      </c>
      <c r="H13483" s="337"/>
      <c r="J13483" s="82">
        <v>80</v>
      </c>
      <c r="K13483" s="391">
        <v>1</v>
      </c>
    </row>
    <row r="13484" spans="1:11" x14ac:dyDescent="0.3">
      <c r="A13484" s="341">
        <v>43526.711800983794</v>
      </c>
      <c r="B13484" s="318">
        <v>38541.887999999999</v>
      </c>
      <c r="C13484" s="355">
        <f t="shared" si="279"/>
        <v>0.25699999999778811</v>
      </c>
      <c r="D13484" s="420">
        <f t="shared" si="280"/>
        <v>0.12849999999889405</v>
      </c>
      <c r="H13484" s="337"/>
      <c r="J13484" s="82">
        <v>81</v>
      </c>
      <c r="K13484" s="319">
        <v>2</v>
      </c>
    </row>
    <row r="13485" spans="1:11" x14ac:dyDescent="0.3">
      <c r="A13485" s="341">
        <v>43526.753467592593</v>
      </c>
      <c r="B13485" s="318">
        <v>38542.152000000002</v>
      </c>
      <c r="C13485" s="355">
        <f t="shared" si="279"/>
        <v>0.26400000000285218</v>
      </c>
      <c r="D13485" s="420">
        <f t="shared" si="280"/>
        <v>0.13200000000142609</v>
      </c>
      <c r="H13485" s="337"/>
      <c r="J13485" s="82">
        <v>82</v>
      </c>
      <c r="K13485" s="320">
        <v>3</v>
      </c>
    </row>
    <row r="13486" spans="1:11" x14ac:dyDescent="0.3">
      <c r="A13486" s="341">
        <v>43526.795134201391</v>
      </c>
      <c r="B13486" s="318">
        <v>38542.411999999997</v>
      </c>
      <c r="C13486" s="355">
        <f t="shared" si="279"/>
        <v>0.25999999999476131</v>
      </c>
      <c r="D13486" s="420">
        <f t="shared" si="280"/>
        <v>0.12999999999738066</v>
      </c>
      <c r="H13486" s="337"/>
      <c r="J13486" s="82">
        <v>83</v>
      </c>
      <c r="K13486" s="321">
        <v>4</v>
      </c>
    </row>
    <row r="13487" spans="1:11" x14ac:dyDescent="0.3">
      <c r="A13487" s="341">
        <v>43526.836800810182</v>
      </c>
      <c r="B13487" s="318">
        <v>38542.665000000001</v>
      </c>
      <c r="C13487" s="355">
        <f t="shared" si="279"/>
        <v>0.25300000000424916</v>
      </c>
      <c r="D13487" s="420">
        <f t="shared" si="280"/>
        <v>0.12650000000212458</v>
      </c>
      <c r="H13487" s="337"/>
      <c r="J13487" s="82">
        <v>84</v>
      </c>
      <c r="K13487" s="391">
        <v>1</v>
      </c>
    </row>
    <row r="13488" spans="1:11" x14ac:dyDescent="0.3">
      <c r="A13488" s="341">
        <v>43526.878467418981</v>
      </c>
      <c r="B13488" s="318">
        <v>38542.923000000003</v>
      </c>
      <c r="C13488" s="355">
        <f t="shared" si="279"/>
        <v>0.25800000000162981</v>
      </c>
      <c r="D13488" s="420">
        <f t="shared" si="280"/>
        <v>0.12900000000081491</v>
      </c>
      <c r="H13488" s="337"/>
      <c r="J13488" s="82">
        <v>85</v>
      </c>
      <c r="K13488" s="319">
        <v>2</v>
      </c>
    </row>
    <row r="13489" spans="1:11" x14ac:dyDescent="0.3">
      <c r="A13489" s="341">
        <v>43526.92013402778</v>
      </c>
      <c r="B13489" s="318">
        <v>38543.190999999999</v>
      </c>
      <c r="C13489" s="355">
        <f t="shared" si="279"/>
        <v>0.26799999999639113</v>
      </c>
      <c r="D13489" s="420">
        <f t="shared" si="280"/>
        <v>0.13399999999819556</v>
      </c>
      <c r="H13489" s="337"/>
      <c r="J13489" s="82">
        <v>86</v>
      </c>
      <c r="K13489" s="320">
        <v>3</v>
      </c>
    </row>
    <row r="13490" spans="1:11" x14ac:dyDescent="0.3">
      <c r="A13490" s="341">
        <v>43526.961800636571</v>
      </c>
      <c r="B13490" s="318">
        <v>38543.447999999997</v>
      </c>
      <c r="C13490" s="355">
        <f t="shared" si="279"/>
        <v>0.25699999999778811</v>
      </c>
      <c r="D13490" s="420">
        <f t="shared" si="280"/>
        <v>0.12849999999889405</v>
      </c>
      <c r="E13490" s="336">
        <f>SUM(C13467:C13490)*7.4805194805</f>
        <v>47.523740259582972</v>
      </c>
      <c r="F13490" s="324">
        <f>AVERAGE(D13467:D13490)</f>
        <v>0.13235416666657329</v>
      </c>
      <c r="G13490" s="324">
        <f>_xlfn.STDEV.S(D13467:D13490)</f>
        <v>3.9521022656200085E-3</v>
      </c>
      <c r="H13490" s="337"/>
      <c r="J13490" s="82">
        <v>87</v>
      </c>
      <c r="K13490" s="321">
        <v>4</v>
      </c>
    </row>
    <row r="13491" spans="1:11" x14ac:dyDescent="0.3">
      <c r="A13491" s="341">
        <v>43527.003467245369</v>
      </c>
      <c r="B13491" s="318">
        <v>38543.697999999997</v>
      </c>
      <c r="C13491" s="355">
        <f t="shared" si="279"/>
        <v>0.25</v>
      </c>
      <c r="D13491" s="420">
        <f t="shared" si="280"/>
        <v>0.125</v>
      </c>
      <c r="H13491" s="337"/>
      <c r="J13491" s="82">
        <v>88</v>
      </c>
      <c r="K13491" s="391">
        <v>1</v>
      </c>
    </row>
    <row r="13492" spans="1:11" x14ac:dyDescent="0.3">
      <c r="A13492" s="341">
        <v>43527.045133854168</v>
      </c>
      <c r="B13492" s="318">
        <v>38543.962</v>
      </c>
      <c r="C13492" s="355">
        <f t="shared" si="279"/>
        <v>0.26400000000285218</v>
      </c>
      <c r="D13492" s="420">
        <f t="shared" si="280"/>
        <v>0.13200000000142609</v>
      </c>
      <c r="H13492" s="337"/>
      <c r="J13492" s="82">
        <v>89</v>
      </c>
      <c r="K13492" s="319">
        <v>2</v>
      </c>
    </row>
    <row r="13493" spans="1:11" x14ac:dyDescent="0.3">
      <c r="A13493" s="341">
        <v>43527.086800462966</v>
      </c>
      <c r="B13493" s="318">
        <v>38544.237999999998</v>
      </c>
      <c r="C13493" s="355">
        <f t="shared" si="279"/>
        <v>0.27599999999802094</v>
      </c>
      <c r="D13493" s="420">
        <f t="shared" si="280"/>
        <v>0.13799999999901047</v>
      </c>
      <c r="H13493" s="337"/>
      <c r="J13493" s="82">
        <v>90</v>
      </c>
      <c r="K13493" s="320">
        <v>3</v>
      </c>
    </row>
    <row r="13494" spans="1:11" x14ac:dyDescent="0.3">
      <c r="A13494" s="341">
        <v>43527.128467071758</v>
      </c>
      <c r="B13494" s="318">
        <v>38544.502999999997</v>
      </c>
      <c r="C13494" s="355">
        <f t="shared" si="279"/>
        <v>0.26499999999941792</v>
      </c>
      <c r="D13494" s="420">
        <f t="shared" si="280"/>
        <v>0.13249999999970896</v>
      </c>
      <c r="H13494" s="337"/>
      <c r="J13494" s="82">
        <v>91</v>
      </c>
      <c r="K13494" s="321">
        <v>4</v>
      </c>
    </row>
    <row r="13495" spans="1:11" x14ac:dyDescent="0.3">
      <c r="A13495" s="341">
        <v>43527.170133680556</v>
      </c>
      <c r="B13495" s="318">
        <v>38544.767999999996</v>
      </c>
      <c r="C13495" s="355">
        <f t="shared" si="279"/>
        <v>0.26499999999941792</v>
      </c>
      <c r="D13495" s="420">
        <f t="shared" si="280"/>
        <v>0.13249999999970896</v>
      </c>
      <c r="H13495" s="337"/>
      <c r="J13495" s="82">
        <v>92</v>
      </c>
      <c r="K13495" s="391">
        <v>1</v>
      </c>
    </row>
    <row r="13496" spans="1:11" x14ac:dyDescent="0.3">
      <c r="A13496" s="341">
        <v>43527.211800289355</v>
      </c>
      <c r="B13496" s="318">
        <v>38545.042999999998</v>
      </c>
      <c r="C13496" s="355">
        <f t="shared" si="279"/>
        <v>0.27500000000145519</v>
      </c>
      <c r="D13496" s="420">
        <f t="shared" si="280"/>
        <v>0.1375000000007276</v>
      </c>
      <c r="H13496" s="337"/>
      <c r="J13496" s="82">
        <v>93</v>
      </c>
      <c r="K13496" s="319">
        <v>2</v>
      </c>
    </row>
    <row r="13497" spans="1:11" x14ac:dyDescent="0.3">
      <c r="A13497" s="341">
        <v>43527.253466898146</v>
      </c>
      <c r="B13497" s="318">
        <v>38545.324000000001</v>
      </c>
      <c r="C13497" s="355">
        <f t="shared" si="279"/>
        <v>0.28100000000267755</v>
      </c>
      <c r="D13497" s="420">
        <f t="shared" si="280"/>
        <v>0.14050000000133878</v>
      </c>
      <c r="H13497" s="337"/>
      <c r="J13497" s="82">
        <v>94</v>
      </c>
      <c r="K13497" s="320">
        <v>3</v>
      </c>
    </row>
    <row r="13498" spans="1:11" x14ac:dyDescent="0.3">
      <c r="A13498" s="341">
        <v>43527.295133506945</v>
      </c>
      <c r="B13498" s="318">
        <v>38545.597999999998</v>
      </c>
      <c r="C13498" s="355">
        <f t="shared" si="279"/>
        <v>0.27399999999761349</v>
      </c>
      <c r="D13498" s="420">
        <f t="shared" si="280"/>
        <v>0.13699999999880674</v>
      </c>
      <c r="H13498" s="337"/>
      <c r="J13498" s="82">
        <v>95</v>
      </c>
      <c r="K13498" s="321">
        <v>4</v>
      </c>
    </row>
    <row r="13499" spans="1:11" x14ac:dyDescent="0.3">
      <c r="A13499" s="341">
        <v>43527.336800115743</v>
      </c>
      <c r="B13499" s="318">
        <v>38545.864999999998</v>
      </c>
      <c r="C13499" s="355">
        <f t="shared" si="279"/>
        <v>0.26699999999982538</v>
      </c>
      <c r="D13499" s="420">
        <f t="shared" si="280"/>
        <v>0.13349999999991269</v>
      </c>
      <c r="H13499" s="337"/>
      <c r="J13499" s="82">
        <v>96</v>
      </c>
      <c r="K13499" s="391">
        <v>1</v>
      </c>
    </row>
    <row r="13500" spans="1:11" x14ac:dyDescent="0.3">
      <c r="A13500" s="341">
        <v>43527.378466724535</v>
      </c>
      <c r="B13500" s="318">
        <v>38546.142</v>
      </c>
      <c r="C13500" s="355">
        <f t="shared" si="279"/>
        <v>0.27700000000186265</v>
      </c>
      <c r="D13500" s="420">
        <f t="shared" si="280"/>
        <v>0.13850000000093132</v>
      </c>
      <c r="H13500" s="337"/>
      <c r="J13500" s="82">
        <v>97</v>
      </c>
      <c r="K13500" s="319">
        <v>2</v>
      </c>
    </row>
    <row r="13501" spans="1:11" x14ac:dyDescent="0.3">
      <c r="A13501" s="341">
        <v>43527.420133333333</v>
      </c>
      <c r="B13501" s="318">
        <v>38546.410000000003</v>
      </c>
      <c r="C13501" s="355">
        <f t="shared" si="279"/>
        <v>0.26800000000366708</v>
      </c>
      <c r="D13501" s="420">
        <f t="shared" si="280"/>
        <v>0.13400000000183354</v>
      </c>
      <c r="H13501" s="337"/>
      <c r="J13501" s="82">
        <v>98</v>
      </c>
      <c r="K13501" s="320">
        <v>3</v>
      </c>
    </row>
    <row r="13502" spans="1:11" x14ac:dyDescent="0.3">
      <c r="A13502" s="341">
        <v>43527.461799942132</v>
      </c>
      <c r="B13502" s="318">
        <v>38546.671000000002</v>
      </c>
      <c r="C13502" s="355">
        <f t="shared" si="279"/>
        <v>0.26099999999860302</v>
      </c>
      <c r="D13502" s="420">
        <f t="shared" si="280"/>
        <v>0.13049999999930151</v>
      </c>
      <c r="H13502" s="337"/>
      <c r="J13502" s="82">
        <v>99</v>
      </c>
      <c r="K13502" s="321">
        <v>4</v>
      </c>
    </row>
    <row r="13503" spans="1:11" x14ac:dyDescent="0.3">
      <c r="A13503" s="341">
        <v>43527.503466550923</v>
      </c>
      <c r="B13503" s="318">
        <v>38546.942000000003</v>
      </c>
      <c r="C13503" s="355">
        <f t="shared" si="279"/>
        <v>0.27100000000064028</v>
      </c>
      <c r="D13503" s="420">
        <f t="shared" si="280"/>
        <v>0.13550000000032014</v>
      </c>
      <c r="E13503" s="336">
        <f>SUM(C13491:C13503)*7.4805194805</f>
        <v>26.136935064912283</v>
      </c>
      <c r="F13503" s="324">
        <f>AVERAGE(D13491:D13503)</f>
        <v>0.13438461538484822</v>
      </c>
      <c r="G13503" s="324">
        <f>_xlfn.STDEV.S(D13491:D13503)</f>
        <v>4.1036256640964988E-3</v>
      </c>
      <c r="H13503" s="404"/>
      <c r="I13503" s="344">
        <f>AVERAGE(D13347:D13503)</f>
        <v>0.1336624203821693</v>
      </c>
      <c r="J13503" s="82">
        <v>100</v>
      </c>
      <c r="K13503" s="391">
        <v>1</v>
      </c>
    </row>
    <row r="13504" spans="1:11" x14ac:dyDescent="0.3">
      <c r="A13504" s="341">
        <v>43528.354166666664</v>
      </c>
      <c r="B13504" s="318">
        <v>38552.309000000001</v>
      </c>
      <c r="C13504" s="355"/>
      <c r="D13504" s="420"/>
      <c r="H13504" s="337"/>
      <c r="K13504" s="391">
        <v>1</v>
      </c>
    </row>
    <row r="13505" spans="1:12" x14ac:dyDescent="0.3">
      <c r="A13505" s="341">
        <v>43528.359722222223</v>
      </c>
      <c r="B13505" s="318">
        <v>38552.309000000001</v>
      </c>
      <c r="C13505" s="318"/>
      <c r="D13505" s="414"/>
      <c r="H13505" s="332"/>
      <c r="J13505" s="82">
        <v>1</v>
      </c>
      <c r="K13505" s="391">
        <v>1</v>
      </c>
      <c r="L13505" s="54" t="s">
        <v>313</v>
      </c>
    </row>
    <row r="13506" spans="1:12" x14ac:dyDescent="0.3">
      <c r="A13506" s="341">
        <v>43528.401388888888</v>
      </c>
      <c r="B13506" s="318">
        <v>38552.578000000001</v>
      </c>
      <c r="C13506" s="355">
        <f t="shared" ref="C13506:C13569" si="281">B13506-B13505</f>
        <v>0.26900000000023283</v>
      </c>
      <c r="D13506" s="420">
        <f t="shared" ref="D13506:D13569" si="282">C13506/2</f>
        <v>0.13450000000011642</v>
      </c>
      <c r="H13506" s="337"/>
      <c r="J13506" s="82">
        <v>2</v>
      </c>
      <c r="K13506" s="319">
        <v>2</v>
      </c>
    </row>
    <row r="13507" spans="1:12" x14ac:dyDescent="0.3">
      <c r="A13507" s="341">
        <v>43528.443055555559</v>
      </c>
      <c r="B13507" s="318">
        <v>38552.839999999997</v>
      </c>
      <c r="C13507" s="355">
        <f t="shared" si="281"/>
        <v>0.26199999999516876</v>
      </c>
      <c r="D13507" s="420">
        <f t="shared" si="282"/>
        <v>0.13099999999758438</v>
      </c>
      <c r="H13507" s="337"/>
      <c r="J13507" s="82">
        <v>3</v>
      </c>
      <c r="K13507" s="320">
        <v>3</v>
      </c>
    </row>
    <row r="13508" spans="1:12" x14ac:dyDescent="0.3">
      <c r="A13508" s="341">
        <v>43528.484722048612</v>
      </c>
      <c r="B13508" s="318">
        <v>38553.118000000002</v>
      </c>
      <c r="C13508" s="355">
        <f t="shared" si="281"/>
        <v>0.27800000000570435</v>
      </c>
      <c r="D13508" s="420">
        <f t="shared" si="282"/>
        <v>0.13900000000285218</v>
      </c>
      <c r="H13508" s="337"/>
      <c r="J13508" s="82">
        <v>4</v>
      </c>
      <c r="K13508" s="321">
        <v>4</v>
      </c>
    </row>
    <row r="13509" spans="1:12" x14ac:dyDescent="0.3">
      <c r="A13509" s="341">
        <v>43528.52638865741</v>
      </c>
      <c r="B13509" s="318">
        <v>38553.389000000003</v>
      </c>
      <c r="C13509" s="355">
        <f t="shared" si="281"/>
        <v>0.27100000000064028</v>
      </c>
      <c r="D13509" s="420">
        <f t="shared" si="282"/>
        <v>0.13550000000032014</v>
      </c>
      <c r="H13509" s="337"/>
      <c r="J13509" s="82">
        <v>5</v>
      </c>
      <c r="K13509" s="391">
        <v>1</v>
      </c>
    </row>
    <row r="13510" spans="1:12" x14ac:dyDescent="0.3">
      <c r="A13510" s="341">
        <v>43528.568055266202</v>
      </c>
      <c r="B13510" s="318">
        <v>38553.652000000002</v>
      </c>
      <c r="C13510" s="355">
        <f t="shared" si="281"/>
        <v>0.26299999999901047</v>
      </c>
      <c r="D13510" s="420">
        <f t="shared" si="282"/>
        <v>0.13149999999950523</v>
      </c>
      <c r="H13510" s="337"/>
      <c r="J13510" s="82">
        <v>6</v>
      </c>
      <c r="K13510" s="319">
        <v>2</v>
      </c>
    </row>
    <row r="13511" spans="1:12" x14ac:dyDescent="0.3">
      <c r="A13511" s="341">
        <v>43528.609721875</v>
      </c>
      <c r="B13511" s="318">
        <v>38553.919999999998</v>
      </c>
      <c r="C13511" s="355">
        <f t="shared" si="281"/>
        <v>0.26799999999639113</v>
      </c>
      <c r="D13511" s="420">
        <f t="shared" si="282"/>
        <v>0.13399999999819556</v>
      </c>
      <c r="H13511" s="337"/>
      <c r="J13511" s="82">
        <v>7</v>
      </c>
      <c r="K13511" s="320">
        <v>3</v>
      </c>
    </row>
    <row r="13512" spans="1:12" x14ac:dyDescent="0.3">
      <c r="A13512" s="341">
        <v>43528.651388483799</v>
      </c>
      <c r="B13512" s="318">
        <v>38554.192000000003</v>
      </c>
      <c r="C13512" s="355">
        <f t="shared" si="281"/>
        <v>0.27200000000448199</v>
      </c>
      <c r="D13512" s="420">
        <f t="shared" si="282"/>
        <v>0.13600000000224099</v>
      </c>
      <c r="H13512" s="337"/>
      <c r="J13512" s="82">
        <v>8</v>
      </c>
      <c r="K13512" s="321">
        <v>4</v>
      </c>
    </row>
    <row r="13513" spans="1:12" x14ac:dyDescent="0.3">
      <c r="A13513" s="341">
        <v>43528.69305509259</v>
      </c>
      <c r="B13513" s="318">
        <v>38554.453999999998</v>
      </c>
      <c r="C13513" s="355">
        <f t="shared" si="281"/>
        <v>0.26199999999516876</v>
      </c>
      <c r="D13513" s="420">
        <f t="shared" si="282"/>
        <v>0.13099999999758438</v>
      </c>
      <c r="H13513" s="337"/>
      <c r="J13513" s="82">
        <v>9</v>
      </c>
      <c r="K13513" s="391">
        <v>1</v>
      </c>
    </row>
    <row r="13514" spans="1:12" x14ac:dyDescent="0.3">
      <c r="A13514" s="341">
        <v>43528.734721701388</v>
      </c>
      <c r="B13514" s="318">
        <v>38554.712</v>
      </c>
      <c r="C13514" s="355">
        <f t="shared" si="281"/>
        <v>0.25800000000162981</v>
      </c>
      <c r="D13514" s="420">
        <f t="shared" si="282"/>
        <v>0.12900000000081491</v>
      </c>
      <c r="H13514" s="337"/>
      <c r="J13514" s="82">
        <v>10</v>
      </c>
      <c r="K13514" s="319">
        <v>2</v>
      </c>
    </row>
    <row r="13515" spans="1:12" x14ac:dyDescent="0.3">
      <c r="A13515" s="341">
        <v>43528.776388310187</v>
      </c>
      <c r="B13515" s="318">
        <v>38554.981</v>
      </c>
      <c r="C13515" s="355">
        <f t="shared" si="281"/>
        <v>0.26900000000023283</v>
      </c>
      <c r="D13515" s="420">
        <f t="shared" si="282"/>
        <v>0.13450000000011642</v>
      </c>
      <c r="H13515" s="337"/>
      <c r="J13515" s="82">
        <v>11</v>
      </c>
      <c r="K13515" s="320">
        <v>3</v>
      </c>
    </row>
    <row r="13516" spans="1:12" x14ac:dyDescent="0.3">
      <c r="A13516" s="341">
        <v>43528.818054918978</v>
      </c>
      <c r="B13516" s="318">
        <v>38555.25</v>
      </c>
      <c r="C13516" s="355">
        <f t="shared" si="281"/>
        <v>0.26900000000023283</v>
      </c>
      <c r="D13516" s="420">
        <f t="shared" si="282"/>
        <v>0.13450000000011642</v>
      </c>
      <c r="H13516" s="337"/>
      <c r="J13516" s="82">
        <v>12</v>
      </c>
      <c r="K13516" s="321">
        <v>4</v>
      </c>
    </row>
    <row r="13517" spans="1:12" x14ac:dyDescent="0.3">
      <c r="A13517" s="341">
        <v>43528.859721527777</v>
      </c>
      <c r="B13517" s="318">
        <v>38555.508999999998</v>
      </c>
      <c r="C13517" s="355">
        <f t="shared" si="281"/>
        <v>0.25899999999819556</v>
      </c>
      <c r="D13517" s="420">
        <f t="shared" si="282"/>
        <v>0.12949999999909778</v>
      </c>
      <c r="H13517" s="337"/>
      <c r="J13517" s="82">
        <v>13</v>
      </c>
      <c r="K13517" s="391">
        <v>1</v>
      </c>
    </row>
    <row r="13518" spans="1:12" x14ac:dyDescent="0.3">
      <c r="A13518" s="341">
        <v>43528.901388136575</v>
      </c>
      <c r="B13518" s="318">
        <v>38555.758000000002</v>
      </c>
      <c r="C13518" s="355">
        <f t="shared" si="281"/>
        <v>0.24900000000343425</v>
      </c>
      <c r="D13518" s="420">
        <f t="shared" si="282"/>
        <v>0.12450000000171713</v>
      </c>
      <c r="H13518" s="337"/>
      <c r="J13518" s="82">
        <v>14</v>
      </c>
      <c r="K13518" s="319">
        <v>2</v>
      </c>
    </row>
    <row r="13519" spans="1:12" x14ac:dyDescent="0.3">
      <c r="A13519" s="341">
        <v>43528.943054745374</v>
      </c>
      <c r="B13519" s="318">
        <v>38556.019999999997</v>
      </c>
      <c r="C13519" s="355">
        <f t="shared" si="281"/>
        <v>0.26199999999516876</v>
      </c>
      <c r="D13519" s="420">
        <f t="shared" si="282"/>
        <v>0.13099999999758438</v>
      </c>
      <c r="H13519" s="337"/>
      <c r="J13519" s="82">
        <v>15</v>
      </c>
      <c r="K13519" s="320">
        <v>3</v>
      </c>
    </row>
    <row r="13520" spans="1:12" x14ac:dyDescent="0.3">
      <c r="A13520" s="341">
        <v>43528.984721354165</v>
      </c>
      <c r="B13520" s="318">
        <v>38556.284</v>
      </c>
      <c r="C13520" s="355">
        <f t="shared" si="281"/>
        <v>0.26400000000285218</v>
      </c>
      <c r="D13520" s="420">
        <f t="shared" si="282"/>
        <v>0.13200000000142609</v>
      </c>
      <c r="E13520" s="336">
        <f>SUM(C13504:C13520)*7.4805194805</f>
        <v>29.735064934976613</v>
      </c>
      <c r="F13520" s="324">
        <f>AVERAGE(D13504:D13520)</f>
        <v>0.13249999999995149</v>
      </c>
      <c r="G13520" s="324">
        <f>_xlfn.STDEV.S(D13504:D13520)</f>
        <v>3.4948942355160738E-3</v>
      </c>
      <c r="H13520" s="337"/>
      <c r="J13520" s="82">
        <v>16</v>
      </c>
      <c r="K13520" s="321">
        <v>4</v>
      </c>
    </row>
    <row r="13521" spans="1:11" x14ac:dyDescent="0.3">
      <c r="A13521" s="341">
        <v>43529.026387962964</v>
      </c>
      <c r="B13521" s="318">
        <v>38556.548000000003</v>
      </c>
      <c r="C13521" s="355">
        <f t="shared" si="281"/>
        <v>0.26400000000285218</v>
      </c>
      <c r="D13521" s="420">
        <f t="shared" si="282"/>
        <v>0.13200000000142609</v>
      </c>
      <c r="H13521" s="337"/>
      <c r="J13521" s="82">
        <v>17</v>
      </c>
      <c r="K13521" s="391">
        <v>1</v>
      </c>
    </row>
    <row r="13522" spans="1:11" x14ac:dyDescent="0.3">
      <c r="A13522" s="341">
        <v>43529.068054571762</v>
      </c>
      <c r="B13522" s="318">
        <v>38556.809000000001</v>
      </c>
      <c r="C13522" s="355">
        <f t="shared" si="281"/>
        <v>0.26099999999860302</v>
      </c>
      <c r="D13522" s="420">
        <f t="shared" si="282"/>
        <v>0.13049999999930151</v>
      </c>
      <c r="H13522" s="337"/>
      <c r="J13522" s="82">
        <v>18</v>
      </c>
      <c r="K13522" s="319">
        <v>2</v>
      </c>
    </row>
    <row r="13523" spans="1:11" x14ac:dyDescent="0.3">
      <c r="A13523" s="341">
        <v>43529.109721180554</v>
      </c>
      <c r="B13523" s="318">
        <v>38557.082000000002</v>
      </c>
      <c r="C13523" s="355">
        <f t="shared" si="281"/>
        <v>0.27300000000104774</v>
      </c>
      <c r="D13523" s="420">
        <f t="shared" si="282"/>
        <v>0.13650000000052387</v>
      </c>
      <c r="H13523" s="337"/>
      <c r="J13523" s="82">
        <v>19</v>
      </c>
      <c r="K13523" s="320">
        <v>3</v>
      </c>
    </row>
    <row r="13524" spans="1:11" x14ac:dyDescent="0.3">
      <c r="A13524" s="341">
        <v>43529.151387789352</v>
      </c>
      <c r="B13524" s="318">
        <v>38557.351999999999</v>
      </c>
      <c r="C13524" s="355">
        <f t="shared" si="281"/>
        <v>0.26999999999679858</v>
      </c>
      <c r="D13524" s="420">
        <f t="shared" si="282"/>
        <v>0.13499999999839929</v>
      </c>
      <c r="H13524" s="337"/>
      <c r="J13524" s="82">
        <v>20</v>
      </c>
      <c r="K13524" s="321">
        <v>4</v>
      </c>
    </row>
    <row r="13525" spans="1:11" x14ac:dyDescent="0.3">
      <c r="A13525" s="341">
        <v>43529.193054398151</v>
      </c>
      <c r="B13525" s="318">
        <v>38557.618999999999</v>
      </c>
      <c r="C13525" s="355">
        <f t="shared" si="281"/>
        <v>0.26699999999982538</v>
      </c>
      <c r="D13525" s="420">
        <f t="shared" si="282"/>
        <v>0.13349999999991269</v>
      </c>
      <c r="H13525" s="337"/>
      <c r="J13525" s="82">
        <v>21</v>
      </c>
      <c r="K13525" s="391">
        <v>1</v>
      </c>
    </row>
    <row r="13526" spans="1:11" x14ac:dyDescent="0.3">
      <c r="A13526" s="341">
        <v>43529.234721006942</v>
      </c>
      <c r="B13526" s="318">
        <v>38557.887999999999</v>
      </c>
      <c r="C13526" s="355">
        <f t="shared" si="281"/>
        <v>0.26900000000023283</v>
      </c>
      <c r="D13526" s="420">
        <f t="shared" si="282"/>
        <v>0.13450000000011642</v>
      </c>
      <c r="H13526" s="337"/>
      <c r="J13526" s="82">
        <v>22</v>
      </c>
      <c r="K13526" s="319">
        <v>2</v>
      </c>
    </row>
    <row r="13527" spans="1:11" x14ac:dyDescent="0.3">
      <c r="A13527" s="341">
        <v>43529.276387615741</v>
      </c>
      <c r="B13527" s="318">
        <v>38558.169000000002</v>
      </c>
      <c r="C13527" s="355">
        <f t="shared" si="281"/>
        <v>0.28100000000267755</v>
      </c>
      <c r="D13527" s="420">
        <f t="shared" si="282"/>
        <v>0.14050000000133878</v>
      </c>
      <c r="H13527" s="337"/>
      <c r="J13527" s="82">
        <v>23</v>
      </c>
      <c r="K13527" s="320">
        <v>3</v>
      </c>
    </row>
    <row r="13528" spans="1:11" x14ac:dyDescent="0.3">
      <c r="A13528" s="341">
        <v>43529.318054224539</v>
      </c>
      <c r="B13528" s="318">
        <v>38558.438999999998</v>
      </c>
      <c r="C13528" s="355">
        <f t="shared" si="281"/>
        <v>0.26999999999679858</v>
      </c>
      <c r="D13528" s="420">
        <f t="shared" si="282"/>
        <v>0.13499999999839929</v>
      </c>
      <c r="H13528" s="337"/>
      <c r="J13528" s="82">
        <v>24</v>
      </c>
      <c r="K13528" s="321">
        <v>4</v>
      </c>
    </row>
    <row r="13529" spans="1:11" x14ac:dyDescent="0.3">
      <c r="A13529" s="341">
        <v>43529.35972083333</v>
      </c>
      <c r="B13529" s="318">
        <v>38558.705000000002</v>
      </c>
      <c r="C13529" s="355">
        <f t="shared" si="281"/>
        <v>0.26600000000325963</v>
      </c>
      <c r="D13529" s="420">
        <f t="shared" si="282"/>
        <v>0.13300000000162981</v>
      </c>
      <c r="H13529" s="337"/>
      <c r="J13529" s="82">
        <v>25</v>
      </c>
      <c r="K13529" s="391">
        <v>1</v>
      </c>
    </row>
    <row r="13530" spans="1:11" x14ac:dyDescent="0.3">
      <c r="A13530" s="341">
        <v>43529.401387442129</v>
      </c>
      <c r="B13530" s="318">
        <v>38558.978000000003</v>
      </c>
      <c r="C13530" s="355">
        <f t="shared" si="281"/>
        <v>0.27300000000104774</v>
      </c>
      <c r="D13530" s="420">
        <f t="shared" si="282"/>
        <v>0.13650000000052387</v>
      </c>
      <c r="H13530" s="337"/>
      <c r="J13530" s="82">
        <v>26</v>
      </c>
      <c r="K13530" s="319">
        <v>2</v>
      </c>
    </row>
    <row r="13531" spans="1:11" x14ac:dyDescent="0.3">
      <c r="A13531" s="341">
        <v>43529.443054050927</v>
      </c>
      <c r="B13531" s="318">
        <v>38559.254000000001</v>
      </c>
      <c r="C13531" s="355">
        <f t="shared" si="281"/>
        <v>0.27599999999802094</v>
      </c>
      <c r="D13531" s="420">
        <f t="shared" si="282"/>
        <v>0.13799999999901047</v>
      </c>
      <c r="H13531" s="337"/>
      <c r="J13531" s="82">
        <v>27</v>
      </c>
      <c r="K13531" s="320">
        <v>3</v>
      </c>
    </row>
    <row r="13532" spans="1:11" x14ac:dyDescent="0.3">
      <c r="A13532" s="341">
        <v>43529.484720659719</v>
      </c>
      <c r="B13532" s="318">
        <v>38559.519999999997</v>
      </c>
      <c r="C13532" s="355">
        <f t="shared" si="281"/>
        <v>0.26599999999598367</v>
      </c>
      <c r="D13532" s="420">
        <f t="shared" si="282"/>
        <v>0.13299999999799184</v>
      </c>
      <c r="H13532" s="337"/>
      <c r="J13532" s="82">
        <v>28</v>
      </c>
      <c r="K13532" s="321">
        <v>4</v>
      </c>
    </row>
    <row r="13533" spans="1:11" x14ac:dyDescent="0.3">
      <c r="A13533" s="341">
        <v>43529.526387268517</v>
      </c>
      <c r="B13533" s="318">
        <v>38559.781000000003</v>
      </c>
      <c r="C13533" s="355">
        <f t="shared" si="281"/>
        <v>0.26100000000587897</v>
      </c>
      <c r="D13533" s="420">
        <f t="shared" si="282"/>
        <v>0.13050000000293949</v>
      </c>
      <c r="H13533" s="337"/>
      <c r="J13533" s="82">
        <v>29</v>
      </c>
      <c r="K13533" s="391">
        <v>1</v>
      </c>
    </row>
    <row r="13534" spans="1:11" x14ac:dyDescent="0.3">
      <c r="A13534" s="341">
        <v>43529.568053877316</v>
      </c>
      <c r="B13534" s="318">
        <v>38560.052000000003</v>
      </c>
      <c r="C13534" s="355">
        <f t="shared" si="281"/>
        <v>0.27100000000064028</v>
      </c>
      <c r="D13534" s="420">
        <f t="shared" si="282"/>
        <v>0.13550000000032014</v>
      </c>
      <c r="H13534" s="337"/>
      <c r="J13534" s="82">
        <v>30</v>
      </c>
      <c r="K13534" s="319">
        <v>2</v>
      </c>
    </row>
    <row r="13535" spans="1:11" x14ac:dyDescent="0.3">
      <c r="A13535" s="341">
        <v>43529.609720486114</v>
      </c>
      <c r="B13535" s="318">
        <v>38560.321000000004</v>
      </c>
      <c r="C13535" s="355">
        <f t="shared" si="281"/>
        <v>0.26900000000023283</v>
      </c>
      <c r="D13535" s="420">
        <f t="shared" si="282"/>
        <v>0.13450000000011642</v>
      </c>
      <c r="H13535" s="337"/>
      <c r="J13535" s="82">
        <v>31</v>
      </c>
      <c r="K13535" s="320">
        <v>3</v>
      </c>
    </row>
    <row r="13536" spans="1:11" x14ac:dyDescent="0.3">
      <c r="A13536" s="341">
        <v>43529.651387094906</v>
      </c>
      <c r="B13536" s="318">
        <v>38560.584000000003</v>
      </c>
      <c r="C13536" s="355">
        <f t="shared" si="281"/>
        <v>0.26299999999901047</v>
      </c>
      <c r="D13536" s="420">
        <f t="shared" si="282"/>
        <v>0.13149999999950523</v>
      </c>
      <c r="H13536" s="337"/>
      <c r="J13536" s="82">
        <v>32</v>
      </c>
      <c r="K13536" s="321">
        <v>4</v>
      </c>
    </row>
    <row r="13537" spans="1:11" x14ac:dyDescent="0.3">
      <c r="A13537" s="341">
        <v>43529.693053703704</v>
      </c>
      <c r="B13537" s="318">
        <v>38560.849000000002</v>
      </c>
      <c r="C13537" s="355">
        <f t="shared" si="281"/>
        <v>0.26499999999941792</v>
      </c>
      <c r="D13537" s="420">
        <f t="shared" si="282"/>
        <v>0.13249999999970896</v>
      </c>
      <c r="H13537" s="337"/>
      <c r="J13537" s="82">
        <v>33</v>
      </c>
      <c r="K13537" s="391">
        <v>1</v>
      </c>
    </row>
    <row r="13538" spans="1:11" x14ac:dyDescent="0.3">
      <c r="A13538" s="341">
        <v>43529.734720312503</v>
      </c>
      <c r="B13538" s="318">
        <v>38561.127</v>
      </c>
      <c r="C13538" s="355">
        <f t="shared" si="281"/>
        <v>0.27799999999842839</v>
      </c>
      <c r="D13538" s="420">
        <f t="shared" si="282"/>
        <v>0.1389999999992142</v>
      </c>
      <c r="H13538" s="337"/>
      <c r="J13538" s="82">
        <v>34</v>
      </c>
      <c r="K13538" s="319">
        <v>2</v>
      </c>
    </row>
    <row r="13539" spans="1:11" x14ac:dyDescent="0.3">
      <c r="A13539" s="341">
        <v>43529.776386921294</v>
      </c>
      <c r="B13539" s="318">
        <v>38561.392</v>
      </c>
      <c r="C13539" s="355">
        <f t="shared" si="281"/>
        <v>0.26499999999941792</v>
      </c>
      <c r="D13539" s="420">
        <f t="shared" si="282"/>
        <v>0.13249999999970896</v>
      </c>
      <c r="H13539" s="337"/>
      <c r="J13539" s="82">
        <v>35</v>
      </c>
      <c r="K13539" s="320">
        <v>3</v>
      </c>
    </row>
    <row r="13540" spans="1:11" x14ac:dyDescent="0.3">
      <c r="A13540" s="341">
        <v>43529.818053530093</v>
      </c>
      <c r="B13540" s="318">
        <v>38561.65</v>
      </c>
      <c r="C13540" s="355">
        <f t="shared" si="281"/>
        <v>0.25800000000162981</v>
      </c>
      <c r="D13540" s="420">
        <f t="shared" si="282"/>
        <v>0.12900000000081491</v>
      </c>
      <c r="H13540" s="337"/>
      <c r="J13540" s="82">
        <v>36</v>
      </c>
      <c r="K13540" s="321">
        <v>4</v>
      </c>
    </row>
    <row r="13541" spans="1:11" x14ac:dyDescent="0.3">
      <c r="A13541" s="341">
        <v>43529.859720138891</v>
      </c>
      <c r="B13541" s="318">
        <v>38561.902000000002</v>
      </c>
      <c r="C13541" s="355">
        <f t="shared" si="281"/>
        <v>0.25200000000040745</v>
      </c>
      <c r="D13541" s="420">
        <f t="shared" si="282"/>
        <v>0.12600000000020373</v>
      </c>
      <c r="H13541" s="337"/>
      <c r="J13541" s="82">
        <v>37</v>
      </c>
      <c r="K13541" s="391">
        <v>1</v>
      </c>
    </row>
    <row r="13542" spans="1:11" x14ac:dyDescent="0.3">
      <c r="A13542" s="341">
        <v>43529.901386747682</v>
      </c>
      <c r="B13542" s="318">
        <v>38562.169000000002</v>
      </c>
      <c r="C13542" s="355">
        <f t="shared" si="281"/>
        <v>0.26699999999982538</v>
      </c>
      <c r="D13542" s="420">
        <f t="shared" si="282"/>
        <v>0.13349999999991269</v>
      </c>
      <c r="H13542" s="337"/>
      <c r="J13542" s="82">
        <v>38</v>
      </c>
      <c r="K13542" s="319">
        <v>2</v>
      </c>
    </row>
    <row r="13543" spans="1:11" x14ac:dyDescent="0.3">
      <c r="A13543" s="341">
        <v>43529.943053356481</v>
      </c>
      <c r="B13543" s="318">
        <v>38562.43</v>
      </c>
      <c r="C13543" s="355">
        <f t="shared" si="281"/>
        <v>0.26099999999860302</v>
      </c>
      <c r="D13543" s="420">
        <f t="shared" si="282"/>
        <v>0.13049999999930151</v>
      </c>
      <c r="H13543" s="337"/>
      <c r="J13543" s="82">
        <v>39</v>
      </c>
      <c r="K13543" s="320">
        <v>3</v>
      </c>
    </row>
    <row r="13544" spans="1:11" x14ac:dyDescent="0.3">
      <c r="A13544" s="341">
        <v>43529.98471996528</v>
      </c>
      <c r="B13544" s="318">
        <v>38562.690999999999</v>
      </c>
      <c r="C13544" s="355">
        <f t="shared" si="281"/>
        <v>0.26099999999860302</v>
      </c>
      <c r="D13544" s="420">
        <f t="shared" si="282"/>
        <v>0.13049999999930151</v>
      </c>
      <c r="E13544" s="336">
        <f>SUM(C13521:C13544)*7.4805194805</f>
        <v>47.927688311557837</v>
      </c>
      <c r="F13544" s="324">
        <f>AVERAGE(D13521:D13544)</f>
        <v>0.13347916666665091</v>
      </c>
      <c r="G13544" s="324">
        <f>_xlfn.STDEV.S(D13521:D13544)</f>
        <v>3.2918845092843783E-3</v>
      </c>
      <c r="H13544" s="337"/>
      <c r="J13544" s="82">
        <v>40</v>
      </c>
      <c r="K13544" s="321">
        <v>4</v>
      </c>
    </row>
    <row r="13545" spans="1:11" x14ac:dyDescent="0.3">
      <c r="A13545" s="341">
        <v>43530.026386574071</v>
      </c>
      <c r="B13545" s="318">
        <v>38562.959000000003</v>
      </c>
      <c r="C13545" s="355">
        <f t="shared" si="281"/>
        <v>0.26800000000366708</v>
      </c>
      <c r="D13545" s="420">
        <f t="shared" si="282"/>
        <v>0.13400000000183354</v>
      </c>
      <c r="H13545" s="337"/>
      <c r="J13545" s="82">
        <v>41</v>
      </c>
      <c r="K13545" s="391">
        <v>1</v>
      </c>
    </row>
    <row r="13546" spans="1:11" x14ac:dyDescent="0.3">
      <c r="A13546" s="341">
        <v>43530.068053182869</v>
      </c>
      <c r="B13546" s="318">
        <v>38563.232000000004</v>
      </c>
      <c r="C13546" s="355">
        <f t="shared" si="281"/>
        <v>0.27300000000104774</v>
      </c>
      <c r="D13546" s="420">
        <f t="shared" si="282"/>
        <v>0.13650000000052387</v>
      </c>
      <c r="H13546" s="337"/>
      <c r="J13546" s="82">
        <v>42</v>
      </c>
      <c r="K13546" s="319">
        <v>2</v>
      </c>
    </row>
    <row r="13547" spans="1:11" x14ac:dyDescent="0.3">
      <c r="A13547" s="341">
        <v>43530.109719791668</v>
      </c>
      <c r="B13547" s="318">
        <v>38563.5</v>
      </c>
      <c r="C13547" s="355">
        <f t="shared" si="281"/>
        <v>0.26799999999639113</v>
      </c>
      <c r="D13547" s="420">
        <f t="shared" si="282"/>
        <v>0.13399999999819556</v>
      </c>
      <c r="H13547" s="337"/>
      <c r="J13547" s="82">
        <v>43</v>
      </c>
      <c r="K13547" s="320">
        <v>3</v>
      </c>
    </row>
    <row r="13548" spans="1:11" x14ac:dyDescent="0.3">
      <c r="A13548" s="341">
        <v>43530.151386400466</v>
      </c>
      <c r="B13548" s="318">
        <v>38563.760000000002</v>
      </c>
      <c r="C13548" s="355">
        <f t="shared" si="281"/>
        <v>0.26000000000203727</v>
      </c>
      <c r="D13548" s="420">
        <f t="shared" si="282"/>
        <v>0.13000000000101863</v>
      </c>
      <c r="H13548" s="337"/>
      <c r="J13548" s="82">
        <v>44</v>
      </c>
      <c r="K13548" s="321">
        <v>4</v>
      </c>
    </row>
    <row r="13549" spans="1:11" x14ac:dyDescent="0.3">
      <c r="A13549" s="341">
        <v>43530.193053009258</v>
      </c>
      <c r="B13549" s="318">
        <v>38564.038</v>
      </c>
      <c r="C13549" s="355">
        <f t="shared" si="281"/>
        <v>0.27799999999842839</v>
      </c>
      <c r="D13549" s="420">
        <f t="shared" si="282"/>
        <v>0.1389999999992142</v>
      </c>
      <c r="H13549" s="337"/>
      <c r="J13549" s="82">
        <v>45</v>
      </c>
      <c r="K13549" s="391">
        <v>1</v>
      </c>
    </row>
    <row r="13550" spans="1:11" x14ac:dyDescent="0.3">
      <c r="A13550" s="341">
        <v>43530.234719618056</v>
      </c>
      <c r="B13550" s="318">
        <v>38564.315000000002</v>
      </c>
      <c r="C13550" s="355">
        <f t="shared" si="281"/>
        <v>0.27700000000186265</v>
      </c>
      <c r="D13550" s="420">
        <f t="shared" si="282"/>
        <v>0.13850000000093132</v>
      </c>
      <c r="H13550" s="337"/>
      <c r="J13550" s="82">
        <v>46</v>
      </c>
      <c r="K13550" s="319">
        <v>2</v>
      </c>
    </row>
    <row r="13551" spans="1:11" x14ac:dyDescent="0.3">
      <c r="A13551" s="341">
        <v>43530.276386226855</v>
      </c>
      <c r="B13551" s="318">
        <v>38564.586000000003</v>
      </c>
      <c r="C13551" s="355">
        <f t="shared" si="281"/>
        <v>0.27100000000064028</v>
      </c>
      <c r="D13551" s="420">
        <f t="shared" si="282"/>
        <v>0.13550000000032014</v>
      </c>
      <c r="H13551" s="337"/>
      <c r="J13551" s="82">
        <v>47</v>
      </c>
      <c r="K13551" s="320">
        <v>3</v>
      </c>
    </row>
    <row r="13552" spans="1:11" x14ac:dyDescent="0.3">
      <c r="A13552" s="341">
        <v>43530.318052835646</v>
      </c>
      <c r="B13552" s="318">
        <v>38564.851000000002</v>
      </c>
      <c r="C13552" s="355">
        <f t="shared" si="281"/>
        <v>0.26499999999941792</v>
      </c>
      <c r="D13552" s="420">
        <f t="shared" si="282"/>
        <v>0.13249999999970896</v>
      </c>
      <c r="H13552" s="337"/>
      <c r="J13552" s="82">
        <v>48</v>
      </c>
      <c r="K13552" s="321">
        <v>4</v>
      </c>
    </row>
    <row r="13553" spans="1:11" x14ac:dyDescent="0.3">
      <c r="A13553" s="341">
        <v>43530.359719444445</v>
      </c>
      <c r="B13553" s="318">
        <v>38565.131000000001</v>
      </c>
      <c r="C13553" s="355">
        <f t="shared" si="281"/>
        <v>0.27999999999883585</v>
      </c>
      <c r="D13553" s="420">
        <f t="shared" si="282"/>
        <v>0.13999999999941792</v>
      </c>
      <c r="H13553" s="337"/>
      <c r="J13553" s="82">
        <v>49</v>
      </c>
      <c r="K13553" s="391">
        <v>1</v>
      </c>
    </row>
    <row r="13554" spans="1:11" x14ac:dyDescent="0.3">
      <c r="A13554" s="341">
        <v>43530.401386053243</v>
      </c>
      <c r="B13554" s="318">
        <v>38565.400999999998</v>
      </c>
      <c r="C13554" s="355">
        <f t="shared" si="281"/>
        <v>0.26999999999679858</v>
      </c>
      <c r="D13554" s="420">
        <f t="shared" si="282"/>
        <v>0.13499999999839929</v>
      </c>
      <c r="H13554" s="337"/>
      <c r="J13554" s="82">
        <v>50</v>
      </c>
      <c r="K13554" s="319">
        <v>2</v>
      </c>
    </row>
    <row r="13555" spans="1:11" x14ac:dyDescent="0.3">
      <c r="A13555" s="341">
        <v>43530.443052662034</v>
      </c>
      <c r="B13555" s="318">
        <v>38565.663</v>
      </c>
      <c r="C13555" s="355">
        <f t="shared" si="281"/>
        <v>0.26200000000244472</v>
      </c>
      <c r="D13555" s="420">
        <f t="shared" si="282"/>
        <v>0.13100000000122236</v>
      </c>
      <c r="H13555" s="337"/>
      <c r="J13555" s="82">
        <v>51</v>
      </c>
      <c r="K13555" s="320">
        <v>3</v>
      </c>
    </row>
    <row r="13556" spans="1:11" x14ac:dyDescent="0.3">
      <c r="A13556" s="341">
        <v>43530.484719270833</v>
      </c>
      <c r="B13556" s="318">
        <v>38565.930999999997</v>
      </c>
      <c r="C13556" s="355">
        <f t="shared" si="281"/>
        <v>0.26799999999639113</v>
      </c>
      <c r="D13556" s="420">
        <f t="shared" si="282"/>
        <v>0.13399999999819556</v>
      </c>
      <c r="H13556" s="337"/>
      <c r="J13556" s="82">
        <v>52</v>
      </c>
      <c r="K13556" s="321">
        <v>4</v>
      </c>
    </row>
    <row r="13557" spans="1:11" x14ac:dyDescent="0.3">
      <c r="A13557" s="341">
        <v>43530.526385879632</v>
      </c>
      <c r="B13557" s="318">
        <v>38566.201999999997</v>
      </c>
      <c r="C13557" s="355">
        <f t="shared" si="281"/>
        <v>0.27100000000064028</v>
      </c>
      <c r="D13557" s="420">
        <f t="shared" si="282"/>
        <v>0.13550000000032014</v>
      </c>
      <c r="H13557" s="337"/>
      <c r="J13557" s="82">
        <v>53</v>
      </c>
      <c r="K13557" s="391">
        <v>1</v>
      </c>
    </row>
    <row r="13558" spans="1:11" x14ac:dyDescent="0.3">
      <c r="A13558" s="341">
        <v>43530.568052488423</v>
      </c>
      <c r="B13558" s="318">
        <v>38566.468999999997</v>
      </c>
      <c r="C13558" s="355">
        <f t="shared" si="281"/>
        <v>0.26699999999982538</v>
      </c>
      <c r="D13558" s="420">
        <f t="shared" si="282"/>
        <v>0.13349999999991269</v>
      </c>
      <c r="H13558" s="337"/>
      <c r="J13558" s="82">
        <v>54</v>
      </c>
      <c r="K13558" s="319">
        <v>2</v>
      </c>
    </row>
    <row r="13559" spans="1:11" x14ac:dyDescent="0.3">
      <c r="A13559" s="341">
        <v>43530.609719097221</v>
      </c>
      <c r="B13559" s="318">
        <v>38566.728000000003</v>
      </c>
      <c r="C13559" s="355">
        <f t="shared" si="281"/>
        <v>0.25900000000547152</v>
      </c>
      <c r="D13559" s="420">
        <f t="shared" si="282"/>
        <v>0.12950000000273576</v>
      </c>
      <c r="H13559" s="337"/>
      <c r="J13559" s="82">
        <v>55</v>
      </c>
      <c r="K13559" s="320">
        <v>3</v>
      </c>
    </row>
    <row r="13560" spans="1:11" x14ac:dyDescent="0.3">
      <c r="A13560" s="341">
        <v>43530.65138570602</v>
      </c>
      <c r="B13560" s="318">
        <v>38566.998</v>
      </c>
      <c r="C13560" s="355">
        <f t="shared" si="281"/>
        <v>0.26999999999679858</v>
      </c>
      <c r="D13560" s="420">
        <f t="shared" si="282"/>
        <v>0.13499999999839929</v>
      </c>
      <c r="H13560" s="337"/>
      <c r="J13560" s="82">
        <v>56</v>
      </c>
      <c r="K13560" s="321">
        <v>4</v>
      </c>
    </row>
    <row r="13561" spans="1:11" x14ac:dyDescent="0.3">
      <c r="A13561" s="341">
        <v>43530.693052314811</v>
      </c>
      <c r="B13561" s="318">
        <v>38567.271000000001</v>
      </c>
      <c r="C13561" s="355">
        <f t="shared" si="281"/>
        <v>0.27300000000104774</v>
      </c>
      <c r="D13561" s="420">
        <f t="shared" si="282"/>
        <v>0.13650000000052387</v>
      </c>
      <c r="H13561" s="337"/>
      <c r="J13561" s="82">
        <v>57</v>
      </c>
      <c r="K13561" s="391">
        <v>1</v>
      </c>
    </row>
    <row r="13562" spans="1:11" x14ac:dyDescent="0.3">
      <c r="A13562" s="341">
        <v>43530.73471892361</v>
      </c>
      <c r="B13562" s="318">
        <v>38567.538</v>
      </c>
      <c r="C13562" s="355">
        <f t="shared" si="281"/>
        <v>0.26699999999982538</v>
      </c>
      <c r="D13562" s="420">
        <f t="shared" si="282"/>
        <v>0.13349999999991269</v>
      </c>
      <c r="H13562" s="337"/>
      <c r="J13562" s="82">
        <v>58</v>
      </c>
      <c r="K13562" s="319">
        <v>2</v>
      </c>
    </row>
    <row r="13563" spans="1:11" x14ac:dyDescent="0.3">
      <c r="A13563" s="341">
        <v>43530.776385532408</v>
      </c>
      <c r="B13563" s="318">
        <v>38567.792000000001</v>
      </c>
      <c r="C13563" s="355">
        <f t="shared" si="281"/>
        <v>0.25400000000081491</v>
      </c>
      <c r="D13563" s="420">
        <f t="shared" si="282"/>
        <v>0.12700000000040745</v>
      </c>
      <c r="H13563" s="337"/>
      <c r="J13563" s="82">
        <v>59</v>
      </c>
      <c r="K13563" s="320">
        <v>3</v>
      </c>
    </row>
    <row r="13564" spans="1:11" x14ac:dyDescent="0.3">
      <c r="A13564" s="341">
        <v>43530.818052141207</v>
      </c>
      <c r="B13564" s="318">
        <v>38568.057999999997</v>
      </c>
      <c r="C13564" s="355">
        <f t="shared" si="281"/>
        <v>0.26599999999598367</v>
      </c>
      <c r="D13564" s="420">
        <f t="shared" si="282"/>
        <v>0.13299999999799184</v>
      </c>
      <c r="H13564" s="337"/>
      <c r="J13564" s="82">
        <v>60</v>
      </c>
      <c r="K13564" s="321">
        <v>4</v>
      </c>
    </row>
    <row r="13565" spans="1:11" x14ac:dyDescent="0.3">
      <c r="A13565" s="341">
        <v>43530.859718749998</v>
      </c>
      <c r="B13565" s="318">
        <v>38568.321000000004</v>
      </c>
      <c r="C13565" s="355">
        <f t="shared" si="281"/>
        <v>0.26300000000628643</v>
      </c>
      <c r="D13565" s="420">
        <f t="shared" si="282"/>
        <v>0.13150000000314321</v>
      </c>
      <c r="H13565" s="337"/>
      <c r="J13565" s="82">
        <v>61</v>
      </c>
      <c r="K13565" s="391">
        <v>1</v>
      </c>
    </row>
    <row r="13566" spans="1:11" x14ac:dyDescent="0.3">
      <c r="A13566" s="341">
        <v>43530.901385358797</v>
      </c>
      <c r="B13566" s="318">
        <v>38568.58</v>
      </c>
      <c r="C13566" s="355">
        <f t="shared" si="281"/>
        <v>0.25899999999819556</v>
      </c>
      <c r="D13566" s="420">
        <f t="shared" si="282"/>
        <v>0.12949999999909778</v>
      </c>
      <c r="H13566" s="337"/>
      <c r="J13566" s="82">
        <v>62</v>
      </c>
      <c r="K13566" s="319">
        <v>2</v>
      </c>
    </row>
    <row r="13567" spans="1:11" x14ac:dyDescent="0.3">
      <c r="A13567" s="341">
        <v>43530.943051967595</v>
      </c>
      <c r="B13567" s="318">
        <v>38568.839999999997</v>
      </c>
      <c r="C13567" s="355">
        <f t="shared" si="281"/>
        <v>0.25999999999476131</v>
      </c>
      <c r="D13567" s="420">
        <f t="shared" si="282"/>
        <v>0.12999999999738066</v>
      </c>
      <c r="H13567" s="337"/>
      <c r="J13567" s="82">
        <v>63</v>
      </c>
      <c r="K13567" s="320">
        <v>3</v>
      </c>
    </row>
    <row r="13568" spans="1:11" x14ac:dyDescent="0.3">
      <c r="A13568" s="341">
        <v>43530.984718576387</v>
      </c>
      <c r="B13568" s="318">
        <v>38569.11</v>
      </c>
      <c r="C13568" s="355">
        <f t="shared" si="281"/>
        <v>0.27000000000407454</v>
      </c>
      <c r="D13568" s="420">
        <f t="shared" si="282"/>
        <v>0.13500000000203727</v>
      </c>
      <c r="E13568" s="336">
        <f>SUM(C13545:C13568)*7.4805194805</f>
        <v>48.017454545342126</v>
      </c>
      <c r="F13568" s="324">
        <f>AVERAGE(D13545:D13568)</f>
        <v>0.13372916666670184</v>
      </c>
      <c r="G13568" s="324">
        <f>_xlfn.STDEV.S(D13545:D13568)</f>
        <v>3.2302213095859573E-3</v>
      </c>
      <c r="H13568" s="337"/>
      <c r="J13568" s="82">
        <v>64</v>
      </c>
      <c r="K13568" s="321">
        <v>4</v>
      </c>
    </row>
    <row r="13569" spans="1:11" x14ac:dyDescent="0.3">
      <c r="A13569" s="341">
        <v>43531.026385185185</v>
      </c>
      <c r="B13569" s="318">
        <v>38569.372000000003</v>
      </c>
      <c r="C13569" s="355">
        <f t="shared" si="281"/>
        <v>0.26200000000244472</v>
      </c>
      <c r="D13569" s="420">
        <f t="shared" si="282"/>
        <v>0.13100000000122236</v>
      </c>
      <c r="H13569" s="337"/>
      <c r="J13569" s="82">
        <v>65</v>
      </c>
      <c r="K13569" s="391">
        <v>1</v>
      </c>
    </row>
    <row r="13570" spans="1:11" x14ac:dyDescent="0.3">
      <c r="A13570" s="341">
        <v>43531.068051793984</v>
      </c>
      <c r="B13570" s="318">
        <v>38569.631999999998</v>
      </c>
      <c r="C13570" s="355">
        <f t="shared" ref="C13570:C13655" si="283">B13570-B13569</f>
        <v>0.25999999999476131</v>
      </c>
      <c r="D13570" s="420">
        <f t="shared" ref="D13570:D13655" si="284">C13570/2</f>
        <v>0.12999999999738066</v>
      </c>
      <c r="H13570" s="337"/>
      <c r="J13570" s="82">
        <v>66</v>
      </c>
      <c r="K13570" s="319">
        <v>2</v>
      </c>
    </row>
    <row r="13571" spans="1:11" x14ac:dyDescent="0.3">
      <c r="A13571" s="341">
        <v>43531.109718402775</v>
      </c>
      <c r="B13571" s="318">
        <v>38569.898000000001</v>
      </c>
      <c r="C13571" s="355">
        <f t="shared" si="283"/>
        <v>0.26600000000325963</v>
      </c>
      <c r="D13571" s="420">
        <f t="shared" si="284"/>
        <v>0.13300000000162981</v>
      </c>
      <c r="H13571" s="337"/>
      <c r="J13571" s="82">
        <v>67</v>
      </c>
      <c r="K13571" s="320">
        <v>3</v>
      </c>
    </row>
    <row r="13572" spans="1:11" x14ac:dyDescent="0.3">
      <c r="A13572" s="341">
        <v>43531.151385011573</v>
      </c>
      <c r="B13572" s="318">
        <v>38570.171000000002</v>
      </c>
      <c r="C13572" s="355">
        <f t="shared" si="283"/>
        <v>0.27300000000104774</v>
      </c>
      <c r="D13572" s="420">
        <f t="shared" si="284"/>
        <v>0.13650000000052387</v>
      </c>
      <c r="H13572" s="337"/>
      <c r="J13572" s="82">
        <v>68</v>
      </c>
      <c r="K13572" s="321">
        <v>4</v>
      </c>
    </row>
    <row r="13573" spans="1:11" x14ac:dyDescent="0.3">
      <c r="A13573" s="341">
        <v>43531.193051620372</v>
      </c>
      <c r="B13573" s="318">
        <v>38570.442999999999</v>
      </c>
      <c r="C13573" s="355">
        <f t="shared" si="283"/>
        <v>0.27199999999720603</v>
      </c>
      <c r="D13573" s="420">
        <f t="shared" si="284"/>
        <v>0.13599999999860302</v>
      </c>
      <c r="H13573" s="337"/>
      <c r="J13573" s="82">
        <v>69</v>
      </c>
      <c r="K13573" s="391">
        <v>1</v>
      </c>
    </row>
    <row r="13574" spans="1:11" x14ac:dyDescent="0.3">
      <c r="A13574" s="341">
        <v>43531.234718229163</v>
      </c>
      <c r="B13574" s="318">
        <v>38570.709000000003</v>
      </c>
      <c r="C13574" s="355">
        <f t="shared" si="283"/>
        <v>0.26600000000325963</v>
      </c>
      <c r="D13574" s="420">
        <f t="shared" si="284"/>
        <v>0.13300000000162981</v>
      </c>
      <c r="H13574" s="337"/>
      <c r="J13574" s="82">
        <v>70</v>
      </c>
      <c r="K13574" s="319">
        <v>2</v>
      </c>
    </row>
    <row r="13575" spans="1:11" x14ac:dyDescent="0.3">
      <c r="A13575" s="341">
        <v>43531.276384837962</v>
      </c>
      <c r="B13575" s="318">
        <v>38570.983</v>
      </c>
      <c r="C13575" s="355">
        <f t="shared" si="283"/>
        <v>0.27399999999761349</v>
      </c>
      <c r="D13575" s="420">
        <f t="shared" si="284"/>
        <v>0.13699999999880674</v>
      </c>
      <c r="H13575" s="337"/>
      <c r="J13575" s="82">
        <v>71</v>
      </c>
      <c r="K13575" s="320">
        <v>3</v>
      </c>
    </row>
    <row r="13576" spans="1:11" x14ac:dyDescent="0.3">
      <c r="A13576" s="341">
        <v>43531.31805144676</v>
      </c>
      <c r="B13576" s="318">
        <v>38571.260999999999</v>
      </c>
      <c r="C13576" s="355">
        <f t="shared" si="283"/>
        <v>0.27799999999842839</v>
      </c>
      <c r="D13576" s="420">
        <f t="shared" si="284"/>
        <v>0.1389999999992142</v>
      </c>
      <c r="H13576" s="337"/>
      <c r="J13576" s="82">
        <v>72</v>
      </c>
      <c r="K13576" s="321">
        <v>4</v>
      </c>
    </row>
    <row r="13577" spans="1:11" x14ac:dyDescent="0.3">
      <c r="A13577" s="341">
        <v>43531.359718055559</v>
      </c>
      <c r="B13577" s="318">
        <v>38571.531999999999</v>
      </c>
      <c r="C13577" s="355">
        <f t="shared" si="283"/>
        <v>0.27100000000064028</v>
      </c>
      <c r="D13577" s="420">
        <f t="shared" si="284"/>
        <v>0.13550000000032014</v>
      </c>
      <c r="H13577" s="337"/>
      <c r="J13577" s="82">
        <v>73</v>
      </c>
      <c r="K13577" s="391">
        <v>1</v>
      </c>
    </row>
    <row r="13578" spans="1:11" x14ac:dyDescent="0.3">
      <c r="A13578" s="341">
        <v>43531.40138466435</v>
      </c>
      <c r="B13578" s="318">
        <v>38571.798000000003</v>
      </c>
      <c r="C13578" s="355">
        <f t="shared" si="283"/>
        <v>0.26600000000325963</v>
      </c>
      <c r="D13578" s="420">
        <f t="shared" si="284"/>
        <v>0.13300000000162981</v>
      </c>
      <c r="H13578" s="337"/>
      <c r="J13578" s="82">
        <v>74</v>
      </c>
      <c r="K13578" s="319">
        <v>2</v>
      </c>
    </row>
    <row r="13579" spans="1:11" x14ac:dyDescent="0.3">
      <c r="A13579" s="341">
        <v>43531.443051273149</v>
      </c>
      <c r="B13579" s="318">
        <v>38572.071000000004</v>
      </c>
      <c r="C13579" s="355">
        <f t="shared" si="283"/>
        <v>0.27300000000104774</v>
      </c>
      <c r="D13579" s="420">
        <f t="shared" si="284"/>
        <v>0.13650000000052387</v>
      </c>
      <c r="H13579" s="337"/>
      <c r="J13579" s="82">
        <v>75</v>
      </c>
      <c r="K13579" s="320">
        <v>3</v>
      </c>
    </row>
    <row r="13580" spans="1:11" x14ac:dyDescent="0.3">
      <c r="A13580" s="341">
        <v>43531.484717881947</v>
      </c>
      <c r="B13580" s="318">
        <v>38572.341999999997</v>
      </c>
      <c r="C13580" s="355">
        <f t="shared" si="283"/>
        <v>0.27099999999336433</v>
      </c>
      <c r="D13580" s="420">
        <f t="shared" si="284"/>
        <v>0.13549999999668216</v>
      </c>
      <c r="H13580" s="337"/>
      <c r="J13580" s="82">
        <v>76</v>
      </c>
      <c r="K13580" s="321">
        <v>4</v>
      </c>
    </row>
    <row r="13581" spans="1:11" x14ac:dyDescent="0.3">
      <c r="A13581" s="341">
        <v>43531.526384490739</v>
      </c>
      <c r="B13581" s="318">
        <v>38572.608</v>
      </c>
      <c r="C13581" s="355">
        <f t="shared" si="283"/>
        <v>0.26600000000325963</v>
      </c>
      <c r="D13581" s="420">
        <f t="shared" si="284"/>
        <v>0.13300000000162981</v>
      </c>
      <c r="H13581" s="337"/>
      <c r="J13581" s="82">
        <v>77</v>
      </c>
      <c r="K13581" s="391">
        <v>1</v>
      </c>
    </row>
    <row r="13582" spans="1:11" x14ac:dyDescent="0.3">
      <c r="A13582" s="341">
        <v>43531.568051099537</v>
      </c>
      <c r="B13582" s="318">
        <v>38572.870000000003</v>
      </c>
      <c r="C13582" s="355">
        <f t="shared" si="283"/>
        <v>0.26200000000244472</v>
      </c>
      <c r="D13582" s="420">
        <f t="shared" si="284"/>
        <v>0.13100000000122236</v>
      </c>
      <c r="H13582" s="337"/>
      <c r="J13582" s="82">
        <v>78</v>
      </c>
      <c r="K13582" s="319">
        <v>2</v>
      </c>
    </row>
    <row r="13583" spans="1:11" x14ac:dyDescent="0.3">
      <c r="A13583" s="341">
        <v>43531.609717708336</v>
      </c>
      <c r="B13583" s="318">
        <v>38573.15</v>
      </c>
      <c r="C13583" s="355">
        <f t="shared" si="283"/>
        <v>0.27999999999883585</v>
      </c>
      <c r="D13583" s="420">
        <f t="shared" si="284"/>
        <v>0.13999999999941792</v>
      </c>
      <c r="H13583" s="337"/>
      <c r="J13583" s="82">
        <v>79</v>
      </c>
      <c r="K13583" s="320">
        <v>3</v>
      </c>
    </row>
    <row r="13584" spans="1:11" x14ac:dyDescent="0.3">
      <c r="A13584" s="341">
        <v>43531.651384317127</v>
      </c>
      <c r="B13584" s="318">
        <v>38573.421999999999</v>
      </c>
      <c r="C13584" s="355">
        <f t="shared" si="283"/>
        <v>0.27199999999720603</v>
      </c>
      <c r="D13584" s="420">
        <f t="shared" si="284"/>
        <v>0.13599999999860302</v>
      </c>
      <c r="H13584" s="337"/>
      <c r="J13584" s="82">
        <v>80</v>
      </c>
      <c r="K13584" s="321">
        <v>4</v>
      </c>
    </row>
    <row r="13585" spans="1:11" x14ac:dyDescent="0.3">
      <c r="A13585" s="341">
        <v>43531.693050925925</v>
      </c>
      <c r="B13585" s="318">
        <v>38573.680999999997</v>
      </c>
      <c r="C13585" s="355">
        <f t="shared" si="283"/>
        <v>0.25899999999819556</v>
      </c>
      <c r="D13585" s="420">
        <f t="shared" si="284"/>
        <v>0.12949999999909778</v>
      </c>
      <c r="H13585" s="337"/>
      <c r="J13585" s="82">
        <v>81</v>
      </c>
      <c r="K13585" s="391">
        <v>1</v>
      </c>
    </row>
    <row r="13586" spans="1:11" x14ac:dyDescent="0.3">
      <c r="A13586" s="341">
        <v>43531.734717534724</v>
      </c>
      <c r="B13586" s="318">
        <v>38573.951000000001</v>
      </c>
      <c r="C13586" s="355">
        <f t="shared" si="283"/>
        <v>0.27000000000407454</v>
      </c>
      <c r="D13586" s="420">
        <f t="shared" si="284"/>
        <v>0.13500000000203727</v>
      </c>
      <c r="H13586" s="337"/>
      <c r="J13586" s="82">
        <v>82</v>
      </c>
      <c r="K13586" s="319">
        <v>2</v>
      </c>
    </row>
    <row r="13587" spans="1:11" x14ac:dyDescent="0.3">
      <c r="A13587" s="341">
        <v>43531.776384143515</v>
      </c>
      <c r="B13587" s="318">
        <v>38574.218999999997</v>
      </c>
      <c r="C13587" s="355">
        <f t="shared" si="283"/>
        <v>0.26799999999639113</v>
      </c>
      <c r="D13587" s="420">
        <f t="shared" si="284"/>
        <v>0.13399999999819556</v>
      </c>
      <c r="H13587" s="337"/>
      <c r="J13587" s="82">
        <v>83</v>
      </c>
      <c r="K13587" s="320">
        <v>3</v>
      </c>
    </row>
    <row r="13588" spans="1:11" x14ac:dyDescent="0.3">
      <c r="A13588" s="341">
        <v>43531.818050752314</v>
      </c>
      <c r="B13588" s="318">
        <v>38574.478999999999</v>
      </c>
      <c r="C13588" s="355">
        <f t="shared" si="283"/>
        <v>0.26000000000203727</v>
      </c>
      <c r="D13588" s="420">
        <f t="shared" si="284"/>
        <v>0.13000000000101863</v>
      </c>
      <c r="H13588" s="337"/>
      <c r="J13588" s="82">
        <v>84</v>
      </c>
      <c r="K13588" s="321">
        <v>4</v>
      </c>
    </row>
    <row r="13589" spans="1:11" x14ac:dyDescent="0.3">
      <c r="A13589" s="341">
        <v>43531.859717361112</v>
      </c>
      <c r="B13589" s="318">
        <v>38574.731</v>
      </c>
      <c r="C13589" s="355">
        <f t="shared" si="283"/>
        <v>0.25200000000040745</v>
      </c>
      <c r="D13589" s="420">
        <f t="shared" si="284"/>
        <v>0.12600000000020373</v>
      </c>
      <c r="H13589" s="337"/>
      <c r="J13589" s="82">
        <v>85</v>
      </c>
      <c r="K13589" s="391">
        <v>1</v>
      </c>
    </row>
    <row r="13590" spans="1:11" x14ac:dyDescent="0.3">
      <c r="A13590" s="341">
        <v>43531.901383969911</v>
      </c>
      <c r="B13590" s="318">
        <v>38574.998</v>
      </c>
      <c r="C13590" s="355">
        <f t="shared" si="283"/>
        <v>0.26699999999982538</v>
      </c>
      <c r="D13590" s="420">
        <f t="shared" si="284"/>
        <v>0.13349999999991269</v>
      </c>
      <c r="H13590" s="337"/>
      <c r="J13590" s="82">
        <v>86</v>
      </c>
      <c r="K13590" s="319">
        <v>2</v>
      </c>
    </row>
    <row r="13591" spans="1:11" x14ac:dyDescent="0.3">
      <c r="A13591" s="341">
        <v>43531.943050578702</v>
      </c>
      <c r="B13591" s="318">
        <v>38575.264000000003</v>
      </c>
      <c r="C13591" s="355">
        <f t="shared" si="283"/>
        <v>0.26600000000325963</v>
      </c>
      <c r="D13591" s="420">
        <f t="shared" si="284"/>
        <v>0.13300000000162981</v>
      </c>
      <c r="H13591" s="337"/>
      <c r="J13591" s="82">
        <v>87</v>
      </c>
      <c r="K13591" s="320">
        <v>3</v>
      </c>
    </row>
    <row r="13592" spans="1:11" x14ac:dyDescent="0.3">
      <c r="A13592" s="341">
        <v>43531.984717187501</v>
      </c>
      <c r="B13592" s="318">
        <v>38575.521999999997</v>
      </c>
      <c r="C13592" s="355">
        <f t="shared" si="283"/>
        <v>0.25799999999435386</v>
      </c>
      <c r="D13592" s="420">
        <f t="shared" si="284"/>
        <v>0.12899999999717693</v>
      </c>
      <c r="E13592" s="336">
        <f>SUM(C13569:C13592)*7.4805194805</f>
        <v>47.965090908940745</v>
      </c>
      <c r="F13592" s="324">
        <f>AVERAGE(D13569:D13592)</f>
        <v>0.133583333333263</v>
      </c>
      <c r="G13592" s="324">
        <f>_xlfn.STDEV.S(D13569:D13592)</f>
        <v>3.3384019433547905E-3</v>
      </c>
      <c r="H13592" s="337"/>
      <c r="J13592" s="82">
        <v>88</v>
      </c>
      <c r="K13592" s="321">
        <v>4</v>
      </c>
    </row>
    <row r="13593" spans="1:11" x14ac:dyDescent="0.3">
      <c r="A13593" s="341">
        <v>43532.026383796299</v>
      </c>
      <c r="B13593" s="318">
        <v>38575.773000000001</v>
      </c>
      <c r="C13593" s="355">
        <f t="shared" si="283"/>
        <v>0.25100000000384171</v>
      </c>
      <c r="D13593" s="420">
        <f t="shared" si="284"/>
        <v>0.12550000000192085</v>
      </c>
      <c r="H13593" s="337"/>
      <c r="J13593" s="82">
        <v>89</v>
      </c>
      <c r="K13593" s="391">
        <v>1</v>
      </c>
    </row>
    <row r="13594" spans="1:11" x14ac:dyDescent="0.3">
      <c r="A13594" s="341">
        <v>43532.068050405091</v>
      </c>
      <c r="B13594" s="318">
        <v>38576.04</v>
      </c>
      <c r="C13594" s="355">
        <f t="shared" si="283"/>
        <v>0.26699999999982538</v>
      </c>
      <c r="D13594" s="420">
        <f t="shared" si="284"/>
        <v>0.13349999999991269</v>
      </c>
      <c r="H13594" s="337"/>
      <c r="J13594" s="82">
        <v>90</v>
      </c>
      <c r="K13594" s="319">
        <v>2</v>
      </c>
    </row>
    <row r="13595" spans="1:11" x14ac:dyDescent="0.3">
      <c r="A13595" s="341">
        <v>43532.109717013889</v>
      </c>
      <c r="B13595" s="318">
        <v>38576.307999999997</v>
      </c>
      <c r="C13595" s="355">
        <f t="shared" si="283"/>
        <v>0.26799999999639113</v>
      </c>
      <c r="D13595" s="420">
        <f t="shared" si="284"/>
        <v>0.13399999999819556</v>
      </c>
      <c r="H13595" s="337"/>
      <c r="J13595" s="82">
        <v>91</v>
      </c>
      <c r="K13595" s="320">
        <v>3</v>
      </c>
    </row>
    <row r="13596" spans="1:11" x14ac:dyDescent="0.3">
      <c r="A13596" s="341">
        <v>43532.151383622688</v>
      </c>
      <c r="B13596" s="318">
        <v>38576.576999999997</v>
      </c>
      <c r="C13596" s="355">
        <f t="shared" si="283"/>
        <v>0.26900000000023283</v>
      </c>
      <c r="D13596" s="420">
        <f t="shared" si="284"/>
        <v>0.13450000000011642</v>
      </c>
      <c r="H13596" s="337"/>
      <c r="J13596" s="82">
        <v>92</v>
      </c>
      <c r="K13596" s="321">
        <v>4</v>
      </c>
    </row>
    <row r="13597" spans="1:11" x14ac:dyDescent="0.3">
      <c r="A13597" s="341">
        <v>43532.193050231479</v>
      </c>
      <c r="B13597" s="318">
        <v>38576.841999999997</v>
      </c>
      <c r="C13597" s="355">
        <f t="shared" si="283"/>
        <v>0.26499999999941792</v>
      </c>
      <c r="D13597" s="420">
        <f t="shared" si="284"/>
        <v>0.13249999999970896</v>
      </c>
      <c r="H13597" s="337"/>
      <c r="J13597" s="82">
        <v>93</v>
      </c>
      <c r="K13597" s="391">
        <v>1</v>
      </c>
    </row>
    <row r="13598" spans="1:11" x14ac:dyDescent="0.3">
      <c r="A13598" s="341">
        <v>43532.234716840278</v>
      </c>
      <c r="B13598" s="318">
        <v>38577.122000000003</v>
      </c>
      <c r="C13598" s="355">
        <f t="shared" si="283"/>
        <v>0.2800000000061118</v>
      </c>
      <c r="D13598" s="420">
        <f t="shared" si="284"/>
        <v>0.1400000000030559</v>
      </c>
      <c r="H13598" s="337"/>
      <c r="J13598" s="82">
        <v>94</v>
      </c>
      <c r="K13598" s="319">
        <v>2</v>
      </c>
    </row>
    <row r="13599" spans="1:11" x14ac:dyDescent="0.3">
      <c r="A13599" s="341">
        <v>43532.276383449076</v>
      </c>
      <c r="B13599" s="318">
        <v>38577.398000000001</v>
      </c>
      <c r="C13599" s="355">
        <f t="shared" si="283"/>
        <v>0.27599999999802094</v>
      </c>
      <c r="D13599" s="420">
        <f t="shared" si="284"/>
        <v>0.13799999999901047</v>
      </c>
      <c r="H13599" s="337"/>
      <c r="J13599" s="82">
        <v>95</v>
      </c>
      <c r="K13599" s="320">
        <v>3</v>
      </c>
    </row>
    <row r="13600" spans="1:11" x14ac:dyDescent="0.3">
      <c r="A13600" s="341">
        <v>43532.318050057867</v>
      </c>
      <c r="B13600" s="318">
        <v>38577.658000000003</v>
      </c>
      <c r="C13600" s="355">
        <f t="shared" si="283"/>
        <v>0.26000000000203727</v>
      </c>
      <c r="D13600" s="420">
        <f t="shared" si="284"/>
        <v>0.13000000000101863</v>
      </c>
      <c r="H13600" s="337"/>
      <c r="J13600" s="82">
        <v>96</v>
      </c>
      <c r="K13600" s="321">
        <v>4</v>
      </c>
    </row>
    <row r="13601" spans="1:12" x14ac:dyDescent="0.3">
      <c r="A13601" s="341">
        <v>43532.359716666666</v>
      </c>
      <c r="B13601" s="318">
        <v>38577.928</v>
      </c>
      <c r="C13601" s="355">
        <f t="shared" si="283"/>
        <v>0.26999999999679858</v>
      </c>
      <c r="D13601" s="420">
        <f t="shared" si="284"/>
        <v>0.13499999999839929</v>
      </c>
      <c r="H13601" s="337"/>
      <c r="J13601" s="82">
        <v>97</v>
      </c>
      <c r="K13601" s="391">
        <v>1</v>
      </c>
    </row>
    <row r="13602" spans="1:12" x14ac:dyDescent="0.3">
      <c r="A13602" s="341">
        <v>43532.37777777778</v>
      </c>
      <c r="B13602" s="318">
        <v>38578.201999999997</v>
      </c>
      <c r="C13602" s="355">
        <f t="shared" si="283"/>
        <v>0.27399999999761349</v>
      </c>
      <c r="D13602" s="420">
        <f t="shared" si="284"/>
        <v>0.13699999999880674</v>
      </c>
      <c r="H13602" s="337"/>
      <c r="J13602" s="82">
        <v>1</v>
      </c>
      <c r="K13602" s="319">
        <v>2</v>
      </c>
      <c r="L13602" s="54" t="s">
        <v>395</v>
      </c>
    </row>
    <row r="13603" spans="1:12" x14ac:dyDescent="0.3">
      <c r="A13603" s="341">
        <v>43532.419444444444</v>
      </c>
      <c r="B13603" s="318">
        <v>38578.47</v>
      </c>
      <c r="C13603" s="355">
        <f t="shared" si="283"/>
        <v>0.26800000000366708</v>
      </c>
      <c r="D13603" s="420">
        <f t="shared" si="284"/>
        <v>0.13400000000183354</v>
      </c>
      <c r="H13603" s="337"/>
      <c r="J13603" s="82">
        <v>2</v>
      </c>
      <c r="K13603" s="320">
        <v>3</v>
      </c>
    </row>
    <row r="13604" spans="1:12" x14ac:dyDescent="0.3">
      <c r="A13604" s="341">
        <v>43532.461111111108</v>
      </c>
      <c r="B13604" s="318">
        <v>38578.724999999999</v>
      </c>
      <c r="C13604" s="355">
        <f t="shared" si="283"/>
        <v>0.25499999999738066</v>
      </c>
      <c r="D13604" s="420">
        <f t="shared" si="284"/>
        <v>0.12749999999869033</v>
      </c>
      <c r="H13604" s="337"/>
      <c r="J13604" s="82">
        <v>3</v>
      </c>
      <c r="K13604" s="321">
        <v>4</v>
      </c>
    </row>
    <row r="13605" spans="1:12" x14ac:dyDescent="0.3">
      <c r="A13605" s="341">
        <v>43532.502777719907</v>
      </c>
      <c r="B13605" s="318">
        <v>38578.989000000001</v>
      </c>
      <c r="C13605" s="355">
        <f t="shared" si="283"/>
        <v>0.26400000000285218</v>
      </c>
      <c r="D13605" s="420">
        <f t="shared" si="284"/>
        <v>0.13200000000142609</v>
      </c>
      <c r="H13605" s="337"/>
      <c r="J13605" s="82">
        <v>4</v>
      </c>
      <c r="K13605" s="391">
        <v>1</v>
      </c>
    </row>
    <row r="13606" spans="1:12" x14ac:dyDescent="0.3">
      <c r="A13606" s="341">
        <v>43532.544444386571</v>
      </c>
      <c r="B13606" s="318">
        <v>38579.258999999998</v>
      </c>
      <c r="C13606" s="355">
        <f t="shared" si="283"/>
        <v>0.26999999999679858</v>
      </c>
      <c r="D13606" s="420">
        <f t="shared" si="284"/>
        <v>0.13499999999839929</v>
      </c>
      <c r="H13606" s="337"/>
      <c r="J13606" s="82">
        <v>5</v>
      </c>
      <c r="K13606" s="319">
        <v>2</v>
      </c>
    </row>
    <row r="13607" spans="1:12" x14ac:dyDescent="0.3">
      <c r="A13607" s="341">
        <v>43532.586111053242</v>
      </c>
      <c r="B13607" s="318">
        <v>38579.521999999997</v>
      </c>
      <c r="C13607" s="355">
        <f t="shared" si="283"/>
        <v>0.26299999999901047</v>
      </c>
      <c r="D13607" s="420">
        <f t="shared" si="284"/>
        <v>0.13149999999950523</v>
      </c>
      <c r="H13607" s="337"/>
      <c r="J13607" s="82">
        <v>6</v>
      </c>
      <c r="K13607" s="320">
        <v>3</v>
      </c>
    </row>
    <row r="13608" spans="1:12" x14ac:dyDescent="0.3">
      <c r="A13608" s="341">
        <v>43532.627777719907</v>
      </c>
      <c r="B13608" s="318">
        <v>38579.779000000002</v>
      </c>
      <c r="C13608" s="355">
        <f t="shared" si="283"/>
        <v>0.25700000000506407</v>
      </c>
      <c r="D13608" s="420">
        <f t="shared" si="284"/>
        <v>0.12850000000253203</v>
      </c>
      <c r="H13608" s="337"/>
      <c r="J13608" s="82">
        <v>7</v>
      </c>
      <c r="K13608" s="321">
        <v>4</v>
      </c>
    </row>
    <row r="13609" spans="1:12" x14ac:dyDescent="0.3">
      <c r="A13609" s="341">
        <v>43532.669444386571</v>
      </c>
      <c r="B13609" s="318">
        <v>38580.040999999997</v>
      </c>
      <c r="C13609" s="355">
        <f t="shared" si="283"/>
        <v>0.26199999999516876</v>
      </c>
      <c r="D13609" s="420">
        <f t="shared" si="284"/>
        <v>0.13099999999758438</v>
      </c>
      <c r="H13609" s="337"/>
      <c r="J13609" s="82">
        <v>8</v>
      </c>
      <c r="K13609" s="391">
        <v>1</v>
      </c>
    </row>
    <row r="13610" spans="1:12" x14ac:dyDescent="0.3">
      <c r="A13610" s="341">
        <v>43532.711111053242</v>
      </c>
      <c r="B13610" s="318">
        <v>38580.302000000003</v>
      </c>
      <c r="C13610" s="355">
        <f t="shared" si="283"/>
        <v>0.26100000000587897</v>
      </c>
      <c r="D13610" s="420">
        <f t="shared" si="284"/>
        <v>0.13050000000293949</v>
      </c>
      <c r="H13610" s="337"/>
      <c r="J13610" s="82">
        <v>9</v>
      </c>
      <c r="K13610" s="319">
        <v>2</v>
      </c>
    </row>
    <row r="13611" spans="1:12" x14ac:dyDescent="0.3">
      <c r="A13611" s="341">
        <v>43532.752777719907</v>
      </c>
      <c r="B13611" s="318">
        <v>38580.559000000001</v>
      </c>
      <c r="C13611" s="355">
        <f t="shared" si="283"/>
        <v>0.25699999999778811</v>
      </c>
      <c r="D13611" s="420">
        <f t="shared" si="284"/>
        <v>0.12849999999889405</v>
      </c>
      <c r="H13611" s="337"/>
      <c r="J13611" s="82">
        <v>10</v>
      </c>
      <c r="K13611" s="320">
        <v>3</v>
      </c>
    </row>
    <row r="13612" spans="1:12" x14ac:dyDescent="0.3">
      <c r="A13612" s="341">
        <v>43532.794444386571</v>
      </c>
      <c r="B13612" s="318">
        <v>38580.811999999998</v>
      </c>
      <c r="C13612" s="355">
        <f t="shared" si="283"/>
        <v>0.2529999999969732</v>
      </c>
      <c r="D13612" s="420">
        <f t="shared" si="284"/>
        <v>0.1264999999984866</v>
      </c>
      <c r="H13612" s="337"/>
      <c r="J13612" s="82">
        <v>11</v>
      </c>
      <c r="K13612" s="321">
        <v>4</v>
      </c>
    </row>
    <row r="13613" spans="1:12" x14ac:dyDescent="0.3">
      <c r="A13613" s="341">
        <v>43532.836111053242</v>
      </c>
      <c r="B13613" s="318">
        <v>38581.078999999998</v>
      </c>
      <c r="C13613" s="355">
        <f t="shared" si="283"/>
        <v>0.26699999999982538</v>
      </c>
      <c r="D13613" s="420">
        <f t="shared" si="284"/>
        <v>0.13349999999991269</v>
      </c>
      <c r="H13613" s="337"/>
      <c r="J13613" s="82">
        <v>12</v>
      </c>
      <c r="K13613" s="391">
        <v>1</v>
      </c>
    </row>
    <row r="13614" spans="1:12" x14ac:dyDescent="0.3">
      <c r="A13614" s="341">
        <v>43532.877777719907</v>
      </c>
      <c r="B13614" s="318">
        <v>38581.339999999997</v>
      </c>
      <c r="C13614" s="355">
        <f t="shared" si="283"/>
        <v>0.26099999999860302</v>
      </c>
      <c r="D13614" s="420">
        <f t="shared" si="284"/>
        <v>0.13049999999930151</v>
      </c>
      <c r="H13614" s="337"/>
      <c r="J13614" s="82">
        <v>13</v>
      </c>
      <c r="K13614" s="319">
        <v>2</v>
      </c>
    </row>
    <row r="13615" spans="1:12" x14ac:dyDescent="0.3">
      <c r="A13615" s="341">
        <v>43532.919444386571</v>
      </c>
      <c r="B13615" s="318">
        <v>38581.597999999998</v>
      </c>
      <c r="C13615" s="355">
        <f t="shared" si="283"/>
        <v>0.25800000000162981</v>
      </c>
      <c r="D13615" s="420">
        <f t="shared" si="284"/>
        <v>0.12900000000081491</v>
      </c>
      <c r="H13615" s="337"/>
      <c r="J13615" s="82">
        <v>14</v>
      </c>
      <c r="K13615" s="320">
        <v>3</v>
      </c>
    </row>
    <row r="13616" spans="1:12" x14ac:dyDescent="0.3">
      <c r="A13616" s="341">
        <v>43532.961111053242</v>
      </c>
      <c r="B13616" s="318">
        <v>38581.85</v>
      </c>
      <c r="C13616" s="355">
        <f t="shared" si="283"/>
        <v>0.25200000000040745</v>
      </c>
      <c r="D13616" s="420">
        <f t="shared" si="284"/>
        <v>0.12600000000020373</v>
      </c>
      <c r="E13616" s="336">
        <f>SUM(C13593:C13616)*7.4805194805</f>
        <v>47.336727272614013</v>
      </c>
      <c r="F13616" s="324">
        <f>AVERAGE(D13593:D13616)</f>
        <v>0.13183333333336122</v>
      </c>
      <c r="G13616" s="324">
        <f>_xlfn.STDEV.S(D13593:D13616)</f>
        <v>3.8069349380582328E-3</v>
      </c>
      <c r="H13616" s="337"/>
      <c r="J13616" s="82">
        <v>15</v>
      </c>
      <c r="K13616" s="321">
        <v>4</v>
      </c>
    </row>
    <row r="13617" spans="1:11" x14ac:dyDescent="0.3">
      <c r="A13617" s="341">
        <v>43533.002777719907</v>
      </c>
      <c r="B13617" s="318">
        <v>38582.118000000002</v>
      </c>
      <c r="C13617" s="355">
        <f t="shared" si="283"/>
        <v>0.26800000000366708</v>
      </c>
      <c r="D13617" s="420">
        <f t="shared" si="284"/>
        <v>0.13400000000183354</v>
      </c>
      <c r="H13617" s="337"/>
      <c r="J13617" s="82">
        <v>16</v>
      </c>
      <c r="K13617" s="391">
        <v>1</v>
      </c>
    </row>
    <row r="13618" spans="1:11" x14ac:dyDescent="0.3">
      <c r="A13618" s="341">
        <v>43533.044444386571</v>
      </c>
      <c r="B13618" s="318">
        <v>38582.387000000002</v>
      </c>
      <c r="C13618" s="355">
        <f t="shared" si="283"/>
        <v>0.26900000000023283</v>
      </c>
      <c r="D13618" s="420">
        <f t="shared" si="284"/>
        <v>0.13450000000011642</v>
      </c>
      <c r="H13618" s="337"/>
      <c r="J13618" s="82">
        <v>17</v>
      </c>
      <c r="K13618" s="319">
        <v>2</v>
      </c>
    </row>
    <row r="13619" spans="1:11" x14ac:dyDescent="0.3">
      <c r="A13619" s="341">
        <v>43533.086111053242</v>
      </c>
      <c r="B13619" s="318">
        <v>38582.650999999998</v>
      </c>
      <c r="C13619" s="355">
        <f t="shared" si="283"/>
        <v>0.26399999999557622</v>
      </c>
      <c r="D13619" s="420">
        <f t="shared" si="284"/>
        <v>0.13199999999778811</v>
      </c>
      <c r="H13619" s="337"/>
      <c r="J13619" s="82">
        <v>18</v>
      </c>
      <c r="K13619" s="320">
        <v>3</v>
      </c>
    </row>
    <row r="13620" spans="1:11" x14ac:dyDescent="0.3">
      <c r="A13620" s="341">
        <v>43533.127777719907</v>
      </c>
      <c r="B13620" s="318">
        <v>38582.921999999999</v>
      </c>
      <c r="C13620" s="355">
        <f t="shared" si="283"/>
        <v>0.27100000000064028</v>
      </c>
      <c r="D13620" s="420">
        <f t="shared" si="284"/>
        <v>0.13550000000032014</v>
      </c>
      <c r="H13620" s="337"/>
      <c r="J13620" s="82">
        <v>19</v>
      </c>
      <c r="K13620" s="321">
        <v>4</v>
      </c>
    </row>
    <row r="13621" spans="1:11" x14ac:dyDescent="0.3">
      <c r="A13621" s="341">
        <v>43533.169444386571</v>
      </c>
      <c r="B13621" s="318">
        <v>38583.201000000001</v>
      </c>
      <c r="C13621" s="355">
        <f t="shared" si="283"/>
        <v>0.2790000000022701</v>
      </c>
      <c r="D13621" s="420">
        <f t="shared" si="284"/>
        <v>0.13950000000113505</v>
      </c>
      <c r="H13621" s="337"/>
      <c r="J13621" s="82">
        <v>20</v>
      </c>
      <c r="K13621" s="391">
        <v>1</v>
      </c>
    </row>
    <row r="13622" spans="1:11" x14ac:dyDescent="0.3">
      <c r="A13622" s="341">
        <v>43533.211111053242</v>
      </c>
      <c r="B13622" s="318">
        <v>38583.472999999998</v>
      </c>
      <c r="C13622" s="355">
        <f t="shared" si="283"/>
        <v>0.27199999999720603</v>
      </c>
      <c r="D13622" s="420">
        <f t="shared" si="284"/>
        <v>0.13599999999860302</v>
      </c>
      <c r="H13622" s="337"/>
      <c r="J13622" s="82">
        <v>21</v>
      </c>
      <c r="K13622" s="319">
        <v>2</v>
      </c>
    </row>
    <row r="13623" spans="1:11" x14ac:dyDescent="0.3">
      <c r="A13623" s="341">
        <v>43533.252777719907</v>
      </c>
      <c r="B13623" s="318">
        <v>38583.741000000002</v>
      </c>
      <c r="C13623" s="355">
        <f t="shared" si="283"/>
        <v>0.26800000000366708</v>
      </c>
      <c r="D13623" s="420">
        <f t="shared" si="284"/>
        <v>0.13400000000183354</v>
      </c>
      <c r="H13623" s="337"/>
      <c r="J13623" s="82">
        <v>22</v>
      </c>
      <c r="K13623" s="320">
        <v>3</v>
      </c>
    </row>
    <row r="13624" spans="1:11" x14ac:dyDescent="0.3">
      <c r="A13624" s="341">
        <v>43533.294444386571</v>
      </c>
      <c r="B13624" s="318">
        <v>38584.017</v>
      </c>
      <c r="C13624" s="355">
        <f t="shared" si="283"/>
        <v>0.27599999999802094</v>
      </c>
      <c r="D13624" s="420">
        <f t="shared" si="284"/>
        <v>0.13799999999901047</v>
      </c>
      <c r="H13624" s="337"/>
      <c r="J13624" s="82">
        <v>23</v>
      </c>
      <c r="K13624" s="321">
        <v>4</v>
      </c>
    </row>
    <row r="13625" spans="1:11" x14ac:dyDescent="0.3">
      <c r="A13625" s="341">
        <v>43533.336111053242</v>
      </c>
      <c r="B13625" s="318">
        <v>38584.294000000002</v>
      </c>
      <c r="C13625" s="355">
        <f t="shared" si="283"/>
        <v>0.27700000000186265</v>
      </c>
      <c r="D13625" s="420">
        <f t="shared" si="284"/>
        <v>0.13850000000093132</v>
      </c>
      <c r="H13625" s="337"/>
      <c r="J13625" s="82">
        <v>24</v>
      </c>
      <c r="K13625" s="391">
        <v>1</v>
      </c>
    </row>
    <row r="13626" spans="1:11" x14ac:dyDescent="0.3">
      <c r="A13626" s="341">
        <v>43533.377777719907</v>
      </c>
      <c r="B13626" s="318">
        <v>38584.561999999998</v>
      </c>
      <c r="C13626" s="355">
        <f t="shared" si="283"/>
        <v>0.26799999999639113</v>
      </c>
      <c r="D13626" s="420">
        <f t="shared" si="284"/>
        <v>0.13399999999819556</v>
      </c>
      <c r="H13626" s="337"/>
      <c r="J13626" s="82">
        <v>25</v>
      </c>
      <c r="K13626" s="319">
        <v>2</v>
      </c>
    </row>
    <row r="13627" spans="1:11" x14ac:dyDescent="0.3">
      <c r="A13627" s="341">
        <v>43533.419444386571</v>
      </c>
      <c r="B13627" s="318">
        <v>38584.824000000001</v>
      </c>
      <c r="C13627" s="355">
        <f t="shared" si="283"/>
        <v>0.26200000000244472</v>
      </c>
      <c r="D13627" s="420">
        <f t="shared" si="284"/>
        <v>0.13100000000122236</v>
      </c>
      <c r="H13627" s="337"/>
      <c r="J13627" s="82">
        <v>26</v>
      </c>
      <c r="K13627" s="320">
        <v>3</v>
      </c>
    </row>
    <row r="13628" spans="1:11" x14ac:dyDescent="0.3">
      <c r="A13628" s="341">
        <v>43533.461111053242</v>
      </c>
      <c r="B13628" s="318">
        <v>38585.099000000002</v>
      </c>
      <c r="C13628" s="355">
        <f t="shared" si="283"/>
        <v>0.27500000000145519</v>
      </c>
      <c r="D13628" s="420">
        <f t="shared" si="284"/>
        <v>0.1375000000007276</v>
      </c>
      <c r="H13628" s="337"/>
      <c r="J13628" s="82">
        <v>27</v>
      </c>
      <c r="K13628" s="321">
        <v>4</v>
      </c>
    </row>
    <row r="13629" spans="1:11" x14ac:dyDescent="0.3">
      <c r="A13629" s="341">
        <v>43533.502777719907</v>
      </c>
      <c r="B13629" s="318">
        <v>38585.368000000002</v>
      </c>
      <c r="C13629" s="355">
        <f t="shared" si="283"/>
        <v>0.26900000000023283</v>
      </c>
      <c r="D13629" s="420">
        <f t="shared" si="284"/>
        <v>0.13450000000011642</v>
      </c>
      <c r="H13629" s="337"/>
      <c r="J13629" s="82">
        <v>28</v>
      </c>
      <c r="K13629" s="391">
        <v>1</v>
      </c>
    </row>
    <row r="13630" spans="1:11" x14ac:dyDescent="0.3">
      <c r="A13630" s="341">
        <v>43533.544444386571</v>
      </c>
      <c r="B13630" s="318">
        <v>38585.629000000001</v>
      </c>
      <c r="C13630" s="355">
        <f t="shared" si="283"/>
        <v>0.26099999999860302</v>
      </c>
      <c r="D13630" s="420">
        <f t="shared" si="284"/>
        <v>0.13049999999930151</v>
      </c>
      <c r="H13630" s="337"/>
      <c r="J13630" s="82">
        <v>29</v>
      </c>
      <c r="K13630" s="319">
        <v>2</v>
      </c>
    </row>
    <row r="13631" spans="1:11" x14ac:dyDescent="0.3">
      <c r="A13631" s="341">
        <v>43533.586111053242</v>
      </c>
      <c r="B13631" s="318">
        <v>38585.892</v>
      </c>
      <c r="C13631" s="355">
        <f t="shared" si="283"/>
        <v>0.26299999999901047</v>
      </c>
      <c r="D13631" s="420">
        <f t="shared" si="284"/>
        <v>0.13149999999950523</v>
      </c>
      <c r="H13631" s="337"/>
      <c r="J13631" s="82">
        <v>30</v>
      </c>
      <c r="K13631" s="320">
        <v>3</v>
      </c>
    </row>
    <row r="13632" spans="1:11" x14ac:dyDescent="0.3">
      <c r="A13632" s="341">
        <v>43533.627777719907</v>
      </c>
      <c r="B13632" s="318">
        <v>38586.163</v>
      </c>
      <c r="C13632" s="355">
        <f t="shared" si="283"/>
        <v>0.27100000000064028</v>
      </c>
      <c r="D13632" s="420">
        <f t="shared" si="284"/>
        <v>0.13550000000032014</v>
      </c>
      <c r="H13632" s="337"/>
      <c r="J13632" s="82">
        <v>31</v>
      </c>
      <c r="K13632" s="321">
        <v>4</v>
      </c>
    </row>
    <row r="13633" spans="1:11" x14ac:dyDescent="0.3">
      <c r="A13633" s="341">
        <v>43533.669444386571</v>
      </c>
      <c r="B13633" s="318">
        <v>38586.428999999996</v>
      </c>
      <c r="C13633" s="355">
        <f t="shared" si="283"/>
        <v>0.26599999999598367</v>
      </c>
      <c r="D13633" s="420">
        <f t="shared" si="284"/>
        <v>0.13299999999799184</v>
      </c>
      <c r="H13633" s="337"/>
      <c r="J13633" s="82">
        <v>32</v>
      </c>
      <c r="K13633" s="391">
        <v>1</v>
      </c>
    </row>
    <row r="13634" spans="1:11" x14ac:dyDescent="0.3">
      <c r="A13634" s="341">
        <v>43533.711111053242</v>
      </c>
      <c r="B13634" s="318">
        <v>38586.682999999997</v>
      </c>
      <c r="C13634" s="355">
        <f t="shared" si="283"/>
        <v>0.25400000000081491</v>
      </c>
      <c r="D13634" s="420">
        <f t="shared" si="284"/>
        <v>0.12700000000040745</v>
      </c>
      <c r="H13634" s="337"/>
      <c r="J13634" s="82">
        <v>33</v>
      </c>
      <c r="K13634" s="319">
        <v>2</v>
      </c>
    </row>
    <row r="13635" spans="1:11" x14ac:dyDescent="0.3">
      <c r="A13635" s="341">
        <v>43533.752777719907</v>
      </c>
      <c r="B13635" s="318">
        <v>38586.951999999997</v>
      </c>
      <c r="C13635" s="355">
        <f t="shared" si="283"/>
        <v>0.26900000000023283</v>
      </c>
      <c r="D13635" s="420">
        <f t="shared" si="284"/>
        <v>0.13450000000011642</v>
      </c>
      <c r="H13635" s="337"/>
      <c r="J13635" s="82">
        <v>34</v>
      </c>
      <c r="K13635" s="320">
        <v>3</v>
      </c>
    </row>
    <row r="13636" spans="1:11" x14ac:dyDescent="0.3">
      <c r="A13636" s="341">
        <v>43533.794444386571</v>
      </c>
      <c r="B13636" s="318">
        <v>38587.228000000003</v>
      </c>
      <c r="C13636" s="355">
        <f t="shared" si="283"/>
        <v>0.2760000000052969</v>
      </c>
      <c r="D13636" s="420">
        <f t="shared" si="284"/>
        <v>0.13800000000264845</v>
      </c>
      <c r="H13636" s="337"/>
      <c r="J13636" s="82">
        <v>35</v>
      </c>
      <c r="K13636" s="321">
        <v>4</v>
      </c>
    </row>
    <row r="13637" spans="1:11" x14ac:dyDescent="0.3">
      <c r="A13637" s="341">
        <v>43533.836111053242</v>
      </c>
      <c r="B13637" s="318">
        <v>38587.487999999998</v>
      </c>
      <c r="C13637" s="355">
        <f t="shared" si="283"/>
        <v>0.25999999999476131</v>
      </c>
      <c r="D13637" s="420">
        <f t="shared" si="284"/>
        <v>0.12999999999738066</v>
      </c>
      <c r="H13637" s="337"/>
      <c r="J13637" s="82">
        <v>36</v>
      </c>
      <c r="K13637" s="391">
        <v>1</v>
      </c>
    </row>
    <row r="13638" spans="1:11" x14ac:dyDescent="0.3">
      <c r="A13638" s="341">
        <v>43533.877777719907</v>
      </c>
      <c r="B13638" s="318">
        <v>38587.741999999998</v>
      </c>
      <c r="C13638" s="355">
        <f t="shared" si="283"/>
        <v>0.25400000000081491</v>
      </c>
      <c r="D13638" s="420">
        <f t="shared" si="284"/>
        <v>0.12700000000040745</v>
      </c>
      <c r="H13638" s="337"/>
      <c r="J13638" s="82">
        <v>37</v>
      </c>
      <c r="K13638" s="319">
        <v>2</v>
      </c>
    </row>
    <row r="13639" spans="1:11" x14ac:dyDescent="0.3">
      <c r="A13639" s="341">
        <v>43533.919444386571</v>
      </c>
      <c r="B13639" s="318">
        <v>38588.008000000002</v>
      </c>
      <c r="C13639" s="355">
        <f t="shared" si="283"/>
        <v>0.26600000000325963</v>
      </c>
      <c r="D13639" s="420">
        <f t="shared" si="284"/>
        <v>0.13300000000162981</v>
      </c>
      <c r="H13639" s="337"/>
      <c r="J13639" s="82">
        <v>38</v>
      </c>
      <c r="K13639" s="320">
        <v>3</v>
      </c>
    </row>
    <row r="13640" spans="1:11" x14ac:dyDescent="0.3">
      <c r="A13640" s="341">
        <v>43533.961111053242</v>
      </c>
      <c r="B13640" s="318">
        <v>38588.271999999997</v>
      </c>
      <c r="C13640" s="355">
        <f t="shared" si="283"/>
        <v>0.26399999999557622</v>
      </c>
      <c r="D13640" s="420">
        <f t="shared" si="284"/>
        <v>0.13199999999778811</v>
      </c>
      <c r="E13640" s="336">
        <f>SUM(C13617:C13640)*7.4805194805</f>
        <v>48.039896103760988</v>
      </c>
      <c r="F13640" s="324">
        <f>AVERAGE(D13617:D13640)</f>
        <v>0.13379166666663878</v>
      </c>
      <c r="G13640" s="324">
        <f>_xlfn.STDEV.S(D13617:D13640)</f>
        <v>3.3261698393000573E-3</v>
      </c>
      <c r="H13640" s="337"/>
      <c r="J13640" s="82">
        <v>39</v>
      </c>
      <c r="K13640" s="321">
        <v>4</v>
      </c>
    </row>
    <row r="13641" spans="1:11" x14ac:dyDescent="0.3">
      <c r="A13641" s="341">
        <v>43534.002777719907</v>
      </c>
      <c r="B13641" s="318">
        <v>38588.54</v>
      </c>
      <c r="C13641" s="355">
        <f t="shared" si="283"/>
        <v>0.26800000000366708</v>
      </c>
      <c r="D13641" s="420">
        <f t="shared" si="284"/>
        <v>0.13400000000183354</v>
      </c>
      <c r="H13641" s="337"/>
      <c r="J13641" s="82">
        <v>40</v>
      </c>
      <c r="K13641" s="391">
        <v>1</v>
      </c>
    </row>
    <row r="13642" spans="1:11" x14ac:dyDescent="0.3">
      <c r="A13642" s="341">
        <v>43534.044444386571</v>
      </c>
      <c r="B13642" s="318">
        <v>38588.807999999997</v>
      </c>
      <c r="C13642" s="355">
        <f t="shared" si="283"/>
        <v>0.26799999999639113</v>
      </c>
      <c r="D13642" s="420">
        <f t="shared" si="284"/>
        <v>0.13399999999819556</v>
      </c>
      <c r="H13642" s="337"/>
      <c r="J13642" s="82">
        <v>41</v>
      </c>
      <c r="K13642" s="319">
        <v>2</v>
      </c>
    </row>
    <row r="13643" spans="1:11" x14ac:dyDescent="0.3">
      <c r="A13643" s="341">
        <v>43534.086111053242</v>
      </c>
      <c r="B13643" s="318">
        <v>38589.087</v>
      </c>
      <c r="C13643" s="355">
        <f t="shared" si="283"/>
        <v>0.2790000000022701</v>
      </c>
      <c r="D13643" s="420">
        <f t="shared" si="284"/>
        <v>0.13950000000113505</v>
      </c>
      <c r="H13643" s="337"/>
      <c r="J13643" s="82">
        <v>42</v>
      </c>
      <c r="K13643" s="320">
        <v>3</v>
      </c>
    </row>
    <row r="13644" spans="1:11" x14ac:dyDescent="0.3">
      <c r="A13644" s="341">
        <v>43534.127777719907</v>
      </c>
      <c r="B13644" s="318">
        <v>38589.358999999997</v>
      </c>
      <c r="C13644" s="355">
        <f t="shared" si="283"/>
        <v>0.27199999999720603</v>
      </c>
      <c r="D13644" s="420">
        <f t="shared" si="284"/>
        <v>0.13599999999860302</v>
      </c>
      <c r="H13644" s="337"/>
      <c r="J13644" s="82">
        <v>43</v>
      </c>
      <c r="K13644" s="321">
        <v>4</v>
      </c>
    </row>
    <row r="13645" spans="1:11" x14ac:dyDescent="0.3">
      <c r="A13645" s="341">
        <v>43534.169444386571</v>
      </c>
      <c r="B13645" s="318">
        <v>38589.625</v>
      </c>
      <c r="C13645" s="355">
        <f t="shared" si="283"/>
        <v>0.26600000000325963</v>
      </c>
      <c r="D13645" s="420">
        <f t="shared" si="284"/>
        <v>0.13300000000162981</v>
      </c>
      <c r="H13645" s="337"/>
      <c r="J13645" s="82">
        <v>44</v>
      </c>
      <c r="K13645" s="391">
        <v>1</v>
      </c>
    </row>
    <row r="13646" spans="1:11" x14ac:dyDescent="0.3">
      <c r="A13646" s="341">
        <v>43534.211111053242</v>
      </c>
      <c r="B13646" s="318">
        <v>38589.898000000001</v>
      </c>
      <c r="C13646" s="355">
        <f t="shared" si="283"/>
        <v>0.27300000000104774</v>
      </c>
      <c r="D13646" s="420">
        <f t="shared" si="284"/>
        <v>0.13650000000052387</v>
      </c>
      <c r="H13646" s="337"/>
      <c r="J13646" s="82">
        <v>45</v>
      </c>
      <c r="K13646" s="319">
        <v>2</v>
      </c>
    </row>
    <row r="13647" spans="1:11" x14ac:dyDescent="0.3">
      <c r="A13647" s="341">
        <v>43534.252777719907</v>
      </c>
      <c r="B13647" s="318">
        <v>38590.175000000003</v>
      </c>
      <c r="C13647" s="355">
        <f t="shared" si="283"/>
        <v>0.27700000000186265</v>
      </c>
      <c r="D13647" s="420">
        <f t="shared" si="284"/>
        <v>0.13850000000093132</v>
      </c>
      <c r="H13647" s="337"/>
      <c r="J13647" s="82">
        <v>46</v>
      </c>
      <c r="K13647" s="320">
        <v>3</v>
      </c>
    </row>
    <row r="13648" spans="1:11" x14ac:dyDescent="0.3">
      <c r="A13648" s="341">
        <v>43534.294444386571</v>
      </c>
      <c r="B13648" s="318">
        <v>38590.449000000001</v>
      </c>
      <c r="C13648" s="355">
        <f t="shared" si="283"/>
        <v>0.27399999999761349</v>
      </c>
      <c r="D13648" s="420">
        <f t="shared" si="284"/>
        <v>0.13699999999880674</v>
      </c>
      <c r="H13648" s="337"/>
      <c r="J13648" s="82">
        <v>47</v>
      </c>
      <c r="K13648" s="321">
        <v>4</v>
      </c>
    </row>
    <row r="13649" spans="1:11" x14ac:dyDescent="0.3">
      <c r="A13649" s="341">
        <v>43534.336111053242</v>
      </c>
      <c r="B13649" s="318">
        <v>38590.712</v>
      </c>
      <c r="C13649" s="355">
        <f t="shared" si="283"/>
        <v>0.26299999999901047</v>
      </c>
      <c r="D13649" s="420">
        <f t="shared" si="284"/>
        <v>0.13149999999950523</v>
      </c>
      <c r="H13649" s="337"/>
      <c r="J13649" s="82">
        <v>48</v>
      </c>
      <c r="K13649" s="391">
        <v>1</v>
      </c>
    </row>
    <row r="13650" spans="1:11" x14ac:dyDescent="0.3">
      <c r="A13650" s="341">
        <v>43534.377777719907</v>
      </c>
      <c r="B13650" s="318">
        <v>38590.987999999998</v>
      </c>
      <c r="C13650" s="355">
        <f t="shared" si="283"/>
        <v>0.27599999999802094</v>
      </c>
      <c r="D13650" s="420">
        <f t="shared" si="284"/>
        <v>0.13799999999901047</v>
      </c>
      <c r="H13650" s="337"/>
      <c r="J13650" s="82">
        <v>49</v>
      </c>
      <c r="K13650" s="319">
        <v>2</v>
      </c>
    </row>
    <row r="13651" spans="1:11" x14ac:dyDescent="0.3">
      <c r="A13651" s="341">
        <v>43534.419444386571</v>
      </c>
      <c r="B13651" s="318">
        <v>38591.262000000002</v>
      </c>
      <c r="C13651" s="355">
        <f t="shared" si="283"/>
        <v>0.27400000000488944</v>
      </c>
      <c r="D13651" s="420">
        <f t="shared" si="284"/>
        <v>0.13700000000244472</v>
      </c>
      <c r="H13651" s="337"/>
      <c r="J13651" s="82">
        <v>50</v>
      </c>
      <c r="K13651" s="320">
        <v>3</v>
      </c>
    </row>
    <row r="13652" spans="1:11" x14ac:dyDescent="0.3">
      <c r="A13652" s="341">
        <v>43534.461111053242</v>
      </c>
      <c r="B13652" s="318">
        <v>38591.53</v>
      </c>
      <c r="C13652" s="355">
        <f t="shared" si="283"/>
        <v>0.26799999999639113</v>
      </c>
      <c r="D13652" s="420">
        <f t="shared" si="284"/>
        <v>0.13399999999819556</v>
      </c>
      <c r="H13652" s="337"/>
      <c r="J13652" s="82">
        <v>51</v>
      </c>
      <c r="K13652" s="321">
        <v>4</v>
      </c>
    </row>
    <row r="13653" spans="1:11" x14ac:dyDescent="0.3">
      <c r="A13653" s="341">
        <v>43534.502777719907</v>
      </c>
      <c r="B13653" s="318">
        <v>38591.790999999997</v>
      </c>
      <c r="C13653" s="355">
        <f t="shared" si="283"/>
        <v>0.26099999999860302</v>
      </c>
      <c r="D13653" s="420">
        <f t="shared" si="284"/>
        <v>0.13049999999930151</v>
      </c>
      <c r="H13653" s="337"/>
      <c r="J13653" s="82">
        <v>52</v>
      </c>
      <c r="K13653" s="391">
        <v>1</v>
      </c>
    </row>
    <row r="13654" spans="1:11" x14ac:dyDescent="0.3">
      <c r="A13654" s="341">
        <v>43534.544444386571</v>
      </c>
      <c r="B13654" s="318">
        <v>38592.061000000002</v>
      </c>
      <c r="C13654" s="355">
        <f t="shared" si="283"/>
        <v>0.27000000000407454</v>
      </c>
      <c r="D13654" s="420">
        <f t="shared" si="284"/>
        <v>0.13500000000203727</v>
      </c>
      <c r="H13654" s="337"/>
      <c r="J13654" s="82">
        <v>53</v>
      </c>
      <c r="K13654" s="319">
        <v>2</v>
      </c>
    </row>
    <row r="13655" spans="1:11" x14ac:dyDescent="0.3">
      <c r="A13655" s="341">
        <v>43534.586111053242</v>
      </c>
      <c r="B13655" s="318">
        <v>38592.328000000001</v>
      </c>
      <c r="C13655" s="355">
        <f t="shared" si="283"/>
        <v>0.26699999999982538</v>
      </c>
      <c r="D13655" s="420">
        <f t="shared" si="284"/>
        <v>0.13349999999991269</v>
      </c>
      <c r="H13655" s="337"/>
      <c r="J13655" s="82">
        <v>54</v>
      </c>
      <c r="K13655" s="320">
        <v>3</v>
      </c>
    </row>
    <row r="13656" spans="1:11" x14ac:dyDescent="0.3">
      <c r="A13656" s="341">
        <v>43534.627777719907</v>
      </c>
      <c r="B13656" s="318">
        <v>38592.588000000003</v>
      </c>
      <c r="C13656" s="355">
        <f t="shared" ref="C13656:C13720" si="285">B13656-B13655</f>
        <v>0.26000000000203727</v>
      </c>
      <c r="D13656" s="420">
        <f t="shared" ref="D13656:D13720" si="286">C13656/2</f>
        <v>0.13000000000101863</v>
      </c>
      <c r="H13656" s="337"/>
      <c r="J13656" s="82">
        <v>55</v>
      </c>
      <c r="K13656" s="321">
        <v>4</v>
      </c>
    </row>
    <row r="13657" spans="1:11" x14ac:dyDescent="0.3">
      <c r="A13657" s="341">
        <v>43534.669444386571</v>
      </c>
      <c r="B13657" s="318">
        <v>38592.841999999997</v>
      </c>
      <c r="C13657" s="355">
        <f t="shared" si="285"/>
        <v>0.25399999999353895</v>
      </c>
      <c r="D13657" s="420">
        <f t="shared" si="286"/>
        <v>0.12699999999676947</v>
      </c>
      <c r="H13657" s="337"/>
      <c r="J13657" s="82">
        <v>56</v>
      </c>
      <c r="K13657" s="391">
        <v>1</v>
      </c>
    </row>
    <row r="13658" spans="1:11" x14ac:dyDescent="0.3">
      <c r="A13658" s="341">
        <v>43534.711111053242</v>
      </c>
      <c r="B13658" s="318">
        <v>38593.118000000002</v>
      </c>
      <c r="C13658" s="355">
        <f t="shared" si="285"/>
        <v>0.2760000000052969</v>
      </c>
      <c r="D13658" s="420">
        <f t="shared" si="286"/>
        <v>0.13800000000264845</v>
      </c>
      <c r="H13658" s="337"/>
      <c r="J13658" s="82">
        <v>57</v>
      </c>
      <c r="K13658" s="319">
        <v>2</v>
      </c>
    </row>
    <row r="13659" spans="1:11" x14ac:dyDescent="0.3">
      <c r="A13659" s="341">
        <v>43534.752777719907</v>
      </c>
      <c r="B13659" s="318">
        <v>38593.381999999998</v>
      </c>
      <c r="C13659" s="355">
        <f t="shared" si="285"/>
        <v>0.26399999999557622</v>
      </c>
      <c r="D13659" s="420">
        <f t="shared" si="286"/>
        <v>0.13199999999778811</v>
      </c>
      <c r="H13659" s="337"/>
      <c r="J13659" s="82">
        <v>58</v>
      </c>
      <c r="K13659" s="320">
        <v>3</v>
      </c>
    </row>
    <row r="13660" spans="1:11" x14ac:dyDescent="0.3">
      <c r="A13660" s="341">
        <v>43534.794444386571</v>
      </c>
      <c r="B13660" s="318">
        <v>38593.641000000003</v>
      </c>
      <c r="C13660" s="355">
        <f t="shared" si="285"/>
        <v>0.25900000000547152</v>
      </c>
      <c r="D13660" s="420">
        <f t="shared" si="286"/>
        <v>0.12950000000273576</v>
      </c>
      <c r="H13660" s="337"/>
      <c r="J13660" s="82">
        <v>59</v>
      </c>
      <c r="K13660" s="321">
        <v>4</v>
      </c>
    </row>
    <row r="13661" spans="1:11" x14ac:dyDescent="0.3">
      <c r="A13661" s="341">
        <v>43534.836111053242</v>
      </c>
      <c r="B13661" s="318">
        <v>38593.9</v>
      </c>
      <c r="C13661" s="355">
        <f t="shared" si="285"/>
        <v>0.25899999999819556</v>
      </c>
      <c r="D13661" s="420">
        <f t="shared" si="286"/>
        <v>0.12949999999909778</v>
      </c>
      <c r="H13661" s="337"/>
      <c r="J13661" s="82">
        <v>60</v>
      </c>
      <c r="K13661" s="391">
        <v>1</v>
      </c>
    </row>
    <row r="13662" spans="1:11" x14ac:dyDescent="0.3">
      <c r="A13662" s="341">
        <v>43534.877777719907</v>
      </c>
      <c r="B13662" s="318">
        <v>38594.169000000002</v>
      </c>
      <c r="C13662" s="355">
        <f t="shared" si="285"/>
        <v>0.26900000000023283</v>
      </c>
      <c r="D13662" s="420">
        <f t="shared" si="286"/>
        <v>0.13450000000011642</v>
      </c>
      <c r="H13662" s="337"/>
      <c r="J13662" s="82">
        <v>61</v>
      </c>
      <c r="K13662" s="319">
        <v>2</v>
      </c>
    </row>
    <row r="13663" spans="1:11" x14ac:dyDescent="0.3">
      <c r="A13663" s="341">
        <v>43534.919444386571</v>
      </c>
      <c r="B13663" s="318">
        <v>38594.432000000001</v>
      </c>
      <c r="C13663" s="355">
        <f t="shared" si="285"/>
        <v>0.26299999999901047</v>
      </c>
      <c r="D13663" s="420">
        <f t="shared" si="286"/>
        <v>0.13149999999950523</v>
      </c>
      <c r="H13663" s="337"/>
      <c r="J13663" s="82">
        <v>62</v>
      </c>
      <c r="K13663" s="320">
        <v>3</v>
      </c>
    </row>
    <row r="13664" spans="1:11" x14ac:dyDescent="0.3">
      <c r="A13664" s="341">
        <v>43534.961111053242</v>
      </c>
      <c r="B13664" s="318">
        <v>38594.69</v>
      </c>
      <c r="C13664" s="355">
        <f t="shared" si="285"/>
        <v>0.25800000000162981</v>
      </c>
      <c r="D13664" s="420">
        <f t="shared" si="286"/>
        <v>0.12900000000081491</v>
      </c>
      <c r="E13664" s="336">
        <f>SUM(C13641:C13664)*7.4805194805</f>
        <v>48.009974025887317</v>
      </c>
      <c r="F13664" s="324">
        <f>AVERAGE(D13641:D13664)</f>
        <v>0.13370833333344004</v>
      </c>
      <c r="G13664" s="324">
        <f>_xlfn.STDEV.S(D13641:D13664)</f>
        <v>3.4291482869887868E-3</v>
      </c>
      <c r="H13664" s="404"/>
      <c r="I13664" s="344">
        <f>AVERAGE(D13504:D13664)</f>
        <v>0.13327358490566421</v>
      </c>
      <c r="J13664" s="82">
        <v>63</v>
      </c>
      <c r="K13664" s="321">
        <v>4</v>
      </c>
    </row>
    <row r="13665" spans="1:11" x14ac:dyDescent="0.3">
      <c r="A13665" s="341">
        <v>43535.002777719907</v>
      </c>
      <c r="B13665" s="318">
        <v>38594.961000000003</v>
      </c>
      <c r="C13665" s="355">
        <f t="shared" si="285"/>
        <v>0.27100000000064028</v>
      </c>
      <c r="D13665" s="420">
        <f t="shared" si="286"/>
        <v>0.13550000000032014</v>
      </c>
      <c r="H13665" s="337"/>
      <c r="J13665" s="82">
        <v>64</v>
      </c>
      <c r="K13665" s="391">
        <v>1</v>
      </c>
    </row>
    <row r="13666" spans="1:11" x14ac:dyDescent="0.3">
      <c r="A13666" s="341">
        <v>43535.044444386571</v>
      </c>
      <c r="B13666" s="318">
        <v>38595.239000000001</v>
      </c>
      <c r="C13666" s="355">
        <f t="shared" si="285"/>
        <v>0.27799999999842839</v>
      </c>
      <c r="D13666" s="420">
        <f t="shared" si="286"/>
        <v>0.1389999999992142</v>
      </c>
      <c r="H13666" s="337"/>
      <c r="J13666" s="82">
        <v>65</v>
      </c>
      <c r="K13666" s="319">
        <v>2</v>
      </c>
    </row>
    <row r="13667" spans="1:11" x14ac:dyDescent="0.3">
      <c r="A13667" s="341">
        <v>43535.086111053242</v>
      </c>
      <c r="B13667" s="318">
        <v>38595.51</v>
      </c>
      <c r="C13667" s="355">
        <f t="shared" si="285"/>
        <v>0.27100000000064028</v>
      </c>
      <c r="D13667" s="420">
        <f t="shared" si="286"/>
        <v>0.13550000000032014</v>
      </c>
      <c r="H13667" s="337"/>
      <c r="J13667" s="82">
        <v>66</v>
      </c>
      <c r="K13667" s="320">
        <v>3</v>
      </c>
    </row>
    <row r="13668" spans="1:11" x14ac:dyDescent="0.3">
      <c r="A13668" s="341">
        <v>43535.127777719907</v>
      </c>
      <c r="B13668" s="318">
        <v>38595.771999999997</v>
      </c>
      <c r="C13668" s="355">
        <f t="shared" si="285"/>
        <v>0.26199999999516876</v>
      </c>
      <c r="D13668" s="420">
        <f t="shared" si="286"/>
        <v>0.13099999999758438</v>
      </c>
      <c r="H13668" s="337"/>
      <c r="J13668" s="82">
        <v>67</v>
      </c>
      <c r="K13668" s="321">
        <v>4</v>
      </c>
    </row>
    <row r="13669" spans="1:11" x14ac:dyDescent="0.3">
      <c r="A13669" s="341">
        <v>43535.169444386571</v>
      </c>
      <c r="B13669" s="318">
        <v>38596.050999999999</v>
      </c>
      <c r="C13669" s="355">
        <f t="shared" si="285"/>
        <v>0.2790000000022701</v>
      </c>
      <c r="D13669" s="420">
        <f t="shared" si="286"/>
        <v>0.13950000000113505</v>
      </c>
      <c r="H13669" s="337"/>
      <c r="J13669" s="82">
        <v>68</v>
      </c>
      <c r="K13669" s="391">
        <v>1</v>
      </c>
    </row>
    <row r="13670" spans="1:11" x14ac:dyDescent="0.3">
      <c r="A13670" s="341">
        <v>43535.211111053242</v>
      </c>
      <c r="B13670" s="318">
        <v>38596.328999999998</v>
      </c>
      <c r="C13670" s="355">
        <f t="shared" si="285"/>
        <v>0.27799999999842839</v>
      </c>
      <c r="D13670" s="420">
        <f t="shared" si="286"/>
        <v>0.1389999999992142</v>
      </c>
      <c r="H13670" s="337"/>
      <c r="J13670" s="82">
        <v>69</v>
      </c>
      <c r="K13670" s="319">
        <v>2</v>
      </c>
    </row>
    <row r="13671" spans="1:11" x14ac:dyDescent="0.3">
      <c r="A13671" s="341">
        <v>43535.252777719907</v>
      </c>
      <c r="B13671" s="318">
        <v>38596.597999999998</v>
      </c>
      <c r="C13671" s="355">
        <f t="shared" si="285"/>
        <v>0.26900000000023283</v>
      </c>
      <c r="D13671" s="420">
        <f t="shared" si="286"/>
        <v>0.13450000000011642</v>
      </c>
      <c r="H13671" s="337"/>
      <c r="J13671" s="82">
        <v>70</v>
      </c>
      <c r="K13671" s="320">
        <v>3</v>
      </c>
    </row>
    <row r="13672" spans="1:11" x14ac:dyDescent="0.3">
      <c r="A13672" s="341">
        <v>43535.294444386571</v>
      </c>
      <c r="B13672" s="318">
        <v>38596.86</v>
      </c>
      <c r="C13672" s="355">
        <f t="shared" si="285"/>
        <v>0.26200000000244472</v>
      </c>
      <c r="D13672" s="420">
        <f t="shared" si="286"/>
        <v>0.13100000000122236</v>
      </c>
      <c r="H13672" s="337"/>
      <c r="J13672" s="82">
        <v>71</v>
      </c>
      <c r="K13672" s="321">
        <v>4</v>
      </c>
    </row>
    <row r="13673" spans="1:11" x14ac:dyDescent="0.3">
      <c r="A13673" s="341">
        <v>43535.336111053242</v>
      </c>
      <c r="B13673" s="318">
        <v>38597.137999999999</v>
      </c>
      <c r="C13673" s="355">
        <f t="shared" si="285"/>
        <v>0.27799999999842839</v>
      </c>
      <c r="D13673" s="420">
        <f t="shared" si="286"/>
        <v>0.1389999999992142</v>
      </c>
      <c r="H13673" s="337"/>
      <c r="J13673" s="82">
        <v>72</v>
      </c>
      <c r="K13673" s="391">
        <v>1</v>
      </c>
    </row>
    <row r="13674" spans="1:11" x14ac:dyDescent="0.3">
      <c r="A13674" s="341">
        <v>43535.377777719907</v>
      </c>
      <c r="B13674" s="318">
        <v>38597.404999999999</v>
      </c>
      <c r="C13674" s="355">
        <f t="shared" si="285"/>
        <v>0.26699999999982538</v>
      </c>
      <c r="D13674" s="420">
        <f t="shared" si="286"/>
        <v>0.13349999999991269</v>
      </c>
      <c r="H13674" s="337"/>
      <c r="J13674" s="82">
        <v>73</v>
      </c>
      <c r="K13674" s="319">
        <v>2</v>
      </c>
    </row>
    <row r="13675" spans="1:11" x14ac:dyDescent="0.3">
      <c r="A13675" s="341">
        <v>43535.419444386571</v>
      </c>
      <c r="B13675" s="318">
        <v>38597.669000000002</v>
      </c>
      <c r="C13675" s="355">
        <f t="shared" si="285"/>
        <v>0.26400000000285218</v>
      </c>
      <c r="D13675" s="420">
        <f t="shared" si="286"/>
        <v>0.13200000000142609</v>
      </c>
      <c r="H13675" s="337"/>
      <c r="J13675" s="82">
        <v>74</v>
      </c>
      <c r="K13675" s="320">
        <v>3</v>
      </c>
    </row>
    <row r="13676" spans="1:11" x14ac:dyDescent="0.3">
      <c r="A13676" s="341">
        <v>43535.461111053242</v>
      </c>
      <c r="B13676" s="318">
        <v>38597.938000000002</v>
      </c>
      <c r="C13676" s="355">
        <f t="shared" si="285"/>
        <v>0.26900000000023283</v>
      </c>
      <c r="D13676" s="420">
        <f t="shared" si="286"/>
        <v>0.13450000000011642</v>
      </c>
      <c r="H13676" s="337"/>
      <c r="J13676" s="82">
        <v>75</v>
      </c>
      <c r="K13676" s="321">
        <v>4</v>
      </c>
    </row>
    <row r="13677" spans="1:11" x14ac:dyDescent="0.3">
      <c r="A13677" s="341">
        <v>43535.502777719907</v>
      </c>
      <c r="B13677" s="318">
        <v>38598.212</v>
      </c>
      <c r="C13677" s="355">
        <f t="shared" si="285"/>
        <v>0.27399999999761349</v>
      </c>
      <c r="D13677" s="420">
        <f t="shared" si="286"/>
        <v>0.13699999999880674</v>
      </c>
      <c r="H13677" s="337"/>
      <c r="J13677" s="82">
        <v>76</v>
      </c>
      <c r="K13677" s="391">
        <v>1</v>
      </c>
    </row>
    <row r="13678" spans="1:11" x14ac:dyDescent="0.3">
      <c r="A13678" s="341">
        <v>43535.544444386571</v>
      </c>
      <c r="B13678" s="318">
        <v>38598.480000000003</v>
      </c>
      <c r="C13678" s="355">
        <f t="shared" si="285"/>
        <v>0.26800000000366708</v>
      </c>
      <c r="D13678" s="420">
        <f t="shared" si="286"/>
        <v>0.13400000000183354</v>
      </c>
      <c r="H13678" s="337"/>
      <c r="J13678" s="82">
        <v>77</v>
      </c>
      <c r="K13678" s="319">
        <v>2</v>
      </c>
    </row>
    <row r="13679" spans="1:11" x14ac:dyDescent="0.3">
      <c r="A13679" s="341">
        <v>43535.586111053242</v>
      </c>
      <c r="B13679" s="318">
        <v>38598.741999999998</v>
      </c>
      <c r="C13679" s="355">
        <f t="shared" si="285"/>
        <v>0.26199999999516876</v>
      </c>
      <c r="D13679" s="420">
        <f t="shared" si="286"/>
        <v>0.13099999999758438</v>
      </c>
      <c r="H13679" s="337"/>
      <c r="J13679" s="82">
        <v>78</v>
      </c>
      <c r="K13679" s="320">
        <v>3</v>
      </c>
    </row>
    <row r="13680" spans="1:11" x14ac:dyDescent="0.3">
      <c r="A13680" s="341">
        <v>43535.627777719907</v>
      </c>
      <c r="B13680" s="318">
        <v>38599.012000000002</v>
      </c>
      <c r="C13680" s="355">
        <f t="shared" si="285"/>
        <v>0.27000000000407454</v>
      </c>
      <c r="D13680" s="420">
        <f t="shared" si="286"/>
        <v>0.13500000000203727</v>
      </c>
      <c r="H13680" s="337"/>
      <c r="J13680" s="82">
        <v>79</v>
      </c>
      <c r="K13680" s="321">
        <v>4</v>
      </c>
    </row>
    <row r="13681" spans="1:11" x14ac:dyDescent="0.3">
      <c r="A13681" s="341">
        <v>43535.669444386571</v>
      </c>
      <c r="B13681" s="318">
        <v>38599.286999999997</v>
      </c>
      <c r="C13681" s="355">
        <f t="shared" si="285"/>
        <v>0.27499999999417923</v>
      </c>
      <c r="D13681" s="420">
        <f t="shared" si="286"/>
        <v>0.13749999999708962</v>
      </c>
      <c r="H13681" s="337"/>
      <c r="J13681" s="82">
        <v>80</v>
      </c>
      <c r="K13681" s="391">
        <v>1</v>
      </c>
    </row>
    <row r="13682" spans="1:11" x14ac:dyDescent="0.3">
      <c r="A13682" s="341">
        <v>43535.711111053242</v>
      </c>
      <c r="B13682" s="318">
        <v>38599.552000000003</v>
      </c>
      <c r="C13682" s="355">
        <f t="shared" si="285"/>
        <v>0.26500000000669388</v>
      </c>
      <c r="D13682" s="420">
        <f t="shared" si="286"/>
        <v>0.13250000000334694</v>
      </c>
      <c r="H13682" s="337"/>
      <c r="J13682" s="82">
        <v>81</v>
      </c>
      <c r="K13682" s="319">
        <v>2</v>
      </c>
    </row>
    <row r="13683" spans="1:11" x14ac:dyDescent="0.3">
      <c r="A13683" s="341">
        <v>43535.752777719907</v>
      </c>
      <c r="B13683" s="318">
        <v>38599.811999999998</v>
      </c>
      <c r="C13683" s="355">
        <f t="shared" si="285"/>
        <v>0.25999999999476131</v>
      </c>
      <c r="D13683" s="420">
        <f t="shared" si="286"/>
        <v>0.12999999999738066</v>
      </c>
      <c r="H13683" s="337"/>
      <c r="J13683" s="82">
        <v>82</v>
      </c>
      <c r="K13683" s="320">
        <v>3</v>
      </c>
    </row>
    <row r="13684" spans="1:11" x14ac:dyDescent="0.3">
      <c r="A13684" s="341">
        <v>43535.794444386571</v>
      </c>
      <c r="B13684" s="318">
        <v>38600.072</v>
      </c>
      <c r="C13684" s="355">
        <f t="shared" si="285"/>
        <v>0.26000000000203727</v>
      </c>
      <c r="D13684" s="420">
        <f t="shared" si="286"/>
        <v>0.13000000000101863</v>
      </c>
      <c r="H13684" s="337"/>
      <c r="J13684" s="82">
        <v>83</v>
      </c>
      <c r="K13684" s="321">
        <v>4</v>
      </c>
    </row>
    <row r="13685" spans="1:11" x14ac:dyDescent="0.3">
      <c r="A13685" s="341">
        <v>43535.836111053242</v>
      </c>
      <c r="B13685" s="318">
        <v>38600.33</v>
      </c>
      <c r="C13685" s="355">
        <f t="shared" si="285"/>
        <v>0.25800000000162981</v>
      </c>
      <c r="D13685" s="420">
        <f t="shared" si="286"/>
        <v>0.12900000000081491</v>
      </c>
      <c r="H13685" s="337"/>
      <c r="J13685" s="82">
        <v>84</v>
      </c>
      <c r="K13685" s="391">
        <v>1</v>
      </c>
    </row>
    <row r="13686" spans="1:11" x14ac:dyDescent="0.3">
      <c r="A13686" s="341">
        <v>43535.877777719907</v>
      </c>
      <c r="B13686" s="318">
        <v>38600.589</v>
      </c>
      <c r="C13686" s="355">
        <f t="shared" si="285"/>
        <v>0.25899999999819556</v>
      </c>
      <c r="D13686" s="420">
        <f t="shared" si="286"/>
        <v>0.12949999999909778</v>
      </c>
      <c r="H13686" s="337"/>
      <c r="J13686" s="82">
        <v>85</v>
      </c>
      <c r="K13686" s="319">
        <v>2</v>
      </c>
    </row>
    <row r="13687" spans="1:11" x14ac:dyDescent="0.3">
      <c r="A13687" s="341">
        <v>43535.919444386571</v>
      </c>
      <c r="B13687" s="318">
        <v>38600.845000000001</v>
      </c>
      <c r="C13687" s="355">
        <f t="shared" si="285"/>
        <v>0.25600000000122236</v>
      </c>
      <c r="D13687" s="420">
        <f t="shared" si="286"/>
        <v>0.12800000000061118</v>
      </c>
      <c r="H13687" s="337"/>
      <c r="J13687" s="82">
        <v>86</v>
      </c>
      <c r="K13687" s="320">
        <v>3</v>
      </c>
    </row>
    <row r="13688" spans="1:11" x14ac:dyDescent="0.3">
      <c r="A13688" s="341">
        <v>43535.961111053242</v>
      </c>
      <c r="B13688" s="318">
        <v>38601.118000000002</v>
      </c>
      <c r="C13688" s="355">
        <f t="shared" si="285"/>
        <v>0.27300000000104774</v>
      </c>
      <c r="D13688" s="420">
        <f t="shared" si="286"/>
        <v>0.13650000000052387</v>
      </c>
      <c r="E13688" s="336">
        <f>SUM(C13665:C13688)*7.4805194805</f>
        <v>48.084779220653125</v>
      </c>
      <c r="F13688" s="324">
        <f>AVERAGE(D13665:D13688)</f>
        <v>0.13391666666666424</v>
      </c>
      <c r="G13688" s="324">
        <f>_xlfn.STDEV.S(D13665:D13688)</f>
        <v>3.5221864091288047E-3</v>
      </c>
      <c r="H13688" s="337"/>
      <c r="J13688" s="82">
        <v>87</v>
      </c>
      <c r="K13688" s="321">
        <v>4</v>
      </c>
    </row>
    <row r="13689" spans="1:11" x14ac:dyDescent="0.3">
      <c r="A13689" s="341">
        <v>43536.002777719907</v>
      </c>
      <c r="B13689" s="318">
        <v>38601.381000000001</v>
      </c>
      <c r="C13689" s="355">
        <f t="shared" si="285"/>
        <v>0.26299999999901047</v>
      </c>
      <c r="D13689" s="420">
        <f t="shared" si="286"/>
        <v>0.13149999999950523</v>
      </c>
      <c r="H13689" s="337"/>
      <c r="J13689" s="82">
        <v>88</v>
      </c>
      <c r="K13689" s="391">
        <v>1</v>
      </c>
    </row>
    <row r="13690" spans="1:11" x14ac:dyDescent="0.3">
      <c r="A13690" s="341">
        <v>43536.044444386571</v>
      </c>
      <c r="B13690" s="318">
        <v>38601.641000000003</v>
      </c>
      <c r="C13690" s="355">
        <f t="shared" si="285"/>
        <v>0.26000000000203727</v>
      </c>
      <c r="D13690" s="420">
        <f t="shared" si="286"/>
        <v>0.13000000000101863</v>
      </c>
      <c r="H13690" s="337"/>
      <c r="J13690" s="82">
        <v>89</v>
      </c>
      <c r="K13690" s="319">
        <v>2</v>
      </c>
    </row>
    <row r="13691" spans="1:11" x14ac:dyDescent="0.3">
      <c r="A13691" s="341">
        <v>43536.086111053242</v>
      </c>
      <c r="B13691" s="318">
        <v>38601.902999999998</v>
      </c>
      <c r="C13691" s="355">
        <f t="shared" si="285"/>
        <v>0.26199999999516876</v>
      </c>
      <c r="D13691" s="420">
        <f t="shared" si="286"/>
        <v>0.13099999999758438</v>
      </c>
      <c r="H13691" s="337"/>
      <c r="J13691" s="82">
        <v>90</v>
      </c>
      <c r="K13691" s="320">
        <v>3</v>
      </c>
    </row>
    <row r="13692" spans="1:11" x14ac:dyDescent="0.3">
      <c r="A13692" s="341">
        <v>43536.127777719907</v>
      </c>
      <c r="B13692" s="318">
        <v>38602.178999999996</v>
      </c>
      <c r="C13692" s="355">
        <f t="shared" si="285"/>
        <v>0.27599999999802094</v>
      </c>
      <c r="D13692" s="420">
        <f t="shared" si="286"/>
        <v>0.13799999999901047</v>
      </c>
      <c r="H13692" s="337"/>
      <c r="J13692" s="82">
        <v>91</v>
      </c>
      <c r="K13692" s="321">
        <v>4</v>
      </c>
    </row>
    <row r="13693" spans="1:11" x14ac:dyDescent="0.3">
      <c r="A13693" s="341">
        <v>43536.169444386571</v>
      </c>
      <c r="B13693" s="318">
        <v>38602.447999999997</v>
      </c>
      <c r="C13693" s="355">
        <f t="shared" si="285"/>
        <v>0.26900000000023283</v>
      </c>
      <c r="D13693" s="420">
        <f t="shared" si="286"/>
        <v>0.13450000000011642</v>
      </c>
      <c r="H13693" s="337"/>
      <c r="J13693" s="82">
        <v>92</v>
      </c>
      <c r="K13693" s="391">
        <v>1</v>
      </c>
    </row>
    <row r="13694" spans="1:11" x14ac:dyDescent="0.3">
      <c r="A13694" s="341">
        <v>43536.211111053242</v>
      </c>
      <c r="B13694" s="318">
        <v>38602.713000000003</v>
      </c>
      <c r="C13694" s="355">
        <f t="shared" si="285"/>
        <v>0.26500000000669388</v>
      </c>
      <c r="D13694" s="420">
        <f t="shared" si="286"/>
        <v>0.13250000000334694</v>
      </c>
      <c r="H13694" s="337"/>
      <c r="J13694" s="82">
        <v>93</v>
      </c>
      <c r="K13694" s="319">
        <v>2</v>
      </c>
    </row>
    <row r="13695" spans="1:11" x14ac:dyDescent="0.3">
      <c r="A13695" s="341">
        <v>43536.252777719907</v>
      </c>
      <c r="B13695" s="318">
        <v>38602.991000000002</v>
      </c>
      <c r="C13695" s="355">
        <f t="shared" si="285"/>
        <v>0.27799999999842839</v>
      </c>
      <c r="D13695" s="420">
        <f t="shared" si="286"/>
        <v>0.1389999999992142</v>
      </c>
      <c r="H13695" s="337"/>
      <c r="J13695" s="82">
        <v>94</v>
      </c>
      <c r="K13695" s="320">
        <v>3</v>
      </c>
    </row>
    <row r="13696" spans="1:11" x14ac:dyDescent="0.3">
      <c r="A13696" s="341">
        <v>43536.294444386571</v>
      </c>
      <c r="B13696" s="318">
        <v>38603.269</v>
      </c>
      <c r="C13696" s="355">
        <f t="shared" si="285"/>
        <v>0.27799999999842839</v>
      </c>
      <c r="D13696" s="420">
        <f t="shared" si="286"/>
        <v>0.1389999999992142</v>
      </c>
      <c r="H13696" s="337"/>
      <c r="J13696" s="82">
        <v>95</v>
      </c>
      <c r="K13696" s="321">
        <v>4</v>
      </c>
    </row>
    <row r="13697" spans="1:12" x14ac:dyDescent="0.3">
      <c r="A13697" s="341">
        <v>43536.336111053242</v>
      </c>
      <c r="B13697" s="318">
        <v>38603.535000000003</v>
      </c>
      <c r="C13697" s="355">
        <f t="shared" si="285"/>
        <v>0.26600000000325963</v>
      </c>
      <c r="D13697" s="420">
        <f t="shared" si="286"/>
        <v>0.13300000000162981</v>
      </c>
      <c r="H13697" s="337"/>
      <c r="J13697" s="82">
        <v>96</v>
      </c>
      <c r="K13697" s="391">
        <v>1</v>
      </c>
    </row>
    <row r="13698" spans="1:12" x14ac:dyDescent="0.3">
      <c r="A13698" s="341">
        <v>43536.377777719907</v>
      </c>
      <c r="B13698" s="318">
        <v>38603.798000000003</v>
      </c>
      <c r="C13698" s="355">
        <f t="shared" si="285"/>
        <v>0.26299999999901047</v>
      </c>
      <c r="D13698" s="420">
        <f t="shared" si="286"/>
        <v>0.13149999999950523</v>
      </c>
      <c r="H13698" s="337"/>
      <c r="J13698" s="82">
        <v>97</v>
      </c>
      <c r="K13698" s="319">
        <v>2</v>
      </c>
    </row>
    <row r="13699" spans="1:12" x14ac:dyDescent="0.3">
      <c r="A13699" s="341">
        <v>43536.466666666667</v>
      </c>
      <c r="B13699" s="318">
        <v>38604.07</v>
      </c>
      <c r="C13699" s="355">
        <f t="shared" si="285"/>
        <v>0.27199999999720603</v>
      </c>
      <c r="D13699" s="420">
        <f t="shared" si="286"/>
        <v>0.13599999999860302</v>
      </c>
      <c r="H13699" s="337"/>
      <c r="J13699" s="82">
        <v>1</v>
      </c>
      <c r="K13699" s="321">
        <v>4</v>
      </c>
      <c r="L13699" s="54" t="s">
        <v>396</v>
      </c>
    </row>
    <row r="13700" spans="1:12" x14ac:dyDescent="0.3">
      <c r="A13700" s="341">
        <v>43536.508333333331</v>
      </c>
      <c r="B13700" s="318">
        <v>38604.341</v>
      </c>
      <c r="C13700" s="355">
        <f t="shared" si="285"/>
        <v>0.27100000000064028</v>
      </c>
      <c r="D13700" s="420">
        <f t="shared" si="286"/>
        <v>0.13550000000032014</v>
      </c>
      <c r="H13700" s="337"/>
      <c r="J13700" s="82">
        <v>2</v>
      </c>
      <c r="K13700" s="391">
        <v>1</v>
      </c>
    </row>
    <row r="13701" spans="1:12" x14ac:dyDescent="0.3">
      <c r="A13701" s="341">
        <v>43536.55</v>
      </c>
      <c r="B13701" s="318">
        <v>38604.608</v>
      </c>
      <c r="C13701" s="355">
        <f t="shared" si="285"/>
        <v>0.26699999999982538</v>
      </c>
      <c r="D13701" s="420">
        <f t="shared" si="286"/>
        <v>0.13349999999991269</v>
      </c>
      <c r="H13701" s="337"/>
      <c r="J13701" s="82">
        <v>3</v>
      </c>
      <c r="K13701" s="319">
        <v>2</v>
      </c>
    </row>
    <row r="13702" spans="1:12" x14ac:dyDescent="0.3">
      <c r="A13702" s="341">
        <v>43536.591666666667</v>
      </c>
      <c r="B13702" s="318">
        <v>38604.870000000003</v>
      </c>
      <c r="C13702" s="355">
        <f t="shared" si="285"/>
        <v>0.26200000000244472</v>
      </c>
      <c r="D13702" s="420">
        <f t="shared" si="286"/>
        <v>0.13100000000122236</v>
      </c>
      <c r="H13702" s="337"/>
      <c r="J13702" s="82">
        <v>4</v>
      </c>
      <c r="K13702" s="320">
        <v>3</v>
      </c>
    </row>
    <row r="13703" spans="1:12" x14ac:dyDescent="0.3">
      <c r="A13703" s="341">
        <v>43536.633333449077</v>
      </c>
      <c r="B13703" s="318">
        <v>38605.142</v>
      </c>
      <c r="C13703" s="355">
        <f t="shared" si="285"/>
        <v>0.27199999999720603</v>
      </c>
      <c r="D13703" s="420">
        <f t="shared" si="286"/>
        <v>0.13599999999860302</v>
      </c>
      <c r="H13703" s="337"/>
      <c r="J13703" s="82">
        <v>5</v>
      </c>
      <c r="K13703" s="321">
        <v>4</v>
      </c>
    </row>
    <row r="13704" spans="1:12" x14ac:dyDescent="0.3">
      <c r="A13704" s="341">
        <v>43536.675000173615</v>
      </c>
      <c r="B13704" s="318">
        <v>38605.411999999997</v>
      </c>
      <c r="C13704" s="355">
        <f t="shared" si="285"/>
        <v>0.26999999999679858</v>
      </c>
      <c r="D13704" s="420">
        <f t="shared" si="286"/>
        <v>0.13499999999839929</v>
      </c>
      <c r="H13704" s="337"/>
      <c r="J13704" s="82">
        <v>6</v>
      </c>
      <c r="K13704" s="391">
        <v>1</v>
      </c>
    </row>
    <row r="13705" spans="1:12" x14ac:dyDescent="0.3">
      <c r="A13705" s="341">
        <v>43536.716666898152</v>
      </c>
      <c r="B13705" s="318">
        <v>38605.671999999999</v>
      </c>
      <c r="C13705" s="355">
        <f t="shared" si="285"/>
        <v>0.26000000000203727</v>
      </c>
      <c r="D13705" s="420">
        <f t="shared" si="286"/>
        <v>0.13000000000101863</v>
      </c>
      <c r="H13705" s="337"/>
      <c r="J13705" s="82">
        <v>7</v>
      </c>
      <c r="K13705" s="319">
        <v>2</v>
      </c>
    </row>
    <row r="13706" spans="1:12" x14ac:dyDescent="0.3">
      <c r="A13706" s="341">
        <v>43536.758333622682</v>
      </c>
      <c r="B13706" s="318">
        <v>38605.938999999998</v>
      </c>
      <c r="C13706" s="355">
        <f t="shared" si="285"/>
        <v>0.26699999999982538</v>
      </c>
      <c r="D13706" s="420">
        <f t="shared" si="286"/>
        <v>0.13349999999991269</v>
      </c>
      <c r="H13706" s="337"/>
      <c r="J13706" s="82">
        <v>8</v>
      </c>
      <c r="K13706" s="320">
        <v>3</v>
      </c>
    </row>
    <row r="13707" spans="1:12" x14ac:dyDescent="0.3">
      <c r="A13707" s="341">
        <v>43536.800000347219</v>
      </c>
      <c r="B13707" s="318">
        <v>38606.207000000002</v>
      </c>
      <c r="C13707" s="355">
        <f t="shared" si="285"/>
        <v>0.26800000000366708</v>
      </c>
      <c r="D13707" s="420">
        <f t="shared" si="286"/>
        <v>0.13400000000183354</v>
      </c>
      <c r="H13707" s="337"/>
      <c r="J13707" s="82">
        <v>9</v>
      </c>
      <c r="K13707" s="321">
        <v>4</v>
      </c>
    </row>
    <row r="13708" spans="1:12" x14ac:dyDescent="0.3">
      <c r="A13708" s="341">
        <v>43536.841667071756</v>
      </c>
      <c r="B13708" s="318">
        <v>38606.46</v>
      </c>
      <c r="C13708" s="355">
        <f t="shared" si="285"/>
        <v>0.2529999999969732</v>
      </c>
      <c r="D13708" s="420">
        <f t="shared" si="286"/>
        <v>0.1264999999984866</v>
      </c>
      <c r="H13708" s="337"/>
      <c r="J13708" s="82">
        <v>10</v>
      </c>
      <c r="K13708" s="391">
        <v>1</v>
      </c>
    </row>
    <row r="13709" spans="1:12" x14ac:dyDescent="0.3">
      <c r="A13709" s="341">
        <v>43536.883333796293</v>
      </c>
      <c r="B13709" s="318">
        <v>38606.709000000003</v>
      </c>
      <c r="C13709" s="355">
        <f t="shared" si="285"/>
        <v>0.24900000000343425</v>
      </c>
      <c r="D13709" s="420">
        <f t="shared" si="286"/>
        <v>0.12450000000171713</v>
      </c>
      <c r="H13709" s="337"/>
      <c r="J13709" s="82">
        <v>11</v>
      </c>
      <c r="K13709" s="319">
        <v>2</v>
      </c>
    </row>
    <row r="13710" spans="1:12" x14ac:dyDescent="0.3">
      <c r="A13710" s="341">
        <v>43536.925000520831</v>
      </c>
      <c r="B13710" s="318">
        <v>38606.97</v>
      </c>
      <c r="C13710" s="355">
        <f t="shared" si="285"/>
        <v>0.26099999999860302</v>
      </c>
      <c r="D13710" s="420">
        <f t="shared" si="286"/>
        <v>0.13049999999930151</v>
      </c>
      <c r="H13710" s="337"/>
      <c r="J13710" s="82">
        <v>12</v>
      </c>
      <c r="K13710" s="320">
        <v>3</v>
      </c>
    </row>
    <row r="13711" spans="1:12" x14ac:dyDescent="0.3">
      <c r="A13711" s="341">
        <v>43536.966667245368</v>
      </c>
      <c r="B13711" s="318">
        <v>38607.237999999998</v>
      </c>
      <c r="C13711" s="355">
        <f t="shared" si="285"/>
        <v>0.26799999999639113</v>
      </c>
      <c r="D13711" s="420">
        <f t="shared" si="286"/>
        <v>0.13399999999819556</v>
      </c>
      <c r="E13711" s="336">
        <f>SUM(C13689:C13711)*7.4805194805</f>
        <v>45.780779220625163</v>
      </c>
      <c r="F13711" s="324">
        <f>AVERAGE(D13689:D13711)</f>
        <v>0.13304347826076834</v>
      </c>
      <c r="G13711" s="324">
        <f>_xlfn.STDEV.S(D13689:D13711)</f>
        <v>3.576797206716136E-3</v>
      </c>
      <c r="H13711" s="337"/>
      <c r="J13711" s="82">
        <v>13</v>
      </c>
      <c r="K13711" s="321">
        <v>4</v>
      </c>
    </row>
    <row r="13712" spans="1:12" x14ac:dyDescent="0.3">
      <c r="A13712" s="341">
        <v>43537.008333969905</v>
      </c>
      <c r="B13712" s="318">
        <v>38607.495999999999</v>
      </c>
      <c r="C13712" s="355">
        <f t="shared" si="285"/>
        <v>0.25800000000162981</v>
      </c>
      <c r="D13712" s="420">
        <f t="shared" si="286"/>
        <v>0.12900000000081491</v>
      </c>
      <c r="H13712" s="337"/>
      <c r="J13712" s="82">
        <v>14</v>
      </c>
      <c r="K13712" s="391">
        <v>1</v>
      </c>
    </row>
    <row r="13713" spans="1:11" x14ac:dyDescent="0.3">
      <c r="A13713" s="341">
        <v>43537.050000694442</v>
      </c>
      <c r="B13713" s="318">
        <v>38607.749000000003</v>
      </c>
      <c r="C13713" s="355">
        <f t="shared" si="285"/>
        <v>0.25300000000424916</v>
      </c>
      <c r="D13713" s="420">
        <f t="shared" si="286"/>
        <v>0.12650000000212458</v>
      </c>
      <c r="H13713" s="337"/>
      <c r="J13713" s="82">
        <v>15</v>
      </c>
      <c r="K13713" s="319">
        <v>2</v>
      </c>
    </row>
    <row r="13714" spans="1:11" x14ac:dyDescent="0.3">
      <c r="A13714" s="341">
        <v>43537.091667418979</v>
      </c>
      <c r="B13714" s="318">
        <v>38608.014999999999</v>
      </c>
      <c r="C13714" s="355">
        <f t="shared" si="285"/>
        <v>0.26599999999598367</v>
      </c>
      <c r="D13714" s="420">
        <f t="shared" si="286"/>
        <v>0.13299999999799184</v>
      </c>
      <c r="H13714" s="337"/>
      <c r="J13714" s="82">
        <v>16</v>
      </c>
      <c r="K13714" s="320">
        <v>3</v>
      </c>
    </row>
    <row r="13715" spans="1:11" x14ac:dyDescent="0.3">
      <c r="A13715" s="341">
        <v>43537.133334143517</v>
      </c>
      <c r="B13715" s="318">
        <v>38608.284</v>
      </c>
      <c r="C13715" s="355">
        <f t="shared" si="285"/>
        <v>0.26900000000023283</v>
      </c>
      <c r="D13715" s="420">
        <f t="shared" si="286"/>
        <v>0.13450000000011642</v>
      </c>
      <c r="H13715" s="337"/>
      <c r="J13715" s="82">
        <v>17</v>
      </c>
      <c r="K13715" s="321">
        <v>4</v>
      </c>
    </row>
    <row r="13716" spans="1:11" x14ac:dyDescent="0.3">
      <c r="A13716" s="341">
        <v>43537.175000868054</v>
      </c>
      <c r="B13716" s="318">
        <v>38608.552000000003</v>
      </c>
      <c r="C13716" s="355">
        <f t="shared" si="285"/>
        <v>0.26800000000366708</v>
      </c>
      <c r="D13716" s="420">
        <f t="shared" si="286"/>
        <v>0.13400000000183354</v>
      </c>
      <c r="H13716" s="337"/>
      <c r="J13716" s="82">
        <v>18</v>
      </c>
      <c r="K13716" s="391">
        <v>1</v>
      </c>
    </row>
    <row r="13717" spans="1:11" x14ac:dyDescent="0.3">
      <c r="A13717" s="341">
        <v>43537.216667592591</v>
      </c>
      <c r="B13717" s="318">
        <v>38608.821000000004</v>
      </c>
      <c r="C13717" s="355">
        <f t="shared" si="285"/>
        <v>0.26900000000023283</v>
      </c>
      <c r="D13717" s="420">
        <f t="shared" si="286"/>
        <v>0.13450000000011642</v>
      </c>
      <c r="H13717" s="337"/>
      <c r="J13717" s="82">
        <v>19</v>
      </c>
      <c r="K13717" s="319">
        <v>2</v>
      </c>
    </row>
    <row r="13718" spans="1:11" x14ac:dyDescent="0.3">
      <c r="A13718" s="341">
        <v>43537.258334317128</v>
      </c>
      <c r="B13718" s="318">
        <v>38609.101999999999</v>
      </c>
      <c r="C13718" s="355">
        <f t="shared" si="285"/>
        <v>0.28099999999540159</v>
      </c>
      <c r="D13718" s="420">
        <f t="shared" si="286"/>
        <v>0.1404999999977008</v>
      </c>
      <c r="H13718" s="337"/>
      <c r="J13718" s="82">
        <v>20</v>
      </c>
      <c r="K13718" s="320">
        <v>3</v>
      </c>
    </row>
    <row r="13719" spans="1:11" x14ac:dyDescent="0.3">
      <c r="A13719" s="341">
        <v>43537.300001041665</v>
      </c>
      <c r="B13719" s="318">
        <v>38609.374000000003</v>
      </c>
      <c r="C13719" s="355">
        <f t="shared" si="285"/>
        <v>0.27200000000448199</v>
      </c>
      <c r="D13719" s="420">
        <f t="shared" si="286"/>
        <v>0.13600000000224099</v>
      </c>
      <c r="H13719" s="337"/>
      <c r="J13719" s="82">
        <v>21</v>
      </c>
      <c r="K13719" s="321">
        <v>4</v>
      </c>
    </row>
    <row r="13720" spans="1:11" x14ac:dyDescent="0.3">
      <c r="A13720" s="341">
        <v>43537.341667766203</v>
      </c>
      <c r="B13720" s="318">
        <v>38609.64</v>
      </c>
      <c r="C13720" s="355">
        <f t="shared" si="285"/>
        <v>0.26599999999598367</v>
      </c>
      <c r="D13720" s="420">
        <f t="shared" si="286"/>
        <v>0.13299999999799184</v>
      </c>
      <c r="H13720" s="337"/>
      <c r="J13720" s="82">
        <v>22</v>
      </c>
      <c r="K13720" s="391">
        <v>1</v>
      </c>
    </row>
    <row r="13721" spans="1:11" x14ac:dyDescent="0.3">
      <c r="A13721" s="341">
        <v>43537.38333449074</v>
      </c>
      <c r="B13721" s="318">
        <v>38609.906999999999</v>
      </c>
      <c r="C13721" s="355">
        <f t="shared" ref="C13721:C13790" si="287">B13721-B13720</f>
        <v>0.26699999999982538</v>
      </c>
      <c r="D13721" s="420">
        <f t="shared" ref="D13721:D13790" si="288">C13721/2</f>
        <v>0.13349999999991269</v>
      </c>
      <c r="H13721" s="337"/>
      <c r="J13721" s="82">
        <v>23</v>
      </c>
      <c r="K13721" s="319">
        <v>2</v>
      </c>
    </row>
    <row r="13722" spans="1:11" x14ac:dyDescent="0.3">
      <c r="A13722" s="341">
        <v>43537.425001215277</v>
      </c>
      <c r="B13722" s="318">
        <v>38610.178999999996</v>
      </c>
      <c r="C13722" s="355">
        <f t="shared" si="287"/>
        <v>0.27199999999720603</v>
      </c>
      <c r="D13722" s="420">
        <f t="shared" si="288"/>
        <v>0.13599999999860302</v>
      </c>
      <c r="H13722" s="337"/>
      <c r="J13722" s="82">
        <v>24</v>
      </c>
      <c r="K13722" s="320">
        <v>3</v>
      </c>
    </row>
    <row r="13723" spans="1:11" x14ac:dyDescent="0.3">
      <c r="A13723" s="341">
        <v>43537.466667939814</v>
      </c>
      <c r="B13723" s="318">
        <v>38610.445</v>
      </c>
      <c r="C13723" s="355">
        <f t="shared" si="287"/>
        <v>0.26600000000325963</v>
      </c>
      <c r="D13723" s="420">
        <f t="shared" si="288"/>
        <v>0.13300000000162981</v>
      </c>
      <c r="H13723" s="337"/>
      <c r="J13723" s="82">
        <v>25</v>
      </c>
      <c r="K13723" s="321">
        <v>4</v>
      </c>
    </row>
    <row r="13724" spans="1:11" x14ac:dyDescent="0.3">
      <c r="A13724" s="341">
        <v>43537.508334664351</v>
      </c>
      <c r="B13724" s="318">
        <v>38610.705000000002</v>
      </c>
      <c r="C13724" s="355">
        <f t="shared" si="287"/>
        <v>0.26000000000203727</v>
      </c>
      <c r="D13724" s="420">
        <f t="shared" si="288"/>
        <v>0.13000000000101863</v>
      </c>
      <c r="H13724" s="337"/>
      <c r="J13724" s="82">
        <v>26</v>
      </c>
      <c r="K13724" s="391">
        <v>1</v>
      </c>
    </row>
    <row r="13725" spans="1:11" x14ac:dyDescent="0.3">
      <c r="A13725" s="341">
        <v>43537.550001388889</v>
      </c>
      <c r="B13725" s="318">
        <v>38610.976999999999</v>
      </c>
      <c r="C13725" s="355">
        <f t="shared" si="287"/>
        <v>0.27199999999720603</v>
      </c>
      <c r="D13725" s="420">
        <f t="shared" si="288"/>
        <v>0.13599999999860302</v>
      </c>
      <c r="H13725" s="337"/>
      <c r="J13725" s="82">
        <v>27</v>
      </c>
      <c r="K13725" s="319">
        <v>2</v>
      </c>
    </row>
    <row r="13726" spans="1:11" x14ac:dyDescent="0.3">
      <c r="A13726" s="341">
        <v>43537.591668113426</v>
      </c>
      <c r="B13726" s="318">
        <v>38611.249000000003</v>
      </c>
      <c r="C13726" s="355">
        <f t="shared" si="287"/>
        <v>0.27200000000448199</v>
      </c>
      <c r="D13726" s="420">
        <f t="shared" si="288"/>
        <v>0.13600000000224099</v>
      </c>
      <c r="H13726" s="337"/>
      <c r="J13726" s="82">
        <v>28</v>
      </c>
      <c r="K13726" s="320">
        <v>3</v>
      </c>
    </row>
    <row r="13727" spans="1:11" x14ac:dyDescent="0.3">
      <c r="A13727" s="341">
        <v>43537.633334837963</v>
      </c>
      <c r="B13727" s="318">
        <v>38611.512000000002</v>
      </c>
      <c r="C13727" s="355">
        <f t="shared" si="287"/>
        <v>0.26299999999901047</v>
      </c>
      <c r="D13727" s="420">
        <f t="shared" si="288"/>
        <v>0.13149999999950523</v>
      </c>
      <c r="H13727" s="337"/>
      <c r="J13727" s="82">
        <v>29</v>
      </c>
      <c r="K13727" s="321">
        <v>4</v>
      </c>
    </row>
    <row r="13728" spans="1:11" x14ac:dyDescent="0.3">
      <c r="A13728" s="341">
        <v>43537.6750015625</v>
      </c>
      <c r="B13728" s="318">
        <v>38611.771000000001</v>
      </c>
      <c r="C13728" s="355">
        <f t="shared" si="287"/>
        <v>0.25899999999819556</v>
      </c>
      <c r="D13728" s="420">
        <f t="shared" si="288"/>
        <v>0.12949999999909778</v>
      </c>
      <c r="H13728" s="337"/>
      <c r="J13728" s="82">
        <v>30</v>
      </c>
      <c r="K13728" s="391">
        <v>1</v>
      </c>
    </row>
    <row r="13729" spans="1:11" x14ac:dyDescent="0.3">
      <c r="A13729" s="341">
        <v>43537.716668287037</v>
      </c>
      <c r="B13729" s="318">
        <v>38612.040999999997</v>
      </c>
      <c r="C13729" s="355">
        <f t="shared" si="287"/>
        <v>0.26999999999679858</v>
      </c>
      <c r="D13729" s="420">
        <f t="shared" si="288"/>
        <v>0.13499999999839929</v>
      </c>
      <c r="H13729" s="337"/>
      <c r="J13729" s="82">
        <v>31</v>
      </c>
      <c r="K13729" s="319">
        <v>2</v>
      </c>
    </row>
    <row r="13730" spans="1:11" x14ac:dyDescent="0.3">
      <c r="A13730" s="341">
        <v>43537.758335011575</v>
      </c>
      <c r="B13730" s="318">
        <v>38612.307999999997</v>
      </c>
      <c r="C13730" s="355">
        <f t="shared" si="287"/>
        <v>0.26699999999982538</v>
      </c>
      <c r="D13730" s="420">
        <f t="shared" si="288"/>
        <v>0.13349999999991269</v>
      </c>
      <c r="H13730" s="337"/>
      <c r="J13730" s="82">
        <v>32</v>
      </c>
      <c r="K13730" s="320">
        <v>3</v>
      </c>
    </row>
    <row r="13731" spans="1:11" x14ac:dyDescent="0.3">
      <c r="A13731" s="341">
        <v>43537.800001736112</v>
      </c>
      <c r="B13731" s="318">
        <v>38612.567999999999</v>
      </c>
      <c r="C13731" s="355">
        <f t="shared" si="287"/>
        <v>0.26000000000203727</v>
      </c>
      <c r="D13731" s="420">
        <f t="shared" si="288"/>
        <v>0.13000000000101863</v>
      </c>
      <c r="H13731" s="337"/>
      <c r="J13731" s="82">
        <v>33</v>
      </c>
      <c r="K13731" s="321">
        <v>4</v>
      </c>
    </row>
    <row r="13732" spans="1:11" x14ac:dyDescent="0.3">
      <c r="A13732" s="341">
        <v>43537.841668460649</v>
      </c>
      <c r="B13732" s="318">
        <v>38612.817999999999</v>
      </c>
      <c r="C13732" s="355">
        <f t="shared" si="287"/>
        <v>0.25</v>
      </c>
      <c r="D13732" s="420">
        <f t="shared" si="288"/>
        <v>0.125</v>
      </c>
      <c r="H13732" s="337"/>
      <c r="J13732" s="82">
        <v>34</v>
      </c>
      <c r="K13732" s="391">
        <v>1</v>
      </c>
    </row>
    <row r="13733" spans="1:11" x14ac:dyDescent="0.3">
      <c r="A13733" s="341">
        <v>43537.883335185186</v>
      </c>
      <c r="B13733" s="318">
        <v>38613.082000000002</v>
      </c>
      <c r="C13733" s="355">
        <f t="shared" si="287"/>
        <v>0.26400000000285218</v>
      </c>
      <c r="D13733" s="420">
        <f t="shared" si="288"/>
        <v>0.13200000000142609</v>
      </c>
      <c r="H13733" s="337"/>
      <c r="J13733" s="82">
        <v>35</v>
      </c>
      <c r="K13733" s="319">
        <v>2</v>
      </c>
    </row>
    <row r="13734" spans="1:11" x14ac:dyDescent="0.3">
      <c r="A13734" s="341">
        <v>43537.925001909724</v>
      </c>
      <c r="B13734" s="318">
        <v>38613.349000000002</v>
      </c>
      <c r="C13734" s="355">
        <f t="shared" si="287"/>
        <v>0.26699999999982538</v>
      </c>
      <c r="D13734" s="420">
        <f t="shared" si="288"/>
        <v>0.13349999999991269</v>
      </c>
      <c r="H13734" s="337"/>
      <c r="J13734" s="82">
        <v>36</v>
      </c>
      <c r="K13734" s="320">
        <v>3</v>
      </c>
    </row>
    <row r="13735" spans="1:11" x14ac:dyDescent="0.3">
      <c r="A13735" s="341">
        <v>43537.966668634261</v>
      </c>
      <c r="B13735" s="318">
        <v>38613.601999999999</v>
      </c>
      <c r="C13735" s="355">
        <f t="shared" si="287"/>
        <v>0.2529999999969732</v>
      </c>
      <c r="D13735" s="420">
        <f t="shared" si="288"/>
        <v>0.1264999999984866</v>
      </c>
      <c r="E13735" s="336">
        <f>SUM(C13712:C13735)*7.4805194805</f>
        <v>47.606025973912452</v>
      </c>
      <c r="F13735" s="324">
        <f>AVERAGE(D13712:D13735)</f>
        <v>0.13258333333336245</v>
      </c>
      <c r="G13735" s="324">
        <f>_xlfn.STDEV.S(D13712:D13735)</f>
        <v>3.5894369988809485E-3</v>
      </c>
      <c r="H13735" s="337"/>
      <c r="J13735" s="82">
        <v>37</v>
      </c>
      <c r="K13735" s="321">
        <v>4</v>
      </c>
    </row>
    <row r="13736" spans="1:11" x14ac:dyDescent="0.3">
      <c r="A13736" s="341">
        <v>43538.008335358798</v>
      </c>
      <c r="B13736" s="318">
        <v>38613.858999999997</v>
      </c>
      <c r="C13736" s="355">
        <f t="shared" si="287"/>
        <v>0.25699999999778811</v>
      </c>
      <c r="D13736" s="420">
        <f t="shared" si="288"/>
        <v>0.12849999999889405</v>
      </c>
      <c r="H13736" s="337"/>
      <c r="J13736" s="82">
        <v>38</v>
      </c>
      <c r="K13736" s="391">
        <v>1</v>
      </c>
    </row>
    <row r="13737" spans="1:11" x14ac:dyDescent="0.3">
      <c r="A13737" s="341">
        <v>43538.050002083335</v>
      </c>
      <c r="B13737" s="318">
        <v>38614.129999999997</v>
      </c>
      <c r="C13737" s="355">
        <f t="shared" si="287"/>
        <v>0.27100000000064028</v>
      </c>
      <c r="D13737" s="420">
        <f t="shared" si="288"/>
        <v>0.13550000000032014</v>
      </c>
      <c r="H13737" s="337"/>
      <c r="J13737" s="82">
        <v>39</v>
      </c>
      <c r="K13737" s="319">
        <v>2</v>
      </c>
    </row>
    <row r="13738" spans="1:11" x14ac:dyDescent="0.3">
      <c r="A13738" s="341">
        <v>43538.091668807872</v>
      </c>
      <c r="B13738" s="318">
        <v>38614.398000000001</v>
      </c>
      <c r="C13738" s="355">
        <f t="shared" si="287"/>
        <v>0.26800000000366708</v>
      </c>
      <c r="D13738" s="420">
        <f t="shared" si="288"/>
        <v>0.13400000000183354</v>
      </c>
      <c r="H13738" s="337"/>
      <c r="J13738" s="82">
        <v>40</v>
      </c>
      <c r="K13738" s="320">
        <v>3</v>
      </c>
    </row>
    <row r="13739" spans="1:11" x14ac:dyDescent="0.3">
      <c r="A13739" s="341">
        <v>43538.13333553241</v>
      </c>
      <c r="B13739" s="318">
        <v>38614.661999999997</v>
      </c>
      <c r="C13739" s="355">
        <f t="shared" si="287"/>
        <v>0.26399999999557622</v>
      </c>
      <c r="D13739" s="420">
        <f t="shared" si="288"/>
        <v>0.13199999999778811</v>
      </c>
      <c r="H13739" s="337"/>
      <c r="J13739" s="82">
        <v>41</v>
      </c>
      <c r="K13739" s="321">
        <v>4</v>
      </c>
    </row>
    <row r="13740" spans="1:11" x14ac:dyDescent="0.3">
      <c r="A13740" s="341">
        <v>43538.175002256947</v>
      </c>
      <c r="B13740" s="318">
        <v>38614.938000000002</v>
      </c>
      <c r="C13740" s="355">
        <f t="shared" si="287"/>
        <v>0.2760000000052969</v>
      </c>
      <c r="D13740" s="420">
        <f t="shared" si="288"/>
        <v>0.13800000000264845</v>
      </c>
      <c r="H13740" s="337"/>
      <c r="J13740" s="82">
        <v>42</v>
      </c>
      <c r="K13740" s="391">
        <v>1</v>
      </c>
    </row>
    <row r="13741" spans="1:11" x14ac:dyDescent="0.3">
      <c r="A13741" s="341">
        <v>43538.216668981484</v>
      </c>
      <c r="B13741" s="318">
        <v>38615.218999999997</v>
      </c>
      <c r="C13741" s="355">
        <f t="shared" si="287"/>
        <v>0.28099999999540159</v>
      </c>
      <c r="D13741" s="420">
        <f t="shared" si="288"/>
        <v>0.1404999999977008</v>
      </c>
      <c r="H13741" s="337"/>
      <c r="J13741" s="82">
        <v>43</v>
      </c>
      <c r="K13741" s="319">
        <v>2</v>
      </c>
    </row>
    <row r="13742" spans="1:11" x14ac:dyDescent="0.3">
      <c r="A13742" s="341">
        <v>43538.258335706021</v>
      </c>
      <c r="B13742" s="318">
        <v>38615.491000000002</v>
      </c>
      <c r="C13742" s="355">
        <f t="shared" si="287"/>
        <v>0.27200000000448199</v>
      </c>
      <c r="D13742" s="420">
        <f t="shared" si="288"/>
        <v>0.13600000000224099</v>
      </c>
      <c r="H13742" s="337"/>
      <c r="J13742" s="82">
        <v>44</v>
      </c>
      <c r="K13742" s="320">
        <v>3</v>
      </c>
    </row>
    <row r="13743" spans="1:11" x14ac:dyDescent="0.3">
      <c r="A13743" s="341">
        <v>43538.300002430558</v>
      </c>
      <c r="B13743" s="318">
        <v>38615.752</v>
      </c>
      <c r="C13743" s="355">
        <f t="shared" si="287"/>
        <v>0.26099999999860302</v>
      </c>
      <c r="D13743" s="420">
        <f t="shared" si="288"/>
        <v>0.13049999999930151</v>
      </c>
      <c r="H13743" s="337"/>
      <c r="J13743" s="82">
        <v>45</v>
      </c>
      <c r="K13743" s="321">
        <v>4</v>
      </c>
    </row>
    <row r="13744" spans="1:11" x14ac:dyDescent="0.3">
      <c r="A13744" s="341">
        <v>43538.341669155096</v>
      </c>
      <c r="B13744" s="318">
        <v>38616.027999999998</v>
      </c>
      <c r="C13744" s="355">
        <f t="shared" si="287"/>
        <v>0.27599999999802094</v>
      </c>
      <c r="D13744" s="420">
        <f t="shared" si="288"/>
        <v>0.13799999999901047</v>
      </c>
      <c r="H13744" s="337"/>
      <c r="J13744" s="82">
        <v>46</v>
      </c>
      <c r="K13744" s="391">
        <v>1</v>
      </c>
    </row>
    <row r="13745" spans="1:11" x14ac:dyDescent="0.3">
      <c r="A13745" s="341">
        <v>43538.383335879633</v>
      </c>
      <c r="B13745" s="318">
        <v>38616.302000000003</v>
      </c>
      <c r="C13745" s="355">
        <f t="shared" si="287"/>
        <v>0.27400000000488944</v>
      </c>
      <c r="D13745" s="420">
        <f t="shared" si="288"/>
        <v>0.13700000000244472</v>
      </c>
      <c r="H13745" s="337"/>
      <c r="J13745" s="82">
        <v>47</v>
      </c>
      <c r="K13745" s="319">
        <v>2</v>
      </c>
    </row>
    <row r="13746" spans="1:11" x14ac:dyDescent="0.3">
      <c r="A13746" s="341">
        <v>43538.42500260417</v>
      </c>
      <c r="B13746" s="318">
        <v>38616.572</v>
      </c>
      <c r="C13746" s="355">
        <f t="shared" si="287"/>
        <v>0.26999999999679858</v>
      </c>
      <c r="D13746" s="420">
        <f t="shared" si="288"/>
        <v>0.13499999999839929</v>
      </c>
      <c r="H13746" s="337"/>
      <c r="J13746" s="82">
        <v>48</v>
      </c>
      <c r="K13746" s="320">
        <v>3</v>
      </c>
    </row>
    <row r="13747" spans="1:11" x14ac:dyDescent="0.3">
      <c r="A13747" s="341">
        <v>43538.466669328707</v>
      </c>
      <c r="B13747" s="318">
        <v>38616.839999999997</v>
      </c>
      <c r="C13747" s="355">
        <f t="shared" si="287"/>
        <v>0.26799999999639113</v>
      </c>
      <c r="D13747" s="420">
        <f t="shared" si="288"/>
        <v>0.13399999999819556</v>
      </c>
      <c r="H13747" s="337"/>
      <c r="J13747" s="82">
        <v>49</v>
      </c>
      <c r="K13747" s="321">
        <v>4</v>
      </c>
    </row>
    <row r="13748" spans="1:11" x14ac:dyDescent="0.3">
      <c r="A13748" s="341">
        <v>43538.508336053237</v>
      </c>
      <c r="B13748" s="318">
        <v>38617.118000000002</v>
      </c>
      <c r="C13748" s="355">
        <f t="shared" si="287"/>
        <v>0.27800000000570435</v>
      </c>
      <c r="D13748" s="420">
        <f t="shared" si="288"/>
        <v>0.13900000000285218</v>
      </c>
      <c r="H13748" s="337"/>
      <c r="J13748" s="82">
        <v>50</v>
      </c>
      <c r="K13748" s="391">
        <v>1</v>
      </c>
    </row>
    <row r="13749" spans="1:11" x14ac:dyDescent="0.3">
      <c r="A13749" s="341">
        <v>43538.550002777774</v>
      </c>
      <c r="B13749" s="318">
        <v>38617.389000000003</v>
      </c>
      <c r="C13749" s="355">
        <f t="shared" si="287"/>
        <v>0.27100000000064028</v>
      </c>
      <c r="D13749" s="420">
        <f t="shared" si="288"/>
        <v>0.13550000000032014</v>
      </c>
      <c r="H13749" s="337"/>
      <c r="J13749" s="82">
        <v>51</v>
      </c>
      <c r="K13749" s="319">
        <v>2</v>
      </c>
    </row>
    <row r="13750" spans="1:11" x14ac:dyDescent="0.3">
      <c r="A13750" s="341">
        <v>43538.591669502312</v>
      </c>
      <c r="B13750" s="318">
        <v>38617.652000000002</v>
      </c>
      <c r="C13750" s="355">
        <f t="shared" si="287"/>
        <v>0.26299999999901047</v>
      </c>
      <c r="D13750" s="420">
        <f t="shared" si="288"/>
        <v>0.13149999999950523</v>
      </c>
      <c r="H13750" s="337"/>
      <c r="J13750" s="82">
        <v>52</v>
      </c>
      <c r="K13750" s="320">
        <v>3</v>
      </c>
    </row>
    <row r="13751" spans="1:11" x14ac:dyDescent="0.3">
      <c r="A13751" s="341">
        <v>43538.633336226849</v>
      </c>
      <c r="B13751" s="318">
        <v>38617.921000000002</v>
      </c>
      <c r="C13751" s="355">
        <f t="shared" si="287"/>
        <v>0.26900000000023283</v>
      </c>
      <c r="D13751" s="420">
        <f t="shared" si="288"/>
        <v>0.13450000000011642</v>
      </c>
      <c r="H13751" s="337"/>
      <c r="J13751" s="82">
        <v>53</v>
      </c>
      <c r="K13751" s="321">
        <v>4</v>
      </c>
    </row>
    <row r="13752" spans="1:11" x14ac:dyDescent="0.3">
      <c r="A13752" s="341">
        <v>43538.675002951386</v>
      </c>
      <c r="B13752" s="318">
        <v>38618.197999999997</v>
      </c>
      <c r="C13752" s="355">
        <f t="shared" si="287"/>
        <v>0.27699999999458669</v>
      </c>
      <c r="D13752" s="420">
        <f t="shared" si="288"/>
        <v>0.13849999999729334</v>
      </c>
      <c r="H13752" s="337"/>
      <c r="J13752" s="82">
        <v>54</v>
      </c>
      <c r="K13752" s="391">
        <v>1</v>
      </c>
    </row>
    <row r="13753" spans="1:11" x14ac:dyDescent="0.3">
      <c r="A13753" s="341">
        <v>43538.716669675923</v>
      </c>
      <c r="B13753" s="318">
        <v>38618.466999999997</v>
      </c>
      <c r="C13753" s="355">
        <f t="shared" si="287"/>
        <v>0.26900000000023283</v>
      </c>
      <c r="D13753" s="420">
        <f t="shared" si="288"/>
        <v>0.13450000000011642</v>
      </c>
      <c r="H13753" s="337"/>
      <c r="J13753" s="82">
        <v>55</v>
      </c>
      <c r="K13753" s="319">
        <v>2</v>
      </c>
    </row>
    <row r="13754" spans="1:11" x14ac:dyDescent="0.3">
      <c r="A13754" s="341">
        <v>43538.75833640046</v>
      </c>
      <c r="B13754" s="318">
        <v>38618.728999999999</v>
      </c>
      <c r="C13754" s="355">
        <f t="shared" si="287"/>
        <v>0.26200000000244472</v>
      </c>
      <c r="D13754" s="420">
        <f t="shared" si="288"/>
        <v>0.13100000000122236</v>
      </c>
      <c r="H13754" s="337"/>
      <c r="J13754" s="82">
        <v>56</v>
      </c>
      <c r="K13754" s="320">
        <v>3</v>
      </c>
    </row>
    <row r="13755" spans="1:11" x14ac:dyDescent="0.3">
      <c r="A13755" s="341">
        <v>43538.800003124998</v>
      </c>
      <c r="B13755" s="318">
        <v>38618.999000000003</v>
      </c>
      <c r="C13755" s="355">
        <f t="shared" si="287"/>
        <v>0.27000000000407454</v>
      </c>
      <c r="D13755" s="420">
        <f t="shared" si="288"/>
        <v>0.13500000000203727</v>
      </c>
      <c r="H13755" s="337"/>
      <c r="J13755" s="82">
        <v>57</v>
      </c>
      <c r="K13755" s="321">
        <v>4</v>
      </c>
    </row>
    <row r="13756" spans="1:11" x14ac:dyDescent="0.3">
      <c r="A13756" s="341">
        <v>43538.841669849535</v>
      </c>
      <c r="B13756" s="318">
        <v>38619.271000000001</v>
      </c>
      <c r="C13756" s="355">
        <f t="shared" si="287"/>
        <v>0.27199999999720603</v>
      </c>
      <c r="D13756" s="420">
        <f t="shared" si="288"/>
        <v>0.13599999999860302</v>
      </c>
      <c r="H13756" s="337"/>
      <c r="J13756" s="82">
        <v>58</v>
      </c>
      <c r="K13756" s="391">
        <v>1</v>
      </c>
    </row>
    <row r="13757" spans="1:11" x14ac:dyDescent="0.3">
      <c r="A13757" s="341">
        <v>43538.883336574072</v>
      </c>
      <c r="B13757" s="318">
        <v>38619.533000000003</v>
      </c>
      <c r="C13757" s="355">
        <f t="shared" si="287"/>
        <v>0.26200000000244472</v>
      </c>
      <c r="D13757" s="420">
        <f t="shared" si="288"/>
        <v>0.13100000000122236</v>
      </c>
      <c r="H13757" s="337"/>
      <c r="J13757" s="82">
        <v>59</v>
      </c>
      <c r="K13757" s="319">
        <v>2</v>
      </c>
    </row>
    <row r="13758" spans="1:11" x14ac:dyDescent="0.3">
      <c r="A13758" s="341">
        <v>43538.925003298609</v>
      </c>
      <c r="B13758" s="318">
        <v>38619.790999999997</v>
      </c>
      <c r="C13758" s="355">
        <f t="shared" si="287"/>
        <v>0.25799999999435386</v>
      </c>
      <c r="D13758" s="420">
        <f t="shared" si="288"/>
        <v>0.12899999999717693</v>
      </c>
      <c r="H13758" s="337"/>
      <c r="J13758" s="82">
        <v>60</v>
      </c>
      <c r="K13758" s="320">
        <v>3</v>
      </c>
    </row>
    <row r="13759" spans="1:11" x14ac:dyDescent="0.3">
      <c r="A13759" s="341">
        <v>43538.966670023146</v>
      </c>
      <c r="B13759" s="318">
        <v>38620.053999999996</v>
      </c>
      <c r="C13759" s="355">
        <f t="shared" si="287"/>
        <v>0.26299999999901047</v>
      </c>
      <c r="D13759" s="420">
        <f t="shared" si="288"/>
        <v>0.13149999999950523</v>
      </c>
      <c r="E13759" s="336">
        <f>SUM(C13736:C13759)*7.4805194805</f>
        <v>48.264311688167275</v>
      </c>
      <c r="F13759" s="324">
        <f>AVERAGE(D13736:D13759)</f>
        <v>0.13441666666661453</v>
      </c>
      <c r="G13759" s="324">
        <f>_xlfn.STDEV.S(D13736:D13759)</f>
        <v>3.2392520163672467E-3</v>
      </c>
      <c r="H13759" s="337"/>
      <c r="J13759" s="82">
        <v>61</v>
      </c>
      <c r="K13759" s="321">
        <v>4</v>
      </c>
    </row>
    <row r="13760" spans="1:11" x14ac:dyDescent="0.3">
      <c r="A13760" s="341">
        <v>43539.008336747684</v>
      </c>
      <c r="B13760" s="318">
        <v>38620.317999999999</v>
      </c>
      <c r="C13760" s="355">
        <f t="shared" si="287"/>
        <v>0.26400000000285218</v>
      </c>
      <c r="D13760" s="420">
        <f t="shared" si="288"/>
        <v>0.13200000000142609</v>
      </c>
      <c r="H13760" s="337"/>
      <c r="J13760" s="82">
        <v>62</v>
      </c>
      <c r="K13760" s="391">
        <v>1</v>
      </c>
    </row>
    <row r="13761" spans="1:12" x14ac:dyDescent="0.3">
      <c r="A13761" s="341">
        <v>43539.050003472221</v>
      </c>
      <c r="B13761" s="318">
        <v>38620.580999999998</v>
      </c>
      <c r="C13761" s="355">
        <f t="shared" si="287"/>
        <v>0.26299999999901047</v>
      </c>
      <c r="D13761" s="420">
        <f t="shared" si="288"/>
        <v>0.13149999999950523</v>
      </c>
      <c r="H13761" s="337"/>
      <c r="J13761" s="82">
        <v>63</v>
      </c>
      <c r="K13761" s="319">
        <v>2</v>
      </c>
    </row>
    <row r="13762" spans="1:12" x14ac:dyDescent="0.3">
      <c r="A13762" s="341">
        <v>43539.091670196758</v>
      </c>
      <c r="B13762" s="318">
        <v>38620.847999999998</v>
      </c>
      <c r="C13762" s="355">
        <f t="shared" si="287"/>
        <v>0.26699999999982538</v>
      </c>
      <c r="D13762" s="420">
        <f t="shared" si="288"/>
        <v>0.13349999999991269</v>
      </c>
      <c r="H13762" s="337"/>
      <c r="J13762" s="82">
        <v>64</v>
      </c>
      <c r="K13762" s="320">
        <v>3</v>
      </c>
    </row>
    <row r="13763" spans="1:12" x14ac:dyDescent="0.3">
      <c r="A13763" s="341">
        <v>43539.133336921295</v>
      </c>
      <c r="B13763" s="318">
        <v>38621.127999999997</v>
      </c>
      <c r="C13763" s="355">
        <f t="shared" si="287"/>
        <v>0.27999999999883585</v>
      </c>
      <c r="D13763" s="420">
        <f t="shared" si="288"/>
        <v>0.13999999999941792</v>
      </c>
      <c r="H13763" s="337"/>
      <c r="J13763" s="82">
        <v>65</v>
      </c>
      <c r="K13763" s="321">
        <v>4</v>
      </c>
    </row>
    <row r="13764" spans="1:12" x14ac:dyDescent="0.3">
      <c r="A13764" s="341">
        <v>43539.175003645832</v>
      </c>
      <c r="B13764" s="318">
        <v>38621.4</v>
      </c>
      <c r="C13764" s="355">
        <f t="shared" si="287"/>
        <v>0.27200000000448199</v>
      </c>
      <c r="D13764" s="420">
        <f t="shared" si="288"/>
        <v>0.13600000000224099</v>
      </c>
      <c r="H13764" s="337"/>
      <c r="J13764" s="82">
        <v>66</v>
      </c>
      <c r="K13764" s="391">
        <v>1</v>
      </c>
    </row>
    <row r="13765" spans="1:12" x14ac:dyDescent="0.3">
      <c r="A13765" s="341">
        <v>43539.21667037037</v>
      </c>
      <c r="B13765" s="318">
        <v>38621.669000000002</v>
      </c>
      <c r="C13765" s="355">
        <f t="shared" si="287"/>
        <v>0.26900000000023283</v>
      </c>
      <c r="D13765" s="420">
        <f t="shared" si="288"/>
        <v>0.13450000000011642</v>
      </c>
      <c r="H13765" s="337"/>
      <c r="J13765" s="82">
        <v>67</v>
      </c>
      <c r="K13765" s="319">
        <v>2</v>
      </c>
    </row>
    <row r="13766" spans="1:12" x14ac:dyDescent="0.3">
      <c r="A13766" s="341">
        <v>43539.258337094907</v>
      </c>
      <c r="B13766" s="318">
        <v>38621.942000000003</v>
      </c>
      <c r="C13766" s="355">
        <f t="shared" si="287"/>
        <v>0.27300000000104774</v>
      </c>
      <c r="D13766" s="420">
        <f t="shared" si="288"/>
        <v>0.13650000000052387</v>
      </c>
      <c r="H13766" s="337"/>
      <c r="J13766" s="82">
        <v>68</v>
      </c>
      <c r="K13766" s="320">
        <v>3</v>
      </c>
    </row>
    <row r="13767" spans="1:12" x14ac:dyDescent="0.3">
      <c r="A13767" s="341">
        <v>43539.300003819444</v>
      </c>
      <c r="B13767" s="318">
        <v>38622.22</v>
      </c>
      <c r="C13767" s="355">
        <f t="shared" si="287"/>
        <v>0.27799999999842839</v>
      </c>
      <c r="D13767" s="420">
        <f t="shared" si="288"/>
        <v>0.1389999999992142</v>
      </c>
      <c r="H13767" s="337"/>
      <c r="J13767" s="82">
        <v>69</v>
      </c>
      <c r="K13767" s="321">
        <v>4</v>
      </c>
    </row>
    <row r="13768" spans="1:12" x14ac:dyDescent="0.3">
      <c r="A13768" s="341">
        <v>43539.341670543981</v>
      </c>
      <c r="B13768" s="318">
        <v>38622.489000000001</v>
      </c>
      <c r="C13768" s="355">
        <f t="shared" si="287"/>
        <v>0.26900000000023283</v>
      </c>
      <c r="D13768" s="420">
        <f t="shared" si="288"/>
        <v>0.13450000000011642</v>
      </c>
      <c r="H13768" s="337"/>
      <c r="J13768" s="82">
        <v>70</v>
      </c>
      <c r="K13768" s="391">
        <v>1</v>
      </c>
    </row>
    <row r="13769" spans="1:12" x14ac:dyDescent="0.3">
      <c r="A13769" s="341">
        <v>43539.382638888892</v>
      </c>
      <c r="B13769" s="318">
        <v>38622.75</v>
      </c>
      <c r="C13769" s="355">
        <f t="shared" si="287"/>
        <v>0.26099999999860302</v>
      </c>
      <c r="D13769" s="420">
        <f t="shared" si="288"/>
        <v>0.13049999999930151</v>
      </c>
      <c r="H13769" s="337"/>
      <c r="J13769" s="82">
        <v>1</v>
      </c>
      <c r="K13769" s="319">
        <v>2</v>
      </c>
      <c r="L13769" s="54" t="s">
        <v>313</v>
      </c>
    </row>
    <row r="13770" spans="1:12" x14ac:dyDescent="0.3">
      <c r="A13770" s="341">
        <v>43539.424305555556</v>
      </c>
      <c r="B13770" s="318">
        <v>38623.023000000001</v>
      </c>
      <c r="C13770" s="355">
        <f t="shared" si="287"/>
        <v>0.27300000000104774</v>
      </c>
      <c r="D13770" s="420">
        <f t="shared" si="288"/>
        <v>0.13650000000052387</v>
      </c>
      <c r="H13770" s="337"/>
      <c r="J13770" s="82">
        <v>2</v>
      </c>
      <c r="K13770" s="320">
        <v>3</v>
      </c>
    </row>
    <row r="13771" spans="1:12" x14ac:dyDescent="0.3">
      <c r="A13771" s="341">
        <v>43539.46597222222</v>
      </c>
      <c r="B13771" s="318">
        <v>38623.294999999998</v>
      </c>
      <c r="C13771" s="355">
        <f t="shared" si="287"/>
        <v>0.27199999999720603</v>
      </c>
      <c r="D13771" s="420">
        <f t="shared" si="288"/>
        <v>0.13599999999860302</v>
      </c>
      <c r="H13771" s="337"/>
      <c r="J13771" s="82">
        <v>3</v>
      </c>
      <c r="K13771" s="321">
        <v>4</v>
      </c>
    </row>
    <row r="13772" spans="1:12" x14ac:dyDescent="0.3">
      <c r="A13772" s="341">
        <v>43539.507638773146</v>
      </c>
      <c r="B13772" s="318">
        <v>38623.56</v>
      </c>
      <c r="C13772" s="355">
        <f t="shared" si="287"/>
        <v>0.26499999999941792</v>
      </c>
      <c r="D13772" s="420">
        <f t="shared" si="288"/>
        <v>0.13249999999970896</v>
      </c>
      <c r="H13772" s="337"/>
      <c r="J13772" s="82">
        <v>4</v>
      </c>
      <c r="K13772" s="391">
        <v>1</v>
      </c>
    </row>
    <row r="13773" spans="1:12" x14ac:dyDescent="0.3">
      <c r="A13773" s="341">
        <v>43539.549305381945</v>
      </c>
      <c r="B13773" s="318">
        <v>38623.822999999997</v>
      </c>
      <c r="C13773" s="355">
        <f t="shared" si="287"/>
        <v>0.26299999999901047</v>
      </c>
      <c r="D13773" s="420">
        <f t="shared" si="288"/>
        <v>0.13149999999950523</v>
      </c>
      <c r="H13773" s="337"/>
      <c r="J13773" s="82">
        <v>5</v>
      </c>
      <c r="K13773" s="319">
        <v>2</v>
      </c>
    </row>
    <row r="13774" spans="1:12" x14ac:dyDescent="0.3">
      <c r="A13774" s="341">
        <v>43539.590971990743</v>
      </c>
      <c r="B13774" s="318">
        <v>38624.099000000002</v>
      </c>
      <c r="C13774" s="355">
        <f t="shared" si="287"/>
        <v>0.2760000000052969</v>
      </c>
      <c r="D13774" s="420">
        <f t="shared" si="288"/>
        <v>0.13800000000264845</v>
      </c>
      <c r="H13774" s="337"/>
      <c r="J13774" s="82">
        <v>6</v>
      </c>
      <c r="K13774" s="320">
        <v>3</v>
      </c>
    </row>
    <row r="13775" spans="1:12" x14ac:dyDescent="0.3">
      <c r="A13775" s="341">
        <v>43539.632638599534</v>
      </c>
      <c r="B13775" s="318">
        <v>38624.368000000002</v>
      </c>
      <c r="C13775" s="355">
        <f t="shared" si="287"/>
        <v>0.26900000000023283</v>
      </c>
      <c r="D13775" s="420">
        <f t="shared" si="288"/>
        <v>0.13450000000011642</v>
      </c>
      <c r="H13775" s="337"/>
      <c r="J13775" s="82">
        <v>7</v>
      </c>
      <c r="K13775" s="321">
        <v>4</v>
      </c>
    </row>
    <row r="13776" spans="1:12" x14ac:dyDescent="0.3">
      <c r="A13776" s="341">
        <v>43539.674305208333</v>
      </c>
      <c r="B13776" s="318">
        <v>38624.625</v>
      </c>
      <c r="C13776" s="355">
        <f t="shared" si="287"/>
        <v>0.25699999999778811</v>
      </c>
      <c r="D13776" s="420">
        <f t="shared" si="288"/>
        <v>0.12849999999889405</v>
      </c>
      <c r="H13776" s="337"/>
      <c r="J13776" s="82">
        <v>8</v>
      </c>
      <c r="K13776" s="391">
        <v>1</v>
      </c>
    </row>
    <row r="13777" spans="1:11" x14ac:dyDescent="0.3">
      <c r="A13777" s="341">
        <v>43539.715971817132</v>
      </c>
      <c r="B13777" s="318">
        <v>38624.883999999998</v>
      </c>
      <c r="C13777" s="355">
        <f t="shared" si="287"/>
        <v>0.25899999999819556</v>
      </c>
      <c r="D13777" s="420">
        <f t="shared" si="288"/>
        <v>0.12949999999909778</v>
      </c>
      <c r="H13777" s="337"/>
      <c r="J13777" s="82">
        <v>9</v>
      </c>
      <c r="K13777" s="319">
        <v>2</v>
      </c>
    </row>
    <row r="13778" spans="1:11" x14ac:dyDescent="0.3">
      <c r="A13778" s="341">
        <v>43539.757638425923</v>
      </c>
      <c r="B13778" s="318">
        <v>38625.154000000002</v>
      </c>
      <c r="C13778" s="355">
        <f t="shared" si="287"/>
        <v>0.27000000000407454</v>
      </c>
      <c r="D13778" s="420">
        <f t="shared" si="288"/>
        <v>0.13500000000203727</v>
      </c>
      <c r="H13778" s="337"/>
      <c r="J13778" s="82">
        <v>10</v>
      </c>
      <c r="K13778" s="320">
        <v>3</v>
      </c>
    </row>
    <row r="13779" spans="1:11" x14ac:dyDescent="0.3">
      <c r="A13779" s="341">
        <v>43539.799305034721</v>
      </c>
      <c r="B13779" s="318">
        <v>38625.421000000002</v>
      </c>
      <c r="C13779" s="355">
        <f t="shared" si="287"/>
        <v>0.26699999999982538</v>
      </c>
      <c r="D13779" s="420">
        <f t="shared" si="288"/>
        <v>0.13349999999991269</v>
      </c>
      <c r="H13779" s="337"/>
      <c r="J13779" s="82">
        <v>11</v>
      </c>
      <c r="K13779" s="321">
        <v>4</v>
      </c>
    </row>
    <row r="13780" spans="1:11" x14ac:dyDescent="0.3">
      <c r="A13780" s="341">
        <v>43539.84097164352</v>
      </c>
      <c r="B13780" s="318">
        <v>38625.68</v>
      </c>
      <c r="C13780" s="355">
        <f t="shared" si="287"/>
        <v>0.25899999999819556</v>
      </c>
      <c r="D13780" s="420">
        <f t="shared" si="288"/>
        <v>0.12949999999909778</v>
      </c>
      <c r="H13780" s="337"/>
      <c r="J13780" s="82">
        <v>12</v>
      </c>
      <c r="K13780" s="391">
        <v>1</v>
      </c>
    </row>
    <row r="13781" spans="1:11" x14ac:dyDescent="0.3">
      <c r="A13781" s="341">
        <v>43539.882638252318</v>
      </c>
      <c r="B13781" s="318">
        <v>38625.940999999999</v>
      </c>
      <c r="C13781" s="355">
        <f t="shared" si="287"/>
        <v>0.26099999999860302</v>
      </c>
      <c r="D13781" s="420">
        <f t="shared" si="288"/>
        <v>0.13049999999930151</v>
      </c>
      <c r="H13781" s="337"/>
      <c r="J13781" s="82">
        <v>13</v>
      </c>
      <c r="K13781" s="319">
        <v>2</v>
      </c>
    </row>
    <row r="13782" spans="1:11" x14ac:dyDescent="0.3">
      <c r="A13782" s="341">
        <v>43539.92430486111</v>
      </c>
      <c r="B13782" s="318">
        <v>38626.207000000002</v>
      </c>
      <c r="C13782" s="355">
        <f t="shared" si="287"/>
        <v>0.26600000000325963</v>
      </c>
      <c r="D13782" s="420">
        <f t="shared" si="288"/>
        <v>0.13300000000162981</v>
      </c>
      <c r="H13782" s="337"/>
      <c r="J13782" s="82">
        <v>14</v>
      </c>
      <c r="K13782" s="320">
        <v>3</v>
      </c>
    </row>
    <row r="13783" spans="1:11" x14ac:dyDescent="0.3">
      <c r="A13783" s="341">
        <v>43539.965971469908</v>
      </c>
      <c r="B13783" s="318">
        <v>38626.461000000003</v>
      </c>
      <c r="C13783" s="355">
        <f t="shared" si="287"/>
        <v>0.25400000000081491</v>
      </c>
      <c r="D13783" s="420">
        <f t="shared" si="288"/>
        <v>0.12700000000040745</v>
      </c>
      <c r="E13783" s="336">
        <f>SUM(C13760:C13783)*7.4805194805</f>
        <v>47.927688311612265</v>
      </c>
      <c r="F13783" s="324">
        <f>AVERAGE(D13760:D13783)</f>
        <v>0.13347916666680248</v>
      </c>
      <c r="G13783" s="324">
        <f>_xlfn.STDEV.S(D13760:D13783)</f>
        <v>3.344298089647273E-3</v>
      </c>
      <c r="H13783" s="337"/>
      <c r="J13783" s="82">
        <v>15</v>
      </c>
      <c r="K13783" s="321">
        <v>4</v>
      </c>
    </row>
    <row r="13784" spans="1:11" x14ac:dyDescent="0.3">
      <c r="A13784" s="341">
        <v>43540.007638078707</v>
      </c>
      <c r="B13784" s="318">
        <v>38626.712</v>
      </c>
      <c r="C13784" s="355">
        <f t="shared" si="287"/>
        <v>0.25099999999656575</v>
      </c>
      <c r="D13784" s="420">
        <f t="shared" si="288"/>
        <v>0.12549999999828287</v>
      </c>
      <c r="H13784" s="337"/>
      <c r="J13784" s="82">
        <v>16</v>
      </c>
      <c r="K13784" s="391">
        <v>1</v>
      </c>
    </row>
    <row r="13785" spans="1:11" x14ac:dyDescent="0.3">
      <c r="A13785" s="341">
        <v>43540.049304687498</v>
      </c>
      <c r="B13785" s="318">
        <v>38626.980000000003</v>
      </c>
      <c r="C13785" s="355">
        <f t="shared" si="287"/>
        <v>0.26800000000366708</v>
      </c>
      <c r="D13785" s="420">
        <f t="shared" si="288"/>
        <v>0.13400000000183354</v>
      </c>
      <c r="H13785" s="337"/>
      <c r="J13785" s="82">
        <v>17</v>
      </c>
      <c r="K13785" s="319">
        <v>2</v>
      </c>
    </row>
    <row r="13786" spans="1:11" x14ac:dyDescent="0.3">
      <c r="A13786" s="341">
        <v>43540.090971296297</v>
      </c>
      <c r="B13786" s="318">
        <v>38627.254999999997</v>
      </c>
      <c r="C13786" s="355">
        <f t="shared" si="287"/>
        <v>0.27499999999417923</v>
      </c>
      <c r="D13786" s="420">
        <f t="shared" si="288"/>
        <v>0.13749999999708962</v>
      </c>
      <c r="H13786" s="337"/>
      <c r="J13786" s="82">
        <v>18</v>
      </c>
      <c r="K13786" s="320">
        <v>3</v>
      </c>
    </row>
    <row r="13787" spans="1:11" x14ac:dyDescent="0.3">
      <c r="A13787" s="341">
        <v>43540.132637905095</v>
      </c>
      <c r="B13787" s="318">
        <v>38627.521000000001</v>
      </c>
      <c r="C13787" s="355">
        <f t="shared" si="287"/>
        <v>0.26600000000325963</v>
      </c>
      <c r="D13787" s="420">
        <f t="shared" si="288"/>
        <v>0.13300000000162981</v>
      </c>
      <c r="H13787" s="337"/>
      <c r="J13787" s="82">
        <v>19</v>
      </c>
      <c r="K13787" s="321">
        <v>4</v>
      </c>
    </row>
    <row r="13788" spans="1:11" x14ac:dyDescent="0.3">
      <c r="A13788" s="341">
        <v>43540.174304513886</v>
      </c>
      <c r="B13788" s="318">
        <v>38627.788</v>
      </c>
      <c r="C13788" s="355">
        <f t="shared" si="287"/>
        <v>0.26699999999982538</v>
      </c>
      <c r="D13788" s="420">
        <f t="shared" si="288"/>
        <v>0.13349999999991269</v>
      </c>
      <c r="H13788" s="337"/>
      <c r="J13788" s="82">
        <v>20</v>
      </c>
      <c r="K13788" s="391">
        <v>1</v>
      </c>
    </row>
    <row r="13789" spans="1:11" x14ac:dyDescent="0.3">
      <c r="A13789" s="341">
        <v>43540.215971122685</v>
      </c>
      <c r="B13789" s="318">
        <v>38628.069000000003</v>
      </c>
      <c r="C13789" s="355">
        <f t="shared" si="287"/>
        <v>0.28100000000267755</v>
      </c>
      <c r="D13789" s="420">
        <f t="shared" si="288"/>
        <v>0.14050000000133878</v>
      </c>
      <c r="H13789" s="337"/>
      <c r="J13789" s="82">
        <v>21</v>
      </c>
      <c r="K13789" s="319">
        <v>2</v>
      </c>
    </row>
    <row r="13790" spans="1:11" x14ac:dyDescent="0.3">
      <c r="A13790" s="341">
        <v>43540.257637731484</v>
      </c>
      <c r="B13790" s="318">
        <v>38628.345999999998</v>
      </c>
      <c r="C13790" s="355">
        <f t="shared" si="287"/>
        <v>0.27699999999458669</v>
      </c>
      <c r="D13790" s="420">
        <f t="shared" si="288"/>
        <v>0.13849999999729334</v>
      </c>
      <c r="H13790" s="337"/>
      <c r="J13790" s="82">
        <v>22</v>
      </c>
      <c r="K13790" s="320">
        <v>3</v>
      </c>
    </row>
    <row r="13791" spans="1:11" x14ac:dyDescent="0.3">
      <c r="A13791" s="341">
        <v>43540.299304340275</v>
      </c>
      <c r="B13791" s="318">
        <v>38628.620000000003</v>
      </c>
      <c r="C13791" s="355">
        <f t="shared" ref="C13791:C13868" si="289">B13791-B13790</f>
        <v>0.27400000000488944</v>
      </c>
      <c r="D13791" s="420">
        <f t="shared" ref="D13791:D13868" si="290">C13791/2</f>
        <v>0.13700000000244472</v>
      </c>
      <c r="H13791" s="337"/>
      <c r="J13791" s="82">
        <v>23</v>
      </c>
      <c r="K13791" s="321">
        <v>4</v>
      </c>
    </row>
    <row r="13792" spans="1:11" x14ac:dyDescent="0.3">
      <c r="A13792" s="341">
        <v>43540.340970949073</v>
      </c>
      <c r="B13792" s="318">
        <v>38628.887999999999</v>
      </c>
      <c r="C13792" s="355">
        <f t="shared" si="289"/>
        <v>0.26799999999639113</v>
      </c>
      <c r="D13792" s="420">
        <f t="shared" si="290"/>
        <v>0.13399999999819556</v>
      </c>
      <c r="H13792" s="337"/>
      <c r="J13792" s="82">
        <v>24</v>
      </c>
      <c r="K13792" s="391">
        <v>1</v>
      </c>
    </row>
    <row r="13793" spans="1:11" x14ac:dyDescent="0.3">
      <c r="A13793" s="341">
        <v>43540.382637557872</v>
      </c>
      <c r="B13793" s="318">
        <v>38629.161999999997</v>
      </c>
      <c r="C13793" s="355">
        <f t="shared" si="289"/>
        <v>0.27399999999761349</v>
      </c>
      <c r="D13793" s="420">
        <f t="shared" si="290"/>
        <v>0.13699999999880674</v>
      </c>
      <c r="H13793" s="337"/>
      <c r="J13793" s="82">
        <v>25</v>
      </c>
      <c r="K13793" s="319">
        <v>2</v>
      </c>
    </row>
    <row r="13794" spans="1:11" x14ac:dyDescent="0.3">
      <c r="A13794" s="341">
        <v>43540.424304166663</v>
      </c>
      <c r="B13794" s="318">
        <v>38629.428</v>
      </c>
      <c r="C13794" s="355">
        <f t="shared" si="289"/>
        <v>0.26600000000325963</v>
      </c>
      <c r="D13794" s="420">
        <f t="shared" si="290"/>
        <v>0.13300000000162981</v>
      </c>
      <c r="H13794" s="337"/>
      <c r="J13794" s="82">
        <v>26</v>
      </c>
      <c r="K13794" s="320">
        <v>3</v>
      </c>
    </row>
    <row r="13795" spans="1:11" x14ac:dyDescent="0.3">
      <c r="A13795" s="341">
        <v>43540.465970775462</v>
      </c>
      <c r="B13795" s="318">
        <v>38629.680999999997</v>
      </c>
      <c r="C13795" s="355">
        <f t="shared" si="289"/>
        <v>0.2529999999969732</v>
      </c>
      <c r="D13795" s="420">
        <f t="shared" si="290"/>
        <v>0.1264999999984866</v>
      </c>
      <c r="H13795" s="337"/>
      <c r="J13795" s="82">
        <v>27</v>
      </c>
      <c r="K13795" s="321">
        <v>4</v>
      </c>
    </row>
    <row r="13796" spans="1:11" x14ac:dyDescent="0.3">
      <c r="A13796" s="341">
        <v>43540.50763738426</v>
      </c>
      <c r="B13796" s="318">
        <v>38629.945</v>
      </c>
      <c r="C13796" s="355">
        <f t="shared" si="289"/>
        <v>0.26400000000285218</v>
      </c>
      <c r="D13796" s="420">
        <f t="shared" si="290"/>
        <v>0.13200000000142609</v>
      </c>
      <c r="H13796" s="337"/>
      <c r="J13796" s="82">
        <v>28</v>
      </c>
      <c r="K13796" s="391">
        <v>1</v>
      </c>
    </row>
    <row r="13797" spans="1:11" x14ac:dyDescent="0.3">
      <c r="A13797" s="341">
        <v>43540.549303993059</v>
      </c>
      <c r="B13797" s="318">
        <v>38630.218000000001</v>
      </c>
      <c r="C13797" s="355">
        <f t="shared" si="289"/>
        <v>0.27300000000104774</v>
      </c>
      <c r="D13797" s="420">
        <f t="shared" si="290"/>
        <v>0.13650000000052387</v>
      </c>
      <c r="H13797" s="337"/>
      <c r="J13797" s="82">
        <v>29</v>
      </c>
      <c r="K13797" s="319">
        <v>2</v>
      </c>
    </row>
    <row r="13798" spans="1:11" x14ac:dyDescent="0.3">
      <c r="A13798" s="341">
        <v>43540.59097060185</v>
      </c>
      <c r="B13798" s="318">
        <v>38630.478999999999</v>
      </c>
      <c r="C13798" s="355">
        <f t="shared" si="289"/>
        <v>0.26099999999860302</v>
      </c>
      <c r="D13798" s="420">
        <f t="shared" si="290"/>
        <v>0.13049999999930151</v>
      </c>
      <c r="H13798" s="337"/>
      <c r="J13798" s="82">
        <v>30</v>
      </c>
      <c r="K13798" s="320">
        <v>3</v>
      </c>
    </row>
    <row r="13799" spans="1:11" x14ac:dyDescent="0.3">
      <c r="A13799" s="341">
        <v>43540.632637210649</v>
      </c>
      <c r="B13799" s="318">
        <v>38630.733</v>
      </c>
      <c r="C13799" s="355">
        <f t="shared" si="289"/>
        <v>0.25400000000081491</v>
      </c>
      <c r="D13799" s="420">
        <f t="shared" si="290"/>
        <v>0.12700000000040745</v>
      </c>
      <c r="H13799" s="337"/>
      <c r="J13799" s="82">
        <v>31</v>
      </c>
      <c r="K13799" s="321">
        <v>4</v>
      </c>
    </row>
    <row r="13800" spans="1:11" x14ac:dyDescent="0.3">
      <c r="A13800" s="341">
        <v>43540.674303819447</v>
      </c>
      <c r="B13800" s="318">
        <v>38631.000999999997</v>
      </c>
      <c r="C13800" s="355">
        <f t="shared" si="289"/>
        <v>0.26799999999639113</v>
      </c>
      <c r="D13800" s="420">
        <f t="shared" si="290"/>
        <v>0.13399999999819556</v>
      </c>
      <c r="H13800" s="337"/>
      <c r="J13800" s="82">
        <v>32</v>
      </c>
      <c r="K13800" s="391">
        <v>1</v>
      </c>
    </row>
    <row r="13801" spans="1:11" x14ac:dyDescent="0.3">
      <c r="A13801" s="341">
        <v>43540.715970428239</v>
      </c>
      <c r="B13801" s="318">
        <v>38631.269</v>
      </c>
      <c r="C13801" s="355">
        <f t="shared" si="289"/>
        <v>0.26800000000366708</v>
      </c>
      <c r="D13801" s="420">
        <f t="shared" si="290"/>
        <v>0.13400000000183354</v>
      </c>
      <c r="H13801" s="337"/>
      <c r="J13801" s="82">
        <v>33</v>
      </c>
      <c r="K13801" s="319">
        <v>2</v>
      </c>
    </row>
    <row r="13802" spans="1:11" x14ac:dyDescent="0.3">
      <c r="A13802" s="341">
        <v>43540.757637037037</v>
      </c>
      <c r="B13802" s="318">
        <v>38631.531000000003</v>
      </c>
      <c r="C13802" s="355">
        <f t="shared" si="289"/>
        <v>0.26200000000244472</v>
      </c>
      <c r="D13802" s="420">
        <f t="shared" si="290"/>
        <v>0.13100000000122236</v>
      </c>
      <c r="H13802" s="337"/>
      <c r="J13802" s="82">
        <v>34</v>
      </c>
      <c r="K13802" s="320">
        <v>3</v>
      </c>
    </row>
    <row r="13803" spans="1:11" x14ac:dyDescent="0.3">
      <c r="A13803" s="341">
        <v>43540.799303645836</v>
      </c>
      <c r="B13803" s="318">
        <v>38631.788</v>
      </c>
      <c r="C13803" s="355">
        <f t="shared" si="289"/>
        <v>0.25699999999778811</v>
      </c>
      <c r="D13803" s="420">
        <f t="shared" si="290"/>
        <v>0.12849999999889405</v>
      </c>
      <c r="H13803" s="337"/>
      <c r="J13803" s="82">
        <v>35</v>
      </c>
      <c r="K13803" s="321">
        <v>4</v>
      </c>
    </row>
    <row r="13804" spans="1:11" x14ac:dyDescent="0.3">
      <c r="A13804" s="341">
        <v>43540.840970254627</v>
      </c>
      <c r="B13804" s="318">
        <v>38632.050000000003</v>
      </c>
      <c r="C13804" s="355">
        <f t="shared" si="289"/>
        <v>0.26200000000244472</v>
      </c>
      <c r="D13804" s="420">
        <f t="shared" si="290"/>
        <v>0.13100000000122236</v>
      </c>
      <c r="H13804" s="337"/>
      <c r="J13804" s="82">
        <v>36</v>
      </c>
      <c r="K13804" s="391">
        <v>1</v>
      </c>
    </row>
    <row r="13805" spans="1:11" x14ac:dyDescent="0.3">
      <c r="A13805" s="341">
        <v>43540.882636863425</v>
      </c>
      <c r="B13805" s="318">
        <v>38632.311000000002</v>
      </c>
      <c r="C13805" s="355">
        <f t="shared" si="289"/>
        <v>0.26099999999860302</v>
      </c>
      <c r="D13805" s="420">
        <f t="shared" si="290"/>
        <v>0.13049999999930151</v>
      </c>
      <c r="H13805" s="337"/>
      <c r="J13805" s="82">
        <v>37</v>
      </c>
      <c r="K13805" s="319">
        <v>2</v>
      </c>
    </row>
    <row r="13806" spans="1:11" x14ac:dyDescent="0.3">
      <c r="A13806" s="341">
        <v>43540.924303472224</v>
      </c>
      <c r="B13806" s="318">
        <v>38632.567999999999</v>
      </c>
      <c r="C13806" s="355">
        <f t="shared" si="289"/>
        <v>0.25699999999778811</v>
      </c>
      <c r="D13806" s="420">
        <f t="shared" si="290"/>
        <v>0.12849999999889405</v>
      </c>
      <c r="H13806" s="337"/>
      <c r="J13806" s="82">
        <v>38</v>
      </c>
      <c r="K13806" s="320">
        <v>3</v>
      </c>
    </row>
    <row r="13807" spans="1:11" x14ac:dyDescent="0.3">
      <c r="A13807" s="341">
        <v>43540.965970081015</v>
      </c>
      <c r="B13807" s="318">
        <v>38632.819000000003</v>
      </c>
      <c r="C13807" s="355">
        <f t="shared" si="289"/>
        <v>0.25100000000384171</v>
      </c>
      <c r="D13807" s="420">
        <f t="shared" si="290"/>
        <v>0.12550000000192085</v>
      </c>
      <c r="E13807" s="336">
        <f>SUM(C13784:C13807)*7.4805194805</f>
        <v>47.561142857020307</v>
      </c>
      <c r="F13807" s="324">
        <f>AVERAGE(D13784:D13807)</f>
        <v>0.13245833333333698</v>
      </c>
      <c r="G13807" s="324">
        <f>_xlfn.STDEV.S(D13784:D13807)</f>
        <v>4.1752809503867684E-3</v>
      </c>
      <c r="H13807" s="337"/>
      <c r="J13807" s="82">
        <v>39</v>
      </c>
      <c r="K13807" s="321">
        <v>4</v>
      </c>
    </row>
    <row r="13808" spans="1:11" x14ac:dyDescent="0.3">
      <c r="A13808" s="341">
        <v>43541.007636689814</v>
      </c>
      <c r="B13808" s="318">
        <v>38633.089</v>
      </c>
      <c r="C13808" s="355">
        <f t="shared" si="289"/>
        <v>0.26999999999679858</v>
      </c>
      <c r="D13808" s="420">
        <f t="shared" si="290"/>
        <v>0.13499999999839929</v>
      </c>
      <c r="H13808" s="337"/>
      <c r="J13808" s="82">
        <v>40</v>
      </c>
      <c r="K13808" s="391">
        <v>1</v>
      </c>
    </row>
    <row r="13809" spans="1:11" x14ac:dyDescent="0.3">
      <c r="A13809" s="341">
        <v>43541.049303298612</v>
      </c>
      <c r="B13809" s="318">
        <v>38633.358</v>
      </c>
      <c r="C13809" s="355">
        <f t="shared" si="289"/>
        <v>0.26900000000023283</v>
      </c>
      <c r="D13809" s="420">
        <f t="shared" si="290"/>
        <v>0.13450000000011642</v>
      </c>
      <c r="H13809" s="337"/>
      <c r="J13809" s="82">
        <v>41</v>
      </c>
      <c r="K13809" s="319">
        <v>2</v>
      </c>
    </row>
    <row r="13810" spans="1:11" x14ac:dyDescent="0.3">
      <c r="A13810" s="341">
        <v>43541.090969907411</v>
      </c>
      <c r="B13810" s="318">
        <v>38633.618000000002</v>
      </c>
      <c r="C13810" s="355">
        <f t="shared" si="289"/>
        <v>0.26000000000203727</v>
      </c>
      <c r="D13810" s="420">
        <f t="shared" si="290"/>
        <v>0.13000000000101863</v>
      </c>
      <c r="H13810" s="337"/>
      <c r="J13810" s="82">
        <v>42</v>
      </c>
      <c r="K13810" s="320">
        <v>3</v>
      </c>
    </row>
    <row r="13811" spans="1:11" x14ac:dyDescent="0.3">
      <c r="A13811" s="341">
        <v>43541.132636516202</v>
      </c>
      <c r="B13811" s="318">
        <v>38633.879000000001</v>
      </c>
      <c r="C13811" s="355">
        <f t="shared" si="289"/>
        <v>0.26099999999860302</v>
      </c>
      <c r="D13811" s="420">
        <f t="shared" si="290"/>
        <v>0.13049999999930151</v>
      </c>
      <c r="H13811" s="337"/>
      <c r="J13811" s="82">
        <v>43</v>
      </c>
      <c r="K13811" s="321">
        <v>4</v>
      </c>
    </row>
    <row r="13812" spans="1:11" x14ac:dyDescent="0.3">
      <c r="A13812" s="341">
        <v>43541.174303125001</v>
      </c>
      <c r="B13812" s="318">
        <v>38634.152000000002</v>
      </c>
      <c r="C13812" s="355">
        <f t="shared" si="289"/>
        <v>0.27300000000104774</v>
      </c>
      <c r="D13812" s="420">
        <f t="shared" si="290"/>
        <v>0.13650000000052387</v>
      </c>
      <c r="H13812" s="337"/>
      <c r="J13812" s="82">
        <v>44</v>
      </c>
      <c r="K13812" s="391">
        <v>1</v>
      </c>
    </row>
    <row r="13813" spans="1:11" x14ac:dyDescent="0.3">
      <c r="A13813" s="341">
        <v>43541.215969733799</v>
      </c>
      <c r="B13813" s="318">
        <v>38634.421999999999</v>
      </c>
      <c r="C13813" s="355">
        <f t="shared" si="289"/>
        <v>0.26999999999679858</v>
      </c>
      <c r="D13813" s="420">
        <f t="shared" si="290"/>
        <v>0.13499999999839929</v>
      </c>
      <c r="H13813" s="337"/>
      <c r="J13813" s="82">
        <v>45</v>
      </c>
      <c r="K13813" s="319">
        <v>2</v>
      </c>
    </row>
    <row r="13814" spans="1:11" x14ac:dyDescent="0.3">
      <c r="A13814" s="341">
        <v>43541.257636342591</v>
      </c>
      <c r="B13814" s="318">
        <v>38634.692000000003</v>
      </c>
      <c r="C13814" s="355">
        <f t="shared" si="289"/>
        <v>0.27000000000407454</v>
      </c>
      <c r="D13814" s="420">
        <f t="shared" si="290"/>
        <v>0.13500000000203727</v>
      </c>
      <c r="H13814" s="337"/>
      <c r="J13814" s="82">
        <v>46</v>
      </c>
      <c r="K13814" s="320">
        <v>3</v>
      </c>
    </row>
    <row r="13815" spans="1:11" x14ac:dyDescent="0.3">
      <c r="A13815" s="341">
        <v>43541.299302951389</v>
      </c>
      <c r="B13815" s="318">
        <v>38634.970999999998</v>
      </c>
      <c r="C13815" s="355">
        <f t="shared" si="289"/>
        <v>0.27899999999499414</v>
      </c>
      <c r="D13815" s="420">
        <f t="shared" si="290"/>
        <v>0.13949999999749707</v>
      </c>
      <c r="H13815" s="337"/>
      <c r="J13815" s="82">
        <v>47</v>
      </c>
      <c r="K13815" s="321">
        <v>4</v>
      </c>
    </row>
    <row r="13816" spans="1:11" x14ac:dyDescent="0.3">
      <c r="A13816" s="341">
        <v>43541.340969560188</v>
      </c>
      <c r="B13816" s="318">
        <v>38635.252999999997</v>
      </c>
      <c r="C13816" s="355">
        <f t="shared" si="289"/>
        <v>0.2819999999992433</v>
      </c>
      <c r="D13816" s="420">
        <f t="shared" si="290"/>
        <v>0.14099999999962165</v>
      </c>
      <c r="H13816" s="337"/>
      <c r="J13816" s="82">
        <v>48</v>
      </c>
      <c r="K13816" s="391">
        <v>1</v>
      </c>
    </row>
    <row r="13817" spans="1:11" x14ac:dyDescent="0.3">
      <c r="A13817" s="341">
        <v>43541.382636168979</v>
      </c>
      <c r="B13817" s="318">
        <v>38635.521999999997</v>
      </c>
      <c r="C13817" s="355">
        <f t="shared" si="289"/>
        <v>0.26900000000023283</v>
      </c>
      <c r="D13817" s="420">
        <f t="shared" si="290"/>
        <v>0.13450000000011642</v>
      </c>
      <c r="H13817" s="337"/>
      <c r="J13817" s="82">
        <v>49</v>
      </c>
      <c r="K13817" s="319">
        <v>2</v>
      </c>
    </row>
    <row r="13818" spans="1:11" x14ac:dyDescent="0.3">
      <c r="A13818" s="341">
        <v>43541.424302777777</v>
      </c>
      <c r="B13818" s="318">
        <v>38635.783000000003</v>
      </c>
      <c r="C13818" s="355">
        <f t="shared" si="289"/>
        <v>0.26100000000587897</v>
      </c>
      <c r="D13818" s="420">
        <f t="shared" si="290"/>
        <v>0.13050000000293949</v>
      </c>
      <c r="H13818" s="337"/>
      <c r="J13818" s="82">
        <v>50</v>
      </c>
      <c r="K13818" s="320">
        <v>3</v>
      </c>
    </row>
    <row r="13819" spans="1:11" x14ac:dyDescent="0.3">
      <c r="A13819" s="341">
        <v>43541.465969386576</v>
      </c>
      <c r="B13819" s="318">
        <v>38636.059000000001</v>
      </c>
      <c r="C13819" s="355">
        <f t="shared" si="289"/>
        <v>0.27599999999802094</v>
      </c>
      <c r="D13819" s="420">
        <f t="shared" si="290"/>
        <v>0.13799999999901047</v>
      </c>
      <c r="H13819" s="337"/>
      <c r="J13819" s="82">
        <v>51</v>
      </c>
      <c r="K13819" s="321">
        <v>4</v>
      </c>
    </row>
    <row r="13820" spans="1:11" x14ac:dyDescent="0.3">
      <c r="A13820" s="341">
        <v>43541.507635995367</v>
      </c>
      <c r="B13820" s="318">
        <v>38636.328999999998</v>
      </c>
      <c r="C13820" s="355">
        <f t="shared" si="289"/>
        <v>0.26999999999679858</v>
      </c>
      <c r="D13820" s="420">
        <f t="shared" si="290"/>
        <v>0.13499999999839929</v>
      </c>
      <c r="H13820" s="337"/>
      <c r="J13820" s="82">
        <v>52</v>
      </c>
      <c r="K13820" s="391">
        <v>1</v>
      </c>
    </row>
    <row r="13821" spans="1:11" x14ac:dyDescent="0.3">
      <c r="A13821" s="341">
        <v>43541.549302604166</v>
      </c>
      <c r="B13821" s="318">
        <v>38636.597999999998</v>
      </c>
      <c r="C13821" s="355">
        <f t="shared" si="289"/>
        <v>0.26900000000023283</v>
      </c>
      <c r="D13821" s="420">
        <f t="shared" si="290"/>
        <v>0.13450000000011642</v>
      </c>
      <c r="H13821" s="337"/>
      <c r="J13821" s="82">
        <v>53</v>
      </c>
      <c r="K13821" s="319">
        <v>2</v>
      </c>
    </row>
    <row r="13822" spans="1:11" x14ac:dyDescent="0.3">
      <c r="A13822" s="341">
        <v>43541.590969212964</v>
      </c>
      <c r="B13822" s="318">
        <v>38636.858999999997</v>
      </c>
      <c r="C13822" s="355">
        <f t="shared" si="289"/>
        <v>0.26099999999860302</v>
      </c>
      <c r="D13822" s="420">
        <f t="shared" si="290"/>
        <v>0.13049999999930151</v>
      </c>
      <c r="H13822" s="337"/>
      <c r="J13822" s="82">
        <v>54</v>
      </c>
      <c r="K13822" s="320">
        <v>3</v>
      </c>
    </row>
    <row r="13823" spans="1:11" x14ac:dyDescent="0.3">
      <c r="A13823" s="341">
        <v>43541.632635821756</v>
      </c>
      <c r="B13823" s="318">
        <v>38637.131000000001</v>
      </c>
      <c r="C13823" s="355">
        <f t="shared" si="289"/>
        <v>0.27200000000448199</v>
      </c>
      <c r="D13823" s="420">
        <f t="shared" si="290"/>
        <v>0.13600000000224099</v>
      </c>
      <c r="H13823" s="337"/>
      <c r="J13823" s="82">
        <v>55</v>
      </c>
      <c r="K13823" s="321">
        <v>4</v>
      </c>
    </row>
    <row r="13824" spans="1:11" x14ac:dyDescent="0.3">
      <c r="A13824" s="341">
        <v>43541.674302430554</v>
      </c>
      <c r="B13824" s="318">
        <v>38637.398000000001</v>
      </c>
      <c r="C13824" s="355">
        <f t="shared" si="289"/>
        <v>0.26699999999982538</v>
      </c>
      <c r="D13824" s="420">
        <f t="shared" si="290"/>
        <v>0.13349999999991269</v>
      </c>
      <c r="H13824" s="337"/>
      <c r="J13824" s="82">
        <v>56</v>
      </c>
      <c r="K13824" s="391">
        <v>1</v>
      </c>
    </row>
    <row r="13825" spans="1:11" x14ac:dyDescent="0.3">
      <c r="A13825" s="341">
        <v>43541.715969039353</v>
      </c>
      <c r="B13825" s="318">
        <v>38637.658000000003</v>
      </c>
      <c r="C13825" s="355">
        <f t="shared" si="289"/>
        <v>0.26000000000203727</v>
      </c>
      <c r="D13825" s="420">
        <f t="shared" si="290"/>
        <v>0.13000000000101863</v>
      </c>
      <c r="H13825" s="337"/>
      <c r="J13825" s="82">
        <v>57</v>
      </c>
      <c r="K13825" s="319">
        <v>2</v>
      </c>
    </row>
    <row r="13826" spans="1:11" x14ac:dyDescent="0.3">
      <c r="A13826" s="341">
        <v>43541.757635648151</v>
      </c>
      <c r="B13826" s="318">
        <v>38637.921999999999</v>
      </c>
      <c r="C13826" s="355">
        <f t="shared" si="289"/>
        <v>0.26399999999557622</v>
      </c>
      <c r="D13826" s="420">
        <f t="shared" si="290"/>
        <v>0.13199999999778811</v>
      </c>
      <c r="H13826" s="337"/>
      <c r="J13826" s="82">
        <v>58</v>
      </c>
      <c r="K13826" s="320">
        <v>3</v>
      </c>
    </row>
    <row r="13827" spans="1:11" x14ac:dyDescent="0.3">
      <c r="A13827" s="341">
        <v>43541.799302256943</v>
      </c>
      <c r="B13827" s="318">
        <v>38638.190999999999</v>
      </c>
      <c r="C13827" s="355">
        <f t="shared" si="289"/>
        <v>0.26900000000023283</v>
      </c>
      <c r="D13827" s="420">
        <f t="shared" si="290"/>
        <v>0.13450000000011642</v>
      </c>
      <c r="H13827" s="337"/>
      <c r="J13827" s="82">
        <v>59</v>
      </c>
      <c r="K13827" s="321">
        <v>4</v>
      </c>
    </row>
    <row r="13828" spans="1:11" x14ac:dyDescent="0.3">
      <c r="A13828" s="341">
        <v>43541.840968865741</v>
      </c>
      <c r="B13828" s="318">
        <v>38638.449000000001</v>
      </c>
      <c r="C13828" s="355">
        <f t="shared" si="289"/>
        <v>0.25800000000162981</v>
      </c>
      <c r="D13828" s="420">
        <f t="shared" si="290"/>
        <v>0.12900000000081491</v>
      </c>
      <c r="H13828" s="337"/>
      <c r="J13828" s="82">
        <v>60</v>
      </c>
      <c r="K13828" s="391">
        <v>1</v>
      </c>
    </row>
    <row r="13829" spans="1:11" x14ac:dyDescent="0.3">
      <c r="A13829" s="341">
        <v>43541.88263547454</v>
      </c>
      <c r="B13829" s="318">
        <v>38638.703000000001</v>
      </c>
      <c r="C13829" s="355">
        <f t="shared" si="289"/>
        <v>0.25400000000081491</v>
      </c>
      <c r="D13829" s="420">
        <f t="shared" si="290"/>
        <v>0.12700000000040745</v>
      </c>
      <c r="H13829" s="337"/>
      <c r="J13829" s="82">
        <v>61</v>
      </c>
      <c r="K13829" s="319">
        <v>2</v>
      </c>
    </row>
    <row r="13830" spans="1:11" x14ac:dyDescent="0.3">
      <c r="A13830" s="341">
        <v>43541.924302083331</v>
      </c>
      <c r="B13830" s="318">
        <v>38638.968000000001</v>
      </c>
      <c r="C13830" s="355">
        <f t="shared" si="289"/>
        <v>0.26499999999941792</v>
      </c>
      <c r="D13830" s="420">
        <f t="shared" si="290"/>
        <v>0.13249999999970896</v>
      </c>
      <c r="H13830" s="337"/>
      <c r="J13830" s="82">
        <v>62</v>
      </c>
      <c r="K13830" s="320">
        <v>3</v>
      </c>
    </row>
    <row r="13831" spans="1:11" x14ac:dyDescent="0.3">
      <c r="A13831" s="341">
        <v>43541.96596869213</v>
      </c>
      <c r="B13831" s="318">
        <v>38639.233</v>
      </c>
      <c r="C13831" s="355">
        <f t="shared" si="289"/>
        <v>0.26499999999941792</v>
      </c>
      <c r="D13831" s="420">
        <f t="shared" si="290"/>
        <v>0.13249999999970896</v>
      </c>
      <c r="E13831" s="336">
        <f>SUM(C13808:C13831)*7.4805194805</f>
        <v>47.980051947904791</v>
      </c>
      <c r="F13831" s="324">
        <f>AVERAGE(D13808:D13831)</f>
        <v>0.13362499999993815</v>
      </c>
      <c r="G13831" s="324">
        <f>_xlfn.STDEV.S(D13808:D13831)</f>
        <v>3.3532916983970854E-3</v>
      </c>
      <c r="H13831" s="404"/>
      <c r="I13831" s="344">
        <f>AVERAGE(D13665:D13831)</f>
        <v>0.13336227544909535</v>
      </c>
      <c r="J13831" s="82">
        <v>63</v>
      </c>
      <c r="K13831" s="321">
        <v>4</v>
      </c>
    </row>
    <row r="13832" spans="1:11" x14ac:dyDescent="0.3">
      <c r="A13832" s="341">
        <v>43542.007635300928</v>
      </c>
      <c r="B13832" s="318">
        <v>38639.493000000002</v>
      </c>
      <c r="C13832" s="355">
        <f t="shared" si="289"/>
        <v>0.26000000000203727</v>
      </c>
      <c r="D13832" s="420">
        <f t="shared" si="290"/>
        <v>0.13000000000101863</v>
      </c>
      <c r="H13832" s="337"/>
      <c r="J13832" s="82">
        <v>64</v>
      </c>
      <c r="K13832" s="391">
        <v>1</v>
      </c>
    </row>
    <row r="13833" spans="1:11" x14ac:dyDescent="0.3">
      <c r="A13833" s="341">
        <v>43542.049301909719</v>
      </c>
      <c r="B13833" s="318">
        <v>38639.750999999997</v>
      </c>
      <c r="C13833" s="355">
        <f t="shared" si="289"/>
        <v>0.25799999999435386</v>
      </c>
      <c r="D13833" s="420">
        <f t="shared" si="290"/>
        <v>0.12899999999717693</v>
      </c>
      <c r="H13833" s="337"/>
      <c r="J13833" s="82">
        <v>65</v>
      </c>
      <c r="K13833" s="319">
        <v>2</v>
      </c>
    </row>
    <row r="13834" spans="1:11" x14ac:dyDescent="0.3">
      <c r="A13834" s="341">
        <v>43542.090968518518</v>
      </c>
      <c r="B13834" s="318">
        <v>38640.019</v>
      </c>
      <c r="C13834" s="355">
        <f t="shared" si="289"/>
        <v>0.26800000000366708</v>
      </c>
      <c r="D13834" s="420">
        <f t="shared" si="290"/>
        <v>0.13400000000183354</v>
      </c>
      <c r="H13834" s="337"/>
      <c r="J13834" s="82">
        <v>66</v>
      </c>
      <c r="K13834" s="320">
        <v>3</v>
      </c>
    </row>
    <row r="13835" spans="1:11" x14ac:dyDescent="0.3">
      <c r="A13835" s="341">
        <v>43542.132635127316</v>
      </c>
      <c r="B13835" s="318">
        <v>38640.292000000001</v>
      </c>
      <c r="C13835" s="355">
        <f t="shared" si="289"/>
        <v>0.27300000000104774</v>
      </c>
      <c r="D13835" s="420">
        <f t="shared" si="290"/>
        <v>0.13650000000052387</v>
      </c>
      <c r="H13835" s="337"/>
      <c r="J13835" s="82">
        <v>67</v>
      </c>
      <c r="K13835" s="321">
        <v>4</v>
      </c>
    </row>
    <row r="13836" spans="1:11" x14ac:dyDescent="0.3">
      <c r="A13836" s="341">
        <v>43542.174301736108</v>
      </c>
      <c r="B13836" s="318">
        <v>38640.561000000002</v>
      </c>
      <c r="C13836" s="355">
        <f t="shared" si="289"/>
        <v>0.26900000000023283</v>
      </c>
      <c r="D13836" s="420">
        <f t="shared" si="290"/>
        <v>0.13450000000011642</v>
      </c>
      <c r="H13836" s="337"/>
      <c r="J13836" s="82">
        <v>68</v>
      </c>
      <c r="K13836" s="391">
        <v>1</v>
      </c>
    </row>
    <row r="13837" spans="1:11" x14ac:dyDescent="0.3">
      <c r="A13837" s="341">
        <v>43542.215968344906</v>
      </c>
      <c r="B13837" s="318">
        <v>38640.830999999998</v>
      </c>
      <c r="C13837" s="355">
        <f t="shared" si="289"/>
        <v>0.26999999999679858</v>
      </c>
      <c r="D13837" s="420">
        <f t="shared" si="290"/>
        <v>0.13499999999839929</v>
      </c>
      <c r="H13837" s="337"/>
      <c r="J13837" s="82">
        <v>69</v>
      </c>
      <c r="K13837" s="319">
        <v>2</v>
      </c>
    </row>
    <row r="13838" spans="1:11" x14ac:dyDescent="0.3">
      <c r="A13838" s="341">
        <v>43542.257634953705</v>
      </c>
      <c r="B13838" s="318">
        <v>38641.116999999998</v>
      </c>
      <c r="C13838" s="355">
        <f t="shared" si="289"/>
        <v>0.28600000000005821</v>
      </c>
      <c r="D13838" s="420">
        <f t="shared" si="290"/>
        <v>0.1430000000000291</v>
      </c>
      <c r="H13838" s="337"/>
      <c r="J13838" s="82">
        <v>70</v>
      </c>
      <c r="K13838" s="320">
        <v>3</v>
      </c>
    </row>
    <row r="13839" spans="1:11" x14ac:dyDescent="0.3">
      <c r="A13839" s="341">
        <v>43542.299301562503</v>
      </c>
      <c r="B13839" s="318">
        <v>38641.39</v>
      </c>
      <c r="C13839" s="355">
        <f t="shared" si="289"/>
        <v>0.27300000000104774</v>
      </c>
      <c r="D13839" s="420">
        <f t="shared" si="290"/>
        <v>0.13650000000052387</v>
      </c>
      <c r="H13839" s="337"/>
      <c r="J13839" s="82">
        <v>71</v>
      </c>
      <c r="K13839" s="321">
        <v>4</v>
      </c>
    </row>
    <row r="13840" spans="1:11" x14ac:dyDescent="0.3">
      <c r="A13840" s="341">
        <v>43542.340968171295</v>
      </c>
      <c r="B13840" s="318">
        <v>38641.652000000002</v>
      </c>
      <c r="C13840" s="355">
        <f t="shared" si="289"/>
        <v>0.26200000000244472</v>
      </c>
      <c r="D13840" s="420">
        <f t="shared" si="290"/>
        <v>0.13100000000122236</v>
      </c>
      <c r="H13840" s="337"/>
      <c r="J13840" s="82">
        <v>72</v>
      </c>
      <c r="K13840" s="391">
        <v>1</v>
      </c>
    </row>
    <row r="13841" spans="1:11" x14ac:dyDescent="0.3">
      <c r="A13841" s="341">
        <v>43542.382634780093</v>
      </c>
      <c r="B13841" s="318">
        <v>38641.921999999999</v>
      </c>
      <c r="C13841" s="355">
        <f t="shared" si="289"/>
        <v>0.26999999999679858</v>
      </c>
      <c r="D13841" s="420">
        <f t="shared" si="290"/>
        <v>0.13499999999839929</v>
      </c>
      <c r="H13841" s="337"/>
      <c r="J13841" s="82">
        <v>73</v>
      </c>
      <c r="K13841" s="319">
        <v>2</v>
      </c>
    </row>
    <row r="13842" spans="1:11" x14ac:dyDescent="0.3">
      <c r="A13842" s="341">
        <v>43542.424301388892</v>
      </c>
      <c r="B13842" s="318">
        <v>38642.195</v>
      </c>
      <c r="C13842" s="355">
        <f t="shared" si="289"/>
        <v>0.27300000000104774</v>
      </c>
      <c r="D13842" s="420">
        <f t="shared" si="290"/>
        <v>0.13650000000052387</v>
      </c>
      <c r="H13842" s="337"/>
      <c r="J13842" s="82">
        <v>74</v>
      </c>
      <c r="K13842" s="320">
        <v>3</v>
      </c>
    </row>
    <row r="13843" spans="1:11" x14ac:dyDescent="0.3">
      <c r="A13843" s="341">
        <v>43542.465967997683</v>
      </c>
      <c r="B13843" s="318">
        <v>38642.457999999999</v>
      </c>
      <c r="C13843" s="355">
        <f t="shared" si="289"/>
        <v>0.26299999999901047</v>
      </c>
      <c r="D13843" s="420">
        <f t="shared" si="290"/>
        <v>0.13149999999950523</v>
      </c>
      <c r="H13843" s="337"/>
      <c r="J13843" s="82">
        <v>75</v>
      </c>
      <c r="K13843" s="321">
        <v>4</v>
      </c>
    </row>
    <row r="13844" spans="1:11" x14ac:dyDescent="0.3">
      <c r="A13844" s="341">
        <v>43542.507634606482</v>
      </c>
      <c r="B13844" s="318">
        <v>38642.718999999997</v>
      </c>
      <c r="C13844" s="355">
        <f t="shared" si="289"/>
        <v>0.26099999999860302</v>
      </c>
      <c r="D13844" s="420">
        <f t="shared" si="290"/>
        <v>0.13049999999930151</v>
      </c>
      <c r="H13844" s="337"/>
      <c r="J13844" s="82">
        <v>76</v>
      </c>
      <c r="K13844" s="391">
        <v>1</v>
      </c>
    </row>
    <row r="13845" spans="1:11" x14ac:dyDescent="0.3">
      <c r="A13845" s="341">
        <v>43542.54930121528</v>
      </c>
      <c r="B13845" s="318">
        <v>38642.989000000001</v>
      </c>
      <c r="C13845" s="355">
        <f t="shared" si="289"/>
        <v>0.27000000000407454</v>
      </c>
      <c r="D13845" s="420">
        <f t="shared" si="290"/>
        <v>0.13500000000203727</v>
      </c>
      <c r="H13845" s="337"/>
      <c r="J13845" s="82">
        <v>77</v>
      </c>
      <c r="K13845" s="319">
        <v>2</v>
      </c>
    </row>
    <row r="13846" spans="1:11" x14ac:dyDescent="0.3">
      <c r="A13846" s="341">
        <v>43542.590967824071</v>
      </c>
      <c r="B13846" s="318">
        <v>38643.26</v>
      </c>
      <c r="C13846" s="355">
        <f t="shared" si="289"/>
        <v>0.27100000000064028</v>
      </c>
      <c r="D13846" s="420">
        <f t="shared" si="290"/>
        <v>0.13550000000032014</v>
      </c>
      <c r="H13846" s="337"/>
      <c r="J13846" s="82">
        <v>78</v>
      </c>
      <c r="K13846" s="320">
        <v>3</v>
      </c>
    </row>
    <row r="13847" spans="1:11" x14ac:dyDescent="0.3">
      <c r="A13847" s="341">
        <v>43542.63263443287</v>
      </c>
      <c r="B13847" s="318">
        <v>38643.521999999997</v>
      </c>
      <c r="C13847" s="355">
        <f t="shared" si="289"/>
        <v>0.26199999999516876</v>
      </c>
      <c r="D13847" s="420">
        <f t="shared" si="290"/>
        <v>0.13099999999758438</v>
      </c>
      <c r="H13847" s="337"/>
      <c r="J13847" s="82">
        <v>79</v>
      </c>
      <c r="K13847" s="321">
        <v>4</v>
      </c>
    </row>
    <row r="13848" spans="1:11" x14ac:dyDescent="0.3">
      <c r="A13848" s="341">
        <v>43542.674301041669</v>
      </c>
      <c r="B13848" s="318">
        <v>38643.777999999998</v>
      </c>
      <c r="C13848" s="355">
        <f t="shared" si="289"/>
        <v>0.25600000000122236</v>
      </c>
      <c r="D13848" s="420">
        <f t="shared" si="290"/>
        <v>0.12800000000061118</v>
      </c>
      <c r="H13848" s="337"/>
      <c r="J13848" s="82">
        <v>80</v>
      </c>
      <c r="K13848" s="391">
        <v>1</v>
      </c>
    </row>
    <row r="13849" spans="1:11" x14ac:dyDescent="0.3">
      <c r="A13849" s="341">
        <v>43542.71596765046</v>
      </c>
      <c r="B13849" s="318">
        <v>38644.042000000001</v>
      </c>
      <c r="C13849" s="355">
        <f t="shared" si="289"/>
        <v>0.26400000000285218</v>
      </c>
      <c r="D13849" s="420">
        <f t="shared" si="290"/>
        <v>0.13200000000142609</v>
      </c>
      <c r="H13849" s="337"/>
      <c r="J13849" s="82">
        <v>81</v>
      </c>
      <c r="K13849" s="319">
        <v>2</v>
      </c>
    </row>
    <row r="13850" spans="1:11" x14ac:dyDescent="0.3">
      <c r="A13850" s="341">
        <v>43542.757634259258</v>
      </c>
      <c r="B13850" s="318">
        <v>38644.31</v>
      </c>
      <c r="C13850" s="355">
        <f t="shared" si="289"/>
        <v>0.26799999999639113</v>
      </c>
      <c r="D13850" s="420">
        <f t="shared" si="290"/>
        <v>0.13399999999819556</v>
      </c>
      <c r="H13850" s="337"/>
      <c r="J13850" s="82">
        <v>82</v>
      </c>
      <c r="K13850" s="320">
        <v>3</v>
      </c>
    </row>
    <row r="13851" spans="1:11" x14ac:dyDescent="0.3">
      <c r="A13851" s="341">
        <v>43542.799300868057</v>
      </c>
      <c r="B13851" s="318">
        <v>38644.569000000003</v>
      </c>
      <c r="C13851" s="355">
        <f t="shared" si="289"/>
        <v>0.25900000000547152</v>
      </c>
      <c r="D13851" s="420">
        <f t="shared" si="290"/>
        <v>0.12950000000273576</v>
      </c>
      <c r="H13851" s="337"/>
      <c r="J13851" s="82">
        <v>83</v>
      </c>
      <c r="K13851" s="321">
        <v>4</v>
      </c>
    </row>
    <row r="13852" spans="1:11" x14ac:dyDescent="0.3">
      <c r="A13852" s="341">
        <v>43542.840967476855</v>
      </c>
      <c r="B13852" s="318">
        <v>38644.819000000003</v>
      </c>
      <c r="C13852" s="355">
        <f t="shared" si="289"/>
        <v>0.25</v>
      </c>
      <c r="D13852" s="420">
        <f t="shared" si="290"/>
        <v>0.125</v>
      </c>
      <c r="H13852" s="337"/>
      <c r="J13852" s="82">
        <v>84</v>
      </c>
      <c r="K13852" s="391">
        <v>1</v>
      </c>
    </row>
    <row r="13853" spans="1:11" x14ac:dyDescent="0.3">
      <c r="A13853" s="341">
        <v>43542.882634085647</v>
      </c>
      <c r="B13853" s="318">
        <v>38645.080999999998</v>
      </c>
      <c r="C13853" s="355">
        <f t="shared" si="289"/>
        <v>0.26199999999516876</v>
      </c>
      <c r="D13853" s="420">
        <f t="shared" si="290"/>
        <v>0.13099999999758438</v>
      </c>
      <c r="H13853" s="337"/>
      <c r="J13853" s="82">
        <v>85</v>
      </c>
      <c r="K13853" s="319">
        <v>2</v>
      </c>
    </row>
    <row r="13854" spans="1:11" x14ac:dyDescent="0.3">
      <c r="A13854" s="341">
        <v>43542.924300694445</v>
      </c>
      <c r="B13854" s="318">
        <v>38645.341999999997</v>
      </c>
      <c r="C13854" s="355">
        <f t="shared" si="289"/>
        <v>0.26099999999860302</v>
      </c>
      <c r="D13854" s="420">
        <f t="shared" si="290"/>
        <v>0.13049999999930151</v>
      </c>
      <c r="H13854" s="337"/>
      <c r="J13854" s="82">
        <v>86</v>
      </c>
      <c r="K13854" s="320">
        <v>3</v>
      </c>
    </row>
    <row r="13855" spans="1:11" x14ac:dyDescent="0.3">
      <c r="A13855" s="341">
        <v>43542.965967303244</v>
      </c>
      <c r="B13855" s="318">
        <v>38645.597999999998</v>
      </c>
      <c r="C13855" s="355">
        <f t="shared" si="289"/>
        <v>0.25600000000122236</v>
      </c>
      <c r="D13855" s="420">
        <f t="shared" si="290"/>
        <v>0.12800000000061118</v>
      </c>
      <c r="E13855" s="336">
        <f>SUM(C13832:C13855)*7.4805194805</f>
        <v>47.613506493367261</v>
      </c>
      <c r="F13855" s="324">
        <f>AVERAGE(D13832:D13855)</f>
        <v>0.13260416666662422</v>
      </c>
      <c r="G13855" s="324">
        <f>_xlfn.STDEV.S(D13832:D13855)</f>
        <v>3.8135318751645734E-3</v>
      </c>
      <c r="H13855" s="337"/>
      <c r="J13855" s="82">
        <v>87</v>
      </c>
      <c r="K13855" s="321">
        <v>4</v>
      </c>
    </row>
    <row r="13856" spans="1:11" x14ac:dyDescent="0.3">
      <c r="A13856" s="341">
        <v>43543.007633912035</v>
      </c>
      <c r="B13856" s="318">
        <v>38645.851999999999</v>
      </c>
      <c r="C13856" s="355">
        <f t="shared" si="289"/>
        <v>0.25400000000081491</v>
      </c>
      <c r="D13856" s="420">
        <f t="shared" si="290"/>
        <v>0.12700000000040745</v>
      </c>
      <c r="H13856" s="337"/>
      <c r="J13856" s="82">
        <v>88</v>
      </c>
      <c r="K13856" s="391">
        <v>1</v>
      </c>
    </row>
    <row r="13857" spans="1:12" x14ac:dyDescent="0.3">
      <c r="A13857" s="341">
        <v>43543.049300520834</v>
      </c>
      <c r="B13857" s="318">
        <v>38646.125</v>
      </c>
      <c r="C13857" s="355">
        <f t="shared" si="289"/>
        <v>0.27300000000104774</v>
      </c>
      <c r="D13857" s="420">
        <f t="shared" si="290"/>
        <v>0.13650000000052387</v>
      </c>
      <c r="H13857" s="337"/>
      <c r="J13857" s="82">
        <v>89</v>
      </c>
      <c r="K13857" s="319">
        <v>2</v>
      </c>
    </row>
    <row r="13858" spans="1:12" x14ac:dyDescent="0.3">
      <c r="A13858" s="341">
        <v>43543.090967129632</v>
      </c>
      <c r="B13858" s="318">
        <v>38646.391000000003</v>
      </c>
      <c r="C13858" s="355">
        <f t="shared" si="289"/>
        <v>0.26600000000325963</v>
      </c>
      <c r="D13858" s="420">
        <f t="shared" si="290"/>
        <v>0.13300000000162981</v>
      </c>
      <c r="H13858" s="337"/>
      <c r="J13858" s="82">
        <v>90</v>
      </c>
      <c r="K13858" s="320">
        <v>3</v>
      </c>
    </row>
    <row r="13859" spans="1:12" x14ac:dyDescent="0.3">
      <c r="A13859" s="341">
        <v>43543.132633738423</v>
      </c>
      <c r="B13859" s="318">
        <v>38646.652000000002</v>
      </c>
      <c r="C13859" s="355">
        <f t="shared" si="289"/>
        <v>0.26099999999860302</v>
      </c>
      <c r="D13859" s="420">
        <f t="shared" si="290"/>
        <v>0.13049999999930151</v>
      </c>
      <c r="H13859" s="337"/>
      <c r="J13859" s="82">
        <v>91</v>
      </c>
      <c r="K13859" s="321">
        <v>4</v>
      </c>
    </row>
    <row r="13860" spans="1:12" x14ac:dyDescent="0.3">
      <c r="A13860" s="341">
        <v>43543.174300347222</v>
      </c>
      <c r="B13860" s="318">
        <v>38646.923000000003</v>
      </c>
      <c r="C13860" s="355">
        <f t="shared" si="289"/>
        <v>0.27100000000064028</v>
      </c>
      <c r="D13860" s="420">
        <f t="shared" si="290"/>
        <v>0.13550000000032014</v>
      </c>
      <c r="H13860" s="337"/>
      <c r="J13860" s="82">
        <v>92</v>
      </c>
      <c r="K13860" s="391">
        <v>1</v>
      </c>
    </row>
    <row r="13861" spans="1:12" x14ac:dyDescent="0.3">
      <c r="A13861" s="341">
        <v>43543.215966956021</v>
      </c>
      <c r="B13861" s="318">
        <v>38647.207999999999</v>
      </c>
      <c r="C13861" s="355">
        <f t="shared" si="289"/>
        <v>0.2849999999962165</v>
      </c>
      <c r="D13861" s="420">
        <f t="shared" si="290"/>
        <v>0.14249999999810825</v>
      </c>
      <c r="H13861" s="337"/>
      <c r="J13861" s="82">
        <v>93</v>
      </c>
      <c r="K13861" s="319">
        <v>2</v>
      </c>
    </row>
    <row r="13862" spans="1:12" x14ac:dyDescent="0.3">
      <c r="A13862" s="341">
        <v>43543.257633564812</v>
      </c>
      <c r="B13862" s="318">
        <v>38647.478999999999</v>
      </c>
      <c r="C13862" s="355">
        <f t="shared" si="289"/>
        <v>0.27100000000064028</v>
      </c>
      <c r="D13862" s="420">
        <f t="shared" si="290"/>
        <v>0.13550000000032014</v>
      </c>
      <c r="H13862" s="337"/>
      <c r="J13862" s="82">
        <v>94</v>
      </c>
      <c r="K13862" s="320">
        <v>3</v>
      </c>
    </row>
    <row r="13863" spans="1:12" x14ac:dyDescent="0.3">
      <c r="A13863" s="341">
        <v>43543.29930017361</v>
      </c>
      <c r="B13863" s="318">
        <v>38647.741999999998</v>
      </c>
      <c r="C13863" s="355">
        <f t="shared" si="289"/>
        <v>0.26299999999901047</v>
      </c>
      <c r="D13863" s="420">
        <f t="shared" si="290"/>
        <v>0.13149999999950523</v>
      </c>
      <c r="H13863" s="337"/>
      <c r="J13863" s="82">
        <v>95</v>
      </c>
      <c r="K13863" s="321">
        <v>4</v>
      </c>
    </row>
    <row r="13864" spans="1:12" x14ac:dyDescent="0.3">
      <c r="A13864" s="341">
        <v>43543.340966782409</v>
      </c>
      <c r="B13864" s="318">
        <v>38648.012000000002</v>
      </c>
      <c r="C13864" s="355">
        <f t="shared" si="289"/>
        <v>0.27000000000407454</v>
      </c>
      <c r="D13864" s="420">
        <f t="shared" si="290"/>
        <v>0.13500000000203727</v>
      </c>
      <c r="H13864" s="337"/>
      <c r="J13864" s="82">
        <v>96</v>
      </c>
      <c r="K13864" s="391">
        <v>1</v>
      </c>
    </row>
    <row r="13865" spans="1:12" x14ac:dyDescent="0.3">
      <c r="A13865" s="341">
        <v>43543.3826333912</v>
      </c>
      <c r="B13865" s="318">
        <v>38648.288</v>
      </c>
      <c r="C13865" s="355">
        <f t="shared" si="289"/>
        <v>0.27599999999802094</v>
      </c>
      <c r="D13865" s="420">
        <f t="shared" si="290"/>
        <v>0.13799999999901047</v>
      </c>
      <c r="H13865" s="337"/>
      <c r="J13865" s="82">
        <v>97</v>
      </c>
      <c r="K13865" s="319">
        <v>2</v>
      </c>
    </row>
    <row r="13866" spans="1:12" x14ac:dyDescent="0.3">
      <c r="A13866" s="341">
        <v>43543.424299999999</v>
      </c>
      <c r="B13866" s="318">
        <v>38648.553</v>
      </c>
      <c r="C13866" s="355">
        <f t="shared" si="289"/>
        <v>0.26499999999941792</v>
      </c>
      <c r="D13866" s="420">
        <f t="shared" si="290"/>
        <v>0.13249999999970896</v>
      </c>
      <c r="H13866" s="337"/>
      <c r="J13866" s="82">
        <v>98</v>
      </c>
      <c r="K13866" s="320">
        <v>3</v>
      </c>
    </row>
    <row r="13867" spans="1:12" x14ac:dyDescent="0.3">
      <c r="A13867" s="341">
        <v>43543.465966608797</v>
      </c>
      <c r="B13867" s="318">
        <v>38648.817000000003</v>
      </c>
      <c r="C13867" s="355">
        <f t="shared" si="289"/>
        <v>0.26400000000285218</v>
      </c>
      <c r="D13867" s="420">
        <f t="shared" si="290"/>
        <v>0.13200000000142609</v>
      </c>
      <c r="H13867" s="337"/>
      <c r="J13867" s="82">
        <v>99</v>
      </c>
      <c r="K13867" s="321">
        <v>4</v>
      </c>
    </row>
    <row r="13868" spans="1:12" x14ac:dyDescent="0.3">
      <c r="A13868" s="341">
        <v>43543.507633217596</v>
      </c>
      <c r="B13868" s="318">
        <v>38649.091</v>
      </c>
      <c r="C13868" s="355">
        <f t="shared" si="289"/>
        <v>0.27399999999761349</v>
      </c>
      <c r="D13868" s="420">
        <f t="shared" si="290"/>
        <v>0.13699999999880674</v>
      </c>
      <c r="E13868" s="336">
        <f>SUM(C13856:C13868)*7.4805194805</f>
        <v>26.129454545403046</v>
      </c>
      <c r="F13868" s="324">
        <f>AVERAGE(D13856:D13868)</f>
        <v>0.13434615384623891</v>
      </c>
      <c r="G13868" s="324">
        <f>_xlfn.STDEV.S(D13856:D13868)</f>
        <v>3.8964974405065514E-3</v>
      </c>
      <c r="H13868" s="337"/>
      <c r="J13868" s="82">
        <v>100</v>
      </c>
      <c r="K13868" s="391">
        <v>1</v>
      </c>
    </row>
    <row r="13869" spans="1:12" x14ac:dyDescent="0.3">
      <c r="A13869" s="341">
        <v>43544.364583333336</v>
      </c>
      <c r="B13869" s="318">
        <v>38654.400999999998</v>
      </c>
      <c r="C13869" s="355"/>
      <c r="D13869" s="420"/>
      <c r="H13869" s="337"/>
      <c r="J13869" s="82">
        <v>1</v>
      </c>
      <c r="K13869" s="391">
        <v>1</v>
      </c>
      <c r="L13869" s="54" t="s">
        <v>313</v>
      </c>
    </row>
    <row r="13870" spans="1:12" x14ac:dyDescent="0.3">
      <c r="A13870" s="341">
        <v>43544.40625</v>
      </c>
      <c r="B13870" s="318">
        <v>38654.665000000001</v>
      </c>
      <c r="C13870" s="355">
        <f t="shared" ref="C13870:C13969" si="291">B13870-B13869</f>
        <v>0.26400000000285218</v>
      </c>
      <c r="D13870" s="420">
        <f t="shared" ref="D13870:D13969" si="292">C13870/2</f>
        <v>0.13200000000142609</v>
      </c>
      <c r="H13870" s="337"/>
      <c r="J13870" s="82">
        <v>2</v>
      </c>
      <c r="K13870" s="319">
        <v>2</v>
      </c>
    </row>
    <row r="13871" spans="1:12" x14ac:dyDescent="0.3">
      <c r="A13871" s="341">
        <v>43544.447916666664</v>
      </c>
      <c r="B13871" s="318">
        <v>38654.932999999997</v>
      </c>
      <c r="C13871" s="355">
        <f t="shared" si="291"/>
        <v>0.26799999999639113</v>
      </c>
      <c r="D13871" s="420">
        <f t="shared" si="292"/>
        <v>0.13399999999819556</v>
      </c>
      <c r="H13871" s="337"/>
      <c r="J13871" s="82">
        <v>3</v>
      </c>
      <c r="K13871" s="320">
        <v>3</v>
      </c>
    </row>
    <row r="13872" spans="1:12" x14ac:dyDescent="0.3">
      <c r="A13872" s="341">
        <v>43544.48958321759</v>
      </c>
      <c r="B13872" s="318">
        <v>38655.207999999999</v>
      </c>
      <c r="C13872" s="355">
        <f t="shared" si="291"/>
        <v>0.27500000000145519</v>
      </c>
      <c r="D13872" s="420">
        <f t="shared" si="292"/>
        <v>0.1375000000007276</v>
      </c>
      <c r="H13872" s="337"/>
      <c r="J13872" s="82">
        <v>4</v>
      </c>
      <c r="K13872" s="321">
        <v>4</v>
      </c>
    </row>
    <row r="13873" spans="1:11" x14ac:dyDescent="0.3">
      <c r="A13873" s="341">
        <v>43544.531249826388</v>
      </c>
      <c r="B13873" s="318">
        <v>38655.47</v>
      </c>
      <c r="C13873" s="355">
        <f t="shared" si="291"/>
        <v>0.26200000000244472</v>
      </c>
      <c r="D13873" s="420">
        <f t="shared" si="292"/>
        <v>0.13100000000122236</v>
      </c>
      <c r="H13873" s="337"/>
      <c r="J13873" s="82">
        <v>5</v>
      </c>
      <c r="K13873" s="391">
        <v>1</v>
      </c>
    </row>
    <row r="13874" spans="1:11" x14ac:dyDescent="0.3">
      <c r="A13874" s="341">
        <v>43544.572916435187</v>
      </c>
      <c r="B13874" s="318">
        <v>38655.726999999999</v>
      </c>
      <c r="C13874" s="355">
        <f t="shared" si="291"/>
        <v>0.25699999999778811</v>
      </c>
      <c r="D13874" s="420">
        <f t="shared" si="292"/>
        <v>0.12849999999889405</v>
      </c>
      <c r="H13874" s="337"/>
      <c r="J13874" s="82">
        <v>6</v>
      </c>
      <c r="K13874" s="319">
        <v>2</v>
      </c>
    </row>
    <row r="13875" spans="1:11" x14ac:dyDescent="0.3">
      <c r="A13875" s="341">
        <v>43544.614583043978</v>
      </c>
      <c r="B13875" s="318">
        <v>38655.991999999998</v>
      </c>
      <c r="C13875" s="355">
        <f t="shared" si="291"/>
        <v>0.26499999999941792</v>
      </c>
      <c r="D13875" s="420">
        <f t="shared" si="292"/>
        <v>0.13249999999970896</v>
      </c>
      <c r="H13875" s="337"/>
      <c r="J13875" s="82">
        <v>7</v>
      </c>
      <c r="K13875" s="320">
        <v>3</v>
      </c>
    </row>
    <row r="13876" spans="1:11" x14ac:dyDescent="0.3">
      <c r="A13876" s="341">
        <v>43544.656249652777</v>
      </c>
      <c r="B13876" s="318">
        <v>38656.264000000003</v>
      </c>
      <c r="C13876" s="355">
        <f t="shared" si="291"/>
        <v>0.27200000000448199</v>
      </c>
      <c r="D13876" s="420">
        <f t="shared" si="292"/>
        <v>0.13600000000224099</v>
      </c>
      <c r="H13876" s="337"/>
      <c r="J13876" s="82">
        <v>8</v>
      </c>
      <c r="K13876" s="321">
        <v>4</v>
      </c>
    </row>
    <row r="13877" spans="1:11" x14ac:dyDescent="0.3">
      <c r="A13877" s="341">
        <v>43544.697916261575</v>
      </c>
      <c r="B13877" s="318">
        <v>38656.529000000002</v>
      </c>
      <c r="C13877" s="355">
        <f t="shared" si="291"/>
        <v>0.26499999999941792</v>
      </c>
      <c r="D13877" s="420">
        <f t="shared" si="292"/>
        <v>0.13249999999970896</v>
      </c>
      <c r="H13877" s="337"/>
      <c r="J13877" s="82">
        <v>9</v>
      </c>
      <c r="K13877" s="391">
        <v>1</v>
      </c>
    </row>
    <row r="13878" spans="1:11" x14ac:dyDescent="0.3">
      <c r="A13878" s="341">
        <v>43544.739582870374</v>
      </c>
      <c r="B13878" s="318">
        <v>38656.79</v>
      </c>
      <c r="C13878" s="355">
        <f t="shared" si="291"/>
        <v>0.26099999999860302</v>
      </c>
      <c r="D13878" s="420">
        <f t="shared" si="292"/>
        <v>0.13049999999930151</v>
      </c>
      <c r="H13878" s="337"/>
      <c r="J13878" s="82">
        <v>10</v>
      </c>
      <c r="K13878" s="319">
        <v>2</v>
      </c>
    </row>
    <row r="13879" spans="1:11" x14ac:dyDescent="0.3">
      <c r="A13879" s="341">
        <v>43544.781249479165</v>
      </c>
      <c r="B13879" s="318">
        <v>38657.06</v>
      </c>
      <c r="C13879" s="355">
        <f t="shared" si="291"/>
        <v>0.26999999999679858</v>
      </c>
      <c r="D13879" s="420">
        <f t="shared" si="292"/>
        <v>0.13499999999839929</v>
      </c>
      <c r="H13879" s="337"/>
      <c r="J13879" s="82">
        <v>11</v>
      </c>
      <c r="K13879" s="320">
        <v>3</v>
      </c>
    </row>
    <row r="13880" spans="1:11" x14ac:dyDescent="0.3">
      <c r="A13880" s="341">
        <v>43544.822916087964</v>
      </c>
      <c r="B13880" s="318">
        <v>38657.321000000004</v>
      </c>
      <c r="C13880" s="355">
        <f t="shared" si="291"/>
        <v>0.26100000000587897</v>
      </c>
      <c r="D13880" s="420">
        <f t="shared" si="292"/>
        <v>0.13050000000293949</v>
      </c>
      <c r="H13880" s="337"/>
      <c r="J13880" s="82">
        <v>12</v>
      </c>
      <c r="K13880" s="321">
        <v>4</v>
      </c>
    </row>
    <row r="13881" spans="1:11" x14ac:dyDescent="0.3">
      <c r="A13881" s="341">
        <v>43544.864582696762</v>
      </c>
      <c r="B13881" s="318">
        <v>38657.578000000001</v>
      </c>
      <c r="C13881" s="355">
        <f t="shared" si="291"/>
        <v>0.25699999999778811</v>
      </c>
      <c r="D13881" s="420">
        <f t="shared" si="292"/>
        <v>0.12849999999889405</v>
      </c>
      <c r="H13881" s="337"/>
      <c r="J13881" s="82">
        <v>13</v>
      </c>
      <c r="K13881" s="391">
        <v>1</v>
      </c>
    </row>
    <row r="13882" spans="1:11" x14ac:dyDescent="0.3">
      <c r="A13882" s="341">
        <v>43544.906249305554</v>
      </c>
      <c r="B13882" s="318">
        <v>38657.830999999998</v>
      </c>
      <c r="C13882" s="355">
        <f t="shared" si="291"/>
        <v>0.2529999999969732</v>
      </c>
      <c r="D13882" s="420">
        <f t="shared" si="292"/>
        <v>0.1264999999984866</v>
      </c>
      <c r="H13882" s="337"/>
      <c r="J13882" s="82">
        <v>14</v>
      </c>
      <c r="K13882" s="319">
        <v>2</v>
      </c>
    </row>
    <row r="13883" spans="1:11" x14ac:dyDescent="0.3">
      <c r="A13883" s="341">
        <v>43544.947915914352</v>
      </c>
      <c r="B13883" s="318">
        <v>38658.101000000002</v>
      </c>
      <c r="C13883" s="355">
        <f t="shared" si="291"/>
        <v>0.27000000000407454</v>
      </c>
      <c r="D13883" s="420">
        <f t="shared" si="292"/>
        <v>0.13500000000203727</v>
      </c>
      <c r="H13883" s="337"/>
      <c r="J13883" s="82">
        <v>15</v>
      </c>
      <c r="K13883" s="320">
        <v>3</v>
      </c>
    </row>
    <row r="13884" spans="1:11" x14ac:dyDescent="0.3">
      <c r="A13884" s="341">
        <v>43544.989582523151</v>
      </c>
      <c r="B13884" s="318">
        <v>38658.370000000003</v>
      </c>
      <c r="C13884" s="355">
        <f t="shared" si="291"/>
        <v>0.26900000000023283</v>
      </c>
      <c r="D13884" s="420">
        <f t="shared" si="292"/>
        <v>0.13450000000011642</v>
      </c>
      <c r="E13884" s="336">
        <f>SUM(C13869:C13884)*7.4805194805</f>
        <v>29.6901818181389</v>
      </c>
      <c r="F13884" s="324">
        <f>AVERAGE(D13869:D13884)</f>
        <v>0.13230000000015327</v>
      </c>
      <c r="G13884" s="324">
        <f>_xlfn.STDEV.S(D13869:D13884)</f>
        <v>3.0926179391174689E-3</v>
      </c>
      <c r="H13884" s="337"/>
      <c r="J13884" s="82">
        <v>16</v>
      </c>
      <c r="K13884" s="321">
        <v>4</v>
      </c>
    </row>
    <row r="13885" spans="1:11" x14ac:dyDescent="0.3">
      <c r="A13885" s="341">
        <v>43545.031249131942</v>
      </c>
      <c r="B13885" s="318">
        <v>38658.631000000001</v>
      </c>
      <c r="C13885" s="355">
        <f t="shared" si="291"/>
        <v>0.26099999999860302</v>
      </c>
      <c r="D13885" s="420">
        <f t="shared" si="292"/>
        <v>0.13049999999930151</v>
      </c>
      <c r="H13885" s="337"/>
      <c r="J13885" s="82">
        <v>17</v>
      </c>
      <c r="K13885" s="391">
        <v>1</v>
      </c>
    </row>
    <row r="13886" spans="1:11" x14ac:dyDescent="0.3">
      <c r="A13886" s="341">
        <v>43545.07291574074</v>
      </c>
      <c r="B13886" s="318">
        <v>38658.898000000001</v>
      </c>
      <c r="C13886" s="355">
        <f t="shared" si="291"/>
        <v>0.26699999999982538</v>
      </c>
      <c r="D13886" s="420">
        <f t="shared" si="292"/>
        <v>0.13349999999991269</v>
      </c>
      <c r="H13886" s="337"/>
      <c r="J13886" s="82">
        <v>18</v>
      </c>
      <c r="K13886" s="319">
        <v>2</v>
      </c>
    </row>
    <row r="13887" spans="1:11" x14ac:dyDescent="0.3">
      <c r="A13887" s="341">
        <v>43545.114582349539</v>
      </c>
      <c r="B13887" s="318">
        <v>38659.171999999999</v>
      </c>
      <c r="C13887" s="355">
        <f t="shared" si="291"/>
        <v>0.27399999999761349</v>
      </c>
      <c r="D13887" s="420">
        <f t="shared" si="292"/>
        <v>0.13699999999880674</v>
      </c>
      <c r="H13887" s="337"/>
      <c r="J13887" s="82">
        <v>19</v>
      </c>
      <c r="K13887" s="320">
        <v>3</v>
      </c>
    </row>
    <row r="13888" spans="1:11" x14ac:dyDescent="0.3">
      <c r="A13888" s="341">
        <v>43545.15624895833</v>
      </c>
      <c r="B13888" s="318">
        <v>38659.442000000003</v>
      </c>
      <c r="C13888" s="355">
        <f t="shared" si="291"/>
        <v>0.27000000000407454</v>
      </c>
      <c r="D13888" s="420">
        <f t="shared" si="292"/>
        <v>0.13500000000203727</v>
      </c>
      <c r="H13888" s="337"/>
      <c r="J13888" s="82">
        <v>20</v>
      </c>
      <c r="K13888" s="321">
        <v>4</v>
      </c>
    </row>
    <row r="13889" spans="1:11" x14ac:dyDescent="0.3">
      <c r="A13889" s="341">
        <v>43545.197915567129</v>
      </c>
      <c r="B13889" s="318">
        <v>38659.707999999999</v>
      </c>
      <c r="C13889" s="355">
        <f t="shared" si="291"/>
        <v>0.26599999999598367</v>
      </c>
      <c r="D13889" s="420">
        <f t="shared" si="292"/>
        <v>0.13299999999799184</v>
      </c>
      <c r="H13889" s="337"/>
      <c r="J13889" s="82">
        <v>21</v>
      </c>
      <c r="K13889" s="391">
        <v>1</v>
      </c>
    </row>
    <row r="13890" spans="1:11" x14ac:dyDescent="0.3">
      <c r="A13890" s="341">
        <v>43545.239582175927</v>
      </c>
      <c r="B13890" s="318">
        <v>38659.980000000003</v>
      </c>
      <c r="C13890" s="355">
        <f t="shared" si="291"/>
        <v>0.27200000000448199</v>
      </c>
      <c r="D13890" s="420">
        <f t="shared" si="292"/>
        <v>0.13600000000224099</v>
      </c>
      <c r="H13890" s="337"/>
      <c r="J13890" s="82">
        <v>22</v>
      </c>
      <c r="K13890" s="319">
        <v>2</v>
      </c>
    </row>
    <row r="13891" spans="1:11" x14ac:dyDescent="0.3">
      <c r="A13891" s="341">
        <v>43545.281248784719</v>
      </c>
      <c r="B13891" s="318">
        <v>38660.258000000002</v>
      </c>
      <c r="C13891" s="355">
        <f t="shared" si="291"/>
        <v>0.27799999999842839</v>
      </c>
      <c r="D13891" s="420">
        <f t="shared" si="292"/>
        <v>0.1389999999992142</v>
      </c>
      <c r="H13891" s="337"/>
      <c r="J13891" s="82">
        <v>23</v>
      </c>
      <c r="K13891" s="320">
        <v>3</v>
      </c>
    </row>
    <row r="13892" spans="1:11" x14ac:dyDescent="0.3">
      <c r="A13892" s="341">
        <v>43545.322915393517</v>
      </c>
      <c r="B13892" s="318">
        <v>38660.527999999998</v>
      </c>
      <c r="C13892" s="355">
        <f t="shared" si="291"/>
        <v>0.26999999999679858</v>
      </c>
      <c r="D13892" s="420">
        <f t="shared" si="292"/>
        <v>0.13499999999839929</v>
      </c>
      <c r="H13892" s="337"/>
      <c r="J13892" s="82">
        <v>24</v>
      </c>
      <c r="K13892" s="321">
        <v>4</v>
      </c>
    </row>
    <row r="13893" spans="1:11" x14ac:dyDescent="0.3">
      <c r="A13893" s="341">
        <v>43545.364582002316</v>
      </c>
      <c r="B13893" s="318">
        <v>38660.790999999997</v>
      </c>
      <c r="C13893" s="355">
        <f t="shared" si="291"/>
        <v>0.26299999999901047</v>
      </c>
      <c r="D13893" s="420">
        <f t="shared" si="292"/>
        <v>0.13149999999950523</v>
      </c>
      <c r="H13893" s="337"/>
      <c r="J13893" s="82">
        <v>25</v>
      </c>
      <c r="K13893" s="391">
        <v>1</v>
      </c>
    </row>
    <row r="13894" spans="1:11" x14ac:dyDescent="0.3">
      <c r="A13894" s="341">
        <v>43545.406248611114</v>
      </c>
      <c r="B13894" s="318">
        <v>38661.069000000003</v>
      </c>
      <c r="C13894" s="355">
        <f t="shared" si="291"/>
        <v>0.27800000000570435</v>
      </c>
      <c r="D13894" s="420">
        <f t="shared" si="292"/>
        <v>0.13900000000285218</v>
      </c>
      <c r="H13894" s="337"/>
      <c r="J13894" s="82">
        <v>26</v>
      </c>
      <c r="K13894" s="319">
        <v>2</v>
      </c>
    </row>
    <row r="13895" spans="1:11" x14ac:dyDescent="0.3">
      <c r="A13895" s="341">
        <v>43545.447915219906</v>
      </c>
      <c r="B13895" s="318">
        <v>38661.341</v>
      </c>
      <c r="C13895" s="355">
        <f t="shared" si="291"/>
        <v>0.27199999999720603</v>
      </c>
      <c r="D13895" s="420">
        <f t="shared" si="292"/>
        <v>0.13599999999860302</v>
      </c>
      <c r="H13895" s="337"/>
      <c r="J13895" s="82">
        <v>27</v>
      </c>
      <c r="K13895" s="320">
        <v>3</v>
      </c>
    </row>
    <row r="13896" spans="1:11" x14ac:dyDescent="0.3">
      <c r="A13896" s="341">
        <v>43545.489581828704</v>
      </c>
      <c r="B13896" s="318">
        <v>38661.601999999999</v>
      </c>
      <c r="C13896" s="355">
        <f t="shared" si="291"/>
        <v>0.26099999999860302</v>
      </c>
      <c r="D13896" s="420">
        <f t="shared" si="292"/>
        <v>0.13049999999930151</v>
      </c>
      <c r="H13896" s="337"/>
      <c r="J13896" s="82">
        <v>28</v>
      </c>
      <c r="K13896" s="321">
        <v>4</v>
      </c>
    </row>
    <row r="13897" spans="1:11" x14ac:dyDescent="0.3">
      <c r="A13897" s="341">
        <v>43545.531248437503</v>
      </c>
      <c r="B13897" s="318">
        <v>38661.862000000001</v>
      </c>
      <c r="C13897" s="355">
        <f t="shared" si="291"/>
        <v>0.26000000000203727</v>
      </c>
      <c r="D13897" s="420">
        <f t="shared" si="292"/>
        <v>0.13000000000101863</v>
      </c>
      <c r="H13897" s="337"/>
      <c r="J13897" s="82">
        <v>29</v>
      </c>
      <c r="K13897" s="391">
        <v>1</v>
      </c>
    </row>
    <row r="13898" spans="1:11" x14ac:dyDescent="0.3">
      <c r="A13898" s="341">
        <v>43545.572915046294</v>
      </c>
      <c r="B13898" s="318">
        <v>38662.137999999999</v>
      </c>
      <c r="C13898" s="355">
        <f t="shared" si="291"/>
        <v>0.27599999999802094</v>
      </c>
      <c r="D13898" s="420">
        <f t="shared" si="292"/>
        <v>0.13799999999901047</v>
      </c>
      <c r="H13898" s="337"/>
      <c r="J13898" s="82">
        <v>30</v>
      </c>
      <c r="K13898" s="319">
        <v>2</v>
      </c>
    </row>
    <row r="13899" spans="1:11" x14ac:dyDescent="0.3">
      <c r="A13899" s="341">
        <v>43545.614581655092</v>
      </c>
      <c r="B13899" s="318">
        <v>38662.404999999999</v>
      </c>
      <c r="C13899" s="355">
        <f t="shared" si="291"/>
        <v>0.26699999999982538</v>
      </c>
      <c r="D13899" s="420">
        <f t="shared" si="292"/>
        <v>0.13349999999991269</v>
      </c>
      <c r="H13899" s="337"/>
      <c r="J13899" s="82">
        <v>31</v>
      </c>
      <c r="K13899" s="320">
        <v>3</v>
      </c>
    </row>
    <row r="13900" spans="1:11" x14ac:dyDescent="0.3">
      <c r="A13900" s="341">
        <v>43545.656248263891</v>
      </c>
      <c r="B13900" s="318">
        <v>38662.667999999998</v>
      </c>
      <c r="C13900" s="355">
        <f t="shared" si="291"/>
        <v>0.26299999999901047</v>
      </c>
      <c r="D13900" s="420">
        <f t="shared" si="292"/>
        <v>0.13149999999950523</v>
      </c>
      <c r="H13900" s="337"/>
      <c r="J13900" s="82">
        <v>32</v>
      </c>
      <c r="K13900" s="321">
        <v>4</v>
      </c>
    </row>
    <row r="13901" spans="1:11" x14ac:dyDescent="0.3">
      <c r="A13901" s="341">
        <v>43545.697914872682</v>
      </c>
      <c r="B13901" s="318">
        <v>38662.936999999998</v>
      </c>
      <c r="C13901" s="355">
        <f t="shared" si="291"/>
        <v>0.26900000000023283</v>
      </c>
      <c r="D13901" s="420">
        <f t="shared" si="292"/>
        <v>0.13450000000011642</v>
      </c>
      <c r="H13901" s="337"/>
      <c r="J13901" s="82">
        <v>33</v>
      </c>
      <c r="K13901" s="391">
        <v>1</v>
      </c>
    </row>
    <row r="13902" spans="1:11" x14ac:dyDescent="0.3">
      <c r="A13902" s="341">
        <v>43545.739581481481</v>
      </c>
      <c r="B13902" s="318">
        <v>38663.21</v>
      </c>
      <c r="C13902" s="355">
        <f t="shared" si="291"/>
        <v>0.27300000000104774</v>
      </c>
      <c r="D13902" s="420">
        <f t="shared" si="292"/>
        <v>0.13650000000052387</v>
      </c>
      <c r="H13902" s="337"/>
      <c r="J13902" s="82">
        <v>34</v>
      </c>
      <c r="K13902" s="319">
        <v>2</v>
      </c>
    </row>
    <row r="13903" spans="1:11" x14ac:dyDescent="0.3">
      <c r="A13903" s="341">
        <v>43545.781248090279</v>
      </c>
      <c r="B13903" s="318">
        <v>38663.472000000002</v>
      </c>
      <c r="C13903" s="355">
        <f t="shared" si="291"/>
        <v>0.26200000000244472</v>
      </c>
      <c r="D13903" s="420">
        <f t="shared" si="292"/>
        <v>0.13100000000122236</v>
      </c>
      <c r="H13903" s="337"/>
      <c r="J13903" s="82">
        <v>35</v>
      </c>
      <c r="K13903" s="320">
        <v>3</v>
      </c>
    </row>
    <row r="13904" spans="1:11" x14ac:dyDescent="0.3">
      <c r="A13904" s="341">
        <v>43545.822914699071</v>
      </c>
      <c r="B13904" s="318">
        <v>38663.722000000002</v>
      </c>
      <c r="C13904" s="355">
        <f t="shared" si="291"/>
        <v>0.25</v>
      </c>
      <c r="D13904" s="420">
        <f t="shared" si="292"/>
        <v>0.125</v>
      </c>
      <c r="H13904" s="337"/>
      <c r="J13904" s="82">
        <v>36</v>
      </c>
      <c r="K13904" s="321">
        <v>4</v>
      </c>
    </row>
    <row r="13905" spans="1:11" x14ac:dyDescent="0.3">
      <c r="A13905" s="341">
        <v>43545.864581307869</v>
      </c>
      <c r="B13905" s="318">
        <v>38663.982000000004</v>
      </c>
      <c r="C13905" s="355">
        <f t="shared" si="291"/>
        <v>0.26000000000203727</v>
      </c>
      <c r="D13905" s="420">
        <f t="shared" si="292"/>
        <v>0.13000000000101863</v>
      </c>
      <c r="H13905" s="337"/>
      <c r="J13905" s="82">
        <v>37</v>
      </c>
      <c r="K13905" s="391">
        <v>1</v>
      </c>
    </row>
    <row r="13906" spans="1:11" x14ac:dyDescent="0.3">
      <c r="A13906" s="341">
        <v>43545.906247916668</v>
      </c>
      <c r="B13906" s="318">
        <v>38664.252</v>
      </c>
      <c r="C13906" s="355">
        <f t="shared" si="291"/>
        <v>0.26999999999679858</v>
      </c>
      <c r="D13906" s="420">
        <f t="shared" si="292"/>
        <v>0.13499999999839929</v>
      </c>
      <c r="H13906" s="337"/>
      <c r="J13906" s="82">
        <v>38</v>
      </c>
      <c r="K13906" s="319">
        <v>2</v>
      </c>
    </row>
    <row r="13907" spans="1:11" x14ac:dyDescent="0.3">
      <c r="A13907" s="341">
        <v>43545.947914525466</v>
      </c>
      <c r="B13907" s="318">
        <v>38664.517</v>
      </c>
      <c r="C13907" s="355">
        <f t="shared" si="291"/>
        <v>0.26499999999941792</v>
      </c>
      <c r="D13907" s="420">
        <f t="shared" si="292"/>
        <v>0.13249999999970896</v>
      </c>
      <c r="H13907" s="337"/>
      <c r="J13907" s="82">
        <v>39</v>
      </c>
      <c r="K13907" s="320">
        <v>3</v>
      </c>
    </row>
    <row r="13908" spans="1:11" x14ac:dyDescent="0.3">
      <c r="A13908" s="341">
        <v>43545.989581134258</v>
      </c>
      <c r="B13908" s="318">
        <v>38664.771000000001</v>
      </c>
      <c r="C13908" s="355">
        <f t="shared" si="291"/>
        <v>0.25400000000081491</v>
      </c>
      <c r="D13908" s="420">
        <f t="shared" si="292"/>
        <v>0.12700000000040745</v>
      </c>
      <c r="E13908" s="336">
        <f>SUM(C13885:C13908)*7.4805194805</f>
        <v>47.882805194665693</v>
      </c>
      <c r="F13908" s="324">
        <f>AVERAGE(D13885:D13908)</f>
        <v>0.13335416666662545</v>
      </c>
      <c r="G13908" s="324">
        <f>_xlfn.STDEV.S(D13885:D13908)</f>
        <v>3.5767338959245593E-3</v>
      </c>
      <c r="H13908" s="337"/>
      <c r="J13908" s="82">
        <v>40</v>
      </c>
      <c r="K13908" s="321">
        <v>4</v>
      </c>
    </row>
    <row r="13909" spans="1:11" x14ac:dyDescent="0.3">
      <c r="A13909" s="341">
        <v>43546.031247743056</v>
      </c>
      <c r="B13909" s="318">
        <v>38665.038</v>
      </c>
      <c r="C13909" s="355">
        <f t="shared" si="291"/>
        <v>0.26699999999982538</v>
      </c>
      <c r="D13909" s="420">
        <f t="shared" si="292"/>
        <v>0.13349999999991269</v>
      </c>
      <c r="H13909" s="337"/>
      <c r="J13909" s="82">
        <v>41</v>
      </c>
      <c r="K13909" s="391">
        <v>1</v>
      </c>
    </row>
    <row r="13910" spans="1:11" x14ac:dyDescent="0.3">
      <c r="A13910" s="341">
        <v>43546.072914351855</v>
      </c>
      <c r="B13910" s="318">
        <v>38665.302000000003</v>
      </c>
      <c r="C13910" s="355">
        <f t="shared" si="291"/>
        <v>0.26400000000285218</v>
      </c>
      <c r="D13910" s="420">
        <f t="shared" si="292"/>
        <v>0.13200000000142609</v>
      </c>
      <c r="H13910" s="337"/>
      <c r="J13910" s="82">
        <v>42</v>
      </c>
      <c r="K13910" s="319">
        <v>2</v>
      </c>
    </row>
    <row r="13911" spans="1:11" x14ac:dyDescent="0.3">
      <c r="A13911" s="341">
        <v>43546.114580960646</v>
      </c>
      <c r="B13911" s="318">
        <v>38665.57</v>
      </c>
      <c r="C13911" s="355">
        <f t="shared" si="291"/>
        <v>0.26799999999639113</v>
      </c>
      <c r="D13911" s="420">
        <f t="shared" si="292"/>
        <v>0.13399999999819556</v>
      </c>
      <c r="H13911" s="337"/>
      <c r="J13911" s="82">
        <v>43</v>
      </c>
      <c r="K13911" s="320">
        <v>3</v>
      </c>
    </row>
    <row r="13912" spans="1:11" x14ac:dyDescent="0.3">
      <c r="A13912" s="341">
        <v>43546.156247569445</v>
      </c>
      <c r="B13912" s="318">
        <v>38665.832000000002</v>
      </c>
      <c r="C13912" s="355">
        <f t="shared" si="291"/>
        <v>0.26200000000244472</v>
      </c>
      <c r="D13912" s="420">
        <f t="shared" si="292"/>
        <v>0.13100000000122236</v>
      </c>
      <c r="H13912" s="337"/>
      <c r="J13912" s="82">
        <v>44</v>
      </c>
      <c r="K13912" s="321">
        <v>4</v>
      </c>
    </row>
    <row r="13913" spans="1:11" x14ac:dyDescent="0.3">
      <c r="A13913" s="341">
        <v>43546.197914178243</v>
      </c>
      <c r="B13913" s="318">
        <v>38666.112000000001</v>
      </c>
      <c r="C13913" s="355">
        <f t="shared" si="291"/>
        <v>0.27999999999883585</v>
      </c>
      <c r="D13913" s="420">
        <f t="shared" si="292"/>
        <v>0.13999999999941792</v>
      </c>
      <c r="H13913" s="337"/>
      <c r="J13913" s="82">
        <v>45</v>
      </c>
      <c r="K13913" s="391">
        <v>1</v>
      </c>
    </row>
    <row r="13914" spans="1:11" x14ac:dyDescent="0.3">
      <c r="A13914" s="341">
        <v>43546.239580787034</v>
      </c>
      <c r="B13914" s="318">
        <v>38666.389000000003</v>
      </c>
      <c r="C13914" s="355">
        <f t="shared" si="291"/>
        <v>0.27700000000186265</v>
      </c>
      <c r="D13914" s="420">
        <f t="shared" si="292"/>
        <v>0.13850000000093132</v>
      </c>
      <c r="H13914" s="337"/>
      <c r="J13914" s="82">
        <v>46</v>
      </c>
      <c r="K13914" s="319">
        <v>2</v>
      </c>
    </row>
    <row r="13915" spans="1:11" x14ac:dyDescent="0.3">
      <c r="A13915" s="341">
        <v>43546.281247395833</v>
      </c>
      <c r="B13915" s="318">
        <v>38666.658000000003</v>
      </c>
      <c r="C13915" s="355">
        <f t="shared" si="291"/>
        <v>0.26900000000023283</v>
      </c>
      <c r="D13915" s="420">
        <f t="shared" si="292"/>
        <v>0.13450000000011642</v>
      </c>
      <c r="H13915" s="337"/>
      <c r="J13915" s="82">
        <v>47</v>
      </c>
      <c r="K13915" s="320">
        <v>3</v>
      </c>
    </row>
    <row r="13916" spans="1:11" x14ac:dyDescent="0.3">
      <c r="A13916" s="341">
        <v>43546.322914004631</v>
      </c>
      <c r="B13916" s="318">
        <v>38666.930999999997</v>
      </c>
      <c r="C13916" s="355">
        <f t="shared" si="291"/>
        <v>0.27299999999377178</v>
      </c>
      <c r="D13916" s="420">
        <f t="shared" si="292"/>
        <v>0.13649999999688589</v>
      </c>
      <c r="H13916" s="337"/>
      <c r="J13916" s="82">
        <v>48</v>
      </c>
      <c r="K13916" s="321">
        <v>4</v>
      </c>
    </row>
    <row r="13917" spans="1:11" x14ac:dyDescent="0.3">
      <c r="A13917" s="341">
        <v>43546.364580613423</v>
      </c>
      <c r="B13917" s="318">
        <v>38667.21</v>
      </c>
      <c r="C13917" s="355">
        <f t="shared" si="291"/>
        <v>0.2790000000022701</v>
      </c>
      <c r="D13917" s="420">
        <f t="shared" si="292"/>
        <v>0.13950000000113505</v>
      </c>
      <c r="H13917" s="337"/>
      <c r="J13917" s="82">
        <v>49</v>
      </c>
      <c r="K13917" s="391">
        <v>1</v>
      </c>
    </row>
    <row r="13918" spans="1:11" x14ac:dyDescent="0.3">
      <c r="A13918" s="341">
        <v>43546.406247222221</v>
      </c>
      <c r="B13918" s="318">
        <v>38667.480000000003</v>
      </c>
      <c r="C13918" s="355">
        <f t="shared" si="291"/>
        <v>0.27000000000407454</v>
      </c>
      <c r="D13918" s="420">
        <f t="shared" si="292"/>
        <v>0.13500000000203727</v>
      </c>
      <c r="H13918" s="337"/>
      <c r="J13918" s="82">
        <v>50</v>
      </c>
      <c r="K13918" s="319">
        <v>2</v>
      </c>
    </row>
    <row r="13919" spans="1:11" x14ac:dyDescent="0.3">
      <c r="A13919" s="341">
        <v>43546.44791383102</v>
      </c>
      <c r="B13919" s="318">
        <v>38667.739000000001</v>
      </c>
      <c r="C13919" s="355">
        <f t="shared" si="291"/>
        <v>0.25899999999819556</v>
      </c>
      <c r="D13919" s="420">
        <f t="shared" si="292"/>
        <v>0.12949999999909778</v>
      </c>
      <c r="H13919" s="337"/>
      <c r="J13919" s="82">
        <v>51</v>
      </c>
      <c r="K13919" s="320">
        <v>3</v>
      </c>
    </row>
    <row r="13920" spans="1:11" x14ac:dyDescent="0.3">
      <c r="A13920" s="341">
        <v>43546.489580439818</v>
      </c>
      <c r="B13920" s="318">
        <v>38668.002</v>
      </c>
      <c r="C13920" s="355">
        <f t="shared" si="291"/>
        <v>0.26299999999901047</v>
      </c>
      <c r="D13920" s="420">
        <f t="shared" si="292"/>
        <v>0.13149999999950523</v>
      </c>
      <c r="H13920" s="337"/>
      <c r="J13920" s="82">
        <v>52</v>
      </c>
      <c r="K13920" s="321">
        <v>4</v>
      </c>
    </row>
    <row r="13921" spans="1:11" x14ac:dyDescent="0.3">
      <c r="A13921" s="341">
        <v>43546.53124704861</v>
      </c>
      <c r="B13921" s="318">
        <v>38668.271999999997</v>
      </c>
      <c r="C13921" s="355">
        <f t="shared" si="291"/>
        <v>0.26999999999679858</v>
      </c>
      <c r="D13921" s="420">
        <f t="shared" si="292"/>
        <v>0.13499999999839929</v>
      </c>
      <c r="H13921" s="337"/>
      <c r="J13921" s="82">
        <v>53</v>
      </c>
      <c r="K13921" s="391">
        <v>1</v>
      </c>
    </row>
    <row r="13922" spans="1:11" x14ac:dyDescent="0.3">
      <c r="A13922" s="341">
        <v>43546.572913657408</v>
      </c>
      <c r="B13922" s="318">
        <v>38668.542000000001</v>
      </c>
      <c r="C13922" s="355">
        <f t="shared" si="291"/>
        <v>0.27000000000407454</v>
      </c>
      <c r="D13922" s="420">
        <f t="shared" si="292"/>
        <v>0.13500000000203727</v>
      </c>
      <c r="H13922" s="337"/>
      <c r="J13922" s="82">
        <v>54</v>
      </c>
      <c r="K13922" s="319">
        <v>2</v>
      </c>
    </row>
    <row r="13923" spans="1:11" x14ac:dyDescent="0.3">
      <c r="A13923" s="341">
        <v>43546.614580266207</v>
      </c>
      <c r="B13923" s="318">
        <v>38668.807999999997</v>
      </c>
      <c r="C13923" s="355">
        <f t="shared" si="291"/>
        <v>0.26599999999598367</v>
      </c>
      <c r="D13923" s="420">
        <f t="shared" si="292"/>
        <v>0.13299999999799184</v>
      </c>
      <c r="H13923" s="337"/>
      <c r="J13923" s="82">
        <v>55</v>
      </c>
      <c r="K13923" s="320">
        <v>3</v>
      </c>
    </row>
    <row r="13924" spans="1:11" x14ac:dyDescent="0.3">
      <c r="A13924" s="341">
        <v>43546.656246874998</v>
      </c>
      <c r="B13924" s="318">
        <v>38669.078000000001</v>
      </c>
      <c r="C13924" s="355">
        <f t="shared" si="291"/>
        <v>0.27000000000407454</v>
      </c>
      <c r="D13924" s="420">
        <f t="shared" si="292"/>
        <v>0.13500000000203727</v>
      </c>
      <c r="H13924" s="337"/>
      <c r="J13924" s="82">
        <v>56</v>
      </c>
      <c r="K13924" s="321">
        <v>4</v>
      </c>
    </row>
    <row r="13925" spans="1:11" x14ac:dyDescent="0.3">
      <c r="A13925" s="341">
        <v>43546.697913483797</v>
      </c>
      <c r="B13925" s="318">
        <v>38669.341999999997</v>
      </c>
      <c r="C13925" s="355">
        <f t="shared" si="291"/>
        <v>0.26399999999557622</v>
      </c>
      <c r="D13925" s="420">
        <f t="shared" si="292"/>
        <v>0.13199999999778811</v>
      </c>
      <c r="H13925" s="337"/>
      <c r="J13925" s="82">
        <v>57</v>
      </c>
      <c r="K13925" s="391">
        <v>1</v>
      </c>
    </row>
    <row r="13926" spans="1:11" x14ac:dyDescent="0.3">
      <c r="A13926" s="341">
        <v>43546.739580092595</v>
      </c>
      <c r="B13926" s="318">
        <v>38669.601000000002</v>
      </c>
      <c r="C13926" s="355">
        <f t="shared" si="291"/>
        <v>0.25900000000547152</v>
      </c>
      <c r="D13926" s="420">
        <f t="shared" si="292"/>
        <v>0.12950000000273576</v>
      </c>
      <c r="H13926" s="337"/>
      <c r="J13926" s="82">
        <v>58</v>
      </c>
      <c r="K13926" s="319">
        <v>2</v>
      </c>
    </row>
    <row r="13927" spans="1:11" x14ac:dyDescent="0.3">
      <c r="A13927" s="341">
        <v>43546.781246701386</v>
      </c>
      <c r="B13927" s="318">
        <v>38669.86</v>
      </c>
      <c r="C13927" s="355">
        <f t="shared" si="291"/>
        <v>0.25899999999819556</v>
      </c>
      <c r="D13927" s="420">
        <f t="shared" si="292"/>
        <v>0.12949999999909778</v>
      </c>
      <c r="H13927" s="337"/>
      <c r="J13927" s="82">
        <v>59</v>
      </c>
      <c r="K13927" s="320">
        <v>3</v>
      </c>
    </row>
    <row r="13928" spans="1:11" x14ac:dyDescent="0.3">
      <c r="A13928" s="341">
        <v>43546.822913310185</v>
      </c>
      <c r="B13928" s="318">
        <v>38670.127999999997</v>
      </c>
      <c r="C13928" s="355">
        <f t="shared" si="291"/>
        <v>0.26799999999639113</v>
      </c>
      <c r="D13928" s="420">
        <f t="shared" si="292"/>
        <v>0.13399999999819556</v>
      </c>
      <c r="H13928" s="337"/>
      <c r="J13928" s="82">
        <v>60</v>
      </c>
      <c r="K13928" s="321">
        <v>4</v>
      </c>
    </row>
    <row r="13929" spans="1:11" x14ac:dyDescent="0.3">
      <c r="A13929" s="341">
        <v>43546.864579918984</v>
      </c>
      <c r="B13929" s="318">
        <v>38670.391000000003</v>
      </c>
      <c r="C13929" s="355">
        <f t="shared" si="291"/>
        <v>0.26300000000628643</v>
      </c>
      <c r="D13929" s="420">
        <f t="shared" si="292"/>
        <v>0.13150000000314321</v>
      </c>
      <c r="H13929" s="337"/>
      <c r="J13929" s="82">
        <v>61</v>
      </c>
      <c r="K13929" s="391">
        <v>1</v>
      </c>
    </row>
    <row r="13930" spans="1:11" x14ac:dyDescent="0.3">
      <c r="A13930" s="341">
        <v>43546.906246527775</v>
      </c>
      <c r="B13930" s="318">
        <v>38670.648999999998</v>
      </c>
      <c r="C13930" s="355">
        <f t="shared" si="291"/>
        <v>0.25799999999435386</v>
      </c>
      <c r="D13930" s="420">
        <f t="shared" si="292"/>
        <v>0.12899999999717693</v>
      </c>
      <c r="H13930" s="337"/>
      <c r="J13930" s="82">
        <v>62</v>
      </c>
      <c r="K13930" s="319">
        <v>2</v>
      </c>
    </row>
    <row r="13931" spans="1:11" x14ac:dyDescent="0.3">
      <c r="A13931" s="341">
        <v>43546.947913136573</v>
      </c>
      <c r="B13931" s="318">
        <v>38670.911999999997</v>
      </c>
      <c r="C13931" s="355">
        <f t="shared" si="291"/>
        <v>0.26299999999901047</v>
      </c>
      <c r="D13931" s="420">
        <f t="shared" si="292"/>
        <v>0.13149999999950523</v>
      </c>
      <c r="H13931" s="337"/>
      <c r="J13931" s="82">
        <v>63</v>
      </c>
      <c r="K13931" s="320">
        <v>3</v>
      </c>
    </row>
    <row r="13932" spans="1:11" x14ac:dyDescent="0.3">
      <c r="A13932" s="341">
        <v>43546.989579745372</v>
      </c>
      <c r="B13932" s="318">
        <v>38671.180999999997</v>
      </c>
      <c r="C13932" s="355">
        <f t="shared" si="291"/>
        <v>0.26900000000023283</v>
      </c>
      <c r="D13932" s="420">
        <f t="shared" si="292"/>
        <v>0.13450000000011642</v>
      </c>
      <c r="E13932" s="336">
        <f>SUM(C13909:C13932)*7.4805194805</f>
        <v>47.950129869976699</v>
      </c>
      <c r="F13932" s="324">
        <f>AVERAGE(D13909:D13932)</f>
        <v>0.13354166666658784</v>
      </c>
      <c r="G13932" s="324">
        <f>_xlfn.STDEV.S(D13909:D13932)</f>
        <v>3.0571252008051997E-3</v>
      </c>
      <c r="H13932" s="337"/>
      <c r="J13932" s="82">
        <v>64</v>
      </c>
      <c r="K13932" s="321">
        <v>4</v>
      </c>
    </row>
    <row r="13933" spans="1:11" x14ac:dyDescent="0.3">
      <c r="A13933" s="341">
        <v>43547.031246354163</v>
      </c>
      <c r="B13933" s="318">
        <v>38671.442000000003</v>
      </c>
      <c r="C13933" s="355">
        <f t="shared" si="291"/>
        <v>0.26100000000587897</v>
      </c>
      <c r="D13933" s="420">
        <f t="shared" si="292"/>
        <v>0.13050000000293949</v>
      </c>
      <c r="H13933" s="337"/>
      <c r="J13933" s="82">
        <v>65</v>
      </c>
      <c r="K13933" s="391">
        <v>1</v>
      </c>
    </row>
    <row r="13934" spans="1:11" x14ac:dyDescent="0.3">
      <c r="A13934" s="341">
        <v>43547.072912962962</v>
      </c>
      <c r="B13934" s="318">
        <v>38671.701000000001</v>
      </c>
      <c r="C13934" s="355">
        <f t="shared" si="291"/>
        <v>0.25899999999819556</v>
      </c>
      <c r="D13934" s="420">
        <f t="shared" si="292"/>
        <v>0.12949999999909778</v>
      </c>
      <c r="H13934" s="337"/>
      <c r="J13934" s="82">
        <v>66</v>
      </c>
      <c r="K13934" s="319">
        <v>2</v>
      </c>
    </row>
    <row r="13935" spans="1:11" x14ac:dyDescent="0.3">
      <c r="A13935" s="341">
        <v>43547.11457957176</v>
      </c>
      <c r="B13935" s="318">
        <v>38671.972999999998</v>
      </c>
      <c r="C13935" s="355">
        <f t="shared" si="291"/>
        <v>0.27199999999720603</v>
      </c>
      <c r="D13935" s="420">
        <f t="shared" si="292"/>
        <v>0.13599999999860302</v>
      </c>
      <c r="H13935" s="337"/>
      <c r="J13935" s="82">
        <v>67</v>
      </c>
      <c r="K13935" s="320">
        <v>3</v>
      </c>
    </row>
    <row r="13936" spans="1:11" x14ac:dyDescent="0.3">
      <c r="A13936" s="341">
        <v>43547.156246180559</v>
      </c>
      <c r="B13936" s="318">
        <v>38672.252</v>
      </c>
      <c r="C13936" s="355">
        <f t="shared" si="291"/>
        <v>0.2790000000022701</v>
      </c>
      <c r="D13936" s="420">
        <f t="shared" si="292"/>
        <v>0.13950000000113505</v>
      </c>
      <c r="H13936" s="337"/>
      <c r="J13936" s="82">
        <v>68</v>
      </c>
      <c r="K13936" s="321">
        <v>4</v>
      </c>
    </row>
    <row r="13937" spans="1:11" x14ac:dyDescent="0.3">
      <c r="A13937" s="341">
        <v>43547.19791278935</v>
      </c>
      <c r="B13937" s="318">
        <v>38672.521999999997</v>
      </c>
      <c r="C13937" s="355">
        <f t="shared" si="291"/>
        <v>0.26999999999679858</v>
      </c>
      <c r="D13937" s="420">
        <f t="shared" si="292"/>
        <v>0.13499999999839929</v>
      </c>
      <c r="H13937" s="337"/>
      <c r="J13937" s="82">
        <v>69</v>
      </c>
      <c r="K13937" s="391">
        <v>1</v>
      </c>
    </row>
    <row r="13938" spans="1:11" x14ac:dyDescent="0.3">
      <c r="A13938" s="341">
        <v>43547.239579398149</v>
      </c>
      <c r="B13938" s="318">
        <v>38672.790999999997</v>
      </c>
      <c r="C13938" s="355">
        <f t="shared" si="291"/>
        <v>0.26900000000023283</v>
      </c>
      <c r="D13938" s="420">
        <f t="shared" si="292"/>
        <v>0.13450000000011642</v>
      </c>
      <c r="H13938" s="337"/>
      <c r="J13938" s="82">
        <v>70</v>
      </c>
      <c r="K13938" s="319">
        <v>2</v>
      </c>
    </row>
    <row r="13939" spans="1:11" x14ac:dyDescent="0.3">
      <c r="A13939" s="341">
        <v>43547.281246006947</v>
      </c>
      <c r="B13939" s="318">
        <v>38673.078999999998</v>
      </c>
      <c r="C13939" s="355">
        <f t="shared" si="291"/>
        <v>0.28800000000046566</v>
      </c>
      <c r="D13939" s="420">
        <f t="shared" si="292"/>
        <v>0.14400000000023283</v>
      </c>
      <c r="H13939" s="337"/>
      <c r="J13939" s="82">
        <v>71</v>
      </c>
      <c r="K13939" s="320">
        <v>3</v>
      </c>
    </row>
    <row r="13940" spans="1:11" x14ac:dyDescent="0.3">
      <c r="A13940" s="341">
        <v>43547.322912615738</v>
      </c>
      <c r="B13940" s="318">
        <v>38673.360999999997</v>
      </c>
      <c r="C13940" s="355">
        <f t="shared" si="291"/>
        <v>0.2819999999992433</v>
      </c>
      <c r="D13940" s="420">
        <f t="shared" si="292"/>
        <v>0.14099999999962165</v>
      </c>
      <c r="H13940" s="337"/>
      <c r="J13940" s="82">
        <v>72</v>
      </c>
      <c r="K13940" s="321">
        <v>4</v>
      </c>
    </row>
    <row r="13941" spans="1:11" x14ac:dyDescent="0.3">
      <c r="A13941" s="341">
        <v>43547.364579224537</v>
      </c>
      <c r="B13941" s="318">
        <v>38673.631000000001</v>
      </c>
      <c r="C13941" s="355">
        <f t="shared" si="291"/>
        <v>0.27000000000407454</v>
      </c>
      <c r="D13941" s="420">
        <f t="shared" si="292"/>
        <v>0.13500000000203727</v>
      </c>
      <c r="H13941" s="337"/>
      <c r="J13941" s="82">
        <v>73</v>
      </c>
      <c r="K13941" s="391">
        <v>1</v>
      </c>
    </row>
    <row r="13942" spans="1:11" x14ac:dyDescent="0.3">
      <c r="A13942" s="341">
        <v>43547.406245833336</v>
      </c>
      <c r="B13942" s="318">
        <v>38673.900999999998</v>
      </c>
      <c r="C13942" s="355">
        <f t="shared" si="291"/>
        <v>0.26999999999679858</v>
      </c>
      <c r="D13942" s="420">
        <f t="shared" si="292"/>
        <v>0.13499999999839929</v>
      </c>
      <c r="H13942" s="337"/>
      <c r="J13942" s="82">
        <v>74</v>
      </c>
      <c r="K13942" s="319">
        <v>2</v>
      </c>
    </row>
    <row r="13943" spans="1:11" x14ac:dyDescent="0.3">
      <c r="A13943" s="341">
        <v>43547.447912442127</v>
      </c>
      <c r="B13943" s="318">
        <v>38674.173999999999</v>
      </c>
      <c r="C13943" s="355">
        <f t="shared" si="291"/>
        <v>0.27300000000104774</v>
      </c>
      <c r="D13943" s="420">
        <f t="shared" si="292"/>
        <v>0.13650000000052387</v>
      </c>
      <c r="H13943" s="337"/>
      <c r="J13943" s="82">
        <v>75</v>
      </c>
      <c r="K13943" s="320">
        <v>3</v>
      </c>
    </row>
    <row r="13944" spans="1:11" x14ac:dyDescent="0.3">
      <c r="A13944" s="341">
        <v>43547.489579050925</v>
      </c>
      <c r="B13944" s="318">
        <v>38674.440999999999</v>
      </c>
      <c r="C13944" s="355">
        <f t="shared" si="291"/>
        <v>0.26699999999982538</v>
      </c>
      <c r="D13944" s="420">
        <f t="shared" si="292"/>
        <v>0.13349999999991269</v>
      </c>
      <c r="H13944" s="337"/>
      <c r="J13944" s="82">
        <v>76</v>
      </c>
      <c r="K13944" s="321">
        <v>4</v>
      </c>
    </row>
    <row r="13945" spans="1:11" x14ac:dyDescent="0.3">
      <c r="A13945" s="341">
        <v>43547.531245659724</v>
      </c>
      <c r="B13945" s="318">
        <v>38674.701000000001</v>
      </c>
      <c r="C13945" s="355">
        <f t="shared" si="291"/>
        <v>0.26000000000203727</v>
      </c>
      <c r="D13945" s="420">
        <f t="shared" si="292"/>
        <v>0.13000000000101863</v>
      </c>
      <c r="H13945" s="337"/>
      <c r="J13945" s="82">
        <v>77</v>
      </c>
      <c r="K13945" s="391">
        <v>1</v>
      </c>
    </row>
    <row r="13946" spans="1:11" x14ac:dyDescent="0.3">
      <c r="A13946" s="341">
        <v>43547.572912268515</v>
      </c>
      <c r="B13946" s="318">
        <v>38674.976000000002</v>
      </c>
      <c r="C13946" s="355">
        <f t="shared" si="291"/>
        <v>0.27500000000145519</v>
      </c>
      <c r="D13946" s="420">
        <f t="shared" si="292"/>
        <v>0.1375000000007276</v>
      </c>
      <c r="H13946" s="337"/>
      <c r="J13946" s="82">
        <v>78</v>
      </c>
      <c r="K13946" s="319">
        <v>2</v>
      </c>
    </row>
    <row r="13947" spans="1:11" x14ac:dyDescent="0.3">
      <c r="A13947" s="341">
        <v>43547.614578877314</v>
      </c>
      <c r="B13947" s="318">
        <v>38675.252</v>
      </c>
      <c r="C13947" s="355">
        <f t="shared" si="291"/>
        <v>0.27599999999802094</v>
      </c>
      <c r="D13947" s="420">
        <f t="shared" si="292"/>
        <v>0.13799999999901047</v>
      </c>
      <c r="H13947" s="337"/>
      <c r="J13947" s="82">
        <v>79</v>
      </c>
      <c r="K13947" s="320">
        <v>3</v>
      </c>
    </row>
    <row r="13948" spans="1:11" x14ac:dyDescent="0.3">
      <c r="A13948" s="341">
        <v>43547.656245486112</v>
      </c>
      <c r="B13948" s="318">
        <v>38675.517999999996</v>
      </c>
      <c r="C13948" s="355">
        <f t="shared" si="291"/>
        <v>0.26599999999598367</v>
      </c>
      <c r="D13948" s="420">
        <f t="shared" si="292"/>
        <v>0.13299999999799184</v>
      </c>
      <c r="H13948" s="337"/>
      <c r="J13948" s="82">
        <v>80</v>
      </c>
      <c r="K13948" s="321">
        <v>4</v>
      </c>
    </row>
    <row r="13949" spans="1:11" x14ac:dyDescent="0.3">
      <c r="A13949" s="341">
        <v>43547.697912094911</v>
      </c>
      <c r="B13949" s="318">
        <v>38675.777999999998</v>
      </c>
      <c r="C13949" s="355">
        <f t="shared" si="291"/>
        <v>0.26000000000203727</v>
      </c>
      <c r="D13949" s="420">
        <f t="shared" si="292"/>
        <v>0.13000000000101863</v>
      </c>
      <c r="H13949" s="337"/>
      <c r="J13949" s="82">
        <v>81</v>
      </c>
      <c r="K13949" s="391">
        <v>1</v>
      </c>
    </row>
    <row r="13950" spans="1:11" x14ac:dyDescent="0.3">
      <c r="A13950" s="341">
        <v>43547.739578703702</v>
      </c>
      <c r="B13950" s="318">
        <v>38676.048999999999</v>
      </c>
      <c r="C13950" s="355">
        <f t="shared" si="291"/>
        <v>0.27100000000064028</v>
      </c>
      <c r="D13950" s="420">
        <f t="shared" si="292"/>
        <v>0.13550000000032014</v>
      </c>
      <c r="H13950" s="337"/>
      <c r="J13950" s="82">
        <v>82</v>
      </c>
      <c r="K13950" s="319">
        <v>2</v>
      </c>
    </row>
    <row r="13951" spans="1:11" x14ac:dyDescent="0.3">
      <c r="A13951" s="341">
        <v>43547.781245312501</v>
      </c>
      <c r="B13951" s="318">
        <v>38676.319000000003</v>
      </c>
      <c r="C13951" s="355">
        <f t="shared" si="291"/>
        <v>0.27000000000407454</v>
      </c>
      <c r="D13951" s="420">
        <f t="shared" si="292"/>
        <v>0.13500000000203727</v>
      </c>
      <c r="H13951" s="337"/>
      <c r="J13951" s="82">
        <v>83</v>
      </c>
      <c r="K13951" s="320">
        <v>3</v>
      </c>
    </row>
    <row r="13952" spans="1:11" x14ac:dyDescent="0.3">
      <c r="A13952" s="341">
        <v>43547.822911921299</v>
      </c>
      <c r="B13952" s="318">
        <v>38676.584000000003</v>
      </c>
      <c r="C13952" s="355">
        <f t="shared" si="291"/>
        <v>0.26499999999941792</v>
      </c>
      <c r="D13952" s="420">
        <f t="shared" si="292"/>
        <v>0.13249999999970896</v>
      </c>
      <c r="H13952" s="337"/>
      <c r="J13952" s="82">
        <v>84</v>
      </c>
      <c r="K13952" s="321">
        <v>4</v>
      </c>
    </row>
    <row r="13953" spans="1:11" x14ac:dyDescent="0.3">
      <c r="A13953" s="341">
        <v>43547.864578530091</v>
      </c>
      <c r="B13953" s="318">
        <v>38676.841999999997</v>
      </c>
      <c r="C13953" s="355">
        <f t="shared" si="291"/>
        <v>0.25799999999435386</v>
      </c>
      <c r="D13953" s="420">
        <f t="shared" si="292"/>
        <v>0.12899999999717693</v>
      </c>
      <c r="H13953" s="337"/>
      <c r="J13953" s="82">
        <v>85</v>
      </c>
      <c r="K13953" s="391">
        <v>1</v>
      </c>
    </row>
    <row r="13954" spans="1:11" x14ac:dyDescent="0.3">
      <c r="A13954" s="341">
        <v>43547.906245138889</v>
      </c>
      <c r="B13954" s="318">
        <v>38677.120999999999</v>
      </c>
      <c r="C13954" s="355">
        <f t="shared" si="291"/>
        <v>0.2790000000022701</v>
      </c>
      <c r="D13954" s="420">
        <f t="shared" si="292"/>
        <v>0.13950000000113505</v>
      </c>
      <c r="H13954" s="337"/>
      <c r="J13954" s="82">
        <v>86</v>
      </c>
      <c r="K13954" s="319">
        <v>2</v>
      </c>
    </row>
    <row r="13955" spans="1:11" x14ac:dyDescent="0.3">
      <c r="A13955" s="341">
        <v>43547.947911747688</v>
      </c>
      <c r="B13955" s="318">
        <v>38677.389000000003</v>
      </c>
      <c r="C13955" s="355">
        <f t="shared" si="291"/>
        <v>0.26800000000366708</v>
      </c>
      <c r="D13955" s="420">
        <f t="shared" si="292"/>
        <v>0.13400000000183354</v>
      </c>
      <c r="H13955" s="337"/>
      <c r="J13955" s="82">
        <v>87</v>
      </c>
      <c r="K13955" s="320">
        <v>3</v>
      </c>
    </row>
    <row r="13956" spans="1:11" x14ac:dyDescent="0.3">
      <c r="A13956" s="341">
        <v>43547.989578356479</v>
      </c>
      <c r="B13956" s="318">
        <v>38677.648000000001</v>
      </c>
      <c r="C13956" s="355">
        <f t="shared" si="291"/>
        <v>0.25899999999819556</v>
      </c>
      <c r="D13956" s="420">
        <f t="shared" si="292"/>
        <v>0.12949999999909778</v>
      </c>
      <c r="E13956" s="336">
        <f>SUM(C13933:C13956)*7.4805194805</f>
        <v>48.376519480424847</v>
      </c>
      <c r="F13956" s="324">
        <f>AVERAGE(D13933:D13956)</f>
        <v>0.13472916666675397</v>
      </c>
      <c r="G13956" s="324">
        <f>_xlfn.STDEV.S(D13933:D13956)</f>
        <v>3.9286549494053939E-3</v>
      </c>
      <c r="H13956" s="337"/>
      <c r="J13956" s="82">
        <v>88</v>
      </c>
      <c r="K13956" s="321">
        <v>4</v>
      </c>
    </row>
    <row r="13957" spans="1:11" x14ac:dyDescent="0.3">
      <c r="A13957" s="341">
        <v>43548.031244965277</v>
      </c>
      <c r="B13957" s="318">
        <v>38677.913</v>
      </c>
      <c r="C13957" s="355">
        <f t="shared" si="291"/>
        <v>0.26499999999941792</v>
      </c>
      <c r="D13957" s="420">
        <f t="shared" si="292"/>
        <v>0.13249999999970896</v>
      </c>
      <c r="H13957" s="337"/>
      <c r="J13957" s="82">
        <v>89</v>
      </c>
      <c r="K13957" s="391">
        <v>1</v>
      </c>
    </row>
    <row r="13958" spans="1:11" x14ac:dyDescent="0.3">
      <c r="A13958" s="341">
        <v>43548.072911574076</v>
      </c>
      <c r="B13958" s="318">
        <v>38678.192000000003</v>
      </c>
      <c r="C13958" s="355">
        <f t="shared" si="291"/>
        <v>0.2790000000022701</v>
      </c>
      <c r="D13958" s="420">
        <f t="shared" si="292"/>
        <v>0.13950000000113505</v>
      </c>
      <c r="H13958" s="337"/>
      <c r="J13958" s="82">
        <v>90</v>
      </c>
      <c r="K13958" s="319">
        <v>2</v>
      </c>
    </row>
    <row r="13959" spans="1:11" x14ac:dyDescent="0.3">
      <c r="A13959" s="341">
        <v>43548.114578182867</v>
      </c>
      <c r="B13959" s="318">
        <v>38678.464</v>
      </c>
      <c r="C13959" s="355">
        <f t="shared" si="291"/>
        <v>0.27199999999720603</v>
      </c>
      <c r="D13959" s="420">
        <f t="shared" si="292"/>
        <v>0.13599999999860302</v>
      </c>
      <c r="H13959" s="337"/>
      <c r="J13959" s="82">
        <v>91</v>
      </c>
      <c r="K13959" s="320">
        <v>3</v>
      </c>
    </row>
    <row r="13960" spans="1:11" x14ac:dyDescent="0.3">
      <c r="A13960" s="341">
        <v>43548.156244791666</v>
      </c>
      <c r="B13960" s="318">
        <v>38678.732000000004</v>
      </c>
      <c r="C13960" s="355">
        <f t="shared" si="291"/>
        <v>0.26800000000366708</v>
      </c>
      <c r="D13960" s="420">
        <f t="shared" si="292"/>
        <v>0.13400000000183354</v>
      </c>
      <c r="H13960" s="337"/>
      <c r="J13960" s="82">
        <v>92</v>
      </c>
      <c r="K13960" s="321">
        <v>4</v>
      </c>
    </row>
    <row r="13961" spans="1:11" x14ac:dyDescent="0.3">
      <c r="A13961" s="341">
        <v>43548.197911400464</v>
      </c>
      <c r="B13961" s="318">
        <v>38679.010999999999</v>
      </c>
      <c r="C13961" s="355">
        <f t="shared" si="291"/>
        <v>0.27899999999499414</v>
      </c>
      <c r="D13961" s="420">
        <f t="shared" si="292"/>
        <v>0.13949999999749707</v>
      </c>
      <c r="H13961" s="337"/>
      <c r="J13961" s="82">
        <v>93</v>
      </c>
      <c r="K13961" s="391">
        <v>1</v>
      </c>
    </row>
    <row r="13962" spans="1:11" x14ac:dyDescent="0.3">
      <c r="A13962" s="341">
        <v>43548.239578009256</v>
      </c>
      <c r="B13962" s="318">
        <v>38679.298000000003</v>
      </c>
      <c r="C13962" s="355">
        <f t="shared" si="291"/>
        <v>0.28700000000389991</v>
      </c>
      <c r="D13962" s="420">
        <f t="shared" si="292"/>
        <v>0.14350000000194996</v>
      </c>
      <c r="H13962" s="337"/>
      <c r="J13962" s="82">
        <v>94</v>
      </c>
      <c r="K13962" s="319">
        <v>2</v>
      </c>
    </row>
    <row r="13963" spans="1:11" x14ac:dyDescent="0.3">
      <c r="A13963" s="341">
        <v>43548.281244618054</v>
      </c>
      <c r="B13963" s="318">
        <v>38679.578000000001</v>
      </c>
      <c r="C13963" s="355">
        <f t="shared" si="291"/>
        <v>0.27999999999883585</v>
      </c>
      <c r="D13963" s="420">
        <f t="shared" si="292"/>
        <v>0.13999999999941792</v>
      </c>
      <c r="H13963" s="337"/>
      <c r="J13963" s="82">
        <v>95</v>
      </c>
      <c r="K13963" s="320">
        <v>3</v>
      </c>
    </row>
    <row r="13964" spans="1:11" x14ac:dyDescent="0.3">
      <c r="A13964" s="341">
        <v>43548.322911226853</v>
      </c>
      <c r="B13964" s="318">
        <v>38679.849000000002</v>
      </c>
      <c r="C13964" s="355">
        <f t="shared" si="291"/>
        <v>0.27100000000064028</v>
      </c>
      <c r="D13964" s="420">
        <f t="shared" si="292"/>
        <v>0.13550000000032014</v>
      </c>
      <c r="H13964" s="337"/>
      <c r="J13964" s="82">
        <v>96</v>
      </c>
      <c r="K13964" s="321">
        <v>4</v>
      </c>
    </row>
    <row r="13965" spans="1:11" x14ac:dyDescent="0.3">
      <c r="A13965" s="341">
        <v>43548.364577835651</v>
      </c>
      <c r="B13965" s="318">
        <v>38680.127999999997</v>
      </c>
      <c r="C13965" s="355">
        <f t="shared" si="291"/>
        <v>0.27899999999499414</v>
      </c>
      <c r="D13965" s="420">
        <f t="shared" si="292"/>
        <v>0.13949999999749707</v>
      </c>
      <c r="H13965" s="337"/>
      <c r="J13965" s="82">
        <v>97</v>
      </c>
      <c r="K13965" s="391">
        <v>1</v>
      </c>
    </row>
    <row r="13966" spans="1:11" x14ac:dyDescent="0.3">
      <c r="A13966" s="341">
        <v>43548.406244444443</v>
      </c>
      <c r="B13966" s="318">
        <v>38680.398999999998</v>
      </c>
      <c r="C13966" s="355">
        <f t="shared" si="291"/>
        <v>0.27100000000064028</v>
      </c>
      <c r="D13966" s="420">
        <f t="shared" si="292"/>
        <v>0.13550000000032014</v>
      </c>
      <c r="H13966" s="337"/>
      <c r="J13966" s="82">
        <v>98</v>
      </c>
      <c r="K13966" s="319">
        <v>2</v>
      </c>
    </row>
    <row r="13967" spans="1:11" x14ac:dyDescent="0.3">
      <c r="A13967" s="341">
        <v>43548.447911053241</v>
      </c>
      <c r="B13967" s="318">
        <v>38680.659</v>
      </c>
      <c r="C13967" s="355">
        <f t="shared" si="291"/>
        <v>0.26000000000203727</v>
      </c>
      <c r="D13967" s="420">
        <f t="shared" si="292"/>
        <v>0.13000000000101863</v>
      </c>
      <c r="H13967" s="337"/>
      <c r="J13967" s="82">
        <v>99</v>
      </c>
      <c r="K13967" s="320">
        <v>3</v>
      </c>
    </row>
    <row r="13968" spans="1:11" x14ac:dyDescent="0.3">
      <c r="A13968" s="341">
        <v>43548.48957766204</v>
      </c>
      <c r="B13968" s="318">
        <v>38680.923000000003</v>
      </c>
      <c r="C13968" s="355">
        <f t="shared" si="291"/>
        <v>0.26400000000285218</v>
      </c>
      <c r="D13968" s="420">
        <f t="shared" si="292"/>
        <v>0.13200000000142609</v>
      </c>
      <c r="H13968" s="337"/>
      <c r="J13968" s="82">
        <v>100</v>
      </c>
      <c r="K13968" s="321">
        <v>4</v>
      </c>
    </row>
    <row r="13969" spans="1:12" x14ac:dyDescent="0.3">
      <c r="A13969" s="341">
        <v>43548.525694444441</v>
      </c>
      <c r="B13969" s="318">
        <v>38681.201000000001</v>
      </c>
      <c r="C13969" s="355">
        <f t="shared" si="291"/>
        <v>0.27799999999842839</v>
      </c>
      <c r="D13969" s="420">
        <f t="shared" si="292"/>
        <v>0.1389999999992142</v>
      </c>
      <c r="H13969" s="337"/>
      <c r="K13969" s="391">
        <v>1</v>
      </c>
    </row>
    <row r="13970" spans="1:12" x14ac:dyDescent="0.3">
      <c r="A13970" s="341">
        <v>43548.544444444444</v>
      </c>
      <c r="B13970" s="318">
        <v>38681.47</v>
      </c>
      <c r="C13970" s="355">
        <f t="shared" ref="C13970:C14069" si="293">B13970-B13969</f>
        <v>0.26900000000023283</v>
      </c>
      <c r="D13970" s="420">
        <f t="shared" ref="D13970:D14069" si="294">C13970/2</f>
        <v>0.13450000000011642</v>
      </c>
      <c r="H13970" s="337"/>
      <c r="J13970" s="82">
        <v>1</v>
      </c>
      <c r="K13970" s="319">
        <v>2</v>
      </c>
      <c r="L13970" s="54" t="s">
        <v>313</v>
      </c>
    </row>
    <row r="13971" spans="1:12" x14ac:dyDescent="0.3">
      <c r="A13971" s="341">
        <v>43548.586111111108</v>
      </c>
      <c r="B13971" s="318">
        <v>38681.730000000003</v>
      </c>
      <c r="C13971" s="355">
        <f t="shared" si="293"/>
        <v>0.26000000000203727</v>
      </c>
      <c r="D13971" s="420">
        <f t="shared" si="294"/>
        <v>0.13000000000101863</v>
      </c>
      <c r="H13971" s="337"/>
      <c r="J13971" s="82">
        <v>2</v>
      </c>
      <c r="K13971" s="320">
        <v>3</v>
      </c>
    </row>
    <row r="13972" spans="1:12" x14ac:dyDescent="0.3">
      <c r="A13972" s="341">
        <v>43548.62777777778</v>
      </c>
      <c r="B13972" s="318">
        <v>38682</v>
      </c>
      <c r="C13972" s="355">
        <f t="shared" si="293"/>
        <v>0.26999999999679858</v>
      </c>
      <c r="D13972" s="420">
        <f t="shared" si="294"/>
        <v>0.13499999999839929</v>
      </c>
      <c r="H13972" s="337"/>
      <c r="J13972" s="82">
        <v>3</v>
      </c>
      <c r="K13972" s="321">
        <v>4</v>
      </c>
    </row>
    <row r="13973" spans="1:12" x14ac:dyDescent="0.3">
      <c r="A13973" s="341">
        <v>43548.669444386571</v>
      </c>
      <c r="B13973" s="318">
        <v>38682.271000000001</v>
      </c>
      <c r="C13973" s="355">
        <f t="shared" si="293"/>
        <v>0.27100000000064028</v>
      </c>
      <c r="D13973" s="420">
        <f t="shared" si="294"/>
        <v>0.13550000000032014</v>
      </c>
      <c r="H13973" s="337"/>
      <c r="J13973" s="82">
        <v>4</v>
      </c>
      <c r="K13973" s="391">
        <v>1</v>
      </c>
    </row>
    <row r="13974" spans="1:12" x14ac:dyDescent="0.3">
      <c r="A13974" s="341">
        <v>43548.711111053242</v>
      </c>
      <c r="B13974" s="318">
        <v>38682.536999999997</v>
      </c>
      <c r="C13974" s="355">
        <f t="shared" si="293"/>
        <v>0.26599999999598367</v>
      </c>
      <c r="D13974" s="420">
        <f t="shared" si="294"/>
        <v>0.13299999999799184</v>
      </c>
      <c r="H13974" s="337"/>
      <c r="J13974" s="82">
        <v>5</v>
      </c>
      <c r="K13974" s="319">
        <v>2</v>
      </c>
    </row>
    <row r="13975" spans="1:12" x14ac:dyDescent="0.3">
      <c r="A13975" s="341">
        <v>43548.752777719907</v>
      </c>
      <c r="B13975" s="318">
        <v>38682.798000000003</v>
      </c>
      <c r="C13975" s="355">
        <f t="shared" si="293"/>
        <v>0.26100000000587897</v>
      </c>
      <c r="D13975" s="420">
        <f t="shared" si="294"/>
        <v>0.13050000000293949</v>
      </c>
      <c r="H13975" s="337"/>
      <c r="J13975" s="82">
        <v>6</v>
      </c>
      <c r="K13975" s="320">
        <v>3</v>
      </c>
    </row>
    <row r="13976" spans="1:12" x14ac:dyDescent="0.3">
      <c r="A13976" s="341">
        <v>43548.794444386571</v>
      </c>
      <c r="B13976" s="318">
        <v>38683.067999999999</v>
      </c>
      <c r="C13976" s="355">
        <f t="shared" si="293"/>
        <v>0.26999999999679858</v>
      </c>
      <c r="D13976" s="420">
        <f t="shared" si="294"/>
        <v>0.13499999999839929</v>
      </c>
      <c r="H13976" s="337"/>
      <c r="J13976" s="82">
        <v>7</v>
      </c>
      <c r="K13976" s="321">
        <v>4</v>
      </c>
    </row>
    <row r="13977" spans="1:12" x14ac:dyDescent="0.3">
      <c r="A13977" s="341">
        <v>43548.836111053242</v>
      </c>
      <c r="B13977" s="318">
        <v>38683.332000000002</v>
      </c>
      <c r="C13977" s="355">
        <f t="shared" si="293"/>
        <v>0.26400000000285218</v>
      </c>
      <c r="D13977" s="420">
        <f t="shared" si="294"/>
        <v>0.13200000000142609</v>
      </c>
      <c r="H13977" s="337"/>
      <c r="J13977" s="82">
        <v>8</v>
      </c>
      <c r="K13977" s="391">
        <v>1</v>
      </c>
    </row>
    <row r="13978" spans="1:12" x14ac:dyDescent="0.3">
      <c r="A13978" s="341">
        <v>43548.877777719907</v>
      </c>
      <c r="B13978" s="318">
        <v>38683.597999999998</v>
      </c>
      <c r="C13978" s="355">
        <f t="shared" si="293"/>
        <v>0.26599999999598367</v>
      </c>
      <c r="D13978" s="420">
        <f t="shared" si="294"/>
        <v>0.13299999999799184</v>
      </c>
      <c r="H13978" s="337"/>
      <c r="J13978" s="82">
        <v>9</v>
      </c>
      <c r="K13978" s="319">
        <v>2</v>
      </c>
    </row>
    <row r="13979" spans="1:12" x14ac:dyDescent="0.3">
      <c r="A13979" s="341">
        <v>43548.919444386571</v>
      </c>
      <c r="B13979" s="318">
        <v>38683.86</v>
      </c>
      <c r="C13979" s="355">
        <f t="shared" si="293"/>
        <v>0.26200000000244472</v>
      </c>
      <c r="D13979" s="420">
        <f t="shared" si="294"/>
        <v>0.13100000000122236</v>
      </c>
      <c r="H13979" s="337"/>
      <c r="J13979" s="82">
        <v>10</v>
      </c>
      <c r="K13979" s="320">
        <v>3</v>
      </c>
    </row>
    <row r="13980" spans="1:12" x14ac:dyDescent="0.3">
      <c r="A13980" s="341">
        <v>43548.961111053242</v>
      </c>
      <c r="B13980" s="318">
        <v>38684.137999999999</v>
      </c>
      <c r="C13980" s="355">
        <f t="shared" si="293"/>
        <v>0.27799999999842839</v>
      </c>
      <c r="D13980" s="420">
        <f t="shared" si="294"/>
        <v>0.1389999999992142</v>
      </c>
      <c r="E13980" s="336">
        <f>SUM(C13957:C13980)*7.4805194805</f>
        <v>48.54857142842976</v>
      </c>
      <c r="F13980" s="324">
        <f>AVERAGE(D13957:D13980)</f>
        <v>0.13520833333329088</v>
      </c>
      <c r="G13980" s="324">
        <f>_xlfn.STDEV.S(D13957:D13980)</f>
        <v>3.6739880786761906E-3</v>
      </c>
      <c r="H13980" s="404"/>
      <c r="I13980" s="344">
        <f>AVERAGE(D13832:D13980)</f>
        <v>0.13376689189189583</v>
      </c>
      <c r="J13980" s="82">
        <v>11</v>
      </c>
      <c r="K13980" s="321">
        <v>4</v>
      </c>
    </row>
    <row r="13981" spans="1:12" x14ac:dyDescent="0.3">
      <c r="A13981" s="341">
        <v>43549.002777719907</v>
      </c>
      <c r="B13981" s="318">
        <v>38684.410000000003</v>
      </c>
      <c r="C13981" s="355">
        <f t="shared" si="293"/>
        <v>0.27200000000448199</v>
      </c>
      <c r="D13981" s="420">
        <f t="shared" si="294"/>
        <v>0.13600000000224099</v>
      </c>
      <c r="H13981" s="337"/>
      <c r="J13981" s="82">
        <v>12</v>
      </c>
      <c r="K13981" s="391">
        <v>1</v>
      </c>
    </row>
    <row r="13982" spans="1:12" x14ac:dyDescent="0.3">
      <c r="A13982" s="341">
        <v>43549.044444386571</v>
      </c>
      <c r="B13982" s="318">
        <v>38684.678</v>
      </c>
      <c r="C13982" s="355">
        <f t="shared" si="293"/>
        <v>0.26799999999639113</v>
      </c>
      <c r="D13982" s="420">
        <f t="shared" si="294"/>
        <v>0.13399999999819556</v>
      </c>
      <c r="H13982" s="337"/>
      <c r="J13982" s="82">
        <v>13</v>
      </c>
      <c r="K13982" s="319">
        <v>2</v>
      </c>
    </row>
    <row r="13983" spans="1:12" x14ac:dyDescent="0.3">
      <c r="A13983" s="341">
        <v>43549.086111053242</v>
      </c>
      <c r="B13983" s="318">
        <v>38684.951000000001</v>
      </c>
      <c r="C13983" s="355">
        <f t="shared" si="293"/>
        <v>0.27300000000104774</v>
      </c>
      <c r="D13983" s="420">
        <f t="shared" si="294"/>
        <v>0.13650000000052387</v>
      </c>
      <c r="H13983" s="337"/>
      <c r="J13983" s="82">
        <v>14</v>
      </c>
      <c r="K13983" s="320">
        <v>3</v>
      </c>
    </row>
    <row r="13984" spans="1:12" x14ac:dyDescent="0.3">
      <c r="A13984" s="341">
        <v>43549.127777719907</v>
      </c>
      <c r="B13984" s="318">
        <v>38685.235000000001</v>
      </c>
      <c r="C13984" s="355">
        <f t="shared" si="293"/>
        <v>0.28399999999965075</v>
      </c>
      <c r="D13984" s="420">
        <f t="shared" si="294"/>
        <v>0.14199999999982538</v>
      </c>
      <c r="H13984" s="337"/>
      <c r="J13984" s="82">
        <v>15</v>
      </c>
      <c r="K13984" s="321">
        <v>4</v>
      </c>
    </row>
    <row r="13985" spans="1:11" x14ac:dyDescent="0.3">
      <c r="A13985" s="341">
        <v>43549.169444386571</v>
      </c>
      <c r="B13985" s="318">
        <v>38685.510999999999</v>
      </c>
      <c r="C13985" s="355">
        <f t="shared" si="293"/>
        <v>0.27599999999802094</v>
      </c>
      <c r="D13985" s="420">
        <f t="shared" si="294"/>
        <v>0.13799999999901047</v>
      </c>
      <c r="H13985" s="337"/>
      <c r="J13985" s="82">
        <v>16</v>
      </c>
      <c r="K13985" s="391">
        <v>1</v>
      </c>
    </row>
    <row r="13986" spans="1:11" x14ac:dyDescent="0.3">
      <c r="A13986" s="341">
        <v>43549.211111053242</v>
      </c>
      <c r="B13986" s="318">
        <v>38685.781999999999</v>
      </c>
      <c r="C13986" s="355">
        <f t="shared" si="293"/>
        <v>0.27100000000064028</v>
      </c>
      <c r="D13986" s="420">
        <f t="shared" si="294"/>
        <v>0.13550000000032014</v>
      </c>
      <c r="H13986" s="337"/>
      <c r="J13986" s="82">
        <v>17</v>
      </c>
      <c r="K13986" s="319">
        <v>2</v>
      </c>
    </row>
    <row r="13987" spans="1:11" x14ac:dyDescent="0.3">
      <c r="A13987" s="341">
        <v>43549.252777719907</v>
      </c>
      <c r="B13987" s="318">
        <v>38686.069000000003</v>
      </c>
      <c r="C13987" s="355">
        <f t="shared" si="293"/>
        <v>0.28700000000389991</v>
      </c>
      <c r="D13987" s="420">
        <f t="shared" si="294"/>
        <v>0.14350000000194996</v>
      </c>
      <c r="H13987" s="337"/>
      <c r="J13987" s="82">
        <v>18</v>
      </c>
      <c r="K13987" s="320">
        <v>3</v>
      </c>
    </row>
    <row r="13988" spans="1:11" x14ac:dyDescent="0.3">
      <c r="A13988" s="341">
        <v>43549.294444386571</v>
      </c>
      <c r="B13988" s="318">
        <v>38686.347999999998</v>
      </c>
      <c r="C13988" s="355">
        <f t="shared" si="293"/>
        <v>0.27899999999499414</v>
      </c>
      <c r="D13988" s="420">
        <f t="shared" si="294"/>
        <v>0.13949999999749707</v>
      </c>
      <c r="H13988" s="337"/>
      <c r="J13988" s="82">
        <v>19</v>
      </c>
      <c r="K13988" s="321">
        <v>4</v>
      </c>
    </row>
    <row r="13989" spans="1:11" x14ac:dyDescent="0.3">
      <c r="A13989" s="341">
        <v>43549.336111053242</v>
      </c>
      <c r="B13989" s="318">
        <v>38686.618999999999</v>
      </c>
      <c r="C13989" s="355">
        <f t="shared" si="293"/>
        <v>0.27100000000064028</v>
      </c>
      <c r="D13989" s="420">
        <f t="shared" si="294"/>
        <v>0.13550000000032014</v>
      </c>
      <c r="H13989" s="337"/>
      <c r="J13989" s="82">
        <v>20</v>
      </c>
      <c r="K13989" s="391">
        <v>1</v>
      </c>
    </row>
    <row r="13990" spans="1:11" x14ac:dyDescent="0.3">
      <c r="A13990" s="341">
        <v>43549.377777719907</v>
      </c>
      <c r="B13990" s="318">
        <v>38686.889000000003</v>
      </c>
      <c r="C13990" s="355">
        <f t="shared" si="293"/>
        <v>0.27000000000407454</v>
      </c>
      <c r="D13990" s="420">
        <f t="shared" si="294"/>
        <v>0.13500000000203727</v>
      </c>
      <c r="H13990" s="337"/>
      <c r="J13990" s="82">
        <v>21</v>
      </c>
      <c r="K13990" s="319">
        <v>2</v>
      </c>
    </row>
    <row r="13991" spans="1:11" x14ac:dyDescent="0.3">
      <c r="A13991" s="341">
        <v>43549.419444386571</v>
      </c>
      <c r="B13991" s="318">
        <v>38687.169000000002</v>
      </c>
      <c r="C13991" s="355">
        <f t="shared" si="293"/>
        <v>0.27999999999883585</v>
      </c>
      <c r="D13991" s="420">
        <f t="shared" si="294"/>
        <v>0.13999999999941792</v>
      </c>
      <c r="H13991" s="337"/>
      <c r="J13991" s="82">
        <v>22</v>
      </c>
      <c r="K13991" s="320">
        <v>3</v>
      </c>
    </row>
    <row r="13992" spans="1:11" x14ac:dyDescent="0.3">
      <c r="A13992" s="341">
        <v>43549.461111053242</v>
      </c>
      <c r="B13992" s="318">
        <v>38687.440000000002</v>
      </c>
      <c r="C13992" s="355">
        <f t="shared" si="293"/>
        <v>0.27100000000064028</v>
      </c>
      <c r="D13992" s="420">
        <f t="shared" si="294"/>
        <v>0.13550000000032014</v>
      </c>
      <c r="H13992" s="337"/>
      <c r="J13992" s="82">
        <v>23</v>
      </c>
      <c r="K13992" s="321">
        <v>4</v>
      </c>
    </row>
    <row r="13993" spans="1:11" x14ac:dyDescent="0.3">
      <c r="A13993" s="341">
        <v>43549.502777719907</v>
      </c>
      <c r="B13993" s="318">
        <v>38687.701999999997</v>
      </c>
      <c r="C13993" s="355">
        <f t="shared" si="293"/>
        <v>0.26199999999516876</v>
      </c>
      <c r="D13993" s="420">
        <f t="shared" si="294"/>
        <v>0.13099999999758438</v>
      </c>
      <c r="H13993" s="337"/>
      <c r="J13993" s="82">
        <v>24</v>
      </c>
      <c r="K13993" s="391">
        <v>1</v>
      </c>
    </row>
    <row r="13994" spans="1:11" x14ac:dyDescent="0.3">
      <c r="A13994" s="341">
        <v>43549.544444386571</v>
      </c>
      <c r="B13994" s="318">
        <v>38687.978000000003</v>
      </c>
      <c r="C13994" s="355">
        <f t="shared" si="293"/>
        <v>0.2760000000052969</v>
      </c>
      <c r="D13994" s="420">
        <f t="shared" si="294"/>
        <v>0.13800000000264845</v>
      </c>
      <c r="H13994" s="337"/>
      <c r="J13994" s="82">
        <v>25</v>
      </c>
      <c r="K13994" s="319">
        <v>2</v>
      </c>
    </row>
    <row r="13995" spans="1:11" x14ac:dyDescent="0.3">
      <c r="A13995" s="341">
        <v>43549.586111053242</v>
      </c>
      <c r="B13995" s="318">
        <v>38688.252999999997</v>
      </c>
      <c r="C13995" s="355">
        <f t="shared" si="293"/>
        <v>0.27499999999417923</v>
      </c>
      <c r="D13995" s="420">
        <f t="shared" si="294"/>
        <v>0.13749999999708962</v>
      </c>
      <c r="H13995" s="337"/>
      <c r="J13995" s="82">
        <v>26</v>
      </c>
      <c r="K13995" s="320">
        <v>3</v>
      </c>
    </row>
    <row r="13996" spans="1:11" x14ac:dyDescent="0.3">
      <c r="A13996" s="341">
        <v>43549.627777719907</v>
      </c>
      <c r="B13996" s="318">
        <v>38688.525999999998</v>
      </c>
      <c r="C13996" s="355">
        <f t="shared" si="293"/>
        <v>0.27300000000104774</v>
      </c>
      <c r="D13996" s="420">
        <f t="shared" si="294"/>
        <v>0.13650000000052387</v>
      </c>
      <c r="H13996" s="337"/>
      <c r="J13996" s="82">
        <v>27</v>
      </c>
      <c r="K13996" s="321">
        <v>4</v>
      </c>
    </row>
    <row r="13997" spans="1:11" x14ac:dyDescent="0.3">
      <c r="A13997" s="341">
        <v>43549.669444386571</v>
      </c>
      <c r="B13997" s="318">
        <v>38688.790999999997</v>
      </c>
      <c r="C13997" s="355">
        <f t="shared" si="293"/>
        <v>0.26499999999941792</v>
      </c>
      <c r="D13997" s="420">
        <f t="shared" si="294"/>
        <v>0.13249999999970896</v>
      </c>
      <c r="H13997" s="337"/>
      <c r="J13997" s="82">
        <v>28</v>
      </c>
      <c r="K13997" s="391">
        <v>1</v>
      </c>
    </row>
    <row r="13998" spans="1:11" x14ac:dyDescent="0.3">
      <c r="A13998" s="341">
        <v>43549.711111053242</v>
      </c>
      <c r="B13998" s="318">
        <v>38689.07</v>
      </c>
      <c r="C13998" s="355">
        <f t="shared" si="293"/>
        <v>0.2790000000022701</v>
      </c>
      <c r="D13998" s="420">
        <f t="shared" si="294"/>
        <v>0.13950000000113505</v>
      </c>
      <c r="H13998" s="337"/>
      <c r="J13998" s="82">
        <v>29</v>
      </c>
      <c r="K13998" s="319">
        <v>2</v>
      </c>
    </row>
    <row r="13999" spans="1:11" x14ac:dyDescent="0.3">
      <c r="A13999" s="341">
        <v>43549.752777719907</v>
      </c>
      <c r="B13999" s="318">
        <v>38689.341</v>
      </c>
      <c r="C13999" s="355">
        <f t="shared" si="293"/>
        <v>0.27100000000064028</v>
      </c>
      <c r="D13999" s="420">
        <f t="shared" si="294"/>
        <v>0.13550000000032014</v>
      </c>
      <c r="H13999" s="337"/>
      <c r="J13999" s="82">
        <v>30</v>
      </c>
      <c r="K13999" s="320">
        <v>3</v>
      </c>
    </row>
    <row r="14000" spans="1:11" x14ac:dyDescent="0.3">
      <c r="A14000" s="341">
        <v>43549.794444386571</v>
      </c>
      <c r="B14000" s="318">
        <v>38689.601999999999</v>
      </c>
      <c r="C14000" s="355">
        <f t="shared" si="293"/>
        <v>0.26099999999860302</v>
      </c>
      <c r="D14000" s="420">
        <f t="shared" si="294"/>
        <v>0.13049999999930151</v>
      </c>
      <c r="H14000" s="337"/>
      <c r="J14000" s="82">
        <v>31</v>
      </c>
      <c r="K14000" s="321">
        <v>4</v>
      </c>
    </row>
    <row r="14001" spans="1:11" x14ac:dyDescent="0.3">
      <c r="A14001" s="341">
        <v>43549.836111053242</v>
      </c>
      <c r="B14001" s="318">
        <v>38689.86</v>
      </c>
      <c r="C14001" s="355">
        <f t="shared" si="293"/>
        <v>0.25800000000162981</v>
      </c>
      <c r="D14001" s="420">
        <f t="shared" si="294"/>
        <v>0.12900000000081491</v>
      </c>
      <c r="H14001" s="337"/>
      <c r="J14001" s="82">
        <v>32</v>
      </c>
      <c r="K14001" s="391">
        <v>1</v>
      </c>
    </row>
    <row r="14002" spans="1:11" x14ac:dyDescent="0.3">
      <c r="A14002" s="341">
        <v>43549.877777719907</v>
      </c>
      <c r="B14002" s="318">
        <v>38690.129000000001</v>
      </c>
      <c r="C14002" s="355">
        <f t="shared" si="293"/>
        <v>0.26900000000023283</v>
      </c>
      <c r="D14002" s="420">
        <f t="shared" si="294"/>
        <v>0.13450000000011642</v>
      </c>
      <c r="H14002" s="337"/>
      <c r="J14002" s="82">
        <v>33</v>
      </c>
      <c r="K14002" s="319">
        <v>2</v>
      </c>
    </row>
    <row r="14003" spans="1:11" x14ac:dyDescent="0.3">
      <c r="A14003" s="341">
        <v>43549.919444386571</v>
      </c>
      <c r="B14003" s="318">
        <v>38690.394999999997</v>
      </c>
      <c r="C14003" s="355">
        <f t="shared" si="293"/>
        <v>0.26599999999598367</v>
      </c>
      <c r="D14003" s="420">
        <f t="shared" si="294"/>
        <v>0.13299999999799184</v>
      </c>
      <c r="H14003" s="337"/>
      <c r="J14003" s="82">
        <v>34</v>
      </c>
      <c r="K14003" s="320">
        <v>3</v>
      </c>
    </row>
    <row r="14004" spans="1:11" x14ac:dyDescent="0.3">
      <c r="A14004" s="341">
        <v>43549.961111053242</v>
      </c>
      <c r="B14004" s="318">
        <v>38690.652000000002</v>
      </c>
      <c r="C14004" s="355">
        <f t="shared" si="293"/>
        <v>0.25700000000506407</v>
      </c>
      <c r="D14004" s="420">
        <f t="shared" si="294"/>
        <v>0.12850000000253203</v>
      </c>
      <c r="E14004" s="336">
        <f>SUM(C13981:C14004)*7.4805194805</f>
        <v>48.728103895998338</v>
      </c>
      <c r="F14004" s="324">
        <f>AVERAGE(D13981:D14004)</f>
        <v>0.13570833333339274</v>
      </c>
      <c r="G14004" s="324">
        <f>_xlfn.STDEV.S(D13981:D14004)</f>
        <v>3.7962128344608964E-3</v>
      </c>
      <c r="H14004" s="337"/>
      <c r="J14004" s="82">
        <v>35</v>
      </c>
      <c r="K14004" s="321">
        <v>4</v>
      </c>
    </row>
    <row r="14005" spans="1:11" x14ac:dyDescent="0.3">
      <c r="A14005" s="341">
        <v>43550.002777719907</v>
      </c>
      <c r="B14005" s="318">
        <v>38690.919000000002</v>
      </c>
      <c r="C14005" s="355">
        <f t="shared" si="293"/>
        <v>0.26699999999982538</v>
      </c>
      <c r="D14005" s="420">
        <f t="shared" si="294"/>
        <v>0.13349999999991269</v>
      </c>
      <c r="H14005" s="337"/>
      <c r="J14005" s="82">
        <v>36</v>
      </c>
      <c r="K14005" s="391">
        <v>1</v>
      </c>
    </row>
    <row r="14006" spans="1:11" x14ac:dyDescent="0.3">
      <c r="A14006" s="341">
        <v>43550.044444386571</v>
      </c>
      <c r="B14006" s="318">
        <v>38691.195</v>
      </c>
      <c r="C14006" s="355">
        <f t="shared" si="293"/>
        <v>0.27599999999802094</v>
      </c>
      <c r="D14006" s="420">
        <f t="shared" si="294"/>
        <v>0.13799999999901047</v>
      </c>
      <c r="H14006" s="337"/>
      <c r="J14006" s="82">
        <v>37</v>
      </c>
      <c r="K14006" s="319">
        <v>2</v>
      </c>
    </row>
    <row r="14007" spans="1:11" x14ac:dyDescent="0.3">
      <c r="A14007" s="341">
        <v>43550.086111053242</v>
      </c>
      <c r="B14007" s="318">
        <v>38691.463000000003</v>
      </c>
      <c r="C14007" s="355">
        <f t="shared" si="293"/>
        <v>0.26800000000366708</v>
      </c>
      <c r="D14007" s="420">
        <f t="shared" si="294"/>
        <v>0.13400000000183354</v>
      </c>
      <c r="H14007" s="337"/>
      <c r="J14007" s="82">
        <v>38</v>
      </c>
      <c r="K14007" s="320">
        <v>3</v>
      </c>
    </row>
    <row r="14008" spans="1:11" x14ac:dyDescent="0.3">
      <c r="A14008" s="341">
        <v>43550.127777719907</v>
      </c>
      <c r="B14008" s="318">
        <v>38691.728000000003</v>
      </c>
      <c r="C14008" s="355">
        <f t="shared" si="293"/>
        <v>0.26499999999941792</v>
      </c>
      <c r="D14008" s="420">
        <f t="shared" si="294"/>
        <v>0.13249999999970896</v>
      </c>
      <c r="H14008" s="337"/>
      <c r="J14008" s="82">
        <v>39</v>
      </c>
      <c r="K14008" s="321">
        <v>4</v>
      </c>
    </row>
    <row r="14009" spans="1:11" x14ac:dyDescent="0.3">
      <c r="A14009" s="341">
        <v>43550.169444386571</v>
      </c>
      <c r="B14009" s="318">
        <v>38692.004999999997</v>
      </c>
      <c r="C14009" s="355">
        <f t="shared" si="293"/>
        <v>0.27699999999458669</v>
      </c>
      <c r="D14009" s="420">
        <f t="shared" si="294"/>
        <v>0.13849999999729334</v>
      </c>
      <c r="H14009" s="337"/>
      <c r="J14009" s="82">
        <v>40</v>
      </c>
      <c r="K14009" s="391">
        <v>1</v>
      </c>
    </row>
    <row r="14010" spans="1:11" x14ac:dyDescent="0.3">
      <c r="A14010" s="341">
        <v>43550.211111053242</v>
      </c>
      <c r="B14010" s="318">
        <v>38692.29</v>
      </c>
      <c r="C14010" s="355">
        <f t="shared" si="293"/>
        <v>0.28500000000349246</v>
      </c>
      <c r="D14010" s="420">
        <f t="shared" si="294"/>
        <v>0.14250000000174623</v>
      </c>
      <c r="H14010" s="337"/>
      <c r="J14010" s="82">
        <v>41</v>
      </c>
      <c r="K14010" s="319">
        <v>2</v>
      </c>
    </row>
    <row r="14011" spans="1:11" x14ac:dyDescent="0.3">
      <c r="A14011" s="341">
        <v>43550.252777719907</v>
      </c>
      <c r="B14011" s="318">
        <v>38692.561999999998</v>
      </c>
      <c r="C14011" s="355">
        <f t="shared" si="293"/>
        <v>0.27199999999720603</v>
      </c>
      <c r="D14011" s="420">
        <f t="shared" si="294"/>
        <v>0.13599999999860302</v>
      </c>
      <c r="H14011" s="337"/>
      <c r="J14011" s="82">
        <v>42</v>
      </c>
      <c r="K14011" s="320">
        <v>3</v>
      </c>
    </row>
    <row r="14012" spans="1:11" x14ac:dyDescent="0.3">
      <c r="A14012" s="341">
        <v>43550.294444386571</v>
      </c>
      <c r="B14012" s="318">
        <v>38692.830999999998</v>
      </c>
      <c r="C14012" s="355">
        <f t="shared" si="293"/>
        <v>0.26900000000023283</v>
      </c>
      <c r="D14012" s="420">
        <f t="shared" si="294"/>
        <v>0.13450000000011642</v>
      </c>
      <c r="H14012" s="337"/>
      <c r="J14012" s="82">
        <v>43</v>
      </c>
      <c r="K14012" s="321">
        <v>4</v>
      </c>
    </row>
    <row r="14013" spans="1:11" x14ac:dyDescent="0.3">
      <c r="A14013" s="341">
        <v>43550.336111053242</v>
      </c>
      <c r="B14013" s="318">
        <v>38693.118000000002</v>
      </c>
      <c r="C14013" s="355">
        <f t="shared" si="293"/>
        <v>0.28700000000389991</v>
      </c>
      <c r="D14013" s="420">
        <f t="shared" si="294"/>
        <v>0.14350000000194996</v>
      </c>
      <c r="H14013" s="337"/>
      <c r="J14013" s="82">
        <v>44</v>
      </c>
      <c r="K14013" s="391">
        <v>1</v>
      </c>
    </row>
    <row r="14014" spans="1:11" x14ac:dyDescent="0.3">
      <c r="A14014" s="341">
        <v>43550.377777719907</v>
      </c>
      <c r="B14014" s="318">
        <v>38693.396999999997</v>
      </c>
      <c r="C14014" s="355">
        <f t="shared" si="293"/>
        <v>0.27899999999499414</v>
      </c>
      <c r="D14014" s="420">
        <f t="shared" si="294"/>
        <v>0.13949999999749707</v>
      </c>
      <c r="H14014" s="337"/>
      <c r="J14014" s="82">
        <v>45</v>
      </c>
      <c r="K14014" s="319">
        <v>2</v>
      </c>
    </row>
    <row r="14015" spans="1:11" x14ac:dyDescent="0.3">
      <c r="A14015" s="341">
        <v>43550.419444386571</v>
      </c>
      <c r="B14015" s="318">
        <v>38693.661</v>
      </c>
      <c r="C14015" s="355">
        <f t="shared" si="293"/>
        <v>0.26400000000285218</v>
      </c>
      <c r="D14015" s="420">
        <f t="shared" si="294"/>
        <v>0.13200000000142609</v>
      </c>
      <c r="H14015" s="337"/>
      <c r="J14015" s="82">
        <v>46</v>
      </c>
      <c r="K14015" s="320">
        <v>3</v>
      </c>
    </row>
    <row r="14016" spans="1:11" x14ac:dyDescent="0.3">
      <c r="A14016" s="341">
        <v>43550.461111053242</v>
      </c>
      <c r="B14016" s="318">
        <v>38693.932000000001</v>
      </c>
      <c r="C14016" s="355">
        <f t="shared" si="293"/>
        <v>0.27100000000064028</v>
      </c>
      <c r="D14016" s="420">
        <f t="shared" si="294"/>
        <v>0.13550000000032014</v>
      </c>
      <c r="H14016" s="337"/>
      <c r="J14016" s="82">
        <v>47</v>
      </c>
      <c r="K14016" s="321">
        <v>4</v>
      </c>
    </row>
    <row r="14017" spans="1:11" x14ac:dyDescent="0.3">
      <c r="A14017" s="341">
        <v>43550.502777719907</v>
      </c>
      <c r="B14017" s="318">
        <v>38694.21</v>
      </c>
      <c r="C14017" s="355">
        <f t="shared" si="293"/>
        <v>0.27799999999842839</v>
      </c>
      <c r="D14017" s="420">
        <f t="shared" si="294"/>
        <v>0.1389999999992142</v>
      </c>
      <c r="H14017" s="337"/>
      <c r="J14017" s="82">
        <v>48</v>
      </c>
      <c r="K14017" s="391">
        <v>1</v>
      </c>
    </row>
    <row r="14018" spans="1:11" x14ac:dyDescent="0.3">
      <c r="A14018" s="341">
        <v>43550.544444386571</v>
      </c>
      <c r="B14018" s="318">
        <v>38694.478000000003</v>
      </c>
      <c r="C14018" s="355">
        <f t="shared" si="293"/>
        <v>0.26800000000366708</v>
      </c>
      <c r="D14018" s="420">
        <f t="shared" si="294"/>
        <v>0.13400000000183354</v>
      </c>
      <c r="H14018" s="337"/>
      <c r="J14018" s="82">
        <v>49</v>
      </c>
      <c r="K14018" s="319">
        <v>2</v>
      </c>
    </row>
    <row r="14019" spans="1:11" x14ac:dyDescent="0.3">
      <c r="A14019" s="341">
        <v>43550.586111053242</v>
      </c>
      <c r="B14019" s="318">
        <v>38694.741000000002</v>
      </c>
      <c r="C14019" s="355">
        <f t="shared" si="293"/>
        <v>0.26299999999901047</v>
      </c>
      <c r="D14019" s="420">
        <f t="shared" si="294"/>
        <v>0.13149999999950523</v>
      </c>
      <c r="H14019" s="337"/>
      <c r="J14019" s="82">
        <v>50</v>
      </c>
      <c r="K14019" s="320">
        <v>3</v>
      </c>
    </row>
    <row r="14020" spans="1:11" x14ac:dyDescent="0.3">
      <c r="A14020" s="341">
        <v>43550.627777719907</v>
      </c>
      <c r="B14020" s="318">
        <v>38695.017999999996</v>
      </c>
      <c r="C14020" s="355">
        <f t="shared" si="293"/>
        <v>0.27699999999458669</v>
      </c>
      <c r="D14020" s="420">
        <f t="shared" si="294"/>
        <v>0.13849999999729334</v>
      </c>
      <c r="H14020" s="337"/>
      <c r="J14020" s="82">
        <v>51</v>
      </c>
      <c r="K14020" s="321">
        <v>4</v>
      </c>
    </row>
    <row r="14021" spans="1:11" x14ac:dyDescent="0.3">
      <c r="A14021" s="341">
        <v>43550.669444386571</v>
      </c>
      <c r="B14021" s="318">
        <v>38695.292000000001</v>
      </c>
      <c r="C14021" s="355">
        <f t="shared" si="293"/>
        <v>0.27400000000488944</v>
      </c>
      <c r="D14021" s="420">
        <f t="shared" si="294"/>
        <v>0.13700000000244472</v>
      </c>
      <c r="H14021" s="337"/>
      <c r="J14021" s="82">
        <v>52</v>
      </c>
      <c r="K14021" s="391">
        <v>1</v>
      </c>
    </row>
    <row r="14022" spans="1:11" x14ac:dyDescent="0.3">
      <c r="A14022" s="341">
        <v>43550.711111053242</v>
      </c>
      <c r="B14022" s="318">
        <v>38695.561999999998</v>
      </c>
      <c r="C14022" s="355">
        <f t="shared" si="293"/>
        <v>0.26999999999679858</v>
      </c>
      <c r="D14022" s="420">
        <f t="shared" si="294"/>
        <v>0.13499999999839929</v>
      </c>
      <c r="H14022" s="337"/>
      <c r="J14022" s="82">
        <v>53</v>
      </c>
      <c r="K14022" s="319">
        <v>2</v>
      </c>
    </row>
    <row r="14023" spans="1:11" x14ac:dyDescent="0.3">
      <c r="A14023" s="341">
        <v>43550.752777719907</v>
      </c>
      <c r="B14023" s="318">
        <v>38695.822</v>
      </c>
      <c r="C14023" s="355">
        <f t="shared" si="293"/>
        <v>0.26000000000203727</v>
      </c>
      <c r="D14023" s="420">
        <f t="shared" si="294"/>
        <v>0.13000000000101863</v>
      </c>
      <c r="H14023" s="337"/>
      <c r="J14023" s="82">
        <v>54</v>
      </c>
      <c r="K14023" s="320">
        <v>3</v>
      </c>
    </row>
    <row r="14024" spans="1:11" x14ac:dyDescent="0.3">
      <c r="A14024" s="341">
        <v>43550.794444386571</v>
      </c>
      <c r="B14024" s="318">
        <v>38696.091999999997</v>
      </c>
      <c r="C14024" s="355">
        <f t="shared" si="293"/>
        <v>0.26999999999679858</v>
      </c>
      <c r="D14024" s="420">
        <f t="shared" si="294"/>
        <v>0.13499999999839929</v>
      </c>
      <c r="H14024" s="337"/>
      <c r="J14024" s="82">
        <v>55</v>
      </c>
      <c r="K14024" s="321">
        <v>4</v>
      </c>
    </row>
    <row r="14025" spans="1:11" x14ac:dyDescent="0.3">
      <c r="A14025" s="341">
        <v>43550.836111053242</v>
      </c>
      <c r="B14025" s="318">
        <v>38696.357000000004</v>
      </c>
      <c r="C14025" s="355">
        <f t="shared" si="293"/>
        <v>0.26500000000669388</v>
      </c>
      <c r="D14025" s="420">
        <f t="shared" si="294"/>
        <v>0.13250000000334694</v>
      </c>
      <c r="H14025" s="337"/>
      <c r="J14025" s="82">
        <v>56</v>
      </c>
      <c r="K14025" s="391">
        <v>1</v>
      </c>
    </row>
    <row r="14026" spans="1:11" x14ac:dyDescent="0.3">
      <c r="A14026" s="341">
        <v>43550.877777719907</v>
      </c>
      <c r="B14026" s="318">
        <v>38696.612000000001</v>
      </c>
      <c r="C14026" s="355">
        <f t="shared" si="293"/>
        <v>0.25499999999738066</v>
      </c>
      <c r="D14026" s="420">
        <f t="shared" si="294"/>
        <v>0.12749999999869033</v>
      </c>
      <c r="H14026" s="337"/>
      <c r="J14026" s="82">
        <v>57</v>
      </c>
      <c r="K14026" s="319">
        <v>2</v>
      </c>
    </row>
    <row r="14027" spans="1:11" x14ac:dyDescent="0.3">
      <c r="A14027" s="341">
        <v>43550.919444386571</v>
      </c>
      <c r="B14027" s="318">
        <v>38696.872000000003</v>
      </c>
      <c r="C14027" s="355">
        <f t="shared" si="293"/>
        <v>0.26000000000203727</v>
      </c>
      <c r="D14027" s="420">
        <f t="shared" si="294"/>
        <v>0.13000000000101863</v>
      </c>
      <c r="H14027" s="337"/>
      <c r="J14027" s="82">
        <v>58</v>
      </c>
      <c r="K14027" s="320">
        <v>3</v>
      </c>
    </row>
    <row r="14028" spans="1:11" x14ac:dyDescent="0.3">
      <c r="A14028" s="341">
        <v>43550.961111053242</v>
      </c>
      <c r="B14028" s="318">
        <v>38697.142999999996</v>
      </c>
      <c r="C14028" s="355">
        <f t="shared" si="293"/>
        <v>0.27099999999336433</v>
      </c>
      <c r="D14028" s="420">
        <f t="shared" si="294"/>
        <v>0.13549999999668216</v>
      </c>
      <c r="E14028" s="336">
        <f>SUM(C14005:C14028)*7.4805194805</f>
        <v>48.556051947884569</v>
      </c>
      <c r="F14028" s="324">
        <f>AVERAGE(D14005:D14028)</f>
        <v>0.13522916666655269</v>
      </c>
      <c r="G14028" s="324">
        <f>_xlfn.STDEV.S(D14005:D14028)</f>
        <v>3.8841348614084004E-3</v>
      </c>
      <c r="H14028" s="337"/>
      <c r="J14028" s="82">
        <v>59</v>
      </c>
      <c r="K14028" s="321">
        <v>4</v>
      </c>
    </row>
    <row r="14029" spans="1:11" x14ac:dyDescent="0.3">
      <c r="A14029" s="341">
        <v>43551.002777719907</v>
      </c>
      <c r="B14029" s="318">
        <v>38697.410000000003</v>
      </c>
      <c r="C14029" s="355">
        <f t="shared" si="293"/>
        <v>0.26700000000710133</v>
      </c>
      <c r="D14029" s="420">
        <f t="shared" si="294"/>
        <v>0.13350000000355067</v>
      </c>
      <c r="H14029" s="337"/>
      <c r="J14029" s="82">
        <v>60</v>
      </c>
      <c r="K14029" s="391">
        <v>1</v>
      </c>
    </row>
    <row r="14030" spans="1:11" x14ac:dyDescent="0.3">
      <c r="A14030" s="341">
        <v>43551.044444386571</v>
      </c>
      <c r="B14030" s="318">
        <v>38697.671999999999</v>
      </c>
      <c r="C14030" s="355">
        <f t="shared" si="293"/>
        <v>0.26199999999516876</v>
      </c>
      <c r="D14030" s="420">
        <f t="shared" si="294"/>
        <v>0.13099999999758438</v>
      </c>
      <c r="H14030" s="337"/>
      <c r="J14030" s="82">
        <v>61</v>
      </c>
      <c r="K14030" s="319">
        <v>2</v>
      </c>
    </row>
    <row r="14031" spans="1:11" x14ac:dyDescent="0.3">
      <c r="A14031" s="341">
        <v>43551.086111053242</v>
      </c>
      <c r="B14031" s="318">
        <v>38697.947999999997</v>
      </c>
      <c r="C14031" s="355">
        <f t="shared" si="293"/>
        <v>0.27599999999802094</v>
      </c>
      <c r="D14031" s="420">
        <f t="shared" si="294"/>
        <v>0.13799999999901047</v>
      </c>
      <c r="H14031" s="337"/>
      <c r="J14031" s="82">
        <v>62</v>
      </c>
      <c r="K14031" s="320">
        <v>3</v>
      </c>
    </row>
    <row r="14032" spans="1:11" x14ac:dyDescent="0.3">
      <c r="A14032" s="341">
        <v>43551.127777719907</v>
      </c>
      <c r="B14032" s="318">
        <v>38698.228000000003</v>
      </c>
      <c r="C14032" s="355">
        <f t="shared" si="293"/>
        <v>0.2800000000061118</v>
      </c>
      <c r="D14032" s="420">
        <f t="shared" si="294"/>
        <v>0.1400000000030559</v>
      </c>
      <c r="H14032" s="337"/>
      <c r="J14032" s="82">
        <v>63</v>
      </c>
      <c r="K14032" s="321">
        <v>4</v>
      </c>
    </row>
    <row r="14033" spans="1:11" x14ac:dyDescent="0.3">
      <c r="A14033" s="341">
        <v>43551.169444386571</v>
      </c>
      <c r="B14033" s="318">
        <v>38698.500999999997</v>
      </c>
      <c r="C14033" s="355">
        <f t="shared" si="293"/>
        <v>0.27299999999377178</v>
      </c>
      <c r="D14033" s="420">
        <f t="shared" si="294"/>
        <v>0.13649999999688589</v>
      </c>
      <c r="H14033" s="337"/>
      <c r="J14033" s="82">
        <v>64</v>
      </c>
      <c r="K14033" s="391">
        <v>1</v>
      </c>
    </row>
    <row r="14034" spans="1:11" x14ac:dyDescent="0.3">
      <c r="A14034" s="341">
        <v>43551.211111053242</v>
      </c>
      <c r="B14034" s="318">
        <v>38698.769999999997</v>
      </c>
      <c r="C14034" s="355">
        <f t="shared" si="293"/>
        <v>0.26900000000023283</v>
      </c>
      <c r="D14034" s="420">
        <f t="shared" si="294"/>
        <v>0.13450000000011642</v>
      </c>
      <c r="H14034" s="337"/>
      <c r="J14034" s="82">
        <v>65</v>
      </c>
      <c r="K14034" s="319">
        <v>2</v>
      </c>
    </row>
    <row r="14035" spans="1:11" x14ac:dyDescent="0.3">
      <c r="A14035" s="341">
        <v>43551.252777719907</v>
      </c>
      <c r="B14035" s="318">
        <v>38699.050000000003</v>
      </c>
      <c r="C14035" s="355">
        <f t="shared" si="293"/>
        <v>0.2800000000061118</v>
      </c>
      <c r="D14035" s="420">
        <f t="shared" si="294"/>
        <v>0.1400000000030559</v>
      </c>
      <c r="H14035" s="337"/>
      <c r="J14035" s="82">
        <v>66</v>
      </c>
      <c r="K14035" s="320">
        <v>3</v>
      </c>
    </row>
    <row r="14036" spans="1:11" x14ac:dyDescent="0.3">
      <c r="A14036" s="341">
        <v>43551.294444386571</v>
      </c>
      <c r="B14036" s="318">
        <v>38699.33</v>
      </c>
      <c r="C14036" s="355">
        <f t="shared" si="293"/>
        <v>0.27999999999883585</v>
      </c>
      <c r="D14036" s="420">
        <f t="shared" si="294"/>
        <v>0.13999999999941792</v>
      </c>
      <c r="H14036" s="337"/>
      <c r="J14036" s="82">
        <v>67</v>
      </c>
      <c r="K14036" s="321">
        <v>4</v>
      </c>
    </row>
    <row r="14037" spans="1:11" x14ac:dyDescent="0.3">
      <c r="A14037" s="341">
        <v>43551.336111053242</v>
      </c>
      <c r="B14037" s="318">
        <v>38699.605000000003</v>
      </c>
      <c r="C14037" s="355">
        <f t="shared" si="293"/>
        <v>0.27500000000145519</v>
      </c>
      <c r="D14037" s="420">
        <f t="shared" si="294"/>
        <v>0.1375000000007276</v>
      </c>
      <c r="H14037" s="337"/>
      <c r="J14037" s="82">
        <v>68</v>
      </c>
      <c r="K14037" s="391">
        <v>1</v>
      </c>
    </row>
    <row r="14038" spans="1:11" x14ac:dyDescent="0.3">
      <c r="A14038" s="341">
        <v>43551.377777719907</v>
      </c>
      <c r="B14038" s="318">
        <v>38699.872000000003</v>
      </c>
      <c r="C14038" s="355">
        <f t="shared" si="293"/>
        <v>0.26699999999982538</v>
      </c>
      <c r="D14038" s="420">
        <f t="shared" si="294"/>
        <v>0.13349999999991269</v>
      </c>
      <c r="H14038" s="337"/>
      <c r="J14038" s="82">
        <v>69</v>
      </c>
      <c r="K14038" s="319">
        <v>2</v>
      </c>
    </row>
    <row r="14039" spans="1:11" x14ac:dyDescent="0.3">
      <c r="A14039" s="341">
        <v>43551.419444386571</v>
      </c>
      <c r="B14039" s="318">
        <v>38700.156999999999</v>
      </c>
      <c r="C14039" s="355">
        <f t="shared" si="293"/>
        <v>0.2849999999962165</v>
      </c>
      <c r="D14039" s="420">
        <f t="shared" si="294"/>
        <v>0.14249999999810825</v>
      </c>
      <c r="H14039" s="337"/>
      <c r="J14039" s="82">
        <v>70</v>
      </c>
      <c r="K14039" s="320">
        <v>3</v>
      </c>
    </row>
    <row r="14040" spans="1:11" x14ac:dyDescent="0.3">
      <c r="A14040" s="341">
        <v>43551.461111053242</v>
      </c>
      <c r="B14040" s="318">
        <v>38700.423000000003</v>
      </c>
      <c r="C14040" s="355">
        <f t="shared" si="293"/>
        <v>0.26600000000325963</v>
      </c>
      <c r="D14040" s="420">
        <f t="shared" si="294"/>
        <v>0.13300000000162981</v>
      </c>
      <c r="H14040" s="337"/>
      <c r="J14040" s="82">
        <v>71</v>
      </c>
      <c r="K14040" s="321">
        <v>4</v>
      </c>
    </row>
    <row r="14041" spans="1:11" x14ac:dyDescent="0.3">
      <c r="A14041" s="341">
        <v>43551.502777719907</v>
      </c>
      <c r="B14041" s="318">
        <v>38700.686999999998</v>
      </c>
      <c r="C14041" s="355">
        <f t="shared" si="293"/>
        <v>0.26399999999557622</v>
      </c>
      <c r="D14041" s="420">
        <f t="shared" si="294"/>
        <v>0.13199999999778811</v>
      </c>
      <c r="H14041" s="337"/>
      <c r="J14041" s="82">
        <v>72</v>
      </c>
      <c r="K14041" s="391">
        <v>1</v>
      </c>
    </row>
    <row r="14042" spans="1:11" x14ac:dyDescent="0.3">
      <c r="A14042" s="341">
        <v>43551.544444386571</v>
      </c>
      <c r="B14042" s="318">
        <v>38700.959000000003</v>
      </c>
      <c r="C14042" s="355">
        <f t="shared" si="293"/>
        <v>0.27200000000448199</v>
      </c>
      <c r="D14042" s="420">
        <f t="shared" si="294"/>
        <v>0.13600000000224099</v>
      </c>
      <c r="H14042" s="337"/>
      <c r="J14042" s="82">
        <v>73</v>
      </c>
      <c r="K14042" s="319">
        <v>2</v>
      </c>
    </row>
    <row r="14043" spans="1:11" x14ac:dyDescent="0.3">
      <c r="A14043" s="341">
        <v>43551.586111053242</v>
      </c>
      <c r="B14043" s="318">
        <v>38701.237999999998</v>
      </c>
      <c r="C14043" s="355">
        <f t="shared" si="293"/>
        <v>0.27899999999499414</v>
      </c>
      <c r="D14043" s="420">
        <f t="shared" si="294"/>
        <v>0.13949999999749707</v>
      </c>
      <c r="H14043" s="337"/>
      <c r="J14043" s="82">
        <v>74</v>
      </c>
      <c r="K14043" s="320">
        <v>3</v>
      </c>
    </row>
    <row r="14044" spans="1:11" x14ac:dyDescent="0.3">
      <c r="A14044" s="341">
        <v>43551.627777719907</v>
      </c>
      <c r="B14044" s="318">
        <v>38701.502999999997</v>
      </c>
      <c r="C14044" s="355">
        <f t="shared" si="293"/>
        <v>0.26499999999941792</v>
      </c>
      <c r="D14044" s="420">
        <f t="shared" si="294"/>
        <v>0.13249999999970896</v>
      </c>
      <c r="H14044" s="337"/>
      <c r="J14044" s="82">
        <v>75</v>
      </c>
      <c r="K14044" s="321">
        <v>4</v>
      </c>
    </row>
    <row r="14045" spans="1:11" x14ac:dyDescent="0.3">
      <c r="A14045" s="341">
        <v>43551.669444386571</v>
      </c>
      <c r="B14045" s="318">
        <v>38701.762999999999</v>
      </c>
      <c r="C14045" s="355">
        <f t="shared" si="293"/>
        <v>0.26000000000203727</v>
      </c>
      <c r="D14045" s="420">
        <f t="shared" si="294"/>
        <v>0.13000000000101863</v>
      </c>
      <c r="H14045" s="337"/>
      <c r="J14045" s="82">
        <v>76</v>
      </c>
      <c r="K14045" s="391">
        <v>1</v>
      </c>
    </row>
    <row r="14046" spans="1:11" x14ac:dyDescent="0.3">
      <c r="A14046" s="341">
        <v>43551.711111053242</v>
      </c>
      <c r="B14046" s="318">
        <v>38702.038</v>
      </c>
      <c r="C14046" s="355">
        <f t="shared" si="293"/>
        <v>0.27500000000145519</v>
      </c>
      <c r="D14046" s="420">
        <f t="shared" si="294"/>
        <v>0.1375000000007276</v>
      </c>
      <c r="H14046" s="337"/>
      <c r="J14046" s="82">
        <v>77</v>
      </c>
      <c r="K14046" s="319">
        <v>2</v>
      </c>
    </row>
    <row r="14047" spans="1:11" x14ac:dyDescent="0.3">
      <c r="A14047" s="341">
        <v>43551.752777719907</v>
      </c>
      <c r="B14047" s="318">
        <v>38702.307999999997</v>
      </c>
      <c r="C14047" s="355">
        <f t="shared" si="293"/>
        <v>0.26999999999679858</v>
      </c>
      <c r="D14047" s="420">
        <f t="shared" si="294"/>
        <v>0.13499999999839929</v>
      </c>
      <c r="H14047" s="337"/>
      <c r="J14047" s="82">
        <v>78</v>
      </c>
      <c r="K14047" s="320">
        <v>3</v>
      </c>
    </row>
    <row r="14048" spans="1:11" x14ac:dyDescent="0.3">
      <c r="A14048" s="341">
        <v>43551.794444386571</v>
      </c>
      <c r="B14048" s="318">
        <v>38702.571000000004</v>
      </c>
      <c r="C14048" s="355">
        <f t="shared" si="293"/>
        <v>0.26300000000628643</v>
      </c>
      <c r="D14048" s="420">
        <f t="shared" si="294"/>
        <v>0.13150000000314321</v>
      </c>
      <c r="H14048" s="337"/>
      <c r="J14048" s="82">
        <v>79</v>
      </c>
      <c r="K14048" s="321">
        <v>4</v>
      </c>
    </row>
    <row r="14049" spans="1:11" x14ac:dyDescent="0.3">
      <c r="A14049" s="341">
        <v>43551.836111053242</v>
      </c>
      <c r="B14049" s="318">
        <v>38702.822999999997</v>
      </c>
      <c r="C14049" s="355">
        <f t="shared" si="293"/>
        <v>0.2519999999931315</v>
      </c>
      <c r="D14049" s="420">
        <f t="shared" si="294"/>
        <v>0.12599999999656575</v>
      </c>
      <c r="H14049" s="337"/>
      <c r="J14049" s="82">
        <v>80</v>
      </c>
      <c r="K14049" s="391">
        <v>1</v>
      </c>
    </row>
    <row r="14050" spans="1:11" x14ac:dyDescent="0.3">
      <c r="A14050" s="341">
        <v>43551.877777719907</v>
      </c>
      <c r="B14050" s="318">
        <v>38703.089999999997</v>
      </c>
      <c r="C14050" s="355">
        <f t="shared" si="293"/>
        <v>0.26699999999982538</v>
      </c>
      <c r="D14050" s="420">
        <f t="shared" si="294"/>
        <v>0.13349999999991269</v>
      </c>
      <c r="H14050" s="337"/>
      <c r="J14050" s="82">
        <v>81</v>
      </c>
      <c r="K14050" s="319">
        <v>2</v>
      </c>
    </row>
    <row r="14051" spans="1:11" x14ac:dyDescent="0.3">
      <c r="A14051" s="341">
        <v>43551.919444386571</v>
      </c>
      <c r="B14051" s="318">
        <v>38703.358</v>
      </c>
      <c r="C14051" s="355">
        <f t="shared" si="293"/>
        <v>0.26800000000366708</v>
      </c>
      <c r="D14051" s="420">
        <f t="shared" si="294"/>
        <v>0.13400000000183354</v>
      </c>
      <c r="H14051" s="337"/>
      <c r="J14051" s="82">
        <v>82</v>
      </c>
      <c r="K14051" s="320">
        <v>3</v>
      </c>
    </row>
    <row r="14052" spans="1:11" x14ac:dyDescent="0.3">
      <c r="A14052" s="341">
        <v>43551.961111053242</v>
      </c>
      <c r="B14052" s="318">
        <v>38703.612000000001</v>
      </c>
      <c r="C14052" s="355">
        <f t="shared" si="293"/>
        <v>0.25400000000081491</v>
      </c>
      <c r="D14052" s="420">
        <f t="shared" si="294"/>
        <v>0.12700000000040745</v>
      </c>
      <c r="E14052" s="336">
        <f>SUM(C14029:C14052)*7.4805194805</f>
        <v>48.391480519388899</v>
      </c>
      <c r="F14052" s="324">
        <f>AVERAGE(D14029:D14052)</f>
        <v>0.13477083333342912</v>
      </c>
      <c r="G14052" s="324">
        <f>_xlfn.STDEV.S(D14029:D14052)</f>
        <v>4.1728396304424207E-3</v>
      </c>
      <c r="H14052" s="337"/>
      <c r="J14052" s="82">
        <v>83</v>
      </c>
      <c r="K14052" s="321">
        <v>4</v>
      </c>
    </row>
    <row r="14053" spans="1:11" x14ac:dyDescent="0.3">
      <c r="A14053" s="341">
        <v>43552.002777719907</v>
      </c>
      <c r="B14053" s="318">
        <v>38703.872000000003</v>
      </c>
      <c r="C14053" s="355">
        <f t="shared" si="293"/>
        <v>0.26000000000203727</v>
      </c>
      <c r="D14053" s="420">
        <f t="shared" si="294"/>
        <v>0.13000000000101863</v>
      </c>
      <c r="H14053" s="337"/>
      <c r="J14053" s="82">
        <v>84</v>
      </c>
      <c r="K14053" s="391">
        <v>1</v>
      </c>
    </row>
    <row r="14054" spans="1:11" x14ac:dyDescent="0.3">
      <c r="A14054" s="341">
        <v>43552.044444386571</v>
      </c>
      <c r="B14054" s="318">
        <v>38704.150999999998</v>
      </c>
      <c r="C14054" s="355">
        <f t="shared" si="293"/>
        <v>0.27899999999499414</v>
      </c>
      <c r="D14054" s="420">
        <f t="shared" si="294"/>
        <v>0.13949999999749707</v>
      </c>
      <c r="H14054" s="337"/>
      <c r="J14054" s="82">
        <v>85</v>
      </c>
      <c r="K14054" s="319">
        <v>2</v>
      </c>
    </row>
    <row r="14055" spans="1:11" x14ac:dyDescent="0.3">
      <c r="A14055" s="341">
        <v>43552.086111053242</v>
      </c>
      <c r="B14055" s="318">
        <v>38704.421999999999</v>
      </c>
      <c r="C14055" s="355">
        <f t="shared" si="293"/>
        <v>0.27100000000064028</v>
      </c>
      <c r="D14055" s="420">
        <f t="shared" si="294"/>
        <v>0.13550000000032014</v>
      </c>
      <c r="H14055" s="337"/>
      <c r="J14055" s="82">
        <v>86</v>
      </c>
      <c r="K14055" s="320">
        <v>3</v>
      </c>
    </row>
    <row r="14056" spans="1:11" x14ac:dyDescent="0.3">
      <c r="A14056" s="341">
        <v>43552.127777719907</v>
      </c>
      <c r="B14056" s="318">
        <v>38704.688000000002</v>
      </c>
      <c r="C14056" s="355">
        <f t="shared" si="293"/>
        <v>0.26600000000325963</v>
      </c>
      <c r="D14056" s="420">
        <f t="shared" si="294"/>
        <v>0.13300000000162981</v>
      </c>
      <c r="H14056" s="337"/>
      <c r="J14056" s="82">
        <v>87</v>
      </c>
      <c r="K14056" s="321">
        <v>4</v>
      </c>
    </row>
    <row r="14057" spans="1:11" x14ac:dyDescent="0.3">
      <c r="A14057" s="341">
        <v>43552.169444386571</v>
      </c>
      <c r="B14057" s="318">
        <v>38704.959000000003</v>
      </c>
      <c r="C14057" s="355">
        <f t="shared" si="293"/>
        <v>0.27100000000064028</v>
      </c>
      <c r="D14057" s="420">
        <f t="shared" si="294"/>
        <v>0.13550000000032014</v>
      </c>
      <c r="H14057" s="337"/>
      <c r="J14057" s="82">
        <v>88</v>
      </c>
      <c r="K14057" s="391">
        <v>1</v>
      </c>
    </row>
    <row r="14058" spans="1:11" x14ac:dyDescent="0.3">
      <c r="A14058" s="341">
        <v>43552.211111053242</v>
      </c>
      <c r="B14058" s="318">
        <v>38705.241000000002</v>
      </c>
      <c r="C14058" s="355">
        <f t="shared" si="293"/>
        <v>0.2819999999992433</v>
      </c>
      <c r="D14058" s="420">
        <f t="shared" si="294"/>
        <v>0.14099999999962165</v>
      </c>
      <c r="H14058" s="337"/>
      <c r="J14058" s="82">
        <v>89</v>
      </c>
      <c r="K14058" s="319">
        <v>2</v>
      </c>
    </row>
    <row r="14059" spans="1:11" x14ac:dyDescent="0.3">
      <c r="A14059" s="341">
        <v>43552.252777719907</v>
      </c>
      <c r="B14059" s="318">
        <v>38705.517999999996</v>
      </c>
      <c r="C14059" s="355">
        <f t="shared" si="293"/>
        <v>0.27699999999458669</v>
      </c>
      <c r="D14059" s="420">
        <f t="shared" si="294"/>
        <v>0.13849999999729334</v>
      </c>
      <c r="H14059" s="337"/>
      <c r="J14059" s="82">
        <v>90</v>
      </c>
      <c r="K14059" s="320">
        <v>3</v>
      </c>
    </row>
    <row r="14060" spans="1:11" x14ac:dyDescent="0.3">
      <c r="A14060" s="341">
        <v>43552.294444386571</v>
      </c>
      <c r="B14060" s="318">
        <v>38705.788</v>
      </c>
      <c r="C14060" s="355">
        <f t="shared" si="293"/>
        <v>0.27000000000407454</v>
      </c>
      <c r="D14060" s="420">
        <f t="shared" si="294"/>
        <v>0.13500000000203727</v>
      </c>
      <c r="H14060" s="337"/>
      <c r="J14060" s="82">
        <v>91</v>
      </c>
      <c r="K14060" s="321">
        <v>4</v>
      </c>
    </row>
    <row r="14061" spans="1:11" x14ac:dyDescent="0.3">
      <c r="A14061" s="341">
        <v>43552.336111053242</v>
      </c>
      <c r="B14061" s="318">
        <v>38706.071000000004</v>
      </c>
      <c r="C14061" s="355">
        <f t="shared" si="293"/>
        <v>0.28300000000308501</v>
      </c>
      <c r="D14061" s="420">
        <f t="shared" si="294"/>
        <v>0.1415000000015425</v>
      </c>
      <c r="H14061" s="337"/>
      <c r="J14061" s="82">
        <v>92</v>
      </c>
      <c r="K14061" s="391">
        <v>1</v>
      </c>
    </row>
    <row r="14062" spans="1:11" x14ac:dyDescent="0.3">
      <c r="A14062" s="341">
        <v>43552.377777719907</v>
      </c>
      <c r="B14062" s="318">
        <v>38706.349000000002</v>
      </c>
      <c r="C14062" s="355">
        <f t="shared" si="293"/>
        <v>0.27799999999842839</v>
      </c>
      <c r="D14062" s="420">
        <f t="shared" si="294"/>
        <v>0.1389999999992142</v>
      </c>
      <c r="H14062" s="337"/>
      <c r="J14062" s="82">
        <v>93</v>
      </c>
      <c r="K14062" s="319">
        <v>2</v>
      </c>
    </row>
    <row r="14063" spans="1:11" x14ac:dyDescent="0.3">
      <c r="A14063" s="341">
        <v>43552.419444386571</v>
      </c>
      <c r="B14063" s="318">
        <v>38706.612000000001</v>
      </c>
      <c r="C14063" s="355">
        <f t="shared" si="293"/>
        <v>0.26299999999901047</v>
      </c>
      <c r="D14063" s="420">
        <f t="shared" si="294"/>
        <v>0.13149999999950523</v>
      </c>
      <c r="H14063" s="337"/>
      <c r="J14063" s="82">
        <v>94</v>
      </c>
      <c r="K14063" s="320">
        <v>3</v>
      </c>
    </row>
    <row r="14064" spans="1:11" x14ac:dyDescent="0.3">
      <c r="A14064" s="341">
        <v>43552.461111053242</v>
      </c>
      <c r="B14064" s="318">
        <v>38706.879000000001</v>
      </c>
      <c r="C14064" s="355">
        <f t="shared" si="293"/>
        <v>0.26699999999982538</v>
      </c>
      <c r="D14064" s="420">
        <f t="shared" si="294"/>
        <v>0.13349999999991269</v>
      </c>
      <c r="H14064" s="337"/>
      <c r="J14064" s="82">
        <v>95</v>
      </c>
      <c r="K14064" s="321">
        <v>4</v>
      </c>
    </row>
    <row r="14065" spans="1:12" x14ac:dyDescent="0.3">
      <c r="A14065" s="341">
        <v>43552.502777719907</v>
      </c>
      <c r="B14065" s="318">
        <v>38707.158000000003</v>
      </c>
      <c r="C14065" s="355">
        <f t="shared" si="293"/>
        <v>0.2790000000022701</v>
      </c>
      <c r="D14065" s="420">
        <f t="shared" si="294"/>
        <v>0.13950000000113505</v>
      </c>
      <c r="H14065" s="337"/>
      <c r="J14065" s="82">
        <v>96</v>
      </c>
      <c r="K14065" s="391">
        <v>1</v>
      </c>
    </row>
    <row r="14066" spans="1:12" x14ac:dyDescent="0.3">
      <c r="A14066" s="341">
        <v>43552.544444386571</v>
      </c>
      <c r="B14066" s="318">
        <v>38707.428</v>
      </c>
      <c r="C14066" s="355">
        <f t="shared" si="293"/>
        <v>0.26999999999679858</v>
      </c>
      <c r="D14066" s="420">
        <f t="shared" si="294"/>
        <v>0.13499999999839929</v>
      </c>
      <c r="H14066" s="337"/>
      <c r="J14066" s="82">
        <v>97</v>
      </c>
      <c r="K14066" s="319">
        <v>2</v>
      </c>
    </row>
    <row r="14067" spans="1:12" x14ac:dyDescent="0.3">
      <c r="A14067" s="341">
        <v>43552.586111053242</v>
      </c>
      <c r="B14067" s="318">
        <v>38707.690999999999</v>
      </c>
      <c r="C14067" s="355">
        <f t="shared" si="293"/>
        <v>0.26299999999901047</v>
      </c>
      <c r="D14067" s="420">
        <f t="shared" si="294"/>
        <v>0.13149999999950523</v>
      </c>
      <c r="H14067" s="337"/>
      <c r="J14067" s="82">
        <v>98</v>
      </c>
      <c r="K14067" s="320">
        <v>3</v>
      </c>
    </row>
    <row r="14068" spans="1:12" x14ac:dyDescent="0.3">
      <c r="A14068" s="341">
        <v>43552.627777719907</v>
      </c>
      <c r="B14068" s="318">
        <v>38707.961000000003</v>
      </c>
      <c r="C14068" s="355">
        <f t="shared" si="293"/>
        <v>0.27000000000407454</v>
      </c>
      <c r="D14068" s="420">
        <f t="shared" si="294"/>
        <v>0.13500000000203727</v>
      </c>
      <c r="H14068" s="337"/>
      <c r="J14068" s="82">
        <v>99</v>
      </c>
      <c r="K14068" s="321">
        <v>4</v>
      </c>
    </row>
    <row r="14069" spans="1:12" x14ac:dyDescent="0.3">
      <c r="A14069" s="341">
        <v>43552.669444386571</v>
      </c>
      <c r="B14069" s="318">
        <v>38708.237999999998</v>
      </c>
      <c r="C14069" s="355">
        <f t="shared" si="293"/>
        <v>0.27699999999458669</v>
      </c>
      <c r="D14069" s="420">
        <f t="shared" si="294"/>
        <v>0.13849999999729334</v>
      </c>
      <c r="H14069" s="337"/>
      <c r="J14069" s="82">
        <v>100</v>
      </c>
      <c r="K14069" s="391">
        <v>1</v>
      </c>
    </row>
    <row r="14070" spans="1:12" x14ac:dyDescent="0.3">
      <c r="A14070" s="341">
        <v>43552.731249999997</v>
      </c>
      <c r="B14070" s="318">
        <v>38708.510999999999</v>
      </c>
      <c r="C14070" s="355">
        <f t="shared" ref="C14070:C14133" si="295">B14070-B14069</f>
        <v>0.27300000000104774</v>
      </c>
      <c r="D14070" s="420">
        <f t="shared" ref="D14070:D14133" si="296">C14070/2</f>
        <v>0.13650000000052387</v>
      </c>
      <c r="H14070" s="337"/>
      <c r="J14070" s="82">
        <v>1</v>
      </c>
      <c r="K14070" s="319">
        <v>2</v>
      </c>
      <c r="L14070" s="54" t="s">
        <v>313</v>
      </c>
    </row>
    <row r="14071" spans="1:12" x14ac:dyDescent="0.3">
      <c r="A14071" s="341">
        <v>43552.772916666669</v>
      </c>
      <c r="B14071" s="318">
        <v>38708.775999999998</v>
      </c>
      <c r="C14071" s="355">
        <f t="shared" si="295"/>
        <v>0.26499999999941792</v>
      </c>
      <c r="D14071" s="420">
        <f t="shared" si="296"/>
        <v>0.13249999999970896</v>
      </c>
      <c r="H14071" s="337"/>
      <c r="J14071" s="82">
        <v>2</v>
      </c>
      <c r="K14071" s="320">
        <v>3</v>
      </c>
    </row>
    <row r="14072" spans="1:12" x14ac:dyDescent="0.3">
      <c r="A14072" s="341">
        <v>43552.814583333333</v>
      </c>
      <c r="B14072" s="318">
        <v>38709.048999999999</v>
      </c>
      <c r="C14072" s="355">
        <f t="shared" si="295"/>
        <v>0.27300000000104774</v>
      </c>
      <c r="D14072" s="420">
        <f t="shared" si="296"/>
        <v>0.13650000000052387</v>
      </c>
      <c r="H14072" s="337"/>
      <c r="J14072" s="82">
        <v>3</v>
      </c>
      <c r="K14072" s="321">
        <v>4</v>
      </c>
    </row>
    <row r="14073" spans="1:12" x14ac:dyDescent="0.3">
      <c r="A14073" s="341">
        <v>43552.856250115743</v>
      </c>
      <c r="B14073" s="318">
        <v>38709.317999999999</v>
      </c>
      <c r="C14073" s="355">
        <f t="shared" si="295"/>
        <v>0.26900000000023283</v>
      </c>
      <c r="D14073" s="420">
        <f t="shared" si="296"/>
        <v>0.13450000000011642</v>
      </c>
      <c r="H14073" s="337"/>
      <c r="J14073" s="82">
        <v>4</v>
      </c>
      <c r="K14073" s="391">
        <v>1</v>
      </c>
    </row>
    <row r="14074" spans="1:12" x14ac:dyDescent="0.3">
      <c r="A14074" s="341">
        <v>43552.89791684028</v>
      </c>
      <c r="B14074" s="318">
        <v>38709.578999999998</v>
      </c>
      <c r="C14074" s="355">
        <f t="shared" si="295"/>
        <v>0.26099999999860302</v>
      </c>
      <c r="D14074" s="420">
        <f t="shared" si="296"/>
        <v>0.13049999999930151</v>
      </c>
      <c r="H14074" s="337"/>
      <c r="J14074" s="82">
        <v>5</v>
      </c>
      <c r="K14074" s="319">
        <v>2</v>
      </c>
    </row>
    <row r="14075" spans="1:12" x14ac:dyDescent="0.3">
      <c r="A14075" s="341">
        <v>43552.939583564817</v>
      </c>
      <c r="B14075" s="318">
        <v>38709.839</v>
      </c>
      <c r="C14075" s="355">
        <f t="shared" si="295"/>
        <v>0.26000000000203727</v>
      </c>
      <c r="D14075" s="420">
        <f t="shared" si="296"/>
        <v>0.13000000000101863</v>
      </c>
      <c r="H14075" s="337"/>
      <c r="J14075" s="82">
        <v>6</v>
      </c>
      <c r="K14075" s="320">
        <v>3</v>
      </c>
    </row>
    <row r="14076" spans="1:12" x14ac:dyDescent="0.3">
      <c r="A14076" s="341">
        <v>43552.981250289355</v>
      </c>
      <c r="B14076" s="318">
        <v>38710.112000000001</v>
      </c>
      <c r="C14076" s="355">
        <f t="shared" si="295"/>
        <v>0.27300000000104774</v>
      </c>
      <c r="D14076" s="420">
        <f t="shared" si="296"/>
        <v>0.13650000000052387</v>
      </c>
      <c r="E14076" s="336">
        <f>SUM(C14053:C14076)*7.4805194805</f>
        <v>48.623376623249996</v>
      </c>
      <c r="F14076" s="324">
        <f>AVERAGE(D14053:D14076)</f>
        <v>0.13541666666666666</v>
      </c>
      <c r="G14076" s="324">
        <f>_xlfn.STDEV.S(D14053:D14076)</f>
        <v>3.4251837988489098E-3</v>
      </c>
      <c r="H14076" s="337"/>
      <c r="J14076" s="82">
        <v>7</v>
      </c>
      <c r="K14076" s="321">
        <v>4</v>
      </c>
    </row>
    <row r="14077" spans="1:12" x14ac:dyDescent="0.3">
      <c r="A14077" s="341">
        <v>43553.022917013892</v>
      </c>
      <c r="B14077" s="318">
        <v>38710.385999999999</v>
      </c>
      <c r="C14077" s="355">
        <f t="shared" si="295"/>
        <v>0.27399999999761349</v>
      </c>
      <c r="D14077" s="420">
        <f t="shared" si="296"/>
        <v>0.13699999999880674</v>
      </c>
      <c r="H14077" s="337"/>
      <c r="J14077" s="82">
        <v>8</v>
      </c>
      <c r="K14077" s="391">
        <v>1</v>
      </c>
    </row>
    <row r="14078" spans="1:12" x14ac:dyDescent="0.3">
      <c r="A14078" s="341">
        <v>43553.064583738429</v>
      </c>
      <c r="B14078" s="318">
        <v>38710.652000000002</v>
      </c>
      <c r="C14078" s="355">
        <f t="shared" si="295"/>
        <v>0.26600000000325963</v>
      </c>
      <c r="D14078" s="420">
        <f t="shared" si="296"/>
        <v>0.13300000000162981</v>
      </c>
      <c r="H14078" s="337"/>
      <c r="J14078" s="82">
        <v>9</v>
      </c>
      <c r="K14078" s="319">
        <v>2</v>
      </c>
    </row>
    <row r="14079" spans="1:12" x14ac:dyDescent="0.3">
      <c r="A14079" s="341">
        <v>43553.106250462966</v>
      </c>
      <c r="B14079" s="318">
        <v>38710.928999999996</v>
      </c>
      <c r="C14079" s="355">
        <f t="shared" si="295"/>
        <v>0.27699999999458669</v>
      </c>
      <c r="D14079" s="420">
        <f t="shared" si="296"/>
        <v>0.13849999999729334</v>
      </c>
      <c r="H14079" s="337"/>
      <c r="J14079" s="82">
        <v>10</v>
      </c>
      <c r="K14079" s="320">
        <v>3</v>
      </c>
    </row>
    <row r="14080" spans="1:12" x14ac:dyDescent="0.3">
      <c r="A14080" s="341">
        <v>43553.147917187503</v>
      </c>
      <c r="B14080" s="318">
        <v>38711.21</v>
      </c>
      <c r="C14080" s="355">
        <f t="shared" si="295"/>
        <v>0.28100000000267755</v>
      </c>
      <c r="D14080" s="420">
        <f t="shared" si="296"/>
        <v>0.14050000000133878</v>
      </c>
      <c r="H14080" s="337"/>
      <c r="J14080" s="82">
        <v>11</v>
      </c>
      <c r="K14080" s="321">
        <v>4</v>
      </c>
    </row>
    <row r="14081" spans="1:11" x14ac:dyDescent="0.3">
      <c r="A14081" s="341">
        <v>43553.189583912033</v>
      </c>
      <c r="B14081" s="318">
        <v>38711.485999999997</v>
      </c>
      <c r="C14081" s="355">
        <f t="shared" si="295"/>
        <v>0.27599999999802094</v>
      </c>
      <c r="D14081" s="420">
        <f t="shared" si="296"/>
        <v>0.13799999999901047</v>
      </c>
      <c r="H14081" s="337"/>
      <c r="J14081" s="82">
        <v>12</v>
      </c>
      <c r="K14081" s="391">
        <v>1</v>
      </c>
    </row>
    <row r="14082" spans="1:11" x14ac:dyDescent="0.3">
      <c r="A14082" s="341">
        <v>43553.231250636571</v>
      </c>
      <c r="B14082" s="318">
        <v>38711.758000000002</v>
      </c>
      <c r="C14082" s="355">
        <f t="shared" si="295"/>
        <v>0.27200000000448199</v>
      </c>
      <c r="D14082" s="420">
        <f t="shared" si="296"/>
        <v>0.13600000000224099</v>
      </c>
      <c r="H14082" s="337"/>
      <c r="J14082" s="82">
        <v>13</v>
      </c>
      <c r="K14082" s="319">
        <v>2</v>
      </c>
    </row>
    <row r="14083" spans="1:11" x14ac:dyDescent="0.3">
      <c r="A14083" s="341">
        <v>43553.272917361108</v>
      </c>
      <c r="B14083" s="318">
        <v>38712.04</v>
      </c>
      <c r="C14083" s="355">
        <f t="shared" si="295"/>
        <v>0.2819999999992433</v>
      </c>
      <c r="D14083" s="420">
        <f t="shared" si="296"/>
        <v>0.14099999999962165</v>
      </c>
      <c r="H14083" s="337"/>
      <c r="J14083" s="82">
        <v>14</v>
      </c>
      <c r="K14083" s="320">
        <v>3</v>
      </c>
    </row>
    <row r="14084" spans="1:11" x14ac:dyDescent="0.3">
      <c r="A14084" s="341">
        <v>43553.314584085645</v>
      </c>
      <c r="B14084" s="318">
        <v>38712.319000000003</v>
      </c>
      <c r="C14084" s="355">
        <f t="shared" si="295"/>
        <v>0.2790000000022701</v>
      </c>
      <c r="D14084" s="420">
        <f t="shared" si="296"/>
        <v>0.13950000000113505</v>
      </c>
      <c r="H14084" s="337"/>
      <c r="J14084" s="82">
        <v>15</v>
      </c>
      <c r="K14084" s="321">
        <v>4</v>
      </c>
    </row>
    <row r="14085" spans="1:11" x14ac:dyDescent="0.3">
      <c r="A14085" s="341">
        <v>43553.356250810182</v>
      </c>
      <c r="B14085" s="318">
        <v>38712.591999999997</v>
      </c>
      <c r="C14085" s="355">
        <f t="shared" si="295"/>
        <v>0.27299999999377178</v>
      </c>
      <c r="D14085" s="420">
        <f t="shared" si="296"/>
        <v>0.13649999999688589</v>
      </c>
      <c r="H14085" s="337"/>
      <c r="J14085" s="82">
        <v>16</v>
      </c>
      <c r="K14085" s="391">
        <v>1</v>
      </c>
    </row>
    <row r="14086" spans="1:11" x14ac:dyDescent="0.3">
      <c r="A14086" s="341">
        <v>43553.397917534719</v>
      </c>
      <c r="B14086" s="318">
        <v>38712.862000000001</v>
      </c>
      <c r="C14086" s="355">
        <f t="shared" si="295"/>
        <v>0.27000000000407454</v>
      </c>
      <c r="D14086" s="420">
        <f t="shared" si="296"/>
        <v>0.13500000000203727</v>
      </c>
      <c r="H14086" s="337"/>
      <c r="J14086" s="82">
        <v>17</v>
      </c>
      <c r="K14086" s="319">
        <v>2</v>
      </c>
    </row>
    <row r="14087" spans="1:11" x14ac:dyDescent="0.3">
      <c r="A14087" s="341">
        <v>43553.439584259257</v>
      </c>
      <c r="B14087" s="318">
        <v>38713.15</v>
      </c>
      <c r="C14087" s="355">
        <f t="shared" si="295"/>
        <v>0.28800000000046566</v>
      </c>
      <c r="D14087" s="420">
        <f t="shared" si="296"/>
        <v>0.14400000000023283</v>
      </c>
      <c r="H14087" s="337"/>
      <c r="J14087" s="82">
        <v>18</v>
      </c>
      <c r="K14087" s="320">
        <v>3</v>
      </c>
    </row>
    <row r="14088" spans="1:11" x14ac:dyDescent="0.3">
      <c r="A14088" s="341">
        <v>43553.481250983794</v>
      </c>
      <c r="B14088" s="318">
        <v>38713.43</v>
      </c>
      <c r="C14088" s="355">
        <f t="shared" si="295"/>
        <v>0.27999999999883585</v>
      </c>
      <c r="D14088" s="420">
        <f t="shared" si="296"/>
        <v>0.13999999999941792</v>
      </c>
      <c r="H14088" s="337"/>
      <c r="J14088" s="82">
        <v>19</v>
      </c>
      <c r="K14088" s="321">
        <v>4</v>
      </c>
    </row>
    <row r="14089" spans="1:11" x14ac:dyDescent="0.3">
      <c r="A14089" s="341">
        <v>43553.522917708331</v>
      </c>
      <c r="B14089" s="318">
        <v>38713.697999999997</v>
      </c>
      <c r="C14089" s="355">
        <f t="shared" si="295"/>
        <v>0.26799999999639113</v>
      </c>
      <c r="D14089" s="420">
        <f t="shared" si="296"/>
        <v>0.13399999999819556</v>
      </c>
      <c r="H14089" s="337"/>
      <c r="J14089" s="82">
        <v>20</v>
      </c>
      <c r="K14089" s="391">
        <v>1</v>
      </c>
    </row>
    <row r="14090" spans="1:11" x14ac:dyDescent="0.3">
      <c r="A14090" s="341">
        <v>43553.564584432868</v>
      </c>
      <c r="B14090" s="318">
        <v>38713.974999999999</v>
      </c>
      <c r="C14090" s="355">
        <f t="shared" si="295"/>
        <v>0.27700000000186265</v>
      </c>
      <c r="D14090" s="420">
        <f t="shared" si="296"/>
        <v>0.13850000000093132</v>
      </c>
      <c r="H14090" s="337"/>
      <c r="J14090" s="82">
        <v>21</v>
      </c>
      <c r="K14090" s="319">
        <v>2</v>
      </c>
    </row>
    <row r="14091" spans="1:11" x14ac:dyDescent="0.3">
      <c r="A14091" s="341">
        <v>43553.606251157405</v>
      </c>
      <c r="B14091" s="318">
        <v>38714.252</v>
      </c>
      <c r="C14091" s="355">
        <f t="shared" si="295"/>
        <v>0.27700000000186265</v>
      </c>
      <c r="D14091" s="420">
        <f t="shared" si="296"/>
        <v>0.13850000000093132</v>
      </c>
      <c r="H14091" s="337"/>
      <c r="J14091" s="82">
        <v>22</v>
      </c>
      <c r="K14091" s="320">
        <v>3</v>
      </c>
    </row>
    <row r="14092" spans="1:11" x14ac:dyDescent="0.3">
      <c r="A14092" s="341">
        <v>43553.647917881943</v>
      </c>
      <c r="B14092" s="318">
        <v>38714.521000000001</v>
      </c>
      <c r="C14092" s="355">
        <f t="shared" si="295"/>
        <v>0.26900000000023283</v>
      </c>
      <c r="D14092" s="420">
        <f t="shared" si="296"/>
        <v>0.13450000000011642</v>
      </c>
      <c r="H14092" s="337"/>
      <c r="J14092" s="82">
        <v>23</v>
      </c>
      <c r="K14092" s="321">
        <v>4</v>
      </c>
    </row>
    <row r="14093" spans="1:11" x14ac:dyDescent="0.3">
      <c r="A14093" s="341">
        <v>43553.68958460648</v>
      </c>
      <c r="B14093" s="318">
        <v>38714.783000000003</v>
      </c>
      <c r="C14093" s="355">
        <f t="shared" si="295"/>
        <v>0.26200000000244472</v>
      </c>
      <c r="D14093" s="420">
        <f t="shared" si="296"/>
        <v>0.13100000000122236</v>
      </c>
      <c r="H14093" s="337"/>
      <c r="J14093" s="82">
        <v>24</v>
      </c>
      <c r="K14093" s="391">
        <v>1</v>
      </c>
    </row>
    <row r="14094" spans="1:11" x14ac:dyDescent="0.3">
      <c r="A14094" s="341">
        <v>43553.731251331017</v>
      </c>
      <c r="B14094" s="318">
        <v>38715.061000000002</v>
      </c>
      <c r="C14094" s="355">
        <f t="shared" si="295"/>
        <v>0.27799999999842839</v>
      </c>
      <c r="D14094" s="420">
        <f t="shared" si="296"/>
        <v>0.1389999999992142</v>
      </c>
      <c r="H14094" s="337"/>
      <c r="J14094" s="82">
        <v>25</v>
      </c>
      <c r="K14094" s="319">
        <v>2</v>
      </c>
    </row>
    <row r="14095" spans="1:11" x14ac:dyDescent="0.3">
      <c r="A14095" s="341">
        <v>43553.772918055554</v>
      </c>
      <c r="B14095" s="318">
        <v>38715.334999999999</v>
      </c>
      <c r="C14095" s="355">
        <f t="shared" si="295"/>
        <v>0.27399999999761349</v>
      </c>
      <c r="D14095" s="420">
        <f t="shared" si="296"/>
        <v>0.13699999999880674</v>
      </c>
      <c r="H14095" s="337"/>
      <c r="J14095" s="82">
        <v>26</v>
      </c>
      <c r="K14095" s="320">
        <v>3</v>
      </c>
    </row>
    <row r="14096" spans="1:11" x14ac:dyDescent="0.3">
      <c r="A14096" s="341">
        <v>43553.814584780092</v>
      </c>
      <c r="B14096" s="318">
        <v>38715.599999999999</v>
      </c>
      <c r="C14096" s="355">
        <f t="shared" si="295"/>
        <v>0.26499999999941792</v>
      </c>
      <c r="D14096" s="420">
        <f t="shared" si="296"/>
        <v>0.13249999999970896</v>
      </c>
      <c r="H14096" s="337"/>
      <c r="J14096" s="82">
        <v>27</v>
      </c>
      <c r="K14096" s="321">
        <v>4</v>
      </c>
    </row>
    <row r="14097" spans="1:11" x14ac:dyDescent="0.3">
      <c r="A14097" s="341">
        <v>43553.856251504629</v>
      </c>
      <c r="B14097" s="318">
        <v>38715.860999999997</v>
      </c>
      <c r="C14097" s="355">
        <f t="shared" si="295"/>
        <v>0.26099999999860302</v>
      </c>
      <c r="D14097" s="420">
        <f t="shared" si="296"/>
        <v>0.13049999999930151</v>
      </c>
      <c r="H14097" s="337"/>
      <c r="J14097" s="82">
        <v>28</v>
      </c>
      <c r="K14097" s="391">
        <v>1</v>
      </c>
    </row>
    <row r="14098" spans="1:11" x14ac:dyDescent="0.3">
      <c r="A14098" s="341">
        <v>43553.897918229166</v>
      </c>
      <c r="B14098" s="318">
        <v>38716.137999999999</v>
      </c>
      <c r="C14098" s="355">
        <f t="shared" si="295"/>
        <v>0.27700000000186265</v>
      </c>
      <c r="D14098" s="420">
        <f t="shared" si="296"/>
        <v>0.13850000000093132</v>
      </c>
      <c r="H14098" s="337"/>
      <c r="J14098" s="82">
        <v>29</v>
      </c>
      <c r="K14098" s="319">
        <v>2</v>
      </c>
    </row>
    <row r="14099" spans="1:11" x14ac:dyDescent="0.3">
      <c r="A14099" s="341">
        <v>43553.939584953703</v>
      </c>
      <c r="B14099" s="318">
        <v>38716.404999999999</v>
      </c>
      <c r="C14099" s="355">
        <f t="shared" si="295"/>
        <v>0.26699999999982538</v>
      </c>
      <c r="D14099" s="420">
        <f t="shared" si="296"/>
        <v>0.13349999999991269</v>
      </c>
      <c r="H14099" s="337"/>
      <c r="J14099" s="82">
        <v>30</v>
      </c>
      <c r="K14099" s="320">
        <v>3</v>
      </c>
    </row>
    <row r="14100" spans="1:11" x14ac:dyDescent="0.3">
      <c r="A14100" s="341">
        <v>43553.98125167824</v>
      </c>
      <c r="B14100" s="318">
        <v>38716.667999999998</v>
      </c>
      <c r="C14100" s="355">
        <f t="shared" si="295"/>
        <v>0.26299999999901047</v>
      </c>
      <c r="D14100" s="420">
        <f t="shared" si="296"/>
        <v>0.13149999999950523</v>
      </c>
      <c r="E14100" s="336">
        <f>SUM(C14077:C14100)*7.4805194805</f>
        <v>49.042285714134486</v>
      </c>
      <c r="F14100" s="324">
        <f>AVERAGE(D14077:D14100)</f>
        <v>0.13658333333326786</v>
      </c>
      <c r="G14100" s="324">
        <f>_xlfn.STDEV.S(D14077:D14100)</f>
        <v>3.488074922720233E-3</v>
      </c>
      <c r="H14100" s="337"/>
      <c r="J14100" s="82">
        <v>31</v>
      </c>
      <c r="K14100" s="321">
        <v>4</v>
      </c>
    </row>
    <row r="14101" spans="1:11" x14ac:dyDescent="0.3">
      <c r="A14101" s="341">
        <v>43554.022918402778</v>
      </c>
      <c r="B14101" s="318">
        <v>38716.934999999998</v>
      </c>
      <c r="C14101" s="355">
        <f t="shared" si="295"/>
        <v>0.26699999999982538</v>
      </c>
      <c r="D14101" s="420">
        <f t="shared" si="296"/>
        <v>0.13349999999991269</v>
      </c>
      <c r="H14101" s="337"/>
      <c r="J14101" s="82">
        <v>32</v>
      </c>
      <c r="K14101" s="391">
        <v>1</v>
      </c>
    </row>
    <row r="14102" spans="1:11" x14ac:dyDescent="0.3">
      <c r="A14102" s="341">
        <v>43554.064585127315</v>
      </c>
      <c r="B14102" s="318">
        <v>38717.212</v>
      </c>
      <c r="C14102" s="355">
        <f t="shared" si="295"/>
        <v>0.27700000000186265</v>
      </c>
      <c r="D14102" s="420">
        <f t="shared" si="296"/>
        <v>0.13850000000093132</v>
      </c>
      <c r="H14102" s="337"/>
      <c r="J14102" s="82">
        <v>33</v>
      </c>
      <c r="K14102" s="319">
        <v>2</v>
      </c>
    </row>
    <row r="14103" spans="1:11" x14ac:dyDescent="0.3">
      <c r="A14103" s="341">
        <v>43554.106251851852</v>
      </c>
      <c r="B14103" s="318">
        <v>38717.482000000004</v>
      </c>
      <c r="C14103" s="355">
        <f t="shared" si="295"/>
        <v>0.27000000000407454</v>
      </c>
      <c r="D14103" s="420">
        <f t="shared" si="296"/>
        <v>0.13500000000203727</v>
      </c>
      <c r="H14103" s="337"/>
      <c r="J14103" s="82">
        <v>34</v>
      </c>
      <c r="K14103" s="320">
        <v>3</v>
      </c>
    </row>
    <row r="14104" spans="1:11" x14ac:dyDescent="0.3">
      <c r="A14104" s="341">
        <v>43554.147918576389</v>
      </c>
      <c r="B14104" s="318">
        <v>38717.750999999997</v>
      </c>
      <c r="C14104" s="355">
        <f t="shared" si="295"/>
        <v>0.26899999999295687</v>
      </c>
      <c r="D14104" s="420">
        <f t="shared" si="296"/>
        <v>0.13449999999647844</v>
      </c>
      <c r="H14104" s="337"/>
      <c r="J14104" s="82">
        <v>35</v>
      </c>
      <c r="K14104" s="321">
        <v>4</v>
      </c>
    </row>
    <row r="14105" spans="1:11" x14ac:dyDescent="0.3">
      <c r="A14105" s="341">
        <v>43554.189585300926</v>
      </c>
      <c r="B14105" s="318">
        <v>38718.033000000003</v>
      </c>
      <c r="C14105" s="355">
        <f t="shared" si="295"/>
        <v>0.28200000000651926</v>
      </c>
      <c r="D14105" s="420">
        <f t="shared" si="296"/>
        <v>0.14100000000325963</v>
      </c>
      <c r="H14105" s="337"/>
      <c r="J14105" s="82">
        <v>36</v>
      </c>
      <c r="K14105" s="391">
        <v>1</v>
      </c>
    </row>
    <row r="14106" spans="1:11" x14ac:dyDescent="0.3">
      <c r="A14106" s="341">
        <v>43554.231252025464</v>
      </c>
      <c r="B14106" s="318">
        <v>38718.32</v>
      </c>
      <c r="C14106" s="355">
        <f t="shared" si="295"/>
        <v>0.28699999999662396</v>
      </c>
      <c r="D14106" s="420">
        <f t="shared" si="296"/>
        <v>0.14349999999831198</v>
      </c>
      <c r="H14106" s="337"/>
      <c r="J14106" s="82">
        <v>37</v>
      </c>
      <c r="K14106" s="319">
        <v>2</v>
      </c>
    </row>
    <row r="14107" spans="1:11" x14ac:dyDescent="0.3">
      <c r="A14107" s="341">
        <v>43554.272918750001</v>
      </c>
      <c r="B14107" s="318">
        <v>38718.6</v>
      </c>
      <c r="C14107" s="355">
        <f t="shared" si="295"/>
        <v>0.27999999999883585</v>
      </c>
      <c r="D14107" s="420">
        <f t="shared" si="296"/>
        <v>0.13999999999941792</v>
      </c>
      <c r="H14107" s="337"/>
      <c r="J14107" s="82">
        <v>38</v>
      </c>
      <c r="K14107" s="320">
        <v>3</v>
      </c>
    </row>
    <row r="14108" spans="1:11" x14ac:dyDescent="0.3">
      <c r="A14108" s="341">
        <v>43554.314585474538</v>
      </c>
      <c r="B14108" s="318">
        <v>38718.872000000003</v>
      </c>
      <c r="C14108" s="355">
        <f t="shared" si="295"/>
        <v>0.27200000000448199</v>
      </c>
      <c r="D14108" s="420">
        <f t="shared" si="296"/>
        <v>0.13600000000224099</v>
      </c>
      <c r="H14108" s="337"/>
      <c r="J14108" s="82">
        <v>39</v>
      </c>
      <c r="K14108" s="321">
        <v>4</v>
      </c>
    </row>
    <row r="14109" spans="1:11" x14ac:dyDescent="0.3">
      <c r="A14109" s="341">
        <v>43554.356252199075</v>
      </c>
      <c r="B14109" s="318">
        <v>38719.152999999998</v>
      </c>
      <c r="C14109" s="355">
        <f t="shared" si="295"/>
        <v>0.28099999999540159</v>
      </c>
      <c r="D14109" s="420">
        <f t="shared" si="296"/>
        <v>0.1404999999977008</v>
      </c>
      <c r="H14109" s="337"/>
      <c r="J14109" s="82">
        <v>40</v>
      </c>
      <c r="K14109" s="391">
        <v>1</v>
      </c>
    </row>
    <row r="14110" spans="1:11" x14ac:dyDescent="0.3">
      <c r="A14110" s="341">
        <v>43554.397918923612</v>
      </c>
      <c r="B14110" s="318">
        <v>38719.428999999996</v>
      </c>
      <c r="C14110" s="355">
        <f t="shared" si="295"/>
        <v>0.27599999999802094</v>
      </c>
      <c r="D14110" s="420">
        <f t="shared" si="296"/>
        <v>0.13799999999901047</v>
      </c>
      <c r="H14110" s="337"/>
      <c r="J14110" s="82">
        <v>41</v>
      </c>
      <c r="K14110" s="319">
        <v>2</v>
      </c>
    </row>
    <row r="14111" spans="1:11" x14ac:dyDescent="0.3">
      <c r="A14111" s="341">
        <v>43554.43958564815</v>
      </c>
      <c r="B14111" s="318">
        <v>38719.688999999998</v>
      </c>
      <c r="C14111" s="355">
        <f t="shared" si="295"/>
        <v>0.26000000000203727</v>
      </c>
      <c r="D14111" s="420">
        <f t="shared" si="296"/>
        <v>0.13000000000101863</v>
      </c>
      <c r="H14111" s="337"/>
      <c r="J14111" s="82">
        <v>42</v>
      </c>
      <c r="K14111" s="320">
        <v>3</v>
      </c>
    </row>
    <row r="14112" spans="1:11" x14ac:dyDescent="0.3">
      <c r="A14112" s="341">
        <v>43554.481252372687</v>
      </c>
      <c r="B14112" s="318">
        <v>38719.951000000001</v>
      </c>
      <c r="C14112" s="355">
        <f t="shared" si="295"/>
        <v>0.26200000000244472</v>
      </c>
      <c r="D14112" s="420">
        <f t="shared" si="296"/>
        <v>0.13100000000122236</v>
      </c>
      <c r="H14112" s="337"/>
      <c r="J14112" s="82">
        <v>43</v>
      </c>
      <c r="K14112" s="321">
        <v>4</v>
      </c>
    </row>
    <row r="14113" spans="1:11" x14ac:dyDescent="0.3">
      <c r="A14113" s="341">
        <v>43554.522919097224</v>
      </c>
      <c r="B14113" s="318">
        <v>38720.226000000002</v>
      </c>
      <c r="C14113" s="355">
        <f t="shared" si="295"/>
        <v>0.27500000000145519</v>
      </c>
      <c r="D14113" s="420">
        <f t="shared" si="296"/>
        <v>0.1375000000007276</v>
      </c>
      <c r="H14113" s="337"/>
      <c r="J14113" s="82">
        <v>44</v>
      </c>
      <c r="K14113" s="391">
        <v>1</v>
      </c>
    </row>
    <row r="14114" spans="1:11" x14ac:dyDescent="0.3">
      <c r="A14114" s="341">
        <v>43554.564585821761</v>
      </c>
      <c r="B14114" s="318">
        <v>38720.49</v>
      </c>
      <c r="C14114" s="355">
        <f t="shared" si="295"/>
        <v>0.26399999999557622</v>
      </c>
      <c r="D14114" s="420">
        <f t="shared" si="296"/>
        <v>0.13199999999778811</v>
      </c>
      <c r="H14114" s="337"/>
      <c r="J14114" s="82">
        <v>45</v>
      </c>
      <c r="K14114" s="319">
        <v>2</v>
      </c>
    </row>
    <row r="14115" spans="1:11" x14ac:dyDescent="0.3">
      <c r="A14115" s="341">
        <v>43554.606252546298</v>
      </c>
      <c r="B14115" s="318">
        <v>38720.749000000003</v>
      </c>
      <c r="C14115" s="355">
        <f t="shared" si="295"/>
        <v>0.25900000000547152</v>
      </c>
      <c r="D14115" s="420">
        <f t="shared" si="296"/>
        <v>0.12950000000273576</v>
      </c>
      <c r="H14115" s="337"/>
      <c r="J14115" s="82">
        <v>46</v>
      </c>
      <c r="K14115" s="320">
        <v>3</v>
      </c>
    </row>
    <row r="14116" spans="1:11" x14ac:dyDescent="0.3">
      <c r="A14116" s="341">
        <v>43554.647919270836</v>
      </c>
      <c r="B14116" s="318">
        <v>38721.019</v>
      </c>
      <c r="C14116" s="355">
        <f t="shared" si="295"/>
        <v>0.26999999999679858</v>
      </c>
      <c r="D14116" s="420">
        <f t="shared" si="296"/>
        <v>0.13499999999839929</v>
      </c>
      <c r="H14116" s="337"/>
      <c r="J14116" s="82">
        <v>47</v>
      </c>
      <c r="K14116" s="321">
        <v>4</v>
      </c>
    </row>
    <row r="14117" spans="1:11" x14ac:dyDescent="0.3">
      <c r="A14117" s="341">
        <v>43554.689585995373</v>
      </c>
      <c r="B14117" s="318">
        <v>38721.288999999997</v>
      </c>
      <c r="C14117" s="355">
        <f t="shared" si="295"/>
        <v>0.26999999999679858</v>
      </c>
      <c r="D14117" s="420">
        <f t="shared" si="296"/>
        <v>0.13499999999839929</v>
      </c>
      <c r="H14117" s="337"/>
      <c r="J14117" s="82">
        <v>48</v>
      </c>
      <c r="K14117" s="391">
        <v>1</v>
      </c>
    </row>
    <row r="14118" spans="1:11" x14ac:dyDescent="0.3">
      <c r="A14118" s="341">
        <v>43554.73125271991</v>
      </c>
      <c r="B14118" s="318">
        <v>38721.550999999999</v>
      </c>
      <c r="C14118" s="355">
        <f t="shared" si="295"/>
        <v>0.26200000000244472</v>
      </c>
      <c r="D14118" s="420">
        <f t="shared" si="296"/>
        <v>0.13100000000122236</v>
      </c>
      <c r="H14118" s="337"/>
      <c r="J14118" s="82">
        <v>49</v>
      </c>
      <c r="K14118" s="319">
        <v>2</v>
      </c>
    </row>
    <row r="14119" spans="1:11" x14ac:dyDescent="0.3">
      <c r="A14119" s="341">
        <v>43554.772919444447</v>
      </c>
      <c r="B14119" s="318">
        <v>38721.81</v>
      </c>
      <c r="C14119" s="355">
        <f t="shared" si="295"/>
        <v>0.25899999999819556</v>
      </c>
      <c r="D14119" s="420">
        <f t="shared" si="296"/>
        <v>0.12949999999909778</v>
      </c>
      <c r="H14119" s="337"/>
      <c r="J14119" s="82">
        <v>50</v>
      </c>
      <c r="K14119" s="320">
        <v>3</v>
      </c>
    </row>
    <row r="14120" spans="1:11" x14ac:dyDescent="0.3">
      <c r="A14120" s="341">
        <v>43554.814586168985</v>
      </c>
      <c r="B14120" s="318">
        <v>38722.080000000002</v>
      </c>
      <c r="C14120" s="355">
        <f t="shared" si="295"/>
        <v>0.27000000000407454</v>
      </c>
      <c r="D14120" s="420">
        <f t="shared" si="296"/>
        <v>0.13500000000203727</v>
      </c>
      <c r="H14120" s="337"/>
      <c r="J14120" s="82">
        <v>51</v>
      </c>
      <c r="K14120" s="321">
        <v>4</v>
      </c>
    </row>
    <row r="14121" spans="1:11" x14ac:dyDescent="0.3">
      <c r="A14121" s="341">
        <v>43554.856252893522</v>
      </c>
      <c r="B14121" s="318">
        <v>38722.349000000002</v>
      </c>
      <c r="C14121" s="355">
        <f t="shared" si="295"/>
        <v>0.26900000000023283</v>
      </c>
      <c r="D14121" s="420">
        <f t="shared" si="296"/>
        <v>0.13450000000011642</v>
      </c>
      <c r="H14121" s="337"/>
      <c r="J14121" s="82">
        <v>52</v>
      </c>
      <c r="K14121" s="391">
        <v>1</v>
      </c>
    </row>
    <row r="14122" spans="1:11" x14ac:dyDescent="0.3">
      <c r="A14122" s="341">
        <v>43554.897919618059</v>
      </c>
      <c r="B14122" s="318">
        <v>38722.61</v>
      </c>
      <c r="C14122" s="355">
        <f t="shared" si="295"/>
        <v>0.26099999999860302</v>
      </c>
      <c r="D14122" s="420">
        <f t="shared" si="296"/>
        <v>0.13049999999930151</v>
      </c>
      <c r="H14122" s="337"/>
      <c r="J14122" s="82">
        <v>53</v>
      </c>
      <c r="K14122" s="319">
        <v>2</v>
      </c>
    </row>
    <row r="14123" spans="1:11" x14ac:dyDescent="0.3">
      <c r="A14123" s="341">
        <v>43554.939586342596</v>
      </c>
      <c r="B14123" s="318">
        <v>38722.870999999999</v>
      </c>
      <c r="C14123" s="355">
        <f t="shared" si="295"/>
        <v>0.26099999999860302</v>
      </c>
      <c r="D14123" s="420">
        <f t="shared" si="296"/>
        <v>0.13049999999930151</v>
      </c>
      <c r="H14123" s="337"/>
      <c r="J14123" s="82">
        <v>54</v>
      </c>
      <c r="K14123" s="320">
        <v>3</v>
      </c>
    </row>
    <row r="14124" spans="1:11" x14ac:dyDescent="0.3">
      <c r="A14124" s="341">
        <v>43554.981253067126</v>
      </c>
      <c r="B14124" s="318">
        <v>38723.139000000003</v>
      </c>
      <c r="C14124" s="355">
        <f t="shared" si="295"/>
        <v>0.26800000000366708</v>
      </c>
      <c r="D14124" s="420">
        <f t="shared" si="296"/>
        <v>0.13400000000183354</v>
      </c>
      <c r="E14124" s="336">
        <f>SUM(C14101:C14124)*7.4805194805</f>
        <v>48.406441558352945</v>
      </c>
      <c r="F14124" s="324">
        <f>AVERAGE(D14101:D14124)</f>
        <v>0.13481250000010428</v>
      </c>
      <c r="G14124" s="324">
        <f>_xlfn.STDEV.S(D14101:D14124)</f>
        <v>3.9667435443067256E-3</v>
      </c>
      <c r="H14124" s="337"/>
      <c r="J14124" s="82">
        <v>55</v>
      </c>
      <c r="K14124" s="321">
        <v>4</v>
      </c>
    </row>
    <row r="14125" spans="1:11" x14ac:dyDescent="0.3">
      <c r="A14125" s="341">
        <v>43555.022919791663</v>
      </c>
      <c r="B14125" s="318">
        <v>38723.402000000002</v>
      </c>
      <c r="C14125" s="355">
        <f t="shared" si="295"/>
        <v>0.26299999999901047</v>
      </c>
      <c r="D14125" s="420">
        <f t="shared" si="296"/>
        <v>0.13149999999950523</v>
      </c>
      <c r="H14125" s="337"/>
      <c r="J14125" s="82">
        <v>56</v>
      </c>
      <c r="K14125" s="391">
        <v>1</v>
      </c>
    </row>
    <row r="14126" spans="1:11" x14ac:dyDescent="0.3">
      <c r="A14126" s="341">
        <v>43555.064586516201</v>
      </c>
      <c r="B14126" s="318">
        <v>38723.661</v>
      </c>
      <c r="C14126" s="355">
        <f t="shared" si="295"/>
        <v>0.25899999999819556</v>
      </c>
      <c r="D14126" s="420">
        <f t="shared" si="296"/>
        <v>0.12949999999909778</v>
      </c>
      <c r="H14126" s="337"/>
      <c r="J14126" s="82">
        <v>57</v>
      </c>
      <c r="K14126" s="319">
        <v>2</v>
      </c>
    </row>
    <row r="14127" spans="1:11" x14ac:dyDescent="0.3">
      <c r="A14127" s="341">
        <v>43555.106253240738</v>
      </c>
      <c r="B14127" s="318">
        <v>38723.932000000001</v>
      </c>
      <c r="C14127" s="355">
        <f t="shared" si="295"/>
        <v>0.27100000000064028</v>
      </c>
      <c r="D14127" s="420">
        <f t="shared" si="296"/>
        <v>0.13550000000032014</v>
      </c>
      <c r="H14127" s="337"/>
      <c r="J14127" s="82">
        <v>58</v>
      </c>
      <c r="K14127" s="320">
        <v>3</v>
      </c>
    </row>
    <row r="14128" spans="1:11" x14ac:dyDescent="0.3">
      <c r="A14128" s="341">
        <v>43555.147919965275</v>
      </c>
      <c r="B14128" s="318">
        <v>38724.213000000003</v>
      </c>
      <c r="C14128" s="355">
        <f t="shared" si="295"/>
        <v>0.28100000000267755</v>
      </c>
      <c r="D14128" s="420">
        <f t="shared" si="296"/>
        <v>0.14050000000133878</v>
      </c>
      <c r="H14128" s="337"/>
      <c r="J14128" s="82">
        <v>59</v>
      </c>
      <c r="K14128" s="321">
        <v>4</v>
      </c>
    </row>
    <row r="14129" spans="1:11" x14ac:dyDescent="0.3">
      <c r="A14129" s="341">
        <v>43555.189586689812</v>
      </c>
      <c r="B14129" s="318">
        <v>38724.489000000001</v>
      </c>
      <c r="C14129" s="355">
        <f t="shared" si="295"/>
        <v>0.27599999999802094</v>
      </c>
      <c r="D14129" s="420">
        <f t="shared" si="296"/>
        <v>0.13799999999901047</v>
      </c>
      <c r="H14129" s="337"/>
      <c r="J14129" s="82">
        <v>60</v>
      </c>
      <c r="K14129" s="391">
        <v>1</v>
      </c>
    </row>
    <row r="14130" spans="1:11" x14ac:dyDescent="0.3">
      <c r="A14130" s="341">
        <v>43555.231253414349</v>
      </c>
      <c r="B14130" s="318">
        <v>38724.76</v>
      </c>
      <c r="C14130" s="355">
        <f t="shared" si="295"/>
        <v>0.27100000000064028</v>
      </c>
      <c r="D14130" s="420">
        <f t="shared" si="296"/>
        <v>0.13550000000032014</v>
      </c>
      <c r="H14130" s="337"/>
      <c r="J14130" s="82">
        <v>61</v>
      </c>
      <c r="K14130" s="319">
        <v>2</v>
      </c>
    </row>
    <row r="14131" spans="1:11" x14ac:dyDescent="0.3">
      <c r="A14131" s="341">
        <v>43555.272920138887</v>
      </c>
      <c r="B14131" s="318">
        <v>38725.040999999997</v>
      </c>
      <c r="C14131" s="355">
        <f t="shared" si="295"/>
        <v>0.28099999999540159</v>
      </c>
      <c r="D14131" s="420">
        <f t="shared" si="296"/>
        <v>0.1404999999977008</v>
      </c>
      <c r="H14131" s="337"/>
      <c r="J14131" s="82">
        <v>62</v>
      </c>
      <c r="K14131" s="320">
        <v>3</v>
      </c>
    </row>
    <row r="14132" spans="1:11" x14ac:dyDescent="0.3">
      <c r="A14132" s="341">
        <v>43555.314586863424</v>
      </c>
      <c r="B14132" s="318">
        <v>38725.319000000003</v>
      </c>
      <c r="C14132" s="355">
        <f t="shared" si="295"/>
        <v>0.27800000000570435</v>
      </c>
      <c r="D14132" s="420">
        <f t="shared" si="296"/>
        <v>0.13900000000285218</v>
      </c>
      <c r="H14132" s="337"/>
      <c r="J14132" s="82">
        <v>63</v>
      </c>
      <c r="K14132" s="321">
        <v>4</v>
      </c>
    </row>
    <row r="14133" spans="1:11" x14ac:dyDescent="0.3">
      <c r="A14133" s="341">
        <v>43555.356253587961</v>
      </c>
      <c r="B14133" s="318">
        <v>38725.591</v>
      </c>
      <c r="C14133" s="355">
        <f t="shared" si="295"/>
        <v>0.27199999999720603</v>
      </c>
      <c r="D14133" s="420">
        <f t="shared" si="296"/>
        <v>0.13599999999860302</v>
      </c>
      <c r="H14133" s="337"/>
      <c r="J14133" s="82">
        <v>64</v>
      </c>
      <c r="K14133" s="391">
        <v>1</v>
      </c>
    </row>
    <row r="14134" spans="1:11" x14ac:dyDescent="0.3">
      <c r="A14134" s="341">
        <v>43555.397920312498</v>
      </c>
      <c r="B14134" s="318">
        <v>38725.86</v>
      </c>
      <c r="C14134" s="355">
        <f t="shared" ref="C14134:C14165" si="297">B14134-B14133</f>
        <v>0.26900000000023283</v>
      </c>
      <c r="D14134" s="420">
        <f t="shared" ref="D14134:D14165" si="298">C14134/2</f>
        <v>0.13450000000011642</v>
      </c>
      <c r="H14134" s="337"/>
      <c r="J14134" s="82">
        <v>65</v>
      </c>
      <c r="K14134" s="319">
        <v>2</v>
      </c>
    </row>
    <row r="14135" spans="1:11" x14ac:dyDescent="0.3">
      <c r="A14135" s="341">
        <v>43555.439587037035</v>
      </c>
      <c r="B14135" s="318">
        <v>38726.137999999999</v>
      </c>
      <c r="C14135" s="355">
        <f t="shared" si="297"/>
        <v>0.27799999999842839</v>
      </c>
      <c r="D14135" s="420">
        <f t="shared" si="298"/>
        <v>0.1389999999992142</v>
      </c>
      <c r="H14135" s="337"/>
      <c r="J14135" s="82">
        <v>66</v>
      </c>
      <c r="K14135" s="320">
        <v>3</v>
      </c>
    </row>
    <row r="14136" spans="1:11" x14ac:dyDescent="0.3">
      <c r="A14136" s="341">
        <v>43555.481253761573</v>
      </c>
      <c r="B14136" s="318">
        <v>38726.400999999998</v>
      </c>
      <c r="C14136" s="355">
        <f t="shared" si="297"/>
        <v>0.26299999999901047</v>
      </c>
      <c r="D14136" s="420">
        <f t="shared" si="298"/>
        <v>0.13149999999950523</v>
      </c>
      <c r="H14136" s="337"/>
      <c r="J14136" s="82">
        <v>67</v>
      </c>
      <c r="K14136" s="321">
        <v>4</v>
      </c>
    </row>
    <row r="14137" spans="1:11" x14ac:dyDescent="0.3">
      <c r="A14137" s="341">
        <v>43555.52292048611</v>
      </c>
      <c r="B14137" s="318">
        <v>38726.661</v>
      </c>
      <c r="C14137" s="355">
        <f t="shared" si="297"/>
        <v>0.26000000000203727</v>
      </c>
      <c r="D14137" s="420">
        <f t="shared" si="298"/>
        <v>0.13000000000101863</v>
      </c>
      <c r="H14137" s="337"/>
      <c r="J14137" s="82">
        <v>68</v>
      </c>
      <c r="K14137" s="391">
        <v>1</v>
      </c>
    </row>
    <row r="14138" spans="1:11" x14ac:dyDescent="0.3">
      <c r="A14138" s="341">
        <v>43555.564587210647</v>
      </c>
      <c r="B14138" s="318">
        <v>38726.928999999996</v>
      </c>
      <c r="C14138" s="355">
        <f t="shared" si="297"/>
        <v>0.26799999999639113</v>
      </c>
      <c r="D14138" s="420">
        <f t="shared" si="298"/>
        <v>0.13399999999819556</v>
      </c>
      <c r="H14138" s="337"/>
      <c r="J14138" s="82">
        <v>69</v>
      </c>
      <c r="K14138" s="319">
        <v>2</v>
      </c>
    </row>
    <row r="14139" spans="1:11" x14ac:dyDescent="0.3">
      <c r="A14139" s="341">
        <v>43555.606253935184</v>
      </c>
      <c r="B14139" s="318">
        <v>38727.203999999998</v>
      </c>
      <c r="C14139" s="355">
        <f t="shared" si="297"/>
        <v>0.27500000000145519</v>
      </c>
      <c r="D14139" s="420">
        <f t="shared" si="298"/>
        <v>0.1375000000007276</v>
      </c>
      <c r="H14139" s="337"/>
      <c r="J14139" s="82">
        <v>70</v>
      </c>
      <c r="K14139" s="320">
        <v>3</v>
      </c>
    </row>
    <row r="14140" spans="1:11" x14ac:dyDescent="0.3">
      <c r="A14140" s="341">
        <v>43555.647920659721</v>
      </c>
      <c r="B14140" s="318">
        <v>38727.468999999997</v>
      </c>
      <c r="C14140" s="355">
        <f t="shared" si="297"/>
        <v>0.26499999999941792</v>
      </c>
      <c r="D14140" s="420">
        <f t="shared" si="298"/>
        <v>0.13249999999970896</v>
      </c>
      <c r="H14140" s="337"/>
      <c r="J14140" s="82">
        <v>71</v>
      </c>
      <c r="K14140" s="321">
        <v>4</v>
      </c>
    </row>
    <row r="14141" spans="1:11" x14ac:dyDescent="0.3">
      <c r="A14141" s="341">
        <v>43555.689587384259</v>
      </c>
      <c r="B14141" s="318">
        <v>38727.722000000002</v>
      </c>
      <c r="C14141" s="355">
        <f t="shared" si="297"/>
        <v>0.25300000000424916</v>
      </c>
      <c r="D14141" s="420">
        <f t="shared" si="298"/>
        <v>0.12650000000212458</v>
      </c>
      <c r="H14141" s="337"/>
      <c r="J14141" s="82">
        <v>72</v>
      </c>
      <c r="K14141" s="391">
        <v>1</v>
      </c>
    </row>
    <row r="14142" spans="1:11" x14ac:dyDescent="0.3">
      <c r="A14142" s="341">
        <v>43555.731254108796</v>
      </c>
      <c r="B14142" s="318">
        <v>38727.989000000001</v>
      </c>
      <c r="C14142" s="355">
        <f t="shared" si="297"/>
        <v>0.26699999999982538</v>
      </c>
      <c r="D14142" s="420">
        <f t="shared" si="298"/>
        <v>0.13349999999991269</v>
      </c>
      <c r="H14142" s="337"/>
      <c r="J14142" s="82">
        <v>73</v>
      </c>
      <c r="K14142" s="319">
        <v>2</v>
      </c>
    </row>
    <row r="14143" spans="1:11" x14ac:dyDescent="0.3">
      <c r="A14143" s="341">
        <v>43555.772920833333</v>
      </c>
      <c r="B14143" s="318">
        <v>38728.256999999998</v>
      </c>
      <c r="C14143" s="355">
        <f t="shared" si="297"/>
        <v>0.26799999999639113</v>
      </c>
      <c r="D14143" s="420">
        <f t="shared" si="298"/>
        <v>0.13399999999819556</v>
      </c>
      <c r="H14143" s="337"/>
      <c r="J14143" s="82">
        <v>74</v>
      </c>
      <c r="K14143" s="320">
        <v>3</v>
      </c>
    </row>
    <row r="14144" spans="1:11" x14ac:dyDescent="0.3">
      <c r="A14144" s="341">
        <v>43555.81458755787</v>
      </c>
      <c r="B14144" s="318">
        <v>38728.521000000001</v>
      </c>
      <c r="C14144" s="355">
        <f t="shared" si="297"/>
        <v>0.26400000000285218</v>
      </c>
      <c r="D14144" s="420">
        <f t="shared" si="298"/>
        <v>0.13200000000142609</v>
      </c>
      <c r="H14144" s="337"/>
      <c r="J14144" s="82">
        <v>75</v>
      </c>
      <c r="K14144" s="321">
        <v>4</v>
      </c>
    </row>
    <row r="14145" spans="1:11" x14ac:dyDescent="0.3">
      <c r="A14145" s="341">
        <v>43555.856254282407</v>
      </c>
      <c r="B14145" s="318">
        <v>38728.777999999998</v>
      </c>
      <c r="C14145" s="355">
        <f t="shared" si="297"/>
        <v>0.25699999999778811</v>
      </c>
      <c r="D14145" s="420">
        <f t="shared" si="298"/>
        <v>0.12849999999889405</v>
      </c>
      <c r="H14145" s="337"/>
      <c r="J14145" s="82">
        <v>76</v>
      </c>
      <c r="K14145" s="391">
        <v>1</v>
      </c>
    </row>
    <row r="14146" spans="1:11" x14ac:dyDescent="0.3">
      <c r="A14146" s="341">
        <v>43555.897921006945</v>
      </c>
      <c r="B14146" s="318">
        <v>38729.046000000002</v>
      </c>
      <c r="C14146" s="355">
        <f t="shared" si="297"/>
        <v>0.26800000000366708</v>
      </c>
      <c r="D14146" s="420">
        <f t="shared" si="298"/>
        <v>0.13400000000183354</v>
      </c>
      <c r="H14146" s="337"/>
      <c r="J14146" s="82">
        <v>77</v>
      </c>
      <c r="K14146" s="319">
        <v>2</v>
      </c>
    </row>
    <row r="14147" spans="1:11" x14ac:dyDescent="0.3">
      <c r="A14147" s="341">
        <v>43555.939587731482</v>
      </c>
      <c r="B14147" s="318">
        <v>38729.31</v>
      </c>
      <c r="C14147" s="355">
        <f t="shared" si="297"/>
        <v>0.26399999999557622</v>
      </c>
      <c r="D14147" s="420">
        <f t="shared" si="298"/>
        <v>0.13199999999778811</v>
      </c>
      <c r="H14147" s="337"/>
      <c r="J14147" s="82">
        <v>78</v>
      </c>
      <c r="K14147" s="320">
        <v>3</v>
      </c>
    </row>
    <row r="14148" spans="1:11" x14ac:dyDescent="0.3">
      <c r="A14148" s="341">
        <v>43555.981254456019</v>
      </c>
      <c r="B14148" s="318">
        <v>38729.567999999999</v>
      </c>
      <c r="C14148" s="355">
        <f t="shared" si="297"/>
        <v>0.25800000000162981</v>
      </c>
      <c r="D14148" s="420">
        <f t="shared" si="298"/>
        <v>0.12900000000081491</v>
      </c>
      <c r="E14148" s="336">
        <f>SUM(C14125:C14148)*7.4805194805</f>
        <v>48.092259740107941</v>
      </c>
      <c r="F14148" s="324">
        <f>AVERAGE(D14125:D14148)</f>
        <v>0.13393749999992602</v>
      </c>
      <c r="G14148" s="324">
        <f>_xlfn.STDEV.S(D14125:D14148)</f>
        <v>3.8569882933322834E-3</v>
      </c>
      <c r="H14148" s="404"/>
      <c r="I14148" s="344">
        <f>AVERAGE(D13981:D14148)</f>
        <v>0.13520833333333421</v>
      </c>
      <c r="J14148" s="82">
        <v>79</v>
      </c>
      <c r="K14148" s="321">
        <v>4</v>
      </c>
    </row>
    <row r="14149" spans="1:11" x14ac:dyDescent="0.3">
      <c r="A14149" s="341">
        <v>43556.022921180556</v>
      </c>
      <c r="B14149" s="318">
        <v>38729.821000000004</v>
      </c>
      <c r="C14149" s="355">
        <f t="shared" si="297"/>
        <v>0.25300000000424916</v>
      </c>
      <c r="D14149" s="420">
        <f t="shared" si="298"/>
        <v>0.12650000000212458</v>
      </c>
      <c r="H14149" s="337"/>
      <c r="J14149" s="82">
        <v>80</v>
      </c>
      <c r="K14149" s="391">
        <v>1</v>
      </c>
    </row>
    <row r="14150" spans="1:11" x14ac:dyDescent="0.3">
      <c r="A14150" s="341">
        <v>43556.064587905094</v>
      </c>
      <c r="B14150" s="318">
        <v>38730.091999999997</v>
      </c>
      <c r="C14150" s="355">
        <f t="shared" si="297"/>
        <v>0.27099999999336433</v>
      </c>
      <c r="D14150" s="420">
        <f t="shared" si="298"/>
        <v>0.13549999999668216</v>
      </c>
      <c r="H14150" s="337"/>
      <c r="J14150" s="82">
        <v>81</v>
      </c>
      <c r="K14150" s="319">
        <v>2</v>
      </c>
    </row>
    <row r="14151" spans="1:11" x14ac:dyDescent="0.3">
      <c r="A14151" s="341">
        <v>43556.106254629631</v>
      </c>
      <c r="B14151" s="318">
        <v>38730.366999999998</v>
      </c>
      <c r="C14151" s="355">
        <f t="shared" si="297"/>
        <v>0.27500000000145519</v>
      </c>
      <c r="D14151" s="420">
        <f t="shared" si="298"/>
        <v>0.1375000000007276</v>
      </c>
      <c r="H14151" s="337"/>
      <c r="J14151" s="82">
        <v>82</v>
      </c>
      <c r="K14151" s="320">
        <v>3</v>
      </c>
    </row>
    <row r="14152" spans="1:11" x14ac:dyDescent="0.3">
      <c r="A14152" s="341">
        <v>43556.147921354168</v>
      </c>
      <c r="B14152" s="318">
        <v>38730.631000000001</v>
      </c>
      <c r="C14152" s="355">
        <f t="shared" si="297"/>
        <v>0.26400000000285218</v>
      </c>
      <c r="D14152" s="420">
        <f t="shared" si="298"/>
        <v>0.13200000000142609</v>
      </c>
      <c r="H14152" s="337"/>
      <c r="J14152" s="82">
        <v>83</v>
      </c>
      <c r="K14152" s="321">
        <v>4</v>
      </c>
    </row>
    <row r="14153" spans="1:11" x14ac:dyDescent="0.3">
      <c r="A14153" s="341">
        <v>43556.189588078705</v>
      </c>
      <c r="B14153" s="318">
        <v>38730.900999999998</v>
      </c>
      <c r="C14153" s="355">
        <f t="shared" si="297"/>
        <v>0.26999999999679858</v>
      </c>
      <c r="D14153" s="420">
        <f t="shared" si="298"/>
        <v>0.13499999999839929</v>
      </c>
      <c r="H14153" s="337"/>
      <c r="J14153" s="82">
        <v>84</v>
      </c>
      <c r="K14153" s="391">
        <v>1</v>
      </c>
    </row>
    <row r="14154" spans="1:11" x14ac:dyDescent="0.3">
      <c r="A14154" s="341">
        <v>43556.231254803242</v>
      </c>
      <c r="B14154" s="318">
        <v>38731.182000000001</v>
      </c>
      <c r="C14154" s="355">
        <f t="shared" si="297"/>
        <v>0.28100000000267755</v>
      </c>
      <c r="D14154" s="420">
        <f t="shared" si="298"/>
        <v>0.14050000000133878</v>
      </c>
      <c r="H14154" s="337"/>
      <c r="J14154" s="82">
        <v>85</v>
      </c>
      <c r="K14154" s="319">
        <v>2</v>
      </c>
    </row>
    <row r="14155" spans="1:11" x14ac:dyDescent="0.3">
      <c r="A14155" s="341">
        <v>43556.27292152778</v>
      </c>
      <c r="B14155" s="318">
        <v>38731.457999999999</v>
      </c>
      <c r="C14155" s="355">
        <f t="shared" si="297"/>
        <v>0.27599999999802094</v>
      </c>
      <c r="D14155" s="420">
        <f t="shared" si="298"/>
        <v>0.13799999999901047</v>
      </c>
      <c r="H14155" s="337"/>
      <c r="J14155" s="82">
        <v>86</v>
      </c>
      <c r="K14155" s="320">
        <v>3</v>
      </c>
    </row>
    <row r="14156" spans="1:11" x14ac:dyDescent="0.3">
      <c r="A14156" s="341">
        <v>43556.314588252317</v>
      </c>
      <c r="B14156" s="318">
        <v>38731.722999999998</v>
      </c>
      <c r="C14156" s="355">
        <f t="shared" si="297"/>
        <v>0.26499999999941792</v>
      </c>
      <c r="D14156" s="420">
        <f t="shared" si="298"/>
        <v>0.13249999999970896</v>
      </c>
      <c r="H14156" s="337"/>
      <c r="J14156" s="82">
        <v>87</v>
      </c>
      <c r="K14156" s="321">
        <v>4</v>
      </c>
    </row>
    <row r="14157" spans="1:11" x14ac:dyDescent="0.3">
      <c r="A14157" s="341">
        <v>43556.356254976854</v>
      </c>
      <c r="B14157" s="318">
        <v>38732.002999999997</v>
      </c>
      <c r="C14157" s="355">
        <f t="shared" si="297"/>
        <v>0.27999999999883585</v>
      </c>
      <c r="D14157" s="420">
        <f t="shared" si="298"/>
        <v>0.13999999999941792</v>
      </c>
      <c r="H14157" s="337"/>
      <c r="J14157" s="82">
        <v>88</v>
      </c>
      <c r="K14157" s="391">
        <v>1</v>
      </c>
    </row>
    <row r="14158" spans="1:11" x14ac:dyDescent="0.3">
      <c r="A14158" s="341">
        <v>43556.397921701391</v>
      </c>
      <c r="B14158" s="318">
        <v>38732.281999999999</v>
      </c>
      <c r="C14158" s="355">
        <f t="shared" si="297"/>
        <v>0.2790000000022701</v>
      </c>
      <c r="D14158" s="420">
        <f t="shared" si="298"/>
        <v>0.13950000000113505</v>
      </c>
      <c r="H14158" s="337"/>
      <c r="J14158" s="82">
        <v>89</v>
      </c>
      <c r="K14158" s="319">
        <v>2</v>
      </c>
    </row>
    <row r="14159" spans="1:11" x14ac:dyDescent="0.3">
      <c r="A14159" s="341">
        <v>43556.439588425928</v>
      </c>
      <c r="B14159" s="318">
        <v>38732.552000000003</v>
      </c>
      <c r="C14159" s="355">
        <f t="shared" si="297"/>
        <v>0.27000000000407454</v>
      </c>
      <c r="D14159" s="420">
        <f t="shared" si="298"/>
        <v>0.13500000000203727</v>
      </c>
      <c r="H14159" s="337"/>
      <c r="J14159" s="82">
        <v>90</v>
      </c>
      <c r="K14159" s="320">
        <v>3</v>
      </c>
    </row>
    <row r="14160" spans="1:11" x14ac:dyDescent="0.3">
      <c r="A14160" s="341">
        <v>43556.481255150466</v>
      </c>
      <c r="B14160" s="318">
        <v>38732.817999999999</v>
      </c>
      <c r="C14160" s="355">
        <f t="shared" si="297"/>
        <v>0.26599999999598367</v>
      </c>
      <c r="D14160" s="420">
        <f t="shared" si="298"/>
        <v>0.13299999999799184</v>
      </c>
      <c r="H14160" s="337"/>
      <c r="J14160" s="82">
        <v>91</v>
      </c>
      <c r="K14160" s="321">
        <v>4</v>
      </c>
    </row>
    <row r="14161" spans="1:12" x14ac:dyDescent="0.3">
      <c r="A14161" s="341">
        <v>43556.522921875003</v>
      </c>
      <c r="B14161" s="318">
        <v>38733.097000000002</v>
      </c>
      <c r="C14161" s="355">
        <f t="shared" si="297"/>
        <v>0.2790000000022701</v>
      </c>
      <c r="D14161" s="420">
        <f t="shared" si="298"/>
        <v>0.13950000000113505</v>
      </c>
      <c r="H14161" s="337"/>
      <c r="J14161" s="82">
        <v>92</v>
      </c>
      <c r="K14161" s="391">
        <v>1</v>
      </c>
    </row>
    <row r="14162" spans="1:12" x14ac:dyDescent="0.3">
      <c r="A14162" s="341">
        <v>43556.56458859954</v>
      </c>
      <c r="B14162" s="318">
        <v>38733.372000000003</v>
      </c>
      <c r="C14162" s="355">
        <f t="shared" si="297"/>
        <v>0.27500000000145519</v>
      </c>
      <c r="D14162" s="420">
        <f t="shared" si="298"/>
        <v>0.1375000000007276</v>
      </c>
      <c r="H14162" s="337"/>
      <c r="J14162" s="82">
        <v>93</v>
      </c>
      <c r="K14162" s="319">
        <v>2</v>
      </c>
    </row>
    <row r="14163" spans="1:12" x14ac:dyDescent="0.3">
      <c r="A14163" s="341">
        <v>43556.606255324077</v>
      </c>
      <c r="B14163" s="318">
        <v>38733.64</v>
      </c>
      <c r="C14163" s="355">
        <f t="shared" si="297"/>
        <v>0.26799999999639113</v>
      </c>
      <c r="D14163" s="420">
        <f t="shared" si="298"/>
        <v>0.13399999999819556</v>
      </c>
      <c r="H14163" s="337"/>
      <c r="J14163" s="82">
        <v>94</v>
      </c>
      <c r="K14163" s="320">
        <v>3</v>
      </c>
    </row>
    <row r="14164" spans="1:12" x14ac:dyDescent="0.3">
      <c r="A14164" s="341">
        <v>43556.647922048614</v>
      </c>
      <c r="B14164" s="318">
        <v>38733.904999999999</v>
      </c>
      <c r="C14164" s="355">
        <f t="shared" si="297"/>
        <v>0.26499999999941792</v>
      </c>
      <c r="D14164" s="420">
        <f t="shared" si="298"/>
        <v>0.13249999999970896</v>
      </c>
      <c r="H14164" s="337"/>
      <c r="J14164" s="82">
        <v>95</v>
      </c>
      <c r="K14164" s="321">
        <v>4</v>
      </c>
    </row>
    <row r="14165" spans="1:12" x14ac:dyDescent="0.3">
      <c r="A14165" s="341">
        <v>43556.689588773152</v>
      </c>
      <c r="B14165" s="318">
        <v>38734.178999999996</v>
      </c>
      <c r="C14165" s="355">
        <f t="shared" si="297"/>
        <v>0.27399999999761349</v>
      </c>
      <c r="D14165" s="420">
        <f t="shared" si="298"/>
        <v>0.13699999999880674</v>
      </c>
      <c r="H14165" s="337"/>
      <c r="J14165" s="82">
        <v>96</v>
      </c>
      <c r="K14165" s="391">
        <v>1</v>
      </c>
    </row>
    <row r="14166" spans="1:12" x14ac:dyDescent="0.3">
      <c r="A14166" s="341">
        <v>43556.731255497682</v>
      </c>
      <c r="B14166" s="318">
        <v>38734.447999999997</v>
      </c>
      <c r="C14166" s="355">
        <f>B14166-B14165</f>
        <v>0.26900000000023283</v>
      </c>
      <c r="D14166" s="420">
        <f>C14166/2</f>
        <v>0.13450000000011642</v>
      </c>
      <c r="H14166" s="337"/>
      <c r="J14166" s="82">
        <v>97</v>
      </c>
      <c r="K14166" s="319">
        <v>2</v>
      </c>
    </row>
    <row r="14167" spans="1:12" x14ac:dyDescent="0.3">
      <c r="A14167" s="341">
        <v>43556.772922222219</v>
      </c>
      <c r="B14167" s="318">
        <v>38734.71</v>
      </c>
      <c r="C14167" s="355">
        <f>B14167-B14166</f>
        <v>0.26200000000244472</v>
      </c>
      <c r="D14167" s="420">
        <f>C14167/2</f>
        <v>0.13100000000122236</v>
      </c>
      <c r="H14167" s="337"/>
      <c r="J14167" s="82">
        <v>98</v>
      </c>
      <c r="K14167" s="320">
        <v>3</v>
      </c>
    </row>
    <row r="14168" spans="1:12" x14ac:dyDescent="0.3">
      <c r="A14168" s="341">
        <v>43556.814588946756</v>
      </c>
      <c r="B14168" s="318">
        <v>38734.980000000003</v>
      </c>
      <c r="C14168" s="355">
        <f>B14168-B14167</f>
        <v>0.27000000000407454</v>
      </c>
      <c r="D14168" s="420">
        <f>C14168/2</f>
        <v>0.13500000000203727</v>
      </c>
      <c r="H14168" s="337"/>
      <c r="J14168" s="82">
        <v>99</v>
      </c>
      <c r="K14168" s="321">
        <v>4</v>
      </c>
    </row>
    <row r="14169" spans="1:12" x14ac:dyDescent="0.3">
      <c r="A14169" s="341">
        <v>43556.856255671293</v>
      </c>
      <c r="B14169" s="318">
        <v>38735.250999999997</v>
      </c>
      <c r="C14169" s="355">
        <f>B14169-B14168</f>
        <v>0.27099999999336433</v>
      </c>
      <c r="D14169" s="420">
        <f>C14169/2</f>
        <v>0.13549999999668216</v>
      </c>
      <c r="E14169" s="336">
        <f>SUM(C14149:C14169)*7.4805194805</f>
        <v>42.511792207661031</v>
      </c>
      <c r="F14169" s="324">
        <f>AVERAGE(D14149:D14169)</f>
        <v>0.13530952380945868</v>
      </c>
      <c r="G14169" s="324">
        <f>_xlfn.STDEV.S(D14149:D14169)</f>
        <v>3.4259166307587744E-3</v>
      </c>
      <c r="H14169" s="337"/>
      <c r="J14169" s="82">
        <v>100</v>
      </c>
      <c r="K14169" s="391">
        <v>1</v>
      </c>
    </row>
    <row r="14170" spans="1:12" x14ac:dyDescent="0.3">
      <c r="A14170" s="341">
        <v>43558.537499999999</v>
      </c>
      <c r="B14170" s="318">
        <v>38746.065000000002</v>
      </c>
      <c r="C14170" s="355"/>
      <c r="D14170" s="420"/>
      <c r="H14170" s="337"/>
      <c r="K14170" s="391"/>
    </row>
    <row r="14171" spans="1:12" x14ac:dyDescent="0.3">
      <c r="A14171" s="341">
        <v>43558.545138888891</v>
      </c>
      <c r="B14171" s="318">
        <v>38746.339999999997</v>
      </c>
      <c r="C14171" s="355">
        <f t="shared" ref="C14171:C14234" si="299">B14171-B14170</f>
        <v>0.27499999999417923</v>
      </c>
      <c r="D14171" s="420">
        <f t="shared" ref="D14171:D14234" si="300">C14171/2</f>
        <v>0.13749999999708962</v>
      </c>
      <c r="H14171" s="337"/>
      <c r="J14171" s="82">
        <v>1</v>
      </c>
      <c r="K14171" s="319">
        <v>2</v>
      </c>
      <c r="L14171" s="54" t="s">
        <v>313</v>
      </c>
    </row>
    <row r="14172" spans="1:12" x14ac:dyDescent="0.3">
      <c r="A14172" s="341">
        <v>43558.586805555555</v>
      </c>
      <c r="B14172" s="318">
        <v>38746.608</v>
      </c>
      <c r="C14172" s="355">
        <f t="shared" si="299"/>
        <v>0.26800000000366708</v>
      </c>
      <c r="D14172" s="420">
        <f t="shared" si="300"/>
        <v>0.13400000000183354</v>
      </c>
      <c r="H14172" s="337"/>
      <c r="J14172" s="82">
        <v>2</v>
      </c>
      <c r="K14172" s="320">
        <v>3</v>
      </c>
    </row>
    <row r="14173" spans="1:12" x14ac:dyDescent="0.3">
      <c r="A14173" s="341">
        <v>43558.628472222219</v>
      </c>
      <c r="B14173" s="318">
        <v>38746.870999999999</v>
      </c>
      <c r="C14173" s="355">
        <f t="shared" si="299"/>
        <v>0.26299999999901047</v>
      </c>
      <c r="D14173" s="420">
        <f t="shared" si="300"/>
        <v>0.13149999999950523</v>
      </c>
      <c r="H14173" s="337"/>
      <c r="J14173" s="82">
        <v>3</v>
      </c>
      <c r="K14173" s="321">
        <v>4</v>
      </c>
    </row>
    <row r="14174" spans="1:12" x14ac:dyDescent="0.3">
      <c r="A14174" s="341">
        <v>43558.670138888891</v>
      </c>
      <c r="B14174" s="318">
        <v>38747.148999999998</v>
      </c>
      <c r="C14174" s="355">
        <f t="shared" si="299"/>
        <v>0.27799999999842839</v>
      </c>
      <c r="D14174" s="420">
        <f t="shared" si="300"/>
        <v>0.1389999999992142</v>
      </c>
      <c r="H14174" s="337"/>
      <c r="J14174" s="82">
        <v>4</v>
      </c>
      <c r="K14174" s="391">
        <v>1</v>
      </c>
    </row>
    <row r="14175" spans="1:12" x14ac:dyDescent="0.3">
      <c r="A14175" s="341">
        <v>43558.711805497682</v>
      </c>
      <c r="B14175" s="318">
        <v>38747.419000000002</v>
      </c>
      <c r="C14175" s="355">
        <f t="shared" si="299"/>
        <v>0.27000000000407454</v>
      </c>
      <c r="D14175" s="420">
        <f t="shared" si="300"/>
        <v>0.13500000000203727</v>
      </c>
      <c r="H14175" s="337"/>
      <c r="J14175" s="82">
        <v>5</v>
      </c>
      <c r="K14175" s="319">
        <v>2</v>
      </c>
    </row>
    <row r="14176" spans="1:12" x14ac:dyDescent="0.3">
      <c r="A14176" s="341">
        <v>43558.753472164353</v>
      </c>
      <c r="B14176" s="318">
        <v>38747.678999999996</v>
      </c>
      <c r="C14176" s="355">
        <f t="shared" si="299"/>
        <v>0.25999999999476131</v>
      </c>
      <c r="D14176" s="420">
        <f t="shared" si="300"/>
        <v>0.12999999999738066</v>
      </c>
      <c r="H14176" s="337"/>
      <c r="J14176" s="82">
        <v>6</v>
      </c>
      <c r="K14176" s="320">
        <v>3</v>
      </c>
    </row>
    <row r="14177" spans="1:11" x14ac:dyDescent="0.3">
      <c r="A14177" s="341">
        <v>43558.795138831018</v>
      </c>
      <c r="B14177" s="318">
        <v>38747.940999999999</v>
      </c>
      <c r="C14177" s="355">
        <f t="shared" si="299"/>
        <v>0.26200000000244472</v>
      </c>
      <c r="D14177" s="420">
        <f t="shared" si="300"/>
        <v>0.13100000000122236</v>
      </c>
      <c r="H14177" s="337"/>
      <c r="J14177" s="82">
        <v>7</v>
      </c>
      <c r="K14177" s="321">
        <v>4</v>
      </c>
    </row>
    <row r="14178" spans="1:11" x14ac:dyDescent="0.3">
      <c r="A14178" s="341">
        <v>43558.836805497682</v>
      </c>
      <c r="B14178" s="318">
        <v>38748.209000000003</v>
      </c>
      <c r="C14178" s="355">
        <f t="shared" si="299"/>
        <v>0.26800000000366708</v>
      </c>
      <c r="D14178" s="420">
        <f t="shared" si="300"/>
        <v>0.13400000000183354</v>
      </c>
      <c r="H14178" s="337"/>
      <c r="J14178" s="82">
        <v>8</v>
      </c>
      <c r="K14178" s="391">
        <v>1</v>
      </c>
    </row>
    <row r="14179" spans="1:11" x14ac:dyDescent="0.3">
      <c r="A14179" s="341">
        <v>43558.878472164353</v>
      </c>
      <c r="B14179" s="318">
        <v>38748.472999999998</v>
      </c>
      <c r="C14179" s="355">
        <f t="shared" si="299"/>
        <v>0.26399999999557622</v>
      </c>
      <c r="D14179" s="420">
        <f t="shared" si="300"/>
        <v>0.13199999999778811</v>
      </c>
      <c r="H14179" s="337"/>
      <c r="J14179" s="82">
        <v>9</v>
      </c>
      <c r="K14179" s="319">
        <v>2</v>
      </c>
    </row>
    <row r="14180" spans="1:11" x14ac:dyDescent="0.3">
      <c r="A14180" s="341">
        <v>43558.920138831018</v>
      </c>
      <c r="B14180" s="318">
        <v>38748.733</v>
      </c>
      <c r="C14180" s="355">
        <f t="shared" si="299"/>
        <v>0.26000000000203727</v>
      </c>
      <c r="D14180" s="420">
        <f t="shared" si="300"/>
        <v>0.13000000000101863</v>
      </c>
      <c r="H14180" s="337"/>
      <c r="J14180" s="82">
        <v>10</v>
      </c>
      <c r="K14180" s="320">
        <v>3</v>
      </c>
    </row>
    <row r="14181" spans="1:11" x14ac:dyDescent="0.3">
      <c r="A14181" s="341">
        <v>43558.961805497682</v>
      </c>
      <c r="B14181" s="318">
        <v>38749.008000000002</v>
      </c>
      <c r="C14181" s="355">
        <f t="shared" si="299"/>
        <v>0.27500000000145519</v>
      </c>
      <c r="D14181" s="420">
        <f t="shared" si="300"/>
        <v>0.1375000000007276</v>
      </c>
      <c r="E14181" s="336">
        <f>SUM(C14170:C14181)*7.4805194805</f>
        <v>22.015168831106276</v>
      </c>
      <c r="F14181" s="324">
        <f>AVERAGE(D14170:D14181)</f>
        <v>0.13377272727269551</v>
      </c>
      <c r="G14181" s="324">
        <f>_xlfn.STDEV.S(D14170:D14181)</f>
        <v>3.1809089609636638E-3</v>
      </c>
      <c r="H14181" s="337"/>
      <c r="J14181" s="82">
        <v>11</v>
      </c>
      <c r="K14181" s="321">
        <v>4</v>
      </c>
    </row>
    <row r="14182" spans="1:11" x14ac:dyDescent="0.3">
      <c r="A14182" s="341">
        <v>43559.003472164353</v>
      </c>
      <c r="B14182" s="318">
        <v>38749.279000000002</v>
      </c>
      <c r="C14182" s="355">
        <f t="shared" si="299"/>
        <v>0.27100000000064028</v>
      </c>
      <c r="D14182" s="420">
        <f t="shared" si="300"/>
        <v>0.13550000000032014</v>
      </c>
      <c r="H14182" s="337"/>
      <c r="J14182" s="82">
        <v>12</v>
      </c>
      <c r="K14182" s="391">
        <v>1</v>
      </c>
    </row>
    <row r="14183" spans="1:11" x14ac:dyDescent="0.3">
      <c r="A14183" s="341">
        <v>43559.045138831018</v>
      </c>
      <c r="B14183" s="318">
        <v>38749.548000000003</v>
      </c>
      <c r="C14183" s="355">
        <f t="shared" si="299"/>
        <v>0.26900000000023283</v>
      </c>
      <c r="D14183" s="420">
        <f t="shared" si="300"/>
        <v>0.13450000000011642</v>
      </c>
      <c r="H14183" s="337"/>
      <c r="J14183" s="82">
        <v>13</v>
      </c>
      <c r="K14183" s="319">
        <v>2</v>
      </c>
    </row>
    <row r="14184" spans="1:11" x14ac:dyDescent="0.3">
      <c r="A14184" s="341">
        <v>43559.086805497682</v>
      </c>
      <c r="B14184" s="318">
        <v>38749.811999999998</v>
      </c>
      <c r="C14184" s="355">
        <f t="shared" si="299"/>
        <v>0.26399999999557622</v>
      </c>
      <c r="D14184" s="420">
        <f t="shared" si="300"/>
        <v>0.13199999999778811</v>
      </c>
      <c r="H14184" s="337"/>
      <c r="J14184" s="82">
        <v>14</v>
      </c>
      <c r="K14184" s="320">
        <v>3</v>
      </c>
    </row>
    <row r="14185" spans="1:11" x14ac:dyDescent="0.3">
      <c r="A14185" s="341">
        <v>43559.128472164353</v>
      </c>
      <c r="B14185" s="318">
        <v>38750.093000000001</v>
      </c>
      <c r="C14185" s="355">
        <f t="shared" si="299"/>
        <v>0.28100000000267755</v>
      </c>
      <c r="D14185" s="420">
        <f t="shared" si="300"/>
        <v>0.14050000000133878</v>
      </c>
      <c r="H14185" s="337"/>
      <c r="J14185" s="82">
        <v>15</v>
      </c>
      <c r="K14185" s="321">
        <v>4</v>
      </c>
    </row>
    <row r="14186" spans="1:11" x14ac:dyDescent="0.3">
      <c r="A14186" s="341">
        <v>43559.170138831018</v>
      </c>
      <c r="B14186" s="318">
        <v>38750.377999999997</v>
      </c>
      <c r="C14186" s="355">
        <f t="shared" si="299"/>
        <v>0.2849999999962165</v>
      </c>
      <c r="D14186" s="420">
        <f t="shared" si="300"/>
        <v>0.14249999999810825</v>
      </c>
      <c r="H14186" s="337"/>
      <c r="J14186" s="82">
        <v>16</v>
      </c>
      <c r="K14186" s="391">
        <v>1</v>
      </c>
    </row>
    <row r="14187" spans="1:11" x14ac:dyDescent="0.3">
      <c r="A14187" s="341">
        <v>43559.211805497682</v>
      </c>
      <c r="B14187" s="318">
        <v>38750.65</v>
      </c>
      <c r="C14187" s="355">
        <f t="shared" si="299"/>
        <v>0.27200000000448199</v>
      </c>
      <c r="D14187" s="420">
        <f t="shared" si="300"/>
        <v>0.13600000000224099</v>
      </c>
      <c r="H14187" s="337"/>
      <c r="J14187" s="82">
        <v>17</v>
      </c>
      <c r="K14187" s="319">
        <v>2</v>
      </c>
    </row>
    <row r="14188" spans="1:11" x14ac:dyDescent="0.3">
      <c r="A14188" s="341">
        <v>43559.253472164353</v>
      </c>
      <c r="B14188" s="318">
        <v>38750.925000000003</v>
      </c>
      <c r="C14188" s="355">
        <f t="shared" si="299"/>
        <v>0.27500000000145519</v>
      </c>
      <c r="D14188" s="420">
        <f t="shared" si="300"/>
        <v>0.1375000000007276</v>
      </c>
      <c r="H14188" s="337"/>
      <c r="J14188" s="82">
        <v>18</v>
      </c>
      <c r="K14188" s="320">
        <v>3</v>
      </c>
    </row>
    <row r="14189" spans="1:11" x14ac:dyDescent="0.3">
      <c r="A14189" s="341">
        <v>43559.295138831018</v>
      </c>
      <c r="B14189" s="318">
        <v>38751.207999999999</v>
      </c>
      <c r="C14189" s="355">
        <f t="shared" si="299"/>
        <v>0.28299999999580905</v>
      </c>
      <c r="D14189" s="420">
        <f t="shared" si="300"/>
        <v>0.14149999999790452</v>
      </c>
      <c r="H14189" s="337"/>
      <c r="J14189" s="82">
        <v>19</v>
      </c>
      <c r="K14189" s="321">
        <v>4</v>
      </c>
    </row>
    <row r="14190" spans="1:11" x14ac:dyDescent="0.3">
      <c r="A14190" s="341">
        <v>43559.336805497682</v>
      </c>
      <c r="B14190" s="318">
        <v>38751.478999999999</v>
      </c>
      <c r="C14190" s="355">
        <f t="shared" si="299"/>
        <v>0.27100000000064028</v>
      </c>
      <c r="D14190" s="420">
        <f t="shared" si="300"/>
        <v>0.13550000000032014</v>
      </c>
      <c r="H14190" s="337"/>
      <c r="J14190" s="82">
        <v>20</v>
      </c>
      <c r="K14190" s="391">
        <v>1</v>
      </c>
    </row>
    <row r="14191" spans="1:11" x14ac:dyDescent="0.3">
      <c r="A14191" s="341">
        <v>43559.378472164353</v>
      </c>
      <c r="B14191" s="318">
        <v>38751.747000000003</v>
      </c>
      <c r="C14191" s="355">
        <f t="shared" si="299"/>
        <v>0.26800000000366708</v>
      </c>
      <c r="D14191" s="420">
        <f t="shared" si="300"/>
        <v>0.13400000000183354</v>
      </c>
      <c r="H14191" s="337"/>
      <c r="J14191" s="82">
        <v>21</v>
      </c>
      <c r="K14191" s="319">
        <v>2</v>
      </c>
    </row>
    <row r="14192" spans="1:11" x14ac:dyDescent="0.3">
      <c r="A14192" s="341">
        <v>43559.420138831018</v>
      </c>
      <c r="B14192" s="318">
        <v>38752.021999999997</v>
      </c>
      <c r="C14192" s="355">
        <f t="shared" si="299"/>
        <v>0.27499999999417923</v>
      </c>
      <c r="D14192" s="420">
        <f t="shared" si="300"/>
        <v>0.13749999999708962</v>
      </c>
      <c r="H14192" s="337"/>
      <c r="J14192" s="82">
        <v>22</v>
      </c>
      <c r="K14192" s="320">
        <v>3</v>
      </c>
    </row>
    <row r="14193" spans="1:11" x14ac:dyDescent="0.3">
      <c r="A14193" s="341">
        <v>43559.461805497682</v>
      </c>
      <c r="B14193" s="318">
        <v>38752.298000000003</v>
      </c>
      <c r="C14193" s="355">
        <f t="shared" si="299"/>
        <v>0.2760000000052969</v>
      </c>
      <c r="D14193" s="420">
        <f t="shared" si="300"/>
        <v>0.13800000000264845</v>
      </c>
      <c r="H14193" s="337"/>
      <c r="J14193" s="82">
        <v>23</v>
      </c>
      <c r="K14193" s="321">
        <v>4</v>
      </c>
    </row>
    <row r="14194" spans="1:11" x14ac:dyDescent="0.3">
      <c r="A14194" s="341">
        <v>43559.503472164353</v>
      </c>
      <c r="B14194" s="318">
        <v>38752.567999999999</v>
      </c>
      <c r="C14194" s="355">
        <f t="shared" si="299"/>
        <v>0.26999999999679858</v>
      </c>
      <c r="D14194" s="420">
        <f t="shared" si="300"/>
        <v>0.13499999999839929</v>
      </c>
      <c r="H14194" s="337"/>
      <c r="J14194" s="82">
        <v>24</v>
      </c>
      <c r="K14194" s="391">
        <v>1</v>
      </c>
    </row>
    <row r="14195" spans="1:11" x14ac:dyDescent="0.3">
      <c r="A14195" s="341">
        <v>43559.545138831018</v>
      </c>
      <c r="B14195" s="318">
        <v>38752.836000000003</v>
      </c>
      <c r="C14195" s="355">
        <f t="shared" si="299"/>
        <v>0.26800000000366708</v>
      </c>
      <c r="D14195" s="420">
        <f t="shared" si="300"/>
        <v>0.13400000000183354</v>
      </c>
      <c r="H14195" s="337"/>
      <c r="J14195" s="82">
        <v>25</v>
      </c>
      <c r="K14195" s="319">
        <v>2</v>
      </c>
    </row>
    <row r="14196" spans="1:11" x14ac:dyDescent="0.3">
      <c r="A14196" s="341">
        <v>43559.586805497682</v>
      </c>
      <c r="B14196" s="318">
        <v>38753.118000000002</v>
      </c>
      <c r="C14196" s="355">
        <f t="shared" si="299"/>
        <v>0.2819999999992433</v>
      </c>
      <c r="D14196" s="420">
        <f t="shared" si="300"/>
        <v>0.14099999999962165</v>
      </c>
      <c r="H14196" s="337"/>
      <c r="J14196" s="82">
        <v>26</v>
      </c>
      <c r="K14196" s="320">
        <v>3</v>
      </c>
    </row>
    <row r="14197" spans="1:11" x14ac:dyDescent="0.3">
      <c r="A14197" s="341">
        <v>43559.628472164353</v>
      </c>
      <c r="B14197" s="318">
        <v>38753.392</v>
      </c>
      <c r="C14197" s="355">
        <f t="shared" si="299"/>
        <v>0.27399999999761349</v>
      </c>
      <c r="D14197" s="420">
        <f t="shared" si="300"/>
        <v>0.13699999999880674</v>
      </c>
      <c r="H14197" s="337"/>
      <c r="J14197" s="82">
        <v>27</v>
      </c>
      <c r="K14197" s="321">
        <v>4</v>
      </c>
    </row>
    <row r="14198" spans="1:11" x14ac:dyDescent="0.3">
      <c r="A14198" s="341">
        <v>43559.670138831018</v>
      </c>
      <c r="B14198" s="318">
        <v>38753.660000000003</v>
      </c>
      <c r="C14198" s="355">
        <f t="shared" si="299"/>
        <v>0.26800000000366708</v>
      </c>
      <c r="D14198" s="420">
        <f t="shared" si="300"/>
        <v>0.13400000000183354</v>
      </c>
      <c r="H14198" s="337"/>
      <c r="J14198" s="82">
        <v>28</v>
      </c>
      <c r="K14198" s="391">
        <v>1</v>
      </c>
    </row>
    <row r="14199" spans="1:11" x14ac:dyDescent="0.3">
      <c r="A14199" s="341">
        <v>43559.711805497682</v>
      </c>
      <c r="B14199" s="318">
        <v>38753.930999999997</v>
      </c>
      <c r="C14199" s="355">
        <f t="shared" si="299"/>
        <v>0.27099999999336433</v>
      </c>
      <c r="D14199" s="420">
        <f t="shared" si="300"/>
        <v>0.13549999999668216</v>
      </c>
      <c r="H14199" s="337"/>
      <c r="J14199" s="82">
        <v>29</v>
      </c>
      <c r="K14199" s="319">
        <v>2</v>
      </c>
    </row>
    <row r="14200" spans="1:11" x14ac:dyDescent="0.3">
      <c r="A14200" s="341">
        <v>43559.753472164353</v>
      </c>
      <c r="B14200" s="318">
        <v>38754.205999999998</v>
      </c>
      <c r="C14200" s="355">
        <f t="shared" si="299"/>
        <v>0.27500000000145519</v>
      </c>
      <c r="D14200" s="420">
        <f t="shared" si="300"/>
        <v>0.1375000000007276</v>
      </c>
      <c r="H14200" s="337"/>
      <c r="J14200" s="82">
        <v>30</v>
      </c>
      <c r="K14200" s="320">
        <v>3</v>
      </c>
    </row>
    <row r="14201" spans="1:11" x14ac:dyDescent="0.3">
      <c r="A14201" s="341">
        <v>43559.795138831018</v>
      </c>
      <c r="B14201" s="318">
        <v>38754.47</v>
      </c>
      <c r="C14201" s="355">
        <f t="shared" si="299"/>
        <v>0.26400000000285218</v>
      </c>
      <c r="D14201" s="420">
        <f t="shared" si="300"/>
        <v>0.13200000000142609</v>
      </c>
      <c r="H14201" s="337"/>
      <c r="J14201" s="82">
        <v>31</v>
      </c>
      <c r="K14201" s="321">
        <v>4</v>
      </c>
    </row>
    <row r="14202" spans="1:11" x14ac:dyDescent="0.3">
      <c r="A14202" s="341">
        <v>43559.836805497682</v>
      </c>
      <c r="B14202" s="318">
        <v>38754.728000000003</v>
      </c>
      <c r="C14202" s="355">
        <f t="shared" si="299"/>
        <v>0.25800000000162981</v>
      </c>
      <c r="D14202" s="420">
        <f t="shared" si="300"/>
        <v>0.12900000000081491</v>
      </c>
      <c r="H14202" s="337"/>
      <c r="J14202" s="82">
        <v>32</v>
      </c>
      <c r="K14202" s="391">
        <v>1</v>
      </c>
    </row>
    <row r="14203" spans="1:11" x14ac:dyDescent="0.3">
      <c r="A14203" s="341">
        <v>43559.878472164353</v>
      </c>
      <c r="B14203" s="318">
        <v>38754.997000000003</v>
      </c>
      <c r="C14203" s="355">
        <f t="shared" si="299"/>
        <v>0.26900000000023283</v>
      </c>
      <c r="D14203" s="420">
        <f t="shared" si="300"/>
        <v>0.13450000000011642</v>
      </c>
      <c r="H14203" s="337"/>
      <c r="J14203" s="82">
        <v>33</v>
      </c>
      <c r="K14203" s="319">
        <v>2</v>
      </c>
    </row>
    <row r="14204" spans="1:11" x14ac:dyDescent="0.3">
      <c r="A14204" s="341">
        <v>43559.920138831018</v>
      </c>
      <c r="B14204" s="318">
        <v>38755.269</v>
      </c>
      <c r="C14204" s="355">
        <f t="shared" si="299"/>
        <v>0.27199999999720603</v>
      </c>
      <c r="D14204" s="420">
        <f t="shared" si="300"/>
        <v>0.13599999999860302</v>
      </c>
      <c r="H14204" s="337"/>
      <c r="J14204" s="82">
        <v>34</v>
      </c>
      <c r="K14204" s="320">
        <v>3</v>
      </c>
    </row>
    <row r="14205" spans="1:11" x14ac:dyDescent="0.3">
      <c r="A14205" s="341">
        <v>43559.961805497682</v>
      </c>
      <c r="B14205" s="318">
        <v>38755.53</v>
      </c>
      <c r="C14205" s="355">
        <f t="shared" si="299"/>
        <v>0.26099999999860302</v>
      </c>
      <c r="D14205" s="420">
        <f t="shared" si="300"/>
        <v>0.13049999999930151</v>
      </c>
      <c r="E14205" s="336">
        <f>SUM(C14182:C14205)*7.4805194805</f>
        <v>48.7879480518001</v>
      </c>
      <c r="F14205" s="324">
        <f>AVERAGE(D14182:D14205)</f>
        <v>0.13587499999994179</v>
      </c>
      <c r="G14205" s="324">
        <f>_xlfn.STDEV.S(D14182:D14205)</f>
        <v>3.3532916984973212E-3</v>
      </c>
      <c r="H14205" s="337"/>
      <c r="J14205" s="82">
        <v>35</v>
      </c>
      <c r="K14205" s="321">
        <v>4</v>
      </c>
    </row>
    <row r="14206" spans="1:11" x14ac:dyDescent="0.3">
      <c r="A14206" s="341">
        <v>43560.003472164353</v>
      </c>
      <c r="B14206" s="318">
        <v>38755.788</v>
      </c>
      <c r="C14206" s="355">
        <f t="shared" si="299"/>
        <v>0.25800000000162981</v>
      </c>
      <c r="D14206" s="420">
        <f t="shared" si="300"/>
        <v>0.12900000000081491</v>
      </c>
      <c r="H14206" s="337"/>
      <c r="J14206" s="82">
        <v>36</v>
      </c>
      <c r="K14206" s="391">
        <v>1</v>
      </c>
    </row>
    <row r="14207" spans="1:11" x14ac:dyDescent="0.3">
      <c r="A14207" s="341">
        <v>43560.045138831018</v>
      </c>
      <c r="B14207" s="318">
        <v>38756.059000000001</v>
      </c>
      <c r="C14207" s="355">
        <f t="shared" si="299"/>
        <v>0.27100000000064028</v>
      </c>
      <c r="D14207" s="420">
        <f t="shared" si="300"/>
        <v>0.13550000000032014</v>
      </c>
      <c r="H14207" s="337"/>
      <c r="J14207" s="82">
        <v>37</v>
      </c>
      <c r="K14207" s="319">
        <v>2</v>
      </c>
    </row>
    <row r="14208" spans="1:11" x14ac:dyDescent="0.3">
      <c r="A14208" s="341">
        <v>43560.086805497682</v>
      </c>
      <c r="B14208" s="318">
        <v>38756.33</v>
      </c>
      <c r="C14208" s="355">
        <f t="shared" si="299"/>
        <v>0.27100000000064028</v>
      </c>
      <c r="D14208" s="420">
        <f t="shared" si="300"/>
        <v>0.13550000000032014</v>
      </c>
      <c r="H14208" s="337"/>
      <c r="J14208" s="82">
        <v>38</v>
      </c>
      <c r="K14208" s="320">
        <v>3</v>
      </c>
    </row>
    <row r="14209" spans="1:11" x14ac:dyDescent="0.3">
      <c r="A14209" s="341">
        <v>43560.128472164353</v>
      </c>
      <c r="B14209" s="318">
        <v>38756.599000000002</v>
      </c>
      <c r="C14209" s="355">
        <f t="shared" si="299"/>
        <v>0.26900000000023283</v>
      </c>
      <c r="D14209" s="420">
        <f t="shared" si="300"/>
        <v>0.13450000000011642</v>
      </c>
      <c r="H14209" s="337"/>
      <c r="J14209" s="82">
        <v>39</v>
      </c>
      <c r="K14209" s="321">
        <v>4</v>
      </c>
    </row>
    <row r="14210" spans="1:11" x14ac:dyDescent="0.3">
      <c r="A14210" s="341">
        <v>43560.170138831018</v>
      </c>
      <c r="B14210" s="318">
        <v>38756.866999999998</v>
      </c>
      <c r="C14210" s="355">
        <f t="shared" si="299"/>
        <v>0.26799999999639113</v>
      </c>
      <c r="D14210" s="420">
        <f t="shared" si="300"/>
        <v>0.13399999999819556</v>
      </c>
      <c r="H14210" s="337"/>
      <c r="J14210" s="82">
        <v>40</v>
      </c>
      <c r="K14210" s="391">
        <v>1</v>
      </c>
    </row>
    <row r="14211" spans="1:11" x14ac:dyDescent="0.3">
      <c r="A14211" s="341">
        <v>43560.211805497682</v>
      </c>
      <c r="B14211" s="318">
        <v>38757.148999999998</v>
      </c>
      <c r="C14211" s="355">
        <f t="shared" si="299"/>
        <v>0.2819999999992433</v>
      </c>
      <c r="D14211" s="420">
        <f t="shared" si="300"/>
        <v>0.14099999999962165</v>
      </c>
      <c r="H14211" s="337"/>
      <c r="J14211" s="82">
        <v>41</v>
      </c>
      <c r="K14211" s="319">
        <v>2</v>
      </c>
    </row>
    <row r="14212" spans="1:11" x14ac:dyDescent="0.3">
      <c r="A14212" s="341">
        <v>43560.253472164353</v>
      </c>
      <c r="B14212" s="318">
        <v>38757.421999999999</v>
      </c>
      <c r="C14212" s="355">
        <f t="shared" si="299"/>
        <v>0.27300000000104774</v>
      </c>
      <c r="D14212" s="420">
        <f t="shared" si="300"/>
        <v>0.13650000000052387</v>
      </c>
      <c r="H14212" s="337"/>
      <c r="J14212" s="82">
        <v>42</v>
      </c>
      <c r="K14212" s="320">
        <v>3</v>
      </c>
    </row>
    <row r="14213" spans="1:11" x14ac:dyDescent="0.3">
      <c r="A14213" s="341">
        <v>43560.295138831018</v>
      </c>
      <c r="B14213" s="318">
        <v>38757.688999999998</v>
      </c>
      <c r="C14213" s="355">
        <f t="shared" si="299"/>
        <v>0.26699999999982538</v>
      </c>
      <c r="D14213" s="420">
        <f t="shared" si="300"/>
        <v>0.13349999999991269</v>
      </c>
      <c r="H14213" s="337"/>
      <c r="J14213" s="82">
        <v>43</v>
      </c>
      <c r="K14213" s="321">
        <v>4</v>
      </c>
    </row>
    <row r="14214" spans="1:11" x14ac:dyDescent="0.3">
      <c r="A14214" s="341">
        <v>43560.336805497682</v>
      </c>
      <c r="B14214" s="318">
        <v>38757.968999999997</v>
      </c>
      <c r="C14214" s="355">
        <f t="shared" si="299"/>
        <v>0.27999999999883585</v>
      </c>
      <c r="D14214" s="420">
        <f t="shared" si="300"/>
        <v>0.13999999999941792</v>
      </c>
      <c r="H14214" s="337"/>
      <c r="J14214" s="82">
        <v>44</v>
      </c>
      <c r="K14214" s="391">
        <v>1</v>
      </c>
    </row>
    <row r="14215" spans="1:11" x14ac:dyDescent="0.3">
      <c r="A14215" s="341">
        <v>43560.378472164353</v>
      </c>
      <c r="B14215" s="318">
        <v>38758.25</v>
      </c>
      <c r="C14215" s="355">
        <f t="shared" si="299"/>
        <v>0.28100000000267755</v>
      </c>
      <c r="D14215" s="420">
        <f t="shared" si="300"/>
        <v>0.14050000000133878</v>
      </c>
      <c r="H14215" s="337"/>
      <c r="J14215" s="82">
        <v>45</v>
      </c>
      <c r="K14215" s="319">
        <v>2</v>
      </c>
    </row>
    <row r="14216" spans="1:11" x14ac:dyDescent="0.3">
      <c r="A14216" s="341">
        <v>43560.420138831018</v>
      </c>
      <c r="B14216" s="318">
        <v>38758.521000000001</v>
      </c>
      <c r="C14216" s="355">
        <f t="shared" si="299"/>
        <v>0.27100000000064028</v>
      </c>
      <c r="D14216" s="420">
        <f t="shared" si="300"/>
        <v>0.13550000000032014</v>
      </c>
      <c r="H14216" s="337"/>
      <c r="J14216" s="82">
        <v>46</v>
      </c>
      <c r="K14216" s="320">
        <v>3</v>
      </c>
    </row>
    <row r="14217" spans="1:11" x14ac:dyDescent="0.3">
      <c r="A14217" s="341">
        <v>43560.461805497682</v>
      </c>
      <c r="B14217" s="318">
        <v>38758.783000000003</v>
      </c>
      <c r="C14217" s="355">
        <f t="shared" si="299"/>
        <v>0.26200000000244472</v>
      </c>
      <c r="D14217" s="420">
        <f t="shared" si="300"/>
        <v>0.13100000000122236</v>
      </c>
      <c r="H14217" s="337"/>
      <c r="J14217" s="82">
        <v>47</v>
      </c>
      <c r="K14217" s="321">
        <v>4</v>
      </c>
    </row>
    <row r="14218" spans="1:11" x14ac:dyDescent="0.3">
      <c r="A14218" s="341">
        <v>43560.503472164353</v>
      </c>
      <c r="B14218" s="318">
        <v>38759.06</v>
      </c>
      <c r="C14218" s="355">
        <f t="shared" si="299"/>
        <v>0.27699999999458669</v>
      </c>
      <c r="D14218" s="420">
        <f t="shared" si="300"/>
        <v>0.13849999999729334</v>
      </c>
      <c r="H14218" s="337"/>
      <c r="J14218" s="82">
        <v>48</v>
      </c>
      <c r="K14218" s="391">
        <v>1</v>
      </c>
    </row>
    <row r="14219" spans="1:11" x14ac:dyDescent="0.3">
      <c r="A14219" s="341">
        <v>43560.545138831018</v>
      </c>
      <c r="B14219" s="318">
        <v>38759.337</v>
      </c>
      <c r="C14219" s="355">
        <f t="shared" si="299"/>
        <v>0.27700000000186265</v>
      </c>
      <c r="D14219" s="420">
        <f t="shared" si="300"/>
        <v>0.13850000000093132</v>
      </c>
      <c r="H14219" s="337"/>
      <c r="J14219" s="82">
        <v>49</v>
      </c>
      <c r="K14219" s="319">
        <v>2</v>
      </c>
    </row>
    <row r="14220" spans="1:11" x14ac:dyDescent="0.3">
      <c r="A14220" s="341">
        <v>43560.586805497682</v>
      </c>
      <c r="B14220" s="318">
        <v>38759.608</v>
      </c>
      <c r="C14220" s="355">
        <f t="shared" si="299"/>
        <v>0.27100000000064028</v>
      </c>
      <c r="D14220" s="420">
        <f t="shared" si="300"/>
        <v>0.13550000000032014</v>
      </c>
      <c r="H14220" s="337"/>
      <c r="J14220" s="82">
        <v>50</v>
      </c>
      <c r="K14220" s="320">
        <v>3</v>
      </c>
    </row>
    <row r="14221" spans="1:11" x14ac:dyDescent="0.3">
      <c r="A14221" s="341">
        <v>43560.628472164353</v>
      </c>
      <c r="B14221" s="318">
        <v>38759.877</v>
      </c>
      <c r="C14221" s="355">
        <f t="shared" si="299"/>
        <v>0.26900000000023283</v>
      </c>
      <c r="D14221" s="420">
        <f t="shared" si="300"/>
        <v>0.13450000000011642</v>
      </c>
      <c r="H14221" s="337"/>
      <c r="J14221" s="82">
        <v>51</v>
      </c>
      <c r="K14221" s="321">
        <v>4</v>
      </c>
    </row>
    <row r="14222" spans="1:11" x14ac:dyDescent="0.3">
      <c r="A14222" s="341">
        <v>43560.670138831018</v>
      </c>
      <c r="B14222" s="318">
        <v>38760.15</v>
      </c>
      <c r="C14222" s="355">
        <f t="shared" si="299"/>
        <v>0.27300000000104774</v>
      </c>
      <c r="D14222" s="420">
        <f t="shared" si="300"/>
        <v>0.13650000000052387</v>
      </c>
      <c r="H14222" s="337"/>
      <c r="J14222" s="82">
        <v>52</v>
      </c>
      <c r="K14222" s="391">
        <v>1</v>
      </c>
    </row>
    <row r="14223" spans="1:11" x14ac:dyDescent="0.3">
      <c r="A14223" s="341">
        <v>43560.711805497682</v>
      </c>
      <c r="B14223" s="318">
        <v>38760.421999999999</v>
      </c>
      <c r="C14223" s="355">
        <f t="shared" si="299"/>
        <v>0.27199999999720603</v>
      </c>
      <c r="D14223" s="420">
        <f t="shared" si="300"/>
        <v>0.13599999999860302</v>
      </c>
      <c r="H14223" s="337"/>
      <c r="J14223" s="82">
        <v>53</v>
      </c>
      <c r="K14223" s="319">
        <v>2</v>
      </c>
    </row>
    <row r="14224" spans="1:11" x14ac:dyDescent="0.3">
      <c r="A14224" s="341">
        <v>43560.753472164353</v>
      </c>
      <c r="B14224" s="318">
        <v>38760.680999999997</v>
      </c>
      <c r="C14224" s="355">
        <f t="shared" si="299"/>
        <v>0.25899999999819556</v>
      </c>
      <c r="D14224" s="420">
        <f t="shared" si="300"/>
        <v>0.12949999999909778</v>
      </c>
      <c r="H14224" s="337"/>
      <c r="J14224" s="82">
        <v>54</v>
      </c>
      <c r="K14224" s="320">
        <v>3</v>
      </c>
    </row>
    <row r="14225" spans="1:11" x14ac:dyDescent="0.3">
      <c r="A14225" s="341">
        <v>43560.795138831018</v>
      </c>
      <c r="B14225" s="318">
        <v>38760.949000000001</v>
      </c>
      <c r="C14225" s="355">
        <f t="shared" si="299"/>
        <v>0.26800000000366708</v>
      </c>
      <c r="D14225" s="420">
        <f t="shared" si="300"/>
        <v>0.13400000000183354</v>
      </c>
      <c r="H14225" s="337"/>
      <c r="J14225" s="82">
        <v>55</v>
      </c>
      <c r="K14225" s="321">
        <v>4</v>
      </c>
    </row>
    <row r="14226" spans="1:11" x14ac:dyDescent="0.3">
      <c r="A14226" s="341">
        <v>43560.836805497682</v>
      </c>
      <c r="B14226" s="318">
        <v>38761.220999999998</v>
      </c>
      <c r="C14226" s="355">
        <f t="shared" si="299"/>
        <v>0.27199999999720603</v>
      </c>
      <c r="D14226" s="420">
        <f t="shared" si="300"/>
        <v>0.13599999999860302</v>
      </c>
      <c r="H14226" s="337"/>
      <c r="J14226" s="82">
        <v>56</v>
      </c>
      <c r="K14226" s="391">
        <v>1</v>
      </c>
    </row>
    <row r="14227" spans="1:11" x14ac:dyDescent="0.3">
      <c r="A14227" s="341">
        <v>43560.878472164353</v>
      </c>
      <c r="B14227" s="318">
        <v>38761.485000000001</v>
      </c>
      <c r="C14227" s="355">
        <f t="shared" si="299"/>
        <v>0.26400000000285218</v>
      </c>
      <c r="D14227" s="420">
        <f t="shared" si="300"/>
        <v>0.13200000000142609</v>
      </c>
      <c r="H14227" s="337"/>
      <c r="J14227" s="82">
        <v>57</v>
      </c>
      <c r="K14227" s="319">
        <v>2</v>
      </c>
    </row>
    <row r="14228" spans="1:11" x14ac:dyDescent="0.3">
      <c r="A14228" s="341">
        <v>43560.920138831018</v>
      </c>
      <c r="B14228" s="318">
        <v>38761.743000000002</v>
      </c>
      <c r="C14228" s="355">
        <f t="shared" si="299"/>
        <v>0.25800000000162981</v>
      </c>
      <c r="D14228" s="420">
        <f t="shared" si="300"/>
        <v>0.12900000000081491</v>
      </c>
      <c r="H14228" s="337"/>
      <c r="J14228" s="82">
        <v>58</v>
      </c>
      <c r="K14228" s="320">
        <v>3</v>
      </c>
    </row>
    <row r="14229" spans="1:11" x14ac:dyDescent="0.3">
      <c r="A14229" s="341">
        <v>43560.961805497682</v>
      </c>
      <c r="B14229" s="318">
        <v>38762.010999999999</v>
      </c>
      <c r="C14229" s="355">
        <f t="shared" si="299"/>
        <v>0.26799999999639113</v>
      </c>
      <c r="D14229" s="420">
        <f t="shared" si="300"/>
        <v>0.13399999999819556</v>
      </c>
      <c r="E14229" s="336">
        <f>SUM(C14206:C14229)*7.4805194805</f>
        <v>48.481246753118761</v>
      </c>
      <c r="F14229" s="324">
        <f>AVERAGE(D14206:D14229)</f>
        <v>0.13502083333332848</v>
      </c>
      <c r="G14229" s="324">
        <f>_xlfn.STDEV.S(D14206:D14229)</f>
        <v>3.3377914026814282E-3</v>
      </c>
      <c r="H14229" s="337"/>
      <c r="J14229" s="82">
        <v>59</v>
      </c>
      <c r="K14229" s="321">
        <v>4</v>
      </c>
    </row>
    <row r="14230" spans="1:11" x14ac:dyDescent="0.3">
      <c r="A14230" s="341">
        <v>43561.003472164353</v>
      </c>
      <c r="B14230" s="318">
        <v>38762.28</v>
      </c>
      <c r="C14230" s="355">
        <f t="shared" si="299"/>
        <v>0.26900000000023283</v>
      </c>
      <c r="D14230" s="420">
        <f t="shared" si="300"/>
        <v>0.13450000000011642</v>
      </c>
      <c r="H14230" s="337"/>
      <c r="J14230" s="82">
        <v>60</v>
      </c>
      <c r="K14230" s="391">
        <v>1</v>
      </c>
    </row>
    <row r="14231" spans="1:11" x14ac:dyDescent="0.3">
      <c r="A14231" s="341">
        <v>43561.045138831018</v>
      </c>
      <c r="B14231" s="318">
        <v>38762.542000000001</v>
      </c>
      <c r="C14231" s="355">
        <f t="shared" si="299"/>
        <v>0.26200000000244472</v>
      </c>
      <c r="D14231" s="420">
        <f t="shared" si="300"/>
        <v>0.13100000000122236</v>
      </c>
      <c r="H14231" s="337"/>
      <c r="J14231" s="82">
        <v>61</v>
      </c>
      <c r="K14231" s="319">
        <v>2</v>
      </c>
    </row>
    <row r="14232" spans="1:11" x14ac:dyDescent="0.3">
      <c r="A14232" s="341">
        <v>43561.086805497682</v>
      </c>
      <c r="B14232" s="318">
        <v>38762.803</v>
      </c>
      <c r="C14232" s="355">
        <f t="shared" si="299"/>
        <v>0.26099999999860302</v>
      </c>
      <c r="D14232" s="420">
        <f t="shared" si="300"/>
        <v>0.13049999999930151</v>
      </c>
      <c r="H14232" s="337"/>
      <c r="J14232" s="82">
        <v>62</v>
      </c>
      <c r="K14232" s="320">
        <v>3</v>
      </c>
    </row>
    <row r="14233" spans="1:11" x14ac:dyDescent="0.3">
      <c r="A14233" s="341">
        <v>43561.128472164353</v>
      </c>
      <c r="B14233" s="318">
        <v>38763.078999999998</v>
      </c>
      <c r="C14233" s="355">
        <f t="shared" si="299"/>
        <v>0.27599999999802094</v>
      </c>
      <c r="D14233" s="420">
        <f t="shared" si="300"/>
        <v>0.13799999999901047</v>
      </c>
      <c r="H14233" s="337"/>
      <c r="J14233" s="82">
        <v>63</v>
      </c>
      <c r="K14233" s="321">
        <v>4</v>
      </c>
    </row>
    <row r="14234" spans="1:11" x14ac:dyDescent="0.3">
      <c r="A14234" s="341">
        <v>43561.170138831018</v>
      </c>
      <c r="B14234" s="318">
        <v>38763.35</v>
      </c>
      <c r="C14234" s="355">
        <f t="shared" si="299"/>
        <v>0.27100000000064028</v>
      </c>
      <c r="D14234" s="420">
        <f t="shared" si="300"/>
        <v>0.13550000000032014</v>
      </c>
      <c r="H14234" s="337"/>
      <c r="J14234" s="82">
        <v>64</v>
      </c>
      <c r="K14234" s="391">
        <v>1</v>
      </c>
    </row>
    <row r="14235" spans="1:11" x14ac:dyDescent="0.3">
      <c r="A14235" s="341">
        <v>43561.211805497682</v>
      </c>
      <c r="B14235" s="318">
        <v>38763.620000000003</v>
      </c>
      <c r="C14235" s="355">
        <f t="shared" ref="C14235:C14266" si="301">B14235-B14234</f>
        <v>0.27000000000407454</v>
      </c>
      <c r="D14235" s="420">
        <f t="shared" ref="D14235:D14266" si="302">C14235/2</f>
        <v>0.13500000000203727</v>
      </c>
      <c r="H14235" s="337"/>
      <c r="J14235" s="82">
        <v>65</v>
      </c>
      <c r="K14235" s="319">
        <v>2</v>
      </c>
    </row>
    <row r="14236" spans="1:11" x14ac:dyDescent="0.3">
      <c r="A14236" s="341">
        <v>43561.253472164353</v>
      </c>
      <c r="B14236" s="318">
        <v>38763.898000000001</v>
      </c>
      <c r="C14236" s="355">
        <f t="shared" si="301"/>
        <v>0.27799999999842839</v>
      </c>
      <c r="D14236" s="420">
        <f t="shared" si="302"/>
        <v>0.1389999999992142</v>
      </c>
      <c r="H14236" s="337"/>
      <c r="J14236" s="82">
        <v>66</v>
      </c>
      <c r="K14236" s="320">
        <v>3</v>
      </c>
    </row>
    <row r="14237" spans="1:11" x14ac:dyDescent="0.3">
      <c r="A14237" s="341">
        <v>43561.295138831018</v>
      </c>
      <c r="B14237" s="318">
        <v>38764.188000000002</v>
      </c>
      <c r="C14237" s="355">
        <f t="shared" si="301"/>
        <v>0.29000000000087311</v>
      </c>
      <c r="D14237" s="420">
        <f t="shared" si="302"/>
        <v>0.14500000000043656</v>
      </c>
      <c r="H14237" s="337"/>
      <c r="J14237" s="82">
        <v>67</v>
      </c>
      <c r="K14237" s="321">
        <v>4</v>
      </c>
    </row>
    <row r="14238" spans="1:11" x14ac:dyDescent="0.3">
      <c r="A14238" s="341">
        <v>43561.336805497682</v>
      </c>
      <c r="B14238" s="318">
        <v>38764.463000000003</v>
      </c>
      <c r="C14238" s="355">
        <f t="shared" si="301"/>
        <v>0.27500000000145519</v>
      </c>
      <c r="D14238" s="420">
        <f t="shared" si="302"/>
        <v>0.1375000000007276</v>
      </c>
      <c r="H14238" s="337"/>
      <c r="J14238" s="82">
        <v>68</v>
      </c>
      <c r="K14238" s="391">
        <v>1</v>
      </c>
    </row>
    <row r="14239" spans="1:11" x14ac:dyDescent="0.3">
      <c r="A14239" s="341">
        <v>43561.378472164353</v>
      </c>
      <c r="B14239" s="318">
        <v>38764.730000000003</v>
      </c>
      <c r="C14239" s="355">
        <f t="shared" si="301"/>
        <v>0.26699999999982538</v>
      </c>
      <c r="D14239" s="420">
        <f t="shared" si="302"/>
        <v>0.13349999999991269</v>
      </c>
      <c r="H14239" s="337"/>
      <c r="J14239" s="82">
        <v>69</v>
      </c>
      <c r="K14239" s="319">
        <v>2</v>
      </c>
    </row>
    <row r="14240" spans="1:11" x14ac:dyDescent="0.3">
      <c r="A14240" s="341">
        <v>43561.420138831018</v>
      </c>
      <c r="B14240" s="318">
        <v>38765</v>
      </c>
      <c r="C14240" s="355">
        <f t="shared" si="301"/>
        <v>0.26999999999679858</v>
      </c>
      <c r="D14240" s="420">
        <f t="shared" si="302"/>
        <v>0.13499999999839929</v>
      </c>
      <c r="H14240" s="337"/>
      <c r="J14240" s="82">
        <v>70</v>
      </c>
      <c r="K14240" s="320">
        <v>3</v>
      </c>
    </row>
    <row r="14241" spans="1:11" x14ac:dyDescent="0.3">
      <c r="A14241" s="341">
        <v>43561.461805497682</v>
      </c>
      <c r="B14241" s="318">
        <v>38765.271999999997</v>
      </c>
      <c r="C14241" s="355">
        <f t="shared" si="301"/>
        <v>0.27199999999720603</v>
      </c>
      <c r="D14241" s="420">
        <f t="shared" si="302"/>
        <v>0.13599999999860302</v>
      </c>
      <c r="H14241" s="337"/>
      <c r="J14241" s="82">
        <v>71</v>
      </c>
      <c r="K14241" s="321">
        <v>4</v>
      </c>
    </row>
    <row r="14242" spans="1:11" x14ac:dyDescent="0.3">
      <c r="A14242" s="341">
        <v>43561.503472164353</v>
      </c>
      <c r="B14242" s="318">
        <v>38765.538</v>
      </c>
      <c r="C14242" s="355">
        <f t="shared" si="301"/>
        <v>0.26600000000325963</v>
      </c>
      <c r="D14242" s="420">
        <f t="shared" si="302"/>
        <v>0.13300000000162981</v>
      </c>
      <c r="H14242" s="337"/>
      <c r="J14242" s="82">
        <v>72</v>
      </c>
      <c r="K14242" s="391">
        <v>1</v>
      </c>
    </row>
    <row r="14243" spans="1:11" x14ac:dyDescent="0.3">
      <c r="A14243" s="341">
        <v>43561.545138831018</v>
      </c>
      <c r="B14243" s="318">
        <v>38765.800999999999</v>
      </c>
      <c r="C14243" s="355">
        <f t="shared" si="301"/>
        <v>0.26299999999901047</v>
      </c>
      <c r="D14243" s="420">
        <f t="shared" si="302"/>
        <v>0.13149999999950523</v>
      </c>
      <c r="H14243" s="337"/>
      <c r="J14243" s="82">
        <v>73</v>
      </c>
      <c r="K14243" s="319">
        <v>2</v>
      </c>
    </row>
    <row r="14244" spans="1:11" x14ac:dyDescent="0.3">
      <c r="A14244" s="341">
        <v>43561.586805497682</v>
      </c>
      <c r="B14244" s="318">
        <v>38766.078999999998</v>
      </c>
      <c r="C14244" s="355">
        <f t="shared" si="301"/>
        <v>0.27799999999842839</v>
      </c>
      <c r="D14244" s="420">
        <f t="shared" si="302"/>
        <v>0.1389999999992142</v>
      </c>
      <c r="H14244" s="337"/>
      <c r="J14244" s="82">
        <v>74</v>
      </c>
      <c r="K14244" s="320">
        <v>3</v>
      </c>
    </row>
    <row r="14245" spans="1:11" x14ac:dyDescent="0.3">
      <c r="A14245" s="341">
        <v>43561.628472164353</v>
      </c>
      <c r="B14245" s="318">
        <v>38766.349000000002</v>
      </c>
      <c r="C14245" s="355">
        <f t="shared" si="301"/>
        <v>0.27000000000407454</v>
      </c>
      <c r="D14245" s="420">
        <f t="shared" si="302"/>
        <v>0.13500000000203727</v>
      </c>
      <c r="H14245" s="337"/>
      <c r="J14245" s="82">
        <v>75</v>
      </c>
      <c r="K14245" s="321">
        <v>4</v>
      </c>
    </row>
    <row r="14246" spans="1:11" x14ac:dyDescent="0.3">
      <c r="A14246" s="341">
        <v>43561.670138831018</v>
      </c>
      <c r="B14246" s="318">
        <v>38766.610999999997</v>
      </c>
      <c r="C14246" s="355">
        <f t="shared" si="301"/>
        <v>0.26199999999516876</v>
      </c>
      <c r="D14246" s="420">
        <f t="shared" si="302"/>
        <v>0.13099999999758438</v>
      </c>
      <c r="H14246" s="337"/>
      <c r="J14246" s="82">
        <v>76</v>
      </c>
      <c r="K14246" s="391">
        <v>1</v>
      </c>
    </row>
    <row r="14247" spans="1:11" x14ac:dyDescent="0.3">
      <c r="A14247" s="341">
        <v>43561.711805497682</v>
      </c>
      <c r="B14247" s="318">
        <v>38766.877999999997</v>
      </c>
      <c r="C14247" s="355">
        <f t="shared" si="301"/>
        <v>0.26699999999982538</v>
      </c>
      <c r="D14247" s="420">
        <f t="shared" si="302"/>
        <v>0.13349999999991269</v>
      </c>
      <c r="H14247" s="337"/>
      <c r="J14247" s="82">
        <v>77</v>
      </c>
      <c r="K14247" s="319">
        <v>2</v>
      </c>
    </row>
    <row r="14248" spans="1:11" x14ac:dyDescent="0.3">
      <c r="A14248" s="341">
        <v>43561.753472164353</v>
      </c>
      <c r="B14248" s="318">
        <v>38767.152000000002</v>
      </c>
      <c r="C14248" s="355">
        <f t="shared" si="301"/>
        <v>0.27400000000488944</v>
      </c>
      <c r="D14248" s="420">
        <f t="shared" si="302"/>
        <v>0.13700000000244472</v>
      </c>
      <c r="H14248" s="337"/>
      <c r="J14248" s="82">
        <v>78</v>
      </c>
      <c r="K14248" s="320">
        <v>3</v>
      </c>
    </row>
    <row r="14249" spans="1:11" x14ac:dyDescent="0.3">
      <c r="A14249" s="341">
        <v>43561.795138831018</v>
      </c>
      <c r="B14249" s="318">
        <v>38767.42</v>
      </c>
      <c r="C14249" s="355">
        <f t="shared" si="301"/>
        <v>0.26799999999639113</v>
      </c>
      <c r="D14249" s="420">
        <f t="shared" si="302"/>
        <v>0.13399999999819556</v>
      </c>
      <c r="H14249" s="337"/>
      <c r="J14249" s="82">
        <v>79</v>
      </c>
      <c r="K14249" s="321">
        <v>4</v>
      </c>
    </row>
    <row r="14250" spans="1:11" x14ac:dyDescent="0.3">
      <c r="A14250" s="341">
        <v>43561.836805497682</v>
      </c>
      <c r="B14250" s="318">
        <v>38767.678</v>
      </c>
      <c r="C14250" s="355">
        <f t="shared" si="301"/>
        <v>0.25800000000162981</v>
      </c>
      <c r="D14250" s="420">
        <f t="shared" si="302"/>
        <v>0.12900000000081491</v>
      </c>
      <c r="H14250" s="337"/>
      <c r="J14250" s="82">
        <v>80</v>
      </c>
      <c r="K14250" s="391">
        <v>1</v>
      </c>
    </row>
    <row r="14251" spans="1:11" x14ac:dyDescent="0.3">
      <c r="A14251" s="341">
        <v>43561.878472164353</v>
      </c>
      <c r="B14251" s="318">
        <v>38767.947999999997</v>
      </c>
      <c r="C14251" s="355">
        <f t="shared" si="301"/>
        <v>0.26999999999679858</v>
      </c>
      <c r="D14251" s="420">
        <f t="shared" si="302"/>
        <v>0.13499999999839929</v>
      </c>
      <c r="H14251" s="337"/>
      <c r="J14251" s="82">
        <v>81</v>
      </c>
      <c r="K14251" s="319">
        <v>2</v>
      </c>
    </row>
    <row r="14252" spans="1:11" x14ac:dyDescent="0.3">
      <c r="A14252" s="341">
        <v>43561.920138831018</v>
      </c>
      <c r="B14252" s="318">
        <v>38768.22</v>
      </c>
      <c r="C14252" s="355">
        <f t="shared" si="301"/>
        <v>0.27200000000448199</v>
      </c>
      <c r="D14252" s="420">
        <f t="shared" si="302"/>
        <v>0.13600000000224099</v>
      </c>
      <c r="H14252" s="337"/>
      <c r="J14252" s="82">
        <v>82</v>
      </c>
      <c r="K14252" s="320">
        <v>3</v>
      </c>
    </row>
    <row r="14253" spans="1:11" x14ac:dyDescent="0.3">
      <c r="A14253" s="341">
        <v>43561.961805497682</v>
      </c>
      <c r="B14253" s="318">
        <v>38768.489000000001</v>
      </c>
      <c r="C14253" s="355">
        <f t="shared" si="301"/>
        <v>0.26900000000023283</v>
      </c>
      <c r="D14253" s="420">
        <f t="shared" si="302"/>
        <v>0.13450000000011642</v>
      </c>
      <c r="E14253" s="336">
        <f>SUM(C14230:C14253)*7.4805194805</f>
        <v>48.458805194699899</v>
      </c>
      <c r="F14253" s="324">
        <f>AVERAGE(D14230:D14253)</f>
        <v>0.13495833333339155</v>
      </c>
      <c r="G14253" s="324">
        <f>_xlfn.STDEV.S(D14230:D14253)</f>
        <v>3.3876908471572138E-3</v>
      </c>
      <c r="H14253" s="337"/>
      <c r="J14253" s="82">
        <v>83</v>
      </c>
      <c r="K14253" s="321">
        <v>4</v>
      </c>
    </row>
    <row r="14254" spans="1:11" x14ac:dyDescent="0.3">
      <c r="A14254" s="341">
        <v>43562.003472164353</v>
      </c>
      <c r="B14254" s="318">
        <v>38768.752</v>
      </c>
      <c r="C14254" s="355">
        <f t="shared" si="301"/>
        <v>0.26299999999901047</v>
      </c>
      <c r="D14254" s="420">
        <f t="shared" si="302"/>
        <v>0.13149999999950523</v>
      </c>
      <c r="H14254" s="337"/>
      <c r="J14254" s="82">
        <v>84</v>
      </c>
      <c r="K14254" s="391">
        <v>1</v>
      </c>
    </row>
    <row r="14255" spans="1:11" x14ac:dyDescent="0.3">
      <c r="A14255" s="341">
        <v>43562.045138831018</v>
      </c>
      <c r="B14255" s="318">
        <v>38769.029000000002</v>
      </c>
      <c r="C14255" s="355">
        <f t="shared" si="301"/>
        <v>0.27700000000186265</v>
      </c>
      <c r="D14255" s="420">
        <f t="shared" si="302"/>
        <v>0.13850000000093132</v>
      </c>
      <c r="H14255" s="337"/>
      <c r="J14255" s="82">
        <v>85</v>
      </c>
      <c r="K14255" s="319">
        <v>2</v>
      </c>
    </row>
    <row r="14256" spans="1:11" x14ac:dyDescent="0.3">
      <c r="A14256" s="341">
        <v>43562.086805497682</v>
      </c>
      <c r="B14256" s="318">
        <v>38769.302000000003</v>
      </c>
      <c r="C14256" s="355">
        <f t="shared" si="301"/>
        <v>0.27300000000104774</v>
      </c>
      <c r="D14256" s="420">
        <f t="shared" si="302"/>
        <v>0.13650000000052387</v>
      </c>
      <c r="H14256" s="337"/>
      <c r="J14256" s="82">
        <v>86</v>
      </c>
      <c r="K14256" s="320">
        <v>3</v>
      </c>
    </row>
    <row r="14257" spans="1:12" x14ac:dyDescent="0.3">
      <c r="A14257" s="341">
        <v>43562.128472164353</v>
      </c>
      <c r="B14257" s="318">
        <v>38769.572</v>
      </c>
      <c r="C14257" s="355">
        <f t="shared" si="301"/>
        <v>0.26999999999679858</v>
      </c>
      <c r="D14257" s="420">
        <f t="shared" si="302"/>
        <v>0.13499999999839929</v>
      </c>
      <c r="H14257" s="337"/>
      <c r="J14257" s="82">
        <v>87</v>
      </c>
      <c r="K14257" s="321">
        <v>4</v>
      </c>
    </row>
    <row r="14258" spans="1:12" x14ac:dyDescent="0.3">
      <c r="A14258" s="341">
        <v>43562.170138831018</v>
      </c>
      <c r="B14258" s="318">
        <v>38769.841999999997</v>
      </c>
      <c r="C14258" s="355">
        <f t="shared" si="301"/>
        <v>0.26999999999679858</v>
      </c>
      <c r="D14258" s="420">
        <f t="shared" si="302"/>
        <v>0.13499999999839929</v>
      </c>
      <c r="H14258" s="337"/>
      <c r="J14258" s="82">
        <v>88</v>
      </c>
      <c r="K14258" s="391">
        <v>1</v>
      </c>
    </row>
    <row r="14259" spans="1:12" x14ac:dyDescent="0.3">
      <c r="A14259" s="341">
        <v>43562.211805497682</v>
      </c>
      <c r="B14259" s="318">
        <v>38770.129999999997</v>
      </c>
      <c r="C14259" s="355">
        <f t="shared" si="301"/>
        <v>0.28800000000046566</v>
      </c>
      <c r="D14259" s="420">
        <f t="shared" si="302"/>
        <v>0.14400000000023283</v>
      </c>
      <c r="H14259" s="337"/>
      <c r="J14259" s="82">
        <v>89</v>
      </c>
      <c r="K14259" s="319">
        <v>2</v>
      </c>
    </row>
    <row r="14260" spans="1:12" x14ac:dyDescent="0.3">
      <c r="A14260" s="341">
        <v>43562.253472164353</v>
      </c>
      <c r="B14260" s="318">
        <v>38770.411999999997</v>
      </c>
      <c r="C14260" s="355">
        <f t="shared" si="301"/>
        <v>0.2819999999992433</v>
      </c>
      <c r="D14260" s="420">
        <f t="shared" si="302"/>
        <v>0.14099999999962165</v>
      </c>
      <c r="H14260" s="337"/>
      <c r="J14260" s="82">
        <v>90</v>
      </c>
      <c r="K14260" s="320">
        <v>3</v>
      </c>
    </row>
    <row r="14261" spans="1:12" x14ac:dyDescent="0.3">
      <c r="A14261" s="341">
        <v>43562.295138831018</v>
      </c>
      <c r="B14261" s="318">
        <v>38770.682000000001</v>
      </c>
      <c r="C14261" s="355">
        <f t="shared" si="301"/>
        <v>0.27000000000407454</v>
      </c>
      <c r="D14261" s="420">
        <f t="shared" si="302"/>
        <v>0.13500000000203727</v>
      </c>
      <c r="H14261" s="337"/>
      <c r="J14261" s="82">
        <v>91</v>
      </c>
      <c r="K14261" s="321">
        <v>4</v>
      </c>
    </row>
    <row r="14262" spans="1:12" x14ac:dyDescent="0.3">
      <c r="A14262" s="341">
        <v>43562.336805497682</v>
      </c>
      <c r="B14262" s="318">
        <v>38770.959000000003</v>
      </c>
      <c r="C14262" s="355">
        <f t="shared" si="301"/>
        <v>0.27700000000186265</v>
      </c>
      <c r="D14262" s="420">
        <f t="shared" si="302"/>
        <v>0.13850000000093132</v>
      </c>
      <c r="H14262" s="337"/>
      <c r="J14262" s="82">
        <v>92</v>
      </c>
      <c r="K14262" s="391">
        <v>1</v>
      </c>
    </row>
    <row r="14263" spans="1:12" x14ac:dyDescent="0.3">
      <c r="A14263" s="341">
        <v>43562.378472164353</v>
      </c>
      <c r="B14263" s="318">
        <v>38771.239000000001</v>
      </c>
      <c r="C14263" s="355">
        <f t="shared" si="301"/>
        <v>0.27999999999883585</v>
      </c>
      <c r="D14263" s="420">
        <f t="shared" si="302"/>
        <v>0.13999999999941792</v>
      </c>
      <c r="H14263" s="337"/>
      <c r="J14263" s="82">
        <v>93</v>
      </c>
      <c r="K14263" s="319">
        <v>2</v>
      </c>
    </row>
    <row r="14264" spans="1:12" x14ac:dyDescent="0.3">
      <c r="A14264" s="341">
        <v>43562.420138831018</v>
      </c>
      <c r="B14264" s="318">
        <v>38771.506999999998</v>
      </c>
      <c r="C14264" s="355">
        <f t="shared" si="301"/>
        <v>0.26799999999639113</v>
      </c>
      <c r="D14264" s="420">
        <f t="shared" si="302"/>
        <v>0.13399999999819556</v>
      </c>
      <c r="H14264" s="337"/>
      <c r="J14264" s="82">
        <v>94</v>
      </c>
      <c r="K14264" s="320">
        <v>3</v>
      </c>
    </row>
    <row r="14265" spans="1:12" x14ac:dyDescent="0.3">
      <c r="A14265" s="341">
        <v>43562.461805497682</v>
      </c>
      <c r="B14265" s="318">
        <v>38771.767999999996</v>
      </c>
      <c r="C14265" s="355">
        <f t="shared" si="301"/>
        <v>0.26099999999860302</v>
      </c>
      <c r="D14265" s="420">
        <f t="shared" si="302"/>
        <v>0.13049999999930151</v>
      </c>
      <c r="H14265" s="337"/>
      <c r="J14265" s="82">
        <v>95</v>
      </c>
      <c r="K14265" s="321">
        <v>4</v>
      </c>
    </row>
    <row r="14266" spans="1:12" x14ac:dyDescent="0.3">
      <c r="A14266" s="341">
        <v>43562.503472164353</v>
      </c>
      <c r="B14266" s="318">
        <v>38772.038999999997</v>
      </c>
      <c r="C14266" s="355">
        <f t="shared" si="301"/>
        <v>0.27100000000064028</v>
      </c>
      <c r="D14266" s="420">
        <f t="shared" si="302"/>
        <v>0.13550000000032014</v>
      </c>
      <c r="H14266" s="337"/>
      <c r="J14266" s="82">
        <v>96</v>
      </c>
      <c r="K14266" s="391">
        <v>1</v>
      </c>
    </row>
    <row r="14267" spans="1:12" x14ac:dyDescent="0.3">
      <c r="A14267" s="341">
        <v>43562.545138831018</v>
      </c>
      <c r="B14267" s="318">
        <v>38772.31</v>
      </c>
      <c r="C14267" s="355">
        <f>B14267-B14266</f>
        <v>0.27100000000064028</v>
      </c>
      <c r="D14267" s="420">
        <f>C14267/2</f>
        <v>0.13550000000032014</v>
      </c>
      <c r="H14267" s="337"/>
      <c r="J14267" s="82">
        <v>97</v>
      </c>
      <c r="K14267" s="319">
        <v>2</v>
      </c>
    </row>
    <row r="14268" spans="1:12" x14ac:dyDescent="0.3">
      <c r="A14268" s="341">
        <v>43562.586805497682</v>
      </c>
      <c r="B14268" s="318">
        <v>38772.572</v>
      </c>
      <c r="C14268" s="355">
        <f>B14268-B14267</f>
        <v>0.26200000000244472</v>
      </c>
      <c r="D14268" s="420">
        <f>C14268/2</f>
        <v>0.13100000000122236</v>
      </c>
      <c r="H14268" s="337"/>
      <c r="J14268" s="82">
        <v>98</v>
      </c>
      <c r="K14268" s="320">
        <v>3</v>
      </c>
    </row>
    <row r="14269" spans="1:12" x14ac:dyDescent="0.3">
      <c r="A14269" s="341">
        <v>43562.628472164353</v>
      </c>
      <c r="B14269" s="318">
        <v>38772.832000000002</v>
      </c>
      <c r="C14269" s="355">
        <f>B14269-B14268</f>
        <v>0.26000000000203727</v>
      </c>
      <c r="D14269" s="420">
        <f>C14269/2</f>
        <v>0.13000000000101863</v>
      </c>
      <c r="H14269" s="337"/>
      <c r="J14269" s="82">
        <v>99</v>
      </c>
      <c r="K14269" s="321">
        <v>4</v>
      </c>
    </row>
    <row r="14270" spans="1:12" x14ac:dyDescent="0.3">
      <c r="A14270" s="341">
        <v>43562.670138831018</v>
      </c>
      <c r="B14270" s="318">
        <v>38773.107000000004</v>
      </c>
      <c r="C14270" s="355">
        <f>B14270-B14269</f>
        <v>0.27500000000145519</v>
      </c>
      <c r="D14270" s="420">
        <f>C14270/2</f>
        <v>0.1375000000007276</v>
      </c>
      <c r="E14270" s="336">
        <f>SUM(C14254:C14270)*7.4805194805</f>
        <v>34.545038960965549</v>
      </c>
      <c r="F14270" s="324">
        <f>AVERAGE(D14254:D14270)</f>
        <v>0.13582352941182976</v>
      </c>
      <c r="G14270" s="324">
        <f>_xlfn.STDEV.S(D14254:D14270)</f>
        <v>3.8606232353046339E-3</v>
      </c>
      <c r="H14270" s="404"/>
      <c r="I14270" s="344">
        <f>AVERAGE(D14149:D14270)</f>
        <v>0.1352272727272667</v>
      </c>
      <c r="J14270" s="82">
        <v>100</v>
      </c>
      <c r="K14270" s="391">
        <v>1</v>
      </c>
    </row>
    <row r="14271" spans="1:12" x14ac:dyDescent="0.3">
      <c r="A14271" s="341">
        <v>43563.536805555559</v>
      </c>
      <c r="B14271" s="318">
        <v>38778.542000000001</v>
      </c>
      <c r="C14271" s="318"/>
      <c r="D14271" s="414"/>
      <c r="H14271" s="332"/>
    </row>
    <row r="14272" spans="1:12" x14ac:dyDescent="0.3">
      <c r="A14272" s="341">
        <v>43563.545138888891</v>
      </c>
      <c r="B14272" s="318">
        <v>38778.809000000001</v>
      </c>
      <c r="C14272" s="355">
        <f t="shared" ref="C14272:C14345" si="303">B14272-B14271</f>
        <v>0.26699999999982538</v>
      </c>
      <c r="D14272" s="420">
        <f t="shared" ref="D14272:D14345" si="304">C14272/2</f>
        <v>0.13349999999991269</v>
      </c>
      <c r="H14272" s="337"/>
      <c r="J14272" s="82">
        <v>1</v>
      </c>
      <c r="K14272" s="319">
        <v>2</v>
      </c>
      <c r="L14272" s="54" t="s">
        <v>313</v>
      </c>
    </row>
    <row r="14273" spans="1:11" x14ac:dyDescent="0.3">
      <c r="A14273" s="341">
        <v>43563.586805555555</v>
      </c>
      <c r="B14273" s="318">
        <v>38779.082999999999</v>
      </c>
      <c r="C14273" s="355">
        <f t="shared" si="303"/>
        <v>0.27399999999761349</v>
      </c>
      <c r="D14273" s="420">
        <f t="shared" si="304"/>
        <v>0.13699999999880674</v>
      </c>
      <c r="H14273" s="337"/>
      <c r="J14273" s="82">
        <v>2</v>
      </c>
      <c r="K14273" s="320">
        <v>3</v>
      </c>
    </row>
    <row r="14274" spans="1:11" x14ac:dyDescent="0.3">
      <c r="A14274" s="341">
        <v>43563.628472222219</v>
      </c>
      <c r="B14274" s="318">
        <v>38779.358999999997</v>
      </c>
      <c r="C14274" s="355">
        <f t="shared" si="303"/>
        <v>0.27599999999802094</v>
      </c>
      <c r="D14274" s="420">
        <f t="shared" si="304"/>
        <v>0.13799999999901047</v>
      </c>
      <c r="H14274" s="337"/>
      <c r="J14274" s="82">
        <v>3</v>
      </c>
      <c r="K14274" s="321">
        <v>4</v>
      </c>
    </row>
    <row r="14275" spans="1:11" x14ac:dyDescent="0.3">
      <c r="A14275" s="341">
        <v>43563.670138715279</v>
      </c>
      <c r="B14275" s="318">
        <v>38779.623</v>
      </c>
      <c r="C14275" s="355">
        <f t="shared" si="303"/>
        <v>0.26400000000285218</v>
      </c>
      <c r="D14275" s="420">
        <f t="shared" si="304"/>
        <v>0.13200000000142609</v>
      </c>
      <c r="H14275" s="337"/>
      <c r="J14275" s="82">
        <v>4</v>
      </c>
      <c r="K14275" s="391">
        <v>1</v>
      </c>
    </row>
    <row r="14276" spans="1:11" x14ac:dyDescent="0.3">
      <c r="A14276" s="341">
        <v>43563.711805324077</v>
      </c>
      <c r="B14276" s="318">
        <v>38779.894999999997</v>
      </c>
      <c r="C14276" s="355">
        <f t="shared" si="303"/>
        <v>0.27199999999720603</v>
      </c>
      <c r="D14276" s="420">
        <f t="shared" si="304"/>
        <v>0.13599999999860302</v>
      </c>
      <c r="H14276" s="337"/>
      <c r="J14276" s="82">
        <v>5</v>
      </c>
      <c r="K14276" s="319">
        <v>2</v>
      </c>
    </row>
    <row r="14277" spans="1:11" x14ac:dyDescent="0.3">
      <c r="A14277" s="341">
        <v>43563.753471932869</v>
      </c>
      <c r="B14277" s="318">
        <v>38780.169000000002</v>
      </c>
      <c r="C14277" s="355">
        <f t="shared" si="303"/>
        <v>0.27400000000488944</v>
      </c>
      <c r="D14277" s="420">
        <f t="shared" si="304"/>
        <v>0.13700000000244472</v>
      </c>
      <c r="H14277" s="337"/>
      <c r="J14277" s="82">
        <v>6</v>
      </c>
      <c r="K14277" s="320">
        <v>3</v>
      </c>
    </row>
    <row r="14278" spans="1:11" x14ac:dyDescent="0.3">
      <c r="A14278" s="341">
        <v>43563.795138541667</v>
      </c>
      <c r="B14278" s="318">
        <v>38780.434000000001</v>
      </c>
      <c r="C14278" s="355">
        <f t="shared" si="303"/>
        <v>0.26499999999941792</v>
      </c>
      <c r="D14278" s="420">
        <f t="shared" si="304"/>
        <v>0.13249999999970896</v>
      </c>
      <c r="H14278" s="337"/>
      <c r="J14278" s="82">
        <v>7</v>
      </c>
      <c r="K14278" s="321">
        <v>4</v>
      </c>
    </row>
    <row r="14279" spans="1:11" x14ac:dyDescent="0.3">
      <c r="A14279" s="341">
        <v>43563.836805150466</v>
      </c>
      <c r="B14279" s="318">
        <v>38780.688999999998</v>
      </c>
      <c r="C14279" s="355">
        <f t="shared" si="303"/>
        <v>0.25499999999738066</v>
      </c>
      <c r="D14279" s="420">
        <f t="shared" si="304"/>
        <v>0.12749999999869033</v>
      </c>
      <c r="H14279" s="337"/>
      <c r="J14279" s="82">
        <v>8</v>
      </c>
      <c r="K14279" s="391">
        <v>1</v>
      </c>
    </row>
    <row r="14280" spans="1:11" x14ac:dyDescent="0.3">
      <c r="A14280" s="341">
        <v>43563.878471759257</v>
      </c>
      <c r="B14280" s="318">
        <v>38780.953000000001</v>
      </c>
      <c r="C14280" s="355">
        <f t="shared" si="303"/>
        <v>0.26400000000285218</v>
      </c>
      <c r="D14280" s="420">
        <f t="shared" si="304"/>
        <v>0.13200000000142609</v>
      </c>
      <c r="H14280" s="337"/>
      <c r="J14280" s="82">
        <v>9</v>
      </c>
      <c r="K14280" s="319">
        <v>2</v>
      </c>
    </row>
    <row r="14281" spans="1:11" x14ac:dyDescent="0.3">
      <c r="A14281" s="341">
        <v>43563.920138368056</v>
      </c>
      <c r="B14281" s="318">
        <v>38781.226999999999</v>
      </c>
      <c r="C14281" s="355">
        <f t="shared" si="303"/>
        <v>0.27399999999761349</v>
      </c>
      <c r="D14281" s="420">
        <f t="shared" si="304"/>
        <v>0.13699999999880674</v>
      </c>
      <c r="H14281" s="337"/>
      <c r="J14281" s="82">
        <v>10</v>
      </c>
      <c r="K14281" s="320">
        <v>3</v>
      </c>
    </row>
    <row r="14282" spans="1:11" x14ac:dyDescent="0.3">
      <c r="A14282" s="341">
        <v>43563.961804976854</v>
      </c>
      <c r="B14282" s="318">
        <v>38781.49</v>
      </c>
      <c r="C14282" s="355">
        <f t="shared" si="303"/>
        <v>0.26299999999901047</v>
      </c>
      <c r="D14282" s="420">
        <f t="shared" si="304"/>
        <v>0.13149999999950523</v>
      </c>
      <c r="E14282" s="336">
        <f>SUM(C14271:C14282)*7.4805194805</f>
        <v>22.052571428489181</v>
      </c>
      <c r="F14282" s="324">
        <f>AVERAGE(D14271:D14282)</f>
        <v>0.13399999999984918</v>
      </c>
      <c r="G14282" s="324">
        <f>_xlfn.STDEV.S(D14271:D14282)</f>
        <v>3.25576411915692E-3</v>
      </c>
      <c r="H14282" s="337"/>
      <c r="J14282" s="82">
        <v>11</v>
      </c>
      <c r="K14282" s="321">
        <v>4</v>
      </c>
    </row>
    <row r="14283" spans="1:11" x14ac:dyDescent="0.3">
      <c r="A14283" s="341">
        <v>43564.003471585645</v>
      </c>
      <c r="B14283" s="318">
        <v>38781.75</v>
      </c>
      <c r="C14283" s="355">
        <f t="shared" si="303"/>
        <v>0.26000000000203727</v>
      </c>
      <c r="D14283" s="420">
        <f t="shared" si="304"/>
        <v>0.13000000000101863</v>
      </c>
      <c r="H14283" s="337"/>
      <c r="J14283" s="82">
        <v>12</v>
      </c>
      <c r="K14283" s="391">
        <v>1</v>
      </c>
    </row>
    <row r="14284" spans="1:11" x14ac:dyDescent="0.3">
      <c r="A14284" s="341">
        <v>43564.045138194444</v>
      </c>
      <c r="B14284" s="318">
        <v>38782.027000000002</v>
      </c>
      <c r="C14284" s="355">
        <f t="shared" si="303"/>
        <v>0.27700000000186265</v>
      </c>
      <c r="D14284" s="420">
        <f t="shared" si="304"/>
        <v>0.13850000000093132</v>
      </c>
      <c r="H14284" s="337"/>
      <c r="J14284" s="82">
        <v>13</v>
      </c>
      <c r="K14284" s="319">
        <v>2</v>
      </c>
    </row>
    <row r="14285" spans="1:11" x14ac:dyDescent="0.3">
      <c r="A14285" s="341">
        <v>43564.086804803243</v>
      </c>
      <c r="B14285" s="318">
        <v>38782.305</v>
      </c>
      <c r="C14285" s="355">
        <f t="shared" si="303"/>
        <v>0.27799999999842839</v>
      </c>
      <c r="D14285" s="420">
        <f t="shared" si="304"/>
        <v>0.1389999999992142</v>
      </c>
      <c r="H14285" s="337"/>
      <c r="J14285" s="82">
        <v>14</v>
      </c>
      <c r="K14285" s="320">
        <v>3</v>
      </c>
    </row>
    <row r="14286" spans="1:11" x14ac:dyDescent="0.3">
      <c r="A14286" s="341">
        <v>43564.128471412034</v>
      </c>
      <c r="B14286" s="318">
        <v>38782.578999999998</v>
      </c>
      <c r="C14286" s="355">
        <f t="shared" si="303"/>
        <v>0.27399999999761349</v>
      </c>
      <c r="D14286" s="420">
        <f t="shared" si="304"/>
        <v>0.13699999999880674</v>
      </c>
      <c r="H14286" s="337"/>
      <c r="J14286" s="82">
        <v>15</v>
      </c>
      <c r="K14286" s="321">
        <v>4</v>
      </c>
    </row>
    <row r="14287" spans="1:11" x14ac:dyDescent="0.3">
      <c r="A14287" s="341">
        <v>43564.170138020832</v>
      </c>
      <c r="B14287" s="318">
        <v>38782.851000000002</v>
      </c>
      <c r="C14287" s="355">
        <f t="shared" si="303"/>
        <v>0.27200000000448199</v>
      </c>
      <c r="D14287" s="420">
        <f t="shared" si="304"/>
        <v>0.13600000000224099</v>
      </c>
      <c r="H14287" s="337"/>
      <c r="J14287" s="82">
        <v>16</v>
      </c>
      <c r="K14287" s="391">
        <v>1</v>
      </c>
    </row>
    <row r="14288" spans="1:11" x14ac:dyDescent="0.3">
      <c r="A14288" s="341">
        <v>43564.211804629631</v>
      </c>
      <c r="B14288" s="318">
        <v>38783.139000000003</v>
      </c>
      <c r="C14288" s="355">
        <f t="shared" si="303"/>
        <v>0.28800000000046566</v>
      </c>
      <c r="D14288" s="420">
        <f t="shared" si="304"/>
        <v>0.14400000000023283</v>
      </c>
      <c r="H14288" s="337"/>
      <c r="J14288" s="82">
        <v>17</v>
      </c>
      <c r="K14288" s="319">
        <v>2</v>
      </c>
    </row>
    <row r="14289" spans="1:11" x14ac:dyDescent="0.3">
      <c r="A14289" s="341">
        <v>43564.253471238429</v>
      </c>
      <c r="B14289" s="318">
        <v>38783.413</v>
      </c>
      <c r="C14289" s="355">
        <f t="shared" si="303"/>
        <v>0.27399999999761349</v>
      </c>
      <c r="D14289" s="420">
        <f t="shared" si="304"/>
        <v>0.13699999999880674</v>
      </c>
      <c r="H14289" s="337"/>
      <c r="J14289" s="82">
        <v>18</v>
      </c>
      <c r="K14289" s="320">
        <v>3</v>
      </c>
    </row>
    <row r="14290" spans="1:11" x14ac:dyDescent="0.3">
      <c r="A14290" s="341">
        <v>43564.295137847221</v>
      </c>
      <c r="B14290" s="318">
        <v>38783.684000000001</v>
      </c>
      <c r="C14290" s="355">
        <f t="shared" si="303"/>
        <v>0.27100000000064028</v>
      </c>
      <c r="D14290" s="420">
        <f t="shared" si="304"/>
        <v>0.13550000000032014</v>
      </c>
      <c r="H14290" s="337"/>
      <c r="J14290" s="82">
        <v>19</v>
      </c>
      <c r="K14290" s="321">
        <v>4</v>
      </c>
    </row>
    <row r="14291" spans="1:11" x14ac:dyDescent="0.3">
      <c r="A14291" s="341">
        <v>43564.336804456019</v>
      </c>
      <c r="B14291" s="318">
        <v>38783.961000000003</v>
      </c>
      <c r="C14291" s="355">
        <f t="shared" si="303"/>
        <v>0.27700000000186265</v>
      </c>
      <c r="D14291" s="420">
        <f t="shared" si="304"/>
        <v>0.13850000000093132</v>
      </c>
      <c r="H14291" s="337"/>
      <c r="J14291" s="82">
        <v>20</v>
      </c>
      <c r="K14291" s="391">
        <v>1</v>
      </c>
    </row>
    <row r="14292" spans="1:11" x14ac:dyDescent="0.3">
      <c r="A14292" s="341">
        <v>43564.378471064818</v>
      </c>
      <c r="B14292" s="318">
        <v>38784.248</v>
      </c>
      <c r="C14292" s="355">
        <f t="shared" si="303"/>
        <v>0.28699999999662396</v>
      </c>
      <c r="D14292" s="420">
        <f t="shared" si="304"/>
        <v>0.14349999999831198</v>
      </c>
      <c r="H14292" s="337"/>
      <c r="J14292" s="82">
        <v>21</v>
      </c>
      <c r="K14292" s="319">
        <v>2</v>
      </c>
    </row>
    <row r="14293" spans="1:11" x14ac:dyDescent="0.3">
      <c r="A14293" s="341">
        <v>43564.420137673609</v>
      </c>
      <c r="B14293" s="318">
        <v>38784.521000000001</v>
      </c>
      <c r="C14293" s="355">
        <f t="shared" si="303"/>
        <v>0.27300000000104774</v>
      </c>
      <c r="D14293" s="420">
        <f t="shared" si="304"/>
        <v>0.13650000000052387</v>
      </c>
      <c r="H14293" s="337"/>
      <c r="J14293" s="82">
        <v>22</v>
      </c>
      <c r="K14293" s="320">
        <v>3</v>
      </c>
    </row>
    <row r="14294" spans="1:11" x14ac:dyDescent="0.3">
      <c r="A14294" s="341">
        <v>43564.461804282408</v>
      </c>
      <c r="B14294" s="318">
        <v>38784.786999999997</v>
      </c>
      <c r="C14294" s="355">
        <f t="shared" si="303"/>
        <v>0.26599999999598367</v>
      </c>
      <c r="D14294" s="420">
        <f t="shared" si="304"/>
        <v>0.13299999999799184</v>
      </c>
      <c r="H14294" s="337"/>
      <c r="J14294" s="82">
        <v>23</v>
      </c>
      <c r="K14294" s="321">
        <v>4</v>
      </c>
    </row>
    <row r="14295" spans="1:11" x14ac:dyDescent="0.3">
      <c r="A14295" s="341">
        <v>43564.503470891206</v>
      </c>
      <c r="B14295" s="318">
        <v>38785.065000000002</v>
      </c>
      <c r="C14295" s="355">
        <f t="shared" si="303"/>
        <v>0.27800000000570435</v>
      </c>
      <c r="D14295" s="420">
        <f t="shared" si="304"/>
        <v>0.13900000000285218</v>
      </c>
      <c r="H14295" s="337"/>
      <c r="J14295" s="82">
        <v>24</v>
      </c>
      <c r="K14295" s="391">
        <v>1</v>
      </c>
    </row>
    <row r="14296" spans="1:11" x14ac:dyDescent="0.3">
      <c r="A14296" s="341">
        <v>43564.545137499998</v>
      </c>
      <c r="B14296" s="318">
        <v>38785.341</v>
      </c>
      <c r="C14296" s="355">
        <f t="shared" si="303"/>
        <v>0.27599999999802094</v>
      </c>
      <c r="D14296" s="420">
        <f t="shared" si="304"/>
        <v>0.13799999999901047</v>
      </c>
      <c r="H14296" s="337"/>
      <c r="J14296" s="82">
        <v>25</v>
      </c>
      <c r="K14296" s="319">
        <v>2</v>
      </c>
    </row>
    <row r="14297" spans="1:11" x14ac:dyDescent="0.3">
      <c r="A14297" s="341">
        <v>43564.586804108796</v>
      </c>
      <c r="B14297" s="318">
        <v>38785.61</v>
      </c>
      <c r="C14297" s="355">
        <f t="shared" si="303"/>
        <v>0.26900000000023283</v>
      </c>
      <c r="D14297" s="420">
        <f t="shared" si="304"/>
        <v>0.13450000000011642</v>
      </c>
      <c r="H14297" s="337"/>
      <c r="J14297" s="82">
        <v>26</v>
      </c>
      <c r="K14297" s="320">
        <v>3</v>
      </c>
    </row>
    <row r="14298" spans="1:11" x14ac:dyDescent="0.3">
      <c r="A14298" s="341">
        <v>43564.628470717595</v>
      </c>
      <c r="B14298" s="318">
        <v>38785.875</v>
      </c>
      <c r="C14298" s="355">
        <f t="shared" si="303"/>
        <v>0.26499999999941792</v>
      </c>
      <c r="D14298" s="420">
        <f t="shared" si="304"/>
        <v>0.13249999999970896</v>
      </c>
      <c r="H14298" s="337"/>
      <c r="J14298" s="82">
        <v>27</v>
      </c>
      <c r="K14298" s="321">
        <v>4</v>
      </c>
    </row>
    <row r="14299" spans="1:11" x14ac:dyDescent="0.3">
      <c r="A14299" s="341">
        <v>43564.670137326386</v>
      </c>
      <c r="B14299" s="318">
        <v>38786.150999999998</v>
      </c>
      <c r="C14299" s="355">
        <f t="shared" si="303"/>
        <v>0.27599999999802094</v>
      </c>
      <c r="D14299" s="420">
        <f t="shared" si="304"/>
        <v>0.13799999999901047</v>
      </c>
      <c r="H14299" s="337"/>
      <c r="J14299" s="82">
        <v>28</v>
      </c>
      <c r="K14299" s="391">
        <v>1</v>
      </c>
    </row>
    <row r="14300" spans="1:11" x14ac:dyDescent="0.3">
      <c r="A14300" s="341">
        <v>43564.711803935184</v>
      </c>
      <c r="B14300" s="318">
        <v>38786.421999999999</v>
      </c>
      <c r="C14300" s="355">
        <f t="shared" si="303"/>
        <v>0.27100000000064028</v>
      </c>
      <c r="D14300" s="420">
        <f t="shared" si="304"/>
        <v>0.13550000000032014</v>
      </c>
      <c r="H14300" s="337"/>
      <c r="J14300" s="82">
        <v>29</v>
      </c>
      <c r="K14300" s="319">
        <v>2</v>
      </c>
    </row>
    <row r="14301" spans="1:11" x14ac:dyDescent="0.3">
      <c r="A14301" s="341">
        <v>43564.753470543983</v>
      </c>
      <c r="B14301" s="318">
        <v>38786.682000000001</v>
      </c>
      <c r="C14301" s="355">
        <f t="shared" si="303"/>
        <v>0.26000000000203727</v>
      </c>
      <c r="D14301" s="420">
        <f t="shared" si="304"/>
        <v>0.13000000000101863</v>
      </c>
      <c r="H14301" s="337"/>
      <c r="J14301" s="82">
        <v>30</v>
      </c>
      <c r="K14301" s="320">
        <v>3</v>
      </c>
    </row>
    <row r="14302" spans="1:11" x14ac:dyDescent="0.3">
      <c r="A14302" s="341">
        <v>43564.795137152774</v>
      </c>
      <c r="B14302" s="318">
        <v>38786.951999999997</v>
      </c>
      <c r="C14302" s="355">
        <f t="shared" si="303"/>
        <v>0.26999999999679858</v>
      </c>
      <c r="D14302" s="420">
        <f t="shared" si="304"/>
        <v>0.13499999999839929</v>
      </c>
      <c r="H14302" s="337"/>
      <c r="J14302" s="82">
        <v>31</v>
      </c>
      <c r="K14302" s="321">
        <v>4</v>
      </c>
    </row>
    <row r="14303" spans="1:11" x14ac:dyDescent="0.3">
      <c r="A14303" s="341">
        <v>43564.836803761573</v>
      </c>
      <c r="B14303" s="318">
        <v>38787.222999999998</v>
      </c>
      <c r="C14303" s="355">
        <f t="shared" si="303"/>
        <v>0.27100000000064028</v>
      </c>
      <c r="D14303" s="420">
        <f t="shared" si="304"/>
        <v>0.13550000000032014</v>
      </c>
      <c r="H14303" s="337"/>
      <c r="J14303" s="82">
        <v>32</v>
      </c>
      <c r="K14303" s="391">
        <v>1</v>
      </c>
    </row>
    <row r="14304" spans="1:11" x14ac:dyDescent="0.3">
      <c r="A14304" s="341">
        <v>43564.878470370371</v>
      </c>
      <c r="B14304" s="318">
        <v>38787.49</v>
      </c>
      <c r="C14304" s="355">
        <f t="shared" si="303"/>
        <v>0.26699999999982538</v>
      </c>
      <c r="D14304" s="420">
        <f t="shared" si="304"/>
        <v>0.13349999999991269</v>
      </c>
      <c r="H14304" s="337"/>
      <c r="J14304" s="82">
        <v>33</v>
      </c>
      <c r="K14304" s="319">
        <v>2</v>
      </c>
    </row>
    <row r="14305" spans="1:11" x14ac:dyDescent="0.3">
      <c r="A14305" s="341">
        <v>43564.92013697917</v>
      </c>
      <c r="B14305" s="318">
        <v>38787.747000000003</v>
      </c>
      <c r="C14305" s="355">
        <f t="shared" si="303"/>
        <v>0.25700000000506407</v>
      </c>
      <c r="D14305" s="420">
        <f t="shared" si="304"/>
        <v>0.12850000000253203</v>
      </c>
      <c r="H14305" s="337"/>
      <c r="J14305" s="82">
        <v>34</v>
      </c>
      <c r="K14305" s="320">
        <v>3</v>
      </c>
    </row>
    <row r="14306" spans="1:11" x14ac:dyDescent="0.3">
      <c r="A14306" s="341">
        <v>43564.961803587961</v>
      </c>
      <c r="B14306" s="318">
        <v>38788.010999999999</v>
      </c>
      <c r="C14306" s="355">
        <f t="shared" si="303"/>
        <v>0.26399999999557622</v>
      </c>
      <c r="D14306" s="420">
        <f t="shared" si="304"/>
        <v>0.13199999999778811</v>
      </c>
      <c r="E14306" s="336">
        <f>SUM(C14283:C14306)*7.4805194805</f>
        <v>48.780467532345291</v>
      </c>
      <c r="F14306" s="324">
        <f>AVERAGE(D14283:D14306)</f>
        <v>0.13585416666668002</v>
      </c>
      <c r="G14306" s="324">
        <f>_xlfn.STDEV.S(D14283:D14306)</f>
        <v>3.8234947779602828E-3</v>
      </c>
      <c r="H14306" s="337"/>
      <c r="J14306" s="82">
        <v>35</v>
      </c>
      <c r="K14306" s="321">
        <v>4</v>
      </c>
    </row>
    <row r="14307" spans="1:11" x14ac:dyDescent="0.3">
      <c r="A14307" s="341">
        <v>43565.00347019676</v>
      </c>
      <c r="B14307" s="318">
        <v>38788.281999999999</v>
      </c>
      <c r="C14307" s="355">
        <f t="shared" si="303"/>
        <v>0.27100000000064028</v>
      </c>
      <c r="D14307" s="420">
        <f t="shared" si="304"/>
        <v>0.13550000000032014</v>
      </c>
      <c r="H14307" s="337"/>
      <c r="J14307" s="82">
        <v>36</v>
      </c>
      <c r="K14307" s="391">
        <v>1</v>
      </c>
    </row>
    <row r="14308" spans="1:11" x14ac:dyDescent="0.3">
      <c r="A14308" s="341">
        <v>43565.045136805558</v>
      </c>
      <c r="B14308" s="318">
        <v>38788.557999999997</v>
      </c>
      <c r="C14308" s="355">
        <f t="shared" si="303"/>
        <v>0.27599999999802094</v>
      </c>
      <c r="D14308" s="420">
        <f t="shared" si="304"/>
        <v>0.13799999999901047</v>
      </c>
      <c r="H14308" s="337"/>
      <c r="J14308" s="82">
        <v>37</v>
      </c>
      <c r="K14308" s="319">
        <v>2</v>
      </c>
    </row>
    <row r="14309" spans="1:11" x14ac:dyDescent="0.3">
      <c r="A14309" s="341">
        <v>43565.08680341435</v>
      </c>
      <c r="B14309" s="318">
        <v>38788.828000000001</v>
      </c>
      <c r="C14309" s="355">
        <f t="shared" si="303"/>
        <v>0.27000000000407454</v>
      </c>
      <c r="D14309" s="420">
        <f t="shared" si="304"/>
        <v>0.13500000000203727</v>
      </c>
      <c r="H14309" s="337"/>
      <c r="J14309" s="82">
        <v>38</v>
      </c>
      <c r="K14309" s="320">
        <v>3</v>
      </c>
    </row>
    <row r="14310" spans="1:11" x14ac:dyDescent="0.3">
      <c r="A14310" s="341">
        <v>43565.128470023148</v>
      </c>
      <c r="B14310" s="318">
        <v>38789.112000000001</v>
      </c>
      <c r="C14310" s="355">
        <f t="shared" si="303"/>
        <v>0.28399999999965075</v>
      </c>
      <c r="D14310" s="420">
        <f t="shared" si="304"/>
        <v>0.14199999999982538</v>
      </c>
      <c r="H14310" s="337"/>
      <c r="J14310" s="82">
        <v>39</v>
      </c>
      <c r="K14310" s="321">
        <v>4</v>
      </c>
    </row>
    <row r="14311" spans="1:11" x14ac:dyDescent="0.3">
      <c r="A14311" s="341">
        <v>43565.170136631947</v>
      </c>
      <c r="B14311" s="318">
        <v>38789.392</v>
      </c>
      <c r="C14311" s="355">
        <f t="shared" si="303"/>
        <v>0.27999999999883585</v>
      </c>
      <c r="D14311" s="420">
        <f t="shared" si="304"/>
        <v>0.13999999999941792</v>
      </c>
      <c r="H14311" s="337"/>
      <c r="J14311" s="82">
        <v>40</v>
      </c>
      <c r="K14311" s="391">
        <v>1</v>
      </c>
    </row>
    <row r="14312" spans="1:11" x14ac:dyDescent="0.3">
      <c r="A14312" s="341">
        <v>43565.211803240738</v>
      </c>
      <c r="B14312" s="318">
        <v>38789.661</v>
      </c>
      <c r="C14312" s="355">
        <f t="shared" si="303"/>
        <v>0.26900000000023283</v>
      </c>
      <c r="D14312" s="420">
        <f t="shared" si="304"/>
        <v>0.13450000000011642</v>
      </c>
      <c r="H14312" s="337"/>
      <c r="J14312" s="82">
        <v>41</v>
      </c>
      <c r="K14312" s="319">
        <v>2</v>
      </c>
    </row>
    <row r="14313" spans="1:11" x14ac:dyDescent="0.3">
      <c r="A14313" s="341">
        <v>43565.253469849536</v>
      </c>
      <c r="B14313" s="318">
        <v>38789.934999999998</v>
      </c>
      <c r="C14313" s="355">
        <f t="shared" si="303"/>
        <v>0.27399999999761349</v>
      </c>
      <c r="D14313" s="420">
        <f t="shared" si="304"/>
        <v>0.13699999999880674</v>
      </c>
      <c r="H14313" s="337"/>
      <c r="J14313" s="82">
        <v>42</v>
      </c>
      <c r="K14313" s="320">
        <v>3</v>
      </c>
    </row>
    <row r="14314" spans="1:11" x14ac:dyDescent="0.3">
      <c r="A14314" s="341">
        <v>43565.295136458335</v>
      </c>
      <c r="B14314" s="318">
        <v>38790.216999999997</v>
      </c>
      <c r="C14314" s="355">
        <f t="shared" si="303"/>
        <v>0.2819999999992433</v>
      </c>
      <c r="D14314" s="420">
        <f t="shared" si="304"/>
        <v>0.14099999999962165</v>
      </c>
      <c r="H14314" s="337"/>
      <c r="J14314" s="82">
        <v>43</v>
      </c>
      <c r="K14314" s="321">
        <v>4</v>
      </c>
    </row>
    <row r="14315" spans="1:11" x14ac:dyDescent="0.3">
      <c r="A14315" s="341">
        <v>43565.336803067126</v>
      </c>
      <c r="B14315" s="318">
        <v>38790.49</v>
      </c>
      <c r="C14315" s="355">
        <f t="shared" si="303"/>
        <v>0.27300000000104774</v>
      </c>
      <c r="D14315" s="420">
        <f t="shared" si="304"/>
        <v>0.13650000000052387</v>
      </c>
      <c r="H14315" s="337"/>
      <c r="J14315" s="82">
        <v>44</v>
      </c>
      <c r="K14315" s="391">
        <v>1</v>
      </c>
    </row>
    <row r="14316" spans="1:11" x14ac:dyDescent="0.3">
      <c r="A14316" s="341">
        <v>43565.378469675925</v>
      </c>
      <c r="B14316" s="318">
        <v>38790.758000000002</v>
      </c>
      <c r="C14316" s="355">
        <f t="shared" si="303"/>
        <v>0.26800000000366708</v>
      </c>
      <c r="D14316" s="420">
        <f t="shared" si="304"/>
        <v>0.13400000000183354</v>
      </c>
      <c r="H14316" s="337"/>
      <c r="J14316" s="82">
        <v>45</v>
      </c>
      <c r="K14316" s="319">
        <v>2</v>
      </c>
    </row>
    <row r="14317" spans="1:11" x14ac:dyDescent="0.3">
      <c r="A14317" s="341">
        <v>43565.420136284723</v>
      </c>
      <c r="B14317" s="318">
        <v>38791.035000000003</v>
      </c>
      <c r="C14317" s="355">
        <f t="shared" si="303"/>
        <v>0.27700000000186265</v>
      </c>
      <c r="D14317" s="420">
        <f t="shared" si="304"/>
        <v>0.13850000000093132</v>
      </c>
      <c r="H14317" s="337"/>
      <c r="J14317" s="82">
        <v>46</v>
      </c>
      <c r="K14317" s="320">
        <v>3</v>
      </c>
    </row>
    <row r="14318" spans="1:11" x14ac:dyDescent="0.3">
      <c r="A14318" s="341">
        <v>43565.461802893522</v>
      </c>
      <c r="B14318" s="318">
        <v>38791.311000000002</v>
      </c>
      <c r="C14318" s="355">
        <f t="shared" si="303"/>
        <v>0.27599999999802094</v>
      </c>
      <c r="D14318" s="420">
        <f t="shared" si="304"/>
        <v>0.13799999999901047</v>
      </c>
      <c r="H14318" s="337"/>
      <c r="J14318" s="82">
        <v>47</v>
      </c>
      <c r="K14318" s="321">
        <v>4</v>
      </c>
    </row>
    <row r="14319" spans="1:11" x14ac:dyDescent="0.3">
      <c r="A14319" s="341">
        <v>43565.503469502313</v>
      </c>
      <c r="B14319" s="318">
        <v>38791.580999999998</v>
      </c>
      <c r="C14319" s="355">
        <f t="shared" si="303"/>
        <v>0.26999999999679858</v>
      </c>
      <c r="D14319" s="420">
        <f t="shared" si="304"/>
        <v>0.13499999999839929</v>
      </c>
      <c r="H14319" s="337"/>
      <c r="J14319" s="82">
        <v>48</v>
      </c>
      <c r="K14319" s="391">
        <v>1</v>
      </c>
    </row>
    <row r="14320" spans="1:11" x14ac:dyDescent="0.3">
      <c r="A14320" s="341">
        <v>43565.545136111112</v>
      </c>
      <c r="B14320" s="318">
        <v>38791.851000000002</v>
      </c>
      <c r="C14320" s="355">
        <f t="shared" si="303"/>
        <v>0.27000000000407454</v>
      </c>
      <c r="D14320" s="420">
        <f t="shared" si="304"/>
        <v>0.13500000000203727</v>
      </c>
      <c r="H14320" s="337"/>
      <c r="J14320" s="82">
        <v>49</v>
      </c>
      <c r="K14320" s="319">
        <v>2</v>
      </c>
    </row>
    <row r="14321" spans="1:11" x14ac:dyDescent="0.3">
      <c r="A14321" s="341">
        <v>43565.58680271991</v>
      </c>
      <c r="B14321" s="318">
        <v>38792.131999999998</v>
      </c>
      <c r="C14321" s="355">
        <f t="shared" si="303"/>
        <v>0.28099999999540159</v>
      </c>
      <c r="D14321" s="420">
        <f t="shared" si="304"/>
        <v>0.1404999999977008</v>
      </c>
      <c r="H14321" s="337"/>
      <c r="J14321" s="82">
        <v>50</v>
      </c>
      <c r="K14321" s="320">
        <v>3</v>
      </c>
    </row>
    <row r="14322" spans="1:11" x14ac:dyDescent="0.3">
      <c r="A14322" s="341">
        <v>43565.628469328702</v>
      </c>
      <c r="B14322" s="318">
        <v>38792.402000000002</v>
      </c>
      <c r="C14322" s="355">
        <f t="shared" si="303"/>
        <v>0.27000000000407454</v>
      </c>
      <c r="D14322" s="420">
        <f t="shared" si="304"/>
        <v>0.13500000000203727</v>
      </c>
      <c r="H14322" s="337"/>
      <c r="J14322" s="82">
        <v>51</v>
      </c>
      <c r="K14322" s="321">
        <v>4</v>
      </c>
    </row>
    <row r="14323" spans="1:11" x14ac:dyDescent="0.3">
      <c r="A14323" s="341">
        <v>43565.6701359375</v>
      </c>
      <c r="B14323" s="318">
        <v>38792.661999999997</v>
      </c>
      <c r="C14323" s="355">
        <f t="shared" si="303"/>
        <v>0.25999999999476131</v>
      </c>
      <c r="D14323" s="420">
        <f t="shared" si="304"/>
        <v>0.12999999999738066</v>
      </c>
      <c r="H14323" s="337"/>
      <c r="J14323" s="82">
        <v>52</v>
      </c>
      <c r="K14323" s="391">
        <v>1</v>
      </c>
    </row>
    <row r="14324" spans="1:11" x14ac:dyDescent="0.3">
      <c r="A14324" s="341">
        <v>43565.711802546299</v>
      </c>
      <c r="B14324" s="318">
        <v>38792.930999999997</v>
      </c>
      <c r="C14324" s="355">
        <f t="shared" si="303"/>
        <v>0.26900000000023283</v>
      </c>
      <c r="D14324" s="420">
        <f t="shared" si="304"/>
        <v>0.13450000000011642</v>
      </c>
      <c r="H14324" s="337"/>
      <c r="J14324" s="82">
        <v>53</v>
      </c>
      <c r="K14324" s="319">
        <v>2</v>
      </c>
    </row>
    <row r="14325" spans="1:11" x14ac:dyDescent="0.3">
      <c r="A14325" s="341">
        <v>43565.75346915509</v>
      </c>
      <c r="B14325" s="318">
        <v>38793.209000000003</v>
      </c>
      <c r="C14325" s="355">
        <f t="shared" si="303"/>
        <v>0.27800000000570435</v>
      </c>
      <c r="D14325" s="420">
        <f t="shared" si="304"/>
        <v>0.13900000000285218</v>
      </c>
      <c r="H14325" s="337"/>
      <c r="J14325" s="82">
        <v>54</v>
      </c>
      <c r="K14325" s="320">
        <v>3</v>
      </c>
    </row>
    <row r="14326" spans="1:11" x14ac:dyDescent="0.3">
      <c r="A14326" s="341">
        <v>43565.795135763889</v>
      </c>
      <c r="B14326" s="318">
        <v>38793.476000000002</v>
      </c>
      <c r="C14326" s="355">
        <f t="shared" si="303"/>
        <v>0.26699999999982538</v>
      </c>
      <c r="D14326" s="420">
        <f t="shared" si="304"/>
        <v>0.13349999999991269</v>
      </c>
      <c r="H14326" s="337"/>
      <c r="J14326" s="82">
        <v>55</v>
      </c>
      <c r="K14326" s="321">
        <v>4</v>
      </c>
    </row>
    <row r="14327" spans="1:11" x14ac:dyDescent="0.3">
      <c r="A14327" s="341">
        <v>43565.836802372687</v>
      </c>
      <c r="B14327" s="318">
        <v>38793.732000000004</v>
      </c>
      <c r="C14327" s="355">
        <f t="shared" si="303"/>
        <v>0.25600000000122236</v>
      </c>
      <c r="D14327" s="420">
        <f t="shared" si="304"/>
        <v>0.12800000000061118</v>
      </c>
      <c r="H14327" s="337"/>
      <c r="J14327" s="82">
        <v>56</v>
      </c>
      <c r="K14327" s="391">
        <v>1</v>
      </c>
    </row>
    <row r="14328" spans="1:11" x14ac:dyDescent="0.3">
      <c r="A14328" s="341">
        <v>43565.878468981478</v>
      </c>
      <c r="B14328" s="318">
        <v>38793.999000000003</v>
      </c>
      <c r="C14328" s="355">
        <f t="shared" si="303"/>
        <v>0.26699999999982538</v>
      </c>
      <c r="D14328" s="420">
        <f t="shared" si="304"/>
        <v>0.13349999999991269</v>
      </c>
      <c r="H14328" s="337"/>
      <c r="J14328" s="82">
        <v>57</v>
      </c>
      <c r="K14328" s="319">
        <v>2</v>
      </c>
    </row>
    <row r="14329" spans="1:11" x14ac:dyDescent="0.3">
      <c r="A14329" s="341">
        <v>43565.920135590277</v>
      </c>
      <c r="B14329" s="318">
        <v>38794.269</v>
      </c>
      <c r="C14329" s="355">
        <f t="shared" si="303"/>
        <v>0.26999999999679858</v>
      </c>
      <c r="D14329" s="420">
        <f t="shared" si="304"/>
        <v>0.13499999999839929</v>
      </c>
      <c r="H14329" s="337"/>
      <c r="J14329" s="82">
        <v>58</v>
      </c>
      <c r="K14329" s="320">
        <v>3</v>
      </c>
    </row>
    <row r="14330" spans="1:11" x14ac:dyDescent="0.3">
      <c r="A14330" s="341">
        <v>43565.961802199075</v>
      </c>
      <c r="B14330" s="318">
        <v>38794.531999999999</v>
      </c>
      <c r="C14330" s="355">
        <f t="shared" si="303"/>
        <v>0.26299999999901047</v>
      </c>
      <c r="D14330" s="420">
        <f t="shared" si="304"/>
        <v>0.13149999999950523</v>
      </c>
      <c r="E14330" s="336">
        <f>SUM(C14307:C14330)*7.4805194805</f>
        <v>48.780467532345291</v>
      </c>
      <c r="F14330" s="324">
        <f>AVERAGE(D14307:D14330)</f>
        <v>0.13585416666668002</v>
      </c>
      <c r="G14330" s="324">
        <f>_xlfn.STDEV.S(D14307:D14330)</f>
        <v>3.4118692016253749E-3</v>
      </c>
      <c r="H14330" s="337"/>
      <c r="J14330" s="82">
        <v>59</v>
      </c>
      <c r="K14330" s="321">
        <v>4</v>
      </c>
    </row>
    <row r="14331" spans="1:11" x14ac:dyDescent="0.3">
      <c r="A14331" s="341">
        <v>43566.003468807867</v>
      </c>
      <c r="B14331" s="318">
        <v>38794.790999999997</v>
      </c>
      <c r="C14331" s="355">
        <f t="shared" si="303"/>
        <v>0.25899999999819556</v>
      </c>
      <c r="D14331" s="420">
        <f t="shared" si="304"/>
        <v>0.12949999999909778</v>
      </c>
      <c r="H14331" s="337"/>
      <c r="J14331" s="82">
        <v>60</v>
      </c>
      <c r="K14331" s="391">
        <v>1</v>
      </c>
    </row>
    <row r="14332" spans="1:11" x14ac:dyDescent="0.3">
      <c r="A14332" s="341">
        <v>43566.045135416665</v>
      </c>
      <c r="B14332" s="318">
        <v>38795.067999999999</v>
      </c>
      <c r="C14332" s="355">
        <f t="shared" si="303"/>
        <v>0.27700000000186265</v>
      </c>
      <c r="D14332" s="420">
        <f t="shared" si="304"/>
        <v>0.13850000000093132</v>
      </c>
      <c r="H14332" s="337"/>
      <c r="J14332" s="82">
        <v>61</v>
      </c>
      <c r="K14332" s="319">
        <v>2</v>
      </c>
    </row>
    <row r="14333" spans="1:11" x14ac:dyDescent="0.3">
      <c r="A14333" s="341">
        <v>43566.086802025464</v>
      </c>
      <c r="B14333" s="318">
        <v>38795.341999999997</v>
      </c>
      <c r="C14333" s="355">
        <f t="shared" si="303"/>
        <v>0.27399999999761349</v>
      </c>
      <c r="D14333" s="420">
        <f t="shared" si="304"/>
        <v>0.13699999999880674</v>
      </c>
      <c r="H14333" s="337"/>
      <c r="J14333" s="82">
        <v>62</v>
      </c>
      <c r="K14333" s="320">
        <v>3</v>
      </c>
    </row>
    <row r="14334" spans="1:11" x14ac:dyDescent="0.3">
      <c r="A14334" s="341">
        <v>43566.128468634262</v>
      </c>
      <c r="B14334" s="318">
        <v>38795.610999999997</v>
      </c>
      <c r="C14334" s="355">
        <f t="shared" si="303"/>
        <v>0.26900000000023283</v>
      </c>
      <c r="D14334" s="420">
        <f t="shared" si="304"/>
        <v>0.13450000000011642</v>
      </c>
      <c r="H14334" s="337"/>
      <c r="J14334" s="82">
        <v>63</v>
      </c>
      <c r="K14334" s="321">
        <v>4</v>
      </c>
    </row>
    <row r="14335" spans="1:11" x14ac:dyDescent="0.3">
      <c r="A14335" s="341">
        <v>43566.170135243054</v>
      </c>
      <c r="B14335" s="318">
        <v>38795.881000000001</v>
      </c>
      <c r="C14335" s="355">
        <f t="shared" si="303"/>
        <v>0.27000000000407454</v>
      </c>
      <c r="D14335" s="420">
        <f t="shared" si="304"/>
        <v>0.13500000000203727</v>
      </c>
      <c r="H14335" s="337"/>
      <c r="J14335" s="82">
        <v>64</v>
      </c>
      <c r="K14335" s="391">
        <v>1</v>
      </c>
    </row>
    <row r="14336" spans="1:11" x14ac:dyDescent="0.3">
      <c r="A14336" s="341">
        <v>43566.211801851852</v>
      </c>
      <c r="B14336" s="318">
        <v>38796.169000000002</v>
      </c>
      <c r="C14336" s="355">
        <f t="shared" si="303"/>
        <v>0.28800000000046566</v>
      </c>
      <c r="D14336" s="420">
        <f t="shared" si="304"/>
        <v>0.14400000000023283</v>
      </c>
      <c r="H14336" s="337"/>
      <c r="J14336" s="82">
        <v>65</v>
      </c>
      <c r="K14336" s="319">
        <v>2</v>
      </c>
    </row>
    <row r="14337" spans="1:12" x14ac:dyDescent="0.3">
      <c r="A14337" s="341">
        <v>43566.253468460651</v>
      </c>
      <c r="B14337" s="318">
        <v>38796.447</v>
      </c>
      <c r="C14337" s="355">
        <f t="shared" si="303"/>
        <v>0.27799999999842839</v>
      </c>
      <c r="D14337" s="420">
        <f t="shared" si="304"/>
        <v>0.1389999999992142</v>
      </c>
      <c r="H14337" s="337"/>
      <c r="J14337" s="82">
        <v>66</v>
      </c>
      <c r="K14337" s="320">
        <v>3</v>
      </c>
    </row>
    <row r="14338" spans="1:12" x14ac:dyDescent="0.3">
      <c r="A14338" s="341">
        <v>43566.295135069442</v>
      </c>
      <c r="B14338" s="318">
        <v>38796.718000000001</v>
      </c>
      <c r="C14338" s="355">
        <f t="shared" si="303"/>
        <v>0.27100000000064028</v>
      </c>
      <c r="D14338" s="420">
        <f t="shared" si="304"/>
        <v>0.13550000000032014</v>
      </c>
      <c r="H14338" s="337"/>
      <c r="J14338" s="82">
        <v>67</v>
      </c>
      <c r="K14338" s="321">
        <v>4</v>
      </c>
    </row>
    <row r="14339" spans="1:12" x14ac:dyDescent="0.3">
      <c r="A14339" s="341">
        <v>43566.336801678241</v>
      </c>
      <c r="B14339" s="318">
        <v>38796.998</v>
      </c>
      <c r="C14339" s="355">
        <f t="shared" si="303"/>
        <v>0.27999999999883585</v>
      </c>
      <c r="D14339" s="420">
        <f t="shared" si="304"/>
        <v>0.13999999999941792</v>
      </c>
      <c r="H14339" s="337"/>
      <c r="J14339" s="82">
        <v>68</v>
      </c>
      <c r="K14339" s="391">
        <v>1</v>
      </c>
    </row>
    <row r="14340" spans="1:12" x14ac:dyDescent="0.3">
      <c r="A14340" s="341">
        <v>43566.378468287039</v>
      </c>
      <c r="B14340" s="318">
        <v>38797.277000000002</v>
      </c>
      <c r="C14340" s="355">
        <f t="shared" si="303"/>
        <v>0.2790000000022701</v>
      </c>
      <c r="D14340" s="420">
        <f t="shared" si="304"/>
        <v>0.13950000000113505</v>
      </c>
      <c r="H14340" s="337"/>
      <c r="J14340" s="82">
        <v>69</v>
      </c>
      <c r="K14340" s="319">
        <v>2</v>
      </c>
    </row>
    <row r="14341" spans="1:12" x14ac:dyDescent="0.3">
      <c r="A14341" s="341">
        <v>43566.42013489583</v>
      </c>
      <c r="B14341" s="318">
        <v>38797.548999999999</v>
      </c>
      <c r="C14341" s="355">
        <f t="shared" si="303"/>
        <v>0.27199999999720603</v>
      </c>
      <c r="D14341" s="420">
        <f t="shared" si="304"/>
        <v>0.13599999999860302</v>
      </c>
      <c r="H14341" s="337"/>
      <c r="J14341" s="82">
        <v>70</v>
      </c>
      <c r="K14341" s="320">
        <v>3</v>
      </c>
    </row>
    <row r="14342" spans="1:12" x14ac:dyDescent="0.3">
      <c r="A14342" s="341">
        <v>43566.461801504629</v>
      </c>
      <c r="B14342" s="318">
        <v>38797.813000000002</v>
      </c>
      <c r="C14342" s="355">
        <f t="shared" si="303"/>
        <v>0.26400000000285218</v>
      </c>
      <c r="D14342" s="420">
        <f t="shared" si="304"/>
        <v>0.13200000000142609</v>
      </c>
      <c r="H14342" s="337"/>
      <c r="J14342" s="82">
        <v>71</v>
      </c>
      <c r="K14342" s="321">
        <v>4</v>
      </c>
    </row>
    <row r="14343" spans="1:12" x14ac:dyDescent="0.3">
      <c r="A14343" s="341">
        <v>43566.503468113428</v>
      </c>
      <c r="B14343" s="318">
        <v>38798.097000000002</v>
      </c>
      <c r="C14343" s="355">
        <f t="shared" si="303"/>
        <v>0.28399999999965075</v>
      </c>
      <c r="D14343" s="420">
        <f t="shared" si="304"/>
        <v>0.14199999999982538</v>
      </c>
      <c r="H14343" s="337"/>
      <c r="J14343" s="82">
        <v>72</v>
      </c>
      <c r="K14343" s="391">
        <v>1</v>
      </c>
    </row>
    <row r="14344" spans="1:12" x14ac:dyDescent="0.3">
      <c r="A14344" s="341">
        <v>43566.545134722219</v>
      </c>
      <c r="B14344" s="318">
        <v>38798.373</v>
      </c>
      <c r="C14344" s="355">
        <f t="shared" si="303"/>
        <v>0.27599999999802094</v>
      </c>
      <c r="D14344" s="420">
        <f t="shared" si="304"/>
        <v>0.13799999999901047</v>
      </c>
      <c r="H14344" s="337"/>
      <c r="J14344" s="82">
        <v>73</v>
      </c>
      <c r="K14344" s="319">
        <v>2</v>
      </c>
    </row>
    <row r="14345" spans="1:12" x14ac:dyDescent="0.3">
      <c r="A14345" s="341">
        <v>43566.586801331017</v>
      </c>
      <c r="B14345" s="318">
        <v>38798.642999999996</v>
      </c>
      <c r="C14345" s="355">
        <f t="shared" si="303"/>
        <v>0.26999999999679858</v>
      </c>
      <c r="D14345" s="420">
        <f t="shared" si="304"/>
        <v>0.13499999999839929</v>
      </c>
      <c r="H14345" s="337"/>
      <c r="J14345" s="82">
        <v>74</v>
      </c>
      <c r="K14345" s="320">
        <v>3</v>
      </c>
    </row>
    <row r="14346" spans="1:12" x14ac:dyDescent="0.3">
      <c r="A14346" s="341">
        <v>43566.628467939816</v>
      </c>
      <c r="B14346" s="318">
        <v>38798.917999999998</v>
      </c>
      <c r="C14346" s="355">
        <f>B14346-B14345</f>
        <v>0.27500000000145519</v>
      </c>
      <c r="D14346" s="420">
        <f>C14346/2</f>
        <v>0.1375000000007276</v>
      </c>
      <c r="H14346" s="337"/>
      <c r="J14346" s="82">
        <v>75</v>
      </c>
      <c r="K14346" s="321">
        <v>4</v>
      </c>
    </row>
    <row r="14347" spans="1:12" x14ac:dyDescent="0.3">
      <c r="A14347" s="341">
        <v>43566.636805555558</v>
      </c>
      <c r="B14347" s="318">
        <v>38798.917999999998</v>
      </c>
      <c r="C14347" s="318"/>
      <c r="D14347" s="414"/>
      <c r="H14347" s="332"/>
      <c r="J14347" s="82">
        <v>1</v>
      </c>
      <c r="K14347" s="321">
        <v>4</v>
      </c>
      <c r="L14347" s="54" t="s">
        <v>313</v>
      </c>
    </row>
    <row r="14348" spans="1:12" x14ac:dyDescent="0.3">
      <c r="A14348" s="341">
        <v>43566.678472222222</v>
      </c>
      <c r="B14348" s="318">
        <v>38799.197999999997</v>
      </c>
      <c r="C14348" s="355">
        <f t="shared" ref="C14348:C14411" si="305">B14348-B14347</f>
        <v>0.27999999999883585</v>
      </c>
      <c r="D14348" s="420">
        <f t="shared" ref="D14348:D14411" si="306">C14348/2</f>
        <v>0.13999999999941792</v>
      </c>
      <c r="H14348" s="337"/>
      <c r="J14348" s="82">
        <v>2</v>
      </c>
      <c r="K14348" s="391">
        <v>1</v>
      </c>
    </row>
    <row r="14349" spans="1:12" x14ac:dyDescent="0.3">
      <c r="A14349" s="341">
        <v>43566.720138888886</v>
      </c>
      <c r="B14349" s="318">
        <v>38799.468999999997</v>
      </c>
      <c r="C14349" s="355">
        <f t="shared" si="305"/>
        <v>0.27100000000064028</v>
      </c>
      <c r="D14349" s="420">
        <f t="shared" si="306"/>
        <v>0.13550000000032014</v>
      </c>
      <c r="H14349" s="337"/>
      <c r="J14349" s="82">
        <v>3</v>
      </c>
      <c r="K14349" s="319">
        <v>2</v>
      </c>
    </row>
    <row r="14350" spans="1:12" x14ac:dyDescent="0.3">
      <c r="A14350" s="341">
        <v>43566.761805555558</v>
      </c>
      <c r="B14350" s="318">
        <v>38799.732000000004</v>
      </c>
      <c r="C14350" s="355">
        <f t="shared" si="305"/>
        <v>0.26300000000628643</v>
      </c>
      <c r="D14350" s="420">
        <f t="shared" si="306"/>
        <v>0.13150000000314321</v>
      </c>
      <c r="H14350" s="337"/>
      <c r="J14350" s="82">
        <v>4</v>
      </c>
      <c r="K14350" s="320">
        <v>3</v>
      </c>
    </row>
    <row r="14351" spans="1:12" x14ac:dyDescent="0.3">
      <c r="A14351" s="341">
        <v>43566.803472164349</v>
      </c>
      <c r="B14351" s="318">
        <v>38800.000999999997</v>
      </c>
      <c r="C14351" s="355">
        <f t="shared" si="305"/>
        <v>0.26899999999295687</v>
      </c>
      <c r="D14351" s="420">
        <f t="shared" si="306"/>
        <v>0.13449999999647844</v>
      </c>
      <c r="H14351" s="337"/>
      <c r="J14351" s="82">
        <v>5</v>
      </c>
      <c r="K14351" s="321">
        <v>4</v>
      </c>
    </row>
    <row r="14352" spans="1:12" x14ac:dyDescent="0.3">
      <c r="A14352" s="341">
        <v>43566.84513883102</v>
      </c>
      <c r="B14352" s="318">
        <v>38800.269999999997</v>
      </c>
      <c r="C14352" s="355">
        <f t="shared" si="305"/>
        <v>0.26900000000023283</v>
      </c>
      <c r="D14352" s="420">
        <f t="shared" si="306"/>
        <v>0.13450000000011642</v>
      </c>
      <c r="H14352" s="337"/>
      <c r="J14352" s="82">
        <v>6</v>
      </c>
      <c r="K14352" s="391">
        <v>1</v>
      </c>
    </row>
    <row r="14353" spans="1:11" x14ac:dyDescent="0.3">
      <c r="A14353" s="341">
        <v>43566.886805497685</v>
      </c>
      <c r="B14353" s="318">
        <v>38800.531999999999</v>
      </c>
      <c r="C14353" s="355">
        <f t="shared" si="305"/>
        <v>0.26200000000244472</v>
      </c>
      <c r="D14353" s="420">
        <f t="shared" si="306"/>
        <v>0.13100000000122236</v>
      </c>
      <c r="H14353" s="337"/>
      <c r="J14353" s="82">
        <v>7</v>
      </c>
      <c r="K14353" s="319">
        <v>2</v>
      </c>
    </row>
    <row r="14354" spans="1:11" x14ac:dyDescent="0.3">
      <c r="A14354" s="341">
        <v>43566.928472164349</v>
      </c>
      <c r="B14354" s="318">
        <v>38800.792000000001</v>
      </c>
      <c r="C14354" s="355">
        <f t="shared" si="305"/>
        <v>0.26000000000203727</v>
      </c>
      <c r="D14354" s="420">
        <f t="shared" si="306"/>
        <v>0.13000000000101863</v>
      </c>
      <c r="H14354" s="337"/>
      <c r="J14354" s="82">
        <v>8</v>
      </c>
      <c r="K14354" s="320">
        <v>3</v>
      </c>
    </row>
    <row r="14355" spans="1:11" x14ac:dyDescent="0.3">
      <c r="A14355" s="341">
        <v>43566.97013883102</v>
      </c>
      <c r="B14355" s="318">
        <v>38801.067999999999</v>
      </c>
      <c r="C14355" s="355">
        <f t="shared" si="305"/>
        <v>0.27599999999802094</v>
      </c>
      <c r="D14355" s="420">
        <f t="shared" si="306"/>
        <v>0.13799999999901047</v>
      </c>
      <c r="E14355" s="336">
        <f>SUM(C14331:C14355)*7.4805194805</f>
        <v>48.892675324548435</v>
      </c>
      <c r="F14355" s="324">
        <f>AVERAGE(D14331:D14355)</f>
        <v>0.13616666666666788</v>
      </c>
      <c r="G14355" s="324">
        <f>_xlfn.STDEV.S(D14331:D14355)</f>
        <v>3.7232135096337566E-3</v>
      </c>
      <c r="H14355" s="337"/>
      <c r="J14355" s="82">
        <v>9</v>
      </c>
      <c r="K14355" s="321">
        <v>4</v>
      </c>
    </row>
    <row r="14356" spans="1:11" x14ac:dyDescent="0.3">
      <c r="A14356" s="341">
        <v>43567.011805497685</v>
      </c>
      <c r="B14356" s="318">
        <v>38801.339</v>
      </c>
      <c r="C14356" s="355">
        <f t="shared" si="305"/>
        <v>0.27100000000064028</v>
      </c>
      <c r="D14356" s="420">
        <f t="shared" si="306"/>
        <v>0.13550000000032014</v>
      </c>
      <c r="H14356" s="337"/>
      <c r="J14356" s="82">
        <v>10</v>
      </c>
      <c r="K14356" s="391">
        <v>1</v>
      </c>
    </row>
    <row r="14357" spans="1:11" x14ac:dyDescent="0.3">
      <c r="A14357" s="341">
        <v>43567.053472164349</v>
      </c>
      <c r="B14357" s="318">
        <v>38801.608</v>
      </c>
      <c r="C14357" s="355">
        <f t="shared" si="305"/>
        <v>0.26900000000023283</v>
      </c>
      <c r="D14357" s="420">
        <f t="shared" si="306"/>
        <v>0.13450000000011642</v>
      </c>
      <c r="H14357" s="337"/>
      <c r="J14357" s="82">
        <v>11</v>
      </c>
      <c r="K14357" s="319">
        <v>2</v>
      </c>
    </row>
    <row r="14358" spans="1:11" x14ac:dyDescent="0.3">
      <c r="A14358" s="341">
        <v>43567.09513883102</v>
      </c>
      <c r="B14358" s="318">
        <v>38801.872000000003</v>
      </c>
      <c r="C14358" s="355">
        <f t="shared" si="305"/>
        <v>0.26400000000285218</v>
      </c>
      <c r="D14358" s="420">
        <f t="shared" si="306"/>
        <v>0.13200000000142609</v>
      </c>
      <c r="H14358" s="337"/>
      <c r="J14358" s="82">
        <v>12</v>
      </c>
      <c r="K14358" s="320">
        <v>3</v>
      </c>
    </row>
    <row r="14359" spans="1:11" x14ac:dyDescent="0.3">
      <c r="A14359" s="341">
        <v>43567.136805497685</v>
      </c>
      <c r="B14359" s="318">
        <v>38802.156999999999</v>
      </c>
      <c r="C14359" s="355">
        <f t="shared" si="305"/>
        <v>0.2849999999962165</v>
      </c>
      <c r="D14359" s="420">
        <f t="shared" si="306"/>
        <v>0.14249999999810825</v>
      </c>
      <c r="H14359" s="337"/>
      <c r="J14359" s="82">
        <v>13</v>
      </c>
      <c r="K14359" s="321">
        <v>4</v>
      </c>
    </row>
    <row r="14360" spans="1:11" x14ac:dyDescent="0.3">
      <c r="A14360" s="341">
        <v>43567.178472164349</v>
      </c>
      <c r="B14360" s="318">
        <v>38802.436000000002</v>
      </c>
      <c r="C14360" s="355">
        <f t="shared" si="305"/>
        <v>0.2790000000022701</v>
      </c>
      <c r="D14360" s="420">
        <f t="shared" si="306"/>
        <v>0.13950000000113505</v>
      </c>
      <c r="H14360" s="337"/>
      <c r="J14360" s="82">
        <v>14</v>
      </c>
      <c r="K14360" s="391">
        <v>1</v>
      </c>
    </row>
    <row r="14361" spans="1:11" x14ac:dyDescent="0.3">
      <c r="A14361" s="341">
        <v>43567.22013883102</v>
      </c>
      <c r="B14361" s="318">
        <v>38802.711000000003</v>
      </c>
      <c r="C14361" s="355">
        <f t="shared" si="305"/>
        <v>0.27500000000145519</v>
      </c>
      <c r="D14361" s="420">
        <f t="shared" si="306"/>
        <v>0.1375000000007276</v>
      </c>
      <c r="H14361" s="337"/>
      <c r="J14361" s="82">
        <v>15</v>
      </c>
      <c r="K14361" s="319">
        <v>2</v>
      </c>
    </row>
    <row r="14362" spans="1:11" x14ac:dyDescent="0.3">
      <c r="A14362" s="341">
        <v>43567.261805497685</v>
      </c>
      <c r="B14362" s="318">
        <v>38802.993999999999</v>
      </c>
      <c r="C14362" s="355">
        <f t="shared" si="305"/>
        <v>0.28299999999580905</v>
      </c>
      <c r="D14362" s="420">
        <f t="shared" si="306"/>
        <v>0.14149999999790452</v>
      </c>
      <c r="H14362" s="337"/>
      <c r="J14362" s="82">
        <v>16</v>
      </c>
      <c r="K14362" s="320">
        <v>3</v>
      </c>
    </row>
    <row r="14363" spans="1:11" x14ac:dyDescent="0.3">
      <c r="A14363" s="341">
        <v>43567.303472164349</v>
      </c>
      <c r="B14363" s="318">
        <v>38803.279000000002</v>
      </c>
      <c r="C14363" s="355">
        <f t="shared" si="305"/>
        <v>0.28500000000349246</v>
      </c>
      <c r="D14363" s="420">
        <f t="shared" si="306"/>
        <v>0.14250000000174623</v>
      </c>
      <c r="H14363" s="337"/>
      <c r="J14363" s="82">
        <v>17</v>
      </c>
      <c r="K14363" s="321">
        <v>4</v>
      </c>
    </row>
    <row r="14364" spans="1:11" x14ac:dyDescent="0.3">
      <c r="A14364" s="341">
        <v>43567.34513883102</v>
      </c>
      <c r="B14364" s="318">
        <v>38803.550999999999</v>
      </c>
      <c r="C14364" s="355">
        <f t="shared" si="305"/>
        <v>0.27199999999720603</v>
      </c>
      <c r="D14364" s="420">
        <f t="shared" si="306"/>
        <v>0.13599999999860302</v>
      </c>
      <c r="H14364" s="337"/>
      <c r="J14364" s="82">
        <v>18</v>
      </c>
      <c r="K14364" s="391">
        <v>1</v>
      </c>
    </row>
    <row r="14365" spans="1:11" x14ac:dyDescent="0.3">
      <c r="A14365" s="341">
        <v>43567.386805497685</v>
      </c>
      <c r="B14365" s="318">
        <v>38803.822</v>
      </c>
      <c r="C14365" s="355">
        <f t="shared" si="305"/>
        <v>0.27100000000064028</v>
      </c>
      <c r="D14365" s="420">
        <f t="shared" si="306"/>
        <v>0.13550000000032014</v>
      </c>
      <c r="H14365" s="337"/>
      <c r="J14365" s="82">
        <v>19</v>
      </c>
      <c r="K14365" s="319">
        <v>2</v>
      </c>
    </row>
    <row r="14366" spans="1:11" x14ac:dyDescent="0.3">
      <c r="A14366" s="341">
        <v>43567.428472164349</v>
      </c>
      <c r="B14366" s="318">
        <v>38804.108999999997</v>
      </c>
      <c r="C14366" s="355">
        <f t="shared" si="305"/>
        <v>0.28699999999662396</v>
      </c>
      <c r="D14366" s="420">
        <f t="shared" si="306"/>
        <v>0.14349999999831198</v>
      </c>
      <c r="H14366" s="337"/>
      <c r="J14366" s="82">
        <v>20</v>
      </c>
      <c r="K14366" s="320">
        <v>3</v>
      </c>
    </row>
    <row r="14367" spans="1:11" x14ac:dyDescent="0.3">
      <c r="A14367" s="341">
        <v>43567.47013883102</v>
      </c>
      <c r="B14367" s="318">
        <v>38804.383999999998</v>
      </c>
      <c r="C14367" s="355">
        <f t="shared" si="305"/>
        <v>0.27500000000145519</v>
      </c>
      <c r="D14367" s="420">
        <f t="shared" si="306"/>
        <v>0.1375000000007276</v>
      </c>
      <c r="H14367" s="337"/>
      <c r="J14367" s="82">
        <v>21</v>
      </c>
      <c r="K14367" s="321">
        <v>4</v>
      </c>
    </row>
    <row r="14368" spans="1:11" x14ac:dyDescent="0.3">
      <c r="A14368" s="341">
        <v>43567.511805497685</v>
      </c>
      <c r="B14368" s="318">
        <v>38804.652000000002</v>
      </c>
      <c r="C14368" s="355">
        <f t="shared" si="305"/>
        <v>0.26800000000366708</v>
      </c>
      <c r="D14368" s="420">
        <f t="shared" si="306"/>
        <v>0.13400000000183354</v>
      </c>
      <c r="H14368" s="337"/>
      <c r="J14368" s="82">
        <v>22</v>
      </c>
      <c r="K14368" s="391">
        <v>1</v>
      </c>
    </row>
    <row r="14369" spans="1:11" x14ac:dyDescent="0.3">
      <c r="A14369" s="341">
        <v>43567.553472164349</v>
      </c>
      <c r="B14369" s="318">
        <v>38804.927000000003</v>
      </c>
      <c r="C14369" s="355">
        <f t="shared" si="305"/>
        <v>0.27500000000145519</v>
      </c>
      <c r="D14369" s="420">
        <f t="shared" si="306"/>
        <v>0.1375000000007276</v>
      </c>
      <c r="H14369" s="337"/>
      <c r="J14369" s="82">
        <v>23</v>
      </c>
      <c r="K14369" s="319">
        <v>2</v>
      </c>
    </row>
    <row r="14370" spans="1:11" x14ac:dyDescent="0.3">
      <c r="A14370" s="341">
        <v>43567.59513883102</v>
      </c>
      <c r="B14370" s="318">
        <v>38805.207999999999</v>
      </c>
      <c r="C14370" s="355">
        <f t="shared" si="305"/>
        <v>0.28099999999540159</v>
      </c>
      <c r="D14370" s="420">
        <f t="shared" si="306"/>
        <v>0.1404999999977008</v>
      </c>
      <c r="H14370" s="337"/>
      <c r="J14370" s="82">
        <v>24</v>
      </c>
      <c r="K14370" s="320">
        <v>3</v>
      </c>
    </row>
    <row r="14371" spans="1:11" x14ac:dyDescent="0.3">
      <c r="A14371" s="341">
        <v>43567.636805497685</v>
      </c>
      <c r="B14371" s="318">
        <v>38805.478999999999</v>
      </c>
      <c r="C14371" s="355">
        <f t="shared" si="305"/>
        <v>0.27100000000064028</v>
      </c>
      <c r="D14371" s="420">
        <f t="shared" si="306"/>
        <v>0.13550000000032014</v>
      </c>
      <c r="H14371" s="337"/>
      <c r="J14371" s="82">
        <v>25</v>
      </c>
      <c r="K14371" s="321">
        <v>4</v>
      </c>
    </row>
    <row r="14372" spans="1:11" x14ac:dyDescent="0.3">
      <c r="A14372" s="341">
        <v>43567.678472164349</v>
      </c>
      <c r="B14372" s="318">
        <v>38805.748</v>
      </c>
      <c r="C14372" s="355">
        <f t="shared" si="305"/>
        <v>0.26900000000023283</v>
      </c>
      <c r="D14372" s="420">
        <f t="shared" si="306"/>
        <v>0.13450000000011642</v>
      </c>
      <c r="H14372" s="337"/>
      <c r="J14372" s="82">
        <v>26</v>
      </c>
      <c r="K14372" s="391">
        <v>1</v>
      </c>
    </row>
    <row r="14373" spans="1:11" x14ac:dyDescent="0.3">
      <c r="A14373" s="341">
        <v>43567.72013883102</v>
      </c>
      <c r="B14373" s="318">
        <v>38806.027999999998</v>
      </c>
      <c r="C14373" s="355">
        <f t="shared" si="305"/>
        <v>0.27999999999883585</v>
      </c>
      <c r="D14373" s="420">
        <f t="shared" si="306"/>
        <v>0.13999999999941792</v>
      </c>
      <c r="H14373" s="337"/>
      <c r="J14373" s="82">
        <v>27</v>
      </c>
      <c r="K14373" s="319">
        <v>2</v>
      </c>
    </row>
    <row r="14374" spans="1:11" x14ac:dyDescent="0.3">
      <c r="A14374" s="341">
        <v>43567.761805497685</v>
      </c>
      <c r="B14374" s="318">
        <v>38806.302000000003</v>
      </c>
      <c r="C14374" s="355">
        <f t="shared" si="305"/>
        <v>0.27400000000488944</v>
      </c>
      <c r="D14374" s="420">
        <f t="shared" si="306"/>
        <v>0.13700000000244472</v>
      </c>
      <c r="H14374" s="337"/>
      <c r="J14374" s="82">
        <v>28</v>
      </c>
      <c r="K14374" s="320">
        <v>3</v>
      </c>
    </row>
    <row r="14375" spans="1:11" x14ac:dyDescent="0.3">
      <c r="A14375" s="341">
        <v>43567.803472164349</v>
      </c>
      <c r="B14375" s="318">
        <v>38806.571000000004</v>
      </c>
      <c r="C14375" s="355">
        <f t="shared" si="305"/>
        <v>0.26900000000023283</v>
      </c>
      <c r="D14375" s="420">
        <f t="shared" si="306"/>
        <v>0.13450000000011642</v>
      </c>
      <c r="H14375" s="337"/>
      <c r="J14375" s="82">
        <v>29</v>
      </c>
      <c r="K14375" s="321">
        <v>4</v>
      </c>
    </row>
    <row r="14376" spans="1:11" x14ac:dyDescent="0.3">
      <c r="A14376" s="341">
        <v>43567.84513883102</v>
      </c>
      <c r="B14376" s="318">
        <v>38806.830999999998</v>
      </c>
      <c r="C14376" s="355">
        <f t="shared" si="305"/>
        <v>0.25999999999476131</v>
      </c>
      <c r="D14376" s="420">
        <f t="shared" si="306"/>
        <v>0.12999999999738066</v>
      </c>
      <c r="H14376" s="337"/>
      <c r="J14376" s="82">
        <v>30</v>
      </c>
      <c r="K14376" s="391">
        <v>1</v>
      </c>
    </row>
    <row r="14377" spans="1:11" x14ac:dyDescent="0.3">
      <c r="A14377" s="341">
        <v>43567.886805497685</v>
      </c>
      <c r="B14377" s="318">
        <v>38807.101999999999</v>
      </c>
      <c r="C14377" s="355">
        <f t="shared" si="305"/>
        <v>0.27100000000064028</v>
      </c>
      <c r="D14377" s="420">
        <f t="shared" si="306"/>
        <v>0.13550000000032014</v>
      </c>
      <c r="H14377" s="337"/>
      <c r="J14377" s="82">
        <v>31</v>
      </c>
      <c r="K14377" s="319">
        <v>2</v>
      </c>
    </row>
    <row r="14378" spans="1:11" x14ac:dyDescent="0.3">
      <c r="A14378" s="341">
        <v>43567.928472164349</v>
      </c>
      <c r="B14378" s="318">
        <v>38807.377999999997</v>
      </c>
      <c r="C14378" s="355">
        <f t="shared" si="305"/>
        <v>0.27599999999802094</v>
      </c>
      <c r="D14378" s="420">
        <f t="shared" si="306"/>
        <v>0.13799999999901047</v>
      </c>
      <c r="H14378" s="337"/>
      <c r="J14378" s="82">
        <v>32</v>
      </c>
      <c r="K14378" s="320">
        <v>3</v>
      </c>
    </row>
    <row r="14379" spans="1:11" x14ac:dyDescent="0.3">
      <c r="A14379" s="341">
        <v>43567.97013883102</v>
      </c>
      <c r="B14379" s="318">
        <v>38807.64</v>
      </c>
      <c r="C14379" s="355">
        <f t="shared" si="305"/>
        <v>0.26200000000244472</v>
      </c>
      <c r="D14379" s="420">
        <f t="shared" si="306"/>
        <v>0.13100000000122236</v>
      </c>
      <c r="E14379" s="336">
        <f>SUM(C14356:C14379)*7.4805194805</f>
        <v>49.161974025846874</v>
      </c>
      <c r="F14379" s="324">
        <f>AVERAGE(D14356:D14379)</f>
        <v>0.1369166666666691</v>
      </c>
      <c r="G14379" s="324">
        <f>_xlfn.STDEV.S(D14356:D14379)</f>
        <v>3.6105722373822595E-3</v>
      </c>
      <c r="H14379" s="337"/>
      <c r="J14379" s="82">
        <v>33</v>
      </c>
      <c r="K14379" s="321">
        <v>4</v>
      </c>
    </row>
    <row r="14380" spans="1:11" x14ac:dyDescent="0.3">
      <c r="A14380" s="341">
        <v>43568.011805497685</v>
      </c>
      <c r="B14380" s="318">
        <v>38807.908000000003</v>
      </c>
      <c r="C14380" s="355">
        <f t="shared" si="305"/>
        <v>0.26800000000366708</v>
      </c>
      <c r="D14380" s="420">
        <f t="shared" si="306"/>
        <v>0.13400000000183354</v>
      </c>
      <c r="H14380" s="337"/>
      <c r="J14380" s="82">
        <v>34</v>
      </c>
      <c r="K14380" s="391">
        <v>1</v>
      </c>
    </row>
    <row r="14381" spans="1:11" x14ac:dyDescent="0.3">
      <c r="A14381" s="341">
        <v>43568.053472164349</v>
      </c>
      <c r="B14381" s="318">
        <v>38808.188999999998</v>
      </c>
      <c r="C14381" s="355">
        <f t="shared" si="305"/>
        <v>0.28099999999540159</v>
      </c>
      <c r="D14381" s="420">
        <f t="shared" si="306"/>
        <v>0.1404999999977008</v>
      </c>
      <c r="H14381" s="337"/>
      <c r="J14381" s="82">
        <v>35</v>
      </c>
      <c r="K14381" s="319">
        <v>2</v>
      </c>
    </row>
    <row r="14382" spans="1:11" x14ac:dyDescent="0.3">
      <c r="A14382" s="341">
        <v>43568.09513883102</v>
      </c>
      <c r="B14382" s="318">
        <v>38808.470999999998</v>
      </c>
      <c r="C14382" s="355">
        <f t="shared" si="305"/>
        <v>0.2819999999992433</v>
      </c>
      <c r="D14382" s="420">
        <f t="shared" si="306"/>
        <v>0.14099999999962165</v>
      </c>
      <c r="H14382" s="337"/>
      <c r="J14382" s="82">
        <v>36</v>
      </c>
      <c r="K14382" s="320">
        <v>3</v>
      </c>
    </row>
    <row r="14383" spans="1:11" x14ac:dyDescent="0.3">
      <c r="A14383" s="341">
        <v>43568.136805497685</v>
      </c>
      <c r="B14383" s="318">
        <v>38808.733</v>
      </c>
      <c r="C14383" s="355">
        <f t="shared" si="305"/>
        <v>0.26200000000244472</v>
      </c>
      <c r="D14383" s="420">
        <f t="shared" si="306"/>
        <v>0.13100000000122236</v>
      </c>
      <c r="H14383" s="337"/>
      <c r="J14383" s="82">
        <v>37</v>
      </c>
      <c r="K14383" s="321">
        <v>4</v>
      </c>
    </row>
    <row r="14384" spans="1:11" x14ac:dyDescent="0.3">
      <c r="A14384" s="341">
        <v>43568.178472164349</v>
      </c>
      <c r="B14384" s="318">
        <v>38809.014999999999</v>
      </c>
      <c r="C14384" s="355">
        <f t="shared" si="305"/>
        <v>0.2819999999992433</v>
      </c>
      <c r="D14384" s="420">
        <f t="shared" si="306"/>
        <v>0.14099999999962165</v>
      </c>
      <c r="H14384" s="337"/>
      <c r="J14384" s="82">
        <v>38</v>
      </c>
      <c r="K14384" s="391">
        <v>1</v>
      </c>
    </row>
    <row r="14385" spans="1:11" x14ac:dyDescent="0.3">
      <c r="A14385" s="341">
        <v>43568.22013883102</v>
      </c>
      <c r="B14385" s="318">
        <v>38809.298000000003</v>
      </c>
      <c r="C14385" s="355">
        <f t="shared" si="305"/>
        <v>0.28300000000308501</v>
      </c>
      <c r="D14385" s="420">
        <f t="shared" si="306"/>
        <v>0.1415000000015425</v>
      </c>
      <c r="H14385" s="337"/>
      <c r="J14385" s="82">
        <v>39</v>
      </c>
      <c r="K14385" s="319">
        <v>2</v>
      </c>
    </row>
    <row r="14386" spans="1:11" x14ac:dyDescent="0.3">
      <c r="A14386" s="341">
        <v>43568.261805497685</v>
      </c>
      <c r="B14386" s="318">
        <v>38809.572</v>
      </c>
      <c r="C14386" s="355">
        <f t="shared" si="305"/>
        <v>0.27399999999761349</v>
      </c>
      <c r="D14386" s="420">
        <f t="shared" si="306"/>
        <v>0.13699999999880674</v>
      </c>
      <c r="H14386" s="337"/>
      <c r="J14386" s="82">
        <v>40</v>
      </c>
      <c r="K14386" s="320">
        <v>3</v>
      </c>
    </row>
    <row r="14387" spans="1:11" x14ac:dyDescent="0.3">
      <c r="A14387" s="341">
        <v>43568.303472164349</v>
      </c>
      <c r="B14387" s="318">
        <v>38809.841</v>
      </c>
      <c r="C14387" s="355">
        <f t="shared" si="305"/>
        <v>0.26900000000023283</v>
      </c>
      <c r="D14387" s="420">
        <f t="shared" si="306"/>
        <v>0.13450000000011642</v>
      </c>
      <c r="H14387" s="337"/>
      <c r="J14387" s="82">
        <v>41</v>
      </c>
      <c r="K14387" s="321">
        <v>4</v>
      </c>
    </row>
    <row r="14388" spans="1:11" x14ac:dyDescent="0.3">
      <c r="A14388" s="341">
        <v>43568.34513883102</v>
      </c>
      <c r="B14388" s="318">
        <v>38810.118999999999</v>
      </c>
      <c r="C14388" s="355">
        <f t="shared" si="305"/>
        <v>0.27799999999842839</v>
      </c>
      <c r="D14388" s="420">
        <f t="shared" si="306"/>
        <v>0.1389999999992142</v>
      </c>
      <c r="H14388" s="337"/>
      <c r="J14388" s="82">
        <v>42</v>
      </c>
      <c r="K14388" s="391">
        <v>1</v>
      </c>
    </row>
    <row r="14389" spans="1:11" x14ac:dyDescent="0.3">
      <c r="A14389" s="341">
        <v>43568.386805497685</v>
      </c>
      <c r="B14389" s="318">
        <v>38810.398999999998</v>
      </c>
      <c r="C14389" s="355">
        <f t="shared" si="305"/>
        <v>0.27999999999883585</v>
      </c>
      <c r="D14389" s="420">
        <f t="shared" si="306"/>
        <v>0.13999999999941792</v>
      </c>
      <c r="H14389" s="337"/>
      <c r="J14389" s="82">
        <v>43</v>
      </c>
      <c r="K14389" s="319">
        <v>2</v>
      </c>
    </row>
    <row r="14390" spans="1:11" x14ac:dyDescent="0.3">
      <c r="A14390" s="341">
        <v>43568.428472164349</v>
      </c>
      <c r="B14390" s="318">
        <v>38810.667999999998</v>
      </c>
      <c r="C14390" s="355">
        <f t="shared" si="305"/>
        <v>0.26900000000023283</v>
      </c>
      <c r="D14390" s="420">
        <f t="shared" si="306"/>
        <v>0.13450000000011642</v>
      </c>
      <c r="H14390" s="337"/>
      <c r="J14390" s="82">
        <v>44</v>
      </c>
      <c r="K14390" s="320">
        <v>3</v>
      </c>
    </row>
    <row r="14391" spans="1:11" x14ac:dyDescent="0.3">
      <c r="A14391" s="341">
        <v>43568.47013883102</v>
      </c>
      <c r="B14391" s="318">
        <v>38810.942999999999</v>
      </c>
      <c r="C14391" s="355">
        <f t="shared" si="305"/>
        <v>0.27500000000145519</v>
      </c>
      <c r="D14391" s="420">
        <f t="shared" si="306"/>
        <v>0.1375000000007276</v>
      </c>
      <c r="H14391" s="337"/>
      <c r="J14391" s="82">
        <v>45</v>
      </c>
      <c r="K14391" s="321">
        <v>4</v>
      </c>
    </row>
    <row r="14392" spans="1:11" x14ac:dyDescent="0.3">
      <c r="A14392" s="341">
        <v>43568.511805497685</v>
      </c>
      <c r="B14392" s="318">
        <v>38811.222999999998</v>
      </c>
      <c r="C14392" s="355">
        <f t="shared" si="305"/>
        <v>0.27999999999883585</v>
      </c>
      <c r="D14392" s="420">
        <f t="shared" si="306"/>
        <v>0.13999999999941792</v>
      </c>
      <c r="H14392" s="337"/>
      <c r="J14392" s="82">
        <v>46</v>
      </c>
      <c r="K14392" s="391">
        <v>1</v>
      </c>
    </row>
    <row r="14393" spans="1:11" x14ac:dyDescent="0.3">
      <c r="A14393" s="341">
        <v>43568.553472164349</v>
      </c>
      <c r="B14393" s="318">
        <v>38811.497000000003</v>
      </c>
      <c r="C14393" s="355">
        <f t="shared" si="305"/>
        <v>0.27400000000488944</v>
      </c>
      <c r="D14393" s="420">
        <f t="shared" si="306"/>
        <v>0.13700000000244472</v>
      </c>
      <c r="H14393" s="337"/>
      <c r="J14393" s="82">
        <v>47</v>
      </c>
      <c r="K14393" s="319">
        <v>2</v>
      </c>
    </row>
    <row r="14394" spans="1:11" x14ac:dyDescent="0.3">
      <c r="A14394" s="341">
        <v>43568.59513883102</v>
      </c>
      <c r="B14394" s="318">
        <v>38811.760000000002</v>
      </c>
      <c r="C14394" s="355">
        <f t="shared" si="305"/>
        <v>0.26299999999901047</v>
      </c>
      <c r="D14394" s="420">
        <f t="shared" si="306"/>
        <v>0.13149999999950523</v>
      </c>
      <c r="H14394" s="337"/>
      <c r="J14394" s="82">
        <v>48</v>
      </c>
      <c r="K14394" s="320">
        <v>3</v>
      </c>
    </row>
    <row r="14395" spans="1:11" x14ac:dyDescent="0.3">
      <c r="A14395" s="341">
        <v>43568.636805497685</v>
      </c>
      <c r="B14395" s="318">
        <v>38812.033000000003</v>
      </c>
      <c r="C14395" s="355">
        <f t="shared" si="305"/>
        <v>0.27300000000104774</v>
      </c>
      <c r="D14395" s="420">
        <f t="shared" si="306"/>
        <v>0.13650000000052387</v>
      </c>
      <c r="H14395" s="337"/>
      <c r="J14395" s="82">
        <v>49</v>
      </c>
      <c r="K14395" s="321">
        <v>4</v>
      </c>
    </row>
    <row r="14396" spans="1:11" x14ac:dyDescent="0.3">
      <c r="A14396" s="341">
        <v>43568.678472164349</v>
      </c>
      <c r="B14396" s="318">
        <v>38812.307999999997</v>
      </c>
      <c r="C14396" s="355">
        <f t="shared" si="305"/>
        <v>0.27499999999417923</v>
      </c>
      <c r="D14396" s="420">
        <f t="shared" si="306"/>
        <v>0.13749999999708962</v>
      </c>
      <c r="H14396" s="337"/>
      <c r="J14396" s="82">
        <v>50</v>
      </c>
      <c r="K14396" s="391">
        <v>1</v>
      </c>
    </row>
    <row r="14397" spans="1:11" x14ac:dyDescent="0.3">
      <c r="A14397" s="341">
        <v>43568.72013883102</v>
      </c>
      <c r="B14397" s="318">
        <v>38812.572</v>
      </c>
      <c r="C14397" s="355">
        <f t="shared" si="305"/>
        <v>0.26400000000285218</v>
      </c>
      <c r="D14397" s="420">
        <f t="shared" si="306"/>
        <v>0.13200000000142609</v>
      </c>
      <c r="H14397" s="337"/>
      <c r="J14397" s="82">
        <v>51</v>
      </c>
      <c r="K14397" s="319">
        <v>2</v>
      </c>
    </row>
    <row r="14398" spans="1:11" x14ac:dyDescent="0.3">
      <c r="A14398" s="341">
        <v>43568.761805497685</v>
      </c>
      <c r="B14398" s="318">
        <v>38812.836000000003</v>
      </c>
      <c r="C14398" s="355">
        <f t="shared" si="305"/>
        <v>0.26400000000285218</v>
      </c>
      <c r="D14398" s="420">
        <f t="shared" si="306"/>
        <v>0.13200000000142609</v>
      </c>
      <c r="H14398" s="337"/>
      <c r="J14398" s="82">
        <v>52</v>
      </c>
      <c r="K14398" s="320">
        <v>3</v>
      </c>
    </row>
    <row r="14399" spans="1:11" x14ac:dyDescent="0.3">
      <c r="A14399" s="341">
        <v>43568.803472164349</v>
      </c>
      <c r="B14399" s="318">
        <v>38813.110999999997</v>
      </c>
      <c r="C14399" s="355">
        <f t="shared" si="305"/>
        <v>0.27499999999417923</v>
      </c>
      <c r="D14399" s="420">
        <f t="shared" si="306"/>
        <v>0.13749999999708962</v>
      </c>
      <c r="H14399" s="337"/>
      <c r="J14399" s="82">
        <v>53</v>
      </c>
      <c r="K14399" s="321">
        <v>4</v>
      </c>
    </row>
    <row r="14400" spans="1:11" x14ac:dyDescent="0.3">
      <c r="A14400" s="341">
        <v>43568.84513883102</v>
      </c>
      <c r="B14400" s="318">
        <v>38813.381000000001</v>
      </c>
      <c r="C14400" s="355">
        <f t="shared" si="305"/>
        <v>0.27000000000407454</v>
      </c>
      <c r="D14400" s="420">
        <f t="shared" si="306"/>
        <v>0.13500000000203727</v>
      </c>
      <c r="H14400" s="337"/>
      <c r="J14400" s="82">
        <v>54</v>
      </c>
      <c r="K14400" s="391">
        <v>1</v>
      </c>
    </row>
    <row r="14401" spans="1:11" x14ac:dyDescent="0.3">
      <c r="A14401" s="341">
        <v>43568.886805497685</v>
      </c>
      <c r="B14401" s="318">
        <v>38813.642</v>
      </c>
      <c r="C14401" s="355">
        <f t="shared" si="305"/>
        <v>0.26099999999860302</v>
      </c>
      <c r="D14401" s="420">
        <f t="shared" si="306"/>
        <v>0.13049999999930151</v>
      </c>
      <c r="H14401" s="337"/>
      <c r="J14401" s="82">
        <v>55</v>
      </c>
      <c r="K14401" s="319">
        <v>2</v>
      </c>
    </row>
    <row r="14402" spans="1:11" x14ac:dyDescent="0.3">
      <c r="A14402" s="341">
        <v>43568.928472164349</v>
      </c>
      <c r="B14402" s="318">
        <v>38813.908000000003</v>
      </c>
      <c r="C14402" s="355">
        <f t="shared" si="305"/>
        <v>0.26600000000325963</v>
      </c>
      <c r="D14402" s="420">
        <f t="shared" si="306"/>
        <v>0.13300000000162981</v>
      </c>
      <c r="H14402" s="337"/>
      <c r="J14402" s="82">
        <v>56</v>
      </c>
      <c r="K14402" s="320">
        <v>3</v>
      </c>
    </row>
    <row r="14403" spans="1:11" x14ac:dyDescent="0.3">
      <c r="A14403" s="341">
        <v>43568.97013883102</v>
      </c>
      <c r="B14403" s="318">
        <v>38814.178999999996</v>
      </c>
      <c r="C14403" s="355">
        <f t="shared" si="305"/>
        <v>0.27099999999336433</v>
      </c>
      <c r="D14403" s="420">
        <f t="shared" si="306"/>
        <v>0.13549999999668216</v>
      </c>
      <c r="E14403" s="336">
        <f>SUM(C14380:C14403)*7.4805194805</f>
        <v>48.91511688296729</v>
      </c>
      <c r="F14403" s="324">
        <f>AVERAGE(D14380:D14403)</f>
        <v>0.13622916666660481</v>
      </c>
      <c r="G14403" s="324">
        <f>_xlfn.STDEV.S(D14380:D14403)</f>
        <v>3.4608969888754691E-3</v>
      </c>
      <c r="H14403" s="337"/>
      <c r="J14403" s="82">
        <v>57</v>
      </c>
      <c r="K14403" s="321">
        <v>4</v>
      </c>
    </row>
    <row r="14404" spans="1:11" x14ac:dyDescent="0.3">
      <c r="A14404" s="341">
        <v>43569.011805497685</v>
      </c>
      <c r="B14404" s="318">
        <v>38814.442999999999</v>
      </c>
      <c r="C14404" s="355">
        <f t="shared" si="305"/>
        <v>0.26400000000285218</v>
      </c>
      <c r="D14404" s="420">
        <f t="shared" si="306"/>
        <v>0.13200000000142609</v>
      </c>
      <c r="H14404" s="337"/>
      <c r="J14404" s="82">
        <v>58</v>
      </c>
      <c r="K14404" s="391">
        <v>1</v>
      </c>
    </row>
    <row r="14405" spans="1:11" x14ac:dyDescent="0.3">
      <c r="A14405" s="341">
        <v>43569.053472164349</v>
      </c>
      <c r="B14405" s="318">
        <v>38814.709000000003</v>
      </c>
      <c r="C14405" s="355">
        <f t="shared" si="305"/>
        <v>0.26600000000325963</v>
      </c>
      <c r="D14405" s="420">
        <f t="shared" si="306"/>
        <v>0.13300000000162981</v>
      </c>
      <c r="H14405" s="337"/>
      <c r="J14405" s="82">
        <v>59</v>
      </c>
      <c r="K14405" s="319">
        <v>2</v>
      </c>
    </row>
    <row r="14406" spans="1:11" x14ac:dyDescent="0.3">
      <c r="A14406" s="341">
        <v>43569.09513883102</v>
      </c>
      <c r="B14406" s="318">
        <v>38814.989000000001</v>
      </c>
      <c r="C14406" s="355">
        <f t="shared" si="305"/>
        <v>0.27999999999883585</v>
      </c>
      <c r="D14406" s="420">
        <f t="shared" si="306"/>
        <v>0.13999999999941792</v>
      </c>
      <c r="H14406" s="337"/>
      <c r="J14406" s="82">
        <v>60</v>
      </c>
      <c r="K14406" s="320">
        <v>3</v>
      </c>
    </row>
    <row r="14407" spans="1:11" x14ac:dyDescent="0.3">
      <c r="A14407" s="341">
        <v>43569.136805497685</v>
      </c>
      <c r="B14407" s="318">
        <v>38815.271000000001</v>
      </c>
      <c r="C14407" s="355">
        <f t="shared" si="305"/>
        <v>0.2819999999992433</v>
      </c>
      <c r="D14407" s="420">
        <f t="shared" si="306"/>
        <v>0.14099999999962165</v>
      </c>
      <c r="H14407" s="337"/>
      <c r="J14407" s="82">
        <v>61</v>
      </c>
      <c r="K14407" s="321">
        <v>4</v>
      </c>
    </row>
    <row r="14408" spans="1:11" x14ac:dyDescent="0.3">
      <c r="A14408" s="341">
        <v>43569.178472164349</v>
      </c>
      <c r="B14408" s="318">
        <v>38815.548999999999</v>
      </c>
      <c r="C14408" s="355">
        <f t="shared" si="305"/>
        <v>0.27799999999842839</v>
      </c>
      <c r="D14408" s="420">
        <f t="shared" si="306"/>
        <v>0.1389999999992142</v>
      </c>
      <c r="H14408" s="337"/>
      <c r="J14408" s="82">
        <v>62</v>
      </c>
      <c r="K14408" s="391">
        <v>1</v>
      </c>
    </row>
    <row r="14409" spans="1:11" x14ac:dyDescent="0.3">
      <c r="A14409" s="341">
        <v>43569.22013883102</v>
      </c>
      <c r="B14409" s="318">
        <v>38815.819000000003</v>
      </c>
      <c r="C14409" s="355">
        <f t="shared" si="305"/>
        <v>0.27000000000407454</v>
      </c>
      <c r="D14409" s="420">
        <f t="shared" si="306"/>
        <v>0.13500000000203727</v>
      </c>
      <c r="H14409" s="337"/>
      <c r="J14409" s="82">
        <v>63</v>
      </c>
      <c r="K14409" s="319">
        <v>2</v>
      </c>
    </row>
    <row r="14410" spans="1:11" x14ac:dyDescent="0.3">
      <c r="A14410" s="341">
        <v>43569.261805497685</v>
      </c>
      <c r="B14410" s="318">
        <v>38816.101999999999</v>
      </c>
      <c r="C14410" s="355">
        <f t="shared" si="305"/>
        <v>0.28299999999580905</v>
      </c>
      <c r="D14410" s="420">
        <f t="shared" si="306"/>
        <v>0.14149999999790452</v>
      </c>
      <c r="H14410" s="337"/>
      <c r="J14410" s="82">
        <v>64</v>
      </c>
      <c r="K14410" s="320">
        <v>3</v>
      </c>
    </row>
    <row r="14411" spans="1:11" x14ac:dyDescent="0.3">
      <c r="A14411" s="341">
        <v>43569.303472164349</v>
      </c>
      <c r="B14411" s="318">
        <v>38816.381999999998</v>
      </c>
      <c r="C14411" s="355">
        <f t="shared" si="305"/>
        <v>0.27999999999883585</v>
      </c>
      <c r="D14411" s="420">
        <f t="shared" si="306"/>
        <v>0.13999999999941792</v>
      </c>
      <c r="H14411" s="337"/>
      <c r="J14411" s="82">
        <v>65</v>
      </c>
      <c r="K14411" s="321">
        <v>4</v>
      </c>
    </row>
    <row r="14412" spans="1:11" x14ac:dyDescent="0.3">
      <c r="A14412" s="341">
        <v>43569.34513883102</v>
      </c>
      <c r="B14412" s="318">
        <v>38816.652000000002</v>
      </c>
      <c r="C14412" s="355">
        <f t="shared" ref="C14412:C14446" si="307">B14412-B14411</f>
        <v>0.27000000000407454</v>
      </c>
      <c r="D14412" s="420">
        <f t="shared" ref="D14412:D14446" si="308">C14412/2</f>
        <v>0.13500000000203727</v>
      </c>
      <c r="H14412" s="337"/>
      <c r="J14412" s="82">
        <v>66</v>
      </c>
      <c r="K14412" s="391">
        <v>1</v>
      </c>
    </row>
    <row r="14413" spans="1:11" x14ac:dyDescent="0.3">
      <c r="A14413" s="341">
        <v>43569.386805497685</v>
      </c>
      <c r="B14413" s="318">
        <v>38816.923000000003</v>
      </c>
      <c r="C14413" s="355">
        <f t="shared" si="307"/>
        <v>0.27100000000064028</v>
      </c>
      <c r="D14413" s="420">
        <f t="shared" si="308"/>
        <v>0.13550000000032014</v>
      </c>
      <c r="H14413" s="337"/>
      <c r="J14413" s="82">
        <v>67</v>
      </c>
      <c r="K14413" s="319">
        <v>2</v>
      </c>
    </row>
    <row r="14414" spans="1:11" x14ac:dyDescent="0.3">
      <c r="A14414" s="341">
        <v>43569.428472164349</v>
      </c>
      <c r="B14414" s="318">
        <v>38817.201000000001</v>
      </c>
      <c r="C14414" s="355">
        <f t="shared" si="307"/>
        <v>0.27799999999842839</v>
      </c>
      <c r="D14414" s="420">
        <f t="shared" si="308"/>
        <v>0.1389999999992142</v>
      </c>
      <c r="H14414" s="337"/>
      <c r="J14414" s="82">
        <v>68</v>
      </c>
      <c r="K14414" s="320">
        <v>3</v>
      </c>
    </row>
    <row r="14415" spans="1:11" x14ac:dyDescent="0.3">
      <c r="A14415" s="341">
        <v>43569.47013883102</v>
      </c>
      <c r="B14415" s="318">
        <v>38817.466999999997</v>
      </c>
      <c r="C14415" s="355">
        <f t="shared" si="307"/>
        <v>0.26599999999598367</v>
      </c>
      <c r="D14415" s="420">
        <f t="shared" si="308"/>
        <v>0.13299999999799184</v>
      </c>
      <c r="H14415" s="337"/>
      <c r="J14415" s="82">
        <v>69</v>
      </c>
      <c r="K14415" s="321">
        <v>4</v>
      </c>
    </row>
    <row r="14416" spans="1:11" x14ac:dyDescent="0.3">
      <c r="A14416" s="341">
        <v>43569.511805497685</v>
      </c>
      <c r="B14416" s="318">
        <v>38817.728000000003</v>
      </c>
      <c r="C14416" s="355">
        <f t="shared" si="307"/>
        <v>0.26100000000587897</v>
      </c>
      <c r="D14416" s="420">
        <f t="shared" si="308"/>
        <v>0.13050000000293949</v>
      </c>
      <c r="H14416" s="337"/>
      <c r="J14416" s="82">
        <v>70</v>
      </c>
      <c r="K14416" s="391">
        <v>1</v>
      </c>
    </row>
    <row r="14417" spans="1:11" x14ac:dyDescent="0.3">
      <c r="A14417" s="341">
        <v>43569.553472164349</v>
      </c>
      <c r="B14417" s="318">
        <v>38818.008000000002</v>
      </c>
      <c r="C14417" s="355">
        <f t="shared" si="307"/>
        <v>0.27999999999883585</v>
      </c>
      <c r="D14417" s="420">
        <f t="shared" si="308"/>
        <v>0.13999999999941792</v>
      </c>
      <c r="H14417" s="337"/>
      <c r="J14417" s="82">
        <v>71</v>
      </c>
      <c r="K14417" s="319">
        <v>2</v>
      </c>
    </row>
    <row r="14418" spans="1:11" x14ac:dyDescent="0.3">
      <c r="A14418" s="341">
        <v>43569.59513883102</v>
      </c>
      <c r="B14418" s="318">
        <v>38818.281999999999</v>
      </c>
      <c r="C14418" s="355">
        <f t="shared" si="307"/>
        <v>0.27399999999761349</v>
      </c>
      <c r="D14418" s="420">
        <f t="shared" si="308"/>
        <v>0.13699999999880674</v>
      </c>
      <c r="H14418" s="337"/>
      <c r="J14418" s="82">
        <v>72</v>
      </c>
      <c r="K14418" s="320">
        <v>3</v>
      </c>
    </row>
    <row r="14419" spans="1:11" x14ac:dyDescent="0.3">
      <c r="A14419" s="341">
        <v>43569.636805497685</v>
      </c>
      <c r="B14419" s="318">
        <v>38818.550999999999</v>
      </c>
      <c r="C14419" s="355">
        <f t="shared" si="307"/>
        <v>0.26900000000023283</v>
      </c>
      <c r="D14419" s="420">
        <f t="shared" si="308"/>
        <v>0.13450000000011642</v>
      </c>
      <c r="H14419" s="337"/>
      <c r="J14419" s="82">
        <v>73</v>
      </c>
      <c r="K14419" s="321">
        <v>4</v>
      </c>
    </row>
    <row r="14420" spans="1:11" x14ac:dyDescent="0.3">
      <c r="A14420" s="341">
        <v>43569.678472164349</v>
      </c>
      <c r="B14420" s="318">
        <v>38818.811000000002</v>
      </c>
      <c r="C14420" s="355">
        <f t="shared" si="307"/>
        <v>0.26000000000203727</v>
      </c>
      <c r="D14420" s="420">
        <f t="shared" si="308"/>
        <v>0.13000000000101863</v>
      </c>
      <c r="H14420" s="337"/>
      <c r="J14420" s="82">
        <v>74</v>
      </c>
      <c r="K14420" s="391">
        <v>1</v>
      </c>
    </row>
    <row r="14421" spans="1:11" x14ac:dyDescent="0.3">
      <c r="A14421" s="341">
        <v>43569.72013883102</v>
      </c>
      <c r="B14421" s="318">
        <v>38819.082000000002</v>
      </c>
      <c r="C14421" s="355">
        <f t="shared" si="307"/>
        <v>0.27100000000064028</v>
      </c>
      <c r="D14421" s="420">
        <f t="shared" si="308"/>
        <v>0.13550000000032014</v>
      </c>
      <c r="H14421" s="337"/>
      <c r="J14421" s="82">
        <v>75</v>
      </c>
      <c r="K14421" s="319">
        <v>2</v>
      </c>
    </row>
    <row r="14422" spans="1:11" x14ac:dyDescent="0.3">
      <c r="A14422" s="341">
        <v>43569.761805497685</v>
      </c>
      <c r="B14422" s="318">
        <v>38819.351999999999</v>
      </c>
      <c r="C14422" s="355">
        <f t="shared" si="307"/>
        <v>0.26999999999679858</v>
      </c>
      <c r="D14422" s="420">
        <f t="shared" si="308"/>
        <v>0.13499999999839929</v>
      </c>
      <c r="H14422" s="337"/>
      <c r="J14422" s="82">
        <v>76</v>
      </c>
      <c r="K14422" s="320">
        <v>3</v>
      </c>
    </row>
    <row r="14423" spans="1:11" x14ac:dyDescent="0.3">
      <c r="A14423" s="341">
        <v>43569.803472164349</v>
      </c>
      <c r="B14423" s="318">
        <v>38819.618000000002</v>
      </c>
      <c r="C14423" s="355">
        <f t="shared" si="307"/>
        <v>0.26600000000325963</v>
      </c>
      <c r="D14423" s="420">
        <f t="shared" si="308"/>
        <v>0.13300000000162981</v>
      </c>
      <c r="H14423" s="337"/>
      <c r="J14423" s="82">
        <v>77</v>
      </c>
      <c r="K14423" s="321">
        <v>4</v>
      </c>
    </row>
    <row r="14424" spans="1:11" x14ac:dyDescent="0.3">
      <c r="A14424" s="341">
        <v>43569.84513883102</v>
      </c>
      <c r="B14424" s="318">
        <v>38819.879000000001</v>
      </c>
      <c r="C14424" s="355">
        <f t="shared" si="307"/>
        <v>0.26099999999860302</v>
      </c>
      <c r="D14424" s="420">
        <f t="shared" si="308"/>
        <v>0.13049999999930151</v>
      </c>
      <c r="H14424" s="337"/>
      <c r="J14424" s="82">
        <v>78</v>
      </c>
      <c r="K14424" s="391">
        <v>1</v>
      </c>
    </row>
    <row r="14425" spans="1:11" x14ac:dyDescent="0.3">
      <c r="A14425" s="341">
        <v>43569.886805497685</v>
      </c>
      <c r="B14425" s="318">
        <v>38820.15</v>
      </c>
      <c r="C14425" s="355">
        <f t="shared" si="307"/>
        <v>0.27100000000064028</v>
      </c>
      <c r="D14425" s="420">
        <f t="shared" si="308"/>
        <v>0.13550000000032014</v>
      </c>
      <c r="H14425" s="337"/>
      <c r="J14425" s="82">
        <v>79</v>
      </c>
      <c r="K14425" s="319">
        <v>2</v>
      </c>
    </row>
    <row r="14426" spans="1:11" x14ac:dyDescent="0.3">
      <c r="A14426" s="341">
        <v>43569.928472164349</v>
      </c>
      <c r="B14426" s="318">
        <v>38820.415999999997</v>
      </c>
      <c r="C14426" s="355">
        <f t="shared" si="307"/>
        <v>0.26599999999598367</v>
      </c>
      <c r="D14426" s="420">
        <f t="shared" si="308"/>
        <v>0.13299999999799184</v>
      </c>
      <c r="H14426" s="337"/>
      <c r="J14426" s="82">
        <v>80</v>
      </c>
      <c r="K14426" s="320">
        <v>3</v>
      </c>
    </row>
    <row r="14427" spans="1:11" x14ac:dyDescent="0.3">
      <c r="A14427" s="341">
        <v>43569.97013883102</v>
      </c>
      <c r="B14427" s="318">
        <v>38820.673000000003</v>
      </c>
      <c r="C14427" s="355">
        <f t="shared" si="307"/>
        <v>0.25700000000506407</v>
      </c>
      <c r="D14427" s="420">
        <f t="shared" si="308"/>
        <v>0.12850000000253203</v>
      </c>
      <c r="E14427" s="336">
        <f>SUM(C14404:C14427)*7.4805194805</f>
        <v>48.578493506412286</v>
      </c>
      <c r="F14427" s="324">
        <f>AVERAGE(D14404:D14427)</f>
        <v>0.13529166666679279</v>
      </c>
      <c r="G14427" s="324">
        <f>_xlfn.STDEV.S(D14404:D14427)</f>
        <v>3.7356003719617682E-3</v>
      </c>
      <c r="H14427" s="404"/>
      <c r="I14427" s="344">
        <f>AVERAGE(D14271:D14427)</f>
        <v>0.13590645161290718</v>
      </c>
      <c r="J14427" s="82">
        <v>81</v>
      </c>
      <c r="K14427" s="321">
        <v>4</v>
      </c>
    </row>
    <row r="14428" spans="1:11" x14ac:dyDescent="0.3">
      <c r="A14428" s="341">
        <v>43570.011805497685</v>
      </c>
      <c r="B14428" s="318">
        <v>38820.940999999999</v>
      </c>
      <c r="C14428" s="355">
        <f t="shared" si="307"/>
        <v>0.26799999999639113</v>
      </c>
      <c r="D14428" s="420">
        <f t="shared" si="308"/>
        <v>0.13399999999819556</v>
      </c>
      <c r="H14428" s="337"/>
      <c r="J14428" s="82">
        <v>82</v>
      </c>
      <c r="K14428" s="391">
        <v>1</v>
      </c>
    </row>
    <row r="14429" spans="1:11" x14ac:dyDescent="0.3">
      <c r="A14429" s="341">
        <v>43570.053472164349</v>
      </c>
      <c r="B14429" s="318">
        <v>38821.220999999998</v>
      </c>
      <c r="C14429" s="355">
        <f t="shared" si="307"/>
        <v>0.27999999999883585</v>
      </c>
      <c r="D14429" s="420">
        <f t="shared" si="308"/>
        <v>0.13999999999941792</v>
      </c>
      <c r="H14429" s="337"/>
      <c r="J14429" s="82">
        <v>83</v>
      </c>
      <c r="K14429" s="319">
        <v>2</v>
      </c>
    </row>
    <row r="14430" spans="1:11" x14ac:dyDescent="0.3">
      <c r="A14430" s="341">
        <v>43570.09513883102</v>
      </c>
      <c r="B14430" s="318">
        <v>38821.491999999998</v>
      </c>
      <c r="C14430" s="355">
        <f t="shared" si="307"/>
        <v>0.27100000000064028</v>
      </c>
      <c r="D14430" s="420">
        <f t="shared" si="308"/>
        <v>0.13550000000032014</v>
      </c>
      <c r="H14430" s="337"/>
      <c r="J14430" s="82">
        <v>84</v>
      </c>
      <c r="K14430" s="320">
        <v>3</v>
      </c>
    </row>
    <row r="14431" spans="1:11" x14ac:dyDescent="0.3">
      <c r="A14431" s="341">
        <v>43570.136805497685</v>
      </c>
      <c r="B14431" s="318">
        <v>38821.760999999999</v>
      </c>
      <c r="C14431" s="355">
        <f t="shared" si="307"/>
        <v>0.26900000000023283</v>
      </c>
      <c r="D14431" s="420">
        <f t="shared" si="308"/>
        <v>0.13450000000011642</v>
      </c>
      <c r="H14431" s="337"/>
      <c r="J14431" s="82">
        <v>85</v>
      </c>
      <c r="K14431" s="321">
        <v>4</v>
      </c>
    </row>
    <row r="14432" spans="1:11" x14ac:dyDescent="0.3">
      <c r="A14432" s="341">
        <v>43570.178472164349</v>
      </c>
      <c r="B14432" s="318">
        <v>38822.042000000001</v>
      </c>
      <c r="C14432" s="355">
        <f t="shared" si="307"/>
        <v>0.28100000000267755</v>
      </c>
      <c r="D14432" s="420">
        <f t="shared" si="308"/>
        <v>0.14050000000133878</v>
      </c>
      <c r="H14432" s="337"/>
      <c r="J14432" s="82">
        <v>86</v>
      </c>
      <c r="K14432" s="391">
        <v>1</v>
      </c>
    </row>
    <row r="14433" spans="1:12" x14ac:dyDescent="0.3">
      <c r="A14433" s="341">
        <v>43570.22013883102</v>
      </c>
      <c r="B14433" s="318">
        <v>38822.326999999997</v>
      </c>
      <c r="C14433" s="355">
        <f t="shared" si="307"/>
        <v>0.2849999999962165</v>
      </c>
      <c r="D14433" s="420">
        <f t="shared" si="308"/>
        <v>0.14249999999810825</v>
      </c>
      <c r="H14433" s="337"/>
      <c r="J14433" s="82">
        <v>87</v>
      </c>
      <c r="K14433" s="319">
        <v>2</v>
      </c>
    </row>
    <row r="14434" spans="1:12" x14ac:dyDescent="0.3">
      <c r="A14434" s="341">
        <v>43570.261805497685</v>
      </c>
      <c r="B14434" s="318">
        <v>38822.601000000002</v>
      </c>
      <c r="C14434" s="355">
        <f t="shared" si="307"/>
        <v>0.27400000000488944</v>
      </c>
      <c r="D14434" s="420">
        <f t="shared" si="308"/>
        <v>0.13700000000244472</v>
      </c>
      <c r="H14434" s="337"/>
      <c r="J14434" s="82">
        <v>88</v>
      </c>
      <c r="K14434" s="320">
        <v>3</v>
      </c>
    </row>
    <row r="14435" spans="1:12" x14ac:dyDescent="0.3">
      <c r="A14435" s="341">
        <v>43570.303472164349</v>
      </c>
      <c r="B14435" s="318">
        <v>38822.877999999997</v>
      </c>
      <c r="C14435" s="355">
        <f t="shared" si="307"/>
        <v>0.27699999999458669</v>
      </c>
      <c r="D14435" s="420">
        <f t="shared" si="308"/>
        <v>0.13849999999729334</v>
      </c>
      <c r="H14435" s="337"/>
      <c r="J14435" s="82">
        <v>89</v>
      </c>
      <c r="K14435" s="321">
        <v>4</v>
      </c>
    </row>
    <row r="14436" spans="1:12" x14ac:dyDescent="0.3">
      <c r="A14436" s="341">
        <v>43570.34513883102</v>
      </c>
      <c r="B14436" s="318">
        <v>38823.161</v>
      </c>
      <c r="C14436" s="355">
        <f t="shared" si="307"/>
        <v>0.28300000000308501</v>
      </c>
      <c r="D14436" s="420">
        <f t="shared" si="308"/>
        <v>0.1415000000015425</v>
      </c>
      <c r="H14436" s="337"/>
      <c r="J14436" s="82">
        <v>90</v>
      </c>
      <c r="K14436" s="391">
        <v>1</v>
      </c>
    </row>
    <row r="14437" spans="1:12" x14ac:dyDescent="0.3">
      <c r="A14437" s="341">
        <v>43570.386805497685</v>
      </c>
      <c r="B14437" s="318">
        <v>38823.438000000002</v>
      </c>
      <c r="C14437" s="355">
        <f t="shared" si="307"/>
        <v>0.27700000000186265</v>
      </c>
      <c r="D14437" s="420">
        <f t="shared" si="308"/>
        <v>0.13850000000093132</v>
      </c>
      <c r="H14437" s="337"/>
      <c r="J14437" s="82">
        <v>91</v>
      </c>
      <c r="K14437" s="319">
        <v>2</v>
      </c>
    </row>
    <row r="14438" spans="1:12" x14ac:dyDescent="0.3">
      <c r="A14438" s="341">
        <v>43570.428472164349</v>
      </c>
      <c r="B14438" s="318">
        <v>38823.701000000001</v>
      </c>
      <c r="C14438" s="355">
        <f t="shared" si="307"/>
        <v>0.26299999999901047</v>
      </c>
      <c r="D14438" s="420">
        <f t="shared" si="308"/>
        <v>0.13149999999950523</v>
      </c>
      <c r="H14438" s="337"/>
      <c r="J14438" s="82">
        <v>92</v>
      </c>
      <c r="K14438" s="320">
        <v>3</v>
      </c>
    </row>
    <row r="14439" spans="1:12" x14ac:dyDescent="0.3">
      <c r="A14439" s="341">
        <v>43570.47013883102</v>
      </c>
      <c r="B14439" s="318">
        <v>38823.978999999999</v>
      </c>
      <c r="C14439" s="355">
        <f t="shared" si="307"/>
        <v>0.27799999999842839</v>
      </c>
      <c r="D14439" s="420">
        <f t="shared" si="308"/>
        <v>0.1389999999992142</v>
      </c>
      <c r="H14439" s="337"/>
      <c r="J14439" s="82">
        <v>93</v>
      </c>
      <c r="K14439" s="321">
        <v>4</v>
      </c>
    </row>
    <row r="14440" spans="1:12" x14ac:dyDescent="0.3">
      <c r="A14440" s="341">
        <v>43570.511805497685</v>
      </c>
      <c r="B14440" s="318">
        <v>38824.258999999998</v>
      </c>
      <c r="C14440" s="355">
        <f t="shared" si="307"/>
        <v>0.27999999999883585</v>
      </c>
      <c r="D14440" s="420">
        <f t="shared" si="308"/>
        <v>0.13999999999941792</v>
      </c>
      <c r="H14440" s="337"/>
      <c r="J14440" s="82">
        <v>94</v>
      </c>
      <c r="K14440" s="391">
        <v>1</v>
      </c>
    </row>
    <row r="14441" spans="1:12" x14ac:dyDescent="0.3">
      <c r="A14441" s="341">
        <v>43570.553472164349</v>
      </c>
      <c r="B14441" s="318">
        <v>38824.531000000003</v>
      </c>
      <c r="C14441" s="355">
        <f t="shared" si="307"/>
        <v>0.27200000000448199</v>
      </c>
      <c r="D14441" s="420">
        <f t="shared" si="308"/>
        <v>0.13600000000224099</v>
      </c>
      <c r="H14441" s="337"/>
      <c r="J14441" s="82">
        <v>95</v>
      </c>
      <c r="K14441" s="319">
        <v>2</v>
      </c>
    </row>
    <row r="14442" spans="1:12" x14ac:dyDescent="0.3">
      <c r="A14442" s="341">
        <v>43570.59513883102</v>
      </c>
      <c r="B14442" s="318">
        <v>38824.798000000003</v>
      </c>
      <c r="C14442" s="355">
        <f t="shared" si="307"/>
        <v>0.26699999999982538</v>
      </c>
      <c r="D14442" s="420">
        <f t="shared" si="308"/>
        <v>0.13349999999991269</v>
      </c>
      <c r="H14442" s="337"/>
      <c r="J14442" s="82">
        <v>96</v>
      </c>
      <c r="K14442" s="320">
        <v>3</v>
      </c>
    </row>
    <row r="14443" spans="1:12" x14ac:dyDescent="0.3">
      <c r="A14443" s="341">
        <v>43570.636805497685</v>
      </c>
      <c r="B14443" s="318">
        <v>38825.072</v>
      </c>
      <c r="C14443" s="355">
        <f t="shared" si="307"/>
        <v>0.27399999999761349</v>
      </c>
      <c r="D14443" s="420">
        <f t="shared" si="308"/>
        <v>0.13699999999880674</v>
      </c>
      <c r="H14443" s="337"/>
      <c r="J14443" s="82">
        <v>97</v>
      </c>
      <c r="K14443" s="321">
        <v>4</v>
      </c>
    </row>
    <row r="14444" spans="1:12" x14ac:dyDescent="0.3">
      <c r="A14444" s="341">
        <v>43570.678472164349</v>
      </c>
      <c r="B14444" s="318">
        <v>38825.347999999998</v>
      </c>
      <c r="C14444" s="355">
        <f t="shared" si="307"/>
        <v>0.27599999999802094</v>
      </c>
      <c r="D14444" s="420">
        <f t="shared" si="308"/>
        <v>0.13799999999901047</v>
      </c>
      <c r="H14444" s="337"/>
      <c r="J14444" s="82">
        <v>98</v>
      </c>
      <c r="K14444" s="391">
        <v>1</v>
      </c>
    </row>
    <row r="14445" spans="1:12" x14ac:dyDescent="0.3">
      <c r="A14445" s="341">
        <v>43570.72013883102</v>
      </c>
      <c r="B14445" s="318">
        <v>38825.612000000001</v>
      </c>
      <c r="C14445" s="355">
        <f t="shared" si="307"/>
        <v>0.26400000000285218</v>
      </c>
      <c r="D14445" s="420">
        <f t="shared" si="308"/>
        <v>0.13200000000142609</v>
      </c>
      <c r="H14445" s="337"/>
      <c r="J14445" s="82">
        <v>99</v>
      </c>
      <c r="K14445" s="319">
        <v>2</v>
      </c>
    </row>
    <row r="14446" spans="1:12" x14ac:dyDescent="0.3">
      <c r="A14446" s="341">
        <v>43570.761805497685</v>
      </c>
      <c r="B14446" s="318">
        <v>38825.877999999997</v>
      </c>
      <c r="C14446" s="355">
        <f t="shared" si="307"/>
        <v>0.26599999999598367</v>
      </c>
      <c r="D14446" s="420">
        <f t="shared" si="308"/>
        <v>0.13299999999799184</v>
      </c>
      <c r="H14446" s="337"/>
      <c r="J14446" s="82">
        <v>100</v>
      </c>
      <c r="K14446" s="320">
        <v>3</v>
      </c>
    </row>
    <row r="14447" spans="1:12" x14ac:dyDescent="0.3">
      <c r="A14447" s="341">
        <v>43570.770138888889</v>
      </c>
      <c r="B14447" s="318">
        <v>38825.877999999997</v>
      </c>
      <c r="C14447" s="318"/>
      <c r="D14447" s="414"/>
      <c r="H14447" s="332"/>
      <c r="J14447" s="82">
        <v>1</v>
      </c>
      <c r="K14447" s="320">
        <v>3</v>
      </c>
      <c r="L14447" s="54" t="s">
        <v>313</v>
      </c>
    </row>
    <row r="14448" spans="1:12" x14ac:dyDescent="0.3">
      <c r="A14448" s="341">
        <v>43570.811805555553</v>
      </c>
      <c r="B14448" s="318">
        <v>38826.148999999998</v>
      </c>
      <c r="C14448" s="355">
        <f t="shared" ref="C14448:C14546" si="309">B14448-B14447</f>
        <v>0.27100000000064028</v>
      </c>
      <c r="D14448" s="420">
        <f t="shared" ref="D14448:D14546" si="310">C14448/2</f>
        <v>0.13550000000032014</v>
      </c>
      <c r="H14448" s="337"/>
      <c r="J14448" s="82">
        <v>2</v>
      </c>
      <c r="K14448" s="321">
        <v>4</v>
      </c>
    </row>
    <row r="14449" spans="1:11" x14ac:dyDescent="0.3">
      <c r="A14449" s="341">
        <v>43570.853472222225</v>
      </c>
      <c r="B14449" s="318">
        <v>38826.411999999997</v>
      </c>
      <c r="C14449" s="355">
        <f t="shared" si="309"/>
        <v>0.26299999999901047</v>
      </c>
      <c r="D14449" s="420">
        <f t="shared" si="310"/>
        <v>0.13149999999950523</v>
      </c>
      <c r="H14449" s="337"/>
      <c r="J14449" s="82">
        <v>3</v>
      </c>
      <c r="K14449" s="391">
        <v>1</v>
      </c>
    </row>
    <row r="14450" spans="1:11" x14ac:dyDescent="0.3">
      <c r="A14450" s="341">
        <v>43570.895138888889</v>
      </c>
      <c r="B14450" s="318">
        <v>38826.667999999998</v>
      </c>
      <c r="C14450" s="355">
        <f t="shared" si="309"/>
        <v>0.25600000000122236</v>
      </c>
      <c r="D14450" s="420">
        <f t="shared" si="310"/>
        <v>0.12800000000061118</v>
      </c>
      <c r="H14450" s="337"/>
      <c r="J14450" s="82">
        <v>4</v>
      </c>
      <c r="K14450" s="319">
        <v>2</v>
      </c>
    </row>
    <row r="14451" spans="1:11" x14ac:dyDescent="0.3">
      <c r="A14451" s="341">
        <v>43570.936805671299</v>
      </c>
      <c r="B14451" s="318">
        <v>38826.932999999997</v>
      </c>
      <c r="C14451" s="355">
        <f t="shared" si="309"/>
        <v>0.26499999999941792</v>
      </c>
      <c r="D14451" s="420">
        <f t="shared" si="310"/>
        <v>0.13249999999970896</v>
      </c>
      <c r="H14451" s="337"/>
      <c r="J14451" s="82">
        <v>5</v>
      </c>
      <c r="K14451" s="320">
        <v>3</v>
      </c>
    </row>
    <row r="14452" spans="1:11" x14ac:dyDescent="0.3">
      <c r="A14452" s="341">
        <v>43570.978472395836</v>
      </c>
      <c r="B14452" s="318">
        <v>38827.209000000003</v>
      </c>
      <c r="C14452" s="355">
        <f t="shared" si="309"/>
        <v>0.2760000000052969</v>
      </c>
      <c r="D14452" s="420">
        <f t="shared" si="310"/>
        <v>0.13800000000264845</v>
      </c>
      <c r="E14452" s="336">
        <f>SUM(C14428:C14452)*7.4805194805</f>
        <v>48.892675324548435</v>
      </c>
      <c r="F14452" s="324">
        <f>AVERAGE(D14428:D14452)</f>
        <v>0.13616666666666788</v>
      </c>
      <c r="G14452" s="324">
        <f>_xlfn.STDEV.S(D14428:D14452)</f>
        <v>3.6732483748243899E-3</v>
      </c>
      <c r="H14452" s="337"/>
      <c r="J14452" s="82">
        <v>6</v>
      </c>
      <c r="K14452" s="321">
        <v>4</v>
      </c>
    </row>
    <row r="14453" spans="1:11" x14ac:dyDescent="0.3">
      <c r="A14453" s="341">
        <v>43571.020139120374</v>
      </c>
      <c r="B14453" s="318">
        <v>38827.472000000002</v>
      </c>
      <c r="C14453" s="355">
        <f t="shared" si="309"/>
        <v>0.26299999999901047</v>
      </c>
      <c r="D14453" s="420">
        <f t="shared" si="310"/>
        <v>0.13149999999950523</v>
      </c>
      <c r="H14453" s="337"/>
      <c r="J14453" s="82">
        <v>7</v>
      </c>
      <c r="K14453" s="391">
        <v>1</v>
      </c>
    </row>
    <row r="14454" spans="1:11" x14ac:dyDescent="0.3">
      <c r="A14454" s="341">
        <v>43571.061805844911</v>
      </c>
      <c r="B14454" s="318">
        <v>38827.735000000001</v>
      </c>
      <c r="C14454" s="355">
        <f t="shared" si="309"/>
        <v>0.26299999999901047</v>
      </c>
      <c r="D14454" s="420">
        <f t="shared" si="310"/>
        <v>0.13149999999950523</v>
      </c>
      <c r="H14454" s="337"/>
      <c r="J14454" s="82">
        <v>8</v>
      </c>
      <c r="K14454" s="319">
        <v>2</v>
      </c>
    </row>
    <row r="14455" spans="1:11" x14ac:dyDescent="0.3">
      <c r="A14455" s="341">
        <v>43571.103472569448</v>
      </c>
      <c r="B14455" s="318">
        <v>38828.01</v>
      </c>
      <c r="C14455" s="355">
        <f t="shared" si="309"/>
        <v>0.27500000000145519</v>
      </c>
      <c r="D14455" s="420">
        <f t="shared" si="310"/>
        <v>0.1375000000007276</v>
      </c>
      <c r="H14455" s="337"/>
      <c r="J14455" s="82">
        <v>9</v>
      </c>
      <c r="K14455" s="320">
        <v>3</v>
      </c>
    </row>
    <row r="14456" spans="1:11" x14ac:dyDescent="0.3">
      <c r="A14456" s="341">
        <v>43571.145139293978</v>
      </c>
      <c r="B14456" s="318">
        <v>38828.288</v>
      </c>
      <c r="C14456" s="355">
        <f t="shared" si="309"/>
        <v>0.27799999999842839</v>
      </c>
      <c r="D14456" s="420">
        <f t="shared" si="310"/>
        <v>0.1389999999992142</v>
      </c>
      <c r="H14456" s="337"/>
      <c r="J14456" s="82">
        <v>10</v>
      </c>
      <c r="K14456" s="321">
        <v>4</v>
      </c>
    </row>
    <row r="14457" spans="1:11" x14ac:dyDescent="0.3">
      <c r="A14457" s="341">
        <v>43571.186806018515</v>
      </c>
      <c r="B14457" s="318">
        <v>38828.567999999999</v>
      </c>
      <c r="C14457" s="355">
        <f t="shared" si="309"/>
        <v>0.27999999999883585</v>
      </c>
      <c r="D14457" s="420">
        <f t="shared" si="310"/>
        <v>0.13999999999941792</v>
      </c>
      <c r="H14457" s="337"/>
      <c r="J14457" s="82">
        <v>11</v>
      </c>
      <c r="K14457" s="391">
        <v>1</v>
      </c>
    </row>
    <row r="14458" spans="1:11" x14ac:dyDescent="0.3">
      <c r="A14458" s="341">
        <v>43571.228472743052</v>
      </c>
      <c r="B14458" s="318">
        <v>38828.841</v>
      </c>
      <c r="C14458" s="355">
        <f t="shared" si="309"/>
        <v>0.27300000000104774</v>
      </c>
      <c r="D14458" s="420">
        <f t="shared" si="310"/>
        <v>0.13650000000052387</v>
      </c>
      <c r="H14458" s="337"/>
      <c r="J14458" s="82">
        <v>12</v>
      </c>
      <c r="K14458" s="319">
        <v>2</v>
      </c>
    </row>
    <row r="14459" spans="1:11" x14ac:dyDescent="0.3">
      <c r="A14459" s="341">
        <v>43571.27013946759</v>
      </c>
      <c r="B14459" s="318">
        <v>38829.129000000001</v>
      </c>
      <c r="C14459" s="355">
        <f t="shared" si="309"/>
        <v>0.28800000000046566</v>
      </c>
      <c r="D14459" s="420">
        <f t="shared" si="310"/>
        <v>0.14400000000023283</v>
      </c>
      <c r="H14459" s="337"/>
      <c r="J14459" s="82">
        <v>13</v>
      </c>
      <c r="K14459" s="320">
        <v>3</v>
      </c>
    </row>
    <row r="14460" spans="1:11" x14ac:dyDescent="0.3">
      <c r="A14460" s="341">
        <v>43571.311806192127</v>
      </c>
      <c r="B14460" s="318">
        <v>38829.404999999999</v>
      </c>
      <c r="C14460" s="355">
        <f t="shared" si="309"/>
        <v>0.27599999999802094</v>
      </c>
      <c r="D14460" s="420">
        <f t="shared" si="310"/>
        <v>0.13799999999901047</v>
      </c>
      <c r="H14460" s="337"/>
      <c r="J14460" s="82">
        <v>14</v>
      </c>
      <c r="K14460" s="321">
        <v>4</v>
      </c>
    </row>
    <row r="14461" spans="1:11" x14ac:dyDescent="0.3">
      <c r="A14461" s="341">
        <v>43571.353472916664</v>
      </c>
      <c r="B14461" s="318">
        <v>38829.671999999999</v>
      </c>
      <c r="C14461" s="355">
        <f t="shared" si="309"/>
        <v>0.26699999999982538</v>
      </c>
      <c r="D14461" s="420">
        <f t="shared" si="310"/>
        <v>0.13349999999991269</v>
      </c>
      <c r="H14461" s="337"/>
      <c r="J14461" s="82">
        <v>15</v>
      </c>
      <c r="K14461" s="391">
        <v>1</v>
      </c>
    </row>
    <row r="14462" spans="1:11" x14ac:dyDescent="0.3">
      <c r="A14462" s="341">
        <v>43571.395139641201</v>
      </c>
      <c r="B14462" s="318">
        <v>38829.949999999997</v>
      </c>
      <c r="C14462" s="355">
        <f t="shared" si="309"/>
        <v>0.27799999999842839</v>
      </c>
      <c r="D14462" s="420">
        <f t="shared" si="310"/>
        <v>0.1389999999992142</v>
      </c>
      <c r="H14462" s="337"/>
      <c r="J14462" s="82">
        <v>16</v>
      </c>
      <c r="K14462" s="319">
        <v>2</v>
      </c>
    </row>
    <row r="14463" spans="1:11" x14ac:dyDescent="0.3">
      <c r="A14463" s="341">
        <v>43571.436806365738</v>
      </c>
      <c r="B14463" s="318">
        <v>38830.232000000004</v>
      </c>
      <c r="C14463" s="355">
        <f t="shared" si="309"/>
        <v>0.28200000000651926</v>
      </c>
      <c r="D14463" s="420">
        <f t="shared" si="310"/>
        <v>0.14100000000325963</v>
      </c>
      <c r="H14463" s="337"/>
      <c r="J14463" s="82">
        <v>17</v>
      </c>
      <c r="K14463" s="320">
        <v>3</v>
      </c>
    </row>
    <row r="14464" spans="1:11" x14ac:dyDescent="0.3">
      <c r="A14464" s="341">
        <v>43571.478473090276</v>
      </c>
      <c r="B14464" s="318">
        <v>38830.502</v>
      </c>
      <c r="C14464" s="355">
        <f t="shared" si="309"/>
        <v>0.26999999999679858</v>
      </c>
      <c r="D14464" s="420">
        <f t="shared" si="310"/>
        <v>0.13499999999839929</v>
      </c>
      <c r="H14464" s="337"/>
      <c r="J14464" s="82">
        <v>18</v>
      </c>
      <c r="K14464" s="321">
        <v>4</v>
      </c>
    </row>
    <row r="14465" spans="1:11" x14ac:dyDescent="0.3">
      <c r="A14465" s="341">
        <v>43571.520139814813</v>
      </c>
      <c r="B14465" s="318">
        <v>38830.769</v>
      </c>
      <c r="C14465" s="355">
        <f t="shared" si="309"/>
        <v>0.26699999999982538</v>
      </c>
      <c r="D14465" s="420">
        <f t="shared" si="310"/>
        <v>0.13349999999991269</v>
      </c>
      <c r="H14465" s="337"/>
      <c r="J14465" s="82">
        <v>19</v>
      </c>
      <c r="K14465" s="391">
        <v>1</v>
      </c>
    </row>
    <row r="14466" spans="1:11" x14ac:dyDescent="0.3">
      <c r="A14466" s="341">
        <v>43571.56180653935</v>
      </c>
      <c r="B14466" s="318">
        <v>38831.046999999999</v>
      </c>
      <c r="C14466" s="355">
        <f t="shared" si="309"/>
        <v>0.27799999999842839</v>
      </c>
      <c r="D14466" s="420">
        <f t="shared" si="310"/>
        <v>0.1389999999992142</v>
      </c>
      <c r="H14466" s="337"/>
      <c r="J14466" s="82">
        <v>20</v>
      </c>
      <c r="K14466" s="319">
        <v>2</v>
      </c>
    </row>
    <row r="14467" spans="1:11" x14ac:dyDescent="0.3">
      <c r="A14467" s="341">
        <v>43571.603473263887</v>
      </c>
      <c r="B14467" s="318">
        <v>38831.321000000004</v>
      </c>
      <c r="C14467" s="355">
        <f t="shared" si="309"/>
        <v>0.27400000000488944</v>
      </c>
      <c r="D14467" s="420">
        <f t="shared" si="310"/>
        <v>0.13700000000244472</v>
      </c>
      <c r="H14467" s="337"/>
      <c r="J14467" s="82">
        <v>21</v>
      </c>
      <c r="K14467" s="320">
        <v>3</v>
      </c>
    </row>
    <row r="14468" spans="1:11" x14ac:dyDescent="0.3">
      <c r="A14468" s="341">
        <v>43571.645139988424</v>
      </c>
      <c r="B14468" s="318">
        <v>38831.591999999997</v>
      </c>
      <c r="C14468" s="355">
        <f t="shared" si="309"/>
        <v>0.27099999999336433</v>
      </c>
      <c r="D14468" s="420">
        <f t="shared" si="310"/>
        <v>0.13549999999668216</v>
      </c>
      <c r="H14468" s="337"/>
      <c r="J14468" s="82">
        <v>22</v>
      </c>
      <c r="K14468" s="321">
        <v>4</v>
      </c>
    </row>
    <row r="14469" spans="1:11" x14ac:dyDescent="0.3">
      <c r="A14469" s="341">
        <v>43571.686806712962</v>
      </c>
      <c r="B14469" s="318">
        <v>38831.860999999997</v>
      </c>
      <c r="C14469" s="355">
        <f t="shared" si="309"/>
        <v>0.26900000000023283</v>
      </c>
      <c r="D14469" s="420">
        <f t="shared" si="310"/>
        <v>0.13450000000011642</v>
      </c>
      <c r="H14469" s="337"/>
      <c r="J14469" s="82">
        <v>23</v>
      </c>
      <c r="K14469" s="391">
        <v>1</v>
      </c>
    </row>
    <row r="14470" spans="1:11" x14ac:dyDescent="0.3">
      <c r="A14470" s="341">
        <v>43571.728473437499</v>
      </c>
      <c r="B14470" s="318">
        <v>38832.142</v>
      </c>
      <c r="C14470" s="355">
        <f t="shared" si="309"/>
        <v>0.28100000000267755</v>
      </c>
      <c r="D14470" s="420">
        <f t="shared" si="310"/>
        <v>0.14050000000133878</v>
      </c>
      <c r="H14470" s="337"/>
      <c r="J14470" s="82">
        <v>24</v>
      </c>
      <c r="K14470" s="319">
        <v>2</v>
      </c>
    </row>
    <row r="14471" spans="1:11" x14ac:dyDescent="0.3">
      <c r="A14471" s="341">
        <v>43571.770140162036</v>
      </c>
      <c r="B14471" s="318">
        <v>38832.411999999997</v>
      </c>
      <c r="C14471" s="355">
        <f t="shared" si="309"/>
        <v>0.26999999999679858</v>
      </c>
      <c r="D14471" s="420">
        <f t="shared" si="310"/>
        <v>0.13499999999839929</v>
      </c>
      <c r="H14471" s="337"/>
      <c r="J14471" s="82">
        <v>25</v>
      </c>
      <c r="K14471" s="320">
        <v>3</v>
      </c>
    </row>
    <row r="14472" spans="1:11" x14ac:dyDescent="0.3">
      <c r="A14472" s="341">
        <v>43571.811806886573</v>
      </c>
      <c r="B14472" s="318">
        <v>38832.671000000002</v>
      </c>
      <c r="C14472" s="355">
        <f t="shared" si="309"/>
        <v>0.25900000000547152</v>
      </c>
      <c r="D14472" s="420">
        <f t="shared" si="310"/>
        <v>0.12950000000273576</v>
      </c>
      <c r="H14472" s="337"/>
      <c r="J14472" s="82">
        <v>26</v>
      </c>
      <c r="K14472" s="321">
        <v>4</v>
      </c>
    </row>
    <row r="14473" spans="1:11" x14ac:dyDescent="0.3">
      <c r="A14473" s="341">
        <v>43571.853473611111</v>
      </c>
      <c r="B14473" s="318">
        <v>38832.938999999998</v>
      </c>
      <c r="C14473" s="355">
        <f t="shared" si="309"/>
        <v>0.26799999999639113</v>
      </c>
      <c r="D14473" s="420">
        <f t="shared" si="310"/>
        <v>0.13399999999819556</v>
      </c>
      <c r="H14473" s="337"/>
      <c r="J14473" s="82">
        <v>27</v>
      </c>
      <c r="K14473" s="391">
        <v>1</v>
      </c>
    </row>
    <row r="14474" spans="1:11" x14ac:dyDescent="0.3">
      <c r="A14474" s="341">
        <v>43571.895140335648</v>
      </c>
      <c r="B14474" s="318">
        <v>38833.21</v>
      </c>
      <c r="C14474" s="355">
        <f t="shared" si="309"/>
        <v>0.27100000000064028</v>
      </c>
      <c r="D14474" s="420">
        <f t="shared" si="310"/>
        <v>0.13550000000032014</v>
      </c>
      <c r="H14474" s="337"/>
      <c r="J14474" s="82">
        <v>28</v>
      </c>
      <c r="K14474" s="319">
        <v>2</v>
      </c>
    </row>
    <row r="14475" spans="1:11" x14ac:dyDescent="0.3">
      <c r="A14475" s="341">
        <v>43571.936807060185</v>
      </c>
      <c r="B14475" s="318">
        <v>38833.478000000003</v>
      </c>
      <c r="C14475" s="355">
        <f t="shared" si="309"/>
        <v>0.26800000000366708</v>
      </c>
      <c r="D14475" s="420">
        <f t="shared" si="310"/>
        <v>0.13400000000183354</v>
      </c>
      <c r="H14475" s="337"/>
      <c r="J14475" s="82">
        <v>29</v>
      </c>
      <c r="K14475" s="320">
        <v>3</v>
      </c>
    </row>
    <row r="14476" spans="1:11" x14ac:dyDescent="0.3">
      <c r="A14476" s="341">
        <v>43571.978473784722</v>
      </c>
      <c r="B14476" s="318">
        <v>38833.739000000001</v>
      </c>
      <c r="C14476" s="355">
        <f t="shared" si="309"/>
        <v>0.26099999999860302</v>
      </c>
      <c r="D14476" s="420">
        <f t="shared" si="310"/>
        <v>0.13049999999930151</v>
      </c>
      <c r="E14476" s="336">
        <f>SUM(C14453:C14476)*7.4805194805</f>
        <v>48.84779220765629</v>
      </c>
      <c r="F14476" s="324">
        <f>AVERAGE(D14453:D14476)</f>
        <v>0.13604166666664241</v>
      </c>
      <c r="G14476" s="324">
        <f>_xlfn.STDEV.S(D14453:D14476)</f>
        <v>3.5992652230663492E-3</v>
      </c>
      <c r="H14476" s="337"/>
      <c r="J14476" s="82">
        <v>30</v>
      </c>
      <c r="K14476" s="321">
        <v>4</v>
      </c>
    </row>
    <row r="14477" spans="1:11" x14ac:dyDescent="0.3">
      <c r="A14477" s="341">
        <v>43572.020140509259</v>
      </c>
      <c r="B14477" s="318">
        <v>38834.010999999999</v>
      </c>
      <c r="C14477" s="355">
        <f t="shared" si="309"/>
        <v>0.27199999999720603</v>
      </c>
      <c r="D14477" s="420">
        <f t="shared" si="310"/>
        <v>0.13599999999860302</v>
      </c>
      <c r="H14477" s="337"/>
      <c r="J14477" s="82">
        <v>31</v>
      </c>
      <c r="K14477" s="391">
        <v>1</v>
      </c>
    </row>
    <row r="14478" spans="1:11" x14ac:dyDescent="0.3">
      <c r="A14478" s="341">
        <v>43572.061807233797</v>
      </c>
      <c r="B14478" s="318">
        <v>38834.288</v>
      </c>
      <c r="C14478" s="355">
        <f t="shared" si="309"/>
        <v>0.27700000000186265</v>
      </c>
      <c r="D14478" s="420">
        <f t="shared" si="310"/>
        <v>0.13850000000093132</v>
      </c>
      <c r="H14478" s="337"/>
      <c r="J14478" s="82">
        <v>32</v>
      </c>
      <c r="K14478" s="319">
        <v>2</v>
      </c>
    </row>
    <row r="14479" spans="1:11" x14ac:dyDescent="0.3">
      <c r="A14479" s="341">
        <v>43572.103473958334</v>
      </c>
      <c r="B14479" s="318">
        <v>38834.559999999998</v>
      </c>
      <c r="C14479" s="355">
        <f t="shared" si="309"/>
        <v>0.27199999999720603</v>
      </c>
      <c r="D14479" s="420">
        <f t="shared" si="310"/>
        <v>0.13599999999860302</v>
      </c>
      <c r="H14479" s="337"/>
      <c r="J14479" s="82">
        <v>33</v>
      </c>
      <c r="K14479" s="320">
        <v>3</v>
      </c>
    </row>
    <row r="14480" spans="1:11" x14ac:dyDescent="0.3">
      <c r="A14480" s="341">
        <v>43572.145140682871</v>
      </c>
      <c r="B14480" s="318">
        <v>38834.830999999998</v>
      </c>
      <c r="C14480" s="355">
        <f t="shared" si="309"/>
        <v>0.27100000000064028</v>
      </c>
      <c r="D14480" s="420">
        <f t="shared" si="310"/>
        <v>0.13550000000032014</v>
      </c>
      <c r="H14480" s="337"/>
      <c r="J14480" s="82">
        <v>34</v>
      </c>
      <c r="K14480" s="321">
        <v>4</v>
      </c>
    </row>
    <row r="14481" spans="1:11" x14ac:dyDescent="0.3">
      <c r="A14481" s="341">
        <v>43572.186807407408</v>
      </c>
      <c r="B14481" s="318">
        <v>38835.118999999999</v>
      </c>
      <c r="C14481" s="355">
        <f t="shared" si="309"/>
        <v>0.28800000000046566</v>
      </c>
      <c r="D14481" s="420">
        <f t="shared" si="310"/>
        <v>0.14400000000023283</v>
      </c>
      <c r="H14481" s="337"/>
      <c r="J14481" s="82">
        <v>35</v>
      </c>
      <c r="K14481" s="391">
        <v>1</v>
      </c>
    </row>
    <row r="14482" spans="1:11" x14ac:dyDescent="0.3">
      <c r="A14482" s="341">
        <v>43572.228474131945</v>
      </c>
      <c r="B14482" s="318">
        <v>38835.4</v>
      </c>
      <c r="C14482" s="355">
        <f t="shared" si="309"/>
        <v>0.28100000000267755</v>
      </c>
      <c r="D14482" s="420">
        <f t="shared" si="310"/>
        <v>0.14050000000133878</v>
      </c>
      <c r="H14482" s="337"/>
      <c r="J14482" s="82">
        <v>36</v>
      </c>
      <c r="K14482" s="319">
        <v>2</v>
      </c>
    </row>
    <row r="14483" spans="1:11" x14ac:dyDescent="0.3">
      <c r="A14483" s="341">
        <v>43572.270140856483</v>
      </c>
      <c r="B14483" s="318">
        <v>38835.671000000002</v>
      </c>
      <c r="C14483" s="355">
        <f t="shared" si="309"/>
        <v>0.27100000000064028</v>
      </c>
      <c r="D14483" s="420">
        <f t="shared" si="310"/>
        <v>0.13550000000032014</v>
      </c>
      <c r="H14483" s="337"/>
      <c r="J14483" s="82">
        <v>37</v>
      </c>
      <c r="K14483" s="320">
        <v>3</v>
      </c>
    </row>
    <row r="14484" spans="1:11" x14ac:dyDescent="0.3">
      <c r="A14484" s="341">
        <v>43572.31180758102</v>
      </c>
      <c r="B14484" s="318">
        <v>38835.949000000001</v>
      </c>
      <c r="C14484" s="355">
        <f t="shared" si="309"/>
        <v>0.27799999999842839</v>
      </c>
      <c r="D14484" s="420">
        <f t="shared" si="310"/>
        <v>0.1389999999992142</v>
      </c>
      <c r="H14484" s="337"/>
      <c r="J14484" s="82">
        <v>38</v>
      </c>
      <c r="K14484" s="321">
        <v>4</v>
      </c>
    </row>
    <row r="14485" spans="1:11" x14ac:dyDescent="0.3">
      <c r="A14485" s="341">
        <v>43572.353474305557</v>
      </c>
      <c r="B14485" s="318">
        <v>38836.233</v>
      </c>
      <c r="C14485" s="355">
        <f t="shared" si="309"/>
        <v>0.28399999999965075</v>
      </c>
      <c r="D14485" s="420">
        <f t="shared" si="310"/>
        <v>0.14199999999982538</v>
      </c>
      <c r="H14485" s="337"/>
      <c r="J14485" s="82">
        <v>39</v>
      </c>
      <c r="K14485" s="391">
        <v>1</v>
      </c>
    </row>
    <row r="14486" spans="1:11" x14ac:dyDescent="0.3">
      <c r="A14486" s="341">
        <v>43572.395141030094</v>
      </c>
      <c r="B14486" s="318">
        <v>38836.510999999999</v>
      </c>
      <c r="C14486" s="355">
        <f t="shared" si="309"/>
        <v>0.27799999999842839</v>
      </c>
      <c r="D14486" s="420">
        <f t="shared" si="310"/>
        <v>0.1389999999992142</v>
      </c>
      <c r="H14486" s="337"/>
      <c r="J14486" s="82">
        <v>40</v>
      </c>
      <c r="K14486" s="319">
        <v>2</v>
      </c>
    </row>
    <row r="14487" spans="1:11" x14ac:dyDescent="0.3">
      <c r="A14487" s="341">
        <v>43572.436807754631</v>
      </c>
      <c r="B14487" s="318">
        <v>38836.777999999998</v>
      </c>
      <c r="C14487" s="355">
        <f t="shared" si="309"/>
        <v>0.26699999999982538</v>
      </c>
      <c r="D14487" s="420">
        <f t="shared" si="310"/>
        <v>0.13349999999991269</v>
      </c>
      <c r="H14487" s="337"/>
      <c r="J14487" s="82">
        <v>41</v>
      </c>
      <c r="K14487" s="320">
        <v>3</v>
      </c>
    </row>
    <row r="14488" spans="1:11" x14ac:dyDescent="0.3">
      <c r="A14488" s="341">
        <v>43572.478474479169</v>
      </c>
      <c r="B14488" s="318">
        <v>38837.052000000003</v>
      </c>
      <c r="C14488" s="355">
        <f t="shared" si="309"/>
        <v>0.27400000000488944</v>
      </c>
      <c r="D14488" s="420">
        <f t="shared" si="310"/>
        <v>0.13700000000244472</v>
      </c>
      <c r="H14488" s="337"/>
      <c r="J14488" s="82">
        <v>42</v>
      </c>
      <c r="K14488" s="321">
        <v>4</v>
      </c>
    </row>
    <row r="14489" spans="1:11" x14ac:dyDescent="0.3">
      <c r="A14489" s="341">
        <v>43572.520141203706</v>
      </c>
      <c r="B14489" s="318">
        <v>38837.328000000001</v>
      </c>
      <c r="C14489" s="355">
        <f t="shared" si="309"/>
        <v>0.27599999999802094</v>
      </c>
      <c r="D14489" s="420">
        <f t="shared" si="310"/>
        <v>0.13799999999901047</v>
      </c>
      <c r="H14489" s="337"/>
      <c r="J14489" s="82">
        <v>43</v>
      </c>
      <c r="K14489" s="391">
        <v>1</v>
      </c>
    </row>
    <row r="14490" spans="1:11" x14ac:dyDescent="0.3">
      <c r="A14490" s="341">
        <v>43572.561807928243</v>
      </c>
      <c r="B14490" s="318">
        <v>38837.597000000002</v>
      </c>
      <c r="C14490" s="355">
        <f t="shared" si="309"/>
        <v>0.26900000000023283</v>
      </c>
      <c r="D14490" s="420">
        <f t="shared" si="310"/>
        <v>0.13450000000011642</v>
      </c>
      <c r="H14490" s="337"/>
      <c r="J14490" s="82">
        <v>44</v>
      </c>
      <c r="K14490" s="319">
        <v>2</v>
      </c>
    </row>
    <row r="14491" spans="1:11" x14ac:dyDescent="0.3">
      <c r="A14491" s="341">
        <v>43572.60347465278</v>
      </c>
      <c r="B14491" s="318">
        <v>38837.862000000001</v>
      </c>
      <c r="C14491" s="355">
        <f t="shared" si="309"/>
        <v>0.26499999999941792</v>
      </c>
      <c r="D14491" s="420">
        <f t="shared" si="310"/>
        <v>0.13249999999970896</v>
      </c>
      <c r="H14491" s="337"/>
      <c r="J14491" s="82">
        <v>45</v>
      </c>
      <c r="K14491" s="320">
        <v>3</v>
      </c>
    </row>
    <row r="14492" spans="1:11" x14ac:dyDescent="0.3">
      <c r="A14492" s="341">
        <v>43572.645141377317</v>
      </c>
      <c r="B14492" s="318">
        <v>38838.144999999997</v>
      </c>
      <c r="C14492" s="355">
        <f t="shared" si="309"/>
        <v>0.28299999999580905</v>
      </c>
      <c r="D14492" s="420">
        <f t="shared" si="310"/>
        <v>0.14149999999790452</v>
      </c>
      <c r="H14492" s="337"/>
      <c r="J14492" s="82">
        <v>46</v>
      </c>
      <c r="K14492" s="321">
        <v>4</v>
      </c>
    </row>
    <row r="14493" spans="1:11" x14ac:dyDescent="0.3">
      <c r="A14493" s="341">
        <v>43572.686808101855</v>
      </c>
      <c r="B14493" s="318">
        <v>38838.419000000002</v>
      </c>
      <c r="C14493" s="355">
        <f t="shared" si="309"/>
        <v>0.27400000000488944</v>
      </c>
      <c r="D14493" s="420">
        <f t="shared" si="310"/>
        <v>0.13700000000244472</v>
      </c>
      <c r="H14493" s="337"/>
      <c r="J14493" s="82">
        <v>47</v>
      </c>
      <c r="K14493" s="391">
        <v>1</v>
      </c>
    </row>
    <row r="14494" spans="1:11" x14ac:dyDescent="0.3">
      <c r="A14494" s="341">
        <v>43572.728474826392</v>
      </c>
      <c r="B14494" s="318">
        <v>38838.688000000002</v>
      </c>
      <c r="C14494" s="355">
        <f t="shared" si="309"/>
        <v>0.26900000000023283</v>
      </c>
      <c r="D14494" s="420">
        <f t="shared" si="310"/>
        <v>0.13450000000011642</v>
      </c>
      <c r="H14494" s="337"/>
      <c r="J14494" s="82">
        <v>48</v>
      </c>
      <c r="K14494" s="319">
        <v>2</v>
      </c>
    </row>
    <row r="14495" spans="1:11" x14ac:dyDescent="0.3">
      <c r="A14495" s="341">
        <v>43572.770141550929</v>
      </c>
      <c r="B14495" s="318">
        <v>38838.959999999999</v>
      </c>
      <c r="C14495" s="355">
        <f t="shared" si="309"/>
        <v>0.27199999999720603</v>
      </c>
      <c r="D14495" s="420">
        <f t="shared" si="310"/>
        <v>0.13599999999860302</v>
      </c>
      <c r="H14495" s="337"/>
      <c r="J14495" s="82">
        <v>49</v>
      </c>
      <c r="K14495" s="320">
        <v>3</v>
      </c>
    </row>
    <row r="14496" spans="1:11" x14ac:dyDescent="0.3">
      <c r="A14496" s="341">
        <v>43572.811808275466</v>
      </c>
      <c r="B14496" s="318">
        <v>38839.239000000001</v>
      </c>
      <c r="C14496" s="355">
        <f t="shared" si="309"/>
        <v>0.2790000000022701</v>
      </c>
      <c r="D14496" s="420">
        <f t="shared" si="310"/>
        <v>0.13950000000113505</v>
      </c>
      <c r="H14496" s="337"/>
      <c r="J14496" s="82">
        <v>50</v>
      </c>
      <c r="K14496" s="321">
        <v>4</v>
      </c>
    </row>
    <row r="14497" spans="1:11" x14ac:dyDescent="0.3">
      <c r="A14497" s="341">
        <v>43572.853475000004</v>
      </c>
      <c r="B14497" s="318">
        <v>38839.504999999997</v>
      </c>
      <c r="C14497" s="355">
        <f t="shared" si="309"/>
        <v>0.26599999999598367</v>
      </c>
      <c r="D14497" s="420">
        <f t="shared" si="310"/>
        <v>0.13299999999799184</v>
      </c>
      <c r="H14497" s="337"/>
      <c r="J14497" s="82">
        <v>51</v>
      </c>
      <c r="K14497" s="391">
        <v>1</v>
      </c>
    </row>
    <row r="14498" spans="1:11" x14ac:dyDescent="0.3">
      <c r="A14498" s="341">
        <v>43572.895141724533</v>
      </c>
      <c r="B14498" s="318">
        <v>38839.762000000002</v>
      </c>
      <c r="C14498" s="355">
        <f t="shared" si="309"/>
        <v>0.25700000000506407</v>
      </c>
      <c r="D14498" s="420">
        <f t="shared" si="310"/>
        <v>0.12850000000253203</v>
      </c>
      <c r="H14498" s="337"/>
      <c r="J14498" s="82">
        <v>52</v>
      </c>
      <c r="K14498" s="319">
        <v>2</v>
      </c>
    </row>
    <row r="14499" spans="1:11" x14ac:dyDescent="0.3">
      <c r="A14499" s="341">
        <v>43572.936808449071</v>
      </c>
      <c r="B14499" s="318">
        <v>38840.029000000002</v>
      </c>
      <c r="C14499" s="355">
        <f t="shared" si="309"/>
        <v>0.26699999999982538</v>
      </c>
      <c r="D14499" s="420">
        <f t="shared" si="310"/>
        <v>0.13349999999991269</v>
      </c>
      <c r="H14499" s="337"/>
      <c r="J14499" s="82">
        <v>53</v>
      </c>
      <c r="K14499" s="320">
        <v>3</v>
      </c>
    </row>
    <row r="14500" spans="1:11" x14ac:dyDescent="0.3">
      <c r="A14500" s="341">
        <v>43572.978475173608</v>
      </c>
      <c r="B14500" s="318">
        <v>38840.296999999999</v>
      </c>
      <c r="C14500" s="355">
        <f t="shared" si="309"/>
        <v>0.26799999999639113</v>
      </c>
      <c r="D14500" s="420">
        <f t="shared" si="310"/>
        <v>0.13399999999819556</v>
      </c>
      <c r="E14500" s="336">
        <f>SUM(C14477:C14500)*7.4805194805</f>
        <v>49.057246753098532</v>
      </c>
      <c r="F14500" s="324">
        <f>AVERAGE(D14477:D14500)</f>
        <v>0.13662499999994301</v>
      </c>
      <c r="G14500" s="324">
        <f>_xlfn.STDEV.S(D14477:D14500)</f>
        <v>3.505430569498339E-3</v>
      </c>
      <c r="H14500" s="337"/>
      <c r="J14500" s="82">
        <v>54</v>
      </c>
      <c r="K14500" s="321">
        <v>4</v>
      </c>
    </row>
    <row r="14501" spans="1:11" x14ac:dyDescent="0.3">
      <c r="A14501" s="341">
        <v>43573.020141898145</v>
      </c>
      <c r="B14501" s="318">
        <v>38840.559000000001</v>
      </c>
      <c r="C14501" s="355">
        <f t="shared" si="309"/>
        <v>0.26200000000244472</v>
      </c>
      <c r="D14501" s="420">
        <f t="shared" si="310"/>
        <v>0.13100000000122236</v>
      </c>
      <c r="H14501" s="337"/>
      <c r="J14501" s="82">
        <v>55</v>
      </c>
      <c r="K14501" s="391">
        <v>1</v>
      </c>
    </row>
    <row r="14502" spans="1:11" x14ac:dyDescent="0.3">
      <c r="A14502" s="341">
        <v>43573.061808622682</v>
      </c>
      <c r="B14502" s="318">
        <v>38840.822999999997</v>
      </c>
      <c r="C14502" s="355">
        <f t="shared" si="309"/>
        <v>0.26399999999557622</v>
      </c>
      <c r="D14502" s="420">
        <f t="shared" si="310"/>
        <v>0.13199999999778811</v>
      </c>
      <c r="H14502" s="337"/>
      <c r="J14502" s="82">
        <v>56</v>
      </c>
      <c r="K14502" s="319">
        <v>2</v>
      </c>
    </row>
    <row r="14503" spans="1:11" x14ac:dyDescent="0.3">
      <c r="A14503" s="341">
        <v>43573.10347534722</v>
      </c>
      <c r="B14503" s="318">
        <v>38841.103999999999</v>
      </c>
      <c r="C14503" s="355">
        <f t="shared" si="309"/>
        <v>0.28100000000267755</v>
      </c>
      <c r="D14503" s="420">
        <f t="shared" si="310"/>
        <v>0.14050000000133878</v>
      </c>
      <c r="H14503" s="337"/>
      <c r="J14503" s="82">
        <v>57</v>
      </c>
      <c r="K14503" s="320">
        <v>3</v>
      </c>
    </row>
    <row r="14504" spans="1:11" x14ac:dyDescent="0.3">
      <c r="A14504" s="341">
        <v>43573.145142071757</v>
      </c>
      <c r="B14504" s="318">
        <v>38841.381999999998</v>
      </c>
      <c r="C14504" s="355">
        <f t="shared" si="309"/>
        <v>0.27799999999842839</v>
      </c>
      <c r="D14504" s="420">
        <f t="shared" si="310"/>
        <v>0.1389999999992142</v>
      </c>
      <c r="H14504" s="337"/>
      <c r="J14504" s="82">
        <v>58</v>
      </c>
      <c r="K14504" s="321">
        <v>4</v>
      </c>
    </row>
    <row r="14505" spans="1:11" x14ac:dyDescent="0.3">
      <c r="A14505" s="341">
        <v>43573.186808796294</v>
      </c>
      <c r="B14505" s="318">
        <v>38841.650999999998</v>
      </c>
      <c r="C14505" s="355">
        <f t="shared" si="309"/>
        <v>0.26900000000023283</v>
      </c>
      <c r="D14505" s="420">
        <f t="shared" si="310"/>
        <v>0.13450000000011642</v>
      </c>
      <c r="H14505" s="337"/>
      <c r="J14505" s="82">
        <v>59</v>
      </c>
      <c r="K14505" s="391">
        <v>1</v>
      </c>
    </row>
    <row r="14506" spans="1:11" x14ac:dyDescent="0.3">
      <c r="A14506" s="341">
        <v>43573.228475520831</v>
      </c>
      <c r="B14506" s="318">
        <v>38841.930999999997</v>
      </c>
      <c r="C14506" s="355">
        <f t="shared" si="309"/>
        <v>0.27999999999883585</v>
      </c>
      <c r="D14506" s="420">
        <f t="shared" si="310"/>
        <v>0.13999999999941792</v>
      </c>
      <c r="H14506" s="337"/>
      <c r="J14506" s="82">
        <v>60</v>
      </c>
      <c r="K14506" s="319">
        <v>2</v>
      </c>
    </row>
    <row r="14507" spans="1:11" x14ac:dyDescent="0.3">
      <c r="A14507" s="341">
        <v>43573.270142245368</v>
      </c>
      <c r="B14507" s="318">
        <v>38842.214999999997</v>
      </c>
      <c r="C14507" s="355">
        <f t="shared" si="309"/>
        <v>0.28399999999965075</v>
      </c>
      <c r="D14507" s="420">
        <f t="shared" si="310"/>
        <v>0.14199999999982538</v>
      </c>
      <c r="H14507" s="337"/>
      <c r="J14507" s="82">
        <v>61</v>
      </c>
      <c r="K14507" s="320">
        <v>3</v>
      </c>
    </row>
    <row r="14508" spans="1:11" x14ac:dyDescent="0.3">
      <c r="A14508" s="341">
        <v>43573.311808969906</v>
      </c>
      <c r="B14508" s="318">
        <v>38842.49</v>
      </c>
      <c r="C14508" s="355">
        <f t="shared" si="309"/>
        <v>0.27500000000145519</v>
      </c>
      <c r="D14508" s="420">
        <f t="shared" si="310"/>
        <v>0.1375000000007276</v>
      </c>
      <c r="H14508" s="337"/>
      <c r="J14508" s="82">
        <v>62</v>
      </c>
      <c r="K14508" s="321">
        <v>4</v>
      </c>
    </row>
    <row r="14509" spans="1:11" x14ac:dyDescent="0.3">
      <c r="A14509" s="341">
        <v>43573.353475694443</v>
      </c>
      <c r="B14509" s="318">
        <v>38842.760999999999</v>
      </c>
      <c r="C14509" s="355">
        <f t="shared" si="309"/>
        <v>0.27100000000064028</v>
      </c>
      <c r="D14509" s="420">
        <f t="shared" si="310"/>
        <v>0.13550000000032014</v>
      </c>
      <c r="H14509" s="337"/>
      <c r="J14509" s="82">
        <v>63</v>
      </c>
      <c r="K14509" s="391">
        <v>1</v>
      </c>
    </row>
    <row r="14510" spans="1:11" x14ac:dyDescent="0.3">
      <c r="A14510" s="341">
        <v>43573.39514241898</v>
      </c>
      <c r="B14510" s="318">
        <v>38843.044000000002</v>
      </c>
      <c r="C14510" s="355">
        <f t="shared" si="309"/>
        <v>0.28300000000308501</v>
      </c>
      <c r="D14510" s="420">
        <f t="shared" si="310"/>
        <v>0.1415000000015425</v>
      </c>
      <c r="H14510" s="337"/>
      <c r="J14510" s="82">
        <v>64</v>
      </c>
      <c r="K14510" s="319">
        <v>2</v>
      </c>
    </row>
    <row r="14511" spans="1:11" x14ac:dyDescent="0.3">
      <c r="A14511" s="341">
        <v>43573.436809143517</v>
      </c>
      <c r="B14511" s="318">
        <v>38843.321000000004</v>
      </c>
      <c r="C14511" s="355">
        <f t="shared" si="309"/>
        <v>0.27700000000186265</v>
      </c>
      <c r="D14511" s="420">
        <f t="shared" si="310"/>
        <v>0.13850000000093132</v>
      </c>
      <c r="H14511" s="337"/>
      <c r="J14511" s="82">
        <v>65</v>
      </c>
      <c r="K14511" s="320">
        <v>3</v>
      </c>
    </row>
    <row r="14512" spans="1:11" x14ac:dyDescent="0.3">
      <c r="A14512" s="341">
        <v>43573.478475868054</v>
      </c>
      <c r="B14512" s="318">
        <v>38843.593000000001</v>
      </c>
      <c r="C14512" s="355">
        <f t="shared" si="309"/>
        <v>0.27199999999720603</v>
      </c>
      <c r="D14512" s="420">
        <f t="shared" si="310"/>
        <v>0.13599999999860302</v>
      </c>
      <c r="H14512" s="337"/>
      <c r="J14512" s="82">
        <v>66</v>
      </c>
      <c r="K14512" s="321">
        <v>4</v>
      </c>
    </row>
    <row r="14513" spans="1:11" x14ac:dyDescent="0.3">
      <c r="A14513" s="341">
        <v>43573.520142592592</v>
      </c>
      <c r="B14513" s="318">
        <v>38843.868000000002</v>
      </c>
      <c r="C14513" s="355">
        <f t="shared" si="309"/>
        <v>0.27500000000145519</v>
      </c>
      <c r="D14513" s="420">
        <f t="shared" si="310"/>
        <v>0.1375000000007276</v>
      </c>
      <c r="H14513" s="337"/>
      <c r="J14513" s="82">
        <v>67</v>
      </c>
      <c r="K14513" s="391">
        <v>1</v>
      </c>
    </row>
    <row r="14514" spans="1:11" x14ac:dyDescent="0.3">
      <c r="A14514" s="341">
        <v>43573.561809317129</v>
      </c>
      <c r="B14514" s="318">
        <v>38844.154000000002</v>
      </c>
      <c r="C14514" s="355">
        <f t="shared" si="309"/>
        <v>0.28600000000005821</v>
      </c>
      <c r="D14514" s="420">
        <f t="shared" si="310"/>
        <v>0.1430000000000291</v>
      </c>
      <c r="H14514" s="337"/>
      <c r="J14514" s="82">
        <v>68</v>
      </c>
      <c r="K14514" s="319">
        <v>2</v>
      </c>
    </row>
    <row r="14515" spans="1:11" x14ac:dyDescent="0.3">
      <c r="A14515" s="341">
        <v>43573.603476041666</v>
      </c>
      <c r="B14515" s="318">
        <v>38844.432000000001</v>
      </c>
      <c r="C14515" s="355">
        <f t="shared" si="309"/>
        <v>0.27799999999842839</v>
      </c>
      <c r="D14515" s="420">
        <f t="shared" si="310"/>
        <v>0.1389999999992142</v>
      </c>
      <c r="H14515" s="337"/>
      <c r="J14515" s="82">
        <v>69</v>
      </c>
      <c r="K14515" s="320">
        <v>3</v>
      </c>
    </row>
    <row r="14516" spans="1:11" x14ac:dyDescent="0.3">
      <c r="A14516" s="341">
        <v>43573.645142766203</v>
      </c>
      <c r="B14516" s="318">
        <v>38844.697999999997</v>
      </c>
      <c r="C14516" s="355">
        <f t="shared" si="309"/>
        <v>0.26599999999598367</v>
      </c>
      <c r="D14516" s="420">
        <f t="shared" si="310"/>
        <v>0.13299999999799184</v>
      </c>
      <c r="H14516" s="337"/>
      <c r="J14516" s="82">
        <v>70</v>
      </c>
      <c r="K14516" s="321">
        <v>4</v>
      </c>
    </row>
    <row r="14517" spans="1:11" x14ac:dyDescent="0.3">
      <c r="A14517" s="341">
        <v>43573.68680949074</v>
      </c>
      <c r="B14517" s="318">
        <v>38844.97</v>
      </c>
      <c r="C14517" s="355">
        <f t="shared" si="309"/>
        <v>0.27200000000448199</v>
      </c>
      <c r="D14517" s="420">
        <f t="shared" si="310"/>
        <v>0.13600000000224099</v>
      </c>
      <c r="H14517" s="337"/>
      <c r="J14517" s="82">
        <v>71</v>
      </c>
      <c r="K14517" s="391">
        <v>1</v>
      </c>
    </row>
    <row r="14518" spans="1:11" x14ac:dyDescent="0.3">
      <c r="A14518" s="341">
        <v>43573.728476215278</v>
      </c>
      <c r="B14518" s="318">
        <v>38845.249000000003</v>
      </c>
      <c r="C14518" s="355">
        <f t="shared" si="309"/>
        <v>0.2790000000022701</v>
      </c>
      <c r="D14518" s="420">
        <f t="shared" si="310"/>
        <v>0.13950000000113505</v>
      </c>
      <c r="H14518" s="337"/>
      <c r="J14518" s="82">
        <v>72</v>
      </c>
      <c r="K14518" s="319">
        <v>2</v>
      </c>
    </row>
    <row r="14519" spans="1:11" x14ac:dyDescent="0.3">
      <c r="A14519" s="341">
        <v>43573.770142939815</v>
      </c>
      <c r="B14519" s="318">
        <v>38845.519999999997</v>
      </c>
      <c r="C14519" s="355">
        <f t="shared" si="309"/>
        <v>0.27099999999336433</v>
      </c>
      <c r="D14519" s="420">
        <f t="shared" si="310"/>
        <v>0.13549999999668216</v>
      </c>
      <c r="H14519" s="337"/>
      <c r="J14519" s="82">
        <v>73</v>
      </c>
      <c r="K14519" s="320">
        <v>3</v>
      </c>
    </row>
    <row r="14520" spans="1:11" x14ac:dyDescent="0.3">
      <c r="A14520" s="341">
        <v>43573.811809664352</v>
      </c>
      <c r="B14520" s="318">
        <v>38845.781000000003</v>
      </c>
      <c r="C14520" s="355">
        <f t="shared" si="309"/>
        <v>0.26100000000587897</v>
      </c>
      <c r="D14520" s="420">
        <f t="shared" si="310"/>
        <v>0.13050000000293949</v>
      </c>
      <c r="H14520" s="337"/>
      <c r="J14520" s="82">
        <v>74</v>
      </c>
      <c r="K14520" s="321">
        <v>4</v>
      </c>
    </row>
    <row r="14521" spans="1:11" x14ac:dyDescent="0.3">
      <c r="A14521" s="341">
        <v>43573.853476388889</v>
      </c>
      <c r="B14521" s="318">
        <v>38846.057000000001</v>
      </c>
      <c r="C14521" s="355">
        <f t="shared" si="309"/>
        <v>0.27599999999802094</v>
      </c>
      <c r="D14521" s="420">
        <f t="shared" si="310"/>
        <v>0.13799999999901047</v>
      </c>
      <c r="H14521" s="337"/>
      <c r="J14521" s="82">
        <v>75</v>
      </c>
      <c r="K14521" s="391">
        <v>1</v>
      </c>
    </row>
    <row r="14522" spans="1:11" x14ac:dyDescent="0.3">
      <c r="A14522" s="341">
        <v>43573.895143113426</v>
      </c>
      <c r="B14522" s="318">
        <v>38846.328000000001</v>
      </c>
      <c r="C14522" s="355">
        <f t="shared" si="309"/>
        <v>0.27100000000064028</v>
      </c>
      <c r="D14522" s="420">
        <f t="shared" si="310"/>
        <v>0.13550000000032014</v>
      </c>
      <c r="H14522" s="337"/>
      <c r="J14522" s="82">
        <v>76</v>
      </c>
      <c r="K14522" s="319">
        <v>2</v>
      </c>
    </row>
    <row r="14523" spans="1:11" x14ac:dyDescent="0.3">
      <c r="A14523" s="341">
        <v>43573.936809837964</v>
      </c>
      <c r="B14523" s="318">
        <v>38846.589999999997</v>
      </c>
      <c r="C14523" s="355">
        <f t="shared" si="309"/>
        <v>0.26199999999516876</v>
      </c>
      <c r="D14523" s="420">
        <f t="shared" si="310"/>
        <v>0.13099999999758438</v>
      </c>
      <c r="H14523" s="337"/>
      <c r="J14523" s="82">
        <v>77</v>
      </c>
      <c r="K14523" s="320">
        <v>3</v>
      </c>
    </row>
    <row r="14524" spans="1:11" x14ac:dyDescent="0.3">
      <c r="A14524" s="341">
        <v>43573.978476562501</v>
      </c>
      <c r="B14524" s="318">
        <v>38846.851999999999</v>
      </c>
      <c r="C14524" s="355">
        <f t="shared" si="309"/>
        <v>0.26200000000244472</v>
      </c>
      <c r="D14524" s="420">
        <f t="shared" si="310"/>
        <v>0.13100000000122236</v>
      </c>
      <c r="E14524" s="336">
        <f>SUM(C14501:C14524)*7.4805194805</f>
        <v>49.034805194679677</v>
      </c>
      <c r="F14524" s="324">
        <f>AVERAGE(D14501:D14524)</f>
        <v>0.13656250000000605</v>
      </c>
      <c r="G14524" s="324">
        <f>_xlfn.STDEV.S(D14501:D14524)</f>
        <v>3.7425650935382659E-3</v>
      </c>
      <c r="H14524" s="337"/>
      <c r="J14524" s="82">
        <v>78</v>
      </c>
      <c r="K14524" s="321">
        <v>4</v>
      </c>
    </row>
    <row r="14525" spans="1:11" x14ac:dyDescent="0.3">
      <c r="A14525" s="341">
        <v>43574.020143287038</v>
      </c>
      <c r="B14525" s="318">
        <v>38847.127999999997</v>
      </c>
      <c r="C14525" s="355">
        <f t="shared" si="309"/>
        <v>0.27599999999802094</v>
      </c>
      <c r="D14525" s="420">
        <f t="shared" si="310"/>
        <v>0.13799999999901047</v>
      </c>
      <c r="H14525" s="337"/>
      <c r="J14525" s="82">
        <v>79</v>
      </c>
      <c r="K14525" s="391">
        <v>1</v>
      </c>
    </row>
    <row r="14526" spans="1:11" x14ac:dyDescent="0.3">
      <c r="A14526" s="341">
        <v>43574.061810011575</v>
      </c>
      <c r="B14526" s="318">
        <v>38847.4</v>
      </c>
      <c r="C14526" s="355">
        <f t="shared" si="309"/>
        <v>0.27200000000448199</v>
      </c>
      <c r="D14526" s="420">
        <f t="shared" si="310"/>
        <v>0.13600000000224099</v>
      </c>
      <c r="H14526" s="337"/>
      <c r="J14526" s="82">
        <v>80</v>
      </c>
      <c r="K14526" s="319">
        <v>2</v>
      </c>
    </row>
    <row r="14527" spans="1:11" x14ac:dyDescent="0.3">
      <c r="A14527" s="341">
        <v>43574.103476736112</v>
      </c>
      <c r="B14527" s="318">
        <v>38847.665000000001</v>
      </c>
      <c r="C14527" s="355">
        <f t="shared" si="309"/>
        <v>0.26499999999941792</v>
      </c>
      <c r="D14527" s="420">
        <f t="shared" si="310"/>
        <v>0.13249999999970896</v>
      </c>
      <c r="H14527" s="337"/>
      <c r="J14527" s="82">
        <v>81</v>
      </c>
      <c r="K14527" s="320">
        <v>3</v>
      </c>
    </row>
    <row r="14528" spans="1:11" x14ac:dyDescent="0.3">
      <c r="A14528" s="341">
        <v>43574.14514346065</v>
      </c>
      <c r="B14528" s="318">
        <v>38847.94</v>
      </c>
      <c r="C14528" s="355">
        <f t="shared" si="309"/>
        <v>0.27500000000145519</v>
      </c>
      <c r="D14528" s="420">
        <f t="shared" si="310"/>
        <v>0.1375000000007276</v>
      </c>
      <c r="H14528" s="337"/>
      <c r="J14528" s="82">
        <v>82</v>
      </c>
      <c r="K14528" s="321">
        <v>4</v>
      </c>
    </row>
    <row r="14529" spans="1:11" x14ac:dyDescent="0.3">
      <c r="A14529" s="341">
        <v>43574.186810185187</v>
      </c>
      <c r="B14529" s="318">
        <v>38848.222000000002</v>
      </c>
      <c r="C14529" s="355">
        <f t="shared" si="309"/>
        <v>0.2819999999992433</v>
      </c>
      <c r="D14529" s="420">
        <f t="shared" si="310"/>
        <v>0.14099999999962165</v>
      </c>
      <c r="H14529" s="337"/>
      <c r="J14529" s="82">
        <v>83</v>
      </c>
      <c r="K14529" s="391">
        <v>1</v>
      </c>
    </row>
    <row r="14530" spans="1:11" x14ac:dyDescent="0.3">
      <c r="A14530" s="341">
        <v>43574.228476909724</v>
      </c>
      <c r="B14530" s="318">
        <v>38848.502</v>
      </c>
      <c r="C14530" s="355">
        <f t="shared" si="309"/>
        <v>0.27999999999883585</v>
      </c>
      <c r="D14530" s="420">
        <f t="shared" si="310"/>
        <v>0.13999999999941792</v>
      </c>
      <c r="H14530" s="337"/>
      <c r="J14530" s="82">
        <v>84</v>
      </c>
      <c r="K14530" s="319">
        <v>2</v>
      </c>
    </row>
    <row r="14531" spans="1:11" x14ac:dyDescent="0.3">
      <c r="A14531" s="341">
        <v>43574.270143634261</v>
      </c>
      <c r="B14531" s="318">
        <v>38848.777999999998</v>
      </c>
      <c r="C14531" s="355">
        <f t="shared" si="309"/>
        <v>0.27599999999802094</v>
      </c>
      <c r="D14531" s="420">
        <f t="shared" si="310"/>
        <v>0.13799999999901047</v>
      </c>
      <c r="H14531" s="337"/>
      <c r="J14531" s="82">
        <v>85</v>
      </c>
      <c r="K14531" s="320">
        <v>3</v>
      </c>
    </row>
    <row r="14532" spans="1:11" x14ac:dyDescent="0.3">
      <c r="A14532" s="341">
        <v>43574.311810358799</v>
      </c>
      <c r="B14532" s="318">
        <v>38849.061999999998</v>
      </c>
      <c r="C14532" s="355">
        <f t="shared" si="309"/>
        <v>0.28399999999965075</v>
      </c>
      <c r="D14532" s="420">
        <f t="shared" si="310"/>
        <v>0.14199999999982538</v>
      </c>
      <c r="H14532" s="337"/>
      <c r="J14532" s="82">
        <v>86</v>
      </c>
      <c r="K14532" s="321">
        <v>4</v>
      </c>
    </row>
    <row r="14533" spans="1:11" x14ac:dyDescent="0.3">
      <c r="A14533" s="341">
        <v>43574.353477083336</v>
      </c>
      <c r="B14533" s="318">
        <v>38849.341999999997</v>
      </c>
      <c r="C14533" s="355">
        <f t="shared" si="309"/>
        <v>0.27999999999883585</v>
      </c>
      <c r="D14533" s="420">
        <f t="shared" si="310"/>
        <v>0.13999999999941792</v>
      </c>
      <c r="H14533" s="337"/>
      <c r="J14533" s="82">
        <v>87</v>
      </c>
      <c r="K14533" s="391">
        <v>1</v>
      </c>
    </row>
    <row r="14534" spans="1:11" x14ac:dyDescent="0.3">
      <c r="A14534" s="341">
        <v>43574.395143807873</v>
      </c>
      <c r="B14534" s="318">
        <v>38849.612999999998</v>
      </c>
      <c r="C14534" s="355">
        <f t="shared" si="309"/>
        <v>0.27100000000064028</v>
      </c>
      <c r="D14534" s="420">
        <f t="shared" si="310"/>
        <v>0.13550000000032014</v>
      </c>
      <c r="H14534" s="337"/>
      <c r="J14534" s="82">
        <v>88</v>
      </c>
      <c r="K14534" s="319">
        <v>2</v>
      </c>
    </row>
    <row r="14535" spans="1:11" x14ac:dyDescent="0.3">
      <c r="A14535" s="341">
        <v>43574.43681053241</v>
      </c>
      <c r="B14535" s="318">
        <v>38849.883000000002</v>
      </c>
      <c r="C14535" s="355">
        <f t="shared" si="309"/>
        <v>0.27000000000407454</v>
      </c>
      <c r="D14535" s="420">
        <f t="shared" si="310"/>
        <v>0.13500000000203727</v>
      </c>
      <c r="H14535" s="337"/>
      <c r="J14535" s="82">
        <v>89</v>
      </c>
      <c r="K14535" s="320">
        <v>3</v>
      </c>
    </row>
    <row r="14536" spans="1:11" x14ac:dyDescent="0.3">
      <c r="A14536" s="341">
        <v>43574.478477256947</v>
      </c>
      <c r="B14536" s="318">
        <v>38850.161999999997</v>
      </c>
      <c r="C14536" s="355">
        <f t="shared" si="309"/>
        <v>0.27899999999499414</v>
      </c>
      <c r="D14536" s="420">
        <f t="shared" si="310"/>
        <v>0.13949999999749707</v>
      </c>
      <c r="H14536" s="337"/>
      <c r="J14536" s="82">
        <v>90</v>
      </c>
      <c r="K14536" s="321">
        <v>4</v>
      </c>
    </row>
    <row r="14537" spans="1:11" x14ac:dyDescent="0.3">
      <c r="A14537" s="341">
        <v>43574.520143981485</v>
      </c>
      <c r="B14537" s="318">
        <v>38850.44</v>
      </c>
      <c r="C14537" s="355">
        <f t="shared" si="309"/>
        <v>0.27800000000570435</v>
      </c>
      <c r="D14537" s="420">
        <f t="shared" si="310"/>
        <v>0.13900000000285218</v>
      </c>
      <c r="H14537" s="337"/>
      <c r="J14537" s="82">
        <v>91</v>
      </c>
      <c r="K14537" s="391">
        <v>1</v>
      </c>
    </row>
    <row r="14538" spans="1:11" x14ac:dyDescent="0.3">
      <c r="A14538" s="341">
        <v>43574.561810706022</v>
      </c>
      <c r="B14538" s="318">
        <v>38850.707999999999</v>
      </c>
      <c r="C14538" s="355">
        <f t="shared" si="309"/>
        <v>0.26799999999639113</v>
      </c>
      <c r="D14538" s="420">
        <f t="shared" si="310"/>
        <v>0.13399999999819556</v>
      </c>
      <c r="H14538" s="337"/>
      <c r="J14538" s="82">
        <v>92</v>
      </c>
      <c r="K14538" s="319">
        <v>2</v>
      </c>
    </row>
    <row r="14539" spans="1:11" x14ac:dyDescent="0.3">
      <c r="A14539" s="341">
        <v>43574.603477430559</v>
      </c>
      <c r="B14539" s="318">
        <v>38850.983</v>
      </c>
      <c r="C14539" s="355">
        <f t="shared" si="309"/>
        <v>0.27500000000145519</v>
      </c>
      <c r="D14539" s="420">
        <f t="shared" si="310"/>
        <v>0.1375000000007276</v>
      </c>
      <c r="H14539" s="337"/>
      <c r="J14539" s="82">
        <v>93</v>
      </c>
      <c r="K14539" s="320">
        <v>3</v>
      </c>
    </row>
    <row r="14540" spans="1:11" x14ac:dyDescent="0.3">
      <c r="A14540" s="341">
        <v>43574.645144155096</v>
      </c>
      <c r="B14540" s="318">
        <v>38851.262000000002</v>
      </c>
      <c r="C14540" s="355">
        <f t="shared" si="309"/>
        <v>0.2790000000022701</v>
      </c>
      <c r="D14540" s="420">
        <f t="shared" si="310"/>
        <v>0.13950000000113505</v>
      </c>
      <c r="H14540" s="337"/>
      <c r="J14540" s="82">
        <v>94</v>
      </c>
      <c r="K14540" s="321">
        <v>4</v>
      </c>
    </row>
    <row r="14541" spans="1:11" x14ac:dyDescent="0.3">
      <c r="A14541" s="341">
        <v>43574.686810879626</v>
      </c>
      <c r="B14541" s="318">
        <v>38851.531999999999</v>
      </c>
      <c r="C14541" s="355">
        <f t="shared" si="309"/>
        <v>0.26999999999679858</v>
      </c>
      <c r="D14541" s="420">
        <f t="shared" si="310"/>
        <v>0.13499999999839929</v>
      </c>
      <c r="H14541" s="337"/>
      <c r="J14541" s="82">
        <v>95</v>
      </c>
      <c r="K14541" s="391">
        <v>1</v>
      </c>
    </row>
    <row r="14542" spans="1:11" x14ac:dyDescent="0.3">
      <c r="A14542" s="341">
        <v>43574.728477604163</v>
      </c>
      <c r="B14542" s="318">
        <v>38851.798999999999</v>
      </c>
      <c r="C14542" s="355">
        <f t="shared" si="309"/>
        <v>0.26699999999982538</v>
      </c>
      <c r="D14542" s="420">
        <f t="shared" si="310"/>
        <v>0.13349999999991269</v>
      </c>
      <c r="H14542" s="337"/>
      <c r="J14542" s="82">
        <v>96</v>
      </c>
      <c r="K14542" s="319">
        <v>2</v>
      </c>
    </row>
    <row r="14543" spans="1:11" x14ac:dyDescent="0.3">
      <c r="A14543" s="341">
        <v>43574.770144328701</v>
      </c>
      <c r="B14543" s="318">
        <v>38852.072999999997</v>
      </c>
      <c r="C14543" s="355">
        <f t="shared" si="309"/>
        <v>0.27399999999761349</v>
      </c>
      <c r="D14543" s="420">
        <f t="shared" si="310"/>
        <v>0.13699999999880674</v>
      </c>
      <c r="H14543" s="337"/>
      <c r="J14543" s="82">
        <v>97</v>
      </c>
      <c r="K14543" s="320">
        <v>3</v>
      </c>
    </row>
    <row r="14544" spans="1:11" x14ac:dyDescent="0.3">
      <c r="A14544" s="341">
        <v>43574.811811053238</v>
      </c>
      <c r="B14544" s="318">
        <v>38852.341</v>
      </c>
      <c r="C14544" s="355">
        <f t="shared" si="309"/>
        <v>0.26800000000366708</v>
      </c>
      <c r="D14544" s="420">
        <f t="shared" si="310"/>
        <v>0.13400000000183354</v>
      </c>
      <c r="H14544" s="337"/>
      <c r="J14544" s="82">
        <v>98</v>
      </c>
      <c r="K14544" s="321">
        <v>4</v>
      </c>
    </row>
    <row r="14545" spans="1:12" x14ac:dyDescent="0.3">
      <c r="A14545" s="341">
        <v>43574.853477777775</v>
      </c>
      <c r="B14545" s="318">
        <v>38852.601000000002</v>
      </c>
      <c r="C14545" s="355">
        <f t="shared" si="309"/>
        <v>0.26000000000203727</v>
      </c>
      <c r="D14545" s="420">
        <f t="shared" si="310"/>
        <v>0.13000000000101863</v>
      </c>
      <c r="H14545" s="337"/>
      <c r="J14545" s="82">
        <v>99</v>
      </c>
      <c r="K14545" s="391">
        <v>1</v>
      </c>
    </row>
    <row r="14546" spans="1:12" x14ac:dyDescent="0.3">
      <c r="A14546" s="341">
        <v>43574.895144502312</v>
      </c>
      <c r="B14546" s="318">
        <v>38852.86</v>
      </c>
      <c r="C14546" s="355">
        <f t="shared" si="309"/>
        <v>0.25899999999819556</v>
      </c>
      <c r="D14546" s="420">
        <f t="shared" si="310"/>
        <v>0.12949999999909778</v>
      </c>
      <c r="E14546" s="336">
        <f>SUM(C14525:C14546)*7.4805194805</f>
        <v>44.94296103885619</v>
      </c>
      <c r="F14546" s="324">
        <f>AVERAGE(D14525:D14546)</f>
        <v>0.13654545454549158</v>
      </c>
      <c r="G14546" s="324">
        <f>_xlfn.STDEV.S(D14525:D14546)</f>
        <v>3.3838168463376944E-3</v>
      </c>
      <c r="H14546" s="404"/>
      <c r="I14546" s="344">
        <f>AVERAGE(D14428:D14546)</f>
        <v>0.13638559322033084</v>
      </c>
      <c r="J14546" s="82">
        <v>100</v>
      </c>
      <c r="K14546" s="319">
        <v>2</v>
      </c>
    </row>
    <row r="14547" spans="1:12" x14ac:dyDescent="0.3">
      <c r="A14547" s="341">
        <v>43577.511111111111</v>
      </c>
      <c r="B14547" s="318">
        <v>38869.9</v>
      </c>
      <c r="C14547" s="318"/>
      <c r="D14547" s="414"/>
      <c r="H14547" s="332"/>
      <c r="J14547" s="82">
        <v>1</v>
      </c>
      <c r="K14547" s="391">
        <v>1</v>
      </c>
      <c r="L14547" s="54" t="s">
        <v>313</v>
      </c>
    </row>
    <row r="14548" spans="1:12" x14ac:dyDescent="0.3">
      <c r="A14548" s="341">
        <v>43577.552777777775</v>
      </c>
      <c r="B14548" s="318">
        <v>38870.178</v>
      </c>
      <c r="C14548" s="355">
        <f t="shared" ref="C14548:C14645" si="311">B14548-B14547</f>
        <v>0.27799999999842839</v>
      </c>
      <c r="D14548" s="420">
        <f t="shared" ref="D14548:D14645" si="312">C14548/2</f>
        <v>0.1389999999992142</v>
      </c>
      <c r="H14548" s="337"/>
      <c r="J14548" s="82">
        <v>2</v>
      </c>
      <c r="K14548" s="319">
        <v>2</v>
      </c>
    </row>
    <row r="14549" spans="1:12" x14ac:dyDescent="0.3">
      <c r="A14549" s="341">
        <v>43577.594444444447</v>
      </c>
      <c r="B14549" s="318">
        <v>38870.449000000001</v>
      </c>
      <c r="C14549" s="355">
        <f t="shared" si="311"/>
        <v>0.27100000000064028</v>
      </c>
      <c r="D14549" s="420">
        <f t="shared" si="312"/>
        <v>0.13550000000032014</v>
      </c>
      <c r="H14549" s="337"/>
      <c r="J14549" s="82">
        <v>3</v>
      </c>
      <c r="K14549" s="320">
        <v>3</v>
      </c>
    </row>
    <row r="14550" spans="1:12" x14ac:dyDescent="0.3">
      <c r="A14550" s="341">
        <v>43577.636111111111</v>
      </c>
      <c r="B14550" s="318">
        <v>38870.711000000003</v>
      </c>
      <c r="C14550" s="355">
        <f t="shared" si="311"/>
        <v>0.26200000000244472</v>
      </c>
      <c r="D14550" s="420">
        <f t="shared" si="312"/>
        <v>0.13100000000122236</v>
      </c>
      <c r="H14550" s="337"/>
      <c r="J14550" s="82">
        <v>4</v>
      </c>
      <c r="K14550" s="321">
        <v>4</v>
      </c>
    </row>
    <row r="14551" spans="1:12" x14ac:dyDescent="0.3">
      <c r="A14551" s="341">
        <v>43577.677777777775</v>
      </c>
      <c r="B14551" s="318">
        <v>38870.982000000004</v>
      </c>
      <c r="C14551" s="355">
        <f t="shared" si="311"/>
        <v>0.27100000000064028</v>
      </c>
      <c r="D14551" s="420">
        <f t="shared" si="312"/>
        <v>0.13550000000032014</v>
      </c>
      <c r="H14551" s="337"/>
      <c r="J14551" s="82">
        <v>5</v>
      </c>
      <c r="K14551" s="391">
        <v>1</v>
      </c>
    </row>
    <row r="14552" spans="1:12" x14ac:dyDescent="0.3">
      <c r="A14552" s="341">
        <v>43577.719444618058</v>
      </c>
      <c r="B14552" s="318">
        <v>38871.26</v>
      </c>
      <c r="C14552" s="355">
        <f t="shared" si="311"/>
        <v>0.27799999999842839</v>
      </c>
      <c r="D14552" s="420">
        <f t="shared" si="312"/>
        <v>0.1389999999992142</v>
      </c>
      <c r="H14552" s="337"/>
      <c r="J14552" s="82">
        <v>6</v>
      </c>
      <c r="K14552" s="319">
        <v>2</v>
      </c>
    </row>
    <row r="14553" spans="1:12" x14ac:dyDescent="0.3">
      <c r="A14553" s="341">
        <v>43577.761111342596</v>
      </c>
      <c r="B14553" s="318">
        <v>38871.529000000002</v>
      </c>
      <c r="C14553" s="355">
        <f t="shared" si="311"/>
        <v>0.26900000000023283</v>
      </c>
      <c r="D14553" s="420">
        <f t="shared" si="312"/>
        <v>0.13450000000011642</v>
      </c>
      <c r="H14553" s="337"/>
      <c r="J14553" s="82">
        <v>7</v>
      </c>
      <c r="K14553" s="320">
        <v>3</v>
      </c>
    </row>
    <row r="14554" spans="1:12" x14ac:dyDescent="0.3">
      <c r="A14554" s="341">
        <v>43577.802778067133</v>
      </c>
      <c r="B14554" s="318">
        <v>38871.788999999997</v>
      </c>
      <c r="C14554" s="355">
        <f t="shared" si="311"/>
        <v>0.25999999999476131</v>
      </c>
      <c r="D14554" s="420">
        <f t="shared" si="312"/>
        <v>0.12999999999738066</v>
      </c>
      <c r="H14554" s="337"/>
      <c r="J14554" s="82">
        <v>8</v>
      </c>
      <c r="K14554" s="321">
        <v>4</v>
      </c>
    </row>
    <row r="14555" spans="1:12" x14ac:dyDescent="0.3">
      <c r="A14555" s="341">
        <v>43577.84444479167</v>
      </c>
      <c r="B14555" s="318">
        <v>38872.057999999997</v>
      </c>
      <c r="C14555" s="355">
        <f t="shared" si="311"/>
        <v>0.26900000000023283</v>
      </c>
      <c r="D14555" s="420">
        <f t="shared" si="312"/>
        <v>0.13450000000011642</v>
      </c>
      <c r="H14555" s="337"/>
      <c r="J14555" s="82">
        <v>9</v>
      </c>
      <c r="K14555" s="391">
        <v>1</v>
      </c>
    </row>
    <row r="14556" spans="1:12" x14ac:dyDescent="0.3">
      <c r="A14556" s="341">
        <v>43577.886111516207</v>
      </c>
      <c r="B14556" s="318">
        <v>38872.322</v>
      </c>
      <c r="C14556" s="355">
        <f t="shared" si="311"/>
        <v>0.26400000000285218</v>
      </c>
      <c r="D14556" s="420">
        <f t="shared" si="312"/>
        <v>0.13200000000142609</v>
      </c>
      <c r="H14556" s="337"/>
      <c r="J14556" s="82">
        <v>10</v>
      </c>
      <c r="K14556" s="319">
        <v>2</v>
      </c>
    </row>
    <row r="14557" spans="1:12" x14ac:dyDescent="0.3">
      <c r="A14557" s="341">
        <v>43577.927778240744</v>
      </c>
      <c r="B14557" s="318">
        <v>38872.588000000003</v>
      </c>
      <c r="C14557" s="355">
        <f t="shared" si="311"/>
        <v>0.26600000000325963</v>
      </c>
      <c r="D14557" s="420">
        <f t="shared" si="312"/>
        <v>0.13300000000162981</v>
      </c>
      <c r="H14557" s="337"/>
      <c r="J14557" s="82">
        <v>11</v>
      </c>
      <c r="K14557" s="320">
        <v>3</v>
      </c>
    </row>
    <row r="14558" spans="1:12" x14ac:dyDescent="0.3">
      <c r="A14558" s="341">
        <v>43577.969444965274</v>
      </c>
      <c r="B14558" s="318">
        <v>38872.843000000001</v>
      </c>
      <c r="C14558" s="355">
        <f t="shared" si="311"/>
        <v>0.25499999999738066</v>
      </c>
      <c r="D14558" s="420">
        <f t="shared" si="312"/>
        <v>0.12749999999869033</v>
      </c>
      <c r="E14558" s="336">
        <f>SUM(C14547:C14558)*7.4805194805</f>
        <v>22.015168831106276</v>
      </c>
      <c r="F14558" s="324">
        <f>AVERAGE(D14547:D14558)</f>
        <v>0.13377272727269551</v>
      </c>
      <c r="G14558" s="324">
        <f>_xlfn.STDEV.S(D14547:D14558)</f>
        <v>3.5592389381689368E-3</v>
      </c>
      <c r="H14558" s="337"/>
      <c r="J14558" s="82">
        <v>12</v>
      </c>
      <c r="K14558" s="321">
        <v>4</v>
      </c>
    </row>
    <row r="14559" spans="1:12" x14ac:dyDescent="0.3">
      <c r="A14559" s="341">
        <v>43578.011111689812</v>
      </c>
      <c r="B14559" s="318">
        <v>38873.118000000002</v>
      </c>
      <c r="C14559" s="355">
        <f t="shared" si="311"/>
        <v>0.27500000000145519</v>
      </c>
      <c r="D14559" s="420">
        <f t="shared" si="312"/>
        <v>0.1375000000007276</v>
      </c>
      <c r="H14559" s="337"/>
      <c r="J14559" s="82">
        <v>13</v>
      </c>
      <c r="K14559" s="391">
        <v>1</v>
      </c>
    </row>
    <row r="14560" spans="1:12" x14ac:dyDescent="0.3">
      <c r="A14560" s="341">
        <v>43578.052778414349</v>
      </c>
      <c r="B14560" s="318">
        <v>38873.389000000003</v>
      </c>
      <c r="C14560" s="355">
        <f t="shared" si="311"/>
        <v>0.27100000000064028</v>
      </c>
      <c r="D14560" s="420">
        <f t="shared" si="312"/>
        <v>0.13550000000032014</v>
      </c>
      <c r="H14560" s="337"/>
      <c r="J14560" s="82">
        <v>14</v>
      </c>
      <c r="K14560" s="319">
        <v>2</v>
      </c>
    </row>
    <row r="14561" spans="1:11" x14ac:dyDescent="0.3">
      <c r="A14561" s="341">
        <v>43578.094445138886</v>
      </c>
      <c r="B14561" s="318">
        <v>38873.652000000002</v>
      </c>
      <c r="C14561" s="355">
        <f t="shared" si="311"/>
        <v>0.26299999999901047</v>
      </c>
      <c r="D14561" s="420">
        <f t="shared" si="312"/>
        <v>0.13149999999950523</v>
      </c>
      <c r="H14561" s="337"/>
      <c r="J14561" s="82">
        <v>15</v>
      </c>
      <c r="K14561" s="320">
        <v>3</v>
      </c>
    </row>
    <row r="14562" spans="1:11" x14ac:dyDescent="0.3">
      <c r="A14562" s="341">
        <v>43578.136111863423</v>
      </c>
      <c r="B14562" s="318">
        <v>38873.923999999999</v>
      </c>
      <c r="C14562" s="355">
        <f t="shared" si="311"/>
        <v>0.27199999999720603</v>
      </c>
      <c r="D14562" s="420">
        <f t="shared" si="312"/>
        <v>0.13599999999860302</v>
      </c>
      <c r="H14562" s="337"/>
      <c r="J14562" s="82">
        <v>16</v>
      </c>
      <c r="K14562" s="321">
        <v>4</v>
      </c>
    </row>
    <row r="14563" spans="1:11" x14ac:dyDescent="0.3">
      <c r="A14563" s="341">
        <v>43578.17777858796</v>
      </c>
      <c r="B14563" s="318">
        <v>38874.201999999997</v>
      </c>
      <c r="C14563" s="355">
        <f t="shared" si="311"/>
        <v>0.27799999999842839</v>
      </c>
      <c r="D14563" s="420">
        <f t="shared" si="312"/>
        <v>0.1389999999992142</v>
      </c>
      <c r="H14563" s="337"/>
      <c r="J14563" s="82">
        <v>17</v>
      </c>
      <c r="K14563" s="391">
        <v>1</v>
      </c>
    </row>
    <row r="14564" spans="1:11" x14ac:dyDescent="0.3">
      <c r="A14564" s="341">
        <v>43578.219445312498</v>
      </c>
      <c r="B14564" s="318">
        <v>38874.478000000003</v>
      </c>
      <c r="C14564" s="355">
        <f t="shared" si="311"/>
        <v>0.2760000000052969</v>
      </c>
      <c r="D14564" s="420">
        <f t="shared" si="312"/>
        <v>0.13800000000264845</v>
      </c>
      <c r="H14564" s="337"/>
      <c r="J14564" s="82">
        <v>18</v>
      </c>
      <c r="K14564" s="319">
        <v>2</v>
      </c>
    </row>
    <row r="14565" spans="1:11" x14ac:dyDescent="0.3">
      <c r="A14565" s="341">
        <v>43578.261112037035</v>
      </c>
      <c r="B14565" s="318">
        <v>38874.74</v>
      </c>
      <c r="C14565" s="355">
        <f t="shared" si="311"/>
        <v>0.26199999999516876</v>
      </c>
      <c r="D14565" s="420">
        <f t="shared" si="312"/>
        <v>0.13099999999758438</v>
      </c>
      <c r="H14565" s="337"/>
      <c r="J14565" s="82">
        <v>19</v>
      </c>
      <c r="K14565" s="320">
        <v>3</v>
      </c>
    </row>
    <row r="14566" spans="1:11" x14ac:dyDescent="0.3">
      <c r="A14566" s="341">
        <v>43578.302778761572</v>
      </c>
      <c r="B14566" s="318">
        <v>38875.019999999997</v>
      </c>
      <c r="C14566" s="355">
        <f t="shared" si="311"/>
        <v>0.27999999999883585</v>
      </c>
      <c r="D14566" s="420">
        <f t="shared" si="312"/>
        <v>0.13999999999941792</v>
      </c>
      <c r="H14566" s="337"/>
      <c r="J14566" s="82">
        <v>20</v>
      </c>
      <c r="K14566" s="321">
        <v>4</v>
      </c>
    </row>
    <row r="14567" spans="1:11" x14ac:dyDescent="0.3">
      <c r="A14567" s="341">
        <v>43578.344445486109</v>
      </c>
      <c r="B14567" s="318">
        <v>38875.298000000003</v>
      </c>
      <c r="C14567" s="355">
        <f t="shared" si="311"/>
        <v>0.27800000000570435</v>
      </c>
      <c r="D14567" s="420">
        <f t="shared" si="312"/>
        <v>0.13900000000285218</v>
      </c>
      <c r="H14567" s="337"/>
      <c r="J14567" s="82">
        <v>21</v>
      </c>
      <c r="K14567" s="391">
        <v>1</v>
      </c>
    </row>
    <row r="14568" spans="1:11" x14ac:dyDescent="0.3">
      <c r="A14568" s="341">
        <v>43578.386112210646</v>
      </c>
      <c r="B14568" s="318">
        <v>38875.571000000004</v>
      </c>
      <c r="C14568" s="355">
        <f t="shared" si="311"/>
        <v>0.27300000000104774</v>
      </c>
      <c r="D14568" s="420">
        <f t="shared" si="312"/>
        <v>0.13650000000052387</v>
      </c>
      <c r="H14568" s="337"/>
      <c r="J14568" s="82">
        <v>22</v>
      </c>
      <c r="K14568" s="319">
        <v>2</v>
      </c>
    </row>
    <row r="14569" spans="1:11" x14ac:dyDescent="0.3">
      <c r="A14569" s="341">
        <v>43578.427778935184</v>
      </c>
      <c r="B14569" s="318">
        <v>38875.839</v>
      </c>
      <c r="C14569" s="355">
        <f t="shared" si="311"/>
        <v>0.26799999999639113</v>
      </c>
      <c r="D14569" s="420">
        <f t="shared" si="312"/>
        <v>0.13399999999819556</v>
      </c>
      <c r="H14569" s="337"/>
      <c r="J14569" s="82">
        <v>23</v>
      </c>
      <c r="K14569" s="320">
        <v>3</v>
      </c>
    </row>
    <row r="14570" spans="1:11" x14ac:dyDescent="0.3">
      <c r="A14570" s="341">
        <v>43578.469445659721</v>
      </c>
      <c r="B14570" s="318">
        <v>38876.118999999999</v>
      </c>
      <c r="C14570" s="355">
        <f t="shared" si="311"/>
        <v>0.27999999999883585</v>
      </c>
      <c r="D14570" s="420">
        <f t="shared" si="312"/>
        <v>0.13999999999941792</v>
      </c>
      <c r="H14570" s="337"/>
      <c r="J14570" s="82">
        <v>24</v>
      </c>
      <c r="K14570" s="321">
        <v>4</v>
      </c>
    </row>
    <row r="14571" spans="1:11" x14ac:dyDescent="0.3">
      <c r="A14571" s="341">
        <v>43578.511112384258</v>
      </c>
      <c r="B14571" s="318">
        <v>38876.392</v>
      </c>
      <c r="C14571" s="355">
        <f t="shared" si="311"/>
        <v>0.27300000000104774</v>
      </c>
      <c r="D14571" s="420">
        <f t="shared" si="312"/>
        <v>0.13650000000052387</v>
      </c>
      <c r="H14571" s="337"/>
      <c r="J14571" s="82">
        <v>25</v>
      </c>
      <c r="K14571" s="391">
        <v>1</v>
      </c>
    </row>
    <row r="14572" spans="1:11" x14ac:dyDescent="0.3">
      <c r="A14572" s="341">
        <v>43578.552779108795</v>
      </c>
      <c r="B14572" s="318">
        <v>38876.659</v>
      </c>
      <c r="C14572" s="355">
        <f t="shared" si="311"/>
        <v>0.26699999999982538</v>
      </c>
      <c r="D14572" s="420">
        <f t="shared" si="312"/>
        <v>0.13349999999991269</v>
      </c>
      <c r="H14572" s="337"/>
      <c r="J14572" s="82">
        <v>26</v>
      </c>
      <c r="K14572" s="319">
        <v>2</v>
      </c>
    </row>
    <row r="14573" spans="1:11" x14ac:dyDescent="0.3">
      <c r="A14573" s="341">
        <v>43578.594445833332</v>
      </c>
      <c r="B14573" s="318">
        <v>38876.932000000001</v>
      </c>
      <c r="C14573" s="355">
        <f t="shared" si="311"/>
        <v>0.27300000000104774</v>
      </c>
      <c r="D14573" s="420">
        <f t="shared" si="312"/>
        <v>0.13650000000052387</v>
      </c>
      <c r="H14573" s="337"/>
      <c r="J14573" s="82">
        <v>27</v>
      </c>
      <c r="K14573" s="320">
        <v>3</v>
      </c>
    </row>
    <row r="14574" spans="1:11" x14ac:dyDescent="0.3">
      <c r="A14574" s="341">
        <v>43578.63611255787</v>
      </c>
      <c r="B14574" s="318">
        <v>38877.209000000003</v>
      </c>
      <c r="C14574" s="355">
        <f t="shared" si="311"/>
        <v>0.27700000000186265</v>
      </c>
      <c r="D14574" s="420">
        <f t="shared" si="312"/>
        <v>0.13850000000093132</v>
      </c>
      <c r="H14574" s="337"/>
      <c r="J14574" s="82">
        <v>28</v>
      </c>
      <c r="K14574" s="321">
        <v>4</v>
      </c>
    </row>
    <row r="14575" spans="1:11" x14ac:dyDescent="0.3">
      <c r="A14575" s="341">
        <v>43578.677779282407</v>
      </c>
      <c r="B14575" s="318">
        <v>38877.472000000002</v>
      </c>
      <c r="C14575" s="355">
        <f t="shared" si="311"/>
        <v>0.26299999999901047</v>
      </c>
      <c r="D14575" s="420">
        <f t="shared" si="312"/>
        <v>0.13149999999950523</v>
      </c>
      <c r="H14575" s="337"/>
      <c r="J14575" s="82">
        <v>29</v>
      </c>
      <c r="K14575" s="391">
        <v>1</v>
      </c>
    </row>
    <row r="14576" spans="1:11" x14ac:dyDescent="0.3">
      <c r="A14576" s="341">
        <v>43578.719446006944</v>
      </c>
      <c r="B14576" s="318">
        <v>38877.737999999998</v>
      </c>
      <c r="C14576" s="355">
        <f t="shared" si="311"/>
        <v>0.26599999999598367</v>
      </c>
      <c r="D14576" s="420">
        <f t="shared" si="312"/>
        <v>0.13299999999799184</v>
      </c>
      <c r="H14576" s="337"/>
      <c r="J14576" s="82">
        <v>30</v>
      </c>
      <c r="K14576" s="319">
        <v>2</v>
      </c>
    </row>
    <row r="14577" spans="1:11" x14ac:dyDescent="0.3">
      <c r="A14577" s="341">
        <v>43578.761112731481</v>
      </c>
      <c r="B14577" s="318">
        <v>38878.012000000002</v>
      </c>
      <c r="C14577" s="355">
        <f t="shared" si="311"/>
        <v>0.27400000000488944</v>
      </c>
      <c r="D14577" s="420">
        <f t="shared" si="312"/>
        <v>0.13700000000244472</v>
      </c>
      <c r="H14577" s="337"/>
      <c r="J14577" s="82">
        <v>31</v>
      </c>
      <c r="K14577" s="320">
        <v>3</v>
      </c>
    </row>
    <row r="14578" spans="1:11" x14ac:dyDescent="0.3">
      <c r="A14578" s="341">
        <v>43578.802779456018</v>
      </c>
      <c r="B14578" s="318">
        <v>38878.288</v>
      </c>
      <c r="C14578" s="355">
        <f t="shared" si="311"/>
        <v>0.27599999999802094</v>
      </c>
      <c r="D14578" s="420">
        <f t="shared" si="312"/>
        <v>0.13799999999901047</v>
      </c>
      <c r="H14578" s="337"/>
      <c r="J14578" s="82">
        <v>32</v>
      </c>
      <c r="K14578" s="321">
        <v>4</v>
      </c>
    </row>
    <row r="14579" spans="1:11" x14ac:dyDescent="0.3">
      <c r="A14579" s="341">
        <v>43578.844446180556</v>
      </c>
      <c r="B14579" s="318">
        <v>38878.552000000003</v>
      </c>
      <c r="C14579" s="355">
        <f t="shared" si="311"/>
        <v>0.26400000000285218</v>
      </c>
      <c r="D14579" s="420">
        <f t="shared" si="312"/>
        <v>0.13200000000142609</v>
      </c>
      <c r="H14579" s="337"/>
      <c r="J14579" s="82">
        <v>33</v>
      </c>
      <c r="K14579" s="391">
        <v>1</v>
      </c>
    </row>
    <row r="14580" spans="1:11" x14ac:dyDescent="0.3">
      <c r="A14580" s="341">
        <v>43578.886112905093</v>
      </c>
      <c r="B14580" s="318">
        <v>38878.81</v>
      </c>
      <c r="C14580" s="355">
        <f t="shared" si="311"/>
        <v>0.25799999999435386</v>
      </c>
      <c r="D14580" s="420">
        <f t="shared" si="312"/>
        <v>0.12899999999717693</v>
      </c>
      <c r="H14580" s="337"/>
      <c r="J14580" s="82">
        <v>34</v>
      </c>
      <c r="K14580" s="319">
        <v>2</v>
      </c>
    </row>
    <row r="14581" spans="1:11" x14ac:dyDescent="0.3">
      <c r="A14581" s="341">
        <v>43578.92777962963</v>
      </c>
      <c r="B14581" s="318">
        <v>38879.080999999998</v>
      </c>
      <c r="C14581" s="355">
        <f t="shared" si="311"/>
        <v>0.27100000000064028</v>
      </c>
      <c r="D14581" s="420">
        <f t="shared" si="312"/>
        <v>0.13550000000032014</v>
      </c>
      <c r="H14581" s="337"/>
      <c r="J14581" s="82">
        <v>35</v>
      </c>
      <c r="K14581" s="320">
        <v>3</v>
      </c>
    </row>
    <row r="14582" spans="1:11" x14ac:dyDescent="0.3">
      <c r="A14582" s="341">
        <v>43578.969446354167</v>
      </c>
      <c r="B14582" s="318">
        <v>38879.351999999999</v>
      </c>
      <c r="C14582" s="355">
        <f t="shared" si="311"/>
        <v>0.27100000000064028</v>
      </c>
      <c r="D14582" s="420">
        <f t="shared" si="312"/>
        <v>0.13550000000032014</v>
      </c>
      <c r="E14582" s="336">
        <f>SUM(C14559:C14582)*7.4805194805</f>
        <v>48.690701298561002</v>
      </c>
      <c r="F14582" s="324">
        <f>AVERAGE(D14559:D14582)</f>
        <v>0.13560416666662908</v>
      </c>
      <c r="G14582" s="324">
        <f>_xlfn.STDEV.S(D14559:D14582)</f>
        <v>3.0573474112129302E-3</v>
      </c>
      <c r="H14582" s="337"/>
      <c r="J14582" s="82">
        <v>36</v>
      </c>
      <c r="K14582" s="321">
        <v>4</v>
      </c>
    </row>
    <row r="14583" spans="1:11" x14ac:dyDescent="0.3">
      <c r="A14583" s="341">
        <v>43579.011113078705</v>
      </c>
      <c r="B14583" s="318">
        <v>38879.620999999999</v>
      </c>
      <c r="C14583" s="355">
        <f t="shared" si="311"/>
        <v>0.26900000000023283</v>
      </c>
      <c r="D14583" s="420">
        <f t="shared" si="312"/>
        <v>0.13450000000011642</v>
      </c>
      <c r="H14583" s="337"/>
      <c r="J14583" s="82">
        <v>37</v>
      </c>
      <c r="K14583" s="391">
        <v>1</v>
      </c>
    </row>
    <row r="14584" spans="1:11" x14ac:dyDescent="0.3">
      <c r="A14584" s="341">
        <v>43579.052779803242</v>
      </c>
      <c r="B14584" s="318">
        <v>38879.898000000001</v>
      </c>
      <c r="C14584" s="355">
        <f t="shared" si="311"/>
        <v>0.27700000000186265</v>
      </c>
      <c r="D14584" s="420">
        <f t="shared" si="312"/>
        <v>0.13850000000093132</v>
      </c>
      <c r="H14584" s="337"/>
      <c r="J14584" s="82">
        <v>38</v>
      </c>
      <c r="K14584" s="319">
        <v>2</v>
      </c>
    </row>
    <row r="14585" spans="1:11" x14ac:dyDescent="0.3">
      <c r="A14585" s="341">
        <v>43579.094446527779</v>
      </c>
      <c r="B14585" s="318">
        <v>38880.178999999996</v>
      </c>
      <c r="C14585" s="355">
        <f t="shared" si="311"/>
        <v>0.28099999999540159</v>
      </c>
      <c r="D14585" s="420">
        <f t="shared" si="312"/>
        <v>0.1404999999977008</v>
      </c>
      <c r="H14585" s="337"/>
      <c r="J14585" s="82">
        <v>39</v>
      </c>
      <c r="K14585" s="320">
        <v>3</v>
      </c>
    </row>
    <row r="14586" spans="1:11" x14ac:dyDescent="0.3">
      <c r="A14586" s="341">
        <v>43579.136113252316</v>
      </c>
      <c r="B14586" s="318">
        <v>38880.457999999999</v>
      </c>
      <c r="C14586" s="355">
        <f t="shared" si="311"/>
        <v>0.2790000000022701</v>
      </c>
      <c r="D14586" s="420">
        <f t="shared" si="312"/>
        <v>0.13950000000113505</v>
      </c>
      <c r="H14586" s="337"/>
      <c r="J14586" s="82">
        <v>40</v>
      </c>
      <c r="K14586" s="321">
        <v>4</v>
      </c>
    </row>
    <row r="14587" spans="1:11" x14ac:dyDescent="0.3">
      <c r="A14587" s="341">
        <v>43579.177779976853</v>
      </c>
      <c r="B14587" s="318">
        <v>38880.728000000003</v>
      </c>
      <c r="C14587" s="355">
        <f t="shared" si="311"/>
        <v>0.27000000000407454</v>
      </c>
      <c r="D14587" s="420">
        <f t="shared" si="312"/>
        <v>0.13500000000203727</v>
      </c>
      <c r="H14587" s="337"/>
      <c r="J14587" s="82">
        <v>41</v>
      </c>
      <c r="K14587" s="391">
        <v>1</v>
      </c>
    </row>
    <row r="14588" spans="1:11" x14ac:dyDescent="0.3">
      <c r="A14588" s="341">
        <v>43579.219446701391</v>
      </c>
      <c r="B14588" s="318">
        <v>38881.008999999998</v>
      </c>
      <c r="C14588" s="355">
        <f t="shared" si="311"/>
        <v>0.28099999999540159</v>
      </c>
      <c r="D14588" s="420">
        <f t="shared" si="312"/>
        <v>0.1404999999977008</v>
      </c>
      <c r="H14588" s="337"/>
      <c r="J14588" s="82">
        <v>42</v>
      </c>
      <c r="K14588" s="319">
        <v>2</v>
      </c>
    </row>
    <row r="14589" spans="1:11" x14ac:dyDescent="0.3">
      <c r="A14589" s="341">
        <v>43579.261113425928</v>
      </c>
      <c r="B14589" s="318">
        <v>38881.290999999997</v>
      </c>
      <c r="C14589" s="355">
        <f t="shared" si="311"/>
        <v>0.2819999999992433</v>
      </c>
      <c r="D14589" s="420">
        <f t="shared" si="312"/>
        <v>0.14099999999962165</v>
      </c>
      <c r="H14589" s="337"/>
      <c r="J14589" s="82">
        <v>43</v>
      </c>
      <c r="K14589" s="320">
        <v>3</v>
      </c>
    </row>
    <row r="14590" spans="1:11" x14ac:dyDescent="0.3">
      <c r="A14590" s="341">
        <v>43579.302780150465</v>
      </c>
      <c r="B14590" s="318">
        <v>38881.567999999999</v>
      </c>
      <c r="C14590" s="355">
        <f t="shared" si="311"/>
        <v>0.27700000000186265</v>
      </c>
      <c r="D14590" s="420">
        <f t="shared" si="312"/>
        <v>0.13850000000093132</v>
      </c>
      <c r="H14590" s="337"/>
      <c r="J14590" s="82">
        <v>44</v>
      </c>
      <c r="K14590" s="321">
        <v>4</v>
      </c>
    </row>
    <row r="14591" spans="1:11" x14ac:dyDescent="0.3">
      <c r="A14591" s="341">
        <v>43579.344446875002</v>
      </c>
      <c r="B14591" s="318">
        <v>38881.838000000003</v>
      </c>
      <c r="C14591" s="355">
        <f t="shared" si="311"/>
        <v>0.27000000000407454</v>
      </c>
      <c r="D14591" s="420">
        <f t="shared" si="312"/>
        <v>0.13500000000203727</v>
      </c>
      <c r="H14591" s="337"/>
      <c r="J14591" s="82">
        <v>45</v>
      </c>
      <c r="K14591" s="391">
        <v>1</v>
      </c>
    </row>
    <row r="14592" spans="1:11" x14ac:dyDescent="0.3">
      <c r="A14592" s="341">
        <v>43579.386113599539</v>
      </c>
      <c r="B14592" s="318">
        <v>38882.118999999999</v>
      </c>
      <c r="C14592" s="355">
        <f t="shared" si="311"/>
        <v>0.28099999999540159</v>
      </c>
      <c r="D14592" s="420">
        <f t="shared" si="312"/>
        <v>0.1404999999977008</v>
      </c>
      <c r="H14592" s="337"/>
      <c r="J14592" s="82">
        <v>46</v>
      </c>
      <c r="K14592" s="319">
        <v>2</v>
      </c>
    </row>
    <row r="14593" spans="1:11" x14ac:dyDescent="0.3">
      <c r="A14593" s="341">
        <v>43579.427780324077</v>
      </c>
      <c r="B14593" s="318">
        <v>38882.396999999997</v>
      </c>
      <c r="C14593" s="355">
        <f t="shared" si="311"/>
        <v>0.27799999999842839</v>
      </c>
      <c r="D14593" s="420">
        <f t="shared" si="312"/>
        <v>0.1389999999992142</v>
      </c>
      <c r="H14593" s="337"/>
      <c r="J14593" s="82">
        <v>47</v>
      </c>
      <c r="K14593" s="320">
        <v>3</v>
      </c>
    </row>
    <row r="14594" spans="1:11" x14ac:dyDescent="0.3">
      <c r="A14594" s="341">
        <v>43579.469447048614</v>
      </c>
      <c r="B14594" s="318">
        <v>38882.660000000003</v>
      </c>
      <c r="C14594" s="355">
        <f t="shared" si="311"/>
        <v>0.26300000000628643</v>
      </c>
      <c r="D14594" s="420">
        <f t="shared" si="312"/>
        <v>0.13150000000314321</v>
      </c>
      <c r="H14594" s="337"/>
      <c r="J14594" s="82">
        <v>48</v>
      </c>
      <c r="K14594" s="321">
        <v>4</v>
      </c>
    </row>
    <row r="14595" spans="1:11" x14ac:dyDescent="0.3">
      <c r="A14595" s="341">
        <v>43579.511113773151</v>
      </c>
      <c r="B14595" s="318">
        <v>38882.936000000002</v>
      </c>
      <c r="C14595" s="355">
        <f t="shared" si="311"/>
        <v>0.27599999999802094</v>
      </c>
      <c r="D14595" s="420">
        <f t="shared" si="312"/>
        <v>0.13799999999901047</v>
      </c>
      <c r="H14595" s="337"/>
      <c r="J14595" s="82">
        <v>49</v>
      </c>
      <c r="K14595" s="391">
        <v>1</v>
      </c>
    </row>
    <row r="14596" spans="1:11" x14ac:dyDescent="0.3">
      <c r="A14596" s="341">
        <v>43579.552780497688</v>
      </c>
      <c r="B14596" s="318">
        <v>38883.218000000001</v>
      </c>
      <c r="C14596" s="355">
        <f t="shared" si="311"/>
        <v>0.2819999999992433</v>
      </c>
      <c r="D14596" s="420">
        <f t="shared" si="312"/>
        <v>0.14099999999962165</v>
      </c>
      <c r="H14596" s="337"/>
      <c r="J14596" s="82">
        <v>50</v>
      </c>
      <c r="K14596" s="319">
        <v>2</v>
      </c>
    </row>
    <row r="14597" spans="1:11" x14ac:dyDescent="0.3">
      <c r="A14597" s="341">
        <v>43579.594447222225</v>
      </c>
      <c r="B14597" s="318">
        <v>38883.487999999998</v>
      </c>
      <c r="C14597" s="355">
        <f t="shared" si="311"/>
        <v>0.26999999999679858</v>
      </c>
      <c r="D14597" s="420">
        <f t="shared" si="312"/>
        <v>0.13499999999839929</v>
      </c>
      <c r="H14597" s="337"/>
      <c r="J14597" s="82">
        <v>51</v>
      </c>
      <c r="K14597" s="320">
        <v>3</v>
      </c>
    </row>
    <row r="14598" spans="1:11" x14ac:dyDescent="0.3">
      <c r="A14598" s="341">
        <v>43579.636113946763</v>
      </c>
      <c r="B14598" s="318">
        <v>38883.752</v>
      </c>
      <c r="C14598" s="355">
        <f t="shared" si="311"/>
        <v>0.26400000000285218</v>
      </c>
      <c r="D14598" s="420">
        <f t="shared" si="312"/>
        <v>0.13200000000142609</v>
      </c>
      <c r="H14598" s="337"/>
      <c r="J14598" s="82">
        <v>52</v>
      </c>
      <c r="K14598" s="321">
        <v>4</v>
      </c>
    </row>
    <row r="14599" spans="1:11" x14ac:dyDescent="0.3">
      <c r="A14599" s="341">
        <v>43579.6777806713</v>
      </c>
      <c r="B14599" s="318">
        <v>38884.027999999998</v>
      </c>
      <c r="C14599" s="355">
        <f t="shared" si="311"/>
        <v>0.27599999999802094</v>
      </c>
      <c r="D14599" s="420">
        <f t="shared" si="312"/>
        <v>0.13799999999901047</v>
      </c>
      <c r="H14599" s="337"/>
      <c r="J14599" s="82">
        <v>53</v>
      </c>
      <c r="K14599" s="391">
        <v>1</v>
      </c>
    </row>
    <row r="14600" spans="1:11" x14ac:dyDescent="0.3">
      <c r="A14600" s="341">
        <v>43579.71944739583</v>
      </c>
      <c r="B14600" s="318">
        <v>38884.307000000001</v>
      </c>
      <c r="C14600" s="355">
        <f t="shared" si="311"/>
        <v>0.2790000000022701</v>
      </c>
      <c r="D14600" s="420">
        <f t="shared" si="312"/>
        <v>0.13950000000113505</v>
      </c>
      <c r="H14600" s="337"/>
      <c r="J14600" s="82">
        <v>54</v>
      </c>
      <c r="K14600" s="319">
        <v>2</v>
      </c>
    </row>
    <row r="14601" spans="1:11" x14ac:dyDescent="0.3">
      <c r="A14601" s="341">
        <v>43579.761114120367</v>
      </c>
      <c r="B14601" s="318">
        <v>38884.574999999997</v>
      </c>
      <c r="C14601" s="355">
        <f t="shared" si="311"/>
        <v>0.26799999999639113</v>
      </c>
      <c r="D14601" s="420">
        <f t="shared" si="312"/>
        <v>0.13399999999819556</v>
      </c>
      <c r="H14601" s="337"/>
      <c r="J14601" s="82">
        <v>55</v>
      </c>
      <c r="K14601" s="320">
        <v>3</v>
      </c>
    </row>
    <row r="14602" spans="1:11" x14ac:dyDescent="0.3">
      <c r="A14602" s="341">
        <v>43579.802780844904</v>
      </c>
      <c r="B14602" s="318">
        <v>38884.838000000003</v>
      </c>
      <c r="C14602" s="355">
        <f t="shared" si="311"/>
        <v>0.26300000000628643</v>
      </c>
      <c r="D14602" s="420">
        <f t="shared" si="312"/>
        <v>0.13150000000314321</v>
      </c>
      <c r="H14602" s="337"/>
      <c r="J14602" s="82">
        <v>56</v>
      </c>
      <c r="K14602" s="321">
        <v>4</v>
      </c>
    </row>
    <row r="14603" spans="1:11" x14ac:dyDescent="0.3">
      <c r="A14603" s="341">
        <v>43579.844447569441</v>
      </c>
      <c r="B14603" s="318">
        <v>38885.11</v>
      </c>
      <c r="C14603" s="355">
        <f t="shared" si="311"/>
        <v>0.27199999999720603</v>
      </c>
      <c r="D14603" s="420">
        <f t="shared" si="312"/>
        <v>0.13599999999860302</v>
      </c>
      <c r="H14603" s="337"/>
      <c r="J14603" s="82">
        <v>57</v>
      </c>
      <c r="K14603" s="391">
        <v>1</v>
      </c>
    </row>
    <row r="14604" spans="1:11" x14ac:dyDescent="0.3">
      <c r="A14604" s="341">
        <v>43579.886114293979</v>
      </c>
      <c r="B14604" s="318">
        <v>38885.377999999997</v>
      </c>
      <c r="C14604" s="355">
        <f t="shared" si="311"/>
        <v>0.26799999999639113</v>
      </c>
      <c r="D14604" s="420">
        <f t="shared" si="312"/>
        <v>0.13399999999819556</v>
      </c>
      <c r="H14604" s="337"/>
      <c r="J14604" s="82">
        <v>58</v>
      </c>
      <c r="K14604" s="319">
        <v>2</v>
      </c>
    </row>
    <row r="14605" spans="1:11" x14ac:dyDescent="0.3">
      <c r="A14605" s="341">
        <v>43579.927781018516</v>
      </c>
      <c r="B14605" s="318">
        <v>38885.639000000003</v>
      </c>
      <c r="C14605" s="355">
        <f t="shared" si="311"/>
        <v>0.26100000000587897</v>
      </c>
      <c r="D14605" s="420">
        <f t="shared" si="312"/>
        <v>0.13050000000293949</v>
      </c>
      <c r="H14605" s="337"/>
      <c r="J14605" s="82">
        <v>59</v>
      </c>
      <c r="K14605" s="320">
        <v>3</v>
      </c>
    </row>
    <row r="14606" spans="1:11" x14ac:dyDescent="0.3">
      <c r="A14606" s="341">
        <v>43579.969447743053</v>
      </c>
      <c r="B14606" s="318">
        <v>38885.906999999999</v>
      </c>
      <c r="C14606" s="355">
        <f t="shared" si="311"/>
        <v>0.26799999999639113</v>
      </c>
      <c r="D14606" s="420">
        <f t="shared" si="312"/>
        <v>0.13399999999819556</v>
      </c>
      <c r="E14606" s="336">
        <f>SUM(C14583:C14606)*7.4805194805</f>
        <v>49.034805194679677</v>
      </c>
      <c r="F14606" s="324">
        <f>AVERAGE(D14583:D14606)</f>
        <v>0.13656250000000605</v>
      </c>
      <c r="G14606" s="324">
        <f>_xlfn.STDEV.S(D14583:D14606)</f>
        <v>3.3696616386631791E-3</v>
      </c>
      <c r="H14606" s="337"/>
      <c r="J14606" s="82">
        <v>60</v>
      </c>
      <c r="K14606" s="321">
        <v>4</v>
      </c>
    </row>
    <row r="14607" spans="1:11" x14ac:dyDescent="0.3">
      <c r="A14607" s="341">
        <v>43580.01111446759</v>
      </c>
      <c r="B14607" s="318">
        <v>38886.188000000002</v>
      </c>
      <c r="C14607" s="355">
        <f t="shared" si="311"/>
        <v>0.28100000000267755</v>
      </c>
      <c r="D14607" s="420">
        <f t="shared" si="312"/>
        <v>0.14050000000133878</v>
      </c>
      <c r="H14607" s="337"/>
      <c r="J14607" s="82">
        <v>61</v>
      </c>
      <c r="K14607" s="391">
        <v>1</v>
      </c>
    </row>
    <row r="14608" spans="1:11" x14ac:dyDescent="0.3">
      <c r="A14608" s="341">
        <v>43580.052781192127</v>
      </c>
      <c r="B14608" s="318">
        <v>38886.462</v>
      </c>
      <c r="C14608" s="355">
        <f t="shared" si="311"/>
        <v>0.27399999999761349</v>
      </c>
      <c r="D14608" s="420">
        <f t="shared" si="312"/>
        <v>0.13699999999880674</v>
      </c>
      <c r="H14608" s="337"/>
      <c r="J14608" s="82">
        <v>62</v>
      </c>
      <c r="K14608" s="319">
        <v>2</v>
      </c>
    </row>
    <row r="14609" spans="1:11" x14ac:dyDescent="0.3">
      <c r="A14609" s="341">
        <v>43580.094447916665</v>
      </c>
      <c r="B14609" s="318">
        <v>38886.731</v>
      </c>
      <c r="C14609" s="355">
        <f t="shared" si="311"/>
        <v>0.26900000000023283</v>
      </c>
      <c r="D14609" s="420">
        <f t="shared" si="312"/>
        <v>0.13450000000011642</v>
      </c>
      <c r="H14609" s="337"/>
      <c r="J14609" s="82">
        <v>63</v>
      </c>
      <c r="K14609" s="320">
        <v>3</v>
      </c>
    </row>
    <row r="14610" spans="1:11" x14ac:dyDescent="0.3">
      <c r="A14610" s="341">
        <v>43580.136114641202</v>
      </c>
      <c r="B14610" s="318">
        <v>38887.010999999999</v>
      </c>
      <c r="C14610" s="355">
        <f t="shared" si="311"/>
        <v>0.27999999999883585</v>
      </c>
      <c r="D14610" s="420">
        <f t="shared" si="312"/>
        <v>0.13999999999941792</v>
      </c>
      <c r="H14610" s="337"/>
      <c r="J14610" s="82">
        <v>64</v>
      </c>
      <c r="K14610" s="321">
        <v>4</v>
      </c>
    </row>
    <row r="14611" spans="1:11" x14ac:dyDescent="0.3">
      <c r="A14611" s="341">
        <v>43580.177781365739</v>
      </c>
      <c r="B14611" s="318">
        <v>38887.298000000003</v>
      </c>
      <c r="C14611" s="355">
        <f t="shared" si="311"/>
        <v>0.28700000000389991</v>
      </c>
      <c r="D14611" s="420">
        <f t="shared" si="312"/>
        <v>0.14350000000194996</v>
      </c>
      <c r="H14611" s="337"/>
      <c r="J14611" s="82">
        <v>65</v>
      </c>
      <c r="K14611" s="391">
        <v>1</v>
      </c>
    </row>
    <row r="14612" spans="1:11" x14ac:dyDescent="0.3">
      <c r="A14612" s="341">
        <v>43580.219448090276</v>
      </c>
      <c r="B14612" s="318">
        <v>38887.576999999997</v>
      </c>
      <c r="C14612" s="355">
        <f t="shared" si="311"/>
        <v>0.27899999999499414</v>
      </c>
      <c r="D14612" s="420">
        <f t="shared" si="312"/>
        <v>0.13949999999749707</v>
      </c>
      <c r="H14612" s="337"/>
      <c r="J14612" s="82">
        <v>66</v>
      </c>
      <c r="K14612" s="319">
        <v>2</v>
      </c>
    </row>
    <row r="14613" spans="1:11" x14ac:dyDescent="0.3">
      <c r="A14613" s="341">
        <v>43580.261114814813</v>
      </c>
      <c r="B14613" s="318">
        <v>38887.851000000002</v>
      </c>
      <c r="C14613" s="355">
        <f t="shared" si="311"/>
        <v>0.27400000000488944</v>
      </c>
      <c r="D14613" s="420">
        <f t="shared" si="312"/>
        <v>0.13700000000244472</v>
      </c>
      <c r="H14613" s="337"/>
      <c r="J14613" s="82">
        <v>67</v>
      </c>
      <c r="K14613" s="320">
        <v>3</v>
      </c>
    </row>
    <row r="14614" spans="1:11" x14ac:dyDescent="0.3">
      <c r="A14614" s="341">
        <v>43580.302781539351</v>
      </c>
      <c r="B14614" s="318">
        <v>38888.131999999998</v>
      </c>
      <c r="C14614" s="355">
        <f t="shared" si="311"/>
        <v>0.28099999999540159</v>
      </c>
      <c r="D14614" s="420">
        <f t="shared" si="312"/>
        <v>0.1404999999977008</v>
      </c>
      <c r="H14614" s="337"/>
      <c r="J14614" s="82">
        <v>68</v>
      </c>
      <c r="K14614" s="321">
        <v>4</v>
      </c>
    </row>
    <row r="14615" spans="1:11" x14ac:dyDescent="0.3">
      <c r="A14615" s="341">
        <v>43580.344448263888</v>
      </c>
      <c r="B14615" s="318">
        <v>38888.411999999997</v>
      </c>
      <c r="C14615" s="355">
        <f t="shared" si="311"/>
        <v>0.27999999999883585</v>
      </c>
      <c r="D14615" s="420">
        <f t="shared" si="312"/>
        <v>0.13999999999941792</v>
      </c>
      <c r="H14615" s="337"/>
      <c r="J14615" s="82">
        <v>69</v>
      </c>
      <c r="K14615" s="391">
        <v>1</v>
      </c>
    </row>
    <row r="14616" spans="1:11" x14ac:dyDescent="0.3">
      <c r="A14616" s="341">
        <v>43580.386114988425</v>
      </c>
      <c r="B14616" s="318">
        <v>38888.688999999998</v>
      </c>
      <c r="C14616" s="355">
        <f t="shared" si="311"/>
        <v>0.27700000000186265</v>
      </c>
      <c r="D14616" s="420">
        <f t="shared" si="312"/>
        <v>0.13850000000093132</v>
      </c>
      <c r="H14616" s="337"/>
      <c r="J14616" s="82">
        <v>70</v>
      </c>
      <c r="K14616" s="319">
        <v>2</v>
      </c>
    </row>
    <row r="14617" spans="1:11" x14ac:dyDescent="0.3">
      <c r="A14617" s="341">
        <v>43580.427781712962</v>
      </c>
      <c r="B14617" s="318">
        <v>38888.968999999997</v>
      </c>
      <c r="C14617" s="355">
        <f t="shared" si="311"/>
        <v>0.27999999999883585</v>
      </c>
      <c r="D14617" s="420">
        <f t="shared" si="312"/>
        <v>0.13999999999941792</v>
      </c>
      <c r="H14617" s="337"/>
      <c r="J14617" s="82">
        <v>71</v>
      </c>
      <c r="K14617" s="320">
        <v>3</v>
      </c>
    </row>
    <row r="14618" spans="1:11" x14ac:dyDescent="0.3">
      <c r="A14618" s="341">
        <v>43580.4694484375</v>
      </c>
      <c r="B14618" s="318">
        <v>38889.25</v>
      </c>
      <c r="C14618" s="355">
        <f t="shared" si="311"/>
        <v>0.28100000000267755</v>
      </c>
      <c r="D14618" s="420">
        <f t="shared" si="312"/>
        <v>0.14050000000133878</v>
      </c>
      <c r="H14618" s="337"/>
      <c r="J14618" s="82">
        <v>72</v>
      </c>
      <c r="K14618" s="321">
        <v>4</v>
      </c>
    </row>
    <row r="14619" spans="1:11" x14ac:dyDescent="0.3">
      <c r="A14619" s="341">
        <v>43580.511115162037</v>
      </c>
      <c r="B14619" s="318">
        <v>38889.519999999997</v>
      </c>
      <c r="C14619" s="355">
        <f t="shared" si="311"/>
        <v>0.26999999999679858</v>
      </c>
      <c r="D14619" s="420">
        <f t="shared" si="312"/>
        <v>0.13499999999839929</v>
      </c>
      <c r="H14619" s="337"/>
      <c r="J14619" s="82">
        <v>73</v>
      </c>
      <c r="K14619" s="391">
        <v>1</v>
      </c>
    </row>
    <row r="14620" spans="1:11" x14ac:dyDescent="0.3">
      <c r="A14620" s="341">
        <v>43580.552781886574</v>
      </c>
      <c r="B14620" s="318">
        <v>38889.781999999999</v>
      </c>
      <c r="C14620" s="355">
        <f t="shared" si="311"/>
        <v>0.26200000000244472</v>
      </c>
      <c r="D14620" s="420">
        <f t="shared" si="312"/>
        <v>0.13100000000122236</v>
      </c>
      <c r="H14620" s="337"/>
      <c r="J14620" s="82">
        <v>74</v>
      </c>
      <c r="K14620" s="319">
        <v>2</v>
      </c>
    </row>
    <row r="14621" spans="1:11" x14ac:dyDescent="0.3">
      <c r="A14621" s="341">
        <v>43580.594448611111</v>
      </c>
      <c r="B14621" s="318">
        <v>38890.061000000002</v>
      </c>
      <c r="C14621" s="355">
        <f t="shared" si="311"/>
        <v>0.2790000000022701</v>
      </c>
      <c r="D14621" s="420">
        <f t="shared" si="312"/>
        <v>0.13950000000113505</v>
      </c>
      <c r="H14621" s="337"/>
      <c r="J14621" s="82">
        <v>75</v>
      </c>
      <c r="K14621" s="320">
        <v>3</v>
      </c>
    </row>
    <row r="14622" spans="1:11" x14ac:dyDescent="0.3">
      <c r="A14622" s="341">
        <v>43580.636115335648</v>
      </c>
      <c r="B14622" s="318">
        <v>38890.339</v>
      </c>
      <c r="C14622" s="355">
        <f t="shared" si="311"/>
        <v>0.27799999999842839</v>
      </c>
      <c r="D14622" s="420">
        <f t="shared" si="312"/>
        <v>0.1389999999992142</v>
      </c>
      <c r="H14622" s="337"/>
      <c r="J14622" s="82">
        <v>76</v>
      </c>
      <c r="K14622" s="321">
        <v>4</v>
      </c>
    </row>
    <row r="14623" spans="1:11" x14ac:dyDescent="0.3">
      <c r="A14623" s="341">
        <v>43580.677782060186</v>
      </c>
      <c r="B14623" s="318">
        <v>38890.610999999997</v>
      </c>
      <c r="C14623" s="355">
        <f t="shared" si="311"/>
        <v>0.27199999999720603</v>
      </c>
      <c r="D14623" s="420">
        <f t="shared" si="312"/>
        <v>0.13599999999860302</v>
      </c>
      <c r="H14623" s="337"/>
      <c r="J14623" s="82">
        <v>77</v>
      </c>
      <c r="K14623" s="391">
        <v>1</v>
      </c>
    </row>
    <row r="14624" spans="1:11" x14ac:dyDescent="0.3">
      <c r="A14624" s="341">
        <v>43580.719448784723</v>
      </c>
      <c r="B14624" s="318">
        <v>38890.881000000001</v>
      </c>
      <c r="C14624" s="355">
        <f t="shared" si="311"/>
        <v>0.27000000000407454</v>
      </c>
      <c r="D14624" s="420">
        <f t="shared" si="312"/>
        <v>0.13500000000203727</v>
      </c>
      <c r="H14624" s="337"/>
      <c r="J14624" s="82">
        <v>78</v>
      </c>
      <c r="K14624" s="319">
        <v>2</v>
      </c>
    </row>
    <row r="14625" spans="1:11" x14ac:dyDescent="0.3">
      <c r="A14625" s="341">
        <v>43580.76111550926</v>
      </c>
      <c r="B14625" s="318">
        <v>38891.159</v>
      </c>
      <c r="C14625" s="355">
        <f t="shared" si="311"/>
        <v>0.27799999999842839</v>
      </c>
      <c r="D14625" s="420">
        <f t="shared" si="312"/>
        <v>0.1389999999992142</v>
      </c>
      <c r="H14625" s="337"/>
      <c r="J14625" s="82">
        <v>79</v>
      </c>
      <c r="K14625" s="320">
        <v>3</v>
      </c>
    </row>
    <row r="14626" spans="1:11" x14ac:dyDescent="0.3">
      <c r="A14626" s="341">
        <v>43580.802782233797</v>
      </c>
      <c r="B14626" s="318">
        <v>38891.428</v>
      </c>
      <c r="C14626" s="355">
        <f t="shared" si="311"/>
        <v>0.26900000000023283</v>
      </c>
      <c r="D14626" s="420">
        <f t="shared" si="312"/>
        <v>0.13450000000011642</v>
      </c>
      <c r="H14626" s="337"/>
      <c r="J14626" s="82">
        <v>80</v>
      </c>
      <c r="K14626" s="321">
        <v>4</v>
      </c>
    </row>
    <row r="14627" spans="1:11" x14ac:dyDescent="0.3">
      <c r="A14627" s="341">
        <v>43580.844448958334</v>
      </c>
      <c r="B14627" s="318">
        <v>38891.688999999998</v>
      </c>
      <c r="C14627" s="355">
        <f t="shared" si="311"/>
        <v>0.26099999999860302</v>
      </c>
      <c r="D14627" s="420">
        <f t="shared" si="312"/>
        <v>0.13049999999930151</v>
      </c>
      <c r="H14627" s="337"/>
      <c r="J14627" s="82">
        <v>81</v>
      </c>
      <c r="K14627" s="391">
        <v>1</v>
      </c>
    </row>
    <row r="14628" spans="1:11" x14ac:dyDescent="0.3">
      <c r="A14628" s="341">
        <v>43580.886115682872</v>
      </c>
      <c r="B14628" s="318">
        <v>38891.959000000003</v>
      </c>
      <c r="C14628" s="355">
        <f t="shared" si="311"/>
        <v>0.27000000000407454</v>
      </c>
      <c r="D14628" s="420">
        <f t="shared" si="312"/>
        <v>0.13500000000203727</v>
      </c>
      <c r="H14628" s="337"/>
      <c r="J14628" s="82">
        <v>82</v>
      </c>
      <c r="K14628" s="319">
        <v>2</v>
      </c>
    </row>
    <row r="14629" spans="1:11" x14ac:dyDescent="0.3">
      <c r="A14629" s="341">
        <v>43580.927782407409</v>
      </c>
      <c r="B14629" s="318">
        <v>38892.237000000001</v>
      </c>
      <c r="C14629" s="355">
        <f t="shared" si="311"/>
        <v>0.27799999999842839</v>
      </c>
      <c r="D14629" s="420">
        <f t="shared" si="312"/>
        <v>0.1389999999992142</v>
      </c>
      <c r="H14629" s="337"/>
      <c r="J14629" s="82">
        <v>83</v>
      </c>
      <c r="K14629" s="320">
        <v>3</v>
      </c>
    </row>
    <row r="14630" spans="1:11" x14ac:dyDescent="0.3">
      <c r="A14630" s="341">
        <v>43580.969449131946</v>
      </c>
      <c r="B14630" s="318">
        <v>38892.500999999997</v>
      </c>
      <c r="C14630" s="355">
        <f t="shared" si="311"/>
        <v>0.26399999999557622</v>
      </c>
      <c r="D14630" s="420">
        <f t="shared" si="312"/>
        <v>0.13199999999778811</v>
      </c>
      <c r="E14630" s="336">
        <f>SUM(C14607:C14630)*7.4805194805</f>
        <v>49.326545454396971</v>
      </c>
      <c r="F14630" s="324">
        <f>AVERAGE(D14607:D14630)</f>
        <v>0.13737499999994421</v>
      </c>
      <c r="G14630" s="324">
        <f>_xlfn.STDEV.S(D14607:D14630)</f>
        <v>3.3500486694278686E-3</v>
      </c>
      <c r="H14630" s="337"/>
      <c r="J14630" s="82">
        <v>84</v>
      </c>
      <c r="K14630" s="321">
        <v>4</v>
      </c>
    </row>
    <row r="14631" spans="1:11" x14ac:dyDescent="0.3">
      <c r="A14631" s="341">
        <v>43581.011115856483</v>
      </c>
      <c r="B14631" s="318">
        <v>38892.760999999999</v>
      </c>
      <c r="C14631" s="355">
        <f t="shared" si="311"/>
        <v>0.26000000000203727</v>
      </c>
      <c r="D14631" s="420">
        <f t="shared" si="312"/>
        <v>0.13000000000101863</v>
      </c>
      <c r="H14631" s="337"/>
      <c r="J14631" s="82">
        <v>85</v>
      </c>
      <c r="K14631" s="391">
        <v>1</v>
      </c>
    </row>
    <row r="14632" spans="1:11" x14ac:dyDescent="0.3">
      <c r="A14632" s="341">
        <v>43581.05278258102</v>
      </c>
      <c r="B14632" s="318">
        <v>38893.040999999997</v>
      </c>
      <c r="C14632" s="355">
        <f t="shared" si="311"/>
        <v>0.27999999999883585</v>
      </c>
      <c r="D14632" s="420">
        <f t="shared" si="312"/>
        <v>0.13999999999941792</v>
      </c>
      <c r="H14632" s="337"/>
      <c r="J14632" s="82">
        <v>86</v>
      </c>
      <c r="K14632" s="319">
        <v>2</v>
      </c>
    </row>
    <row r="14633" spans="1:11" x14ac:dyDescent="0.3">
      <c r="A14633" s="341">
        <v>43581.094449305558</v>
      </c>
      <c r="B14633" s="318">
        <v>38893.328000000001</v>
      </c>
      <c r="C14633" s="355">
        <f t="shared" si="311"/>
        <v>0.28700000000389991</v>
      </c>
      <c r="D14633" s="420">
        <f t="shared" si="312"/>
        <v>0.14350000000194996</v>
      </c>
      <c r="H14633" s="337"/>
      <c r="J14633" s="82">
        <v>87</v>
      </c>
      <c r="K14633" s="320">
        <v>3</v>
      </c>
    </row>
    <row r="14634" spans="1:11" x14ac:dyDescent="0.3">
      <c r="A14634" s="341">
        <v>43581.136116030095</v>
      </c>
      <c r="B14634" s="318">
        <v>38893.601999999999</v>
      </c>
      <c r="C14634" s="355">
        <f t="shared" si="311"/>
        <v>0.27399999999761349</v>
      </c>
      <c r="D14634" s="420">
        <f t="shared" si="312"/>
        <v>0.13699999999880674</v>
      </c>
      <c r="H14634" s="337"/>
      <c r="J14634" s="82">
        <v>88</v>
      </c>
      <c r="K14634" s="321">
        <v>4</v>
      </c>
    </row>
    <row r="14635" spans="1:11" x14ac:dyDescent="0.3">
      <c r="A14635" s="341">
        <v>43581.177782754632</v>
      </c>
      <c r="B14635" s="318">
        <v>38893.875999999997</v>
      </c>
      <c r="C14635" s="355">
        <f t="shared" si="311"/>
        <v>0.27399999999761349</v>
      </c>
      <c r="D14635" s="420">
        <f t="shared" si="312"/>
        <v>0.13699999999880674</v>
      </c>
      <c r="H14635" s="337"/>
      <c r="J14635" s="82">
        <v>89</v>
      </c>
      <c r="K14635" s="391">
        <v>1</v>
      </c>
    </row>
    <row r="14636" spans="1:11" x14ac:dyDescent="0.3">
      <c r="A14636" s="341">
        <v>43581.219449479169</v>
      </c>
      <c r="B14636" s="318">
        <v>38894.160000000003</v>
      </c>
      <c r="C14636" s="355">
        <f t="shared" si="311"/>
        <v>0.28400000000692671</v>
      </c>
      <c r="D14636" s="420">
        <f t="shared" si="312"/>
        <v>0.14200000000346336</v>
      </c>
      <c r="H14636" s="337"/>
      <c r="J14636" s="82">
        <v>90</v>
      </c>
      <c r="K14636" s="319">
        <v>2</v>
      </c>
    </row>
    <row r="14637" spans="1:11" x14ac:dyDescent="0.3">
      <c r="A14637" s="341">
        <v>43581.261116203706</v>
      </c>
      <c r="B14637" s="318">
        <v>38894.44</v>
      </c>
      <c r="C14637" s="355">
        <f t="shared" si="311"/>
        <v>0.27999999999883585</v>
      </c>
      <c r="D14637" s="420">
        <f t="shared" si="312"/>
        <v>0.13999999999941792</v>
      </c>
      <c r="H14637" s="337"/>
      <c r="J14637" s="82">
        <v>91</v>
      </c>
      <c r="K14637" s="320">
        <v>3</v>
      </c>
    </row>
    <row r="14638" spans="1:11" x14ac:dyDescent="0.3">
      <c r="A14638" s="341">
        <v>43581.302782928244</v>
      </c>
      <c r="B14638" s="318">
        <v>38894.709000000003</v>
      </c>
      <c r="C14638" s="355">
        <f t="shared" si="311"/>
        <v>0.26900000000023283</v>
      </c>
      <c r="D14638" s="420">
        <f t="shared" si="312"/>
        <v>0.13450000000011642</v>
      </c>
      <c r="H14638" s="337"/>
      <c r="J14638" s="82">
        <v>92</v>
      </c>
      <c r="K14638" s="321">
        <v>4</v>
      </c>
    </row>
    <row r="14639" spans="1:11" x14ac:dyDescent="0.3">
      <c r="A14639" s="341">
        <v>43581.344449652781</v>
      </c>
      <c r="B14639" s="318">
        <v>38894.991999999998</v>
      </c>
      <c r="C14639" s="355">
        <f t="shared" si="311"/>
        <v>0.28299999999580905</v>
      </c>
      <c r="D14639" s="420">
        <f t="shared" si="312"/>
        <v>0.14149999999790452</v>
      </c>
      <c r="H14639" s="337"/>
      <c r="J14639" s="82">
        <v>93</v>
      </c>
      <c r="K14639" s="391">
        <v>1</v>
      </c>
    </row>
    <row r="14640" spans="1:11" x14ac:dyDescent="0.3">
      <c r="A14640" s="341">
        <v>43581.386116377318</v>
      </c>
      <c r="B14640" s="318">
        <v>38895.277000000002</v>
      </c>
      <c r="C14640" s="355">
        <f t="shared" si="311"/>
        <v>0.28500000000349246</v>
      </c>
      <c r="D14640" s="420">
        <f t="shared" si="312"/>
        <v>0.14250000000174623</v>
      </c>
      <c r="H14640" s="337"/>
      <c r="J14640" s="82">
        <v>94</v>
      </c>
      <c r="K14640" s="319">
        <v>2</v>
      </c>
    </row>
    <row r="14641" spans="1:12" x14ac:dyDescent="0.3">
      <c r="A14641" s="341">
        <v>43581.427783101855</v>
      </c>
      <c r="B14641" s="318">
        <v>38895.550000000003</v>
      </c>
      <c r="C14641" s="355">
        <f t="shared" si="311"/>
        <v>0.27300000000104774</v>
      </c>
      <c r="D14641" s="420">
        <f t="shared" si="312"/>
        <v>0.13650000000052387</v>
      </c>
      <c r="H14641" s="337"/>
      <c r="J14641" s="82">
        <v>95</v>
      </c>
      <c r="K14641" s="320">
        <v>3</v>
      </c>
    </row>
    <row r="14642" spans="1:12" x14ac:dyDescent="0.3">
      <c r="A14642" s="341">
        <v>43581.469449826393</v>
      </c>
      <c r="B14642" s="318">
        <v>38895.811000000002</v>
      </c>
      <c r="C14642" s="355">
        <f t="shared" si="311"/>
        <v>0.26099999999860302</v>
      </c>
      <c r="D14642" s="420">
        <f t="shared" si="312"/>
        <v>0.13049999999930151</v>
      </c>
      <c r="H14642" s="337"/>
      <c r="J14642" s="82">
        <v>96</v>
      </c>
      <c r="K14642" s="321">
        <v>4</v>
      </c>
    </row>
    <row r="14643" spans="1:12" x14ac:dyDescent="0.3">
      <c r="A14643" s="341">
        <v>43581.511116550922</v>
      </c>
      <c r="B14643" s="318">
        <v>38896.089</v>
      </c>
      <c r="C14643" s="355">
        <f t="shared" si="311"/>
        <v>0.27799999999842839</v>
      </c>
      <c r="D14643" s="420">
        <f t="shared" si="312"/>
        <v>0.1389999999992142</v>
      </c>
      <c r="H14643" s="337"/>
      <c r="J14643" s="82">
        <v>97</v>
      </c>
      <c r="K14643" s="391">
        <v>1</v>
      </c>
    </row>
    <row r="14644" spans="1:12" x14ac:dyDescent="0.3">
      <c r="A14644" s="341">
        <v>43581.55278327546</v>
      </c>
      <c r="B14644" s="318">
        <v>38896.362000000001</v>
      </c>
      <c r="C14644" s="355">
        <f t="shared" si="311"/>
        <v>0.27300000000104774</v>
      </c>
      <c r="D14644" s="420">
        <f t="shared" si="312"/>
        <v>0.13650000000052387</v>
      </c>
      <c r="H14644" s="337"/>
      <c r="J14644" s="82">
        <v>98</v>
      </c>
      <c r="K14644" s="319">
        <v>2</v>
      </c>
    </row>
    <row r="14645" spans="1:12" x14ac:dyDescent="0.3">
      <c r="A14645" s="341">
        <v>43581.594449999997</v>
      </c>
      <c r="B14645" s="318">
        <v>38896.629999999997</v>
      </c>
      <c r="C14645" s="355">
        <f t="shared" si="311"/>
        <v>0.26799999999639113</v>
      </c>
      <c r="D14645" s="420">
        <f t="shared" si="312"/>
        <v>0.13399999999819556</v>
      </c>
      <c r="H14645" s="337"/>
      <c r="J14645" s="82">
        <v>99</v>
      </c>
      <c r="K14645" s="320">
        <v>3</v>
      </c>
    </row>
    <row r="14646" spans="1:12" x14ac:dyDescent="0.3">
      <c r="A14646" s="341">
        <v>43581.628472222219</v>
      </c>
      <c r="B14646" s="318">
        <v>38896.9</v>
      </c>
      <c r="C14646" s="355">
        <f t="shared" ref="C14646:C14722" si="313">B14646-B14645</f>
        <v>0.27000000000407454</v>
      </c>
      <c r="D14646" s="420">
        <f t="shared" ref="D14646:D14722" si="314">C14646/2</f>
        <v>0.13500000000203727</v>
      </c>
      <c r="H14646" s="337"/>
      <c r="J14646" s="82">
        <v>1</v>
      </c>
      <c r="K14646" s="321">
        <v>4</v>
      </c>
      <c r="L14646" s="54" t="s">
        <v>313</v>
      </c>
    </row>
    <row r="14647" spans="1:12" x14ac:dyDescent="0.3">
      <c r="A14647" s="341">
        <v>43581.670138888891</v>
      </c>
      <c r="B14647" s="318">
        <v>38897.178</v>
      </c>
      <c r="C14647" s="355">
        <f t="shared" si="313"/>
        <v>0.27799999999842839</v>
      </c>
      <c r="D14647" s="420">
        <f t="shared" si="314"/>
        <v>0.1389999999992142</v>
      </c>
      <c r="H14647" s="337"/>
      <c r="J14647" s="82">
        <v>2</v>
      </c>
      <c r="K14647" s="391">
        <v>1</v>
      </c>
    </row>
    <row r="14648" spans="1:12" x14ac:dyDescent="0.3">
      <c r="A14648" s="341">
        <v>43581.711805555555</v>
      </c>
      <c r="B14648" s="318">
        <v>38897.447999999997</v>
      </c>
      <c r="C14648" s="355">
        <f t="shared" si="313"/>
        <v>0.26999999999679858</v>
      </c>
      <c r="D14648" s="420">
        <f t="shared" si="314"/>
        <v>0.13499999999839929</v>
      </c>
      <c r="H14648" s="337"/>
      <c r="J14648" s="82">
        <v>3</v>
      </c>
      <c r="K14648" s="319">
        <v>2</v>
      </c>
    </row>
    <row r="14649" spans="1:12" x14ac:dyDescent="0.3">
      <c r="A14649" s="341">
        <v>43581.753472222219</v>
      </c>
      <c r="B14649" s="318">
        <v>38897.709000000003</v>
      </c>
      <c r="C14649" s="355">
        <f t="shared" si="313"/>
        <v>0.26100000000587897</v>
      </c>
      <c r="D14649" s="420">
        <f t="shared" si="314"/>
        <v>0.13050000000293949</v>
      </c>
      <c r="H14649" s="337"/>
      <c r="J14649" s="82">
        <v>4</v>
      </c>
      <c r="K14649" s="320">
        <v>3</v>
      </c>
    </row>
    <row r="14650" spans="1:12" x14ac:dyDescent="0.3">
      <c r="A14650" s="341">
        <v>43581.795138715279</v>
      </c>
      <c r="B14650" s="318">
        <v>38897.981</v>
      </c>
      <c r="C14650" s="355">
        <f t="shared" si="313"/>
        <v>0.27199999999720603</v>
      </c>
      <c r="D14650" s="420">
        <f t="shared" si="314"/>
        <v>0.13599999999860302</v>
      </c>
      <c r="H14650" s="337"/>
      <c r="J14650" s="82">
        <v>5</v>
      </c>
      <c r="K14650" s="321">
        <v>4</v>
      </c>
    </row>
    <row r="14651" spans="1:12" x14ac:dyDescent="0.3">
      <c r="A14651" s="341">
        <v>43581.836805324077</v>
      </c>
      <c r="B14651" s="318">
        <v>38898.258000000002</v>
      </c>
      <c r="C14651" s="355">
        <f t="shared" si="313"/>
        <v>0.27700000000186265</v>
      </c>
      <c r="D14651" s="420">
        <f t="shared" si="314"/>
        <v>0.13850000000093132</v>
      </c>
      <c r="H14651" s="337"/>
      <c r="J14651" s="82">
        <v>6</v>
      </c>
      <c r="K14651" s="391">
        <v>1</v>
      </c>
    </row>
    <row r="14652" spans="1:12" x14ac:dyDescent="0.3">
      <c r="A14652" s="341">
        <v>43581.878471932869</v>
      </c>
      <c r="B14652" s="318">
        <v>38898.521000000001</v>
      </c>
      <c r="C14652" s="355">
        <f t="shared" si="313"/>
        <v>0.26299999999901047</v>
      </c>
      <c r="D14652" s="420">
        <f t="shared" si="314"/>
        <v>0.13149999999950523</v>
      </c>
      <c r="H14652" s="337"/>
      <c r="J14652" s="82">
        <v>7</v>
      </c>
      <c r="K14652" s="319">
        <v>2</v>
      </c>
    </row>
    <row r="14653" spans="1:12" x14ac:dyDescent="0.3">
      <c r="A14653" s="341">
        <v>43581.920138541667</v>
      </c>
      <c r="B14653" s="318">
        <v>38898.779000000002</v>
      </c>
      <c r="C14653" s="355">
        <f t="shared" si="313"/>
        <v>0.25800000000162981</v>
      </c>
      <c r="D14653" s="420">
        <f t="shared" si="314"/>
        <v>0.12900000000081491</v>
      </c>
      <c r="H14653" s="337"/>
      <c r="J14653" s="82">
        <v>8</v>
      </c>
      <c r="K14653" s="320">
        <v>3</v>
      </c>
    </row>
    <row r="14654" spans="1:12" x14ac:dyDescent="0.3">
      <c r="A14654" s="341">
        <v>43581.961805150466</v>
      </c>
      <c r="B14654" s="318">
        <v>38899.048999999999</v>
      </c>
      <c r="C14654" s="355">
        <f t="shared" si="313"/>
        <v>0.26999999999679858</v>
      </c>
      <c r="D14654" s="420">
        <f t="shared" si="314"/>
        <v>0.13499999999839929</v>
      </c>
      <c r="E14654" s="336">
        <f>SUM(C14631:C14654)*7.4805194805</f>
        <v>48.982441558332724</v>
      </c>
      <c r="F14654" s="324">
        <f>AVERAGE(D14631:D14654)</f>
        <v>0.13641666666671881</v>
      </c>
      <c r="G14654" s="324">
        <f>_xlfn.STDEV.S(D14631:D14654)</f>
        <v>4.1406433723480476E-3</v>
      </c>
      <c r="H14654" s="337"/>
      <c r="J14654" s="82">
        <v>9</v>
      </c>
      <c r="K14654" s="321">
        <v>4</v>
      </c>
    </row>
    <row r="14655" spans="1:12" x14ac:dyDescent="0.3">
      <c r="A14655" s="341">
        <v>43582.003471759257</v>
      </c>
      <c r="B14655" s="318">
        <v>38899.319000000003</v>
      </c>
      <c r="C14655" s="355">
        <f t="shared" si="313"/>
        <v>0.27000000000407454</v>
      </c>
      <c r="D14655" s="420">
        <f t="shared" si="314"/>
        <v>0.13500000000203727</v>
      </c>
      <c r="H14655" s="337"/>
      <c r="J14655" s="82">
        <v>10</v>
      </c>
      <c r="K14655" s="391">
        <v>1</v>
      </c>
    </row>
    <row r="14656" spans="1:12" x14ac:dyDescent="0.3">
      <c r="A14656" s="341">
        <v>43582.045138368056</v>
      </c>
      <c r="B14656" s="318">
        <v>38899.588000000003</v>
      </c>
      <c r="C14656" s="355">
        <f t="shared" si="313"/>
        <v>0.26900000000023283</v>
      </c>
      <c r="D14656" s="420">
        <f t="shared" si="314"/>
        <v>0.13450000000011642</v>
      </c>
      <c r="H14656" s="337"/>
      <c r="J14656" s="82">
        <v>11</v>
      </c>
      <c r="K14656" s="319">
        <v>2</v>
      </c>
    </row>
    <row r="14657" spans="1:11" x14ac:dyDescent="0.3">
      <c r="A14657" s="341">
        <v>43582.086804976854</v>
      </c>
      <c r="B14657" s="318">
        <v>38899.851999999999</v>
      </c>
      <c r="C14657" s="355">
        <f t="shared" si="313"/>
        <v>0.26399999999557622</v>
      </c>
      <c r="D14657" s="420">
        <f t="shared" si="314"/>
        <v>0.13199999999778811</v>
      </c>
      <c r="H14657" s="337"/>
      <c r="J14657" s="82">
        <v>12</v>
      </c>
      <c r="K14657" s="320">
        <v>3</v>
      </c>
    </row>
    <row r="14658" spans="1:11" x14ac:dyDescent="0.3">
      <c r="A14658" s="341">
        <v>43582.128471585645</v>
      </c>
      <c r="B14658" s="318">
        <v>38900.129000000001</v>
      </c>
      <c r="C14658" s="355">
        <f t="shared" si="313"/>
        <v>0.27700000000186265</v>
      </c>
      <c r="D14658" s="420">
        <f t="shared" si="314"/>
        <v>0.13850000000093132</v>
      </c>
      <c r="H14658" s="337"/>
      <c r="J14658" s="82">
        <v>13</v>
      </c>
      <c r="K14658" s="321">
        <v>4</v>
      </c>
    </row>
    <row r="14659" spans="1:11" x14ac:dyDescent="0.3">
      <c r="A14659" s="341">
        <v>43582.170138194444</v>
      </c>
      <c r="B14659" s="318">
        <v>38900.400999999998</v>
      </c>
      <c r="C14659" s="355">
        <f t="shared" si="313"/>
        <v>0.27199999999720603</v>
      </c>
      <c r="D14659" s="420">
        <f t="shared" si="314"/>
        <v>0.13599999999860302</v>
      </c>
      <c r="H14659" s="337"/>
      <c r="J14659" s="82">
        <v>14</v>
      </c>
      <c r="K14659" s="391">
        <v>1</v>
      </c>
    </row>
    <row r="14660" spans="1:11" x14ac:dyDescent="0.3">
      <c r="A14660" s="341">
        <v>43582.211804803243</v>
      </c>
      <c r="B14660" s="318">
        <v>38900.67</v>
      </c>
      <c r="C14660" s="355">
        <f t="shared" si="313"/>
        <v>0.26900000000023283</v>
      </c>
      <c r="D14660" s="420">
        <f t="shared" si="314"/>
        <v>0.13450000000011642</v>
      </c>
      <c r="H14660" s="337"/>
      <c r="J14660" s="82">
        <v>15</v>
      </c>
      <c r="K14660" s="319">
        <v>2</v>
      </c>
    </row>
    <row r="14661" spans="1:11" x14ac:dyDescent="0.3">
      <c r="A14661" s="341">
        <v>43582.253471412034</v>
      </c>
      <c r="B14661" s="318">
        <v>38900.947999999997</v>
      </c>
      <c r="C14661" s="355">
        <f t="shared" si="313"/>
        <v>0.27799999999842839</v>
      </c>
      <c r="D14661" s="420">
        <f t="shared" si="314"/>
        <v>0.1389999999992142</v>
      </c>
      <c r="H14661" s="337"/>
      <c r="J14661" s="82">
        <v>16</v>
      </c>
      <c r="K14661" s="320">
        <v>3</v>
      </c>
    </row>
    <row r="14662" spans="1:11" x14ac:dyDescent="0.3">
      <c r="A14662" s="341">
        <v>43582.295138020832</v>
      </c>
      <c r="B14662" s="318">
        <v>38901.232000000004</v>
      </c>
      <c r="C14662" s="355">
        <f t="shared" si="313"/>
        <v>0.28400000000692671</v>
      </c>
      <c r="D14662" s="420">
        <f t="shared" si="314"/>
        <v>0.14200000000346336</v>
      </c>
      <c r="H14662" s="337"/>
      <c r="J14662" s="82">
        <v>17</v>
      </c>
      <c r="K14662" s="321">
        <v>4</v>
      </c>
    </row>
    <row r="14663" spans="1:11" x14ac:dyDescent="0.3">
      <c r="A14663" s="341">
        <v>43582.336804629631</v>
      </c>
      <c r="B14663" s="318">
        <v>38901.51</v>
      </c>
      <c r="C14663" s="355">
        <f t="shared" si="313"/>
        <v>0.27799999999842839</v>
      </c>
      <c r="D14663" s="420">
        <f t="shared" si="314"/>
        <v>0.1389999999992142</v>
      </c>
      <c r="H14663" s="337"/>
      <c r="J14663" s="82">
        <v>18</v>
      </c>
      <c r="K14663" s="391">
        <v>1</v>
      </c>
    </row>
    <row r="14664" spans="1:11" x14ac:dyDescent="0.3">
      <c r="A14664" s="341">
        <v>43582.378471238429</v>
      </c>
      <c r="B14664" s="318">
        <v>38901.781000000003</v>
      </c>
      <c r="C14664" s="355">
        <f t="shared" si="313"/>
        <v>0.27100000000064028</v>
      </c>
      <c r="D14664" s="420">
        <f t="shared" si="314"/>
        <v>0.13550000000032014</v>
      </c>
      <c r="H14664" s="337"/>
      <c r="J14664" s="82">
        <v>19</v>
      </c>
      <c r="K14664" s="319">
        <v>2</v>
      </c>
    </row>
    <row r="14665" spans="1:11" x14ac:dyDescent="0.3">
      <c r="A14665" s="341">
        <v>43582.420137847221</v>
      </c>
      <c r="B14665" s="318">
        <v>38902.061000000002</v>
      </c>
      <c r="C14665" s="355">
        <f t="shared" si="313"/>
        <v>0.27999999999883585</v>
      </c>
      <c r="D14665" s="420">
        <f t="shared" si="314"/>
        <v>0.13999999999941792</v>
      </c>
      <c r="H14665" s="337"/>
      <c r="J14665" s="82">
        <v>20</v>
      </c>
      <c r="K14665" s="320">
        <v>3</v>
      </c>
    </row>
    <row r="14666" spans="1:11" x14ac:dyDescent="0.3">
      <c r="A14666" s="341">
        <v>43582.461804456019</v>
      </c>
      <c r="B14666" s="318">
        <v>38902.341</v>
      </c>
      <c r="C14666" s="355">
        <f t="shared" si="313"/>
        <v>0.27999999999883585</v>
      </c>
      <c r="D14666" s="420">
        <f t="shared" si="314"/>
        <v>0.13999999999941792</v>
      </c>
      <c r="H14666" s="337"/>
      <c r="J14666" s="82">
        <v>21</v>
      </c>
      <c r="K14666" s="321">
        <v>4</v>
      </c>
    </row>
    <row r="14667" spans="1:11" x14ac:dyDescent="0.3">
      <c r="A14667" s="341">
        <v>43582.503471064818</v>
      </c>
      <c r="B14667" s="318">
        <v>38902.612000000001</v>
      </c>
      <c r="C14667" s="355">
        <f t="shared" si="313"/>
        <v>0.27100000000064028</v>
      </c>
      <c r="D14667" s="420">
        <f t="shared" si="314"/>
        <v>0.13550000000032014</v>
      </c>
      <c r="H14667" s="337"/>
      <c r="J14667" s="82">
        <v>22</v>
      </c>
      <c r="K14667" s="391">
        <v>1</v>
      </c>
    </row>
    <row r="14668" spans="1:11" x14ac:dyDescent="0.3">
      <c r="A14668" s="341">
        <v>43582.545137673609</v>
      </c>
      <c r="B14668" s="318">
        <v>38902.891000000003</v>
      </c>
      <c r="C14668" s="355">
        <f t="shared" si="313"/>
        <v>0.2790000000022701</v>
      </c>
      <c r="D14668" s="420">
        <f t="shared" si="314"/>
        <v>0.13950000000113505</v>
      </c>
      <c r="H14668" s="337"/>
      <c r="J14668" s="82">
        <v>23</v>
      </c>
      <c r="K14668" s="319">
        <v>2</v>
      </c>
    </row>
    <row r="14669" spans="1:11" x14ac:dyDescent="0.3">
      <c r="A14669" s="341">
        <v>43582.586804282408</v>
      </c>
      <c r="B14669" s="318">
        <v>38903.178</v>
      </c>
      <c r="C14669" s="355">
        <f t="shared" si="313"/>
        <v>0.28699999999662396</v>
      </c>
      <c r="D14669" s="420">
        <f t="shared" si="314"/>
        <v>0.14349999999831198</v>
      </c>
      <c r="H14669" s="337"/>
      <c r="J14669" s="82">
        <v>24</v>
      </c>
      <c r="K14669" s="320">
        <v>3</v>
      </c>
    </row>
    <row r="14670" spans="1:11" x14ac:dyDescent="0.3">
      <c r="A14670" s="341">
        <v>43582.628470891206</v>
      </c>
      <c r="B14670" s="318">
        <v>38903.445</v>
      </c>
      <c r="C14670" s="355">
        <f t="shared" si="313"/>
        <v>0.26699999999982538</v>
      </c>
      <c r="D14670" s="420">
        <f t="shared" si="314"/>
        <v>0.13349999999991269</v>
      </c>
      <c r="H14670" s="337"/>
      <c r="J14670" s="82">
        <v>25</v>
      </c>
      <c r="K14670" s="321">
        <v>4</v>
      </c>
    </row>
    <row r="14671" spans="1:11" x14ac:dyDescent="0.3">
      <c r="A14671" s="341">
        <v>43582.670137499998</v>
      </c>
      <c r="B14671" s="318">
        <v>38903.707000000002</v>
      </c>
      <c r="C14671" s="355">
        <f t="shared" si="313"/>
        <v>0.26200000000244472</v>
      </c>
      <c r="D14671" s="420">
        <f t="shared" si="314"/>
        <v>0.13100000000122236</v>
      </c>
      <c r="H14671" s="337"/>
      <c r="J14671" s="82">
        <v>26</v>
      </c>
      <c r="K14671" s="391">
        <v>1</v>
      </c>
    </row>
    <row r="14672" spans="1:11" x14ac:dyDescent="0.3">
      <c r="A14672" s="341">
        <v>43582.711804108796</v>
      </c>
      <c r="B14672" s="318">
        <v>38903.980000000003</v>
      </c>
      <c r="C14672" s="355">
        <f t="shared" si="313"/>
        <v>0.27300000000104774</v>
      </c>
      <c r="D14672" s="420">
        <f t="shared" si="314"/>
        <v>0.13650000000052387</v>
      </c>
      <c r="H14672" s="337"/>
      <c r="J14672" s="82">
        <v>27</v>
      </c>
      <c r="K14672" s="319">
        <v>2</v>
      </c>
    </row>
    <row r="14673" spans="1:11" x14ac:dyDescent="0.3">
      <c r="A14673" s="341">
        <v>43582.753470717595</v>
      </c>
      <c r="B14673" s="318">
        <v>38904.258999999998</v>
      </c>
      <c r="C14673" s="355">
        <f t="shared" si="313"/>
        <v>0.27899999999499414</v>
      </c>
      <c r="D14673" s="420">
        <f t="shared" si="314"/>
        <v>0.13949999999749707</v>
      </c>
      <c r="H14673" s="337"/>
      <c r="J14673" s="82">
        <v>28</v>
      </c>
      <c r="K14673" s="320">
        <v>3</v>
      </c>
    </row>
    <row r="14674" spans="1:11" x14ac:dyDescent="0.3">
      <c r="A14674" s="341">
        <v>43582.795137326386</v>
      </c>
      <c r="B14674" s="318">
        <v>38904.527999999998</v>
      </c>
      <c r="C14674" s="355">
        <f t="shared" si="313"/>
        <v>0.26900000000023283</v>
      </c>
      <c r="D14674" s="420">
        <f t="shared" si="314"/>
        <v>0.13450000000011642</v>
      </c>
      <c r="H14674" s="337"/>
      <c r="J14674" s="82">
        <v>29</v>
      </c>
      <c r="K14674" s="321">
        <v>4</v>
      </c>
    </row>
    <row r="14675" spans="1:11" x14ac:dyDescent="0.3">
      <c r="A14675" s="341">
        <v>43582.836803935184</v>
      </c>
      <c r="B14675" s="318">
        <v>38904.788999999997</v>
      </c>
      <c r="C14675" s="355">
        <f t="shared" si="313"/>
        <v>0.26099999999860302</v>
      </c>
      <c r="D14675" s="420">
        <f t="shared" si="314"/>
        <v>0.13049999999930151</v>
      </c>
      <c r="H14675" s="337"/>
      <c r="J14675" s="82">
        <v>30</v>
      </c>
      <c r="K14675" s="391">
        <v>1</v>
      </c>
    </row>
    <row r="14676" spans="1:11" x14ac:dyDescent="0.3">
      <c r="A14676" s="341">
        <v>43582.878470543983</v>
      </c>
      <c r="B14676" s="318">
        <v>38905.061000000002</v>
      </c>
      <c r="C14676" s="355">
        <f t="shared" si="313"/>
        <v>0.27200000000448199</v>
      </c>
      <c r="D14676" s="420">
        <f t="shared" si="314"/>
        <v>0.13600000000224099</v>
      </c>
      <c r="H14676" s="337"/>
      <c r="J14676" s="82">
        <v>31</v>
      </c>
      <c r="K14676" s="319">
        <v>2</v>
      </c>
    </row>
    <row r="14677" spans="1:11" x14ac:dyDescent="0.3">
      <c r="A14677" s="341">
        <v>43582.920137152774</v>
      </c>
      <c r="B14677" s="318">
        <v>38905.330999999998</v>
      </c>
      <c r="C14677" s="355">
        <f t="shared" si="313"/>
        <v>0.26999999999679858</v>
      </c>
      <c r="D14677" s="420">
        <f t="shared" si="314"/>
        <v>0.13499999999839929</v>
      </c>
      <c r="H14677" s="337"/>
      <c r="J14677" s="82">
        <v>32</v>
      </c>
      <c r="K14677" s="320">
        <v>3</v>
      </c>
    </row>
    <row r="14678" spans="1:11" x14ac:dyDescent="0.3">
      <c r="A14678" s="341">
        <v>43582.961803761573</v>
      </c>
      <c r="B14678" s="318">
        <v>38905.597999999998</v>
      </c>
      <c r="C14678" s="355">
        <f t="shared" si="313"/>
        <v>0.26699999999982538</v>
      </c>
      <c r="D14678" s="420">
        <f t="shared" si="314"/>
        <v>0.13349999999991269</v>
      </c>
      <c r="E14678" s="336">
        <f>SUM(C14655:C14678)*7.4805194805</f>
        <v>48.989922077787533</v>
      </c>
      <c r="F14678" s="324">
        <f>AVERAGE(D14655:D14678)</f>
        <v>0.13643749999998059</v>
      </c>
      <c r="G14678" s="324">
        <f>_xlfn.STDEV.S(D14655:D14678)</f>
        <v>3.3728858112703065E-3</v>
      </c>
      <c r="H14678" s="337"/>
      <c r="J14678" s="82">
        <v>33</v>
      </c>
      <c r="K14678" s="321">
        <v>4</v>
      </c>
    </row>
    <row r="14679" spans="1:11" x14ac:dyDescent="0.3">
      <c r="A14679" s="341">
        <v>43583.003470370371</v>
      </c>
      <c r="B14679" s="318">
        <v>38905.860999999997</v>
      </c>
      <c r="C14679" s="355">
        <f t="shared" si="313"/>
        <v>0.26299999999901047</v>
      </c>
      <c r="D14679" s="420">
        <f t="shared" si="314"/>
        <v>0.13149999999950523</v>
      </c>
      <c r="H14679" s="337"/>
      <c r="J14679" s="82">
        <v>34</v>
      </c>
      <c r="K14679" s="391">
        <v>1</v>
      </c>
    </row>
    <row r="14680" spans="1:11" x14ac:dyDescent="0.3">
      <c r="A14680" s="341">
        <v>43583.04513697917</v>
      </c>
      <c r="B14680" s="318">
        <v>38906.146000000001</v>
      </c>
      <c r="C14680" s="355">
        <f t="shared" si="313"/>
        <v>0.28500000000349246</v>
      </c>
      <c r="D14680" s="420">
        <f t="shared" si="314"/>
        <v>0.14250000000174623</v>
      </c>
      <c r="H14680" s="337"/>
      <c r="J14680" s="82">
        <v>35</v>
      </c>
      <c r="K14680" s="319">
        <v>2</v>
      </c>
    </row>
    <row r="14681" spans="1:11" x14ac:dyDescent="0.3">
      <c r="A14681" s="341">
        <v>43583.086803587961</v>
      </c>
      <c r="B14681" s="318">
        <v>38906.425999999999</v>
      </c>
      <c r="C14681" s="355">
        <f t="shared" si="313"/>
        <v>0.27999999999883585</v>
      </c>
      <c r="D14681" s="420">
        <f t="shared" si="314"/>
        <v>0.13999999999941792</v>
      </c>
      <c r="H14681" s="337"/>
      <c r="J14681" s="82">
        <v>36</v>
      </c>
      <c r="K14681" s="320">
        <v>3</v>
      </c>
    </row>
    <row r="14682" spans="1:11" x14ac:dyDescent="0.3">
      <c r="A14682" s="341">
        <v>43583.12847019676</v>
      </c>
      <c r="B14682" s="318">
        <v>38906.697999999997</v>
      </c>
      <c r="C14682" s="355">
        <f t="shared" si="313"/>
        <v>0.27199999999720603</v>
      </c>
      <c r="D14682" s="420">
        <f t="shared" si="314"/>
        <v>0.13599999999860302</v>
      </c>
      <c r="H14682" s="337"/>
      <c r="J14682" s="82">
        <v>37</v>
      </c>
      <c r="K14682" s="321">
        <v>4</v>
      </c>
    </row>
    <row r="14683" spans="1:11" x14ac:dyDescent="0.3">
      <c r="A14683" s="341">
        <v>43583.170136805558</v>
      </c>
      <c r="B14683" s="318">
        <v>38906.978000000003</v>
      </c>
      <c r="C14683" s="355">
        <f t="shared" si="313"/>
        <v>0.2800000000061118</v>
      </c>
      <c r="D14683" s="420">
        <f t="shared" si="314"/>
        <v>0.1400000000030559</v>
      </c>
      <c r="H14683" s="337"/>
      <c r="J14683" s="82">
        <v>38</v>
      </c>
      <c r="K14683" s="391">
        <v>1</v>
      </c>
    </row>
    <row r="14684" spans="1:11" x14ac:dyDescent="0.3">
      <c r="A14684" s="341">
        <v>43583.21180341435</v>
      </c>
      <c r="B14684" s="318">
        <v>38907.267999999996</v>
      </c>
      <c r="C14684" s="355">
        <f t="shared" si="313"/>
        <v>0.28999999999359716</v>
      </c>
      <c r="D14684" s="420">
        <f t="shared" si="314"/>
        <v>0.14499999999679858</v>
      </c>
      <c r="H14684" s="337"/>
      <c r="J14684" s="82">
        <v>39</v>
      </c>
      <c r="K14684" s="319">
        <v>2</v>
      </c>
    </row>
    <row r="14685" spans="1:11" x14ac:dyDescent="0.3">
      <c r="A14685" s="341">
        <v>43583.253470023148</v>
      </c>
      <c r="B14685" s="318">
        <v>38907.546000000002</v>
      </c>
      <c r="C14685" s="355">
        <f t="shared" si="313"/>
        <v>0.27800000000570435</v>
      </c>
      <c r="D14685" s="420">
        <f t="shared" si="314"/>
        <v>0.13900000000285218</v>
      </c>
      <c r="H14685" s="337"/>
      <c r="J14685" s="82">
        <v>40</v>
      </c>
      <c r="K14685" s="320">
        <v>3</v>
      </c>
    </row>
    <row r="14686" spans="1:11" x14ac:dyDescent="0.3">
      <c r="A14686" s="341">
        <v>43583.295136631947</v>
      </c>
      <c r="B14686" s="318">
        <v>38907.817999999999</v>
      </c>
      <c r="C14686" s="355">
        <f t="shared" si="313"/>
        <v>0.27199999999720603</v>
      </c>
      <c r="D14686" s="420">
        <f t="shared" si="314"/>
        <v>0.13599999999860302</v>
      </c>
      <c r="H14686" s="337"/>
      <c r="J14686" s="82">
        <v>41</v>
      </c>
      <c r="K14686" s="321">
        <v>4</v>
      </c>
    </row>
    <row r="14687" spans="1:11" x14ac:dyDescent="0.3">
      <c r="A14687" s="341">
        <v>43583.336803240738</v>
      </c>
      <c r="B14687" s="318">
        <v>38908.099000000002</v>
      </c>
      <c r="C14687" s="355">
        <f t="shared" si="313"/>
        <v>0.28100000000267755</v>
      </c>
      <c r="D14687" s="420">
        <f t="shared" si="314"/>
        <v>0.14050000000133878</v>
      </c>
      <c r="H14687" s="337"/>
      <c r="J14687" s="82">
        <v>42</v>
      </c>
      <c r="K14687" s="391">
        <v>1</v>
      </c>
    </row>
    <row r="14688" spans="1:11" x14ac:dyDescent="0.3">
      <c r="A14688" s="341">
        <v>43583.378469849536</v>
      </c>
      <c r="B14688" s="318">
        <v>38908.379000000001</v>
      </c>
      <c r="C14688" s="355">
        <f t="shared" si="313"/>
        <v>0.27999999999883585</v>
      </c>
      <c r="D14688" s="420">
        <f t="shared" si="314"/>
        <v>0.13999999999941792</v>
      </c>
      <c r="H14688" s="337"/>
      <c r="J14688" s="82">
        <v>43</v>
      </c>
      <c r="K14688" s="319">
        <v>2</v>
      </c>
    </row>
    <row r="14689" spans="1:11" x14ac:dyDescent="0.3">
      <c r="A14689" s="341">
        <v>43583.420136458335</v>
      </c>
      <c r="B14689" s="318">
        <v>38908.650999999998</v>
      </c>
      <c r="C14689" s="355">
        <f t="shared" si="313"/>
        <v>0.27199999999720603</v>
      </c>
      <c r="D14689" s="420">
        <f t="shared" si="314"/>
        <v>0.13599999999860302</v>
      </c>
      <c r="H14689" s="337"/>
      <c r="J14689" s="82">
        <v>44</v>
      </c>
      <c r="K14689" s="320">
        <v>3</v>
      </c>
    </row>
    <row r="14690" spans="1:11" x14ac:dyDescent="0.3">
      <c r="A14690" s="341">
        <v>43583.461803067126</v>
      </c>
      <c r="B14690" s="318">
        <v>38908.921999999999</v>
      </c>
      <c r="C14690" s="355">
        <f t="shared" si="313"/>
        <v>0.27100000000064028</v>
      </c>
      <c r="D14690" s="420">
        <f t="shared" si="314"/>
        <v>0.13550000000032014</v>
      </c>
      <c r="H14690" s="337"/>
      <c r="J14690" s="82">
        <v>45</v>
      </c>
      <c r="K14690" s="321">
        <v>4</v>
      </c>
    </row>
    <row r="14691" spans="1:11" x14ac:dyDescent="0.3">
      <c r="A14691" s="341">
        <v>43583.503469675925</v>
      </c>
      <c r="B14691" s="318">
        <v>38909.203000000001</v>
      </c>
      <c r="C14691" s="355">
        <f t="shared" si="313"/>
        <v>0.28100000000267755</v>
      </c>
      <c r="D14691" s="420">
        <f t="shared" si="314"/>
        <v>0.14050000000133878</v>
      </c>
      <c r="H14691" s="337"/>
      <c r="J14691" s="82">
        <v>46</v>
      </c>
      <c r="K14691" s="391">
        <v>1</v>
      </c>
    </row>
    <row r="14692" spans="1:11" x14ac:dyDescent="0.3">
      <c r="A14692" s="341">
        <v>43583.545136284723</v>
      </c>
      <c r="B14692" s="318">
        <v>38909.474999999999</v>
      </c>
      <c r="C14692" s="355">
        <f t="shared" si="313"/>
        <v>0.27199999999720603</v>
      </c>
      <c r="D14692" s="420">
        <f t="shared" si="314"/>
        <v>0.13599999999860302</v>
      </c>
      <c r="H14692" s="337"/>
      <c r="J14692" s="82">
        <v>47</v>
      </c>
      <c r="K14692" s="319">
        <v>2</v>
      </c>
    </row>
    <row r="14693" spans="1:11" x14ac:dyDescent="0.3">
      <c r="A14693" s="341">
        <v>43583.586802893522</v>
      </c>
      <c r="B14693" s="318">
        <v>38909.739000000001</v>
      </c>
      <c r="C14693" s="355">
        <f t="shared" si="313"/>
        <v>0.26400000000285218</v>
      </c>
      <c r="D14693" s="420">
        <f t="shared" si="314"/>
        <v>0.13200000000142609</v>
      </c>
      <c r="H14693" s="337"/>
      <c r="J14693" s="82">
        <v>48</v>
      </c>
      <c r="K14693" s="320">
        <v>3</v>
      </c>
    </row>
    <row r="14694" spans="1:11" x14ac:dyDescent="0.3">
      <c r="A14694" s="341">
        <v>43583.628469502313</v>
      </c>
      <c r="B14694" s="318">
        <v>38910.008999999998</v>
      </c>
      <c r="C14694" s="355">
        <f t="shared" si="313"/>
        <v>0.26999999999679858</v>
      </c>
      <c r="D14694" s="420">
        <f t="shared" si="314"/>
        <v>0.13499999999839929</v>
      </c>
      <c r="H14694" s="337"/>
      <c r="J14694" s="82">
        <v>49</v>
      </c>
      <c r="K14694" s="321">
        <v>4</v>
      </c>
    </row>
    <row r="14695" spans="1:11" x14ac:dyDescent="0.3">
      <c r="A14695" s="341">
        <v>43583.670136111112</v>
      </c>
      <c r="B14695" s="318">
        <v>38910.281999999999</v>
      </c>
      <c r="C14695" s="355">
        <f t="shared" si="313"/>
        <v>0.27300000000104774</v>
      </c>
      <c r="D14695" s="420">
        <f t="shared" si="314"/>
        <v>0.13650000000052387</v>
      </c>
      <c r="H14695" s="337"/>
      <c r="J14695" s="82">
        <v>50</v>
      </c>
      <c r="K14695" s="391">
        <v>1</v>
      </c>
    </row>
    <row r="14696" spans="1:11" x14ac:dyDescent="0.3">
      <c r="A14696" s="341">
        <v>43583.71180271991</v>
      </c>
      <c r="B14696" s="318">
        <v>38910.550000000003</v>
      </c>
      <c r="C14696" s="355">
        <f t="shared" si="313"/>
        <v>0.26800000000366708</v>
      </c>
      <c r="D14696" s="420">
        <f t="shared" si="314"/>
        <v>0.13400000000183354</v>
      </c>
      <c r="H14696" s="337"/>
      <c r="J14696" s="82">
        <v>51</v>
      </c>
      <c r="K14696" s="319">
        <v>2</v>
      </c>
    </row>
    <row r="14697" spans="1:11" x14ac:dyDescent="0.3">
      <c r="A14697" s="341">
        <v>43583.753469328702</v>
      </c>
      <c r="B14697" s="318">
        <v>38910.809000000001</v>
      </c>
      <c r="C14697" s="355">
        <f t="shared" si="313"/>
        <v>0.25899999999819556</v>
      </c>
      <c r="D14697" s="420">
        <f t="shared" si="314"/>
        <v>0.12949999999909778</v>
      </c>
      <c r="H14697" s="337"/>
      <c r="J14697" s="82">
        <v>52</v>
      </c>
      <c r="K14697" s="320">
        <v>3</v>
      </c>
    </row>
    <row r="14698" spans="1:11" x14ac:dyDescent="0.3">
      <c r="A14698" s="341">
        <v>43583.7951359375</v>
      </c>
      <c r="B14698" s="318">
        <v>38911.078999999998</v>
      </c>
      <c r="C14698" s="355">
        <f t="shared" si="313"/>
        <v>0.26999999999679858</v>
      </c>
      <c r="D14698" s="420">
        <f t="shared" si="314"/>
        <v>0.13499999999839929</v>
      </c>
      <c r="H14698" s="337"/>
      <c r="J14698" s="82">
        <v>53</v>
      </c>
      <c r="K14698" s="321">
        <v>4</v>
      </c>
    </row>
    <row r="14699" spans="1:11" x14ac:dyDescent="0.3">
      <c r="A14699" s="341">
        <v>43583.836802546299</v>
      </c>
      <c r="B14699" s="318">
        <v>38911.349000000002</v>
      </c>
      <c r="C14699" s="355">
        <f t="shared" si="313"/>
        <v>0.27000000000407454</v>
      </c>
      <c r="D14699" s="420">
        <f t="shared" si="314"/>
        <v>0.13500000000203727</v>
      </c>
      <c r="H14699" s="337"/>
      <c r="J14699" s="82">
        <v>54</v>
      </c>
      <c r="K14699" s="391">
        <v>1</v>
      </c>
    </row>
    <row r="14700" spans="1:11" x14ac:dyDescent="0.3">
      <c r="A14700" s="341">
        <v>43583.87846915509</v>
      </c>
      <c r="B14700" s="318">
        <v>38911.610999999997</v>
      </c>
      <c r="C14700" s="355">
        <f t="shared" si="313"/>
        <v>0.26199999999516876</v>
      </c>
      <c r="D14700" s="420">
        <f t="shared" si="314"/>
        <v>0.13099999999758438</v>
      </c>
      <c r="H14700" s="337"/>
      <c r="J14700" s="82">
        <v>55</v>
      </c>
      <c r="K14700" s="319">
        <v>2</v>
      </c>
    </row>
    <row r="14701" spans="1:11" x14ac:dyDescent="0.3">
      <c r="A14701" s="341">
        <v>43583.920135763889</v>
      </c>
      <c r="B14701" s="318">
        <v>38911.879000000001</v>
      </c>
      <c r="C14701" s="355">
        <f t="shared" si="313"/>
        <v>0.26800000000366708</v>
      </c>
      <c r="D14701" s="420">
        <f t="shared" si="314"/>
        <v>0.13400000000183354</v>
      </c>
      <c r="H14701" s="337"/>
      <c r="J14701" s="82">
        <v>56</v>
      </c>
      <c r="K14701" s="320">
        <v>3</v>
      </c>
    </row>
    <row r="14702" spans="1:11" x14ac:dyDescent="0.3">
      <c r="A14702" s="341">
        <v>43583.961802372687</v>
      </c>
      <c r="B14702" s="318">
        <v>38912.152000000002</v>
      </c>
      <c r="C14702" s="355">
        <f t="shared" si="313"/>
        <v>0.27300000000104774</v>
      </c>
      <c r="D14702" s="420">
        <f t="shared" si="314"/>
        <v>0.13650000000052387</v>
      </c>
      <c r="E14702" s="336">
        <f>SUM(C14679:C14702)*7.4805194805</f>
        <v>49.027324675224868</v>
      </c>
      <c r="F14702" s="324">
        <f>AVERAGE(D14679:D14702)</f>
        <v>0.13654166666674428</v>
      </c>
      <c r="G14702" s="324">
        <f>_xlfn.STDEV.S(D14679:D14702)</f>
        <v>3.7818694098924869E-3</v>
      </c>
      <c r="H14702" s="404"/>
      <c r="I14702" s="344">
        <f>AVERAGE(D14547:D14702)</f>
        <v>0.13629677419354971</v>
      </c>
      <c r="J14702" s="82">
        <v>57</v>
      </c>
      <c r="K14702" s="321">
        <v>4</v>
      </c>
    </row>
    <row r="14703" spans="1:11" x14ac:dyDescent="0.3">
      <c r="A14703" s="341">
        <v>43584.003468981478</v>
      </c>
      <c r="B14703" s="318">
        <v>38912.428</v>
      </c>
      <c r="C14703" s="355">
        <f t="shared" si="313"/>
        <v>0.27599999999802094</v>
      </c>
      <c r="D14703" s="420">
        <f t="shared" si="314"/>
        <v>0.13799999999901047</v>
      </c>
      <c r="H14703" s="337"/>
      <c r="J14703" s="82">
        <v>58</v>
      </c>
      <c r="K14703" s="391">
        <v>1</v>
      </c>
    </row>
    <row r="14704" spans="1:11" x14ac:dyDescent="0.3">
      <c r="A14704" s="341">
        <v>43584.045135590277</v>
      </c>
      <c r="B14704" s="318">
        <v>38912.692000000003</v>
      </c>
      <c r="C14704" s="355">
        <f t="shared" si="313"/>
        <v>0.26400000000285218</v>
      </c>
      <c r="D14704" s="420">
        <f t="shared" si="314"/>
        <v>0.13200000000142609</v>
      </c>
      <c r="H14704" s="337"/>
      <c r="J14704" s="82">
        <v>59</v>
      </c>
      <c r="K14704" s="319">
        <v>2</v>
      </c>
    </row>
    <row r="14705" spans="1:11" x14ac:dyDescent="0.3">
      <c r="A14705" s="341">
        <v>43584.086802199075</v>
      </c>
      <c r="B14705" s="318">
        <v>38912.968999999997</v>
      </c>
      <c r="C14705" s="355">
        <f t="shared" si="313"/>
        <v>0.27699999999458669</v>
      </c>
      <c r="D14705" s="420">
        <f t="shared" si="314"/>
        <v>0.13849999999729334</v>
      </c>
      <c r="H14705" s="337"/>
      <c r="J14705" s="82">
        <v>60</v>
      </c>
      <c r="K14705" s="320">
        <v>3</v>
      </c>
    </row>
    <row r="14706" spans="1:11" x14ac:dyDescent="0.3">
      <c r="A14706" s="341">
        <v>43584.128468807867</v>
      </c>
      <c r="B14706" s="318">
        <v>38913.25</v>
      </c>
      <c r="C14706" s="355">
        <f t="shared" si="313"/>
        <v>0.28100000000267755</v>
      </c>
      <c r="D14706" s="420">
        <f t="shared" si="314"/>
        <v>0.14050000000133878</v>
      </c>
      <c r="H14706" s="337"/>
      <c r="J14706" s="82">
        <v>61</v>
      </c>
      <c r="K14706" s="321">
        <v>4</v>
      </c>
    </row>
    <row r="14707" spans="1:11" x14ac:dyDescent="0.3">
      <c r="A14707" s="341">
        <v>43584.170135416665</v>
      </c>
      <c r="B14707" s="318">
        <v>38913.527999999998</v>
      </c>
      <c r="C14707" s="355">
        <f t="shared" si="313"/>
        <v>0.27799999999842839</v>
      </c>
      <c r="D14707" s="420">
        <f t="shared" si="314"/>
        <v>0.1389999999992142</v>
      </c>
      <c r="H14707" s="337"/>
      <c r="J14707" s="82">
        <v>62</v>
      </c>
      <c r="K14707" s="391">
        <v>1</v>
      </c>
    </row>
    <row r="14708" spans="1:11" x14ac:dyDescent="0.3">
      <c r="A14708" s="341">
        <v>43584.211802025464</v>
      </c>
      <c r="B14708" s="318">
        <v>38913.798999999999</v>
      </c>
      <c r="C14708" s="355">
        <f t="shared" si="313"/>
        <v>0.27100000000064028</v>
      </c>
      <c r="D14708" s="420">
        <f t="shared" si="314"/>
        <v>0.13550000000032014</v>
      </c>
      <c r="H14708" s="337"/>
      <c r="J14708" s="82">
        <v>63</v>
      </c>
      <c r="K14708" s="319">
        <v>2</v>
      </c>
    </row>
    <row r="14709" spans="1:11" x14ac:dyDescent="0.3">
      <c r="A14709" s="341">
        <v>43584.253468634262</v>
      </c>
      <c r="B14709" s="318">
        <v>38914.082999999999</v>
      </c>
      <c r="C14709" s="355">
        <f t="shared" si="313"/>
        <v>0.28399999999965075</v>
      </c>
      <c r="D14709" s="420">
        <f t="shared" si="314"/>
        <v>0.14199999999982538</v>
      </c>
      <c r="H14709" s="337"/>
      <c r="J14709" s="82">
        <v>64</v>
      </c>
      <c r="K14709" s="320">
        <v>3</v>
      </c>
    </row>
    <row r="14710" spans="1:11" x14ac:dyDescent="0.3">
      <c r="A14710" s="341">
        <v>43584.295135243054</v>
      </c>
      <c r="B14710" s="318">
        <v>38914.362999999998</v>
      </c>
      <c r="C14710" s="355">
        <f t="shared" si="313"/>
        <v>0.27999999999883585</v>
      </c>
      <c r="D14710" s="420">
        <f t="shared" si="314"/>
        <v>0.13999999999941792</v>
      </c>
      <c r="H14710" s="337"/>
      <c r="J14710" s="82">
        <v>65</v>
      </c>
      <c r="K14710" s="321">
        <v>4</v>
      </c>
    </row>
    <row r="14711" spans="1:11" x14ac:dyDescent="0.3">
      <c r="A14711" s="341">
        <v>43584.336801851852</v>
      </c>
      <c r="B14711" s="318">
        <v>38914.639000000003</v>
      </c>
      <c r="C14711" s="355">
        <f t="shared" si="313"/>
        <v>0.2760000000052969</v>
      </c>
      <c r="D14711" s="420">
        <f t="shared" si="314"/>
        <v>0.13800000000264845</v>
      </c>
      <c r="H14711" s="337"/>
      <c r="J14711" s="82">
        <v>66</v>
      </c>
      <c r="K14711" s="391">
        <v>1</v>
      </c>
    </row>
    <row r="14712" spans="1:11" x14ac:dyDescent="0.3">
      <c r="A14712" s="341">
        <v>43584.378468460651</v>
      </c>
      <c r="B14712" s="318">
        <v>38914.917999999998</v>
      </c>
      <c r="C14712" s="355">
        <f t="shared" si="313"/>
        <v>0.27899999999499414</v>
      </c>
      <c r="D14712" s="420">
        <f t="shared" si="314"/>
        <v>0.13949999999749707</v>
      </c>
      <c r="H14712" s="337"/>
      <c r="J14712" s="82">
        <v>67</v>
      </c>
      <c r="K14712" s="319">
        <v>2</v>
      </c>
    </row>
    <row r="14713" spans="1:11" x14ac:dyDescent="0.3">
      <c r="A14713" s="341">
        <v>43584.420135069442</v>
      </c>
      <c r="B14713" s="318">
        <v>38915.201000000001</v>
      </c>
      <c r="C14713" s="355">
        <f t="shared" si="313"/>
        <v>0.28300000000308501</v>
      </c>
      <c r="D14713" s="420">
        <f t="shared" si="314"/>
        <v>0.1415000000015425</v>
      </c>
      <c r="H14713" s="337"/>
      <c r="J14713" s="82">
        <v>68</v>
      </c>
      <c r="K14713" s="320">
        <v>3</v>
      </c>
    </row>
    <row r="14714" spans="1:11" x14ac:dyDescent="0.3">
      <c r="A14714" s="341">
        <v>43584.461801678241</v>
      </c>
      <c r="B14714" s="318">
        <v>38915.474000000002</v>
      </c>
      <c r="C14714" s="355">
        <f t="shared" si="313"/>
        <v>0.27300000000104774</v>
      </c>
      <c r="D14714" s="420">
        <f t="shared" si="314"/>
        <v>0.13650000000052387</v>
      </c>
      <c r="H14714" s="337"/>
      <c r="J14714" s="82">
        <v>69</v>
      </c>
      <c r="K14714" s="321">
        <v>4</v>
      </c>
    </row>
    <row r="14715" spans="1:11" x14ac:dyDescent="0.3">
      <c r="A14715" s="341">
        <v>43584.503468287039</v>
      </c>
      <c r="B14715" s="318">
        <v>38915.737000000001</v>
      </c>
      <c r="C14715" s="355">
        <f t="shared" si="313"/>
        <v>0.26299999999901047</v>
      </c>
      <c r="D14715" s="420">
        <f t="shared" si="314"/>
        <v>0.13149999999950523</v>
      </c>
      <c r="H14715" s="337"/>
      <c r="J14715" s="82">
        <v>70</v>
      </c>
      <c r="K14715" s="391">
        <v>1</v>
      </c>
    </row>
    <row r="14716" spans="1:11" x14ac:dyDescent="0.3">
      <c r="A14716" s="341">
        <v>43584.54513489583</v>
      </c>
      <c r="B14716" s="318">
        <v>38916.01</v>
      </c>
      <c r="C14716" s="355">
        <f t="shared" si="313"/>
        <v>0.27300000000104774</v>
      </c>
      <c r="D14716" s="420">
        <f t="shared" si="314"/>
        <v>0.13650000000052387</v>
      </c>
      <c r="H14716" s="337"/>
      <c r="J14716" s="82">
        <v>71</v>
      </c>
      <c r="K14716" s="319">
        <v>2</v>
      </c>
    </row>
    <row r="14717" spans="1:11" x14ac:dyDescent="0.3">
      <c r="A14717" s="341">
        <v>43584.586801504629</v>
      </c>
      <c r="B14717" s="318">
        <v>38916.288</v>
      </c>
      <c r="C14717" s="355">
        <f t="shared" si="313"/>
        <v>0.27799999999842839</v>
      </c>
      <c r="D14717" s="420">
        <f t="shared" si="314"/>
        <v>0.1389999999992142</v>
      </c>
      <c r="H14717" s="337"/>
      <c r="J14717" s="82">
        <v>72</v>
      </c>
      <c r="K14717" s="320">
        <v>3</v>
      </c>
    </row>
    <row r="14718" spans="1:11" x14ac:dyDescent="0.3">
      <c r="A14718" s="341">
        <v>43584.628468113428</v>
      </c>
      <c r="B14718" s="318">
        <v>38916.559000000001</v>
      </c>
      <c r="C14718" s="355">
        <f t="shared" si="313"/>
        <v>0.27100000000064028</v>
      </c>
      <c r="D14718" s="420">
        <f t="shared" si="314"/>
        <v>0.13550000000032014</v>
      </c>
      <c r="H14718" s="337"/>
      <c r="J14718" s="82">
        <v>73</v>
      </c>
      <c r="K14718" s="321">
        <v>4</v>
      </c>
    </row>
    <row r="14719" spans="1:11" x14ac:dyDescent="0.3">
      <c r="A14719" s="341">
        <v>43584.670134722219</v>
      </c>
      <c r="B14719" s="318">
        <v>38916.824000000001</v>
      </c>
      <c r="C14719" s="355">
        <f t="shared" si="313"/>
        <v>0.26499999999941792</v>
      </c>
      <c r="D14719" s="420">
        <f t="shared" si="314"/>
        <v>0.13249999999970896</v>
      </c>
      <c r="H14719" s="337"/>
      <c r="J14719" s="82">
        <v>74</v>
      </c>
      <c r="K14719" s="391">
        <v>1</v>
      </c>
    </row>
    <row r="14720" spans="1:11" x14ac:dyDescent="0.3">
      <c r="A14720" s="341">
        <v>43584.711801331017</v>
      </c>
      <c r="B14720" s="318">
        <v>38917.101999999999</v>
      </c>
      <c r="C14720" s="355">
        <f t="shared" si="313"/>
        <v>0.27799999999842839</v>
      </c>
      <c r="D14720" s="420">
        <f t="shared" si="314"/>
        <v>0.1389999999992142</v>
      </c>
      <c r="H14720" s="337"/>
      <c r="J14720" s="82">
        <v>75</v>
      </c>
      <c r="K14720" s="319">
        <v>2</v>
      </c>
    </row>
    <row r="14721" spans="1:12" x14ac:dyDescent="0.3">
      <c r="A14721" s="341">
        <v>43584.753467939816</v>
      </c>
      <c r="B14721" s="318">
        <v>38917.375</v>
      </c>
      <c r="C14721" s="355">
        <f t="shared" si="313"/>
        <v>0.27300000000104774</v>
      </c>
      <c r="D14721" s="420">
        <f t="shared" si="314"/>
        <v>0.13650000000052387</v>
      </c>
      <c r="H14721" s="337"/>
      <c r="J14721" s="82">
        <v>76</v>
      </c>
      <c r="K14721" s="320">
        <v>3</v>
      </c>
    </row>
    <row r="14722" spans="1:12" x14ac:dyDescent="0.3">
      <c r="A14722" s="341">
        <v>43584.795134548614</v>
      </c>
      <c r="B14722" s="318">
        <v>38917.637999999999</v>
      </c>
      <c r="C14722" s="355">
        <f t="shared" si="313"/>
        <v>0.26299999999901047</v>
      </c>
      <c r="D14722" s="420">
        <f t="shared" si="314"/>
        <v>0.13149999999950523</v>
      </c>
      <c r="H14722" s="337"/>
      <c r="J14722" s="82">
        <v>77</v>
      </c>
      <c r="K14722" s="321">
        <v>4</v>
      </c>
    </row>
    <row r="14723" spans="1:12" x14ac:dyDescent="0.3">
      <c r="A14723" s="341">
        <v>43584.837500000001</v>
      </c>
      <c r="B14723" s="318">
        <v>38917.9</v>
      </c>
      <c r="C14723" s="355">
        <f t="shared" ref="C14723:C14817" si="315">B14723-B14722</f>
        <v>0.26200000000244472</v>
      </c>
      <c r="D14723" s="420">
        <f t="shared" ref="D14723:D14817" si="316">C14723/2</f>
        <v>0.13100000000122236</v>
      </c>
      <c r="H14723" s="337"/>
      <c r="J14723" s="82">
        <v>1</v>
      </c>
      <c r="K14723" s="391">
        <v>1</v>
      </c>
      <c r="L14723" s="54" t="s">
        <v>313</v>
      </c>
    </row>
    <row r="14724" spans="1:12" x14ac:dyDescent="0.3">
      <c r="A14724" s="341">
        <v>43584.879166666666</v>
      </c>
      <c r="B14724" s="318">
        <v>38918.171999999999</v>
      </c>
      <c r="C14724" s="355">
        <f t="shared" si="315"/>
        <v>0.27199999999720603</v>
      </c>
      <c r="D14724" s="420">
        <f t="shared" si="316"/>
        <v>0.13599999999860302</v>
      </c>
      <c r="H14724" s="337"/>
      <c r="J14724" s="82">
        <v>2</v>
      </c>
      <c r="K14724" s="319">
        <v>2</v>
      </c>
    </row>
    <row r="14725" spans="1:12" x14ac:dyDescent="0.3">
      <c r="A14725" s="341">
        <v>43584.92083333333</v>
      </c>
      <c r="B14725" s="318">
        <v>38918.44</v>
      </c>
      <c r="C14725" s="355">
        <f t="shared" si="315"/>
        <v>0.26800000000366708</v>
      </c>
      <c r="D14725" s="420">
        <f t="shared" si="316"/>
        <v>0.13400000000183354</v>
      </c>
      <c r="H14725" s="337"/>
      <c r="J14725" s="82">
        <v>3</v>
      </c>
      <c r="K14725" s="320">
        <v>3</v>
      </c>
    </row>
    <row r="14726" spans="1:12" x14ac:dyDescent="0.3">
      <c r="A14726" s="341">
        <v>43584.962500000001</v>
      </c>
      <c r="B14726" s="318">
        <v>38918.699000000001</v>
      </c>
      <c r="C14726" s="355">
        <f t="shared" si="315"/>
        <v>0.25899999999819556</v>
      </c>
      <c r="D14726" s="420">
        <f t="shared" si="316"/>
        <v>0.12949999999909778</v>
      </c>
      <c r="E14726" s="336">
        <f>SUM(C14703:C14726)*7.4805194805</f>
        <v>48.974961038823487</v>
      </c>
      <c r="F14726" s="324">
        <f>AVERAGE(D14703:D14726)</f>
        <v>0.13639583333330543</v>
      </c>
      <c r="G14726" s="324">
        <f>_xlfn.STDEV.S(D14703:D14726)</f>
        <v>3.5721725414180304E-3</v>
      </c>
      <c r="H14726" s="337"/>
      <c r="J14726" s="82">
        <v>4</v>
      </c>
      <c r="K14726" s="321">
        <v>4</v>
      </c>
    </row>
    <row r="14727" spans="1:12" x14ac:dyDescent="0.3">
      <c r="A14727" s="341">
        <v>43585.004166435188</v>
      </c>
      <c r="B14727" s="318">
        <v>38918.968999999997</v>
      </c>
      <c r="C14727" s="355">
        <f t="shared" si="315"/>
        <v>0.26999999999679858</v>
      </c>
      <c r="D14727" s="420">
        <f t="shared" si="316"/>
        <v>0.13499999999839929</v>
      </c>
      <c r="H14727" s="337"/>
      <c r="J14727" s="82">
        <v>5</v>
      </c>
      <c r="K14727" s="391">
        <v>1</v>
      </c>
    </row>
    <row r="14728" spans="1:12" x14ac:dyDescent="0.3">
      <c r="A14728" s="341">
        <v>43585.04583304398</v>
      </c>
      <c r="B14728" s="318">
        <v>38919.25</v>
      </c>
      <c r="C14728" s="355">
        <f t="shared" si="315"/>
        <v>0.28100000000267755</v>
      </c>
      <c r="D14728" s="420">
        <f t="shared" si="316"/>
        <v>0.14050000000133878</v>
      </c>
      <c r="H14728" s="337"/>
      <c r="J14728" s="82">
        <v>6</v>
      </c>
      <c r="K14728" s="319">
        <v>2</v>
      </c>
    </row>
    <row r="14729" spans="1:12" x14ac:dyDescent="0.3">
      <c r="A14729" s="341">
        <v>43585.087499652778</v>
      </c>
      <c r="B14729" s="318">
        <v>38919.527999999998</v>
      </c>
      <c r="C14729" s="355">
        <f t="shared" si="315"/>
        <v>0.27799999999842839</v>
      </c>
      <c r="D14729" s="420">
        <f t="shared" si="316"/>
        <v>0.1389999999992142</v>
      </c>
      <c r="H14729" s="337"/>
      <c r="J14729" s="82">
        <v>7</v>
      </c>
      <c r="K14729" s="320">
        <v>3</v>
      </c>
    </row>
    <row r="14730" spans="1:12" x14ac:dyDescent="0.3">
      <c r="A14730" s="341">
        <v>43585.129166261577</v>
      </c>
      <c r="B14730" s="318">
        <v>38919.800000000003</v>
      </c>
      <c r="C14730" s="355">
        <f t="shared" si="315"/>
        <v>0.27200000000448199</v>
      </c>
      <c r="D14730" s="420">
        <f t="shared" si="316"/>
        <v>0.13600000000224099</v>
      </c>
      <c r="H14730" s="337"/>
      <c r="J14730" s="82">
        <v>8</v>
      </c>
      <c r="K14730" s="321">
        <v>4</v>
      </c>
    </row>
    <row r="14731" spans="1:12" x14ac:dyDescent="0.3">
      <c r="A14731" s="341">
        <v>43585.170832870368</v>
      </c>
      <c r="B14731" s="318">
        <v>38920.082000000002</v>
      </c>
      <c r="C14731" s="355">
        <f t="shared" si="315"/>
        <v>0.2819999999992433</v>
      </c>
      <c r="D14731" s="420">
        <f t="shared" si="316"/>
        <v>0.14099999999962165</v>
      </c>
      <c r="H14731" s="337"/>
      <c r="J14731" s="82">
        <v>9</v>
      </c>
      <c r="K14731" s="391">
        <v>1</v>
      </c>
    </row>
    <row r="14732" spans="1:12" x14ac:dyDescent="0.3">
      <c r="A14732" s="341">
        <v>43585.212499479167</v>
      </c>
      <c r="B14732" s="318">
        <v>38920.370000000003</v>
      </c>
      <c r="C14732" s="355">
        <f t="shared" si="315"/>
        <v>0.28800000000046566</v>
      </c>
      <c r="D14732" s="420">
        <f t="shared" si="316"/>
        <v>0.14400000000023283</v>
      </c>
      <c r="H14732" s="337"/>
      <c r="J14732" s="82">
        <v>10</v>
      </c>
      <c r="K14732" s="319">
        <v>2</v>
      </c>
    </row>
    <row r="14733" spans="1:12" x14ac:dyDescent="0.3">
      <c r="A14733" s="341">
        <v>43585.254166087965</v>
      </c>
      <c r="B14733" s="318">
        <v>38920.642</v>
      </c>
      <c r="C14733" s="355">
        <f t="shared" si="315"/>
        <v>0.27199999999720603</v>
      </c>
      <c r="D14733" s="420">
        <f t="shared" si="316"/>
        <v>0.13599999999860302</v>
      </c>
      <c r="H14733" s="337"/>
      <c r="J14733" s="82">
        <v>11</v>
      </c>
      <c r="K14733" s="320">
        <v>3</v>
      </c>
    </row>
    <row r="14734" spans="1:12" x14ac:dyDescent="0.3">
      <c r="A14734" s="341">
        <v>43585.295832696756</v>
      </c>
      <c r="B14734" s="318">
        <v>38920.919000000002</v>
      </c>
      <c r="C14734" s="355">
        <f t="shared" si="315"/>
        <v>0.27700000000186265</v>
      </c>
      <c r="D14734" s="420">
        <f t="shared" si="316"/>
        <v>0.13850000000093132</v>
      </c>
      <c r="H14734" s="337"/>
      <c r="J14734" s="82">
        <v>12</v>
      </c>
      <c r="K14734" s="321">
        <v>4</v>
      </c>
    </row>
    <row r="14735" spans="1:12" x14ac:dyDescent="0.3">
      <c r="A14735" s="341">
        <v>43585.337499305555</v>
      </c>
      <c r="B14735" s="318">
        <v>38921.201999999997</v>
      </c>
      <c r="C14735" s="355">
        <f t="shared" si="315"/>
        <v>0.28299999999580905</v>
      </c>
      <c r="D14735" s="420">
        <f t="shared" si="316"/>
        <v>0.14149999999790452</v>
      </c>
      <c r="H14735" s="337"/>
      <c r="J14735" s="82">
        <v>13</v>
      </c>
      <c r="K14735" s="391">
        <v>1</v>
      </c>
    </row>
    <row r="14736" spans="1:12" x14ac:dyDescent="0.3">
      <c r="A14736" s="341">
        <v>43585.379165914354</v>
      </c>
      <c r="B14736" s="318">
        <v>38921.478999999999</v>
      </c>
      <c r="C14736" s="355">
        <f t="shared" si="315"/>
        <v>0.27700000000186265</v>
      </c>
      <c r="D14736" s="420">
        <f t="shared" si="316"/>
        <v>0.13850000000093132</v>
      </c>
      <c r="H14736" s="337"/>
      <c r="J14736" s="82">
        <v>14</v>
      </c>
      <c r="K14736" s="319">
        <v>2</v>
      </c>
    </row>
    <row r="14737" spans="1:11" x14ac:dyDescent="0.3">
      <c r="A14737" s="341">
        <v>43585.420832523145</v>
      </c>
      <c r="B14737" s="318">
        <v>38921.749000000003</v>
      </c>
      <c r="C14737" s="355">
        <f t="shared" si="315"/>
        <v>0.27000000000407454</v>
      </c>
      <c r="D14737" s="420">
        <f t="shared" si="316"/>
        <v>0.13500000000203727</v>
      </c>
      <c r="H14737" s="337"/>
      <c r="J14737" s="82">
        <v>15</v>
      </c>
      <c r="K14737" s="320">
        <v>3</v>
      </c>
    </row>
    <row r="14738" spans="1:11" x14ac:dyDescent="0.3">
      <c r="A14738" s="341">
        <v>43585.462499131943</v>
      </c>
      <c r="B14738" s="318">
        <v>38922.021999999997</v>
      </c>
      <c r="C14738" s="355">
        <f t="shared" si="315"/>
        <v>0.27299999999377178</v>
      </c>
      <c r="D14738" s="420">
        <f t="shared" si="316"/>
        <v>0.13649999999688589</v>
      </c>
      <c r="H14738" s="337"/>
      <c r="J14738" s="82">
        <v>16</v>
      </c>
      <c r="K14738" s="321">
        <v>4</v>
      </c>
    </row>
    <row r="14739" spans="1:11" x14ac:dyDescent="0.3">
      <c r="A14739" s="341">
        <v>43585.504165740742</v>
      </c>
      <c r="B14739" s="318">
        <v>38922.300000000003</v>
      </c>
      <c r="C14739" s="355">
        <f t="shared" si="315"/>
        <v>0.27800000000570435</v>
      </c>
      <c r="D14739" s="420">
        <f t="shared" si="316"/>
        <v>0.13900000000285218</v>
      </c>
      <c r="H14739" s="337"/>
      <c r="J14739" s="82">
        <v>17</v>
      </c>
      <c r="K14739" s="391">
        <v>1</v>
      </c>
    </row>
    <row r="14740" spans="1:11" x14ac:dyDescent="0.3">
      <c r="A14740" s="341">
        <v>43585.54583234954</v>
      </c>
      <c r="B14740" s="318">
        <v>38922.572</v>
      </c>
      <c r="C14740" s="355">
        <f t="shared" si="315"/>
        <v>0.27199999999720603</v>
      </c>
      <c r="D14740" s="420">
        <f t="shared" si="316"/>
        <v>0.13599999999860302</v>
      </c>
      <c r="H14740" s="337"/>
      <c r="J14740" s="82">
        <v>18</v>
      </c>
      <c r="K14740" s="319">
        <v>2</v>
      </c>
    </row>
    <row r="14741" spans="1:11" x14ac:dyDescent="0.3">
      <c r="A14741" s="341">
        <v>43585.587498958332</v>
      </c>
      <c r="B14741" s="318">
        <v>38922.841</v>
      </c>
      <c r="C14741" s="355">
        <f t="shared" si="315"/>
        <v>0.26900000000023283</v>
      </c>
      <c r="D14741" s="420">
        <f t="shared" si="316"/>
        <v>0.13450000000011642</v>
      </c>
      <c r="H14741" s="337"/>
      <c r="J14741" s="82">
        <v>19</v>
      </c>
      <c r="K14741" s="320">
        <v>3</v>
      </c>
    </row>
    <row r="14742" spans="1:11" x14ac:dyDescent="0.3">
      <c r="A14742" s="341">
        <v>43585.62916556713</v>
      </c>
      <c r="B14742" s="318">
        <v>38923.118999999999</v>
      </c>
      <c r="C14742" s="355">
        <f t="shared" si="315"/>
        <v>0.27799999999842839</v>
      </c>
      <c r="D14742" s="420">
        <f t="shared" si="316"/>
        <v>0.1389999999992142</v>
      </c>
      <c r="H14742" s="337"/>
      <c r="J14742" s="82">
        <v>20</v>
      </c>
      <c r="K14742" s="321">
        <v>4</v>
      </c>
    </row>
    <row r="14743" spans="1:11" x14ac:dyDescent="0.3">
      <c r="A14743" s="341">
        <v>43585.670832175929</v>
      </c>
      <c r="B14743" s="318">
        <v>38923.39</v>
      </c>
      <c r="C14743" s="355">
        <f t="shared" si="315"/>
        <v>0.27100000000064028</v>
      </c>
      <c r="D14743" s="420">
        <f t="shared" si="316"/>
        <v>0.13550000000032014</v>
      </c>
      <c r="H14743" s="337"/>
      <c r="J14743" s="82">
        <v>21</v>
      </c>
      <c r="K14743" s="391">
        <v>1</v>
      </c>
    </row>
    <row r="14744" spans="1:11" x14ac:dyDescent="0.3">
      <c r="A14744" s="341">
        <v>43585.71249878472</v>
      </c>
      <c r="B14744" s="318">
        <v>38923.654999999999</v>
      </c>
      <c r="C14744" s="355">
        <f t="shared" si="315"/>
        <v>0.26499999999941792</v>
      </c>
      <c r="D14744" s="420">
        <f t="shared" si="316"/>
        <v>0.13249999999970896</v>
      </c>
      <c r="H14744" s="337"/>
      <c r="J14744" s="82">
        <v>22</v>
      </c>
      <c r="K14744" s="319">
        <v>2</v>
      </c>
    </row>
    <row r="14745" spans="1:11" x14ac:dyDescent="0.3">
      <c r="A14745" s="341">
        <v>43585.754165393519</v>
      </c>
      <c r="B14745" s="318">
        <v>38923.928</v>
      </c>
      <c r="C14745" s="355">
        <f t="shared" si="315"/>
        <v>0.27300000000104774</v>
      </c>
      <c r="D14745" s="420">
        <f t="shared" si="316"/>
        <v>0.13650000000052387</v>
      </c>
      <c r="H14745" s="337"/>
      <c r="J14745" s="82">
        <v>23</v>
      </c>
      <c r="K14745" s="320">
        <v>3</v>
      </c>
    </row>
    <row r="14746" spans="1:11" x14ac:dyDescent="0.3">
      <c r="A14746" s="341">
        <v>43585.795832002317</v>
      </c>
      <c r="B14746" s="318">
        <v>38924.207000000002</v>
      </c>
      <c r="C14746" s="355">
        <f t="shared" si="315"/>
        <v>0.2790000000022701</v>
      </c>
      <c r="D14746" s="420">
        <f t="shared" si="316"/>
        <v>0.13950000000113505</v>
      </c>
      <c r="H14746" s="337"/>
      <c r="J14746" s="82">
        <v>24</v>
      </c>
      <c r="K14746" s="321">
        <v>4</v>
      </c>
    </row>
    <row r="14747" spans="1:11" x14ac:dyDescent="0.3">
      <c r="A14747" s="341">
        <v>43585.837498611108</v>
      </c>
      <c r="B14747" s="318">
        <v>38924.472000000002</v>
      </c>
      <c r="C14747" s="355">
        <f t="shared" si="315"/>
        <v>0.26499999999941792</v>
      </c>
      <c r="D14747" s="420">
        <f t="shared" si="316"/>
        <v>0.13249999999970896</v>
      </c>
      <c r="H14747" s="337"/>
      <c r="J14747" s="82">
        <v>25</v>
      </c>
      <c r="K14747" s="391">
        <v>1</v>
      </c>
    </row>
    <row r="14748" spans="1:11" x14ac:dyDescent="0.3">
      <c r="A14748" s="341">
        <v>43585.879165219907</v>
      </c>
      <c r="B14748" s="318">
        <v>38924.730000000003</v>
      </c>
      <c r="C14748" s="355">
        <f t="shared" si="315"/>
        <v>0.25800000000162981</v>
      </c>
      <c r="D14748" s="420">
        <f t="shared" si="316"/>
        <v>0.12900000000081491</v>
      </c>
      <c r="H14748" s="337"/>
      <c r="J14748" s="82">
        <v>26</v>
      </c>
      <c r="K14748" s="319">
        <v>2</v>
      </c>
    </row>
    <row r="14749" spans="1:11" x14ac:dyDescent="0.3">
      <c r="A14749" s="341">
        <v>43585.920831828706</v>
      </c>
      <c r="B14749" s="318">
        <v>38924.999000000003</v>
      </c>
      <c r="C14749" s="355">
        <f t="shared" si="315"/>
        <v>0.26900000000023283</v>
      </c>
      <c r="D14749" s="420">
        <f t="shared" si="316"/>
        <v>0.13450000000011642</v>
      </c>
      <c r="H14749" s="337"/>
      <c r="J14749" s="82">
        <v>27</v>
      </c>
      <c r="K14749" s="320">
        <v>3</v>
      </c>
    </row>
    <row r="14750" spans="1:11" x14ac:dyDescent="0.3">
      <c r="A14750" s="341">
        <v>43585.962498437497</v>
      </c>
      <c r="B14750" s="318">
        <v>38925.271000000001</v>
      </c>
      <c r="C14750" s="355">
        <f t="shared" si="315"/>
        <v>0.27199999999720603</v>
      </c>
      <c r="D14750" s="420">
        <f t="shared" si="316"/>
        <v>0.13599999999860302</v>
      </c>
      <c r="E14750" s="336">
        <f>SUM(C14727:C14750)*7.4805194805</f>
        <v>49.161974025846874</v>
      </c>
      <c r="F14750" s="324">
        <f>AVERAGE(D14727:D14750)</f>
        <v>0.1369166666666691</v>
      </c>
      <c r="G14750" s="324">
        <f>_xlfn.STDEV.S(D14727:D14750)</f>
        <v>3.3089689273856958E-3</v>
      </c>
      <c r="H14750" s="337"/>
      <c r="J14750" s="82">
        <v>28</v>
      </c>
      <c r="K14750" s="321">
        <v>4</v>
      </c>
    </row>
    <row r="14751" spans="1:11" x14ac:dyDescent="0.3">
      <c r="A14751" s="341">
        <v>43586.004165046295</v>
      </c>
      <c r="B14751" s="318">
        <v>38925.540999999997</v>
      </c>
      <c r="C14751" s="355">
        <f t="shared" si="315"/>
        <v>0.26999999999679858</v>
      </c>
      <c r="D14751" s="420">
        <f t="shared" si="316"/>
        <v>0.13499999999839929</v>
      </c>
      <c r="H14751" s="337"/>
      <c r="J14751" s="82">
        <v>29</v>
      </c>
      <c r="K14751" s="391">
        <v>1</v>
      </c>
    </row>
    <row r="14752" spans="1:11" x14ac:dyDescent="0.3">
      <c r="A14752" s="341">
        <v>43586.045831655094</v>
      </c>
      <c r="B14752" s="318">
        <v>38925.81</v>
      </c>
      <c r="C14752" s="355">
        <f t="shared" si="315"/>
        <v>0.26900000000023283</v>
      </c>
      <c r="D14752" s="420">
        <f t="shared" si="316"/>
        <v>0.13450000000011642</v>
      </c>
      <c r="H14752" s="337"/>
      <c r="J14752" s="82">
        <v>30</v>
      </c>
      <c r="K14752" s="319">
        <v>2</v>
      </c>
    </row>
    <row r="14753" spans="1:11" x14ac:dyDescent="0.3">
      <c r="A14753" s="341">
        <v>43586.087498263892</v>
      </c>
      <c r="B14753" s="355">
        <v>38926.091</v>
      </c>
      <c r="C14753" s="355">
        <f t="shared" si="315"/>
        <v>0.28100000000267755</v>
      </c>
      <c r="D14753" s="420">
        <f t="shared" si="316"/>
        <v>0.14050000000133878</v>
      </c>
      <c r="H14753" s="337"/>
      <c r="J14753" s="82">
        <v>31</v>
      </c>
      <c r="K14753" s="320">
        <v>3</v>
      </c>
    </row>
    <row r="14754" spans="1:11" x14ac:dyDescent="0.3">
      <c r="A14754" s="341">
        <v>43586.129164872684</v>
      </c>
      <c r="B14754" s="355">
        <v>38926.370999999999</v>
      </c>
      <c r="C14754" s="355">
        <f t="shared" si="315"/>
        <v>0.27999999999883585</v>
      </c>
      <c r="D14754" s="420">
        <f t="shared" si="316"/>
        <v>0.13999999999941792</v>
      </c>
      <c r="H14754" s="337"/>
      <c r="J14754" s="82">
        <v>32</v>
      </c>
      <c r="K14754" s="321">
        <v>4</v>
      </c>
    </row>
    <row r="14755" spans="1:11" x14ac:dyDescent="0.3">
      <c r="A14755" s="341">
        <v>43586.170831481482</v>
      </c>
      <c r="B14755" s="318">
        <v>38926.642</v>
      </c>
      <c r="C14755" s="355">
        <f t="shared" si="315"/>
        <v>0.27100000000064028</v>
      </c>
      <c r="D14755" s="420">
        <f t="shared" si="316"/>
        <v>0.13550000000032014</v>
      </c>
      <c r="H14755" s="337"/>
      <c r="J14755" s="82">
        <v>33</v>
      </c>
      <c r="K14755" s="391">
        <v>1</v>
      </c>
    </row>
    <row r="14756" spans="1:11" x14ac:dyDescent="0.3">
      <c r="A14756" s="341">
        <v>43586.212498090281</v>
      </c>
      <c r="B14756" s="318">
        <v>38926.921000000002</v>
      </c>
      <c r="C14756" s="355">
        <f t="shared" si="315"/>
        <v>0.2790000000022701</v>
      </c>
      <c r="D14756" s="420">
        <f t="shared" si="316"/>
        <v>0.13950000000113505</v>
      </c>
      <c r="H14756" s="337"/>
      <c r="J14756" s="82">
        <v>34</v>
      </c>
      <c r="K14756" s="319">
        <v>2</v>
      </c>
    </row>
    <row r="14757" spans="1:11" x14ac:dyDescent="0.3">
      <c r="A14757" s="341">
        <v>43586.254164699072</v>
      </c>
      <c r="B14757" s="318">
        <v>38927.21</v>
      </c>
      <c r="C14757" s="355">
        <f t="shared" si="315"/>
        <v>0.28899999999703141</v>
      </c>
      <c r="D14757" s="420">
        <f t="shared" si="316"/>
        <v>0.1444999999985157</v>
      </c>
      <c r="H14757" s="337"/>
      <c r="J14757" s="82">
        <v>35</v>
      </c>
      <c r="K14757" s="320">
        <v>3</v>
      </c>
    </row>
    <row r="14758" spans="1:11" x14ac:dyDescent="0.3">
      <c r="A14758" s="341">
        <v>43586.295831307871</v>
      </c>
      <c r="B14758" s="318">
        <v>38927.485000000001</v>
      </c>
      <c r="C14758" s="355">
        <f t="shared" si="315"/>
        <v>0.27500000000145519</v>
      </c>
      <c r="D14758" s="420">
        <f t="shared" si="316"/>
        <v>0.1375000000007276</v>
      </c>
      <c r="H14758" s="337"/>
      <c r="J14758" s="82">
        <v>36</v>
      </c>
      <c r="K14758" s="321">
        <v>4</v>
      </c>
    </row>
    <row r="14759" spans="1:11" x14ac:dyDescent="0.3">
      <c r="A14759" s="341">
        <v>43586.337497916669</v>
      </c>
      <c r="B14759" s="318">
        <v>38927.750999999997</v>
      </c>
      <c r="C14759" s="355">
        <f t="shared" si="315"/>
        <v>0.26599999999598367</v>
      </c>
      <c r="D14759" s="420">
        <f t="shared" si="316"/>
        <v>0.13299999999799184</v>
      </c>
      <c r="H14759" s="337"/>
      <c r="J14759" s="82">
        <v>37</v>
      </c>
      <c r="K14759" s="391">
        <v>1</v>
      </c>
    </row>
    <row r="14760" spans="1:11" x14ac:dyDescent="0.3">
      <c r="A14760" s="341">
        <v>43586.379164525461</v>
      </c>
      <c r="B14760" s="318">
        <v>38928.029000000002</v>
      </c>
      <c r="C14760" s="355">
        <f t="shared" si="315"/>
        <v>0.27800000000570435</v>
      </c>
      <c r="D14760" s="420">
        <f t="shared" si="316"/>
        <v>0.13900000000285218</v>
      </c>
      <c r="H14760" s="337"/>
      <c r="J14760" s="82">
        <v>38</v>
      </c>
      <c r="K14760" s="319">
        <v>2</v>
      </c>
    </row>
    <row r="14761" spans="1:11" x14ac:dyDescent="0.3">
      <c r="A14761" s="341">
        <v>43586.420831134259</v>
      </c>
      <c r="B14761" s="318">
        <v>38928.305</v>
      </c>
      <c r="C14761" s="355">
        <f t="shared" si="315"/>
        <v>0.27599999999802094</v>
      </c>
      <c r="D14761" s="420">
        <f t="shared" si="316"/>
        <v>0.13799999999901047</v>
      </c>
      <c r="H14761" s="337"/>
      <c r="J14761" s="82">
        <v>39</v>
      </c>
      <c r="K14761" s="320">
        <v>3</v>
      </c>
    </row>
    <row r="14762" spans="1:11" x14ac:dyDescent="0.3">
      <c r="A14762" s="341">
        <v>43586.462497743058</v>
      </c>
      <c r="B14762" s="318">
        <v>38928.58</v>
      </c>
      <c r="C14762" s="355">
        <f t="shared" si="315"/>
        <v>0.27500000000145519</v>
      </c>
      <c r="D14762" s="420">
        <f t="shared" si="316"/>
        <v>0.1375000000007276</v>
      </c>
      <c r="H14762" s="337"/>
      <c r="J14762" s="82">
        <v>40</v>
      </c>
      <c r="K14762" s="321">
        <v>4</v>
      </c>
    </row>
    <row r="14763" spans="1:11" x14ac:dyDescent="0.3">
      <c r="A14763" s="341">
        <v>43586.504164351849</v>
      </c>
      <c r="B14763" s="318">
        <v>38928.847999999998</v>
      </c>
      <c r="C14763" s="355">
        <f t="shared" si="315"/>
        <v>0.26799999999639113</v>
      </c>
      <c r="D14763" s="420">
        <f t="shared" si="316"/>
        <v>0.13399999999819556</v>
      </c>
      <c r="H14763" s="337"/>
      <c r="J14763" s="82">
        <v>41</v>
      </c>
      <c r="K14763" s="391">
        <v>1</v>
      </c>
    </row>
    <row r="14764" spans="1:11" x14ac:dyDescent="0.3">
      <c r="A14764" s="341">
        <v>43586.545830960647</v>
      </c>
      <c r="B14764" s="318">
        <v>38929.129000000001</v>
      </c>
      <c r="C14764" s="355">
        <f t="shared" si="315"/>
        <v>0.28100000000267755</v>
      </c>
      <c r="D14764" s="420">
        <f t="shared" si="316"/>
        <v>0.14050000000133878</v>
      </c>
      <c r="H14764" s="337"/>
      <c r="J14764" s="82">
        <v>42</v>
      </c>
      <c r="K14764" s="319">
        <v>2</v>
      </c>
    </row>
    <row r="14765" spans="1:11" x14ac:dyDescent="0.3">
      <c r="A14765" s="341">
        <v>43586.587497569446</v>
      </c>
      <c r="B14765" s="318">
        <v>38929.398999999998</v>
      </c>
      <c r="C14765" s="355">
        <f t="shared" si="315"/>
        <v>0.26999999999679858</v>
      </c>
      <c r="D14765" s="420">
        <f t="shared" si="316"/>
        <v>0.13499999999839929</v>
      </c>
      <c r="H14765" s="337"/>
      <c r="J14765" s="82">
        <v>43</v>
      </c>
      <c r="K14765" s="320">
        <v>3</v>
      </c>
    </row>
    <row r="14766" spans="1:11" x14ac:dyDescent="0.3">
      <c r="A14766" s="341">
        <v>43586.629164178237</v>
      </c>
      <c r="B14766" s="318">
        <v>38929.661999999997</v>
      </c>
      <c r="C14766" s="355">
        <f t="shared" si="315"/>
        <v>0.26299999999901047</v>
      </c>
      <c r="D14766" s="420">
        <f t="shared" si="316"/>
        <v>0.13149999999950523</v>
      </c>
      <c r="H14766" s="337"/>
      <c r="J14766" s="82">
        <v>44</v>
      </c>
      <c r="K14766" s="321">
        <v>4</v>
      </c>
    </row>
    <row r="14767" spans="1:11" x14ac:dyDescent="0.3">
      <c r="A14767" s="341">
        <v>43586.670830787036</v>
      </c>
      <c r="B14767" s="318">
        <v>38929.93</v>
      </c>
      <c r="C14767" s="355">
        <f t="shared" si="315"/>
        <v>0.26800000000366708</v>
      </c>
      <c r="D14767" s="420">
        <f t="shared" si="316"/>
        <v>0.13400000000183354</v>
      </c>
      <c r="H14767" s="337"/>
      <c r="J14767" s="82">
        <v>45</v>
      </c>
      <c r="K14767" s="391">
        <v>1</v>
      </c>
    </row>
    <row r="14768" spans="1:11" x14ac:dyDescent="0.3">
      <c r="A14768" s="341">
        <v>43586.712497395834</v>
      </c>
      <c r="B14768" s="318">
        <v>38930.209000000003</v>
      </c>
      <c r="C14768" s="355">
        <f t="shared" si="315"/>
        <v>0.2790000000022701</v>
      </c>
      <c r="D14768" s="420">
        <f t="shared" si="316"/>
        <v>0.13950000000113505</v>
      </c>
      <c r="H14768" s="337"/>
      <c r="J14768" s="82">
        <v>46</v>
      </c>
      <c r="K14768" s="319">
        <v>2</v>
      </c>
    </row>
    <row r="14769" spans="1:11" x14ac:dyDescent="0.3">
      <c r="A14769" s="341">
        <v>43586.754164004633</v>
      </c>
      <c r="B14769" s="318">
        <v>38930.481</v>
      </c>
      <c r="C14769" s="355">
        <f t="shared" si="315"/>
        <v>0.27199999999720603</v>
      </c>
      <c r="D14769" s="420">
        <f t="shared" si="316"/>
        <v>0.13599999999860302</v>
      </c>
      <c r="H14769" s="337"/>
      <c r="J14769" s="82">
        <v>47</v>
      </c>
      <c r="K14769" s="320">
        <v>3</v>
      </c>
    </row>
    <row r="14770" spans="1:11" x14ac:dyDescent="0.3">
      <c r="A14770" s="341">
        <v>43586.795830613424</v>
      </c>
      <c r="B14770" s="318">
        <v>38930.741000000002</v>
      </c>
      <c r="C14770" s="355">
        <f t="shared" si="315"/>
        <v>0.26000000000203727</v>
      </c>
      <c r="D14770" s="420">
        <f t="shared" si="316"/>
        <v>0.13000000000101863</v>
      </c>
      <c r="H14770" s="337"/>
      <c r="J14770" s="82">
        <v>48</v>
      </c>
      <c r="K14770" s="321">
        <v>4</v>
      </c>
    </row>
    <row r="14771" spans="1:11" x14ac:dyDescent="0.3">
      <c r="A14771" s="341">
        <v>43586.837497222223</v>
      </c>
      <c r="B14771" s="318">
        <v>38931.012000000002</v>
      </c>
      <c r="C14771" s="355">
        <f t="shared" si="315"/>
        <v>0.27100000000064028</v>
      </c>
      <c r="D14771" s="420">
        <f t="shared" si="316"/>
        <v>0.13550000000032014</v>
      </c>
      <c r="H14771" s="337"/>
      <c r="J14771" s="82">
        <v>49</v>
      </c>
      <c r="K14771" s="391">
        <v>1</v>
      </c>
    </row>
    <row r="14772" spans="1:11" x14ac:dyDescent="0.3">
      <c r="A14772" s="341">
        <v>43586.879163831021</v>
      </c>
      <c r="B14772" s="318">
        <v>38931.281999999999</v>
      </c>
      <c r="C14772" s="355">
        <f t="shared" si="315"/>
        <v>0.26999999999679858</v>
      </c>
      <c r="D14772" s="420">
        <f t="shared" si="316"/>
        <v>0.13499999999839929</v>
      </c>
      <c r="H14772" s="337"/>
      <c r="J14772" s="82">
        <v>50</v>
      </c>
      <c r="K14772" s="319">
        <v>2</v>
      </c>
    </row>
    <row r="14773" spans="1:11" x14ac:dyDescent="0.3">
      <c r="A14773" s="341">
        <v>43586.920830439813</v>
      </c>
      <c r="B14773" s="318">
        <v>38931.550999999999</v>
      </c>
      <c r="C14773" s="355">
        <f t="shared" si="315"/>
        <v>0.26900000000023283</v>
      </c>
      <c r="D14773" s="420">
        <f t="shared" si="316"/>
        <v>0.13450000000011642</v>
      </c>
      <c r="H14773" s="337"/>
      <c r="J14773" s="82">
        <v>51</v>
      </c>
      <c r="K14773" s="320">
        <v>3</v>
      </c>
    </row>
    <row r="14774" spans="1:11" x14ac:dyDescent="0.3">
      <c r="A14774" s="341">
        <v>43586.962497048611</v>
      </c>
      <c r="B14774" s="318">
        <v>38931.811000000002</v>
      </c>
      <c r="C14774" s="355">
        <f t="shared" si="315"/>
        <v>0.26000000000203727</v>
      </c>
      <c r="D14774" s="420">
        <f t="shared" si="316"/>
        <v>0.13000000000101863</v>
      </c>
      <c r="E14774" s="336">
        <f>SUM(C14751:C14774)*7.4805194805</f>
        <v>48.922597402476534</v>
      </c>
      <c r="F14774" s="324">
        <f>AVERAGE(D14751:D14774)</f>
        <v>0.13625000000001819</v>
      </c>
      <c r="G14774" s="324">
        <f>_xlfn.STDEV.S(D14751:D14774)</f>
        <v>3.5293797954216622E-3</v>
      </c>
      <c r="H14774" s="337"/>
      <c r="J14774" s="82">
        <v>52</v>
      </c>
      <c r="K14774" s="321">
        <v>4</v>
      </c>
    </row>
    <row r="14775" spans="1:11" x14ac:dyDescent="0.3">
      <c r="A14775" s="341">
        <v>43587.00416365741</v>
      </c>
      <c r="B14775" s="318">
        <v>38932.080999999998</v>
      </c>
      <c r="C14775" s="355">
        <f t="shared" si="315"/>
        <v>0.26999999999679858</v>
      </c>
      <c r="D14775" s="420">
        <f t="shared" si="316"/>
        <v>0.13499999999839929</v>
      </c>
      <c r="H14775" s="337"/>
      <c r="J14775" s="82">
        <v>53</v>
      </c>
      <c r="K14775" s="391">
        <v>1</v>
      </c>
    </row>
    <row r="14776" spans="1:11" x14ac:dyDescent="0.3">
      <c r="A14776" s="341">
        <v>43587.045830266201</v>
      </c>
      <c r="B14776" s="318">
        <v>38932.358</v>
      </c>
      <c r="C14776" s="355">
        <f t="shared" si="315"/>
        <v>0.27700000000186265</v>
      </c>
      <c r="D14776" s="420">
        <f t="shared" si="316"/>
        <v>0.13850000000093132</v>
      </c>
      <c r="H14776" s="337"/>
      <c r="J14776" s="82">
        <v>54</v>
      </c>
      <c r="K14776" s="319">
        <v>2</v>
      </c>
    </row>
    <row r="14777" spans="1:11" x14ac:dyDescent="0.3">
      <c r="A14777" s="341">
        <v>43587.087496874999</v>
      </c>
      <c r="B14777" s="318">
        <v>38932.627999999997</v>
      </c>
      <c r="C14777" s="355">
        <f t="shared" si="315"/>
        <v>0.26999999999679858</v>
      </c>
      <c r="D14777" s="420">
        <f t="shared" si="316"/>
        <v>0.13499999999839929</v>
      </c>
      <c r="H14777" s="337"/>
      <c r="J14777" s="82">
        <v>55</v>
      </c>
      <c r="K14777" s="320">
        <v>3</v>
      </c>
    </row>
    <row r="14778" spans="1:11" x14ac:dyDescent="0.3">
      <c r="A14778" s="341">
        <v>43587.129163483798</v>
      </c>
      <c r="B14778" s="318">
        <v>38932.9</v>
      </c>
      <c r="C14778" s="355">
        <f t="shared" si="315"/>
        <v>0.27200000000448199</v>
      </c>
      <c r="D14778" s="420">
        <f t="shared" si="316"/>
        <v>0.13600000000224099</v>
      </c>
      <c r="H14778" s="337"/>
      <c r="J14778" s="82">
        <v>56</v>
      </c>
      <c r="K14778" s="321">
        <v>4</v>
      </c>
    </row>
    <row r="14779" spans="1:11" x14ac:dyDescent="0.3">
      <c r="A14779" s="341">
        <v>43587.170830092589</v>
      </c>
      <c r="B14779" s="318">
        <v>38933.188999999998</v>
      </c>
      <c r="C14779" s="355">
        <f t="shared" si="315"/>
        <v>0.28899999999703141</v>
      </c>
      <c r="D14779" s="420">
        <f t="shared" si="316"/>
        <v>0.1444999999985157</v>
      </c>
      <c r="H14779" s="337"/>
      <c r="J14779" s="82">
        <v>57</v>
      </c>
      <c r="K14779" s="391">
        <v>1</v>
      </c>
    </row>
    <row r="14780" spans="1:11" x14ac:dyDescent="0.3">
      <c r="A14780" s="341">
        <v>43587.212496701388</v>
      </c>
      <c r="B14780" s="318">
        <v>38933.468000000001</v>
      </c>
      <c r="C14780" s="355">
        <f t="shared" si="315"/>
        <v>0.2790000000022701</v>
      </c>
      <c r="D14780" s="420">
        <f t="shared" si="316"/>
        <v>0.13950000000113505</v>
      </c>
      <c r="H14780" s="337"/>
      <c r="J14780" s="82">
        <v>58</v>
      </c>
      <c r="K14780" s="319">
        <v>2</v>
      </c>
    </row>
    <row r="14781" spans="1:11" x14ac:dyDescent="0.3">
      <c r="A14781" s="341">
        <v>43587.254163310186</v>
      </c>
      <c r="B14781" s="318">
        <v>38933.737999999998</v>
      </c>
      <c r="C14781" s="355">
        <f t="shared" si="315"/>
        <v>0.26999999999679858</v>
      </c>
      <c r="D14781" s="420">
        <f t="shared" si="316"/>
        <v>0.13499999999839929</v>
      </c>
      <c r="H14781" s="337"/>
      <c r="J14781" s="82">
        <v>59</v>
      </c>
      <c r="K14781" s="320">
        <v>3</v>
      </c>
    </row>
    <row r="14782" spans="1:11" x14ac:dyDescent="0.3">
      <c r="A14782" s="341">
        <v>43587.295829918985</v>
      </c>
      <c r="B14782" s="318">
        <v>38934.016000000003</v>
      </c>
      <c r="C14782" s="355">
        <f t="shared" si="315"/>
        <v>0.27800000000570435</v>
      </c>
      <c r="D14782" s="420">
        <f t="shared" si="316"/>
        <v>0.13900000000285218</v>
      </c>
      <c r="H14782" s="337"/>
      <c r="J14782" s="82">
        <v>60</v>
      </c>
      <c r="K14782" s="321">
        <v>4</v>
      </c>
    </row>
    <row r="14783" spans="1:11" x14ac:dyDescent="0.3">
      <c r="A14783" s="341">
        <v>43587.337496527776</v>
      </c>
      <c r="B14783" s="318">
        <v>38934.294000000002</v>
      </c>
      <c r="C14783" s="355">
        <f t="shared" si="315"/>
        <v>0.27799999999842839</v>
      </c>
      <c r="D14783" s="420">
        <f t="shared" si="316"/>
        <v>0.1389999999992142</v>
      </c>
      <c r="H14783" s="337"/>
      <c r="J14783" s="82">
        <v>61</v>
      </c>
      <c r="K14783" s="391">
        <v>1</v>
      </c>
    </row>
    <row r="14784" spans="1:11" x14ac:dyDescent="0.3">
      <c r="A14784" s="341">
        <v>43587.379163136575</v>
      </c>
      <c r="B14784" s="318">
        <v>38934.569000000003</v>
      </c>
      <c r="C14784" s="355">
        <f t="shared" si="315"/>
        <v>0.27500000000145519</v>
      </c>
      <c r="D14784" s="420">
        <f t="shared" si="316"/>
        <v>0.1375000000007276</v>
      </c>
      <c r="H14784" s="337"/>
      <c r="J14784" s="82">
        <v>62</v>
      </c>
      <c r="K14784" s="319">
        <v>2</v>
      </c>
    </row>
    <row r="14785" spans="1:11" x14ac:dyDescent="0.3">
      <c r="A14785" s="341">
        <v>43587.420829745373</v>
      </c>
      <c r="B14785" s="318">
        <v>38934.839</v>
      </c>
      <c r="C14785" s="355">
        <f t="shared" si="315"/>
        <v>0.26999999999679858</v>
      </c>
      <c r="D14785" s="420">
        <f t="shared" si="316"/>
        <v>0.13499999999839929</v>
      </c>
      <c r="H14785" s="337"/>
      <c r="J14785" s="82">
        <v>63</v>
      </c>
      <c r="K14785" s="320">
        <v>3</v>
      </c>
    </row>
    <row r="14786" spans="1:11" x14ac:dyDescent="0.3">
      <c r="A14786" s="341">
        <v>43587.462496354165</v>
      </c>
      <c r="B14786" s="318">
        <v>38935.120000000003</v>
      </c>
      <c r="C14786" s="355">
        <f t="shared" si="315"/>
        <v>0.28100000000267755</v>
      </c>
      <c r="D14786" s="420">
        <f t="shared" si="316"/>
        <v>0.14050000000133878</v>
      </c>
      <c r="H14786" s="337"/>
      <c r="J14786" s="82">
        <v>64</v>
      </c>
      <c r="K14786" s="321">
        <v>4</v>
      </c>
    </row>
    <row r="14787" spans="1:11" x14ac:dyDescent="0.3">
      <c r="A14787" s="341">
        <v>43587.504162962963</v>
      </c>
      <c r="B14787" s="318">
        <v>38935.396999999997</v>
      </c>
      <c r="C14787" s="355">
        <f t="shared" si="315"/>
        <v>0.27699999999458669</v>
      </c>
      <c r="D14787" s="420">
        <f t="shared" si="316"/>
        <v>0.13849999999729334</v>
      </c>
      <c r="H14787" s="337"/>
      <c r="J14787" s="82">
        <v>65</v>
      </c>
      <c r="K14787" s="391">
        <v>1</v>
      </c>
    </row>
    <row r="14788" spans="1:11" x14ac:dyDescent="0.3">
      <c r="A14788" s="341">
        <v>43587.545829571762</v>
      </c>
      <c r="B14788" s="318">
        <v>38935.661999999997</v>
      </c>
      <c r="C14788" s="355">
        <f t="shared" si="315"/>
        <v>0.26499999999941792</v>
      </c>
      <c r="D14788" s="420">
        <f t="shared" si="316"/>
        <v>0.13249999999970896</v>
      </c>
      <c r="H14788" s="337"/>
      <c r="J14788" s="82">
        <v>66</v>
      </c>
      <c r="K14788" s="319">
        <v>2</v>
      </c>
    </row>
    <row r="14789" spans="1:11" x14ac:dyDescent="0.3">
      <c r="A14789" s="341">
        <v>43587.587496180553</v>
      </c>
      <c r="B14789" s="318">
        <v>38935.938999999998</v>
      </c>
      <c r="C14789" s="355">
        <f t="shared" si="315"/>
        <v>0.27700000000186265</v>
      </c>
      <c r="D14789" s="420">
        <f t="shared" si="316"/>
        <v>0.13850000000093132</v>
      </c>
      <c r="H14789" s="337"/>
      <c r="J14789" s="82">
        <v>67</v>
      </c>
      <c r="K14789" s="320">
        <v>3</v>
      </c>
    </row>
    <row r="14790" spans="1:11" x14ac:dyDescent="0.3">
      <c r="A14790" s="341">
        <v>43587.629162789352</v>
      </c>
      <c r="B14790" s="318">
        <v>38936.220999999998</v>
      </c>
      <c r="C14790" s="355">
        <f t="shared" si="315"/>
        <v>0.2819999999992433</v>
      </c>
      <c r="D14790" s="420">
        <f t="shared" si="316"/>
        <v>0.14099999999962165</v>
      </c>
      <c r="H14790" s="337"/>
      <c r="J14790" s="82">
        <v>68</v>
      </c>
      <c r="K14790" s="321">
        <v>4</v>
      </c>
    </row>
    <row r="14791" spans="1:11" x14ac:dyDescent="0.3">
      <c r="A14791" s="341">
        <v>43587.67082939815</v>
      </c>
      <c r="B14791" s="318">
        <v>38936.498</v>
      </c>
      <c r="C14791" s="355">
        <f t="shared" si="315"/>
        <v>0.27700000000186265</v>
      </c>
      <c r="D14791" s="420">
        <f t="shared" si="316"/>
        <v>0.13850000000093132</v>
      </c>
      <c r="H14791" s="337"/>
      <c r="J14791" s="82">
        <v>69</v>
      </c>
      <c r="K14791" s="391">
        <v>1</v>
      </c>
    </row>
    <row r="14792" spans="1:11" x14ac:dyDescent="0.3">
      <c r="A14792" s="341">
        <v>43587.712496006941</v>
      </c>
      <c r="B14792" s="318">
        <v>38936.764999999999</v>
      </c>
      <c r="C14792" s="355">
        <f t="shared" si="315"/>
        <v>0.26699999999982538</v>
      </c>
      <c r="D14792" s="420">
        <f t="shared" si="316"/>
        <v>0.13349999999991269</v>
      </c>
      <c r="H14792" s="337"/>
      <c r="J14792" s="82">
        <v>70</v>
      </c>
      <c r="K14792" s="319">
        <v>2</v>
      </c>
    </row>
    <row r="14793" spans="1:11" x14ac:dyDescent="0.3">
      <c r="A14793" s="341">
        <v>43587.75416261574</v>
      </c>
      <c r="B14793" s="318">
        <v>38937.040999999997</v>
      </c>
      <c r="C14793" s="355">
        <f t="shared" si="315"/>
        <v>0.27599999999802094</v>
      </c>
      <c r="D14793" s="420">
        <f t="shared" si="316"/>
        <v>0.13799999999901047</v>
      </c>
      <c r="H14793" s="337"/>
      <c r="J14793" s="82">
        <v>71</v>
      </c>
      <c r="K14793" s="320">
        <v>3</v>
      </c>
    </row>
    <row r="14794" spans="1:11" x14ac:dyDescent="0.3">
      <c r="A14794" s="341">
        <v>43587.795829224538</v>
      </c>
      <c r="B14794" s="318">
        <v>38937.309000000001</v>
      </c>
      <c r="C14794" s="355">
        <f t="shared" si="315"/>
        <v>0.26800000000366708</v>
      </c>
      <c r="D14794" s="420">
        <f t="shared" si="316"/>
        <v>0.13400000000183354</v>
      </c>
      <c r="H14794" s="337"/>
      <c r="J14794" s="82">
        <v>72</v>
      </c>
      <c r="K14794" s="321">
        <v>4</v>
      </c>
    </row>
    <row r="14795" spans="1:11" x14ac:dyDescent="0.3">
      <c r="A14795" s="341">
        <v>43587.83749583333</v>
      </c>
      <c r="B14795" s="318">
        <v>38937.57</v>
      </c>
      <c r="C14795" s="355">
        <f t="shared" si="315"/>
        <v>0.26099999999860302</v>
      </c>
      <c r="D14795" s="420">
        <f t="shared" si="316"/>
        <v>0.13049999999930151</v>
      </c>
      <c r="H14795" s="337"/>
      <c r="J14795" s="82">
        <v>73</v>
      </c>
      <c r="K14795" s="391">
        <v>1</v>
      </c>
    </row>
    <row r="14796" spans="1:11" x14ac:dyDescent="0.3">
      <c r="A14796" s="341">
        <v>43587.879162442128</v>
      </c>
      <c r="B14796" s="318">
        <v>38937.828999999998</v>
      </c>
      <c r="C14796" s="355">
        <f t="shared" si="315"/>
        <v>0.25899999999819556</v>
      </c>
      <c r="D14796" s="420">
        <f t="shared" si="316"/>
        <v>0.12949999999909778</v>
      </c>
      <c r="H14796" s="337"/>
      <c r="J14796" s="82">
        <v>74</v>
      </c>
      <c r="K14796" s="319">
        <v>2</v>
      </c>
    </row>
    <row r="14797" spans="1:11" x14ac:dyDescent="0.3">
      <c r="A14797" s="341">
        <v>43587.920829050927</v>
      </c>
      <c r="B14797" s="318">
        <v>38938.101999999999</v>
      </c>
      <c r="C14797" s="355">
        <f t="shared" si="315"/>
        <v>0.27300000000104774</v>
      </c>
      <c r="D14797" s="420">
        <f t="shared" si="316"/>
        <v>0.13650000000052387</v>
      </c>
      <c r="H14797" s="337"/>
      <c r="J14797" s="82">
        <v>75</v>
      </c>
      <c r="K14797" s="320">
        <v>3</v>
      </c>
    </row>
    <row r="14798" spans="1:11" x14ac:dyDescent="0.3">
      <c r="A14798" s="341">
        <v>43587.962495659725</v>
      </c>
      <c r="B14798" s="318">
        <v>38938.373</v>
      </c>
      <c r="C14798" s="355">
        <f t="shared" si="315"/>
        <v>0.27100000000064028</v>
      </c>
      <c r="D14798" s="420">
        <f t="shared" si="316"/>
        <v>0.13550000000032014</v>
      </c>
      <c r="E14798" s="336">
        <f>SUM(C14775:C14798)*7.4805194805</f>
        <v>49.087168831026631</v>
      </c>
      <c r="F14798" s="324">
        <f>AVERAGE(D14775:D14798)</f>
        <v>0.13670833333329332</v>
      </c>
      <c r="G14798" s="324">
        <f>_xlfn.STDEV.S(D14775:D14798)</f>
        <v>3.4036957750190138E-3</v>
      </c>
      <c r="H14798" s="337"/>
      <c r="J14798" s="82">
        <v>76</v>
      </c>
      <c r="K14798" s="321">
        <v>4</v>
      </c>
    </row>
    <row r="14799" spans="1:11" x14ac:dyDescent="0.3">
      <c r="A14799" s="341">
        <v>43588.004162268517</v>
      </c>
      <c r="B14799" s="318">
        <v>38938.642</v>
      </c>
      <c r="C14799" s="355">
        <f t="shared" si="315"/>
        <v>0.26900000000023283</v>
      </c>
      <c r="D14799" s="420">
        <f t="shared" si="316"/>
        <v>0.13450000000011642</v>
      </c>
      <c r="H14799" s="337"/>
      <c r="J14799" s="82">
        <v>77</v>
      </c>
      <c r="K14799" s="391">
        <v>1</v>
      </c>
    </row>
    <row r="14800" spans="1:11" x14ac:dyDescent="0.3">
      <c r="A14800" s="341">
        <v>43588.045828877315</v>
      </c>
      <c r="B14800" s="318">
        <v>38938.917000000001</v>
      </c>
      <c r="C14800" s="355">
        <f t="shared" si="315"/>
        <v>0.27500000000145519</v>
      </c>
      <c r="D14800" s="420">
        <f t="shared" si="316"/>
        <v>0.1375000000007276</v>
      </c>
      <c r="H14800" s="337"/>
      <c r="J14800" s="82">
        <v>78</v>
      </c>
      <c r="K14800" s="319">
        <v>2</v>
      </c>
    </row>
    <row r="14801" spans="1:11" x14ac:dyDescent="0.3">
      <c r="A14801" s="341">
        <v>43588.087495486114</v>
      </c>
      <c r="B14801" s="318">
        <v>38939.199999999997</v>
      </c>
      <c r="C14801" s="355">
        <f t="shared" si="315"/>
        <v>0.28299999999580905</v>
      </c>
      <c r="D14801" s="420">
        <f t="shared" si="316"/>
        <v>0.14149999999790452</v>
      </c>
      <c r="H14801" s="337"/>
      <c r="J14801" s="82">
        <v>79</v>
      </c>
      <c r="K14801" s="320">
        <v>3</v>
      </c>
    </row>
    <row r="14802" spans="1:11" x14ac:dyDescent="0.3">
      <c r="A14802" s="341">
        <v>43588.129162094905</v>
      </c>
      <c r="B14802" s="318">
        <v>38939.478999999999</v>
      </c>
      <c r="C14802" s="355">
        <f t="shared" si="315"/>
        <v>0.2790000000022701</v>
      </c>
      <c r="D14802" s="420">
        <f t="shared" si="316"/>
        <v>0.13950000000113505</v>
      </c>
      <c r="H14802" s="337"/>
      <c r="J14802" s="82">
        <v>80</v>
      </c>
      <c r="K14802" s="321">
        <v>4</v>
      </c>
    </row>
    <row r="14803" spans="1:11" x14ac:dyDescent="0.3">
      <c r="A14803" s="341">
        <v>43588.170828703704</v>
      </c>
      <c r="B14803" s="318">
        <v>38939.748</v>
      </c>
      <c r="C14803" s="355">
        <f t="shared" si="315"/>
        <v>0.26900000000023283</v>
      </c>
      <c r="D14803" s="420">
        <f t="shared" si="316"/>
        <v>0.13450000000011642</v>
      </c>
      <c r="H14803" s="337"/>
      <c r="J14803" s="82">
        <v>81</v>
      </c>
      <c r="K14803" s="391">
        <v>1</v>
      </c>
    </row>
    <row r="14804" spans="1:11" x14ac:dyDescent="0.3">
      <c r="A14804" s="341">
        <v>43588.212495312502</v>
      </c>
      <c r="B14804" s="318">
        <v>38940.025000000001</v>
      </c>
      <c r="C14804" s="355">
        <f t="shared" si="315"/>
        <v>0.27700000000186265</v>
      </c>
      <c r="D14804" s="420">
        <f t="shared" si="316"/>
        <v>0.13850000000093132</v>
      </c>
      <c r="H14804" s="337"/>
      <c r="J14804" s="82">
        <v>82</v>
      </c>
      <c r="K14804" s="319">
        <v>2</v>
      </c>
    </row>
    <row r="14805" spans="1:11" x14ac:dyDescent="0.3">
      <c r="A14805" s="341">
        <v>43588.254161921293</v>
      </c>
      <c r="B14805" s="318">
        <v>38940.302000000003</v>
      </c>
      <c r="C14805" s="355">
        <f t="shared" si="315"/>
        <v>0.27700000000186265</v>
      </c>
      <c r="D14805" s="420">
        <f t="shared" si="316"/>
        <v>0.13850000000093132</v>
      </c>
      <c r="H14805" s="337"/>
      <c r="J14805" s="82">
        <v>83</v>
      </c>
      <c r="K14805" s="320">
        <v>3</v>
      </c>
    </row>
    <row r="14806" spans="1:11" x14ac:dyDescent="0.3">
      <c r="A14806" s="341">
        <v>43588.295828530092</v>
      </c>
      <c r="B14806" s="318">
        <v>38940.578000000001</v>
      </c>
      <c r="C14806" s="355">
        <f t="shared" si="315"/>
        <v>0.27599999999802094</v>
      </c>
      <c r="D14806" s="420">
        <f t="shared" si="316"/>
        <v>0.13799999999901047</v>
      </c>
      <c r="H14806" s="337"/>
      <c r="J14806" s="82">
        <v>84</v>
      </c>
      <c r="K14806" s="321">
        <v>4</v>
      </c>
    </row>
    <row r="14807" spans="1:11" x14ac:dyDescent="0.3">
      <c r="A14807" s="341">
        <v>43588.337495138891</v>
      </c>
      <c r="B14807" s="318">
        <v>38940.849000000002</v>
      </c>
      <c r="C14807" s="355">
        <f t="shared" si="315"/>
        <v>0.27100000000064028</v>
      </c>
      <c r="D14807" s="420">
        <f t="shared" si="316"/>
        <v>0.13550000000032014</v>
      </c>
      <c r="H14807" s="337"/>
      <c r="J14807" s="82">
        <v>85</v>
      </c>
      <c r="K14807" s="391">
        <v>1</v>
      </c>
    </row>
    <row r="14808" spans="1:11" x14ac:dyDescent="0.3">
      <c r="A14808" s="341">
        <v>43588.379161747682</v>
      </c>
      <c r="B14808" s="318">
        <v>38941.133000000002</v>
      </c>
      <c r="C14808" s="355">
        <f t="shared" si="315"/>
        <v>0.28399999999965075</v>
      </c>
      <c r="D14808" s="420">
        <f t="shared" si="316"/>
        <v>0.14199999999982538</v>
      </c>
      <c r="H14808" s="337"/>
      <c r="J14808" s="82">
        <v>86</v>
      </c>
      <c r="K14808" s="319">
        <v>2</v>
      </c>
    </row>
    <row r="14809" spans="1:11" x14ac:dyDescent="0.3">
      <c r="A14809" s="341">
        <v>43588.42082835648</v>
      </c>
      <c r="B14809" s="318">
        <v>38941.410000000003</v>
      </c>
      <c r="C14809" s="355">
        <f t="shared" si="315"/>
        <v>0.27700000000186265</v>
      </c>
      <c r="D14809" s="420">
        <f t="shared" si="316"/>
        <v>0.13850000000093132</v>
      </c>
      <c r="H14809" s="337"/>
      <c r="J14809" s="82">
        <v>87</v>
      </c>
      <c r="K14809" s="320">
        <v>3</v>
      </c>
    </row>
    <row r="14810" spans="1:11" x14ac:dyDescent="0.3">
      <c r="A14810" s="341">
        <v>43588.462494965279</v>
      </c>
      <c r="B14810" s="318">
        <v>38941.677000000003</v>
      </c>
      <c r="C14810" s="355">
        <f t="shared" si="315"/>
        <v>0.26699999999982538</v>
      </c>
      <c r="D14810" s="420">
        <f t="shared" si="316"/>
        <v>0.13349999999991269</v>
      </c>
      <c r="H14810" s="337"/>
      <c r="J14810" s="82">
        <v>88</v>
      </c>
      <c r="K14810" s="321">
        <v>4</v>
      </c>
    </row>
    <row r="14811" spans="1:11" x14ac:dyDescent="0.3">
      <c r="A14811" s="341">
        <v>43588.504161574077</v>
      </c>
      <c r="B14811" s="318">
        <v>38941.947999999997</v>
      </c>
      <c r="C14811" s="355">
        <f t="shared" si="315"/>
        <v>0.27099999999336433</v>
      </c>
      <c r="D14811" s="420">
        <f t="shared" si="316"/>
        <v>0.13549999999668216</v>
      </c>
      <c r="H14811" s="337"/>
      <c r="J14811" s="82">
        <v>89</v>
      </c>
      <c r="K14811" s="391">
        <v>1</v>
      </c>
    </row>
    <row r="14812" spans="1:11" x14ac:dyDescent="0.3">
      <c r="A14812" s="341">
        <v>43588.545828182869</v>
      </c>
      <c r="B14812" s="318">
        <v>38942.228000000003</v>
      </c>
      <c r="C14812" s="355">
        <f t="shared" si="315"/>
        <v>0.2800000000061118</v>
      </c>
      <c r="D14812" s="420">
        <f t="shared" si="316"/>
        <v>0.1400000000030559</v>
      </c>
      <c r="H14812" s="337"/>
      <c r="J14812" s="82">
        <v>90</v>
      </c>
      <c r="K14812" s="319">
        <v>2</v>
      </c>
    </row>
    <row r="14813" spans="1:11" x14ac:dyDescent="0.3">
      <c r="A14813" s="341">
        <v>43588.587494791667</v>
      </c>
      <c r="B14813" s="318">
        <v>38942.5</v>
      </c>
      <c r="C14813" s="355">
        <f t="shared" si="315"/>
        <v>0.27199999999720603</v>
      </c>
      <c r="D14813" s="420">
        <f t="shared" si="316"/>
        <v>0.13599999999860302</v>
      </c>
      <c r="H14813" s="337"/>
      <c r="J14813" s="82">
        <v>91</v>
      </c>
      <c r="K14813" s="320">
        <v>3</v>
      </c>
    </row>
    <row r="14814" spans="1:11" x14ac:dyDescent="0.3">
      <c r="A14814" s="341">
        <v>43588.629161400466</v>
      </c>
      <c r="B14814" s="318">
        <v>38942.764999999999</v>
      </c>
      <c r="C14814" s="355">
        <f t="shared" si="315"/>
        <v>0.26499999999941792</v>
      </c>
      <c r="D14814" s="420">
        <f t="shared" si="316"/>
        <v>0.13249999999970896</v>
      </c>
      <c r="H14814" s="337"/>
      <c r="J14814" s="82">
        <v>92</v>
      </c>
      <c r="K14814" s="321">
        <v>4</v>
      </c>
    </row>
    <row r="14815" spans="1:11" x14ac:dyDescent="0.3">
      <c r="A14815" s="341">
        <v>43588.670828009257</v>
      </c>
      <c r="B14815" s="318">
        <v>38943.040999999997</v>
      </c>
      <c r="C14815" s="355">
        <f t="shared" si="315"/>
        <v>0.27599999999802094</v>
      </c>
      <c r="D14815" s="420">
        <f t="shared" si="316"/>
        <v>0.13799999999901047</v>
      </c>
      <c r="H14815" s="337"/>
      <c r="J14815" s="82">
        <v>93</v>
      </c>
      <c r="K14815" s="391">
        <v>1</v>
      </c>
    </row>
    <row r="14816" spans="1:11" x14ac:dyDescent="0.3">
      <c r="A14816" s="341">
        <v>43588.712494618056</v>
      </c>
      <c r="B14816" s="318">
        <v>38943.317999999999</v>
      </c>
      <c r="C14816" s="355">
        <f t="shared" si="315"/>
        <v>0.27700000000186265</v>
      </c>
      <c r="D14816" s="420">
        <f t="shared" si="316"/>
        <v>0.13850000000093132</v>
      </c>
      <c r="H14816" s="337"/>
      <c r="J14816" s="82">
        <v>94</v>
      </c>
      <c r="K14816" s="319">
        <v>2</v>
      </c>
    </row>
    <row r="14817" spans="1:12" x14ac:dyDescent="0.3">
      <c r="A14817" s="341">
        <v>43588.754161226854</v>
      </c>
      <c r="B14817" s="318">
        <v>38943.588000000003</v>
      </c>
      <c r="C14817" s="355">
        <f t="shared" si="315"/>
        <v>0.27000000000407454</v>
      </c>
      <c r="D14817" s="420">
        <f t="shared" si="316"/>
        <v>0.13500000000203727</v>
      </c>
      <c r="H14817" s="337"/>
      <c r="J14817" s="82">
        <v>95</v>
      </c>
      <c r="K14817" s="320">
        <v>3</v>
      </c>
    </row>
    <row r="14818" spans="1:12" x14ac:dyDescent="0.3">
      <c r="A14818" s="341">
        <v>43588.795138888891</v>
      </c>
      <c r="B14818" s="318">
        <v>38943.851000000002</v>
      </c>
      <c r="C14818" s="355">
        <f t="shared" ref="C14818:C14890" si="317">B14818-B14817</f>
        <v>0.26299999999901047</v>
      </c>
      <c r="D14818" s="420">
        <f t="shared" ref="D14818:D14890" si="318">C14818/2</f>
        <v>0.13149999999950523</v>
      </c>
      <c r="H14818" s="337"/>
      <c r="J14818" s="82">
        <v>1</v>
      </c>
      <c r="K14818" s="321">
        <v>4</v>
      </c>
      <c r="L14818" s="54" t="s">
        <v>313</v>
      </c>
    </row>
    <row r="14819" spans="1:12" x14ac:dyDescent="0.3">
      <c r="A14819" s="341">
        <v>43588.836805555555</v>
      </c>
      <c r="B14819" s="318">
        <v>38944.127999999997</v>
      </c>
      <c r="C14819" s="355">
        <f t="shared" si="317"/>
        <v>0.27699999999458669</v>
      </c>
      <c r="D14819" s="420">
        <f t="shared" si="318"/>
        <v>0.13849999999729334</v>
      </c>
      <c r="H14819" s="337"/>
      <c r="J14819" s="82">
        <v>2</v>
      </c>
      <c r="K14819" s="391">
        <v>1</v>
      </c>
    </row>
    <row r="14820" spans="1:12" x14ac:dyDescent="0.3">
      <c r="A14820" s="341">
        <v>43588.878472222219</v>
      </c>
      <c r="B14820" s="318">
        <v>38944.394</v>
      </c>
      <c r="C14820" s="355">
        <f t="shared" si="317"/>
        <v>0.26600000000325963</v>
      </c>
      <c r="D14820" s="420">
        <f t="shared" si="318"/>
        <v>0.13300000000162981</v>
      </c>
      <c r="H14820" s="337"/>
      <c r="J14820" s="82">
        <v>3</v>
      </c>
      <c r="K14820" s="319">
        <v>2</v>
      </c>
    </row>
    <row r="14821" spans="1:12" x14ac:dyDescent="0.3">
      <c r="A14821" s="341">
        <v>43588.920138888891</v>
      </c>
      <c r="B14821" s="318">
        <v>38944.652999999998</v>
      </c>
      <c r="C14821" s="355">
        <f t="shared" si="317"/>
        <v>0.25899999999819556</v>
      </c>
      <c r="D14821" s="420">
        <f t="shared" si="318"/>
        <v>0.12949999999909778</v>
      </c>
      <c r="H14821" s="337"/>
      <c r="J14821" s="82">
        <v>4</v>
      </c>
      <c r="K14821" s="320">
        <v>3</v>
      </c>
    </row>
    <row r="14822" spans="1:12" x14ac:dyDescent="0.3">
      <c r="A14822" s="341">
        <v>43588.961805555555</v>
      </c>
      <c r="B14822" s="318">
        <v>38944.92</v>
      </c>
      <c r="C14822" s="355">
        <f t="shared" si="317"/>
        <v>0.26699999999982538</v>
      </c>
      <c r="D14822" s="420">
        <f t="shared" si="318"/>
        <v>0.13349999999991269</v>
      </c>
      <c r="E14822" s="336">
        <f>SUM(C14799:C14822)*7.4805194805</f>
        <v>48.974961038823487</v>
      </c>
      <c r="F14822" s="324">
        <f>AVERAGE(D14799:D14822)</f>
        <v>0.13639583333330543</v>
      </c>
      <c r="G14822" s="324">
        <f>_xlfn.STDEV.S(D14799:D14822)</f>
        <v>3.1929922135827916E-3</v>
      </c>
      <c r="H14822" s="337"/>
      <c r="J14822" s="82">
        <v>5</v>
      </c>
      <c r="K14822" s="321">
        <v>4</v>
      </c>
    </row>
    <row r="14823" spans="1:12" x14ac:dyDescent="0.3">
      <c r="A14823" s="341">
        <v>43589.003472164353</v>
      </c>
      <c r="B14823" s="318">
        <v>38945.197999999997</v>
      </c>
      <c r="C14823" s="355">
        <f t="shared" si="317"/>
        <v>0.27799999999842839</v>
      </c>
      <c r="D14823" s="420">
        <f t="shared" si="318"/>
        <v>0.1389999999992142</v>
      </c>
      <c r="H14823" s="337"/>
      <c r="J14823" s="82">
        <v>6</v>
      </c>
      <c r="K14823" s="391">
        <v>1</v>
      </c>
    </row>
    <row r="14824" spans="1:12" x14ac:dyDescent="0.3">
      <c r="A14824" s="341">
        <v>43589.045138831018</v>
      </c>
      <c r="B14824" s="318">
        <v>38945.472000000002</v>
      </c>
      <c r="C14824" s="355">
        <f t="shared" si="317"/>
        <v>0.27400000000488944</v>
      </c>
      <c r="D14824" s="420">
        <f t="shared" si="318"/>
        <v>0.13700000000244472</v>
      </c>
      <c r="H14824" s="337"/>
      <c r="J14824" s="82">
        <v>7</v>
      </c>
      <c r="K14824" s="319">
        <v>2</v>
      </c>
    </row>
    <row r="14825" spans="1:12" x14ac:dyDescent="0.3">
      <c r="A14825" s="341">
        <v>43589.086805497682</v>
      </c>
      <c r="B14825" s="318">
        <v>38945.745999999999</v>
      </c>
      <c r="C14825" s="355">
        <f t="shared" si="317"/>
        <v>0.27399999999761349</v>
      </c>
      <c r="D14825" s="420">
        <f t="shared" si="318"/>
        <v>0.13699999999880674</v>
      </c>
      <c r="H14825" s="337"/>
      <c r="J14825" s="82">
        <v>8</v>
      </c>
      <c r="K14825" s="320">
        <v>3</v>
      </c>
    </row>
    <row r="14826" spans="1:12" x14ac:dyDescent="0.3">
      <c r="A14826" s="341">
        <v>43589.128472164353</v>
      </c>
      <c r="B14826" s="318">
        <v>38946.027999999998</v>
      </c>
      <c r="C14826" s="355">
        <f t="shared" si="317"/>
        <v>0.2819999999992433</v>
      </c>
      <c r="D14826" s="420">
        <f t="shared" si="318"/>
        <v>0.14099999999962165</v>
      </c>
      <c r="H14826" s="337"/>
      <c r="J14826" s="82">
        <v>9</v>
      </c>
      <c r="K14826" s="321">
        <v>4</v>
      </c>
    </row>
    <row r="14827" spans="1:12" x14ac:dyDescent="0.3">
      <c r="A14827" s="341">
        <v>43589.170138831018</v>
      </c>
      <c r="B14827" s="318">
        <v>38946.309000000001</v>
      </c>
      <c r="C14827" s="355">
        <f t="shared" si="317"/>
        <v>0.28100000000267755</v>
      </c>
      <c r="D14827" s="420">
        <f t="shared" si="318"/>
        <v>0.14050000000133878</v>
      </c>
      <c r="H14827" s="337"/>
      <c r="J14827" s="82">
        <v>10</v>
      </c>
      <c r="K14827" s="391">
        <v>1</v>
      </c>
    </row>
    <row r="14828" spans="1:12" x14ac:dyDescent="0.3">
      <c r="A14828" s="341">
        <v>43589.211805497682</v>
      </c>
      <c r="B14828" s="318">
        <v>38946.582000000002</v>
      </c>
      <c r="C14828" s="355">
        <f t="shared" si="317"/>
        <v>0.27300000000104774</v>
      </c>
      <c r="D14828" s="420">
        <f t="shared" si="318"/>
        <v>0.13650000000052387</v>
      </c>
      <c r="H14828" s="337"/>
      <c r="J14828" s="82">
        <v>11</v>
      </c>
      <c r="K14828" s="319">
        <v>2</v>
      </c>
    </row>
    <row r="14829" spans="1:12" x14ac:dyDescent="0.3">
      <c r="A14829" s="341">
        <v>43589.253472164353</v>
      </c>
      <c r="B14829" s="318">
        <v>38946.851999999999</v>
      </c>
      <c r="C14829" s="355">
        <f t="shared" si="317"/>
        <v>0.26999999999679858</v>
      </c>
      <c r="D14829" s="420">
        <f t="shared" si="318"/>
        <v>0.13499999999839929</v>
      </c>
      <c r="H14829" s="337"/>
      <c r="J14829" s="82">
        <v>12</v>
      </c>
      <c r="K14829" s="320">
        <v>3</v>
      </c>
    </row>
    <row r="14830" spans="1:12" x14ac:dyDescent="0.3">
      <c r="A14830" s="341">
        <v>43589.295138831018</v>
      </c>
      <c r="B14830" s="318">
        <v>38947.141000000003</v>
      </c>
      <c r="C14830" s="355">
        <f t="shared" si="317"/>
        <v>0.28900000000430737</v>
      </c>
      <c r="D14830" s="420">
        <f t="shared" si="318"/>
        <v>0.14450000000215368</v>
      </c>
      <c r="H14830" s="337"/>
      <c r="J14830" s="82">
        <v>13</v>
      </c>
      <c r="K14830" s="321">
        <v>4</v>
      </c>
    </row>
    <row r="14831" spans="1:12" x14ac:dyDescent="0.3">
      <c r="A14831" s="341">
        <v>43589.336805497682</v>
      </c>
      <c r="B14831" s="318">
        <v>38947.419000000002</v>
      </c>
      <c r="C14831" s="355">
        <f t="shared" si="317"/>
        <v>0.27799999999842839</v>
      </c>
      <c r="D14831" s="420">
        <f t="shared" si="318"/>
        <v>0.1389999999992142</v>
      </c>
      <c r="H14831" s="337"/>
      <c r="J14831" s="82">
        <v>14</v>
      </c>
      <c r="K14831" s="391">
        <v>1</v>
      </c>
    </row>
    <row r="14832" spans="1:12" x14ac:dyDescent="0.3">
      <c r="A14832" s="341">
        <v>43589.378472164353</v>
      </c>
      <c r="B14832" s="318">
        <v>38947.684000000001</v>
      </c>
      <c r="C14832" s="355">
        <f t="shared" si="317"/>
        <v>0.26499999999941792</v>
      </c>
      <c r="D14832" s="420">
        <f t="shared" si="318"/>
        <v>0.13249999999970896</v>
      </c>
      <c r="H14832" s="337"/>
      <c r="J14832" s="82">
        <v>15</v>
      </c>
      <c r="K14832" s="319">
        <v>2</v>
      </c>
    </row>
    <row r="14833" spans="1:11" x14ac:dyDescent="0.3">
      <c r="A14833" s="341">
        <v>43589.420138831018</v>
      </c>
      <c r="B14833" s="318">
        <v>38947.957999999999</v>
      </c>
      <c r="C14833" s="355">
        <f t="shared" si="317"/>
        <v>0.27399999999761349</v>
      </c>
      <c r="D14833" s="420">
        <f t="shared" si="318"/>
        <v>0.13699999999880674</v>
      </c>
      <c r="H14833" s="337"/>
      <c r="J14833" s="82">
        <v>16</v>
      </c>
      <c r="K14833" s="320">
        <v>3</v>
      </c>
    </row>
    <row r="14834" spans="1:11" x14ac:dyDescent="0.3">
      <c r="A14834" s="341">
        <v>43589.461805497682</v>
      </c>
      <c r="B14834" s="318">
        <v>38948.232000000004</v>
      </c>
      <c r="C14834" s="355">
        <f t="shared" si="317"/>
        <v>0.27400000000488944</v>
      </c>
      <c r="D14834" s="420">
        <f t="shared" si="318"/>
        <v>0.13700000000244472</v>
      </c>
      <c r="H14834" s="337"/>
      <c r="J14834" s="82">
        <v>17</v>
      </c>
      <c r="K14834" s="321">
        <v>4</v>
      </c>
    </row>
    <row r="14835" spans="1:11" x14ac:dyDescent="0.3">
      <c r="A14835" s="341">
        <v>43589.503472164353</v>
      </c>
      <c r="B14835" s="318">
        <v>38948.506000000001</v>
      </c>
      <c r="C14835" s="355">
        <f t="shared" si="317"/>
        <v>0.27399999999761349</v>
      </c>
      <c r="D14835" s="420">
        <f t="shared" si="318"/>
        <v>0.13699999999880674</v>
      </c>
      <c r="H14835" s="337"/>
      <c r="J14835" s="82">
        <v>18</v>
      </c>
      <c r="K14835" s="391">
        <v>1</v>
      </c>
    </row>
    <row r="14836" spans="1:11" x14ac:dyDescent="0.3">
      <c r="A14836" s="341">
        <v>43589.545138831018</v>
      </c>
      <c r="B14836" s="318">
        <v>38948.771000000001</v>
      </c>
      <c r="C14836" s="355">
        <f t="shared" si="317"/>
        <v>0.26499999999941792</v>
      </c>
      <c r="D14836" s="420">
        <f t="shared" si="318"/>
        <v>0.13249999999970896</v>
      </c>
      <c r="H14836" s="337"/>
      <c r="J14836" s="82">
        <v>19</v>
      </c>
      <c r="K14836" s="319">
        <v>2</v>
      </c>
    </row>
    <row r="14837" spans="1:11" x14ac:dyDescent="0.3">
      <c r="A14837" s="341">
        <v>43589.586805497682</v>
      </c>
      <c r="B14837" s="318">
        <v>38949.048000000003</v>
      </c>
      <c r="C14837" s="355">
        <f t="shared" si="317"/>
        <v>0.27700000000186265</v>
      </c>
      <c r="D14837" s="420">
        <f t="shared" si="318"/>
        <v>0.13850000000093132</v>
      </c>
      <c r="H14837" s="337"/>
      <c r="J14837" s="82">
        <v>20</v>
      </c>
      <c r="K14837" s="320">
        <v>3</v>
      </c>
    </row>
    <row r="14838" spans="1:11" x14ac:dyDescent="0.3">
      <c r="A14838" s="341">
        <v>43589.628472164353</v>
      </c>
      <c r="B14838" s="318">
        <v>38949.315000000002</v>
      </c>
      <c r="C14838" s="355">
        <f t="shared" si="317"/>
        <v>0.26699999999982538</v>
      </c>
      <c r="D14838" s="420">
        <f t="shared" si="318"/>
        <v>0.13349999999991269</v>
      </c>
      <c r="H14838" s="337"/>
      <c r="J14838" s="82">
        <v>21</v>
      </c>
      <c r="K14838" s="321">
        <v>4</v>
      </c>
    </row>
    <row r="14839" spans="1:11" x14ac:dyDescent="0.3">
      <c r="A14839" s="341">
        <v>43589.670138831018</v>
      </c>
      <c r="B14839" s="318">
        <v>38949.578999999998</v>
      </c>
      <c r="C14839" s="355">
        <f t="shared" si="317"/>
        <v>0.26399999999557622</v>
      </c>
      <c r="D14839" s="420">
        <f t="shared" si="318"/>
        <v>0.13199999999778811</v>
      </c>
      <c r="H14839" s="337"/>
      <c r="J14839" s="82">
        <v>22</v>
      </c>
      <c r="K14839" s="391">
        <v>1</v>
      </c>
    </row>
    <row r="14840" spans="1:11" x14ac:dyDescent="0.3">
      <c r="A14840" s="341">
        <v>43589.711805497682</v>
      </c>
      <c r="B14840" s="318">
        <v>38949.841</v>
      </c>
      <c r="C14840" s="355">
        <f t="shared" si="317"/>
        <v>0.26200000000244472</v>
      </c>
      <c r="D14840" s="420">
        <f t="shared" si="318"/>
        <v>0.13100000000122236</v>
      </c>
      <c r="H14840" s="337"/>
      <c r="J14840" s="82">
        <v>23</v>
      </c>
      <c r="K14840" s="319">
        <v>2</v>
      </c>
    </row>
    <row r="14841" spans="1:11" x14ac:dyDescent="0.3">
      <c r="A14841" s="341">
        <v>43589.753472164353</v>
      </c>
      <c r="B14841" s="318">
        <v>38950.110999999997</v>
      </c>
      <c r="C14841" s="355">
        <f t="shared" si="317"/>
        <v>0.26999999999679858</v>
      </c>
      <c r="D14841" s="420">
        <f t="shared" si="318"/>
        <v>0.13499999999839929</v>
      </c>
      <c r="H14841" s="337"/>
      <c r="J14841" s="82">
        <v>24</v>
      </c>
      <c r="K14841" s="320">
        <v>3</v>
      </c>
    </row>
    <row r="14842" spans="1:11" x14ac:dyDescent="0.3">
      <c r="A14842" s="341">
        <v>43589.795138831018</v>
      </c>
      <c r="B14842" s="318">
        <v>38950.379999999997</v>
      </c>
      <c r="C14842" s="355">
        <f t="shared" si="317"/>
        <v>0.26900000000023283</v>
      </c>
      <c r="D14842" s="420">
        <f t="shared" si="318"/>
        <v>0.13450000000011642</v>
      </c>
      <c r="H14842" s="337"/>
      <c r="J14842" s="82">
        <v>25</v>
      </c>
      <c r="K14842" s="321">
        <v>4</v>
      </c>
    </row>
    <row r="14843" spans="1:11" x14ac:dyDescent="0.3">
      <c r="A14843" s="341">
        <v>43589.836805497682</v>
      </c>
      <c r="B14843" s="318">
        <v>38950.641000000003</v>
      </c>
      <c r="C14843" s="355">
        <f t="shared" si="317"/>
        <v>0.26100000000587897</v>
      </c>
      <c r="D14843" s="420">
        <f t="shared" si="318"/>
        <v>0.13050000000293949</v>
      </c>
      <c r="H14843" s="337"/>
      <c r="J14843" s="82">
        <v>26</v>
      </c>
      <c r="K14843" s="391">
        <v>1</v>
      </c>
    </row>
    <row r="14844" spans="1:11" x14ac:dyDescent="0.3">
      <c r="A14844" s="341">
        <v>43589.878472164353</v>
      </c>
      <c r="B14844" s="318">
        <v>38950.909</v>
      </c>
      <c r="C14844" s="355">
        <f t="shared" si="317"/>
        <v>0.26799999999639113</v>
      </c>
      <c r="D14844" s="420">
        <f t="shared" si="318"/>
        <v>0.13399999999819556</v>
      </c>
      <c r="H14844" s="337"/>
      <c r="J14844" s="82">
        <v>27</v>
      </c>
      <c r="K14844" s="319">
        <v>2</v>
      </c>
    </row>
    <row r="14845" spans="1:11" x14ac:dyDescent="0.3">
      <c r="A14845" s="341">
        <v>43589.920138831018</v>
      </c>
      <c r="B14845" s="318">
        <v>38951.182000000001</v>
      </c>
      <c r="C14845" s="355">
        <f t="shared" si="317"/>
        <v>0.27300000000104774</v>
      </c>
      <c r="D14845" s="420">
        <f t="shared" si="318"/>
        <v>0.13650000000052387</v>
      </c>
      <c r="H14845" s="337"/>
      <c r="J14845" s="82">
        <v>28</v>
      </c>
      <c r="K14845" s="320">
        <v>3</v>
      </c>
    </row>
    <row r="14846" spans="1:11" x14ac:dyDescent="0.3">
      <c r="A14846" s="341">
        <v>43589.961805497682</v>
      </c>
      <c r="B14846" s="318">
        <v>38951.449999999997</v>
      </c>
      <c r="C14846" s="355">
        <f t="shared" si="317"/>
        <v>0.26799999999639113</v>
      </c>
      <c r="D14846" s="420">
        <f t="shared" si="318"/>
        <v>0.13399999999819556</v>
      </c>
      <c r="E14846" s="336">
        <f>SUM(C14823:C14846)*7.4805194805</f>
        <v>48.84779220765629</v>
      </c>
      <c r="F14846" s="324">
        <f>AVERAGE(D14823:D14846)</f>
        <v>0.13604166666664241</v>
      </c>
      <c r="G14846" s="324">
        <f>_xlfn.STDEV.S(D14823:D14846)</f>
        <v>3.3716099455620117E-3</v>
      </c>
      <c r="H14846" s="337"/>
      <c r="J14846" s="82">
        <v>29</v>
      </c>
      <c r="K14846" s="321">
        <v>4</v>
      </c>
    </row>
    <row r="14847" spans="1:11" x14ac:dyDescent="0.3">
      <c r="A14847" s="341">
        <v>43590.003472164353</v>
      </c>
      <c r="B14847" s="318">
        <v>38951.716</v>
      </c>
      <c r="C14847" s="355">
        <f t="shared" si="317"/>
        <v>0.26600000000325963</v>
      </c>
      <c r="D14847" s="420">
        <f t="shared" si="318"/>
        <v>0.13300000000162981</v>
      </c>
      <c r="H14847" s="337"/>
      <c r="J14847" s="82">
        <v>30</v>
      </c>
      <c r="K14847" s="391">
        <v>1</v>
      </c>
    </row>
    <row r="14848" spans="1:11" x14ac:dyDescent="0.3">
      <c r="A14848" s="341">
        <v>43590.045138831018</v>
      </c>
      <c r="B14848" s="318">
        <v>38951.998</v>
      </c>
      <c r="C14848" s="355">
        <f t="shared" si="317"/>
        <v>0.2819999999992433</v>
      </c>
      <c r="D14848" s="420">
        <f t="shared" si="318"/>
        <v>0.14099999999962165</v>
      </c>
      <c r="H14848" s="337"/>
      <c r="J14848" s="82">
        <v>31</v>
      </c>
      <c r="K14848" s="319">
        <v>2</v>
      </c>
    </row>
    <row r="14849" spans="1:11" x14ac:dyDescent="0.3">
      <c r="A14849" s="341">
        <v>43590.086805497682</v>
      </c>
      <c r="B14849" s="318">
        <v>38952.279000000002</v>
      </c>
      <c r="C14849" s="355">
        <f t="shared" si="317"/>
        <v>0.28100000000267755</v>
      </c>
      <c r="D14849" s="420">
        <f t="shared" si="318"/>
        <v>0.14050000000133878</v>
      </c>
      <c r="H14849" s="337"/>
      <c r="J14849" s="82">
        <v>32</v>
      </c>
      <c r="K14849" s="320">
        <v>3</v>
      </c>
    </row>
    <row r="14850" spans="1:11" x14ac:dyDescent="0.3">
      <c r="A14850" s="341">
        <v>43590.128472164353</v>
      </c>
      <c r="B14850" s="318">
        <v>38952.552000000003</v>
      </c>
      <c r="C14850" s="355">
        <f t="shared" si="317"/>
        <v>0.27300000000104774</v>
      </c>
      <c r="D14850" s="420">
        <f t="shared" si="318"/>
        <v>0.13650000000052387</v>
      </c>
      <c r="H14850" s="337"/>
      <c r="J14850" s="82">
        <v>33</v>
      </c>
      <c r="K14850" s="321">
        <v>4</v>
      </c>
    </row>
    <row r="14851" spans="1:11" x14ac:dyDescent="0.3">
      <c r="A14851" s="341">
        <v>43590.170138831018</v>
      </c>
      <c r="B14851" s="318">
        <v>38952.822</v>
      </c>
      <c r="C14851" s="355">
        <f t="shared" si="317"/>
        <v>0.26999999999679858</v>
      </c>
      <c r="D14851" s="420">
        <f t="shared" si="318"/>
        <v>0.13499999999839929</v>
      </c>
      <c r="H14851" s="337"/>
      <c r="J14851" s="82">
        <v>34</v>
      </c>
      <c r="K14851" s="391">
        <v>1</v>
      </c>
    </row>
    <row r="14852" spans="1:11" x14ac:dyDescent="0.3">
      <c r="A14852" s="341">
        <v>43590.211805497682</v>
      </c>
      <c r="B14852" s="318">
        <v>38953.118000000002</v>
      </c>
      <c r="C14852" s="355">
        <f t="shared" si="317"/>
        <v>0.29600000000209548</v>
      </c>
      <c r="D14852" s="420">
        <f t="shared" si="318"/>
        <v>0.14800000000104774</v>
      </c>
      <c r="H14852" s="337"/>
      <c r="J14852" s="82">
        <v>35</v>
      </c>
      <c r="K14852" s="319">
        <v>2</v>
      </c>
    </row>
    <row r="14853" spans="1:11" x14ac:dyDescent="0.3">
      <c r="A14853" s="341">
        <v>43590.253472164353</v>
      </c>
      <c r="B14853" s="318">
        <v>38953.398999999998</v>
      </c>
      <c r="C14853" s="355">
        <f t="shared" si="317"/>
        <v>0.28099999999540159</v>
      </c>
      <c r="D14853" s="420">
        <f t="shared" si="318"/>
        <v>0.1404999999977008</v>
      </c>
      <c r="H14853" s="337"/>
      <c r="J14853" s="82">
        <v>36</v>
      </c>
      <c r="K14853" s="320">
        <v>3</v>
      </c>
    </row>
    <row r="14854" spans="1:11" x14ac:dyDescent="0.3">
      <c r="A14854" s="341">
        <v>43590.295138831018</v>
      </c>
      <c r="B14854" s="318">
        <v>38953.67</v>
      </c>
      <c r="C14854" s="355">
        <f t="shared" si="317"/>
        <v>0.27100000000064028</v>
      </c>
      <c r="D14854" s="420">
        <f t="shared" si="318"/>
        <v>0.13550000000032014</v>
      </c>
      <c r="H14854" s="337"/>
      <c r="J14854" s="82">
        <v>37</v>
      </c>
      <c r="K14854" s="321">
        <v>4</v>
      </c>
    </row>
    <row r="14855" spans="1:11" x14ac:dyDescent="0.3">
      <c r="A14855" s="341">
        <v>43590.336805497682</v>
      </c>
      <c r="B14855" s="318">
        <v>38953.947999999997</v>
      </c>
      <c r="C14855" s="355">
        <f t="shared" si="317"/>
        <v>0.27799999999842839</v>
      </c>
      <c r="D14855" s="420">
        <f t="shared" si="318"/>
        <v>0.1389999999992142</v>
      </c>
      <c r="H14855" s="337"/>
      <c r="J14855" s="82">
        <v>38</v>
      </c>
      <c r="K14855" s="391">
        <v>1</v>
      </c>
    </row>
    <row r="14856" spans="1:11" x14ac:dyDescent="0.3">
      <c r="A14856" s="341">
        <v>43590.378472164353</v>
      </c>
      <c r="B14856" s="318">
        <v>38954.222000000002</v>
      </c>
      <c r="C14856" s="355">
        <f t="shared" si="317"/>
        <v>0.27400000000488944</v>
      </c>
      <c r="D14856" s="420">
        <f t="shared" si="318"/>
        <v>0.13700000000244472</v>
      </c>
      <c r="H14856" s="337"/>
      <c r="J14856" s="82">
        <v>39</v>
      </c>
      <c r="K14856" s="319">
        <v>2</v>
      </c>
    </row>
    <row r="14857" spans="1:11" x14ac:dyDescent="0.3">
      <c r="A14857" s="341">
        <v>43590.420138831018</v>
      </c>
      <c r="B14857" s="318">
        <v>38954.49</v>
      </c>
      <c r="C14857" s="355">
        <f t="shared" si="317"/>
        <v>0.26799999999639113</v>
      </c>
      <c r="D14857" s="420">
        <f t="shared" si="318"/>
        <v>0.13399999999819556</v>
      </c>
      <c r="H14857" s="337"/>
      <c r="J14857" s="82">
        <v>40</v>
      </c>
      <c r="K14857" s="320">
        <v>3</v>
      </c>
    </row>
    <row r="14858" spans="1:11" x14ac:dyDescent="0.3">
      <c r="A14858" s="341">
        <v>43590.461805497682</v>
      </c>
      <c r="B14858" s="318">
        <v>38954.749000000003</v>
      </c>
      <c r="C14858" s="355">
        <f t="shared" si="317"/>
        <v>0.25900000000547152</v>
      </c>
      <c r="D14858" s="420">
        <f t="shared" si="318"/>
        <v>0.12950000000273576</v>
      </c>
      <c r="H14858" s="337"/>
      <c r="J14858" s="82">
        <v>41</v>
      </c>
      <c r="K14858" s="321">
        <v>4</v>
      </c>
    </row>
    <row r="14859" spans="1:11" x14ac:dyDescent="0.3">
      <c r="A14859" s="341">
        <v>43590.503472164353</v>
      </c>
      <c r="B14859" s="318">
        <v>38955.021000000001</v>
      </c>
      <c r="C14859" s="355">
        <f t="shared" si="317"/>
        <v>0.27199999999720603</v>
      </c>
      <c r="D14859" s="420">
        <f t="shared" si="318"/>
        <v>0.13599999999860302</v>
      </c>
      <c r="H14859" s="337"/>
      <c r="J14859" s="82">
        <v>42</v>
      </c>
      <c r="K14859" s="391">
        <v>1</v>
      </c>
    </row>
    <row r="14860" spans="1:11" x14ac:dyDescent="0.3">
      <c r="A14860" s="341">
        <v>43590.545138831018</v>
      </c>
      <c r="B14860" s="318">
        <v>38955.294000000002</v>
      </c>
      <c r="C14860" s="355">
        <f t="shared" si="317"/>
        <v>0.27300000000104774</v>
      </c>
      <c r="D14860" s="420">
        <f t="shared" si="318"/>
        <v>0.13650000000052387</v>
      </c>
      <c r="H14860" s="337"/>
      <c r="J14860" s="82">
        <v>43</v>
      </c>
      <c r="K14860" s="319">
        <v>2</v>
      </c>
    </row>
    <row r="14861" spans="1:11" x14ac:dyDescent="0.3">
      <c r="A14861" s="341">
        <v>43590.586805497682</v>
      </c>
      <c r="B14861" s="318">
        <v>38955.56</v>
      </c>
      <c r="C14861" s="355">
        <f t="shared" si="317"/>
        <v>0.26599999999598367</v>
      </c>
      <c r="D14861" s="420">
        <f t="shared" si="318"/>
        <v>0.13299999999799184</v>
      </c>
      <c r="H14861" s="337"/>
      <c r="J14861" s="82">
        <v>44</v>
      </c>
      <c r="K14861" s="320">
        <v>3</v>
      </c>
    </row>
    <row r="14862" spans="1:11" x14ac:dyDescent="0.3">
      <c r="A14862" s="341">
        <v>43590.628472164353</v>
      </c>
      <c r="B14862" s="318">
        <v>38955.821000000004</v>
      </c>
      <c r="C14862" s="355">
        <f t="shared" si="317"/>
        <v>0.26100000000587897</v>
      </c>
      <c r="D14862" s="420">
        <f t="shared" si="318"/>
        <v>0.13050000000293949</v>
      </c>
      <c r="H14862" s="337"/>
      <c r="J14862" s="82">
        <v>45</v>
      </c>
      <c r="K14862" s="321">
        <v>4</v>
      </c>
    </row>
    <row r="14863" spans="1:11" x14ac:dyDescent="0.3">
      <c r="A14863" s="341">
        <v>43590.670138831018</v>
      </c>
      <c r="B14863" s="318">
        <v>38956.097999999998</v>
      </c>
      <c r="C14863" s="355">
        <f t="shared" si="317"/>
        <v>0.27699999999458669</v>
      </c>
      <c r="D14863" s="420">
        <f t="shared" si="318"/>
        <v>0.13849999999729334</v>
      </c>
      <c r="H14863" s="337"/>
      <c r="J14863" s="82">
        <v>46</v>
      </c>
      <c r="K14863" s="391">
        <v>1</v>
      </c>
    </row>
    <row r="14864" spans="1:11" x14ac:dyDescent="0.3">
      <c r="A14864" s="341">
        <v>43590.711805497682</v>
      </c>
      <c r="B14864" s="318">
        <v>38956.370999999999</v>
      </c>
      <c r="C14864" s="355">
        <f t="shared" si="317"/>
        <v>0.27300000000104774</v>
      </c>
      <c r="D14864" s="420">
        <f t="shared" si="318"/>
        <v>0.13650000000052387</v>
      </c>
      <c r="H14864" s="337"/>
      <c r="J14864" s="82">
        <v>47</v>
      </c>
      <c r="K14864" s="319">
        <v>2</v>
      </c>
    </row>
    <row r="14865" spans="1:11" x14ac:dyDescent="0.3">
      <c r="A14865" s="341">
        <v>43590.753472164353</v>
      </c>
      <c r="B14865" s="318">
        <v>38956.639000000003</v>
      </c>
      <c r="C14865" s="355">
        <f t="shared" si="317"/>
        <v>0.26800000000366708</v>
      </c>
      <c r="D14865" s="420">
        <f t="shared" si="318"/>
        <v>0.13400000000183354</v>
      </c>
      <c r="H14865" s="337"/>
      <c r="J14865" s="82">
        <v>48</v>
      </c>
      <c r="K14865" s="320">
        <v>3</v>
      </c>
    </row>
    <row r="14866" spans="1:11" x14ac:dyDescent="0.3">
      <c r="A14866" s="341">
        <v>43590.795138831018</v>
      </c>
      <c r="B14866" s="318">
        <v>38956.908000000003</v>
      </c>
      <c r="C14866" s="355">
        <f t="shared" si="317"/>
        <v>0.26900000000023283</v>
      </c>
      <c r="D14866" s="420">
        <f t="shared" si="318"/>
        <v>0.13450000000011642</v>
      </c>
      <c r="H14866" s="337"/>
      <c r="J14866" s="82">
        <v>49</v>
      </c>
      <c r="K14866" s="321">
        <v>4</v>
      </c>
    </row>
    <row r="14867" spans="1:11" x14ac:dyDescent="0.3">
      <c r="A14867" s="341">
        <v>43590.836805497682</v>
      </c>
      <c r="B14867" s="318">
        <v>38957.180999999997</v>
      </c>
      <c r="C14867" s="355">
        <f t="shared" si="317"/>
        <v>0.27299999999377178</v>
      </c>
      <c r="D14867" s="420">
        <f t="shared" si="318"/>
        <v>0.13649999999688589</v>
      </c>
      <c r="H14867" s="337"/>
      <c r="J14867" s="82">
        <v>50</v>
      </c>
      <c r="K14867" s="391">
        <v>1</v>
      </c>
    </row>
    <row r="14868" spans="1:11" x14ac:dyDescent="0.3">
      <c r="A14868" s="341">
        <v>43590.878472164353</v>
      </c>
      <c r="B14868" s="318">
        <v>38957.449000000001</v>
      </c>
      <c r="C14868" s="355">
        <f t="shared" si="317"/>
        <v>0.26800000000366708</v>
      </c>
      <c r="D14868" s="420">
        <f t="shared" si="318"/>
        <v>0.13400000000183354</v>
      </c>
      <c r="H14868" s="337"/>
      <c r="J14868" s="82">
        <v>51</v>
      </c>
      <c r="K14868" s="319">
        <v>2</v>
      </c>
    </row>
    <row r="14869" spans="1:11" x14ac:dyDescent="0.3">
      <c r="A14869" s="341">
        <v>43590.920138831018</v>
      </c>
      <c r="B14869" s="318">
        <v>38957.711000000003</v>
      </c>
      <c r="C14869" s="355">
        <f t="shared" si="317"/>
        <v>0.26200000000244472</v>
      </c>
      <c r="D14869" s="420">
        <f t="shared" si="318"/>
        <v>0.13100000000122236</v>
      </c>
      <c r="H14869" s="337"/>
      <c r="J14869" s="82">
        <v>52</v>
      </c>
      <c r="K14869" s="320">
        <v>3</v>
      </c>
    </row>
    <row r="14870" spans="1:11" x14ac:dyDescent="0.3">
      <c r="A14870" s="341">
        <v>43590.961805497682</v>
      </c>
      <c r="B14870" s="318">
        <v>38957.982000000004</v>
      </c>
      <c r="C14870" s="355">
        <f t="shared" si="317"/>
        <v>0.27100000000064028</v>
      </c>
      <c r="D14870" s="420">
        <f t="shared" si="318"/>
        <v>0.13550000000032014</v>
      </c>
      <c r="E14870" s="336">
        <f>SUM(C14847:C14870)*7.4805194805</f>
        <v>48.862753246674764</v>
      </c>
      <c r="F14870" s="324">
        <f>AVERAGE(D14847:D14870)</f>
        <v>0.13608333333346914</v>
      </c>
      <c r="G14870" s="324">
        <f>_xlfn.STDEV.S(D14847:D14870)</f>
        <v>3.9443593916834649E-3</v>
      </c>
      <c r="H14870" s="404"/>
      <c r="I14870" s="344">
        <f>AVERAGE(D14703:D14870)</f>
        <v>0.13639880952381472</v>
      </c>
      <c r="J14870" s="82">
        <v>53</v>
      </c>
      <c r="K14870" s="321">
        <v>4</v>
      </c>
    </row>
    <row r="14871" spans="1:11" x14ac:dyDescent="0.3">
      <c r="A14871" s="341">
        <v>43591.003472164353</v>
      </c>
      <c r="B14871" s="318">
        <v>38958.267999999996</v>
      </c>
      <c r="C14871" s="355">
        <f t="shared" si="317"/>
        <v>0.28599999999278225</v>
      </c>
      <c r="D14871" s="420">
        <f t="shared" si="318"/>
        <v>0.14299999999639113</v>
      </c>
      <c r="H14871" s="337"/>
      <c r="J14871" s="82">
        <v>54</v>
      </c>
      <c r="K14871" s="391">
        <v>1</v>
      </c>
    </row>
    <row r="14872" spans="1:11" x14ac:dyDescent="0.3">
      <c r="A14872" s="341">
        <v>43591.045138831018</v>
      </c>
      <c r="B14872" s="318">
        <v>38958.54</v>
      </c>
      <c r="C14872" s="355">
        <f t="shared" si="317"/>
        <v>0.27200000000448199</v>
      </c>
      <c r="D14872" s="420">
        <f t="shared" si="318"/>
        <v>0.13600000000224099</v>
      </c>
      <c r="H14872" s="337"/>
      <c r="J14872" s="82">
        <v>55</v>
      </c>
      <c r="K14872" s="319">
        <v>2</v>
      </c>
    </row>
    <row r="14873" spans="1:11" x14ac:dyDescent="0.3">
      <c r="A14873" s="341">
        <v>43591.086805497682</v>
      </c>
      <c r="B14873" s="318">
        <v>38958.807999999997</v>
      </c>
      <c r="C14873" s="355">
        <f t="shared" si="317"/>
        <v>0.26799999999639113</v>
      </c>
      <c r="D14873" s="420">
        <f t="shared" si="318"/>
        <v>0.13399999999819556</v>
      </c>
      <c r="H14873" s="337"/>
      <c r="J14873" s="82">
        <v>56</v>
      </c>
      <c r="K14873" s="320">
        <v>3</v>
      </c>
    </row>
    <row r="14874" spans="1:11" x14ac:dyDescent="0.3">
      <c r="A14874" s="341">
        <v>43591.128472164353</v>
      </c>
      <c r="B14874" s="318">
        <v>38959.088000000003</v>
      </c>
      <c r="C14874" s="355">
        <f t="shared" si="317"/>
        <v>0.2800000000061118</v>
      </c>
      <c r="D14874" s="420">
        <f t="shared" si="318"/>
        <v>0.1400000000030559</v>
      </c>
      <c r="H14874" s="337"/>
      <c r="J14874" s="82">
        <v>57</v>
      </c>
      <c r="K14874" s="321">
        <v>4</v>
      </c>
    </row>
    <row r="14875" spans="1:11" x14ac:dyDescent="0.3">
      <c r="A14875" s="341">
        <v>43591.170138831018</v>
      </c>
      <c r="B14875" s="318">
        <v>38959.366999999998</v>
      </c>
      <c r="C14875" s="355">
        <f t="shared" si="317"/>
        <v>0.27899999999499414</v>
      </c>
      <c r="D14875" s="420">
        <f t="shared" si="318"/>
        <v>0.13949999999749707</v>
      </c>
      <c r="H14875" s="337"/>
      <c r="J14875" s="82">
        <v>58</v>
      </c>
      <c r="K14875" s="391">
        <v>1</v>
      </c>
    </row>
    <row r="14876" spans="1:11" x14ac:dyDescent="0.3">
      <c r="A14876" s="341">
        <v>43591.211805497682</v>
      </c>
      <c r="B14876" s="318">
        <v>38959.64</v>
      </c>
      <c r="C14876" s="355">
        <f t="shared" si="317"/>
        <v>0.27300000000104774</v>
      </c>
      <c r="D14876" s="420">
        <f t="shared" si="318"/>
        <v>0.13650000000052387</v>
      </c>
      <c r="H14876" s="337"/>
      <c r="J14876" s="82">
        <v>59</v>
      </c>
      <c r="K14876" s="319">
        <v>2</v>
      </c>
    </row>
    <row r="14877" spans="1:11" x14ac:dyDescent="0.3">
      <c r="A14877" s="341">
        <v>43591.253472164353</v>
      </c>
      <c r="B14877" s="318">
        <v>38959.919000000002</v>
      </c>
      <c r="C14877" s="355">
        <f t="shared" si="317"/>
        <v>0.2790000000022701</v>
      </c>
      <c r="D14877" s="420">
        <f t="shared" si="318"/>
        <v>0.13950000000113505</v>
      </c>
      <c r="H14877" s="337"/>
      <c r="J14877" s="82">
        <v>60</v>
      </c>
      <c r="K14877" s="320">
        <v>3</v>
      </c>
    </row>
    <row r="14878" spans="1:11" x14ac:dyDescent="0.3">
      <c r="A14878" s="341">
        <v>43591.295138831018</v>
      </c>
      <c r="B14878" s="318">
        <v>38960.199000000001</v>
      </c>
      <c r="C14878" s="355">
        <f t="shared" si="317"/>
        <v>0.27999999999883585</v>
      </c>
      <c r="D14878" s="420">
        <f t="shared" si="318"/>
        <v>0.13999999999941792</v>
      </c>
      <c r="H14878" s="337"/>
      <c r="J14878" s="82">
        <v>61</v>
      </c>
      <c r="K14878" s="321">
        <v>4</v>
      </c>
    </row>
    <row r="14879" spans="1:11" x14ac:dyDescent="0.3">
      <c r="A14879" s="341">
        <v>43591.336805497682</v>
      </c>
      <c r="B14879" s="318">
        <v>38960.472000000002</v>
      </c>
      <c r="C14879" s="355">
        <f t="shared" si="317"/>
        <v>0.27300000000104774</v>
      </c>
      <c r="D14879" s="420">
        <f t="shared" si="318"/>
        <v>0.13650000000052387</v>
      </c>
      <c r="H14879" s="337"/>
      <c r="J14879" s="82">
        <v>62</v>
      </c>
      <c r="K14879" s="391">
        <v>1</v>
      </c>
    </row>
    <row r="14880" spans="1:11" x14ac:dyDescent="0.3">
      <c r="A14880" s="341">
        <v>43591.378472164353</v>
      </c>
      <c r="B14880" s="318">
        <v>38960.741000000002</v>
      </c>
      <c r="C14880" s="355">
        <f t="shared" si="317"/>
        <v>0.26900000000023283</v>
      </c>
      <c r="D14880" s="420">
        <f t="shared" si="318"/>
        <v>0.13450000000011642</v>
      </c>
      <c r="H14880" s="337"/>
      <c r="J14880" s="82">
        <v>63</v>
      </c>
      <c r="K14880" s="319">
        <v>2</v>
      </c>
    </row>
    <row r="14881" spans="1:12" x14ac:dyDescent="0.3">
      <c r="A14881" s="341">
        <v>43591.420138831018</v>
      </c>
      <c r="B14881" s="318">
        <v>38961.019</v>
      </c>
      <c r="C14881" s="355">
        <f t="shared" si="317"/>
        <v>0.27799999999842839</v>
      </c>
      <c r="D14881" s="420">
        <f t="shared" si="318"/>
        <v>0.1389999999992142</v>
      </c>
      <c r="H14881" s="337"/>
      <c r="J14881" s="82">
        <v>64</v>
      </c>
      <c r="K14881" s="320">
        <v>3</v>
      </c>
    </row>
    <row r="14882" spans="1:12" x14ac:dyDescent="0.3">
      <c r="A14882" s="341">
        <v>43591.461805497682</v>
      </c>
      <c r="B14882" s="318">
        <v>38961.292000000001</v>
      </c>
      <c r="C14882" s="355">
        <f t="shared" si="317"/>
        <v>0.27300000000104774</v>
      </c>
      <c r="D14882" s="420">
        <f t="shared" si="318"/>
        <v>0.13650000000052387</v>
      </c>
      <c r="H14882" s="337"/>
      <c r="J14882" s="82">
        <v>65</v>
      </c>
      <c r="K14882" s="321">
        <v>4</v>
      </c>
    </row>
    <row r="14883" spans="1:12" x14ac:dyDescent="0.3">
      <c r="A14883" s="341">
        <v>43591.503472164353</v>
      </c>
      <c r="B14883" s="318">
        <v>38961.559000000001</v>
      </c>
      <c r="C14883" s="355">
        <f t="shared" si="317"/>
        <v>0.26699999999982538</v>
      </c>
      <c r="D14883" s="420">
        <f t="shared" si="318"/>
        <v>0.13349999999991269</v>
      </c>
      <c r="H14883" s="337"/>
      <c r="J14883" s="82">
        <v>66</v>
      </c>
      <c r="K14883" s="391">
        <v>1</v>
      </c>
    </row>
    <row r="14884" spans="1:12" x14ac:dyDescent="0.3">
      <c r="A14884" s="341">
        <v>43591.545138831018</v>
      </c>
      <c r="B14884" s="318">
        <v>38961.821000000004</v>
      </c>
      <c r="C14884" s="355">
        <f t="shared" si="317"/>
        <v>0.26200000000244472</v>
      </c>
      <c r="D14884" s="420">
        <f t="shared" si="318"/>
        <v>0.13100000000122236</v>
      </c>
      <c r="H14884" s="337"/>
      <c r="J14884" s="82">
        <v>67</v>
      </c>
      <c r="K14884" s="319">
        <v>2</v>
      </c>
    </row>
    <row r="14885" spans="1:12" x14ac:dyDescent="0.3">
      <c r="A14885" s="341">
        <v>43591.586805497682</v>
      </c>
      <c r="B14885" s="318">
        <v>38962.099000000002</v>
      </c>
      <c r="C14885" s="355">
        <f t="shared" si="317"/>
        <v>0.27799999999842839</v>
      </c>
      <c r="D14885" s="420">
        <f t="shared" si="318"/>
        <v>0.1389999999992142</v>
      </c>
      <c r="H14885" s="337"/>
      <c r="J14885" s="82">
        <v>68</v>
      </c>
      <c r="K14885" s="320">
        <v>3</v>
      </c>
    </row>
    <row r="14886" spans="1:12" x14ac:dyDescent="0.3">
      <c r="A14886" s="341">
        <v>43591.628472164353</v>
      </c>
      <c r="B14886" s="318">
        <v>38962.370999999999</v>
      </c>
      <c r="C14886" s="355">
        <f t="shared" si="317"/>
        <v>0.27199999999720603</v>
      </c>
      <c r="D14886" s="420">
        <f t="shared" si="318"/>
        <v>0.13599999999860302</v>
      </c>
      <c r="H14886" s="337"/>
      <c r="J14886" s="82">
        <v>69</v>
      </c>
      <c r="K14886" s="321">
        <v>4</v>
      </c>
    </row>
    <row r="14887" spans="1:12" x14ac:dyDescent="0.3">
      <c r="A14887" s="341">
        <v>43591.670138831018</v>
      </c>
      <c r="B14887" s="318">
        <v>38962.637999999999</v>
      </c>
      <c r="C14887" s="355">
        <f t="shared" si="317"/>
        <v>0.26699999999982538</v>
      </c>
      <c r="D14887" s="420">
        <f t="shared" si="318"/>
        <v>0.13349999999991269</v>
      </c>
      <c r="H14887" s="337"/>
      <c r="J14887" s="82">
        <v>70</v>
      </c>
      <c r="K14887" s="391">
        <v>1</v>
      </c>
    </row>
    <row r="14888" spans="1:12" x14ac:dyDescent="0.3">
      <c r="A14888" s="341">
        <v>43591.711805497682</v>
      </c>
      <c r="B14888" s="318">
        <v>38962.906000000003</v>
      </c>
      <c r="C14888" s="355">
        <f t="shared" si="317"/>
        <v>0.26800000000366708</v>
      </c>
      <c r="D14888" s="420">
        <f t="shared" si="318"/>
        <v>0.13400000000183354</v>
      </c>
      <c r="H14888" s="337"/>
      <c r="J14888" s="82">
        <v>71</v>
      </c>
      <c r="K14888" s="319">
        <v>2</v>
      </c>
    </row>
    <row r="14889" spans="1:12" x14ac:dyDescent="0.3">
      <c r="A14889" s="341">
        <v>43591.753472164353</v>
      </c>
      <c r="B14889" s="318">
        <v>38963.180999999997</v>
      </c>
      <c r="C14889" s="355">
        <f t="shared" si="317"/>
        <v>0.27499999999417923</v>
      </c>
      <c r="D14889" s="420">
        <f t="shared" si="318"/>
        <v>0.13749999999708962</v>
      </c>
      <c r="H14889" s="337"/>
      <c r="J14889" s="82">
        <v>72</v>
      </c>
      <c r="K14889" s="320">
        <v>3</v>
      </c>
    </row>
    <row r="14890" spans="1:12" x14ac:dyDescent="0.3">
      <c r="A14890" s="341">
        <v>43591.795138831018</v>
      </c>
      <c r="B14890" s="318">
        <v>38963.440000000002</v>
      </c>
      <c r="C14890" s="355">
        <f t="shared" si="317"/>
        <v>0.25900000000547152</v>
      </c>
      <c r="D14890" s="420">
        <f t="shared" si="318"/>
        <v>0.12950000000273576</v>
      </c>
      <c r="H14890" s="337"/>
      <c r="J14890" s="82">
        <v>73</v>
      </c>
      <c r="K14890" s="321">
        <v>4</v>
      </c>
    </row>
    <row r="14891" spans="1:12" x14ac:dyDescent="0.3">
      <c r="A14891" s="341">
        <v>43591.835416666669</v>
      </c>
      <c r="B14891" s="318">
        <v>38963.699000000001</v>
      </c>
      <c r="C14891" s="355">
        <f t="shared" ref="C14891:C14981" si="319">B14891-B14890</f>
        <v>0.25899999999819556</v>
      </c>
      <c r="D14891" s="420">
        <f t="shared" ref="D14891:D14981" si="320">C14891/2</f>
        <v>0.12949999999909778</v>
      </c>
      <c r="H14891" s="337"/>
      <c r="J14891" s="82">
        <v>1</v>
      </c>
      <c r="K14891" s="391">
        <v>1</v>
      </c>
      <c r="L14891" s="54" t="s">
        <v>313</v>
      </c>
    </row>
    <row r="14892" spans="1:12" x14ac:dyDescent="0.3">
      <c r="A14892" s="341">
        <v>43591.877083333333</v>
      </c>
      <c r="B14892" s="318">
        <v>38963.963000000003</v>
      </c>
      <c r="C14892" s="355">
        <f t="shared" si="319"/>
        <v>0.26400000000285218</v>
      </c>
      <c r="D14892" s="420">
        <f t="shared" si="320"/>
        <v>0.13200000000142609</v>
      </c>
      <c r="H14892" s="337"/>
      <c r="J14892" s="82">
        <v>2</v>
      </c>
      <c r="K14892" s="319">
        <v>2</v>
      </c>
    </row>
    <row r="14893" spans="1:12" x14ac:dyDescent="0.3">
      <c r="A14893" s="341">
        <v>43591.918749999997</v>
      </c>
      <c r="B14893" s="318">
        <v>38964.239999999998</v>
      </c>
      <c r="C14893" s="355">
        <f t="shared" si="319"/>
        <v>0.27699999999458669</v>
      </c>
      <c r="D14893" s="420">
        <f t="shared" si="320"/>
        <v>0.13849999999729334</v>
      </c>
      <c r="H14893" s="337"/>
      <c r="J14893" s="82">
        <v>3</v>
      </c>
      <c r="K14893" s="320">
        <v>3</v>
      </c>
    </row>
    <row r="14894" spans="1:12" x14ac:dyDescent="0.3">
      <c r="A14894" s="341">
        <v>43591.960416666669</v>
      </c>
      <c r="B14894" s="318">
        <v>38964.508000000002</v>
      </c>
      <c r="C14894" s="355">
        <f t="shared" si="319"/>
        <v>0.26800000000366708</v>
      </c>
      <c r="D14894" s="420">
        <f t="shared" si="320"/>
        <v>0.13400000000183354</v>
      </c>
      <c r="E14894" s="336">
        <f>SUM(C14871:C14894)*7.4805194805</f>
        <v>48.817870129728192</v>
      </c>
      <c r="F14894" s="324">
        <f>AVERAGE(D14871:D14894)</f>
        <v>0.1359583333332921</v>
      </c>
      <c r="G14894" s="324">
        <f>_xlfn.STDEV.S(D14871:D14894)</f>
        <v>3.5198711266454588E-3</v>
      </c>
      <c r="H14894" s="337"/>
      <c r="J14894" s="82">
        <v>4</v>
      </c>
      <c r="K14894" s="321">
        <v>4</v>
      </c>
    </row>
    <row r="14895" spans="1:12" x14ac:dyDescent="0.3">
      <c r="A14895" s="341">
        <v>43592.00208327546</v>
      </c>
      <c r="B14895" s="318">
        <v>38964.769</v>
      </c>
      <c r="C14895" s="355">
        <f t="shared" si="319"/>
        <v>0.26099999999860302</v>
      </c>
      <c r="D14895" s="420">
        <f t="shared" si="320"/>
        <v>0.13049999999930151</v>
      </c>
      <c r="H14895" s="337"/>
      <c r="J14895" s="82">
        <v>5</v>
      </c>
      <c r="K14895" s="391">
        <v>1</v>
      </c>
    </row>
    <row r="14896" spans="1:12" x14ac:dyDescent="0.3">
      <c r="A14896" s="341">
        <v>43592.043749942131</v>
      </c>
      <c r="B14896" s="318">
        <v>38965.048000000003</v>
      </c>
      <c r="C14896" s="355">
        <f t="shared" si="319"/>
        <v>0.2790000000022701</v>
      </c>
      <c r="D14896" s="420">
        <f t="shared" si="320"/>
        <v>0.13950000000113505</v>
      </c>
      <c r="H14896" s="337"/>
      <c r="J14896" s="82">
        <v>6</v>
      </c>
      <c r="K14896" s="319">
        <v>2</v>
      </c>
    </row>
    <row r="14897" spans="1:11" x14ac:dyDescent="0.3">
      <c r="A14897" s="341">
        <v>43592.085416608796</v>
      </c>
      <c r="B14897" s="318">
        <v>38965.328999999998</v>
      </c>
      <c r="C14897" s="355">
        <f t="shared" si="319"/>
        <v>0.28099999999540159</v>
      </c>
      <c r="D14897" s="420">
        <f t="shared" si="320"/>
        <v>0.1404999999977008</v>
      </c>
      <c r="H14897" s="337"/>
      <c r="J14897" s="82">
        <v>7</v>
      </c>
      <c r="K14897" s="320">
        <v>3</v>
      </c>
    </row>
    <row r="14898" spans="1:11" x14ac:dyDescent="0.3">
      <c r="A14898" s="341">
        <v>43592.12708327546</v>
      </c>
      <c r="B14898" s="318">
        <v>38965.601000000002</v>
      </c>
      <c r="C14898" s="355">
        <f t="shared" si="319"/>
        <v>0.27200000000448199</v>
      </c>
      <c r="D14898" s="420">
        <f t="shared" si="320"/>
        <v>0.13600000000224099</v>
      </c>
      <c r="H14898" s="337"/>
      <c r="J14898" s="82">
        <v>8</v>
      </c>
      <c r="K14898" s="321">
        <v>4</v>
      </c>
    </row>
    <row r="14899" spans="1:11" x14ac:dyDescent="0.3">
      <c r="A14899" s="341">
        <v>43592.168749942131</v>
      </c>
      <c r="B14899" s="318">
        <v>38965.870999999999</v>
      </c>
      <c r="C14899" s="355">
        <f t="shared" si="319"/>
        <v>0.26999999999679858</v>
      </c>
      <c r="D14899" s="420">
        <f t="shared" si="320"/>
        <v>0.13499999999839929</v>
      </c>
      <c r="H14899" s="337"/>
      <c r="J14899" s="82">
        <v>9</v>
      </c>
      <c r="K14899" s="391">
        <v>1</v>
      </c>
    </row>
    <row r="14900" spans="1:11" x14ac:dyDescent="0.3">
      <c r="A14900" s="341">
        <v>43592.210416608796</v>
      </c>
      <c r="B14900" s="318">
        <v>38966.159</v>
      </c>
      <c r="C14900" s="355">
        <f t="shared" si="319"/>
        <v>0.28800000000046566</v>
      </c>
      <c r="D14900" s="420">
        <f t="shared" si="320"/>
        <v>0.14400000000023283</v>
      </c>
      <c r="H14900" s="337"/>
      <c r="J14900" s="82">
        <v>10</v>
      </c>
      <c r="K14900" s="319">
        <v>2</v>
      </c>
    </row>
    <row r="14901" spans="1:11" x14ac:dyDescent="0.3">
      <c r="A14901" s="341">
        <v>43592.25208327546</v>
      </c>
      <c r="B14901" s="318">
        <v>38966.438000000002</v>
      </c>
      <c r="C14901" s="355">
        <f t="shared" si="319"/>
        <v>0.2790000000022701</v>
      </c>
      <c r="D14901" s="420">
        <f t="shared" si="320"/>
        <v>0.13950000000113505</v>
      </c>
      <c r="H14901" s="337"/>
      <c r="J14901" s="82">
        <v>11</v>
      </c>
      <c r="K14901" s="320">
        <v>3</v>
      </c>
    </row>
    <row r="14902" spans="1:11" x14ac:dyDescent="0.3">
      <c r="A14902" s="341">
        <v>43592.293749942131</v>
      </c>
      <c r="B14902" s="318">
        <v>38966.707000000002</v>
      </c>
      <c r="C14902" s="355">
        <f t="shared" si="319"/>
        <v>0.26900000000023283</v>
      </c>
      <c r="D14902" s="420">
        <f t="shared" si="320"/>
        <v>0.13450000000011642</v>
      </c>
      <c r="H14902" s="337"/>
      <c r="J14902" s="82">
        <v>12</v>
      </c>
      <c r="K14902" s="321">
        <v>4</v>
      </c>
    </row>
    <row r="14903" spans="1:11" x14ac:dyDescent="0.3">
      <c r="A14903" s="341">
        <v>43592.335416608796</v>
      </c>
      <c r="B14903" s="318">
        <v>38966.991000000002</v>
      </c>
      <c r="C14903" s="355">
        <f t="shared" si="319"/>
        <v>0.28399999999965075</v>
      </c>
      <c r="D14903" s="420">
        <f t="shared" si="320"/>
        <v>0.14199999999982538</v>
      </c>
      <c r="H14903" s="337"/>
      <c r="J14903" s="82">
        <v>13</v>
      </c>
      <c r="K14903" s="391">
        <v>1</v>
      </c>
    </row>
    <row r="14904" spans="1:11" x14ac:dyDescent="0.3">
      <c r="A14904" s="341">
        <v>43592.37708327546</v>
      </c>
      <c r="B14904" s="318">
        <v>38967.277999999998</v>
      </c>
      <c r="C14904" s="355">
        <f t="shared" si="319"/>
        <v>0.28699999999662396</v>
      </c>
      <c r="D14904" s="420">
        <f t="shared" si="320"/>
        <v>0.14349999999831198</v>
      </c>
      <c r="H14904" s="337"/>
      <c r="J14904" s="82">
        <v>14</v>
      </c>
      <c r="K14904" s="319">
        <v>2</v>
      </c>
    </row>
    <row r="14905" spans="1:11" x14ac:dyDescent="0.3">
      <c r="A14905" s="341">
        <v>43592.418749942131</v>
      </c>
      <c r="B14905" s="318">
        <v>38967.550000000003</v>
      </c>
      <c r="C14905" s="355">
        <f t="shared" si="319"/>
        <v>0.27200000000448199</v>
      </c>
      <c r="D14905" s="420">
        <f t="shared" si="320"/>
        <v>0.13600000000224099</v>
      </c>
      <c r="H14905" s="337"/>
      <c r="J14905" s="82">
        <v>15</v>
      </c>
      <c r="K14905" s="320">
        <v>3</v>
      </c>
    </row>
    <row r="14906" spans="1:11" x14ac:dyDescent="0.3">
      <c r="A14906" s="341">
        <v>43592.460416608796</v>
      </c>
      <c r="B14906" s="318">
        <v>38967.819000000003</v>
      </c>
      <c r="C14906" s="355">
        <f t="shared" si="319"/>
        <v>0.26900000000023283</v>
      </c>
      <c r="D14906" s="420">
        <f t="shared" si="320"/>
        <v>0.13450000000011642</v>
      </c>
      <c r="H14906" s="337"/>
      <c r="J14906" s="82">
        <v>16</v>
      </c>
      <c r="K14906" s="321">
        <v>4</v>
      </c>
    </row>
    <row r="14907" spans="1:11" x14ac:dyDescent="0.3">
      <c r="A14907" s="341">
        <v>43592.50208327546</v>
      </c>
      <c r="B14907" s="318">
        <v>38968.099000000002</v>
      </c>
      <c r="C14907" s="355">
        <f t="shared" si="319"/>
        <v>0.27999999999883585</v>
      </c>
      <c r="D14907" s="420">
        <f t="shared" si="320"/>
        <v>0.13999999999941792</v>
      </c>
      <c r="H14907" s="337"/>
      <c r="J14907" s="82">
        <v>17</v>
      </c>
      <c r="K14907" s="391">
        <v>1</v>
      </c>
    </row>
    <row r="14908" spans="1:11" x14ac:dyDescent="0.3">
      <c r="A14908" s="341">
        <v>43592.543749942131</v>
      </c>
      <c r="B14908" s="318">
        <v>38968.375999999997</v>
      </c>
      <c r="C14908" s="355">
        <f t="shared" si="319"/>
        <v>0.27699999999458669</v>
      </c>
      <c r="D14908" s="420">
        <f t="shared" si="320"/>
        <v>0.13849999999729334</v>
      </c>
      <c r="H14908" s="337"/>
      <c r="J14908" s="82">
        <v>18</v>
      </c>
      <c r="K14908" s="319">
        <v>2</v>
      </c>
    </row>
    <row r="14909" spans="1:11" x14ac:dyDescent="0.3">
      <c r="A14909" s="341">
        <v>43592.585416608796</v>
      </c>
      <c r="B14909" s="318">
        <v>38968.648999999998</v>
      </c>
      <c r="C14909" s="355">
        <f t="shared" si="319"/>
        <v>0.27300000000104774</v>
      </c>
      <c r="D14909" s="420">
        <f t="shared" si="320"/>
        <v>0.13650000000052387</v>
      </c>
      <c r="H14909" s="337"/>
      <c r="J14909" s="82">
        <v>19</v>
      </c>
      <c r="K14909" s="320">
        <v>3</v>
      </c>
    </row>
    <row r="14910" spans="1:11" x14ac:dyDescent="0.3">
      <c r="A14910" s="341">
        <v>43592.62708327546</v>
      </c>
      <c r="B14910" s="318">
        <v>38968.923999999999</v>
      </c>
      <c r="C14910" s="355">
        <f t="shared" si="319"/>
        <v>0.27500000000145519</v>
      </c>
      <c r="D14910" s="420">
        <f t="shared" si="320"/>
        <v>0.1375000000007276</v>
      </c>
      <c r="H14910" s="337"/>
      <c r="J14910" s="82">
        <v>20</v>
      </c>
      <c r="K14910" s="321">
        <v>4</v>
      </c>
    </row>
    <row r="14911" spans="1:11" x14ac:dyDescent="0.3">
      <c r="A14911" s="341">
        <v>43592.668749942131</v>
      </c>
      <c r="B14911" s="318">
        <v>38969.211000000003</v>
      </c>
      <c r="C14911" s="355">
        <f t="shared" si="319"/>
        <v>0.28700000000389991</v>
      </c>
      <c r="D14911" s="420">
        <f t="shared" si="320"/>
        <v>0.14350000000194996</v>
      </c>
      <c r="H14911" s="337"/>
      <c r="J14911" s="82">
        <v>21</v>
      </c>
      <c r="K14911" s="391">
        <v>1</v>
      </c>
    </row>
    <row r="14912" spans="1:11" x14ac:dyDescent="0.3">
      <c r="A14912" s="341">
        <v>43592.710416608796</v>
      </c>
      <c r="B14912" s="318">
        <v>38969.487999999998</v>
      </c>
      <c r="C14912" s="355">
        <f t="shared" si="319"/>
        <v>0.27699999999458669</v>
      </c>
      <c r="D14912" s="420">
        <f t="shared" si="320"/>
        <v>0.13849999999729334</v>
      </c>
      <c r="H14912" s="337"/>
      <c r="J14912" s="82">
        <v>22</v>
      </c>
      <c r="K14912" s="319">
        <v>2</v>
      </c>
    </row>
    <row r="14913" spans="1:11" x14ac:dyDescent="0.3">
      <c r="A14913" s="341">
        <v>43592.75208327546</v>
      </c>
      <c r="B14913" s="318">
        <v>38969.752</v>
      </c>
      <c r="C14913" s="355">
        <f t="shared" si="319"/>
        <v>0.26400000000285218</v>
      </c>
      <c r="D14913" s="420">
        <f t="shared" si="320"/>
        <v>0.13200000000142609</v>
      </c>
      <c r="H14913" s="337"/>
      <c r="J14913" s="82">
        <v>23</v>
      </c>
      <c r="K14913" s="320">
        <v>3</v>
      </c>
    </row>
    <row r="14914" spans="1:11" x14ac:dyDescent="0.3">
      <c r="A14914" s="341">
        <v>43592.793749942131</v>
      </c>
      <c r="B14914" s="318">
        <v>38970.029000000002</v>
      </c>
      <c r="C14914" s="355">
        <f t="shared" si="319"/>
        <v>0.27700000000186265</v>
      </c>
      <c r="D14914" s="420">
        <f t="shared" si="320"/>
        <v>0.13850000000093132</v>
      </c>
      <c r="H14914" s="337"/>
      <c r="J14914" s="82">
        <v>24</v>
      </c>
      <c r="K14914" s="321">
        <v>4</v>
      </c>
    </row>
    <row r="14915" spans="1:11" x14ac:dyDescent="0.3">
      <c r="A14915" s="341">
        <v>43592.835416608796</v>
      </c>
      <c r="B14915" s="318">
        <v>38970.303999999996</v>
      </c>
      <c r="C14915" s="355">
        <f t="shared" si="319"/>
        <v>0.27499999999417923</v>
      </c>
      <c r="D14915" s="420">
        <f t="shared" si="320"/>
        <v>0.13749999999708962</v>
      </c>
      <c r="H14915" s="337"/>
      <c r="J14915" s="82">
        <v>25</v>
      </c>
      <c r="K14915" s="391">
        <v>1</v>
      </c>
    </row>
    <row r="14916" spans="1:11" x14ac:dyDescent="0.3">
      <c r="A14916" s="341">
        <v>43592.87708327546</v>
      </c>
      <c r="B14916" s="318">
        <v>38970.572</v>
      </c>
      <c r="C14916" s="355">
        <f t="shared" si="319"/>
        <v>0.26800000000366708</v>
      </c>
      <c r="D14916" s="420">
        <f t="shared" si="320"/>
        <v>0.13400000000183354</v>
      </c>
      <c r="H14916" s="337"/>
      <c r="J14916" s="82">
        <v>26</v>
      </c>
      <c r="K14916" s="319">
        <v>2</v>
      </c>
    </row>
    <row r="14917" spans="1:11" x14ac:dyDescent="0.3">
      <c r="A14917" s="341">
        <v>43592.918749942131</v>
      </c>
      <c r="B14917" s="318">
        <v>38970.837</v>
      </c>
      <c r="C14917" s="355">
        <f t="shared" si="319"/>
        <v>0.26499999999941792</v>
      </c>
      <c r="D14917" s="420">
        <f t="shared" si="320"/>
        <v>0.13249999999970896</v>
      </c>
      <c r="H14917" s="337"/>
      <c r="J14917" s="82">
        <v>27</v>
      </c>
      <c r="K14917" s="320">
        <v>3</v>
      </c>
    </row>
    <row r="14918" spans="1:11" x14ac:dyDescent="0.3">
      <c r="A14918" s="341">
        <v>43592.960416608796</v>
      </c>
      <c r="B14918" s="318">
        <v>38971.108999999997</v>
      </c>
      <c r="C14918" s="355">
        <f t="shared" si="319"/>
        <v>0.27199999999720603</v>
      </c>
      <c r="D14918" s="420">
        <f t="shared" si="320"/>
        <v>0.13599999999860302</v>
      </c>
      <c r="E14918" s="336">
        <f>SUM(C14895:C14918)*7.4805194805</f>
        <v>49.378909090743925</v>
      </c>
      <c r="F14918" s="324">
        <f>AVERAGE(D14895:D14918)</f>
        <v>0.13752083333323148</v>
      </c>
      <c r="G14918" s="324">
        <f>_xlfn.STDEV.S(D14895:D14918)</f>
        <v>3.6667695965244855E-3</v>
      </c>
      <c r="H14918" s="337"/>
      <c r="J14918" s="82">
        <v>28</v>
      </c>
      <c r="K14918" s="321">
        <v>4</v>
      </c>
    </row>
    <row r="14919" spans="1:11" x14ac:dyDescent="0.3">
      <c r="A14919" s="341">
        <v>43593.00208327546</v>
      </c>
      <c r="B14919" s="318">
        <v>38971.381000000001</v>
      </c>
      <c r="C14919" s="355">
        <f t="shared" si="319"/>
        <v>0.27200000000448199</v>
      </c>
      <c r="D14919" s="420">
        <f t="shared" si="320"/>
        <v>0.13600000000224099</v>
      </c>
      <c r="H14919" s="337"/>
      <c r="J14919" s="82">
        <v>29</v>
      </c>
      <c r="K14919" s="391">
        <v>1</v>
      </c>
    </row>
    <row r="14920" spans="1:11" x14ac:dyDescent="0.3">
      <c r="A14920" s="341">
        <v>43593.043749942131</v>
      </c>
      <c r="B14920" s="318">
        <v>38971.652000000002</v>
      </c>
      <c r="C14920" s="355">
        <f t="shared" si="319"/>
        <v>0.27100000000064028</v>
      </c>
      <c r="D14920" s="420">
        <f t="shared" si="320"/>
        <v>0.13550000000032014</v>
      </c>
      <c r="H14920" s="337"/>
      <c r="J14920" s="82">
        <v>30</v>
      </c>
      <c r="K14920" s="319">
        <v>2</v>
      </c>
    </row>
    <row r="14921" spans="1:11" x14ac:dyDescent="0.3">
      <c r="A14921" s="341">
        <v>43593.085416608796</v>
      </c>
      <c r="B14921" s="318">
        <v>38971.930999999997</v>
      </c>
      <c r="C14921" s="355">
        <f t="shared" si="319"/>
        <v>0.27899999999499414</v>
      </c>
      <c r="D14921" s="420">
        <f t="shared" si="320"/>
        <v>0.13949999999749707</v>
      </c>
      <c r="H14921" s="337"/>
      <c r="J14921" s="82">
        <v>31</v>
      </c>
      <c r="K14921" s="320">
        <v>3</v>
      </c>
    </row>
    <row r="14922" spans="1:11" x14ac:dyDescent="0.3">
      <c r="A14922" s="341">
        <v>43593.12708327546</v>
      </c>
      <c r="B14922" s="318">
        <v>38972.22</v>
      </c>
      <c r="C14922" s="355">
        <f t="shared" si="319"/>
        <v>0.28900000000430737</v>
      </c>
      <c r="D14922" s="420">
        <f t="shared" si="320"/>
        <v>0.14450000000215368</v>
      </c>
      <c r="H14922" s="337"/>
      <c r="J14922" s="82">
        <v>32</v>
      </c>
      <c r="K14922" s="321">
        <v>4</v>
      </c>
    </row>
    <row r="14923" spans="1:11" x14ac:dyDescent="0.3">
      <c r="A14923" s="341">
        <v>43593.168749942131</v>
      </c>
      <c r="B14923" s="318">
        <v>38972.5</v>
      </c>
      <c r="C14923" s="355">
        <f t="shared" si="319"/>
        <v>0.27999999999883585</v>
      </c>
      <c r="D14923" s="420">
        <f t="shared" si="320"/>
        <v>0.13999999999941792</v>
      </c>
      <c r="H14923" s="337"/>
      <c r="J14923" s="82">
        <v>33</v>
      </c>
      <c r="K14923" s="391">
        <v>1</v>
      </c>
    </row>
    <row r="14924" spans="1:11" x14ac:dyDescent="0.3">
      <c r="A14924" s="341">
        <v>43593.210416608796</v>
      </c>
      <c r="B14924" s="318">
        <v>38972.771000000001</v>
      </c>
      <c r="C14924" s="355">
        <f t="shared" si="319"/>
        <v>0.27100000000064028</v>
      </c>
      <c r="D14924" s="420">
        <f t="shared" si="320"/>
        <v>0.13550000000032014</v>
      </c>
      <c r="H14924" s="337"/>
      <c r="J14924" s="82">
        <v>34</v>
      </c>
      <c r="K14924" s="319">
        <v>2</v>
      </c>
    </row>
    <row r="14925" spans="1:11" x14ac:dyDescent="0.3">
      <c r="A14925" s="341">
        <v>43593.25208327546</v>
      </c>
      <c r="B14925" s="318">
        <v>38973.057999999997</v>
      </c>
      <c r="C14925" s="355">
        <f t="shared" si="319"/>
        <v>0.28699999999662396</v>
      </c>
      <c r="D14925" s="420">
        <f t="shared" si="320"/>
        <v>0.14349999999831198</v>
      </c>
      <c r="H14925" s="337"/>
      <c r="J14925" s="82">
        <v>35</v>
      </c>
      <c r="K14925" s="320">
        <v>3</v>
      </c>
    </row>
    <row r="14926" spans="1:11" x14ac:dyDescent="0.3">
      <c r="A14926" s="341">
        <v>43593.293749942131</v>
      </c>
      <c r="B14926" s="318">
        <v>38973.339</v>
      </c>
      <c r="C14926" s="355">
        <f t="shared" si="319"/>
        <v>0.28100000000267755</v>
      </c>
      <c r="D14926" s="420">
        <f t="shared" si="320"/>
        <v>0.14050000000133878</v>
      </c>
      <c r="H14926" s="337"/>
      <c r="J14926" s="82">
        <v>36</v>
      </c>
      <c r="K14926" s="321">
        <v>4</v>
      </c>
    </row>
    <row r="14927" spans="1:11" x14ac:dyDescent="0.3">
      <c r="A14927" s="341">
        <v>43593.335416608796</v>
      </c>
      <c r="B14927" s="318">
        <v>38973.618000000002</v>
      </c>
      <c r="C14927" s="355">
        <f t="shared" si="319"/>
        <v>0.2790000000022701</v>
      </c>
      <c r="D14927" s="420">
        <f t="shared" si="320"/>
        <v>0.13950000000113505</v>
      </c>
      <c r="H14927" s="337"/>
      <c r="J14927" s="82">
        <v>37</v>
      </c>
      <c r="K14927" s="391">
        <v>1</v>
      </c>
    </row>
    <row r="14928" spans="1:11" x14ac:dyDescent="0.3">
      <c r="A14928" s="341">
        <v>43593.37708327546</v>
      </c>
      <c r="B14928" s="318">
        <v>38973.891000000003</v>
      </c>
      <c r="C14928" s="355">
        <f t="shared" si="319"/>
        <v>0.27300000000104774</v>
      </c>
      <c r="D14928" s="420">
        <f t="shared" si="320"/>
        <v>0.13650000000052387</v>
      </c>
      <c r="H14928" s="337"/>
      <c r="J14928" s="82">
        <v>38</v>
      </c>
      <c r="K14928" s="319">
        <v>2</v>
      </c>
    </row>
    <row r="14929" spans="1:11" x14ac:dyDescent="0.3">
      <c r="A14929" s="341">
        <v>43593.418749942131</v>
      </c>
      <c r="B14929" s="318">
        <v>38974.171999999999</v>
      </c>
      <c r="C14929" s="355">
        <f t="shared" si="319"/>
        <v>0.28099999999540159</v>
      </c>
      <c r="D14929" s="420">
        <f t="shared" si="320"/>
        <v>0.1404999999977008</v>
      </c>
      <c r="H14929" s="337"/>
      <c r="J14929" s="82">
        <v>39</v>
      </c>
      <c r="K14929" s="320">
        <v>3</v>
      </c>
    </row>
    <row r="14930" spans="1:11" x14ac:dyDescent="0.3">
      <c r="A14930" s="341">
        <v>43593.460416608796</v>
      </c>
      <c r="B14930" s="318">
        <v>38974.449999999997</v>
      </c>
      <c r="C14930" s="355">
        <f t="shared" si="319"/>
        <v>0.27799999999842839</v>
      </c>
      <c r="D14930" s="420">
        <f t="shared" si="320"/>
        <v>0.1389999999992142</v>
      </c>
      <c r="H14930" s="337"/>
      <c r="J14930" s="82">
        <v>40</v>
      </c>
      <c r="K14930" s="321">
        <v>4</v>
      </c>
    </row>
    <row r="14931" spans="1:11" x14ac:dyDescent="0.3">
      <c r="A14931" s="341">
        <v>43593.50208327546</v>
      </c>
      <c r="B14931" s="318">
        <v>38974.720999999998</v>
      </c>
      <c r="C14931" s="355">
        <f t="shared" si="319"/>
        <v>0.27100000000064028</v>
      </c>
      <c r="D14931" s="420">
        <f t="shared" si="320"/>
        <v>0.13550000000032014</v>
      </c>
      <c r="H14931" s="337"/>
      <c r="J14931" s="82">
        <v>41</v>
      </c>
      <c r="K14931" s="391">
        <v>1</v>
      </c>
    </row>
    <row r="14932" spans="1:11" x14ac:dyDescent="0.3">
      <c r="A14932" s="341">
        <v>43593.543749942131</v>
      </c>
      <c r="B14932" s="318">
        <v>38975.008000000002</v>
      </c>
      <c r="C14932" s="355">
        <f t="shared" si="319"/>
        <v>0.28700000000389991</v>
      </c>
      <c r="D14932" s="420">
        <f t="shared" si="320"/>
        <v>0.14350000000194996</v>
      </c>
      <c r="H14932" s="337"/>
      <c r="J14932" s="82">
        <v>42</v>
      </c>
      <c r="K14932" s="319">
        <v>2</v>
      </c>
    </row>
    <row r="14933" spans="1:11" x14ac:dyDescent="0.3">
      <c r="A14933" s="341">
        <v>43593.585416608796</v>
      </c>
      <c r="B14933" s="318">
        <v>38975.292000000001</v>
      </c>
      <c r="C14933" s="355">
        <f t="shared" si="319"/>
        <v>0.28399999999965075</v>
      </c>
      <c r="D14933" s="420">
        <f t="shared" si="320"/>
        <v>0.14199999999982538</v>
      </c>
      <c r="H14933" s="337"/>
      <c r="J14933" s="82">
        <v>43</v>
      </c>
      <c r="K14933" s="320">
        <v>3</v>
      </c>
    </row>
    <row r="14934" spans="1:11" x14ac:dyDescent="0.3">
      <c r="A14934" s="341">
        <v>43593.62708327546</v>
      </c>
      <c r="B14934" s="318">
        <v>38975.571000000004</v>
      </c>
      <c r="C14934" s="355">
        <f t="shared" si="319"/>
        <v>0.2790000000022701</v>
      </c>
      <c r="D14934" s="420">
        <f t="shared" si="320"/>
        <v>0.13950000000113505</v>
      </c>
      <c r="H14934" s="337"/>
      <c r="J14934" s="82">
        <v>44</v>
      </c>
      <c r="K14934" s="321">
        <v>4</v>
      </c>
    </row>
    <row r="14935" spans="1:11" x14ac:dyDescent="0.3">
      <c r="A14935" s="341">
        <v>43593.668749942131</v>
      </c>
      <c r="B14935" s="318">
        <v>38975.841</v>
      </c>
      <c r="C14935" s="355">
        <f t="shared" si="319"/>
        <v>0.26999999999679858</v>
      </c>
      <c r="D14935" s="420">
        <f t="shared" si="320"/>
        <v>0.13499999999839929</v>
      </c>
      <c r="H14935" s="337"/>
      <c r="J14935" s="82">
        <v>45</v>
      </c>
      <c r="K14935" s="391">
        <v>1</v>
      </c>
    </row>
    <row r="14936" spans="1:11" x14ac:dyDescent="0.3">
      <c r="A14936" s="341">
        <v>43593.710416608796</v>
      </c>
      <c r="B14936" s="318">
        <v>38976.122000000003</v>
      </c>
      <c r="C14936" s="355">
        <f t="shared" si="319"/>
        <v>0.28100000000267755</v>
      </c>
      <c r="D14936" s="420">
        <f t="shared" si="320"/>
        <v>0.14050000000133878</v>
      </c>
      <c r="H14936" s="337"/>
      <c r="J14936" s="82">
        <v>46</v>
      </c>
      <c r="K14936" s="319">
        <v>2</v>
      </c>
    </row>
    <row r="14937" spans="1:11" x14ac:dyDescent="0.3">
      <c r="A14937" s="341">
        <v>43593.75208327546</v>
      </c>
      <c r="B14937" s="318">
        <v>38976.398999999998</v>
      </c>
      <c r="C14937" s="355">
        <f t="shared" si="319"/>
        <v>0.27699999999458669</v>
      </c>
      <c r="D14937" s="420">
        <f t="shared" si="320"/>
        <v>0.13849999999729334</v>
      </c>
      <c r="H14937" s="337"/>
      <c r="J14937" s="82">
        <v>47</v>
      </c>
      <c r="K14937" s="320">
        <v>3</v>
      </c>
    </row>
    <row r="14938" spans="1:11" x14ac:dyDescent="0.3">
      <c r="A14938" s="341">
        <v>43593.793749942131</v>
      </c>
      <c r="B14938" s="318">
        <v>38976.661999999997</v>
      </c>
      <c r="C14938" s="355">
        <f t="shared" si="319"/>
        <v>0.26299999999901047</v>
      </c>
      <c r="D14938" s="420">
        <f t="shared" si="320"/>
        <v>0.13149999999950523</v>
      </c>
      <c r="H14938" s="337"/>
      <c r="J14938" s="82">
        <v>48</v>
      </c>
      <c r="K14938" s="321">
        <v>4</v>
      </c>
    </row>
    <row r="14939" spans="1:11" x14ac:dyDescent="0.3">
      <c r="A14939" s="341">
        <v>43593.835416608796</v>
      </c>
      <c r="B14939" s="318">
        <v>38976.93</v>
      </c>
      <c r="C14939" s="355">
        <f t="shared" si="319"/>
        <v>0.26800000000366708</v>
      </c>
      <c r="D14939" s="420">
        <f t="shared" si="320"/>
        <v>0.13400000000183354</v>
      </c>
      <c r="H14939" s="337"/>
      <c r="J14939" s="82">
        <v>49</v>
      </c>
      <c r="K14939" s="391">
        <v>1</v>
      </c>
    </row>
    <row r="14940" spans="1:11" x14ac:dyDescent="0.3">
      <c r="A14940" s="341">
        <v>43593.87708327546</v>
      </c>
      <c r="B14940" s="318">
        <v>38977.201000000001</v>
      </c>
      <c r="C14940" s="355">
        <f t="shared" si="319"/>
        <v>0.27100000000064028</v>
      </c>
      <c r="D14940" s="420">
        <f t="shared" si="320"/>
        <v>0.13550000000032014</v>
      </c>
      <c r="H14940" s="337"/>
      <c r="J14940" s="82">
        <v>50</v>
      </c>
      <c r="K14940" s="319">
        <v>2</v>
      </c>
    </row>
    <row r="14941" spans="1:11" x14ac:dyDescent="0.3">
      <c r="A14941" s="341">
        <v>43593.918749942131</v>
      </c>
      <c r="B14941" s="318">
        <v>38977.472000000002</v>
      </c>
      <c r="C14941" s="355">
        <f t="shared" si="319"/>
        <v>0.27100000000064028</v>
      </c>
      <c r="D14941" s="420">
        <f t="shared" si="320"/>
        <v>0.13550000000032014</v>
      </c>
      <c r="H14941" s="337"/>
      <c r="J14941" s="82">
        <v>51</v>
      </c>
      <c r="K14941" s="320">
        <v>3</v>
      </c>
    </row>
    <row r="14942" spans="1:11" x14ac:dyDescent="0.3">
      <c r="A14942" s="341">
        <v>43593.960416608796</v>
      </c>
      <c r="B14942" s="318">
        <v>38977.74</v>
      </c>
      <c r="C14942" s="355">
        <f t="shared" si="319"/>
        <v>0.26799999999639113</v>
      </c>
      <c r="D14942" s="420">
        <f t="shared" si="320"/>
        <v>0.13399999999819556</v>
      </c>
      <c r="E14942" s="336">
        <f>SUM(C14919:C14942)*7.4805194805</f>
        <v>49.603324675204647</v>
      </c>
      <c r="F14942" s="324">
        <f>AVERAGE(D14919:D14942)</f>
        <v>0.13814583333335881</v>
      </c>
      <c r="G14942" s="324">
        <f>_xlfn.STDEV.S(D14919:D14942)</f>
        <v>3.4245887303345299E-3</v>
      </c>
      <c r="H14942" s="337"/>
      <c r="J14942" s="82">
        <v>52</v>
      </c>
      <c r="K14942" s="321">
        <v>4</v>
      </c>
    </row>
    <row r="14943" spans="1:11" x14ac:dyDescent="0.3">
      <c r="A14943" s="341">
        <v>43594.00208327546</v>
      </c>
      <c r="B14943" s="318">
        <v>38978.021000000001</v>
      </c>
      <c r="C14943" s="355">
        <f t="shared" si="319"/>
        <v>0.28100000000267755</v>
      </c>
      <c r="D14943" s="420">
        <f t="shared" si="320"/>
        <v>0.14050000000133878</v>
      </c>
      <c r="H14943" s="337"/>
      <c r="J14943" s="82">
        <v>53</v>
      </c>
      <c r="K14943" s="391">
        <v>1</v>
      </c>
    </row>
    <row r="14944" spans="1:11" x14ac:dyDescent="0.3">
      <c r="A14944" s="341">
        <v>43594.043749942131</v>
      </c>
      <c r="B14944" s="318">
        <v>38978.305999999997</v>
      </c>
      <c r="C14944" s="355">
        <f t="shared" si="319"/>
        <v>0.2849999999962165</v>
      </c>
      <c r="D14944" s="420">
        <f t="shared" si="320"/>
        <v>0.14249999999810825</v>
      </c>
      <c r="H14944" s="337"/>
      <c r="J14944" s="82">
        <v>54</v>
      </c>
      <c r="K14944" s="319">
        <v>2</v>
      </c>
    </row>
    <row r="14945" spans="1:11" x14ac:dyDescent="0.3">
      <c r="A14945" s="341">
        <v>43594.085416608796</v>
      </c>
      <c r="B14945" s="318">
        <v>38978.588000000003</v>
      </c>
      <c r="C14945" s="355">
        <f t="shared" si="319"/>
        <v>0.28200000000651926</v>
      </c>
      <c r="D14945" s="420">
        <f t="shared" si="320"/>
        <v>0.14100000000325963</v>
      </c>
      <c r="H14945" s="337"/>
      <c r="J14945" s="82">
        <v>55</v>
      </c>
      <c r="K14945" s="320">
        <v>3</v>
      </c>
    </row>
    <row r="14946" spans="1:11" x14ac:dyDescent="0.3">
      <c r="A14946" s="341">
        <v>43594.12708327546</v>
      </c>
      <c r="B14946" s="318">
        <v>38978.86</v>
      </c>
      <c r="C14946" s="355">
        <f t="shared" si="319"/>
        <v>0.27199999999720603</v>
      </c>
      <c r="D14946" s="420">
        <f t="shared" si="320"/>
        <v>0.13599999999860302</v>
      </c>
      <c r="H14946" s="337"/>
      <c r="J14946" s="82">
        <v>56</v>
      </c>
      <c r="K14946" s="321">
        <v>4</v>
      </c>
    </row>
    <row r="14947" spans="1:11" x14ac:dyDescent="0.3">
      <c r="A14947" s="341">
        <v>43594.168749942131</v>
      </c>
      <c r="B14947" s="318">
        <v>38979.144</v>
      </c>
      <c r="C14947" s="355">
        <f t="shared" si="319"/>
        <v>0.28399999999965075</v>
      </c>
      <c r="D14947" s="420">
        <f t="shared" si="320"/>
        <v>0.14199999999982538</v>
      </c>
      <c r="H14947" s="337"/>
      <c r="J14947" s="82">
        <v>57</v>
      </c>
      <c r="K14947" s="391">
        <v>1</v>
      </c>
    </row>
    <row r="14948" spans="1:11" x14ac:dyDescent="0.3">
      <c r="A14948" s="341">
        <v>43594.210416608796</v>
      </c>
      <c r="B14948" s="318">
        <v>38979.428</v>
      </c>
      <c r="C14948" s="355">
        <f t="shared" si="319"/>
        <v>0.28399999999965075</v>
      </c>
      <c r="D14948" s="420">
        <f t="shared" si="320"/>
        <v>0.14199999999982538</v>
      </c>
      <c r="H14948" s="337"/>
      <c r="J14948" s="82">
        <v>58</v>
      </c>
      <c r="K14948" s="319">
        <v>2</v>
      </c>
    </row>
    <row r="14949" spans="1:11" x14ac:dyDescent="0.3">
      <c r="A14949" s="341">
        <v>43594.25208327546</v>
      </c>
      <c r="B14949" s="318">
        <v>38979.699000000001</v>
      </c>
      <c r="C14949" s="355">
        <f t="shared" si="319"/>
        <v>0.27100000000064028</v>
      </c>
      <c r="D14949" s="420">
        <f t="shared" si="320"/>
        <v>0.13550000000032014</v>
      </c>
      <c r="H14949" s="337"/>
      <c r="J14949" s="82">
        <v>59</v>
      </c>
      <c r="K14949" s="320">
        <v>3</v>
      </c>
    </row>
    <row r="14950" spans="1:11" x14ac:dyDescent="0.3">
      <c r="A14950" s="341">
        <v>43594.293749942131</v>
      </c>
      <c r="B14950" s="318">
        <v>38979.972999999998</v>
      </c>
      <c r="C14950" s="355">
        <f t="shared" si="319"/>
        <v>0.27399999999761349</v>
      </c>
      <c r="D14950" s="420">
        <f t="shared" si="320"/>
        <v>0.13699999999880674</v>
      </c>
      <c r="H14950" s="337"/>
      <c r="J14950" s="82">
        <v>60</v>
      </c>
      <c r="K14950" s="321">
        <v>4</v>
      </c>
    </row>
    <row r="14951" spans="1:11" x14ac:dyDescent="0.3">
      <c r="A14951" s="341">
        <v>43594.335416608796</v>
      </c>
      <c r="B14951" s="318">
        <v>38980.258999999998</v>
      </c>
      <c r="C14951" s="355">
        <f t="shared" si="319"/>
        <v>0.28600000000005821</v>
      </c>
      <c r="D14951" s="420">
        <f t="shared" si="320"/>
        <v>0.1430000000000291</v>
      </c>
      <c r="H14951" s="337"/>
      <c r="J14951" s="82">
        <v>61</v>
      </c>
      <c r="K14951" s="391">
        <v>1</v>
      </c>
    </row>
    <row r="14952" spans="1:11" x14ac:dyDescent="0.3">
      <c r="A14952" s="341">
        <v>43594.37708327546</v>
      </c>
      <c r="B14952" s="318">
        <v>38980.531999999999</v>
      </c>
      <c r="C14952" s="355">
        <f t="shared" si="319"/>
        <v>0.27300000000104774</v>
      </c>
      <c r="D14952" s="420">
        <f t="shared" si="320"/>
        <v>0.13650000000052387</v>
      </c>
      <c r="H14952" s="337"/>
      <c r="J14952" s="82">
        <v>62</v>
      </c>
      <c r="K14952" s="319">
        <v>2</v>
      </c>
    </row>
    <row r="14953" spans="1:11" x14ac:dyDescent="0.3">
      <c r="A14953" s="341">
        <v>43594.418749942131</v>
      </c>
      <c r="B14953" s="318">
        <v>38980.805</v>
      </c>
      <c r="C14953" s="355">
        <f t="shared" si="319"/>
        <v>0.27300000000104774</v>
      </c>
      <c r="D14953" s="420">
        <f t="shared" si="320"/>
        <v>0.13650000000052387</v>
      </c>
      <c r="H14953" s="337"/>
      <c r="J14953" s="82">
        <v>63</v>
      </c>
      <c r="K14953" s="320">
        <v>3</v>
      </c>
    </row>
    <row r="14954" spans="1:11" x14ac:dyDescent="0.3">
      <c r="A14954" s="341">
        <v>43594.460416608796</v>
      </c>
      <c r="B14954" s="318">
        <v>38981.093000000001</v>
      </c>
      <c r="C14954" s="355">
        <f t="shared" si="319"/>
        <v>0.28800000000046566</v>
      </c>
      <c r="D14954" s="420">
        <f t="shared" si="320"/>
        <v>0.14400000000023283</v>
      </c>
      <c r="H14954" s="337"/>
      <c r="J14954" s="82">
        <v>64</v>
      </c>
      <c r="K14954" s="321">
        <v>4</v>
      </c>
    </row>
    <row r="14955" spans="1:11" x14ac:dyDescent="0.3">
      <c r="A14955" s="341">
        <v>43594.50208327546</v>
      </c>
      <c r="B14955" s="318">
        <v>38981.375999999997</v>
      </c>
      <c r="C14955" s="355">
        <f t="shared" si="319"/>
        <v>0.28299999999580905</v>
      </c>
      <c r="D14955" s="420">
        <f t="shared" si="320"/>
        <v>0.14149999999790452</v>
      </c>
      <c r="H14955" s="337"/>
      <c r="J14955" s="82">
        <v>65</v>
      </c>
      <c r="K14955" s="391">
        <v>1</v>
      </c>
    </row>
    <row r="14956" spans="1:11" x14ac:dyDescent="0.3">
      <c r="A14956" s="341">
        <v>43594.543749942131</v>
      </c>
      <c r="B14956" s="318">
        <v>38981.650999999998</v>
      </c>
      <c r="C14956" s="355">
        <f t="shared" si="319"/>
        <v>0.27500000000145519</v>
      </c>
      <c r="D14956" s="420">
        <f t="shared" si="320"/>
        <v>0.1375000000007276</v>
      </c>
      <c r="H14956" s="337"/>
      <c r="J14956" s="82">
        <v>66</v>
      </c>
      <c r="K14956" s="319">
        <v>2</v>
      </c>
    </row>
    <row r="14957" spans="1:11" x14ac:dyDescent="0.3">
      <c r="A14957" s="341">
        <v>43594.585416608796</v>
      </c>
      <c r="B14957" s="318">
        <v>38981.932000000001</v>
      </c>
      <c r="C14957" s="355">
        <f t="shared" si="319"/>
        <v>0.28100000000267755</v>
      </c>
      <c r="D14957" s="420">
        <f t="shared" si="320"/>
        <v>0.14050000000133878</v>
      </c>
      <c r="H14957" s="337"/>
      <c r="J14957" s="82">
        <v>67</v>
      </c>
      <c r="K14957" s="320">
        <v>3</v>
      </c>
    </row>
    <row r="14958" spans="1:11" x14ac:dyDescent="0.3">
      <c r="A14958" s="341">
        <v>43594.62708327546</v>
      </c>
      <c r="B14958" s="318">
        <v>38982.218000000001</v>
      </c>
      <c r="C14958" s="355">
        <f t="shared" si="319"/>
        <v>0.28600000000005821</v>
      </c>
      <c r="D14958" s="420">
        <f t="shared" si="320"/>
        <v>0.1430000000000291</v>
      </c>
      <c r="H14958" s="337"/>
      <c r="J14958" s="82">
        <v>68</v>
      </c>
      <c r="K14958" s="321">
        <v>4</v>
      </c>
    </row>
    <row r="14959" spans="1:11" x14ac:dyDescent="0.3">
      <c r="A14959" s="341">
        <v>43594.668749942131</v>
      </c>
      <c r="B14959" s="318">
        <v>38982.491000000002</v>
      </c>
      <c r="C14959" s="355">
        <f t="shared" si="319"/>
        <v>0.27300000000104774</v>
      </c>
      <c r="D14959" s="420">
        <f t="shared" si="320"/>
        <v>0.13650000000052387</v>
      </c>
      <c r="H14959" s="337"/>
      <c r="J14959" s="82">
        <v>69</v>
      </c>
      <c r="K14959" s="391">
        <v>1</v>
      </c>
    </row>
    <row r="14960" spans="1:11" x14ac:dyDescent="0.3">
      <c r="A14960" s="341">
        <v>43594.710416608796</v>
      </c>
      <c r="B14960" s="318">
        <v>38982.760999999999</v>
      </c>
      <c r="C14960" s="355">
        <f t="shared" si="319"/>
        <v>0.26999999999679858</v>
      </c>
      <c r="D14960" s="420">
        <f t="shared" si="320"/>
        <v>0.13499999999839929</v>
      </c>
      <c r="H14960" s="337"/>
      <c r="J14960" s="82">
        <v>70</v>
      </c>
      <c r="K14960" s="319">
        <v>2</v>
      </c>
    </row>
    <row r="14961" spans="1:11" x14ac:dyDescent="0.3">
      <c r="A14961" s="341">
        <v>43594.75208327546</v>
      </c>
      <c r="B14961" s="318">
        <v>38983.038999999997</v>
      </c>
      <c r="C14961" s="355">
        <f t="shared" si="319"/>
        <v>0.27799999999842839</v>
      </c>
      <c r="D14961" s="420">
        <f t="shared" si="320"/>
        <v>0.1389999999992142</v>
      </c>
      <c r="H14961" s="337"/>
      <c r="J14961" s="82">
        <v>71</v>
      </c>
      <c r="K14961" s="320">
        <v>3</v>
      </c>
    </row>
    <row r="14962" spans="1:11" x14ac:dyDescent="0.3">
      <c r="A14962" s="341">
        <v>43594.793749942131</v>
      </c>
      <c r="B14962" s="318">
        <v>38983.309000000001</v>
      </c>
      <c r="C14962" s="355">
        <f t="shared" si="319"/>
        <v>0.27000000000407454</v>
      </c>
      <c r="D14962" s="420">
        <f t="shared" si="320"/>
        <v>0.13500000000203727</v>
      </c>
      <c r="H14962" s="337"/>
      <c r="J14962" s="82">
        <v>72</v>
      </c>
      <c r="K14962" s="321">
        <v>4</v>
      </c>
    </row>
    <row r="14963" spans="1:11" x14ac:dyDescent="0.3">
      <c r="A14963" s="341">
        <v>43594.835416608796</v>
      </c>
      <c r="B14963" s="318">
        <v>38983.571000000004</v>
      </c>
      <c r="C14963" s="355">
        <f t="shared" si="319"/>
        <v>0.26200000000244472</v>
      </c>
      <c r="D14963" s="420">
        <f t="shared" si="320"/>
        <v>0.13100000000122236</v>
      </c>
      <c r="H14963" s="337"/>
      <c r="J14963" s="82">
        <v>73</v>
      </c>
      <c r="K14963" s="391">
        <v>1</v>
      </c>
    </row>
    <row r="14964" spans="1:11" x14ac:dyDescent="0.3">
      <c r="A14964" s="341">
        <v>43594.87708327546</v>
      </c>
      <c r="B14964" s="318">
        <v>38983.832000000002</v>
      </c>
      <c r="C14964" s="355">
        <f t="shared" si="319"/>
        <v>0.26099999999860302</v>
      </c>
      <c r="D14964" s="420">
        <f t="shared" si="320"/>
        <v>0.13049999999930151</v>
      </c>
      <c r="H14964" s="337"/>
      <c r="J14964" s="82">
        <v>74</v>
      </c>
      <c r="K14964" s="319">
        <v>2</v>
      </c>
    </row>
    <row r="14965" spans="1:11" x14ac:dyDescent="0.3">
      <c r="A14965" s="341">
        <v>43594.918749942131</v>
      </c>
      <c r="B14965" s="318">
        <v>38984.11</v>
      </c>
      <c r="C14965" s="355">
        <f t="shared" si="319"/>
        <v>0.27799999999842839</v>
      </c>
      <c r="D14965" s="420">
        <f t="shared" si="320"/>
        <v>0.1389999999992142</v>
      </c>
      <c r="H14965" s="337"/>
      <c r="J14965" s="82">
        <v>75</v>
      </c>
      <c r="K14965" s="320">
        <v>3</v>
      </c>
    </row>
    <row r="14966" spans="1:11" x14ac:dyDescent="0.3">
      <c r="A14966" s="341">
        <v>43594.960416608796</v>
      </c>
      <c r="B14966" s="318">
        <v>38984.389000000003</v>
      </c>
      <c r="C14966" s="355">
        <f t="shared" si="319"/>
        <v>0.2790000000022701</v>
      </c>
      <c r="D14966" s="420">
        <f t="shared" si="320"/>
        <v>0.13950000000113505</v>
      </c>
      <c r="E14966" s="336">
        <f>SUM(C14943:C14966)*7.4805194805</f>
        <v>49.737974025881073</v>
      </c>
      <c r="F14966" s="324">
        <f>AVERAGE(D14943:D14966)</f>
        <v>0.13852083333343521</v>
      </c>
      <c r="G14966" s="324">
        <f>_xlfn.STDEV.S(D14943:D14966)</f>
        <v>3.6786078612322803E-3</v>
      </c>
      <c r="H14966" s="337"/>
      <c r="J14966" s="82">
        <v>76</v>
      </c>
      <c r="K14966" s="321">
        <v>4</v>
      </c>
    </row>
    <row r="14967" spans="1:11" x14ac:dyDescent="0.3">
      <c r="A14967" s="341">
        <v>43595.00208327546</v>
      </c>
      <c r="B14967" s="318">
        <v>38984.642</v>
      </c>
      <c r="C14967" s="355">
        <f t="shared" si="319"/>
        <v>0.2529999999969732</v>
      </c>
      <c r="D14967" s="420">
        <f t="shared" si="320"/>
        <v>0.1264999999984866</v>
      </c>
      <c r="H14967" s="337"/>
      <c r="J14967" s="82">
        <v>77</v>
      </c>
      <c r="K14967" s="391">
        <v>1</v>
      </c>
    </row>
    <row r="14968" spans="1:11" x14ac:dyDescent="0.3">
      <c r="A14968" s="341">
        <v>43595.043749942131</v>
      </c>
      <c r="B14968" s="318">
        <v>38984.911999999997</v>
      </c>
      <c r="C14968" s="355">
        <f t="shared" si="319"/>
        <v>0.26999999999679858</v>
      </c>
      <c r="D14968" s="420">
        <f t="shared" si="320"/>
        <v>0.13499999999839929</v>
      </c>
      <c r="H14968" s="337"/>
      <c r="J14968" s="82">
        <v>78</v>
      </c>
      <c r="K14968" s="319">
        <v>2</v>
      </c>
    </row>
    <row r="14969" spans="1:11" x14ac:dyDescent="0.3">
      <c r="A14969" s="341">
        <v>43595.085416608796</v>
      </c>
      <c r="B14969" s="318">
        <v>38985.197999999997</v>
      </c>
      <c r="C14969" s="355">
        <f t="shared" si="319"/>
        <v>0.28600000000005821</v>
      </c>
      <c r="D14969" s="420">
        <f t="shared" si="320"/>
        <v>0.1430000000000291</v>
      </c>
      <c r="H14969" s="337"/>
      <c r="J14969" s="82">
        <v>79</v>
      </c>
      <c r="K14969" s="320">
        <v>3</v>
      </c>
    </row>
    <row r="14970" spans="1:11" x14ac:dyDescent="0.3">
      <c r="A14970" s="341">
        <v>43595.12708327546</v>
      </c>
      <c r="B14970" s="318">
        <v>38985.472999999998</v>
      </c>
      <c r="C14970" s="355">
        <f t="shared" si="319"/>
        <v>0.27500000000145519</v>
      </c>
      <c r="D14970" s="420">
        <f t="shared" si="320"/>
        <v>0.1375000000007276</v>
      </c>
      <c r="H14970" s="337"/>
      <c r="J14970" s="82">
        <v>80</v>
      </c>
      <c r="K14970" s="321">
        <v>4</v>
      </c>
    </row>
    <row r="14971" spans="1:11" x14ac:dyDescent="0.3">
      <c r="A14971" s="341">
        <v>43595.168749942131</v>
      </c>
      <c r="B14971" s="318">
        <v>38985.748</v>
      </c>
      <c r="C14971" s="355">
        <f t="shared" si="319"/>
        <v>0.27500000000145519</v>
      </c>
      <c r="D14971" s="420">
        <f t="shared" si="320"/>
        <v>0.1375000000007276</v>
      </c>
      <c r="H14971" s="337"/>
      <c r="J14971" s="82">
        <v>81</v>
      </c>
      <c r="K14971" s="391">
        <v>1</v>
      </c>
    </row>
    <row r="14972" spans="1:11" x14ac:dyDescent="0.3">
      <c r="A14972" s="341">
        <v>43595.210416608796</v>
      </c>
      <c r="B14972" s="318">
        <v>38986.031000000003</v>
      </c>
      <c r="C14972" s="355">
        <f t="shared" si="319"/>
        <v>0.28300000000308501</v>
      </c>
      <c r="D14972" s="420">
        <f t="shared" si="320"/>
        <v>0.1415000000015425</v>
      </c>
      <c r="H14972" s="337"/>
      <c r="J14972" s="82">
        <v>82</v>
      </c>
      <c r="K14972" s="319">
        <v>2</v>
      </c>
    </row>
    <row r="14973" spans="1:11" x14ac:dyDescent="0.3">
      <c r="A14973" s="341">
        <v>43595.25208327546</v>
      </c>
      <c r="B14973" s="318">
        <v>38986.317999999999</v>
      </c>
      <c r="C14973" s="355">
        <f t="shared" si="319"/>
        <v>0.28699999999662396</v>
      </c>
      <c r="D14973" s="420">
        <f t="shared" si="320"/>
        <v>0.14349999999831198</v>
      </c>
      <c r="H14973" s="337"/>
      <c r="J14973" s="82">
        <v>83</v>
      </c>
      <c r="K14973" s="320">
        <v>3</v>
      </c>
    </row>
    <row r="14974" spans="1:11" x14ac:dyDescent="0.3">
      <c r="A14974" s="341">
        <v>43595.293749942131</v>
      </c>
      <c r="B14974" s="318">
        <v>38986.589999999997</v>
      </c>
      <c r="C14974" s="355">
        <f t="shared" si="319"/>
        <v>0.27199999999720603</v>
      </c>
      <c r="D14974" s="420">
        <f t="shared" si="320"/>
        <v>0.13599999999860302</v>
      </c>
      <c r="H14974" s="337"/>
      <c r="J14974" s="82">
        <v>84</v>
      </c>
      <c r="K14974" s="321">
        <v>4</v>
      </c>
    </row>
    <row r="14975" spans="1:11" x14ac:dyDescent="0.3">
      <c r="A14975" s="341">
        <v>43595.335416608796</v>
      </c>
      <c r="B14975" s="318">
        <v>38986.858999999997</v>
      </c>
      <c r="C14975" s="355">
        <f t="shared" si="319"/>
        <v>0.26900000000023283</v>
      </c>
      <c r="D14975" s="420">
        <f t="shared" si="320"/>
        <v>0.13450000000011642</v>
      </c>
      <c r="H14975" s="337"/>
      <c r="J14975" s="82">
        <v>85</v>
      </c>
      <c r="K14975" s="391">
        <v>1</v>
      </c>
    </row>
    <row r="14976" spans="1:11" x14ac:dyDescent="0.3">
      <c r="A14976" s="341">
        <v>43595.37708327546</v>
      </c>
      <c r="B14976" s="318">
        <v>38987.142</v>
      </c>
      <c r="C14976" s="355">
        <f t="shared" si="319"/>
        <v>0.28300000000308501</v>
      </c>
      <c r="D14976" s="420">
        <f t="shared" si="320"/>
        <v>0.1415000000015425</v>
      </c>
      <c r="H14976" s="337"/>
      <c r="J14976" s="82">
        <v>86</v>
      </c>
      <c r="K14976" s="319">
        <v>2</v>
      </c>
    </row>
    <row r="14977" spans="1:12" x14ac:dyDescent="0.3">
      <c r="A14977" s="341">
        <v>43595.418749942131</v>
      </c>
      <c r="B14977" s="318">
        <v>38987.42</v>
      </c>
      <c r="C14977" s="355">
        <f t="shared" si="319"/>
        <v>0.27799999999842839</v>
      </c>
      <c r="D14977" s="420">
        <f t="shared" si="320"/>
        <v>0.1389999999992142</v>
      </c>
      <c r="H14977" s="337"/>
      <c r="J14977" s="82">
        <v>87</v>
      </c>
      <c r="K14977" s="320">
        <v>3</v>
      </c>
    </row>
    <row r="14978" spans="1:12" x14ac:dyDescent="0.3">
      <c r="A14978" s="341">
        <v>43595.460416608796</v>
      </c>
      <c r="B14978" s="318">
        <v>38987.684999999998</v>
      </c>
      <c r="C14978" s="355">
        <f t="shared" si="319"/>
        <v>0.26499999999941792</v>
      </c>
      <c r="D14978" s="420">
        <f t="shared" si="320"/>
        <v>0.13249999999970896</v>
      </c>
      <c r="H14978" s="337"/>
      <c r="J14978" s="82">
        <v>88</v>
      </c>
      <c r="K14978" s="321">
        <v>4</v>
      </c>
    </row>
    <row r="14979" spans="1:12" x14ac:dyDescent="0.3">
      <c r="A14979" s="341">
        <v>43595.50208327546</v>
      </c>
      <c r="B14979" s="318">
        <v>38987.96</v>
      </c>
      <c r="C14979" s="355">
        <f t="shared" si="319"/>
        <v>0.27500000000145519</v>
      </c>
      <c r="D14979" s="420">
        <f t="shared" si="320"/>
        <v>0.1375000000007276</v>
      </c>
      <c r="H14979" s="337"/>
      <c r="J14979" s="82">
        <v>89</v>
      </c>
      <c r="K14979" s="391">
        <v>1</v>
      </c>
    </row>
    <row r="14980" spans="1:12" x14ac:dyDescent="0.3">
      <c r="A14980" s="341">
        <v>43595.543749942131</v>
      </c>
      <c r="B14980" s="318">
        <v>38988.241999999998</v>
      </c>
      <c r="C14980" s="355">
        <f t="shared" si="319"/>
        <v>0.2819999999992433</v>
      </c>
      <c r="D14980" s="420">
        <f t="shared" si="320"/>
        <v>0.14099999999962165</v>
      </c>
      <c r="H14980" s="337"/>
      <c r="J14980" s="82">
        <v>90</v>
      </c>
      <c r="K14980" s="319">
        <v>2</v>
      </c>
    </row>
    <row r="14981" spans="1:12" x14ac:dyDescent="0.3">
      <c r="A14981" s="341">
        <v>43595.585416608796</v>
      </c>
      <c r="B14981" s="318">
        <v>38988.519999999997</v>
      </c>
      <c r="C14981" s="355">
        <f t="shared" si="319"/>
        <v>0.27799999999842839</v>
      </c>
      <c r="D14981" s="420">
        <f t="shared" si="320"/>
        <v>0.1389999999992142</v>
      </c>
      <c r="H14981" s="337"/>
      <c r="J14981" s="82">
        <v>91</v>
      </c>
      <c r="K14981" s="320">
        <v>3</v>
      </c>
    </row>
    <row r="14982" spans="1:12" x14ac:dyDescent="0.3">
      <c r="A14982" s="341">
        <v>43595.597222222219</v>
      </c>
      <c r="B14982" s="318">
        <v>38988.519999999997</v>
      </c>
      <c r="C14982" s="355"/>
      <c r="D14982" s="420"/>
      <c r="H14982" s="337"/>
      <c r="J14982" s="82">
        <v>1</v>
      </c>
      <c r="K14982" s="320">
        <v>3</v>
      </c>
      <c r="L14982" s="54" t="s">
        <v>313</v>
      </c>
    </row>
    <row r="14983" spans="1:12" x14ac:dyDescent="0.3">
      <c r="A14983" s="341">
        <v>43595.638888888891</v>
      </c>
      <c r="B14983" s="318">
        <v>38988.788999999997</v>
      </c>
      <c r="C14983" s="355">
        <f>B14983-B14982</f>
        <v>0.26900000000023283</v>
      </c>
      <c r="D14983" s="420">
        <f>C14983/2</f>
        <v>0.13450000000011642</v>
      </c>
      <c r="H14983" s="337"/>
      <c r="J14983" s="82">
        <v>2</v>
      </c>
      <c r="K14983" s="321">
        <v>4</v>
      </c>
    </row>
    <row r="14984" spans="1:12" x14ac:dyDescent="0.3">
      <c r="A14984" s="341">
        <v>43595.680555555555</v>
      </c>
      <c r="B14984" s="318">
        <v>38989.069000000003</v>
      </c>
      <c r="C14984" s="355">
        <f t="shared" ref="C14984:C15081" si="321">B14984-B14983</f>
        <v>0.2800000000061118</v>
      </c>
      <c r="D14984" s="420">
        <f t="shared" ref="D14984:D15081" si="322">C14984/2</f>
        <v>0.1400000000030559</v>
      </c>
      <c r="H14984" s="337"/>
      <c r="J14984" s="82">
        <v>3</v>
      </c>
      <c r="K14984" s="391">
        <v>1</v>
      </c>
    </row>
    <row r="14985" spans="1:12" x14ac:dyDescent="0.3">
      <c r="A14985" s="341">
        <v>43595.722222222219</v>
      </c>
      <c r="B14985" s="318">
        <v>38989.341999999997</v>
      </c>
      <c r="C14985" s="355">
        <f t="shared" si="321"/>
        <v>0.27299999999377178</v>
      </c>
      <c r="D14985" s="420">
        <f t="shared" si="322"/>
        <v>0.13649999999688589</v>
      </c>
      <c r="H14985" s="337"/>
      <c r="J14985" s="82">
        <v>4</v>
      </c>
      <c r="K14985" s="319">
        <v>2</v>
      </c>
    </row>
    <row r="14986" spans="1:12" x14ac:dyDescent="0.3">
      <c r="A14986" s="341">
        <v>43595.763889062502</v>
      </c>
      <c r="B14986" s="318">
        <v>38989.61</v>
      </c>
      <c r="C14986" s="355">
        <f t="shared" si="321"/>
        <v>0.26800000000366708</v>
      </c>
      <c r="D14986" s="420">
        <f t="shared" si="322"/>
        <v>0.13400000000183354</v>
      </c>
      <c r="H14986" s="337"/>
      <c r="J14986" s="82">
        <v>5</v>
      </c>
      <c r="K14986" s="320">
        <v>3</v>
      </c>
    </row>
    <row r="14987" spans="1:12" x14ac:dyDescent="0.3">
      <c r="A14987" s="341">
        <v>43595.805555787039</v>
      </c>
      <c r="B14987" s="318">
        <v>38989.870999999999</v>
      </c>
      <c r="C14987" s="355">
        <f t="shared" si="321"/>
        <v>0.26099999999860302</v>
      </c>
      <c r="D14987" s="420">
        <f t="shared" si="322"/>
        <v>0.13049999999930151</v>
      </c>
      <c r="H14987" s="337"/>
      <c r="J14987" s="82">
        <v>6</v>
      </c>
      <c r="K14987" s="321">
        <v>4</v>
      </c>
    </row>
    <row r="14988" spans="1:12" x14ac:dyDescent="0.3">
      <c r="A14988" s="341">
        <v>43595.847222511577</v>
      </c>
      <c r="B14988" s="318">
        <v>38990.141000000003</v>
      </c>
      <c r="C14988" s="355">
        <f t="shared" si="321"/>
        <v>0.27000000000407454</v>
      </c>
      <c r="D14988" s="420">
        <f t="shared" si="322"/>
        <v>0.13500000000203727</v>
      </c>
      <c r="H14988" s="337"/>
      <c r="J14988" s="82">
        <v>7</v>
      </c>
      <c r="K14988" s="391">
        <v>1</v>
      </c>
    </row>
    <row r="14989" spans="1:12" x14ac:dyDescent="0.3">
      <c r="A14989" s="341">
        <v>43595.888889236114</v>
      </c>
      <c r="B14989" s="318">
        <v>38990.409</v>
      </c>
      <c r="C14989" s="355">
        <f t="shared" si="321"/>
        <v>0.26799999999639113</v>
      </c>
      <c r="D14989" s="420">
        <f t="shared" si="322"/>
        <v>0.13399999999819556</v>
      </c>
      <c r="H14989" s="337"/>
      <c r="J14989" s="82">
        <v>8</v>
      </c>
      <c r="K14989" s="319">
        <v>2</v>
      </c>
    </row>
    <row r="14990" spans="1:12" x14ac:dyDescent="0.3">
      <c r="A14990" s="341">
        <v>43595.930555960651</v>
      </c>
      <c r="B14990" s="318">
        <v>38990.671000000002</v>
      </c>
      <c r="C14990" s="355">
        <f t="shared" si="321"/>
        <v>0.26200000000244472</v>
      </c>
      <c r="D14990" s="420">
        <f t="shared" si="322"/>
        <v>0.13100000000122236</v>
      </c>
      <c r="H14990" s="337"/>
      <c r="J14990" s="82">
        <v>9</v>
      </c>
      <c r="K14990" s="320">
        <v>3</v>
      </c>
    </row>
    <row r="14991" spans="1:12" x14ac:dyDescent="0.3">
      <c r="A14991" s="341">
        <v>43595.972222685188</v>
      </c>
      <c r="B14991" s="318">
        <v>38990.938000000002</v>
      </c>
      <c r="C14991" s="355">
        <f t="shared" si="321"/>
        <v>0.26699999999982538</v>
      </c>
      <c r="D14991" s="420">
        <f t="shared" si="322"/>
        <v>0.13349999999991269</v>
      </c>
      <c r="E14991" s="336">
        <f>SUM(C14967:C14991)*7.4805194805</f>
        <v>48.989922077787533</v>
      </c>
      <c r="F14991" s="324">
        <f>AVERAGE(D14967:D14991)</f>
        <v>0.13643749999998059</v>
      </c>
      <c r="G14991" s="324">
        <f>_xlfn.STDEV.S(D14967:D14991)</f>
        <v>4.1996700183471883E-3</v>
      </c>
      <c r="H14991" s="337"/>
      <c r="J14991" s="82">
        <v>10</v>
      </c>
      <c r="K14991" s="321">
        <v>4</v>
      </c>
    </row>
    <row r="14992" spans="1:12" x14ac:dyDescent="0.3">
      <c r="A14992" s="341">
        <v>43596.013889409725</v>
      </c>
      <c r="B14992" s="318">
        <v>38991.212</v>
      </c>
      <c r="C14992" s="355">
        <f t="shared" si="321"/>
        <v>0.27399999999761349</v>
      </c>
      <c r="D14992" s="420">
        <f t="shared" si="322"/>
        <v>0.13699999999880674</v>
      </c>
      <c r="H14992" s="337"/>
      <c r="J14992" s="82">
        <v>11</v>
      </c>
      <c r="K14992" s="391">
        <v>1</v>
      </c>
    </row>
    <row r="14993" spans="1:11" x14ac:dyDescent="0.3">
      <c r="A14993" s="341">
        <v>43596.055556134263</v>
      </c>
      <c r="B14993" s="318">
        <v>38991.482000000004</v>
      </c>
      <c r="C14993" s="355">
        <f t="shared" si="321"/>
        <v>0.27000000000407454</v>
      </c>
      <c r="D14993" s="420">
        <f t="shared" si="322"/>
        <v>0.13500000000203727</v>
      </c>
      <c r="H14993" s="337"/>
      <c r="J14993" s="82">
        <v>12</v>
      </c>
      <c r="K14993" s="319">
        <v>2</v>
      </c>
    </row>
    <row r="14994" spans="1:11" x14ac:dyDescent="0.3">
      <c r="A14994" s="341">
        <v>43596.0972228588</v>
      </c>
      <c r="B14994" s="318">
        <v>38991.75</v>
      </c>
      <c r="C14994" s="355">
        <f t="shared" si="321"/>
        <v>0.26799999999639113</v>
      </c>
      <c r="D14994" s="420">
        <f t="shared" si="322"/>
        <v>0.13399999999819556</v>
      </c>
      <c r="H14994" s="337"/>
      <c r="J14994" s="82">
        <v>13</v>
      </c>
      <c r="K14994" s="320">
        <v>3</v>
      </c>
    </row>
    <row r="14995" spans="1:11" x14ac:dyDescent="0.3">
      <c r="A14995" s="341">
        <v>43596.13888958333</v>
      </c>
      <c r="B14995" s="318">
        <v>38992.03</v>
      </c>
      <c r="C14995" s="355">
        <f t="shared" si="321"/>
        <v>0.27999999999883585</v>
      </c>
      <c r="D14995" s="420">
        <f t="shared" si="322"/>
        <v>0.13999999999941792</v>
      </c>
      <c r="H14995" s="337"/>
      <c r="J14995" s="82">
        <v>14</v>
      </c>
      <c r="K14995" s="321">
        <v>4</v>
      </c>
    </row>
    <row r="14996" spans="1:11" x14ac:dyDescent="0.3">
      <c r="A14996" s="341">
        <v>43596.180556307867</v>
      </c>
      <c r="B14996" s="318">
        <v>38992.311000000002</v>
      </c>
      <c r="C14996" s="355">
        <f t="shared" si="321"/>
        <v>0.28100000000267755</v>
      </c>
      <c r="D14996" s="420">
        <f t="shared" si="322"/>
        <v>0.14050000000133878</v>
      </c>
      <c r="H14996" s="337"/>
      <c r="J14996" s="82">
        <v>15</v>
      </c>
      <c r="K14996" s="391">
        <v>1</v>
      </c>
    </row>
    <row r="14997" spans="1:11" x14ac:dyDescent="0.3">
      <c r="A14997" s="341">
        <v>43596.222223032404</v>
      </c>
      <c r="B14997" s="318">
        <v>38992.587</v>
      </c>
      <c r="C14997" s="355">
        <f t="shared" si="321"/>
        <v>0.27599999999802094</v>
      </c>
      <c r="D14997" s="420">
        <f t="shared" si="322"/>
        <v>0.13799999999901047</v>
      </c>
      <c r="H14997" s="337"/>
      <c r="J14997" s="82">
        <v>16</v>
      </c>
      <c r="K14997" s="319">
        <v>2</v>
      </c>
    </row>
    <row r="14998" spans="1:11" x14ac:dyDescent="0.3">
      <c r="A14998" s="341">
        <v>43596.263889756941</v>
      </c>
      <c r="B14998" s="318">
        <v>38992.858999999997</v>
      </c>
      <c r="C14998" s="355">
        <f t="shared" si="321"/>
        <v>0.27199999999720603</v>
      </c>
      <c r="D14998" s="420">
        <f t="shared" si="322"/>
        <v>0.13599999999860302</v>
      </c>
      <c r="H14998" s="337"/>
      <c r="J14998" s="82">
        <v>17</v>
      </c>
      <c r="K14998" s="320">
        <v>3</v>
      </c>
    </row>
    <row r="14999" spans="1:11" x14ac:dyDescent="0.3">
      <c r="A14999" s="341">
        <v>43596.305556481479</v>
      </c>
      <c r="B14999" s="318">
        <v>38993.146999999997</v>
      </c>
      <c r="C14999" s="355">
        <f t="shared" si="321"/>
        <v>0.28800000000046566</v>
      </c>
      <c r="D14999" s="420">
        <f t="shared" si="322"/>
        <v>0.14400000000023283</v>
      </c>
      <c r="H14999" s="337"/>
      <c r="J14999" s="82">
        <v>18</v>
      </c>
      <c r="K14999" s="321">
        <v>4</v>
      </c>
    </row>
    <row r="15000" spans="1:11" x14ac:dyDescent="0.3">
      <c r="A15000" s="341">
        <v>43596.347223206016</v>
      </c>
      <c r="B15000" s="318">
        <v>38993.425000000003</v>
      </c>
      <c r="C15000" s="355">
        <f t="shared" si="321"/>
        <v>0.27800000000570435</v>
      </c>
      <c r="D15000" s="420">
        <f t="shared" si="322"/>
        <v>0.13900000000285218</v>
      </c>
      <c r="H15000" s="337"/>
      <c r="J15000" s="82">
        <v>19</v>
      </c>
      <c r="K15000" s="391">
        <v>1</v>
      </c>
    </row>
    <row r="15001" spans="1:11" x14ac:dyDescent="0.3">
      <c r="A15001" s="341">
        <v>43596.388889930553</v>
      </c>
      <c r="B15001" s="318">
        <v>38993.692000000003</v>
      </c>
      <c r="C15001" s="355">
        <f t="shared" si="321"/>
        <v>0.26699999999982538</v>
      </c>
      <c r="D15001" s="420">
        <f t="shared" si="322"/>
        <v>0.13349999999991269</v>
      </c>
      <c r="H15001" s="337"/>
      <c r="J15001" s="82">
        <v>20</v>
      </c>
      <c r="K15001" s="319">
        <v>2</v>
      </c>
    </row>
    <row r="15002" spans="1:11" x14ac:dyDescent="0.3">
      <c r="A15002" s="341">
        <v>43596.43055665509</v>
      </c>
      <c r="B15002" s="318">
        <v>38993.968999999997</v>
      </c>
      <c r="C15002" s="355">
        <f t="shared" si="321"/>
        <v>0.27699999999458669</v>
      </c>
      <c r="D15002" s="420">
        <f t="shared" si="322"/>
        <v>0.13849999999729334</v>
      </c>
      <c r="H15002" s="337"/>
      <c r="J15002" s="82">
        <v>21</v>
      </c>
      <c r="K15002" s="320">
        <v>3</v>
      </c>
    </row>
    <row r="15003" spans="1:11" x14ac:dyDescent="0.3">
      <c r="A15003" s="341">
        <v>43596.472223379627</v>
      </c>
      <c r="B15003" s="318">
        <v>38994.247000000003</v>
      </c>
      <c r="C15003" s="355">
        <f t="shared" si="321"/>
        <v>0.27800000000570435</v>
      </c>
      <c r="D15003" s="420">
        <f t="shared" si="322"/>
        <v>0.13900000000285218</v>
      </c>
      <c r="H15003" s="337"/>
      <c r="J15003" s="82">
        <v>22</v>
      </c>
      <c r="K15003" s="321">
        <v>4</v>
      </c>
    </row>
    <row r="15004" spans="1:11" x14ac:dyDescent="0.3">
      <c r="A15004" s="341">
        <v>43596.513890104165</v>
      </c>
      <c r="B15004" s="318">
        <v>38994.519</v>
      </c>
      <c r="C15004" s="355">
        <f t="shared" si="321"/>
        <v>0.27199999999720603</v>
      </c>
      <c r="D15004" s="420">
        <f t="shared" si="322"/>
        <v>0.13599999999860302</v>
      </c>
      <c r="H15004" s="337"/>
      <c r="J15004" s="82">
        <v>23</v>
      </c>
      <c r="K15004" s="391">
        <v>1</v>
      </c>
    </row>
    <row r="15005" spans="1:11" x14ac:dyDescent="0.3">
      <c r="A15005" s="341">
        <v>43596.555556828702</v>
      </c>
      <c r="B15005" s="318">
        <v>38994.788</v>
      </c>
      <c r="C15005" s="355">
        <f t="shared" si="321"/>
        <v>0.26900000000023283</v>
      </c>
      <c r="D15005" s="420">
        <f t="shared" si="322"/>
        <v>0.13450000000011642</v>
      </c>
      <c r="H15005" s="337"/>
      <c r="J15005" s="82">
        <v>24</v>
      </c>
      <c r="K15005" s="319">
        <v>2</v>
      </c>
    </row>
    <row r="15006" spans="1:11" x14ac:dyDescent="0.3">
      <c r="A15006" s="341">
        <v>43596.597223553239</v>
      </c>
      <c r="B15006" s="318">
        <v>38995.067999999999</v>
      </c>
      <c r="C15006" s="355">
        <f t="shared" si="321"/>
        <v>0.27999999999883585</v>
      </c>
      <c r="D15006" s="420">
        <f t="shared" si="322"/>
        <v>0.13999999999941792</v>
      </c>
      <c r="H15006" s="337"/>
      <c r="J15006" s="82">
        <v>25</v>
      </c>
      <c r="K15006" s="320">
        <v>3</v>
      </c>
    </row>
    <row r="15007" spans="1:11" x14ac:dyDescent="0.3">
      <c r="A15007" s="341">
        <v>43596.638890277776</v>
      </c>
      <c r="B15007" s="318">
        <v>38995.341999999997</v>
      </c>
      <c r="C15007" s="355">
        <f t="shared" si="321"/>
        <v>0.27399999999761349</v>
      </c>
      <c r="D15007" s="420">
        <f t="shared" si="322"/>
        <v>0.13699999999880674</v>
      </c>
      <c r="H15007" s="337"/>
      <c r="J15007" s="82">
        <v>26</v>
      </c>
      <c r="K15007" s="321">
        <v>4</v>
      </c>
    </row>
    <row r="15008" spans="1:11" x14ac:dyDescent="0.3">
      <c r="A15008" s="341">
        <v>43596.680557002313</v>
      </c>
      <c r="B15008" s="318">
        <v>38995.610999999997</v>
      </c>
      <c r="C15008" s="355">
        <f t="shared" si="321"/>
        <v>0.26900000000023283</v>
      </c>
      <c r="D15008" s="420">
        <f t="shared" si="322"/>
        <v>0.13450000000011642</v>
      </c>
      <c r="H15008" s="337"/>
      <c r="J15008" s="82">
        <v>27</v>
      </c>
      <c r="K15008" s="391">
        <v>1</v>
      </c>
    </row>
    <row r="15009" spans="1:11" x14ac:dyDescent="0.3">
      <c r="A15009" s="341">
        <v>43596.722223726851</v>
      </c>
      <c r="B15009" s="318">
        <v>38995.879000000001</v>
      </c>
      <c r="C15009" s="355">
        <f t="shared" si="321"/>
        <v>0.26800000000366708</v>
      </c>
      <c r="D15009" s="420">
        <f t="shared" si="322"/>
        <v>0.13400000000183354</v>
      </c>
      <c r="H15009" s="337"/>
      <c r="J15009" s="82">
        <v>28</v>
      </c>
      <c r="K15009" s="319">
        <v>2</v>
      </c>
    </row>
    <row r="15010" spans="1:11" x14ac:dyDescent="0.3">
      <c r="A15010" s="341">
        <v>43596.763890451388</v>
      </c>
      <c r="B15010" s="318">
        <v>38996.158000000003</v>
      </c>
      <c r="C15010" s="355">
        <f t="shared" si="321"/>
        <v>0.2790000000022701</v>
      </c>
      <c r="D15010" s="420">
        <f t="shared" si="322"/>
        <v>0.13950000000113505</v>
      </c>
      <c r="H15010" s="337"/>
      <c r="J15010" s="82">
        <v>29</v>
      </c>
      <c r="K15010" s="320">
        <v>3</v>
      </c>
    </row>
    <row r="15011" spans="1:11" x14ac:dyDescent="0.3">
      <c r="A15011" s="341">
        <v>43596.805557175925</v>
      </c>
      <c r="B15011" s="318">
        <v>38996.428</v>
      </c>
      <c r="C15011" s="355">
        <f t="shared" si="321"/>
        <v>0.26999999999679858</v>
      </c>
      <c r="D15011" s="420">
        <f t="shared" si="322"/>
        <v>0.13499999999839929</v>
      </c>
      <c r="H15011" s="337"/>
      <c r="J15011" s="82">
        <v>30</v>
      </c>
      <c r="K15011" s="321">
        <v>4</v>
      </c>
    </row>
    <row r="15012" spans="1:11" x14ac:dyDescent="0.3">
      <c r="A15012" s="341">
        <v>43596.847223900462</v>
      </c>
      <c r="B15012" s="318">
        <v>38996.682000000001</v>
      </c>
      <c r="C15012" s="355">
        <f t="shared" si="321"/>
        <v>0.25400000000081491</v>
      </c>
      <c r="D15012" s="420">
        <f t="shared" si="322"/>
        <v>0.12700000000040745</v>
      </c>
      <c r="H15012" s="337"/>
      <c r="J15012" s="82">
        <v>31</v>
      </c>
      <c r="K15012" s="391">
        <v>1</v>
      </c>
    </row>
    <row r="15013" spans="1:11" x14ac:dyDescent="0.3">
      <c r="A15013" s="341">
        <v>43596.888890624999</v>
      </c>
      <c r="B15013" s="318">
        <v>38996.949999999997</v>
      </c>
      <c r="C15013" s="355">
        <f t="shared" si="321"/>
        <v>0.26799999999639113</v>
      </c>
      <c r="D15013" s="420">
        <f t="shared" si="322"/>
        <v>0.13399999999819556</v>
      </c>
      <c r="H15013" s="337"/>
      <c r="J15013" s="82">
        <v>32</v>
      </c>
      <c r="K15013" s="319">
        <v>2</v>
      </c>
    </row>
    <row r="15014" spans="1:11" x14ac:dyDescent="0.3">
      <c r="A15014" s="341">
        <v>43596.930557349537</v>
      </c>
      <c r="B15014" s="318">
        <v>38997.224000000002</v>
      </c>
      <c r="C15014" s="355">
        <f t="shared" si="321"/>
        <v>0.27400000000488944</v>
      </c>
      <c r="D15014" s="420">
        <f t="shared" si="322"/>
        <v>0.13700000000244472</v>
      </c>
      <c r="H15014" s="337"/>
      <c r="J15014" s="82">
        <v>33</v>
      </c>
      <c r="K15014" s="320">
        <v>3</v>
      </c>
    </row>
    <row r="15015" spans="1:11" x14ac:dyDescent="0.3">
      <c r="A15015" s="341">
        <v>43596.972224074074</v>
      </c>
      <c r="B15015" s="318">
        <v>38997.491999999998</v>
      </c>
      <c r="C15015" s="355">
        <f t="shared" si="321"/>
        <v>0.26799999999639113</v>
      </c>
      <c r="D15015" s="420">
        <f t="shared" si="322"/>
        <v>0.13399999999819556</v>
      </c>
      <c r="E15015" s="336">
        <f>SUM(C14992:C15015)*7.4805194805</f>
        <v>49.027324675170441</v>
      </c>
      <c r="F15015" s="324">
        <f>AVERAGE(D14992:D15015)</f>
        <v>0.1365416666665927</v>
      </c>
      <c r="G15015" s="324">
        <f>_xlfn.STDEV.S(D14992:D15015)</f>
        <v>3.3780514924664712E-3</v>
      </c>
      <c r="H15015" s="337"/>
      <c r="J15015" s="82">
        <v>34</v>
      </c>
      <c r="K15015" s="321">
        <v>4</v>
      </c>
    </row>
    <row r="15016" spans="1:11" x14ac:dyDescent="0.3">
      <c r="A15016" s="341">
        <v>43597.013890798611</v>
      </c>
      <c r="B15016" s="318">
        <v>38997.758000000002</v>
      </c>
      <c r="C15016" s="355">
        <f t="shared" si="321"/>
        <v>0.26600000000325963</v>
      </c>
      <c r="D15016" s="420">
        <f t="shared" si="322"/>
        <v>0.13300000000162981</v>
      </c>
      <c r="H15016" s="337"/>
      <c r="J15016" s="82">
        <v>35</v>
      </c>
      <c r="K15016" s="391">
        <v>1</v>
      </c>
    </row>
    <row r="15017" spans="1:11" x14ac:dyDescent="0.3">
      <c r="A15017" s="341">
        <v>43597.055557523148</v>
      </c>
      <c r="B15017" s="318">
        <v>38998.038</v>
      </c>
      <c r="C15017" s="355">
        <f t="shared" si="321"/>
        <v>0.27999999999883585</v>
      </c>
      <c r="D15017" s="420">
        <f t="shared" si="322"/>
        <v>0.13999999999941792</v>
      </c>
      <c r="H15017" s="337"/>
      <c r="J15017" s="82">
        <v>36</v>
      </c>
      <c r="K15017" s="319">
        <v>2</v>
      </c>
    </row>
    <row r="15018" spans="1:11" x14ac:dyDescent="0.3">
      <c r="A15018" s="341">
        <v>43597.097224247686</v>
      </c>
      <c r="B15018" s="318">
        <v>38998.317000000003</v>
      </c>
      <c r="C15018" s="355">
        <f t="shared" si="321"/>
        <v>0.2790000000022701</v>
      </c>
      <c r="D15018" s="420">
        <f t="shared" si="322"/>
        <v>0.13950000000113505</v>
      </c>
      <c r="H15018" s="337"/>
      <c r="J15018" s="82">
        <v>37</v>
      </c>
      <c r="K15018" s="320">
        <v>3</v>
      </c>
    </row>
    <row r="15019" spans="1:11" x14ac:dyDescent="0.3">
      <c r="A15019" s="341">
        <v>43597.138890972223</v>
      </c>
      <c r="B15019" s="318">
        <v>38998.591</v>
      </c>
      <c r="C15019" s="355">
        <f t="shared" si="321"/>
        <v>0.27399999999761349</v>
      </c>
      <c r="D15019" s="420">
        <f t="shared" si="322"/>
        <v>0.13699999999880674</v>
      </c>
      <c r="H15019" s="337"/>
      <c r="J15019" s="82">
        <v>38</v>
      </c>
      <c r="K15019" s="321">
        <v>4</v>
      </c>
    </row>
    <row r="15020" spans="1:11" x14ac:dyDescent="0.3">
      <c r="A15020" s="341">
        <v>43597.18055769676</v>
      </c>
      <c r="B15020" s="318">
        <v>38998.862000000001</v>
      </c>
      <c r="C15020" s="355">
        <f t="shared" si="321"/>
        <v>0.27100000000064028</v>
      </c>
      <c r="D15020" s="420">
        <f t="shared" si="322"/>
        <v>0.13550000000032014</v>
      </c>
      <c r="H15020" s="337"/>
      <c r="J15020" s="82">
        <v>39</v>
      </c>
      <c r="K15020" s="391">
        <v>1</v>
      </c>
    </row>
    <row r="15021" spans="1:11" x14ac:dyDescent="0.3">
      <c r="A15021" s="341">
        <v>43597.222224421297</v>
      </c>
      <c r="B15021" s="318">
        <v>38999.148999999998</v>
      </c>
      <c r="C15021" s="355">
        <f t="shared" si="321"/>
        <v>0.28699999999662396</v>
      </c>
      <c r="D15021" s="420">
        <f t="shared" si="322"/>
        <v>0.14349999999831198</v>
      </c>
      <c r="H15021" s="337"/>
      <c r="J15021" s="82">
        <v>40</v>
      </c>
      <c r="K15021" s="319">
        <v>2</v>
      </c>
    </row>
    <row r="15022" spans="1:11" x14ac:dyDescent="0.3">
      <c r="A15022" s="341">
        <v>43597.263891145834</v>
      </c>
      <c r="B15022" s="318">
        <v>38999.436999999998</v>
      </c>
      <c r="C15022" s="355">
        <f t="shared" si="321"/>
        <v>0.28800000000046566</v>
      </c>
      <c r="D15022" s="420">
        <f t="shared" si="322"/>
        <v>0.14400000000023283</v>
      </c>
      <c r="H15022" s="337"/>
      <c r="J15022" s="82">
        <v>41</v>
      </c>
      <c r="K15022" s="320">
        <v>3</v>
      </c>
    </row>
    <row r="15023" spans="1:11" x14ac:dyDescent="0.3">
      <c r="A15023" s="341">
        <v>43597.305557870372</v>
      </c>
      <c r="B15023" s="318">
        <v>38999.707999999999</v>
      </c>
      <c r="C15023" s="355">
        <f t="shared" si="321"/>
        <v>0.27100000000064028</v>
      </c>
      <c r="D15023" s="420">
        <f t="shared" si="322"/>
        <v>0.13550000000032014</v>
      </c>
      <c r="H15023" s="337"/>
      <c r="J15023" s="82">
        <v>42</v>
      </c>
      <c r="K15023" s="321">
        <v>4</v>
      </c>
    </row>
    <row r="15024" spans="1:11" x14ac:dyDescent="0.3">
      <c r="A15024" s="341">
        <v>43597.347224594909</v>
      </c>
      <c r="B15024" s="318">
        <v>38999.980000000003</v>
      </c>
      <c r="C15024" s="355">
        <f t="shared" si="321"/>
        <v>0.27200000000448199</v>
      </c>
      <c r="D15024" s="420">
        <f t="shared" si="322"/>
        <v>0.13600000000224099</v>
      </c>
      <c r="H15024" s="337"/>
      <c r="J15024" s="82">
        <v>43</v>
      </c>
      <c r="K15024" s="391">
        <v>1</v>
      </c>
    </row>
    <row r="15025" spans="1:11" x14ac:dyDescent="0.3">
      <c r="A15025" s="341">
        <v>43597.388891319446</v>
      </c>
      <c r="B15025" s="318">
        <v>39000.260999999999</v>
      </c>
      <c r="C15025" s="355">
        <f t="shared" si="321"/>
        <v>0.28099999999540159</v>
      </c>
      <c r="D15025" s="420">
        <f t="shared" si="322"/>
        <v>0.1404999999977008</v>
      </c>
      <c r="H15025" s="337"/>
      <c r="J15025" s="82">
        <v>44</v>
      </c>
      <c r="K15025" s="319">
        <v>2</v>
      </c>
    </row>
    <row r="15026" spans="1:11" x14ac:dyDescent="0.3">
      <c r="A15026" s="341">
        <v>43597.430558043983</v>
      </c>
      <c r="B15026" s="318">
        <v>39000.53</v>
      </c>
      <c r="C15026" s="355">
        <f t="shared" si="321"/>
        <v>0.26900000000023283</v>
      </c>
      <c r="D15026" s="420">
        <f t="shared" si="322"/>
        <v>0.13450000000011642</v>
      </c>
      <c r="H15026" s="337"/>
      <c r="J15026" s="82">
        <v>45</v>
      </c>
      <c r="K15026" s="320">
        <v>3</v>
      </c>
    </row>
    <row r="15027" spans="1:11" x14ac:dyDescent="0.3">
      <c r="A15027" s="341">
        <v>43597.47222476852</v>
      </c>
      <c r="B15027" s="318">
        <v>39000.794000000002</v>
      </c>
      <c r="C15027" s="355">
        <f t="shared" si="321"/>
        <v>0.26400000000285218</v>
      </c>
      <c r="D15027" s="420">
        <f t="shared" si="322"/>
        <v>0.13200000000142609</v>
      </c>
      <c r="H15027" s="337"/>
      <c r="J15027" s="82">
        <v>46</v>
      </c>
      <c r="K15027" s="321">
        <v>4</v>
      </c>
    </row>
    <row r="15028" spans="1:11" x14ac:dyDescent="0.3">
      <c r="A15028" s="341">
        <v>43597.513891493058</v>
      </c>
      <c r="B15028" s="318">
        <v>39001.072</v>
      </c>
      <c r="C15028" s="355">
        <f t="shared" si="321"/>
        <v>0.27799999999842839</v>
      </c>
      <c r="D15028" s="420">
        <f t="shared" si="322"/>
        <v>0.1389999999992142</v>
      </c>
      <c r="H15028" s="337"/>
      <c r="J15028" s="82">
        <v>47</v>
      </c>
      <c r="K15028" s="391">
        <v>1</v>
      </c>
    </row>
    <row r="15029" spans="1:11" x14ac:dyDescent="0.3">
      <c r="A15029" s="341">
        <v>43597.555558217595</v>
      </c>
      <c r="B15029" s="318">
        <v>39001.35</v>
      </c>
      <c r="C15029" s="355">
        <f t="shared" si="321"/>
        <v>0.27799999999842839</v>
      </c>
      <c r="D15029" s="420">
        <f t="shared" si="322"/>
        <v>0.1389999999992142</v>
      </c>
      <c r="H15029" s="337"/>
      <c r="J15029" s="82">
        <v>48</v>
      </c>
      <c r="K15029" s="319">
        <v>2</v>
      </c>
    </row>
    <row r="15030" spans="1:11" x14ac:dyDescent="0.3">
      <c r="A15030" s="341">
        <v>43597.597224942132</v>
      </c>
      <c r="B15030" s="318">
        <v>39001.612000000001</v>
      </c>
      <c r="C15030" s="355">
        <f t="shared" si="321"/>
        <v>0.26200000000244472</v>
      </c>
      <c r="D15030" s="420">
        <f t="shared" si="322"/>
        <v>0.13100000000122236</v>
      </c>
      <c r="H15030" s="337"/>
      <c r="J15030" s="82">
        <v>49</v>
      </c>
      <c r="K15030" s="320">
        <v>3</v>
      </c>
    </row>
    <row r="15031" spans="1:11" x14ac:dyDescent="0.3">
      <c r="A15031" s="341">
        <v>43597.638891666669</v>
      </c>
      <c r="B15031" s="318">
        <v>39001.875</v>
      </c>
      <c r="C15031" s="355">
        <f t="shared" si="321"/>
        <v>0.26299999999901047</v>
      </c>
      <c r="D15031" s="420">
        <f t="shared" si="322"/>
        <v>0.13149999999950523</v>
      </c>
      <c r="H15031" s="337"/>
      <c r="J15031" s="82">
        <v>50</v>
      </c>
      <c r="K15031" s="321">
        <v>4</v>
      </c>
    </row>
    <row r="15032" spans="1:11" x14ac:dyDescent="0.3">
      <c r="A15032" s="341">
        <v>43597.680558391206</v>
      </c>
      <c r="B15032" s="318">
        <v>39002.148999999998</v>
      </c>
      <c r="C15032" s="355">
        <f t="shared" si="321"/>
        <v>0.27399999999761349</v>
      </c>
      <c r="D15032" s="420">
        <f t="shared" si="322"/>
        <v>0.13699999999880674</v>
      </c>
      <c r="H15032" s="337"/>
      <c r="J15032" s="82">
        <v>51</v>
      </c>
      <c r="K15032" s="391">
        <v>1</v>
      </c>
    </row>
    <row r="15033" spans="1:11" x14ac:dyDescent="0.3">
      <c r="A15033" s="341">
        <v>43597.722225115744</v>
      </c>
      <c r="B15033" s="318">
        <v>39002.417999999998</v>
      </c>
      <c r="C15033" s="355">
        <f t="shared" si="321"/>
        <v>0.26900000000023283</v>
      </c>
      <c r="D15033" s="420">
        <f t="shared" si="322"/>
        <v>0.13450000000011642</v>
      </c>
      <c r="H15033" s="337"/>
      <c r="J15033" s="82">
        <v>52</v>
      </c>
      <c r="K15033" s="319">
        <v>2</v>
      </c>
    </row>
    <row r="15034" spans="1:11" x14ac:dyDescent="0.3">
      <c r="A15034" s="341">
        <v>43597.763891840281</v>
      </c>
      <c r="B15034" s="318">
        <v>39002.678</v>
      </c>
      <c r="C15034" s="355">
        <f t="shared" si="321"/>
        <v>0.26000000000203727</v>
      </c>
      <c r="D15034" s="420">
        <f t="shared" si="322"/>
        <v>0.13000000000101863</v>
      </c>
      <c r="H15034" s="337"/>
      <c r="J15034" s="82">
        <v>53</v>
      </c>
      <c r="K15034" s="320">
        <v>3</v>
      </c>
    </row>
    <row r="15035" spans="1:11" x14ac:dyDescent="0.3">
      <c r="A15035" s="341">
        <v>43597.805558564818</v>
      </c>
      <c r="B15035" s="318">
        <v>39002.942999999999</v>
      </c>
      <c r="C15035" s="355">
        <f t="shared" si="321"/>
        <v>0.26499999999941792</v>
      </c>
      <c r="D15035" s="420">
        <f t="shared" si="322"/>
        <v>0.13249999999970896</v>
      </c>
      <c r="H15035" s="337"/>
      <c r="J15035" s="82">
        <v>54</v>
      </c>
      <c r="K15035" s="321">
        <v>4</v>
      </c>
    </row>
    <row r="15036" spans="1:11" x14ac:dyDescent="0.3">
      <c r="A15036" s="341">
        <v>43597.847225289355</v>
      </c>
      <c r="B15036" s="318">
        <v>39003.214999999997</v>
      </c>
      <c r="C15036" s="355">
        <f t="shared" si="321"/>
        <v>0.27199999999720603</v>
      </c>
      <c r="D15036" s="420">
        <f t="shared" si="322"/>
        <v>0.13599999999860302</v>
      </c>
      <c r="H15036" s="337"/>
      <c r="J15036" s="82">
        <v>55</v>
      </c>
      <c r="K15036" s="391">
        <v>1</v>
      </c>
    </row>
    <row r="15037" spans="1:11" x14ac:dyDescent="0.3">
      <c r="A15037" s="341">
        <v>43597.888892013892</v>
      </c>
      <c r="B15037" s="318">
        <v>39003.478000000003</v>
      </c>
      <c r="C15037" s="355">
        <f t="shared" si="321"/>
        <v>0.26300000000628643</v>
      </c>
      <c r="D15037" s="420">
        <f t="shared" si="322"/>
        <v>0.13150000000314321</v>
      </c>
      <c r="H15037" s="337"/>
      <c r="J15037" s="82">
        <v>56</v>
      </c>
      <c r="K15037" s="319">
        <v>2</v>
      </c>
    </row>
    <row r="15038" spans="1:11" x14ac:dyDescent="0.3">
      <c r="A15038" s="341">
        <v>43597.930558738422</v>
      </c>
      <c r="B15038" s="318">
        <v>39003.733</v>
      </c>
      <c r="C15038" s="355">
        <f t="shared" si="321"/>
        <v>0.25499999999738066</v>
      </c>
      <c r="D15038" s="420">
        <f t="shared" si="322"/>
        <v>0.12749999999869033</v>
      </c>
      <c r="H15038" s="337"/>
      <c r="J15038" s="82">
        <v>57</v>
      </c>
      <c r="K15038" s="320">
        <v>3</v>
      </c>
    </row>
    <row r="15039" spans="1:11" x14ac:dyDescent="0.3">
      <c r="A15039" s="341">
        <v>43597.97222546296</v>
      </c>
      <c r="B15039" s="318">
        <v>39004.000999999997</v>
      </c>
      <c r="C15039" s="355">
        <f t="shared" si="321"/>
        <v>0.26799999999639113</v>
      </c>
      <c r="D15039" s="420">
        <f t="shared" si="322"/>
        <v>0.13399999999819556</v>
      </c>
      <c r="E15039" s="336">
        <f>SUM(C15016:C15039)*7.4805194805</f>
        <v>48.690701298561002</v>
      </c>
      <c r="F15039" s="324">
        <f>AVERAGE(D15016:D15039)</f>
        <v>0.13560416666662908</v>
      </c>
      <c r="G15039" s="324">
        <f>_xlfn.STDEV.S(D15016:D15039)</f>
        <v>4.1962176718529209E-3</v>
      </c>
      <c r="H15039" s="404"/>
      <c r="I15039" s="344">
        <f>AVERAGE(D14871:D15039)</f>
        <v>0.13696130952378857</v>
      </c>
      <c r="J15039" s="82">
        <v>58</v>
      </c>
      <c r="K15039" s="321">
        <v>4</v>
      </c>
    </row>
    <row r="15040" spans="1:11" x14ac:dyDescent="0.3">
      <c r="A15040" s="341">
        <v>43598.013892187497</v>
      </c>
      <c r="B15040" s="318">
        <v>39004.277999999998</v>
      </c>
      <c r="C15040" s="355">
        <f t="shared" si="321"/>
        <v>0.27700000000186265</v>
      </c>
      <c r="D15040" s="420">
        <f t="shared" si="322"/>
        <v>0.13850000000093132</v>
      </c>
      <c r="H15040" s="337"/>
      <c r="J15040" s="82">
        <v>59</v>
      </c>
      <c r="K15040" s="391">
        <v>1</v>
      </c>
    </row>
    <row r="15041" spans="1:11" x14ac:dyDescent="0.3">
      <c r="A15041" s="341">
        <v>43598.055558912034</v>
      </c>
      <c r="B15041" s="318">
        <v>39004.548999999999</v>
      </c>
      <c r="C15041" s="355">
        <f t="shared" si="321"/>
        <v>0.27100000000064028</v>
      </c>
      <c r="D15041" s="420">
        <f t="shared" si="322"/>
        <v>0.13550000000032014</v>
      </c>
      <c r="H15041" s="337"/>
      <c r="J15041" s="82">
        <v>60</v>
      </c>
      <c r="K15041" s="319">
        <v>2</v>
      </c>
    </row>
    <row r="15042" spans="1:11" x14ac:dyDescent="0.3">
      <c r="A15042" s="341">
        <v>43598.097225636571</v>
      </c>
      <c r="B15042" s="318">
        <v>39004.817999999999</v>
      </c>
      <c r="C15042" s="355">
        <f t="shared" si="321"/>
        <v>0.26900000000023283</v>
      </c>
      <c r="D15042" s="420">
        <f t="shared" si="322"/>
        <v>0.13450000000011642</v>
      </c>
      <c r="H15042" s="337"/>
      <c r="J15042" s="82">
        <v>61</v>
      </c>
      <c r="K15042" s="320">
        <v>3</v>
      </c>
    </row>
    <row r="15043" spans="1:11" x14ac:dyDescent="0.3">
      <c r="A15043" s="341">
        <v>43598.138892361108</v>
      </c>
      <c r="B15043" s="318">
        <v>39005.099000000002</v>
      </c>
      <c r="C15043" s="355">
        <f t="shared" si="321"/>
        <v>0.28100000000267755</v>
      </c>
      <c r="D15043" s="420">
        <f t="shared" si="322"/>
        <v>0.14050000000133878</v>
      </c>
      <c r="H15043" s="337"/>
      <c r="J15043" s="82">
        <v>62</v>
      </c>
      <c r="K15043" s="321">
        <v>4</v>
      </c>
    </row>
    <row r="15044" spans="1:11" x14ac:dyDescent="0.3">
      <c r="A15044" s="341">
        <v>43598.180559085646</v>
      </c>
      <c r="B15044" s="318">
        <v>39005.381000000001</v>
      </c>
      <c r="C15044" s="355">
        <f t="shared" si="321"/>
        <v>0.2819999999992433</v>
      </c>
      <c r="D15044" s="420">
        <f t="shared" si="322"/>
        <v>0.14099999999962165</v>
      </c>
      <c r="H15044" s="337"/>
      <c r="J15044" s="82">
        <v>63</v>
      </c>
      <c r="K15044" s="391">
        <v>1</v>
      </c>
    </row>
    <row r="15045" spans="1:11" x14ac:dyDescent="0.3">
      <c r="A15045" s="341">
        <v>43598.222225810183</v>
      </c>
      <c r="B15045" s="355">
        <v>39005.712</v>
      </c>
      <c r="C15045" s="355">
        <f t="shared" si="321"/>
        <v>0.33099999999831198</v>
      </c>
      <c r="D15045" s="420">
        <f t="shared" si="322"/>
        <v>0.16549999999915599</v>
      </c>
      <c r="H15045" s="337"/>
      <c r="J15045" s="82">
        <v>64</v>
      </c>
      <c r="K15045" s="319">
        <v>2</v>
      </c>
    </row>
    <row r="15046" spans="1:11" x14ac:dyDescent="0.3">
      <c r="A15046" s="341">
        <v>43598.26389253472</v>
      </c>
      <c r="B15046" s="318">
        <v>39005.999000000003</v>
      </c>
      <c r="C15046" s="355">
        <f t="shared" si="321"/>
        <v>0.28700000000389991</v>
      </c>
      <c r="D15046" s="420">
        <f t="shared" si="322"/>
        <v>0.14350000000194996</v>
      </c>
      <c r="H15046" s="337"/>
      <c r="J15046" s="82">
        <v>65</v>
      </c>
      <c r="K15046" s="320">
        <v>3</v>
      </c>
    </row>
    <row r="15047" spans="1:11" x14ac:dyDescent="0.3">
      <c r="A15047" s="341">
        <v>43598.305559259257</v>
      </c>
      <c r="B15047" s="318">
        <v>39006.281000000003</v>
      </c>
      <c r="C15047" s="355">
        <f t="shared" si="321"/>
        <v>0.2819999999992433</v>
      </c>
      <c r="D15047" s="420">
        <f t="shared" si="322"/>
        <v>0.14099999999962165</v>
      </c>
      <c r="H15047" s="337"/>
      <c r="J15047" s="82">
        <v>66</v>
      </c>
      <c r="K15047" s="321">
        <v>4</v>
      </c>
    </row>
    <row r="15048" spans="1:11" x14ac:dyDescent="0.3">
      <c r="A15048" s="341">
        <v>43598.347225983794</v>
      </c>
      <c r="B15048" s="318">
        <v>39006.557999999997</v>
      </c>
      <c r="C15048" s="355">
        <f t="shared" si="321"/>
        <v>0.27699999999458669</v>
      </c>
      <c r="D15048" s="420">
        <f t="shared" si="322"/>
        <v>0.13849999999729334</v>
      </c>
      <c r="H15048" s="337"/>
      <c r="J15048" s="82">
        <v>67</v>
      </c>
      <c r="K15048" s="391">
        <v>1</v>
      </c>
    </row>
    <row r="15049" spans="1:11" x14ac:dyDescent="0.3">
      <c r="A15049" s="341">
        <v>43598.388892708332</v>
      </c>
      <c r="B15049" s="318">
        <v>39006.828000000001</v>
      </c>
      <c r="C15049" s="355">
        <f t="shared" si="321"/>
        <v>0.27000000000407454</v>
      </c>
      <c r="D15049" s="420">
        <f t="shared" si="322"/>
        <v>0.13500000000203727</v>
      </c>
      <c r="H15049" s="337"/>
      <c r="J15049" s="82">
        <v>68</v>
      </c>
      <c r="K15049" s="319">
        <v>2</v>
      </c>
    </row>
    <row r="15050" spans="1:11" x14ac:dyDescent="0.3">
      <c r="A15050" s="341">
        <v>43598.430559432869</v>
      </c>
      <c r="B15050" s="318">
        <v>39007.110999999997</v>
      </c>
      <c r="C15050" s="355">
        <f t="shared" si="321"/>
        <v>0.28299999999580905</v>
      </c>
      <c r="D15050" s="420">
        <f t="shared" si="322"/>
        <v>0.14149999999790452</v>
      </c>
      <c r="H15050" s="337"/>
      <c r="J15050" s="82">
        <v>69</v>
      </c>
      <c r="K15050" s="320">
        <v>3</v>
      </c>
    </row>
    <row r="15051" spans="1:11" x14ac:dyDescent="0.3">
      <c r="A15051" s="341">
        <v>43598.472226157406</v>
      </c>
      <c r="B15051" s="318">
        <v>39007.387999999999</v>
      </c>
      <c r="C15051" s="355">
        <f t="shared" si="321"/>
        <v>0.27700000000186265</v>
      </c>
      <c r="D15051" s="420">
        <f t="shared" si="322"/>
        <v>0.13850000000093132</v>
      </c>
      <c r="H15051" s="337"/>
      <c r="J15051" s="82">
        <v>70</v>
      </c>
      <c r="K15051" s="321">
        <v>4</v>
      </c>
    </row>
    <row r="15052" spans="1:11" x14ac:dyDescent="0.3">
      <c r="A15052" s="341">
        <v>43598.513892881943</v>
      </c>
      <c r="B15052" s="318">
        <v>39007.658000000003</v>
      </c>
      <c r="C15052" s="355">
        <f t="shared" si="321"/>
        <v>0.27000000000407454</v>
      </c>
      <c r="D15052" s="420">
        <f t="shared" si="322"/>
        <v>0.13500000000203727</v>
      </c>
      <c r="H15052" s="337"/>
      <c r="J15052" s="82">
        <v>71</v>
      </c>
      <c r="K15052" s="391">
        <v>1</v>
      </c>
    </row>
    <row r="15053" spans="1:11" x14ac:dyDescent="0.3">
      <c r="A15053" s="341">
        <v>43598.555559606481</v>
      </c>
      <c r="B15053" s="318">
        <v>39007.932000000001</v>
      </c>
      <c r="C15053" s="355">
        <f t="shared" si="321"/>
        <v>0.27399999999761349</v>
      </c>
      <c r="D15053" s="420">
        <f t="shared" si="322"/>
        <v>0.13699999999880674</v>
      </c>
      <c r="H15053" s="337"/>
      <c r="J15053" s="82">
        <v>72</v>
      </c>
      <c r="K15053" s="319">
        <v>2</v>
      </c>
    </row>
    <row r="15054" spans="1:11" x14ac:dyDescent="0.3">
      <c r="A15054" s="341">
        <v>43598.597226331018</v>
      </c>
      <c r="B15054" s="318">
        <v>39008.212</v>
      </c>
      <c r="C15054" s="355">
        <f t="shared" si="321"/>
        <v>0.27999999999883585</v>
      </c>
      <c r="D15054" s="420">
        <f t="shared" si="322"/>
        <v>0.13999999999941792</v>
      </c>
      <c r="H15054" s="337"/>
      <c r="J15054" s="82">
        <v>73</v>
      </c>
      <c r="K15054" s="320">
        <v>3</v>
      </c>
    </row>
    <row r="15055" spans="1:11" x14ac:dyDescent="0.3">
      <c r="A15055" s="341">
        <v>43598.638893055555</v>
      </c>
      <c r="B15055" s="318">
        <v>39008.489000000001</v>
      </c>
      <c r="C15055" s="355">
        <f t="shared" si="321"/>
        <v>0.27700000000186265</v>
      </c>
      <c r="D15055" s="420">
        <f t="shared" si="322"/>
        <v>0.13850000000093132</v>
      </c>
      <c r="H15055" s="337"/>
      <c r="J15055" s="82">
        <v>74</v>
      </c>
      <c r="K15055" s="321">
        <v>4</v>
      </c>
    </row>
    <row r="15056" spans="1:11" x14ac:dyDescent="0.3">
      <c r="A15056" s="341">
        <v>43598.680559780092</v>
      </c>
      <c r="B15056" s="318">
        <v>39008.758000000002</v>
      </c>
      <c r="C15056" s="355">
        <f t="shared" si="321"/>
        <v>0.26900000000023283</v>
      </c>
      <c r="D15056" s="420">
        <f t="shared" si="322"/>
        <v>0.13450000000011642</v>
      </c>
      <c r="H15056" s="337"/>
      <c r="J15056" s="82">
        <v>75</v>
      </c>
      <c r="K15056" s="391">
        <v>1</v>
      </c>
    </row>
    <row r="15057" spans="1:11" x14ac:dyDescent="0.3">
      <c r="A15057" s="341">
        <v>43598.722226504629</v>
      </c>
      <c r="B15057" s="318">
        <v>39009.034</v>
      </c>
      <c r="C15057" s="355">
        <f t="shared" si="321"/>
        <v>0.27599999999802094</v>
      </c>
      <c r="D15057" s="420">
        <f t="shared" si="322"/>
        <v>0.13799999999901047</v>
      </c>
      <c r="H15057" s="337"/>
      <c r="J15057" s="82">
        <v>76</v>
      </c>
      <c r="K15057" s="319">
        <v>2</v>
      </c>
    </row>
    <row r="15058" spans="1:11" x14ac:dyDescent="0.3">
      <c r="A15058" s="341">
        <v>43598.763893229167</v>
      </c>
      <c r="B15058" s="318">
        <v>39009.307999999997</v>
      </c>
      <c r="C15058" s="355">
        <f t="shared" si="321"/>
        <v>0.27399999999761349</v>
      </c>
      <c r="D15058" s="420">
        <f t="shared" si="322"/>
        <v>0.13699999999880674</v>
      </c>
      <c r="H15058" s="337"/>
      <c r="J15058" s="82">
        <v>77</v>
      </c>
      <c r="K15058" s="320">
        <v>3</v>
      </c>
    </row>
    <row r="15059" spans="1:11" x14ac:dyDescent="0.3">
      <c r="A15059" s="341">
        <v>43598.805559953704</v>
      </c>
      <c r="B15059" s="318">
        <v>39009.571000000004</v>
      </c>
      <c r="C15059" s="355">
        <f t="shared" si="321"/>
        <v>0.26300000000628643</v>
      </c>
      <c r="D15059" s="420">
        <f t="shared" si="322"/>
        <v>0.13150000000314321</v>
      </c>
      <c r="H15059" s="337"/>
      <c r="J15059" s="82">
        <v>78</v>
      </c>
      <c r="K15059" s="321">
        <v>4</v>
      </c>
    </row>
    <row r="15060" spans="1:11" x14ac:dyDescent="0.3">
      <c r="A15060" s="341">
        <v>43598.847226678241</v>
      </c>
      <c r="B15060" s="318">
        <v>39009.830999999998</v>
      </c>
      <c r="C15060" s="355">
        <f t="shared" si="321"/>
        <v>0.25999999999476131</v>
      </c>
      <c r="D15060" s="420">
        <f t="shared" si="322"/>
        <v>0.12999999999738066</v>
      </c>
      <c r="H15060" s="337"/>
      <c r="J15060" s="82">
        <v>79</v>
      </c>
      <c r="K15060" s="391">
        <v>1</v>
      </c>
    </row>
    <row r="15061" spans="1:11" x14ac:dyDescent="0.3">
      <c r="A15061" s="341">
        <v>43598.888893402778</v>
      </c>
      <c r="B15061" s="318">
        <v>39010.1</v>
      </c>
      <c r="C15061" s="355">
        <f t="shared" si="321"/>
        <v>0.26900000000023283</v>
      </c>
      <c r="D15061" s="420">
        <f t="shared" si="322"/>
        <v>0.13450000000011642</v>
      </c>
      <c r="H15061" s="337"/>
      <c r="J15061" s="82">
        <v>80</v>
      </c>
      <c r="K15061" s="319">
        <v>2</v>
      </c>
    </row>
    <row r="15062" spans="1:11" x14ac:dyDescent="0.3">
      <c r="A15062" s="341">
        <v>43598.930560127315</v>
      </c>
      <c r="B15062" s="318">
        <v>39010.379000000001</v>
      </c>
      <c r="C15062" s="355">
        <f t="shared" si="321"/>
        <v>0.2790000000022701</v>
      </c>
      <c r="D15062" s="420">
        <f t="shared" si="322"/>
        <v>0.13950000000113505</v>
      </c>
      <c r="H15062" s="337"/>
      <c r="J15062" s="82">
        <v>81</v>
      </c>
      <c r="K15062" s="320">
        <v>3</v>
      </c>
    </row>
    <row r="15063" spans="1:11" x14ac:dyDescent="0.3">
      <c r="A15063" s="341">
        <v>43598.972226851853</v>
      </c>
      <c r="B15063" s="318">
        <v>39010.644</v>
      </c>
      <c r="C15063" s="355">
        <f t="shared" si="321"/>
        <v>0.26499999999941792</v>
      </c>
      <c r="D15063" s="420">
        <f t="shared" si="322"/>
        <v>0.13249999999970896</v>
      </c>
      <c r="E15063" s="336">
        <f>SUM(C15040:C15063)*7.4805194805</f>
        <v>49.693090908988928</v>
      </c>
      <c r="F15063" s="324">
        <f>AVERAGE(D15040:D15063)</f>
        <v>0.13839583333340974</v>
      </c>
      <c r="G15063" s="324">
        <f>_xlfn.STDEV.S(D15040:D15063)</f>
        <v>6.6789402416202476E-3</v>
      </c>
      <c r="H15063" s="337"/>
      <c r="J15063" s="82">
        <v>82</v>
      </c>
      <c r="K15063" s="321">
        <v>4</v>
      </c>
    </row>
    <row r="15064" spans="1:11" x14ac:dyDescent="0.3">
      <c r="A15064" s="341">
        <v>43599.01389357639</v>
      </c>
      <c r="B15064" s="318">
        <v>39010.910000000003</v>
      </c>
      <c r="C15064" s="355">
        <f t="shared" si="321"/>
        <v>0.26600000000325963</v>
      </c>
      <c r="D15064" s="420">
        <f t="shared" si="322"/>
        <v>0.13300000000162981</v>
      </c>
      <c r="H15064" s="337"/>
      <c r="J15064" s="82">
        <v>83</v>
      </c>
      <c r="K15064" s="391">
        <v>1</v>
      </c>
    </row>
    <row r="15065" spans="1:11" x14ac:dyDescent="0.3">
      <c r="A15065" s="341">
        <v>43599.055560300927</v>
      </c>
      <c r="B15065" s="318">
        <v>39011.190999999999</v>
      </c>
      <c r="C15065" s="355">
        <f t="shared" si="321"/>
        <v>0.28099999999540159</v>
      </c>
      <c r="D15065" s="420">
        <f t="shared" si="322"/>
        <v>0.1404999999977008</v>
      </c>
      <c r="H15065" s="337"/>
      <c r="J15065" s="82">
        <v>84</v>
      </c>
      <c r="K15065" s="319">
        <v>2</v>
      </c>
    </row>
    <row r="15066" spans="1:11" x14ac:dyDescent="0.3">
      <c r="A15066" s="341">
        <v>43599.097227025464</v>
      </c>
      <c r="B15066" s="318">
        <v>39011.468000000001</v>
      </c>
      <c r="C15066" s="355">
        <f t="shared" si="321"/>
        <v>0.27700000000186265</v>
      </c>
      <c r="D15066" s="420">
        <f t="shared" si="322"/>
        <v>0.13850000000093132</v>
      </c>
      <c r="H15066" s="337"/>
      <c r="J15066" s="82">
        <v>85</v>
      </c>
      <c r="K15066" s="320">
        <v>3</v>
      </c>
    </row>
    <row r="15067" spans="1:11" x14ac:dyDescent="0.3">
      <c r="A15067" s="341">
        <v>43599.138893750001</v>
      </c>
      <c r="B15067" s="318">
        <v>39011.739000000001</v>
      </c>
      <c r="C15067" s="355">
        <f t="shared" si="321"/>
        <v>0.27100000000064028</v>
      </c>
      <c r="D15067" s="420">
        <f t="shared" si="322"/>
        <v>0.13550000000032014</v>
      </c>
      <c r="H15067" s="337"/>
      <c r="J15067" s="82">
        <v>86</v>
      </c>
      <c r="K15067" s="321">
        <v>4</v>
      </c>
    </row>
    <row r="15068" spans="1:11" x14ac:dyDescent="0.3">
      <c r="A15068" s="341">
        <v>43599.180560474539</v>
      </c>
      <c r="B15068" s="318">
        <v>39012.021999999997</v>
      </c>
      <c r="C15068" s="355">
        <f t="shared" si="321"/>
        <v>0.28299999999580905</v>
      </c>
      <c r="D15068" s="420">
        <f t="shared" si="322"/>
        <v>0.14149999999790452</v>
      </c>
      <c r="H15068" s="337"/>
      <c r="J15068" s="82">
        <v>87</v>
      </c>
      <c r="K15068" s="391">
        <v>1</v>
      </c>
    </row>
    <row r="15069" spans="1:11" x14ac:dyDescent="0.3">
      <c r="A15069" s="341">
        <v>43599.222227199076</v>
      </c>
      <c r="B15069" s="318">
        <v>39012.311000000002</v>
      </c>
      <c r="C15069" s="355">
        <f t="shared" si="321"/>
        <v>0.28900000000430737</v>
      </c>
      <c r="D15069" s="420">
        <f t="shared" si="322"/>
        <v>0.14450000000215368</v>
      </c>
      <c r="H15069" s="337"/>
      <c r="J15069" s="82">
        <v>88</v>
      </c>
      <c r="K15069" s="319">
        <v>2</v>
      </c>
    </row>
    <row r="15070" spans="1:11" x14ac:dyDescent="0.3">
      <c r="A15070" s="341">
        <v>43599.263893923613</v>
      </c>
      <c r="B15070" s="318">
        <v>39012.589999999997</v>
      </c>
      <c r="C15070" s="355">
        <f t="shared" si="321"/>
        <v>0.27899999999499414</v>
      </c>
      <c r="D15070" s="420">
        <f t="shared" si="322"/>
        <v>0.13949999999749707</v>
      </c>
      <c r="H15070" s="337"/>
      <c r="J15070" s="82">
        <v>89</v>
      </c>
      <c r="K15070" s="320">
        <v>3</v>
      </c>
    </row>
    <row r="15071" spans="1:11" x14ac:dyDescent="0.3">
      <c r="A15071" s="341">
        <v>43599.30556064815</v>
      </c>
      <c r="B15071" s="318">
        <v>39012.860999999997</v>
      </c>
      <c r="C15071" s="355">
        <f t="shared" si="321"/>
        <v>0.27100000000064028</v>
      </c>
      <c r="D15071" s="420">
        <f t="shared" si="322"/>
        <v>0.13550000000032014</v>
      </c>
      <c r="H15071" s="337"/>
      <c r="J15071" s="82">
        <v>90</v>
      </c>
      <c r="K15071" s="321">
        <v>4</v>
      </c>
    </row>
    <row r="15072" spans="1:11" x14ac:dyDescent="0.3">
      <c r="A15072" s="341">
        <v>43599.347227372687</v>
      </c>
      <c r="B15072" s="318">
        <v>39013.150999999998</v>
      </c>
      <c r="C15072" s="355">
        <f t="shared" si="321"/>
        <v>0.29000000000087311</v>
      </c>
      <c r="D15072" s="420">
        <f t="shared" si="322"/>
        <v>0.14500000000043656</v>
      </c>
      <c r="H15072" s="337"/>
      <c r="J15072" s="82">
        <v>91</v>
      </c>
      <c r="K15072" s="391">
        <v>1</v>
      </c>
    </row>
    <row r="15073" spans="1:12" x14ac:dyDescent="0.3">
      <c r="A15073" s="341">
        <v>43599.388894097225</v>
      </c>
      <c r="B15073" s="318">
        <v>39013.432999999997</v>
      </c>
      <c r="C15073" s="355">
        <f t="shared" si="321"/>
        <v>0.2819999999992433</v>
      </c>
      <c r="D15073" s="420">
        <f t="shared" si="322"/>
        <v>0.14099999999962165</v>
      </c>
      <c r="H15073" s="337"/>
      <c r="J15073" s="82">
        <v>92</v>
      </c>
      <c r="K15073" s="319">
        <v>2</v>
      </c>
    </row>
    <row r="15074" spans="1:12" x14ac:dyDescent="0.3">
      <c r="A15074" s="341">
        <v>43599.430560821762</v>
      </c>
      <c r="B15074" s="318">
        <v>39013.703000000001</v>
      </c>
      <c r="C15074" s="355">
        <f t="shared" si="321"/>
        <v>0.27000000000407454</v>
      </c>
      <c r="D15074" s="420">
        <f t="shared" si="322"/>
        <v>0.13500000000203727</v>
      </c>
      <c r="H15074" s="337"/>
      <c r="J15074" s="82">
        <v>93</v>
      </c>
      <c r="K15074" s="320">
        <v>3</v>
      </c>
    </row>
    <row r="15075" spans="1:12" x14ac:dyDescent="0.3">
      <c r="A15075" s="341">
        <v>43599.472227546299</v>
      </c>
      <c r="B15075" s="318">
        <v>39013.981</v>
      </c>
      <c r="C15075" s="355">
        <f t="shared" si="321"/>
        <v>0.27799999999842839</v>
      </c>
      <c r="D15075" s="420">
        <f t="shared" si="322"/>
        <v>0.1389999999992142</v>
      </c>
      <c r="H15075" s="337"/>
      <c r="J15075" s="82">
        <v>94</v>
      </c>
      <c r="K15075" s="321">
        <v>4</v>
      </c>
    </row>
    <row r="15076" spans="1:12" x14ac:dyDescent="0.3">
      <c r="A15076" s="341">
        <v>43599.513894270836</v>
      </c>
      <c r="B15076" s="318">
        <v>39014.262000000002</v>
      </c>
      <c r="C15076" s="355">
        <f t="shared" si="321"/>
        <v>0.28100000000267755</v>
      </c>
      <c r="D15076" s="420">
        <f t="shared" si="322"/>
        <v>0.14050000000133878</v>
      </c>
      <c r="H15076" s="337"/>
      <c r="J15076" s="82">
        <v>95</v>
      </c>
      <c r="K15076" s="391">
        <v>1</v>
      </c>
    </row>
    <row r="15077" spans="1:12" x14ac:dyDescent="0.3">
      <c r="A15077" s="341">
        <v>43599.555560995374</v>
      </c>
      <c r="B15077" s="318">
        <v>39014.54</v>
      </c>
      <c r="C15077" s="355">
        <f t="shared" si="321"/>
        <v>0.27799999999842839</v>
      </c>
      <c r="D15077" s="420">
        <f t="shared" si="322"/>
        <v>0.1389999999992142</v>
      </c>
      <c r="H15077" s="337"/>
      <c r="J15077" s="82">
        <v>96</v>
      </c>
      <c r="K15077" s="319">
        <v>2</v>
      </c>
    </row>
    <row r="15078" spans="1:12" x14ac:dyDescent="0.3">
      <c r="A15078" s="341">
        <v>43599.597227719911</v>
      </c>
      <c r="B15078" s="318">
        <v>39014.811000000002</v>
      </c>
      <c r="C15078" s="355">
        <f t="shared" si="321"/>
        <v>0.27100000000064028</v>
      </c>
      <c r="D15078" s="420">
        <f t="shared" si="322"/>
        <v>0.13550000000032014</v>
      </c>
      <c r="H15078" s="337"/>
      <c r="J15078" s="82">
        <v>97</v>
      </c>
      <c r="K15078" s="320">
        <v>3</v>
      </c>
    </row>
    <row r="15079" spans="1:12" x14ac:dyDescent="0.3">
      <c r="A15079" s="341">
        <v>43599.638894444448</v>
      </c>
      <c r="B15079" s="318">
        <v>39015.091999999997</v>
      </c>
      <c r="C15079" s="355">
        <f t="shared" si="321"/>
        <v>0.28099999999540159</v>
      </c>
      <c r="D15079" s="420">
        <f t="shared" si="322"/>
        <v>0.1404999999977008</v>
      </c>
      <c r="H15079" s="337"/>
      <c r="J15079" s="82">
        <v>98</v>
      </c>
      <c r="K15079" s="321">
        <v>4</v>
      </c>
    </row>
    <row r="15080" spans="1:12" x14ac:dyDescent="0.3">
      <c r="A15080" s="341">
        <v>43599.680561168978</v>
      </c>
      <c r="B15080" s="318">
        <v>39015.370000000003</v>
      </c>
      <c r="C15080" s="355">
        <f t="shared" si="321"/>
        <v>0.27800000000570435</v>
      </c>
      <c r="D15080" s="420">
        <f t="shared" si="322"/>
        <v>0.13900000000285218</v>
      </c>
      <c r="H15080" s="337"/>
      <c r="J15080" s="82">
        <v>99</v>
      </c>
      <c r="K15080" s="391">
        <v>1</v>
      </c>
    </row>
    <row r="15081" spans="1:12" x14ac:dyDescent="0.3">
      <c r="A15081" s="341">
        <v>43599.722227893515</v>
      </c>
      <c r="B15081" s="318">
        <v>39015.639000000003</v>
      </c>
      <c r="C15081" s="355">
        <f t="shared" si="321"/>
        <v>0.26900000000023283</v>
      </c>
      <c r="D15081" s="420">
        <f t="shared" si="322"/>
        <v>0.13450000000011642</v>
      </c>
      <c r="H15081" s="337"/>
      <c r="J15081" s="82">
        <v>100</v>
      </c>
      <c r="K15081" s="319">
        <v>2</v>
      </c>
    </row>
    <row r="15082" spans="1:12" x14ac:dyDescent="0.3">
      <c r="A15082" s="341">
        <v>43599.774305555555</v>
      </c>
      <c r="B15082" s="318">
        <v>39015.909</v>
      </c>
      <c r="C15082" s="355">
        <f t="shared" ref="C15082:C15181" si="323">B15082-B15081</f>
        <v>0.26999999999679858</v>
      </c>
      <c r="D15082" s="420">
        <f t="shared" ref="D15082:D15181" si="324">C15082/2</f>
        <v>0.13499999999839929</v>
      </c>
      <c r="H15082" s="337"/>
      <c r="J15082" s="82">
        <v>1</v>
      </c>
      <c r="K15082" s="320">
        <v>3</v>
      </c>
      <c r="L15082" s="54" t="s">
        <v>313</v>
      </c>
    </row>
    <row r="15083" spans="1:12" x14ac:dyDescent="0.3">
      <c r="A15083" s="341">
        <v>43599.815972222219</v>
      </c>
      <c r="B15083" s="318">
        <v>39016.188999999998</v>
      </c>
      <c r="C15083" s="355">
        <f t="shared" si="323"/>
        <v>0.27999999999883585</v>
      </c>
      <c r="D15083" s="420">
        <f t="shared" si="324"/>
        <v>0.13999999999941792</v>
      </c>
      <c r="H15083" s="337"/>
      <c r="J15083" s="82">
        <v>2</v>
      </c>
      <c r="K15083" s="321">
        <v>4</v>
      </c>
    </row>
    <row r="15084" spans="1:12" x14ac:dyDescent="0.3">
      <c r="A15084" s="341">
        <v>43599.857638888891</v>
      </c>
      <c r="B15084" s="318">
        <v>39016.459000000003</v>
      </c>
      <c r="C15084" s="355">
        <f t="shared" si="323"/>
        <v>0.27000000000407454</v>
      </c>
      <c r="D15084" s="420">
        <f t="shared" si="324"/>
        <v>0.13500000000203727</v>
      </c>
      <c r="H15084" s="337"/>
      <c r="J15084" s="82">
        <v>3</v>
      </c>
      <c r="K15084" s="391">
        <v>1</v>
      </c>
    </row>
    <row r="15085" spans="1:12" x14ac:dyDescent="0.3">
      <c r="A15085" s="341">
        <v>43599.899305555555</v>
      </c>
      <c r="B15085" s="318">
        <v>39016.718999999997</v>
      </c>
      <c r="C15085" s="355">
        <f t="shared" si="323"/>
        <v>0.25999999999476131</v>
      </c>
      <c r="D15085" s="420">
        <f t="shared" si="324"/>
        <v>0.12999999999738066</v>
      </c>
      <c r="H15085" s="337"/>
      <c r="J15085" s="82">
        <v>4</v>
      </c>
      <c r="K15085" s="319">
        <v>2</v>
      </c>
    </row>
    <row r="15086" spans="1:12" x14ac:dyDescent="0.3">
      <c r="A15086" s="341">
        <v>43599.940972337965</v>
      </c>
      <c r="B15086" s="318">
        <v>39016.991000000002</v>
      </c>
      <c r="C15086" s="355">
        <f t="shared" si="323"/>
        <v>0.27200000000448199</v>
      </c>
      <c r="D15086" s="420">
        <f t="shared" si="324"/>
        <v>0.13600000000224099</v>
      </c>
      <c r="H15086" s="337"/>
      <c r="J15086" s="82">
        <v>5</v>
      </c>
      <c r="K15086" s="320">
        <v>3</v>
      </c>
    </row>
    <row r="15087" spans="1:12" x14ac:dyDescent="0.3">
      <c r="A15087" s="341">
        <v>43599.982639062502</v>
      </c>
      <c r="B15087" s="318">
        <v>39017.262000000002</v>
      </c>
      <c r="C15087" s="355">
        <f t="shared" si="323"/>
        <v>0.27100000000064028</v>
      </c>
      <c r="D15087" s="420">
        <f t="shared" si="324"/>
        <v>0.13550000000032014</v>
      </c>
      <c r="E15087" s="336">
        <f>SUM(C15064:C15087)*7.4805194805</f>
        <v>49.506077921965549</v>
      </c>
      <c r="F15087" s="324">
        <f>AVERAGE(D15064:D15087)</f>
        <v>0.13787500000004607</v>
      </c>
      <c r="G15087" s="324">
        <f>_xlfn.STDEV.S(D15064:D15087)</f>
        <v>3.5972513660909376E-3</v>
      </c>
      <c r="H15087" s="337"/>
      <c r="J15087" s="82">
        <v>6</v>
      </c>
      <c r="K15087" s="321">
        <v>4</v>
      </c>
    </row>
    <row r="15088" spans="1:12" x14ac:dyDescent="0.3">
      <c r="A15088" s="341">
        <v>43600.024305787039</v>
      </c>
      <c r="B15088" s="318">
        <v>39017.529000000002</v>
      </c>
      <c r="C15088" s="355">
        <f t="shared" si="323"/>
        <v>0.26699999999982538</v>
      </c>
      <c r="D15088" s="420">
        <f t="shared" si="324"/>
        <v>0.13349999999991269</v>
      </c>
      <c r="H15088" s="337"/>
      <c r="J15088" s="82">
        <v>7</v>
      </c>
      <c r="K15088" s="391">
        <v>1</v>
      </c>
    </row>
    <row r="15089" spans="1:11" x14ac:dyDescent="0.3">
      <c r="A15089" s="341">
        <v>43600.065972511577</v>
      </c>
      <c r="B15089" s="318">
        <v>39017.798000000003</v>
      </c>
      <c r="C15089" s="355">
        <f t="shared" si="323"/>
        <v>0.26900000000023283</v>
      </c>
      <c r="D15089" s="420">
        <f t="shared" si="324"/>
        <v>0.13450000000011642</v>
      </c>
      <c r="H15089" s="337"/>
      <c r="J15089" s="82">
        <v>8</v>
      </c>
      <c r="K15089" s="319">
        <v>2</v>
      </c>
    </row>
    <row r="15090" spans="1:11" x14ac:dyDescent="0.3">
      <c r="A15090" s="341">
        <v>43600.107639236114</v>
      </c>
      <c r="B15090" s="318">
        <v>39018.082000000002</v>
      </c>
      <c r="C15090" s="355">
        <f t="shared" si="323"/>
        <v>0.28399999999965075</v>
      </c>
      <c r="D15090" s="420">
        <f t="shared" si="324"/>
        <v>0.14199999999982538</v>
      </c>
      <c r="H15090" s="337"/>
      <c r="J15090" s="82">
        <v>9</v>
      </c>
      <c r="K15090" s="320">
        <v>3</v>
      </c>
    </row>
    <row r="15091" spans="1:11" x14ac:dyDescent="0.3">
      <c r="A15091" s="341">
        <v>43600.149305960651</v>
      </c>
      <c r="B15091" s="318">
        <v>39018.362000000001</v>
      </c>
      <c r="C15091" s="355">
        <f t="shared" si="323"/>
        <v>0.27999999999883585</v>
      </c>
      <c r="D15091" s="420">
        <f t="shared" si="324"/>
        <v>0.13999999999941792</v>
      </c>
      <c r="H15091" s="337"/>
      <c r="J15091" s="82">
        <v>10</v>
      </c>
      <c r="K15091" s="321">
        <v>4</v>
      </c>
    </row>
    <row r="15092" spans="1:11" x14ac:dyDescent="0.3">
      <c r="A15092" s="341">
        <v>43600.190972685188</v>
      </c>
      <c r="B15092" s="318">
        <v>39018.639999999999</v>
      </c>
      <c r="C15092" s="355">
        <f t="shared" si="323"/>
        <v>0.27799999999842839</v>
      </c>
      <c r="D15092" s="420">
        <f t="shared" si="324"/>
        <v>0.1389999999992142</v>
      </c>
      <c r="H15092" s="337"/>
      <c r="J15092" s="82">
        <v>11</v>
      </c>
      <c r="K15092" s="391">
        <v>1</v>
      </c>
    </row>
    <row r="15093" spans="1:11" x14ac:dyDescent="0.3">
      <c r="A15093" s="341">
        <v>43600.232639409725</v>
      </c>
      <c r="B15093" s="318">
        <v>39018.917999999998</v>
      </c>
      <c r="C15093" s="355">
        <f t="shared" si="323"/>
        <v>0.27799999999842839</v>
      </c>
      <c r="D15093" s="420">
        <f t="shared" si="324"/>
        <v>0.1389999999992142</v>
      </c>
      <c r="H15093" s="337"/>
      <c r="J15093" s="82">
        <v>12</v>
      </c>
      <c r="K15093" s="319">
        <v>2</v>
      </c>
    </row>
    <row r="15094" spans="1:11" x14ac:dyDescent="0.3">
      <c r="A15094" s="341">
        <v>43600.274306134263</v>
      </c>
      <c r="B15094" s="318">
        <v>39019.207000000002</v>
      </c>
      <c r="C15094" s="355">
        <f t="shared" si="323"/>
        <v>0.28900000000430737</v>
      </c>
      <c r="D15094" s="420">
        <f t="shared" si="324"/>
        <v>0.14450000000215368</v>
      </c>
      <c r="H15094" s="337"/>
      <c r="J15094" s="82">
        <v>13</v>
      </c>
      <c r="K15094" s="320">
        <v>3</v>
      </c>
    </row>
    <row r="15095" spans="1:11" x14ac:dyDescent="0.3">
      <c r="A15095" s="341">
        <v>43600.3159728588</v>
      </c>
      <c r="B15095" s="318">
        <v>39019.483999999997</v>
      </c>
      <c r="C15095" s="355">
        <f t="shared" si="323"/>
        <v>0.27699999999458669</v>
      </c>
      <c r="D15095" s="420">
        <f t="shared" si="324"/>
        <v>0.13849999999729334</v>
      </c>
      <c r="H15095" s="337"/>
      <c r="J15095" s="82">
        <v>14</v>
      </c>
      <c r="K15095" s="321">
        <v>4</v>
      </c>
    </row>
    <row r="15096" spans="1:11" x14ac:dyDescent="0.3">
      <c r="A15096" s="341">
        <v>43600.35763958333</v>
      </c>
      <c r="B15096" s="318">
        <v>39019.756999999998</v>
      </c>
      <c r="C15096" s="355">
        <f t="shared" si="323"/>
        <v>0.27300000000104774</v>
      </c>
      <c r="D15096" s="420">
        <f t="shared" si="324"/>
        <v>0.13650000000052387</v>
      </c>
      <c r="H15096" s="337"/>
      <c r="J15096" s="82">
        <v>15</v>
      </c>
      <c r="K15096" s="391">
        <v>1</v>
      </c>
    </row>
    <row r="15097" spans="1:11" x14ac:dyDescent="0.3">
      <c r="A15097" s="341">
        <v>43600.399306307867</v>
      </c>
      <c r="B15097" s="318">
        <v>39020.035000000003</v>
      </c>
      <c r="C15097" s="355">
        <f t="shared" si="323"/>
        <v>0.27800000000570435</v>
      </c>
      <c r="D15097" s="420">
        <f t="shared" si="324"/>
        <v>0.13900000000285218</v>
      </c>
      <c r="H15097" s="337"/>
      <c r="J15097" s="82">
        <v>16</v>
      </c>
      <c r="K15097" s="319">
        <v>2</v>
      </c>
    </row>
    <row r="15098" spans="1:11" x14ac:dyDescent="0.3">
      <c r="A15098" s="341">
        <v>43600.440973032404</v>
      </c>
      <c r="B15098" s="318">
        <v>39020.311999999998</v>
      </c>
      <c r="C15098" s="355">
        <f t="shared" si="323"/>
        <v>0.27699999999458669</v>
      </c>
      <c r="D15098" s="420">
        <f t="shared" si="324"/>
        <v>0.13849999999729334</v>
      </c>
      <c r="H15098" s="337"/>
      <c r="J15098" s="82">
        <v>17</v>
      </c>
      <c r="K15098" s="320">
        <v>3</v>
      </c>
    </row>
    <row r="15099" spans="1:11" x14ac:dyDescent="0.3">
      <c r="A15099" s="341">
        <v>43600.482639756941</v>
      </c>
      <c r="B15099" s="318">
        <v>39020.582999999999</v>
      </c>
      <c r="C15099" s="355">
        <f t="shared" si="323"/>
        <v>0.27100000000064028</v>
      </c>
      <c r="D15099" s="420">
        <f t="shared" si="324"/>
        <v>0.13550000000032014</v>
      </c>
      <c r="H15099" s="337"/>
      <c r="J15099" s="82">
        <v>18</v>
      </c>
      <c r="K15099" s="321">
        <v>4</v>
      </c>
    </row>
    <row r="15100" spans="1:11" x14ac:dyDescent="0.3">
      <c r="A15100" s="341">
        <v>43600.524306481479</v>
      </c>
      <c r="B15100" s="318">
        <v>39020.856</v>
      </c>
      <c r="C15100" s="355">
        <f t="shared" si="323"/>
        <v>0.27300000000104774</v>
      </c>
      <c r="D15100" s="420">
        <f t="shared" si="324"/>
        <v>0.13650000000052387</v>
      </c>
      <c r="H15100" s="337"/>
      <c r="J15100" s="82">
        <v>19</v>
      </c>
      <c r="K15100" s="391">
        <v>1</v>
      </c>
    </row>
    <row r="15101" spans="1:11" x14ac:dyDescent="0.3">
      <c r="A15101" s="341">
        <v>43600.565973206016</v>
      </c>
      <c r="B15101" s="318">
        <v>39021.141000000003</v>
      </c>
      <c r="C15101" s="355">
        <f t="shared" si="323"/>
        <v>0.28500000000349246</v>
      </c>
      <c r="D15101" s="420">
        <f t="shared" si="324"/>
        <v>0.14250000000174623</v>
      </c>
      <c r="H15101" s="337"/>
      <c r="J15101" s="82">
        <v>20</v>
      </c>
      <c r="K15101" s="319">
        <v>2</v>
      </c>
    </row>
    <row r="15102" spans="1:11" x14ac:dyDescent="0.3">
      <c r="A15102" s="341">
        <v>43600.607639930553</v>
      </c>
      <c r="B15102" s="318">
        <v>39021.417000000001</v>
      </c>
      <c r="C15102" s="355">
        <f t="shared" si="323"/>
        <v>0.27599999999802094</v>
      </c>
      <c r="D15102" s="420">
        <f t="shared" si="324"/>
        <v>0.13799999999901047</v>
      </c>
      <c r="H15102" s="337"/>
      <c r="J15102" s="82">
        <v>21</v>
      </c>
      <c r="K15102" s="320">
        <v>3</v>
      </c>
    </row>
    <row r="15103" spans="1:11" x14ac:dyDescent="0.3">
      <c r="A15103" s="341">
        <v>43600.64930665509</v>
      </c>
      <c r="B15103" s="318">
        <v>39021.68</v>
      </c>
      <c r="C15103" s="355">
        <f t="shared" si="323"/>
        <v>0.26299999999901047</v>
      </c>
      <c r="D15103" s="420">
        <f t="shared" si="324"/>
        <v>0.13149999999950523</v>
      </c>
      <c r="H15103" s="337"/>
      <c r="J15103" s="82">
        <v>22</v>
      </c>
      <c r="K15103" s="321">
        <v>4</v>
      </c>
    </row>
    <row r="15104" spans="1:11" x14ac:dyDescent="0.3">
      <c r="A15104" s="341">
        <v>43600.690973379627</v>
      </c>
      <c r="B15104" s="318">
        <v>39021.951999999997</v>
      </c>
      <c r="C15104" s="355">
        <f t="shared" si="323"/>
        <v>0.27199999999720603</v>
      </c>
      <c r="D15104" s="420">
        <f t="shared" si="324"/>
        <v>0.13599999999860302</v>
      </c>
      <c r="H15104" s="337"/>
      <c r="J15104" s="82">
        <v>23</v>
      </c>
      <c r="K15104" s="391">
        <v>1</v>
      </c>
    </row>
    <row r="15105" spans="1:11" x14ac:dyDescent="0.3">
      <c r="A15105" s="341">
        <v>43600.732640104165</v>
      </c>
      <c r="B15105" s="318">
        <v>39022.228999999999</v>
      </c>
      <c r="C15105" s="355">
        <f t="shared" si="323"/>
        <v>0.27700000000186265</v>
      </c>
      <c r="D15105" s="420">
        <f t="shared" si="324"/>
        <v>0.13850000000093132</v>
      </c>
      <c r="H15105" s="337"/>
      <c r="J15105" s="82">
        <v>24</v>
      </c>
      <c r="K15105" s="319">
        <v>2</v>
      </c>
    </row>
    <row r="15106" spans="1:11" x14ac:dyDescent="0.3">
      <c r="A15106" s="341">
        <v>43600.774306828702</v>
      </c>
      <c r="B15106" s="318">
        <v>39022.493000000002</v>
      </c>
      <c r="C15106" s="355">
        <f t="shared" si="323"/>
        <v>0.26400000000285218</v>
      </c>
      <c r="D15106" s="420">
        <f t="shared" si="324"/>
        <v>0.13200000000142609</v>
      </c>
      <c r="H15106" s="337"/>
      <c r="J15106" s="82">
        <v>25</v>
      </c>
      <c r="K15106" s="320">
        <v>3</v>
      </c>
    </row>
    <row r="15107" spans="1:11" x14ac:dyDescent="0.3">
      <c r="A15107" s="341">
        <v>43600.815973553239</v>
      </c>
      <c r="B15107" s="318">
        <v>39022.752999999997</v>
      </c>
      <c r="C15107" s="355">
        <f t="shared" si="323"/>
        <v>0.25999999999476131</v>
      </c>
      <c r="D15107" s="420">
        <f t="shared" si="324"/>
        <v>0.12999999999738066</v>
      </c>
      <c r="H15107" s="337"/>
      <c r="J15107" s="82">
        <v>26</v>
      </c>
      <c r="K15107" s="321">
        <v>4</v>
      </c>
    </row>
    <row r="15108" spans="1:11" x14ac:dyDescent="0.3">
      <c r="A15108" s="341">
        <v>43600.857640277776</v>
      </c>
      <c r="B15108" s="318">
        <v>39023.021999999997</v>
      </c>
      <c r="C15108" s="355">
        <f t="shared" si="323"/>
        <v>0.26900000000023283</v>
      </c>
      <c r="D15108" s="420">
        <f t="shared" si="324"/>
        <v>0.13450000000011642</v>
      </c>
      <c r="H15108" s="337"/>
      <c r="J15108" s="82">
        <v>27</v>
      </c>
      <c r="K15108" s="391">
        <v>1</v>
      </c>
    </row>
    <row r="15109" spans="1:11" x14ac:dyDescent="0.3">
      <c r="A15109" s="341">
        <v>43600.899307002313</v>
      </c>
      <c r="B15109" s="318">
        <v>39023.292999999998</v>
      </c>
      <c r="C15109" s="355">
        <f t="shared" si="323"/>
        <v>0.27100000000064028</v>
      </c>
      <c r="D15109" s="420">
        <f t="shared" si="324"/>
        <v>0.13550000000032014</v>
      </c>
      <c r="H15109" s="337"/>
      <c r="J15109" s="82">
        <v>28</v>
      </c>
      <c r="K15109" s="319">
        <v>2</v>
      </c>
    </row>
    <row r="15110" spans="1:11" x14ac:dyDescent="0.3">
      <c r="A15110" s="341">
        <v>43600.940973726851</v>
      </c>
      <c r="B15110" s="318">
        <v>39023.559000000001</v>
      </c>
      <c r="C15110" s="355">
        <f t="shared" si="323"/>
        <v>0.26600000000325963</v>
      </c>
      <c r="D15110" s="420">
        <f t="shared" si="324"/>
        <v>0.13300000000162981</v>
      </c>
      <c r="H15110" s="337"/>
      <c r="J15110" s="82">
        <v>29</v>
      </c>
      <c r="K15110" s="320">
        <v>3</v>
      </c>
    </row>
    <row r="15111" spans="1:11" x14ac:dyDescent="0.3">
      <c r="A15111" s="341">
        <v>43600.982640451388</v>
      </c>
      <c r="B15111" s="318">
        <v>39023.817999999999</v>
      </c>
      <c r="C15111" s="355">
        <f t="shared" si="323"/>
        <v>0.25899999999819556</v>
      </c>
      <c r="D15111" s="420">
        <f t="shared" si="324"/>
        <v>0.12949999999909778</v>
      </c>
      <c r="E15111" s="336">
        <f>SUM(C15088:C15111)*7.4805194805</f>
        <v>49.042285714134486</v>
      </c>
      <c r="F15111" s="324">
        <f>AVERAGE(D15088:D15111)</f>
        <v>0.13658333333326786</v>
      </c>
      <c r="G15111" s="324">
        <f>_xlfn.STDEV.S(D15088:D15111)</f>
        <v>3.8636169885991525E-3</v>
      </c>
      <c r="H15111" s="337"/>
      <c r="J15111" s="82">
        <v>30</v>
      </c>
      <c r="K15111" s="321">
        <v>4</v>
      </c>
    </row>
    <row r="15112" spans="1:11" x14ac:dyDescent="0.3">
      <c r="A15112" s="341">
        <v>43601.024307175925</v>
      </c>
      <c r="B15112" s="318">
        <v>39024.091</v>
      </c>
      <c r="C15112" s="355">
        <f t="shared" si="323"/>
        <v>0.27300000000104774</v>
      </c>
      <c r="D15112" s="420">
        <f t="shared" si="324"/>
        <v>0.13650000000052387</v>
      </c>
      <c r="H15112" s="337"/>
      <c r="J15112" s="82">
        <v>31</v>
      </c>
      <c r="K15112" s="391">
        <v>1</v>
      </c>
    </row>
    <row r="15113" spans="1:11" x14ac:dyDescent="0.3">
      <c r="A15113" s="341">
        <v>43601.065973900462</v>
      </c>
      <c r="B15113" s="318">
        <v>39024.366999999998</v>
      </c>
      <c r="C15113" s="355">
        <f t="shared" si="323"/>
        <v>0.27599999999802094</v>
      </c>
      <c r="D15113" s="420">
        <f t="shared" si="324"/>
        <v>0.13799999999901047</v>
      </c>
      <c r="H15113" s="337"/>
      <c r="J15113" s="82">
        <v>32</v>
      </c>
      <c r="K15113" s="319">
        <v>2</v>
      </c>
    </row>
    <row r="15114" spans="1:11" x14ac:dyDescent="0.3">
      <c r="A15114" s="341">
        <v>43601.107640624999</v>
      </c>
      <c r="B15114" s="318">
        <v>39024.631000000001</v>
      </c>
      <c r="C15114" s="355">
        <f t="shared" si="323"/>
        <v>0.26400000000285218</v>
      </c>
      <c r="D15114" s="420">
        <f t="shared" si="324"/>
        <v>0.13200000000142609</v>
      </c>
      <c r="H15114" s="337"/>
      <c r="J15114" s="82">
        <v>33</v>
      </c>
      <c r="K15114" s="320">
        <v>3</v>
      </c>
    </row>
    <row r="15115" spans="1:11" x14ac:dyDescent="0.3">
      <c r="A15115" s="341">
        <v>43601.149307349537</v>
      </c>
      <c r="B15115" s="318">
        <v>39024.900999999998</v>
      </c>
      <c r="C15115" s="355">
        <f t="shared" si="323"/>
        <v>0.26999999999679858</v>
      </c>
      <c r="D15115" s="420">
        <f t="shared" si="324"/>
        <v>0.13499999999839929</v>
      </c>
      <c r="H15115" s="337"/>
      <c r="J15115" s="82">
        <v>34</v>
      </c>
      <c r="K15115" s="321">
        <v>4</v>
      </c>
    </row>
    <row r="15116" spans="1:11" x14ac:dyDescent="0.3">
      <c r="A15116" s="341">
        <v>43601.190974074074</v>
      </c>
      <c r="B15116" s="318">
        <v>39025.188999999998</v>
      </c>
      <c r="C15116" s="355">
        <f t="shared" si="323"/>
        <v>0.28800000000046566</v>
      </c>
      <c r="D15116" s="420">
        <f t="shared" si="324"/>
        <v>0.14400000000023283</v>
      </c>
      <c r="H15116" s="337"/>
      <c r="J15116" s="82">
        <v>35</v>
      </c>
      <c r="K15116" s="391">
        <v>1</v>
      </c>
    </row>
    <row r="15117" spans="1:11" x14ac:dyDescent="0.3">
      <c r="A15117" s="341">
        <v>43601.232640798611</v>
      </c>
      <c r="B15117" s="318">
        <v>39025.468999999997</v>
      </c>
      <c r="C15117" s="355">
        <f t="shared" si="323"/>
        <v>0.27999999999883585</v>
      </c>
      <c r="D15117" s="420">
        <f t="shared" si="324"/>
        <v>0.13999999999941792</v>
      </c>
      <c r="H15117" s="337"/>
      <c r="J15117" s="82">
        <v>36</v>
      </c>
      <c r="K15117" s="319">
        <v>2</v>
      </c>
    </row>
    <row r="15118" spans="1:11" x14ac:dyDescent="0.3">
      <c r="A15118" s="341">
        <v>43601.274307523148</v>
      </c>
      <c r="B15118" s="318">
        <v>39025.745000000003</v>
      </c>
      <c r="C15118" s="355">
        <f t="shared" si="323"/>
        <v>0.2760000000052969</v>
      </c>
      <c r="D15118" s="420">
        <f t="shared" si="324"/>
        <v>0.13800000000264845</v>
      </c>
      <c r="H15118" s="337"/>
      <c r="J15118" s="82">
        <v>37</v>
      </c>
      <c r="K15118" s="320">
        <v>3</v>
      </c>
    </row>
    <row r="15119" spans="1:11" x14ac:dyDescent="0.3">
      <c r="A15119" s="341">
        <v>43601.315974247686</v>
      </c>
      <c r="B15119" s="318">
        <v>39026.03</v>
      </c>
      <c r="C15119" s="355">
        <f t="shared" si="323"/>
        <v>0.2849999999962165</v>
      </c>
      <c r="D15119" s="420">
        <f t="shared" si="324"/>
        <v>0.14249999999810825</v>
      </c>
      <c r="H15119" s="337"/>
      <c r="J15119" s="82">
        <v>38</v>
      </c>
      <c r="K15119" s="321">
        <v>4</v>
      </c>
    </row>
    <row r="15120" spans="1:11" x14ac:dyDescent="0.3">
      <c r="A15120" s="341">
        <v>43601.357640972223</v>
      </c>
      <c r="B15120" s="318">
        <v>39026.313000000002</v>
      </c>
      <c r="C15120" s="355">
        <f t="shared" si="323"/>
        <v>0.28300000000308501</v>
      </c>
      <c r="D15120" s="420">
        <f t="shared" si="324"/>
        <v>0.1415000000015425</v>
      </c>
      <c r="H15120" s="337"/>
      <c r="J15120" s="82">
        <v>39</v>
      </c>
      <c r="K15120" s="391">
        <v>1</v>
      </c>
    </row>
    <row r="15121" spans="1:11" x14ac:dyDescent="0.3">
      <c r="A15121" s="341">
        <v>43601.39930769676</v>
      </c>
      <c r="B15121" s="318">
        <v>39026.591</v>
      </c>
      <c r="C15121" s="355">
        <f t="shared" si="323"/>
        <v>0.27799999999842839</v>
      </c>
      <c r="D15121" s="420">
        <f t="shared" si="324"/>
        <v>0.1389999999992142</v>
      </c>
      <c r="H15121" s="337"/>
      <c r="J15121" s="82">
        <v>40</v>
      </c>
      <c r="K15121" s="319">
        <v>2</v>
      </c>
    </row>
    <row r="15122" spans="1:11" x14ac:dyDescent="0.3">
      <c r="A15122" s="341">
        <v>43601.440974421297</v>
      </c>
      <c r="B15122" s="318">
        <v>39026.866000000002</v>
      </c>
      <c r="C15122" s="355">
        <f t="shared" si="323"/>
        <v>0.27500000000145519</v>
      </c>
      <c r="D15122" s="420">
        <f t="shared" si="324"/>
        <v>0.1375000000007276</v>
      </c>
      <c r="H15122" s="337"/>
      <c r="J15122" s="82">
        <v>41</v>
      </c>
      <c r="K15122" s="320">
        <v>3</v>
      </c>
    </row>
    <row r="15123" spans="1:11" x14ac:dyDescent="0.3">
      <c r="A15123" s="341">
        <v>43601.482641145834</v>
      </c>
      <c r="B15123" s="318">
        <v>39027.150999999998</v>
      </c>
      <c r="C15123" s="355">
        <f t="shared" si="323"/>
        <v>0.2849999999962165</v>
      </c>
      <c r="D15123" s="420">
        <f t="shared" si="324"/>
        <v>0.14249999999810825</v>
      </c>
      <c r="H15123" s="337"/>
      <c r="J15123" s="82">
        <v>42</v>
      </c>
      <c r="K15123" s="321">
        <v>4</v>
      </c>
    </row>
    <row r="15124" spans="1:11" x14ac:dyDescent="0.3">
      <c r="A15124" s="341">
        <v>43601.524307870372</v>
      </c>
      <c r="B15124" s="318">
        <v>39027.43</v>
      </c>
      <c r="C15124" s="355">
        <f t="shared" si="323"/>
        <v>0.2790000000022701</v>
      </c>
      <c r="D15124" s="420">
        <f t="shared" si="324"/>
        <v>0.13950000000113505</v>
      </c>
      <c r="H15124" s="337"/>
      <c r="J15124" s="82">
        <v>43</v>
      </c>
      <c r="K15124" s="391">
        <v>1</v>
      </c>
    </row>
    <row r="15125" spans="1:11" x14ac:dyDescent="0.3">
      <c r="A15125" s="341">
        <v>43601.565974594909</v>
      </c>
      <c r="B15125" s="318">
        <v>39027.701000000001</v>
      </c>
      <c r="C15125" s="355">
        <f t="shared" si="323"/>
        <v>0.27100000000064028</v>
      </c>
      <c r="D15125" s="420">
        <f t="shared" si="324"/>
        <v>0.13550000000032014</v>
      </c>
      <c r="H15125" s="337"/>
      <c r="J15125" s="82">
        <v>44</v>
      </c>
      <c r="K15125" s="319">
        <v>2</v>
      </c>
    </row>
    <row r="15126" spans="1:11" x14ac:dyDescent="0.3">
      <c r="A15126" s="341">
        <v>43601.607641319446</v>
      </c>
      <c r="B15126" s="318">
        <v>39027.978999999999</v>
      </c>
      <c r="C15126" s="355">
        <f t="shared" si="323"/>
        <v>0.27799999999842839</v>
      </c>
      <c r="D15126" s="420">
        <f t="shared" si="324"/>
        <v>0.1389999999992142</v>
      </c>
      <c r="H15126" s="337"/>
      <c r="J15126" s="82">
        <v>45</v>
      </c>
      <c r="K15126" s="320">
        <v>3</v>
      </c>
    </row>
    <row r="15127" spans="1:11" x14ac:dyDescent="0.3">
      <c r="A15127" s="341">
        <v>43601.649308043983</v>
      </c>
      <c r="B15127" s="318">
        <v>39028.258999999998</v>
      </c>
      <c r="C15127" s="355">
        <f t="shared" si="323"/>
        <v>0.27999999999883585</v>
      </c>
      <c r="D15127" s="420">
        <f t="shared" si="324"/>
        <v>0.13999999999941792</v>
      </c>
      <c r="H15127" s="337"/>
      <c r="J15127" s="82">
        <v>46</v>
      </c>
      <c r="K15127" s="321">
        <v>4</v>
      </c>
    </row>
    <row r="15128" spans="1:11" x14ac:dyDescent="0.3">
      <c r="A15128" s="341">
        <v>43601.69097476852</v>
      </c>
      <c r="B15128" s="318">
        <v>39028.534</v>
      </c>
      <c r="C15128" s="355">
        <f t="shared" si="323"/>
        <v>0.27500000000145519</v>
      </c>
      <c r="D15128" s="420">
        <f t="shared" si="324"/>
        <v>0.1375000000007276</v>
      </c>
      <c r="H15128" s="337"/>
      <c r="J15128" s="82">
        <v>47</v>
      </c>
      <c r="K15128" s="391">
        <v>1</v>
      </c>
    </row>
    <row r="15129" spans="1:11" x14ac:dyDescent="0.3">
      <c r="A15129" s="341">
        <v>43601.732641493058</v>
      </c>
      <c r="B15129" s="318">
        <v>39028.803</v>
      </c>
      <c r="C15129" s="355">
        <f t="shared" si="323"/>
        <v>0.26900000000023283</v>
      </c>
      <c r="D15129" s="420">
        <f t="shared" si="324"/>
        <v>0.13450000000011642</v>
      </c>
      <c r="H15129" s="337"/>
      <c r="J15129" s="82">
        <v>48</v>
      </c>
      <c r="K15129" s="319">
        <v>2</v>
      </c>
    </row>
    <row r="15130" spans="1:11" x14ac:dyDescent="0.3">
      <c r="A15130" s="341">
        <v>43601.774308217595</v>
      </c>
      <c r="B15130" s="318">
        <v>39029.082000000002</v>
      </c>
      <c r="C15130" s="355">
        <f t="shared" si="323"/>
        <v>0.2790000000022701</v>
      </c>
      <c r="D15130" s="420">
        <f t="shared" si="324"/>
        <v>0.13950000000113505</v>
      </c>
      <c r="H15130" s="337"/>
      <c r="J15130" s="82">
        <v>49</v>
      </c>
      <c r="K15130" s="320">
        <v>3</v>
      </c>
    </row>
    <row r="15131" spans="1:11" x14ac:dyDescent="0.3">
      <c r="A15131" s="341">
        <v>43601.815974942132</v>
      </c>
      <c r="B15131" s="318">
        <v>39029.355000000003</v>
      </c>
      <c r="C15131" s="355">
        <f t="shared" si="323"/>
        <v>0.27300000000104774</v>
      </c>
      <c r="D15131" s="420">
        <f t="shared" si="324"/>
        <v>0.13650000000052387</v>
      </c>
      <c r="H15131" s="337"/>
      <c r="J15131" s="82">
        <v>50</v>
      </c>
      <c r="K15131" s="321">
        <v>4</v>
      </c>
    </row>
    <row r="15132" spans="1:11" x14ac:dyDescent="0.3">
      <c r="A15132" s="341">
        <v>43601.857641666669</v>
      </c>
      <c r="B15132" s="318">
        <v>39029.614000000001</v>
      </c>
      <c r="C15132" s="355">
        <f t="shared" si="323"/>
        <v>0.25899999999819556</v>
      </c>
      <c r="D15132" s="420">
        <f t="shared" si="324"/>
        <v>0.12949999999909778</v>
      </c>
      <c r="H15132" s="337"/>
      <c r="J15132" s="82">
        <v>51</v>
      </c>
      <c r="K15132" s="391">
        <v>1</v>
      </c>
    </row>
    <row r="15133" spans="1:11" x14ac:dyDescent="0.3">
      <c r="A15133" s="341">
        <v>43601.899308391206</v>
      </c>
      <c r="B15133" s="318">
        <v>39029.879000000001</v>
      </c>
      <c r="C15133" s="355">
        <f t="shared" si="323"/>
        <v>0.26499999999941792</v>
      </c>
      <c r="D15133" s="420">
        <f t="shared" si="324"/>
        <v>0.13249999999970896</v>
      </c>
      <c r="H15133" s="337"/>
      <c r="J15133" s="82">
        <v>52</v>
      </c>
      <c r="K15133" s="319">
        <v>2</v>
      </c>
    </row>
    <row r="15134" spans="1:11" x14ac:dyDescent="0.3">
      <c r="A15134" s="341">
        <v>43601.940975115744</v>
      </c>
      <c r="B15134" s="318">
        <v>39030.152000000002</v>
      </c>
      <c r="C15134" s="355">
        <f t="shared" si="323"/>
        <v>0.27300000000104774</v>
      </c>
      <c r="D15134" s="420">
        <f t="shared" si="324"/>
        <v>0.13650000000052387</v>
      </c>
      <c r="H15134" s="337"/>
      <c r="J15134" s="82">
        <v>53</v>
      </c>
      <c r="K15134" s="320">
        <v>3</v>
      </c>
    </row>
    <row r="15135" spans="1:11" x14ac:dyDescent="0.3">
      <c r="A15135" s="341">
        <v>43601.982641840281</v>
      </c>
      <c r="B15135" s="318">
        <v>39030.428999999996</v>
      </c>
      <c r="C15135" s="355">
        <f t="shared" si="323"/>
        <v>0.27699999999458669</v>
      </c>
      <c r="D15135" s="420">
        <f t="shared" si="324"/>
        <v>0.13849999999729334</v>
      </c>
      <c r="E15135" s="336">
        <f>SUM(C15112:C15135)*7.4805194805</f>
        <v>49.45371428556416</v>
      </c>
      <c r="F15135" s="324">
        <f>AVERAGE(D15112:D15135)</f>
        <v>0.13772916666660726</v>
      </c>
      <c r="G15135" s="324">
        <f>_xlfn.STDEV.S(D15112:D15135)</f>
        <v>3.4577548842568569E-3</v>
      </c>
      <c r="H15135" s="337"/>
      <c r="J15135" s="82">
        <v>54</v>
      </c>
      <c r="K15135" s="321">
        <v>4</v>
      </c>
    </row>
    <row r="15136" spans="1:11" x14ac:dyDescent="0.3">
      <c r="A15136" s="341">
        <v>43602.024308564818</v>
      </c>
      <c r="B15136" s="318">
        <v>39030.690999999999</v>
      </c>
      <c r="C15136" s="355">
        <f t="shared" si="323"/>
        <v>0.26200000000244472</v>
      </c>
      <c r="D15136" s="420">
        <f t="shared" si="324"/>
        <v>0.13100000000122236</v>
      </c>
      <c r="H15136" s="337"/>
      <c r="J15136" s="82">
        <v>55</v>
      </c>
      <c r="K15136" s="391">
        <v>1</v>
      </c>
    </row>
    <row r="15137" spans="1:11" x14ac:dyDescent="0.3">
      <c r="A15137" s="341">
        <v>43602.065975289355</v>
      </c>
      <c r="B15137" s="318">
        <v>39030.970999999998</v>
      </c>
      <c r="C15137" s="355">
        <f t="shared" si="323"/>
        <v>0.27999999999883585</v>
      </c>
      <c r="D15137" s="420">
        <f t="shared" si="324"/>
        <v>0.13999999999941792</v>
      </c>
      <c r="H15137" s="337"/>
      <c r="J15137" s="82">
        <v>56</v>
      </c>
      <c r="K15137" s="319">
        <v>2</v>
      </c>
    </row>
    <row r="15138" spans="1:11" x14ac:dyDescent="0.3">
      <c r="A15138" s="341">
        <v>43602.107642013892</v>
      </c>
      <c r="B15138" s="318">
        <v>39031.254000000001</v>
      </c>
      <c r="C15138" s="355">
        <f t="shared" si="323"/>
        <v>0.28300000000308501</v>
      </c>
      <c r="D15138" s="420">
        <f t="shared" si="324"/>
        <v>0.1415000000015425</v>
      </c>
      <c r="H15138" s="337"/>
      <c r="J15138" s="82">
        <v>57</v>
      </c>
      <c r="K15138" s="320">
        <v>3</v>
      </c>
    </row>
    <row r="15139" spans="1:11" x14ac:dyDescent="0.3">
      <c r="A15139" s="341">
        <v>43602.149308738422</v>
      </c>
      <c r="B15139" s="318">
        <v>39031.531000000003</v>
      </c>
      <c r="C15139" s="355">
        <f t="shared" si="323"/>
        <v>0.27700000000186265</v>
      </c>
      <c r="D15139" s="420">
        <f t="shared" si="324"/>
        <v>0.13850000000093132</v>
      </c>
      <c r="H15139" s="337"/>
      <c r="J15139" s="82">
        <v>58</v>
      </c>
      <c r="K15139" s="321">
        <v>4</v>
      </c>
    </row>
    <row r="15140" spans="1:11" x14ac:dyDescent="0.3">
      <c r="A15140" s="341">
        <v>43602.19097546296</v>
      </c>
      <c r="B15140" s="318">
        <v>39031.807000000001</v>
      </c>
      <c r="C15140" s="355">
        <f t="shared" si="323"/>
        <v>0.27599999999802094</v>
      </c>
      <c r="D15140" s="420">
        <f t="shared" si="324"/>
        <v>0.13799999999901047</v>
      </c>
      <c r="H15140" s="337"/>
      <c r="J15140" s="82">
        <v>59</v>
      </c>
      <c r="K15140" s="391">
        <v>1</v>
      </c>
    </row>
    <row r="15141" spans="1:11" x14ac:dyDescent="0.3">
      <c r="A15141" s="341">
        <v>43602.232642187497</v>
      </c>
      <c r="B15141" s="318">
        <v>39032.095999999998</v>
      </c>
      <c r="C15141" s="355">
        <f t="shared" si="323"/>
        <v>0.28899999999703141</v>
      </c>
      <c r="D15141" s="420">
        <f t="shared" si="324"/>
        <v>0.1444999999985157</v>
      </c>
      <c r="H15141" s="337"/>
      <c r="J15141" s="82">
        <v>60</v>
      </c>
      <c r="K15141" s="319">
        <v>2</v>
      </c>
    </row>
    <row r="15142" spans="1:11" x14ac:dyDescent="0.3">
      <c r="A15142" s="341">
        <v>43602.274308912034</v>
      </c>
      <c r="B15142" s="318">
        <v>39032.377999999997</v>
      </c>
      <c r="C15142" s="355">
        <f t="shared" si="323"/>
        <v>0.2819999999992433</v>
      </c>
      <c r="D15142" s="420">
        <f t="shared" si="324"/>
        <v>0.14099999999962165</v>
      </c>
      <c r="H15142" s="337"/>
      <c r="J15142" s="82">
        <v>61</v>
      </c>
      <c r="K15142" s="320">
        <v>3</v>
      </c>
    </row>
    <row r="15143" spans="1:11" x14ac:dyDescent="0.3">
      <c r="A15143" s="341">
        <v>43602.315975636571</v>
      </c>
      <c r="B15143" s="318">
        <v>39032.648000000001</v>
      </c>
      <c r="C15143" s="355">
        <f t="shared" si="323"/>
        <v>0.27000000000407454</v>
      </c>
      <c r="D15143" s="420">
        <f t="shared" si="324"/>
        <v>0.13500000000203727</v>
      </c>
      <c r="H15143" s="337"/>
      <c r="J15143" s="82">
        <v>62</v>
      </c>
      <c r="K15143" s="321">
        <v>4</v>
      </c>
    </row>
    <row r="15144" spans="1:11" x14ac:dyDescent="0.3">
      <c r="A15144" s="341">
        <v>43602.357642361108</v>
      </c>
      <c r="B15144" s="318">
        <v>39032.928</v>
      </c>
      <c r="C15144" s="355">
        <f t="shared" si="323"/>
        <v>0.27999999999883585</v>
      </c>
      <c r="D15144" s="420">
        <f t="shared" si="324"/>
        <v>0.13999999999941792</v>
      </c>
      <c r="H15144" s="337"/>
      <c r="J15144" s="82">
        <v>63</v>
      </c>
      <c r="K15144" s="391">
        <v>1</v>
      </c>
    </row>
    <row r="15145" spans="1:11" x14ac:dyDescent="0.3">
      <c r="A15145" s="341">
        <v>43602.399309085646</v>
      </c>
      <c r="B15145" s="318">
        <v>39033.218999999997</v>
      </c>
      <c r="C15145" s="355">
        <f t="shared" si="323"/>
        <v>0.29099999999743886</v>
      </c>
      <c r="D15145" s="420">
        <f t="shared" si="324"/>
        <v>0.14549999999871943</v>
      </c>
      <c r="H15145" s="337"/>
      <c r="J15145" s="82">
        <v>64</v>
      </c>
      <c r="K15145" s="319">
        <v>2</v>
      </c>
    </row>
    <row r="15146" spans="1:11" x14ac:dyDescent="0.3">
      <c r="A15146" s="341">
        <v>43602.440975810183</v>
      </c>
      <c r="B15146" s="318">
        <v>39033.5</v>
      </c>
      <c r="C15146" s="355">
        <f t="shared" si="323"/>
        <v>0.28100000000267755</v>
      </c>
      <c r="D15146" s="420">
        <f t="shared" si="324"/>
        <v>0.14050000000133878</v>
      </c>
      <c r="H15146" s="337"/>
      <c r="J15146" s="82">
        <v>65</v>
      </c>
      <c r="K15146" s="320">
        <v>3</v>
      </c>
    </row>
    <row r="15147" spans="1:11" x14ac:dyDescent="0.3">
      <c r="A15147" s="341">
        <v>43602.48264253472</v>
      </c>
      <c r="B15147" s="318">
        <v>39033.771000000001</v>
      </c>
      <c r="C15147" s="355">
        <f t="shared" si="323"/>
        <v>0.27100000000064028</v>
      </c>
      <c r="D15147" s="420">
        <f t="shared" si="324"/>
        <v>0.13550000000032014</v>
      </c>
      <c r="H15147" s="337"/>
      <c r="J15147" s="82">
        <v>66</v>
      </c>
      <c r="K15147" s="321">
        <v>4</v>
      </c>
    </row>
    <row r="15148" spans="1:11" x14ac:dyDescent="0.3">
      <c r="A15148" s="341">
        <v>43602.524309259257</v>
      </c>
      <c r="B15148" s="318">
        <v>39034.059000000001</v>
      </c>
      <c r="C15148" s="355">
        <f t="shared" si="323"/>
        <v>0.28800000000046566</v>
      </c>
      <c r="D15148" s="420">
        <f t="shared" si="324"/>
        <v>0.14400000000023283</v>
      </c>
      <c r="H15148" s="337"/>
      <c r="J15148" s="82">
        <v>67</v>
      </c>
      <c r="K15148" s="391">
        <v>1</v>
      </c>
    </row>
    <row r="15149" spans="1:11" x14ac:dyDescent="0.3">
      <c r="A15149" s="341">
        <v>43602.565975983794</v>
      </c>
      <c r="B15149" s="318">
        <v>39034.341</v>
      </c>
      <c r="C15149" s="355">
        <f t="shared" si="323"/>
        <v>0.2819999999992433</v>
      </c>
      <c r="D15149" s="420">
        <f t="shared" si="324"/>
        <v>0.14099999999962165</v>
      </c>
      <c r="H15149" s="337"/>
      <c r="J15149" s="82">
        <v>68</v>
      </c>
      <c r="K15149" s="319">
        <v>2</v>
      </c>
    </row>
    <row r="15150" spans="1:11" x14ac:dyDescent="0.3">
      <c r="A15150" s="341">
        <v>43602.607642708332</v>
      </c>
      <c r="B15150" s="318">
        <v>39034.618999999999</v>
      </c>
      <c r="C15150" s="355">
        <f t="shared" si="323"/>
        <v>0.27799999999842839</v>
      </c>
      <c r="D15150" s="420">
        <f t="shared" si="324"/>
        <v>0.1389999999992142</v>
      </c>
      <c r="H15150" s="337"/>
      <c r="J15150" s="82">
        <v>69</v>
      </c>
      <c r="K15150" s="320">
        <v>3</v>
      </c>
    </row>
    <row r="15151" spans="1:11" x14ac:dyDescent="0.3">
      <c r="A15151" s="341">
        <v>43602.649309432869</v>
      </c>
      <c r="B15151" s="318">
        <v>39034.896000000001</v>
      </c>
      <c r="C15151" s="355">
        <f t="shared" si="323"/>
        <v>0.27700000000186265</v>
      </c>
      <c r="D15151" s="420">
        <f t="shared" si="324"/>
        <v>0.13850000000093132</v>
      </c>
      <c r="H15151" s="337"/>
      <c r="J15151" s="82">
        <v>70</v>
      </c>
      <c r="K15151" s="321">
        <v>4</v>
      </c>
    </row>
    <row r="15152" spans="1:11" x14ac:dyDescent="0.3">
      <c r="A15152" s="341">
        <v>43602.690976157406</v>
      </c>
      <c r="B15152" s="318">
        <v>39035.182000000001</v>
      </c>
      <c r="C15152" s="355">
        <f t="shared" si="323"/>
        <v>0.28600000000005821</v>
      </c>
      <c r="D15152" s="420">
        <f t="shared" si="324"/>
        <v>0.1430000000000291</v>
      </c>
      <c r="H15152" s="337"/>
      <c r="J15152" s="82">
        <v>71</v>
      </c>
      <c r="K15152" s="391">
        <v>1</v>
      </c>
    </row>
    <row r="15153" spans="1:11" x14ac:dyDescent="0.3">
      <c r="A15153" s="341">
        <v>43602.732642881943</v>
      </c>
      <c r="B15153" s="318">
        <v>39035.461000000003</v>
      </c>
      <c r="C15153" s="355">
        <f t="shared" si="323"/>
        <v>0.2790000000022701</v>
      </c>
      <c r="D15153" s="420">
        <f t="shared" si="324"/>
        <v>0.13950000000113505</v>
      </c>
      <c r="H15153" s="337"/>
      <c r="J15153" s="82">
        <v>72</v>
      </c>
      <c r="K15153" s="319">
        <v>2</v>
      </c>
    </row>
    <row r="15154" spans="1:11" x14ac:dyDescent="0.3">
      <c r="A15154" s="341">
        <v>43602.774309606481</v>
      </c>
      <c r="B15154" s="318">
        <v>39035.726000000002</v>
      </c>
      <c r="C15154" s="355">
        <f t="shared" si="323"/>
        <v>0.26499999999941792</v>
      </c>
      <c r="D15154" s="420">
        <f t="shared" si="324"/>
        <v>0.13249999999970896</v>
      </c>
      <c r="H15154" s="337"/>
      <c r="J15154" s="82">
        <v>73</v>
      </c>
      <c r="K15154" s="320">
        <v>3</v>
      </c>
    </row>
    <row r="15155" spans="1:11" x14ac:dyDescent="0.3">
      <c r="A15155" s="341">
        <v>43602.815976331018</v>
      </c>
      <c r="B15155" s="318">
        <v>39036</v>
      </c>
      <c r="C15155" s="355">
        <f t="shared" si="323"/>
        <v>0.27399999999761349</v>
      </c>
      <c r="D15155" s="420">
        <f t="shared" si="324"/>
        <v>0.13699999999880674</v>
      </c>
      <c r="H15155" s="337"/>
      <c r="J15155" s="82">
        <v>74</v>
      </c>
      <c r="K15155" s="321">
        <v>4</v>
      </c>
    </row>
    <row r="15156" spans="1:11" x14ac:dyDescent="0.3">
      <c r="A15156" s="341">
        <v>43602.857643055555</v>
      </c>
      <c r="B15156" s="318">
        <v>39036.277999999998</v>
      </c>
      <c r="C15156" s="355">
        <f t="shared" si="323"/>
        <v>0.27799999999842839</v>
      </c>
      <c r="D15156" s="420">
        <f t="shared" si="324"/>
        <v>0.1389999999992142</v>
      </c>
      <c r="H15156" s="337"/>
      <c r="J15156" s="82">
        <v>75</v>
      </c>
      <c r="K15156" s="391">
        <v>1</v>
      </c>
    </row>
    <row r="15157" spans="1:11" x14ac:dyDescent="0.3">
      <c r="A15157" s="341">
        <v>43602.899309780092</v>
      </c>
      <c r="B15157" s="318">
        <v>39036.550999999999</v>
      </c>
      <c r="C15157" s="355">
        <f t="shared" si="323"/>
        <v>0.27300000000104774</v>
      </c>
      <c r="D15157" s="420">
        <f t="shared" si="324"/>
        <v>0.13650000000052387</v>
      </c>
      <c r="H15157" s="337"/>
      <c r="J15157" s="82">
        <v>76</v>
      </c>
      <c r="K15157" s="319">
        <v>2</v>
      </c>
    </row>
    <row r="15158" spans="1:11" x14ac:dyDescent="0.3">
      <c r="A15158" s="341">
        <v>43602.940976504629</v>
      </c>
      <c r="B15158" s="318">
        <v>39036.82</v>
      </c>
      <c r="C15158" s="355">
        <f t="shared" si="323"/>
        <v>0.26900000000023283</v>
      </c>
      <c r="D15158" s="420">
        <f t="shared" si="324"/>
        <v>0.13450000000011642</v>
      </c>
      <c r="H15158" s="337"/>
      <c r="J15158" s="82">
        <v>77</v>
      </c>
      <c r="K15158" s="320">
        <v>3</v>
      </c>
    </row>
    <row r="15159" spans="1:11" x14ac:dyDescent="0.3">
      <c r="A15159" s="341">
        <v>43602.982643229167</v>
      </c>
      <c r="B15159" s="318">
        <v>39037.101999999999</v>
      </c>
      <c r="C15159" s="355">
        <f t="shared" si="323"/>
        <v>0.2819999999992433</v>
      </c>
      <c r="D15159" s="420">
        <f t="shared" si="324"/>
        <v>0.14099999999962165</v>
      </c>
      <c r="E15159" s="336">
        <f>SUM(C15136:C15159)*7.4805194805</f>
        <v>49.917506493395223</v>
      </c>
      <c r="F15159" s="324">
        <f>AVERAGE(D15136:D15159)</f>
        <v>0.13902083333338547</v>
      </c>
      <c r="G15159" s="324">
        <f>_xlfn.STDEV.S(D15136:D15159)</f>
        <v>3.6280284697349711E-3</v>
      </c>
      <c r="H15159" s="337"/>
      <c r="J15159" s="82">
        <v>78</v>
      </c>
      <c r="K15159" s="321">
        <v>4</v>
      </c>
    </row>
    <row r="15160" spans="1:11" x14ac:dyDescent="0.3">
      <c r="A15160" s="341">
        <v>43603.024309953704</v>
      </c>
      <c r="B15160" s="318">
        <v>39037.379999999997</v>
      </c>
      <c r="C15160" s="355">
        <f t="shared" si="323"/>
        <v>0.27799999999842839</v>
      </c>
      <c r="D15160" s="420">
        <f t="shared" si="324"/>
        <v>0.1389999999992142</v>
      </c>
      <c r="H15160" s="337"/>
      <c r="J15160" s="82">
        <v>79</v>
      </c>
      <c r="K15160" s="391">
        <v>1</v>
      </c>
    </row>
    <row r="15161" spans="1:11" x14ac:dyDescent="0.3">
      <c r="A15161" s="341">
        <v>43603.065976678241</v>
      </c>
      <c r="B15161" s="318">
        <v>39037.652000000002</v>
      </c>
      <c r="C15161" s="355">
        <f t="shared" si="323"/>
        <v>0.27200000000448199</v>
      </c>
      <c r="D15161" s="420">
        <f t="shared" si="324"/>
        <v>0.13600000000224099</v>
      </c>
      <c r="H15161" s="337"/>
      <c r="J15161" s="82">
        <v>80</v>
      </c>
      <c r="K15161" s="319">
        <v>2</v>
      </c>
    </row>
    <row r="15162" spans="1:11" x14ac:dyDescent="0.3">
      <c r="A15162" s="341">
        <v>43603.107643402778</v>
      </c>
      <c r="B15162" s="318">
        <v>39037.932000000001</v>
      </c>
      <c r="C15162" s="355">
        <f t="shared" si="323"/>
        <v>0.27999999999883585</v>
      </c>
      <c r="D15162" s="420">
        <f t="shared" si="324"/>
        <v>0.13999999999941792</v>
      </c>
      <c r="H15162" s="337"/>
      <c r="J15162" s="82">
        <v>81</v>
      </c>
      <c r="K15162" s="320">
        <v>3</v>
      </c>
    </row>
    <row r="15163" spans="1:11" x14ac:dyDescent="0.3">
      <c r="A15163" s="341">
        <v>43603.149310127315</v>
      </c>
      <c r="B15163" s="318">
        <v>39038.220999999998</v>
      </c>
      <c r="C15163" s="355">
        <f t="shared" si="323"/>
        <v>0.28899999999703141</v>
      </c>
      <c r="D15163" s="420">
        <f t="shared" si="324"/>
        <v>0.1444999999985157</v>
      </c>
      <c r="H15163" s="337"/>
      <c r="J15163" s="82">
        <v>82</v>
      </c>
      <c r="K15163" s="321">
        <v>4</v>
      </c>
    </row>
    <row r="15164" spans="1:11" x14ac:dyDescent="0.3">
      <c r="A15164" s="341">
        <v>43603.190976851853</v>
      </c>
      <c r="B15164" s="318">
        <v>39038.502</v>
      </c>
      <c r="C15164" s="355">
        <f t="shared" si="323"/>
        <v>0.28100000000267755</v>
      </c>
      <c r="D15164" s="420">
        <f t="shared" si="324"/>
        <v>0.14050000000133878</v>
      </c>
      <c r="H15164" s="337"/>
      <c r="J15164" s="82">
        <v>83</v>
      </c>
      <c r="K15164" s="391">
        <v>1</v>
      </c>
    </row>
    <row r="15165" spans="1:11" x14ac:dyDescent="0.3">
      <c r="A15165" s="341">
        <v>43603.23264357639</v>
      </c>
      <c r="B15165" s="318">
        <v>39038.781999999999</v>
      </c>
      <c r="C15165" s="355">
        <f t="shared" si="323"/>
        <v>0.27999999999883585</v>
      </c>
      <c r="D15165" s="420">
        <f t="shared" si="324"/>
        <v>0.13999999999941792</v>
      </c>
      <c r="H15165" s="337"/>
      <c r="J15165" s="82">
        <v>84</v>
      </c>
      <c r="K15165" s="319">
        <v>2</v>
      </c>
    </row>
    <row r="15166" spans="1:11" x14ac:dyDescent="0.3">
      <c r="A15166" s="341">
        <v>43603.274310300927</v>
      </c>
      <c r="B15166" s="318">
        <v>39039.072</v>
      </c>
      <c r="C15166" s="355">
        <f t="shared" si="323"/>
        <v>0.29000000000087311</v>
      </c>
      <c r="D15166" s="420">
        <f t="shared" si="324"/>
        <v>0.14500000000043656</v>
      </c>
      <c r="H15166" s="337"/>
      <c r="J15166" s="82">
        <v>85</v>
      </c>
      <c r="K15166" s="320">
        <v>3</v>
      </c>
    </row>
    <row r="15167" spans="1:11" x14ac:dyDescent="0.3">
      <c r="A15167" s="341">
        <v>43603.315977025464</v>
      </c>
      <c r="B15167" s="318">
        <v>39039.362000000001</v>
      </c>
      <c r="C15167" s="355">
        <f t="shared" si="323"/>
        <v>0.29000000000087311</v>
      </c>
      <c r="D15167" s="420">
        <f t="shared" si="324"/>
        <v>0.14500000000043656</v>
      </c>
      <c r="H15167" s="337"/>
      <c r="J15167" s="82">
        <v>86</v>
      </c>
      <c r="K15167" s="321">
        <v>4</v>
      </c>
    </row>
    <row r="15168" spans="1:11" x14ac:dyDescent="0.3">
      <c r="A15168" s="341">
        <v>43603.357643750001</v>
      </c>
      <c r="B15168" s="318">
        <v>39039.642999999996</v>
      </c>
      <c r="C15168" s="355">
        <f t="shared" si="323"/>
        <v>0.28099999999540159</v>
      </c>
      <c r="D15168" s="420">
        <f t="shared" si="324"/>
        <v>0.1404999999977008</v>
      </c>
      <c r="H15168" s="337"/>
      <c r="J15168" s="82">
        <v>87</v>
      </c>
      <c r="K15168" s="391">
        <v>1</v>
      </c>
    </row>
    <row r="15169" spans="1:12" x14ac:dyDescent="0.3">
      <c r="A15169" s="341">
        <v>43603.399310474539</v>
      </c>
      <c r="B15169" s="318">
        <v>39039.928999999996</v>
      </c>
      <c r="C15169" s="355">
        <f t="shared" si="323"/>
        <v>0.28600000000005821</v>
      </c>
      <c r="D15169" s="420">
        <f t="shared" si="324"/>
        <v>0.1430000000000291</v>
      </c>
      <c r="H15169" s="337"/>
      <c r="J15169" s="82">
        <v>88</v>
      </c>
      <c r="K15169" s="319">
        <v>2</v>
      </c>
    </row>
    <row r="15170" spans="1:12" x14ac:dyDescent="0.3">
      <c r="A15170" s="341">
        <v>43603.440977199076</v>
      </c>
      <c r="B15170" s="318">
        <v>39040.218000000001</v>
      </c>
      <c r="C15170" s="355">
        <f t="shared" si="323"/>
        <v>0.28900000000430737</v>
      </c>
      <c r="D15170" s="420">
        <f t="shared" si="324"/>
        <v>0.14450000000215368</v>
      </c>
      <c r="H15170" s="337"/>
      <c r="J15170" s="82">
        <v>89</v>
      </c>
      <c r="K15170" s="320">
        <v>3</v>
      </c>
    </row>
    <row r="15171" spans="1:12" x14ac:dyDescent="0.3">
      <c r="A15171" s="341">
        <v>43603.482643923613</v>
      </c>
      <c r="B15171" s="318">
        <v>39040.498</v>
      </c>
      <c r="C15171" s="355">
        <f t="shared" si="323"/>
        <v>0.27999999999883585</v>
      </c>
      <c r="D15171" s="420">
        <f t="shared" si="324"/>
        <v>0.13999999999941792</v>
      </c>
      <c r="H15171" s="337"/>
      <c r="J15171" s="82">
        <v>90</v>
      </c>
      <c r="K15171" s="321">
        <v>4</v>
      </c>
    </row>
    <row r="15172" spans="1:12" x14ac:dyDescent="0.3">
      <c r="A15172" s="341">
        <v>43603.52431064815</v>
      </c>
      <c r="B15172" s="318">
        <v>39040.767999999996</v>
      </c>
      <c r="C15172" s="355">
        <f t="shared" si="323"/>
        <v>0.26999999999679858</v>
      </c>
      <c r="D15172" s="420">
        <f t="shared" si="324"/>
        <v>0.13499999999839929</v>
      </c>
      <c r="H15172" s="337"/>
      <c r="J15172" s="82">
        <v>91</v>
      </c>
      <c r="K15172" s="391">
        <v>1</v>
      </c>
    </row>
    <row r="15173" spans="1:12" x14ac:dyDescent="0.3">
      <c r="A15173" s="341">
        <v>43603.565977372687</v>
      </c>
      <c r="B15173" s="318">
        <v>39041.050000000003</v>
      </c>
      <c r="C15173" s="355">
        <f t="shared" si="323"/>
        <v>0.28200000000651926</v>
      </c>
      <c r="D15173" s="420">
        <f t="shared" si="324"/>
        <v>0.14100000000325963</v>
      </c>
      <c r="H15173" s="337"/>
      <c r="J15173" s="82">
        <v>92</v>
      </c>
      <c r="K15173" s="319">
        <v>2</v>
      </c>
    </row>
    <row r="15174" spans="1:12" x14ac:dyDescent="0.3">
      <c r="A15174" s="341">
        <v>43603.607644097225</v>
      </c>
      <c r="B15174" s="318">
        <v>39041.328999999998</v>
      </c>
      <c r="C15174" s="355">
        <f t="shared" si="323"/>
        <v>0.27899999999499414</v>
      </c>
      <c r="D15174" s="420">
        <f t="shared" si="324"/>
        <v>0.13949999999749707</v>
      </c>
      <c r="H15174" s="337"/>
      <c r="J15174" s="82">
        <v>93</v>
      </c>
      <c r="K15174" s="320">
        <v>3</v>
      </c>
    </row>
    <row r="15175" spans="1:12" x14ac:dyDescent="0.3">
      <c r="A15175" s="341">
        <v>43603.649310821762</v>
      </c>
      <c r="B15175" s="318">
        <v>39041.599000000002</v>
      </c>
      <c r="C15175" s="355">
        <f t="shared" si="323"/>
        <v>0.27000000000407454</v>
      </c>
      <c r="D15175" s="420">
        <f t="shared" si="324"/>
        <v>0.13500000000203727</v>
      </c>
      <c r="H15175" s="337"/>
      <c r="J15175" s="82">
        <v>94</v>
      </c>
      <c r="K15175" s="321">
        <v>4</v>
      </c>
    </row>
    <row r="15176" spans="1:12" x14ac:dyDescent="0.3">
      <c r="A15176" s="341">
        <v>43603.690977546299</v>
      </c>
      <c r="B15176" s="318">
        <v>39041.864999999998</v>
      </c>
      <c r="C15176" s="355">
        <f t="shared" si="323"/>
        <v>0.26599999999598367</v>
      </c>
      <c r="D15176" s="420">
        <f t="shared" si="324"/>
        <v>0.13299999999799184</v>
      </c>
      <c r="H15176" s="337"/>
      <c r="J15176" s="82">
        <v>95</v>
      </c>
      <c r="K15176" s="391">
        <v>1</v>
      </c>
    </row>
    <row r="15177" spans="1:12" x14ac:dyDescent="0.3">
      <c r="A15177" s="341">
        <v>43603.732644270836</v>
      </c>
      <c r="B15177" s="318">
        <v>39042.142999999996</v>
      </c>
      <c r="C15177" s="355">
        <f t="shared" si="323"/>
        <v>0.27799999999842839</v>
      </c>
      <c r="D15177" s="420">
        <f t="shared" si="324"/>
        <v>0.1389999999992142</v>
      </c>
      <c r="H15177" s="337"/>
      <c r="J15177" s="82">
        <v>96</v>
      </c>
      <c r="K15177" s="319">
        <v>2</v>
      </c>
    </row>
    <row r="15178" spans="1:12" x14ac:dyDescent="0.3">
      <c r="A15178" s="341">
        <v>43603.774310995374</v>
      </c>
      <c r="B15178" s="318">
        <v>39042.419000000002</v>
      </c>
      <c r="C15178" s="355">
        <f t="shared" si="323"/>
        <v>0.2760000000052969</v>
      </c>
      <c r="D15178" s="420">
        <f t="shared" si="324"/>
        <v>0.13800000000264845</v>
      </c>
      <c r="H15178" s="337"/>
      <c r="J15178" s="82">
        <v>97</v>
      </c>
      <c r="K15178" s="320">
        <v>3</v>
      </c>
    </row>
    <row r="15179" spans="1:12" x14ac:dyDescent="0.3">
      <c r="A15179" s="341">
        <v>43603.815977719911</v>
      </c>
      <c r="B15179" s="318">
        <v>39042.682000000001</v>
      </c>
      <c r="C15179" s="355">
        <f t="shared" si="323"/>
        <v>0.26299999999901047</v>
      </c>
      <c r="D15179" s="420">
        <f t="shared" si="324"/>
        <v>0.13149999999950523</v>
      </c>
      <c r="H15179" s="337"/>
      <c r="J15179" s="82">
        <v>98</v>
      </c>
      <c r="K15179" s="321">
        <v>4</v>
      </c>
    </row>
    <row r="15180" spans="1:12" x14ac:dyDescent="0.3">
      <c r="A15180" s="341">
        <v>43603.857644444448</v>
      </c>
      <c r="B15180" s="318">
        <v>39042.959000000003</v>
      </c>
      <c r="C15180" s="355">
        <f t="shared" si="323"/>
        <v>0.27700000000186265</v>
      </c>
      <c r="D15180" s="420">
        <f t="shared" si="324"/>
        <v>0.13850000000093132</v>
      </c>
      <c r="H15180" s="337"/>
      <c r="J15180" s="82">
        <v>99</v>
      </c>
      <c r="K15180" s="391">
        <v>1</v>
      </c>
    </row>
    <row r="15181" spans="1:12" x14ac:dyDescent="0.3">
      <c r="A15181" s="341">
        <v>43603.899311168978</v>
      </c>
      <c r="B15181" s="318">
        <v>39043.24</v>
      </c>
      <c r="C15181" s="355">
        <f t="shared" si="323"/>
        <v>0.28099999999540159</v>
      </c>
      <c r="D15181" s="420">
        <f t="shared" si="324"/>
        <v>0.1404999999977008</v>
      </c>
      <c r="E15181" s="336">
        <f>SUM(C15160:C15181)*7.4805194805</f>
        <v>45.915428571301597</v>
      </c>
      <c r="F15181" s="324">
        <f>AVERAGE(D15160:D15181)</f>
        <v>0.1394999999999775</v>
      </c>
      <c r="G15181" s="324">
        <f>_xlfn.STDEV.S(D15160:D15181)</f>
        <v>3.7257150162222632E-3</v>
      </c>
      <c r="H15181" s="404"/>
      <c r="I15181" s="344">
        <f>AVERAGE(D15040:D15181)</f>
        <v>0.13816549295775141</v>
      </c>
      <c r="J15181" s="82">
        <v>100</v>
      </c>
      <c r="K15181" s="319">
        <v>2</v>
      </c>
    </row>
    <row r="15182" spans="1:12" x14ac:dyDescent="0.3">
      <c r="A15182" s="341">
        <v>43606.361111111109</v>
      </c>
      <c r="B15182" s="318">
        <v>39059.690999999999</v>
      </c>
      <c r="C15182" s="318"/>
      <c r="D15182" s="414"/>
      <c r="H15182" s="332"/>
      <c r="K15182" s="391">
        <v>1</v>
      </c>
    </row>
    <row r="15183" spans="1:12" x14ac:dyDescent="0.3">
      <c r="A15183" s="341">
        <v>43606.37777777778</v>
      </c>
      <c r="B15183" s="318">
        <v>39059.972999999998</v>
      </c>
      <c r="C15183" s="355">
        <f t="shared" ref="C15183:C15282" si="325">B15183-B15182</f>
        <v>0.2819999999992433</v>
      </c>
      <c r="D15183" s="420">
        <f t="shared" ref="D15183:D15282" si="326">C15183/2</f>
        <v>0.14099999999962165</v>
      </c>
      <c r="H15183" s="337"/>
      <c r="J15183" s="82">
        <v>1</v>
      </c>
      <c r="K15183" s="319">
        <v>2</v>
      </c>
      <c r="L15183" s="54" t="s">
        <v>313</v>
      </c>
    </row>
    <row r="15184" spans="1:12" x14ac:dyDescent="0.3">
      <c r="A15184" s="341">
        <v>43606.419444444444</v>
      </c>
      <c r="B15184" s="318">
        <v>39060.26</v>
      </c>
      <c r="C15184" s="355">
        <f t="shared" si="325"/>
        <v>0.28700000000389991</v>
      </c>
      <c r="D15184" s="420">
        <f t="shared" si="326"/>
        <v>0.14350000000194996</v>
      </c>
      <c r="H15184" s="337"/>
      <c r="J15184" s="82">
        <v>2</v>
      </c>
      <c r="K15184" s="320">
        <v>3</v>
      </c>
    </row>
    <row r="15185" spans="1:11" x14ac:dyDescent="0.3">
      <c r="A15185" s="341">
        <v>43606.461111111108</v>
      </c>
      <c r="B15185" s="318">
        <v>39060.538</v>
      </c>
      <c r="C15185" s="355">
        <f t="shared" si="325"/>
        <v>0.27799999999842839</v>
      </c>
      <c r="D15185" s="420">
        <f t="shared" si="326"/>
        <v>0.1389999999992142</v>
      </c>
      <c r="H15185" s="337"/>
      <c r="J15185" s="82">
        <v>3</v>
      </c>
      <c r="K15185" s="321">
        <v>4</v>
      </c>
    </row>
    <row r="15186" spans="1:11" x14ac:dyDescent="0.3">
      <c r="A15186" s="341">
        <v>43606.502777604168</v>
      </c>
      <c r="B15186" s="318">
        <v>39060.811000000002</v>
      </c>
      <c r="C15186" s="355">
        <f t="shared" si="325"/>
        <v>0.27300000000104774</v>
      </c>
      <c r="D15186" s="420">
        <f t="shared" si="326"/>
        <v>0.13650000000052387</v>
      </c>
      <c r="H15186" s="337"/>
      <c r="J15186" s="82">
        <v>4</v>
      </c>
      <c r="K15186" s="391">
        <v>1</v>
      </c>
    </row>
    <row r="15187" spans="1:11" x14ac:dyDescent="0.3">
      <c r="A15187" s="341">
        <v>43606.544444212966</v>
      </c>
      <c r="B15187" s="318">
        <v>39061.101000000002</v>
      </c>
      <c r="C15187" s="355">
        <f t="shared" si="325"/>
        <v>0.29000000000087311</v>
      </c>
      <c r="D15187" s="420">
        <f t="shared" si="326"/>
        <v>0.14500000000043656</v>
      </c>
      <c r="H15187" s="337"/>
      <c r="J15187" s="82">
        <v>5</v>
      </c>
      <c r="K15187" s="319">
        <v>2</v>
      </c>
    </row>
    <row r="15188" spans="1:11" x14ac:dyDescent="0.3">
      <c r="A15188" s="341">
        <v>43606.586110821758</v>
      </c>
      <c r="B15188" s="318">
        <v>39061.387999999999</v>
      </c>
      <c r="C15188" s="355">
        <f t="shared" si="325"/>
        <v>0.28699999999662396</v>
      </c>
      <c r="D15188" s="420">
        <f t="shared" si="326"/>
        <v>0.14349999999831198</v>
      </c>
      <c r="H15188" s="337"/>
      <c r="J15188" s="82">
        <v>6</v>
      </c>
      <c r="K15188" s="320">
        <v>3</v>
      </c>
    </row>
    <row r="15189" spans="1:11" x14ac:dyDescent="0.3">
      <c r="A15189" s="341">
        <v>43606.627777430556</v>
      </c>
      <c r="B15189" s="318">
        <v>39061.659</v>
      </c>
      <c r="C15189" s="355">
        <f t="shared" si="325"/>
        <v>0.27100000000064028</v>
      </c>
      <c r="D15189" s="420">
        <f t="shared" si="326"/>
        <v>0.13550000000032014</v>
      </c>
      <c r="H15189" s="337"/>
      <c r="J15189" s="82">
        <v>7</v>
      </c>
      <c r="K15189" s="321">
        <v>4</v>
      </c>
    </row>
    <row r="15190" spans="1:11" x14ac:dyDescent="0.3">
      <c r="A15190" s="341">
        <v>43606.669444039355</v>
      </c>
      <c r="B15190" s="318">
        <v>39061.938000000002</v>
      </c>
      <c r="C15190" s="355">
        <f t="shared" si="325"/>
        <v>0.2790000000022701</v>
      </c>
      <c r="D15190" s="420">
        <f t="shared" si="326"/>
        <v>0.13950000000113505</v>
      </c>
      <c r="H15190" s="337"/>
      <c r="J15190" s="82">
        <v>8</v>
      </c>
      <c r="K15190" s="391">
        <v>1</v>
      </c>
    </row>
    <row r="15191" spans="1:11" x14ac:dyDescent="0.3">
      <c r="A15191" s="341">
        <v>43606.711110648146</v>
      </c>
      <c r="B15191" s="318">
        <v>39062.220999999998</v>
      </c>
      <c r="C15191" s="355">
        <f t="shared" si="325"/>
        <v>0.28299999999580905</v>
      </c>
      <c r="D15191" s="420">
        <f t="shared" si="326"/>
        <v>0.14149999999790452</v>
      </c>
      <c r="H15191" s="337"/>
      <c r="J15191" s="82">
        <v>9</v>
      </c>
      <c r="K15191" s="319">
        <v>2</v>
      </c>
    </row>
    <row r="15192" spans="1:11" x14ac:dyDescent="0.3">
      <c r="A15192" s="341">
        <v>43606.752777256945</v>
      </c>
      <c r="B15192" s="318">
        <v>39062.498</v>
      </c>
      <c r="C15192" s="355">
        <f t="shared" si="325"/>
        <v>0.27700000000186265</v>
      </c>
      <c r="D15192" s="420">
        <f t="shared" si="326"/>
        <v>0.13850000000093132</v>
      </c>
      <c r="H15192" s="337"/>
      <c r="J15192" s="82">
        <v>10</v>
      </c>
      <c r="K15192" s="320">
        <v>3</v>
      </c>
    </row>
    <row r="15193" spans="1:11" x14ac:dyDescent="0.3">
      <c r="A15193" s="341">
        <v>43606.794443865743</v>
      </c>
      <c r="B15193" s="318">
        <v>39062.767</v>
      </c>
      <c r="C15193" s="355">
        <f t="shared" si="325"/>
        <v>0.26900000000023283</v>
      </c>
      <c r="D15193" s="420">
        <f t="shared" si="326"/>
        <v>0.13450000000011642</v>
      </c>
      <c r="H15193" s="337"/>
      <c r="J15193" s="82">
        <v>11</v>
      </c>
      <c r="K15193" s="321">
        <v>4</v>
      </c>
    </row>
    <row r="15194" spans="1:11" x14ac:dyDescent="0.3">
      <c r="A15194" s="341">
        <v>43606.836110474535</v>
      </c>
      <c r="B15194" s="318">
        <v>39063.042000000001</v>
      </c>
      <c r="C15194" s="355">
        <f t="shared" si="325"/>
        <v>0.27500000000145519</v>
      </c>
      <c r="D15194" s="420">
        <f t="shared" si="326"/>
        <v>0.1375000000007276</v>
      </c>
      <c r="H15194" s="337"/>
      <c r="J15194" s="82">
        <v>12</v>
      </c>
      <c r="K15194" s="391">
        <v>1</v>
      </c>
    </row>
    <row r="15195" spans="1:11" x14ac:dyDescent="0.3">
      <c r="A15195" s="341">
        <v>43606.877777083333</v>
      </c>
      <c r="B15195" s="318">
        <v>39063.32</v>
      </c>
      <c r="C15195" s="355">
        <f t="shared" si="325"/>
        <v>0.27799999999842839</v>
      </c>
      <c r="D15195" s="420">
        <f t="shared" si="326"/>
        <v>0.1389999999992142</v>
      </c>
      <c r="H15195" s="337"/>
      <c r="J15195" s="82">
        <v>13</v>
      </c>
      <c r="K15195" s="319">
        <v>2</v>
      </c>
    </row>
    <row r="15196" spans="1:11" x14ac:dyDescent="0.3">
      <c r="A15196" s="341">
        <v>43606.919443692132</v>
      </c>
      <c r="B15196" s="318">
        <v>39063.591</v>
      </c>
      <c r="C15196" s="355">
        <f t="shared" si="325"/>
        <v>0.27100000000064028</v>
      </c>
      <c r="D15196" s="420">
        <f t="shared" si="326"/>
        <v>0.13550000000032014</v>
      </c>
      <c r="H15196" s="337"/>
      <c r="J15196" s="82">
        <v>14</v>
      </c>
      <c r="K15196" s="320">
        <v>3</v>
      </c>
    </row>
    <row r="15197" spans="1:11" x14ac:dyDescent="0.3">
      <c r="A15197" s="341">
        <v>43606.961110300923</v>
      </c>
      <c r="B15197" s="318">
        <v>39063.860999999997</v>
      </c>
      <c r="C15197" s="355">
        <f t="shared" si="325"/>
        <v>0.26999999999679858</v>
      </c>
      <c r="D15197" s="420">
        <f t="shared" si="326"/>
        <v>0.13499999999839929</v>
      </c>
      <c r="E15197" s="336">
        <f>SUM(C15182:C15197)*7.4805194805</f>
        <v>31.193766233671937</v>
      </c>
      <c r="F15197" s="324">
        <f>AVERAGE(D15182:D15197)</f>
        <v>0.13899999999994178</v>
      </c>
      <c r="G15197" s="324">
        <f>_xlfn.STDEV.S(D15182:D15197)</f>
        <v>3.3434370681155014E-3</v>
      </c>
      <c r="H15197" s="337"/>
      <c r="J15197" s="82">
        <v>15</v>
      </c>
      <c r="K15197" s="321">
        <v>4</v>
      </c>
    </row>
    <row r="15198" spans="1:11" x14ac:dyDescent="0.3">
      <c r="A15198" s="341">
        <v>43607.002776909721</v>
      </c>
      <c r="B15198" s="318">
        <v>39064.148000000001</v>
      </c>
      <c r="C15198" s="355">
        <f t="shared" si="325"/>
        <v>0.28700000000389991</v>
      </c>
      <c r="D15198" s="420">
        <f t="shared" si="326"/>
        <v>0.14350000000194996</v>
      </c>
      <c r="H15198" s="337"/>
      <c r="J15198" s="82">
        <v>16</v>
      </c>
      <c r="K15198" s="391">
        <v>1</v>
      </c>
    </row>
    <row r="15199" spans="1:11" x14ac:dyDescent="0.3">
      <c r="A15199" s="341">
        <v>43607.04444351852</v>
      </c>
      <c r="B15199" s="318">
        <v>39064.428999999996</v>
      </c>
      <c r="C15199" s="355">
        <f t="shared" si="325"/>
        <v>0.28099999999540159</v>
      </c>
      <c r="D15199" s="420">
        <f t="shared" si="326"/>
        <v>0.1404999999977008</v>
      </c>
      <c r="H15199" s="337"/>
      <c r="J15199" s="82">
        <v>17</v>
      </c>
      <c r="K15199" s="319">
        <v>2</v>
      </c>
    </row>
    <row r="15200" spans="1:11" x14ac:dyDescent="0.3">
      <c r="A15200" s="341">
        <v>43607.086110127311</v>
      </c>
      <c r="B15200" s="318">
        <v>39064.701000000001</v>
      </c>
      <c r="C15200" s="355">
        <f t="shared" si="325"/>
        <v>0.27200000000448199</v>
      </c>
      <c r="D15200" s="420">
        <f t="shared" si="326"/>
        <v>0.13600000000224099</v>
      </c>
      <c r="H15200" s="337"/>
      <c r="J15200" s="82">
        <v>18</v>
      </c>
      <c r="K15200" s="320">
        <v>3</v>
      </c>
    </row>
    <row r="15201" spans="1:11" x14ac:dyDescent="0.3">
      <c r="A15201" s="341">
        <v>43607.12777673611</v>
      </c>
      <c r="B15201" s="318">
        <v>39064.982000000004</v>
      </c>
      <c r="C15201" s="355">
        <f t="shared" si="325"/>
        <v>0.28100000000267755</v>
      </c>
      <c r="D15201" s="420">
        <f t="shared" si="326"/>
        <v>0.14050000000133878</v>
      </c>
      <c r="H15201" s="337"/>
      <c r="J15201" s="82">
        <v>19</v>
      </c>
      <c r="K15201" s="321">
        <v>4</v>
      </c>
    </row>
    <row r="15202" spans="1:11" x14ac:dyDescent="0.3">
      <c r="A15202" s="341">
        <v>43607.169443344908</v>
      </c>
      <c r="B15202" s="318">
        <v>39065.271999999997</v>
      </c>
      <c r="C15202" s="355">
        <f t="shared" si="325"/>
        <v>0.28999999999359716</v>
      </c>
      <c r="D15202" s="420">
        <f t="shared" si="326"/>
        <v>0.14499999999679858</v>
      </c>
      <c r="H15202" s="337"/>
      <c r="J15202" s="82">
        <v>20</v>
      </c>
      <c r="K15202" s="391">
        <v>1</v>
      </c>
    </row>
    <row r="15203" spans="1:11" x14ac:dyDescent="0.3">
      <c r="A15203" s="341">
        <v>43607.211109953707</v>
      </c>
      <c r="B15203" s="318">
        <v>39065.559000000001</v>
      </c>
      <c r="C15203" s="355">
        <f t="shared" si="325"/>
        <v>0.28700000000389991</v>
      </c>
      <c r="D15203" s="420">
        <f t="shared" si="326"/>
        <v>0.14350000000194996</v>
      </c>
      <c r="H15203" s="337"/>
      <c r="J15203" s="82">
        <v>21</v>
      </c>
      <c r="K15203" s="319">
        <v>2</v>
      </c>
    </row>
    <row r="15204" spans="1:11" x14ac:dyDescent="0.3">
      <c r="A15204" s="341">
        <v>43607.252776562498</v>
      </c>
      <c r="B15204" s="318">
        <v>39065.839999999997</v>
      </c>
      <c r="C15204" s="355">
        <f t="shared" si="325"/>
        <v>0.28099999999540159</v>
      </c>
      <c r="D15204" s="420">
        <f t="shared" si="326"/>
        <v>0.1404999999977008</v>
      </c>
      <c r="H15204" s="337"/>
      <c r="J15204" s="82">
        <v>22</v>
      </c>
      <c r="K15204" s="320">
        <v>3</v>
      </c>
    </row>
    <row r="15205" spans="1:11" x14ac:dyDescent="0.3">
      <c r="A15205" s="341">
        <v>43607.294443171297</v>
      </c>
      <c r="B15205" s="318">
        <v>39066.131999999998</v>
      </c>
      <c r="C15205" s="355">
        <f t="shared" si="325"/>
        <v>0.29200000000128057</v>
      </c>
      <c r="D15205" s="420">
        <f t="shared" si="326"/>
        <v>0.14600000000064028</v>
      </c>
      <c r="H15205" s="337"/>
      <c r="J15205" s="82">
        <v>23</v>
      </c>
      <c r="K15205" s="321">
        <v>4</v>
      </c>
    </row>
    <row r="15206" spans="1:11" x14ac:dyDescent="0.3">
      <c r="A15206" s="341">
        <v>43607.336109780095</v>
      </c>
      <c r="B15206" s="318">
        <v>39066.419000000002</v>
      </c>
      <c r="C15206" s="355">
        <f t="shared" si="325"/>
        <v>0.28700000000389991</v>
      </c>
      <c r="D15206" s="420">
        <f t="shared" si="326"/>
        <v>0.14350000000194996</v>
      </c>
      <c r="H15206" s="337"/>
      <c r="J15206" s="82">
        <v>24</v>
      </c>
      <c r="K15206" s="391">
        <v>1</v>
      </c>
    </row>
    <row r="15207" spans="1:11" x14ac:dyDescent="0.3">
      <c r="A15207" s="341">
        <v>43607.377776388887</v>
      </c>
      <c r="B15207" s="318">
        <v>39066.692000000003</v>
      </c>
      <c r="C15207" s="355">
        <f t="shared" si="325"/>
        <v>0.27300000000104774</v>
      </c>
      <c r="D15207" s="420">
        <f t="shared" si="326"/>
        <v>0.13650000000052387</v>
      </c>
      <c r="H15207" s="337"/>
      <c r="J15207" s="82">
        <v>25</v>
      </c>
      <c r="K15207" s="319">
        <v>2</v>
      </c>
    </row>
    <row r="15208" spans="1:11" x14ac:dyDescent="0.3">
      <c r="A15208" s="341">
        <v>43607.419442997685</v>
      </c>
      <c r="B15208" s="318">
        <v>39066.980000000003</v>
      </c>
      <c r="C15208" s="355">
        <f t="shared" si="325"/>
        <v>0.28800000000046566</v>
      </c>
      <c r="D15208" s="420">
        <f t="shared" si="326"/>
        <v>0.14400000000023283</v>
      </c>
      <c r="H15208" s="337"/>
      <c r="J15208" s="82">
        <v>26</v>
      </c>
      <c r="K15208" s="320">
        <v>3</v>
      </c>
    </row>
    <row r="15209" spans="1:11" x14ac:dyDescent="0.3">
      <c r="A15209" s="341">
        <v>43607.461109606484</v>
      </c>
      <c r="B15209" s="318">
        <v>39067.267999999996</v>
      </c>
      <c r="C15209" s="355">
        <f t="shared" si="325"/>
        <v>0.2879999999931897</v>
      </c>
      <c r="D15209" s="420">
        <f t="shared" si="326"/>
        <v>0.14399999999659485</v>
      </c>
      <c r="H15209" s="337"/>
      <c r="J15209" s="82">
        <v>27</v>
      </c>
      <c r="K15209" s="321">
        <v>4</v>
      </c>
    </row>
    <row r="15210" spans="1:11" x14ac:dyDescent="0.3">
      <c r="A15210" s="341">
        <v>43607.502776215275</v>
      </c>
      <c r="B15210" s="318">
        <v>39067.548000000003</v>
      </c>
      <c r="C15210" s="355">
        <f t="shared" si="325"/>
        <v>0.2800000000061118</v>
      </c>
      <c r="D15210" s="420">
        <f t="shared" si="326"/>
        <v>0.1400000000030559</v>
      </c>
      <c r="H15210" s="337"/>
      <c r="J15210" s="82">
        <v>28</v>
      </c>
      <c r="K15210" s="391">
        <v>1</v>
      </c>
    </row>
    <row r="15211" spans="1:11" x14ac:dyDescent="0.3">
      <c r="A15211" s="341">
        <v>43607.544442824073</v>
      </c>
      <c r="B15211" s="318">
        <v>39067.821000000004</v>
      </c>
      <c r="C15211" s="355">
        <f t="shared" si="325"/>
        <v>0.27300000000104774</v>
      </c>
      <c r="D15211" s="420">
        <f t="shared" si="326"/>
        <v>0.13650000000052387</v>
      </c>
      <c r="H15211" s="337"/>
      <c r="J15211" s="82">
        <v>29</v>
      </c>
      <c r="K15211" s="319">
        <v>2</v>
      </c>
    </row>
    <row r="15212" spans="1:11" x14ac:dyDescent="0.3">
      <c r="A15212" s="341">
        <v>43607.586109432872</v>
      </c>
      <c r="B15212" s="318">
        <v>39068.108999999997</v>
      </c>
      <c r="C15212" s="355">
        <f t="shared" si="325"/>
        <v>0.2879999999931897</v>
      </c>
      <c r="D15212" s="420">
        <f t="shared" si="326"/>
        <v>0.14399999999659485</v>
      </c>
      <c r="H15212" s="337"/>
      <c r="J15212" s="82">
        <v>30</v>
      </c>
      <c r="K15212" s="320">
        <v>3</v>
      </c>
    </row>
    <row r="15213" spans="1:11" x14ac:dyDescent="0.3">
      <c r="A15213" s="341">
        <v>43607.627776041663</v>
      </c>
      <c r="B15213" s="318">
        <v>39068.387999999999</v>
      </c>
      <c r="C15213" s="355">
        <f t="shared" si="325"/>
        <v>0.2790000000022701</v>
      </c>
      <c r="D15213" s="420">
        <f t="shared" si="326"/>
        <v>0.13950000000113505</v>
      </c>
      <c r="H15213" s="337"/>
      <c r="J15213" s="82">
        <v>31</v>
      </c>
      <c r="K15213" s="321">
        <v>4</v>
      </c>
    </row>
    <row r="15214" spans="1:11" x14ac:dyDescent="0.3">
      <c r="A15214" s="341">
        <v>43607.669442650462</v>
      </c>
      <c r="B15214" s="318">
        <v>39068.661</v>
      </c>
      <c r="C15214" s="355">
        <f t="shared" si="325"/>
        <v>0.27300000000104774</v>
      </c>
      <c r="D15214" s="420">
        <f t="shared" si="326"/>
        <v>0.13650000000052387</v>
      </c>
      <c r="H15214" s="337"/>
      <c r="J15214" s="82">
        <v>32</v>
      </c>
      <c r="K15214" s="391">
        <v>1</v>
      </c>
    </row>
    <row r="15215" spans="1:11" x14ac:dyDescent="0.3">
      <c r="A15215" s="341">
        <v>43607.71110925926</v>
      </c>
      <c r="B15215" s="318">
        <v>39068.940999999999</v>
      </c>
      <c r="C15215" s="355">
        <f t="shared" si="325"/>
        <v>0.27999999999883585</v>
      </c>
      <c r="D15215" s="420">
        <f t="shared" si="326"/>
        <v>0.13999999999941792</v>
      </c>
      <c r="H15215" s="337"/>
      <c r="J15215" s="82">
        <v>33</v>
      </c>
      <c r="K15215" s="319">
        <v>2</v>
      </c>
    </row>
    <row r="15216" spans="1:11" x14ac:dyDescent="0.3">
      <c r="A15216" s="341">
        <v>43607.752775868059</v>
      </c>
      <c r="B15216" s="318">
        <v>39069.220999999998</v>
      </c>
      <c r="C15216" s="355">
        <f t="shared" si="325"/>
        <v>0.27999999999883585</v>
      </c>
      <c r="D15216" s="420">
        <f t="shared" si="326"/>
        <v>0.13999999999941792</v>
      </c>
      <c r="H15216" s="337"/>
      <c r="J15216" s="82">
        <v>34</v>
      </c>
      <c r="K15216" s="320">
        <v>3</v>
      </c>
    </row>
    <row r="15217" spans="1:11" x14ac:dyDescent="0.3">
      <c r="A15217" s="341">
        <v>43607.79444247685</v>
      </c>
      <c r="B15217" s="318">
        <v>39069.491000000002</v>
      </c>
      <c r="C15217" s="355">
        <f t="shared" si="325"/>
        <v>0.27000000000407454</v>
      </c>
      <c r="D15217" s="420">
        <f t="shared" si="326"/>
        <v>0.13500000000203727</v>
      </c>
      <c r="H15217" s="337"/>
      <c r="J15217" s="82">
        <v>35</v>
      </c>
      <c r="K15217" s="321">
        <v>4</v>
      </c>
    </row>
    <row r="15218" spans="1:11" x14ac:dyDescent="0.3">
      <c r="A15218" s="341">
        <v>43607.836109085649</v>
      </c>
      <c r="B15218" s="318">
        <v>39069.754999999997</v>
      </c>
      <c r="C15218" s="355">
        <f t="shared" si="325"/>
        <v>0.26399999999557622</v>
      </c>
      <c r="D15218" s="420">
        <f t="shared" si="326"/>
        <v>0.13199999999778811</v>
      </c>
      <c r="H15218" s="337"/>
      <c r="J15218" s="82">
        <v>36</v>
      </c>
      <c r="K15218" s="391">
        <v>1</v>
      </c>
    </row>
    <row r="15219" spans="1:11" x14ac:dyDescent="0.3">
      <c r="A15219" s="341">
        <v>43607.877775694447</v>
      </c>
      <c r="B15219" s="318">
        <v>39070.031000000003</v>
      </c>
      <c r="C15219" s="355">
        <f t="shared" si="325"/>
        <v>0.2760000000052969</v>
      </c>
      <c r="D15219" s="420">
        <f t="shared" si="326"/>
        <v>0.13800000000264845</v>
      </c>
      <c r="H15219" s="337"/>
      <c r="J15219" s="82">
        <v>37</v>
      </c>
      <c r="K15219" s="319">
        <v>2</v>
      </c>
    </row>
    <row r="15220" spans="1:11" x14ac:dyDescent="0.3">
      <c r="A15220" s="341">
        <v>43607.919442303239</v>
      </c>
      <c r="B15220" s="318">
        <v>39070.311999999998</v>
      </c>
      <c r="C15220" s="355">
        <f t="shared" si="325"/>
        <v>0.28099999999540159</v>
      </c>
      <c r="D15220" s="420">
        <f t="shared" si="326"/>
        <v>0.1404999999977008</v>
      </c>
      <c r="H15220" s="337"/>
      <c r="J15220" s="82">
        <v>38</v>
      </c>
      <c r="K15220" s="320">
        <v>3</v>
      </c>
    </row>
    <row r="15221" spans="1:11" x14ac:dyDescent="0.3">
      <c r="A15221" s="341">
        <v>43607.961108912037</v>
      </c>
      <c r="B15221" s="318">
        <v>39070.584000000003</v>
      </c>
      <c r="C15221" s="355">
        <f t="shared" si="325"/>
        <v>0.27200000000448199</v>
      </c>
      <c r="D15221" s="420">
        <f t="shared" si="326"/>
        <v>0.13600000000224099</v>
      </c>
      <c r="E15221" s="336">
        <f>SUM(C15198:C15221)*7.4805194805</f>
        <v>50.291532467441996</v>
      </c>
      <c r="F15221" s="324">
        <f>AVERAGE(D15198:D15221)</f>
        <v>0.14006250000011278</v>
      </c>
      <c r="G15221" s="324">
        <f>_xlfn.STDEV.S(D15198:D15221)</f>
        <v>3.663309562786877E-3</v>
      </c>
      <c r="H15221" s="337"/>
      <c r="J15221" s="82">
        <v>39</v>
      </c>
      <c r="K15221" s="321">
        <v>4</v>
      </c>
    </row>
    <row r="15222" spans="1:11" x14ac:dyDescent="0.3">
      <c r="A15222" s="341">
        <v>43608.002775520836</v>
      </c>
      <c r="B15222" s="318">
        <v>39070.851999999999</v>
      </c>
      <c r="C15222" s="355">
        <f t="shared" si="325"/>
        <v>0.26799999999639113</v>
      </c>
      <c r="D15222" s="420">
        <f t="shared" si="326"/>
        <v>0.13399999999819556</v>
      </c>
      <c r="H15222" s="337"/>
      <c r="J15222" s="82">
        <v>40</v>
      </c>
      <c r="K15222" s="391">
        <v>1</v>
      </c>
    </row>
    <row r="15223" spans="1:11" x14ac:dyDescent="0.3">
      <c r="A15223" s="341">
        <v>43608.044442129627</v>
      </c>
      <c r="B15223" s="318">
        <v>39071.137999999999</v>
      </c>
      <c r="C15223" s="355">
        <f t="shared" si="325"/>
        <v>0.28600000000005821</v>
      </c>
      <c r="D15223" s="420">
        <f t="shared" si="326"/>
        <v>0.1430000000000291</v>
      </c>
      <c r="H15223" s="337"/>
      <c r="J15223" s="82">
        <v>41</v>
      </c>
      <c r="K15223" s="319">
        <v>2</v>
      </c>
    </row>
    <row r="15224" spans="1:11" x14ac:dyDescent="0.3">
      <c r="A15224" s="341">
        <v>43608.086108738426</v>
      </c>
      <c r="B15224" s="318">
        <v>39071.417999999998</v>
      </c>
      <c r="C15224" s="355">
        <f t="shared" si="325"/>
        <v>0.27999999999883585</v>
      </c>
      <c r="D15224" s="420">
        <f t="shared" si="326"/>
        <v>0.13999999999941792</v>
      </c>
      <c r="H15224" s="337"/>
      <c r="J15224" s="82">
        <v>42</v>
      </c>
      <c r="K15224" s="320">
        <v>3</v>
      </c>
    </row>
    <row r="15225" spans="1:11" x14ac:dyDescent="0.3">
      <c r="A15225" s="341">
        <v>43608.127775347224</v>
      </c>
      <c r="B15225" s="318">
        <v>39071.692000000003</v>
      </c>
      <c r="C15225" s="355">
        <f t="shared" si="325"/>
        <v>0.27400000000488944</v>
      </c>
      <c r="D15225" s="420">
        <f t="shared" si="326"/>
        <v>0.13700000000244472</v>
      </c>
      <c r="H15225" s="337"/>
      <c r="J15225" s="82">
        <v>43</v>
      </c>
      <c r="K15225" s="321">
        <v>4</v>
      </c>
    </row>
    <row r="15226" spans="1:11" x14ac:dyDescent="0.3">
      <c r="A15226" s="341">
        <v>43608.169441956015</v>
      </c>
      <c r="B15226" s="318">
        <v>39071.980000000003</v>
      </c>
      <c r="C15226" s="355">
        <f t="shared" si="325"/>
        <v>0.28800000000046566</v>
      </c>
      <c r="D15226" s="420">
        <f t="shared" si="326"/>
        <v>0.14400000000023283</v>
      </c>
      <c r="H15226" s="337"/>
      <c r="J15226" s="82">
        <v>44</v>
      </c>
      <c r="K15226" s="391">
        <v>1</v>
      </c>
    </row>
    <row r="15227" spans="1:11" x14ac:dyDescent="0.3">
      <c r="A15227" s="341">
        <v>43608.211108564814</v>
      </c>
      <c r="B15227" s="318">
        <v>39072.273999999998</v>
      </c>
      <c r="C15227" s="355">
        <f t="shared" si="325"/>
        <v>0.29399999999441206</v>
      </c>
      <c r="D15227" s="420">
        <f t="shared" si="326"/>
        <v>0.14699999999720603</v>
      </c>
      <c r="H15227" s="337"/>
      <c r="J15227" s="82">
        <v>45</v>
      </c>
      <c r="K15227" s="319">
        <v>2</v>
      </c>
    </row>
    <row r="15228" spans="1:11" x14ac:dyDescent="0.3">
      <c r="A15228" s="341">
        <v>43608.252775173612</v>
      </c>
      <c r="B15228" s="318">
        <v>39072.561000000002</v>
      </c>
      <c r="C15228" s="355">
        <f t="shared" si="325"/>
        <v>0.28700000000389991</v>
      </c>
      <c r="D15228" s="420">
        <f t="shared" si="326"/>
        <v>0.14350000000194996</v>
      </c>
      <c r="H15228" s="337"/>
      <c r="J15228" s="82">
        <v>46</v>
      </c>
      <c r="K15228" s="320">
        <v>3</v>
      </c>
    </row>
    <row r="15229" spans="1:11" x14ac:dyDescent="0.3">
      <c r="A15229" s="341">
        <v>43608.294441782411</v>
      </c>
      <c r="B15229" s="318">
        <v>39072.839</v>
      </c>
      <c r="C15229" s="355">
        <f t="shared" si="325"/>
        <v>0.27799999999842839</v>
      </c>
      <c r="D15229" s="420">
        <f t="shared" si="326"/>
        <v>0.1389999999992142</v>
      </c>
      <c r="H15229" s="337"/>
      <c r="J15229" s="82">
        <v>47</v>
      </c>
      <c r="K15229" s="321">
        <v>4</v>
      </c>
    </row>
    <row r="15230" spans="1:11" x14ac:dyDescent="0.3">
      <c r="A15230" s="341">
        <v>43608.336108391202</v>
      </c>
      <c r="B15230" s="318">
        <v>39073.131999999998</v>
      </c>
      <c r="C15230" s="355">
        <f t="shared" si="325"/>
        <v>0.29299999999784632</v>
      </c>
      <c r="D15230" s="420">
        <f t="shared" si="326"/>
        <v>0.14649999999892316</v>
      </c>
      <c r="H15230" s="337"/>
      <c r="J15230" s="82">
        <v>48</v>
      </c>
      <c r="K15230" s="391">
        <v>1</v>
      </c>
    </row>
    <row r="15231" spans="1:11" x14ac:dyDescent="0.3">
      <c r="A15231" s="341">
        <v>43608.377775000001</v>
      </c>
      <c r="B15231" s="318">
        <v>39073.423000000003</v>
      </c>
      <c r="C15231" s="355">
        <f t="shared" si="325"/>
        <v>0.29100000000471482</v>
      </c>
      <c r="D15231" s="420">
        <f t="shared" si="326"/>
        <v>0.14550000000235741</v>
      </c>
      <c r="H15231" s="337"/>
      <c r="J15231" s="82">
        <v>49</v>
      </c>
      <c r="K15231" s="319">
        <v>2</v>
      </c>
    </row>
    <row r="15232" spans="1:11" x14ac:dyDescent="0.3">
      <c r="A15232" s="341">
        <v>43608.419441608799</v>
      </c>
      <c r="B15232" s="318">
        <v>39073.701999999997</v>
      </c>
      <c r="C15232" s="355">
        <f t="shared" si="325"/>
        <v>0.27899999999499414</v>
      </c>
      <c r="D15232" s="420">
        <f t="shared" si="326"/>
        <v>0.13949999999749707</v>
      </c>
      <c r="H15232" s="337"/>
      <c r="J15232" s="82">
        <v>50</v>
      </c>
      <c r="K15232" s="320">
        <v>3</v>
      </c>
    </row>
    <row r="15233" spans="1:11" x14ac:dyDescent="0.3">
      <c r="A15233" s="341">
        <v>43608.461108217591</v>
      </c>
      <c r="B15233" s="318">
        <v>39073.99</v>
      </c>
      <c r="C15233" s="355">
        <f t="shared" si="325"/>
        <v>0.28800000000046566</v>
      </c>
      <c r="D15233" s="420">
        <f t="shared" si="326"/>
        <v>0.14400000000023283</v>
      </c>
      <c r="H15233" s="337"/>
      <c r="J15233" s="82">
        <v>51</v>
      </c>
      <c r="K15233" s="321">
        <v>4</v>
      </c>
    </row>
    <row r="15234" spans="1:11" x14ac:dyDescent="0.3">
      <c r="A15234" s="341">
        <v>43608.502774826389</v>
      </c>
      <c r="B15234" s="318">
        <v>39074.277000000002</v>
      </c>
      <c r="C15234" s="355">
        <f t="shared" si="325"/>
        <v>0.28700000000389991</v>
      </c>
      <c r="D15234" s="420">
        <f t="shared" si="326"/>
        <v>0.14350000000194996</v>
      </c>
      <c r="H15234" s="337"/>
      <c r="J15234" s="82">
        <v>52</v>
      </c>
      <c r="K15234" s="391">
        <v>1</v>
      </c>
    </row>
    <row r="15235" spans="1:11" x14ac:dyDescent="0.3">
      <c r="A15235" s="341">
        <v>43608.544441435188</v>
      </c>
      <c r="B15235" s="318">
        <v>39074.557999999997</v>
      </c>
      <c r="C15235" s="355">
        <f t="shared" si="325"/>
        <v>0.28099999999540159</v>
      </c>
      <c r="D15235" s="420">
        <f t="shared" si="326"/>
        <v>0.1404999999977008</v>
      </c>
      <c r="H15235" s="337"/>
      <c r="J15235" s="82">
        <v>53</v>
      </c>
      <c r="K15235" s="319">
        <v>2</v>
      </c>
    </row>
    <row r="15236" spans="1:11" x14ac:dyDescent="0.3">
      <c r="A15236" s="341">
        <v>43608.586108043979</v>
      </c>
      <c r="B15236" s="318">
        <v>39074.832000000002</v>
      </c>
      <c r="C15236" s="355">
        <f t="shared" si="325"/>
        <v>0.27400000000488944</v>
      </c>
      <c r="D15236" s="420">
        <f t="shared" si="326"/>
        <v>0.13700000000244472</v>
      </c>
      <c r="H15236" s="337"/>
      <c r="J15236" s="82">
        <v>54</v>
      </c>
      <c r="K15236" s="320">
        <v>3</v>
      </c>
    </row>
    <row r="15237" spans="1:11" x14ac:dyDescent="0.3">
      <c r="A15237" s="341">
        <v>43608.627774652778</v>
      </c>
      <c r="B15237" s="318">
        <v>39075.120000000003</v>
      </c>
      <c r="C15237" s="355">
        <f t="shared" si="325"/>
        <v>0.28800000000046566</v>
      </c>
      <c r="D15237" s="420">
        <f t="shared" si="326"/>
        <v>0.14400000000023283</v>
      </c>
      <c r="H15237" s="337"/>
      <c r="J15237" s="82">
        <v>55</v>
      </c>
      <c r="K15237" s="321">
        <v>4</v>
      </c>
    </row>
    <row r="15238" spans="1:11" x14ac:dyDescent="0.3">
      <c r="A15238" s="341">
        <v>43608.669441261576</v>
      </c>
      <c r="B15238" s="318">
        <v>39075.400999999998</v>
      </c>
      <c r="C15238" s="355">
        <f t="shared" si="325"/>
        <v>0.28099999999540159</v>
      </c>
      <c r="D15238" s="420">
        <f t="shared" si="326"/>
        <v>0.1404999999977008</v>
      </c>
      <c r="H15238" s="337"/>
      <c r="J15238" s="82">
        <v>56</v>
      </c>
      <c r="K15238" s="391">
        <v>1</v>
      </c>
    </row>
    <row r="15239" spans="1:11" x14ac:dyDescent="0.3">
      <c r="A15239" s="341">
        <v>43608.711107870367</v>
      </c>
      <c r="B15239" s="318">
        <v>39075.671999999999</v>
      </c>
      <c r="C15239" s="355">
        <f t="shared" si="325"/>
        <v>0.27100000000064028</v>
      </c>
      <c r="D15239" s="420">
        <f t="shared" si="326"/>
        <v>0.13550000000032014</v>
      </c>
      <c r="H15239" s="337"/>
      <c r="J15239" s="82">
        <v>57</v>
      </c>
      <c r="K15239" s="319">
        <v>2</v>
      </c>
    </row>
    <row r="15240" spans="1:11" x14ac:dyDescent="0.3">
      <c r="A15240" s="341">
        <v>43608.752774479166</v>
      </c>
      <c r="B15240" s="318">
        <v>39075.949999999997</v>
      </c>
      <c r="C15240" s="355">
        <f t="shared" si="325"/>
        <v>0.27799999999842839</v>
      </c>
      <c r="D15240" s="420">
        <f t="shared" si="326"/>
        <v>0.1389999999992142</v>
      </c>
      <c r="H15240" s="337"/>
      <c r="J15240" s="82">
        <v>58</v>
      </c>
      <c r="K15240" s="320">
        <v>3</v>
      </c>
    </row>
    <row r="15241" spans="1:11" x14ac:dyDescent="0.3">
      <c r="A15241" s="341">
        <v>43608.794441087965</v>
      </c>
      <c r="B15241" s="318">
        <v>39076.232000000004</v>
      </c>
      <c r="C15241" s="355">
        <f t="shared" si="325"/>
        <v>0.28200000000651926</v>
      </c>
      <c r="D15241" s="420">
        <f t="shared" si="326"/>
        <v>0.14100000000325963</v>
      </c>
      <c r="H15241" s="337"/>
      <c r="J15241" s="82">
        <v>59</v>
      </c>
      <c r="K15241" s="321">
        <v>4</v>
      </c>
    </row>
    <row r="15242" spans="1:11" x14ac:dyDescent="0.3">
      <c r="A15242" s="341">
        <v>43608.836107696756</v>
      </c>
      <c r="B15242" s="318">
        <v>39076.508999999998</v>
      </c>
      <c r="C15242" s="355">
        <f t="shared" si="325"/>
        <v>0.27699999999458669</v>
      </c>
      <c r="D15242" s="420">
        <f t="shared" si="326"/>
        <v>0.13849999999729334</v>
      </c>
      <c r="H15242" s="337"/>
      <c r="J15242" s="82">
        <v>60</v>
      </c>
      <c r="K15242" s="391">
        <v>1</v>
      </c>
    </row>
    <row r="15243" spans="1:11" x14ac:dyDescent="0.3">
      <c r="A15243" s="341">
        <v>43608.877774305554</v>
      </c>
      <c r="B15243" s="318">
        <v>39076.779000000002</v>
      </c>
      <c r="C15243" s="355">
        <f t="shared" si="325"/>
        <v>0.27000000000407454</v>
      </c>
      <c r="D15243" s="420">
        <f t="shared" si="326"/>
        <v>0.13500000000203727</v>
      </c>
      <c r="H15243" s="337"/>
      <c r="J15243" s="82">
        <v>61</v>
      </c>
      <c r="K15243" s="319">
        <v>2</v>
      </c>
    </row>
    <row r="15244" spans="1:11" x14ac:dyDescent="0.3">
      <c r="A15244" s="341">
        <v>43608.919440914353</v>
      </c>
      <c r="B15244" s="318">
        <v>39077.059000000001</v>
      </c>
      <c r="C15244" s="355">
        <f t="shared" si="325"/>
        <v>0.27999999999883585</v>
      </c>
      <c r="D15244" s="420">
        <f t="shared" si="326"/>
        <v>0.13999999999941792</v>
      </c>
      <c r="H15244" s="337"/>
      <c r="J15244" s="82">
        <v>62</v>
      </c>
      <c r="K15244" s="320">
        <v>3</v>
      </c>
    </row>
    <row r="15245" spans="1:11" x14ac:dyDescent="0.3">
      <c r="A15245" s="341">
        <v>43608.961107523151</v>
      </c>
      <c r="B15245" s="318">
        <v>39077.332000000002</v>
      </c>
      <c r="C15245" s="355">
        <f t="shared" si="325"/>
        <v>0.27300000000104774</v>
      </c>
      <c r="D15245" s="420">
        <f t="shared" si="326"/>
        <v>0.13650000000052387</v>
      </c>
      <c r="E15245" s="336">
        <f>SUM(C15222:C15245)*7.4805194805</f>
        <v>50.478545454410948</v>
      </c>
      <c r="F15245" s="324">
        <f>AVERAGE(D15222:D15245)</f>
        <v>0.14058333333332484</v>
      </c>
      <c r="G15245" s="324">
        <f>_xlfn.STDEV.S(D15222:D15245)</f>
        <v>3.6850658263280693E-3</v>
      </c>
      <c r="H15245" s="337"/>
      <c r="J15245" s="82">
        <v>63</v>
      </c>
      <c r="K15245" s="321">
        <v>4</v>
      </c>
    </row>
    <row r="15246" spans="1:11" x14ac:dyDescent="0.3">
      <c r="A15246" s="341">
        <v>43609.002774131943</v>
      </c>
      <c r="B15246" s="318">
        <v>39077.607000000004</v>
      </c>
      <c r="C15246" s="355">
        <f t="shared" si="325"/>
        <v>0.27500000000145519</v>
      </c>
      <c r="D15246" s="420">
        <f t="shared" si="326"/>
        <v>0.1375000000007276</v>
      </c>
      <c r="H15246" s="337"/>
      <c r="J15246" s="82">
        <v>64</v>
      </c>
      <c r="K15246" s="391">
        <v>1</v>
      </c>
    </row>
    <row r="15247" spans="1:11" x14ac:dyDescent="0.3">
      <c r="A15247" s="341">
        <v>43609.044440740741</v>
      </c>
      <c r="B15247" s="318">
        <v>39077.881000000001</v>
      </c>
      <c r="C15247" s="355">
        <f t="shared" si="325"/>
        <v>0.27399999999761349</v>
      </c>
      <c r="D15247" s="420">
        <f t="shared" si="326"/>
        <v>0.13699999999880674</v>
      </c>
      <c r="H15247" s="337"/>
      <c r="J15247" s="82">
        <v>65</v>
      </c>
      <c r="K15247" s="319">
        <v>2</v>
      </c>
    </row>
    <row r="15248" spans="1:11" x14ac:dyDescent="0.3">
      <c r="A15248" s="341">
        <v>43609.08610734954</v>
      </c>
      <c r="B15248" s="318">
        <v>39078.171000000002</v>
      </c>
      <c r="C15248" s="355">
        <f t="shared" si="325"/>
        <v>0.29000000000087311</v>
      </c>
      <c r="D15248" s="420">
        <f t="shared" si="326"/>
        <v>0.14500000000043656</v>
      </c>
      <c r="H15248" s="337"/>
      <c r="J15248" s="82">
        <v>66</v>
      </c>
      <c r="K15248" s="320">
        <v>3</v>
      </c>
    </row>
    <row r="15249" spans="1:11" x14ac:dyDescent="0.3">
      <c r="A15249" s="341">
        <v>43609.127773958331</v>
      </c>
      <c r="B15249" s="318">
        <v>39078.453000000001</v>
      </c>
      <c r="C15249" s="355">
        <f t="shared" si="325"/>
        <v>0.2819999999992433</v>
      </c>
      <c r="D15249" s="420">
        <f t="shared" si="326"/>
        <v>0.14099999999962165</v>
      </c>
      <c r="H15249" s="337"/>
      <c r="J15249" s="82">
        <v>67</v>
      </c>
      <c r="K15249" s="321">
        <v>4</v>
      </c>
    </row>
    <row r="15250" spans="1:11" x14ac:dyDescent="0.3">
      <c r="A15250" s="341">
        <v>43609.16944056713</v>
      </c>
      <c r="B15250" s="318">
        <v>39078.732000000004</v>
      </c>
      <c r="C15250" s="355">
        <f t="shared" si="325"/>
        <v>0.2790000000022701</v>
      </c>
      <c r="D15250" s="420">
        <f t="shared" si="326"/>
        <v>0.13950000000113505</v>
      </c>
      <c r="H15250" s="337"/>
      <c r="J15250" s="82">
        <v>68</v>
      </c>
      <c r="K15250" s="391">
        <v>1</v>
      </c>
    </row>
    <row r="15251" spans="1:11" x14ac:dyDescent="0.3">
      <c r="A15251" s="341">
        <v>43609.211107175928</v>
      </c>
      <c r="B15251" s="318">
        <v>39079.021000000001</v>
      </c>
      <c r="C15251" s="355">
        <f t="shared" si="325"/>
        <v>0.28899999999703141</v>
      </c>
      <c r="D15251" s="420">
        <f t="shared" si="326"/>
        <v>0.1444999999985157</v>
      </c>
      <c r="H15251" s="337"/>
      <c r="J15251" s="82">
        <v>69</v>
      </c>
      <c r="K15251" s="319">
        <v>2</v>
      </c>
    </row>
    <row r="15252" spans="1:11" x14ac:dyDescent="0.3">
      <c r="A15252" s="341">
        <v>43609.252773784719</v>
      </c>
      <c r="B15252" s="318">
        <v>39079.313999999998</v>
      </c>
      <c r="C15252" s="355">
        <f t="shared" si="325"/>
        <v>0.29299999999784632</v>
      </c>
      <c r="D15252" s="420">
        <f t="shared" si="326"/>
        <v>0.14649999999892316</v>
      </c>
      <c r="H15252" s="337"/>
      <c r="J15252" s="82">
        <v>70</v>
      </c>
      <c r="K15252" s="320">
        <v>3</v>
      </c>
    </row>
    <row r="15253" spans="1:11" x14ac:dyDescent="0.3">
      <c r="A15253" s="341">
        <v>43609.294440393518</v>
      </c>
      <c r="B15253" s="318">
        <v>39079.599999999999</v>
      </c>
      <c r="C15253" s="355">
        <f t="shared" si="325"/>
        <v>0.28600000000005821</v>
      </c>
      <c r="D15253" s="420">
        <f t="shared" si="326"/>
        <v>0.1430000000000291</v>
      </c>
      <c r="H15253" s="337"/>
      <c r="J15253" s="82">
        <v>71</v>
      </c>
      <c r="K15253" s="321">
        <v>4</v>
      </c>
    </row>
    <row r="15254" spans="1:11" x14ac:dyDescent="0.3">
      <c r="A15254" s="341">
        <v>43609.336107002317</v>
      </c>
      <c r="B15254" s="318">
        <v>39079.881999999998</v>
      </c>
      <c r="C15254" s="355">
        <f t="shared" si="325"/>
        <v>0.2819999999992433</v>
      </c>
      <c r="D15254" s="420">
        <f t="shared" si="326"/>
        <v>0.14099999999962165</v>
      </c>
      <c r="H15254" s="337"/>
      <c r="J15254" s="82">
        <v>72</v>
      </c>
      <c r="K15254" s="391">
        <v>1</v>
      </c>
    </row>
    <row r="15255" spans="1:11" x14ac:dyDescent="0.3">
      <c r="A15255" s="341">
        <v>43609.377773611108</v>
      </c>
      <c r="B15255" s="318">
        <v>39080.173000000003</v>
      </c>
      <c r="C15255" s="355">
        <f t="shared" si="325"/>
        <v>0.29100000000471482</v>
      </c>
      <c r="D15255" s="420">
        <f t="shared" si="326"/>
        <v>0.14550000000235741</v>
      </c>
      <c r="H15255" s="337"/>
      <c r="J15255" s="82">
        <v>73</v>
      </c>
      <c r="K15255" s="319">
        <v>2</v>
      </c>
    </row>
    <row r="15256" spans="1:11" x14ac:dyDescent="0.3">
      <c r="A15256" s="341">
        <v>43609.419440219906</v>
      </c>
      <c r="B15256" s="318">
        <v>39080.459000000003</v>
      </c>
      <c r="C15256" s="355">
        <f t="shared" si="325"/>
        <v>0.28600000000005821</v>
      </c>
      <c r="D15256" s="420">
        <f t="shared" si="326"/>
        <v>0.1430000000000291</v>
      </c>
      <c r="H15256" s="337"/>
      <c r="J15256" s="82">
        <v>74</v>
      </c>
      <c r="K15256" s="320">
        <v>3</v>
      </c>
    </row>
    <row r="15257" spans="1:11" x14ac:dyDescent="0.3">
      <c r="A15257" s="341">
        <v>43609.461106828705</v>
      </c>
      <c r="B15257" s="318">
        <v>39080.731</v>
      </c>
      <c r="C15257" s="355">
        <f t="shared" si="325"/>
        <v>0.27199999999720603</v>
      </c>
      <c r="D15257" s="420">
        <f t="shared" si="326"/>
        <v>0.13599999999860302</v>
      </c>
      <c r="H15257" s="337"/>
      <c r="J15257" s="82">
        <v>75</v>
      </c>
      <c r="K15257" s="321">
        <v>4</v>
      </c>
    </row>
    <row r="15258" spans="1:11" x14ac:dyDescent="0.3">
      <c r="A15258" s="341">
        <v>43609.502773437503</v>
      </c>
      <c r="B15258" s="318">
        <v>39081.017999999996</v>
      </c>
      <c r="C15258" s="355">
        <f t="shared" si="325"/>
        <v>0.28699999999662396</v>
      </c>
      <c r="D15258" s="420">
        <f t="shared" si="326"/>
        <v>0.14349999999831198</v>
      </c>
      <c r="H15258" s="337"/>
      <c r="J15258" s="82">
        <v>76</v>
      </c>
      <c r="K15258" s="391">
        <v>1</v>
      </c>
    </row>
    <row r="15259" spans="1:11" x14ac:dyDescent="0.3">
      <c r="A15259" s="341">
        <v>43609.544440046295</v>
      </c>
      <c r="B15259" s="318">
        <v>39081.302000000003</v>
      </c>
      <c r="C15259" s="355">
        <f t="shared" si="325"/>
        <v>0.28400000000692671</v>
      </c>
      <c r="D15259" s="420">
        <f t="shared" si="326"/>
        <v>0.14200000000346336</v>
      </c>
      <c r="H15259" s="337"/>
      <c r="J15259" s="82">
        <v>77</v>
      </c>
      <c r="K15259" s="319">
        <v>2</v>
      </c>
    </row>
    <row r="15260" spans="1:11" x14ac:dyDescent="0.3">
      <c r="A15260" s="341">
        <v>43609.586106655093</v>
      </c>
      <c r="B15260" s="318">
        <v>39081.578999999998</v>
      </c>
      <c r="C15260" s="355">
        <f t="shared" si="325"/>
        <v>0.27699999999458669</v>
      </c>
      <c r="D15260" s="420">
        <f t="shared" si="326"/>
        <v>0.13849999999729334</v>
      </c>
      <c r="H15260" s="337"/>
      <c r="J15260" s="82">
        <v>78</v>
      </c>
      <c r="K15260" s="320">
        <v>3</v>
      </c>
    </row>
    <row r="15261" spans="1:11" x14ac:dyDescent="0.3">
      <c r="A15261" s="341">
        <v>43609.627773263892</v>
      </c>
      <c r="B15261" s="318">
        <v>39081.849000000002</v>
      </c>
      <c r="C15261" s="355">
        <f t="shared" si="325"/>
        <v>0.27000000000407454</v>
      </c>
      <c r="D15261" s="420">
        <f t="shared" si="326"/>
        <v>0.13500000000203727</v>
      </c>
      <c r="H15261" s="337"/>
      <c r="J15261" s="82">
        <v>79</v>
      </c>
      <c r="K15261" s="321">
        <v>4</v>
      </c>
    </row>
    <row r="15262" spans="1:11" x14ac:dyDescent="0.3">
      <c r="A15262" s="341">
        <v>43609.669439872683</v>
      </c>
      <c r="B15262" s="318">
        <v>39082.131000000001</v>
      </c>
      <c r="C15262" s="355">
        <f t="shared" si="325"/>
        <v>0.2819999999992433</v>
      </c>
      <c r="D15262" s="420">
        <f t="shared" si="326"/>
        <v>0.14099999999962165</v>
      </c>
      <c r="H15262" s="337"/>
      <c r="J15262" s="82">
        <v>80</v>
      </c>
      <c r="K15262" s="391">
        <v>1</v>
      </c>
    </row>
    <row r="15263" spans="1:11" x14ac:dyDescent="0.3">
      <c r="A15263" s="341">
        <v>43609.711106481482</v>
      </c>
      <c r="B15263" s="318">
        <v>39082.409</v>
      </c>
      <c r="C15263" s="355">
        <f t="shared" si="325"/>
        <v>0.27799999999842839</v>
      </c>
      <c r="D15263" s="420">
        <f t="shared" si="326"/>
        <v>0.1389999999992142</v>
      </c>
      <c r="H15263" s="337"/>
      <c r="J15263" s="82">
        <v>81</v>
      </c>
      <c r="K15263" s="319">
        <v>2</v>
      </c>
    </row>
    <row r="15264" spans="1:11" x14ac:dyDescent="0.3">
      <c r="A15264" s="341">
        <v>43609.75277309028</v>
      </c>
      <c r="B15264" s="318">
        <v>39082.678</v>
      </c>
      <c r="C15264" s="355">
        <f t="shared" si="325"/>
        <v>0.26900000000023283</v>
      </c>
      <c r="D15264" s="420">
        <f t="shared" si="326"/>
        <v>0.13450000000011642</v>
      </c>
      <c r="H15264" s="337"/>
      <c r="J15264" s="82">
        <v>82</v>
      </c>
      <c r="K15264" s="320">
        <v>3</v>
      </c>
    </row>
    <row r="15265" spans="1:11" x14ac:dyDescent="0.3">
      <c r="A15265" s="341">
        <v>43609.794439699072</v>
      </c>
      <c r="B15265" s="318">
        <v>39082.951000000001</v>
      </c>
      <c r="C15265" s="355">
        <f t="shared" si="325"/>
        <v>0.27300000000104774</v>
      </c>
      <c r="D15265" s="420">
        <f t="shared" si="326"/>
        <v>0.13650000000052387</v>
      </c>
      <c r="H15265" s="337"/>
      <c r="J15265" s="82">
        <v>83</v>
      </c>
      <c r="K15265" s="321">
        <v>4</v>
      </c>
    </row>
    <row r="15266" spans="1:11" x14ac:dyDescent="0.3">
      <c r="A15266" s="341">
        <v>43609.83610630787</v>
      </c>
      <c r="B15266" s="318">
        <v>39083.230000000003</v>
      </c>
      <c r="C15266" s="355">
        <f t="shared" si="325"/>
        <v>0.2790000000022701</v>
      </c>
      <c r="D15266" s="420">
        <f t="shared" si="326"/>
        <v>0.13950000000113505</v>
      </c>
      <c r="H15266" s="337"/>
      <c r="J15266" s="82">
        <v>84</v>
      </c>
      <c r="K15266" s="391">
        <v>1</v>
      </c>
    </row>
    <row r="15267" spans="1:11" x14ac:dyDescent="0.3">
      <c r="A15267" s="341">
        <v>43609.877772916669</v>
      </c>
      <c r="B15267" s="318">
        <v>39083.502</v>
      </c>
      <c r="C15267" s="355">
        <f t="shared" si="325"/>
        <v>0.27199999999720603</v>
      </c>
      <c r="D15267" s="420">
        <f t="shared" si="326"/>
        <v>0.13599999999860302</v>
      </c>
      <c r="H15267" s="337"/>
      <c r="J15267" s="82">
        <v>85</v>
      </c>
      <c r="K15267" s="319">
        <v>2</v>
      </c>
    </row>
    <row r="15268" spans="1:11" x14ac:dyDescent="0.3">
      <c r="A15268" s="341">
        <v>43609.91943952546</v>
      </c>
      <c r="B15268" s="318">
        <v>39083.767999999996</v>
      </c>
      <c r="C15268" s="355">
        <f t="shared" si="325"/>
        <v>0.26599999999598367</v>
      </c>
      <c r="D15268" s="420">
        <f t="shared" si="326"/>
        <v>0.13299999999799184</v>
      </c>
      <c r="H15268" s="337"/>
      <c r="J15268" s="82">
        <v>86</v>
      </c>
      <c r="K15268" s="320">
        <v>3</v>
      </c>
    </row>
    <row r="15269" spans="1:11" x14ac:dyDescent="0.3">
      <c r="A15269" s="341">
        <v>43609.961106134258</v>
      </c>
      <c r="B15269" s="318">
        <v>39084.042999999998</v>
      </c>
      <c r="C15269" s="355">
        <f t="shared" si="325"/>
        <v>0.27500000000145519</v>
      </c>
      <c r="D15269" s="420">
        <f t="shared" si="326"/>
        <v>0.1375000000007276</v>
      </c>
      <c r="E15269" s="336">
        <f>SUM(C15246:C15269)*7.4805194805</f>
        <v>50.20176623360328</v>
      </c>
      <c r="F15269" s="324">
        <f>AVERAGE(D15246:D15269)</f>
        <v>0.13981249999991027</v>
      </c>
      <c r="G15269" s="324">
        <f>_xlfn.STDEV.S(D15246:D15269)</f>
        <v>3.7758169287942871E-3</v>
      </c>
      <c r="H15269" s="337"/>
      <c r="J15269" s="82">
        <v>87</v>
      </c>
      <c r="K15269" s="321">
        <v>4</v>
      </c>
    </row>
    <row r="15270" spans="1:11" x14ac:dyDescent="0.3">
      <c r="A15270" s="341">
        <v>43610.002772743057</v>
      </c>
      <c r="B15270" s="318">
        <v>39084.321000000004</v>
      </c>
      <c r="C15270" s="355">
        <f t="shared" si="325"/>
        <v>0.27800000000570435</v>
      </c>
      <c r="D15270" s="420">
        <f t="shared" si="326"/>
        <v>0.13900000000285218</v>
      </c>
      <c r="H15270" s="337"/>
      <c r="J15270" s="82">
        <v>88</v>
      </c>
      <c r="K15270" s="391">
        <v>1</v>
      </c>
    </row>
    <row r="15271" spans="1:11" x14ac:dyDescent="0.3">
      <c r="A15271" s="341">
        <v>43610.044439351848</v>
      </c>
      <c r="B15271" s="318">
        <v>39084.597999999998</v>
      </c>
      <c r="C15271" s="355">
        <f t="shared" si="325"/>
        <v>0.27699999999458669</v>
      </c>
      <c r="D15271" s="420">
        <f t="shared" si="326"/>
        <v>0.13849999999729334</v>
      </c>
      <c r="H15271" s="337"/>
      <c r="J15271" s="82">
        <v>89</v>
      </c>
      <c r="K15271" s="319">
        <v>2</v>
      </c>
    </row>
    <row r="15272" spans="1:11" x14ac:dyDescent="0.3">
      <c r="A15272" s="341">
        <v>43610.086105960647</v>
      </c>
      <c r="B15272" s="318">
        <v>39084.870999999999</v>
      </c>
      <c r="C15272" s="355">
        <f t="shared" si="325"/>
        <v>0.27300000000104774</v>
      </c>
      <c r="D15272" s="420">
        <f t="shared" si="326"/>
        <v>0.13650000000052387</v>
      </c>
      <c r="H15272" s="337"/>
      <c r="J15272" s="82">
        <v>90</v>
      </c>
      <c r="K15272" s="320">
        <v>3</v>
      </c>
    </row>
    <row r="15273" spans="1:11" x14ac:dyDescent="0.3">
      <c r="A15273" s="341">
        <v>43610.127772569445</v>
      </c>
      <c r="B15273" s="318">
        <v>39085.159</v>
      </c>
      <c r="C15273" s="355">
        <f t="shared" si="325"/>
        <v>0.28800000000046566</v>
      </c>
      <c r="D15273" s="420">
        <f t="shared" si="326"/>
        <v>0.14400000000023283</v>
      </c>
      <c r="H15273" s="337"/>
      <c r="J15273" s="82">
        <v>91</v>
      </c>
      <c r="K15273" s="321">
        <v>4</v>
      </c>
    </row>
    <row r="15274" spans="1:11" x14ac:dyDescent="0.3">
      <c r="A15274" s="341">
        <v>43610.169439178244</v>
      </c>
      <c r="B15274" s="318">
        <v>39085.440999999999</v>
      </c>
      <c r="C15274" s="355">
        <f t="shared" si="325"/>
        <v>0.2819999999992433</v>
      </c>
      <c r="D15274" s="420">
        <f t="shared" si="326"/>
        <v>0.14099999999962165</v>
      </c>
      <c r="H15274" s="337"/>
      <c r="J15274" s="82">
        <v>92</v>
      </c>
      <c r="K15274" s="391">
        <v>1</v>
      </c>
    </row>
    <row r="15275" spans="1:11" x14ac:dyDescent="0.3">
      <c r="A15275" s="341">
        <v>43610.211105787035</v>
      </c>
      <c r="B15275" s="318">
        <v>39085.72</v>
      </c>
      <c r="C15275" s="355">
        <f t="shared" si="325"/>
        <v>0.2790000000022701</v>
      </c>
      <c r="D15275" s="420">
        <f t="shared" si="326"/>
        <v>0.13950000000113505</v>
      </c>
      <c r="H15275" s="337"/>
      <c r="J15275" s="82">
        <v>93</v>
      </c>
      <c r="K15275" s="319">
        <v>2</v>
      </c>
    </row>
    <row r="15276" spans="1:11" x14ac:dyDescent="0.3">
      <c r="A15276" s="341">
        <v>43610.252772395834</v>
      </c>
      <c r="B15276" s="318">
        <v>39086.01</v>
      </c>
      <c r="C15276" s="355">
        <f t="shared" si="325"/>
        <v>0.29000000000087311</v>
      </c>
      <c r="D15276" s="420">
        <f t="shared" si="326"/>
        <v>0.14500000000043656</v>
      </c>
      <c r="H15276" s="337"/>
      <c r="J15276" s="82">
        <v>94</v>
      </c>
      <c r="K15276" s="320">
        <v>3</v>
      </c>
    </row>
    <row r="15277" spans="1:11" x14ac:dyDescent="0.3">
      <c r="A15277" s="341">
        <v>43610.294439004632</v>
      </c>
      <c r="B15277" s="318">
        <v>39086.302000000003</v>
      </c>
      <c r="C15277" s="355">
        <f t="shared" si="325"/>
        <v>0.29200000000128057</v>
      </c>
      <c r="D15277" s="420">
        <f t="shared" si="326"/>
        <v>0.14600000000064028</v>
      </c>
      <c r="H15277" s="337"/>
      <c r="J15277" s="82">
        <v>95</v>
      </c>
      <c r="K15277" s="321">
        <v>4</v>
      </c>
    </row>
    <row r="15278" spans="1:11" x14ac:dyDescent="0.3">
      <c r="A15278" s="341">
        <v>43610.336105613424</v>
      </c>
      <c r="B15278" s="318">
        <v>39086.587</v>
      </c>
      <c r="C15278" s="355">
        <f t="shared" si="325"/>
        <v>0.2849999999962165</v>
      </c>
      <c r="D15278" s="420">
        <f t="shared" si="326"/>
        <v>0.14249999999810825</v>
      </c>
      <c r="H15278" s="337"/>
      <c r="J15278" s="82">
        <v>96</v>
      </c>
      <c r="K15278" s="391">
        <v>1</v>
      </c>
    </row>
    <row r="15279" spans="1:11" x14ac:dyDescent="0.3">
      <c r="A15279" s="341">
        <v>43610.377772222222</v>
      </c>
      <c r="B15279" s="318">
        <v>39086.866000000002</v>
      </c>
      <c r="C15279" s="355">
        <f t="shared" si="325"/>
        <v>0.2790000000022701</v>
      </c>
      <c r="D15279" s="420">
        <f t="shared" si="326"/>
        <v>0.13950000000113505</v>
      </c>
      <c r="H15279" s="337"/>
      <c r="J15279" s="82">
        <v>97</v>
      </c>
      <c r="K15279" s="319">
        <v>2</v>
      </c>
    </row>
    <row r="15280" spans="1:11" x14ac:dyDescent="0.3">
      <c r="A15280" s="341">
        <v>43610.419438831021</v>
      </c>
      <c r="B15280" s="318">
        <v>39087.159</v>
      </c>
      <c r="C15280" s="355">
        <f t="shared" si="325"/>
        <v>0.29299999999784632</v>
      </c>
      <c r="D15280" s="420">
        <f t="shared" si="326"/>
        <v>0.14649999999892316</v>
      </c>
      <c r="H15280" s="337"/>
      <c r="J15280" s="82">
        <v>98</v>
      </c>
      <c r="K15280" s="320">
        <v>3</v>
      </c>
    </row>
    <row r="15281" spans="1:12" x14ac:dyDescent="0.3">
      <c r="A15281" s="341">
        <v>43610.461105439812</v>
      </c>
      <c r="B15281" s="318">
        <v>39087.440000000002</v>
      </c>
      <c r="C15281" s="355">
        <f t="shared" si="325"/>
        <v>0.28100000000267755</v>
      </c>
      <c r="D15281" s="420">
        <f t="shared" si="326"/>
        <v>0.14050000000133878</v>
      </c>
      <c r="H15281" s="337"/>
      <c r="J15281" s="82">
        <v>99</v>
      </c>
      <c r="K15281" s="321">
        <v>4</v>
      </c>
    </row>
    <row r="15282" spans="1:12" x14ac:dyDescent="0.3">
      <c r="A15282" s="341">
        <v>43610.50277204861</v>
      </c>
      <c r="B15282" s="318">
        <v>39087.707999999999</v>
      </c>
      <c r="C15282" s="355">
        <f t="shared" si="325"/>
        <v>0.26799999999639113</v>
      </c>
      <c r="D15282" s="420">
        <f t="shared" si="326"/>
        <v>0.13399999999819556</v>
      </c>
      <c r="H15282" s="404"/>
      <c r="I15282" s="344">
        <f>AVERAGE(D15182:D15282)</f>
        <v>0.14008499999999913</v>
      </c>
      <c r="J15282" s="82">
        <v>100</v>
      </c>
      <c r="K15282" s="391">
        <v>1</v>
      </c>
    </row>
    <row r="15283" spans="1:12" x14ac:dyDescent="0.3">
      <c r="A15283" s="341">
        <v>43613.788888888892</v>
      </c>
      <c r="B15283" s="318">
        <v>39109.449000000001</v>
      </c>
      <c r="C15283" s="355"/>
      <c r="D15283" s="420"/>
      <c r="H15283" s="337"/>
      <c r="K15283" s="320">
        <v>3</v>
      </c>
    </row>
    <row r="15284" spans="1:12" x14ac:dyDescent="0.3">
      <c r="A15284" s="341">
        <v>43613.795138888891</v>
      </c>
      <c r="B15284" s="318">
        <v>39109.712</v>
      </c>
      <c r="C15284" s="355">
        <f t="shared" ref="C15284:C15383" si="327">B15284-B15283</f>
        <v>0.26299999999901047</v>
      </c>
      <c r="D15284" s="420">
        <f t="shared" ref="D15284:D15383" si="328">C15284/2</f>
        <v>0.13149999999950523</v>
      </c>
      <c r="H15284" s="337"/>
      <c r="J15284" s="82">
        <v>1</v>
      </c>
      <c r="K15284" s="321">
        <v>4</v>
      </c>
      <c r="L15284" s="54" t="s">
        <v>313</v>
      </c>
    </row>
    <row r="15285" spans="1:12" x14ac:dyDescent="0.3">
      <c r="A15285" s="341">
        <v>43613.836805555555</v>
      </c>
      <c r="B15285" s="318">
        <v>39109.982000000004</v>
      </c>
      <c r="C15285" s="355">
        <f t="shared" si="327"/>
        <v>0.27000000000407454</v>
      </c>
      <c r="D15285" s="420">
        <f t="shared" si="328"/>
        <v>0.13500000000203727</v>
      </c>
      <c r="H15285" s="337"/>
      <c r="J15285" s="82">
        <v>2</v>
      </c>
      <c r="K15285" s="391">
        <v>1</v>
      </c>
    </row>
    <row r="15286" spans="1:12" x14ac:dyDescent="0.3">
      <c r="A15286" s="341">
        <v>43613.878472222219</v>
      </c>
      <c r="B15286" s="318">
        <v>39110.260999999999</v>
      </c>
      <c r="C15286" s="355">
        <f t="shared" si="327"/>
        <v>0.27899999999499414</v>
      </c>
      <c r="D15286" s="420">
        <f t="shared" si="328"/>
        <v>0.13949999999749707</v>
      </c>
      <c r="H15286" s="337"/>
      <c r="J15286" s="82">
        <v>3</v>
      </c>
      <c r="K15286" s="319">
        <v>2</v>
      </c>
    </row>
    <row r="15287" spans="1:12" x14ac:dyDescent="0.3">
      <c r="A15287" s="341">
        <v>43613.920138888891</v>
      </c>
      <c r="B15287" s="318">
        <v>39110.531999999999</v>
      </c>
      <c r="C15287" s="355">
        <f t="shared" si="327"/>
        <v>0.27100000000064028</v>
      </c>
      <c r="D15287" s="420">
        <f t="shared" si="328"/>
        <v>0.13550000000032014</v>
      </c>
      <c r="H15287" s="337"/>
      <c r="J15287" s="82">
        <v>4</v>
      </c>
      <c r="K15287" s="320">
        <v>3</v>
      </c>
    </row>
    <row r="15288" spans="1:12" x14ac:dyDescent="0.3">
      <c r="A15288" s="341">
        <v>43613.961805497682</v>
      </c>
      <c r="B15288" s="318">
        <v>39110.800000000003</v>
      </c>
      <c r="C15288" s="355">
        <f t="shared" si="327"/>
        <v>0.26800000000366708</v>
      </c>
      <c r="D15288" s="420">
        <f t="shared" si="328"/>
        <v>0.13400000000183354</v>
      </c>
      <c r="E15288" s="336">
        <f>SUM(C15270:C15288)*7.4805194805</f>
        <v>37.52228571421238</v>
      </c>
      <c r="F15288" s="324">
        <f>AVERAGE(D15270:D15288)</f>
        <v>0.13933333333342388</v>
      </c>
      <c r="G15288" s="324">
        <f>_xlfn.STDEV.S(D15270:D15288)</f>
        <v>4.3690085022536412E-3</v>
      </c>
      <c r="H15288" s="337"/>
      <c r="J15288" s="82">
        <v>5</v>
      </c>
      <c r="K15288" s="321">
        <v>4</v>
      </c>
    </row>
    <row r="15289" spans="1:12" x14ac:dyDescent="0.3">
      <c r="A15289" s="341">
        <v>43614.003472164353</v>
      </c>
      <c r="B15289" s="318">
        <v>39111.08</v>
      </c>
      <c r="C15289" s="355">
        <f t="shared" si="327"/>
        <v>0.27999999999883585</v>
      </c>
      <c r="D15289" s="420">
        <f t="shared" si="328"/>
        <v>0.13999999999941792</v>
      </c>
      <c r="H15289" s="337"/>
      <c r="J15289" s="82">
        <v>6</v>
      </c>
      <c r="K15289" s="391">
        <v>1</v>
      </c>
    </row>
    <row r="15290" spans="1:12" x14ac:dyDescent="0.3">
      <c r="A15290" s="341">
        <v>43614.045138831018</v>
      </c>
      <c r="B15290" s="318">
        <v>39111.360999999997</v>
      </c>
      <c r="C15290" s="355">
        <f t="shared" si="327"/>
        <v>0.28099999999540159</v>
      </c>
      <c r="D15290" s="420">
        <f t="shared" si="328"/>
        <v>0.1404999999977008</v>
      </c>
      <c r="H15290" s="337"/>
      <c r="J15290" s="82">
        <v>7</v>
      </c>
      <c r="K15290" s="319">
        <v>2</v>
      </c>
    </row>
    <row r="15291" spans="1:12" x14ac:dyDescent="0.3">
      <c r="A15291" s="341">
        <v>43614.086805497682</v>
      </c>
      <c r="B15291" s="318">
        <v>39111.639000000003</v>
      </c>
      <c r="C15291" s="355">
        <f t="shared" si="327"/>
        <v>0.27800000000570435</v>
      </c>
      <c r="D15291" s="420">
        <f t="shared" si="328"/>
        <v>0.13900000000285218</v>
      </c>
      <c r="H15291" s="337"/>
      <c r="J15291" s="82">
        <v>8</v>
      </c>
      <c r="K15291" s="320">
        <v>3</v>
      </c>
    </row>
    <row r="15292" spans="1:12" x14ac:dyDescent="0.3">
      <c r="A15292" s="341">
        <v>43614.128472164353</v>
      </c>
      <c r="B15292" s="318">
        <v>39111.925000000003</v>
      </c>
      <c r="C15292" s="355">
        <f t="shared" si="327"/>
        <v>0.28600000000005821</v>
      </c>
      <c r="D15292" s="420">
        <f t="shared" si="328"/>
        <v>0.1430000000000291</v>
      </c>
      <c r="H15292" s="337"/>
      <c r="J15292" s="82">
        <v>9</v>
      </c>
      <c r="K15292" s="321">
        <v>4</v>
      </c>
    </row>
    <row r="15293" spans="1:12" x14ac:dyDescent="0.3">
      <c r="A15293" s="341">
        <v>43614.170138831018</v>
      </c>
      <c r="B15293" s="318">
        <v>39112.218999999997</v>
      </c>
      <c r="C15293" s="355">
        <f t="shared" si="327"/>
        <v>0.29399999999441206</v>
      </c>
      <c r="D15293" s="420">
        <f t="shared" si="328"/>
        <v>0.14699999999720603</v>
      </c>
      <c r="H15293" s="337"/>
      <c r="J15293" s="82">
        <v>10</v>
      </c>
      <c r="K15293" s="391">
        <v>1</v>
      </c>
    </row>
    <row r="15294" spans="1:12" x14ac:dyDescent="0.3">
      <c r="A15294" s="341">
        <v>43614.211805497682</v>
      </c>
      <c r="B15294" s="318">
        <v>39112.508000000002</v>
      </c>
      <c r="C15294" s="355">
        <f t="shared" si="327"/>
        <v>0.28900000000430737</v>
      </c>
      <c r="D15294" s="420">
        <f t="shared" si="328"/>
        <v>0.14450000000215368</v>
      </c>
      <c r="H15294" s="337"/>
      <c r="J15294" s="82">
        <v>11</v>
      </c>
      <c r="K15294" s="319">
        <v>2</v>
      </c>
    </row>
    <row r="15295" spans="1:12" x14ac:dyDescent="0.3">
      <c r="A15295" s="341">
        <v>43614.253472164353</v>
      </c>
      <c r="B15295" s="318">
        <v>39112.781999999999</v>
      </c>
      <c r="C15295" s="355">
        <f t="shared" si="327"/>
        <v>0.27399999999761349</v>
      </c>
      <c r="D15295" s="420">
        <f t="shared" si="328"/>
        <v>0.13699999999880674</v>
      </c>
      <c r="H15295" s="337"/>
      <c r="J15295" s="82">
        <v>12</v>
      </c>
      <c r="K15295" s="320">
        <v>3</v>
      </c>
    </row>
    <row r="15296" spans="1:12" x14ac:dyDescent="0.3">
      <c r="A15296" s="341">
        <v>43614.295138831018</v>
      </c>
      <c r="B15296" s="318">
        <v>39113.078999999998</v>
      </c>
      <c r="C15296" s="355">
        <f t="shared" si="327"/>
        <v>0.29699999999866122</v>
      </c>
      <c r="D15296" s="420">
        <f t="shared" si="328"/>
        <v>0.14849999999933061</v>
      </c>
      <c r="H15296" s="337"/>
      <c r="J15296" s="82">
        <v>13</v>
      </c>
      <c r="K15296" s="321">
        <v>4</v>
      </c>
    </row>
    <row r="15297" spans="1:11" x14ac:dyDescent="0.3">
      <c r="A15297" s="341">
        <v>43614.336805497682</v>
      </c>
      <c r="B15297" s="318">
        <v>39113.368999999999</v>
      </c>
      <c r="C15297" s="355">
        <f t="shared" si="327"/>
        <v>0.29000000000087311</v>
      </c>
      <c r="D15297" s="420">
        <f t="shared" si="328"/>
        <v>0.14500000000043656</v>
      </c>
      <c r="H15297" s="337"/>
      <c r="J15297" s="82">
        <v>14</v>
      </c>
      <c r="K15297" s="391">
        <v>1</v>
      </c>
    </row>
    <row r="15298" spans="1:11" x14ac:dyDescent="0.3">
      <c r="A15298" s="341">
        <v>43614.378472164353</v>
      </c>
      <c r="B15298" s="318">
        <v>39113.64</v>
      </c>
      <c r="C15298" s="355">
        <f t="shared" si="327"/>
        <v>0.27100000000064028</v>
      </c>
      <c r="D15298" s="420">
        <f t="shared" si="328"/>
        <v>0.13550000000032014</v>
      </c>
      <c r="H15298" s="337"/>
      <c r="J15298" s="82">
        <v>15</v>
      </c>
      <c r="K15298" s="319">
        <v>2</v>
      </c>
    </row>
    <row r="15299" spans="1:11" x14ac:dyDescent="0.3">
      <c r="A15299" s="341">
        <v>43614.420138831018</v>
      </c>
      <c r="B15299" s="318">
        <v>39113.932999999997</v>
      </c>
      <c r="C15299" s="355">
        <f t="shared" si="327"/>
        <v>0.29299999999784632</v>
      </c>
      <c r="D15299" s="420">
        <f t="shared" si="328"/>
        <v>0.14649999999892316</v>
      </c>
      <c r="H15299" s="337"/>
      <c r="J15299" s="82">
        <v>16</v>
      </c>
      <c r="K15299" s="320">
        <v>3</v>
      </c>
    </row>
    <row r="15300" spans="1:11" x14ac:dyDescent="0.3">
      <c r="A15300" s="341">
        <v>43614.461805497682</v>
      </c>
      <c r="B15300" s="318">
        <v>39114.222000000002</v>
      </c>
      <c r="C15300" s="355">
        <f t="shared" si="327"/>
        <v>0.28900000000430737</v>
      </c>
      <c r="D15300" s="420">
        <f t="shared" si="328"/>
        <v>0.14450000000215368</v>
      </c>
      <c r="H15300" s="337"/>
      <c r="J15300" s="82">
        <v>17</v>
      </c>
      <c r="K15300" s="321">
        <v>4</v>
      </c>
    </row>
    <row r="15301" spans="1:11" x14ac:dyDescent="0.3">
      <c r="A15301" s="341">
        <v>43614.503472164353</v>
      </c>
      <c r="B15301" s="318">
        <v>39114.500999999997</v>
      </c>
      <c r="C15301" s="355">
        <f t="shared" si="327"/>
        <v>0.27899999999499414</v>
      </c>
      <c r="D15301" s="420">
        <f t="shared" si="328"/>
        <v>0.13949999999749707</v>
      </c>
      <c r="H15301" s="337"/>
      <c r="J15301" s="82">
        <v>18</v>
      </c>
      <c r="K15301" s="391">
        <v>1</v>
      </c>
    </row>
    <row r="15302" spans="1:11" x14ac:dyDescent="0.3">
      <c r="A15302" s="341">
        <v>43614.545138831018</v>
      </c>
      <c r="B15302" s="318">
        <v>39114.777999999998</v>
      </c>
      <c r="C15302" s="355">
        <f t="shared" si="327"/>
        <v>0.27700000000186265</v>
      </c>
      <c r="D15302" s="420">
        <f t="shared" si="328"/>
        <v>0.13850000000093132</v>
      </c>
      <c r="H15302" s="337"/>
      <c r="J15302" s="82">
        <v>19</v>
      </c>
      <c r="K15302" s="319">
        <v>2</v>
      </c>
    </row>
    <row r="15303" spans="1:11" x14ac:dyDescent="0.3">
      <c r="A15303" s="341">
        <v>43614.586805497682</v>
      </c>
      <c r="B15303" s="318">
        <v>39115.063999999998</v>
      </c>
      <c r="C15303" s="355">
        <f t="shared" si="327"/>
        <v>0.28600000000005821</v>
      </c>
      <c r="D15303" s="420">
        <f t="shared" si="328"/>
        <v>0.1430000000000291</v>
      </c>
      <c r="H15303" s="337"/>
      <c r="J15303" s="82">
        <v>20</v>
      </c>
      <c r="K15303" s="320">
        <v>3</v>
      </c>
    </row>
    <row r="15304" spans="1:11" x14ac:dyDescent="0.3">
      <c r="A15304" s="341">
        <v>43614.628472164353</v>
      </c>
      <c r="B15304" s="318">
        <v>39115.349000000002</v>
      </c>
      <c r="C15304" s="355">
        <f t="shared" si="327"/>
        <v>0.28500000000349246</v>
      </c>
      <c r="D15304" s="420">
        <f t="shared" si="328"/>
        <v>0.14250000000174623</v>
      </c>
      <c r="H15304" s="337"/>
      <c r="J15304" s="82">
        <v>21</v>
      </c>
      <c r="K15304" s="321">
        <v>4</v>
      </c>
    </row>
    <row r="15305" spans="1:11" x14ac:dyDescent="0.3">
      <c r="A15305" s="341">
        <v>43614.670138831018</v>
      </c>
      <c r="B15305" s="318">
        <v>39115.622000000003</v>
      </c>
      <c r="C15305" s="355">
        <f t="shared" si="327"/>
        <v>0.27300000000104774</v>
      </c>
      <c r="D15305" s="420">
        <f t="shared" si="328"/>
        <v>0.13650000000052387</v>
      </c>
      <c r="H15305" s="337"/>
      <c r="J15305" s="82">
        <v>22</v>
      </c>
      <c r="K15305" s="391">
        <v>1</v>
      </c>
    </row>
    <row r="15306" spans="1:11" x14ac:dyDescent="0.3">
      <c r="A15306" s="341">
        <v>43614.711805497682</v>
      </c>
      <c r="B15306" s="318">
        <v>39115.9</v>
      </c>
      <c r="C15306" s="355">
        <f t="shared" si="327"/>
        <v>0.27799999999842839</v>
      </c>
      <c r="D15306" s="420">
        <f t="shared" si="328"/>
        <v>0.1389999999992142</v>
      </c>
      <c r="H15306" s="337"/>
      <c r="J15306" s="82">
        <v>23</v>
      </c>
      <c r="K15306" s="319">
        <v>2</v>
      </c>
    </row>
    <row r="15307" spans="1:11" x14ac:dyDescent="0.3">
      <c r="A15307" s="341">
        <v>43614.753472164353</v>
      </c>
      <c r="B15307" s="318">
        <v>39116.188000000002</v>
      </c>
      <c r="C15307" s="355">
        <f t="shared" si="327"/>
        <v>0.28800000000046566</v>
      </c>
      <c r="D15307" s="420">
        <f t="shared" si="328"/>
        <v>0.14400000000023283</v>
      </c>
      <c r="H15307" s="337"/>
      <c r="J15307" s="82">
        <v>24</v>
      </c>
      <c r="K15307" s="320">
        <v>3</v>
      </c>
    </row>
    <row r="15308" spans="1:11" x14ac:dyDescent="0.3">
      <c r="A15308" s="341">
        <v>43614.795138831018</v>
      </c>
      <c r="B15308" s="318">
        <v>39116.462</v>
      </c>
      <c r="C15308" s="355">
        <f t="shared" si="327"/>
        <v>0.27399999999761349</v>
      </c>
      <c r="D15308" s="420">
        <f t="shared" si="328"/>
        <v>0.13699999999880674</v>
      </c>
      <c r="H15308" s="337"/>
      <c r="J15308" s="82">
        <v>25</v>
      </c>
      <c r="K15308" s="321">
        <v>4</v>
      </c>
    </row>
    <row r="15309" spans="1:11" x14ac:dyDescent="0.3">
      <c r="A15309" s="341">
        <v>43614.836805497682</v>
      </c>
      <c r="B15309" s="318">
        <v>39116.730000000003</v>
      </c>
      <c r="C15309" s="355">
        <f t="shared" si="327"/>
        <v>0.26800000000366708</v>
      </c>
      <c r="D15309" s="420">
        <f t="shared" si="328"/>
        <v>0.13400000000183354</v>
      </c>
      <c r="H15309" s="337"/>
      <c r="J15309" s="82">
        <v>26</v>
      </c>
      <c r="K15309" s="391">
        <v>1</v>
      </c>
    </row>
    <row r="15310" spans="1:11" x14ac:dyDescent="0.3">
      <c r="A15310" s="341">
        <v>43614.878472164353</v>
      </c>
      <c r="B15310" s="318">
        <v>39117.004999999997</v>
      </c>
      <c r="C15310" s="355">
        <f t="shared" si="327"/>
        <v>0.27499999999417923</v>
      </c>
      <c r="D15310" s="420">
        <f t="shared" si="328"/>
        <v>0.13749999999708962</v>
      </c>
      <c r="H15310" s="337"/>
      <c r="J15310" s="82">
        <v>27</v>
      </c>
      <c r="K15310" s="319">
        <v>2</v>
      </c>
    </row>
    <row r="15311" spans="1:11" x14ac:dyDescent="0.3">
      <c r="A15311" s="341">
        <v>43614.920138831018</v>
      </c>
      <c r="B15311" s="318">
        <v>39117.281999999999</v>
      </c>
      <c r="C15311" s="355">
        <f t="shared" si="327"/>
        <v>0.27700000000186265</v>
      </c>
      <c r="D15311" s="420">
        <f t="shared" si="328"/>
        <v>0.13850000000093132</v>
      </c>
      <c r="H15311" s="337"/>
      <c r="J15311" s="82">
        <v>28</v>
      </c>
      <c r="K15311" s="320">
        <v>3</v>
      </c>
    </row>
    <row r="15312" spans="1:11" x14ac:dyDescent="0.3">
      <c r="A15312" s="341">
        <v>43614.961805497682</v>
      </c>
      <c r="B15312" s="318">
        <v>39117.550999999999</v>
      </c>
      <c r="C15312" s="355">
        <f t="shared" si="327"/>
        <v>0.26900000000023283</v>
      </c>
      <c r="D15312" s="420">
        <f t="shared" si="328"/>
        <v>0.13450000000011642</v>
      </c>
      <c r="E15312" s="336">
        <f>SUM(C15289:C15312)*7.4805194805</f>
        <v>50.50098701282981</v>
      </c>
      <c r="F15312" s="324">
        <f>AVERAGE(D15289:D15312)</f>
        <v>0.14064583333326178</v>
      </c>
      <c r="G15312" s="324">
        <f>_xlfn.STDEV.S(D15289:D15312)</f>
        <v>4.1138133336498664E-3</v>
      </c>
      <c r="H15312" s="337"/>
      <c r="J15312" s="82">
        <v>29</v>
      </c>
      <c r="K15312" s="321">
        <v>4</v>
      </c>
    </row>
    <row r="15313" spans="1:11" x14ac:dyDescent="0.3">
      <c r="A15313" s="341">
        <v>43615.003472164353</v>
      </c>
      <c r="B15313" s="318">
        <v>39117.822</v>
      </c>
      <c r="C15313" s="355">
        <f t="shared" si="327"/>
        <v>0.27100000000064028</v>
      </c>
      <c r="D15313" s="420">
        <f t="shared" si="328"/>
        <v>0.13550000000032014</v>
      </c>
      <c r="H15313" s="337"/>
      <c r="J15313" s="82">
        <v>30</v>
      </c>
      <c r="K15313" s="391">
        <v>1</v>
      </c>
    </row>
    <row r="15314" spans="1:11" x14ac:dyDescent="0.3">
      <c r="A15314" s="341">
        <v>43615.045138831018</v>
      </c>
      <c r="B15314" s="318">
        <v>39118.112999999998</v>
      </c>
      <c r="C15314" s="355">
        <f t="shared" si="327"/>
        <v>0.29099999999743886</v>
      </c>
      <c r="D15314" s="420">
        <f t="shared" si="328"/>
        <v>0.14549999999871943</v>
      </c>
      <c r="H15314" s="337"/>
      <c r="J15314" s="82">
        <v>31</v>
      </c>
      <c r="K15314" s="319">
        <v>2</v>
      </c>
    </row>
    <row r="15315" spans="1:11" x14ac:dyDescent="0.3">
      <c r="A15315" s="341">
        <v>43615.086805497682</v>
      </c>
      <c r="B15315" s="318">
        <v>39118.400000000001</v>
      </c>
      <c r="C15315" s="355">
        <f t="shared" si="327"/>
        <v>0.28700000000389991</v>
      </c>
      <c r="D15315" s="420">
        <f t="shared" si="328"/>
        <v>0.14350000000194996</v>
      </c>
      <c r="H15315" s="337"/>
      <c r="J15315" s="82">
        <v>32</v>
      </c>
      <c r="K15315" s="320">
        <v>3</v>
      </c>
    </row>
    <row r="15316" spans="1:11" x14ac:dyDescent="0.3">
      <c r="A15316" s="341">
        <v>43615.128472164353</v>
      </c>
      <c r="B15316" s="318">
        <v>39118.678999999996</v>
      </c>
      <c r="C15316" s="355">
        <f t="shared" si="327"/>
        <v>0.27899999999499414</v>
      </c>
      <c r="D15316" s="420">
        <f t="shared" si="328"/>
        <v>0.13949999999749707</v>
      </c>
      <c r="H15316" s="337"/>
      <c r="J15316" s="82">
        <v>33</v>
      </c>
      <c r="K15316" s="321">
        <v>4</v>
      </c>
    </row>
    <row r="15317" spans="1:11" x14ac:dyDescent="0.3">
      <c r="A15317" s="341">
        <v>43615.170138831018</v>
      </c>
      <c r="B15317" s="318">
        <v>39118.968000000001</v>
      </c>
      <c r="C15317" s="355">
        <f t="shared" si="327"/>
        <v>0.28900000000430737</v>
      </c>
      <c r="D15317" s="420">
        <f t="shared" si="328"/>
        <v>0.14450000000215368</v>
      </c>
      <c r="H15317" s="337"/>
      <c r="J15317" s="82">
        <v>34</v>
      </c>
      <c r="K15317" s="391">
        <v>1</v>
      </c>
    </row>
    <row r="15318" spans="1:11" x14ac:dyDescent="0.3">
      <c r="A15318" s="341">
        <v>43615.211805497682</v>
      </c>
      <c r="B15318" s="318">
        <v>39119.262000000002</v>
      </c>
      <c r="C15318" s="355">
        <f t="shared" si="327"/>
        <v>0.29400000000168802</v>
      </c>
      <c r="D15318" s="420">
        <f t="shared" si="328"/>
        <v>0.14700000000084401</v>
      </c>
      <c r="H15318" s="337"/>
      <c r="J15318" s="82">
        <v>35</v>
      </c>
      <c r="K15318" s="319">
        <v>2</v>
      </c>
    </row>
    <row r="15319" spans="1:11" x14ac:dyDescent="0.3">
      <c r="A15319" s="341">
        <v>43615.253472164353</v>
      </c>
      <c r="B15319" s="318">
        <v>39119.552000000003</v>
      </c>
      <c r="C15319" s="355">
        <f t="shared" si="327"/>
        <v>0.29000000000087311</v>
      </c>
      <c r="D15319" s="420">
        <f t="shared" si="328"/>
        <v>0.14500000000043656</v>
      </c>
      <c r="H15319" s="337"/>
      <c r="J15319" s="82">
        <v>36</v>
      </c>
      <c r="K15319" s="320">
        <v>3</v>
      </c>
    </row>
    <row r="15320" spans="1:11" x14ac:dyDescent="0.3">
      <c r="A15320" s="341">
        <v>43615.295138831018</v>
      </c>
      <c r="B15320" s="318">
        <v>39119.832999999999</v>
      </c>
      <c r="C15320" s="355">
        <f t="shared" si="327"/>
        <v>0.28099999999540159</v>
      </c>
      <c r="D15320" s="420">
        <f t="shared" si="328"/>
        <v>0.1404999999977008</v>
      </c>
      <c r="H15320" s="337"/>
      <c r="J15320" s="82">
        <v>37</v>
      </c>
      <c r="K15320" s="321">
        <v>4</v>
      </c>
    </row>
    <row r="15321" spans="1:11" x14ac:dyDescent="0.3">
      <c r="A15321" s="341">
        <v>43615.336805497682</v>
      </c>
      <c r="B15321" s="318">
        <v>39120.125999999997</v>
      </c>
      <c r="C15321" s="355">
        <f t="shared" si="327"/>
        <v>0.29299999999784632</v>
      </c>
      <c r="D15321" s="420">
        <f t="shared" si="328"/>
        <v>0.14649999999892316</v>
      </c>
      <c r="H15321" s="337"/>
      <c r="J15321" s="82">
        <v>38</v>
      </c>
      <c r="K15321" s="391">
        <v>1</v>
      </c>
    </row>
    <row r="15322" spans="1:11" x14ac:dyDescent="0.3">
      <c r="A15322" s="341">
        <v>43615.378472164353</v>
      </c>
      <c r="B15322" s="318">
        <v>39120.411</v>
      </c>
      <c r="C15322" s="355">
        <f t="shared" si="327"/>
        <v>0.28500000000349246</v>
      </c>
      <c r="D15322" s="420">
        <f t="shared" si="328"/>
        <v>0.14250000000174623</v>
      </c>
      <c r="H15322" s="337"/>
      <c r="J15322" s="82">
        <v>39</v>
      </c>
      <c r="K15322" s="319">
        <v>2</v>
      </c>
    </row>
    <row r="15323" spans="1:11" x14ac:dyDescent="0.3">
      <c r="A15323" s="341">
        <v>43615.420138831018</v>
      </c>
      <c r="B15323" s="318">
        <v>39120.688000000002</v>
      </c>
      <c r="C15323" s="355">
        <f t="shared" si="327"/>
        <v>0.27700000000186265</v>
      </c>
      <c r="D15323" s="420">
        <f t="shared" si="328"/>
        <v>0.13850000000093132</v>
      </c>
      <c r="H15323" s="337"/>
      <c r="J15323" s="82">
        <v>40</v>
      </c>
      <c r="K15323" s="320">
        <v>3</v>
      </c>
    </row>
    <row r="15324" spans="1:11" x14ac:dyDescent="0.3">
      <c r="A15324" s="341">
        <v>43615.461805497682</v>
      </c>
      <c r="B15324" s="318">
        <v>39120.970999999998</v>
      </c>
      <c r="C15324" s="355">
        <f t="shared" si="327"/>
        <v>0.28299999999580905</v>
      </c>
      <c r="D15324" s="420">
        <f t="shared" si="328"/>
        <v>0.14149999999790452</v>
      </c>
      <c r="H15324" s="337"/>
      <c r="J15324" s="82">
        <v>41</v>
      </c>
      <c r="K15324" s="321">
        <v>4</v>
      </c>
    </row>
    <row r="15325" spans="1:11" x14ac:dyDescent="0.3">
      <c r="A15325" s="341">
        <v>43615.503472164353</v>
      </c>
      <c r="B15325" s="318">
        <v>39121.262999999999</v>
      </c>
      <c r="C15325" s="355">
        <f t="shared" si="327"/>
        <v>0.29200000000128057</v>
      </c>
      <c r="D15325" s="420">
        <f t="shared" si="328"/>
        <v>0.14600000000064028</v>
      </c>
      <c r="H15325" s="337"/>
      <c r="J15325" s="82">
        <v>42</v>
      </c>
      <c r="K15325" s="391">
        <v>1</v>
      </c>
    </row>
    <row r="15326" spans="1:11" x14ac:dyDescent="0.3">
      <c r="A15326" s="341">
        <v>43615.545138831018</v>
      </c>
      <c r="B15326" s="318">
        <v>39121.544000000002</v>
      </c>
      <c r="C15326" s="355">
        <f t="shared" si="327"/>
        <v>0.28100000000267755</v>
      </c>
      <c r="D15326" s="420">
        <f t="shared" si="328"/>
        <v>0.14050000000133878</v>
      </c>
      <c r="H15326" s="337"/>
      <c r="J15326" s="82">
        <v>43</v>
      </c>
      <c r="K15326" s="319">
        <v>2</v>
      </c>
    </row>
    <row r="15327" spans="1:11" x14ac:dyDescent="0.3">
      <c r="A15327" s="341">
        <v>43615.586805497682</v>
      </c>
      <c r="B15327" s="318">
        <v>39121.82</v>
      </c>
      <c r="C15327" s="355">
        <f t="shared" si="327"/>
        <v>0.27599999999802094</v>
      </c>
      <c r="D15327" s="420">
        <f t="shared" si="328"/>
        <v>0.13799999999901047</v>
      </c>
      <c r="H15327" s="337"/>
      <c r="J15327" s="82">
        <v>44</v>
      </c>
      <c r="K15327" s="320">
        <v>3</v>
      </c>
    </row>
    <row r="15328" spans="1:11" x14ac:dyDescent="0.3">
      <c r="A15328" s="341">
        <v>43615.628472164353</v>
      </c>
      <c r="B15328" s="318">
        <v>39122.103000000003</v>
      </c>
      <c r="C15328" s="355">
        <f t="shared" si="327"/>
        <v>0.28300000000308501</v>
      </c>
      <c r="D15328" s="420">
        <f t="shared" si="328"/>
        <v>0.1415000000015425</v>
      </c>
      <c r="H15328" s="337"/>
      <c r="J15328" s="82">
        <v>45</v>
      </c>
      <c r="K15328" s="321">
        <v>4</v>
      </c>
    </row>
    <row r="15329" spans="1:11" x14ac:dyDescent="0.3">
      <c r="A15329" s="341">
        <v>43615.670138831018</v>
      </c>
      <c r="B15329" s="318">
        <v>39122.389000000003</v>
      </c>
      <c r="C15329" s="355">
        <f t="shared" si="327"/>
        <v>0.28600000000005821</v>
      </c>
      <c r="D15329" s="420">
        <f t="shared" si="328"/>
        <v>0.1430000000000291</v>
      </c>
      <c r="H15329" s="337"/>
      <c r="J15329" s="82">
        <v>46</v>
      </c>
      <c r="K15329" s="391">
        <v>1</v>
      </c>
    </row>
    <row r="15330" spans="1:11" x14ac:dyDescent="0.3">
      <c r="A15330" s="341">
        <v>43615.711805497682</v>
      </c>
      <c r="B15330" s="318">
        <v>39122.661999999997</v>
      </c>
      <c r="C15330" s="355">
        <f t="shared" si="327"/>
        <v>0.27299999999377178</v>
      </c>
      <c r="D15330" s="420">
        <f t="shared" si="328"/>
        <v>0.13649999999688589</v>
      </c>
      <c r="H15330" s="337"/>
      <c r="J15330" s="82">
        <v>47</v>
      </c>
      <c r="K15330" s="319">
        <v>2</v>
      </c>
    </row>
    <row r="15331" spans="1:11" x14ac:dyDescent="0.3">
      <c r="A15331" s="341">
        <v>43615.753472164353</v>
      </c>
      <c r="B15331" s="318">
        <v>39122.942000000003</v>
      </c>
      <c r="C15331" s="355">
        <f t="shared" si="327"/>
        <v>0.2800000000061118</v>
      </c>
      <c r="D15331" s="420">
        <f t="shared" si="328"/>
        <v>0.1400000000030559</v>
      </c>
      <c r="H15331" s="337"/>
      <c r="J15331" s="82">
        <v>48</v>
      </c>
      <c r="K15331" s="320">
        <v>3</v>
      </c>
    </row>
    <row r="15332" spans="1:11" x14ac:dyDescent="0.3">
      <c r="A15332" s="341">
        <v>43615.795138831018</v>
      </c>
      <c r="B15332" s="318">
        <v>39123.226000000002</v>
      </c>
      <c r="C15332" s="355">
        <f t="shared" si="327"/>
        <v>0.28399999999965075</v>
      </c>
      <c r="D15332" s="420">
        <f t="shared" si="328"/>
        <v>0.14199999999982538</v>
      </c>
      <c r="H15332" s="337"/>
      <c r="J15332" s="82">
        <v>49</v>
      </c>
      <c r="K15332" s="321">
        <v>4</v>
      </c>
    </row>
    <row r="15333" spans="1:11" x14ac:dyDescent="0.3">
      <c r="A15333" s="341">
        <v>43615.836805497682</v>
      </c>
      <c r="B15333" s="318">
        <v>39123.495000000003</v>
      </c>
      <c r="C15333" s="355">
        <f t="shared" si="327"/>
        <v>0.26900000000023283</v>
      </c>
      <c r="D15333" s="420">
        <f t="shared" si="328"/>
        <v>0.13450000000011642</v>
      </c>
      <c r="H15333" s="337"/>
      <c r="J15333" s="82">
        <v>50</v>
      </c>
      <c r="K15333" s="391">
        <v>1</v>
      </c>
    </row>
    <row r="15334" spans="1:11" x14ac:dyDescent="0.3">
      <c r="A15334" s="341">
        <v>43615.878472164353</v>
      </c>
      <c r="B15334" s="318">
        <v>39123.760999999999</v>
      </c>
      <c r="C15334" s="355">
        <f t="shared" si="327"/>
        <v>0.26599999999598367</v>
      </c>
      <c r="D15334" s="420">
        <f t="shared" si="328"/>
        <v>0.13299999999799184</v>
      </c>
      <c r="H15334" s="337"/>
      <c r="J15334" s="82">
        <v>51</v>
      </c>
      <c r="K15334" s="319">
        <v>2</v>
      </c>
    </row>
    <row r="15335" spans="1:11" x14ac:dyDescent="0.3">
      <c r="A15335" s="341">
        <v>43615.920138831018</v>
      </c>
      <c r="B15335" s="318">
        <v>39124.040999999997</v>
      </c>
      <c r="C15335" s="355">
        <f t="shared" si="327"/>
        <v>0.27999999999883585</v>
      </c>
      <c r="D15335" s="420">
        <f t="shared" si="328"/>
        <v>0.13999999999941792</v>
      </c>
      <c r="H15335" s="337"/>
      <c r="J15335" s="82">
        <v>52</v>
      </c>
      <c r="K15335" s="320">
        <v>3</v>
      </c>
    </row>
    <row r="15336" spans="1:11" x14ac:dyDescent="0.3">
      <c r="A15336" s="341">
        <v>43615.961805497682</v>
      </c>
      <c r="B15336" s="318">
        <v>39124.321000000004</v>
      </c>
      <c r="C15336" s="355">
        <f t="shared" si="327"/>
        <v>0.2800000000061118</v>
      </c>
      <c r="D15336" s="420">
        <f t="shared" si="328"/>
        <v>0.1400000000030559</v>
      </c>
      <c r="E15336" s="336">
        <f>SUM(C15313:C15336)*7.4805194805</f>
        <v>50.64311688301548</v>
      </c>
      <c r="F15336" s="324">
        <f>AVERAGE(D15313:D15336)</f>
        <v>0.14104166666675155</v>
      </c>
      <c r="G15336" s="324">
        <f>_xlfn.STDEV.S(D15313:D15336)</f>
        <v>3.7962128348549883E-3</v>
      </c>
      <c r="H15336" s="337"/>
      <c r="J15336" s="82">
        <v>53</v>
      </c>
      <c r="K15336" s="321">
        <v>4</v>
      </c>
    </row>
    <row r="15337" spans="1:11" x14ac:dyDescent="0.3">
      <c r="A15337" s="341">
        <v>43616.003472164353</v>
      </c>
      <c r="B15337" s="318">
        <v>39124.593000000001</v>
      </c>
      <c r="C15337" s="355">
        <f t="shared" si="327"/>
        <v>0.27199999999720603</v>
      </c>
      <c r="D15337" s="420">
        <f t="shared" si="328"/>
        <v>0.13599999999860302</v>
      </c>
      <c r="H15337" s="337"/>
      <c r="J15337" s="82">
        <v>54</v>
      </c>
      <c r="K15337" s="391">
        <v>1</v>
      </c>
    </row>
    <row r="15338" spans="1:11" x14ac:dyDescent="0.3">
      <c r="A15338" s="341">
        <v>43616.045138831018</v>
      </c>
      <c r="B15338" s="318">
        <v>39124.870999999999</v>
      </c>
      <c r="C15338" s="355">
        <f t="shared" si="327"/>
        <v>0.27799999999842839</v>
      </c>
      <c r="D15338" s="420">
        <f t="shared" si="328"/>
        <v>0.1389999999992142</v>
      </c>
      <c r="H15338" s="337"/>
      <c r="J15338" s="82">
        <v>55</v>
      </c>
      <c r="K15338" s="319">
        <v>2</v>
      </c>
    </row>
    <row r="15339" spans="1:11" x14ac:dyDescent="0.3">
      <c r="A15339" s="341">
        <v>43616.086805497682</v>
      </c>
      <c r="B15339" s="318">
        <v>39125.161</v>
      </c>
      <c r="C15339" s="355">
        <f t="shared" si="327"/>
        <v>0.29000000000087311</v>
      </c>
      <c r="D15339" s="420">
        <f t="shared" si="328"/>
        <v>0.14500000000043656</v>
      </c>
      <c r="H15339" s="337"/>
      <c r="J15339" s="82">
        <v>56</v>
      </c>
      <c r="K15339" s="320">
        <v>3</v>
      </c>
    </row>
    <row r="15340" spans="1:11" x14ac:dyDescent="0.3">
      <c r="A15340" s="341">
        <v>43616.128472164353</v>
      </c>
      <c r="B15340" s="318">
        <v>39125.446000000004</v>
      </c>
      <c r="C15340" s="355">
        <f t="shared" si="327"/>
        <v>0.28500000000349246</v>
      </c>
      <c r="D15340" s="420">
        <f t="shared" si="328"/>
        <v>0.14250000000174623</v>
      </c>
      <c r="H15340" s="337"/>
      <c r="J15340" s="82">
        <v>57</v>
      </c>
      <c r="K15340" s="321">
        <v>4</v>
      </c>
    </row>
    <row r="15341" spans="1:11" x14ac:dyDescent="0.3">
      <c r="A15341" s="341">
        <v>43616.170138831018</v>
      </c>
      <c r="B15341" s="318">
        <v>39125.726999999999</v>
      </c>
      <c r="C15341" s="355">
        <f t="shared" si="327"/>
        <v>0.28099999999540159</v>
      </c>
      <c r="D15341" s="420">
        <f t="shared" si="328"/>
        <v>0.1404999999977008</v>
      </c>
      <c r="H15341" s="337"/>
      <c r="J15341" s="82">
        <v>58</v>
      </c>
      <c r="K15341" s="391">
        <v>1</v>
      </c>
    </row>
    <row r="15342" spans="1:11" x14ac:dyDescent="0.3">
      <c r="A15342" s="341">
        <v>43616.211805497682</v>
      </c>
      <c r="B15342" s="318">
        <v>39126.017999999996</v>
      </c>
      <c r="C15342" s="355">
        <f t="shared" si="327"/>
        <v>0.29099999999743886</v>
      </c>
      <c r="D15342" s="420">
        <f t="shared" si="328"/>
        <v>0.14549999999871943</v>
      </c>
      <c r="H15342" s="337"/>
      <c r="J15342" s="82">
        <v>59</v>
      </c>
      <c r="K15342" s="319">
        <v>2</v>
      </c>
    </row>
    <row r="15343" spans="1:11" x14ac:dyDescent="0.3">
      <c r="A15343" s="341">
        <v>43616.253472164353</v>
      </c>
      <c r="B15343" s="318">
        <v>39126.309000000001</v>
      </c>
      <c r="C15343" s="355">
        <f t="shared" si="327"/>
        <v>0.29100000000471482</v>
      </c>
      <c r="D15343" s="420">
        <f t="shared" si="328"/>
        <v>0.14550000000235741</v>
      </c>
      <c r="H15343" s="337"/>
      <c r="J15343" s="82">
        <v>60</v>
      </c>
      <c r="K15343" s="320">
        <v>3</v>
      </c>
    </row>
    <row r="15344" spans="1:11" x14ac:dyDescent="0.3">
      <c r="A15344" s="341">
        <v>43616.295138831018</v>
      </c>
      <c r="B15344" s="318">
        <v>39126.589999999997</v>
      </c>
      <c r="C15344" s="355">
        <f t="shared" si="327"/>
        <v>0.28099999999540159</v>
      </c>
      <c r="D15344" s="420">
        <f t="shared" si="328"/>
        <v>0.1404999999977008</v>
      </c>
      <c r="H15344" s="337"/>
      <c r="J15344" s="82">
        <v>61</v>
      </c>
      <c r="K15344" s="321">
        <v>4</v>
      </c>
    </row>
    <row r="15345" spans="1:11" x14ac:dyDescent="0.3">
      <c r="A15345" s="341">
        <v>43616.336805497682</v>
      </c>
      <c r="B15345" s="318">
        <v>39126.870000000003</v>
      </c>
      <c r="C15345" s="355">
        <f t="shared" si="327"/>
        <v>0.2800000000061118</v>
      </c>
      <c r="D15345" s="420">
        <f t="shared" si="328"/>
        <v>0.1400000000030559</v>
      </c>
      <c r="H15345" s="337"/>
      <c r="J15345" s="82">
        <v>62</v>
      </c>
      <c r="K15345" s="391">
        <v>1</v>
      </c>
    </row>
    <row r="15346" spans="1:11" x14ac:dyDescent="0.3">
      <c r="A15346" s="341">
        <v>43616.378472164353</v>
      </c>
      <c r="B15346" s="318">
        <v>39127.161999999997</v>
      </c>
      <c r="C15346" s="355">
        <f t="shared" si="327"/>
        <v>0.29199999999400461</v>
      </c>
      <c r="D15346" s="420">
        <f t="shared" si="328"/>
        <v>0.14599999999700231</v>
      </c>
      <c r="H15346" s="337"/>
      <c r="J15346" s="82">
        <v>63</v>
      </c>
      <c r="K15346" s="319">
        <v>2</v>
      </c>
    </row>
    <row r="15347" spans="1:11" x14ac:dyDescent="0.3">
      <c r="A15347" s="341">
        <v>43616.420138831018</v>
      </c>
      <c r="B15347" s="318">
        <v>39127.447999999997</v>
      </c>
      <c r="C15347" s="355">
        <f t="shared" si="327"/>
        <v>0.28600000000005821</v>
      </c>
      <c r="D15347" s="420">
        <f t="shared" si="328"/>
        <v>0.1430000000000291</v>
      </c>
      <c r="H15347" s="337"/>
      <c r="J15347" s="82">
        <v>64</v>
      </c>
      <c r="K15347" s="320">
        <v>3</v>
      </c>
    </row>
    <row r="15348" spans="1:11" x14ac:dyDescent="0.3">
      <c r="A15348" s="341">
        <v>43616.461805497682</v>
      </c>
      <c r="B15348" s="318">
        <v>39127.720999999998</v>
      </c>
      <c r="C15348" s="355">
        <f t="shared" si="327"/>
        <v>0.27300000000104774</v>
      </c>
      <c r="D15348" s="420">
        <f t="shared" si="328"/>
        <v>0.13650000000052387</v>
      </c>
      <c r="H15348" s="337"/>
      <c r="J15348" s="82">
        <v>65</v>
      </c>
      <c r="K15348" s="321">
        <v>4</v>
      </c>
    </row>
    <row r="15349" spans="1:11" x14ac:dyDescent="0.3">
      <c r="A15349" s="341">
        <v>43616.503472164353</v>
      </c>
      <c r="B15349" s="318">
        <v>39128.006999999998</v>
      </c>
      <c r="C15349" s="355">
        <f t="shared" si="327"/>
        <v>0.28600000000005821</v>
      </c>
      <c r="D15349" s="420">
        <f t="shared" si="328"/>
        <v>0.1430000000000291</v>
      </c>
      <c r="H15349" s="337"/>
      <c r="J15349" s="82">
        <v>66</v>
      </c>
      <c r="K15349" s="391">
        <v>1</v>
      </c>
    </row>
    <row r="15350" spans="1:11" x14ac:dyDescent="0.3">
      <c r="A15350" s="341">
        <v>43616.545138831018</v>
      </c>
      <c r="B15350" s="318">
        <v>39128.292000000001</v>
      </c>
      <c r="C15350" s="355">
        <f t="shared" si="327"/>
        <v>0.28500000000349246</v>
      </c>
      <c r="D15350" s="420">
        <f t="shared" si="328"/>
        <v>0.14250000000174623</v>
      </c>
      <c r="H15350" s="337"/>
      <c r="J15350" s="82">
        <v>67</v>
      </c>
      <c r="K15350" s="319">
        <v>2</v>
      </c>
    </row>
    <row r="15351" spans="1:11" x14ac:dyDescent="0.3">
      <c r="A15351" s="341">
        <v>43616.586805497682</v>
      </c>
      <c r="B15351" s="318">
        <v>39128.576999999997</v>
      </c>
      <c r="C15351" s="355">
        <f t="shared" si="327"/>
        <v>0.2849999999962165</v>
      </c>
      <c r="D15351" s="420">
        <f t="shared" si="328"/>
        <v>0.14249999999810825</v>
      </c>
      <c r="H15351" s="337"/>
      <c r="J15351" s="82">
        <v>68</v>
      </c>
      <c r="K15351" s="320">
        <v>3</v>
      </c>
    </row>
    <row r="15352" spans="1:11" x14ac:dyDescent="0.3">
      <c r="A15352" s="341">
        <v>43616.628472164353</v>
      </c>
      <c r="B15352" s="318">
        <v>39128.851999999999</v>
      </c>
      <c r="C15352" s="355">
        <f t="shared" si="327"/>
        <v>0.27500000000145519</v>
      </c>
      <c r="D15352" s="420">
        <f t="shared" si="328"/>
        <v>0.1375000000007276</v>
      </c>
      <c r="H15352" s="337"/>
      <c r="J15352" s="82">
        <v>69</v>
      </c>
      <c r="K15352" s="321">
        <v>4</v>
      </c>
    </row>
    <row r="15353" spans="1:11" x14ac:dyDescent="0.3">
      <c r="A15353" s="341">
        <v>43616.670138831018</v>
      </c>
      <c r="B15353" s="318">
        <v>39129.14</v>
      </c>
      <c r="C15353" s="355">
        <f t="shared" si="327"/>
        <v>0.28800000000046566</v>
      </c>
      <c r="D15353" s="420">
        <f t="shared" si="328"/>
        <v>0.14400000000023283</v>
      </c>
      <c r="H15353" s="337"/>
      <c r="J15353" s="82">
        <v>70</v>
      </c>
      <c r="K15353" s="391">
        <v>1</v>
      </c>
    </row>
    <row r="15354" spans="1:11" x14ac:dyDescent="0.3">
      <c r="A15354" s="341">
        <v>43616.711805497682</v>
      </c>
      <c r="B15354" s="318">
        <v>39129.421000000002</v>
      </c>
      <c r="C15354" s="355">
        <f t="shared" si="327"/>
        <v>0.28100000000267755</v>
      </c>
      <c r="D15354" s="420">
        <f t="shared" si="328"/>
        <v>0.14050000000133878</v>
      </c>
      <c r="H15354" s="337"/>
      <c r="J15354" s="82">
        <v>71</v>
      </c>
      <c r="K15354" s="319">
        <v>2</v>
      </c>
    </row>
    <row r="15355" spans="1:11" x14ac:dyDescent="0.3">
      <c r="A15355" s="341">
        <v>43616.753472164353</v>
      </c>
      <c r="B15355" s="318">
        <v>39129.69</v>
      </c>
      <c r="C15355" s="355">
        <f t="shared" si="327"/>
        <v>0.26900000000023283</v>
      </c>
      <c r="D15355" s="420">
        <f t="shared" si="328"/>
        <v>0.13450000000011642</v>
      </c>
      <c r="H15355" s="337"/>
      <c r="J15355" s="82">
        <v>72</v>
      </c>
      <c r="K15355" s="320">
        <v>3</v>
      </c>
    </row>
    <row r="15356" spans="1:11" x14ac:dyDescent="0.3">
      <c r="A15356" s="341">
        <v>43616.795138831018</v>
      </c>
      <c r="B15356" s="318">
        <v>39129.964999999997</v>
      </c>
      <c r="C15356" s="355">
        <f t="shared" si="327"/>
        <v>0.27499999999417923</v>
      </c>
      <c r="D15356" s="420">
        <f t="shared" si="328"/>
        <v>0.13749999999708962</v>
      </c>
      <c r="H15356" s="337"/>
      <c r="J15356" s="82">
        <v>73</v>
      </c>
      <c r="K15356" s="321">
        <v>4</v>
      </c>
    </row>
    <row r="15357" spans="1:11" x14ac:dyDescent="0.3">
      <c r="A15357" s="341">
        <v>43616.836805497682</v>
      </c>
      <c r="B15357" s="318">
        <v>39130.247000000003</v>
      </c>
      <c r="C15357" s="355">
        <f t="shared" si="327"/>
        <v>0.28200000000651926</v>
      </c>
      <c r="D15357" s="420">
        <f t="shared" si="328"/>
        <v>0.14100000000325963</v>
      </c>
      <c r="H15357" s="337"/>
      <c r="J15357" s="82">
        <v>74</v>
      </c>
      <c r="K15357" s="391">
        <v>1</v>
      </c>
    </row>
    <row r="15358" spans="1:11" x14ac:dyDescent="0.3">
      <c r="A15358" s="341">
        <v>43616.878472164353</v>
      </c>
      <c r="B15358" s="318">
        <v>39130.521000000001</v>
      </c>
      <c r="C15358" s="355">
        <f t="shared" si="327"/>
        <v>0.27399999999761349</v>
      </c>
      <c r="D15358" s="420">
        <f t="shared" si="328"/>
        <v>0.13699999999880674</v>
      </c>
      <c r="H15358" s="337"/>
      <c r="J15358" s="82">
        <v>75</v>
      </c>
      <c r="K15358" s="319">
        <v>2</v>
      </c>
    </row>
    <row r="15359" spans="1:11" x14ac:dyDescent="0.3">
      <c r="A15359" s="341">
        <v>43616.920138831018</v>
      </c>
      <c r="B15359" s="318">
        <v>39130.788999999997</v>
      </c>
      <c r="C15359" s="355">
        <f t="shared" si="327"/>
        <v>0.26799999999639113</v>
      </c>
      <c r="D15359" s="420">
        <f t="shared" si="328"/>
        <v>0.13399999999819556</v>
      </c>
      <c r="H15359" s="337"/>
      <c r="J15359" s="82">
        <v>76</v>
      </c>
      <c r="K15359" s="320">
        <v>3</v>
      </c>
    </row>
    <row r="15360" spans="1:11" x14ac:dyDescent="0.3">
      <c r="A15360" s="341">
        <v>43616.961805497682</v>
      </c>
      <c r="B15360" s="318">
        <v>39131.069000000003</v>
      </c>
      <c r="C15360" s="355">
        <f t="shared" si="327"/>
        <v>0.2800000000061118</v>
      </c>
      <c r="D15360" s="420">
        <f t="shared" si="328"/>
        <v>0.1400000000030559</v>
      </c>
      <c r="E15360" s="336">
        <f>SUM(C15337:C15360)*7.4805194805</f>
        <v>50.478545454410948</v>
      </c>
      <c r="F15360" s="324">
        <f>AVERAGE(D15337:D15360)</f>
        <v>0.14058333333332484</v>
      </c>
      <c r="G15360" s="324">
        <f>_xlfn.STDEV.S(D15337:D15360)</f>
        <v>3.5190990285608446E-3</v>
      </c>
      <c r="H15360" s="337"/>
      <c r="J15360" s="82">
        <v>77</v>
      </c>
      <c r="K15360" s="321">
        <v>4</v>
      </c>
    </row>
    <row r="15361" spans="1:11" x14ac:dyDescent="0.3">
      <c r="A15361" s="341">
        <v>43617.003472164353</v>
      </c>
      <c r="B15361" s="318">
        <v>39131.347999999998</v>
      </c>
      <c r="C15361" s="355">
        <f t="shared" si="327"/>
        <v>0.27899999999499414</v>
      </c>
      <c r="D15361" s="420">
        <f t="shared" si="328"/>
        <v>0.13949999999749707</v>
      </c>
      <c r="H15361" s="337"/>
      <c r="J15361" s="82">
        <v>78</v>
      </c>
      <c r="K15361" s="391">
        <v>1</v>
      </c>
    </row>
    <row r="15362" spans="1:11" x14ac:dyDescent="0.3">
      <c r="A15362" s="341">
        <v>43617.045138831018</v>
      </c>
      <c r="B15362" s="318">
        <v>39131.622000000003</v>
      </c>
      <c r="C15362" s="355">
        <f t="shared" si="327"/>
        <v>0.27400000000488944</v>
      </c>
      <c r="D15362" s="420">
        <f t="shared" si="328"/>
        <v>0.13700000000244472</v>
      </c>
      <c r="H15362" s="337"/>
      <c r="J15362" s="82">
        <v>79</v>
      </c>
      <c r="K15362" s="319">
        <v>2</v>
      </c>
    </row>
    <row r="15363" spans="1:11" x14ac:dyDescent="0.3">
      <c r="A15363" s="341">
        <v>43617.086805497682</v>
      </c>
      <c r="B15363" s="318">
        <v>39131.902999999998</v>
      </c>
      <c r="C15363" s="355">
        <f t="shared" si="327"/>
        <v>0.28099999999540159</v>
      </c>
      <c r="D15363" s="420">
        <f t="shared" si="328"/>
        <v>0.1404999999977008</v>
      </c>
      <c r="H15363" s="337"/>
      <c r="J15363" s="82">
        <v>80</v>
      </c>
      <c r="K15363" s="320">
        <v>3</v>
      </c>
    </row>
    <row r="15364" spans="1:11" x14ac:dyDescent="0.3">
      <c r="A15364" s="341">
        <v>43617.128472164353</v>
      </c>
      <c r="B15364" s="318">
        <v>39132.197999999997</v>
      </c>
      <c r="C15364" s="355">
        <f t="shared" si="327"/>
        <v>0.29499999999825377</v>
      </c>
      <c r="D15364" s="420">
        <f t="shared" si="328"/>
        <v>0.14749999999912689</v>
      </c>
      <c r="H15364" s="337"/>
      <c r="J15364" s="82">
        <v>81</v>
      </c>
      <c r="K15364" s="321">
        <v>4</v>
      </c>
    </row>
    <row r="15365" spans="1:11" x14ac:dyDescent="0.3">
      <c r="A15365" s="341">
        <v>43617.170138831018</v>
      </c>
      <c r="B15365" s="318">
        <v>39132.480000000003</v>
      </c>
      <c r="C15365" s="355">
        <f t="shared" si="327"/>
        <v>0.28200000000651926</v>
      </c>
      <c r="D15365" s="420">
        <f t="shared" si="328"/>
        <v>0.14100000000325963</v>
      </c>
      <c r="H15365" s="337"/>
      <c r="J15365" s="82">
        <v>82</v>
      </c>
      <c r="K15365" s="391">
        <v>1</v>
      </c>
    </row>
    <row r="15366" spans="1:11" x14ac:dyDescent="0.3">
      <c r="A15366" s="341">
        <v>43617.211805497682</v>
      </c>
      <c r="B15366" s="318">
        <v>39132.758000000002</v>
      </c>
      <c r="C15366" s="355">
        <f t="shared" si="327"/>
        <v>0.27799999999842839</v>
      </c>
      <c r="D15366" s="420">
        <f t="shared" si="328"/>
        <v>0.1389999999992142</v>
      </c>
      <c r="H15366" s="337"/>
      <c r="J15366" s="82">
        <v>83</v>
      </c>
      <c r="K15366" s="319">
        <v>2</v>
      </c>
    </row>
    <row r="15367" spans="1:11" x14ac:dyDescent="0.3">
      <c r="A15367" s="341">
        <v>43617.253472164353</v>
      </c>
      <c r="B15367" s="318">
        <v>39133.050000000003</v>
      </c>
      <c r="C15367" s="355">
        <f t="shared" si="327"/>
        <v>0.29200000000128057</v>
      </c>
      <c r="D15367" s="420">
        <f t="shared" si="328"/>
        <v>0.14600000000064028</v>
      </c>
      <c r="H15367" s="337"/>
      <c r="J15367" s="82">
        <v>84</v>
      </c>
      <c r="K15367" s="320">
        <v>3</v>
      </c>
    </row>
    <row r="15368" spans="1:11" x14ac:dyDescent="0.3">
      <c r="A15368" s="341">
        <v>43617.295138831018</v>
      </c>
      <c r="B15368" s="318">
        <v>39133.341</v>
      </c>
      <c r="C15368" s="355">
        <f t="shared" si="327"/>
        <v>0.29099999999743886</v>
      </c>
      <c r="D15368" s="420">
        <f t="shared" si="328"/>
        <v>0.14549999999871943</v>
      </c>
      <c r="H15368" s="337"/>
      <c r="J15368" s="82">
        <v>85</v>
      </c>
      <c r="K15368" s="321">
        <v>4</v>
      </c>
    </row>
    <row r="15369" spans="1:11" x14ac:dyDescent="0.3">
      <c r="A15369" s="341">
        <v>43617.336805497682</v>
      </c>
      <c r="B15369" s="318">
        <v>39133.622000000003</v>
      </c>
      <c r="C15369" s="355">
        <f t="shared" si="327"/>
        <v>0.28100000000267755</v>
      </c>
      <c r="D15369" s="420">
        <f t="shared" si="328"/>
        <v>0.14050000000133878</v>
      </c>
      <c r="H15369" s="337"/>
      <c r="J15369" s="82">
        <v>86</v>
      </c>
      <c r="K15369" s="391">
        <v>1</v>
      </c>
    </row>
    <row r="15370" spans="1:11" x14ac:dyDescent="0.3">
      <c r="A15370" s="341">
        <v>43617.378472164353</v>
      </c>
      <c r="B15370" s="318">
        <v>39133.902999999998</v>
      </c>
      <c r="C15370" s="355">
        <f t="shared" si="327"/>
        <v>0.28099999999540159</v>
      </c>
      <c r="D15370" s="420">
        <f t="shared" si="328"/>
        <v>0.1404999999977008</v>
      </c>
      <c r="H15370" s="337"/>
      <c r="J15370" s="82">
        <v>87</v>
      </c>
      <c r="K15370" s="319">
        <v>2</v>
      </c>
    </row>
    <row r="15371" spans="1:11" x14ac:dyDescent="0.3">
      <c r="A15371" s="341">
        <v>43617.420138831018</v>
      </c>
      <c r="B15371" s="318">
        <v>39134.197</v>
      </c>
      <c r="C15371" s="355">
        <f t="shared" si="327"/>
        <v>0.29400000000168802</v>
      </c>
      <c r="D15371" s="420">
        <f t="shared" si="328"/>
        <v>0.14700000000084401</v>
      </c>
      <c r="H15371" s="337"/>
      <c r="J15371" s="82">
        <v>88</v>
      </c>
      <c r="K15371" s="320">
        <v>3</v>
      </c>
    </row>
    <row r="15372" spans="1:11" x14ac:dyDescent="0.3">
      <c r="A15372" s="341">
        <v>43617.461805497682</v>
      </c>
      <c r="B15372" s="318">
        <v>39134.476000000002</v>
      </c>
      <c r="C15372" s="355">
        <f t="shared" si="327"/>
        <v>0.2790000000022701</v>
      </c>
      <c r="D15372" s="420">
        <f t="shared" si="328"/>
        <v>0.13950000000113505</v>
      </c>
      <c r="H15372" s="337"/>
      <c r="J15372" s="82">
        <v>89</v>
      </c>
      <c r="K15372" s="321">
        <v>4</v>
      </c>
    </row>
    <row r="15373" spans="1:11" x14ac:dyDescent="0.3">
      <c r="A15373" s="341">
        <v>43617.503472164353</v>
      </c>
      <c r="B15373" s="318">
        <v>39134.750999999997</v>
      </c>
      <c r="C15373" s="355">
        <f t="shared" si="327"/>
        <v>0.27499999999417923</v>
      </c>
      <c r="D15373" s="420">
        <f t="shared" si="328"/>
        <v>0.13749999999708962</v>
      </c>
      <c r="H15373" s="337"/>
      <c r="J15373" s="82">
        <v>90</v>
      </c>
      <c r="K15373" s="391">
        <v>1</v>
      </c>
    </row>
    <row r="15374" spans="1:11" x14ac:dyDescent="0.3">
      <c r="A15374" s="341">
        <v>43617.545138831018</v>
      </c>
      <c r="B15374" s="318">
        <v>39135.038999999997</v>
      </c>
      <c r="C15374" s="355">
        <f t="shared" si="327"/>
        <v>0.28800000000046566</v>
      </c>
      <c r="D15374" s="420">
        <f t="shared" si="328"/>
        <v>0.14400000000023283</v>
      </c>
      <c r="H15374" s="337"/>
      <c r="J15374" s="82">
        <v>91</v>
      </c>
      <c r="K15374" s="319">
        <v>2</v>
      </c>
    </row>
    <row r="15375" spans="1:11" x14ac:dyDescent="0.3">
      <c r="A15375" s="341">
        <v>43617.586805497682</v>
      </c>
      <c r="B15375" s="318">
        <v>39135.322</v>
      </c>
      <c r="C15375" s="355">
        <f t="shared" si="327"/>
        <v>0.28300000000308501</v>
      </c>
      <c r="D15375" s="420">
        <f t="shared" si="328"/>
        <v>0.1415000000015425</v>
      </c>
      <c r="H15375" s="337"/>
      <c r="J15375" s="82">
        <v>92</v>
      </c>
      <c r="K15375" s="320">
        <v>3</v>
      </c>
    </row>
    <row r="15376" spans="1:11" x14ac:dyDescent="0.3">
      <c r="A15376" s="341">
        <v>43617.628472164353</v>
      </c>
      <c r="B15376" s="318">
        <v>39135.599999999999</v>
      </c>
      <c r="C15376" s="355">
        <f t="shared" si="327"/>
        <v>0.27799999999842839</v>
      </c>
      <c r="D15376" s="420">
        <f t="shared" si="328"/>
        <v>0.1389999999992142</v>
      </c>
      <c r="H15376" s="337"/>
      <c r="J15376" s="82">
        <v>93</v>
      </c>
      <c r="K15376" s="321">
        <v>4</v>
      </c>
    </row>
    <row r="15377" spans="1:12" x14ac:dyDescent="0.3">
      <c r="A15377" s="341">
        <v>43617.670138831018</v>
      </c>
      <c r="B15377" s="318">
        <v>39135.873</v>
      </c>
      <c r="C15377" s="355">
        <f t="shared" si="327"/>
        <v>0.27300000000104774</v>
      </c>
      <c r="D15377" s="420">
        <f t="shared" si="328"/>
        <v>0.13650000000052387</v>
      </c>
      <c r="H15377" s="337"/>
      <c r="J15377" s="82">
        <v>94</v>
      </c>
      <c r="K15377" s="391">
        <v>1</v>
      </c>
    </row>
    <row r="15378" spans="1:12" x14ac:dyDescent="0.3">
      <c r="A15378" s="341">
        <v>43617.711805497682</v>
      </c>
      <c r="B15378" s="318">
        <v>39136.160000000003</v>
      </c>
      <c r="C15378" s="355">
        <f t="shared" si="327"/>
        <v>0.28700000000389991</v>
      </c>
      <c r="D15378" s="420">
        <f t="shared" si="328"/>
        <v>0.14350000000194996</v>
      </c>
      <c r="H15378" s="337"/>
      <c r="J15378" s="82">
        <v>95</v>
      </c>
      <c r="K15378" s="319">
        <v>2</v>
      </c>
    </row>
    <row r="15379" spans="1:12" x14ac:dyDescent="0.3">
      <c r="A15379" s="341">
        <v>43617.753472164353</v>
      </c>
      <c r="B15379" s="318">
        <v>39136.438000000002</v>
      </c>
      <c r="C15379" s="355">
        <f t="shared" si="327"/>
        <v>0.27799999999842839</v>
      </c>
      <c r="D15379" s="420">
        <f t="shared" si="328"/>
        <v>0.1389999999992142</v>
      </c>
      <c r="H15379" s="337"/>
      <c r="J15379" s="82">
        <v>96</v>
      </c>
      <c r="K15379" s="320">
        <v>3</v>
      </c>
    </row>
    <row r="15380" spans="1:12" x14ac:dyDescent="0.3">
      <c r="A15380" s="341">
        <v>43617.795138831018</v>
      </c>
      <c r="B15380" s="318">
        <v>39136.701999999997</v>
      </c>
      <c r="C15380" s="355">
        <f t="shared" si="327"/>
        <v>0.26399999999557622</v>
      </c>
      <c r="D15380" s="420">
        <f t="shared" si="328"/>
        <v>0.13199999999778811</v>
      </c>
      <c r="H15380" s="337"/>
      <c r="J15380" s="82">
        <v>97</v>
      </c>
      <c r="K15380" s="321">
        <v>4</v>
      </c>
    </row>
    <row r="15381" spans="1:12" x14ac:dyDescent="0.3">
      <c r="A15381" s="341">
        <v>43617.836805497682</v>
      </c>
      <c r="B15381" s="318">
        <v>39136.976999999999</v>
      </c>
      <c r="C15381" s="355">
        <f t="shared" si="327"/>
        <v>0.27500000000145519</v>
      </c>
      <c r="D15381" s="420">
        <f t="shared" si="328"/>
        <v>0.1375000000007276</v>
      </c>
      <c r="H15381" s="337"/>
      <c r="J15381" s="82">
        <v>98</v>
      </c>
      <c r="K15381" s="391">
        <v>1</v>
      </c>
    </row>
    <row r="15382" spans="1:12" x14ac:dyDescent="0.3">
      <c r="A15382" s="341">
        <v>43617.878472164353</v>
      </c>
      <c r="B15382" s="318">
        <v>39137.252999999997</v>
      </c>
      <c r="C15382" s="355">
        <f t="shared" si="327"/>
        <v>0.27599999999802094</v>
      </c>
      <c r="D15382" s="420">
        <f t="shared" si="328"/>
        <v>0.13799999999901047</v>
      </c>
      <c r="H15382" s="337"/>
      <c r="J15382" s="82">
        <v>99</v>
      </c>
      <c r="K15382" s="319">
        <v>2</v>
      </c>
    </row>
    <row r="15383" spans="1:12" x14ac:dyDescent="0.3">
      <c r="A15383" s="341">
        <v>43617.920138831018</v>
      </c>
      <c r="B15383" s="318">
        <v>39137.521999999997</v>
      </c>
      <c r="C15383" s="355">
        <f t="shared" si="327"/>
        <v>0.26900000000023283</v>
      </c>
      <c r="D15383" s="420">
        <f t="shared" si="328"/>
        <v>0.13450000000011642</v>
      </c>
      <c r="E15383" s="336">
        <f>SUM(C15361:C15383)*7.4805194805</f>
        <v>48.271792207622084</v>
      </c>
      <c r="F15383" s="324">
        <f>AVERAGE(D15361:D15383)</f>
        <v>0.14028260869552311</v>
      </c>
      <c r="G15383" s="324">
        <f>_xlfn.STDEV.S(D15361:D15383)</f>
        <v>3.9162426538966229E-3</v>
      </c>
      <c r="H15383" s="337"/>
      <c r="J15383" s="82">
        <v>100</v>
      </c>
      <c r="K15383" s="320">
        <v>3</v>
      </c>
    </row>
    <row r="15384" spans="1:12" x14ac:dyDescent="0.3">
      <c r="A15384" s="341">
        <v>43618.445833333331</v>
      </c>
      <c r="B15384" s="318">
        <v>39140.911</v>
      </c>
      <c r="C15384" s="318"/>
      <c r="D15384" s="414"/>
      <c r="H15384" s="332"/>
      <c r="K15384" s="320">
        <v>3</v>
      </c>
    </row>
    <row r="15385" spans="1:12" x14ac:dyDescent="0.3">
      <c r="A15385" s="341">
        <v>43618.461111111108</v>
      </c>
      <c r="B15385" s="318">
        <v>39141.201000000001</v>
      </c>
      <c r="C15385" s="355">
        <f t="shared" ref="C15385:C15484" si="329">B15385-B15384</f>
        <v>0.29000000000087311</v>
      </c>
      <c r="D15385" s="420">
        <f t="shared" ref="D15385:D15484" si="330">C15385/2</f>
        <v>0.14500000000043656</v>
      </c>
      <c r="H15385" s="337"/>
      <c r="J15385" s="82">
        <v>1</v>
      </c>
      <c r="K15385" s="321">
        <v>4</v>
      </c>
      <c r="L15385" s="54" t="s">
        <v>313</v>
      </c>
    </row>
    <row r="15386" spans="1:12" x14ac:dyDescent="0.3">
      <c r="A15386" s="341">
        <v>43618.50277777778</v>
      </c>
      <c r="B15386" s="318">
        <v>39141.481</v>
      </c>
      <c r="C15386" s="355">
        <f t="shared" si="329"/>
        <v>0.27999999999883585</v>
      </c>
      <c r="D15386" s="420">
        <f t="shared" si="330"/>
        <v>0.13999999999941792</v>
      </c>
      <c r="H15386" s="337"/>
      <c r="J15386" s="82">
        <v>2</v>
      </c>
      <c r="K15386" s="391">
        <v>1</v>
      </c>
    </row>
    <row r="15387" spans="1:12" x14ac:dyDescent="0.3">
      <c r="A15387" s="341">
        <v>43618.544444444444</v>
      </c>
      <c r="B15387" s="318">
        <v>39141.752</v>
      </c>
      <c r="C15387" s="355">
        <f t="shared" si="329"/>
        <v>0.27100000000064028</v>
      </c>
      <c r="D15387" s="420">
        <f t="shared" si="330"/>
        <v>0.13550000000032014</v>
      </c>
      <c r="H15387" s="337"/>
      <c r="J15387" s="82">
        <v>3</v>
      </c>
      <c r="K15387" s="319">
        <v>2</v>
      </c>
    </row>
    <row r="15388" spans="1:12" x14ac:dyDescent="0.3">
      <c r="A15388" s="341">
        <v>43618.586111111108</v>
      </c>
      <c r="B15388" s="318">
        <v>39142.034</v>
      </c>
      <c r="C15388" s="355">
        <f t="shared" si="329"/>
        <v>0.2819999999992433</v>
      </c>
      <c r="D15388" s="420">
        <f t="shared" si="330"/>
        <v>0.14099999999962165</v>
      </c>
      <c r="H15388" s="337"/>
      <c r="J15388" s="82">
        <v>4</v>
      </c>
      <c r="K15388" s="320">
        <v>3</v>
      </c>
    </row>
    <row r="15389" spans="1:12" x14ac:dyDescent="0.3">
      <c r="A15389" s="341">
        <v>43618.627777604168</v>
      </c>
      <c r="B15389" s="318">
        <v>39142.313000000002</v>
      </c>
      <c r="C15389" s="355">
        <f t="shared" si="329"/>
        <v>0.2790000000022701</v>
      </c>
      <c r="D15389" s="420">
        <f t="shared" si="330"/>
        <v>0.13950000000113505</v>
      </c>
      <c r="H15389" s="337"/>
      <c r="J15389" s="82">
        <v>5</v>
      </c>
      <c r="K15389" s="321">
        <v>4</v>
      </c>
    </row>
    <row r="15390" spans="1:12" x14ac:dyDescent="0.3">
      <c r="A15390" s="341">
        <v>43618.669444212966</v>
      </c>
      <c r="B15390" s="318">
        <v>39142.588000000003</v>
      </c>
      <c r="C15390" s="355">
        <f t="shared" si="329"/>
        <v>0.27500000000145519</v>
      </c>
      <c r="D15390" s="420">
        <f t="shared" si="330"/>
        <v>0.1375000000007276</v>
      </c>
      <c r="H15390" s="337"/>
      <c r="J15390" s="82">
        <v>6</v>
      </c>
      <c r="K15390" s="391">
        <v>1</v>
      </c>
    </row>
    <row r="15391" spans="1:12" x14ac:dyDescent="0.3">
      <c r="A15391" s="341">
        <v>43618.711110821758</v>
      </c>
      <c r="B15391" s="318">
        <v>39142.858</v>
      </c>
      <c r="C15391" s="355">
        <f t="shared" si="329"/>
        <v>0.26999999999679858</v>
      </c>
      <c r="D15391" s="420">
        <f t="shared" si="330"/>
        <v>0.13499999999839929</v>
      </c>
      <c r="H15391" s="337"/>
      <c r="J15391" s="82">
        <v>7</v>
      </c>
      <c r="K15391" s="319">
        <v>2</v>
      </c>
    </row>
    <row r="15392" spans="1:12" x14ac:dyDescent="0.3">
      <c r="A15392" s="341">
        <v>43618.752777430556</v>
      </c>
      <c r="B15392" s="318">
        <v>39143.137999999999</v>
      </c>
      <c r="C15392" s="355">
        <f t="shared" si="329"/>
        <v>0.27999999999883585</v>
      </c>
      <c r="D15392" s="420">
        <f t="shared" si="330"/>
        <v>0.13999999999941792</v>
      </c>
      <c r="H15392" s="337"/>
      <c r="J15392" s="82">
        <v>8</v>
      </c>
      <c r="K15392" s="320">
        <v>3</v>
      </c>
    </row>
    <row r="15393" spans="1:11" x14ac:dyDescent="0.3">
      <c r="A15393" s="341">
        <v>43618.794444039355</v>
      </c>
      <c r="B15393" s="318">
        <v>39143.409</v>
      </c>
      <c r="C15393" s="355">
        <f t="shared" si="329"/>
        <v>0.27100000000064028</v>
      </c>
      <c r="D15393" s="420">
        <f t="shared" si="330"/>
        <v>0.13550000000032014</v>
      </c>
      <c r="H15393" s="337"/>
      <c r="J15393" s="82">
        <v>9</v>
      </c>
      <c r="K15393" s="321">
        <v>4</v>
      </c>
    </row>
    <row r="15394" spans="1:11" x14ac:dyDescent="0.3">
      <c r="A15394" s="341">
        <v>43618.836110648146</v>
      </c>
      <c r="B15394" s="318">
        <v>39143.671999999999</v>
      </c>
      <c r="C15394" s="355">
        <f t="shared" si="329"/>
        <v>0.26299999999901047</v>
      </c>
      <c r="D15394" s="420">
        <f t="shared" si="330"/>
        <v>0.13149999999950523</v>
      </c>
      <c r="H15394" s="337"/>
      <c r="J15394" s="82">
        <v>10</v>
      </c>
      <c r="K15394" s="391">
        <v>1</v>
      </c>
    </row>
    <row r="15395" spans="1:11" x14ac:dyDescent="0.3">
      <c r="A15395" s="341">
        <v>43618.877777256945</v>
      </c>
      <c r="B15395" s="318">
        <v>39143.949000000001</v>
      </c>
      <c r="C15395" s="355">
        <f t="shared" si="329"/>
        <v>0.27700000000186265</v>
      </c>
      <c r="D15395" s="420">
        <f t="shared" si="330"/>
        <v>0.13850000000093132</v>
      </c>
      <c r="H15395" s="337"/>
      <c r="J15395" s="82">
        <v>11</v>
      </c>
      <c r="K15395" s="319">
        <v>2</v>
      </c>
    </row>
    <row r="15396" spans="1:11" x14ac:dyDescent="0.3">
      <c r="A15396" s="341">
        <v>43618.919443865743</v>
      </c>
      <c r="B15396" s="318">
        <v>39144.231</v>
      </c>
      <c r="C15396" s="355">
        <f t="shared" si="329"/>
        <v>0.2819999999992433</v>
      </c>
      <c r="D15396" s="420">
        <f t="shared" si="330"/>
        <v>0.14099999999962165</v>
      </c>
      <c r="H15396" s="337"/>
      <c r="J15396" s="82">
        <v>12</v>
      </c>
      <c r="K15396" s="320">
        <v>3</v>
      </c>
    </row>
    <row r="15397" spans="1:11" x14ac:dyDescent="0.3">
      <c r="A15397" s="341">
        <v>43618.961110474535</v>
      </c>
      <c r="B15397" s="318">
        <v>39144.502</v>
      </c>
      <c r="C15397" s="355">
        <f t="shared" si="329"/>
        <v>0.27100000000064028</v>
      </c>
      <c r="D15397" s="420">
        <f t="shared" si="330"/>
        <v>0.13550000000032014</v>
      </c>
      <c r="E15397" s="336">
        <f>SUM(C15384:C15397)*7.4805194805</f>
        <v>26.862545454478113</v>
      </c>
      <c r="F15397" s="324">
        <f>AVERAGE(D15384:D15397)</f>
        <v>0.13811538461539805</v>
      </c>
      <c r="G15397" s="324">
        <f>_xlfn.STDEV.S(D15384:D15397)</f>
        <v>3.5068614064507017E-3</v>
      </c>
      <c r="H15397" s="404"/>
      <c r="I15397" s="344">
        <f>AVERAGE(D15283:D15397)</f>
        <v>0.14010619469025234</v>
      </c>
      <c r="J15397" s="82">
        <v>13</v>
      </c>
      <c r="K15397" s="321">
        <v>4</v>
      </c>
    </row>
    <row r="15398" spans="1:11" x14ac:dyDescent="0.3">
      <c r="A15398" s="341">
        <v>43619.002777083333</v>
      </c>
      <c r="B15398" s="318">
        <v>39144.771999999997</v>
      </c>
      <c r="C15398" s="355">
        <f t="shared" si="329"/>
        <v>0.26999999999679858</v>
      </c>
      <c r="D15398" s="420">
        <f t="shared" si="330"/>
        <v>0.13499999999839929</v>
      </c>
      <c r="H15398" s="337"/>
      <c r="J15398" s="82">
        <v>14</v>
      </c>
      <c r="K15398" s="391">
        <v>1</v>
      </c>
    </row>
    <row r="15399" spans="1:11" x14ac:dyDescent="0.3">
      <c r="A15399" s="341">
        <v>43619.044443692132</v>
      </c>
      <c r="B15399" s="318">
        <v>39145.055</v>
      </c>
      <c r="C15399" s="355">
        <f t="shared" si="329"/>
        <v>0.28300000000308501</v>
      </c>
      <c r="D15399" s="420">
        <f t="shared" si="330"/>
        <v>0.1415000000015425</v>
      </c>
      <c r="H15399" s="337"/>
      <c r="J15399" s="82">
        <v>15</v>
      </c>
      <c r="K15399" s="319">
        <v>2</v>
      </c>
    </row>
    <row r="15400" spans="1:11" x14ac:dyDescent="0.3">
      <c r="A15400" s="341">
        <v>43619.086110300923</v>
      </c>
      <c r="B15400" s="318">
        <v>39145.339</v>
      </c>
      <c r="C15400" s="355">
        <f t="shared" si="329"/>
        <v>0.28399999999965075</v>
      </c>
      <c r="D15400" s="420">
        <f t="shared" si="330"/>
        <v>0.14199999999982538</v>
      </c>
      <c r="H15400" s="337"/>
      <c r="J15400" s="82">
        <v>16</v>
      </c>
      <c r="K15400" s="320">
        <v>3</v>
      </c>
    </row>
    <row r="15401" spans="1:11" x14ac:dyDescent="0.3">
      <c r="A15401" s="341">
        <v>43619.127776909721</v>
      </c>
      <c r="B15401" s="318">
        <v>39145.612000000001</v>
      </c>
      <c r="C15401" s="355">
        <f t="shared" si="329"/>
        <v>0.27300000000104774</v>
      </c>
      <c r="D15401" s="420">
        <f t="shared" si="330"/>
        <v>0.13650000000052387</v>
      </c>
      <c r="H15401" s="337"/>
      <c r="J15401" s="82">
        <v>17</v>
      </c>
      <c r="K15401" s="321">
        <v>4</v>
      </c>
    </row>
    <row r="15402" spans="1:11" x14ac:dyDescent="0.3">
      <c r="A15402" s="341">
        <v>43619.16944351852</v>
      </c>
      <c r="B15402" s="318">
        <v>39145.898000000001</v>
      </c>
      <c r="C15402" s="355">
        <f t="shared" si="329"/>
        <v>0.28600000000005821</v>
      </c>
      <c r="D15402" s="420">
        <f t="shared" si="330"/>
        <v>0.1430000000000291</v>
      </c>
      <c r="H15402" s="337"/>
      <c r="J15402" s="82">
        <v>18</v>
      </c>
      <c r="K15402" s="391">
        <v>1</v>
      </c>
    </row>
    <row r="15403" spans="1:11" x14ac:dyDescent="0.3">
      <c r="A15403" s="341">
        <v>43619.211110127311</v>
      </c>
      <c r="B15403" s="318">
        <v>39146.190999999999</v>
      </c>
      <c r="C15403" s="355">
        <f t="shared" si="329"/>
        <v>0.29299999999784632</v>
      </c>
      <c r="D15403" s="420">
        <f t="shared" si="330"/>
        <v>0.14649999999892316</v>
      </c>
      <c r="H15403" s="337"/>
      <c r="J15403" s="82">
        <v>19</v>
      </c>
      <c r="K15403" s="319">
        <v>2</v>
      </c>
    </row>
    <row r="15404" spans="1:11" x14ac:dyDescent="0.3">
      <c r="A15404" s="341">
        <v>43619.25277673611</v>
      </c>
      <c r="B15404" s="318">
        <v>39146.478000000003</v>
      </c>
      <c r="C15404" s="355">
        <f t="shared" si="329"/>
        <v>0.28700000000389991</v>
      </c>
      <c r="D15404" s="420">
        <f t="shared" si="330"/>
        <v>0.14350000000194996</v>
      </c>
      <c r="H15404" s="337"/>
      <c r="J15404" s="82">
        <v>20</v>
      </c>
      <c r="K15404" s="320">
        <v>3</v>
      </c>
    </row>
    <row r="15405" spans="1:11" x14ac:dyDescent="0.3">
      <c r="A15405" s="341">
        <v>43619.294443344908</v>
      </c>
      <c r="B15405" s="318">
        <v>39146.752999999997</v>
      </c>
      <c r="C15405" s="355">
        <f t="shared" si="329"/>
        <v>0.27499999999417923</v>
      </c>
      <c r="D15405" s="420">
        <f t="shared" si="330"/>
        <v>0.13749999999708962</v>
      </c>
      <c r="H15405" s="337"/>
      <c r="J15405" s="82">
        <v>21</v>
      </c>
      <c r="K15405" s="321">
        <v>4</v>
      </c>
    </row>
    <row r="15406" spans="1:11" x14ac:dyDescent="0.3">
      <c r="A15406" s="341">
        <v>43619.336109953707</v>
      </c>
      <c r="B15406" s="318">
        <v>39147.048000000003</v>
      </c>
      <c r="C15406" s="355">
        <f t="shared" si="329"/>
        <v>0.29500000000552973</v>
      </c>
      <c r="D15406" s="420">
        <f t="shared" si="330"/>
        <v>0.14750000000276486</v>
      </c>
      <c r="H15406" s="337"/>
      <c r="J15406" s="82">
        <v>22</v>
      </c>
      <c r="K15406" s="391">
        <v>1</v>
      </c>
    </row>
    <row r="15407" spans="1:11" x14ac:dyDescent="0.3">
      <c r="A15407" s="341">
        <v>43619.377776562498</v>
      </c>
      <c r="B15407" s="318">
        <v>39147.339</v>
      </c>
      <c r="C15407" s="355">
        <f t="shared" si="329"/>
        <v>0.29099999999743886</v>
      </c>
      <c r="D15407" s="420">
        <f t="shared" si="330"/>
        <v>0.14549999999871943</v>
      </c>
      <c r="H15407" s="337"/>
      <c r="J15407" s="82">
        <v>23</v>
      </c>
      <c r="K15407" s="319">
        <v>2</v>
      </c>
    </row>
    <row r="15408" spans="1:11" x14ac:dyDescent="0.3">
      <c r="A15408" s="341">
        <v>43619.419443171297</v>
      </c>
      <c r="B15408" s="318">
        <v>39147.620999999999</v>
      </c>
      <c r="C15408" s="355">
        <f t="shared" si="329"/>
        <v>0.2819999999992433</v>
      </c>
      <c r="D15408" s="420">
        <f t="shared" si="330"/>
        <v>0.14099999999962165</v>
      </c>
      <c r="H15408" s="337"/>
      <c r="J15408" s="82">
        <v>24</v>
      </c>
      <c r="K15408" s="320">
        <v>3</v>
      </c>
    </row>
    <row r="15409" spans="1:11" x14ac:dyDescent="0.3">
      <c r="A15409" s="341">
        <v>43619.461109780095</v>
      </c>
      <c r="B15409" s="318">
        <v>39147.900999999998</v>
      </c>
      <c r="C15409" s="355">
        <f t="shared" si="329"/>
        <v>0.27999999999883585</v>
      </c>
      <c r="D15409" s="420">
        <f t="shared" si="330"/>
        <v>0.13999999999941792</v>
      </c>
      <c r="H15409" s="337"/>
      <c r="J15409" s="82">
        <v>25</v>
      </c>
      <c r="K15409" s="321">
        <v>4</v>
      </c>
    </row>
    <row r="15410" spans="1:11" x14ac:dyDescent="0.3">
      <c r="A15410" s="341">
        <v>43619.502776388887</v>
      </c>
      <c r="B15410" s="318">
        <v>39148.192000000003</v>
      </c>
      <c r="C15410" s="355">
        <f t="shared" si="329"/>
        <v>0.29100000000471482</v>
      </c>
      <c r="D15410" s="420">
        <f t="shared" si="330"/>
        <v>0.14550000000235741</v>
      </c>
      <c r="H15410" s="337"/>
      <c r="J15410" s="82">
        <v>26</v>
      </c>
      <c r="K15410" s="391">
        <v>1</v>
      </c>
    </row>
    <row r="15411" spans="1:11" x14ac:dyDescent="0.3">
      <c r="A15411" s="341">
        <v>43619.544442997685</v>
      </c>
      <c r="B15411" s="318">
        <v>39148.480000000003</v>
      </c>
      <c r="C15411" s="355">
        <f t="shared" si="329"/>
        <v>0.28800000000046566</v>
      </c>
      <c r="D15411" s="420">
        <f t="shared" si="330"/>
        <v>0.14400000000023283</v>
      </c>
      <c r="H15411" s="337"/>
      <c r="J15411" s="82">
        <v>27</v>
      </c>
      <c r="K15411" s="319">
        <v>2</v>
      </c>
    </row>
    <row r="15412" spans="1:11" x14ac:dyDescent="0.3">
      <c r="A15412" s="341">
        <v>43619.586109606484</v>
      </c>
      <c r="B15412" s="318">
        <v>39148.754000000001</v>
      </c>
      <c r="C15412" s="355">
        <f t="shared" si="329"/>
        <v>0.27399999999761349</v>
      </c>
      <c r="D15412" s="420">
        <f t="shared" si="330"/>
        <v>0.13699999999880674</v>
      </c>
      <c r="H15412" s="337"/>
      <c r="J15412" s="82">
        <v>28</v>
      </c>
      <c r="K15412" s="320">
        <v>3</v>
      </c>
    </row>
    <row r="15413" spans="1:11" x14ac:dyDescent="0.3">
      <c r="A15413" s="341">
        <v>43619.627776215275</v>
      </c>
      <c r="B15413" s="318">
        <v>39149.040000000001</v>
      </c>
      <c r="C15413" s="355">
        <f t="shared" si="329"/>
        <v>0.28600000000005821</v>
      </c>
      <c r="D15413" s="420">
        <f t="shared" si="330"/>
        <v>0.1430000000000291</v>
      </c>
      <c r="H15413" s="337"/>
      <c r="J15413" s="82">
        <v>29</v>
      </c>
      <c r="K15413" s="321">
        <v>4</v>
      </c>
    </row>
    <row r="15414" spans="1:11" x14ac:dyDescent="0.3">
      <c r="A15414" s="341">
        <v>43619.669442824073</v>
      </c>
      <c r="B15414" s="318">
        <v>39149.321000000004</v>
      </c>
      <c r="C15414" s="355">
        <f t="shared" si="329"/>
        <v>0.28100000000267755</v>
      </c>
      <c r="D15414" s="420">
        <f t="shared" si="330"/>
        <v>0.14050000000133878</v>
      </c>
      <c r="H15414" s="337"/>
      <c r="J15414" s="82">
        <v>30</v>
      </c>
      <c r="K15414" s="391">
        <v>1</v>
      </c>
    </row>
    <row r="15415" spans="1:11" x14ac:dyDescent="0.3">
      <c r="A15415" s="341">
        <v>43619.711109432872</v>
      </c>
      <c r="B15415" s="318">
        <v>39149.591</v>
      </c>
      <c r="C15415" s="355">
        <f t="shared" si="329"/>
        <v>0.26999999999679858</v>
      </c>
      <c r="D15415" s="420">
        <f t="shared" si="330"/>
        <v>0.13499999999839929</v>
      </c>
      <c r="H15415" s="337"/>
      <c r="J15415" s="82">
        <v>31</v>
      </c>
      <c r="K15415" s="319">
        <v>2</v>
      </c>
    </row>
    <row r="15416" spans="1:11" x14ac:dyDescent="0.3">
      <c r="A15416" s="341">
        <v>43619.752776041663</v>
      </c>
      <c r="B15416" s="318">
        <v>39149.862000000001</v>
      </c>
      <c r="C15416" s="355">
        <f t="shared" si="329"/>
        <v>0.27100000000064028</v>
      </c>
      <c r="D15416" s="420">
        <f t="shared" si="330"/>
        <v>0.13550000000032014</v>
      </c>
      <c r="H15416" s="337"/>
      <c r="J15416" s="82">
        <v>32</v>
      </c>
      <c r="K15416" s="320">
        <v>3</v>
      </c>
    </row>
    <row r="15417" spans="1:11" x14ac:dyDescent="0.3">
      <c r="A15417" s="341">
        <v>43619.794442650462</v>
      </c>
      <c r="B15417" s="318">
        <v>39150.139000000003</v>
      </c>
      <c r="C15417" s="355">
        <f t="shared" si="329"/>
        <v>0.27700000000186265</v>
      </c>
      <c r="D15417" s="420">
        <f t="shared" si="330"/>
        <v>0.13850000000093132</v>
      </c>
      <c r="H15417" s="337"/>
      <c r="J15417" s="82">
        <v>33</v>
      </c>
      <c r="K15417" s="321">
        <v>4</v>
      </c>
    </row>
    <row r="15418" spans="1:11" x14ac:dyDescent="0.3">
      <c r="A15418" s="341">
        <v>43619.83610925926</v>
      </c>
      <c r="B15418" s="318">
        <v>39150.411</v>
      </c>
      <c r="C15418" s="355">
        <f t="shared" si="329"/>
        <v>0.27199999999720603</v>
      </c>
      <c r="D15418" s="420">
        <f t="shared" si="330"/>
        <v>0.13599999999860302</v>
      </c>
      <c r="H15418" s="337"/>
      <c r="J15418" s="82">
        <v>34</v>
      </c>
      <c r="K15418" s="391">
        <v>1</v>
      </c>
    </row>
    <row r="15419" spans="1:11" x14ac:dyDescent="0.3">
      <c r="A15419" s="341">
        <v>43619.877775868059</v>
      </c>
      <c r="B15419" s="318">
        <v>39150.678999999996</v>
      </c>
      <c r="C15419" s="355">
        <f t="shared" si="329"/>
        <v>0.26799999999639113</v>
      </c>
      <c r="D15419" s="420">
        <f t="shared" si="330"/>
        <v>0.13399999999819556</v>
      </c>
      <c r="H15419" s="337"/>
      <c r="J15419" s="82">
        <v>35</v>
      </c>
      <c r="K15419" s="319">
        <v>2</v>
      </c>
    </row>
    <row r="15420" spans="1:11" x14ac:dyDescent="0.3">
      <c r="A15420" s="341">
        <v>43619.91944247685</v>
      </c>
      <c r="B15420" s="318">
        <v>39150.953000000001</v>
      </c>
      <c r="C15420" s="355">
        <f t="shared" si="329"/>
        <v>0.27400000000488944</v>
      </c>
      <c r="D15420" s="420">
        <f t="shared" si="330"/>
        <v>0.13700000000244472</v>
      </c>
      <c r="H15420" s="337"/>
      <c r="J15420" s="82">
        <v>36</v>
      </c>
      <c r="K15420" s="320">
        <v>3</v>
      </c>
    </row>
    <row r="15421" spans="1:11" x14ac:dyDescent="0.3">
      <c r="A15421" s="341">
        <v>43619.961109085649</v>
      </c>
      <c r="B15421" s="318">
        <v>39151.232000000004</v>
      </c>
      <c r="C15421" s="355">
        <f t="shared" si="329"/>
        <v>0.2790000000022701</v>
      </c>
      <c r="D15421" s="420">
        <f t="shared" si="330"/>
        <v>0.13950000000113505</v>
      </c>
      <c r="E15421" s="336">
        <f>SUM(C15398:C15421)*7.4805194805</f>
        <v>50.34389610378895</v>
      </c>
      <c r="F15421" s="324">
        <f>AVERAGE(D15398:D15421)</f>
        <v>0.14020833333340002</v>
      </c>
      <c r="G15421" s="324">
        <f>_xlfn.STDEV.S(D15398:D15421)</f>
        <v>4.0268573001015565E-3</v>
      </c>
      <c r="H15421" s="337"/>
      <c r="J15421" s="82">
        <v>37</v>
      </c>
      <c r="K15421" s="321">
        <v>4</v>
      </c>
    </row>
    <row r="15422" spans="1:11" x14ac:dyDescent="0.3">
      <c r="A15422" s="341">
        <v>43620.002775694447</v>
      </c>
      <c r="B15422" s="318">
        <v>39151.508999999998</v>
      </c>
      <c r="C15422" s="355">
        <f t="shared" si="329"/>
        <v>0.27699999999458669</v>
      </c>
      <c r="D15422" s="420">
        <f t="shared" si="330"/>
        <v>0.13849999999729334</v>
      </c>
      <c r="H15422" s="337"/>
      <c r="J15422" s="82">
        <v>38</v>
      </c>
      <c r="K15422" s="391">
        <v>1</v>
      </c>
    </row>
    <row r="15423" spans="1:11" x14ac:dyDescent="0.3">
      <c r="A15423" s="341">
        <v>43620.044442303239</v>
      </c>
      <c r="B15423" s="318">
        <v>39151.781000000003</v>
      </c>
      <c r="C15423" s="355">
        <f t="shared" si="329"/>
        <v>0.27200000000448199</v>
      </c>
      <c r="D15423" s="420">
        <f t="shared" si="330"/>
        <v>0.13600000000224099</v>
      </c>
      <c r="H15423" s="337"/>
      <c r="J15423" s="82">
        <v>39</v>
      </c>
      <c r="K15423" s="319">
        <v>2</v>
      </c>
    </row>
    <row r="15424" spans="1:11" x14ac:dyDescent="0.3">
      <c r="A15424" s="341">
        <v>43620.086108912037</v>
      </c>
      <c r="B15424" s="318">
        <v>39152.071000000004</v>
      </c>
      <c r="C15424" s="355">
        <f t="shared" si="329"/>
        <v>0.29000000000087311</v>
      </c>
      <c r="D15424" s="420">
        <f t="shared" si="330"/>
        <v>0.14500000000043656</v>
      </c>
      <c r="H15424" s="337"/>
      <c r="J15424" s="82">
        <v>40</v>
      </c>
      <c r="K15424" s="320">
        <v>3</v>
      </c>
    </row>
    <row r="15425" spans="1:11" x14ac:dyDescent="0.3">
      <c r="A15425" s="341">
        <v>43620.127775520836</v>
      </c>
      <c r="B15425" s="318">
        <v>39152.360999999997</v>
      </c>
      <c r="C15425" s="355">
        <f t="shared" si="329"/>
        <v>0.28999999999359716</v>
      </c>
      <c r="D15425" s="420">
        <f t="shared" si="330"/>
        <v>0.14499999999679858</v>
      </c>
      <c r="H15425" s="337"/>
      <c r="J15425" s="82">
        <v>41</v>
      </c>
      <c r="K15425" s="321">
        <v>4</v>
      </c>
    </row>
    <row r="15426" spans="1:11" x14ac:dyDescent="0.3">
      <c r="A15426" s="341">
        <v>43620.169442129627</v>
      </c>
      <c r="B15426" s="318">
        <v>39152.637000000002</v>
      </c>
      <c r="C15426" s="355">
        <f t="shared" si="329"/>
        <v>0.2760000000052969</v>
      </c>
      <c r="D15426" s="420">
        <f t="shared" si="330"/>
        <v>0.13800000000264845</v>
      </c>
      <c r="H15426" s="337"/>
      <c r="J15426" s="82">
        <v>42</v>
      </c>
      <c r="K15426" s="391">
        <v>1</v>
      </c>
    </row>
    <row r="15427" spans="1:11" x14ac:dyDescent="0.3">
      <c r="A15427" s="341">
        <v>43620.211108738426</v>
      </c>
      <c r="B15427" s="318">
        <v>39152.919000000002</v>
      </c>
      <c r="C15427" s="355">
        <f t="shared" si="329"/>
        <v>0.2819999999992433</v>
      </c>
      <c r="D15427" s="420">
        <f t="shared" si="330"/>
        <v>0.14099999999962165</v>
      </c>
      <c r="H15427" s="337"/>
      <c r="J15427" s="82">
        <v>43</v>
      </c>
      <c r="K15427" s="319">
        <v>2</v>
      </c>
    </row>
    <row r="15428" spans="1:11" x14ac:dyDescent="0.3">
      <c r="A15428" s="341">
        <v>43620.252775347224</v>
      </c>
      <c r="B15428" s="318">
        <v>39153.212</v>
      </c>
      <c r="C15428" s="355">
        <f t="shared" si="329"/>
        <v>0.29299999999784632</v>
      </c>
      <c r="D15428" s="420">
        <f t="shared" si="330"/>
        <v>0.14649999999892316</v>
      </c>
      <c r="H15428" s="337"/>
      <c r="J15428" s="82">
        <v>44</v>
      </c>
      <c r="K15428" s="320">
        <v>3</v>
      </c>
    </row>
    <row r="15429" spans="1:11" x14ac:dyDescent="0.3">
      <c r="A15429" s="341">
        <v>43620.294441956015</v>
      </c>
      <c r="B15429" s="318">
        <v>39153.498</v>
      </c>
      <c r="C15429" s="355">
        <f t="shared" si="329"/>
        <v>0.28600000000005821</v>
      </c>
      <c r="D15429" s="420">
        <f t="shared" si="330"/>
        <v>0.1430000000000291</v>
      </c>
      <c r="H15429" s="337"/>
      <c r="J15429" s="82">
        <v>45</v>
      </c>
      <c r="K15429" s="321">
        <v>4</v>
      </c>
    </row>
    <row r="15430" spans="1:11" x14ac:dyDescent="0.3">
      <c r="A15430" s="341">
        <v>43620.336108564814</v>
      </c>
      <c r="B15430" s="318">
        <v>39153.777999999998</v>
      </c>
      <c r="C15430" s="355">
        <f t="shared" si="329"/>
        <v>0.27999999999883585</v>
      </c>
      <c r="D15430" s="420">
        <f t="shared" si="330"/>
        <v>0.13999999999941792</v>
      </c>
      <c r="H15430" s="337"/>
      <c r="J15430" s="82">
        <v>46</v>
      </c>
      <c r="K15430" s="391">
        <v>1</v>
      </c>
    </row>
    <row r="15431" spans="1:11" x14ac:dyDescent="0.3">
      <c r="A15431" s="341">
        <v>43620.377775173612</v>
      </c>
      <c r="B15431" s="318">
        <v>39154.07</v>
      </c>
      <c r="C15431" s="355">
        <f t="shared" si="329"/>
        <v>0.29200000000128057</v>
      </c>
      <c r="D15431" s="420">
        <f t="shared" si="330"/>
        <v>0.14600000000064028</v>
      </c>
      <c r="H15431" s="337"/>
      <c r="J15431" s="82">
        <v>47</v>
      </c>
      <c r="K15431" s="319">
        <v>2</v>
      </c>
    </row>
    <row r="15432" spans="1:11" x14ac:dyDescent="0.3">
      <c r="A15432" s="341">
        <v>43620.419441782411</v>
      </c>
      <c r="B15432" s="318">
        <v>39154.358</v>
      </c>
      <c r="C15432" s="355">
        <f t="shared" si="329"/>
        <v>0.28800000000046566</v>
      </c>
      <c r="D15432" s="420">
        <f t="shared" si="330"/>
        <v>0.14400000000023283</v>
      </c>
      <c r="H15432" s="337"/>
      <c r="J15432" s="82">
        <v>48</v>
      </c>
      <c r="K15432" s="320">
        <v>3</v>
      </c>
    </row>
    <row r="15433" spans="1:11" x14ac:dyDescent="0.3">
      <c r="A15433" s="341">
        <v>43620.461108391202</v>
      </c>
      <c r="B15433" s="318">
        <v>39154.631999999998</v>
      </c>
      <c r="C15433" s="355">
        <f t="shared" si="329"/>
        <v>0.27399999999761349</v>
      </c>
      <c r="D15433" s="420">
        <f t="shared" si="330"/>
        <v>0.13699999999880674</v>
      </c>
      <c r="H15433" s="337"/>
      <c r="J15433" s="82">
        <v>49</v>
      </c>
      <c r="K15433" s="321">
        <v>4</v>
      </c>
    </row>
    <row r="15434" spans="1:11" x14ac:dyDescent="0.3">
      <c r="A15434" s="341">
        <v>43620.502775000001</v>
      </c>
      <c r="B15434" s="318">
        <v>39154.92</v>
      </c>
      <c r="C15434" s="355">
        <f t="shared" si="329"/>
        <v>0.28800000000046566</v>
      </c>
      <c r="D15434" s="420">
        <f t="shared" si="330"/>
        <v>0.14400000000023283</v>
      </c>
      <c r="H15434" s="337"/>
      <c r="J15434" s="82">
        <v>50</v>
      </c>
      <c r="K15434" s="391">
        <v>1</v>
      </c>
    </row>
    <row r="15435" spans="1:11" x14ac:dyDescent="0.3">
      <c r="A15435" s="341">
        <v>43620.544441608799</v>
      </c>
      <c r="B15435" s="318">
        <v>39155.212</v>
      </c>
      <c r="C15435" s="355">
        <f t="shared" si="329"/>
        <v>0.29200000000128057</v>
      </c>
      <c r="D15435" s="420">
        <f t="shared" si="330"/>
        <v>0.14600000000064028</v>
      </c>
      <c r="H15435" s="337"/>
      <c r="J15435" s="82">
        <v>51</v>
      </c>
      <c r="K15435" s="319">
        <v>2</v>
      </c>
    </row>
    <row r="15436" spans="1:11" x14ac:dyDescent="0.3">
      <c r="A15436" s="341">
        <v>43620.586108217591</v>
      </c>
      <c r="B15436" s="318">
        <v>39155.495999999999</v>
      </c>
      <c r="C15436" s="355">
        <f t="shared" si="329"/>
        <v>0.28399999999965075</v>
      </c>
      <c r="D15436" s="420">
        <f t="shared" si="330"/>
        <v>0.14199999999982538</v>
      </c>
      <c r="H15436" s="337"/>
      <c r="J15436" s="82">
        <v>52</v>
      </c>
      <c r="K15436" s="320">
        <v>3</v>
      </c>
    </row>
    <row r="15437" spans="1:11" x14ac:dyDescent="0.3">
      <c r="A15437" s="341">
        <v>43620.627774826389</v>
      </c>
      <c r="B15437" s="318">
        <v>39155.767999999996</v>
      </c>
      <c r="C15437" s="355">
        <f t="shared" si="329"/>
        <v>0.27199999999720603</v>
      </c>
      <c r="D15437" s="420">
        <f t="shared" si="330"/>
        <v>0.13599999999860302</v>
      </c>
      <c r="H15437" s="337"/>
      <c r="J15437" s="82">
        <v>53</v>
      </c>
      <c r="K15437" s="321">
        <v>4</v>
      </c>
    </row>
    <row r="15438" spans="1:11" x14ac:dyDescent="0.3">
      <c r="A15438" s="341">
        <v>43620.669441435188</v>
      </c>
      <c r="B15438" s="318">
        <v>39156.048999999999</v>
      </c>
      <c r="C15438" s="355">
        <f t="shared" si="329"/>
        <v>0.28100000000267755</v>
      </c>
      <c r="D15438" s="420">
        <f t="shared" si="330"/>
        <v>0.14050000000133878</v>
      </c>
      <c r="H15438" s="337"/>
      <c r="J15438" s="82">
        <v>54</v>
      </c>
      <c r="K15438" s="391">
        <v>1</v>
      </c>
    </row>
    <row r="15439" spans="1:11" x14ac:dyDescent="0.3">
      <c r="A15439" s="341">
        <v>43620.711108043979</v>
      </c>
      <c r="B15439" s="318">
        <v>39156.330999999998</v>
      </c>
      <c r="C15439" s="355">
        <f t="shared" si="329"/>
        <v>0.2819999999992433</v>
      </c>
      <c r="D15439" s="420">
        <f t="shared" si="330"/>
        <v>0.14099999999962165</v>
      </c>
      <c r="H15439" s="337"/>
      <c r="J15439" s="82">
        <v>55</v>
      </c>
      <c r="K15439" s="319">
        <v>2</v>
      </c>
    </row>
    <row r="15440" spans="1:11" x14ac:dyDescent="0.3">
      <c r="A15440" s="341">
        <v>43620.752774652778</v>
      </c>
      <c r="B15440" s="318">
        <v>39156.605000000003</v>
      </c>
      <c r="C15440" s="355">
        <f t="shared" si="329"/>
        <v>0.27400000000488944</v>
      </c>
      <c r="D15440" s="420">
        <f t="shared" si="330"/>
        <v>0.13700000000244472</v>
      </c>
      <c r="H15440" s="337"/>
      <c r="J15440" s="82">
        <v>56</v>
      </c>
      <c r="K15440" s="320">
        <v>3</v>
      </c>
    </row>
    <row r="15441" spans="1:11" x14ac:dyDescent="0.3">
      <c r="A15441" s="341">
        <v>43620.794441261576</v>
      </c>
      <c r="B15441" s="318">
        <v>39156.877999999997</v>
      </c>
      <c r="C15441" s="355">
        <f t="shared" si="329"/>
        <v>0.27299999999377178</v>
      </c>
      <c r="D15441" s="420">
        <f t="shared" si="330"/>
        <v>0.13649999999688589</v>
      </c>
      <c r="H15441" s="337"/>
      <c r="J15441" s="82">
        <v>57</v>
      </c>
      <c r="K15441" s="321">
        <v>4</v>
      </c>
    </row>
    <row r="15442" spans="1:11" x14ac:dyDescent="0.3">
      <c r="A15442" s="341">
        <v>43620.836107870367</v>
      </c>
      <c r="B15442" s="318">
        <v>39157.159</v>
      </c>
      <c r="C15442" s="355">
        <f t="shared" si="329"/>
        <v>0.28100000000267755</v>
      </c>
      <c r="D15442" s="420">
        <f t="shared" si="330"/>
        <v>0.14050000000133878</v>
      </c>
      <c r="H15442" s="337"/>
      <c r="J15442" s="82">
        <v>58</v>
      </c>
      <c r="K15442" s="391">
        <v>1</v>
      </c>
    </row>
    <row r="15443" spans="1:11" x14ac:dyDescent="0.3">
      <c r="A15443" s="341">
        <v>43620.877774479166</v>
      </c>
      <c r="B15443" s="318">
        <v>39157.434000000001</v>
      </c>
      <c r="C15443" s="355">
        <f t="shared" si="329"/>
        <v>0.27500000000145519</v>
      </c>
      <c r="D15443" s="420">
        <f t="shared" si="330"/>
        <v>0.1375000000007276</v>
      </c>
      <c r="H15443" s="337"/>
      <c r="J15443" s="82">
        <v>59</v>
      </c>
      <c r="K15443" s="319">
        <v>2</v>
      </c>
    </row>
    <row r="15444" spans="1:11" x14ac:dyDescent="0.3">
      <c r="A15444" s="341">
        <v>43620.919441087965</v>
      </c>
      <c r="B15444" s="318">
        <v>39157.707999999999</v>
      </c>
      <c r="C15444" s="355">
        <f t="shared" si="329"/>
        <v>0.27399999999761349</v>
      </c>
      <c r="D15444" s="420">
        <f t="shared" si="330"/>
        <v>0.13699999999880674</v>
      </c>
      <c r="H15444" s="337"/>
      <c r="J15444" s="82">
        <v>60</v>
      </c>
      <c r="K15444" s="320">
        <v>3</v>
      </c>
    </row>
    <row r="15445" spans="1:11" x14ac:dyDescent="0.3">
      <c r="A15445" s="341">
        <v>43620.961107696756</v>
      </c>
      <c r="B15445" s="318">
        <v>39157.987000000001</v>
      </c>
      <c r="C15445" s="355">
        <f t="shared" si="329"/>
        <v>0.2790000000022701</v>
      </c>
      <c r="D15445" s="420">
        <f t="shared" si="330"/>
        <v>0.13950000000113505</v>
      </c>
      <c r="E15445" s="336">
        <f>SUM(C15422:C15445)*7.4805194805</f>
        <v>50.530909090757902</v>
      </c>
      <c r="F15445" s="324">
        <f>AVERAGE(D15422:D15445)</f>
        <v>0.14072916666661209</v>
      </c>
      <c r="G15445" s="324">
        <f>_xlfn.STDEV.S(D15422:D15445)</f>
        <v>3.5076908254563113E-3</v>
      </c>
      <c r="H15445" s="337"/>
      <c r="J15445" s="82">
        <v>61</v>
      </c>
      <c r="K15445" s="321">
        <v>4</v>
      </c>
    </row>
    <row r="15446" spans="1:11" x14ac:dyDescent="0.3">
      <c r="A15446" s="341">
        <v>43621.002774305554</v>
      </c>
      <c r="B15446" s="318">
        <v>39158.275999999998</v>
      </c>
      <c r="C15446" s="355">
        <f t="shared" si="329"/>
        <v>0.28899999999703141</v>
      </c>
      <c r="D15446" s="420">
        <f t="shared" si="330"/>
        <v>0.1444999999985157</v>
      </c>
      <c r="H15446" s="337"/>
      <c r="J15446" s="82">
        <v>62</v>
      </c>
      <c r="K15446" s="391">
        <v>1</v>
      </c>
    </row>
    <row r="15447" spans="1:11" x14ac:dyDescent="0.3">
      <c r="A15447" s="341">
        <v>43621.044440914353</v>
      </c>
      <c r="B15447" s="318">
        <v>39158.557999999997</v>
      </c>
      <c r="C15447" s="355">
        <f t="shared" si="329"/>
        <v>0.2819999999992433</v>
      </c>
      <c r="D15447" s="420">
        <f t="shared" si="330"/>
        <v>0.14099999999962165</v>
      </c>
      <c r="H15447" s="337"/>
      <c r="J15447" s="82">
        <v>63</v>
      </c>
      <c r="K15447" s="319">
        <v>2</v>
      </c>
    </row>
    <row r="15448" spans="1:11" x14ac:dyDescent="0.3">
      <c r="A15448" s="341">
        <v>43621.086107523151</v>
      </c>
      <c r="B15448" s="318">
        <v>39158.838000000003</v>
      </c>
      <c r="C15448" s="355">
        <f t="shared" si="329"/>
        <v>0.2800000000061118</v>
      </c>
      <c r="D15448" s="420">
        <f t="shared" si="330"/>
        <v>0.1400000000030559</v>
      </c>
      <c r="H15448" s="337"/>
      <c r="J15448" s="82">
        <v>64</v>
      </c>
      <c r="K15448" s="320">
        <v>3</v>
      </c>
    </row>
    <row r="15449" spans="1:11" x14ac:dyDescent="0.3">
      <c r="A15449" s="341">
        <v>43621.127774131943</v>
      </c>
      <c r="B15449" s="318">
        <v>39159.131000000001</v>
      </c>
      <c r="C15449" s="355">
        <f t="shared" si="329"/>
        <v>0.29299999999784632</v>
      </c>
      <c r="D15449" s="420">
        <f t="shared" si="330"/>
        <v>0.14649999999892316</v>
      </c>
      <c r="H15449" s="337"/>
      <c r="J15449" s="82">
        <v>65</v>
      </c>
      <c r="K15449" s="321">
        <v>4</v>
      </c>
    </row>
    <row r="15450" spans="1:11" x14ac:dyDescent="0.3">
      <c r="A15450" s="341">
        <v>43621.169440740741</v>
      </c>
      <c r="B15450" s="318">
        <v>39159.419000000002</v>
      </c>
      <c r="C15450" s="355">
        <f t="shared" si="329"/>
        <v>0.28800000000046566</v>
      </c>
      <c r="D15450" s="420">
        <f t="shared" si="330"/>
        <v>0.14400000000023283</v>
      </c>
      <c r="H15450" s="337"/>
      <c r="J15450" s="82">
        <v>66</v>
      </c>
      <c r="K15450" s="391">
        <v>1</v>
      </c>
    </row>
    <row r="15451" spans="1:11" x14ac:dyDescent="0.3">
      <c r="A15451" s="341">
        <v>43621.21110734954</v>
      </c>
      <c r="B15451" s="318">
        <v>39159.699000000001</v>
      </c>
      <c r="C15451" s="355">
        <f t="shared" si="329"/>
        <v>0.27999999999883585</v>
      </c>
      <c r="D15451" s="420">
        <f t="shared" si="330"/>
        <v>0.13999999999941792</v>
      </c>
      <c r="H15451" s="337"/>
      <c r="J15451" s="82">
        <v>67</v>
      </c>
      <c r="K15451" s="319">
        <v>2</v>
      </c>
    </row>
    <row r="15452" spans="1:11" x14ac:dyDescent="0.3">
      <c r="A15452" s="341">
        <v>43621.252773958331</v>
      </c>
      <c r="B15452" s="318">
        <v>39159.981</v>
      </c>
      <c r="C15452" s="355">
        <f t="shared" si="329"/>
        <v>0.2819999999992433</v>
      </c>
      <c r="D15452" s="420">
        <f t="shared" si="330"/>
        <v>0.14099999999962165</v>
      </c>
      <c r="H15452" s="337"/>
      <c r="J15452" s="82">
        <v>68</v>
      </c>
      <c r="K15452" s="320">
        <v>3</v>
      </c>
    </row>
    <row r="15453" spans="1:11" x14ac:dyDescent="0.3">
      <c r="A15453" s="341">
        <v>43621.29444056713</v>
      </c>
      <c r="B15453" s="318">
        <v>39160.271999999997</v>
      </c>
      <c r="C15453" s="355">
        <f t="shared" si="329"/>
        <v>0.29099999999743886</v>
      </c>
      <c r="D15453" s="420">
        <f t="shared" si="330"/>
        <v>0.14549999999871943</v>
      </c>
      <c r="H15453" s="337"/>
      <c r="J15453" s="82">
        <v>69</v>
      </c>
      <c r="K15453" s="321">
        <v>4</v>
      </c>
    </row>
    <row r="15454" spans="1:11" x14ac:dyDescent="0.3">
      <c r="A15454" s="341">
        <v>43621.336107175928</v>
      </c>
      <c r="B15454" s="318">
        <v>39160.550999999999</v>
      </c>
      <c r="C15454" s="355">
        <f t="shared" si="329"/>
        <v>0.2790000000022701</v>
      </c>
      <c r="D15454" s="420">
        <f t="shared" si="330"/>
        <v>0.13950000000113505</v>
      </c>
      <c r="H15454" s="337"/>
      <c r="J15454" s="82">
        <v>70</v>
      </c>
      <c r="K15454" s="391">
        <v>1</v>
      </c>
    </row>
    <row r="15455" spans="1:11" x14ac:dyDescent="0.3">
      <c r="A15455" s="341">
        <v>43621.377773784719</v>
      </c>
      <c r="B15455" s="318">
        <v>39160.830999999998</v>
      </c>
      <c r="C15455" s="355">
        <f t="shared" si="329"/>
        <v>0.27999999999883585</v>
      </c>
      <c r="D15455" s="420">
        <f t="shared" si="330"/>
        <v>0.13999999999941792</v>
      </c>
      <c r="H15455" s="337"/>
      <c r="J15455" s="82">
        <v>71</v>
      </c>
      <c r="K15455" s="319">
        <v>2</v>
      </c>
    </row>
    <row r="15456" spans="1:11" x14ac:dyDescent="0.3">
      <c r="A15456" s="341">
        <v>43621.419440393518</v>
      </c>
      <c r="B15456" s="318">
        <v>39161.127999999997</v>
      </c>
      <c r="C15456" s="355">
        <f t="shared" si="329"/>
        <v>0.29699999999866122</v>
      </c>
      <c r="D15456" s="420">
        <f t="shared" si="330"/>
        <v>0.14849999999933061</v>
      </c>
      <c r="H15456" s="337"/>
      <c r="J15456" s="82">
        <v>72</v>
      </c>
      <c r="K15456" s="320">
        <v>3</v>
      </c>
    </row>
    <row r="15457" spans="1:11" x14ac:dyDescent="0.3">
      <c r="A15457" s="341">
        <v>43621.461107002317</v>
      </c>
      <c r="B15457" s="318">
        <v>39161.410000000003</v>
      </c>
      <c r="C15457" s="355">
        <f t="shared" si="329"/>
        <v>0.28200000000651926</v>
      </c>
      <c r="D15457" s="420">
        <f t="shared" si="330"/>
        <v>0.14100000000325963</v>
      </c>
      <c r="H15457" s="337"/>
      <c r="J15457" s="82">
        <v>73</v>
      </c>
      <c r="K15457" s="321">
        <v>4</v>
      </c>
    </row>
    <row r="15458" spans="1:11" x14ac:dyDescent="0.3">
      <c r="A15458" s="341">
        <v>43621.502773611108</v>
      </c>
      <c r="B15458" s="318">
        <v>39161.682000000001</v>
      </c>
      <c r="C15458" s="355">
        <f t="shared" si="329"/>
        <v>0.27199999999720603</v>
      </c>
      <c r="D15458" s="420">
        <f t="shared" si="330"/>
        <v>0.13599999999860302</v>
      </c>
      <c r="H15458" s="337"/>
      <c r="J15458" s="82">
        <v>74</v>
      </c>
      <c r="K15458" s="391">
        <v>1</v>
      </c>
    </row>
    <row r="15459" spans="1:11" x14ac:dyDescent="0.3">
      <c r="A15459" s="341">
        <v>43621.544440219906</v>
      </c>
      <c r="B15459" s="318">
        <v>39161.968000000001</v>
      </c>
      <c r="C15459" s="355">
        <f t="shared" si="329"/>
        <v>0.28600000000005821</v>
      </c>
      <c r="D15459" s="420">
        <f t="shared" si="330"/>
        <v>0.1430000000000291</v>
      </c>
      <c r="H15459" s="337"/>
      <c r="J15459" s="82">
        <v>75</v>
      </c>
      <c r="K15459" s="319">
        <v>2</v>
      </c>
    </row>
    <row r="15460" spans="1:11" x14ac:dyDescent="0.3">
      <c r="A15460" s="341">
        <v>43621.586106828705</v>
      </c>
      <c r="B15460" s="318">
        <v>39162.252999999997</v>
      </c>
      <c r="C15460" s="355">
        <f t="shared" si="329"/>
        <v>0.2849999999962165</v>
      </c>
      <c r="D15460" s="420">
        <f t="shared" si="330"/>
        <v>0.14249999999810825</v>
      </c>
      <c r="H15460" s="337"/>
      <c r="J15460" s="82">
        <v>76</v>
      </c>
      <c r="K15460" s="320">
        <v>3</v>
      </c>
    </row>
    <row r="15461" spans="1:11" x14ac:dyDescent="0.3">
      <c r="A15461" s="341">
        <v>43621.627773437503</v>
      </c>
      <c r="B15461" s="318">
        <v>39162.529000000002</v>
      </c>
      <c r="C15461" s="355">
        <f t="shared" si="329"/>
        <v>0.2760000000052969</v>
      </c>
      <c r="D15461" s="420">
        <f t="shared" si="330"/>
        <v>0.13800000000264845</v>
      </c>
      <c r="H15461" s="337"/>
      <c r="J15461" s="82">
        <v>77</v>
      </c>
      <c r="K15461" s="321">
        <v>4</v>
      </c>
    </row>
    <row r="15462" spans="1:11" x14ac:dyDescent="0.3">
      <c r="A15462" s="341">
        <v>43621.669440046295</v>
      </c>
      <c r="B15462" s="318">
        <v>39162.798999999999</v>
      </c>
      <c r="C15462" s="355">
        <f t="shared" si="329"/>
        <v>0.26999999999679858</v>
      </c>
      <c r="D15462" s="420">
        <f t="shared" si="330"/>
        <v>0.13499999999839929</v>
      </c>
      <c r="H15462" s="337"/>
      <c r="J15462" s="82">
        <v>78</v>
      </c>
      <c r="K15462" s="391">
        <v>1</v>
      </c>
    </row>
    <row r="15463" spans="1:11" x14ac:dyDescent="0.3">
      <c r="A15463" s="341">
        <v>43621.711106655093</v>
      </c>
      <c r="B15463" s="318">
        <v>39163.080999999998</v>
      </c>
      <c r="C15463" s="355">
        <f t="shared" si="329"/>
        <v>0.2819999999992433</v>
      </c>
      <c r="D15463" s="420">
        <f t="shared" si="330"/>
        <v>0.14099999999962165</v>
      </c>
      <c r="H15463" s="337"/>
      <c r="J15463" s="82">
        <v>79</v>
      </c>
      <c r="K15463" s="319">
        <v>2</v>
      </c>
    </row>
    <row r="15464" spans="1:11" x14ac:dyDescent="0.3">
      <c r="A15464" s="341">
        <v>43621.752773263892</v>
      </c>
      <c r="B15464" s="318">
        <v>39163.358999999997</v>
      </c>
      <c r="C15464" s="355">
        <f t="shared" si="329"/>
        <v>0.27799999999842839</v>
      </c>
      <c r="D15464" s="420">
        <f t="shared" si="330"/>
        <v>0.1389999999992142</v>
      </c>
      <c r="H15464" s="337"/>
      <c r="J15464" s="82">
        <v>80</v>
      </c>
      <c r="K15464" s="320">
        <v>3</v>
      </c>
    </row>
    <row r="15465" spans="1:11" x14ac:dyDescent="0.3">
      <c r="A15465" s="341">
        <v>43621.794439872683</v>
      </c>
      <c r="B15465" s="318">
        <v>39163.627999999997</v>
      </c>
      <c r="C15465" s="355">
        <f t="shared" si="329"/>
        <v>0.26900000000023283</v>
      </c>
      <c r="D15465" s="420">
        <f t="shared" si="330"/>
        <v>0.13450000000011642</v>
      </c>
      <c r="H15465" s="337"/>
      <c r="J15465" s="82">
        <v>81</v>
      </c>
      <c r="K15465" s="321">
        <v>4</v>
      </c>
    </row>
    <row r="15466" spans="1:11" x14ac:dyDescent="0.3">
      <c r="A15466" s="341">
        <v>43621.836106481482</v>
      </c>
      <c r="B15466" s="318">
        <v>39163.900999999998</v>
      </c>
      <c r="C15466" s="355">
        <f t="shared" si="329"/>
        <v>0.27300000000104774</v>
      </c>
      <c r="D15466" s="420">
        <f t="shared" si="330"/>
        <v>0.13650000000052387</v>
      </c>
      <c r="H15466" s="337"/>
      <c r="J15466" s="82">
        <v>82</v>
      </c>
      <c r="K15466" s="391">
        <v>1</v>
      </c>
    </row>
    <row r="15467" spans="1:11" x14ac:dyDescent="0.3">
      <c r="A15467" s="341">
        <v>43621.87777309028</v>
      </c>
      <c r="B15467" s="318">
        <v>39164.188000000002</v>
      </c>
      <c r="C15467" s="355">
        <f t="shared" si="329"/>
        <v>0.28700000000389991</v>
      </c>
      <c r="D15467" s="420">
        <f t="shared" si="330"/>
        <v>0.14350000000194996</v>
      </c>
      <c r="H15467" s="337"/>
      <c r="J15467" s="82">
        <v>83</v>
      </c>
      <c r="K15467" s="319">
        <v>2</v>
      </c>
    </row>
    <row r="15468" spans="1:11" x14ac:dyDescent="0.3">
      <c r="A15468" s="341">
        <v>43621.919439699072</v>
      </c>
      <c r="B15468" s="318">
        <v>39164.463000000003</v>
      </c>
      <c r="C15468" s="355">
        <f t="shared" si="329"/>
        <v>0.27500000000145519</v>
      </c>
      <c r="D15468" s="420">
        <f t="shared" si="330"/>
        <v>0.1375000000007276</v>
      </c>
      <c r="H15468" s="337"/>
      <c r="J15468" s="82">
        <v>84</v>
      </c>
      <c r="K15468" s="320">
        <v>3</v>
      </c>
    </row>
    <row r="15469" spans="1:11" x14ac:dyDescent="0.3">
      <c r="A15469" s="341">
        <v>43621.96110630787</v>
      </c>
      <c r="B15469" s="318">
        <v>39164.732000000004</v>
      </c>
      <c r="C15469" s="355">
        <f t="shared" si="329"/>
        <v>0.26900000000023283</v>
      </c>
      <c r="D15469" s="420">
        <f t="shared" si="330"/>
        <v>0.13450000000011642</v>
      </c>
      <c r="E15469" s="336">
        <f>SUM(C15446:C15469)*7.4805194805</f>
        <v>50.456103895992094</v>
      </c>
      <c r="F15469" s="324">
        <f>AVERAGE(D15446:D15469)</f>
        <v>0.14052083333338791</v>
      </c>
      <c r="G15469" s="324">
        <f>_xlfn.STDEV.S(D15446:D15469)</f>
        <v>3.7949599487878114E-3</v>
      </c>
      <c r="H15469" s="337"/>
      <c r="J15469" s="82">
        <v>85</v>
      </c>
      <c r="K15469" s="321">
        <v>4</v>
      </c>
    </row>
    <row r="15470" spans="1:11" x14ac:dyDescent="0.3">
      <c r="A15470" s="341">
        <v>43622.002772916669</v>
      </c>
      <c r="B15470" s="318">
        <v>39165.012000000002</v>
      </c>
      <c r="C15470" s="355">
        <f t="shared" si="329"/>
        <v>0.27999999999883585</v>
      </c>
      <c r="D15470" s="420">
        <f t="shared" si="330"/>
        <v>0.13999999999941792</v>
      </c>
      <c r="H15470" s="337"/>
      <c r="J15470" s="82">
        <v>86</v>
      </c>
      <c r="K15470" s="391">
        <v>1</v>
      </c>
    </row>
    <row r="15471" spans="1:11" x14ac:dyDescent="0.3">
      <c r="A15471" s="341">
        <v>43622.04443952546</v>
      </c>
      <c r="B15471" s="318">
        <v>39165.300000000003</v>
      </c>
      <c r="C15471" s="355">
        <f t="shared" si="329"/>
        <v>0.28800000000046566</v>
      </c>
      <c r="D15471" s="420">
        <f t="shared" si="330"/>
        <v>0.14400000000023283</v>
      </c>
      <c r="H15471" s="337"/>
      <c r="J15471" s="82">
        <v>87</v>
      </c>
      <c r="K15471" s="319">
        <v>2</v>
      </c>
    </row>
    <row r="15472" spans="1:11" x14ac:dyDescent="0.3">
      <c r="A15472" s="341">
        <v>43622.086106134258</v>
      </c>
      <c r="B15472" s="318">
        <v>39165.580999999998</v>
      </c>
      <c r="C15472" s="355">
        <f t="shared" si="329"/>
        <v>0.28099999999540159</v>
      </c>
      <c r="D15472" s="420">
        <f t="shared" si="330"/>
        <v>0.1404999999977008</v>
      </c>
      <c r="H15472" s="337"/>
      <c r="J15472" s="82">
        <v>88</v>
      </c>
      <c r="K15472" s="320">
        <v>3</v>
      </c>
    </row>
    <row r="15473" spans="1:12" x14ac:dyDescent="0.3">
      <c r="A15473" s="341">
        <v>43622.127772743057</v>
      </c>
      <c r="B15473" s="318">
        <v>39165.862000000001</v>
      </c>
      <c r="C15473" s="355">
        <f t="shared" si="329"/>
        <v>0.28100000000267755</v>
      </c>
      <c r="D15473" s="420">
        <f t="shared" si="330"/>
        <v>0.14050000000133878</v>
      </c>
      <c r="H15473" s="337"/>
      <c r="J15473" s="82">
        <v>89</v>
      </c>
      <c r="K15473" s="321">
        <v>4</v>
      </c>
    </row>
    <row r="15474" spans="1:12" x14ac:dyDescent="0.3">
      <c r="A15474" s="341">
        <v>43622.169439351848</v>
      </c>
      <c r="B15474" s="318">
        <v>39166.159</v>
      </c>
      <c r="C15474" s="355">
        <f t="shared" si="329"/>
        <v>0.29699999999866122</v>
      </c>
      <c r="D15474" s="420">
        <f t="shared" si="330"/>
        <v>0.14849999999933061</v>
      </c>
      <c r="H15474" s="337"/>
      <c r="J15474" s="82">
        <v>90</v>
      </c>
      <c r="K15474" s="391">
        <v>1</v>
      </c>
    </row>
    <row r="15475" spans="1:12" x14ac:dyDescent="0.3">
      <c r="A15475" s="341">
        <v>43622.211105960647</v>
      </c>
      <c r="B15475" s="318">
        <v>39166.442000000003</v>
      </c>
      <c r="C15475" s="355">
        <f t="shared" si="329"/>
        <v>0.28300000000308501</v>
      </c>
      <c r="D15475" s="420">
        <f t="shared" si="330"/>
        <v>0.1415000000015425</v>
      </c>
      <c r="H15475" s="337"/>
      <c r="J15475" s="82">
        <v>91</v>
      </c>
      <c r="K15475" s="319">
        <v>2</v>
      </c>
    </row>
    <row r="15476" spans="1:12" x14ac:dyDescent="0.3">
      <c r="A15476" s="341">
        <v>43622.252772569445</v>
      </c>
      <c r="B15476" s="318">
        <v>39166.720000000001</v>
      </c>
      <c r="C15476" s="355">
        <f t="shared" si="329"/>
        <v>0.27799999999842839</v>
      </c>
      <c r="D15476" s="420">
        <f t="shared" si="330"/>
        <v>0.1389999999992142</v>
      </c>
      <c r="H15476" s="337"/>
      <c r="J15476" s="82">
        <v>92</v>
      </c>
      <c r="K15476" s="320">
        <v>3</v>
      </c>
    </row>
    <row r="15477" spans="1:12" x14ac:dyDescent="0.3">
      <c r="A15477" s="341">
        <v>43622.294439178244</v>
      </c>
      <c r="B15477" s="318">
        <v>39167.008999999998</v>
      </c>
      <c r="C15477" s="355">
        <f t="shared" si="329"/>
        <v>0.28899999999703141</v>
      </c>
      <c r="D15477" s="420">
        <f t="shared" si="330"/>
        <v>0.1444999999985157</v>
      </c>
      <c r="H15477" s="337"/>
      <c r="J15477" s="82">
        <v>93</v>
      </c>
      <c r="K15477" s="321">
        <v>4</v>
      </c>
    </row>
    <row r="15478" spans="1:12" x14ac:dyDescent="0.3">
      <c r="A15478" s="341">
        <v>43622.336105787035</v>
      </c>
      <c r="B15478" s="318">
        <v>39167.298999999999</v>
      </c>
      <c r="C15478" s="355">
        <f t="shared" si="329"/>
        <v>0.29000000000087311</v>
      </c>
      <c r="D15478" s="420">
        <f t="shared" si="330"/>
        <v>0.14500000000043656</v>
      </c>
      <c r="H15478" s="337"/>
      <c r="J15478" s="82">
        <v>94</v>
      </c>
      <c r="K15478" s="391">
        <v>1</v>
      </c>
    </row>
    <row r="15479" spans="1:12" x14ac:dyDescent="0.3">
      <c r="A15479" s="341">
        <v>43622.377772395834</v>
      </c>
      <c r="B15479" s="318">
        <v>39167.58</v>
      </c>
      <c r="C15479" s="355">
        <f t="shared" si="329"/>
        <v>0.28100000000267755</v>
      </c>
      <c r="D15479" s="420">
        <f t="shared" si="330"/>
        <v>0.14050000000133878</v>
      </c>
      <c r="H15479" s="337"/>
      <c r="J15479" s="82">
        <v>95</v>
      </c>
      <c r="K15479" s="319">
        <v>2</v>
      </c>
    </row>
    <row r="15480" spans="1:12" x14ac:dyDescent="0.3">
      <c r="A15480" s="341">
        <v>43622.419439004632</v>
      </c>
      <c r="B15480" s="318">
        <v>39167.858999999997</v>
      </c>
      <c r="C15480" s="355">
        <f t="shared" si="329"/>
        <v>0.27899999999499414</v>
      </c>
      <c r="D15480" s="420">
        <f t="shared" si="330"/>
        <v>0.13949999999749707</v>
      </c>
      <c r="H15480" s="337"/>
      <c r="J15480" s="82">
        <v>96</v>
      </c>
      <c r="K15480" s="320">
        <v>3</v>
      </c>
    </row>
    <row r="15481" spans="1:12" x14ac:dyDescent="0.3">
      <c r="A15481" s="341">
        <v>43622.461105613424</v>
      </c>
      <c r="B15481" s="318">
        <v>39168.146000000001</v>
      </c>
      <c r="C15481" s="355">
        <f t="shared" si="329"/>
        <v>0.28700000000389991</v>
      </c>
      <c r="D15481" s="420">
        <f t="shared" si="330"/>
        <v>0.14350000000194996</v>
      </c>
      <c r="H15481" s="337"/>
      <c r="J15481" s="82">
        <v>97</v>
      </c>
      <c r="K15481" s="321">
        <v>4</v>
      </c>
    </row>
    <row r="15482" spans="1:12" x14ac:dyDescent="0.3">
      <c r="A15482" s="341">
        <v>43622.502772222222</v>
      </c>
      <c r="B15482" s="318">
        <v>39168.428</v>
      </c>
      <c r="C15482" s="355">
        <f t="shared" si="329"/>
        <v>0.2819999999992433</v>
      </c>
      <c r="D15482" s="420">
        <f t="shared" si="330"/>
        <v>0.14099999999962165</v>
      </c>
      <c r="H15482" s="337"/>
      <c r="J15482" s="82">
        <v>98</v>
      </c>
      <c r="K15482" s="391">
        <v>1</v>
      </c>
    </row>
    <row r="15483" spans="1:12" x14ac:dyDescent="0.3">
      <c r="A15483" s="341">
        <v>43622.544438831021</v>
      </c>
      <c r="B15483" s="318">
        <v>39168.701999999997</v>
      </c>
      <c r="C15483" s="355">
        <f t="shared" si="329"/>
        <v>0.27399999999761349</v>
      </c>
      <c r="D15483" s="420">
        <f t="shared" si="330"/>
        <v>0.13699999999880674</v>
      </c>
      <c r="H15483" s="337"/>
      <c r="J15483" s="82">
        <v>99</v>
      </c>
      <c r="K15483" s="319">
        <v>2</v>
      </c>
    </row>
    <row r="15484" spans="1:12" x14ac:dyDescent="0.3">
      <c r="A15484" s="341">
        <v>43622.586105439812</v>
      </c>
      <c r="B15484" s="318">
        <v>39168.987999999998</v>
      </c>
      <c r="C15484" s="355">
        <f t="shared" si="329"/>
        <v>0.28600000000005821</v>
      </c>
      <c r="D15484" s="420">
        <f t="shared" si="330"/>
        <v>0.1430000000000291</v>
      </c>
      <c r="H15484" s="337"/>
      <c r="J15484" s="82">
        <v>100</v>
      </c>
      <c r="K15484" s="320">
        <v>3</v>
      </c>
    </row>
    <row r="15485" spans="1:12" x14ac:dyDescent="0.3">
      <c r="A15485" s="341">
        <v>43622.676388888889</v>
      </c>
      <c r="B15485" s="318">
        <v>39169.542000000001</v>
      </c>
      <c r="C15485" s="318"/>
      <c r="D15485" s="414"/>
      <c r="H15485" s="332"/>
      <c r="J15485" s="82">
        <v>1</v>
      </c>
      <c r="K15485" s="391">
        <v>1</v>
      </c>
      <c r="L15485" s="54" t="s">
        <v>313</v>
      </c>
    </row>
    <row r="15486" spans="1:12" x14ac:dyDescent="0.3">
      <c r="A15486" s="341">
        <v>43622.718055555553</v>
      </c>
      <c r="B15486" s="318">
        <v>39169.811000000002</v>
      </c>
      <c r="C15486" s="355">
        <f t="shared" ref="C15486:C15559" si="331">B15486-B15485</f>
        <v>0.26900000000023283</v>
      </c>
      <c r="D15486" s="420">
        <f t="shared" ref="D15486:D15559" si="332">C15486/2</f>
        <v>0.13450000000011642</v>
      </c>
      <c r="H15486" s="337"/>
      <c r="J15486" s="82">
        <v>2</v>
      </c>
      <c r="K15486" s="319">
        <v>2</v>
      </c>
    </row>
    <row r="15487" spans="1:12" x14ac:dyDescent="0.3">
      <c r="A15487" s="341">
        <v>43622.759722222225</v>
      </c>
      <c r="B15487" s="318">
        <v>39170.091</v>
      </c>
      <c r="C15487" s="355">
        <f t="shared" si="331"/>
        <v>0.27999999999883585</v>
      </c>
      <c r="D15487" s="420">
        <f t="shared" si="332"/>
        <v>0.13999999999941792</v>
      </c>
      <c r="H15487" s="337"/>
      <c r="J15487" s="82">
        <v>3</v>
      </c>
      <c r="K15487" s="320">
        <v>3</v>
      </c>
    </row>
    <row r="15488" spans="1:12" x14ac:dyDescent="0.3">
      <c r="A15488" s="341">
        <v>43622.801388888889</v>
      </c>
      <c r="B15488" s="318">
        <v>39170.370000000003</v>
      </c>
      <c r="C15488" s="355">
        <f t="shared" si="331"/>
        <v>0.2790000000022701</v>
      </c>
      <c r="D15488" s="420">
        <f t="shared" si="332"/>
        <v>0.13950000000113505</v>
      </c>
      <c r="H15488" s="337"/>
      <c r="J15488" s="82">
        <v>4</v>
      </c>
      <c r="K15488" s="321">
        <v>4</v>
      </c>
    </row>
    <row r="15489" spans="1:11" x14ac:dyDescent="0.3">
      <c r="A15489" s="341">
        <v>43622.843055671299</v>
      </c>
      <c r="B15489" s="318">
        <v>39170.639000000003</v>
      </c>
      <c r="C15489" s="355">
        <f t="shared" si="331"/>
        <v>0.26900000000023283</v>
      </c>
      <c r="D15489" s="420">
        <f t="shared" si="332"/>
        <v>0.13450000000011642</v>
      </c>
      <c r="H15489" s="337"/>
      <c r="J15489" s="82">
        <v>5</v>
      </c>
      <c r="K15489" s="391">
        <v>1</v>
      </c>
    </row>
    <row r="15490" spans="1:11" x14ac:dyDescent="0.3">
      <c r="A15490" s="341">
        <v>43622.884722395836</v>
      </c>
      <c r="B15490" s="318">
        <v>39170.917000000001</v>
      </c>
      <c r="C15490" s="355">
        <f t="shared" si="331"/>
        <v>0.27799999999842839</v>
      </c>
      <c r="D15490" s="420">
        <f t="shared" si="332"/>
        <v>0.1389999999992142</v>
      </c>
      <c r="H15490" s="337"/>
      <c r="J15490" s="82">
        <v>6</v>
      </c>
      <c r="K15490" s="319">
        <v>2</v>
      </c>
    </row>
    <row r="15491" spans="1:11" x14ac:dyDescent="0.3">
      <c r="A15491" s="341">
        <v>43622.926389120374</v>
      </c>
      <c r="B15491" s="318">
        <v>39171.199000000001</v>
      </c>
      <c r="C15491" s="355">
        <f t="shared" si="331"/>
        <v>0.2819999999992433</v>
      </c>
      <c r="D15491" s="420">
        <f t="shared" si="332"/>
        <v>0.14099999999962165</v>
      </c>
      <c r="H15491" s="337"/>
      <c r="J15491" s="82">
        <v>7</v>
      </c>
      <c r="K15491" s="320">
        <v>3</v>
      </c>
    </row>
    <row r="15492" spans="1:11" x14ac:dyDescent="0.3">
      <c r="A15492" s="341">
        <v>43622.968055844911</v>
      </c>
      <c r="B15492" s="318">
        <v>39171.470999999998</v>
      </c>
      <c r="C15492" s="355">
        <f t="shared" si="331"/>
        <v>0.27199999999720603</v>
      </c>
      <c r="D15492" s="420">
        <f t="shared" si="332"/>
        <v>0.13599999999860302</v>
      </c>
      <c r="E15492" s="336">
        <f>SUM(C15470:C15492)*7.4805194805</f>
        <v>46.267012986820653</v>
      </c>
      <c r="F15492" s="324">
        <f>AVERAGE(D15470:D15492)</f>
        <v>0.14056818181796354</v>
      </c>
      <c r="G15492" s="324">
        <f>_xlfn.STDEV.S(D15470:D15492)</f>
        <v>3.3851758574089748E-3</v>
      </c>
      <c r="H15492" s="337"/>
      <c r="J15492" s="82">
        <v>8</v>
      </c>
      <c r="K15492" s="321">
        <v>4</v>
      </c>
    </row>
    <row r="15493" spans="1:11" x14ac:dyDescent="0.3">
      <c r="A15493" s="341">
        <v>43623.009722569448</v>
      </c>
      <c r="B15493" s="318">
        <v>39171.74</v>
      </c>
      <c r="C15493" s="355">
        <f t="shared" si="331"/>
        <v>0.26900000000023283</v>
      </c>
      <c r="D15493" s="420">
        <f t="shared" si="332"/>
        <v>0.13450000000011642</v>
      </c>
      <c r="H15493" s="337"/>
      <c r="J15493" s="82">
        <v>9</v>
      </c>
      <c r="K15493" s="391">
        <v>1</v>
      </c>
    </row>
    <row r="15494" spans="1:11" x14ac:dyDescent="0.3">
      <c r="A15494" s="341">
        <v>43623.051389293978</v>
      </c>
      <c r="B15494" s="318">
        <v>39172.025999999998</v>
      </c>
      <c r="C15494" s="355">
        <f t="shared" si="331"/>
        <v>0.28600000000005821</v>
      </c>
      <c r="D15494" s="420">
        <f t="shared" si="332"/>
        <v>0.1430000000000291</v>
      </c>
      <c r="H15494" s="337"/>
      <c r="J15494" s="82">
        <v>10</v>
      </c>
      <c r="K15494" s="319">
        <v>2</v>
      </c>
    </row>
    <row r="15495" spans="1:11" x14ac:dyDescent="0.3">
      <c r="A15495" s="341">
        <v>43623.093056018515</v>
      </c>
      <c r="B15495" s="318">
        <v>39172.313000000002</v>
      </c>
      <c r="C15495" s="355">
        <f t="shared" si="331"/>
        <v>0.28700000000389991</v>
      </c>
      <c r="D15495" s="420">
        <f t="shared" si="332"/>
        <v>0.14350000000194996</v>
      </c>
      <c r="H15495" s="337"/>
      <c r="J15495" s="82">
        <v>11</v>
      </c>
      <c r="K15495" s="320">
        <v>3</v>
      </c>
    </row>
    <row r="15496" spans="1:11" x14ac:dyDescent="0.3">
      <c r="A15496" s="341">
        <v>43623.134722743052</v>
      </c>
      <c r="B15496" s="318">
        <v>39172.589999999997</v>
      </c>
      <c r="C15496" s="355">
        <f t="shared" si="331"/>
        <v>0.27699999999458669</v>
      </c>
      <c r="D15496" s="420">
        <f t="shared" si="332"/>
        <v>0.13849999999729334</v>
      </c>
      <c r="H15496" s="337"/>
      <c r="J15496" s="82">
        <v>12</v>
      </c>
      <c r="K15496" s="321">
        <v>4</v>
      </c>
    </row>
    <row r="15497" spans="1:11" x14ac:dyDescent="0.3">
      <c r="A15497" s="341">
        <v>43623.17638946759</v>
      </c>
      <c r="B15497" s="318">
        <v>39172.872000000003</v>
      </c>
      <c r="C15497" s="355">
        <f t="shared" si="331"/>
        <v>0.28200000000651926</v>
      </c>
      <c r="D15497" s="420">
        <f t="shared" si="332"/>
        <v>0.14100000000325963</v>
      </c>
      <c r="H15497" s="337"/>
      <c r="J15497" s="82">
        <v>13</v>
      </c>
      <c r="K15497" s="391">
        <v>1</v>
      </c>
    </row>
    <row r="15498" spans="1:11" x14ac:dyDescent="0.3">
      <c r="A15498" s="341">
        <v>43623.218056192127</v>
      </c>
      <c r="B15498" s="318">
        <v>39173.17</v>
      </c>
      <c r="C15498" s="355">
        <f t="shared" si="331"/>
        <v>0.29799999999522697</v>
      </c>
      <c r="D15498" s="420">
        <f t="shared" si="332"/>
        <v>0.14899999999761349</v>
      </c>
      <c r="H15498" s="337"/>
      <c r="J15498" s="82">
        <v>14</v>
      </c>
      <c r="K15498" s="319">
        <v>2</v>
      </c>
    </row>
    <row r="15499" spans="1:11" x14ac:dyDescent="0.3">
      <c r="A15499" s="341">
        <v>43623.259722916664</v>
      </c>
      <c r="B15499" s="318">
        <v>39173.461000000003</v>
      </c>
      <c r="C15499" s="355">
        <f t="shared" si="331"/>
        <v>0.29100000000471482</v>
      </c>
      <c r="D15499" s="420">
        <f t="shared" si="332"/>
        <v>0.14550000000235741</v>
      </c>
      <c r="H15499" s="337"/>
      <c r="J15499" s="82">
        <v>15</v>
      </c>
      <c r="K15499" s="320">
        <v>3</v>
      </c>
    </row>
    <row r="15500" spans="1:11" x14ac:dyDescent="0.3">
      <c r="A15500" s="341">
        <v>43623.301389641201</v>
      </c>
      <c r="B15500" s="318">
        <v>39173.741000000002</v>
      </c>
      <c r="C15500" s="355">
        <f t="shared" si="331"/>
        <v>0.27999999999883585</v>
      </c>
      <c r="D15500" s="420">
        <f t="shared" si="332"/>
        <v>0.13999999999941792</v>
      </c>
      <c r="H15500" s="337"/>
      <c r="J15500" s="82">
        <v>16</v>
      </c>
      <c r="K15500" s="321">
        <v>4</v>
      </c>
    </row>
    <row r="15501" spans="1:11" x14ac:dyDescent="0.3">
      <c r="A15501" s="341">
        <v>43623.343056365738</v>
      </c>
      <c r="B15501" s="318">
        <v>39174.031999999999</v>
      </c>
      <c r="C15501" s="355">
        <f t="shared" si="331"/>
        <v>0.29099999999743886</v>
      </c>
      <c r="D15501" s="420">
        <f t="shared" si="332"/>
        <v>0.14549999999871943</v>
      </c>
      <c r="H15501" s="337"/>
      <c r="J15501" s="82">
        <v>17</v>
      </c>
      <c r="K15501" s="391">
        <v>1</v>
      </c>
    </row>
    <row r="15502" spans="1:11" x14ac:dyDescent="0.3">
      <c r="A15502" s="341">
        <v>43623.384723090276</v>
      </c>
      <c r="B15502" s="318">
        <v>39174.326000000001</v>
      </c>
      <c r="C15502" s="355">
        <f t="shared" si="331"/>
        <v>0.29400000000168802</v>
      </c>
      <c r="D15502" s="420">
        <f t="shared" si="332"/>
        <v>0.14700000000084401</v>
      </c>
      <c r="H15502" s="337"/>
      <c r="J15502" s="82">
        <v>18</v>
      </c>
      <c r="K15502" s="319">
        <v>2</v>
      </c>
    </row>
    <row r="15503" spans="1:11" x14ac:dyDescent="0.3">
      <c r="A15503" s="341">
        <v>43623.426389814813</v>
      </c>
      <c r="B15503" s="318">
        <v>39174.608</v>
      </c>
      <c r="C15503" s="355">
        <f t="shared" si="331"/>
        <v>0.2819999999992433</v>
      </c>
      <c r="D15503" s="420">
        <f t="shared" si="332"/>
        <v>0.14099999999962165</v>
      </c>
      <c r="H15503" s="337"/>
      <c r="J15503" s="82">
        <v>19</v>
      </c>
      <c r="K15503" s="320">
        <v>3</v>
      </c>
    </row>
    <row r="15504" spans="1:11" x14ac:dyDescent="0.3">
      <c r="A15504" s="341">
        <v>43623.46805653935</v>
      </c>
      <c r="B15504" s="318">
        <v>39174.892</v>
      </c>
      <c r="C15504" s="355">
        <f t="shared" si="331"/>
        <v>0.28399999999965075</v>
      </c>
      <c r="D15504" s="420">
        <f t="shared" si="332"/>
        <v>0.14199999999982538</v>
      </c>
      <c r="H15504" s="337"/>
      <c r="J15504" s="82">
        <v>20</v>
      </c>
      <c r="K15504" s="321">
        <v>4</v>
      </c>
    </row>
    <row r="15505" spans="1:11" x14ac:dyDescent="0.3">
      <c r="A15505" s="341">
        <v>43623.509723263887</v>
      </c>
      <c r="B15505" s="318">
        <v>39175.188000000002</v>
      </c>
      <c r="C15505" s="355">
        <f t="shared" si="331"/>
        <v>0.29600000000209548</v>
      </c>
      <c r="D15505" s="420">
        <f t="shared" si="332"/>
        <v>0.14800000000104774</v>
      </c>
      <c r="H15505" s="337"/>
      <c r="J15505" s="82">
        <v>21</v>
      </c>
      <c r="K15505" s="391">
        <v>1</v>
      </c>
    </row>
    <row r="15506" spans="1:11" x14ac:dyDescent="0.3">
      <c r="A15506" s="341">
        <v>43623.551389988424</v>
      </c>
      <c r="B15506" s="318">
        <v>39175.468000000001</v>
      </c>
      <c r="C15506" s="355">
        <f t="shared" si="331"/>
        <v>0.27999999999883585</v>
      </c>
      <c r="D15506" s="420">
        <f t="shared" si="332"/>
        <v>0.13999999999941792</v>
      </c>
      <c r="H15506" s="337"/>
      <c r="J15506" s="82">
        <v>22</v>
      </c>
      <c r="K15506" s="319">
        <v>2</v>
      </c>
    </row>
    <row r="15507" spans="1:11" x14ac:dyDescent="0.3">
      <c r="A15507" s="341">
        <v>43623.593056712962</v>
      </c>
      <c r="B15507" s="318">
        <v>39175.741000000002</v>
      </c>
      <c r="C15507" s="355">
        <f t="shared" si="331"/>
        <v>0.27300000000104774</v>
      </c>
      <c r="D15507" s="420">
        <f t="shared" si="332"/>
        <v>0.13650000000052387</v>
      </c>
      <c r="H15507" s="337"/>
      <c r="J15507" s="82">
        <v>23</v>
      </c>
      <c r="K15507" s="320">
        <v>3</v>
      </c>
    </row>
    <row r="15508" spans="1:11" x14ac:dyDescent="0.3">
      <c r="A15508" s="341">
        <v>43623.634723437499</v>
      </c>
      <c r="B15508" s="318">
        <v>39176.021999999997</v>
      </c>
      <c r="C15508" s="355">
        <f t="shared" si="331"/>
        <v>0.28099999999540159</v>
      </c>
      <c r="D15508" s="420">
        <f t="shared" si="332"/>
        <v>0.1404999999977008</v>
      </c>
      <c r="H15508" s="337"/>
      <c r="J15508" s="82">
        <v>24</v>
      </c>
      <c r="K15508" s="321">
        <v>4</v>
      </c>
    </row>
    <row r="15509" spans="1:11" x14ac:dyDescent="0.3">
      <c r="A15509" s="341">
        <v>43623.676390162036</v>
      </c>
      <c r="B15509" s="318">
        <v>39176.309000000001</v>
      </c>
      <c r="C15509" s="355">
        <f t="shared" si="331"/>
        <v>0.28700000000389991</v>
      </c>
      <c r="D15509" s="420">
        <f t="shared" si="332"/>
        <v>0.14350000000194996</v>
      </c>
      <c r="H15509" s="337"/>
      <c r="J15509" s="82">
        <v>25</v>
      </c>
      <c r="K15509" s="391">
        <v>1</v>
      </c>
    </row>
    <row r="15510" spans="1:11" x14ac:dyDescent="0.3">
      <c r="A15510" s="341">
        <v>43623.718056886573</v>
      </c>
      <c r="B15510" s="318">
        <v>39176.588000000003</v>
      </c>
      <c r="C15510" s="355">
        <f t="shared" si="331"/>
        <v>0.2790000000022701</v>
      </c>
      <c r="D15510" s="420">
        <f t="shared" si="332"/>
        <v>0.13950000000113505</v>
      </c>
      <c r="H15510" s="337"/>
      <c r="J15510" s="82">
        <v>26</v>
      </c>
      <c r="K15510" s="319">
        <v>2</v>
      </c>
    </row>
    <row r="15511" spans="1:11" x14ac:dyDescent="0.3">
      <c r="A15511" s="341">
        <v>43623.759723611111</v>
      </c>
      <c r="B15511" s="318">
        <v>39176.86</v>
      </c>
      <c r="C15511" s="355">
        <f t="shared" si="331"/>
        <v>0.27199999999720603</v>
      </c>
      <c r="D15511" s="420">
        <f t="shared" si="332"/>
        <v>0.13599999999860302</v>
      </c>
      <c r="H15511" s="337"/>
      <c r="J15511" s="82">
        <v>27</v>
      </c>
      <c r="K15511" s="320">
        <v>3</v>
      </c>
    </row>
    <row r="15512" spans="1:11" x14ac:dyDescent="0.3">
      <c r="A15512" s="341">
        <v>43623.801390335648</v>
      </c>
      <c r="B15512" s="318">
        <v>39177.144999999997</v>
      </c>
      <c r="C15512" s="355">
        <f t="shared" si="331"/>
        <v>0.2849999999962165</v>
      </c>
      <c r="D15512" s="420">
        <f t="shared" si="332"/>
        <v>0.14249999999810825</v>
      </c>
      <c r="H15512" s="337"/>
      <c r="J15512" s="82">
        <v>28</v>
      </c>
      <c r="K15512" s="321">
        <v>4</v>
      </c>
    </row>
    <row r="15513" spans="1:11" x14ac:dyDescent="0.3">
      <c r="A15513" s="341">
        <v>43623.843057060185</v>
      </c>
      <c r="B15513" s="318">
        <v>39177.419000000002</v>
      </c>
      <c r="C15513" s="355">
        <f t="shared" si="331"/>
        <v>0.27400000000488944</v>
      </c>
      <c r="D15513" s="420">
        <f t="shared" si="332"/>
        <v>0.13700000000244472</v>
      </c>
      <c r="H15513" s="337"/>
      <c r="J15513" s="82">
        <v>29</v>
      </c>
      <c r="K15513" s="391">
        <v>1</v>
      </c>
    </row>
    <row r="15514" spans="1:11" x14ac:dyDescent="0.3">
      <c r="A15514" s="341">
        <v>43623.884723784722</v>
      </c>
      <c r="B15514" s="318">
        <v>39177.69</v>
      </c>
      <c r="C15514" s="355">
        <f t="shared" si="331"/>
        <v>0.27100000000064028</v>
      </c>
      <c r="D15514" s="420">
        <f t="shared" si="332"/>
        <v>0.13550000000032014</v>
      </c>
      <c r="H15514" s="337"/>
      <c r="J15514" s="82">
        <v>30</v>
      </c>
      <c r="K15514" s="319">
        <v>2</v>
      </c>
    </row>
    <row r="15515" spans="1:11" x14ac:dyDescent="0.3">
      <c r="A15515" s="341">
        <v>43623.926390509259</v>
      </c>
      <c r="B15515" s="318">
        <v>39177.970999999998</v>
      </c>
      <c r="C15515" s="355">
        <f t="shared" si="331"/>
        <v>0.28099999999540159</v>
      </c>
      <c r="D15515" s="420">
        <f t="shared" si="332"/>
        <v>0.1404999999977008</v>
      </c>
      <c r="H15515" s="337"/>
      <c r="J15515" s="82">
        <v>31</v>
      </c>
      <c r="K15515" s="320">
        <v>3</v>
      </c>
    </row>
    <row r="15516" spans="1:11" x14ac:dyDescent="0.3">
      <c r="A15516" s="341">
        <v>43623.968057233797</v>
      </c>
      <c r="B15516" s="318">
        <v>39178.256999999998</v>
      </c>
      <c r="C15516" s="355">
        <f t="shared" si="331"/>
        <v>0.28600000000005821</v>
      </c>
      <c r="D15516" s="420">
        <f t="shared" si="332"/>
        <v>0.1430000000000291</v>
      </c>
      <c r="E15516" s="336">
        <f>SUM(C15493:C15516)*7.4805194805</f>
        <v>50.762805194673433</v>
      </c>
      <c r="F15516" s="324">
        <f>AVERAGE(D15493:D15516)</f>
        <v>0.14137500000000122</v>
      </c>
      <c r="G15516" s="324">
        <f>_xlfn.STDEV.S(D15493:D15516)</f>
        <v>3.92663701675856E-3</v>
      </c>
      <c r="H15516" s="337"/>
      <c r="J15516" s="82">
        <v>32</v>
      </c>
      <c r="K15516" s="321">
        <v>4</v>
      </c>
    </row>
    <row r="15517" spans="1:11" x14ac:dyDescent="0.3">
      <c r="A15517" s="341">
        <v>43624.009723958334</v>
      </c>
      <c r="B15517" s="318">
        <v>39178.531000000003</v>
      </c>
      <c r="C15517" s="355">
        <f t="shared" si="331"/>
        <v>0.27400000000488944</v>
      </c>
      <c r="D15517" s="420">
        <f t="shared" si="332"/>
        <v>0.13700000000244472</v>
      </c>
      <c r="H15517" s="337"/>
      <c r="J15517" s="82">
        <v>33</v>
      </c>
      <c r="K15517" s="391">
        <v>1</v>
      </c>
    </row>
    <row r="15518" spans="1:11" x14ac:dyDescent="0.3">
      <c r="A15518" s="341">
        <v>43624.051390682871</v>
      </c>
      <c r="B15518" s="318">
        <v>39178.807000000001</v>
      </c>
      <c r="C15518" s="355">
        <f t="shared" si="331"/>
        <v>0.27599999999802094</v>
      </c>
      <c r="D15518" s="420">
        <f t="shared" si="332"/>
        <v>0.13799999999901047</v>
      </c>
      <c r="H15518" s="337"/>
      <c r="J15518" s="82">
        <v>34</v>
      </c>
      <c r="K15518" s="319">
        <v>2</v>
      </c>
    </row>
    <row r="15519" spans="1:11" x14ac:dyDescent="0.3">
      <c r="A15519" s="341">
        <v>43624.093057407408</v>
      </c>
      <c r="B15519" s="318">
        <v>39179.091999999997</v>
      </c>
      <c r="C15519" s="355">
        <f t="shared" si="331"/>
        <v>0.2849999999962165</v>
      </c>
      <c r="D15519" s="420">
        <f t="shared" si="332"/>
        <v>0.14249999999810825</v>
      </c>
      <c r="H15519" s="337"/>
      <c r="J15519" s="82">
        <v>35</v>
      </c>
      <c r="K15519" s="320">
        <v>3</v>
      </c>
    </row>
    <row r="15520" spans="1:11" x14ac:dyDescent="0.3">
      <c r="A15520" s="341">
        <v>43624.134724131945</v>
      </c>
      <c r="B15520" s="318">
        <v>39179.377999999997</v>
      </c>
      <c r="C15520" s="355">
        <f t="shared" si="331"/>
        <v>0.28600000000005821</v>
      </c>
      <c r="D15520" s="420">
        <f t="shared" si="332"/>
        <v>0.1430000000000291</v>
      </c>
      <c r="H15520" s="337"/>
      <c r="J15520" s="82">
        <v>36</v>
      </c>
      <c r="K15520" s="321">
        <v>4</v>
      </c>
    </row>
    <row r="15521" spans="1:11" x14ac:dyDescent="0.3">
      <c r="A15521" s="341">
        <v>43624.176390856483</v>
      </c>
      <c r="B15521" s="318">
        <v>39179.652000000002</v>
      </c>
      <c r="C15521" s="355">
        <f t="shared" si="331"/>
        <v>0.27400000000488944</v>
      </c>
      <c r="D15521" s="420">
        <f t="shared" si="332"/>
        <v>0.13700000000244472</v>
      </c>
      <c r="H15521" s="337"/>
      <c r="J15521" s="82">
        <v>37</v>
      </c>
      <c r="K15521" s="391">
        <v>1</v>
      </c>
    </row>
    <row r="15522" spans="1:11" x14ac:dyDescent="0.3">
      <c r="A15522" s="341">
        <v>43624.21805758102</v>
      </c>
      <c r="B15522" s="318">
        <v>39179.938999999998</v>
      </c>
      <c r="C15522" s="355">
        <f t="shared" si="331"/>
        <v>0.28699999999662396</v>
      </c>
      <c r="D15522" s="420">
        <f t="shared" si="332"/>
        <v>0.14349999999831198</v>
      </c>
      <c r="H15522" s="337"/>
      <c r="J15522" s="82">
        <v>38</v>
      </c>
      <c r="K15522" s="319">
        <v>2</v>
      </c>
    </row>
    <row r="15523" spans="1:11" x14ac:dyDescent="0.3">
      <c r="A15523" s="341">
        <v>43624.259724305557</v>
      </c>
      <c r="B15523" s="318">
        <v>39180.232000000004</v>
      </c>
      <c r="C15523" s="355">
        <f t="shared" si="331"/>
        <v>0.29300000000512227</v>
      </c>
      <c r="D15523" s="420">
        <f t="shared" si="332"/>
        <v>0.14650000000256114</v>
      </c>
      <c r="H15523" s="337"/>
      <c r="J15523" s="82">
        <v>39</v>
      </c>
      <c r="K15523" s="320">
        <v>3</v>
      </c>
    </row>
    <row r="15524" spans="1:11" x14ac:dyDescent="0.3">
      <c r="A15524" s="341">
        <v>43624.301391030094</v>
      </c>
      <c r="B15524" s="318">
        <v>39180.514000000003</v>
      </c>
      <c r="C15524" s="355">
        <f t="shared" si="331"/>
        <v>0.2819999999992433</v>
      </c>
      <c r="D15524" s="420">
        <f t="shared" si="332"/>
        <v>0.14099999999962165</v>
      </c>
      <c r="H15524" s="337"/>
      <c r="J15524" s="82">
        <v>40</v>
      </c>
      <c r="K15524" s="321">
        <v>4</v>
      </c>
    </row>
    <row r="15525" spans="1:11" x14ac:dyDescent="0.3">
      <c r="A15525" s="341">
        <v>43624.343057754631</v>
      </c>
      <c r="B15525" s="318">
        <v>39180.790999999997</v>
      </c>
      <c r="C15525" s="355">
        <f t="shared" si="331"/>
        <v>0.27699999999458669</v>
      </c>
      <c r="D15525" s="420">
        <f t="shared" si="332"/>
        <v>0.13849999999729334</v>
      </c>
      <c r="H15525" s="337"/>
      <c r="J15525" s="82">
        <v>41</v>
      </c>
      <c r="K15525" s="391">
        <v>1</v>
      </c>
    </row>
    <row r="15526" spans="1:11" x14ac:dyDescent="0.3">
      <c r="A15526" s="341">
        <v>43624.384724479169</v>
      </c>
      <c r="B15526" s="318">
        <v>39181.088000000003</v>
      </c>
      <c r="C15526" s="355">
        <f t="shared" si="331"/>
        <v>0.29700000000593718</v>
      </c>
      <c r="D15526" s="420">
        <f t="shared" si="332"/>
        <v>0.14850000000296859</v>
      </c>
      <c r="H15526" s="337"/>
      <c r="J15526" s="82">
        <v>42</v>
      </c>
      <c r="K15526" s="319">
        <v>2</v>
      </c>
    </row>
    <row r="15527" spans="1:11" x14ac:dyDescent="0.3">
      <c r="A15527" s="341">
        <v>43624.426391203706</v>
      </c>
      <c r="B15527" s="318">
        <v>39181.372000000003</v>
      </c>
      <c r="C15527" s="355">
        <f t="shared" si="331"/>
        <v>0.28399999999965075</v>
      </c>
      <c r="D15527" s="420">
        <f t="shared" si="332"/>
        <v>0.14199999999982538</v>
      </c>
      <c r="H15527" s="337"/>
      <c r="J15527" s="82">
        <v>43</v>
      </c>
      <c r="K15527" s="320">
        <v>3</v>
      </c>
    </row>
    <row r="15528" spans="1:11" x14ac:dyDescent="0.3">
      <c r="A15528" s="341">
        <v>43624.468057928243</v>
      </c>
      <c r="B15528" s="318">
        <v>39181.648000000001</v>
      </c>
      <c r="C15528" s="355">
        <f t="shared" si="331"/>
        <v>0.27599999999802094</v>
      </c>
      <c r="D15528" s="420">
        <f t="shared" si="332"/>
        <v>0.13799999999901047</v>
      </c>
      <c r="H15528" s="337"/>
      <c r="J15528" s="82">
        <v>44</v>
      </c>
      <c r="K15528" s="321">
        <v>4</v>
      </c>
    </row>
    <row r="15529" spans="1:11" x14ac:dyDescent="0.3">
      <c r="A15529" s="341">
        <v>43624.50972465278</v>
      </c>
      <c r="B15529" s="318">
        <v>39181.928999999996</v>
      </c>
      <c r="C15529" s="355">
        <f t="shared" si="331"/>
        <v>0.28099999999540159</v>
      </c>
      <c r="D15529" s="420">
        <f t="shared" si="332"/>
        <v>0.1404999999977008</v>
      </c>
      <c r="H15529" s="337"/>
      <c r="J15529" s="82">
        <v>45</v>
      </c>
      <c r="K15529" s="391">
        <v>1</v>
      </c>
    </row>
    <row r="15530" spans="1:11" x14ac:dyDescent="0.3">
      <c r="A15530" s="341">
        <v>43624.551391377317</v>
      </c>
      <c r="B15530" s="318">
        <v>39182.216999999997</v>
      </c>
      <c r="C15530" s="355">
        <f t="shared" si="331"/>
        <v>0.28800000000046566</v>
      </c>
      <c r="D15530" s="420">
        <f t="shared" si="332"/>
        <v>0.14400000000023283</v>
      </c>
      <c r="H15530" s="337"/>
      <c r="J15530" s="82">
        <v>46</v>
      </c>
      <c r="K15530" s="319">
        <v>2</v>
      </c>
    </row>
    <row r="15531" spans="1:11" x14ac:dyDescent="0.3">
      <c r="A15531" s="341">
        <v>43624.593058101855</v>
      </c>
      <c r="B15531" s="318">
        <v>39182.495000000003</v>
      </c>
      <c r="C15531" s="355">
        <f t="shared" si="331"/>
        <v>0.27800000000570435</v>
      </c>
      <c r="D15531" s="420">
        <f t="shared" si="332"/>
        <v>0.13900000000285218</v>
      </c>
      <c r="H15531" s="337"/>
      <c r="J15531" s="82">
        <v>47</v>
      </c>
      <c r="K15531" s="320">
        <v>3</v>
      </c>
    </row>
    <row r="15532" spans="1:11" x14ac:dyDescent="0.3">
      <c r="A15532" s="341">
        <v>43624.634724826392</v>
      </c>
      <c r="B15532" s="318">
        <v>39182.767999999996</v>
      </c>
      <c r="C15532" s="355">
        <f t="shared" si="331"/>
        <v>0.27299999999377178</v>
      </c>
      <c r="D15532" s="420">
        <f t="shared" si="332"/>
        <v>0.13649999999688589</v>
      </c>
      <c r="H15532" s="337"/>
      <c r="J15532" s="82">
        <v>48</v>
      </c>
      <c r="K15532" s="321">
        <v>4</v>
      </c>
    </row>
    <row r="15533" spans="1:11" x14ac:dyDescent="0.3">
      <c r="A15533" s="341">
        <v>43624.676391550929</v>
      </c>
      <c r="B15533" s="318">
        <v>39183.052000000003</v>
      </c>
      <c r="C15533" s="355">
        <f t="shared" si="331"/>
        <v>0.28400000000692671</v>
      </c>
      <c r="D15533" s="420">
        <f t="shared" si="332"/>
        <v>0.14200000000346336</v>
      </c>
      <c r="H15533" s="337"/>
      <c r="J15533" s="82">
        <v>49</v>
      </c>
      <c r="K15533" s="391">
        <v>1</v>
      </c>
    </row>
    <row r="15534" spans="1:11" x14ac:dyDescent="0.3">
      <c r="A15534" s="341">
        <v>43624.718058275466</v>
      </c>
      <c r="B15534" s="318">
        <v>39183.332999999999</v>
      </c>
      <c r="C15534" s="355">
        <f t="shared" si="331"/>
        <v>0.28099999999540159</v>
      </c>
      <c r="D15534" s="420">
        <f t="shared" si="332"/>
        <v>0.1404999999977008</v>
      </c>
      <c r="H15534" s="337"/>
      <c r="J15534" s="82">
        <v>50</v>
      </c>
      <c r="K15534" s="319">
        <v>2</v>
      </c>
    </row>
    <row r="15535" spans="1:11" x14ac:dyDescent="0.3">
      <c r="A15535" s="341">
        <v>43624.759725000004</v>
      </c>
      <c r="B15535" s="318">
        <v>39183.608</v>
      </c>
      <c r="C15535" s="355">
        <f t="shared" si="331"/>
        <v>0.27500000000145519</v>
      </c>
      <c r="D15535" s="420">
        <f t="shared" si="332"/>
        <v>0.1375000000007276</v>
      </c>
      <c r="H15535" s="337"/>
      <c r="J15535" s="82">
        <v>51</v>
      </c>
      <c r="K15535" s="320">
        <v>3</v>
      </c>
    </row>
    <row r="15536" spans="1:11" x14ac:dyDescent="0.3">
      <c r="A15536" s="341">
        <v>43624.801391724533</v>
      </c>
      <c r="B15536" s="318">
        <v>39183.881000000001</v>
      </c>
      <c r="C15536" s="355">
        <f t="shared" si="331"/>
        <v>0.27300000000104774</v>
      </c>
      <c r="D15536" s="420">
        <f t="shared" si="332"/>
        <v>0.13650000000052387</v>
      </c>
      <c r="H15536" s="337"/>
      <c r="J15536" s="82">
        <v>52</v>
      </c>
      <c r="K15536" s="321">
        <v>4</v>
      </c>
    </row>
    <row r="15537" spans="1:11" x14ac:dyDescent="0.3">
      <c r="A15537" s="341">
        <v>43624.843058449071</v>
      </c>
      <c r="B15537" s="318">
        <v>39184.163</v>
      </c>
      <c r="C15537" s="355">
        <f t="shared" si="331"/>
        <v>0.2819999999992433</v>
      </c>
      <c r="D15537" s="420">
        <f t="shared" si="332"/>
        <v>0.14099999999962165</v>
      </c>
      <c r="H15537" s="337"/>
      <c r="J15537" s="82">
        <v>53</v>
      </c>
      <c r="K15537" s="391">
        <v>1</v>
      </c>
    </row>
    <row r="15538" spans="1:11" x14ac:dyDescent="0.3">
      <c r="A15538" s="341">
        <v>43624.884725173608</v>
      </c>
      <c r="B15538" s="318">
        <v>39184.440999999999</v>
      </c>
      <c r="C15538" s="355">
        <f t="shared" si="331"/>
        <v>0.27799999999842839</v>
      </c>
      <c r="D15538" s="420">
        <f t="shared" si="332"/>
        <v>0.1389999999992142</v>
      </c>
      <c r="H15538" s="337"/>
      <c r="J15538" s="82">
        <v>54</v>
      </c>
      <c r="K15538" s="319">
        <v>2</v>
      </c>
    </row>
    <row r="15539" spans="1:11" x14ac:dyDescent="0.3">
      <c r="A15539" s="341">
        <v>43624.926391898145</v>
      </c>
      <c r="B15539" s="318">
        <v>39184.705000000002</v>
      </c>
      <c r="C15539" s="355">
        <f t="shared" si="331"/>
        <v>0.26400000000285218</v>
      </c>
      <c r="D15539" s="420">
        <f t="shared" si="332"/>
        <v>0.13200000000142609</v>
      </c>
      <c r="H15539" s="337"/>
      <c r="J15539" s="82">
        <v>55</v>
      </c>
      <c r="K15539" s="320">
        <v>3</v>
      </c>
    </row>
    <row r="15540" spans="1:11" x14ac:dyDescent="0.3">
      <c r="A15540" s="341">
        <v>43624.968058622682</v>
      </c>
      <c r="B15540" s="318">
        <v>39184.978999999999</v>
      </c>
      <c r="C15540" s="355">
        <f t="shared" si="331"/>
        <v>0.27399999999761349</v>
      </c>
      <c r="D15540" s="420">
        <f t="shared" si="332"/>
        <v>0.13699999999880674</v>
      </c>
      <c r="E15540" s="336">
        <f>SUM(C15517:C15540)*7.4805194805</f>
        <v>50.284051947932753</v>
      </c>
      <c r="F15540" s="324">
        <f>AVERAGE(D15517:D15540)</f>
        <v>0.1400416666666994</v>
      </c>
      <c r="G15540" s="324">
        <f>_xlfn.STDEV.S(D15517:D15540)</f>
        <v>3.6263428300618147E-3</v>
      </c>
      <c r="H15540" s="337"/>
      <c r="J15540" s="82">
        <v>56</v>
      </c>
      <c r="K15540" s="321">
        <v>4</v>
      </c>
    </row>
    <row r="15541" spans="1:11" x14ac:dyDescent="0.3">
      <c r="A15541" s="341">
        <v>43625.00972534722</v>
      </c>
      <c r="B15541" s="318">
        <v>39185.26</v>
      </c>
      <c r="C15541" s="355">
        <f t="shared" si="331"/>
        <v>0.28100000000267755</v>
      </c>
      <c r="D15541" s="420">
        <f t="shared" si="332"/>
        <v>0.14050000000133878</v>
      </c>
      <c r="H15541" s="337"/>
      <c r="J15541" s="82">
        <v>57</v>
      </c>
      <c r="K15541" s="391">
        <v>1</v>
      </c>
    </row>
    <row r="15542" spans="1:11" x14ac:dyDescent="0.3">
      <c r="A15542" s="341">
        <v>43625.051392071757</v>
      </c>
      <c r="B15542" s="318">
        <v>39185.538</v>
      </c>
      <c r="C15542" s="355">
        <f t="shared" si="331"/>
        <v>0.27799999999842839</v>
      </c>
      <c r="D15542" s="420">
        <f t="shared" si="332"/>
        <v>0.1389999999992142</v>
      </c>
      <c r="H15542" s="337"/>
      <c r="J15542" s="82">
        <v>58</v>
      </c>
      <c r="K15542" s="319">
        <v>2</v>
      </c>
    </row>
    <row r="15543" spans="1:11" x14ac:dyDescent="0.3">
      <c r="A15543" s="341">
        <v>43625.093058796294</v>
      </c>
      <c r="B15543" s="318">
        <v>39185.813000000002</v>
      </c>
      <c r="C15543" s="355">
        <f t="shared" si="331"/>
        <v>0.27500000000145519</v>
      </c>
      <c r="D15543" s="420">
        <f t="shared" si="332"/>
        <v>0.1375000000007276</v>
      </c>
      <c r="H15543" s="337"/>
      <c r="J15543" s="82">
        <v>59</v>
      </c>
      <c r="K15543" s="320">
        <v>3</v>
      </c>
    </row>
    <row r="15544" spans="1:11" x14ac:dyDescent="0.3">
      <c r="A15544" s="341">
        <v>43625.134725520831</v>
      </c>
      <c r="B15544" s="318">
        <v>39186.103000000003</v>
      </c>
      <c r="C15544" s="355">
        <f t="shared" si="331"/>
        <v>0.29000000000087311</v>
      </c>
      <c r="D15544" s="420">
        <f t="shared" si="332"/>
        <v>0.14500000000043656</v>
      </c>
      <c r="H15544" s="337"/>
      <c r="J15544" s="82">
        <v>60</v>
      </c>
      <c r="K15544" s="321">
        <v>4</v>
      </c>
    </row>
    <row r="15545" spans="1:11" x14ac:dyDescent="0.3">
      <c r="A15545" s="341">
        <v>43625.176392245368</v>
      </c>
      <c r="B15545" s="318">
        <v>39186.39</v>
      </c>
      <c r="C15545" s="355">
        <f t="shared" si="331"/>
        <v>0.28699999999662396</v>
      </c>
      <c r="D15545" s="420">
        <f t="shared" si="332"/>
        <v>0.14349999999831198</v>
      </c>
      <c r="H15545" s="337"/>
      <c r="J15545" s="82">
        <v>61</v>
      </c>
      <c r="K15545" s="391">
        <v>1</v>
      </c>
    </row>
    <row r="15546" spans="1:11" x14ac:dyDescent="0.3">
      <c r="A15546" s="341">
        <v>43625.218058969906</v>
      </c>
      <c r="B15546" s="318">
        <v>39186.667999999998</v>
      </c>
      <c r="C15546" s="355">
        <f t="shared" si="331"/>
        <v>0.27799999999842839</v>
      </c>
      <c r="D15546" s="420">
        <f t="shared" si="332"/>
        <v>0.1389999999992142</v>
      </c>
      <c r="H15546" s="337"/>
      <c r="J15546" s="82">
        <v>62</v>
      </c>
      <c r="K15546" s="319">
        <v>2</v>
      </c>
    </row>
    <row r="15547" spans="1:11" x14ac:dyDescent="0.3">
      <c r="A15547" s="341">
        <v>43625.259725694443</v>
      </c>
      <c r="B15547" s="318">
        <v>39186.957999999999</v>
      </c>
      <c r="C15547" s="355">
        <f t="shared" si="331"/>
        <v>0.29000000000087311</v>
      </c>
      <c r="D15547" s="420">
        <f t="shared" si="332"/>
        <v>0.14500000000043656</v>
      </c>
      <c r="H15547" s="337"/>
      <c r="J15547" s="82">
        <v>63</v>
      </c>
      <c r="K15547" s="320">
        <v>3</v>
      </c>
    </row>
    <row r="15548" spans="1:11" x14ac:dyDescent="0.3">
      <c r="A15548" s="341">
        <v>43625.30139241898</v>
      </c>
      <c r="B15548" s="318">
        <v>39187.250999999997</v>
      </c>
      <c r="C15548" s="355">
        <f t="shared" si="331"/>
        <v>0.29299999999784632</v>
      </c>
      <c r="D15548" s="420">
        <f t="shared" si="332"/>
        <v>0.14649999999892316</v>
      </c>
      <c r="H15548" s="337"/>
      <c r="J15548" s="82">
        <v>64</v>
      </c>
      <c r="K15548" s="321">
        <v>4</v>
      </c>
    </row>
    <row r="15549" spans="1:11" x14ac:dyDescent="0.3">
      <c r="A15549" s="341">
        <v>43625.343059143517</v>
      </c>
      <c r="B15549" s="318">
        <v>39187.531999999999</v>
      </c>
      <c r="C15549" s="355">
        <f t="shared" si="331"/>
        <v>0.28100000000267755</v>
      </c>
      <c r="D15549" s="420">
        <f t="shared" si="332"/>
        <v>0.14050000000133878</v>
      </c>
      <c r="H15549" s="337"/>
      <c r="J15549" s="82">
        <v>65</v>
      </c>
      <c r="K15549" s="391">
        <v>1</v>
      </c>
    </row>
    <row r="15550" spans="1:11" x14ac:dyDescent="0.3">
      <c r="A15550" s="341">
        <v>43625.384725868054</v>
      </c>
      <c r="B15550" s="318">
        <v>39187.811000000002</v>
      </c>
      <c r="C15550" s="355">
        <f t="shared" si="331"/>
        <v>0.2790000000022701</v>
      </c>
      <c r="D15550" s="420">
        <f t="shared" si="332"/>
        <v>0.13950000000113505</v>
      </c>
      <c r="H15550" s="337"/>
      <c r="J15550" s="82">
        <v>66</v>
      </c>
      <c r="K15550" s="319">
        <v>2</v>
      </c>
    </row>
    <row r="15551" spans="1:11" x14ac:dyDescent="0.3">
      <c r="A15551" s="341">
        <v>43625.426392592592</v>
      </c>
      <c r="B15551" s="318">
        <v>39188.097999999998</v>
      </c>
      <c r="C15551" s="355">
        <f t="shared" si="331"/>
        <v>0.28699999999662396</v>
      </c>
      <c r="D15551" s="420">
        <f t="shared" si="332"/>
        <v>0.14349999999831198</v>
      </c>
      <c r="H15551" s="337"/>
      <c r="J15551" s="82">
        <v>67</v>
      </c>
      <c r="K15551" s="320">
        <v>3</v>
      </c>
    </row>
    <row r="15552" spans="1:11" x14ac:dyDescent="0.3">
      <c r="A15552" s="341">
        <v>43625.468059317129</v>
      </c>
      <c r="B15552" s="318">
        <v>39188.377999999997</v>
      </c>
      <c r="C15552" s="355">
        <f t="shared" si="331"/>
        <v>0.27999999999883585</v>
      </c>
      <c r="D15552" s="420">
        <f t="shared" si="332"/>
        <v>0.13999999999941792</v>
      </c>
      <c r="H15552" s="337"/>
      <c r="J15552" s="82">
        <v>68</v>
      </c>
      <c r="K15552" s="321">
        <v>4</v>
      </c>
    </row>
    <row r="15553" spans="1:12" x14ac:dyDescent="0.3">
      <c r="A15553" s="341">
        <v>43625.509726041666</v>
      </c>
      <c r="B15553" s="318">
        <v>39188.652000000002</v>
      </c>
      <c r="C15553" s="355">
        <f t="shared" si="331"/>
        <v>0.27400000000488944</v>
      </c>
      <c r="D15553" s="420">
        <f t="shared" si="332"/>
        <v>0.13700000000244472</v>
      </c>
      <c r="H15553" s="337"/>
      <c r="J15553" s="82">
        <v>69</v>
      </c>
      <c r="K15553" s="391">
        <v>1</v>
      </c>
    </row>
    <row r="15554" spans="1:12" x14ac:dyDescent="0.3">
      <c r="A15554" s="341">
        <v>43625.551392766203</v>
      </c>
      <c r="B15554" s="318">
        <v>39188.934999999998</v>
      </c>
      <c r="C15554" s="355">
        <f t="shared" si="331"/>
        <v>0.28299999999580905</v>
      </c>
      <c r="D15554" s="420">
        <f t="shared" si="332"/>
        <v>0.14149999999790452</v>
      </c>
      <c r="H15554" s="337"/>
      <c r="J15554" s="82">
        <v>70</v>
      </c>
      <c r="K15554" s="319">
        <v>2</v>
      </c>
    </row>
    <row r="15555" spans="1:12" x14ac:dyDescent="0.3">
      <c r="A15555" s="341">
        <v>43625.59305949074</v>
      </c>
      <c r="B15555" s="318">
        <v>39189.218999999997</v>
      </c>
      <c r="C15555" s="355">
        <f t="shared" si="331"/>
        <v>0.28399999999965075</v>
      </c>
      <c r="D15555" s="420">
        <f t="shared" si="332"/>
        <v>0.14199999999982538</v>
      </c>
      <c r="H15555" s="337"/>
      <c r="J15555" s="82">
        <v>71</v>
      </c>
      <c r="K15555" s="320">
        <v>3</v>
      </c>
    </row>
    <row r="15556" spans="1:12" x14ac:dyDescent="0.3">
      <c r="A15556" s="341">
        <v>43625.634726215278</v>
      </c>
      <c r="B15556" s="318">
        <v>39189.491000000002</v>
      </c>
      <c r="C15556" s="355">
        <f t="shared" si="331"/>
        <v>0.27200000000448199</v>
      </c>
      <c r="D15556" s="420">
        <f t="shared" si="332"/>
        <v>0.13600000000224099</v>
      </c>
      <c r="H15556" s="337"/>
      <c r="J15556" s="82">
        <v>72</v>
      </c>
      <c r="K15556" s="321">
        <v>4</v>
      </c>
    </row>
    <row r="15557" spans="1:12" x14ac:dyDescent="0.3">
      <c r="A15557" s="341">
        <v>43625.676392939815</v>
      </c>
      <c r="B15557" s="318">
        <v>39189.758999999998</v>
      </c>
      <c r="C15557" s="355">
        <f t="shared" si="331"/>
        <v>0.26799999999639113</v>
      </c>
      <c r="D15557" s="420">
        <f t="shared" si="332"/>
        <v>0.13399999999819556</v>
      </c>
      <c r="H15557" s="337"/>
      <c r="J15557" s="82">
        <v>73</v>
      </c>
      <c r="K15557" s="391">
        <v>1</v>
      </c>
    </row>
    <row r="15558" spans="1:12" x14ac:dyDescent="0.3">
      <c r="A15558" s="341">
        <v>43625.718059664352</v>
      </c>
      <c r="B15558" s="318">
        <v>39190.038999999997</v>
      </c>
      <c r="C15558" s="355">
        <f t="shared" si="331"/>
        <v>0.27999999999883585</v>
      </c>
      <c r="D15558" s="420">
        <f t="shared" si="332"/>
        <v>0.13999999999941792</v>
      </c>
      <c r="H15558" s="337"/>
      <c r="J15558" s="82">
        <v>74</v>
      </c>
      <c r="K15558" s="319">
        <v>2</v>
      </c>
    </row>
    <row r="15559" spans="1:12" x14ac:dyDescent="0.3">
      <c r="A15559" s="341">
        <v>43625.759726388889</v>
      </c>
      <c r="B15559" s="318">
        <v>39190.317999999999</v>
      </c>
      <c r="C15559" s="355">
        <f t="shared" si="331"/>
        <v>0.2790000000022701</v>
      </c>
      <c r="D15559" s="420">
        <f t="shared" si="332"/>
        <v>0.13950000000113505</v>
      </c>
      <c r="H15559" s="337"/>
      <c r="J15559" s="82">
        <v>75</v>
      </c>
      <c r="K15559" s="320">
        <v>3</v>
      </c>
    </row>
    <row r="15560" spans="1:12" x14ac:dyDescent="0.3">
      <c r="A15560" s="341">
        <v>43625.801393113426</v>
      </c>
      <c r="B15560" s="318">
        <v>39190.588000000003</v>
      </c>
      <c r="C15560" s="355">
        <f t="shared" ref="C15560:C15654" si="333">B15560-B15559</f>
        <v>0.27000000000407454</v>
      </c>
      <c r="D15560" s="420">
        <f t="shared" ref="D15560:D15654" si="334">C15560/2</f>
        <v>0.13500000000203727</v>
      </c>
      <c r="H15560" s="337"/>
      <c r="J15560" s="82">
        <v>76</v>
      </c>
      <c r="K15560" s="321">
        <v>4</v>
      </c>
    </row>
    <row r="15561" spans="1:12" x14ac:dyDescent="0.3">
      <c r="A15561" s="341">
        <v>43625.836111111108</v>
      </c>
      <c r="B15561" s="318">
        <v>39190.858</v>
      </c>
      <c r="C15561" s="355">
        <f t="shared" si="333"/>
        <v>0.26999999999679858</v>
      </c>
      <c r="D15561" s="420">
        <f t="shared" si="334"/>
        <v>0.13499999999839929</v>
      </c>
      <c r="H15561" s="337"/>
      <c r="J15561" s="82">
        <v>1</v>
      </c>
      <c r="K15561" s="391">
        <v>1</v>
      </c>
      <c r="L15561" s="54" t="s">
        <v>313</v>
      </c>
    </row>
    <row r="15562" spans="1:12" x14ac:dyDescent="0.3">
      <c r="A15562" s="341">
        <v>43625.87777777778</v>
      </c>
      <c r="B15562" s="318">
        <v>39191.131999999998</v>
      </c>
      <c r="C15562" s="355">
        <f t="shared" si="333"/>
        <v>0.27399999999761349</v>
      </c>
      <c r="D15562" s="420">
        <f t="shared" si="334"/>
        <v>0.13699999999880674</v>
      </c>
      <c r="H15562" s="337"/>
      <c r="J15562" s="82">
        <v>2</v>
      </c>
      <c r="K15562" s="319">
        <v>2</v>
      </c>
    </row>
    <row r="15563" spans="1:12" x14ac:dyDescent="0.3">
      <c r="A15563" s="341">
        <v>43625.919444444444</v>
      </c>
      <c r="B15563" s="318">
        <v>39191.408000000003</v>
      </c>
      <c r="C15563" s="355">
        <f t="shared" si="333"/>
        <v>0.2760000000052969</v>
      </c>
      <c r="D15563" s="420">
        <f t="shared" si="334"/>
        <v>0.13800000000264845</v>
      </c>
      <c r="H15563" s="337"/>
      <c r="J15563" s="82">
        <v>3</v>
      </c>
      <c r="K15563" s="320">
        <v>3</v>
      </c>
    </row>
    <row r="15564" spans="1:12" x14ac:dyDescent="0.3">
      <c r="A15564" s="341">
        <v>43625.961110995369</v>
      </c>
      <c r="B15564" s="318">
        <v>39191.671999999999</v>
      </c>
      <c r="C15564" s="355">
        <f t="shared" si="333"/>
        <v>0.26399999999557622</v>
      </c>
      <c r="D15564" s="420">
        <f t="shared" si="334"/>
        <v>0.13199999999778811</v>
      </c>
      <c r="E15564" s="336">
        <f>SUM(C15541:C15564)*7.4805194805</f>
        <v>50.067116882981274</v>
      </c>
      <c r="F15564" s="324">
        <f>AVERAGE(D15541:D15564)</f>
        <v>0.13943749999998545</v>
      </c>
      <c r="G15564" s="324">
        <f>_xlfn.STDEV.S(D15541:D15564)</f>
        <v>3.6869703008218955E-3</v>
      </c>
      <c r="H15564" s="404"/>
      <c r="I15564" s="344">
        <f>AVERAGE(D15398:D15564)</f>
        <v>0.14040963855420038</v>
      </c>
      <c r="J15564" s="82">
        <v>4</v>
      </c>
      <c r="K15564" s="321">
        <v>4</v>
      </c>
    </row>
    <row r="15565" spans="1:12" x14ac:dyDescent="0.3">
      <c r="A15565" s="341">
        <v>43626.002777604168</v>
      </c>
      <c r="B15565" s="318">
        <v>39191.951000000001</v>
      </c>
      <c r="C15565" s="355">
        <f t="shared" si="333"/>
        <v>0.2790000000022701</v>
      </c>
      <c r="D15565" s="420">
        <f t="shared" si="334"/>
        <v>0.13950000000113505</v>
      </c>
      <c r="H15565" s="337"/>
      <c r="J15565" s="82">
        <v>5</v>
      </c>
      <c r="K15565" s="391">
        <v>1</v>
      </c>
    </row>
    <row r="15566" spans="1:12" x14ac:dyDescent="0.3">
      <c r="A15566" s="341">
        <v>43626.044444212966</v>
      </c>
      <c r="B15566" s="318">
        <v>39192.239000000001</v>
      </c>
      <c r="C15566" s="355">
        <f t="shared" si="333"/>
        <v>0.28800000000046566</v>
      </c>
      <c r="D15566" s="420">
        <f t="shared" si="334"/>
        <v>0.14400000000023283</v>
      </c>
      <c r="H15566" s="337"/>
      <c r="J15566" s="82">
        <v>6</v>
      </c>
      <c r="K15566" s="319">
        <v>2</v>
      </c>
    </row>
    <row r="15567" spans="1:12" x14ac:dyDescent="0.3">
      <c r="A15567" s="341">
        <v>43626.086110821758</v>
      </c>
      <c r="B15567" s="318">
        <v>39192.519</v>
      </c>
      <c r="C15567" s="355">
        <f t="shared" si="333"/>
        <v>0.27999999999883585</v>
      </c>
      <c r="D15567" s="420">
        <f t="shared" si="334"/>
        <v>0.13999999999941792</v>
      </c>
      <c r="H15567" s="337"/>
      <c r="J15567" s="82">
        <v>7</v>
      </c>
      <c r="K15567" s="320">
        <v>3</v>
      </c>
    </row>
    <row r="15568" spans="1:12" x14ac:dyDescent="0.3">
      <c r="A15568" s="341">
        <v>43626.127777430556</v>
      </c>
      <c r="B15568" s="318">
        <v>39192.790999999997</v>
      </c>
      <c r="C15568" s="355">
        <f t="shared" si="333"/>
        <v>0.27199999999720603</v>
      </c>
      <c r="D15568" s="420">
        <f t="shared" si="334"/>
        <v>0.13599999999860302</v>
      </c>
      <c r="H15568" s="337"/>
      <c r="J15568" s="82">
        <v>8</v>
      </c>
      <c r="K15568" s="321">
        <v>4</v>
      </c>
    </row>
    <row r="15569" spans="1:11" x14ac:dyDescent="0.3">
      <c r="A15569" s="341">
        <v>43626.169444039355</v>
      </c>
      <c r="B15569" s="318">
        <v>39193.082000000002</v>
      </c>
      <c r="C15569" s="355">
        <f t="shared" si="333"/>
        <v>0.29100000000471482</v>
      </c>
      <c r="D15569" s="420">
        <f t="shared" si="334"/>
        <v>0.14550000000235741</v>
      </c>
      <c r="H15569" s="337"/>
      <c r="J15569" s="82">
        <v>9</v>
      </c>
      <c r="K15569" s="391">
        <v>1</v>
      </c>
    </row>
    <row r="15570" spans="1:11" x14ac:dyDescent="0.3">
      <c r="A15570" s="341">
        <v>43626.211110648146</v>
      </c>
      <c r="B15570" s="318">
        <v>39193.372000000003</v>
      </c>
      <c r="C15570" s="355">
        <f t="shared" si="333"/>
        <v>0.29000000000087311</v>
      </c>
      <c r="D15570" s="420">
        <f t="shared" si="334"/>
        <v>0.14500000000043656</v>
      </c>
      <c r="H15570" s="337"/>
      <c r="J15570" s="82">
        <v>10</v>
      </c>
      <c r="K15570" s="319">
        <v>2</v>
      </c>
    </row>
    <row r="15571" spans="1:11" x14ac:dyDescent="0.3">
      <c r="A15571" s="341">
        <v>43626.252777256945</v>
      </c>
      <c r="B15571" s="318">
        <v>39193.658000000003</v>
      </c>
      <c r="C15571" s="355">
        <f t="shared" si="333"/>
        <v>0.28600000000005821</v>
      </c>
      <c r="D15571" s="420">
        <f t="shared" si="334"/>
        <v>0.1430000000000291</v>
      </c>
      <c r="H15571" s="337"/>
      <c r="J15571" s="82">
        <v>11</v>
      </c>
      <c r="K15571" s="320">
        <v>3</v>
      </c>
    </row>
    <row r="15572" spans="1:11" x14ac:dyDescent="0.3">
      <c r="A15572" s="341">
        <v>43626.294443865743</v>
      </c>
      <c r="B15572" s="318">
        <v>39193.94</v>
      </c>
      <c r="C15572" s="355">
        <f t="shared" si="333"/>
        <v>0.2819999999992433</v>
      </c>
      <c r="D15572" s="420">
        <f t="shared" si="334"/>
        <v>0.14099999999962165</v>
      </c>
      <c r="H15572" s="337"/>
      <c r="J15572" s="82">
        <v>12</v>
      </c>
      <c r="K15572" s="321">
        <v>4</v>
      </c>
    </row>
    <row r="15573" spans="1:11" x14ac:dyDescent="0.3">
      <c r="A15573" s="341">
        <v>43626.336110474535</v>
      </c>
      <c r="B15573" s="318">
        <v>39194.228999999999</v>
      </c>
      <c r="C15573" s="355">
        <f t="shared" si="333"/>
        <v>0.28899999999703141</v>
      </c>
      <c r="D15573" s="420">
        <f t="shared" si="334"/>
        <v>0.1444999999985157</v>
      </c>
      <c r="H15573" s="337"/>
      <c r="J15573" s="82">
        <v>13</v>
      </c>
      <c r="K15573" s="391">
        <v>1</v>
      </c>
    </row>
    <row r="15574" spans="1:11" x14ac:dyDescent="0.3">
      <c r="A15574" s="341">
        <v>43626.377777083333</v>
      </c>
      <c r="B15574" s="318">
        <v>39194.510999999999</v>
      </c>
      <c r="C15574" s="355">
        <f t="shared" si="333"/>
        <v>0.2819999999992433</v>
      </c>
      <c r="D15574" s="420">
        <f t="shared" si="334"/>
        <v>0.14099999999962165</v>
      </c>
      <c r="H15574" s="337"/>
      <c r="J15574" s="82">
        <v>14</v>
      </c>
      <c r="K15574" s="319">
        <v>2</v>
      </c>
    </row>
    <row r="15575" spans="1:11" x14ac:dyDescent="0.3">
      <c r="A15575" s="341">
        <v>43626.419443692132</v>
      </c>
      <c r="B15575" s="318">
        <v>39194.788</v>
      </c>
      <c r="C15575" s="355">
        <f t="shared" si="333"/>
        <v>0.27700000000186265</v>
      </c>
      <c r="D15575" s="420">
        <f t="shared" si="334"/>
        <v>0.13850000000093132</v>
      </c>
      <c r="H15575" s="337"/>
      <c r="J15575" s="82">
        <v>15</v>
      </c>
      <c r="K15575" s="320">
        <v>3</v>
      </c>
    </row>
    <row r="15576" spans="1:11" x14ac:dyDescent="0.3">
      <c r="A15576" s="341">
        <v>43626.461110300923</v>
      </c>
      <c r="B15576" s="318">
        <v>39195.078000000001</v>
      </c>
      <c r="C15576" s="355">
        <f t="shared" si="333"/>
        <v>0.29000000000087311</v>
      </c>
      <c r="D15576" s="420">
        <f t="shared" si="334"/>
        <v>0.14500000000043656</v>
      </c>
      <c r="H15576" s="337"/>
      <c r="J15576" s="82">
        <v>16</v>
      </c>
      <c r="K15576" s="321">
        <v>4</v>
      </c>
    </row>
    <row r="15577" spans="1:11" x14ac:dyDescent="0.3">
      <c r="A15577" s="341">
        <v>43626.502776909721</v>
      </c>
      <c r="B15577" s="318">
        <v>39195.362000000001</v>
      </c>
      <c r="C15577" s="355">
        <f t="shared" si="333"/>
        <v>0.28399999999965075</v>
      </c>
      <c r="D15577" s="420">
        <f t="shared" si="334"/>
        <v>0.14199999999982538</v>
      </c>
      <c r="H15577" s="337"/>
      <c r="J15577" s="82">
        <v>17</v>
      </c>
      <c r="K15577" s="391">
        <v>1</v>
      </c>
    </row>
    <row r="15578" spans="1:11" x14ac:dyDescent="0.3">
      <c r="A15578" s="341">
        <v>43626.54444351852</v>
      </c>
      <c r="B15578" s="318">
        <v>39195.637999999999</v>
      </c>
      <c r="C15578" s="355">
        <f t="shared" si="333"/>
        <v>0.27599999999802094</v>
      </c>
      <c r="D15578" s="420">
        <f t="shared" si="334"/>
        <v>0.13799999999901047</v>
      </c>
      <c r="H15578" s="337"/>
      <c r="J15578" s="82">
        <v>18</v>
      </c>
      <c r="K15578" s="319">
        <v>2</v>
      </c>
    </row>
    <row r="15579" spans="1:11" x14ac:dyDescent="0.3">
      <c r="A15579" s="341">
        <v>43626.586110127311</v>
      </c>
      <c r="B15579" s="318">
        <v>39195.917999999998</v>
      </c>
      <c r="C15579" s="355">
        <f t="shared" si="333"/>
        <v>0.27999999999883585</v>
      </c>
      <c r="D15579" s="420">
        <f t="shared" si="334"/>
        <v>0.13999999999941792</v>
      </c>
      <c r="H15579" s="337"/>
      <c r="J15579" s="82">
        <v>19</v>
      </c>
      <c r="K15579" s="320">
        <v>3</v>
      </c>
    </row>
    <row r="15580" spans="1:11" x14ac:dyDescent="0.3">
      <c r="A15580" s="341">
        <v>43626.62777673611</v>
      </c>
      <c r="B15580" s="318">
        <v>39196.207000000002</v>
      </c>
      <c r="C15580" s="355">
        <f t="shared" si="333"/>
        <v>0.28900000000430737</v>
      </c>
      <c r="D15580" s="420">
        <f t="shared" si="334"/>
        <v>0.14450000000215368</v>
      </c>
      <c r="H15580" s="337"/>
      <c r="J15580" s="82">
        <v>20</v>
      </c>
      <c r="K15580" s="321">
        <v>4</v>
      </c>
    </row>
    <row r="15581" spans="1:11" x14ac:dyDescent="0.3">
      <c r="A15581" s="341">
        <v>43626.669443344908</v>
      </c>
      <c r="B15581" s="318">
        <v>39196.485999999997</v>
      </c>
      <c r="C15581" s="355">
        <f t="shared" si="333"/>
        <v>0.27899999999499414</v>
      </c>
      <c r="D15581" s="420">
        <f t="shared" si="334"/>
        <v>0.13949999999749707</v>
      </c>
      <c r="H15581" s="337"/>
      <c r="J15581" s="82">
        <v>21</v>
      </c>
      <c r="K15581" s="391">
        <v>1</v>
      </c>
    </row>
    <row r="15582" spans="1:11" x14ac:dyDescent="0.3">
      <c r="A15582" s="341">
        <v>43626.711109953707</v>
      </c>
      <c r="B15582" s="318">
        <v>39196.758999999998</v>
      </c>
      <c r="C15582" s="355">
        <f t="shared" si="333"/>
        <v>0.27300000000104774</v>
      </c>
      <c r="D15582" s="420">
        <f t="shared" si="334"/>
        <v>0.13650000000052387</v>
      </c>
      <c r="H15582" s="337"/>
      <c r="J15582" s="82">
        <v>22</v>
      </c>
      <c r="K15582" s="319">
        <v>2</v>
      </c>
    </row>
    <row r="15583" spans="1:11" x14ac:dyDescent="0.3">
      <c r="A15583" s="341">
        <v>43626.752776562498</v>
      </c>
      <c r="B15583" s="318">
        <v>39197.040000000001</v>
      </c>
      <c r="C15583" s="355">
        <f t="shared" si="333"/>
        <v>0.28100000000267755</v>
      </c>
      <c r="D15583" s="420">
        <f t="shared" si="334"/>
        <v>0.14050000000133878</v>
      </c>
      <c r="H15583" s="337"/>
      <c r="J15583" s="82">
        <v>23</v>
      </c>
      <c r="K15583" s="320">
        <v>3</v>
      </c>
    </row>
    <row r="15584" spans="1:11" x14ac:dyDescent="0.3">
      <c r="A15584" s="341">
        <v>43626.794443171297</v>
      </c>
      <c r="B15584" s="318">
        <v>39197.317999999999</v>
      </c>
      <c r="C15584" s="355">
        <f t="shared" si="333"/>
        <v>0.27799999999842839</v>
      </c>
      <c r="D15584" s="420">
        <f t="shared" si="334"/>
        <v>0.1389999999992142</v>
      </c>
      <c r="H15584" s="337"/>
      <c r="J15584" s="82">
        <v>24</v>
      </c>
      <c r="K15584" s="321">
        <v>4</v>
      </c>
    </row>
    <row r="15585" spans="1:11" x14ac:dyDescent="0.3">
      <c r="A15585" s="341">
        <v>43626.836109780095</v>
      </c>
      <c r="B15585" s="318">
        <v>39197.582000000002</v>
      </c>
      <c r="C15585" s="355">
        <f t="shared" si="333"/>
        <v>0.26400000000285218</v>
      </c>
      <c r="D15585" s="420">
        <f t="shared" si="334"/>
        <v>0.13200000000142609</v>
      </c>
      <c r="H15585" s="337"/>
      <c r="J15585" s="82">
        <v>25</v>
      </c>
      <c r="K15585" s="391">
        <v>1</v>
      </c>
    </row>
    <row r="15586" spans="1:11" x14ac:dyDescent="0.3">
      <c r="A15586" s="341">
        <v>43626.877776388887</v>
      </c>
      <c r="B15586" s="318">
        <v>39197.851999999999</v>
      </c>
      <c r="C15586" s="355">
        <f t="shared" si="333"/>
        <v>0.26999999999679858</v>
      </c>
      <c r="D15586" s="420">
        <f t="shared" si="334"/>
        <v>0.13499999999839929</v>
      </c>
      <c r="H15586" s="337"/>
      <c r="J15586" s="82">
        <v>26</v>
      </c>
      <c r="K15586" s="319">
        <v>2</v>
      </c>
    </row>
    <row r="15587" spans="1:11" x14ac:dyDescent="0.3">
      <c r="A15587" s="341">
        <v>43626.919442997685</v>
      </c>
      <c r="B15587" s="318">
        <v>39198.133000000002</v>
      </c>
      <c r="C15587" s="355">
        <f t="shared" si="333"/>
        <v>0.28100000000267755</v>
      </c>
      <c r="D15587" s="420">
        <f t="shared" si="334"/>
        <v>0.14050000000133878</v>
      </c>
      <c r="H15587" s="337"/>
      <c r="J15587" s="82">
        <v>27</v>
      </c>
      <c r="K15587" s="320">
        <v>3</v>
      </c>
    </row>
    <row r="15588" spans="1:11" x14ac:dyDescent="0.3">
      <c r="A15588" s="341">
        <v>43626.961109606484</v>
      </c>
      <c r="B15588" s="318">
        <v>39198.410000000003</v>
      </c>
      <c r="C15588" s="355">
        <f t="shared" si="333"/>
        <v>0.27700000000186265</v>
      </c>
      <c r="D15588" s="420">
        <f t="shared" si="334"/>
        <v>0.13850000000093132</v>
      </c>
      <c r="E15588" s="336">
        <f>SUM(C15565:C15588)*7.4805194805</f>
        <v>50.40374025964514</v>
      </c>
      <c r="F15588" s="324">
        <f>AVERAGE(D15565:D15588)</f>
        <v>0.14037500000010064</v>
      </c>
      <c r="G15588" s="324">
        <f>_xlfn.STDEV.S(D15565:D15588)</f>
        <v>3.4648859699122955E-3</v>
      </c>
      <c r="H15588" s="337"/>
      <c r="J15588" s="82">
        <v>28</v>
      </c>
      <c r="K15588" s="321">
        <v>4</v>
      </c>
    </row>
    <row r="15589" spans="1:11" x14ac:dyDescent="0.3">
      <c r="A15589" s="341">
        <v>43627.002776215275</v>
      </c>
      <c r="B15589" s="318">
        <v>39198.680999999997</v>
      </c>
      <c r="C15589" s="355">
        <f t="shared" si="333"/>
        <v>0.27099999999336433</v>
      </c>
      <c r="D15589" s="420">
        <f t="shared" si="334"/>
        <v>0.13549999999668216</v>
      </c>
      <c r="H15589" s="337"/>
      <c r="J15589" s="82">
        <v>29</v>
      </c>
      <c r="K15589" s="391">
        <v>1</v>
      </c>
    </row>
    <row r="15590" spans="1:11" x14ac:dyDescent="0.3">
      <c r="A15590" s="341">
        <v>43627.044442824073</v>
      </c>
      <c r="B15590" s="318">
        <v>39198.964</v>
      </c>
      <c r="C15590" s="355">
        <f t="shared" si="333"/>
        <v>0.28300000000308501</v>
      </c>
      <c r="D15590" s="420">
        <f t="shared" si="334"/>
        <v>0.1415000000015425</v>
      </c>
      <c r="H15590" s="337"/>
      <c r="J15590" s="82">
        <v>30</v>
      </c>
      <c r="K15590" s="319">
        <v>2</v>
      </c>
    </row>
    <row r="15591" spans="1:11" x14ac:dyDescent="0.3">
      <c r="A15591" s="341">
        <v>43627.086109432872</v>
      </c>
      <c r="B15591" s="318">
        <v>39199.252</v>
      </c>
      <c r="C15591" s="355">
        <f t="shared" si="333"/>
        <v>0.28800000000046566</v>
      </c>
      <c r="D15591" s="420">
        <f t="shared" si="334"/>
        <v>0.14400000000023283</v>
      </c>
      <c r="H15591" s="337"/>
      <c r="J15591" s="82">
        <v>31</v>
      </c>
      <c r="K15591" s="320">
        <v>3</v>
      </c>
    </row>
    <row r="15592" spans="1:11" x14ac:dyDescent="0.3">
      <c r="A15592" s="341">
        <v>43627.127776041663</v>
      </c>
      <c r="B15592" s="318">
        <v>39199.531999999999</v>
      </c>
      <c r="C15592" s="355">
        <f t="shared" si="333"/>
        <v>0.27999999999883585</v>
      </c>
      <c r="D15592" s="420">
        <f t="shared" si="334"/>
        <v>0.13999999999941792</v>
      </c>
      <c r="H15592" s="337"/>
      <c r="J15592" s="82">
        <v>32</v>
      </c>
      <c r="K15592" s="321">
        <v>4</v>
      </c>
    </row>
    <row r="15593" spans="1:11" x14ac:dyDescent="0.3">
      <c r="A15593" s="341">
        <v>43627.169442650462</v>
      </c>
      <c r="B15593" s="318">
        <v>39199.817999999999</v>
      </c>
      <c r="C15593" s="355">
        <f t="shared" si="333"/>
        <v>0.28600000000005821</v>
      </c>
      <c r="D15593" s="420">
        <f t="shared" si="334"/>
        <v>0.1430000000000291</v>
      </c>
      <c r="H15593" s="337"/>
      <c r="J15593" s="82">
        <v>33</v>
      </c>
      <c r="K15593" s="391">
        <v>1</v>
      </c>
    </row>
    <row r="15594" spans="1:11" x14ac:dyDescent="0.3">
      <c r="A15594" s="341">
        <v>43627.21110925926</v>
      </c>
      <c r="B15594" s="318">
        <v>39200.108999999997</v>
      </c>
      <c r="C15594" s="355">
        <f t="shared" si="333"/>
        <v>0.29099999999743886</v>
      </c>
      <c r="D15594" s="420">
        <f t="shared" si="334"/>
        <v>0.14549999999871943</v>
      </c>
      <c r="H15594" s="337"/>
      <c r="J15594" s="82">
        <v>34</v>
      </c>
      <c r="K15594" s="319">
        <v>2</v>
      </c>
    </row>
    <row r="15595" spans="1:11" x14ac:dyDescent="0.3">
      <c r="A15595" s="341">
        <v>43627.252775868059</v>
      </c>
      <c r="B15595" s="318">
        <v>39200.396000000001</v>
      </c>
      <c r="C15595" s="355">
        <f t="shared" si="333"/>
        <v>0.28700000000389991</v>
      </c>
      <c r="D15595" s="420">
        <f t="shared" si="334"/>
        <v>0.14350000000194996</v>
      </c>
      <c r="H15595" s="337"/>
      <c r="J15595" s="82">
        <v>35</v>
      </c>
      <c r="K15595" s="320">
        <v>3</v>
      </c>
    </row>
    <row r="15596" spans="1:11" x14ac:dyDescent="0.3">
      <c r="A15596" s="341">
        <v>43627.29444247685</v>
      </c>
      <c r="B15596" s="318">
        <v>39200.671000000002</v>
      </c>
      <c r="C15596" s="355">
        <f t="shared" si="333"/>
        <v>0.27500000000145519</v>
      </c>
      <c r="D15596" s="420">
        <f t="shared" si="334"/>
        <v>0.1375000000007276</v>
      </c>
      <c r="H15596" s="337"/>
      <c r="J15596" s="82">
        <v>36</v>
      </c>
      <c r="K15596" s="321">
        <v>4</v>
      </c>
    </row>
    <row r="15597" spans="1:11" x14ac:dyDescent="0.3">
      <c r="A15597" s="341">
        <v>43627.336109085649</v>
      </c>
      <c r="B15597" s="318">
        <v>39200.957999999999</v>
      </c>
      <c r="C15597" s="355">
        <f t="shared" si="333"/>
        <v>0.28699999999662396</v>
      </c>
      <c r="D15597" s="420">
        <f t="shared" si="334"/>
        <v>0.14349999999831198</v>
      </c>
      <c r="H15597" s="337"/>
      <c r="J15597" s="82">
        <v>37</v>
      </c>
      <c r="K15597" s="391">
        <v>1</v>
      </c>
    </row>
    <row r="15598" spans="1:11" x14ac:dyDescent="0.3">
      <c r="A15598" s="341">
        <v>43627.377775694447</v>
      </c>
      <c r="B15598" s="318">
        <v>39201.252</v>
      </c>
      <c r="C15598" s="355">
        <f t="shared" si="333"/>
        <v>0.29400000000168802</v>
      </c>
      <c r="D15598" s="420">
        <f t="shared" si="334"/>
        <v>0.14700000000084401</v>
      </c>
      <c r="H15598" s="337"/>
      <c r="J15598" s="82">
        <v>38</v>
      </c>
      <c r="K15598" s="319">
        <v>2</v>
      </c>
    </row>
    <row r="15599" spans="1:11" x14ac:dyDescent="0.3">
      <c r="A15599" s="341">
        <v>43627.419442303239</v>
      </c>
      <c r="B15599" s="318">
        <v>39201.536999999997</v>
      </c>
      <c r="C15599" s="355">
        <f t="shared" si="333"/>
        <v>0.2849999999962165</v>
      </c>
      <c r="D15599" s="420">
        <f t="shared" si="334"/>
        <v>0.14249999999810825</v>
      </c>
      <c r="H15599" s="337"/>
      <c r="J15599" s="82">
        <v>39</v>
      </c>
      <c r="K15599" s="320">
        <v>3</v>
      </c>
    </row>
    <row r="15600" spans="1:11" x14ac:dyDescent="0.3">
      <c r="A15600" s="341">
        <v>43627.461108912037</v>
      </c>
      <c r="B15600" s="318">
        <v>39201.811000000002</v>
      </c>
      <c r="C15600" s="355">
        <f t="shared" si="333"/>
        <v>0.27400000000488944</v>
      </c>
      <c r="D15600" s="420">
        <f t="shared" si="334"/>
        <v>0.13700000000244472</v>
      </c>
      <c r="H15600" s="337"/>
      <c r="J15600" s="82">
        <v>40</v>
      </c>
      <c r="K15600" s="321">
        <v>4</v>
      </c>
    </row>
    <row r="15601" spans="1:11" x14ac:dyDescent="0.3">
      <c r="A15601" s="341">
        <v>43627.502775520836</v>
      </c>
      <c r="B15601" s="318">
        <v>39202.097999999998</v>
      </c>
      <c r="C15601" s="355">
        <f t="shared" si="333"/>
        <v>0.28699999999662396</v>
      </c>
      <c r="D15601" s="420">
        <f t="shared" si="334"/>
        <v>0.14349999999831198</v>
      </c>
      <c r="H15601" s="337"/>
      <c r="J15601" s="82">
        <v>41</v>
      </c>
      <c r="K15601" s="391">
        <v>1</v>
      </c>
    </row>
    <row r="15602" spans="1:11" x14ac:dyDescent="0.3">
      <c r="A15602" s="341">
        <v>43627.544442129627</v>
      </c>
      <c r="B15602" s="318">
        <v>39202.381000000001</v>
      </c>
      <c r="C15602" s="355">
        <f t="shared" si="333"/>
        <v>0.28300000000308501</v>
      </c>
      <c r="D15602" s="420">
        <f t="shared" si="334"/>
        <v>0.1415000000015425</v>
      </c>
      <c r="H15602" s="337"/>
      <c r="J15602" s="82">
        <v>42</v>
      </c>
      <c r="K15602" s="319">
        <v>2</v>
      </c>
    </row>
    <row r="15603" spans="1:11" x14ac:dyDescent="0.3">
      <c r="A15603" s="341">
        <v>43627.586108738426</v>
      </c>
      <c r="B15603" s="318">
        <v>39202.652999999998</v>
      </c>
      <c r="C15603" s="355">
        <f t="shared" si="333"/>
        <v>0.27199999999720603</v>
      </c>
      <c r="D15603" s="420">
        <f t="shared" si="334"/>
        <v>0.13599999999860302</v>
      </c>
      <c r="H15603" s="337"/>
      <c r="J15603" s="82">
        <v>43</v>
      </c>
      <c r="K15603" s="320">
        <v>3</v>
      </c>
    </row>
    <row r="15604" spans="1:11" x14ac:dyDescent="0.3">
      <c r="A15604" s="341">
        <v>43627.627775347224</v>
      </c>
      <c r="B15604" s="318">
        <v>39202.932999999997</v>
      </c>
      <c r="C15604" s="355">
        <f t="shared" si="333"/>
        <v>0.27999999999883585</v>
      </c>
      <c r="D15604" s="420">
        <f t="shared" si="334"/>
        <v>0.13999999999941792</v>
      </c>
      <c r="H15604" s="337"/>
      <c r="J15604" s="82">
        <v>44</v>
      </c>
      <c r="K15604" s="321">
        <v>4</v>
      </c>
    </row>
    <row r="15605" spans="1:11" x14ac:dyDescent="0.3">
      <c r="A15605" s="341">
        <v>43627.669441956015</v>
      </c>
      <c r="B15605" s="318">
        <v>39203.218000000001</v>
      </c>
      <c r="C15605" s="355">
        <f t="shared" si="333"/>
        <v>0.28500000000349246</v>
      </c>
      <c r="D15605" s="420">
        <f t="shared" si="334"/>
        <v>0.14250000000174623</v>
      </c>
      <c r="H15605" s="337"/>
      <c r="J15605" s="82">
        <v>45</v>
      </c>
      <c r="K15605" s="391">
        <v>1</v>
      </c>
    </row>
    <row r="15606" spans="1:11" x14ac:dyDescent="0.3">
      <c r="A15606" s="341">
        <v>43627.711108564814</v>
      </c>
      <c r="B15606" s="318">
        <v>39203.49</v>
      </c>
      <c r="C15606" s="355">
        <f t="shared" si="333"/>
        <v>0.27199999999720603</v>
      </c>
      <c r="D15606" s="420">
        <f t="shared" si="334"/>
        <v>0.13599999999860302</v>
      </c>
      <c r="H15606" s="337"/>
      <c r="J15606" s="82">
        <v>46</v>
      </c>
      <c r="K15606" s="319">
        <v>2</v>
      </c>
    </row>
    <row r="15607" spans="1:11" x14ac:dyDescent="0.3">
      <c r="A15607" s="341">
        <v>43627.752775173612</v>
      </c>
      <c r="B15607" s="318">
        <v>39203.752</v>
      </c>
      <c r="C15607" s="355">
        <f t="shared" si="333"/>
        <v>0.26200000000244472</v>
      </c>
      <c r="D15607" s="420">
        <f t="shared" si="334"/>
        <v>0.13100000000122236</v>
      </c>
      <c r="H15607" s="337"/>
      <c r="J15607" s="82">
        <v>47</v>
      </c>
      <c r="K15607" s="320">
        <v>3</v>
      </c>
    </row>
    <row r="15608" spans="1:11" x14ac:dyDescent="0.3">
      <c r="A15608" s="341">
        <v>43627.794441782411</v>
      </c>
      <c r="B15608" s="318">
        <v>39204.027999999998</v>
      </c>
      <c r="C15608" s="355">
        <f t="shared" si="333"/>
        <v>0.27599999999802094</v>
      </c>
      <c r="D15608" s="420">
        <f t="shared" si="334"/>
        <v>0.13799999999901047</v>
      </c>
      <c r="H15608" s="337"/>
      <c r="J15608" s="82">
        <v>48</v>
      </c>
      <c r="K15608" s="321">
        <v>4</v>
      </c>
    </row>
    <row r="15609" spans="1:11" x14ac:dyDescent="0.3">
      <c r="A15609" s="341">
        <v>43627.836108391202</v>
      </c>
      <c r="B15609" s="318">
        <v>39204.302000000003</v>
      </c>
      <c r="C15609" s="355">
        <f t="shared" si="333"/>
        <v>0.27400000000488944</v>
      </c>
      <c r="D15609" s="420">
        <f t="shared" si="334"/>
        <v>0.13700000000244472</v>
      </c>
      <c r="H15609" s="337"/>
      <c r="J15609" s="82">
        <v>49</v>
      </c>
      <c r="K15609" s="391">
        <v>1</v>
      </c>
    </row>
    <row r="15610" spans="1:11" x14ac:dyDescent="0.3">
      <c r="A15610" s="341">
        <v>43627.877775000001</v>
      </c>
      <c r="B15610" s="318">
        <v>39204.572</v>
      </c>
      <c r="C15610" s="355">
        <f t="shared" si="333"/>
        <v>0.26999999999679858</v>
      </c>
      <c r="D15610" s="420">
        <f t="shared" si="334"/>
        <v>0.13499999999839929</v>
      </c>
      <c r="H15610" s="337"/>
      <c r="J15610" s="82">
        <v>50</v>
      </c>
      <c r="K15610" s="319">
        <v>2</v>
      </c>
    </row>
    <row r="15611" spans="1:11" x14ac:dyDescent="0.3">
      <c r="A15611" s="341">
        <v>43627.919441608799</v>
      </c>
      <c r="B15611" s="318">
        <v>39204.843999999997</v>
      </c>
      <c r="C15611" s="355">
        <f t="shared" si="333"/>
        <v>0.27199999999720603</v>
      </c>
      <c r="D15611" s="420">
        <f t="shared" si="334"/>
        <v>0.13599999999860302</v>
      </c>
      <c r="H15611" s="337"/>
      <c r="J15611" s="82">
        <v>51</v>
      </c>
      <c r="K15611" s="320">
        <v>3</v>
      </c>
    </row>
    <row r="15612" spans="1:11" x14ac:dyDescent="0.3">
      <c r="A15612" s="341">
        <v>43627.961108217591</v>
      </c>
      <c r="B15612" s="318">
        <v>39205.125</v>
      </c>
      <c r="C15612" s="355">
        <f t="shared" si="333"/>
        <v>0.28100000000267755</v>
      </c>
      <c r="D15612" s="420">
        <f t="shared" si="334"/>
        <v>0.14050000000133878</v>
      </c>
      <c r="E15612" s="336">
        <f>SUM(C15589:C15612)*7.4805194805</f>
        <v>50.231688311531371</v>
      </c>
      <c r="F15612" s="324">
        <f>AVERAGE(D15589:D15612)</f>
        <v>0.13989583333326058</v>
      </c>
      <c r="G15612" s="324">
        <f>_xlfn.STDEV.S(D15589:D15612)</f>
        <v>3.9589721072685376E-3</v>
      </c>
      <c r="H15612" s="337"/>
      <c r="J15612" s="82">
        <v>52</v>
      </c>
      <c r="K15612" s="321">
        <v>4</v>
      </c>
    </row>
    <row r="15613" spans="1:11" x14ac:dyDescent="0.3">
      <c r="A15613" s="341">
        <v>43628.002774826389</v>
      </c>
      <c r="B15613" s="318">
        <v>39205.402999999998</v>
      </c>
      <c r="C15613" s="355">
        <f t="shared" si="333"/>
        <v>0.27799999999842839</v>
      </c>
      <c r="D15613" s="420">
        <f t="shared" si="334"/>
        <v>0.1389999999992142</v>
      </c>
      <c r="H15613" s="337"/>
      <c r="J15613" s="82">
        <v>53</v>
      </c>
      <c r="K15613" s="391">
        <v>1</v>
      </c>
    </row>
    <row r="15614" spans="1:11" x14ac:dyDescent="0.3">
      <c r="A15614" s="341">
        <v>43628.044441435188</v>
      </c>
      <c r="B15614" s="318">
        <v>39205.680999999997</v>
      </c>
      <c r="C15614" s="355">
        <f t="shared" si="333"/>
        <v>0.27799999999842839</v>
      </c>
      <c r="D15614" s="420">
        <f t="shared" si="334"/>
        <v>0.1389999999992142</v>
      </c>
      <c r="H15614" s="337"/>
      <c r="J15614" s="82">
        <v>54</v>
      </c>
      <c r="K15614" s="319">
        <v>2</v>
      </c>
    </row>
    <row r="15615" spans="1:11" x14ac:dyDescent="0.3">
      <c r="A15615" s="341">
        <v>43628.086108043979</v>
      </c>
      <c r="B15615" s="318">
        <v>39205.97</v>
      </c>
      <c r="C15615" s="355">
        <f t="shared" si="333"/>
        <v>0.28900000000430737</v>
      </c>
      <c r="D15615" s="420">
        <f t="shared" si="334"/>
        <v>0.14450000000215368</v>
      </c>
      <c r="H15615" s="337"/>
      <c r="J15615" s="82">
        <v>55</v>
      </c>
      <c r="K15615" s="320">
        <v>3</v>
      </c>
    </row>
    <row r="15616" spans="1:11" x14ac:dyDescent="0.3">
      <c r="A15616" s="341">
        <v>43628.127774652778</v>
      </c>
      <c r="B15616" s="318">
        <v>39206.260999999999</v>
      </c>
      <c r="C15616" s="355">
        <f t="shared" si="333"/>
        <v>0.29099999999743886</v>
      </c>
      <c r="D15616" s="420">
        <f t="shared" si="334"/>
        <v>0.14549999999871943</v>
      </c>
      <c r="H15616" s="337"/>
      <c r="J15616" s="82">
        <v>56</v>
      </c>
      <c r="K15616" s="321">
        <v>4</v>
      </c>
    </row>
    <row r="15617" spans="1:11" x14ac:dyDescent="0.3">
      <c r="A15617" s="341">
        <v>43628.169441261576</v>
      </c>
      <c r="B15617" s="318">
        <v>39206.542000000001</v>
      </c>
      <c r="C15617" s="355">
        <f t="shared" si="333"/>
        <v>0.28100000000267755</v>
      </c>
      <c r="D15617" s="420">
        <f t="shared" si="334"/>
        <v>0.14050000000133878</v>
      </c>
      <c r="H15617" s="337"/>
      <c r="J15617" s="82">
        <v>57</v>
      </c>
      <c r="K15617" s="391">
        <v>1</v>
      </c>
    </row>
    <row r="15618" spans="1:11" x14ac:dyDescent="0.3">
      <c r="A15618" s="341">
        <v>43628.211107870367</v>
      </c>
      <c r="B15618" s="318">
        <v>39206.821000000004</v>
      </c>
      <c r="C15618" s="355">
        <f t="shared" si="333"/>
        <v>0.2790000000022701</v>
      </c>
      <c r="D15618" s="420">
        <f t="shared" si="334"/>
        <v>0.13950000000113505</v>
      </c>
      <c r="H15618" s="337"/>
      <c r="J15618" s="82">
        <v>58</v>
      </c>
      <c r="K15618" s="319">
        <v>2</v>
      </c>
    </row>
    <row r="15619" spans="1:11" x14ac:dyDescent="0.3">
      <c r="A15619" s="341">
        <v>43628.252774479166</v>
      </c>
      <c r="B15619" s="318">
        <v>39207.118000000002</v>
      </c>
      <c r="C15619" s="355">
        <f t="shared" si="333"/>
        <v>0.29699999999866122</v>
      </c>
      <c r="D15619" s="420">
        <f t="shared" si="334"/>
        <v>0.14849999999933061</v>
      </c>
      <c r="H15619" s="337"/>
      <c r="J15619" s="82">
        <v>59</v>
      </c>
      <c r="K15619" s="320">
        <v>3</v>
      </c>
    </row>
    <row r="15620" spans="1:11" x14ac:dyDescent="0.3">
      <c r="A15620" s="341">
        <v>43628.294441087965</v>
      </c>
      <c r="B15620" s="318">
        <v>39207.402000000002</v>
      </c>
      <c r="C15620" s="355">
        <f t="shared" si="333"/>
        <v>0.28399999999965075</v>
      </c>
      <c r="D15620" s="420">
        <f t="shared" si="334"/>
        <v>0.14199999999982538</v>
      </c>
      <c r="H15620" s="337"/>
      <c r="J15620" s="82">
        <v>60</v>
      </c>
      <c r="K15620" s="321">
        <v>4</v>
      </c>
    </row>
    <row r="15621" spans="1:11" x14ac:dyDescent="0.3">
      <c r="A15621" s="341">
        <v>43628.336107696756</v>
      </c>
      <c r="B15621" s="318">
        <v>39207.678999999996</v>
      </c>
      <c r="C15621" s="355">
        <f t="shared" si="333"/>
        <v>0.27699999999458669</v>
      </c>
      <c r="D15621" s="420">
        <f t="shared" si="334"/>
        <v>0.13849999999729334</v>
      </c>
      <c r="H15621" s="337"/>
      <c r="J15621" s="82">
        <v>61</v>
      </c>
      <c r="K15621" s="391">
        <v>1</v>
      </c>
    </row>
    <row r="15622" spans="1:11" x14ac:dyDescent="0.3">
      <c r="A15622" s="341">
        <v>43628.377774305554</v>
      </c>
      <c r="B15622" s="318">
        <v>39207.961000000003</v>
      </c>
      <c r="C15622" s="355">
        <f t="shared" si="333"/>
        <v>0.28200000000651926</v>
      </c>
      <c r="D15622" s="420">
        <f t="shared" si="334"/>
        <v>0.14100000000325963</v>
      </c>
      <c r="H15622" s="337"/>
      <c r="J15622" s="82">
        <v>62</v>
      </c>
      <c r="K15622" s="319">
        <v>2</v>
      </c>
    </row>
    <row r="15623" spans="1:11" x14ac:dyDescent="0.3">
      <c r="A15623" s="341">
        <v>43628.419440914353</v>
      </c>
      <c r="B15623" s="318">
        <v>39208.25</v>
      </c>
      <c r="C15623" s="355">
        <f t="shared" si="333"/>
        <v>0.28899999999703141</v>
      </c>
      <c r="D15623" s="420">
        <f t="shared" si="334"/>
        <v>0.1444999999985157</v>
      </c>
      <c r="H15623" s="337"/>
      <c r="J15623" s="82">
        <v>63</v>
      </c>
      <c r="K15623" s="320">
        <v>3</v>
      </c>
    </row>
    <row r="15624" spans="1:11" x14ac:dyDescent="0.3">
      <c r="A15624" s="341">
        <v>43628.461107523151</v>
      </c>
      <c r="B15624" s="318">
        <v>39208.531000000003</v>
      </c>
      <c r="C15624" s="355">
        <f t="shared" si="333"/>
        <v>0.28100000000267755</v>
      </c>
      <c r="D15624" s="420">
        <f t="shared" si="334"/>
        <v>0.14050000000133878</v>
      </c>
      <c r="H15624" s="337"/>
      <c r="J15624" s="82">
        <v>64</v>
      </c>
      <c r="K15624" s="321">
        <v>4</v>
      </c>
    </row>
    <row r="15625" spans="1:11" x14ac:dyDescent="0.3">
      <c r="A15625" s="341">
        <v>43628.502774131943</v>
      </c>
      <c r="B15625" s="318">
        <v>39208.805999999997</v>
      </c>
      <c r="C15625" s="355">
        <f t="shared" si="333"/>
        <v>0.27499999999417923</v>
      </c>
      <c r="D15625" s="420">
        <f t="shared" si="334"/>
        <v>0.13749999999708962</v>
      </c>
      <c r="H15625" s="337"/>
      <c r="J15625" s="82">
        <v>65</v>
      </c>
      <c r="K15625" s="391">
        <v>1</v>
      </c>
    </row>
    <row r="15626" spans="1:11" x14ac:dyDescent="0.3">
      <c r="A15626" s="341">
        <v>43628.544440740741</v>
      </c>
      <c r="B15626" s="318">
        <v>39209.091</v>
      </c>
      <c r="C15626" s="355">
        <f t="shared" si="333"/>
        <v>0.28500000000349246</v>
      </c>
      <c r="D15626" s="420">
        <f t="shared" si="334"/>
        <v>0.14250000000174623</v>
      </c>
      <c r="H15626" s="337"/>
      <c r="J15626" s="82">
        <v>66</v>
      </c>
      <c r="K15626" s="319">
        <v>2</v>
      </c>
    </row>
    <row r="15627" spans="1:11" x14ac:dyDescent="0.3">
      <c r="A15627" s="341">
        <v>43628.58610734954</v>
      </c>
      <c r="B15627" s="318">
        <v>39209.370000000003</v>
      </c>
      <c r="C15627" s="355">
        <f t="shared" si="333"/>
        <v>0.2790000000022701</v>
      </c>
      <c r="D15627" s="420">
        <f t="shared" si="334"/>
        <v>0.13950000000113505</v>
      </c>
      <c r="H15627" s="337"/>
      <c r="J15627" s="82">
        <v>67</v>
      </c>
      <c r="K15627" s="320">
        <v>3</v>
      </c>
    </row>
    <row r="15628" spans="1:11" x14ac:dyDescent="0.3">
      <c r="A15628" s="341">
        <v>43628.627773958331</v>
      </c>
      <c r="B15628" s="318">
        <v>39209.637000000002</v>
      </c>
      <c r="C15628" s="355">
        <f t="shared" si="333"/>
        <v>0.26699999999982538</v>
      </c>
      <c r="D15628" s="420">
        <f t="shared" si="334"/>
        <v>0.13349999999991269</v>
      </c>
      <c r="H15628" s="337"/>
      <c r="J15628" s="82">
        <v>68</v>
      </c>
      <c r="K15628" s="321">
        <v>4</v>
      </c>
    </row>
    <row r="15629" spans="1:11" x14ac:dyDescent="0.3">
      <c r="A15629" s="341">
        <v>43628.66944056713</v>
      </c>
      <c r="B15629" s="318">
        <v>39209.909</v>
      </c>
      <c r="C15629" s="355">
        <f t="shared" si="333"/>
        <v>0.27199999999720603</v>
      </c>
      <c r="D15629" s="420">
        <f t="shared" si="334"/>
        <v>0.13599999999860302</v>
      </c>
      <c r="H15629" s="337"/>
      <c r="J15629" s="82">
        <v>69</v>
      </c>
      <c r="K15629" s="391">
        <v>1</v>
      </c>
    </row>
    <row r="15630" spans="1:11" x14ac:dyDescent="0.3">
      <c r="A15630" s="341">
        <v>43628.711107175928</v>
      </c>
      <c r="B15630" s="318">
        <v>39210.188000000002</v>
      </c>
      <c r="C15630" s="355">
        <f t="shared" si="333"/>
        <v>0.2790000000022701</v>
      </c>
      <c r="D15630" s="420">
        <f t="shared" si="334"/>
        <v>0.13950000000113505</v>
      </c>
      <c r="H15630" s="337"/>
      <c r="J15630" s="82">
        <v>70</v>
      </c>
      <c r="K15630" s="319">
        <v>2</v>
      </c>
    </row>
    <row r="15631" spans="1:11" x14ac:dyDescent="0.3">
      <c r="A15631" s="341">
        <v>43628.752773784719</v>
      </c>
      <c r="B15631" s="318">
        <v>39210.461000000003</v>
      </c>
      <c r="C15631" s="355">
        <f t="shared" si="333"/>
        <v>0.27300000000104774</v>
      </c>
      <c r="D15631" s="420">
        <f t="shared" si="334"/>
        <v>0.13650000000052387</v>
      </c>
      <c r="H15631" s="337"/>
      <c r="J15631" s="82">
        <v>71</v>
      </c>
      <c r="K15631" s="320">
        <v>3</v>
      </c>
    </row>
    <row r="15632" spans="1:11" x14ac:dyDescent="0.3">
      <c r="A15632" s="341">
        <v>43628.794440393518</v>
      </c>
      <c r="B15632" s="318">
        <v>39210.722000000002</v>
      </c>
      <c r="C15632" s="355">
        <f t="shared" si="333"/>
        <v>0.26099999999860302</v>
      </c>
      <c r="D15632" s="420">
        <f t="shared" si="334"/>
        <v>0.13049999999930151</v>
      </c>
      <c r="H15632" s="337"/>
      <c r="J15632" s="82">
        <v>72</v>
      </c>
      <c r="K15632" s="321">
        <v>4</v>
      </c>
    </row>
    <row r="15633" spans="1:11" x14ac:dyDescent="0.3">
      <c r="A15633" s="341">
        <v>43628.836107002317</v>
      </c>
      <c r="B15633" s="318">
        <v>39210.999000000003</v>
      </c>
      <c r="C15633" s="355">
        <f t="shared" si="333"/>
        <v>0.27700000000186265</v>
      </c>
      <c r="D15633" s="420">
        <f t="shared" si="334"/>
        <v>0.13850000000093132</v>
      </c>
      <c r="H15633" s="337"/>
      <c r="J15633" s="82">
        <v>73</v>
      </c>
      <c r="K15633" s="391">
        <v>1</v>
      </c>
    </row>
    <row r="15634" spans="1:11" x14ac:dyDescent="0.3">
      <c r="A15634" s="341">
        <v>43628.877773611108</v>
      </c>
      <c r="B15634" s="318">
        <v>39211.277999999998</v>
      </c>
      <c r="C15634" s="355">
        <f t="shared" si="333"/>
        <v>0.27899999999499414</v>
      </c>
      <c r="D15634" s="420">
        <f t="shared" si="334"/>
        <v>0.13949999999749707</v>
      </c>
      <c r="H15634" s="337"/>
      <c r="J15634" s="82">
        <v>74</v>
      </c>
      <c r="K15634" s="319">
        <v>2</v>
      </c>
    </row>
    <row r="15635" spans="1:11" x14ac:dyDescent="0.3">
      <c r="A15635" s="341">
        <v>43628.919440219906</v>
      </c>
      <c r="B15635" s="318">
        <v>39211.548999999999</v>
      </c>
      <c r="C15635" s="355">
        <f t="shared" si="333"/>
        <v>0.27100000000064028</v>
      </c>
      <c r="D15635" s="420">
        <f t="shared" si="334"/>
        <v>0.13550000000032014</v>
      </c>
      <c r="H15635" s="337"/>
      <c r="J15635" s="82">
        <v>75</v>
      </c>
      <c r="K15635" s="320">
        <v>3</v>
      </c>
    </row>
    <row r="15636" spans="1:11" x14ac:dyDescent="0.3">
      <c r="A15636" s="341">
        <v>43628.961106828705</v>
      </c>
      <c r="B15636" s="318">
        <v>39211.817999999999</v>
      </c>
      <c r="C15636" s="355">
        <f t="shared" si="333"/>
        <v>0.26900000000023283</v>
      </c>
      <c r="D15636" s="420">
        <f t="shared" si="334"/>
        <v>0.13450000000011642</v>
      </c>
      <c r="E15636" s="336">
        <f>SUM(C15613:C15636)*7.4805194805</f>
        <v>50.067116882981274</v>
      </c>
      <c r="F15636" s="324">
        <f>AVERAGE(D15613:D15636)</f>
        <v>0.13943749999998545</v>
      </c>
      <c r="G15636" s="324">
        <f>_xlfn.STDEV.S(D15613:D15636)</f>
        <v>4.0225248940633611E-3</v>
      </c>
      <c r="H15636" s="337"/>
      <c r="J15636" s="82">
        <v>76</v>
      </c>
      <c r="K15636" s="321">
        <v>4</v>
      </c>
    </row>
    <row r="15637" spans="1:11" x14ac:dyDescent="0.3">
      <c r="A15637" s="341">
        <v>43629.002773437503</v>
      </c>
      <c r="B15637" s="318">
        <v>39212.101000000002</v>
      </c>
      <c r="C15637" s="355">
        <f t="shared" si="333"/>
        <v>0.28300000000308501</v>
      </c>
      <c r="D15637" s="420">
        <f t="shared" si="334"/>
        <v>0.1415000000015425</v>
      </c>
      <c r="H15637" s="337"/>
      <c r="J15637" s="82">
        <v>77</v>
      </c>
      <c r="K15637" s="391">
        <v>1</v>
      </c>
    </row>
    <row r="15638" spans="1:11" x14ac:dyDescent="0.3">
      <c r="A15638" s="341">
        <v>43629.044440046295</v>
      </c>
      <c r="B15638" s="318">
        <v>39212.381999999998</v>
      </c>
      <c r="C15638" s="355">
        <f t="shared" si="333"/>
        <v>0.28099999999540159</v>
      </c>
      <c r="D15638" s="420">
        <f t="shared" si="334"/>
        <v>0.1404999999977008</v>
      </c>
      <c r="H15638" s="337"/>
      <c r="J15638" s="82">
        <v>78</v>
      </c>
      <c r="K15638" s="319">
        <v>2</v>
      </c>
    </row>
    <row r="15639" spans="1:11" x14ac:dyDescent="0.3">
      <c r="A15639" s="341">
        <v>43629.086106655093</v>
      </c>
      <c r="B15639" s="318">
        <v>39212.652000000002</v>
      </c>
      <c r="C15639" s="355">
        <f t="shared" si="333"/>
        <v>0.27000000000407454</v>
      </c>
      <c r="D15639" s="420">
        <f t="shared" si="334"/>
        <v>0.13500000000203727</v>
      </c>
      <c r="H15639" s="337"/>
      <c r="J15639" s="82">
        <v>79</v>
      </c>
      <c r="K15639" s="320">
        <v>3</v>
      </c>
    </row>
    <row r="15640" spans="1:11" x14ac:dyDescent="0.3">
      <c r="A15640" s="341">
        <v>43629.127773263892</v>
      </c>
      <c r="B15640" s="318">
        <v>39212.938000000002</v>
      </c>
      <c r="C15640" s="355">
        <f t="shared" si="333"/>
        <v>0.28600000000005821</v>
      </c>
      <c r="D15640" s="420">
        <f t="shared" si="334"/>
        <v>0.1430000000000291</v>
      </c>
      <c r="H15640" s="337"/>
      <c r="J15640" s="82">
        <v>80</v>
      </c>
      <c r="K15640" s="321">
        <v>4</v>
      </c>
    </row>
    <row r="15641" spans="1:11" x14ac:dyDescent="0.3">
      <c r="A15641" s="341">
        <v>43629.169439872683</v>
      </c>
      <c r="B15641" s="318">
        <v>39213.228000000003</v>
      </c>
      <c r="C15641" s="355">
        <f t="shared" si="333"/>
        <v>0.29000000000087311</v>
      </c>
      <c r="D15641" s="420">
        <f t="shared" si="334"/>
        <v>0.14500000000043656</v>
      </c>
      <c r="H15641" s="337"/>
      <c r="J15641" s="82">
        <v>81</v>
      </c>
      <c r="K15641" s="391">
        <v>1</v>
      </c>
    </row>
    <row r="15642" spans="1:11" x14ac:dyDescent="0.3">
      <c r="A15642" s="341">
        <v>43629.211106481482</v>
      </c>
      <c r="B15642" s="318">
        <v>39213.517</v>
      </c>
      <c r="C15642" s="355">
        <f t="shared" si="333"/>
        <v>0.28899999999703141</v>
      </c>
      <c r="D15642" s="420">
        <f t="shared" si="334"/>
        <v>0.1444999999985157</v>
      </c>
      <c r="H15642" s="337"/>
      <c r="J15642" s="82">
        <v>82</v>
      </c>
      <c r="K15642" s="319">
        <v>2</v>
      </c>
    </row>
    <row r="15643" spans="1:11" x14ac:dyDescent="0.3">
      <c r="A15643" s="341">
        <v>43629.25277309028</v>
      </c>
      <c r="B15643" s="318">
        <v>39213.798000000003</v>
      </c>
      <c r="C15643" s="355">
        <f t="shared" si="333"/>
        <v>0.28100000000267755</v>
      </c>
      <c r="D15643" s="420">
        <f t="shared" si="334"/>
        <v>0.14050000000133878</v>
      </c>
      <c r="H15643" s="337"/>
      <c r="J15643" s="82">
        <v>83</v>
      </c>
      <c r="K15643" s="320">
        <v>3</v>
      </c>
    </row>
    <row r="15644" spans="1:11" x14ac:dyDescent="0.3">
      <c r="A15644" s="341">
        <v>43629.294439699072</v>
      </c>
      <c r="B15644" s="318">
        <v>39214.088000000003</v>
      </c>
      <c r="C15644" s="355">
        <f t="shared" si="333"/>
        <v>0.29000000000087311</v>
      </c>
      <c r="D15644" s="420">
        <f t="shared" si="334"/>
        <v>0.14500000000043656</v>
      </c>
      <c r="H15644" s="337"/>
      <c r="J15644" s="82">
        <v>84</v>
      </c>
      <c r="K15644" s="321">
        <v>4</v>
      </c>
    </row>
    <row r="15645" spans="1:11" x14ac:dyDescent="0.3">
      <c r="A15645" s="341">
        <v>43629.33610630787</v>
      </c>
      <c r="B15645" s="318">
        <v>39214.372000000003</v>
      </c>
      <c r="C15645" s="355">
        <f t="shared" si="333"/>
        <v>0.28399999999965075</v>
      </c>
      <c r="D15645" s="420">
        <f t="shared" si="334"/>
        <v>0.14199999999982538</v>
      </c>
      <c r="H15645" s="337"/>
      <c r="J15645" s="82">
        <v>85</v>
      </c>
      <c r="K15645" s="391">
        <v>1</v>
      </c>
    </row>
    <row r="15646" spans="1:11" x14ac:dyDescent="0.3">
      <c r="A15646" s="341">
        <v>43629.377772916669</v>
      </c>
      <c r="B15646" s="318">
        <v>39214.652000000002</v>
      </c>
      <c r="C15646" s="355">
        <f t="shared" si="333"/>
        <v>0.27999999999883585</v>
      </c>
      <c r="D15646" s="420">
        <f t="shared" si="334"/>
        <v>0.13999999999941792</v>
      </c>
      <c r="H15646" s="337"/>
      <c r="J15646" s="82">
        <v>86</v>
      </c>
      <c r="K15646" s="319">
        <v>2</v>
      </c>
    </row>
    <row r="15647" spans="1:11" x14ac:dyDescent="0.3">
      <c r="A15647" s="341">
        <v>43629.41943952546</v>
      </c>
      <c r="B15647" s="318">
        <v>39214.938999999998</v>
      </c>
      <c r="C15647" s="355">
        <f t="shared" si="333"/>
        <v>0.28699999999662396</v>
      </c>
      <c r="D15647" s="420">
        <f t="shared" si="334"/>
        <v>0.14349999999831198</v>
      </c>
      <c r="H15647" s="337"/>
      <c r="J15647" s="82">
        <v>87</v>
      </c>
      <c r="K15647" s="320">
        <v>3</v>
      </c>
    </row>
    <row r="15648" spans="1:11" x14ac:dyDescent="0.3">
      <c r="A15648" s="341">
        <v>43629.461106134258</v>
      </c>
      <c r="B15648" s="318">
        <v>39215.228999999999</v>
      </c>
      <c r="C15648" s="355">
        <f t="shared" si="333"/>
        <v>0.29000000000087311</v>
      </c>
      <c r="D15648" s="420">
        <f t="shared" si="334"/>
        <v>0.14500000000043656</v>
      </c>
      <c r="H15648" s="337"/>
      <c r="J15648" s="82">
        <v>88</v>
      </c>
      <c r="K15648" s="321">
        <v>4</v>
      </c>
    </row>
    <row r="15649" spans="1:12" x14ac:dyDescent="0.3">
      <c r="A15649" s="341">
        <v>43629.502772743057</v>
      </c>
      <c r="B15649" s="318">
        <v>39215.508000000002</v>
      </c>
      <c r="C15649" s="355">
        <f t="shared" si="333"/>
        <v>0.2790000000022701</v>
      </c>
      <c r="D15649" s="420">
        <f t="shared" si="334"/>
        <v>0.13950000000113505</v>
      </c>
      <c r="H15649" s="337"/>
      <c r="J15649" s="82">
        <v>89</v>
      </c>
      <c r="K15649" s="391">
        <v>1</v>
      </c>
    </row>
    <row r="15650" spans="1:12" x14ac:dyDescent="0.3">
      <c r="A15650" s="341">
        <v>43629.544439351848</v>
      </c>
      <c r="B15650" s="318">
        <v>39215.779000000002</v>
      </c>
      <c r="C15650" s="355">
        <f t="shared" si="333"/>
        <v>0.27100000000064028</v>
      </c>
      <c r="D15650" s="420">
        <f t="shared" si="334"/>
        <v>0.13550000000032014</v>
      </c>
      <c r="H15650" s="337"/>
      <c r="J15650" s="82">
        <v>90</v>
      </c>
      <c r="K15650" s="319">
        <v>2</v>
      </c>
    </row>
    <row r="15651" spans="1:12" x14ac:dyDescent="0.3">
      <c r="A15651" s="341">
        <v>43629.586105960647</v>
      </c>
      <c r="B15651" s="318">
        <v>39216.061000000002</v>
      </c>
      <c r="C15651" s="355">
        <f t="shared" si="333"/>
        <v>0.2819999999992433</v>
      </c>
      <c r="D15651" s="420">
        <f t="shared" si="334"/>
        <v>0.14099999999962165</v>
      </c>
      <c r="H15651" s="337"/>
      <c r="J15651" s="82">
        <v>91</v>
      </c>
      <c r="K15651" s="320">
        <v>3</v>
      </c>
    </row>
    <row r="15652" spans="1:12" x14ac:dyDescent="0.3">
      <c r="A15652" s="341">
        <v>43629.627772569445</v>
      </c>
      <c r="B15652" s="318">
        <v>39216.339999999997</v>
      </c>
      <c r="C15652" s="355">
        <f t="shared" si="333"/>
        <v>0.27899999999499414</v>
      </c>
      <c r="D15652" s="420">
        <f t="shared" si="334"/>
        <v>0.13949999999749707</v>
      </c>
      <c r="H15652" s="337"/>
      <c r="J15652" s="82">
        <v>92</v>
      </c>
      <c r="K15652" s="321">
        <v>4</v>
      </c>
    </row>
    <row r="15653" spans="1:12" x14ac:dyDescent="0.3">
      <c r="A15653" s="341">
        <v>43629.669439178244</v>
      </c>
      <c r="B15653" s="318">
        <v>39216.610999999997</v>
      </c>
      <c r="C15653" s="355">
        <f t="shared" si="333"/>
        <v>0.27100000000064028</v>
      </c>
      <c r="D15653" s="420">
        <f t="shared" si="334"/>
        <v>0.13550000000032014</v>
      </c>
      <c r="H15653" s="337"/>
      <c r="J15653" s="82">
        <v>93</v>
      </c>
      <c r="K15653" s="391">
        <v>1</v>
      </c>
    </row>
    <row r="15654" spans="1:12" x14ac:dyDescent="0.3">
      <c r="A15654" s="341">
        <v>43629.711105787035</v>
      </c>
      <c r="B15654" s="318">
        <v>39216.887999999999</v>
      </c>
      <c r="C15654" s="355">
        <f t="shared" si="333"/>
        <v>0.27700000000186265</v>
      </c>
      <c r="D15654" s="420">
        <f t="shared" si="334"/>
        <v>0.13850000000093132</v>
      </c>
      <c r="H15654" s="337"/>
      <c r="J15654" s="82">
        <v>94</v>
      </c>
      <c r="K15654" s="319">
        <v>2</v>
      </c>
    </row>
    <row r="15655" spans="1:12" x14ac:dyDescent="0.3">
      <c r="A15655" s="341">
        <v>43629.756944444445</v>
      </c>
      <c r="B15655" s="318">
        <v>39217.167999999998</v>
      </c>
      <c r="C15655" s="355">
        <f t="shared" ref="C15655:C15750" si="335">B15655-B15654</f>
        <v>0.27999999999883585</v>
      </c>
      <c r="D15655" s="420">
        <f t="shared" ref="D15655:D15750" si="336">C15655/2</f>
        <v>0.13999999999941792</v>
      </c>
      <c r="H15655" s="337"/>
      <c r="J15655" s="82">
        <v>1</v>
      </c>
      <c r="K15655" s="320">
        <v>3</v>
      </c>
      <c r="L15655" s="54" t="s">
        <v>313</v>
      </c>
    </row>
    <row r="15656" spans="1:12" x14ac:dyDescent="0.3">
      <c r="A15656" s="341">
        <v>43629.798611111109</v>
      </c>
      <c r="B15656" s="318">
        <v>39217.438000000002</v>
      </c>
      <c r="C15656" s="355">
        <f t="shared" si="335"/>
        <v>0.27000000000407454</v>
      </c>
      <c r="D15656" s="420">
        <f t="shared" si="336"/>
        <v>0.13500000000203727</v>
      </c>
      <c r="H15656" s="337"/>
      <c r="J15656" s="82">
        <v>2</v>
      </c>
      <c r="K15656" s="321">
        <v>4</v>
      </c>
    </row>
    <row r="15657" spans="1:12" x14ac:dyDescent="0.3">
      <c r="A15657" s="341">
        <v>43629.840277777781</v>
      </c>
      <c r="B15657" s="318">
        <v>39217.699000000001</v>
      </c>
      <c r="C15657" s="355">
        <f t="shared" si="335"/>
        <v>0.26099999999860302</v>
      </c>
      <c r="D15657" s="420">
        <f t="shared" si="336"/>
        <v>0.13049999999930151</v>
      </c>
      <c r="H15657" s="337"/>
      <c r="J15657" s="82">
        <v>3</v>
      </c>
      <c r="K15657" s="391">
        <v>1</v>
      </c>
    </row>
    <row r="15658" spans="1:12" x14ac:dyDescent="0.3">
      <c r="A15658" s="341">
        <v>43629.881944444445</v>
      </c>
      <c r="B15658" s="318">
        <v>39217.974999999999</v>
      </c>
      <c r="C15658" s="355">
        <f t="shared" si="335"/>
        <v>0.27599999999802094</v>
      </c>
      <c r="D15658" s="420">
        <f t="shared" si="336"/>
        <v>0.13799999999901047</v>
      </c>
      <c r="H15658" s="337"/>
      <c r="J15658" s="82">
        <v>4</v>
      </c>
      <c r="K15658" s="319">
        <v>2</v>
      </c>
    </row>
    <row r="15659" spans="1:12" x14ac:dyDescent="0.3">
      <c r="A15659" s="341">
        <v>43629.923611111109</v>
      </c>
      <c r="B15659" s="318">
        <v>39218.256999999998</v>
      </c>
      <c r="C15659" s="355">
        <f t="shared" si="335"/>
        <v>0.2819999999992433</v>
      </c>
      <c r="D15659" s="420">
        <f t="shared" si="336"/>
        <v>0.14099999999962165</v>
      </c>
      <c r="H15659" s="337"/>
      <c r="J15659" s="82">
        <v>5</v>
      </c>
      <c r="K15659" s="320">
        <v>3</v>
      </c>
    </row>
    <row r="15660" spans="1:12" x14ac:dyDescent="0.3">
      <c r="A15660" s="341">
        <v>43629.965277777781</v>
      </c>
      <c r="B15660" s="318">
        <v>39218.527999999998</v>
      </c>
      <c r="C15660" s="355">
        <f t="shared" si="335"/>
        <v>0.27100000000064028</v>
      </c>
      <c r="D15660" s="420">
        <f t="shared" si="336"/>
        <v>0.13550000000032014</v>
      </c>
      <c r="E15660" s="336">
        <f>SUM(C15637:C15660)*7.4805194805</f>
        <v>50.194285714148471</v>
      </c>
      <c r="F15660" s="324">
        <f>AVERAGE(D15637:D15660)</f>
        <v>0.13979166666664847</v>
      </c>
      <c r="G15660" s="324">
        <f>_xlfn.STDEV.S(D15637:D15660)</f>
        <v>3.7990750206557274E-3</v>
      </c>
      <c r="H15660" s="337"/>
      <c r="J15660" s="82">
        <v>6</v>
      </c>
      <c r="K15660" s="321">
        <v>4</v>
      </c>
    </row>
    <row r="15661" spans="1:12" x14ac:dyDescent="0.3">
      <c r="A15661" s="341">
        <v>43630.006944675923</v>
      </c>
      <c r="B15661" s="318">
        <v>39218.790999999997</v>
      </c>
      <c r="C15661" s="355">
        <f t="shared" si="335"/>
        <v>0.26299999999901047</v>
      </c>
      <c r="D15661" s="420">
        <f t="shared" si="336"/>
        <v>0.13149999999950523</v>
      </c>
      <c r="H15661" s="337"/>
      <c r="J15661" s="82">
        <v>7</v>
      </c>
      <c r="K15661" s="391">
        <v>1</v>
      </c>
    </row>
    <row r="15662" spans="1:12" x14ac:dyDescent="0.3">
      <c r="A15662" s="341">
        <v>43630.04861140046</v>
      </c>
      <c r="B15662" s="318">
        <v>39219.071000000004</v>
      </c>
      <c r="C15662" s="355">
        <f t="shared" si="335"/>
        <v>0.2800000000061118</v>
      </c>
      <c r="D15662" s="420">
        <f t="shared" si="336"/>
        <v>0.1400000000030559</v>
      </c>
      <c r="H15662" s="337"/>
      <c r="J15662" s="82">
        <v>8</v>
      </c>
      <c r="K15662" s="319">
        <v>2</v>
      </c>
    </row>
    <row r="15663" spans="1:12" x14ac:dyDescent="0.3">
      <c r="A15663" s="341">
        <v>43630.090278124997</v>
      </c>
      <c r="B15663" s="318">
        <v>39219.353999999999</v>
      </c>
      <c r="C15663" s="355">
        <f t="shared" si="335"/>
        <v>0.28299999999580905</v>
      </c>
      <c r="D15663" s="420">
        <f t="shared" si="336"/>
        <v>0.14149999999790452</v>
      </c>
      <c r="H15663" s="337"/>
      <c r="J15663" s="82">
        <v>9</v>
      </c>
      <c r="K15663" s="320">
        <v>3</v>
      </c>
    </row>
    <row r="15664" spans="1:12" x14ac:dyDescent="0.3">
      <c r="A15664" s="341">
        <v>43630.131944849534</v>
      </c>
      <c r="B15664" s="318">
        <v>39219.631999999998</v>
      </c>
      <c r="C15664" s="355">
        <f t="shared" si="335"/>
        <v>0.27799999999842839</v>
      </c>
      <c r="D15664" s="420">
        <f t="shared" si="336"/>
        <v>0.1389999999992142</v>
      </c>
      <c r="H15664" s="337"/>
      <c r="J15664" s="82">
        <v>10</v>
      </c>
      <c r="K15664" s="321">
        <v>4</v>
      </c>
    </row>
    <row r="15665" spans="1:11" x14ac:dyDescent="0.3">
      <c r="A15665" s="341">
        <v>43630.173611574071</v>
      </c>
      <c r="B15665" s="318">
        <v>39219.921000000002</v>
      </c>
      <c r="C15665" s="355">
        <f t="shared" si="335"/>
        <v>0.28900000000430737</v>
      </c>
      <c r="D15665" s="420">
        <f t="shared" si="336"/>
        <v>0.14450000000215368</v>
      </c>
      <c r="H15665" s="337"/>
      <c r="J15665" s="82">
        <v>11</v>
      </c>
      <c r="K15665" s="391">
        <v>1</v>
      </c>
    </row>
    <row r="15666" spans="1:11" x14ac:dyDescent="0.3">
      <c r="A15666" s="341">
        <v>43630.215278298609</v>
      </c>
      <c r="B15666" s="318">
        <v>39220.212</v>
      </c>
      <c r="C15666" s="355">
        <f t="shared" si="335"/>
        <v>0.29099999999743886</v>
      </c>
      <c r="D15666" s="420">
        <f t="shared" si="336"/>
        <v>0.14549999999871943</v>
      </c>
      <c r="H15666" s="337"/>
      <c r="J15666" s="82">
        <v>12</v>
      </c>
      <c r="K15666" s="319">
        <v>2</v>
      </c>
    </row>
    <row r="15667" spans="1:11" x14ac:dyDescent="0.3">
      <c r="A15667" s="341">
        <v>43630.256945023146</v>
      </c>
      <c r="B15667" s="318">
        <v>39220.5</v>
      </c>
      <c r="C15667" s="355">
        <f t="shared" si="335"/>
        <v>0.28800000000046566</v>
      </c>
      <c r="D15667" s="420">
        <f t="shared" si="336"/>
        <v>0.14400000000023283</v>
      </c>
      <c r="H15667" s="337"/>
      <c r="J15667" s="82">
        <v>13</v>
      </c>
      <c r="K15667" s="320">
        <v>3</v>
      </c>
    </row>
    <row r="15668" spans="1:11" x14ac:dyDescent="0.3">
      <c r="A15668" s="341">
        <v>43630.298611747683</v>
      </c>
      <c r="B15668" s="318">
        <v>39220.777999999998</v>
      </c>
      <c r="C15668" s="355">
        <f t="shared" si="335"/>
        <v>0.27799999999842839</v>
      </c>
      <c r="D15668" s="420">
        <f t="shared" si="336"/>
        <v>0.1389999999992142</v>
      </c>
      <c r="H15668" s="337"/>
      <c r="J15668" s="82">
        <v>14</v>
      </c>
      <c r="K15668" s="321">
        <v>4</v>
      </c>
    </row>
    <row r="15669" spans="1:11" x14ac:dyDescent="0.3">
      <c r="A15669" s="341">
        <v>43630.34027847222</v>
      </c>
      <c r="B15669" s="318">
        <v>39221.067000000003</v>
      </c>
      <c r="C15669" s="355">
        <f t="shared" si="335"/>
        <v>0.28900000000430737</v>
      </c>
      <c r="D15669" s="420">
        <f t="shared" si="336"/>
        <v>0.14450000000215368</v>
      </c>
      <c r="H15669" s="337"/>
      <c r="J15669" s="82">
        <v>15</v>
      </c>
      <c r="K15669" s="391">
        <v>1</v>
      </c>
    </row>
    <row r="15670" spans="1:11" x14ac:dyDescent="0.3">
      <c r="A15670" s="341">
        <v>43630.381945196757</v>
      </c>
      <c r="B15670" s="318">
        <v>39221.351999999999</v>
      </c>
      <c r="C15670" s="355">
        <f t="shared" si="335"/>
        <v>0.2849999999962165</v>
      </c>
      <c r="D15670" s="420">
        <f t="shared" si="336"/>
        <v>0.14249999999810825</v>
      </c>
      <c r="H15670" s="337"/>
      <c r="J15670" s="82">
        <v>16</v>
      </c>
      <c r="K15670" s="319">
        <v>2</v>
      </c>
    </row>
    <row r="15671" spans="1:11" x14ac:dyDescent="0.3">
      <c r="A15671" s="341">
        <v>43630.423611921295</v>
      </c>
      <c r="B15671" s="318">
        <v>39221.625999999997</v>
      </c>
      <c r="C15671" s="355">
        <f t="shared" si="335"/>
        <v>0.27399999999761349</v>
      </c>
      <c r="D15671" s="420">
        <f t="shared" si="336"/>
        <v>0.13699999999880674</v>
      </c>
      <c r="H15671" s="337"/>
      <c r="J15671" s="82">
        <v>17</v>
      </c>
      <c r="K15671" s="320">
        <v>3</v>
      </c>
    </row>
    <row r="15672" spans="1:11" x14ac:dyDescent="0.3">
      <c r="A15672" s="341">
        <v>43630.465278645832</v>
      </c>
      <c r="B15672" s="318">
        <v>39221.9</v>
      </c>
      <c r="C15672" s="355">
        <f t="shared" si="335"/>
        <v>0.27400000000488944</v>
      </c>
      <c r="D15672" s="420">
        <f t="shared" si="336"/>
        <v>0.13700000000244472</v>
      </c>
      <c r="H15672" s="337"/>
      <c r="J15672" s="82">
        <v>18</v>
      </c>
      <c r="K15672" s="321">
        <v>4</v>
      </c>
    </row>
    <row r="15673" spans="1:11" x14ac:dyDescent="0.3">
      <c r="A15673" s="341">
        <v>43630.506945370369</v>
      </c>
      <c r="B15673" s="318">
        <v>39222.182000000001</v>
      </c>
      <c r="C15673" s="355">
        <f t="shared" si="335"/>
        <v>0.2819999999992433</v>
      </c>
      <c r="D15673" s="420">
        <f t="shared" si="336"/>
        <v>0.14099999999962165</v>
      </c>
      <c r="H15673" s="337"/>
      <c r="J15673" s="82">
        <v>19</v>
      </c>
      <c r="K15673" s="391">
        <v>1</v>
      </c>
    </row>
    <row r="15674" spans="1:11" x14ac:dyDescent="0.3">
      <c r="A15674" s="341">
        <v>43630.548612094906</v>
      </c>
      <c r="B15674" s="318">
        <v>39222.461000000003</v>
      </c>
      <c r="C15674" s="355">
        <f t="shared" si="335"/>
        <v>0.2790000000022701</v>
      </c>
      <c r="D15674" s="420">
        <f t="shared" si="336"/>
        <v>0.13950000000113505</v>
      </c>
      <c r="H15674" s="337"/>
      <c r="J15674" s="82">
        <v>20</v>
      </c>
      <c r="K15674" s="319">
        <v>2</v>
      </c>
    </row>
    <row r="15675" spans="1:11" x14ac:dyDescent="0.3">
      <c r="A15675" s="341">
        <v>43630.590278819443</v>
      </c>
      <c r="B15675" s="318">
        <v>39222.730000000003</v>
      </c>
      <c r="C15675" s="355">
        <f t="shared" si="335"/>
        <v>0.26900000000023283</v>
      </c>
      <c r="D15675" s="420">
        <f t="shared" si="336"/>
        <v>0.13450000000011642</v>
      </c>
      <c r="H15675" s="337"/>
      <c r="J15675" s="82">
        <v>21</v>
      </c>
      <c r="K15675" s="320">
        <v>3</v>
      </c>
    </row>
    <row r="15676" spans="1:11" x14ac:dyDescent="0.3">
      <c r="A15676" s="341">
        <v>43630.631945543981</v>
      </c>
      <c r="B15676" s="318">
        <v>39223.008000000002</v>
      </c>
      <c r="C15676" s="355">
        <f t="shared" si="335"/>
        <v>0.27799999999842839</v>
      </c>
      <c r="D15676" s="420">
        <f t="shared" si="336"/>
        <v>0.1389999999992142</v>
      </c>
      <c r="H15676" s="337"/>
      <c r="J15676" s="82">
        <v>22</v>
      </c>
      <c r="K15676" s="321">
        <v>4</v>
      </c>
    </row>
    <row r="15677" spans="1:11" x14ac:dyDescent="0.3">
      <c r="A15677" s="341">
        <v>43630.673612268518</v>
      </c>
      <c r="B15677" s="318">
        <v>39223.288999999997</v>
      </c>
      <c r="C15677" s="355">
        <f t="shared" si="335"/>
        <v>0.28099999999540159</v>
      </c>
      <c r="D15677" s="420">
        <f t="shared" si="336"/>
        <v>0.1404999999977008</v>
      </c>
      <c r="H15677" s="337"/>
      <c r="J15677" s="82">
        <v>23</v>
      </c>
      <c r="K15677" s="391">
        <v>1</v>
      </c>
    </row>
    <row r="15678" spans="1:11" x14ac:dyDescent="0.3">
      <c r="A15678" s="341">
        <v>43630.715278993055</v>
      </c>
      <c r="B15678" s="318">
        <v>39223.557999999997</v>
      </c>
      <c r="C15678" s="355">
        <f t="shared" si="335"/>
        <v>0.26900000000023283</v>
      </c>
      <c r="D15678" s="420">
        <f t="shared" si="336"/>
        <v>0.13450000000011642</v>
      </c>
      <c r="H15678" s="337"/>
      <c r="J15678" s="82">
        <v>24</v>
      </c>
      <c r="K15678" s="319">
        <v>2</v>
      </c>
    </row>
    <row r="15679" spans="1:11" x14ac:dyDescent="0.3">
      <c r="A15679" s="341">
        <v>43630.756945717592</v>
      </c>
      <c r="B15679" s="318">
        <v>39223.821000000004</v>
      </c>
      <c r="C15679" s="355">
        <f t="shared" si="335"/>
        <v>0.26300000000628643</v>
      </c>
      <c r="D15679" s="420">
        <f t="shared" si="336"/>
        <v>0.13150000000314321</v>
      </c>
      <c r="H15679" s="337"/>
      <c r="J15679" s="82">
        <v>25</v>
      </c>
      <c r="K15679" s="320">
        <v>3</v>
      </c>
    </row>
    <row r="15680" spans="1:11" x14ac:dyDescent="0.3">
      <c r="A15680" s="341">
        <v>43630.79861244213</v>
      </c>
      <c r="B15680" s="318">
        <v>39224.097999999998</v>
      </c>
      <c r="C15680" s="355">
        <f t="shared" si="335"/>
        <v>0.27699999999458669</v>
      </c>
      <c r="D15680" s="420">
        <f t="shared" si="336"/>
        <v>0.13849999999729334</v>
      </c>
      <c r="H15680" s="337"/>
      <c r="J15680" s="82">
        <v>26</v>
      </c>
      <c r="K15680" s="321">
        <v>4</v>
      </c>
    </row>
    <row r="15681" spans="1:11" x14ac:dyDescent="0.3">
      <c r="A15681" s="341">
        <v>43630.840279166667</v>
      </c>
      <c r="B15681" s="318">
        <v>39224.368000000002</v>
      </c>
      <c r="C15681" s="355">
        <f t="shared" si="335"/>
        <v>0.27000000000407454</v>
      </c>
      <c r="D15681" s="420">
        <f t="shared" si="336"/>
        <v>0.13500000000203727</v>
      </c>
      <c r="H15681" s="337"/>
      <c r="J15681" s="82">
        <v>27</v>
      </c>
      <c r="K15681" s="391">
        <v>1</v>
      </c>
    </row>
    <row r="15682" spans="1:11" x14ac:dyDescent="0.3">
      <c r="A15682" s="341">
        <v>43630.881945891204</v>
      </c>
      <c r="B15682" s="318">
        <v>39224.631000000001</v>
      </c>
      <c r="C15682" s="355">
        <f t="shared" si="335"/>
        <v>0.26299999999901047</v>
      </c>
      <c r="D15682" s="420">
        <f t="shared" si="336"/>
        <v>0.13149999999950523</v>
      </c>
      <c r="H15682" s="337"/>
      <c r="J15682" s="82">
        <v>28</v>
      </c>
      <c r="K15682" s="319">
        <v>2</v>
      </c>
    </row>
    <row r="15683" spans="1:11" x14ac:dyDescent="0.3">
      <c r="A15683" s="341">
        <v>43630.923612615741</v>
      </c>
      <c r="B15683" s="318">
        <v>39224.9</v>
      </c>
      <c r="C15683" s="355">
        <f t="shared" si="335"/>
        <v>0.26900000000023283</v>
      </c>
      <c r="D15683" s="420">
        <f t="shared" si="336"/>
        <v>0.13450000000011642</v>
      </c>
      <c r="H15683" s="337"/>
      <c r="J15683" s="82">
        <v>29</v>
      </c>
      <c r="K15683" s="320">
        <v>3</v>
      </c>
    </row>
    <row r="15684" spans="1:11" x14ac:dyDescent="0.3">
      <c r="A15684" s="341">
        <v>43630.965279340278</v>
      </c>
      <c r="B15684" s="318">
        <v>39225.178</v>
      </c>
      <c r="C15684" s="355">
        <f t="shared" si="335"/>
        <v>0.27799999999842839</v>
      </c>
      <c r="D15684" s="420">
        <f t="shared" si="336"/>
        <v>0.1389999999992142</v>
      </c>
      <c r="E15684" s="336">
        <f>SUM(C15661:C15684)*7.4805194805</f>
        <v>49.745454545335882</v>
      </c>
      <c r="F15684" s="324">
        <f>AVERAGE(D15661:D15684)</f>
        <v>0.13854166666669698</v>
      </c>
      <c r="G15684" s="324">
        <f>_xlfn.STDEV.S(D15661:D15684)</f>
        <v>4.1830835999095038E-3</v>
      </c>
      <c r="H15684" s="337"/>
      <c r="J15684" s="82">
        <v>30</v>
      </c>
      <c r="K15684" s="321">
        <v>4</v>
      </c>
    </row>
    <row r="15685" spans="1:11" x14ac:dyDescent="0.3">
      <c r="A15685" s="341">
        <v>43631.006946064816</v>
      </c>
      <c r="B15685" s="318">
        <v>39225.449999999997</v>
      </c>
      <c r="C15685" s="355">
        <f t="shared" si="335"/>
        <v>0.27199999999720603</v>
      </c>
      <c r="D15685" s="420">
        <f t="shared" si="336"/>
        <v>0.13599999999860302</v>
      </c>
      <c r="H15685" s="337"/>
      <c r="J15685" s="82">
        <v>31</v>
      </c>
      <c r="K15685" s="391">
        <v>1</v>
      </c>
    </row>
    <row r="15686" spans="1:11" x14ac:dyDescent="0.3">
      <c r="A15686" s="341">
        <v>43631.048612789353</v>
      </c>
      <c r="B15686" s="318">
        <v>39225.720999999998</v>
      </c>
      <c r="C15686" s="355">
        <f t="shared" si="335"/>
        <v>0.27100000000064028</v>
      </c>
      <c r="D15686" s="420">
        <f t="shared" si="336"/>
        <v>0.13550000000032014</v>
      </c>
      <c r="H15686" s="337"/>
      <c r="J15686" s="82">
        <v>32</v>
      </c>
      <c r="K15686" s="319">
        <v>2</v>
      </c>
    </row>
    <row r="15687" spans="1:11" x14ac:dyDescent="0.3">
      <c r="A15687" s="341">
        <v>43631.09027951389</v>
      </c>
      <c r="B15687" s="318">
        <v>39226.002</v>
      </c>
      <c r="C15687" s="355">
        <f t="shared" si="335"/>
        <v>0.28100000000267755</v>
      </c>
      <c r="D15687" s="420">
        <f t="shared" si="336"/>
        <v>0.14050000000133878</v>
      </c>
      <c r="H15687" s="337"/>
      <c r="J15687" s="82">
        <v>33</v>
      </c>
      <c r="K15687" s="320">
        <v>3</v>
      </c>
    </row>
    <row r="15688" spans="1:11" x14ac:dyDescent="0.3">
      <c r="A15688" s="341">
        <v>43631.131946238427</v>
      </c>
      <c r="B15688" s="318">
        <v>39226.288</v>
      </c>
      <c r="C15688" s="355">
        <f t="shared" si="335"/>
        <v>0.28600000000005821</v>
      </c>
      <c r="D15688" s="420">
        <f t="shared" si="336"/>
        <v>0.1430000000000291</v>
      </c>
      <c r="H15688" s="337"/>
      <c r="J15688" s="82">
        <v>34</v>
      </c>
      <c r="K15688" s="321">
        <v>4</v>
      </c>
    </row>
    <row r="15689" spans="1:11" x14ac:dyDescent="0.3">
      <c r="A15689" s="341">
        <v>43631.173612962964</v>
      </c>
      <c r="B15689" s="318">
        <v>39226.561999999998</v>
      </c>
      <c r="C15689" s="355">
        <f t="shared" si="335"/>
        <v>0.27399999999761349</v>
      </c>
      <c r="D15689" s="420">
        <f t="shared" si="336"/>
        <v>0.13699999999880674</v>
      </c>
      <c r="H15689" s="337"/>
      <c r="J15689" s="82">
        <v>35</v>
      </c>
      <c r="K15689" s="391">
        <v>1</v>
      </c>
    </row>
    <row r="15690" spans="1:11" x14ac:dyDescent="0.3">
      <c r="A15690" s="341">
        <v>43631.215279687502</v>
      </c>
      <c r="B15690" s="318">
        <v>39226.841</v>
      </c>
      <c r="C15690" s="355">
        <f t="shared" si="335"/>
        <v>0.2790000000022701</v>
      </c>
      <c r="D15690" s="420">
        <f t="shared" si="336"/>
        <v>0.13950000000113505</v>
      </c>
      <c r="H15690" s="337"/>
      <c r="J15690" s="82">
        <v>36</v>
      </c>
      <c r="K15690" s="319">
        <v>2</v>
      </c>
    </row>
    <row r="15691" spans="1:11" x14ac:dyDescent="0.3">
      <c r="A15691" s="341">
        <v>43631.256946412039</v>
      </c>
      <c r="B15691" s="318">
        <v>39227.131999999998</v>
      </c>
      <c r="C15691" s="355">
        <f t="shared" si="335"/>
        <v>0.29099999999743886</v>
      </c>
      <c r="D15691" s="420">
        <f t="shared" si="336"/>
        <v>0.14549999999871943</v>
      </c>
      <c r="H15691" s="337"/>
      <c r="J15691" s="82">
        <v>37</v>
      </c>
      <c r="K15691" s="320">
        <v>3</v>
      </c>
    </row>
    <row r="15692" spans="1:11" x14ac:dyDescent="0.3">
      <c r="A15692" s="341">
        <v>43631.298613136576</v>
      </c>
      <c r="B15692" s="318">
        <v>39227.42</v>
      </c>
      <c r="C15692" s="355">
        <f t="shared" si="335"/>
        <v>0.28800000000046566</v>
      </c>
      <c r="D15692" s="420">
        <f t="shared" si="336"/>
        <v>0.14400000000023283</v>
      </c>
      <c r="H15692" s="337"/>
      <c r="J15692" s="82">
        <v>38</v>
      </c>
      <c r="K15692" s="321">
        <v>4</v>
      </c>
    </row>
    <row r="15693" spans="1:11" x14ac:dyDescent="0.3">
      <c r="A15693" s="341">
        <v>43631.340279861113</v>
      </c>
      <c r="B15693" s="318">
        <v>39227.697999999997</v>
      </c>
      <c r="C15693" s="355">
        <f t="shared" si="335"/>
        <v>0.27799999999842839</v>
      </c>
      <c r="D15693" s="420">
        <f t="shared" si="336"/>
        <v>0.1389999999992142</v>
      </c>
      <c r="H15693" s="337"/>
      <c r="J15693" s="82">
        <v>39</v>
      </c>
      <c r="K15693" s="391">
        <v>1</v>
      </c>
    </row>
    <row r="15694" spans="1:11" x14ac:dyDescent="0.3">
      <c r="A15694" s="341">
        <v>43631.38194658565</v>
      </c>
      <c r="B15694" s="318">
        <v>39227.981</v>
      </c>
      <c r="C15694" s="355">
        <f t="shared" si="335"/>
        <v>0.28300000000308501</v>
      </c>
      <c r="D15694" s="420">
        <f t="shared" si="336"/>
        <v>0.1415000000015425</v>
      </c>
      <c r="H15694" s="337"/>
      <c r="J15694" s="82">
        <v>40</v>
      </c>
      <c r="K15694" s="319">
        <v>2</v>
      </c>
    </row>
    <row r="15695" spans="1:11" x14ac:dyDescent="0.3">
      <c r="A15695" s="341">
        <v>43631.423613310188</v>
      </c>
      <c r="B15695" s="318">
        <v>39228.269999999997</v>
      </c>
      <c r="C15695" s="355">
        <f t="shared" si="335"/>
        <v>0.28899999999703141</v>
      </c>
      <c r="D15695" s="420">
        <f t="shared" si="336"/>
        <v>0.1444999999985157</v>
      </c>
      <c r="H15695" s="337"/>
      <c r="J15695" s="82">
        <v>41</v>
      </c>
      <c r="K15695" s="320">
        <v>3</v>
      </c>
    </row>
    <row r="15696" spans="1:11" x14ac:dyDescent="0.3">
      <c r="A15696" s="341">
        <v>43631.465280034725</v>
      </c>
      <c r="B15696" s="318">
        <v>39228.550000000003</v>
      </c>
      <c r="C15696" s="355">
        <f t="shared" si="335"/>
        <v>0.2800000000061118</v>
      </c>
      <c r="D15696" s="420">
        <f t="shared" si="336"/>
        <v>0.1400000000030559</v>
      </c>
      <c r="H15696" s="337"/>
      <c r="J15696" s="82">
        <v>42</v>
      </c>
      <c r="K15696" s="321">
        <v>4</v>
      </c>
    </row>
    <row r="15697" spans="1:11" x14ac:dyDescent="0.3">
      <c r="A15697" s="341">
        <v>43631.506946759262</v>
      </c>
      <c r="B15697" s="318">
        <v>39228.822999999997</v>
      </c>
      <c r="C15697" s="355">
        <f t="shared" si="335"/>
        <v>0.27299999999377178</v>
      </c>
      <c r="D15697" s="420">
        <f t="shared" si="336"/>
        <v>0.13649999999688589</v>
      </c>
      <c r="H15697" s="337"/>
      <c r="J15697" s="82">
        <v>43</v>
      </c>
      <c r="K15697" s="391">
        <v>1</v>
      </c>
    </row>
    <row r="15698" spans="1:11" x14ac:dyDescent="0.3">
      <c r="A15698" s="341">
        <v>43631.548613483799</v>
      </c>
      <c r="B15698" s="318">
        <v>39229.110999999997</v>
      </c>
      <c r="C15698" s="355">
        <f t="shared" si="335"/>
        <v>0.28800000000046566</v>
      </c>
      <c r="D15698" s="420">
        <f t="shared" si="336"/>
        <v>0.14400000000023283</v>
      </c>
      <c r="H15698" s="337"/>
      <c r="J15698" s="82">
        <v>44</v>
      </c>
      <c r="K15698" s="319">
        <v>2</v>
      </c>
    </row>
    <row r="15699" spans="1:11" x14ac:dyDescent="0.3">
      <c r="A15699" s="341">
        <v>43631.590280208336</v>
      </c>
      <c r="B15699" s="318">
        <v>39229.391000000003</v>
      </c>
      <c r="C15699" s="355">
        <f t="shared" si="335"/>
        <v>0.2800000000061118</v>
      </c>
      <c r="D15699" s="420">
        <f t="shared" si="336"/>
        <v>0.1400000000030559</v>
      </c>
      <c r="H15699" s="337"/>
      <c r="J15699" s="82">
        <v>45</v>
      </c>
      <c r="K15699" s="320">
        <v>3</v>
      </c>
    </row>
    <row r="15700" spans="1:11" x14ac:dyDescent="0.3">
      <c r="A15700" s="341">
        <v>43631.631946932874</v>
      </c>
      <c r="B15700" s="318">
        <v>39229.658000000003</v>
      </c>
      <c r="C15700" s="355">
        <f t="shared" si="335"/>
        <v>0.26699999999982538</v>
      </c>
      <c r="D15700" s="420">
        <f t="shared" si="336"/>
        <v>0.13349999999991269</v>
      </c>
      <c r="H15700" s="337"/>
      <c r="J15700" s="82">
        <v>46</v>
      </c>
      <c r="K15700" s="321">
        <v>4</v>
      </c>
    </row>
    <row r="15701" spans="1:11" x14ac:dyDescent="0.3">
      <c r="A15701" s="341">
        <v>43631.673613657411</v>
      </c>
      <c r="B15701" s="318">
        <v>39229.932000000001</v>
      </c>
      <c r="C15701" s="355">
        <f t="shared" si="335"/>
        <v>0.27399999999761349</v>
      </c>
      <c r="D15701" s="420">
        <f t="shared" si="336"/>
        <v>0.13699999999880674</v>
      </c>
      <c r="H15701" s="337"/>
      <c r="J15701" s="82">
        <v>47</v>
      </c>
      <c r="K15701" s="391">
        <v>1</v>
      </c>
    </row>
    <row r="15702" spans="1:11" x14ac:dyDescent="0.3">
      <c r="A15702" s="341">
        <v>43631.715280381941</v>
      </c>
      <c r="B15702" s="318">
        <v>39230.212</v>
      </c>
      <c r="C15702" s="355">
        <f t="shared" si="335"/>
        <v>0.27999999999883585</v>
      </c>
      <c r="D15702" s="420">
        <f t="shared" si="336"/>
        <v>0.13999999999941792</v>
      </c>
      <c r="H15702" s="337"/>
      <c r="J15702" s="82">
        <v>48</v>
      </c>
      <c r="K15702" s="319">
        <v>2</v>
      </c>
    </row>
    <row r="15703" spans="1:11" x14ac:dyDescent="0.3">
      <c r="A15703" s="341">
        <v>43631.756947106478</v>
      </c>
      <c r="B15703" s="318">
        <v>39230.487999999998</v>
      </c>
      <c r="C15703" s="355">
        <f t="shared" si="335"/>
        <v>0.27599999999802094</v>
      </c>
      <c r="D15703" s="420">
        <f t="shared" si="336"/>
        <v>0.13799999999901047</v>
      </c>
      <c r="H15703" s="337"/>
      <c r="J15703" s="82">
        <v>49</v>
      </c>
      <c r="K15703" s="320">
        <v>3</v>
      </c>
    </row>
    <row r="15704" spans="1:11" x14ac:dyDescent="0.3">
      <c r="A15704" s="341">
        <v>43631.798613831015</v>
      </c>
      <c r="B15704" s="318">
        <v>39230.752</v>
      </c>
      <c r="C15704" s="355">
        <f t="shared" si="335"/>
        <v>0.26400000000285218</v>
      </c>
      <c r="D15704" s="420">
        <f t="shared" si="336"/>
        <v>0.13200000000142609</v>
      </c>
      <c r="H15704" s="337"/>
      <c r="J15704" s="82">
        <v>50</v>
      </c>
      <c r="K15704" s="321">
        <v>4</v>
      </c>
    </row>
    <row r="15705" spans="1:11" x14ac:dyDescent="0.3">
      <c r="A15705" s="341">
        <v>43631.840280555552</v>
      </c>
      <c r="B15705" s="318">
        <v>39231.027999999998</v>
      </c>
      <c r="C15705" s="355">
        <f t="shared" si="335"/>
        <v>0.27599999999802094</v>
      </c>
      <c r="D15705" s="420">
        <f t="shared" si="336"/>
        <v>0.13799999999901047</v>
      </c>
      <c r="H15705" s="337"/>
      <c r="J15705" s="82">
        <v>51</v>
      </c>
      <c r="K15705" s="391">
        <v>1</v>
      </c>
    </row>
    <row r="15706" spans="1:11" x14ac:dyDescent="0.3">
      <c r="A15706" s="341">
        <v>43631.88194728009</v>
      </c>
      <c r="B15706" s="318">
        <v>39231.307000000001</v>
      </c>
      <c r="C15706" s="355">
        <f t="shared" si="335"/>
        <v>0.2790000000022701</v>
      </c>
      <c r="D15706" s="420">
        <f t="shared" si="336"/>
        <v>0.13950000000113505</v>
      </c>
      <c r="H15706" s="337"/>
      <c r="J15706" s="82">
        <v>52</v>
      </c>
      <c r="K15706" s="319">
        <v>2</v>
      </c>
    </row>
    <row r="15707" spans="1:11" x14ac:dyDescent="0.3">
      <c r="A15707" s="341">
        <v>43631.923614004627</v>
      </c>
      <c r="B15707" s="318">
        <v>39231.578000000001</v>
      </c>
      <c r="C15707" s="355">
        <f t="shared" si="335"/>
        <v>0.27100000000064028</v>
      </c>
      <c r="D15707" s="420">
        <f t="shared" si="336"/>
        <v>0.13550000000032014</v>
      </c>
      <c r="H15707" s="337"/>
      <c r="J15707" s="82">
        <v>53</v>
      </c>
      <c r="K15707" s="320">
        <v>3</v>
      </c>
    </row>
    <row r="15708" spans="1:11" x14ac:dyDescent="0.3">
      <c r="A15708" s="341">
        <v>43631.965280729164</v>
      </c>
      <c r="B15708" s="318">
        <v>39231.858999999997</v>
      </c>
      <c r="C15708" s="355">
        <f t="shared" si="335"/>
        <v>0.28099999999540159</v>
      </c>
      <c r="D15708" s="420">
        <f t="shared" si="336"/>
        <v>0.1404999999977008</v>
      </c>
      <c r="E15708" s="336">
        <f>SUM(C15685:C15708)*7.4805194805</f>
        <v>49.977350649196985</v>
      </c>
      <c r="F15708" s="324">
        <f>AVERAGE(D15685:D15708)</f>
        <v>0.13918749999993452</v>
      </c>
      <c r="G15708" s="324">
        <f>_xlfn.STDEV.S(D15685:D15708)</f>
        <v>3.4947553873758918E-3</v>
      </c>
      <c r="H15708" s="337"/>
      <c r="J15708" s="82">
        <v>54</v>
      </c>
      <c r="K15708" s="321">
        <v>4</v>
      </c>
    </row>
    <row r="15709" spans="1:11" x14ac:dyDescent="0.3">
      <c r="A15709" s="341">
        <v>43632.006947453701</v>
      </c>
      <c r="B15709" s="318">
        <v>39232.129999999997</v>
      </c>
      <c r="C15709" s="355">
        <f t="shared" si="335"/>
        <v>0.27100000000064028</v>
      </c>
      <c r="D15709" s="420">
        <f t="shared" si="336"/>
        <v>0.13550000000032014</v>
      </c>
      <c r="H15709" s="337"/>
      <c r="J15709" s="82">
        <v>55</v>
      </c>
      <c r="K15709" s="391">
        <v>1</v>
      </c>
    </row>
    <row r="15710" spans="1:11" x14ac:dyDescent="0.3">
      <c r="A15710" s="341">
        <v>43632.048614178238</v>
      </c>
      <c r="B15710" s="318">
        <v>39232.406999999999</v>
      </c>
      <c r="C15710" s="355">
        <f t="shared" si="335"/>
        <v>0.27700000000186265</v>
      </c>
      <c r="D15710" s="420">
        <f t="shared" si="336"/>
        <v>0.13850000000093132</v>
      </c>
      <c r="H15710" s="337"/>
      <c r="J15710" s="82">
        <v>56</v>
      </c>
      <c r="K15710" s="319">
        <v>2</v>
      </c>
    </row>
    <row r="15711" spans="1:11" x14ac:dyDescent="0.3">
      <c r="A15711" s="341">
        <v>43632.090280902776</v>
      </c>
      <c r="B15711" s="318">
        <v>39232.671999999999</v>
      </c>
      <c r="C15711" s="355">
        <f t="shared" si="335"/>
        <v>0.26499999999941792</v>
      </c>
      <c r="D15711" s="420">
        <f t="shared" si="336"/>
        <v>0.13249999999970896</v>
      </c>
      <c r="H15711" s="337"/>
      <c r="J15711" s="82">
        <v>57</v>
      </c>
      <c r="K15711" s="320">
        <v>3</v>
      </c>
    </row>
    <row r="15712" spans="1:11" x14ac:dyDescent="0.3">
      <c r="A15712" s="341">
        <v>43632.131947627313</v>
      </c>
      <c r="B15712" s="318">
        <v>39232.951000000001</v>
      </c>
      <c r="C15712" s="355">
        <f t="shared" si="335"/>
        <v>0.2790000000022701</v>
      </c>
      <c r="D15712" s="420">
        <f t="shared" si="336"/>
        <v>0.13950000000113505</v>
      </c>
      <c r="H15712" s="337"/>
      <c r="J15712" s="82">
        <v>58</v>
      </c>
      <c r="K15712" s="321">
        <v>4</v>
      </c>
    </row>
    <row r="15713" spans="1:11" x14ac:dyDescent="0.3">
      <c r="A15713" s="341">
        <v>43632.17361435185</v>
      </c>
      <c r="B15713" s="318">
        <v>39233.239000000001</v>
      </c>
      <c r="C15713" s="355">
        <f t="shared" si="335"/>
        <v>0.28800000000046566</v>
      </c>
      <c r="D15713" s="420">
        <f t="shared" si="336"/>
        <v>0.14400000000023283</v>
      </c>
      <c r="H15713" s="337"/>
      <c r="J15713" s="82">
        <v>59</v>
      </c>
      <c r="K15713" s="391">
        <v>1</v>
      </c>
    </row>
    <row r="15714" spans="1:11" x14ac:dyDescent="0.3">
      <c r="A15714" s="341">
        <v>43632.215281076387</v>
      </c>
      <c r="B15714" s="318">
        <v>39233.521999999997</v>
      </c>
      <c r="C15714" s="355">
        <f t="shared" si="335"/>
        <v>0.28299999999580905</v>
      </c>
      <c r="D15714" s="420">
        <f t="shared" si="336"/>
        <v>0.14149999999790452</v>
      </c>
      <c r="H15714" s="337"/>
      <c r="J15714" s="82">
        <v>60</v>
      </c>
      <c r="K15714" s="319">
        <v>2</v>
      </c>
    </row>
    <row r="15715" spans="1:11" x14ac:dyDescent="0.3">
      <c r="A15715" s="341">
        <v>43632.256947800925</v>
      </c>
      <c r="B15715" s="318">
        <v>39233.802000000003</v>
      </c>
      <c r="C15715" s="355">
        <f t="shared" si="335"/>
        <v>0.2800000000061118</v>
      </c>
      <c r="D15715" s="420">
        <f t="shared" si="336"/>
        <v>0.1400000000030559</v>
      </c>
      <c r="H15715" s="337"/>
      <c r="J15715" s="82">
        <v>61</v>
      </c>
      <c r="K15715" s="320">
        <v>3</v>
      </c>
    </row>
    <row r="15716" spans="1:11" x14ac:dyDescent="0.3">
      <c r="A15716" s="341">
        <v>43632.298614525462</v>
      </c>
      <c r="B15716" s="318">
        <v>39234.097999999998</v>
      </c>
      <c r="C15716" s="355">
        <f t="shared" si="335"/>
        <v>0.29599999999481952</v>
      </c>
      <c r="D15716" s="420">
        <f t="shared" si="336"/>
        <v>0.14799999999740976</v>
      </c>
      <c r="H15716" s="337"/>
      <c r="J15716" s="82">
        <v>62</v>
      </c>
      <c r="K15716" s="321">
        <v>4</v>
      </c>
    </row>
    <row r="15717" spans="1:11" x14ac:dyDescent="0.3">
      <c r="A15717" s="341">
        <v>43632.340281249999</v>
      </c>
      <c r="B15717" s="318">
        <v>39234.381999999998</v>
      </c>
      <c r="C15717" s="355">
        <f t="shared" si="335"/>
        <v>0.28399999999965075</v>
      </c>
      <c r="D15717" s="420">
        <f t="shared" si="336"/>
        <v>0.14199999999982538</v>
      </c>
      <c r="H15717" s="337"/>
      <c r="J15717" s="82">
        <v>63</v>
      </c>
      <c r="K15717" s="391">
        <v>1</v>
      </c>
    </row>
    <row r="15718" spans="1:11" x14ac:dyDescent="0.3">
      <c r="A15718" s="341">
        <v>43632.381947974536</v>
      </c>
      <c r="B15718" s="318">
        <v>39234.661999999997</v>
      </c>
      <c r="C15718" s="355">
        <f t="shared" si="335"/>
        <v>0.27999999999883585</v>
      </c>
      <c r="D15718" s="420">
        <f t="shared" si="336"/>
        <v>0.13999999999941792</v>
      </c>
      <c r="H15718" s="337"/>
      <c r="J15718" s="82">
        <v>64</v>
      </c>
      <c r="K15718" s="319">
        <v>2</v>
      </c>
    </row>
    <row r="15719" spans="1:11" x14ac:dyDescent="0.3">
      <c r="A15719" s="341">
        <v>43632.423614699073</v>
      </c>
      <c r="B15719" s="318">
        <v>39234.947999999997</v>
      </c>
      <c r="C15719" s="355">
        <f t="shared" si="335"/>
        <v>0.28600000000005821</v>
      </c>
      <c r="D15719" s="420">
        <f t="shared" si="336"/>
        <v>0.1430000000000291</v>
      </c>
      <c r="H15719" s="337"/>
      <c r="J15719" s="82">
        <v>65</v>
      </c>
      <c r="K15719" s="320">
        <v>3</v>
      </c>
    </row>
    <row r="15720" spans="1:11" x14ac:dyDescent="0.3">
      <c r="A15720" s="341">
        <v>43632.465281423611</v>
      </c>
      <c r="B15720" s="318">
        <v>39235.233</v>
      </c>
      <c r="C15720" s="355">
        <f t="shared" si="335"/>
        <v>0.28500000000349246</v>
      </c>
      <c r="D15720" s="420">
        <f t="shared" si="336"/>
        <v>0.14250000000174623</v>
      </c>
      <c r="H15720" s="337"/>
      <c r="J15720" s="82">
        <v>66</v>
      </c>
      <c r="K15720" s="321">
        <v>4</v>
      </c>
    </row>
    <row r="15721" spans="1:11" x14ac:dyDescent="0.3">
      <c r="A15721" s="341">
        <v>43632.506948148148</v>
      </c>
      <c r="B15721" s="318">
        <v>39235.51</v>
      </c>
      <c r="C15721" s="355">
        <f t="shared" si="335"/>
        <v>0.27700000000186265</v>
      </c>
      <c r="D15721" s="420">
        <f t="shared" si="336"/>
        <v>0.13850000000093132</v>
      </c>
      <c r="H15721" s="337"/>
      <c r="J15721" s="82">
        <v>67</v>
      </c>
      <c r="K15721" s="391">
        <v>1</v>
      </c>
    </row>
    <row r="15722" spans="1:11" x14ac:dyDescent="0.3">
      <c r="A15722" s="341">
        <v>43632.548614872685</v>
      </c>
      <c r="B15722" s="318">
        <v>39235.781000000003</v>
      </c>
      <c r="C15722" s="355">
        <f t="shared" si="335"/>
        <v>0.27100000000064028</v>
      </c>
      <c r="D15722" s="420">
        <f t="shared" si="336"/>
        <v>0.13550000000032014</v>
      </c>
      <c r="H15722" s="337"/>
      <c r="J15722" s="82">
        <v>68</v>
      </c>
      <c r="K15722" s="319">
        <v>2</v>
      </c>
    </row>
    <row r="15723" spans="1:11" x14ac:dyDescent="0.3">
      <c r="A15723" s="341">
        <v>43632.590281597222</v>
      </c>
      <c r="B15723" s="318">
        <v>39236.072</v>
      </c>
      <c r="C15723" s="355">
        <f t="shared" si="335"/>
        <v>0.29099999999743886</v>
      </c>
      <c r="D15723" s="420">
        <f t="shared" si="336"/>
        <v>0.14549999999871943</v>
      </c>
      <c r="H15723" s="337"/>
      <c r="J15723" s="82">
        <v>69</v>
      </c>
      <c r="K15723" s="320">
        <v>3</v>
      </c>
    </row>
    <row r="15724" spans="1:11" x14ac:dyDescent="0.3">
      <c r="A15724" s="341">
        <v>43632.631948321759</v>
      </c>
      <c r="B15724" s="318">
        <v>39236.341</v>
      </c>
      <c r="C15724" s="355">
        <f t="shared" si="335"/>
        <v>0.26900000000023283</v>
      </c>
      <c r="D15724" s="420">
        <f t="shared" si="336"/>
        <v>0.13450000000011642</v>
      </c>
      <c r="H15724" s="337"/>
      <c r="J15724" s="82">
        <v>70</v>
      </c>
      <c r="K15724" s="321">
        <v>4</v>
      </c>
    </row>
    <row r="15725" spans="1:11" x14ac:dyDescent="0.3">
      <c r="A15725" s="341">
        <v>43632.673615046297</v>
      </c>
      <c r="B15725" s="318">
        <v>39236.610999999997</v>
      </c>
      <c r="C15725" s="355">
        <f t="shared" si="335"/>
        <v>0.26999999999679858</v>
      </c>
      <c r="D15725" s="420">
        <f t="shared" si="336"/>
        <v>0.13499999999839929</v>
      </c>
      <c r="H15725" s="337"/>
      <c r="J15725" s="82">
        <v>71</v>
      </c>
      <c r="K15725" s="391">
        <v>1</v>
      </c>
    </row>
    <row r="15726" spans="1:11" x14ac:dyDescent="0.3">
      <c r="A15726" s="341">
        <v>43632.715281770834</v>
      </c>
      <c r="B15726" s="318">
        <v>39236.887000000002</v>
      </c>
      <c r="C15726" s="355">
        <f t="shared" si="335"/>
        <v>0.2760000000052969</v>
      </c>
      <c r="D15726" s="420">
        <f t="shared" si="336"/>
        <v>0.13800000000264845</v>
      </c>
      <c r="H15726" s="337"/>
      <c r="J15726" s="82">
        <v>72</v>
      </c>
      <c r="K15726" s="319">
        <v>2</v>
      </c>
    </row>
    <row r="15727" spans="1:11" x14ac:dyDescent="0.3">
      <c r="A15727" s="341">
        <v>43632.756948495371</v>
      </c>
      <c r="B15727" s="318">
        <v>39237.169000000002</v>
      </c>
      <c r="C15727" s="355">
        <f t="shared" si="335"/>
        <v>0.2819999999992433</v>
      </c>
      <c r="D15727" s="420">
        <f t="shared" si="336"/>
        <v>0.14099999999962165</v>
      </c>
      <c r="H15727" s="337"/>
      <c r="J15727" s="82">
        <v>73</v>
      </c>
      <c r="K15727" s="320">
        <v>3</v>
      </c>
    </row>
    <row r="15728" spans="1:11" x14ac:dyDescent="0.3">
      <c r="A15728" s="341">
        <v>43632.798615219908</v>
      </c>
      <c r="B15728" s="318">
        <v>39237.440999999999</v>
      </c>
      <c r="C15728" s="355">
        <f t="shared" si="335"/>
        <v>0.27199999999720603</v>
      </c>
      <c r="D15728" s="420">
        <f t="shared" si="336"/>
        <v>0.13599999999860302</v>
      </c>
      <c r="H15728" s="337"/>
      <c r="J15728" s="82">
        <v>74</v>
      </c>
      <c r="K15728" s="321">
        <v>4</v>
      </c>
    </row>
    <row r="15729" spans="1:11" x14ac:dyDescent="0.3">
      <c r="A15729" s="341">
        <v>43632.840281944445</v>
      </c>
      <c r="B15729" s="318">
        <v>39237.707999999999</v>
      </c>
      <c r="C15729" s="355">
        <f t="shared" si="335"/>
        <v>0.26699999999982538</v>
      </c>
      <c r="D15729" s="420">
        <f t="shared" si="336"/>
        <v>0.13349999999991269</v>
      </c>
      <c r="H15729" s="337"/>
      <c r="J15729" s="82">
        <v>75</v>
      </c>
      <c r="K15729" s="391">
        <v>1</v>
      </c>
    </row>
    <row r="15730" spans="1:11" x14ac:dyDescent="0.3">
      <c r="A15730" s="341">
        <v>43632.881948668983</v>
      </c>
      <c r="B15730" s="318">
        <v>39237.985000000001</v>
      </c>
      <c r="C15730" s="355">
        <f t="shared" si="335"/>
        <v>0.27700000000186265</v>
      </c>
      <c r="D15730" s="420">
        <f t="shared" si="336"/>
        <v>0.13850000000093132</v>
      </c>
      <c r="H15730" s="337"/>
      <c r="J15730" s="82">
        <v>76</v>
      </c>
      <c r="K15730" s="319">
        <v>2</v>
      </c>
    </row>
    <row r="15731" spans="1:11" x14ac:dyDescent="0.3">
      <c r="A15731" s="341">
        <v>43632.92361539352</v>
      </c>
      <c r="B15731" s="318">
        <v>39238.267999999996</v>
      </c>
      <c r="C15731" s="355">
        <f t="shared" si="335"/>
        <v>0.28299999999580905</v>
      </c>
      <c r="D15731" s="420">
        <f t="shared" si="336"/>
        <v>0.14149999999790452</v>
      </c>
      <c r="H15731" s="337"/>
      <c r="J15731" s="82">
        <v>77</v>
      </c>
      <c r="K15731" s="320">
        <v>3</v>
      </c>
    </row>
    <row r="15732" spans="1:11" x14ac:dyDescent="0.3">
      <c r="A15732" s="341">
        <v>43632.965282118057</v>
      </c>
      <c r="B15732" s="318">
        <v>39238.54</v>
      </c>
      <c r="C15732" s="355">
        <f t="shared" si="335"/>
        <v>0.27200000000448199</v>
      </c>
      <c r="D15732" s="420">
        <f t="shared" si="336"/>
        <v>0.13600000000224099</v>
      </c>
      <c r="E15732" s="336">
        <f>SUM(C15709:C15732)*7.4805194805</f>
        <v>49.977350649251413</v>
      </c>
      <c r="F15732" s="324">
        <f>AVERAGE(D15709:D15732)</f>
        <v>0.13918750000008609</v>
      </c>
      <c r="G15732" s="324">
        <f>_xlfn.STDEV.S(D15709:D15732)</f>
        <v>3.936486239032767E-3</v>
      </c>
      <c r="H15732" s="404"/>
      <c r="I15732" s="344">
        <f>AVERAGE(D15565:D15732)</f>
        <v>0.13948809523810182</v>
      </c>
      <c r="J15732" s="82">
        <v>78</v>
      </c>
      <c r="K15732" s="321">
        <v>4</v>
      </c>
    </row>
    <row r="15733" spans="1:11" x14ac:dyDescent="0.3">
      <c r="A15733" s="341">
        <v>43633.006948842594</v>
      </c>
      <c r="B15733" s="318">
        <v>39238.809000000001</v>
      </c>
      <c r="C15733" s="355">
        <f t="shared" si="335"/>
        <v>0.26900000000023283</v>
      </c>
      <c r="D15733" s="420">
        <f t="shared" si="336"/>
        <v>0.13450000000011642</v>
      </c>
      <c r="H15733" s="337"/>
      <c r="J15733" s="82">
        <v>79</v>
      </c>
      <c r="K15733" s="391">
        <v>1</v>
      </c>
    </row>
    <row r="15734" spans="1:11" x14ac:dyDescent="0.3">
      <c r="A15734" s="341">
        <v>43633.048615567131</v>
      </c>
      <c r="B15734" s="318">
        <v>39239.095999999998</v>
      </c>
      <c r="C15734" s="355">
        <f t="shared" si="335"/>
        <v>0.28699999999662396</v>
      </c>
      <c r="D15734" s="420">
        <f t="shared" si="336"/>
        <v>0.14349999999831198</v>
      </c>
      <c r="H15734" s="337"/>
      <c r="J15734" s="82">
        <v>80</v>
      </c>
      <c r="K15734" s="319">
        <v>2</v>
      </c>
    </row>
    <row r="15735" spans="1:11" x14ac:dyDescent="0.3">
      <c r="A15735" s="341">
        <v>43633.090282291669</v>
      </c>
      <c r="B15735" s="318">
        <v>39239.381000000001</v>
      </c>
      <c r="C15735" s="355">
        <f t="shared" si="335"/>
        <v>0.28500000000349246</v>
      </c>
      <c r="D15735" s="420">
        <f t="shared" si="336"/>
        <v>0.14250000000174623</v>
      </c>
      <c r="H15735" s="337"/>
      <c r="J15735" s="82">
        <v>81</v>
      </c>
      <c r="K15735" s="320">
        <v>3</v>
      </c>
    </row>
    <row r="15736" spans="1:11" x14ac:dyDescent="0.3">
      <c r="A15736" s="341">
        <v>43633.131949016206</v>
      </c>
      <c r="B15736" s="318">
        <v>39239.660000000003</v>
      </c>
      <c r="C15736" s="355">
        <f t="shared" si="335"/>
        <v>0.2790000000022701</v>
      </c>
      <c r="D15736" s="420">
        <f t="shared" si="336"/>
        <v>0.13950000000113505</v>
      </c>
      <c r="H15736" s="337"/>
      <c r="J15736" s="82">
        <v>82</v>
      </c>
      <c r="K15736" s="321">
        <v>4</v>
      </c>
    </row>
    <row r="15737" spans="1:11" x14ac:dyDescent="0.3">
      <c r="A15737" s="341">
        <v>43633.173615740743</v>
      </c>
      <c r="B15737" s="318">
        <v>39239.940999999999</v>
      </c>
      <c r="C15737" s="355">
        <f t="shared" si="335"/>
        <v>0.28099999999540159</v>
      </c>
      <c r="D15737" s="420">
        <f t="shared" si="336"/>
        <v>0.1404999999977008</v>
      </c>
      <c r="H15737" s="337"/>
      <c r="J15737" s="82">
        <v>83</v>
      </c>
      <c r="K15737" s="391">
        <v>1</v>
      </c>
    </row>
    <row r="15738" spans="1:11" x14ac:dyDescent="0.3">
      <c r="A15738" s="341">
        <v>43633.21528246528</v>
      </c>
      <c r="B15738" s="318">
        <v>39240.235000000001</v>
      </c>
      <c r="C15738" s="355">
        <f t="shared" si="335"/>
        <v>0.29400000000168802</v>
      </c>
      <c r="D15738" s="420">
        <f t="shared" si="336"/>
        <v>0.14700000000084401</v>
      </c>
      <c r="H15738" s="337"/>
      <c r="J15738" s="82">
        <v>84</v>
      </c>
      <c r="K15738" s="319">
        <v>2</v>
      </c>
    </row>
    <row r="15739" spans="1:11" x14ac:dyDescent="0.3">
      <c r="A15739" s="341">
        <v>43633.256949189818</v>
      </c>
      <c r="B15739" s="318">
        <v>39240.517999999996</v>
      </c>
      <c r="C15739" s="355">
        <f t="shared" si="335"/>
        <v>0.28299999999580905</v>
      </c>
      <c r="D15739" s="420">
        <f t="shared" si="336"/>
        <v>0.14149999999790452</v>
      </c>
      <c r="H15739" s="337"/>
      <c r="J15739" s="82">
        <v>85</v>
      </c>
      <c r="K15739" s="320">
        <v>3</v>
      </c>
    </row>
    <row r="15740" spans="1:11" x14ac:dyDescent="0.3">
      <c r="A15740" s="341">
        <v>43633.298615914355</v>
      </c>
      <c r="B15740" s="318">
        <v>39240.794000000002</v>
      </c>
      <c r="C15740" s="355">
        <f t="shared" si="335"/>
        <v>0.2760000000052969</v>
      </c>
      <c r="D15740" s="420">
        <f t="shared" si="336"/>
        <v>0.13800000000264845</v>
      </c>
      <c r="H15740" s="337"/>
      <c r="J15740" s="82">
        <v>86</v>
      </c>
      <c r="K15740" s="321">
        <v>4</v>
      </c>
    </row>
    <row r="15741" spans="1:11" x14ac:dyDescent="0.3">
      <c r="A15741" s="341">
        <v>43633.340282638892</v>
      </c>
      <c r="B15741" s="318">
        <v>39241.088000000003</v>
      </c>
      <c r="C15741" s="355">
        <f t="shared" si="335"/>
        <v>0.29400000000168802</v>
      </c>
      <c r="D15741" s="420">
        <f t="shared" si="336"/>
        <v>0.14700000000084401</v>
      </c>
      <c r="H15741" s="337"/>
      <c r="J15741" s="82">
        <v>87</v>
      </c>
      <c r="K15741" s="391">
        <v>1</v>
      </c>
    </row>
    <row r="15742" spans="1:11" x14ac:dyDescent="0.3">
      <c r="A15742" s="341">
        <v>43633.381949363429</v>
      </c>
      <c r="B15742" s="318">
        <v>39241.377999999997</v>
      </c>
      <c r="C15742" s="355">
        <f t="shared" si="335"/>
        <v>0.28999999999359716</v>
      </c>
      <c r="D15742" s="420">
        <f t="shared" si="336"/>
        <v>0.14499999999679858</v>
      </c>
      <c r="H15742" s="337"/>
      <c r="J15742" s="82">
        <v>88</v>
      </c>
      <c r="K15742" s="319">
        <v>2</v>
      </c>
    </row>
    <row r="15743" spans="1:11" x14ac:dyDescent="0.3">
      <c r="A15743" s="341">
        <v>43633.423616087966</v>
      </c>
      <c r="B15743" s="318">
        <v>39241.652999999998</v>
      </c>
      <c r="C15743" s="355">
        <f t="shared" si="335"/>
        <v>0.27500000000145519</v>
      </c>
      <c r="D15743" s="420">
        <f t="shared" si="336"/>
        <v>0.1375000000007276</v>
      </c>
      <c r="H15743" s="337"/>
      <c r="J15743" s="82">
        <v>89</v>
      </c>
      <c r="K15743" s="320">
        <v>3</v>
      </c>
    </row>
    <row r="15744" spans="1:11" x14ac:dyDescent="0.3">
      <c r="A15744" s="341">
        <v>43633.465282812504</v>
      </c>
      <c r="B15744" s="318">
        <v>39241.938000000002</v>
      </c>
      <c r="C15744" s="355">
        <f t="shared" si="335"/>
        <v>0.28500000000349246</v>
      </c>
      <c r="D15744" s="420">
        <f t="shared" si="336"/>
        <v>0.14250000000174623</v>
      </c>
      <c r="H15744" s="337"/>
      <c r="J15744" s="82">
        <v>90</v>
      </c>
      <c r="K15744" s="321">
        <v>4</v>
      </c>
    </row>
    <row r="15745" spans="1:12" x14ac:dyDescent="0.3">
      <c r="A15745" s="341">
        <v>43633.506949537034</v>
      </c>
      <c r="B15745" s="318">
        <v>39242.222000000002</v>
      </c>
      <c r="C15745" s="355">
        <f t="shared" si="335"/>
        <v>0.28399999999965075</v>
      </c>
      <c r="D15745" s="420">
        <f t="shared" si="336"/>
        <v>0.14199999999982538</v>
      </c>
      <c r="H15745" s="337"/>
      <c r="J15745" s="82">
        <v>91</v>
      </c>
      <c r="K15745" s="391">
        <v>1</v>
      </c>
    </row>
    <row r="15746" spans="1:12" x14ac:dyDescent="0.3">
      <c r="A15746" s="341">
        <v>43633.548616261571</v>
      </c>
      <c r="B15746" s="318">
        <v>39242.506000000001</v>
      </c>
      <c r="C15746" s="355">
        <f t="shared" si="335"/>
        <v>0.28399999999965075</v>
      </c>
      <c r="D15746" s="420">
        <f t="shared" si="336"/>
        <v>0.14199999999982538</v>
      </c>
      <c r="H15746" s="337"/>
      <c r="J15746" s="82">
        <v>92</v>
      </c>
      <c r="K15746" s="319">
        <v>2</v>
      </c>
    </row>
    <row r="15747" spans="1:12" x14ac:dyDescent="0.3">
      <c r="A15747" s="341">
        <v>43633.590282986108</v>
      </c>
      <c r="B15747" s="318">
        <v>39242.781000000003</v>
      </c>
      <c r="C15747" s="355">
        <f t="shared" si="335"/>
        <v>0.27500000000145519</v>
      </c>
      <c r="D15747" s="420">
        <f t="shared" si="336"/>
        <v>0.1375000000007276</v>
      </c>
      <c r="H15747" s="337"/>
      <c r="J15747" s="82">
        <v>93</v>
      </c>
      <c r="K15747" s="320">
        <v>3</v>
      </c>
    </row>
    <row r="15748" spans="1:12" x14ac:dyDescent="0.3">
      <c r="A15748" s="341">
        <v>43633.631949710645</v>
      </c>
      <c r="B15748" s="318">
        <v>39243.067999999999</v>
      </c>
      <c r="C15748" s="355">
        <f t="shared" si="335"/>
        <v>0.28699999999662396</v>
      </c>
      <c r="D15748" s="420">
        <f t="shared" si="336"/>
        <v>0.14349999999831198</v>
      </c>
      <c r="H15748" s="337"/>
      <c r="J15748" s="82">
        <v>94</v>
      </c>
      <c r="K15748" s="321">
        <v>4</v>
      </c>
    </row>
    <row r="15749" spans="1:12" x14ac:dyDescent="0.3">
      <c r="A15749" s="341">
        <v>43633.673616435182</v>
      </c>
      <c r="B15749" s="318">
        <v>39243.358</v>
      </c>
      <c r="C15749" s="355">
        <f t="shared" si="335"/>
        <v>0.29000000000087311</v>
      </c>
      <c r="D15749" s="420">
        <f t="shared" si="336"/>
        <v>0.14500000000043656</v>
      </c>
      <c r="H15749" s="337"/>
      <c r="J15749" s="82">
        <v>95</v>
      </c>
      <c r="K15749" s="391">
        <v>1</v>
      </c>
    </row>
    <row r="15750" spans="1:12" x14ac:dyDescent="0.3">
      <c r="A15750" s="341">
        <v>43633.71528315972</v>
      </c>
      <c r="B15750" s="318">
        <v>39243.620999999999</v>
      </c>
      <c r="C15750" s="355">
        <f t="shared" si="335"/>
        <v>0.26299999999901047</v>
      </c>
      <c r="D15750" s="420">
        <f t="shared" si="336"/>
        <v>0.13149999999950523</v>
      </c>
      <c r="H15750" s="337"/>
      <c r="J15750" s="82">
        <v>96</v>
      </c>
      <c r="K15750" s="319">
        <v>2</v>
      </c>
    </row>
    <row r="15751" spans="1:12" x14ac:dyDescent="0.3">
      <c r="A15751" s="341">
        <v>43633.757638888892</v>
      </c>
      <c r="B15751" s="318">
        <v>39243.898999999998</v>
      </c>
      <c r="C15751" s="355">
        <f t="shared" ref="C15751:C15834" si="337">B15751-B15750</f>
        <v>0.27799999999842839</v>
      </c>
      <c r="D15751" s="420">
        <f t="shared" ref="D15751:D15834" si="338">C15751/2</f>
        <v>0.1389999999992142</v>
      </c>
      <c r="H15751" s="337"/>
      <c r="J15751" s="82">
        <v>1</v>
      </c>
      <c r="K15751" s="320">
        <v>3</v>
      </c>
      <c r="L15751" s="54" t="s">
        <v>313</v>
      </c>
    </row>
    <row r="15752" spans="1:12" x14ac:dyDescent="0.3">
      <c r="A15752" s="341">
        <v>43633.799305555556</v>
      </c>
      <c r="B15752" s="318">
        <v>39244.182000000001</v>
      </c>
      <c r="C15752" s="355">
        <f t="shared" si="337"/>
        <v>0.28300000000308501</v>
      </c>
      <c r="D15752" s="420">
        <f t="shared" si="338"/>
        <v>0.1415000000015425</v>
      </c>
      <c r="H15752" s="337"/>
      <c r="J15752" s="82">
        <v>2</v>
      </c>
      <c r="K15752" s="321">
        <v>4</v>
      </c>
    </row>
    <row r="15753" spans="1:12" x14ac:dyDescent="0.3">
      <c r="A15753" s="341">
        <v>43633.84097222222</v>
      </c>
      <c r="B15753" s="318">
        <v>39244.457000000002</v>
      </c>
      <c r="C15753" s="355">
        <f t="shared" si="337"/>
        <v>0.27500000000145519</v>
      </c>
      <c r="D15753" s="420">
        <f t="shared" si="338"/>
        <v>0.1375000000007276</v>
      </c>
      <c r="H15753" s="337"/>
      <c r="J15753" s="82">
        <v>3</v>
      </c>
      <c r="K15753" s="391">
        <v>1</v>
      </c>
    </row>
    <row r="15754" spans="1:12" x14ac:dyDescent="0.3">
      <c r="A15754" s="341">
        <v>43633.882638888892</v>
      </c>
      <c r="B15754" s="318">
        <v>39244.720999999998</v>
      </c>
      <c r="C15754" s="355">
        <f t="shared" si="337"/>
        <v>0.26399999999557622</v>
      </c>
      <c r="D15754" s="420">
        <f t="shared" si="338"/>
        <v>0.13199999999778811</v>
      </c>
      <c r="H15754" s="337"/>
      <c r="J15754" s="82">
        <v>4</v>
      </c>
      <c r="K15754" s="319">
        <v>2</v>
      </c>
    </row>
    <row r="15755" spans="1:12" x14ac:dyDescent="0.3">
      <c r="A15755" s="341">
        <v>43633.924305381945</v>
      </c>
      <c r="B15755" s="318">
        <v>39244.991000000002</v>
      </c>
      <c r="C15755" s="355">
        <f t="shared" si="337"/>
        <v>0.27000000000407454</v>
      </c>
      <c r="D15755" s="420">
        <f t="shared" si="338"/>
        <v>0.13500000000203727</v>
      </c>
      <c r="H15755" s="337"/>
      <c r="J15755" s="82">
        <v>5</v>
      </c>
      <c r="K15755" s="320">
        <v>3</v>
      </c>
    </row>
    <row r="15756" spans="1:12" x14ac:dyDescent="0.3">
      <c r="A15756" s="341">
        <v>43633.965971990743</v>
      </c>
      <c r="B15756" s="318">
        <v>39245.271000000001</v>
      </c>
      <c r="C15756" s="355">
        <f t="shared" si="337"/>
        <v>0.27999999999883585</v>
      </c>
      <c r="D15756" s="420">
        <f t="shared" si="338"/>
        <v>0.13999999999941792</v>
      </c>
      <c r="E15756" s="336">
        <f>SUM(C15733:C15756)*7.4805194805</f>
        <v>50.351376623243759</v>
      </c>
      <c r="F15756" s="324">
        <f>AVERAGE(D15733:D15756)</f>
        <v>0.14022916666666183</v>
      </c>
      <c r="G15756" s="324">
        <f>_xlfn.STDEV.S(D15733:D15756)</f>
        <v>4.2323268516365285E-3</v>
      </c>
      <c r="H15756" s="337"/>
      <c r="J15756" s="82">
        <v>6</v>
      </c>
      <c r="K15756" s="321">
        <v>4</v>
      </c>
    </row>
    <row r="15757" spans="1:12" x14ac:dyDescent="0.3">
      <c r="A15757" s="341">
        <v>43634.007638599534</v>
      </c>
      <c r="B15757" s="318">
        <v>39245.542000000001</v>
      </c>
      <c r="C15757" s="355">
        <f t="shared" si="337"/>
        <v>0.27100000000064028</v>
      </c>
      <c r="D15757" s="420">
        <f t="shared" si="338"/>
        <v>0.13550000000032014</v>
      </c>
      <c r="H15757" s="337"/>
      <c r="J15757" s="82">
        <v>7</v>
      </c>
      <c r="K15757" s="391">
        <v>1</v>
      </c>
    </row>
    <row r="15758" spans="1:12" x14ac:dyDescent="0.3">
      <c r="A15758" s="341">
        <v>43634.049305208333</v>
      </c>
      <c r="B15758" s="318">
        <v>39245.819000000003</v>
      </c>
      <c r="C15758" s="355">
        <f t="shared" si="337"/>
        <v>0.27700000000186265</v>
      </c>
      <c r="D15758" s="420">
        <f t="shared" si="338"/>
        <v>0.13850000000093132</v>
      </c>
      <c r="H15758" s="337"/>
      <c r="J15758" s="82">
        <v>8</v>
      </c>
      <c r="K15758" s="319">
        <v>2</v>
      </c>
    </row>
    <row r="15759" spans="1:12" x14ac:dyDescent="0.3">
      <c r="A15759" s="341">
        <v>43634.090971817132</v>
      </c>
      <c r="B15759" s="318">
        <v>39246.108999999997</v>
      </c>
      <c r="C15759" s="355">
        <f t="shared" si="337"/>
        <v>0.28999999999359716</v>
      </c>
      <c r="D15759" s="420">
        <f t="shared" si="338"/>
        <v>0.14499999999679858</v>
      </c>
      <c r="H15759" s="337"/>
      <c r="J15759" s="82">
        <v>9</v>
      </c>
      <c r="K15759" s="320">
        <v>3</v>
      </c>
    </row>
    <row r="15760" spans="1:12" x14ac:dyDescent="0.3">
      <c r="A15760" s="341">
        <v>43634.132638425923</v>
      </c>
      <c r="B15760" s="318">
        <v>39246.398000000001</v>
      </c>
      <c r="C15760" s="355">
        <f t="shared" si="337"/>
        <v>0.28900000000430737</v>
      </c>
      <c r="D15760" s="420">
        <f t="shared" si="338"/>
        <v>0.14450000000215368</v>
      </c>
      <c r="H15760" s="337"/>
      <c r="J15760" s="82">
        <v>10</v>
      </c>
      <c r="K15760" s="321">
        <v>4</v>
      </c>
    </row>
    <row r="15761" spans="1:11" x14ac:dyDescent="0.3">
      <c r="A15761" s="341">
        <v>43634.174305034721</v>
      </c>
      <c r="B15761" s="318">
        <v>39246.671999999999</v>
      </c>
      <c r="C15761" s="355">
        <f t="shared" si="337"/>
        <v>0.27399999999761349</v>
      </c>
      <c r="D15761" s="420">
        <f t="shared" si="338"/>
        <v>0.13699999999880674</v>
      </c>
      <c r="H15761" s="337"/>
      <c r="J15761" s="82">
        <v>11</v>
      </c>
      <c r="K15761" s="391">
        <v>1</v>
      </c>
    </row>
    <row r="15762" spans="1:11" x14ac:dyDescent="0.3">
      <c r="A15762" s="341">
        <v>43634.21597164352</v>
      </c>
      <c r="B15762" s="318">
        <v>39246.962</v>
      </c>
      <c r="C15762" s="355">
        <f t="shared" si="337"/>
        <v>0.29000000000087311</v>
      </c>
      <c r="D15762" s="420">
        <f t="shared" si="338"/>
        <v>0.14500000000043656</v>
      </c>
      <c r="H15762" s="337"/>
      <c r="J15762" s="82">
        <v>12</v>
      </c>
      <c r="K15762" s="319">
        <v>2</v>
      </c>
    </row>
    <row r="15763" spans="1:11" x14ac:dyDescent="0.3">
      <c r="A15763" s="341">
        <v>43634.257638252318</v>
      </c>
      <c r="B15763" s="318">
        <v>39247.258999999998</v>
      </c>
      <c r="C15763" s="355">
        <f t="shared" si="337"/>
        <v>0.29699999999866122</v>
      </c>
      <c r="D15763" s="420">
        <f t="shared" si="338"/>
        <v>0.14849999999933061</v>
      </c>
      <c r="H15763" s="337"/>
      <c r="J15763" s="82">
        <v>13</v>
      </c>
      <c r="K15763" s="320">
        <v>3</v>
      </c>
    </row>
    <row r="15764" spans="1:11" x14ac:dyDescent="0.3">
      <c r="A15764" s="341">
        <v>43634.29930486111</v>
      </c>
      <c r="B15764" s="318">
        <v>39247.542000000001</v>
      </c>
      <c r="C15764" s="355">
        <f t="shared" si="337"/>
        <v>0.28300000000308501</v>
      </c>
      <c r="D15764" s="420">
        <f t="shared" si="338"/>
        <v>0.1415000000015425</v>
      </c>
      <c r="H15764" s="337"/>
      <c r="J15764" s="82">
        <v>14</v>
      </c>
      <c r="K15764" s="321">
        <v>4</v>
      </c>
    </row>
    <row r="15765" spans="1:11" x14ac:dyDescent="0.3">
      <c r="A15765" s="341">
        <v>43634.340971469908</v>
      </c>
      <c r="B15765" s="318">
        <v>39247.821000000004</v>
      </c>
      <c r="C15765" s="355">
        <f t="shared" si="337"/>
        <v>0.2790000000022701</v>
      </c>
      <c r="D15765" s="420">
        <f t="shared" si="338"/>
        <v>0.13950000000113505</v>
      </c>
      <c r="H15765" s="337"/>
      <c r="J15765" s="82">
        <v>15</v>
      </c>
      <c r="K15765" s="391">
        <v>1</v>
      </c>
    </row>
    <row r="15766" spans="1:11" x14ac:dyDescent="0.3">
      <c r="A15766" s="341">
        <v>43634.382638078707</v>
      </c>
      <c r="B15766" s="318">
        <v>39248.112000000001</v>
      </c>
      <c r="C15766" s="355">
        <f t="shared" si="337"/>
        <v>0.29099999999743886</v>
      </c>
      <c r="D15766" s="420">
        <f t="shared" si="338"/>
        <v>0.14549999999871943</v>
      </c>
      <c r="H15766" s="337"/>
      <c r="J15766" s="82">
        <v>16</v>
      </c>
      <c r="K15766" s="319">
        <v>2</v>
      </c>
    </row>
    <row r="15767" spans="1:11" x14ac:dyDescent="0.3">
      <c r="A15767" s="341">
        <v>43634.424304687498</v>
      </c>
      <c r="B15767" s="318">
        <v>39248.398999999998</v>
      </c>
      <c r="C15767" s="355">
        <f t="shared" si="337"/>
        <v>0.28699999999662396</v>
      </c>
      <c r="D15767" s="420">
        <f t="shared" si="338"/>
        <v>0.14349999999831198</v>
      </c>
      <c r="H15767" s="337"/>
      <c r="J15767" s="82">
        <v>17</v>
      </c>
      <c r="K15767" s="320">
        <v>3</v>
      </c>
    </row>
    <row r="15768" spans="1:11" x14ac:dyDescent="0.3">
      <c r="A15768" s="341">
        <v>43634.465971296297</v>
      </c>
      <c r="B15768" s="318">
        <v>39248.678</v>
      </c>
      <c r="C15768" s="355">
        <f t="shared" si="337"/>
        <v>0.2790000000022701</v>
      </c>
      <c r="D15768" s="420">
        <f t="shared" si="338"/>
        <v>0.13950000000113505</v>
      </c>
      <c r="H15768" s="337"/>
      <c r="J15768" s="82">
        <v>18</v>
      </c>
      <c r="K15768" s="321">
        <v>4</v>
      </c>
    </row>
    <row r="15769" spans="1:11" x14ac:dyDescent="0.3">
      <c r="A15769" s="341">
        <v>43634.507637905095</v>
      </c>
      <c r="B15769" s="318">
        <v>39248.961000000003</v>
      </c>
      <c r="C15769" s="355">
        <f t="shared" si="337"/>
        <v>0.28300000000308501</v>
      </c>
      <c r="D15769" s="420">
        <f t="shared" si="338"/>
        <v>0.1415000000015425</v>
      </c>
      <c r="H15769" s="337"/>
      <c r="J15769" s="82">
        <v>19</v>
      </c>
      <c r="K15769" s="391">
        <v>1</v>
      </c>
    </row>
    <row r="15770" spans="1:11" x14ac:dyDescent="0.3">
      <c r="A15770" s="341">
        <v>43634.549304513886</v>
      </c>
      <c r="B15770" s="318">
        <v>39249.224999999999</v>
      </c>
      <c r="C15770" s="355">
        <f t="shared" si="337"/>
        <v>0.26399999999557622</v>
      </c>
      <c r="D15770" s="420">
        <f t="shared" si="338"/>
        <v>0.13199999999778811</v>
      </c>
      <c r="H15770" s="337"/>
      <c r="J15770" s="82">
        <v>20</v>
      </c>
      <c r="K15770" s="319">
        <v>2</v>
      </c>
    </row>
    <row r="15771" spans="1:11" x14ac:dyDescent="0.3">
      <c r="A15771" s="341">
        <v>43634.590971122685</v>
      </c>
      <c r="B15771" s="318">
        <v>39249.527000000002</v>
      </c>
      <c r="C15771" s="355">
        <f t="shared" si="337"/>
        <v>0.30200000000331784</v>
      </c>
      <c r="D15771" s="420">
        <f t="shared" si="338"/>
        <v>0.15100000000165892</v>
      </c>
      <c r="H15771" s="337"/>
      <c r="J15771" s="82">
        <v>21</v>
      </c>
      <c r="K15771" s="320">
        <v>3</v>
      </c>
    </row>
    <row r="15772" spans="1:11" x14ac:dyDescent="0.3">
      <c r="A15772" s="341">
        <v>43634.632637731484</v>
      </c>
      <c r="B15772" s="318">
        <v>39249.792000000001</v>
      </c>
      <c r="C15772" s="355">
        <f t="shared" si="337"/>
        <v>0.26499999999941792</v>
      </c>
      <c r="D15772" s="420">
        <f t="shared" si="338"/>
        <v>0.13249999999970896</v>
      </c>
      <c r="H15772" s="337"/>
      <c r="J15772" s="82">
        <v>22</v>
      </c>
      <c r="K15772" s="321">
        <v>4</v>
      </c>
    </row>
    <row r="15773" spans="1:11" x14ac:dyDescent="0.3">
      <c r="A15773" s="341">
        <v>43634.674304340275</v>
      </c>
      <c r="B15773" s="318">
        <v>39250.072999999997</v>
      </c>
      <c r="C15773" s="355">
        <f t="shared" si="337"/>
        <v>0.28099999999540159</v>
      </c>
      <c r="D15773" s="420">
        <f t="shared" si="338"/>
        <v>0.1404999999977008</v>
      </c>
      <c r="H15773" s="337"/>
      <c r="J15773" s="82">
        <v>23</v>
      </c>
      <c r="K15773" s="391">
        <v>1</v>
      </c>
    </row>
    <row r="15774" spans="1:11" x14ac:dyDescent="0.3">
      <c r="A15774" s="341">
        <v>43634.715970949073</v>
      </c>
      <c r="B15774" s="318">
        <v>39250.358</v>
      </c>
      <c r="C15774" s="355">
        <f t="shared" si="337"/>
        <v>0.28500000000349246</v>
      </c>
      <c r="D15774" s="420">
        <f t="shared" si="338"/>
        <v>0.14250000000174623</v>
      </c>
      <c r="H15774" s="337"/>
      <c r="J15774" s="82">
        <v>24</v>
      </c>
      <c r="K15774" s="319">
        <v>2</v>
      </c>
    </row>
    <row r="15775" spans="1:11" x14ac:dyDescent="0.3">
      <c r="A15775" s="341">
        <v>43634.757637557872</v>
      </c>
      <c r="B15775" s="318">
        <v>39250.627999999997</v>
      </c>
      <c r="C15775" s="355">
        <f t="shared" si="337"/>
        <v>0.26999999999679858</v>
      </c>
      <c r="D15775" s="420">
        <f t="shared" si="338"/>
        <v>0.13499999999839929</v>
      </c>
      <c r="H15775" s="337"/>
      <c r="J15775" s="82">
        <v>25</v>
      </c>
      <c r="K15775" s="320">
        <v>3</v>
      </c>
    </row>
    <row r="15776" spans="1:11" x14ac:dyDescent="0.3">
      <c r="A15776" s="341">
        <v>43634.799304166663</v>
      </c>
      <c r="B15776" s="318">
        <v>39250.896999999997</v>
      </c>
      <c r="C15776" s="355">
        <f t="shared" si="337"/>
        <v>0.26900000000023283</v>
      </c>
      <c r="D15776" s="420">
        <f t="shared" si="338"/>
        <v>0.13450000000011642</v>
      </c>
      <c r="H15776" s="337"/>
      <c r="J15776" s="82">
        <v>26</v>
      </c>
      <c r="K15776" s="321">
        <v>4</v>
      </c>
    </row>
    <row r="15777" spans="1:11" x14ac:dyDescent="0.3">
      <c r="A15777" s="341">
        <v>43634.840970775462</v>
      </c>
      <c r="B15777" s="318">
        <v>39251.17</v>
      </c>
      <c r="C15777" s="355">
        <f t="shared" si="337"/>
        <v>0.27300000000104774</v>
      </c>
      <c r="D15777" s="420">
        <f t="shared" si="338"/>
        <v>0.13650000000052387</v>
      </c>
      <c r="H15777" s="337"/>
      <c r="J15777" s="82">
        <v>27</v>
      </c>
      <c r="K15777" s="391">
        <v>1</v>
      </c>
    </row>
    <row r="15778" spans="1:11" x14ac:dyDescent="0.3">
      <c r="A15778" s="341">
        <v>43634.88263738426</v>
      </c>
      <c r="B15778" s="318">
        <v>39251.442000000003</v>
      </c>
      <c r="C15778" s="355">
        <f t="shared" si="337"/>
        <v>0.27200000000448199</v>
      </c>
      <c r="D15778" s="420">
        <f t="shared" si="338"/>
        <v>0.13600000000224099</v>
      </c>
      <c r="H15778" s="337"/>
      <c r="J15778" s="82">
        <v>28</v>
      </c>
      <c r="K15778" s="319">
        <v>2</v>
      </c>
    </row>
    <row r="15779" spans="1:11" x14ac:dyDescent="0.3">
      <c r="A15779" s="341">
        <v>43634.924303993059</v>
      </c>
      <c r="B15779" s="318">
        <v>39251.71</v>
      </c>
      <c r="C15779" s="355">
        <f t="shared" si="337"/>
        <v>0.26799999999639113</v>
      </c>
      <c r="D15779" s="420">
        <f t="shared" si="338"/>
        <v>0.13399999999819556</v>
      </c>
      <c r="H15779" s="337"/>
      <c r="J15779" s="82">
        <v>29</v>
      </c>
      <c r="K15779" s="320">
        <v>3</v>
      </c>
    </row>
    <row r="15780" spans="1:11" x14ac:dyDescent="0.3">
      <c r="A15780" s="341">
        <v>43634.96597060185</v>
      </c>
      <c r="B15780" s="318">
        <v>39251.987999999998</v>
      </c>
      <c r="C15780" s="355">
        <f t="shared" si="337"/>
        <v>0.27799999999842839</v>
      </c>
      <c r="D15780" s="420">
        <f t="shared" si="338"/>
        <v>0.1389999999992142</v>
      </c>
      <c r="E15780" s="336">
        <f>SUM(C15757:C15780)*7.4805194805</f>
        <v>50.246649350495424</v>
      </c>
      <c r="F15780" s="324">
        <f>AVERAGE(D15757:D15780)</f>
        <v>0.13993749999993574</v>
      </c>
      <c r="G15780" s="324">
        <f>_xlfn.STDEV.S(D15757:D15780)</f>
        <v>5.063321860553127E-3</v>
      </c>
      <c r="H15780" s="337"/>
      <c r="J15780" s="82">
        <v>30</v>
      </c>
      <c r="K15780" s="321">
        <v>4</v>
      </c>
    </row>
    <row r="15781" spans="1:11" x14ac:dyDescent="0.3">
      <c r="A15781" s="341">
        <v>43635.007637210649</v>
      </c>
      <c r="B15781" s="318">
        <v>39252.269</v>
      </c>
      <c r="C15781" s="355">
        <f t="shared" si="337"/>
        <v>0.28100000000267755</v>
      </c>
      <c r="D15781" s="420">
        <f t="shared" si="338"/>
        <v>0.14050000000133878</v>
      </c>
      <c r="H15781" s="337"/>
      <c r="J15781" s="82">
        <v>31</v>
      </c>
      <c r="K15781" s="391">
        <v>1</v>
      </c>
    </row>
    <row r="15782" spans="1:11" x14ac:dyDescent="0.3">
      <c r="A15782" s="341">
        <v>43635.049303819447</v>
      </c>
      <c r="B15782" s="318">
        <v>39252.542000000001</v>
      </c>
      <c r="C15782" s="355">
        <f t="shared" si="337"/>
        <v>0.27300000000104774</v>
      </c>
      <c r="D15782" s="420">
        <f t="shared" si="338"/>
        <v>0.13650000000052387</v>
      </c>
      <c r="H15782" s="337"/>
      <c r="J15782" s="82">
        <v>32</v>
      </c>
      <c r="K15782" s="319">
        <v>2</v>
      </c>
    </row>
    <row r="15783" spans="1:11" x14ac:dyDescent="0.3">
      <c r="A15783" s="341">
        <v>43635.090970428239</v>
      </c>
      <c r="B15783" s="318">
        <v>39252.817999999999</v>
      </c>
      <c r="C15783" s="355">
        <f t="shared" si="337"/>
        <v>0.27599999999802094</v>
      </c>
      <c r="D15783" s="420">
        <f t="shared" si="338"/>
        <v>0.13799999999901047</v>
      </c>
      <c r="H15783" s="337"/>
      <c r="J15783" s="82">
        <v>33</v>
      </c>
      <c r="K15783" s="320">
        <v>3</v>
      </c>
    </row>
    <row r="15784" spans="1:11" x14ac:dyDescent="0.3">
      <c r="A15784" s="341">
        <v>43635.132637037037</v>
      </c>
      <c r="B15784" s="318">
        <v>39253.105000000003</v>
      </c>
      <c r="C15784" s="355">
        <f t="shared" si="337"/>
        <v>0.28700000000389991</v>
      </c>
      <c r="D15784" s="420">
        <f t="shared" si="338"/>
        <v>0.14350000000194996</v>
      </c>
      <c r="H15784" s="337"/>
      <c r="J15784" s="82">
        <v>34</v>
      </c>
      <c r="K15784" s="321">
        <v>4</v>
      </c>
    </row>
    <row r="15785" spans="1:11" x14ac:dyDescent="0.3">
      <c r="A15785" s="341">
        <v>43635.174303645836</v>
      </c>
      <c r="B15785" s="318">
        <v>39253.392</v>
      </c>
      <c r="C15785" s="355">
        <f t="shared" si="337"/>
        <v>0.28699999999662396</v>
      </c>
      <c r="D15785" s="420">
        <f t="shared" si="338"/>
        <v>0.14349999999831198</v>
      </c>
      <c r="H15785" s="337"/>
      <c r="J15785" s="82">
        <v>35</v>
      </c>
      <c r="K15785" s="391">
        <v>1</v>
      </c>
    </row>
    <row r="15786" spans="1:11" x14ac:dyDescent="0.3">
      <c r="A15786" s="341">
        <v>43635.215970254627</v>
      </c>
      <c r="B15786" s="318">
        <v>39253.671999999999</v>
      </c>
      <c r="C15786" s="355">
        <f t="shared" si="337"/>
        <v>0.27999999999883585</v>
      </c>
      <c r="D15786" s="420">
        <f t="shared" si="338"/>
        <v>0.13999999999941792</v>
      </c>
      <c r="H15786" s="337"/>
      <c r="J15786" s="82">
        <v>36</v>
      </c>
      <c r="K15786" s="319">
        <v>2</v>
      </c>
    </row>
    <row r="15787" spans="1:11" x14ac:dyDescent="0.3">
      <c r="A15787" s="341">
        <v>43635.257636863425</v>
      </c>
      <c r="B15787" s="318">
        <v>39253.96</v>
      </c>
      <c r="C15787" s="355">
        <f t="shared" si="337"/>
        <v>0.28800000000046566</v>
      </c>
      <c r="D15787" s="420">
        <f t="shared" si="338"/>
        <v>0.14400000000023283</v>
      </c>
      <c r="H15787" s="337"/>
      <c r="J15787" s="82">
        <v>37</v>
      </c>
      <c r="K15787" s="320">
        <v>3</v>
      </c>
    </row>
    <row r="15788" spans="1:11" x14ac:dyDescent="0.3">
      <c r="A15788" s="341">
        <v>43635.299303472224</v>
      </c>
      <c r="B15788" s="318">
        <v>39254.224999999999</v>
      </c>
      <c r="C15788" s="355">
        <f t="shared" si="337"/>
        <v>0.26499999999941792</v>
      </c>
      <c r="D15788" s="420">
        <f t="shared" si="338"/>
        <v>0.13249999999970896</v>
      </c>
      <c r="H15788" s="337"/>
      <c r="J15788" s="82">
        <v>38</v>
      </c>
      <c r="K15788" s="321">
        <v>4</v>
      </c>
    </row>
    <row r="15789" spans="1:11" x14ac:dyDescent="0.3">
      <c r="A15789" s="341">
        <v>43635.340970081015</v>
      </c>
      <c r="B15789" s="318">
        <v>39254.529000000002</v>
      </c>
      <c r="C15789" s="355">
        <f t="shared" si="337"/>
        <v>0.30400000000372529</v>
      </c>
      <c r="D15789" s="420">
        <f t="shared" si="338"/>
        <v>0.15200000000186265</v>
      </c>
      <c r="H15789" s="337"/>
      <c r="J15789" s="82">
        <v>39</v>
      </c>
      <c r="K15789" s="391">
        <v>1</v>
      </c>
    </row>
    <row r="15790" spans="1:11" x14ac:dyDescent="0.3">
      <c r="A15790" s="341">
        <v>43635.382636689814</v>
      </c>
      <c r="B15790" s="318">
        <v>39254.807999999997</v>
      </c>
      <c r="C15790" s="355">
        <f t="shared" si="337"/>
        <v>0.27899999999499414</v>
      </c>
      <c r="D15790" s="420">
        <f t="shared" si="338"/>
        <v>0.13949999999749707</v>
      </c>
      <c r="H15790" s="337"/>
      <c r="J15790" s="82">
        <v>40</v>
      </c>
      <c r="K15790" s="319">
        <v>2</v>
      </c>
    </row>
    <row r="15791" spans="1:11" x14ac:dyDescent="0.3">
      <c r="A15791" s="341">
        <v>43635.424303298612</v>
      </c>
      <c r="B15791" s="318">
        <v>39255.097999999998</v>
      </c>
      <c r="C15791" s="355">
        <f t="shared" si="337"/>
        <v>0.29000000000087311</v>
      </c>
      <c r="D15791" s="420">
        <f t="shared" si="338"/>
        <v>0.14500000000043656</v>
      </c>
      <c r="H15791" s="337"/>
      <c r="J15791" s="82">
        <v>41</v>
      </c>
      <c r="K15791" s="320">
        <v>3</v>
      </c>
    </row>
    <row r="15792" spans="1:11" x14ac:dyDescent="0.3">
      <c r="A15792" s="341">
        <v>43635.465969907411</v>
      </c>
      <c r="B15792" s="318">
        <v>39255.379000000001</v>
      </c>
      <c r="C15792" s="355">
        <f t="shared" si="337"/>
        <v>0.28100000000267755</v>
      </c>
      <c r="D15792" s="420">
        <f t="shared" si="338"/>
        <v>0.14050000000133878</v>
      </c>
      <c r="H15792" s="337"/>
      <c r="J15792" s="82">
        <v>42</v>
      </c>
      <c r="K15792" s="321">
        <v>4</v>
      </c>
    </row>
    <row r="15793" spans="1:11" x14ac:dyDescent="0.3">
      <c r="A15793" s="341">
        <v>43635.507636516202</v>
      </c>
      <c r="B15793" s="318">
        <v>39255.650999999998</v>
      </c>
      <c r="C15793" s="355">
        <f t="shared" si="337"/>
        <v>0.27199999999720603</v>
      </c>
      <c r="D15793" s="420">
        <f t="shared" si="338"/>
        <v>0.13599999999860302</v>
      </c>
      <c r="H15793" s="337"/>
      <c r="J15793" s="82">
        <v>43</v>
      </c>
      <c r="K15793" s="391">
        <v>1</v>
      </c>
    </row>
    <row r="15794" spans="1:11" x14ac:dyDescent="0.3">
      <c r="A15794" s="341">
        <v>43635.549303125001</v>
      </c>
      <c r="B15794" s="318">
        <v>39255.932000000001</v>
      </c>
      <c r="C15794" s="355">
        <f t="shared" si="337"/>
        <v>0.28100000000267755</v>
      </c>
      <c r="D15794" s="420">
        <f t="shared" si="338"/>
        <v>0.14050000000133878</v>
      </c>
      <c r="H15794" s="337"/>
      <c r="J15794" s="82">
        <v>44</v>
      </c>
      <c r="K15794" s="319">
        <v>2</v>
      </c>
    </row>
    <row r="15795" spans="1:11" x14ac:dyDescent="0.3">
      <c r="A15795" s="341">
        <v>43635.590969733799</v>
      </c>
      <c r="B15795" s="318">
        <v>39256.220999999998</v>
      </c>
      <c r="C15795" s="355">
        <f t="shared" si="337"/>
        <v>0.28899999999703141</v>
      </c>
      <c r="D15795" s="420">
        <f t="shared" si="338"/>
        <v>0.1444999999985157</v>
      </c>
      <c r="H15795" s="337"/>
      <c r="J15795" s="82">
        <v>45</v>
      </c>
      <c r="K15795" s="320">
        <v>3</v>
      </c>
    </row>
    <row r="15796" spans="1:11" x14ac:dyDescent="0.3">
      <c r="A15796" s="341">
        <v>43635.632636342591</v>
      </c>
      <c r="B15796" s="318">
        <v>39256.499000000003</v>
      </c>
      <c r="C15796" s="355">
        <f t="shared" si="337"/>
        <v>0.27800000000570435</v>
      </c>
      <c r="D15796" s="420">
        <f t="shared" si="338"/>
        <v>0.13900000000285218</v>
      </c>
      <c r="H15796" s="337"/>
      <c r="J15796" s="82">
        <v>46</v>
      </c>
      <c r="K15796" s="321">
        <v>4</v>
      </c>
    </row>
    <row r="15797" spans="1:11" x14ac:dyDescent="0.3">
      <c r="A15797" s="341">
        <v>43635.674302951389</v>
      </c>
      <c r="B15797" s="318">
        <v>39256.769</v>
      </c>
      <c r="C15797" s="355">
        <f t="shared" si="337"/>
        <v>0.26999999999679858</v>
      </c>
      <c r="D15797" s="420">
        <f t="shared" si="338"/>
        <v>0.13499999999839929</v>
      </c>
      <c r="H15797" s="337"/>
      <c r="J15797" s="82">
        <v>47</v>
      </c>
      <c r="K15797" s="391">
        <v>1</v>
      </c>
    </row>
    <row r="15798" spans="1:11" x14ac:dyDescent="0.3">
      <c r="A15798" s="341">
        <v>43635.715969560188</v>
      </c>
      <c r="B15798" s="318">
        <v>39257.048999999999</v>
      </c>
      <c r="C15798" s="355">
        <f t="shared" si="337"/>
        <v>0.27999999999883585</v>
      </c>
      <c r="D15798" s="420">
        <f t="shared" si="338"/>
        <v>0.13999999999941792</v>
      </c>
      <c r="H15798" s="337"/>
      <c r="J15798" s="82">
        <v>48</v>
      </c>
      <c r="K15798" s="319">
        <v>2</v>
      </c>
    </row>
    <row r="15799" spans="1:11" x14ac:dyDescent="0.3">
      <c r="A15799" s="341">
        <v>43635.757636168979</v>
      </c>
      <c r="B15799" s="318">
        <v>39257.322</v>
      </c>
      <c r="C15799" s="355">
        <f t="shared" si="337"/>
        <v>0.27300000000104774</v>
      </c>
      <c r="D15799" s="420">
        <f t="shared" si="338"/>
        <v>0.13650000000052387</v>
      </c>
      <c r="H15799" s="337"/>
      <c r="J15799" s="82">
        <v>49</v>
      </c>
      <c r="K15799" s="320">
        <v>3</v>
      </c>
    </row>
    <row r="15800" spans="1:11" x14ac:dyDescent="0.3">
      <c r="A15800" s="341">
        <v>43635.799302777777</v>
      </c>
      <c r="B15800" s="318">
        <v>39257.588000000003</v>
      </c>
      <c r="C15800" s="355">
        <f t="shared" si="337"/>
        <v>0.26600000000325963</v>
      </c>
      <c r="D15800" s="420">
        <f t="shared" si="338"/>
        <v>0.13300000000162981</v>
      </c>
      <c r="H15800" s="337"/>
      <c r="J15800" s="82">
        <v>50</v>
      </c>
      <c r="K15800" s="321">
        <v>4</v>
      </c>
    </row>
    <row r="15801" spans="1:11" x14ac:dyDescent="0.3">
      <c r="A15801" s="341">
        <v>43635.840969386576</v>
      </c>
      <c r="B15801" s="318">
        <v>39257.851999999999</v>
      </c>
      <c r="C15801" s="355">
        <f t="shared" si="337"/>
        <v>0.26399999999557622</v>
      </c>
      <c r="D15801" s="420">
        <f t="shared" si="338"/>
        <v>0.13199999999778811</v>
      </c>
      <c r="H15801" s="337"/>
      <c r="J15801" s="82">
        <v>51</v>
      </c>
      <c r="K15801" s="391">
        <v>1</v>
      </c>
    </row>
    <row r="15802" spans="1:11" x14ac:dyDescent="0.3">
      <c r="A15802" s="341">
        <v>43635.882635995367</v>
      </c>
      <c r="B15802" s="318">
        <v>39258.137000000002</v>
      </c>
      <c r="C15802" s="355">
        <f t="shared" si="337"/>
        <v>0.28500000000349246</v>
      </c>
      <c r="D15802" s="420">
        <f t="shared" si="338"/>
        <v>0.14250000000174623</v>
      </c>
      <c r="H15802" s="337"/>
      <c r="J15802" s="82">
        <v>52</v>
      </c>
      <c r="K15802" s="319">
        <v>2</v>
      </c>
    </row>
    <row r="15803" spans="1:11" x14ac:dyDescent="0.3">
      <c r="A15803" s="341">
        <v>43635.924302604166</v>
      </c>
      <c r="B15803" s="318">
        <v>39258.411</v>
      </c>
      <c r="C15803" s="355">
        <f t="shared" si="337"/>
        <v>0.27399999999761349</v>
      </c>
      <c r="D15803" s="420">
        <f t="shared" si="338"/>
        <v>0.13699999999880674</v>
      </c>
      <c r="H15803" s="337"/>
      <c r="J15803" s="82">
        <v>53</v>
      </c>
      <c r="K15803" s="320">
        <v>3</v>
      </c>
    </row>
    <row r="15804" spans="1:11" x14ac:dyDescent="0.3">
      <c r="A15804" s="341">
        <v>43635.965969212964</v>
      </c>
      <c r="B15804" s="318">
        <v>39258.678999999996</v>
      </c>
      <c r="C15804" s="355">
        <f t="shared" si="337"/>
        <v>0.26799999999639113</v>
      </c>
      <c r="D15804" s="420">
        <f t="shared" si="338"/>
        <v>0.13399999999819556</v>
      </c>
      <c r="E15804" s="336">
        <f>SUM(C15781:C15804)*7.4805194805</f>
        <v>50.052155844017229</v>
      </c>
      <c r="F15804" s="324">
        <f>AVERAGE(D15781:D15804)</f>
        <v>0.13939583333331029</v>
      </c>
      <c r="G15804" s="324">
        <f>_xlfn.STDEV.S(D15781:D15804)</f>
        <v>4.7226999621678093E-3</v>
      </c>
      <c r="H15804" s="337"/>
      <c r="J15804" s="82">
        <v>54</v>
      </c>
      <c r="K15804" s="321">
        <v>4</v>
      </c>
    </row>
    <row r="15805" spans="1:11" x14ac:dyDescent="0.3">
      <c r="A15805" s="341">
        <v>43636.007635821756</v>
      </c>
      <c r="B15805" s="318">
        <v>39258.957999999999</v>
      </c>
      <c r="C15805" s="355">
        <f t="shared" si="337"/>
        <v>0.2790000000022701</v>
      </c>
      <c r="D15805" s="420">
        <f t="shared" si="338"/>
        <v>0.13950000000113505</v>
      </c>
      <c r="H15805" s="337"/>
      <c r="J15805" s="82">
        <v>55</v>
      </c>
      <c r="K15805" s="391">
        <v>1</v>
      </c>
    </row>
    <row r="15806" spans="1:11" x14ac:dyDescent="0.3">
      <c r="A15806" s="341">
        <v>43636.049302430554</v>
      </c>
      <c r="B15806" s="318">
        <v>39259.241999999998</v>
      </c>
      <c r="C15806" s="355">
        <f t="shared" si="337"/>
        <v>0.28399999999965075</v>
      </c>
      <c r="D15806" s="420">
        <f t="shared" si="338"/>
        <v>0.14199999999982538</v>
      </c>
      <c r="H15806" s="337"/>
      <c r="J15806" s="82">
        <v>56</v>
      </c>
      <c r="K15806" s="319">
        <v>2</v>
      </c>
    </row>
    <row r="15807" spans="1:11" x14ac:dyDescent="0.3">
      <c r="A15807" s="341">
        <v>43636.090969039353</v>
      </c>
      <c r="B15807" s="318">
        <v>39259.521999999997</v>
      </c>
      <c r="C15807" s="355">
        <f t="shared" si="337"/>
        <v>0.27999999999883585</v>
      </c>
      <c r="D15807" s="420">
        <f t="shared" si="338"/>
        <v>0.13999999999941792</v>
      </c>
      <c r="H15807" s="337"/>
      <c r="J15807" s="82">
        <v>57</v>
      </c>
      <c r="K15807" s="320">
        <v>3</v>
      </c>
    </row>
    <row r="15808" spans="1:11" x14ac:dyDescent="0.3">
      <c r="A15808" s="341">
        <v>43636.132635648151</v>
      </c>
      <c r="B15808" s="318">
        <v>39259.798999999999</v>
      </c>
      <c r="C15808" s="355">
        <f t="shared" si="337"/>
        <v>0.27700000000186265</v>
      </c>
      <c r="D15808" s="420">
        <f t="shared" si="338"/>
        <v>0.13850000000093132</v>
      </c>
      <c r="H15808" s="337"/>
      <c r="J15808" s="82">
        <v>58</v>
      </c>
      <c r="K15808" s="321">
        <v>4</v>
      </c>
    </row>
    <row r="15809" spans="1:11" x14ac:dyDescent="0.3">
      <c r="A15809" s="341">
        <v>43636.174302256943</v>
      </c>
      <c r="B15809" s="318">
        <v>39260.084999999999</v>
      </c>
      <c r="C15809" s="355">
        <f t="shared" si="337"/>
        <v>0.28600000000005821</v>
      </c>
      <c r="D15809" s="420">
        <f t="shared" si="338"/>
        <v>0.1430000000000291</v>
      </c>
      <c r="H15809" s="337"/>
      <c r="J15809" s="82">
        <v>59</v>
      </c>
      <c r="K15809" s="391">
        <v>1</v>
      </c>
    </row>
    <row r="15810" spans="1:11" x14ac:dyDescent="0.3">
      <c r="A15810" s="341">
        <v>43636.215968865741</v>
      </c>
      <c r="B15810" s="318">
        <v>39260.370999999999</v>
      </c>
      <c r="C15810" s="355">
        <f t="shared" si="337"/>
        <v>0.28600000000005821</v>
      </c>
      <c r="D15810" s="420">
        <f t="shared" si="338"/>
        <v>0.1430000000000291</v>
      </c>
      <c r="H15810" s="337"/>
      <c r="J15810" s="82">
        <v>60</v>
      </c>
      <c r="K15810" s="319">
        <v>2</v>
      </c>
    </row>
    <row r="15811" spans="1:11" x14ac:dyDescent="0.3">
      <c r="A15811" s="341">
        <v>43636.25763547454</v>
      </c>
      <c r="B15811" s="318">
        <v>39260.650999999998</v>
      </c>
      <c r="C15811" s="355">
        <f t="shared" si="337"/>
        <v>0.27999999999883585</v>
      </c>
      <c r="D15811" s="420">
        <f t="shared" si="338"/>
        <v>0.13999999999941792</v>
      </c>
      <c r="H15811" s="337"/>
      <c r="J15811" s="82">
        <v>61</v>
      </c>
      <c r="K15811" s="320">
        <v>3</v>
      </c>
    </row>
    <row r="15812" spans="1:11" x14ac:dyDescent="0.3">
      <c r="A15812" s="341">
        <v>43636.299302083331</v>
      </c>
      <c r="B15812" s="318">
        <v>39260.938000000002</v>
      </c>
      <c r="C15812" s="355">
        <f t="shared" si="337"/>
        <v>0.28700000000389991</v>
      </c>
      <c r="D15812" s="420">
        <f t="shared" si="338"/>
        <v>0.14350000000194996</v>
      </c>
      <c r="H15812" s="337"/>
      <c r="J15812" s="82">
        <v>62</v>
      </c>
      <c r="K15812" s="321">
        <v>4</v>
      </c>
    </row>
    <row r="15813" spans="1:11" x14ac:dyDescent="0.3">
      <c r="A15813" s="341">
        <v>43636.34096869213</v>
      </c>
      <c r="B15813" s="318">
        <v>39261.231</v>
      </c>
      <c r="C15813" s="355">
        <f t="shared" si="337"/>
        <v>0.29299999999784632</v>
      </c>
      <c r="D15813" s="420">
        <f t="shared" si="338"/>
        <v>0.14649999999892316</v>
      </c>
      <c r="H15813" s="337"/>
      <c r="J15813" s="82">
        <v>63</v>
      </c>
      <c r="K15813" s="391">
        <v>1</v>
      </c>
    </row>
    <row r="15814" spans="1:11" x14ac:dyDescent="0.3">
      <c r="A15814" s="341">
        <v>43636.382635300928</v>
      </c>
      <c r="B15814" s="318">
        <v>39261.517999999996</v>
      </c>
      <c r="C15814" s="355">
        <f t="shared" si="337"/>
        <v>0.28699999999662396</v>
      </c>
      <c r="D15814" s="420">
        <f t="shared" si="338"/>
        <v>0.14349999999831198</v>
      </c>
      <c r="H15814" s="337"/>
      <c r="J15814" s="82">
        <v>64</v>
      </c>
      <c r="K15814" s="319">
        <v>2</v>
      </c>
    </row>
    <row r="15815" spans="1:11" x14ac:dyDescent="0.3">
      <c r="A15815" s="341">
        <v>43636.424301909719</v>
      </c>
      <c r="B15815" s="318">
        <v>39261.796000000002</v>
      </c>
      <c r="C15815" s="355">
        <f t="shared" si="337"/>
        <v>0.27800000000570435</v>
      </c>
      <c r="D15815" s="420">
        <f t="shared" si="338"/>
        <v>0.13900000000285218</v>
      </c>
      <c r="H15815" s="337"/>
      <c r="J15815" s="82">
        <v>65</v>
      </c>
      <c r="K15815" s="320">
        <v>3</v>
      </c>
    </row>
    <row r="15816" spans="1:11" x14ac:dyDescent="0.3">
      <c r="A15816" s="341">
        <v>43636.465968518518</v>
      </c>
      <c r="B15816" s="318">
        <v>39262.084999999999</v>
      </c>
      <c r="C15816" s="355">
        <f t="shared" si="337"/>
        <v>0.28899999999703141</v>
      </c>
      <c r="D15816" s="420">
        <f t="shared" si="338"/>
        <v>0.1444999999985157</v>
      </c>
      <c r="H15816" s="337"/>
      <c r="J15816" s="82">
        <v>66</v>
      </c>
      <c r="K15816" s="321">
        <v>4</v>
      </c>
    </row>
    <row r="15817" spans="1:11" x14ac:dyDescent="0.3">
      <c r="A15817" s="341">
        <v>43636.507635127316</v>
      </c>
      <c r="B15817" s="318">
        <v>39262.370999999999</v>
      </c>
      <c r="C15817" s="355">
        <f t="shared" si="337"/>
        <v>0.28600000000005821</v>
      </c>
      <c r="D15817" s="420">
        <f t="shared" si="338"/>
        <v>0.1430000000000291</v>
      </c>
      <c r="H15817" s="337"/>
      <c r="J15817" s="82">
        <v>67</v>
      </c>
      <c r="K15817" s="391">
        <v>1</v>
      </c>
    </row>
    <row r="15818" spans="1:11" x14ac:dyDescent="0.3">
      <c r="A15818" s="341">
        <v>43636.549301736108</v>
      </c>
      <c r="B15818" s="318">
        <v>39262.650999999998</v>
      </c>
      <c r="C15818" s="355">
        <f t="shared" si="337"/>
        <v>0.27999999999883585</v>
      </c>
      <c r="D15818" s="420">
        <f t="shared" si="338"/>
        <v>0.13999999999941792</v>
      </c>
      <c r="H15818" s="337"/>
      <c r="J15818" s="82">
        <v>68</v>
      </c>
      <c r="K15818" s="319">
        <v>2</v>
      </c>
    </row>
    <row r="15819" spans="1:11" x14ac:dyDescent="0.3">
      <c r="A15819" s="341">
        <v>43636.590968344906</v>
      </c>
      <c r="B15819" s="318">
        <v>39262.938000000002</v>
      </c>
      <c r="C15819" s="355">
        <f t="shared" si="337"/>
        <v>0.28700000000389991</v>
      </c>
      <c r="D15819" s="420">
        <f t="shared" si="338"/>
        <v>0.14350000000194996</v>
      </c>
      <c r="H15819" s="337"/>
      <c r="J15819" s="82">
        <v>69</v>
      </c>
      <c r="K15819" s="320">
        <v>3</v>
      </c>
    </row>
    <row r="15820" spans="1:11" x14ac:dyDescent="0.3">
      <c r="A15820" s="341">
        <v>43636.632634953705</v>
      </c>
      <c r="B15820" s="318">
        <v>39263.231</v>
      </c>
      <c r="C15820" s="355">
        <f t="shared" si="337"/>
        <v>0.29299999999784632</v>
      </c>
      <c r="D15820" s="420">
        <f t="shared" si="338"/>
        <v>0.14649999999892316</v>
      </c>
      <c r="H15820" s="337"/>
      <c r="J15820" s="82">
        <v>70</v>
      </c>
      <c r="K15820" s="321">
        <v>4</v>
      </c>
    </row>
    <row r="15821" spans="1:11" x14ac:dyDescent="0.3">
      <c r="A15821" s="341">
        <v>43636.674301562503</v>
      </c>
      <c r="B15821" s="318">
        <v>39263.517999999996</v>
      </c>
      <c r="C15821" s="355">
        <f t="shared" si="337"/>
        <v>0.28699999999662396</v>
      </c>
      <c r="D15821" s="420">
        <f t="shared" si="338"/>
        <v>0.14349999999831198</v>
      </c>
      <c r="H15821" s="337"/>
      <c r="J15821" s="82">
        <v>71</v>
      </c>
      <c r="K15821" s="391">
        <v>1</v>
      </c>
    </row>
    <row r="15822" spans="1:11" x14ac:dyDescent="0.3">
      <c r="A15822" s="341">
        <v>43636.715968171295</v>
      </c>
      <c r="B15822" s="318">
        <v>39263.796000000002</v>
      </c>
      <c r="C15822" s="355">
        <f t="shared" si="337"/>
        <v>0.27800000000570435</v>
      </c>
      <c r="D15822" s="420">
        <f t="shared" si="338"/>
        <v>0.13900000000285218</v>
      </c>
      <c r="H15822" s="337"/>
      <c r="J15822" s="82">
        <v>72</v>
      </c>
      <c r="K15822" s="319">
        <v>2</v>
      </c>
    </row>
    <row r="15823" spans="1:11" x14ac:dyDescent="0.3">
      <c r="A15823" s="341">
        <v>43636.757634780093</v>
      </c>
      <c r="B15823" s="318">
        <v>39264.048000000003</v>
      </c>
      <c r="C15823" s="355">
        <f t="shared" si="337"/>
        <v>0.25200000000040745</v>
      </c>
      <c r="D15823" s="420">
        <f t="shared" si="338"/>
        <v>0.12600000000020373</v>
      </c>
      <c r="H15823" s="337"/>
      <c r="J15823" s="82">
        <v>73</v>
      </c>
      <c r="K15823" s="320">
        <v>3</v>
      </c>
    </row>
    <row r="15824" spans="1:11" x14ac:dyDescent="0.3">
      <c r="A15824" s="341">
        <v>43636.799301388892</v>
      </c>
      <c r="B15824" s="318">
        <v>39264.321000000004</v>
      </c>
      <c r="C15824" s="355">
        <f t="shared" si="337"/>
        <v>0.27300000000104774</v>
      </c>
      <c r="D15824" s="420">
        <f t="shared" si="338"/>
        <v>0.13650000000052387</v>
      </c>
      <c r="H15824" s="337"/>
      <c r="J15824" s="82">
        <v>74</v>
      </c>
      <c r="K15824" s="321">
        <v>4</v>
      </c>
    </row>
    <row r="15825" spans="1:11" x14ac:dyDescent="0.3">
      <c r="A15825" s="341">
        <v>43636.840967997683</v>
      </c>
      <c r="B15825" s="318">
        <v>39264.589</v>
      </c>
      <c r="C15825" s="355">
        <f t="shared" si="337"/>
        <v>0.26799999999639113</v>
      </c>
      <c r="D15825" s="420">
        <f t="shared" si="338"/>
        <v>0.13399999999819556</v>
      </c>
      <c r="H15825" s="337"/>
      <c r="J15825" s="82">
        <v>75</v>
      </c>
      <c r="K15825" s="391">
        <v>1</v>
      </c>
    </row>
    <row r="15826" spans="1:11" x14ac:dyDescent="0.3">
      <c r="A15826" s="341">
        <v>43636.882634606482</v>
      </c>
      <c r="B15826" s="318">
        <v>39264.858999999997</v>
      </c>
      <c r="C15826" s="355">
        <f t="shared" si="337"/>
        <v>0.26999999999679858</v>
      </c>
      <c r="D15826" s="420">
        <f t="shared" si="338"/>
        <v>0.13499999999839929</v>
      </c>
      <c r="H15826" s="337"/>
      <c r="J15826" s="82">
        <v>76</v>
      </c>
      <c r="K15826" s="319">
        <v>2</v>
      </c>
    </row>
    <row r="15827" spans="1:11" x14ac:dyDescent="0.3">
      <c r="A15827" s="341">
        <v>43636.92430121528</v>
      </c>
      <c r="B15827" s="318">
        <v>39265.137999999999</v>
      </c>
      <c r="C15827" s="355">
        <f t="shared" si="337"/>
        <v>0.2790000000022701</v>
      </c>
      <c r="D15827" s="420">
        <f t="shared" si="338"/>
        <v>0.13950000000113505</v>
      </c>
      <c r="H15827" s="337"/>
      <c r="J15827" s="82">
        <v>77</v>
      </c>
      <c r="K15827" s="320">
        <v>3</v>
      </c>
    </row>
    <row r="15828" spans="1:11" x14ac:dyDescent="0.3">
      <c r="A15828" s="341">
        <v>43636.965967824071</v>
      </c>
      <c r="B15828" s="318">
        <v>39265.411</v>
      </c>
      <c r="C15828" s="355">
        <f t="shared" si="337"/>
        <v>0.27300000000104774</v>
      </c>
      <c r="D15828" s="420">
        <f t="shared" si="338"/>
        <v>0.13650000000052387</v>
      </c>
      <c r="E15828" s="336">
        <f>SUM(C15805:C15828)*7.4805194805</f>
        <v>50.358857142752996</v>
      </c>
      <c r="F15828" s="324">
        <f>AVERAGE(D15805:D15828)</f>
        <v>0.14025000000007518</v>
      </c>
      <c r="G15828" s="324">
        <f>_xlfn.STDEV.S(D15805:D15828)</f>
        <v>4.5180796226859136E-3</v>
      </c>
      <c r="H15828" s="337"/>
      <c r="J15828" s="82">
        <v>78</v>
      </c>
      <c r="K15828" s="321">
        <v>4</v>
      </c>
    </row>
    <row r="15829" spans="1:11" x14ac:dyDescent="0.3">
      <c r="A15829" s="341">
        <v>43637.00763443287</v>
      </c>
      <c r="B15829" s="318">
        <v>39265.68</v>
      </c>
      <c r="C15829" s="355">
        <f t="shared" si="337"/>
        <v>0.26900000000023283</v>
      </c>
      <c r="D15829" s="420">
        <f t="shared" si="338"/>
        <v>0.13450000000011642</v>
      </c>
      <c r="H15829" s="337"/>
      <c r="J15829" s="82">
        <v>79</v>
      </c>
      <c r="K15829" s="391">
        <v>1</v>
      </c>
    </row>
    <row r="15830" spans="1:11" x14ac:dyDescent="0.3">
      <c r="A15830" s="341">
        <v>43637.049301041669</v>
      </c>
      <c r="B15830" s="318">
        <v>39265.961000000003</v>
      </c>
      <c r="C15830" s="355">
        <f t="shared" si="337"/>
        <v>0.28100000000267755</v>
      </c>
      <c r="D15830" s="420">
        <f t="shared" si="338"/>
        <v>0.14050000000133878</v>
      </c>
      <c r="H15830" s="337"/>
      <c r="J15830" s="82">
        <v>80</v>
      </c>
      <c r="K15830" s="319">
        <v>2</v>
      </c>
    </row>
    <row r="15831" spans="1:11" x14ac:dyDescent="0.3">
      <c r="A15831" s="341">
        <v>43637.09096765046</v>
      </c>
      <c r="B15831" s="318">
        <v>39266.248</v>
      </c>
      <c r="C15831" s="355">
        <f t="shared" si="337"/>
        <v>0.28699999999662396</v>
      </c>
      <c r="D15831" s="420">
        <f t="shared" si="338"/>
        <v>0.14349999999831198</v>
      </c>
      <c r="H15831" s="337"/>
      <c r="J15831" s="82">
        <v>81</v>
      </c>
      <c r="K15831" s="320">
        <v>3</v>
      </c>
    </row>
    <row r="15832" spans="1:11" x14ac:dyDescent="0.3">
      <c r="A15832" s="341">
        <v>43637.132634259258</v>
      </c>
      <c r="B15832" s="318">
        <v>39266.521000000001</v>
      </c>
      <c r="C15832" s="355">
        <f t="shared" si="337"/>
        <v>0.27300000000104774</v>
      </c>
      <c r="D15832" s="420">
        <f t="shared" si="338"/>
        <v>0.13650000000052387</v>
      </c>
      <c r="H15832" s="337"/>
      <c r="J15832" s="82">
        <v>82</v>
      </c>
      <c r="K15832" s="321">
        <v>4</v>
      </c>
    </row>
    <row r="15833" spans="1:11" x14ac:dyDescent="0.3">
      <c r="A15833" s="341">
        <v>43637.174300868057</v>
      </c>
      <c r="B15833" s="318">
        <v>39266.796999999999</v>
      </c>
      <c r="C15833" s="355">
        <f t="shared" si="337"/>
        <v>0.27599999999802094</v>
      </c>
      <c r="D15833" s="420">
        <f t="shared" si="338"/>
        <v>0.13799999999901047</v>
      </c>
      <c r="H15833" s="337"/>
      <c r="J15833" s="82">
        <v>83</v>
      </c>
      <c r="K15833" s="391">
        <v>1</v>
      </c>
    </row>
    <row r="15834" spans="1:11" x14ac:dyDescent="0.3">
      <c r="A15834" s="341">
        <v>43637.215967476855</v>
      </c>
      <c r="B15834" s="318">
        <v>39267.091</v>
      </c>
      <c r="C15834" s="355">
        <f t="shared" si="337"/>
        <v>0.29400000000168802</v>
      </c>
      <c r="D15834" s="420">
        <f t="shared" si="338"/>
        <v>0.14700000000084401</v>
      </c>
      <c r="H15834" s="337"/>
      <c r="J15834" s="82">
        <v>84</v>
      </c>
      <c r="K15834" s="319">
        <v>2</v>
      </c>
    </row>
    <row r="15835" spans="1:11" x14ac:dyDescent="0.3">
      <c r="A15835" s="341">
        <v>43637.257634085647</v>
      </c>
      <c r="B15835" s="318">
        <v>39267.381999999998</v>
      </c>
      <c r="C15835" s="355">
        <f t="shared" ref="C15835:C15850" si="339">B15835-B15834</f>
        <v>0.29099999999743886</v>
      </c>
      <c r="D15835" s="420">
        <f t="shared" ref="D15835:D15850" si="340">C15835/2</f>
        <v>0.14549999999871943</v>
      </c>
      <c r="H15835" s="337"/>
      <c r="J15835" s="82">
        <v>85</v>
      </c>
      <c r="K15835" s="320">
        <v>3</v>
      </c>
    </row>
    <row r="15836" spans="1:11" x14ac:dyDescent="0.3">
      <c r="A15836" s="341">
        <v>43637.299300694445</v>
      </c>
      <c r="B15836" s="318">
        <v>39267.661999999997</v>
      </c>
      <c r="C15836" s="355">
        <f t="shared" si="339"/>
        <v>0.27999999999883585</v>
      </c>
      <c r="D15836" s="420">
        <f t="shared" si="340"/>
        <v>0.13999999999941792</v>
      </c>
      <c r="H15836" s="337"/>
      <c r="J15836" s="82">
        <v>86</v>
      </c>
      <c r="K15836" s="321">
        <v>4</v>
      </c>
    </row>
    <row r="15837" spans="1:11" x14ac:dyDescent="0.3">
      <c r="A15837" s="341">
        <v>43637.340967303244</v>
      </c>
      <c r="B15837" s="318">
        <v>39267.949000000001</v>
      </c>
      <c r="C15837" s="355">
        <f t="shared" si="339"/>
        <v>0.28700000000389991</v>
      </c>
      <c r="D15837" s="420">
        <f t="shared" si="340"/>
        <v>0.14350000000194996</v>
      </c>
      <c r="H15837" s="337"/>
      <c r="J15837" s="82">
        <v>87</v>
      </c>
      <c r="K15837" s="391">
        <v>1</v>
      </c>
    </row>
    <row r="15838" spans="1:11" x14ac:dyDescent="0.3">
      <c r="A15838" s="341">
        <v>43637.382633912035</v>
      </c>
      <c r="B15838" s="318">
        <v>39268.239999999998</v>
      </c>
      <c r="C15838" s="355">
        <f t="shared" si="339"/>
        <v>0.29099999999743886</v>
      </c>
      <c r="D15838" s="420">
        <f t="shared" si="340"/>
        <v>0.14549999999871943</v>
      </c>
      <c r="H15838" s="337"/>
      <c r="J15838" s="82">
        <v>88</v>
      </c>
      <c r="K15838" s="319">
        <v>2</v>
      </c>
    </row>
    <row r="15839" spans="1:11" x14ac:dyDescent="0.3">
      <c r="A15839" s="341">
        <v>43637.424300520834</v>
      </c>
      <c r="B15839" s="318">
        <v>39268.527999999998</v>
      </c>
      <c r="C15839" s="355">
        <f t="shared" si="339"/>
        <v>0.28800000000046566</v>
      </c>
      <c r="D15839" s="420">
        <f t="shared" si="340"/>
        <v>0.14400000000023283</v>
      </c>
      <c r="H15839" s="337"/>
      <c r="J15839" s="82">
        <v>89</v>
      </c>
      <c r="K15839" s="320">
        <v>3</v>
      </c>
    </row>
    <row r="15840" spans="1:11" x14ac:dyDescent="0.3">
      <c r="A15840" s="341">
        <v>43637.465967129632</v>
      </c>
      <c r="B15840" s="318">
        <v>39268.803</v>
      </c>
      <c r="C15840" s="355">
        <f t="shared" si="339"/>
        <v>0.27500000000145519</v>
      </c>
      <c r="D15840" s="420">
        <f t="shared" si="340"/>
        <v>0.1375000000007276</v>
      </c>
      <c r="H15840" s="337"/>
      <c r="J15840" s="82">
        <v>90</v>
      </c>
      <c r="K15840" s="321">
        <v>4</v>
      </c>
    </row>
    <row r="15841" spans="1:12" x14ac:dyDescent="0.3">
      <c r="A15841" s="341">
        <v>43637.507633738423</v>
      </c>
      <c r="B15841" s="318">
        <v>39269.095000000001</v>
      </c>
      <c r="C15841" s="355">
        <f t="shared" si="339"/>
        <v>0.29200000000128057</v>
      </c>
      <c r="D15841" s="420">
        <f t="shared" si="340"/>
        <v>0.14600000000064028</v>
      </c>
      <c r="H15841" s="337"/>
      <c r="J15841" s="82">
        <v>91</v>
      </c>
      <c r="K15841" s="391">
        <v>1</v>
      </c>
    </row>
    <row r="15842" spans="1:12" x14ac:dyDescent="0.3">
      <c r="A15842" s="341">
        <v>43637.549300347222</v>
      </c>
      <c r="B15842" s="318">
        <v>39269.379000000001</v>
      </c>
      <c r="C15842" s="355">
        <f t="shared" si="339"/>
        <v>0.28399999999965075</v>
      </c>
      <c r="D15842" s="420">
        <f t="shared" si="340"/>
        <v>0.14199999999982538</v>
      </c>
      <c r="H15842" s="337"/>
      <c r="J15842" s="82">
        <v>92</v>
      </c>
      <c r="K15842" s="319">
        <v>2</v>
      </c>
    </row>
    <row r="15843" spans="1:12" x14ac:dyDescent="0.3">
      <c r="A15843" s="341">
        <v>43637.590966956021</v>
      </c>
      <c r="B15843" s="318">
        <v>39269.652000000002</v>
      </c>
      <c r="C15843" s="355">
        <f t="shared" si="339"/>
        <v>0.27300000000104774</v>
      </c>
      <c r="D15843" s="420">
        <f t="shared" si="340"/>
        <v>0.13650000000052387</v>
      </c>
      <c r="H15843" s="337"/>
      <c r="J15843" s="82">
        <v>93</v>
      </c>
      <c r="K15843" s="320">
        <v>3</v>
      </c>
    </row>
    <row r="15844" spans="1:12" x14ac:dyDescent="0.3">
      <c r="A15844" s="341">
        <v>43637.632633564812</v>
      </c>
      <c r="B15844" s="318">
        <v>39269.932000000001</v>
      </c>
      <c r="C15844" s="355">
        <f t="shared" si="339"/>
        <v>0.27999999999883585</v>
      </c>
      <c r="D15844" s="420">
        <f t="shared" si="340"/>
        <v>0.13999999999941792</v>
      </c>
      <c r="H15844" s="337"/>
      <c r="J15844" s="82">
        <v>94</v>
      </c>
      <c r="K15844" s="321">
        <v>4</v>
      </c>
    </row>
    <row r="15845" spans="1:12" x14ac:dyDescent="0.3">
      <c r="A15845" s="341">
        <v>43637.67430017361</v>
      </c>
      <c r="B15845" s="318">
        <v>39270.218000000001</v>
      </c>
      <c r="C15845" s="355">
        <f t="shared" si="339"/>
        <v>0.28600000000005821</v>
      </c>
      <c r="D15845" s="420">
        <f t="shared" si="340"/>
        <v>0.1430000000000291</v>
      </c>
      <c r="H15845" s="337"/>
      <c r="J15845" s="82">
        <v>95</v>
      </c>
      <c r="K15845" s="391">
        <v>1</v>
      </c>
    </row>
    <row r="15846" spans="1:12" x14ac:dyDescent="0.3">
      <c r="A15846" s="341">
        <v>43637.715966782409</v>
      </c>
      <c r="B15846" s="318">
        <v>39270.493999999999</v>
      </c>
      <c r="C15846" s="355">
        <f t="shared" si="339"/>
        <v>0.27599999999802094</v>
      </c>
      <c r="D15846" s="420">
        <f t="shared" si="340"/>
        <v>0.13799999999901047</v>
      </c>
      <c r="H15846" s="337"/>
      <c r="J15846" s="82">
        <v>96</v>
      </c>
      <c r="K15846" s="319">
        <v>2</v>
      </c>
    </row>
    <row r="15847" spans="1:12" x14ac:dyDescent="0.3">
      <c r="A15847" s="341">
        <v>43637.7576333912</v>
      </c>
      <c r="B15847" s="318">
        <v>39270.764000000003</v>
      </c>
      <c r="C15847" s="355">
        <f t="shared" si="339"/>
        <v>0.27000000000407454</v>
      </c>
      <c r="D15847" s="420">
        <f t="shared" si="340"/>
        <v>0.13500000000203727</v>
      </c>
      <c r="H15847" s="337"/>
      <c r="J15847" s="82">
        <v>97</v>
      </c>
      <c r="K15847" s="320">
        <v>3</v>
      </c>
    </row>
    <row r="15848" spans="1:12" x14ac:dyDescent="0.3">
      <c r="A15848" s="341">
        <v>43637.799299999999</v>
      </c>
      <c r="B15848" s="318">
        <v>39271.042000000001</v>
      </c>
      <c r="C15848" s="355">
        <f t="shared" si="339"/>
        <v>0.27799999999842839</v>
      </c>
      <c r="D15848" s="420">
        <f t="shared" si="340"/>
        <v>0.1389999999992142</v>
      </c>
      <c r="H15848" s="337"/>
      <c r="J15848" s="82">
        <v>98</v>
      </c>
      <c r="K15848" s="321">
        <v>4</v>
      </c>
    </row>
    <row r="15849" spans="1:12" x14ac:dyDescent="0.3">
      <c r="A15849" s="341">
        <v>43637.840966608797</v>
      </c>
      <c r="B15849" s="318">
        <v>39271.319000000003</v>
      </c>
      <c r="C15849" s="355">
        <f t="shared" si="339"/>
        <v>0.27700000000186265</v>
      </c>
      <c r="D15849" s="420">
        <f t="shared" si="340"/>
        <v>0.13850000000093132</v>
      </c>
      <c r="H15849" s="337"/>
      <c r="J15849" s="82">
        <v>99</v>
      </c>
      <c r="K15849" s="391">
        <v>1</v>
      </c>
    </row>
    <row r="15850" spans="1:12" x14ac:dyDescent="0.3">
      <c r="A15850" s="341">
        <v>43637.882633217596</v>
      </c>
      <c r="B15850" s="318">
        <v>39271.588000000003</v>
      </c>
      <c r="C15850" s="355">
        <f t="shared" si="339"/>
        <v>0.26900000000023283</v>
      </c>
      <c r="D15850" s="420">
        <f t="shared" si="340"/>
        <v>0.13450000000011642</v>
      </c>
      <c r="E15850" s="336">
        <f>SUM(C15829:C15850)*7.4805194805</f>
        <v>46.207168831073318</v>
      </c>
      <c r="F15850" s="324">
        <f>AVERAGE(D15829:D15850)</f>
        <v>0.14038636363643905</v>
      </c>
      <c r="G15850" s="324">
        <f>_xlfn.STDEV.S(D15829:D15850)</f>
        <v>3.9246832390122249E-3</v>
      </c>
      <c r="H15850" s="404"/>
      <c r="I15850" s="344">
        <f>AVERAGE(D15732:D15850)</f>
        <v>0.14000000000002935</v>
      </c>
      <c r="J15850" s="82">
        <v>100</v>
      </c>
      <c r="K15850" s="319">
        <v>2</v>
      </c>
    </row>
    <row r="15851" spans="1:12" x14ac:dyDescent="0.3">
      <c r="A15851" s="341">
        <v>43643.563888888886</v>
      </c>
      <c r="B15851" s="318">
        <v>39309.491000000002</v>
      </c>
      <c r="C15851" s="318"/>
      <c r="D15851" s="414"/>
      <c r="H15851" s="332"/>
      <c r="J15851" s="82">
        <v>1</v>
      </c>
      <c r="K15851" s="319">
        <v>2</v>
      </c>
      <c r="L15851" s="54" t="s">
        <v>313</v>
      </c>
    </row>
    <row r="15852" spans="1:12" x14ac:dyDescent="0.3">
      <c r="A15852" s="341">
        <v>43643.605555555558</v>
      </c>
      <c r="B15852" s="318">
        <v>39309.762999999999</v>
      </c>
      <c r="C15852" s="355">
        <f t="shared" ref="C15852:C15950" si="341">B15852-B15851</f>
        <v>0.27199999999720603</v>
      </c>
      <c r="D15852" s="420">
        <f t="shared" ref="D15852:D15950" si="342">C15852/2</f>
        <v>0.13599999999860302</v>
      </c>
      <c r="H15852" s="337"/>
      <c r="J15852" s="82">
        <v>2</v>
      </c>
      <c r="K15852" s="320">
        <v>3</v>
      </c>
    </row>
    <row r="15853" spans="1:12" x14ac:dyDescent="0.3">
      <c r="A15853" s="341">
        <v>43643.647222222222</v>
      </c>
      <c r="B15853" s="318">
        <v>39310.048999999999</v>
      </c>
      <c r="C15853" s="355">
        <f t="shared" si="341"/>
        <v>0.28600000000005821</v>
      </c>
      <c r="D15853" s="420">
        <f t="shared" si="342"/>
        <v>0.1430000000000291</v>
      </c>
      <c r="H15853" s="337"/>
      <c r="J15853" s="82">
        <v>3</v>
      </c>
      <c r="K15853" s="321">
        <v>4</v>
      </c>
    </row>
    <row r="15854" spans="1:12" x14ac:dyDescent="0.3">
      <c r="A15854" s="341">
        <v>43643.688888888886</v>
      </c>
      <c r="B15854" s="318">
        <v>39310.330999999998</v>
      </c>
      <c r="C15854" s="355">
        <f t="shared" si="341"/>
        <v>0.2819999999992433</v>
      </c>
      <c r="D15854" s="420">
        <f t="shared" si="342"/>
        <v>0.14099999999962165</v>
      </c>
      <c r="H15854" s="337"/>
      <c r="J15854" s="82">
        <v>4</v>
      </c>
      <c r="K15854" s="391">
        <v>1</v>
      </c>
    </row>
    <row r="15855" spans="1:12" x14ac:dyDescent="0.3">
      <c r="A15855" s="341">
        <v>43643.730555381946</v>
      </c>
      <c r="B15855" s="318">
        <v>39310.605000000003</v>
      </c>
      <c r="C15855" s="355">
        <f t="shared" si="341"/>
        <v>0.27400000000488944</v>
      </c>
      <c r="D15855" s="420">
        <f t="shared" si="342"/>
        <v>0.13700000000244472</v>
      </c>
      <c r="H15855" s="337"/>
      <c r="J15855" s="82">
        <v>5</v>
      </c>
      <c r="K15855" s="319">
        <v>2</v>
      </c>
    </row>
    <row r="15856" spans="1:12" x14ac:dyDescent="0.3">
      <c r="A15856" s="341">
        <v>43643.772221990737</v>
      </c>
      <c r="B15856" s="318">
        <v>39310.879999999997</v>
      </c>
      <c r="C15856" s="355">
        <f t="shared" si="341"/>
        <v>0.27499999999417923</v>
      </c>
      <c r="D15856" s="420">
        <f t="shared" si="342"/>
        <v>0.13749999999708962</v>
      </c>
      <c r="H15856" s="337"/>
      <c r="J15856" s="82">
        <v>6</v>
      </c>
      <c r="K15856" s="320">
        <v>3</v>
      </c>
    </row>
    <row r="15857" spans="1:11" x14ac:dyDescent="0.3">
      <c r="A15857" s="341">
        <v>43643.813888599536</v>
      </c>
      <c r="B15857" s="318">
        <v>39311.154999999999</v>
      </c>
      <c r="C15857" s="355">
        <f t="shared" si="341"/>
        <v>0.27500000000145519</v>
      </c>
      <c r="D15857" s="420">
        <f t="shared" si="342"/>
        <v>0.1375000000007276</v>
      </c>
      <c r="H15857" s="337"/>
      <c r="J15857" s="82">
        <v>7</v>
      </c>
      <c r="K15857" s="321">
        <v>4</v>
      </c>
    </row>
    <row r="15858" spans="1:11" x14ac:dyDescent="0.3">
      <c r="A15858" s="341">
        <v>43643.855555208334</v>
      </c>
      <c r="B15858" s="318">
        <v>39311.428</v>
      </c>
      <c r="C15858" s="355">
        <f t="shared" si="341"/>
        <v>0.27300000000104774</v>
      </c>
      <c r="D15858" s="420">
        <f t="shared" si="342"/>
        <v>0.13650000000052387</v>
      </c>
      <c r="H15858" s="337"/>
      <c r="J15858" s="82">
        <v>8</v>
      </c>
      <c r="K15858" s="391">
        <v>1</v>
      </c>
    </row>
    <row r="15859" spans="1:11" x14ac:dyDescent="0.3">
      <c r="A15859" s="341">
        <v>43643.897221817133</v>
      </c>
      <c r="B15859" s="318">
        <v>39311.692000000003</v>
      </c>
      <c r="C15859" s="355">
        <f t="shared" si="341"/>
        <v>0.26400000000285218</v>
      </c>
      <c r="D15859" s="420">
        <f t="shared" si="342"/>
        <v>0.13200000000142609</v>
      </c>
      <c r="H15859" s="337"/>
      <c r="J15859" s="82">
        <v>9</v>
      </c>
      <c r="K15859" s="319">
        <v>2</v>
      </c>
    </row>
    <row r="15860" spans="1:11" x14ac:dyDescent="0.3">
      <c r="A15860" s="341">
        <v>43643.938888425924</v>
      </c>
      <c r="B15860" s="318">
        <v>39311.972000000002</v>
      </c>
      <c r="C15860" s="355">
        <f t="shared" si="341"/>
        <v>0.27999999999883585</v>
      </c>
      <c r="D15860" s="420">
        <f t="shared" si="342"/>
        <v>0.13999999999941792</v>
      </c>
      <c r="H15860" s="337"/>
      <c r="J15860" s="82">
        <v>10</v>
      </c>
      <c r="K15860" s="320">
        <v>3</v>
      </c>
    </row>
    <row r="15861" spans="1:11" x14ac:dyDescent="0.3">
      <c r="A15861" s="341">
        <v>43643.980555034723</v>
      </c>
      <c r="B15861" s="318">
        <v>39312.252</v>
      </c>
      <c r="C15861" s="355">
        <f t="shared" si="341"/>
        <v>0.27999999999883585</v>
      </c>
      <c r="D15861" s="420">
        <f t="shared" si="342"/>
        <v>0.13999999999941792</v>
      </c>
      <c r="E15861" s="336">
        <f>SUM(C15851:C15861)*7.4805194805</f>
        <v>20.65371428565005</v>
      </c>
      <c r="F15861" s="324">
        <f>AVERAGE(D15851:D15861)</f>
        <v>0.13804999999993015</v>
      </c>
      <c r="G15861" s="324">
        <f>_xlfn.STDEV.S(D15851:D15861)</f>
        <v>3.0862598719995265E-3</v>
      </c>
      <c r="H15861" s="337"/>
      <c r="J15861" s="82">
        <v>11</v>
      </c>
      <c r="K15861" s="321">
        <v>4</v>
      </c>
    </row>
    <row r="15862" spans="1:11" x14ac:dyDescent="0.3">
      <c r="A15862" s="341">
        <v>43644.022221643521</v>
      </c>
      <c r="B15862" s="318">
        <v>39312.527999999998</v>
      </c>
      <c r="C15862" s="355">
        <f t="shared" si="341"/>
        <v>0.27599999999802094</v>
      </c>
      <c r="D15862" s="420">
        <f t="shared" si="342"/>
        <v>0.13799999999901047</v>
      </c>
      <c r="H15862" s="337"/>
      <c r="J15862" s="82">
        <v>12</v>
      </c>
      <c r="K15862" s="391">
        <v>1</v>
      </c>
    </row>
    <row r="15863" spans="1:11" x14ac:dyDescent="0.3">
      <c r="A15863" s="341">
        <v>43644.063888252313</v>
      </c>
      <c r="B15863" s="318">
        <v>39312.798999999999</v>
      </c>
      <c r="C15863" s="355">
        <f t="shared" si="341"/>
        <v>0.27100000000064028</v>
      </c>
      <c r="D15863" s="420">
        <f t="shared" si="342"/>
        <v>0.13550000000032014</v>
      </c>
      <c r="H15863" s="337"/>
      <c r="J15863" s="82">
        <v>13</v>
      </c>
      <c r="K15863" s="319">
        <v>2</v>
      </c>
    </row>
    <row r="15864" spans="1:11" x14ac:dyDescent="0.3">
      <c r="A15864" s="341">
        <v>43644.105554861111</v>
      </c>
      <c r="B15864" s="318">
        <v>39313.088000000003</v>
      </c>
      <c r="C15864" s="355">
        <f t="shared" si="341"/>
        <v>0.28900000000430737</v>
      </c>
      <c r="D15864" s="420">
        <f t="shared" si="342"/>
        <v>0.14450000000215368</v>
      </c>
      <c r="H15864" s="337"/>
      <c r="J15864" s="82">
        <v>14</v>
      </c>
      <c r="K15864" s="320">
        <v>3</v>
      </c>
    </row>
    <row r="15865" spans="1:11" x14ac:dyDescent="0.3">
      <c r="A15865" s="341">
        <v>43644.14722146991</v>
      </c>
      <c r="B15865" s="318">
        <v>39313.372000000003</v>
      </c>
      <c r="C15865" s="355">
        <f t="shared" si="341"/>
        <v>0.28399999999965075</v>
      </c>
      <c r="D15865" s="420">
        <f t="shared" si="342"/>
        <v>0.14199999999982538</v>
      </c>
      <c r="H15865" s="337"/>
      <c r="J15865" s="82">
        <v>15</v>
      </c>
      <c r="K15865" s="321">
        <v>4</v>
      </c>
    </row>
    <row r="15866" spans="1:11" x14ac:dyDescent="0.3">
      <c r="A15866" s="341">
        <v>43644.188888078701</v>
      </c>
      <c r="B15866" s="318">
        <v>39313.652000000002</v>
      </c>
      <c r="C15866" s="355">
        <f t="shared" si="341"/>
        <v>0.27999999999883585</v>
      </c>
      <c r="D15866" s="420">
        <f t="shared" si="342"/>
        <v>0.13999999999941792</v>
      </c>
      <c r="H15866" s="337"/>
      <c r="J15866" s="82">
        <v>16</v>
      </c>
      <c r="K15866" s="391">
        <v>1</v>
      </c>
    </row>
    <row r="15867" spans="1:11" x14ac:dyDescent="0.3">
      <c r="A15867" s="341">
        <v>43644.2305546875</v>
      </c>
      <c r="B15867" s="318">
        <v>39313.94</v>
      </c>
      <c r="C15867" s="355">
        <f t="shared" si="341"/>
        <v>0.28800000000046566</v>
      </c>
      <c r="D15867" s="420">
        <f t="shared" si="342"/>
        <v>0.14400000000023283</v>
      </c>
      <c r="H15867" s="337"/>
      <c r="J15867" s="82">
        <v>17</v>
      </c>
      <c r="K15867" s="319">
        <v>2</v>
      </c>
    </row>
    <row r="15868" spans="1:11" x14ac:dyDescent="0.3">
      <c r="A15868" s="341">
        <v>43644.272221296298</v>
      </c>
      <c r="B15868" s="318">
        <v>39314.231</v>
      </c>
      <c r="C15868" s="355">
        <f t="shared" si="341"/>
        <v>0.29099999999743886</v>
      </c>
      <c r="D15868" s="420">
        <f t="shared" si="342"/>
        <v>0.14549999999871943</v>
      </c>
      <c r="H15868" s="337"/>
      <c r="J15868" s="82">
        <v>18</v>
      </c>
      <c r="K15868" s="320">
        <v>3</v>
      </c>
    </row>
    <row r="15869" spans="1:11" x14ac:dyDescent="0.3">
      <c r="A15869" s="341">
        <v>43644.313887905089</v>
      </c>
      <c r="B15869" s="318">
        <v>39314.512000000002</v>
      </c>
      <c r="C15869" s="355">
        <f t="shared" si="341"/>
        <v>0.28100000000267755</v>
      </c>
      <c r="D15869" s="420">
        <f t="shared" si="342"/>
        <v>0.14050000000133878</v>
      </c>
      <c r="H15869" s="337"/>
      <c r="J15869" s="82">
        <v>19</v>
      </c>
      <c r="K15869" s="321">
        <v>4</v>
      </c>
    </row>
    <row r="15870" spans="1:11" x14ac:dyDescent="0.3">
      <c r="A15870" s="341">
        <v>43644.355554513888</v>
      </c>
      <c r="B15870" s="318">
        <v>39314.790999999997</v>
      </c>
      <c r="C15870" s="355">
        <f t="shared" si="341"/>
        <v>0.27899999999499414</v>
      </c>
      <c r="D15870" s="420">
        <f t="shared" si="342"/>
        <v>0.13949999999749707</v>
      </c>
      <c r="H15870" s="337"/>
      <c r="J15870" s="82">
        <v>20</v>
      </c>
      <c r="K15870" s="391">
        <v>1</v>
      </c>
    </row>
    <row r="15871" spans="1:11" x14ac:dyDescent="0.3">
      <c r="A15871" s="341">
        <v>43644.397221122686</v>
      </c>
      <c r="B15871" s="318">
        <v>39315.088000000003</v>
      </c>
      <c r="C15871" s="355">
        <f t="shared" si="341"/>
        <v>0.29700000000593718</v>
      </c>
      <c r="D15871" s="420">
        <f t="shared" si="342"/>
        <v>0.14850000000296859</v>
      </c>
      <c r="H15871" s="337"/>
      <c r="J15871" s="82">
        <v>21</v>
      </c>
      <c r="K15871" s="319">
        <v>2</v>
      </c>
    </row>
    <row r="15872" spans="1:11" x14ac:dyDescent="0.3">
      <c r="A15872" s="341">
        <v>43644.438887731485</v>
      </c>
      <c r="B15872" s="318">
        <v>39315.374000000003</v>
      </c>
      <c r="C15872" s="355">
        <f t="shared" si="341"/>
        <v>0.28600000000005821</v>
      </c>
      <c r="D15872" s="420">
        <f t="shared" si="342"/>
        <v>0.1430000000000291</v>
      </c>
      <c r="H15872" s="337"/>
      <c r="J15872" s="82">
        <v>22</v>
      </c>
      <c r="K15872" s="320">
        <v>3</v>
      </c>
    </row>
    <row r="15873" spans="1:11" x14ac:dyDescent="0.3">
      <c r="A15873" s="341">
        <v>43644.480554340276</v>
      </c>
      <c r="B15873" s="318">
        <v>39315.650999999998</v>
      </c>
      <c r="C15873" s="355">
        <f t="shared" si="341"/>
        <v>0.27699999999458669</v>
      </c>
      <c r="D15873" s="420">
        <f t="shared" si="342"/>
        <v>0.13849999999729334</v>
      </c>
      <c r="H15873" s="337"/>
      <c r="J15873" s="82">
        <v>23</v>
      </c>
      <c r="K15873" s="321">
        <v>4</v>
      </c>
    </row>
    <row r="15874" spans="1:11" x14ac:dyDescent="0.3">
      <c r="A15874" s="341">
        <v>43644.522220949075</v>
      </c>
      <c r="B15874" s="318">
        <v>39315.932999999997</v>
      </c>
      <c r="C15874" s="355">
        <f t="shared" si="341"/>
        <v>0.2819999999992433</v>
      </c>
      <c r="D15874" s="420">
        <f t="shared" si="342"/>
        <v>0.14099999999962165</v>
      </c>
      <c r="H15874" s="337"/>
      <c r="J15874" s="82">
        <v>24</v>
      </c>
      <c r="K15874" s="391">
        <v>1</v>
      </c>
    </row>
    <row r="15875" spans="1:11" x14ac:dyDescent="0.3">
      <c r="A15875" s="341">
        <v>43644.563887557873</v>
      </c>
      <c r="B15875" s="318">
        <v>39316.228000000003</v>
      </c>
      <c r="C15875" s="355">
        <f t="shared" si="341"/>
        <v>0.29500000000552973</v>
      </c>
      <c r="D15875" s="420">
        <f t="shared" si="342"/>
        <v>0.14750000000276486</v>
      </c>
      <c r="H15875" s="337"/>
      <c r="J15875" s="82">
        <v>25</v>
      </c>
      <c r="K15875" s="319">
        <v>2</v>
      </c>
    </row>
    <row r="15876" spans="1:11" x14ac:dyDescent="0.3">
      <c r="A15876" s="341">
        <v>43644.605554166665</v>
      </c>
      <c r="B15876" s="318">
        <v>39316.512000000002</v>
      </c>
      <c r="C15876" s="355">
        <f t="shared" si="341"/>
        <v>0.28399999999965075</v>
      </c>
      <c r="D15876" s="420">
        <f t="shared" si="342"/>
        <v>0.14199999999982538</v>
      </c>
      <c r="H15876" s="337"/>
      <c r="J15876" s="82">
        <v>26</v>
      </c>
      <c r="K15876" s="320">
        <v>3</v>
      </c>
    </row>
    <row r="15877" spans="1:11" x14ac:dyDescent="0.3">
      <c r="A15877" s="341">
        <v>43644.647220775463</v>
      </c>
      <c r="B15877" s="318">
        <v>39316.788</v>
      </c>
      <c r="C15877" s="355">
        <f t="shared" si="341"/>
        <v>0.27599999999802094</v>
      </c>
      <c r="D15877" s="420">
        <f t="shared" si="342"/>
        <v>0.13799999999901047</v>
      </c>
      <c r="H15877" s="337"/>
      <c r="J15877" s="82">
        <v>27</v>
      </c>
      <c r="K15877" s="321">
        <v>4</v>
      </c>
    </row>
    <row r="15878" spans="1:11" x14ac:dyDescent="0.3">
      <c r="A15878" s="341">
        <v>43644.688887384262</v>
      </c>
      <c r="B15878" s="318">
        <v>39317.072</v>
      </c>
      <c r="C15878" s="355">
        <f t="shared" si="341"/>
        <v>0.28399999999965075</v>
      </c>
      <c r="D15878" s="420">
        <f t="shared" si="342"/>
        <v>0.14199999999982538</v>
      </c>
      <c r="H15878" s="337"/>
      <c r="J15878" s="82">
        <v>28</v>
      </c>
      <c r="K15878" s="391">
        <v>1</v>
      </c>
    </row>
    <row r="15879" spans="1:11" x14ac:dyDescent="0.3">
      <c r="A15879" s="341">
        <v>43644.730553993053</v>
      </c>
      <c r="B15879" s="318">
        <v>39317.355000000003</v>
      </c>
      <c r="C15879" s="355">
        <f t="shared" si="341"/>
        <v>0.28300000000308501</v>
      </c>
      <c r="D15879" s="420">
        <f t="shared" si="342"/>
        <v>0.1415000000015425</v>
      </c>
      <c r="H15879" s="337"/>
      <c r="J15879" s="82">
        <v>29</v>
      </c>
      <c r="K15879" s="319">
        <v>2</v>
      </c>
    </row>
    <row r="15880" spans="1:11" x14ac:dyDescent="0.3">
      <c r="A15880" s="341">
        <v>43644.772220601852</v>
      </c>
      <c r="B15880" s="318">
        <v>39317.622000000003</v>
      </c>
      <c r="C15880" s="355">
        <f t="shared" si="341"/>
        <v>0.26699999999982538</v>
      </c>
      <c r="D15880" s="420">
        <f t="shared" si="342"/>
        <v>0.13349999999991269</v>
      </c>
      <c r="H15880" s="337"/>
      <c r="J15880" s="82">
        <v>30</v>
      </c>
      <c r="K15880" s="320">
        <v>3</v>
      </c>
    </row>
    <row r="15881" spans="1:11" x14ac:dyDescent="0.3">
      <c r="A15881" s="341">
        <v>43644.81388721065</v>
      </c>
      <c r="B15881" s="318">
        <v>39317.898999999998</v>
      </c>
      <c r="C15881" s="355">
        <f t="shared" si="341"/>
        <v>0.27699999999458669</v>
      </c>
      <c r="D15881" s="420">
        <f t="shared" si="342"/>
        <v>0.13849999999729334</v>
      </c>
      <c r="H15881" s="337"/>
      <c r="J15881" s="82">
        <v>31</v>
      </c>
      <c r="K15881" s="321">
        <v>4</v>
      </c>
    </row>
    <row r="15882" spans="1:11" x14ac:dyDescent="0.3">
      <c r="A15882" s="341">
        <v>43644.855553819441</v>
      </c>
      <c r="B15882" s="318">
        <v>39318.180999999997</v>
      </c>
      <c r="C15882" s="355">
        <f t="shared" si="341"/>
        <v>0.2819999999992433</v>
      </c>
      <c r="D15882" s="420">
        <f t="shared" si="342"/>
        <v>0.14099999999962165</v>
      </c>
      <c r="H15882" s="337"/>
      <c r="J15882" s="82">
        <v>32</v>
      </c>
      <c r="K15882" s="391">
        <v>1</v>
      </c>
    </row>
    <row r="15883" spans="1:11" x14ac:dyDescent="0.3">
      <c r="A15883" s="341">
        <v>43644.89722042824</v>
      </c>
      <c r="B15883" s="318">
        <v>39318.459000000003</v>
      </c>
      <c r="C15883" s="355">
        <f t="shared" si="341"/>
        <v>0.27800000000570435</v>
      </c>
      <c r="D15883" s="420">
        <f t="shared" si="342"/>
        <v>0.13900000000285218</v>
      </c>
      <c r="H15883" s="337"/>
      <c r="J15883" s="82">
        <v>33</v>
      </c>
      <c r="K15883" s="319">
        <v>2</v>
      </c>
    </row>
    <row r="15884" spans="1:11" x14ac:dyDescent="0.3">
      <c r="A15884" s="341">
        <v>43644.938887037039</v>
      </c>
      <c r="B15884" s="318">
        <v>39318.728999999999</v>
      </c>
      <c r="C15884" s="355">
        <f t="shared" si="341"/>
        <v>0.26999999999679858</v>
      </c>
      <c r="D15884" s="420">
        <f t="shared" si="342"/>
        <v>0.13499999999839929</v>
      </c>
      <c r="H15884" s="337"/>
      <c r="J15884" s="82">
        <v>34</v>
      </c>
      <c r="K15884" s="320">
        <v>3</v>
      </c>
    </row>
    <row r="15885" spans="1:11" x14ac:dyDescent="0.3">
      <c r="A15885" s="341">
        <v>43644.98055364583</v>
      </c>
      <c r="B15885" s="318">
        <v>39319.006999999998</v>
      </c>
      <c r="C15885" s="355">
        <f t="shared" si="341"/>
        <v>0.27799999999842839</v>
      </c>
      <c r="D15885" s="420">
        <f t="shared" si="342"/>
        <v>0.1389999999992142</v>
      </c>
      <c r="E15885" s="336">
        <f>SUM(C15862:C15885)*7.4805194805</f>
        <v>50.530909090757902</v>
      </c>
      <c r="F15885" s="324">
        <f>AVERAGE(D15862:D15885)</f>
        <v>0.14072916666661209</v>
      </c>
      <c r="G15885" s="324">
        <f>_xlfn.STDEV.S(D15862:D15885)</f>
        <v>3.6712134202625296E-3</v>
      </c>
      <c r="H15885" s="337"/>
      <c r="J15885" s="82">
        <v>35</v>
      </c>
      <c r="K15885" s="321">
        <v>4</v>
      </c>
    </row>
    <row r="15886" spans="1:11" x14ac:dyDescent="0.3">
      <c r="A15886" s="341">
        <v>43645.022220254628</v>
      </c>
      <c r="B15886" s="318">
        <v>39319.29</v>
      </c>
      <c r="C15886" s="355">
        <f t="shared" si="341"/>
        <v>0.28300000000308501</v>
      </c>
      <c r="D15886" s="420">
        <f t="shared" si="342"/>
        <v>0.1415000000015425</v>
      </c>
      <c r="H15886" s="337"/>
      <c r="J15886" s="82">
        <v>36</v>
      </c>
      <c r="K15886" s="391">
        <v>1</v>
      </c>
    </row>
    <row r="15887" spans="1:11" x14ac:dyDescent="0.3">
      <c r="A15887" s="341">
        <v>43645.063886863427</v>
      </c>
      <c r="B15887" s="318">
        <v>39319.567999999999</v>
      </c>
      <c r="C15887" s="355">
        <f t="shared" si="341"/>
        <v>0.27799999999842839</v>
      </c>
      <c r="D15887" s="420">
        <f t="shared" si="342"/>
        <v>0.1389999999992142</v>
      </c>
      <c r="H15887" s="337"/>
      <c r="J15887" s="82">
        <v>37</v>
      </c>
      <c r="K15887" s="319">
        <v>2</v>
      </c>
    </row>
    <row r="15888" spans="1:11" x14ac:dyDescent="0.3">
      <c r="A15888" s="341">
        <v>43645.105553472225</v>
      </c>
      <c r="B15888" s="318">
        <v>39319.847999999998</v>
      </c>
      <c r="C15888" s="355">
        <f t="shared" si="341"/>
        <v>0.27999999999883585</v>
      </c>
      <c r="D15888" s="420">
        <f t="shared" si="342"/>
        <v>0.13999999999941792</v>
      </c>
      <c r="H15888" s="337"/>
      <c r="J15888" s="82">
        <v>38</v>
      </c>
      <c r="K15888" s="320">
        <v>3</v>
      </c>
    </row>
    <row r="15889" spans="1:11" x14ac:dyDescent="0.3">
      <c r="A15889" s="341">
        <v>43645.147220081017</v>
      </c>
      <c r="B15889" s="318">
        <v>39320.131999999998</v>
      </c>
      <c r="C15889" s="355">
        <f t="shared" si="341"/>
        <v>0.28399999999965075</v>
      </c>
      <c r="D15889" s="420">
        <f t="shared" si="342"/>
        <v>0.14199999999982538</v>
      </c>
      <c r="H15889" s="337"/>
      <c r="J15889" s="82">
        <v>39</v>
      </c>
      <c r="K15889" s="321">
        <v>4</v>
      </c>
    </row>
    <row r="15890" spans="1:11" x14ac:dyDescent="0.3">
      <c r="A15890" s="341">
        <v>43645.188886689815</v>
      </c>
      <c r="B15890" s="318">
        <v>39320.419000000002</v>
      </c>
      <c r="C15890" s="355">
        <f t="shared" si="341"/>
        <v>0.28700000000389991</v>
      </c>
      <c r="D15890" s="420">
        <f t="shared" si="342"/>
        <v>0.14350000000194996</v>
      </c>
      <c r="H15890" s="337"/>
      <c r="J15890" s="82">
        <v>40</v>
      </c>
      <c r="K15890" s="391">
        <v>1</v>
      </c>
    </row>
    <row r="15891" spans="1:11" x14ac:dyDescent="0.3">
      <c r="A15891" s="341">
        <v>43645.230553298614</v>
      </c>
      <c r="B15891" s="318">
        <v>39320.695</v>
      </c>
      <c r="C15891" s="355">
        <f t="shared" si="341"/>
        <v>0.27599999999802094</v>
      </c>
      <c r="D15891" s="420">
        <f t="shared" si="342"/>
        <v>0.13799999999901047</v>
      </c>
      <c r="H15891" s="337"/>
      <c r="J15891" s="82">
        <v>41</v>
      </c>
      <c r="K15891" s="319">
        <v>2</v>
      </c>
    </row>
    <row r="15892" spans="1:11" x14ac:dyDescent="0.3">
      <c r="A15892" s="341">
        <v>43645.272219907405</v>
      </c>
      <c r="B15892" s="318">
        <v>39320.983</v>
      </c>
      <c r="C15892" s="355">
        <f t="shared" si="341"/>
        <v>0.28800000000046566</v>
      </c>
      <c r="D15892" s="420">
        <f t="shared" si="342"/>
        <v>0.14400000000023283</v>
      </c>
      <c r="H15892" s="337"/>
      <c r="J15892" s="82">
        <v>42</v>
      </c>
      <c r="K15892" s="320">
        <v>3</v>
      </c>
    </row>
    <row r="15893" spans="1:11" x14ac:dyDescent="0.3">
      <c r="A15893" s="341">
        <v>43645.313886516204</v>
      </c>
      <c r="B15893" s="318">
        <v>39321.277999999998</v>
      </c>
      <c r="C15893" s="355">
        <f t="shared" si="341"/>
        <v>0.29499999999825377</v>
      </c>
      <c r="D15893" s="420">
        <f t="shared" si="342"/>
        <v>0.14749999999912689</v>
      </c>
      <c r="H15893" s="337"/>
      <c r="J15893" s="82">
        <v>43</v>
      </c>
      <c r="K15893" s="321">
        <v>4</v>
      </c>
    </row>
    <row r="15894" spans="1:11" x14ac:dyDescent="0.3">
      <c r="A15894" s="341">
        <v>43645.355553125002</v>
      </c>
      <c r="B15894" s="318">
        <v>39321.56</v>
      </c>
      <c r="C15894" s="355">
        <f t="shared" si="341"/>
        <v>0.2819999999992433</v>
      </c>
      <c r="D15894" s="420">
        <f t="shared" si="342"/>
        <v>0.14099999999962165</v>
      </c>
      <c r="H15894" s="337"/>
      <c r="J15894" s="82">
        <v>44</v>
      </c>
      <c r="K15894" s="391">
        <v>1</v>
      </c>
    </row>
    <row r="15895" spans="1:11" x14ac:dyDescent="0.3">
      <c r="A15895" s="341">
        <v>43645.397219733793</v>
      </c>
      <c r="B15895" s="318">
        <v>39321.841</v>
      </c>
      <c r="C15895" s="355">
        <f t="shared" si="341"/>
        <v>0.28100000000267755</v>
      </c>
      <c r="D15895" s="420">
        <f t="shared" si="342"/>
        <v>0.14050000000133878</v>
      </c>
      <c r="H15895" s="337"/>
      <c r="J15895" s="82">
        <v>45</v>
      </c>
      <c r="K15895" s="319">
        <v>2</v>
      </c>
    </row>
    <row r="15896" spans="1:11" x14ac:dyDescent="0.3">
      <c r="A15896" s="341">
        <v>43645.438886342592</v>
      </c>
      <c r="B15896" s="318">
        <v>39322.129999999997</v>
      </c>
      <c r="C15896" s="355">
        <f t="shared" si="341"/>
        <v>0.28899999999703141</v>
      </c>
      <c r="D15896" s="420">
        <f t="shared" si="342"/>
        <v>0.1444999999985157</v>
      </c>
      <c r="H15896" s="337"/>
      <c r="J15896" s="82">
        <v>46</v>
      </c>
      <c r="K15896" s="320">
        <v>3</v>
      </c>
    </row>
    <row r="15897" spans="1:11" x14ac:dyDescent="0.3">
      <c r="A15897" s="341">
        <v>43645.480552951391</v>
      </c>
      <c r="B15897" s="318">
        <v>39322.413</v>
      </c>
      <c r="C15897" s="355">
        <f t="shared" si="341"/>
        <v>0.28300000000308501</v>
      </c>
      <c r="D15897" s="420">
        <f t="shared" si="342"/>
        <v>0.1415000000015425</v>
      </c>
      <c r="H15897" s="337"/>
      <c r="J15897" s="82">
        <v>47</v>
      </c>
      <c r="K15897" s="321">
        <v>4</v>
      </c>
    </row>
    <row r="15898" spans="1:11" x14ac:dyDescent="0.3">
      <c r="A15898" s="341">
        <v>43645.522219560182</v>
      </c>
      <c r="B15898" s="318">
        <v>39322.69</v>
      </c>
      <c r="C15898" s="355">
        <f t="shared" si="341"/>
        <v>0.27700000000186265</v>
      </c>
      <c r="D15898" s="420">
        <f t="shared" si="342"/>
        <v>0.13850000000093132</v>
      </c>
      <c r="H15898" s="337"/>
      <c r="J15898" s="82">
        <v>48</v>
      </c>
      <c r="K15898" s="391">
        <v>1</v>
      </c>
    </row>
    <row r="15899" spans="1:11" x14ac:dyDescent="0.3">
      <c r="A15899" s="341">
        <v>43645.56388616898</v>
      </c>
      <c r="B15899" s="318">
        <v>39322.972000000002</v>
      </c>
      <c r="C15899" s="355">
        <f t="shared" si="341"/>
        <v>0.2819999999992433</v>
      </c>
      <c r="D15899" s="420">
        <f t="shared" si="342"/>
        <v>0.14099999999962165</v>
      </c>
      <c r="H15899" s="337"/>
      <c r="J15899" s="82">
        <v>49</v>
      </c>
      <c r="K15899" s="319">
        <v>2</v>
      </c>
    </row>
    <row r="15900" spans="1:11" x14ac:dyDescent="0.3">
      <c r="A15900" s="341">
        <v>43645.605552777779</v>
      </c>
      <c r="B15900" s="318">
        <v>39323.258999999998</v>
      </c>
      <c r="C15900" s="355">
        <f t="shared" si="341"/>
        <v>0.28699999999662396</v>
      </c>
      <c r="D15900" s="420">
        <f t="shared" si="342"/>
        <v>0.14349999999831198</v>
      </c>
      <c r="H15900" s="337"/>
      <c r="J15900" s="82">
        <v>50</v>
      </c>
      <c r="K15900" s="320">
        <v>3</v>
      </c>
    </row>
    <row r="15901" spans="1:11" x14ac:dyDescent="0.3">
      <c r="A15901" s="341">
        <v>43645.647219386577</v>
      </c>
      <c r="B15901" s="318">
        <v>39323.531999999999</v>
      </c>
      <c r="C15901" s="355">
        <f t="shared" si="341"/>
        <v>0.27300000000104774</v>
      </c>
      <c r="D15901" s="420">
        <f t="shared" si="342"/>
        <v>0.13650000000052387</v>
      </c>
      <c r="H15901" s="337"/>
      <c r="J15901" s="82">
        <v>51</v>
      </c>
      <c r="K15901" s="321">
        <v>4</v>
      </c>
    </row>
    <row r="15902" spans="1:11" x14ac:dyDescent="0.3">
      <c r="A15902" s="341">
        <v>43645.688885995369</v>
      </c>
      <c r="B15902" s="318">
        <v>39323.803999999996</v>
      </c>
      <c r="C15902" s="355">
        <f t="shared" si="341"/>
        <v>0.27199999999720603</v>
      </c>
      <c r="D15902" s="420">
        <f t="shared" si="342"/>
        <v>0.13599999999860302</v>
      </c>
      <c r="H15902" s="337"/>
      <c r="J15902" s="82">
        <v>52</v>
      </c>
      <c r="K15902" s="391">
        <v>1</v>
      </c>
    </row>
    <row r="15903" spans="1:11" x14ac:dyDescent="0.3">
      <c r="A15903" s="341">
        <v>43645.730552604167</v>
      </c>
      <c r="B15903" s="318">
        <v>39324.089999999997</v>
      </c>
      <c r="C15903" s="355">
        <f t="shared" si="341"/>
        <v>0.28600000000005821</v>
      </c>
      <c r="D15903" s="420">
        <f t="shared" si="342"/>
        <v>0.1430000000000291</v>
      </c>
      <c r="H15903" s="337"/>
      <c r="J15903" s="82">
        <v>53</v>
      </c>
      <c r="K15903" s="319">
        <v>2</v>
      </c>
    </row>
    <row r="15904" spans="1:11" x14ac:dyDescent="0.3">
      <c r="A15904" s="341">
        <v>43645.772219212966</v>
      </c>
      <c r="B15904" s="318">
        <v>39324.368999999999</v>
      </c>
      <c r="C15904" s="355">
        <f t="shared" si="341"/>
        <v>0.2790000000022701</v>
      </c>
      <c r="D15904" s="420">
        <f t="shared" si="342"/>
        <v>0.13950000000113505</v>
      </c>
      <c r="H15904" s="337"/>
      <c r="J15904" s="82">
        <v>54</v>
      </c>
      <c r="K15904" s="320">
        <v>3</v>
      </c>
    </row>
    <row r="15905" spans="1:11" x14ac:dyDescent="0.3">
      <c r="A15905" s="341">
        <v>43645.813885821757</v>
      </c>
      <c r="B15905" s="318">
        <v>39324.635000000002</v>
      </c>
      <c r="C15905" s="355">
        <f t="shared" si="341"/>
        <v>0.26600000000325963</v>
      </c>
      <c r="D15905" s="420">
        <f t="shared" si="342"/>
        <v>0.13300000000162981</v>
      </c>
      <c r="H15905" s="337"/>
      <c r="J15905" s="82">
        <v>55</v>
      </c>
      <c r="K15905" s="321">
        <v>4</v>
      </c>
    </row>
    <row r="15906" spans="1:11" x14ac:dyDescent="0.3">
      <c r="A15906" s="341">
        <v>43645.855552430556</v>
      </c>
      <c r="B15906" s="318">
        <v>39324.902000000002</v>
      </c>
      <c r="C15906" s="355">
        <f t="shared" si="341"/>
        <v>0.26699999999982538</v>
      </c>
      <c r="D15906" s="420">
        <f t="shared" si="342"/>
        <v>0.13349999999991269</v>
      </c>
      <c r="H15906" s="337"/>
      <c r="J15906" s="82">
        <v>56</v>
      </c>
      <c r="K15906" s="391">
        <v>1</v>
      </c>
    </row>
    <row r="15907" spans="1:11" x14ac:dyDescent="0.3">
      <c r="A15907" s="341">
        <v>43645.897219039354</v>
      </c>
      <c r="B15907" s="318">
        <v>39325.188999999998</v>
      </c>
      <c r="C15907" s="355">
        <f t="shared" si="341"/>
        <v>0.28699999999662396</v>
      </c>
      <c r="D15907" s="420">
        <f t="shared" si="342"/>
        <v>0.14349999999831198</v>
      </c>
      <c r="H15907" s="337"/>
      <c r="J15907" s="82">
        <v>57</v>
      </c>
      <c r="K15907" s="319">
        <v>2</v>
      </c>
    </row>
    <row r="15908" spans="1:11" x14ac:dyDescent="0.3">
      <c r="A15908" s="341">
        <v>43645.938885648146</v>
      </c>
      <c r="B15908" s="318">
        <v>39325.464999999997</v>
      </c>
      <c r="C15908" s="355">
        <f t="shared" si="341"/>
        <v>0.27599999999802094</v>
      </c>
      <c r="D15908" s="420">
        <f t="shared" si="342"/>
        <v>0.13799999999901047</v>
      </c>
      <c r="H15908" s="337"/>
      <c r="J15908" s="82">
        <v>58</v>
      </c>
      <c r="K15908" s="320">
        <v>3</v>
      </c>
    </row>
    <row r="15909" spans="1:11" x14ac:dyDescent="0.3">
      <c r="A15909" s="341">
        <v>43645.980552256944</v>
      </c>
      <c r="B15909" s="318">
        <v>39325.735000000001</v>
      </c>
      <c r="C15909" s="355">
        <f t="shared" si="341"/>
        <v>0.27000000000407454</v>
      </c>
      <c r="D15909" s="420">
        <f t="shared" si="342"/>
        <v>0.13500000000203727</v>
      </c>
      <c r="E15909" s="336">
        <f>SUM(C15886:C15909)*7.4805194805</f>
        <v>50.328935064824897</v>
      </c>
      <c r="F15909" s="324">
        <f>AVERAGE(D15886:D15909)</f>
        <v>0.14016666666672487</v>
      </c>
      <c r="G15909" s="324">
        <f>_xlfn.STDEV.S(D15886:D15909)</f>
        <v>3.6375656771471757E-3</v>
      </c>
      <c r="H15909" s="337"/>
      <c r="J15909" s="82">
        <v>59</v>
      </c>
      <c r="K15909" s="321">
        <v>4</v>
      </c>
    </row>
    <row r="15910" spans="1:11" x14ac:dyDescent="0.3">
      <c r="A15910" s="341">
        <v>43646.022218865743</v>
      </c>
      <c r="B15910" s="318">
        <v>39326.017999999996</v>
      </c>
      <c r="C15910" s="355">
        <f t="shared" si="341"/>
        <v>0.28299999999580905</v>
      </c>
      <c r="D15910" s="420">
        <f t="shared" si="342"/>
        <v>0.14149999999790452</v>
      </c>
      <c r="H15910" s="337"/>
      <c r="J15910" s="82">
        <v>60</v>
      </c>
      <c r="K15910" s="391">
        <v>1</v>
      </c>
    </row>
    <row r="15911" spans="1:11" x14ac:dyDescent="0.3">
      <c r="A15911" s="341">
        <v>43646.063885474534</v>
      </c>
      <c r="B15911" s="318">
        <v>39326.302000000003</v>
      </c>
      <c r="C15911" s="355">
        <f t="shared" si="341"/>
        <v>0.28400000000692671</v>
      </c>
      <c r="D15911" s="420">
        <f t="shared" si="342"/>
        <v>0.14200000000346336</v>
      </c>
      <c r="H15911" s="337"/>
      <c r="J15911" s="82">
        <v>61</v>
      </c>
      <c r="K15911" s="319">
        <v>2</v>
      </c>
    </row>
    <row r="15912" spans="1:11" x14ac:dyDescent="0.3">
      <c r="A15912" s="341">
        <v>43646.105552083332</v>
      </c>
      <c r="B15912" s="318">
        <v>39326.580999999998</v>
      </c>
      <c r="C15912" s="355">
        <f t="shared" si="341"/>
        <v>0.27899999999499414</v>
      </c>
      <c r="D15912" s="420">
        <f t="shared" si="342"/>
        <v>0.13949999999749707</v>
      </c>
      <c r="H15912" s="337"/>
      <c r="J15912" s="82">
        <v>62</v>
      </c>
      <c r="K15912" s="320">
        <v>3</v>
      </c>
    </row>
    <row r="15913" spans="1:11" x14ac:dyDescent="0.3">
      <c r="A15913" s="341">
        <v>43646.147218692131</v>
      </c>
      <c r="B15913" s="318">
        <v>39326.860999999997</v>
      </c>
      <c r="C15913" s="355">
        <f t="shared" si="341"/>
        <v>0.27999999999883585</v>
      </c>
      <c r="D15913" s="420">
        <f t="shared" si="342"/>
        <v>0.13999999999941792</v>
      </c>
      <c r="H15913" s="337"/>
      <c r="J15913" s="82">
        <v>63</v>
      </c>
      <c r="K15913" s="321">
        <v>4</v>
      </c>
    </row>
    <row r="15914" spans="1:11" x14ac:dyDescent="0.3">
      <c r="A15914" s="341">
        <v>43646.18888530093</v>
      </c>
      <c r="B15914" s="318">
        <v>39327.158000000003</v>
      </c>
      <c r="C15914" s="355">
        <f t="shared" si="341"/>
        <v>0.29700000000593718</v>
      </c>
      <c r="D15914" s="420">
        <f t="shared" si="342"/>
        <v>0.14850000000296859</v>
      </c>
      <c r="H15914" s="337"/>
      <c r="J15914" s="82">
        <v>64</v>
      </c>
      <c r="K15914" s="391">
        <v>1</v>
      </c>
    </row>
    <row r="15915" spans="1:11" x14ac:dyDescent="0.3">
      <c r="A15915" s="341">
        <v>43646.230551909721</v>
      </c>
      <c r="B15915" s="318">
        <v>39327.449999999997</v>
      </c>
      <c r="C15915" s="355">
        <f t="shared" si="341"/>
        <v>0.29199999999400461</v>
      </c>
      <c r="D15915" s="420">
        <f t="shared" si="342"/>
        <v>0.14599999999700231</v>
      </c>
      <c r="H15915" s="337"/>
      <c r="J15915" s="82">
        <v>65</v>
      </c>
      <c r="K15915" s="319">
        <v>2</v>
      </c>
    </row>
    <row r="15916" spans="1:11" x14ac:dyDescent="0.3">
      <c r="A15916" s="341">
        <v>43646.272218518519</v>
      </c>
      <c r="B15916" s="318">
        <v>39327.728999999999</v>
      </c>
      <c r="C15916" s="355">
        <f t="shared" si="341"/>
        <v>0.2790000000022701</v>
      </c>
      <c r="D15916" s="420">
        <f t="shared" si="342"/>
        <v>0.13950000000113505</v>
      </c>
      <c r="H15916" s="337"/>
      <c r="J15916" s="82">
        <v>66</v>
      </c>
      <c r="K15916" s="320">
        <v>3</v>
      </c>
    </row>
    <row r="15917" spans="1:11" x14ac:dyDescent="0.3">
      <c r="A15917" s="341">
        <v>43646.313885127318</v>
      </c>
      <c r="B15917" s="318">
        <v>39328.017999999996</v>
      </c>
      <c r="C15917" s="355">
        <f t="shared" si="341"/>
        <v>0.28899999999703141</v>
      </c>
      <c r="D15917" s="420">
        <f t="shared" si="342"/>
        <v>0.1444999999985157</v>
      </c>
      <c r="H15917" s="337"/>
      <c r="J15917" s="82">
        <v>67</v>
      </c>
      <c r="K15917" s="321">
        <v>4</v>
      </c>
    </row>
    <row r="15918" spans="1:11" x14ac:dyDescent="0.3">
      <c r="A15918" s="341">
        <v>43646.355551736109</v>
      </c>
      <c r="B15918" s="318">
        <v>39328.305999999997</v>
      </c>
      <c r="C15918" s="355">
        <f t="shared" si="341"/>
        <v>0.28800000000046566</v>
      </c>
      <c r="D15918" s="420">
        <f t="shared" si="342"/>
        <v>0.14400000000023283</v>
      </c>
      <c r="H15918" s="337"/>
      <c r="J15918" s="82">
        <v>68</v>
      </c>
      <c r="K15918" s="391">
        <v>1</v>
      </c>
    </row>
    <row r="15919" spans="1:11" x14ac:dyDescent="0.3">
      <c r="A15919" s="341">
        <v>43646.397218344908</v>
      </c>
      <c r="B15919" s="318">
        <v>39328.589</v>
      </c>
      <c r="C15919" s="355">
        <f t="shared" si="341"/>
        <v>0.28300000000308501</v>
      </c>
      <c r="D15919" s="420">
        <f t="shared" si="342"/>
        <v>0.1415000000015425</v>
      </c>
      <c r="H15919" s="337"/>
      <c r="J15919" s="82">
        <v>69</v>
      </c>
      <c r="K15919" s="319">
        <v>2</v>
      </c>
    </row>
    <row r="15920" spans="1:11" x14ac:dyDescent="0.3">
      <c r="A15920" s="341">
        <v>43646.438884953706</v>
      </c>
      <c r="B15920" s="318">
        <v>39328.872000000003</v>
      </c>
      <c r="C15920" s="355">
        <f t="shared" si="341"/>
        <v>0.28300000000308501</v>
      </c>
      <c r="D15920" s="420">
        <f t="shared" si="342"/>
        <v>0.1415000000015425</v>
      </c>
      <c r="H15920" s="337"/>
      <c r="J15920" s="82">
        <v>70</v>
      </c>
      <c r="K15920" s="320">
        <v>3</v>
      </c>
    </row>
    <row r="15921" spans="1:11" x14ac:dyDescent="0.3">
      <c r="A15921" s="341">
        <v>43646.480551562498</v>
      </c>
      <c r="B15921" s="318">
        <v>39329.161</v>
      </c>
      <c r="C15921" s="355">
        <f t="shared" si="341"/>
        <v>0.28899999999703141</v>
      </c>
      <c r="D15921" s="420">
        <f t="shared" si="342"/>
        <v>0.1444999999985157</v>
      </c>
      <c r="H15921" s="337"/>
      <c r="J15921" s="82">
        <v>71</v>
      </c>
      <c r="K15921" s="321">
        <v>4</v>
      </c>
    </row>
    <row r="15922" spans="1:11" x14ac:dyDescent="0.3">
      <c r="A15922" s="341">
        <v>43646.522218171296</v>
      </c>
      <c r="B15922" s="318">
        <v>39329.442999999999</v>
      </c>
      <c r="C15922" s="355">
        <f t="shared" si="341"/>
        <v>0.2819999999992433</v>
      </c>
      <c r="D15922" s="420">
        <f t="shared" si="342"/>
        <v>0.14099999999962165</v>
      </c>
      <c r="H15922" s="337"/>
      <c r="J15922" s="82">
        <v>72</v>
      </c>
      <c r="K15922" s="391">
        <v>1</v>
      </c>
    </row>
    <row r="15923" spans="1:11" x14ac:dyDescent="0.3">
      <c r="A15923" s="341">
        <v>43646.563884780095</v>
      </c>
      <c r="B15923" s="318">
        <v>39329.718999999997</v>
      </c>
      <c r="C15923" s="355">
        <f t="shared" si="341"/>
        <v>0.27599999999802094</v>
      </c>
      <c r="D15923" s="420">
        <f t="shared" si="342"/>
        <v>0.13799999999901047</v>
      </c>
      <c r="H15923" s="337"/>
      <c r="J15923" s="82">
        <v>73</v>
      </c>
      <c r="K15923" s="319">
        <v>2</v>
      </c>
    </row>
    <row r="15924" spans="1:11" x14ac:dyDescent="0.3">
      <c r="A15924" s="341">
        <v>43646.605551388886</v>
      </c>
      <c r="B15924" s="318">
        <v>39330</v>
      </c>
      <c r="C15924" s="355">
        <f t="shared" si="341"/>
        <v>0.28100000000267755</v>
      </c>
      <c r="D15924" s="420">
        <f t="shared" si="342"/>
        <v>0.14050000000133878</v>
      </c>
      <c r="H15924" s="337"/>
      <c r="J15924" s="82">
        <v>74</v>
      </c>
      <c r="K15924" s="320">
        <v>3</v>
      </c>
    </row>
    <row r="15925" spans="1:11" x14ac:dyDescent="0.3">
      <c r="A15925" s="341">
        <v>43646.647217997684</v>
      </c>
      <c r="B15925" s="318">
        <v>39330.288</v>
      </c>
      <c r="C15925" s="355">
        <f t="shared" si="341"/>
        <v>0.28800000000046566</v>
      </c>
      <c r="D15925" s="420">
        <f t="shared" si="342"/>
        <v>0.14400000000023283</v>
      </c>
      <c r="H15925" s="337"/>
      <c r="J15925" s="82">
        <v>75</v>
      </c>
      <c r="K15925" s="321">
        <v>4</v>
      </c>
    </row>
    <row r="15926" spans="1:11" x14ac:dyDescent="0.3">
      <c r="A15926" s="341">
        <v>43646.688884606483</v>
      </c>
      <c r="B15926" s="318">
        <v>39330.561000000002</v>
      </c>
      <c r="C15926" s="355">
        <f t="shared" si="341"/>
        <v>0.27300000000104774</v>
      </c>
      <c r="D15926" s="420">
        <f t="shared" si="342"/>
        <v>0.13650000000052387</v>
      </c>
      <c r="H15926" s="337"/>
      <c r="J15926" s="82">
        <v>76</v>
      </c>
      <c r="K15926" s="391">
        <v>1</v>
      </c>
    </row>
    <row r="15927" spans="1:11" x14ac:dyDescent="0.3">
      <c r="A15927" s="341">
        <v>43646.730551215274</v>
      </c>
      <c r="B15927" s="318">
        <v>39330.834999999999</v>
      </c>
      <c r="C15927" s="355">
        <f t="shared" si="341"/>
        <v>0.27399999999761349</v>
      </c>
      <c r="D15927" s="420">
        <f t="shared" si="342"/>
        <v>0.13699999999880674</v>
      </c>
      <c r="H15927" s="337"/>
      <c r="J15927" s="82">
        <v>77</v>
      </c>
      <c r="K15927" s="319">
        <v>2</v>
      </c>
    </row>
    <row r="15928" spans="1:11" x14ac:dyDescent="0.3">
      <c r="A15928" s="341">
        <v>43646.772217824073</v>
      </c>
      <c r="B15928" s="318">
        <v>39331.118000000002</v>
      </c>
      <c r="C15928" s="355">
        <f t="shared" si="341"/>
        <v>0.28300000000308501</v>
      </c>
      <c r="D15928" s="420">
        <f t="shared" si="342"/>
        <v>0.1415000000015425</v>
      </c>
      <c r="H15928" s="337"/>
      <c r="J15928" s="82">
        <v>78</v>
      </c>
      <c r="K15928" s="320">
        <v>3</v>
      </c>
    </row>
    <row r="15929" spans="1:11" x14ac:dyDescent="0.3">
      <c r="A15929" s="341">
        <v>43646.813884432871</v>
      </c>
      <c r="B15929" s="318">
        <v>39331.389000000003</v>
      </c>
      <c r="C15929" s="355">
        <f t="shared" si="341"/>
        <v>0.27100000000064028</v>
      </c>
      <c r="D15929" s="420">
        <f t="shared" si="342"/>
        <v>0.13550000000032014</v>
      </c>
      <c r="H15929" s="337"/>
      <c r="J15929" s="82">
        <v>79</v>
      </c>
      <c r="K15929" s="321">
        <v>4</v>
      </c>
    </row>
    <row r="15930" spans="1:11" x14ac:dyDescent="0.3">
      <c r="A15930" s="341">
        <v>43646.85555104167</v>
      </c>
      <c r="B15930" s="318">
        <v>39331.652000000002</v>
      </c>
      <c r="C15930" s="355">
        <f t="shared" si="341"/>
        <v>0.26299999999901047</v>
      </c>
      <c r="D15930" s="420">
        <f t="shared" si="342"/>
        <v>0.13149999999950523</v>
      </c>
      <c r="H15930" s="337"/>
      <c r="J15930" s="82">
        <v>80</v>
      </c>
      <c r="K15930" s="391">
        <v>1</v>
      </c>
    </row>
    <row r="15931" spans="1:11" x14ac:dyDescent="0.3">
      <c r="A15931" s="341">
        <v>43646.897217650461</v>
      </c>
      <c r="B15931" s="318">
        <v>39331.928999999996</v>
      </c>
      <c r="C15931" s="355">
        <f t="shared" si="341"/>
        <v>0.27699999999458669</v>
      </c>
      <c r="D15931" s="420">
        <f t="shared" si="342"/>
        <v>0.13849999999729334</v>
      </c>
      <c r="H15931" s="337"/>
      <c r="J15931" s="82">
        <v>81</v>
      </c>
      <c r="K15931" s="319">
        <v>2</v>
      </c>
    </row>
    <row r="15932" spans="1:11" x14ac:dyDescent="0.3">
      <c r="A15932" s="341">
        <v>43646.93888425926</v>
      </c>
      <c r="B15932" s="318">
        <v>39332.21</v>
      </c>
      <c r="C15932" s="355">
        <f t="shared" si="341"/>
        <v>0.28100000000267755</v>
      </c>
      <c r="D15932" s="420">
        <f t="shared" si="342"/>
        <v>0.14050000000133878</v>
      </c>
      <c r="H15932" s="337"/>
      <c r="J15932" s="82">
        <v>82</v>
      </c>
      <c r="K15932" s="320">
        <v>3</v>
      </c>
    </row>
    <row r="15933" spans="1:11" x14ac:dyDescent="0.3">
      <c r="A15933" s="341">
        <v>43646.980550868058</v>
      </c>
      <c r="B15933" s="318">
        <v>39332.481</v>
      </c>
      <c r="C15933" s="355">
        <f t="shared" si="341"/>
        <v>0.27100000000064028</v>
      </c>
      <c r="D15933" s="420">
        <f t="shared" si="342"/>
        <v>0.13550000000032014</v>
      </c>
      <c r="E15933" s="336">
        <f>SUM(C15910:C15933)*7.4805194805</f>
        <v>50.463584415446903</v>
      </c>
      <c r="F15933" s="324">
        <f>AVERAGE(D15910:D15933)</f>
        <v>0.14054166666664969</v>
      </c>
      <c r="G15933" s="324">
        <f>_xlfn.STDEV.S(D15910:D15933)</f>
        <v>3.7818694098820313E-3</v>
      </c>
      <c r="H15933" s="404"/>
      <c r="I15933" s="344">
        <f>AVERAGE(D15851:D15933)</f>
        <v>0.14018292682925587</v>
      </c>
      <c r="J15933" s="82">
        <v>83</v>
      </c>
      <c r="K15933" s="321">
        <v>4</v>
      </c>
    </row>
    <row r="15934" spans="1:11" x14ac:dyDescent="0.3">
      <c r="A15934" s="341">
        <v>43647.02221747685</v>
      </c>
      <c r="B15934" s="318">
        <v>39332.748</v>
      </c>
      <c r="C15934" s="355">
        <f t="shared" si="341"/>
        <v>0.26699999999982538</v>
      </c>
      <c r="D15934" s="420">
        <f t="shared" si="342"/>
        <v>0.13349999999991269</v>
      </c>
      <c r="H15934" s="337"/>
      <c r="J15934" s="82">
        <v>84</v>
      </c>
      <c r="K15934" s="391">
        <v>1</v>
      </c>
    </row>
    <row r="15935" spans="1:11" x14ac:dyDescent="0.3">
      <c r="A15935" s="341">
        <v>43647.063884085648</v>
      </c>
      <c r="B15935" s="318">
        <v>39333.027999999998</v>
      </c>
      <c r="C15935" s="355">
        <f t="shared" si="341"/>
        <v>0.27999999999883585</v>
      </c>
      <c r="D15935" s="420">
        <f t="shared" si="342"/>
        <v>0.13999999999941792</v>
      </c>
      <c r="H15935" s="337"/>
      <c r="J15935" s="82">
        <v>85</v>
      </c>
      <c r="K15935" s="319">
        <v>2</v>
      </c>
    </row>
    <row r="15936" spans="1:11" x14ac:dyDescent="0.3">
      <c r="A15936" s="341">
        <v>43647.105550694447</v>
      </c>
      <c r="B15936" s="318">
        <v>39333.311000000002</v>
      </c>
      <c r="C15936" s="355">
        <f t="shared" si="341"/>
        <v>0.28300000000308501</v>
      </c>
      <c r="D15936" s="420">
        <f t="shared" si="342"/>
        <v>0.1415000000015425</v>
      </c>
      <c r="H15936" s="337"/>
      <c r="J15936" s="82">
        <v>86</v>
      </c>
      <c r="K15936" s="320">
        <v>3</v>
      </c>
    </row>
    <row r="15937" spans="1:12" x14ac:dyDescent="0.3">
      <c r="A15937" s="341">
        <v>43647.147217303238</v>
      </c>
      <c r="B15937" s="318">
        <v>39333.582000000002</v>
      </c>
      <c r="C15937" s="355">
        <f t="shared" si="341"/>
        <v>0.27100000000064028</v>
      </c>
      <c r="D15937" s="420">
        <f t="shared" si="342"/>
        <v>0.13550000000032014</v>
      </c>
      <c r="H15937" s="337"/>
      <c r="J15937" s="82">
        <v>87</v>
      </c>
      <c r="K15937" s="321">
        <v>4</v>
      </c>
    </row>
    <row r="15938" spans="1:12" x14ac:dyDescent="0.3">
      <c r="A15938" s="341">
        <v>43647.188883912037</v>
      </c>
      <c r="B15938" s="318">
        <v>39333.860999999997</v>
      </c>
      <c r="C15938" s="355">
        <f t="shared" si="341"/>
        <v>0.27899999999499414</v>
      </c>
      <c r="D15938" s="420">
        <f t="shared" si="342"/>
        <v>0.13949999999749707</v>
      </c>
      <c r="H15938" s="337"/>
      <c r="J15938" s="82">
        <v>88</v>
      </c>
      <c r="K15938" s="391">
        <v>1</v>
      </c>
    </row>
    <row r="15939" spans="1:12" x14ac:dyDescent="0.3">
      <c r="A15939" s="341">
        <v>43647.230550520835</v>
      </c>
      <c r="B15939" s="318">
        <v>39334.150999999998</v>
      </c>
      <c r="C15939" s="355">
        <f t="shared" si="341"/>
        <v>0.29000000000087311</v>
      </c>
      <c r="D15939" s="420">
        <f t="shared" si="342"/>
        <v>0.14500000000043656</v>
      </c>
      <c r="H15939" s="337"/>
      <c r="J15939" s="82">
        <v>89</v>
      </c>
      <c r="K15939" s="319">
        <v>2</v>
      </c>
    </row>
    <row r="15940" spans="1:12" x14ac:dyDescent="0.3">
      <c r="A15940" s="341">
        <v>43647.272217129626</v>
      </c>
      <c r="B15940" s="318">
        <v>39334.438999999998</v>
      </c>
      <c r="C15940" s="355">
        <f t="shared" si="341"/>
        <v>0.28800000000046566</v>
      </c>
      <c r="D15940" s="420">
        <f t="shared" si="342"/>
        <v>0.14400000000023283</v>
      </c>
      <c r="H15940" s="337"/>
      <c r="J15940" s="82">
        <v>90</v>
      </c>
      <c r="K15940" s="320">
        <v>3</v>
      </c>
    </row>
    <row r="15941" spans="1:12" x14ac:dyDescent="0.3">
      <c r="A15941" s="341">
        <v>43647.313883738425</v>
      </c>
      <c r="B15941" s="318">
        <v>39334.718000000001</v>
      </c>
      <c r="C15941" s="355">
        <f t="shared" si="341"/>
        <v>0.2790000000022701</v>
      </c>
      <c r="D15941" s="420">
        <f t="shared" si="342"/>
        <v>0.13950000000113505</v>
      </c>
      <c r="H15941" s="337"/>
      <c r="J15941" s="82">
        <v>91</v>
      </c>
      <c r="K15941" s="321">
        <v>4</v>
      </c>
    </row>
    <row r="15942" spans="1:12" x14ac:dyDescent="0.3">
      <c r="A15942" s="341">
        <v>43647.355550347223</v>
      </c>
      <c r="B15942" s="318">
        <v>39335.01</v>
      </c>
      <c r="C15942" s="355">
        <f t="shared" si="341"/>
        <v>0.29200000000128057</v>
      </c>
      <c r="D15942" s="420">
        <f t="shared" si="342"/>
        <v>0.14600000000064028</v>
      </c>
      <c r="H15942" s="337"/>
      <c r="J15942" s="82">
        <v>92</v>
      </c>
      <c r="K15942" s="391">
        <v>1</v>
      </c>
    </row>
    <row r="15943" spans="1:12" x14ac:dyDescent="0.3">
      <c r="A15943" s="341">
        <v>43647.397216956022</v>
      </c>
      <c r="B15943" s="318">
        <v>39335.307000000001</v>
      </c>
      <c r="C15943" s="355">
        <f t="shared" si="341"/>
        <v>0.29699999999866122</v>
      </c>
      <c r="D15943" s="420">
        <f t="shared" si="342"/>
        <v>0.14849999999933061</v>
      </c>
      <c r="H15943" s="337"/>
      <c r="J15943" s="82">
        <v>93</v>
      </c>
      <c r="K15943" s="319">
        <v>2</v>
      </c>
    </row>
    <row r="15944" spans="1:12" x14ac:dyDescent="0.3">
      <c r="A15944" s="341">
        <v>43647.438883564813</v>
      </c>
      <c r="B15944" s="318">
        <v>39335.588000000003</v>
      </c>
      <c r="C15944" s="355">
        <f t="shared" si="341"/>
        <v>0.28100000000267755</v>
      </c>
      <c r="D15944" s="420">
        <f t="shared" si="342"/>
        <v>0.14050000000133878</v>
      </c>
      <c r="H15944" s="337"/>
      <c r="J15944" s="82">
        <v>94</v>
      </c>
      <c r="K15944" s="320">
        <v>3</v>
      </c>
    </row>
    <row r="15945" spans="1:12" x14ac:dyDescent="0.3">
      <c r="A15945" s="341">
        <v>43647.480550173612</v>
      </c>
      <c r="B15945" s="318">
        <v>39335.868000000002</v>
      </c>
      <c r="C15945" s="355">
        <f t="shared" si="341"/>
        <v>0.27999999999883585</v>
      </c>
      <c r="D15945" s="420">
        <f t="shared" si="342"/>
        <v>0.13999999999941792</v>
      </c>
      <c r="H15945" s="337"/>
      <c r="J15945" s="82">
        <v>95</v>
      </c>
      <c r="K15945" s="321">
        <v>4</v>
      </c>
    </row>
    <row r="15946" spans="1:12" x14ac:dyDescent="0.3">
      <c r="A15946" s="341">
        <v>43647.52221678241</v>
      </c>
      <c r="B15946" s="318">
        <v>39336.159</v>
      </c>
      <c r="C15946" s="355">
        <f t="shared" si="341"/>
        <v>0.29099999999743886</v>
      </c>
      <c r="D15946" s="420">
        <f t="shared" si="342"/>
        <v>0.14549999999871943</v>
      </c>
      <c r="H15946" s="337"/>
      <c r="J15946" s="82">
        <v>96</v>
      </c>
      <c r="K15946" s="391">
        <v>1</v>
      </c>
    </row>
    <row r="15947" spans="1:12" x14ac:dyDescent="0.3">
      <c r="A15947" s="341">
        <v>43647.563883391202</v>
      </c>
      <c r="B15947" s="318">
        <v>39336.447999999997</v>
      </c>
      <c r="C15947" s="355">
        <f t="shared" si="341"/>
        <v>0.28899999999703141</v>
      </c>
      <c r="D15947" s="420">
        <f t="shared" si="342"/>
        <v>0.1444999999985157</v>
      </c>
      <c r="H15947" s="337"/>
      <c r="J15947" s="82">
        <v>97</v>
      </c>
      <c r="K15947" s="319">
        <v>2</v>
      </c>
    </row>
    <row r="15948" spans="1:12" x14ac:dyDescent="0.3">
      <c r="A15948" s="341">
        <v>43647.60555</v>
      </c>
      <c r="B15948" s="318">
        <v>39336.720999999998</v>
      </c>
      <c r="C15948" s="355">
        <f t="shared" si="341"/>
        <v>0.27300000000104774</v>
      </c>
      <c r="D15948" s="420">
        <f t="shared" si="342"/>
        <v>0.13650000000052387</v>
      </c>
      <c r="H15948" s="337"/>
      <c r="J15948" s="82">
        <v>98</v>
      </c>
      <c r="K15948" s="320">
        <v>3</v>
      </c>
    </row>
    <row r="15949" spans="1:12" x14ac:dyDescent="0.3">
      <c r="A15949" s="341">
        <v>43647.647216608799</v>
      </c>
      <c r="B15949" s="318">
        <v>39337.008000000002</v>
      </c>
      <c r="C15949" s="355">
        <f t="shared" si="341"/>
        <v>0.28700000000389991</v>
      </c>
      <c r="D15949" s="420">
        <f t="shared" si="342"/>
        <v>0.14350000000194996</v>
      </c>
      <c r="H15949" s="337"/>
      <c r="J15949" s="82">
        <v>99</v>
      </c>
      <c r="K15949" s="321">
        <v>4</v>
      </c>
    </row>
    <row r="15950" spans="1:12" x14ac:dyDescent="0.3">
      <c r="A15950" s="341">
        <v>43647.68888321759</v>
      </c>
      <c r="B15950" s="318">
        <v>39337.290999999997</v>
      </c>
      <c r="C15950" s="355">
        <f t="shared" si="341"/>
        <v>0.28299999999580905</v>
      </c>
      <c r="D15950" s="420">
        <f t="shared" si="342"/>
        <v>0.14149999999790452</v>
      </c>
      <c r="E15950" s="336">
        <f>SUM(C15934:C15950)*7.4805194805</f>
        <v>35.981298701187583</v>
      </c>
      <c r="F15950" s="324">
        <f>AVERAGE(D15934:D15950)</f>
        <v>0.14147058823522562</v>
      </c>
      <c r="G15950" s="324">
        <f>_xlfn.STDEV.S(D15934:D15950)</f>
        <v>3.9940212670427962E-3</v>
      </c>
      <c r="H15950" s="337"/>
      <c r="J15950" s="82">
        <v>100</v>
      </c>
      <c r="K15950" s="391">
        <v>1</v>
      </c>
    </row>
    <row r="15951" spans="1:12" x14ac:dyDescent="0.3">
      <c r="A15951" s="341">
        <v>43648.313194444447</v>
      </c>
      <c r="B15951" s="318">
        <v>39341.468000000001</v>
      </c>
      <c r="C15951" s="355"/>
      <c r="D15951" s="420"/>
      <c r="H15951" s="337"/>
      <c r="J15951" s="82">
        <v>1</v>
      </c>
      <c r="K15951" s="321">
        <v>4</v>
      </c>
      <c r="L15951" s="54" t="s">
        <v>313</v>
      </c>
    </row>
    <row r="15952" spans="1:12" x14ac:dyDescent="0.3">
      <c r="A15952" s="341">
        <v>43648.354861111111</v>
      </c>
      <c r="B15952" s="318">
        <v>39341.748</v>
      </c>
      <c r="C15952" s="355">
        <f t="shared" ref="C15952:C16002" si="343">B15952-B15951</f>
        <v>0.27999999999883585</v>
      </c>
      <c r="D15952" s="420">
        <f t="shared" ref="D15952:D16002" si="344">C15952/2</f>
        <v>0.13999999999941792</v>
      </c>
      <c r="H15952" s="337"/>
      <c r="J15952" s="82">
        <v>2</v>
      </c>
      <c r="K15952" s="391">
        <v>1</v>
      </c>
    </row>
    <row r="15953" spans="1:11" x14ac:dyDescent="0.3">
      <c r="A15953" s="341">
        <v>43648.396527777775</v>
      </c>
      <c r="B15953" s="318">
        <v>39342.040999999997</v>
      </c>
      <c r="C15953" s="355">
        <f t="shared" si="343"/>
        <v>0.29299999999784632</v>
      </c>
      <c r="D15953" s="420">
        <f t="shared" si="344"/>
        <v>0.14649999999892316</v>
      </c>
      <c r="H15953" s="337"/>
      <c r="J15953" s="82">
        <v>3</v>
      </c>
      <c r="K15953" s="319">
        <v>2</v>
      </c>
    </row>
    <row r="15954" spans="1:11" x14ac:dyDescent="0.3">
      <c r="A15954" s="341">
        <v>43648.438194444447</v>
      </c>
      <c r="B15954" s="318">
        <v>39342.330999999998</v>
      </c>
      <c r="C15954" s="355">
        <f t="shared" si="343"/>
        <v>0.29000000000087311</v>
      </c>
      <c r="D15954" s="420">
        <f t="shared" si="344"/>
        <v>0.14500000000043656</v>
      </c>
      <c r="H15954" s="337"/>
      <c r="J15954" s="82">
        <v>4</v>
      </c>
      <c r="K15954" s="320">
        <v>3</v>
      </c>
    </row>
    <row r="15955" spans="1:11" x14ac:dyDescent="0.3">
      <c r="A15955" s="341">
        <v>43648.479860879626</v>
      </c>
      <c r="B15955" s="318">
        <v>39342.612000000001</v>
      </c>
      <c r="C15955" s="355">
        <f t="shared" si="343"/>
        <v>0.28100000000267755</v>
      </c>
      <c r="D15955" s="420">
        <f t="shared" si="344"/>
        <v>0.14050000000133878</v>
      </c>
      <c r="H15955" s="337"/>
      <c r="J15955" s="82">
        <v>5</v>
      </c>
      <c r="K15955" s="321">
        <v>4</v>
      </c>
    </row>
    <row r="15956" spans="1:11" x14ac:dyDescent="0.3">
      <c r="A15956" s="341">
        <v>43648.521527488425</v>
      </c>
      <c r="B15956" s="318">
        <v>39342.898000000001</v>
      </c>
      <c r="C15956" s="355">
        <f t="shared" si="343"/>
        <v>0.28600000000005821</v>
      </c>
      <c r="D15956" s="420">
        <f t="shared" si="344"/>
        <v>0.1430000000000291</v>
      </c>
      <c r="H15956" s="337"/>
      <c r="J15956" s="82">
        <v>6</v>
      </c>
      <c r="K15956" s="391">
        <v>1</v>
      </c>
    </row>
    <row r="15957" spans="1:11" x14ac:dyDescent="0.3">
      <c r="A15957" s="341">
        <v>43648.563194097223</v>
      </c>
      <c r="B15957" s="318">
        <v>39343.19</v>
      </c>
      <c r="C15957" s="355">
        <f t="shared" si="343"/>
        <v>0.29200000000128057</v>
      </c>
      <c r="D15957" s="420">
        <f t="shared" si="344"/>
        <v>0.14600000000064028</v>
      </c>
      <c r="H15957" s="337"/>
      <c r="J15957" s="82">
        <v>7</v>
      </c>
      <c r="K15957" s="319">
        <v>2</v>
      </c>
    </row>
    <row r="15958" spans="1:11" x14ac:dyDescent="0.3">
      <c r="A15958" s="341">
        <v>43648.604860706022</v>
      </c>
      <c r="B15958" s="318">
        <v>39343.470999999998</v>
      </c>
      <c r="C15958" s="355">
        <f t="shared" si="343"/>
        <v>0.28099999999540159</v>
      </c>
      <c r="D15958" s="420">
        <f t="shared" si="344"/>
        <v>0.1404999999977008</v>
      </c>
      <c r="H15958" s="337"/>
      <c r="J15958" s="82">
        <v>8</v>
      </c>
      <c r="K15958" s="320">
        <v>3</v>
      </c>
    </row>
    <row r="15959" spans="1:11" x14ac:dyDescent="0.3">
      <c r="A15959" s="341">
        <v>43648.646527314813</v>
      </c>
      <c r="B15959" s="318">
        <v>39343.741999999998</v>
      </c>
      <c r="C15959" s="355">
        <f t="shared" si="343"/>
        <v>0.27100000000064028</v>
      </c>
      <c r="D15959" s="420">
        <f t="shared" si="344"/>
        <v>0.13550000000032014</v>
      </c>
      <c r="H15959" s="337"/>
      <c r="J15959" s="82">
        <v>9</v>
      </c>
      <c r="K15959" s="321">
        <v>4</v>
      </c>
    </row>
    <row r="15960" spans="1:11" x14ac:dyDescent="0.3">
      <c r="A15960" s="341">
        <v>43648.688193923612</v>
      </c>
      <c r="B15960" s="318">
        <v>39344.021999999997</v>
      </c>
      <c r="C15960" s="355">
        <f t="shared" si="343"/>
        <v>0.27999999999883585</v>
      </c>
      <c r="D15960" s="420">
        <f t="shared" si="344"/>
        <v>0.13999999999941792</v>
      </c>
      <c r="H15960" s="337"/>
      <c r="J15960" s="82">
        <v>10</v>
      </c>
      <c r="K15960" s="391">
        <v>1</v>
      </c>
    </row>
    <row r="15961" spans="1:11" x14ac:dyDescent="0.3">
      <c r="A15961" s="341">
        <v>43648.72986053241</v>
      </c>
      <c r="B15961" s="318">
        <v>39344.307999999997</v>
      </c>
      <c r="C15961" s="355">
        <f t="shared" si="343"/>
        <v>0.28600000000005821</v>
      </c>
      <c r="D15961" s="420">
        <f t="shared" si="344"/>
        <v>0.1430000000000291</v>
      </c>
      <c r="H15961" s="337"/>
      <c r="J15961" s="82">
        <v>11</v>
      </c>
      <c r="K15961" s="319">
        <v>2</v>
      </c>
    </row>
    <row r="15962" spans="1:11" x14ac:dyDescent="0.3">
      <c r="A15962" s="341">
        <v>43648.771527141202</v>
      </c>
      <c r="B15962" s="318">
        <v>39344.576000000001</v>
      </c>
      <c r="C15962" s="355">
        <f t="shared" si="343"/>
        <v>0.26800000000366708</v>
      </c>
      <c r="D15962" s="420">
        <f t="shared" si="344"/>
        <v>0.13400000000183354</v>
      </c>
      <c r="H15962" s="337"/>
      <c r="J15962" s="82">
        <v>12</v>
      </c>
      <c r="K15962" s="320">
        <v>3</v>
      </c>
    </row>
    <row r="15963" spans="1:11" x14ac:dyDescent="0.3">
      <c r="A15963" s="341">
        <v>43648.81319375</v>
      </c>
      <c r="B15963" s="318">
        <v>39344.847000000002</v>
      </c>
      <c r="C15963" s="355">
        <f t="shared" si="343"/>
        <v>0.27100000000064028</v>
      </c>
      <c r="D15963" s="420">
        <f t="shared" si="344"/>
        <v>0.13550000000032014</v>
      </c>
      <c r="H15963" s="337"/>
      <c r="J15963" s="82">
        <v>13</v>
      </c>
      <c r="K15963" s="321">
        <v>4</v>
      </c>
    </row>
    <row r="15964" spans="1:11" x14ac:dyDescent="0.3">
      <c r="A15964" s="341">
        <v>43648.854860358799</v>
      </c>
      <c r="B15964" s="318">
        <v>39345.127999999997</v>
      </c>
      <c r="C15964" s="355">
        <f t="shared" si="343"/>
        <v>0.28099999999540159</v>
      </c>
      <c r="D15964" s="420">
        <f t="shared" si="344"/>
        <v>0.1404999999977008</v>
      </c>
      <c r="H15964" s="337"/>
      <c r="J15964" s="82">
        <v>14</v>
      </c>
      <c r="K15964" s="391">
        <v>1</v>
      </c>
    </row>
    <row r="15965" spans="1:11" x14ac:dyDescent="0.3">
      <c r="A15965" s="341">
        <v>43648.89652696759</v>
      </c>
      <c r="B15965" s="318">
        <v>39345.400999999998</v>
      </c>
      <c r="C15965" s="355">
        <f t="shared" si="343"/>
        <v>0.27300000000104774</v>
      </c>
      <c r="D15965" s="420">
        <f t="shared" si="344"/>
        <v>0.13650000000052387</v>
      </c>
      <c r="H15965" s="337"/>
      <c r="J15965" s="82">
        <v>15</v>
      </c>
      <c r="K15965" s="319">
        <v>2</v>
      </c>
    </row>
    <row r="15966" spans="1:11" x14ac:dyDescent="0.3">
      <c r="A15966" s="341">
        <v>43648.938193576389</v>
      </c>
      <c r="B15966" s="318">
        <v>39345.669000000002</v>
      </c>
      <c r="C15966" s="355">
        <f t="shared" si="343"/>
        <v>0.26800000000366708</v>
      </c>
      <c r="D15966" s="420">
        <f t="shared" si="344"/>
        <v>0.13400000000183354</v>
      </c>
      <c r="H15966" s="337"/>
      <c r="J15966" s="82">
        <v>16</v>
      </c>
      <c r="K15966" s="320">
        <v>3</v>
      </c>
    </row>
    <row r="15967" spans="1:11" x14ac:dyDescent="0.3">
      <c r="A15967" s="341">
        <v>43648.979860185187</v>
      </c>
      <c r="B15967" s="318">
        <v>39345.942999999999</v>
      </c>
      <c r="C15967" s="355">
        <f t="shared" si="343"/>
        <v>0.27399999999761349</v>
      </c>
      <c r="D15967" s="420">
        <f t="shared" si="344"/>
        <v>0.13699999999880674</v>
      </c>
      <c r="E15967" s="336">
        <f>SUM(C15951:C15967)*7.4805194805</f>
        <v>33.475324675226616</v>
      </c>
      <c r="F15967" s="324">
        <f>AVERAGE(D15951:D15967)</f>
        <v>0.13984374999995453</v>
      </c>
      <c r="G15967" s="324">
        <f>_xlfn.STDEV.S(D15951:D15967)</f>
        <v>4.1260099769522066E-3</v>
      </c>
      <c r="H15967" s="337"/>
      <c r="J15967" s="82">
        <v>17</v>
      </c>
      <c r="K15967" s="321">
        <v>4</v>
      </c>
    </row>
    <row r="15968" spans="1:11" x14ac:dyDescent="0.3">
      <c r="A15968" s="341">
        <v>43649.021526793978</v>
      </c>
      <c r="B15968" s="318">
        <v>39346.226999999999</v>
      </c>
      <c r="C15968" s="355">
        <f t="shared" si="343"/>
        <v>0.28399999999965075</v>
      </c>
      <c r="D15968" s="420">
        <f t="shared" si="344"/>
        <v>0.14199999999982538</v>
      </c>
      <c r="H15968" s="337"/>
      <c r="J15968" s="82">
        <v>18</v>
      </c>
      <c r="K15968" s="391">
        <v>1</v>
      </c>
    </row>
    <row r="15969" spans="1:11" x14ac:dyDescent="0.3">
      <c r="A15969" s="341">
        <v>43649.063193402777</v>
      </c>
      <c r="B15969" s="318">
        <v>39346.5</v>
      </c>
      <c r="C15969" s="355">
        <f t="shared" si="343"/>
        <v>0.27300000000104774</v>
      </c>
      <c r="D15969" s="420">
        <f t="shared" si="344"/>
        <v>0.13650000000052387</v>
      </c>
      <c r="H15969" s="337"/>
      <c r="J15969" s="82">
        <v>19</v>
      </c>
      <c r="K15969" s="319">
        <v>2</v>
      </c>
    </row>
    <row r="15970" spans="1:11" x14ac:dyDescent="0.3">
      <c r="A15970" s="341">
        <v>43649.104860011576</v>
      </c>
      <c r="B15970" s="318">
        <v>39346.771999999997</v>
      </c>
      <c r="C15970" s="355">
        <f t="shared" si="343"/>
        <v>0.27199999999720603</v>
      </c>
      <c r="D15970" s="420">
        <f t="shared" si="344"/>
        <v>0.13599999999860302</v>
      </c>
      <c r="H15970" s="337"/>
      <c r="J15970" s="82">
        <v>20</v>
      </c>
      <c r="K15970" s="320">
        <v>3</v>
      </c>
    </row>
    <row r="15971" spans="1:11" x14ac:dyDescent="0.3">
      <c r="A15971" s="341">
        <v>43649.146526620367</v>
      </c>
      <c r="B15971" s="318">
        <v>39347.06</v>
      </c>
      <c r="C15971" s="355">
        <f t="shared" si="343"/>
        <v>0.28800000000046566</v>
      </c>
      <c r="D15971" s="420">
        <f t="shared" si="344"/>
        <v>0.14400000000023283</v>
      </c>
      <c r="H15971" s="337"/>
      <c r="J15971" s="82">
        <v>21</v>
      </c>
      <c r="K15971" s="321">
        <v>4</v>
      </c>
    </row>
    <row r="15972" spans="1:11" x14ac:dyDescent="0.3">
      <c r="A15972" s="341">
        <v>43649.188193229165</v>
      </c>
      <c r="B15972" s="318">
        <v>39347.349000000002</v>
      </c>
      <c r="C15972" s="355">
        <f t="shared" si="343"/>
        <v>0.28900000000430737</v>
      </c>
      <c r="D15972" s="420">
        <f t="shared" si="344"/>
        <v>0.14450000000215368</v>
      </c>
      <c r="H15972" s="337"/>
      <c r="J15972" s="82">
        <v>22</v>
      </c>
      <c r="K15972" s="391">
        <v>1</v>
      </c>
    </row>
    <row r="15973" spans="1:11" x14ac:dyDescent="0.3">
      <c r="A15973" s="341">
        <v>43649.229859837964</v>
      </c>
      <c r="B15973" s="318">
        <v>39347.629999999997</v>
      </c>
      <c r="C15973" s="355">
        <f t="shared" si="343"/>
        <v>0.28099999999540159</v>
      </c>
      <c r="D15973" s="420">
        <f t="shared" si="344"/>
        <v>0.1404999999977008</v>
      </c>
      <c r="H15973" s="337"/>
      <c r="J15973" s="82">
        <v>23</v>
      </c>
      <c r="K15973" s="319">
        <v>2</v>
      </c>
    </row>
    <row r="15974" spans="1:11" x14ac:dyDescent="0.3">
      <c r="A15974" s="341">
        <v>43649.271526446762</v>
      </c>
      <c r="B15974" s="318">
        <v>39347.919000000002</v>
      </c>
      <c r="C15974" s="355">
        <f t="shared" si="343"/>
        <v>0.28900000000430737</v>
      </c>
      <c r="D15974" s="420">
        <f t="shared" si="344"/>
        <v>0.14450000000215368</v>
      </c>
      <c r="H15974" s="337"/>
      <c r="J15974" s="82">
        <v>24</v>
      </c>
      <c r="K15974" s="320">
        <v>3</v>
      </c>
    </row>
    <row r="15975" spans="1:11" x14ac:dyDescent="0.3">
      <c r="A15975" s="341">
        <v>43649.313193055554</v>
      </c>
      <c r="B15975" s="318">
        <v>39348.209000000003</v>
      </c>
      <c r="C15975" s="355">
        <f t="shared" si="343"/>
        <v>0.29000000000087311</v>
      </c>
      <c r="D15975" s="420">
        <f t="shared" si="344"/>
        <v>0.14500000000043656</v>
      </c>
      <c r="H15975" s="337"/>
      <c r="J15975" s="82">
        <v>25</v>
      </c>
      <c r="K15975" s="321">
        <v>4</v>
      </c>
    </row>
    <row r="15976" spans="1:11" x14ac:dyDescent="0.3">
      <c r="A15976" s="341">
        <v>43649.354859664352</v>
      </c>
      <c r="B15976" s="318">
        <v>39348.498</v>
      </c>
      <c r="C15976" s="355">
        <f t="shared" si="343"/>
        <v>0.28899999999703141</v>
      </c>
      <c r="D15976" s="420">
        <f t="shared" si="344"/>
        <v>0.1444999999985157</v>
      </c>
      <c r="H15976" s="337"/>
      <c r="J15976" s="82">
        <v>26</v>
      </c>
      <c r="K15976" s="391">
        <v>1</v>
      </c>
    </row>
    <row r="15977" spans="1:11" x14ac:dyDescent="0.3">
      <c r="A15977" s="341">
        <v>43649.396526273151</v>
      </c>
      <c r="B15977" s="318">
        <v>39348.781000000003</v>
      </c>
      <c r="C15977" s="355">
        <f t="shared" si="343"/>
        <v>0.28300000000308501</v>
      </c>
      <c r="D15977" s="420">
        <f t="shared" si="344"/>
        <v>0.1415000000015425</v>
      </c>
      <c r="H15977" s="337"/>
      <c r="J15977" s="82">
        <v>27</v>
      </c>
      <c r="K15977" s="319">
        <v>2</v>
      </c>
    </row>
    <row r="15978" spans="1:11" x14ac:dyDescent="0.3">
      <c r="A15978" s="341">
        <v>43649.438192881942</v>
      </c>
      <c r="B15978" s="318">
        <v>39349.072</v>
      </c>
      <c r="C15978" s="355">
        <f t="shared" si="343"/>
        <v>0.29099999999743886</v>
      </c>
      <c r="D15978" s="420">
        <f t="shared" si="344"/>
        <v>0.14549999999871943</v>
      </c>
      <c r="H15978" s="337"/>
      <c r="J15978" s="82">
        <v>28</v>
      </c>
      <c r="K15978" s="320">
        <v>3</v>
      </c>
    </row>
    <row r="15979" spans="1:11" x14ac:dyDescent="0.3">
      <c r="A15979" s="341">
        <v>43649.479859490741</v>
      </c>
      <c r="B15979" s="318">
        <v>39349.360999999997</v>
      </c>
      <c r="C15979" s="355">
        <f t="shared" si="343"/>
        <v>0.28899999999703141</v>
      </c>
      <c r="D15979" s="420">
        <f t="shared" si="344"/>
        <v>0.1444999999985157</v>
      </c>
      <c r="H15979" s="337"/>
      <c r="J15979" s="82">
        <v>29</v>
      </c>
      <c r="K15979" s="321">
        <v>4</v>
      </c>
    </row>
    <row r="15980" spans="1:11" x14ac:dyDescent="0.3">
      <c r="A15980" s="341">
        <v>43649.521526099539</v>
      </c>
      <c r="B15980" s="318">
        <v>39349.637999999999</v>
      </c>
      <c r="C15980" s="355">
        <f t="shared" si="343"/>
        <v>0.27700000000186265</v>
      </c>
      <c r="D15980" s="420">
        <f t="shared" si="344"/>
        <v>0.13850000000093132</v>
      </c>
      <c r="H15980" s="337"/>
      <c r="J15980" s="82">
        <v>30</v>
      </c>
      <c r="K15980" s="391">
        <v>1</v>
      </c>
    </row>
    <row r="15981" spans="1:11" x14ac:dyDescent="0.3">
      <c r="A15981" s="341">
        <v>43649.56319270833</v>
      </c>
      <c r="B15981" s="318">
        <v>39349.921000000002</v>
      </c>
      <c r="C15981" s="355">
        <f t="shared" si="343"/>
        <v>0.28300000000308501</v>
      </c>
      <c r="D15981" s="420">
        <f t="shared" si="344"/>
        <v>0.1415000000015425</v>
      </c>
      <c r="H15981" s="337"/>
      <c r="J15981" s="82">
        <v>31</v>
      </c>
      <c r="K15981" s="319">
        <v>2</v>
      </c>
    </row>
    <row r="15982" spans="1:11" x14ac:dyDescent="0.3">
      <c r="A15982" s="341">
        <v>43649.604859317129</v>
      </c>
      <c r="B15982" s="318">
        <v>39350.207999999999</v>
      </c>
      <c r="C15982" s="355">
        <f t="shared" si="343"/>
        <v>0.28699999999662396</v>
      </c>
      <c r="D15982" s="420">
        <f t="shared" si="344"/>
        <v>0.14349999999831198</v>
      </c>
      <c r="H15982" s="337"/>
      <c r="J15982" s="82">
        <v>32</v>
      </c>
      <c r="K15982" s="320">
        <v>3</v>
      </c>
    </row>
    <row r="15983" spans="1:11" x14ac:dyDescent="0.3">
      <c r="A15983" s="341">
        <v>43649.646525925928</v>
      </c>
      <c r="B15983" s="318">
        <v>39350.485000000001</v>
      </c>
      <c r="C15983" s="355">
        <f t="shared" si="343"/>
        <v>0.27700000000186265</v>
      </c>
      <c r="D15983" s="420">
        <f t="shared" si="344"/>
        <v>0.13850000000093132</v>
      </c>
      <c r="H15983" s="337"/>
      <c r="J15983" s="82">
        <v>33</v>
      </c>
      <c r="K15983" s="321">
        <v>4</v>
      </c>
    </row>
    <row r="15984" spans="1:11" x14ac:dyDescent="0.3">
      <c r="A15984" s="341">
        <v>43649.688192534719</v>
      </c>
      <c r="B15984" s="318">
        <v>39350.758000000002</v>
      </c>
      <c r="C15984" s="355">
        <f t="shared" si="343"/>
        <v>0.27300000000104774</v>
      </c>
      <c r="D15984" s="420">
        <f t="shared" si="344"/>
        <v>0.13650000000052387</v>
      </c>
      <c r="H15984" s="337"/>
      <c r="J15984" s="82">
        <v>34</v>
      </c>
      <c r="K15984" s="391">
        <v>1</v>
      </c>
    </row>
    <row r="15985" spans="1:11" x14ac:dyDescent="0.3">
      <c r="A15985" s="341">
        <v>43649.729859143517</v>
      </c>
      <c r="B15985" s="318">
        <v>39351.038</v>
      </c>
      <c r="C15985" s="355">
        <f t="shared" si="343"/>
        <v>0.27999999999883585</v>
      </c>
      <c r="D15985" s="420">
        <f t="shared" si="344"/>
        <v>0.13999999999941792</v>
      </c>
      <c r="H15985" s="337"/>
      <c r="J15985" s="82">
        <v>35</v>
      </c>
      <c r="K15985" s="319">
        <v>2</v>
      </c>
    </row>
    <row r="15986" spans="1:11" x14ac:dyDescent="0.3">
      <c r="A15986" s="341">
        <v>43649.771525752316</v>
      </c>
      <c r="B15986" s="318">
        <v>39351.313000000002</v>
      </c>
      <c r="C15986" s="355">
        <f t="shared" si="343"/>
        <v>0.27500000000145519</v>
      </c>
      <c r="D15986" s="420">
        <f t="shared" si="344"/>
        <v>0.1375000000007276</v>
      </c>
      <c r="H15986" s="337"/>
      <c r="J15986" s="82">
        <v>36</v>
      </c>
      <c r="K15986" s="320">
        <v>3</v>
      </c>
    </row>
    <row r="15987" spans="1:11" x14ac:dyDescent="0.3">
      <c r="A15987" s="341">
        <v>43649.813192361114</v>
      </c>
      <c r="B15987" s="318">
        <v>39351.582000000002</v>
      </c>
      <c r="C15987" s="355">
        <f t="shared" si="343"/>
        <v>0.26900000000023283</v>
      </c>
      <c r="D15987" s="420">
        <f t="shared" si="344"/>
        <v>0.13450000000011642</v>
      </c>
      <c r="H15987" s="337"/>
      <c r="J15987" s="82">
        <v>37</v>
      </c>
      <c r="K15987" s="321">
        <v>4</v>
      </c>
    </row>
    <row r="15988" spans="1:11" x14ac:dyDescent="0.3">
      <c r="A15988" s="341">
        <v>43649.854858969906</v>
      </c>
      <c r="B15988" s="318">
        <v>39351.851999999999</v>
      </c>
      <c r="C15988" s="355">
        <f t="shared" si="343"/>
        <v>0.26999999999679858</v>
      </c>
      <c r="D15988" s="420">
        <f t="shared" si="344"/>
        <v>0.13499999999839929</v>
      </c>
      <c r="H15988" s="337"/>
      <c r="J15988" s="82">
        <v>38</v>
      </c>
      <c r="K15988" s="391">
        <v>1</v>
      </c>
    </row>
    <row r="15989" spans="1:11" x14ac:dyDescent="0.3">
      <c r="A15989" s="341">
        <v>43649.896525578704</v>
      </c>
      <c r="B15989" s="318">
        <v>39352.137999999999</v>
      </c>
      <c r="C15989" s="355">
        <f t="shared" si="343"/>
        <v>0.28600000000005821</v>
      </c>
      <c r="D15989" s="420">
        <f t="shared" si="344"/>
        <v>0.1430000000000291</v>
      </c>
      <c r="H15989" s="337"/>
      <c r="J15989" s="82">
        <v>39</v>
      </c>
      <c r="K15989" s="319">
        <v>2</v>
      </c>
    </row>
    <row r="15990" spans="1:11" x14ac:dyDescent="0.3">
      <c r="A15990" s="341">
        <v>43649.938192187503</v>
      </c>
      <c r="B15990" s="318">
        <v>39352.411</v>
      </c>
      <c r="C15990" s="355">
        <f t="shared" si="343"/>
        <v>0.27300000000104774</v>
      </c>
      <c r="D15990" s="420">
        <f t="shared" si="344"/>
        <v>0.13650000000052387</v>
      </c>
      <c r="H15990" s="337"/>
      <c r="J15990" s="82">
        <v>40</v>
      </c>
      <c r="K15990" s="320">
        <v>3</v>
      </c>
    </row>
    <row r="15991" spans="1:11" x14ac:dyDescent="0.3">
      <c r="A15991" s="341">
        <v>43649.979858796294</v>
      </c>
      <c r="B15991" s="318">
        <v>39352.675999999999</v>
      </c>
      <c r="C15991" s="355">
        <f t="shared" si="343"/>
        <v>0.26499999999941792</v>
      </c>
      <c r="D15991" s="420">
        <f t="shared" si="344"/>
        <v>0.13249999999970896</v>
      </c>
      <c r="E15991" s="336">
        <f>SUM(C15968:C15991)*7.4805194805</f>
        <v>50.366337662207805</v>
      </c>
      <c r="F15991" s="324">
        <f>AVERAGE(D15968:D15991)</f>
        <v>0.14027083333333698</v>
      </c>
      <c r="G15991" s="324">
        <f>_xlfn.STDEV.S(D15968:D15991)</f>
        <v>3.9314207153346402E-3</v>
      </c>
      <c r="H15991" s="337"/>
      <c r="J15991" s="82">
        <v>41</v>
      </c>
      <c r="K15991" s="321">
        <v>4</v>
      </c>
    </row>
    <row r="15992" spans="1:11" x14ac:dyDescent="0.3">
      <c r="A15992" s="341">
        <v>43650.021525405093</v>
      </c>
      <c r="B15992" s="318">
        <v>39352.949999999997</v>
      </c>
      <c r="C15992" s="355">
        <f t="shared" si="343"/>
        <v>0.27399999999761349</v>
      </c>
      <c r="D15992" s="420">
        <f t="shared" si="344"/>
        <v>0.13699999999880674</v>
      </c>
      <c r="H15992" s="337"/>
      <c r="J15992" s="82">
        <v>42</v>
      </c>
      <c r="K15992" s="391">
        <v>1</v>
      </c>
    </row>
    <row r="15993" spans="1:11" x14ac:dyDescent="0.3">
      <c r="A15993" s="341">
        <v>43650.063192013891</v>
      </c>
      <c r="B15993" s="318">
        <v>39353.237000000001</v>
      </c>
      <c r="C15993" s="355">
        <f t="shared" si="343"/>
        <v>0.28700000000389991</v>
      </c>
      <c r="D15993" s="420">
        <f t="shared" si="344"/>
        <v>0.14350000000194996</v>
      </c>
      <c r="H15993" s="337"/>
      <c r="J15993" s="82">
        <v>43</v>
      </c>
      <c r="K15993" s="319">
        <v>2</v>
      </c>
    </row>
    <row r="15994" spans="1:11" x14ac:dyDescent="0.3">
      <c r="A15994" s="341">
        <v>43650.104858622683</v>
      </c>
      <c r="B15994" s="318">
        <v>39353.516000000003</v>
      </c>
      <c r="C15994" s="355">
        <f t="shared" si="343"/>
        <v>0.2790000000022701</v>
      </c>
      <c r="D15994" s="420">
        <f t="shared" si="344"/>
        <v>0.13950000000113505</v>
      </c>
      <c r="H15994" s="337"/>
      <c r="J15994" s="82">
        <v>44</v>
      </c>
      <c r="K15994" s="320">
        <v>3</v>
      </c>
    </row>
    <row r="15995" spans="1:11" x14ac:dyDescent="0.3">
      <c r="A15995" s="341">
        <v>43650.146525231481</v>
      </c>
      <c r="B15995" s="318">
        <v>39353.79</v>
      </c>
      <c r="C15995" s="355">
        <f t="shared" si="343"/>
        <v>0.27399999999761349</v>
      </c>
      <c r="D15995" s="420">
        <f t="shared" si="344"/>
        <v>0.13699999999880674</v>
      </c>
      <c r="H15995" s="337"/>
      <c r="J15995" s="82">
        <v>45</v>
      </c>
      <c r="K15995" s="321">
        <v>4</v>
      </c>
    </row>
    <row r="15996" spans="1:11" x14ac:dyDescent="0.3">
      <c r="A15996" s="341">
        <v>43650.18819184028</v>
      </c>
      <c r="B15996" s="318">
        <v>39354.080000000002</v>
      </c>
      <c r="C15996" s="355">
        <f t="shared" si="343"/>
        <v>0.29000000000087311</v>
      </c>
      <c r="D15996" s="420">
        <f t="shared" si="344"/>
        <v>0.14500000000043656</v>
      </c>
      <c r="H15996" s="337"/>
      <c r="J15996" s="82">
        <v>46</v>
      </c>
      <c r="K15996" s="391">
        <v>1</v>
      </c>
    </row>
    <row r="15997" spans="1:11" x14ac:dyDescent="0.3">
      <c r="A15997" s="341">
        <v>43650.229858449071</v>
      </c>
      <c r="B15997" s="318">
        <v>39354.368999999999</v>
      </c>
      <c r="C15997" s="355">
        <f t="shared" si="343"/>
        <v>0.28899999999703141</v>
      </c>
      <c r="D15997" s="420">
        <f t="shared" si="344"/>
        <v>0.1444999999985157</v>
      </c>
      <c r="H15997" s="337"/>
      <c r="J15997" s="82">
        <v>47</v>
      </c>
      <c r="K15997" s="319">
        <v>2</v>
      </c>
    </row>
    <row r="15998" spans="1:11" x14ac:dyDescent="0.3">
      <c r="A15998" s="341">
        <v>43650.271525057869</v>
      </c>
      <c r="B15998" s="318">
        <v>39354.65</v>
      </c>
      <c r="C15998" s="355">
        <f t="shared" si="343"/>
        <v>0.28100000000267755</v>
      </c>
      <c r="D15998" s="420">
        <f t="shared" si="344"/>
        <v>0.14050000000133878</v>
      </c>
      <c r="H15998" s="337"/>
      <c r="J15998" s="82">
        <v>48</v>
      </c>
      <c r="K15998" s="320">
        <v>3</v>
      </c>
    </row>
    <row r="15999" spans="1:11" x14ac:dyDescent="0.3">
      <c r="A15999" s="341">
        <v>43650.313191666668</v>
      </c>
      <c r="B15999" s="318">
        <v>39354.938999999998</v>
      </c>
      <c r="C15999" s="355">
        <f t="shared" si="343"/>
        <v>0.28899999999703141</v>
      </c>
      <c r="D15999" s="420">
        <f t="shared" si="344"/>
        <v>0.1444999999985157</v>
      </c>
      <c r="H15999" s="337"/>
      <c r="J15999" s="82">
        <v>49</v>
      </c>
      <c r="K15999" s="321">
        <v>4</v>
      </c>
    </row>
    <row r="16000" spans="1:11" x14ac:dyDescent="0.3">
      <c r="A16000" s="341">
        <v>43650.354858275467</v>
      </c>
      <c r="B16000" s="318">
        <v>39355.232000000004</v>
      </c>
      <c r="C16000" s="355">
        <f t="shared" si="343"/>
        <v>0.29300000000512227</v>
      </c>
      <c r="D16000" s="420">
        <f t="shared" si="344"/>
        <v>0.14650000000256114</v>
      </c>
      <c r="H16000" s="337"/>
      <c r="J16000" s="82">
        <v>50</v>
      </c>
      <c r="K16000" s="391">
        <v>1</v>
      </c>
    </row>
    <row r="16001" spans="1:12" x14ac:dyDescent="0.3">
      <c r="A16001" s="341">
        <v>43650.396524884258</v>
      </c>
      <c r="B16001" s="318">
        <v>39355.519</v>
      </c>
      <c r="C16001" s="355">
        <f t="shared" si="343"/>
        <v>0.28699999999662396</v>
      </c>
      <c r="D16001" s="420">
        <f t="shared" si="344"/>
        <v>0.14349999999831198</v>
      </c>
      <c r="H16001" s="337"/>
      <c r="J16001" s="82">
        <v>51</v>
      </c>
      <c r="K16001" s="319">
        <v>2</v>
      </c>
    </row>
    <row r="16002" spans="1:12" x14ac:dyDescent="0.3">
      <c r="A16002" s="341">
        <v>43650.438191493056</v>
      </c>
      <c r="B16002" s="318">
        <v>39355.796000000002</v>
      </c>
      <c r="C16002" s="355">
        <f t="shared" si="343"/>
        <v>0.27700000000186265</v>
      </c>
      <c r="D16002" s="420">
        <f t="shared" si="344"/>
        <v>0.13850000000093132</v>
      </c>
      <c r="H16002" s="337"/>
      <c r="J16002" s="82">
        <v>52</v>
      </c>
      <c r="K16002" s="320">
        <v>3</v>
      </c>
    </row>
    <row r="16003" spans="1:12" x14ac:dyDescent="0.3">
      <c r="A16003" s="341">
        <v>43650.479858101855</v>
      </c>
      <c r="B16003" s="318">
        <v>39356.080000000002</v>
      </c>
      <c r="C16003" s="355">
        <f>B16003-B16002</f>
        <v>0.28399999999965075</v>
      </c>
      <c r="D16003" s="420">
        <f>C16003/2</f>
        <v>0.14199999999982538</v>
      </c>
      <c r="H16003" s="337"/>
      <c r="J16003" s="82">
        <v>53</v>
      </c>
      <c r="K16003" s="321">
        <v>4</v>
      </c>
    </row>
    <row r="16004" spans="1:12" x14ac:dyDescent="0.3">
      <c r="A16004" s="341">
        <v>43650.521524710646</v>
      </c>
      <c r="B16004" s="318">
        <v>39356.36</v>
      </c>
      <c r="C16004" s="355">
        <f t="shared" ref="C16004:C16067" si="345">B16004-B16003</f>
        <v>0.27999999999883585</v>
      </c>
      <c r="D16004" s="420">
        <f t="shared" ref="D16004:D16067" si="346">C16004/2</f>
        <v>0.13999999999941792</v>
      </c>
      <c r="H16004" s="337"/>
      <c r="J16004" s="82">
        <v>54</v>
      </c>
      <c r="K16004" s="391">
        <v>1</v>
      </c>
    </row>
    <row r="16005" spans="1:12" x14ac:dyDescent="0.3">
      <c r="A16005" s="341">
        <v>43650.54583333333</v>
      </c>
      <c r="B16005" s="318">
        <v>39356.631999999998</v>
      </c>
      <c r="C16005" s="355">
        <f t="shared" si="345"/>
        <v>0.27199999999720603</v>
      </c>
      <c r="D16005" s="420">
        <f t="shared" si="346"/>
        <v>0.13599999999860302</v>
      </c>
      <c r="H16005" s="337"/>
      <c r="J16005" s="82">
        <v>1</v>
      </c>
      <c r="K16005" s="319">
        <v>2</v>
      </c>
      <c r="L16005" s="54" t="s">
        <v>313</v>
      </c>
    </row>
    <row r="16006" spans="1:12" x14ac:dyDescent="0.3">
      <c r="A16006" s="341">
        <v>43650.587500000001</v>
      </c>
      <c r="B16006" s="318">
        <v>39356.910000000003</v>
      </c>
      <c r="C16006" s="355">
        <f t="shared" si="345"/>
        <v>0.27800000000570435</v>
      </c>
      <c r="D16006" s="420">
        <f t="shared" si="346"/>
        <v>0.13900000000285218</v>
      </c>
      <c r="H16006" s="337"/>
      <c r="J16006" s="82">
        <v>2</v>
      </c>
      <c r="K16006" s="320">
        <v>3</v>
      </c>
    </row>
    <row r="16007" spans="1:12" x14ac:dyDescent="0.3">
      <c r="A16007" s="341">
        <v>43650.629166666666</v>
      </c>
      <c r="B16007" s="318">
        <v>39357.192000000003</v>
      </c>
      <c r="C16007" s="355">
        <f t="shared" si="345"/>
        <v>0.2819999999992433</v>
      </c>
      <c r="D16007" s="420">
        <f t="shared" si="346"/>
        <v>0.14099999999962165</v>
      </c>
      <c r="H16007" s="337"/>
      <c r="J16007" s="82">
        <v>3</v>
      </c>
      <c r="K16007" s="321">
        <v>4</v>
      </c>
    </row>
    <row r="16008" spans="1:12" x14ac:dyDescent="0.3">
      <c r="A16008" s="341">
        <v>43650.67083333333</v>
      </c>
      <c r="B16008" s="318">
        <v>39357.468000000001</v>
      </c>
      <c r="C16008" s="355">
        <f t="shared" si="345"/>
        <v>0.27599999999802094</v>
      </c>
      <c r="D16008" s="420">
        <f t="shared" si="346"/>
        <v>0.13799999999901047</v>
      </c>
      <c r="H16008" s="337"/>
      <c r="J16008" s="82">
        <v>4</v>
      </c>
      <c r="K16008" s="391">
        <v>1</v>
      </c>
    </row>
    <row r="16009" spans="1:12" x14ac:dyDescent="0.3">
      <c r="A16009" s="341">
        <v>43650.712500173613</v>
      </c>
      <c r="B16009" s="318">
        <v>39357.735000000001</v>
      </c>
      <c r="C16009" s="355">
        <f t="shared" si="345"/>
        <v>0.26699999999982538</v>
      </c>
      <c r="D16009" s="420">
        <f t="shared" si="346"/>
        <v>0.13349999999991269</v>
      </c>
      <c r="H16009" s="337"/>
      <c r="J16009" s="82">
        <v>5</v>
      </c>
      <c r="K16009" s="319">
        <v>2</v>
      </c>
    </row>
    <row r="16010" spans="1:12" x14ac:dyDescent="0.3">
      <c r="A16010" s="341">
        <v>43650.75416689815</v>
      </c>
      <c r="B16010" s="318">
        <v>39358.014000000003</v>
      </c>
      <c r="C16010" s="355">
        <f t="shared" si="345"/>
        <v>0.2790000000022701</v>
      </c>
      <c r="D16010" s="420">
        <f t="shared" si="346"/>
        <v>0.13950000000113505</v>
      </c>
      <c r="H16010" s="337"/>
      <c r="J16010" s="82">
        <v>6</v>
      </c>
      <c r="K16010" s="320">
        <v>3</v>
      </c>
    </row>
    <row r="16011" spans="1:12" x14ac:dyDescent="0.3">
      <c r="A16011" s="341">
        <v>43650.795833622687</v>
      </c>
      <c r="B16011" s="318">
        <v>39358.296999999999</v>
      </c>
      <c r="C16011" s="355">
        <f t="shared" si="345"/>
        <v>0.28299999999580905</v>
      </c>
      <c r="D16011" s="420">
        <f t="shared" si="346"/>
        <v>0.14149999999790452</v>
      </c>
      <c r="H16011" s="337"/>
      <c r="J16011" s="82">
        <v>7</v>
      </c>
      <c r="K16011" s="321">
        <v>4</v>
      </c>
    </row>
    <row r="16012" spans="1:12" x14ac:dyDescent="0.3">
      <c r="A16012" s="341">
        <v>43650.837500347225</v>
      </c>
      <c r="B16012" s="318">
        <v>39358.565000000002</v>
      </c>
      <c r="C16012" s="355">
        <f t="shared" si="345"/>
        <v>0.26800000000366708</v>
      </c>
      <c r="D16012" s="420">
        <f t="shared" si="346"/>
        <v>0.13400000000183354</v>
      </c>
      <c r="H16012" s="337"/>
      <c r="J16012" s="82">
        <v>8</v>
      </c>
      <c r="K16012" s="391">
        <v>1</v>
      </c>
    </row>
    <row r="16013" spans="1:12" x14ac:dyDescent="0.3">
      <c r="A16013" s="341">
        <v>43650.879167071762</v>
      </c>
      <c r="B16013" s="318">
        <v>39358.832000000002</v>
      </c>
      <c r="C16013" s="355">
        <f t="shared" si="345"/>
        <v>0.26699999999982538</v>
      </c>
      <c r="D16013" s="420">
        <f t="shared" si="346"/>
        <v>0.13349999999991269</v>
      </c>
      <c r="H16013" s="337"/>
      <c r="J16013" s="82">
        <v>9</v>
      </c>
      <c r="K16013" s="319">
        <v>2</v>
      </c>
    </row>
    <row r="16014" spans="1:12" x14ac:dyDescent="0.3">
      <c r="A16014" s="341">
        <v>43650.920833796299</v>
      </c>
      <c r="B16014" s="318">
        <v>39359.114999999998</v>
      </c>
      <c r="C16014" s="355">
        <f t="shared" si="345"/>
        <v>0.28299999999580905</v>
      </c>
      <c r="D16014" s="420">
        <f t="shared" si="346"/>
        <v>0.14149999999790452</v>
      </c>
      <c r="H16014" s="337"/>
      <c r="J16014" s="82">
        <v>10</v>
      </c>
      <c r="K16014" s="320">
        <v>3</v>
      </c>
    </row>
    <row r="16015" spans="1:12" x14ac:dyDescent="0.3">
      <c r="A16015" s="341">
        <v>43650.962500520836</v>
      </c>
      <c r="B16015" s="318">
        <v>39359.391000000003</v>
      </c>
      <c r="C16015" s="355">
        <f t="shared" si="345"/>
        <v>0.2760000000052969</v>
      </c>
      <c r="D16015" s="420">
        <f t="shared" si="346"/>
        <v>0.13800000000264845</v>
      </c>
      <c r="E16015" s="336">
        <f>SUM(C15992:C16015)*7.4805194805</f>
        <v>50.231688311585799</v>
      </c>
      <c r="F16015" s="324">
        <f>AVERAGE(D15992:D16015)</f>
        <v>0.13989583333341216</v>
      </c>
      <c r="G16015" s="324">
        <f>_xlfn.STDEV.S(D15992:D16015)</f>
        <v>3.6593512333185701E-3</v>
      </c>
      <c r="H16015" s="337"/>
      <c r="J16015" s="82">
        <v>11</v>
      </c>
      <c r="K16015" s="321">
        <v>4</v>
      </c>
    </row>
    <row r="16016" spans="1:12" x14ac:dyDescent="0.3">
      <c r="A16016" s="341">
        <v>43651.004167245374</v>
      </c>
      <c r="B16016" s="318">
        <v>39359.661</v>
      </c>
      <c r="C16016" s="355">
        <f t="shared" si="345"/>
        <v>0.26999999999679858</v>
      </c>
      <c r="D16016" s="420">
        <f t="shared" si="346"/>
        <v>0.13499999999839929</v>
      </c>
      <c r="H16016" s="337"/>
      <c r="J16016" s="82">
        <v>12</v>
      </c>
      <c r="K16016" s="391">
        <v>1</v>
      </c>
    </row>
    <row r="16017" spans="1:11" x14ac:dyDescent="0.3">
      <c r="A16017" s="341">
        <v>43651.045833969911</v>
      </c>
      <c r="B16017" s="318">
        <v>39359.940999999999</v>
      </c>
      <c r="C16017" s="355">
        <f t="shared" si="345"/>
        <v>0.27999999999883585</v>
      </c>
      <c r="D16017" s="420">
        <f t="shared" si="346"/>
        <v>0.13999999999941792</v>
      </c>
      <c r="H16017" s="337"/>
      <c r="J16017" s="82">
        <v>13</v>
      </c>
      <c r="K16017" s="319">
        <v>2</v>
      </c>
    </row>
    <row r="16018" spans="1:11" x14ac:dyDescent="0.3">
      <c r="A16018" s="341">
        <v>43651.087500694448</v>
      </c>
      <c r="B16018" s="318">
        <v>39360.228999999999</v>
      </c>
      <c r="C16018" s="355">
        <f t="shared" si="345"/>
        <v>0.28800000000046566</v>
      </c>
      <c r="D16018" s="420">
        <f t="shared" si="346"/>
        <v>0.14400000000023283</v>
      </c>
      <c r="H16018" s="337"/>
      <c r="J16018" s="82">
        <v>14</v>
      </c>
      <c r="K16018" s="320">
        <v>3</v>
      </c>
    </row>
    <row r="16019" spans="1:11" x14ac:dyDescent="0.3">
      <c r="A16019" s="341">
        <v>43651.129167418978</v>
      </c>
      <c r="B16019" s="318">
        <v>39360.508999999998</v>
      </c>
      <c r="C16019" s="355">
        <f t="shared" si="345"/>
        <v>0.27999999999883585</v>
      </c>
      <c r="D16019" s="420">
        <f t="shared" si="346"/>
        <v>0.13999999999941792</v>
      </c>
      <c r="H16019" s="337"/>
      <c r="J16019" s="82">
        <v>15</v>
      </c>
      <c r="K16019" s="321">
        <v>4</v>
      </c>
    </row>
    <row r="16020" spans="1:11" x14ac:dyDescent="0.3">
      <c r="A16020" s="341">
        <v>43651.170834143515</v>
      </c>
      <c r="B16020" s="318">
        <v>39360.786</v>
      </c>
      <c r="C16020" s="355">
        <f t="shared" si="345"/>
        <v>0.27700000000186265</v>
      </c>
      <c r="D16020" s="420">
        <f t="shared" si="346"/>
        <v>0.13850000000093132</v>
      </c>
      <c r="H16020" s="337"/>
      <c r="J16020" s="82">
        <v>16</v>
      </c>
      <c r="K16020" s="391">
        <v>1</v>
      </c>
    </row>
    <row r="16021" spans="1:11" x14ac:dyDescent="0.3">
      <c r="A16021" s="341">
        <v>43651.212500868052</v>
      </c>
      <c r="B16021" s="318">
        <v>39361.08</v>
      </c>
      <c r="C16021" s="355">
        <f t="shared" si="345"/>
        <v>0.29400000000168802</v>
      </c>
      <c r="D16021" s="420">
        <f t="shared" si="346"/>
        <v>0.14700000000084401</v>
      </c>
      <c r="H16021" s="337"/>
      <c r="J16021" s="82">
        <v>17</v>
      </c>
      <c r="K16021" s="319">
        <v>2</v>
      </c>
    </row>
    <row r="16022" spans="1:11" x14ac:dyDescent="0.3">
      <c r="A16022" s="341">
        <v>43651.25416759259</v>
      </c>
      <c r="B16022" s="318">
        <v>39361.370999999999</v>
      </c>
      <c r="C16022" s="355">
        <f t="shared" si="345"/>
        <v>0.29099999999743886</v>
      </c>
      <c r="D16022" s="420">
        <f t="shared" si="346"/>
        <v>0.14549999999871943</v>
      </c>
      <c r="H16022" s="337"/>
      <c r="J16022" s="82">
        <v>18</v>
      </c>
      <c r="K16022" s="320">
        <v>3</v>
      </c>
    </row>
    <row r="16023" spans="1:11" x14ac:dyDescent="0.3">
      <c r="A16023" s="341">
        <v>43651.295834317127</v>
      </c>
      <c r="B16023" s="318">
        <v>39361.648999999998</v>
      </c>
      <c r="C16023" s="355">
        <f t="shared" si="345"/>
        <v>0.27799999999842839</v>
      </c>
      <c r="D16023" s="420">
        <f t="shared" si="346"/>
        <v>0.1389999999992142</v>
      </c>
      <c r="H16023" s="337"/>
      <c r="J16023" s="82">
        <v>19</v>
      </c>
      <c r="K16023" s="321">
        <v>4</v>
      </c>
    </row>
    <row r="16024" spans="1:11" x14ac:dyDescent="0.3">
      <c r="A16024" s="341">
        <v>43651.337501041664</v>
      </c>
      <c r="B16024" s="318">
        <v>39361.930999999997</v>
      </c>
      <c r="C16024" s="355">
        <f t="shared" si="345"/>
        <v>0.2819999999992433</v>
      </c>
      <c r="D16024" s="420">
        <f t="shared" si="346"/>
        <v>0.14099999999962165</v>
      </c>
      <c r="H16024" s="337"/>
      <c r="J16024" s="82">
        <v>20</v>
      </c>
      <c r="K16024" s="391">
        <v>1</v>
      </c>
    </row>
    <row r="16025" spans="1:11" x14ac:dyDescent="0.3">
      <c r="A16025" s="341">
        <v>43651.379167766201</v>
      </c>
      <c r="B16025" s="318">
        <v>39362.220999999998</v>
      </c>
      <c r="C16025" s="355">
        <f t="shared" si="345"/>
        <v>0.29000000000087311</v>
      </c>
      <c r="D16025" s="420">
        <f t="shared" si="346"/>
        <v>0.14500000000043656</v>
      </c>
      <c r="H16025" s="337"/>
      <c r="J16025" s="82">
        <v>21</v>
      </c>
      <c r="K16025" s="319">
        <v>2</v>
      </c>
    </row>
    <row r="16026" spans="1:11" x14ac:dyDescent="0.3">
      <c r="A16026" s="341">
        <v>43651.420834490738</v>
      </c>
      <c r="B16026" s="318">
        <v>39362.502</v>
      </c>
      <c r="C16026" s="355">
        <f t="shared" si="345"/>
        <v>0.28100000000267755</v>
      </c>
      <c r="D16026" s="420">
        <f t="shared" si="346"/>
        <v>0.14050000000133878</v>
      </c>
      <c r="H16026" s="337"/>
      <c r="J16026" s="82">
        <v>22</v>
      </c>
      <c r="K16026" s="320">
        <v>3</v>
      </c>
    </row>
    <row r="16027" spans="1:11" x14ac:dyDescent="0.3">
      <c r="A16027" s="341">
        <v>43651.462501215276</v>
      </c>
      <c r="B16027" s="318">
        <v>39362.777999999998</v>
      </c>
      <c r="C16027" s="355">
        <f t="shared" si="345"/>
        <v>0.27599999999802094</v>
      </c>
      <c r="D16027" s="420">
        <f t="shared" si="346"/>
        <v>0.13799999999901047</v>
      </c>
      <c r="H16027" s="337"/>
      <c r="J16027" s="82">
        <v>23</v>
      </c>
      <c r="K16027" s="321">
        <v>4</v>
      </c>
    </row>
    <row r="16028" spans="1:11" x14ac:dyDescent="0.3">
      <c r="A16028" s="341">
        <v>43651.504167939813</v>
      </c>
      <c r="B16028" s="318">
        <v>39363.061000000002</v>
      </c>
      <c r="C16028" s="355">
        <f t="shared" si="345"/>
        <v>0.28300000000308501</v>
      </c>
      <c r="D16028" s="420">
        <f t="shared" si="346"/>
        <v>0.1415000000015425</v>
      </c>
      <c r="H16028" s="337"/>
      <c r="J16028" s="82">
        <v>24</v>
      </c>
      <c r="K16028" s="391">
        <v>1</v>
      </c>
    </row>
    <row r="16029" spans="1:11" x14ac:dyDescent="0.3">
      <c r="A16029" s="341">
        <v>43651.54583466435</v>
      </c>
      <c r="B16029" s="318">
        <v>39363.343000000001</v>
      </c>
      <c r="C16029" s="355">
        <f t="shared" si="345"/>
        <v>0.2819999999992433</v>
      </c>
      <c r="D16029" s="420">
        <f t="shared" si="346"/>
        <v>0.14099999999962165</v>
      </c>
      <c r="H16029" s="337"/>
      <c r="J16029" s="82">
        <v>25</v>
      </c>
      <c r="K16029" s="319">
        <v>2</v>
      </c>
    </row>
    <row r="16030" spans="1:11" x14ac:dyDescent="0.3">
      <c r="A16030" s="341">
        <v>43651.587501388887</v>
      </c>
      <c r="B16030" s="318">
        <v>39363.618999999999</v>
      </c>
      <c r="C16030" s="355">
        <f t="shared" si="345"/>
        <v>0.27599999999802094</v>
      </c>
      <c r="D16030" s="420">
        <f t="shared" si="346"/>
        <v>0.13799999999901047</v>
      </c>
      <c r="H16030" s="337"/>
      <c r="J16030" s="82">
        <v>26</v>
      </c>
      <c r="K16030" s="320">
        <v>3</v>
      </c>
    </row>
    <row r="16031" spans="1:11" x14ac:dyDescent="0.3">
      <c r="A16031" s="341">
        <v>43651.629168113424</v>
      </c>
      <c r="B16031" s="318">
        <v>39363.898000000001</v>
      </c>
      <c r="C16031" s="355">
        <f t="shared" si="345"/>
        <v>0.2790000000022701</v>
      </c>
      <c r="D16031" s="420">
        <f t="shared" si="346"/>
        <v>0.13950000000113505</v>
      </c>
      <c r="H16031" s="337"/>
      <c r="J16031" s="82">
        <v>27</v>
      </c>
      <c r="K16031" s="321">
        <v>4</v>
      </c>
    </row>
    <row r="16032" spans="1:11" x14ac:dyDescent="0.3">
      <c r="A16032" s="341">
        <v>43651.670834837962</v>
      </c>
      <c r="B16032" s="318">
        <v>39364.182000000001</v>
      </c>
      <c r="C16032" s="355">
        <f t="shared" si="345"/>
        <v>0.28399999999965075</v>
      </c>
      <c r="D16032" s="420">
        <f t="shared" si="346"/>
        <v>0.14199999999982538</v>
      </c>
      <c r="H16032" s="337"/>
      <c r="J16032" s="82">
        <v>28</v>
      </c>
      <c r="K16032" s="391">
        <v>1</v>
      </c>
    </row>
    <row r="16033" spans="1:11" x14ac:dyDescent="0.3">
      <c r="A16033" s="341">
        <v>43651.712501562499</v>
      </c>
      <c r="B16033" s="318">
        <v>39364.461000000003</v>
      </c>
      <c r="C16033" s="355">
        <f t="shared" si="345"/>
        <v>0.2790000000022701</v>
      </c>
      <c r="D16033" s="420">
        <f t="shared" si="346"/>
        <v>0.13950000000113505</v>
      </c>
      <c r="H16033" s="337"/>
      <c r="J16033" s="82">
        <v>29</v>
      </c>
      <c r="K16033" s="319">
        <v>2</v>
      </c>
    </row>
    <row r="16034" spans="1:11" x14ac:dyDescent="0.3">
      <c r="A16034" s="341">
        <v>43651.754168287036</v>
      </c>
      <c r="B16034" s="318">
        <v>39364.728999999999</v>
      </c>
      <c r="C16034" s="355">
        <f t="shared" si="345"/>
        <v>0.26799999999639113</v>
      </c>
      <c r="D16034" s="420">
        <f t="shared" si="346"/>
        <v>0.13399999999819556</v>
      </c>
      <c r="H16034" s="337"/>
      <c r="J16034" s="82">
        <v>30</v>
      </c>
      <c r="K16034" s="320">
        <v>3</v>
      </c>
    </row>
    <row r="16035" spans="1:11" x14ac:dyDescent="0.3">
      <c r="A16035" s="341">
        <v>43651.795835011573</v>
      </c>
      <c r="B16035" s="318">
        <v>39365.002</v>
      </c>
      <c r="C16035" s="355">
        <f t="shared" si="345"/>
        <v>0.27300000000104774</v>
      </c>
      <c r="D16035" s="420">
        <f t="shared" si="346"/>
        <v>0.13650000000052387</v>
      </c>
      <c r="H16035" s="337"/>
      <c r="J16035" s="82">
        <v>31</v>
      </c>
      <c r="K16035" s="321">
        <v>4</v>
      </c>
    </row>
    <row r="16036" spans="1:11" x14ac:dyDescent="0.3">
      <c r="A16036" s="341">
        <v>43651.83750173611</v>
      </c>
      <c r="B16036" s="318">
        <v>39365.279000000002</v>
      </c>
      <c r="C16036" s="355">
        <f t="shared" si="345"/>
        <v>0.27700000000186265</v>
      </c>
      <c r="D16036" s="420">
        <f t="shared" si="346"/>
        <v>0.13850000000093132</v>
      </c>
      <c r="H16036" s="337"/>
      <c r="J16036" s="82">
        <v>32</v>
      </c>
      <c r="K16036" s="391">
        <v>1</v>
      </c>
    </row>
    <row r="16037" spans="1:11" x14ac:dyDescent="0.3">
      <c r="A16037" s="341">
        <v>43651.879168460648</v>
      </c>
      <c r="B16037" s="318">
        <v>39365.550000000003</v>
      </c>
      <c r="C16037" s="355">
        <f t="shared" si="345"/>
        <v>0.27100000000064028</v>
      </c>
      <c r="D16037" s="420">
        <f t="shared" si="346"/>
        <v>0.13550000000032014</v>
      </c>
      <c r="H16037" s="337"/>
      <c r="J16037" s="82">
        <v>33</v>
      </c>
      <c r="K16037" s="319">
        <v>2</v>
      </c>
    </row>
    <row r="16038" spans="1:11" x14ac:dyDescent="0.3">
      <c r="A16038" s="341">
        <v>43651.920835185185</v>
      </c>
      <c r="B16038" s="318">
        <v>39365.817999999999</v>
      </c>
      <c r="C16038" s="355">
        <f t="shared" si="345"/>
        <v>0.26799999999639113</v>
      </c>
      <c r="D16038" s="420">
        <f t="shared" si="346"/>
        <v>0.13399999999819556</v>
      </c>
      <c r="H16038" s="337"/>
      <c r="J16038" s="82">
        <v>34</v>
      </c>
      <c r="K16038" s="320">
        <v>3</v>
      </c>
    </row>
    <row r="16039" spans="1:11" x14ac:dyDescent="0.3">
      <c r="A16039" s="341">
        <v>43651.962501909722</v>
      </c>
      <c r="B16039" s="318">
        <v>39366.099000000002</v>
      </c>
      <c r="C16039" s="355">
        <f t="shared" si="345"/>
        <v>0.28100000000267755</v>
      </c>
      <c r="D16039" s="420">
        <f t="shared" si="346"/>
        <v>0.14050000000133878</v>
      </c>
      <c r="E16039" s="336">
        <f>SUM(C16016:C16039)*7.4805194805</f>
        <v>50.179324675184418</v>
      </c>
      <c r="F16039" s="324">
        <f>AVERAGE(D16016:D16039)</f>
        <v>0.13974999999997331</v>
      </c>
      <c r="G16039" s="324">
        <f>_xlfn.STDEV.S(D16016:D16039)</f>
        <v>3.4325804722390397E-3</v>
      </c>
      <c r="H16039" s="337"/>
      <c r="J16039" s="82">
        <v>35</v>
      </c>
      <c r="K16039" s="321">
        <v>4</v>
      </c>
    </row>
    <row r="16040" spans="1:11" x14ac:dyDescent="0.3">
      <c r="A16040" s="341">
        <v>43652.004168634259</v>
      </c>
      <c r="B16040" s="318">
        <v>39366.377999999997</v>
      </c>
      <c r="C16040" s="355">
        <f t="shared" si="345"/>
        <v>0.27899999999499414</v>
      </c>
      <c r="D16040" s="420">
        <f t="shared" si="346"/>
        <v>0.13949999999749707</v>
      </c>
      <c r="H16040" s="337"/>
      <c r="J16040" s="82">
        <v>36</v>
      </c>
      <c r="K16040" s="391">
        <v>1</v>
      </c>
    </row>
    <row r="16041" spans="1:11" x14ac:dyDescent="0.3">
      <c r="A16041" s="341">
        <v>43652.045835358796</v>
      </c>
      <c r="B16041" s="318">
        <v>39366.648000000001</v>
      </c>
      <c r="C16041" s="355">
        <f t="shared" si="345"/>
        <v>0.27000000000407454</v>
      </c>
      <c r="D16041" s="420">
        <f t="shared" si="346"/>
        <v>0.13500000000203727</v>
      </c>
      <c r="H16041" s="337"/>
      <c r="J16041" s="82">
        <v>37</v>
      </c>
      <c r="K16041" s="319">
        <v>2</v>
      </c>
    </row>
    <row r="16042" spans="1:11" x14ac:dyDescent="0.3">
      <c r="A16042" s="341">
        <v>43652.087502083334</v>
      </c>
      <c r="B16042" s="318">
        <v>39366.928999999996</v>
      </c>
      <c r="C16042" s="355">
        <f t="shared" si="345"/>
        <v>0.28099999999540159</v>
      </c>
      <c r="D16042" s="420">
        <f t="shared" si="346"/>
        <v>0.1404999999977008</v>
      </c>
      <c r="H16042" s="337"/>
      <c r="J16042" s="82">
        <v>38</v>
      </c>
      <c r="K16042" s="320">
        <v>3</v>
      </c>
    </row>
    <row r="16043" spans="1:11" x14ac:dyDescent="0.3">
      <c r="A16043" s="341">
        <v>43652.129168807871</v>
      </c>
      <c r="B16043" s="318">
        <v>39367.218000000001</v>
      </c>
      <c r="C16043" s="355">
        <f t="shared" si="345"/>
        <v>0.28900000000430737</v>
      </c>
      <c r="D16043" s="420">
        <f t="shared" si="346"/>
        <v>0.14450000000215368</v>
      </c>
      <c r="H16043" s="337"/>
      <c r="J16043" s="82">
        <v>39</v>
      </c>
      <c r="K16043" s="321">
        <v>4</v>
      </c>
    </row>
    <row r="16044" spans="1:11" x14ac:dyDescent="0.3">
      <c r="A16044" s="341">
        <v>43652.170835532408</v>
      </c>
      <c r="B16044" s="318">
        <v>39367.498</v>
      </c>
      <c r="C16044" s="355">
        <f t="shared" si="345"/>
        <v>0.27999999999883585</v>
      </c>
      <c r="D16044" s="420">
        <f t="shared" si="346"/>
        <v>0.13999999999941792</v>
      </c>
      <c r="H16044" s="337"/>
      <c r="J16044" s="82">
        <v>40</v>
      </c>
      <c r="K16044" s="391">
        <v>1</v>
      </c>
    </row>
    <row r="16045" spans="1:11" x14ac:dyDescent="0.3">
      <c r="A16045" s="341">
        <v>43652.212502256945</v>
      </c>
      <c r="B16045" s="318">
        <v>39367.777999999998</v>
      </c>
      <c r="C16045" s="355">
        <f t="shared" si="345"/>
        <v>0.27999999999883585</v>
      </c>
      <c r="D16045" s="420">
        <f t="shared" si="346"/>
        <v>0.13999999999941792</v>
      </c>
      <c r="H16045" s="337"/>
      <c r="J16045" s="82">
        <v>41</v>
      </c>
      <c r="K16045" s="319">
        <v>2</v>
      </c>
    </row>
    <row r="16046" spans="1:11" x14ac:dyDescent="0.3">
      <c r="A16046" s="341">
        <v>43652.254168981483</v>
      </c>
      <c r="B16046" s="318">
        <v>39368.07</v>
      </c>
      <c r="C16046" s="355">
        <f t="shared" si="345"/>
        <v>0.29200000000128057</v>
      </c>
      <c r="D16046" s="420">
        <f t="shared" si="346"/>
        <v>0.14600000000064028</v>
      </c>
      <c r="H16046" s="337"/>
      <c r="J16046" s="82">
        <v>42</v>
      </c>
      <c r="K16046" s="320">
        <v>3</v>
      </c>
    </row>
    <row r="16047" spans="1:11" x14ac:dyDescent="0.3">
      <c r="A16047" s="341">
        <v>43652.29583570602</v>
      </c>
      <c r="B16047" s="318">
        <v>39368.358999999997</v>
      </c>
      <c r="C16047" s="355">
        <f t="shared" si="345"/>
        <v>0.28899999999703141</v>
      </c>
      <c r="D16047" s="420">
        <f t="shared" si="346"/>
        <v>0.1444999999985157</v>
      </c>
      <c r="H16047" s="337"/>
      <c r="J16047" s="82">
        <v>43</v>
      </c>
      <c r="K16047" s="321">
        <v>4</v>
      </c>
    </row>
    <row r="16048" spans="1:11" x14ac:dyDescent="0.3">
      <c r="A16048" s="341">
        <v>43652.337502430557</v>
      </c>
      <c r="B16048" s="318">
        <v>39368.641000000003</v>
      </c>
      <c r="C16048" s="355">
        <f t="shared" si="345"/>
        <v>0.28200000000651926</v>
      </c>
      <c r="D16048" s="420">
        <f t="shared" si="346"/>
        <v>0.14100000000325963</v>
      </c>
      <c r="H16048" s="337"/>
      <c r="J16048" s="82">
        <v>44</v>
      </c>
      <c r="K16048" s="391">
        <v>1</v>
      </c>
    </row>
    <row r="16049" spans="1:11" x14ac:dyDescent="0.3">
      <c r="A16049" s="341">
        <v>43652.379169155094</v>
      </c>
      <c r="B16049" s="318">
        <v>39368.928</v>
      </c>
      <c r="C16049" s="355">
        <f t="shared" si="345"/>
        <v>0.28699999999662396</v>
      </c>
      <c r="D16049" s="420">
        <f t="shared" si="346"/>
        <v>0.14349999999831198</v>
      </c>
      <c r="H16049" s="337"/>
      <c r="J16049" s="82">
        <v>45</v>
      </c>
      <c r="K16049" s="319">
        <v>2</v>
      </c>
    </row>
    <row r="16050" spans="1:11" x14ac:dyDescent="0.3">
      <c r="A16050" s="341">
        <v>43652.420835879631</v>
      </c>
      <c r="B16050" s="318">
        <v>39369.218000000001</v>
      </c>
      <c r="C16050" s="355">
        <f t="shared" si="345"/>
        <v>0.29000000000087311</v>
      </c>
      <c r="D16050" s="420">
        <f t="shared" si="346"/>
        <v>0.14500000000043656</v>
      </c>
      <c r="H16050" s="337"/>
      <c r="J16050" s="82">
        <v>46</v>
      </c>
      <c r="K16050" s="320">
        <v>3</v>
      </c>
    </row>
    <row r="16051" spans="1:11" x14ac:dyDescent="0.3">
      <c r="A16051" s="341">
        <v>43652.462502604169</v>
      </c>
      <c r="B16051" s="318">
        <v>39369.499000000003</v>
      </c>
      <c r="C16051" s="355">
        <f t="shared" si="345"/>
        <v>0.28100000000267755</v>
      </c>
      <c r="D16051" s="420">
        <f t="shared" si="346"/>
        <v>0.14050000000133878</v>
      </c>
      <c r="H16051" s="337"/>
      <c r="J16051" s="82">
        <v>47</v>
      </c>
      <c r="K16051" s="321">
        <v>4</v>
      </c>
    </row>
    <row r="16052" spans="1:11" x14ac:dyDescent="0.3">
      <c r="A16052" s="341">
        <v>43652.504169328706</v>
      </c>
      <c r="B16052" s="318">
        <v>39369.771999999997</v>
      </c>
      <c r="C16052" s="355">
        <f t="shared" si="345"/>
        <v>0.27299999999377178</v>
      </c>
      <c r="D16052" s="420">
        <f t="shared" si="346"/>
        <v>0.13649999999688589</v>
      </c>
      <c r="H16052" s="337"/>
      <c r="J16052" s="82">
        <v>48</v>
      </c>
      <c r="K16052" s="391">
        <v>1</v>
      </c>
    </row>
    <row r="16053" spans="1:11" x14ac:dyDescent="0.3">
      <c r="A16053" s="341">
        <v>43652.545836053243</v>
      </c>
      <c r="B16053" s="318">
        <v>39370.059000000001</v>
      </c>
      <c r="C16053" s="355">
        <f t="shared" si="345"/>
        <v>0.28700000000389991</v>
      </c>
      <c r="D16053" s="420">
        <f t="shared" si="346"/>
        <v>0.14350000000194996</v>
      </c>
      <c r="H16053" s="337"/>
      <c r="J16053" s="82">
        <v>49</v>
      </c>
      <c r="K16053" s="319">
        <v>2</v>
      </c>
    </row>
    <row r="16054" spans="1:11" x14ac:dyDescent="0.3">
      <c r="A16054" s="341">
        <v>43652.58750277778</v>
      </c>
      <c r="B16054" s="318">
        <v>39370.347000000002</v>
      </c>
      <c r="C16054" s="355">
        <f t="shared" si="345"/>
        <v>0.28800000000046566</v>
      </c>
      <c r="D16054" s="420">
        <f t="shared" si="346"/>
        <v>0.14400000000023283</v>
      </c>
      <c r="H16054" s="337"/>
      <c r="J16054" s="82">
        <v>50</v>
      </c>
      <c r="K16054" s="320">
        <v>3</v>
      </c>
    </row>
    <row r="16055" spans="1:11" x14ac:dyDescent="0.3">
      <c r="A16055" s="341">
        <v>43652.629169502317</v>
      </c>
      <c r="B16055" s="318">
        <v>39370.620000000003</v>
      </c>
      <c r="C16055" s="355">
        <f t="shared" si="345"/>
        <v>0.27300000000104774</v>
      </c>
      <c r="D16055" s="420">
        <f t="shared" si="346"/>
        <v>0.13650000000052387</v>
      </c>
      <c r="H16055" s="337"/>
      <c r="J16055" s="82">
        <v>51</v>
      </c>
      <c r="K16055" s="321">
        <v>4</v>
      </c>
    </row>
    <row r="16056" spans="1:11" x14ac:dyDescent="0.3">
      <c r="A16056" s="341">
        <v>43652.670836226855</v>
      </c>
      <c r="B16056" s="318">
        <v>39370.896000000001</v>
      </c>
      <c r="C16056" s="355">
        <f t="shared" si="345"/>
        <v>0.27599999999802094</v>
      </c>
      <c r="D16056" s="420">
        <f t="shared" si="346"/>
        <v>0.13799999999901047</v>
      </c>
      <c r="H16056" s="337"/>
      <c r="J16056" s="82">
        <v>52</v>
      </c>
      <c r="K16056" s="391">
        <v>1</v>
      </c>
    </row>
    <row r="16057" spans="1:11" x14ac:dyDescent="0.3">
      <c r="A16057" s="341">
        <v>43652.712502951392</v>
      </c>
      <c r="B16057" s="318">
        <v>39371.178999999996</v>
      </c>
      <c r="C16057" s="355">
        <f t="shared" si="345"/>
        <v>0.28299999999580905</v>
      </c>
      <c r="D16057" s="420">
        <f t="shared" si="346"/>
        <v>0.14149999999790452</v>
      </c>
      <c r="H16057" s="337"/>
      <c r="J16057" s="82">
        <v>53</v>
      </c>
      <c r="K16057" s="319">
        <v>2</v>
      </c>
    </row>
    <row r="16058" spans="1:11" x14ac:dyDescent="0.3">
      <c r="A16058" s="341">
        <v>43652.754169675929</v>
      </c>
      <c r="B16058" s="318">
        <v>39371.451000000001</v>
      </c>
      <c r="C16058" s="355">
        <f t="shared" si="345"/>
        <v>0.27200000000448199</v>
      </c>
      <c r="D16058" s="420">
        <f t="shared" si="346"/>
        <v>0.13600000000224099</v>
      </c>
      <c r="H16058" s="337"/>
      <c r="J16058" s="82">
        <v>54</v>
      </c>
      <c r="K16058" s="320">
        <v>3</v>
      </c>
    </row>
    <row r="16059" spans="1:11" x14ac:dyDescent="0.3">
      <c r="A16059" s="341">
        <v>43652.795836400466</v>
      </c>
      <c r="B16059" s="318">
        <v>39371.713000000003</v>
      </c>
      <c r="C16059" s="355">
        <f t="shared" si="345"/>
        <v>0.26200000000244472</v>
      </c>
      <c r="D16059" s="420">
        <f t="shared" si="346"/>
        <v>0.13100000000122236</v>
      </c>
      <c r="H16059" s="337"/>
      <c r="J16059" s="82">
        <v>55</v>
      </c>
      <c r="K16059" s="321">
        <v>4</v>
      </c>
    </row>
    <row r="16060" spans="1:11" x14ac:dyDescent="0.3">
      <c r="A16060" s="341">
        <v>43652.837503125003</v>
      </c>
      <c r="B16060" s="318">
        <v>39371.989000000001</v>
      </c>
      <c r="C16060" s="355">
        <f t="shared" si="345"/>
        <v>0.27599999999802094</v>
      </c>
      <c r="D16060" s="420">
        <f t="shared" si="346"/>
        <v>0.13799999999901047</v>
      </c>
      <c r="H16060" s="337"/>
      <c r="J16060" s="82">
        <v>56</v>
      </c>
      <c r="K16060" s="391">
        <v>1</v>
      </c>
    </row>
    <row r="16061" spans="1:11" x14ac:dyDescent="0.3">
      <c r="A16061" s="341">
        <v>43652.879169849541</v>
      </c>
      <c r="B16061" s="318">
        <v>39372.269999999997</v>
      </c>
      <c r="C16061" s="355">
        <f t="shared" si="345"/>
        <v>0.28099999999540159</v>
      </c>
      <c r="D16061" s="420">
        <f t="shared" si="346"/>
        <v>0.1404999999977008</v>
      </c>
      <c r="H16061" s="337"/>
      <c r="J16061" s="82">
        <v>57</v>
      </c>
      <c r="K16061" s="319">
        <v>2</v>
      </c>
    </row>
    <row r="16062" spans="1:11" x14ac:dyDescent="0.3">
      <c r="A16062" s="341">
        <v>43652.920836574071</v>
      </c>
      <c r="B16062" s="318">
        <v>39372.540999999997</v>
      </c>
      <c r="C16062" s="355">
        <f t="shared" si="345"/>
        <v>0.27100000000064028</v>
      </c>
      <c r="D16062" s="420">
        <f t="shared" si="346"/>
        <v>0.13550000000032014</v>
      </c>
      <c r="H16062" s="337"/>
      <c r="J16062" s="82">
        <v>58</v>
      </c>
      <c r="K16062" s="320">
        <v>3</v>
      </c>
    </row>
    <row r="16063" spans="1:11" x14ac:dyDescent="0.3">
      <c r="A16063" s="341">
        <v>43652.962503298608</v>
      </c>
      <c r="B16063" s="318">
        <v>39372.809000000001</v>
      </c>
      <c r="C16063" s="355">
        <f t="shared" si="345"/>
        <v>0.26800000000366708</v>
      </c>
      <c r="D16063" s="420">
        <f t="shared" si="346"/>
        <v>0.13400000000183354</v>
      </c>
      <c r="E16063" s="336">
        <f>SUM(C16040:C16063)*7.4805194805</f>
        <v>50.194285714148471</v>
      </c>
      <c r="F16063" s="324">
        <f>AVERAGE(D16040:D16063)</f>
        <v>0.13979166666664847</v>
      </c>
      <c r="G16063" s="324">
        <f>_xlfn.STDEV.S(D16040:D16063)</f>
        <v>3.9340118547999932E-3</v>
      </c>
      <c r="H16063" s="337"/>
      <c r="J16063" s="82">
        <v>59</v>
      </c>
      <c r="K16063" s="321">
        <v>4</v>
      </c>
    </row>
    <row r="16064" spans="1:11" x14ac:dyDescent="0.3">
      <c r="A16064" s="341">
        <v>43653.004170023145</v>
      </c>
      <c r="B16064" s="318">
        <v>39373.091</v>
      </c>
      <c r="C16064" s="355">
        <f t="shared" si="345"/>
        <v>0.2819999999992433</v>
      </c>
      <c r="D16064" s="420">
        <f t="shared" si="346"/>
        <v>0.14099999999962165</v>
      </c>
      <c r="H16064" s="337"/>
      <c r="J16064" s="82">
        <v>60</v>
      </c>
      <c r="K16064" s="391">
        <v>1</v>
      </c>
    </row>
    <row r="16065" spans="1:11" x14ac:dyDescent="0.3">
      <c r="A16065" s="341">
        <v>43653.045836747682</v>
      </c>
      <c r="B16065" s="318">
        <v>39373.370999999999</v>
      </c>
      <c r="C16065" s="355">
        <f t="shared" si="345"/>
        <v>0.27999999999883585</v>
      </c>
      <c r="D16065" s="420">
        <f t="shared" si="346"/>
        <v>0.13999999999941792</v>
      </c>
      <c r="H16065" s="337"/>
      <c r="J16065" s="82">
        <v>61</v>
      </c>
      <c r="K16065" s="319">
        <v>2</v>
      </c>
    </row>
    <row r="16066" spans="1:11" x14ac:dyDescent="0.3">
      <c r="A16066" s="341">
        <v>43653.087503472219</v>
      </c>
      <c r="B16066" s="318">
        <v>39373.642</v>
      </c>
      <c r="C16066" s="355">
        <f t="shared" si="345"/>
        <v>0.27100000000064028</v>
      </c>
      <c r="D16066" s="420">
        <f t="shared" si="346"/>
        <v>0.13550000000032014</v>
      </c>
      <c r="H16066" s="337"/>
      <c r="J16066" s="82">
        <v>62</v>
      </c>
      <c r="K16066" s="320">
        <v>3</v>
      </c>
    </row>
    <row r="16067" spans="1:11" x14ac:dyDescent="0.3">
      <c r="A16067" s="341">
        <v>43653.129170196757</v>
      </c>
      <c r="B16067" s="318">
        <v>39373.921000000002</v>
      </c>
      <c r="C16067" s="355">
        <f t="shared" si="345"/>
        <v>0.2790000000022701</v>
      </c>
      <c r="D16067" s="420">
        <f t="shared" si="346"/>
        <v>0.13950000000113505</v>
      </c>
      <c r="H16067" s="337"/>
      <c r="J16067" s="82">
        <v>63</v>
      </c>
      <c r="K16067" s="321">
        <v>4</v>
      </c>
    </row>
    <row r="16068" spans="1:11" x14ac:dyDescent="0.3">
      <c r="A16068" s="341">
        <v>43653.170836921294</v>
      </c>
      <c r="B16068" s="318">
        <v>39374.209000000003</v>
      </c>
      <c r="C16068" s="355">
        <f t="shared" ref="C16068:C16131" si="347">B16068-B16067</f>
        <v>0.28800000000046566</v>
      </c>
      <c r="D16068" s="420">
        <f t="shared" ref="D16068:D16131" si="348">C16068/2</f>
        <v>0.14400000000023283</v>
      </c>
      <c r="H16068" s="337"/>
      <c r="J16068" s="82">
        <v>64</v>
      </c>
      <c r="K16068" s="391">
        <v>1</v>
      </c>
    </row>
    <row r="16069" spans="1:11" x14ac:dyDescent="0.3">
      <c r="A16069" s="341">
        <v>43653.212503645831</v>
      </c>
      <c r="B16069" s="318">
        <v>39374.49</v>
      </c>
      <c r="C16069" s="355">
        <f t="shared" si="347"/>
        <v>0.28099999999540159</v>
      </c>
      <c r="D16069" s="420">
        <f t="shared" si="348"/>
        <v>0.1404999999977008</v>
      </c>
      <c r="H16069" s="337"/>
      <c r="J16069" s="82">
        <v>65</v>
      </c>
      <c r="K16069" s="319">
        <v>2</v>
      </c>
    </row>
    <row r="16070" spans="1:11" x14ac:dyDescent="0.3">
      <c r="A16070" s="341">
        <v>43653.254170370368</v>
      </c>
      <c r="B16070" s="318">
        <v>39374.769999999997</v>
      </c>
      <c r="C16070" s="355">
        <f t="shared" si="347"/>
        <v>0.27999999999883585</v>
      </c>
      <c r="D16070" s="420">
        <f t="shared" si="348"/>
        <v>0.13999999999941792</v>
      </c>
      <c r="H16070" s="337"/>
      <c r="J16070" s="82">
        <v>66</v>
      </c>
      <c r="K16070" s="320">
        <v>3</v>
      </c>
    </row>
    <row r="16071" spans="1:11" x14ac:dyDescent="0.3">
      <c r="A16071" s="341">
        <v>43653.295837094905</v>
      </c>
      <c r="B16071" s="318">
        <v>39375.061999999998</v>
      </c>
      <c r="C16071" s="355">
        <f t="shared" si="347"/>
        <v>0.29200000000128057</v>
      </c>
      <c r="D16071" s="420">
        <f t="shared" si="348"/>
        <v>0.14600000000064028</v>
      </c>
      <c r="H16071" s="337"/>
      <c r="J16071" s="82">
        <v>67</v>
      </c>
      <c r="K16071" s="321">
        <v>4</v>
      </c>
    </row>
    <row r="16072" spans="1:11" x14ac:dyDescent="0.3">
      <c r="A16072" s="341">
        <v>43653.337503819443</v>
      </c>
      <c r="B16072" s="318">
        <v>39375.351000000002</v>
      </c>
      <c r="C16072" s="355">
        <f t="shared" si="347"/>
        <v>0.28900000000430737</v>
      </c>
      <c r="D16072" s="420">
        <f t="shared" si="348"/>
        <v>0.14450000000215368</v>
      </c>
      <c r="H16072" s="337"/>
      <c r="J16072" s="82">
        <v>68</v>
      </c>
      <c r="K16072" s="391">
        <v>1</v>
      </c>
    </row>
    <row r="16073" spans="1:11" x14ac:dyDescent="0.3">
      <c r="A16073" s="341">
        <v>43653.37917054398</v>
      </c>
      <c r="B16073" s="318">
        <v>39375.631000000001</v>
      </c>
      <c r="C16073" s="355">
        <f t="shared" si="347"/>
        <v>0.27999999999883585</v>
      </c>
      <c r="D16073" s="420">
        <f t="shared" si="348"/>
        <v>0.13999999999941792</v>
      </c>
      <c r="H16073" s="337"/>
      <c r="J16073" s="82">
        <v>69</v>
      </c>
      <c r="K16073" s="319">
        <v>2</v>
      </c>
    </row>
    <row r="16074" spans="1:11" x14ac:dyDescent="0.3">
      <c r="A16074" s="341">
        <v>43653.420837268517</v>
      </c>
      <c r="B16074" s="318">
        <v>39375.917000000001</v>
      </c>
      <c r="C16074" s="355">
        <f t="shared" si="347"/>
        <v>0.28600000000005821</v>
      </c>
      <c r="D16074" s="420">
        <f t="shared" si="348"/>
        <v>0.1430000000000291</v>
      </c>
      <c r="H16074" s="337"/>
      <c r="J16074" s="82">
        <v>70</v>
      </c>
      <c r="K16074" s="320">
        <v>3</v>
      </c>
    </row>
    <row r="16075" spans="1:11" x14ac:dyDescent="0.3">
      <c r="A16075" s="341">
        <v>43653.462503993054</v>
      </c>
      <c r="B16075" s="318">
        <v>39376.207000000002</v>
      </c>
      <c r="C16075" s="355">
        <f t="shared" si="347"/>
        <v>0.29000000000087311</v>
      </c>
      <c r="D16075" s="420">
        <f t="shared" si="348"/>
        <v>0.14500000000043656</v>
      </c>
      <c r="H16075" s="337"/>
      <c r="J16075" s="82">
        <v>71</v>
      </c>
      <c r="K16075" s="321">
        <v>4</v>
      </c>
    </row>
    <row r="16076" spans="1:11" x14ac:dyDescent="0.3">
      <c r="A16076" s="341">
        <v>43653.504170717591</v>
      </c>
      <c r="B16076" s="318">
        <v>39376.489000000001</v>
      </c>
      <c r="C16076" s="355">
        <f t="shared" si="347"/>
        <v>0.2819999999992433</v>
      </c>
      <c r="D16076" s="420">
        <f t="shared" si="348"/>
        <v>0.14099999999962165</v>
      </c>
      <c r="H16076" s="337"/>
      <c r="J16076" s="82">
        <v>72</v>
      </c>
      <c r="K16076" s="391">
        <v>1</v>
      </c>
    </row>
    <row r="16077" spans="1:11" x14ac:dyDescent="0.3">
      <c r="A16077" s="341">
        <v>43653.545837442129</v>
      </c>
      <c r="B16077" s="318">
        <v>39376.767</v>
      </c>
      <c r="C16077" s="355">
        <f t="shared" si="347"/>
        <v>0.27799999999842839</v>
      </c>
      <c r="D16077" s="420">
        <f t="shared" si="348"/>
        <v>0.1389999999992142</v>
      </c>
      <c r="H16077" s="337"/>
      <c r="J16077" s="82">
        <v>73</v>
      </c>
      <c r="K16077" s="319">
        <v>2</v>
      </c>
    </row>
    <row r="16078" spans="1:11" x14ac:dyDescent="0.3">
      <c r="A16078" s="341">
        <v>43653.587504166666</v>
      </c>
      <c r="B16078" s="318">
        <v>39377.050999999999</v>
      </c>
      <c r="C16078" s="355">
        <f t="shared" si="347"/>
        <v>0.28399999999965075</v>
      </c>
      <c r="D16078" s="420">
        <f t="shared" si="348"/>
        <v>0.14199999999982538</v>
      </c>
      <c r="H16078" s="337"/>
      <c r="J16078" s="82">
        <v>74</v>
      </c>
      <c r="K16078" s="320">
        <v>3</v>
      </c>
    </row>
    <row r="16079" spans="1:11" x14ac:dyDescent="0.3">
      <c r="A16079" s="341">
        <v>43653.629170891203</v>
      </c>
      <c r="B16079" s="318">
        <v>39377.332000000002</v>
      </c>
      <c r="C16079" s="355">
        <f t="shared" si="347"/>
        <v>0.28100000000267755</v>
      </c>
      <c r="D16079" s="420">
        <f t="shared" si="348"/>
        <v>0.14050000000133878</v>
      </c>
      <c r="H16079" s="337"/>
      <c r="J16079" s="82">
        <v>75</v>
      </c>
      <c r="K16079" s="321">
        <v>4</v>
      </c>
    </row>
    <row r="16080" spans="1:11" x14ac:dyDescent="0.3">
      <c r="A16080" s="341">
        <v>43653.67083761574</v>
      </c>
      <c r="B16080" s="318">
        <v>39377.601999999999</v>
      </c>
      <c r="C16080" s="355">
        <f t="shared" si="347"/>
        <v>0.26999999999679858</v>
      </c>
      <c r="D16080" s="420">
        <f t="shared" si="348"/>
        <v>0.13499999999839929</v>
      </c>
      <c r="H16080" s="337"/>
      <c r="J16080" s="82">
        <v>76</v>
      </c>
      <c r="K16080" s="391">
        <v>1</v>
      </c>
    </row>
    <row r="16081" spans="1:11" x14ac:dyDescent="0.3">
      <c r="A16081" s="341">
        <v>43653.712504340278</v>
      </c>
      <c r="B16081" s="318">
        <v>39377.881999999998</v>
      </c>
      <c r="C16081" s="355">
        <f t="shared" si="347"/>
        <v>0.27999999999883585</v>
      </c>
      <c r="D16081" s="420">
        <f t="shared" si="348"/>
        <v>0.13999999999941792</v>
      </c>
      <c r="H16081" s="337"/>
      <c r="J16081" s="82">
        <v>77</v>
      </c>
      <c r="K16081" s="319">
        <v>2</v>
      </c>
    </row>
    <row r="16082" spans="1:11" x14ac:dyDescent="0.3">
      <c r="A16082" s="341">
        <v>43653.754171064815</v>
      </c>
      <c r="B16082" s="318">
        <v>39378.167999999998</v>
      </c>
      <c r="C16082" s="355">
        <f t="shared" si="347"/>
        <v>0.28600000000005821</v>
      </c>
      <c r="D16082" s="420">
        <f t="shared" si="348"/>
        <v>0.1430000000000291</v>
      </c>
      <c r="H16082" s="337"/>
      <c r="J16082" s="82">
        <v>78</v>
      </c>
      <c r="K16082" s="320">
        <v>3</v>
      </c>
    </row>
    <row r="16083" spans="1:11" x14ac:dyDescent="0.3">
      <c r="A16083" s="341">
        <v>43653.795837789352</v>
      </c>
      <c r="B16083" s="318">
        <v>39378.44</v>
      </c>
      <c r="C16083" s="355">
        <f t="shared" si="347"/>
        <v>0.27200000000448199</v>
      </c>
      <c r="D16083" s="420">
        <f t="shared" si="348"/>
        <v>0.13600000000224099</v>
      </c>
      <c r="H16083" s="337"/>
      <c r="J16083" s="82">
        <v>79</v>
      </c>
      <c r="K16083" s="321">
        <v>4</v>
      </c>
    </row>
    <row r="16084" spans="1:11" x14ac:dyDescent="0.3">
      <c r="A16084" s="341">
        <v>43653.837504513889</v>
      </c>
      <c r="B16084" s="318">
        <v>39378.701999999997</v>
      </c>
      <c r="C16084" s="355">
        <f t="shared" si="347"/>
        <v>0.26199999999516876</v>
      </c>
      <c r="D16084" s="420">
        <f t="shared" si="348"/>
        <v>0.13099999999758438</v>
      </c>
      <c r="H16084" s="337"/>
      <c r="J16084" s="82">
        <v>80</v>
      </c>
      <c r="K16084" s="391">
        <v>1</v>
      </c>
    </row>
    <row r="16085" spans="1:11" x14ac:dyDescent="0.3">
      <c r="A16085" s="341">
        <v>43653.879171238426</v>
      </c>
      <c r="B16085" s="318">
        <v>39378.978999999999</v>
      </c>
      <c r="C16085" s="355">
        <f t="shared" si="347"/>
        <v>0.27700000000186265</v>
      </c>
      <c r="D16085" s="420">
        <f t="shared" si="348"/>
        <v>0.13850000000093132</v>
      </c>
      <c r="H16085" s="337"/>
      <c r="J16085" s="82">
        <v>81</v>
      </c>
      <c r="K16085" s="319">
        <v>2</v>
      </c>
    </row>
    <row r="16086" spans="1:11" x14ac:dyDescent="0.3">
      <c r="A16086" s="341">
        <v>43653.920837962964</v>
      </c>
      <c r="B16086" s="318">
        <v>39379.260999999999</v>
      </c>
      <c r="C16086" s="355">
        <f t="shared" si="347"/>
        <v>0.2819999999992433</v>
      </c>
      <c r="D16086" s="420">
        <f t="shared" si="348"/>
        <v>0.14099999999962165</v>
      </c>
      <c r="H16086" s="337"/>
      <c r="J16086" s="82">
        <v>82</v>
      </c>
      <c r="K16086" s="320">
        <v>3</v>
      </c>
    </row>
    <row r="16087" spans="1:11" x14ac:dyDescent="0.3">
      <c r="A16087" s="341">
        <v>43653.962504687501</v>
      </c>
      <c r="B16087" s="318">
        <v>39379.531000000003</v>
      </c>
      <c r="C16087" s="355">
        <f t="shared" si="347"/>
        <v>0.27000000000407454</v>
      </c>
      <c r="D16087" s="420">
        <f t="shared" si="348"/>
        <v>0.13500000000203727</v>
      </c>
      <c r="E16087" s="336">
        <f>SUM(C16064:C16087)*7.4805194805</f>
        <v>50.284051947932753</v>
      </c>
      <c r="F16087" s="324">
        <f>AVERAGE(D16064:D16087)</f>
        <v>0.1400416666666994</v>
      </c>
      <c r="G16087" s="324">
        <f>_xlfn.STDEV.S(D16064:D16087)</f>
        <v>3.5719823589985761E-3</v>
      </c>
      <c r="H16087" s="404"/>
      <c r="I16087" s="344">
        <f>AVERAGE(D15934:D16087)</f>
        <v>0.14010784313725358</v>
      </c>
      <c r="J16087" s="82">
        <v>83</v>
      </c>
      <c r="K16087" s="321">
        <v>4</v>
      </c>
    </row>
    <row r="16088" spans="1:11" x14ac:dyDescent="0.3">
      <c r="A16088" s="341">
        <v>43654.004171412038</v>
      </c>
      <c r="B16088" s="318">
        <v>39379.802000000003</v>
      </c>
      <c r="C16088" s="355">
        <f t="shared" si="347"/>
        <v>0.27100000000064028</v>
      </c>
      <c r="D16088" s="420">
        <f t="shared" si="348"/>
        <v>0.13550000000032014</v>
      </c>
      <c r="H16088" s="337"/>
      <c r="J16088" s="82">
        <v>84</v>
      </c>
      <c r="K16088" s="391">
        <v>1</v>
      </c>
    </row>
    <row r="16089" spans="1:11" x14ac:dyDescent="0.3">
      <c r="A16089" s="341">
        <v>43654.045838136575</v>
      </c>
      <c r="B16089" s="318">
        <v>39380.087</v>
      </c>
      <c r="C16089" s="355">
        <f t="shared" si="347"/>
        <v>0.2849999999962165</v>
      </c>
      <c r="D16089" s="420">
        <f t="shared" si="348"/>
        <v>0.14249999999810825</v>
      </c>
      <c r="H16089" s="337"/>
      <c r="J16089" s="82">
        <v>85</v>
      </c>
      <c r="K16089" s="319">
        <v>2</v>
      </c>
    </row>
    <row r="16090" spans="1:11" x14ac:dyDescent="0.3">
      <c r="A16090" s="341">
        <v>43654.087504861112</v>
      </c>
      <c r="B16090" s="318">
        <v>39380.368000000002</v>
      </c>
      <c r="C16090" s="355">
        <f t="shared" si="347"/>
        <v>0.28100000000267755</v>
      </c>
      <c r="D16090" s="420">
        <f t="shared" si="348"/>
        <v>0.14050000000133878</v>
      </c>
      <c r="H16090" s="337"/>
      <c r="J16090" s="82">
        <v>86</v>
      </c>
      <c r="K16090" s="320">
        <v>3</v>
      </c>
    </row>
    <row r="16091" spans="1:11" x14ac:dyDescent="0.3">
      <c r="A16091" s="341">
        <v>43654.12917158565</v>
      </c>
      <c r="B16091" s="318">
        <v>39380.639999999999</v>
      </c>
      <c r="C16091" s="355">
        <f t="shared" si="347"/>
        <v>0.27199999999720603</v>
      </c>
      <c r="D16091" s="420">
        <f t="shared" si="348"/>
        <v>0.13599999999860302</v>
      </c>
      <c r="H16091" s="337"/>
      <c r="J16091" s="82">
        <v>87</v>
      </c>
      <c r="K16091" s="321">
        <v>4</v>
      </c>
    </row>
    <row r="16092" spans="1:11" x14ac:dyDescent="0.3">
      <c r="A16092" s="341">
        <v>43654.170838310187</v>
      </c>
      <c r="B16092" s="318">
        <v>39380.927000000003</v>
      </c>
      <c r="C16092" s="355">
        <f t="shared" si="347"/>
        <v>0.28700000000389991</v>
      </c>
      <c r="D16092" s="420">
        <f t="shared" si="348"/>
        <v>0.14350000000194996</v>
      </c>
      <c r="H16092" s="337"/>
      <c r="J16092" s="82">
        <v>88</v>
      </c>
      <c r="K16092" s="391">
        <v>1</v>
      </c>
    </row>
    <row r="16093" spans="1:11" x14ac:dyDescent="0.3">
      <c r="A16093" s="341">
        <v>43654.212505034724</v>
      </c>
      <c r="B16093" s="318">
        <v>39381.218999999997</v>
      </c>
      <c r="C16093" s="355">
        <f t="shared" si="347"/>
        <v>0.29199999999400461</v>
      </c>
      <c r="D16093" s="420">
        <f t="shared" si="348"/>
        <v>0.14599999999700231</v>
      </c>
      <c r="H16093" s="337"/>
      <c r="J16093" s="82">
        <v>89</v>
      </c>
      <c r="K16093" s="319">
        <v>2</v>
      </c>
    </row>
    <row r="16094" spans="1:11" x14ac:dyDescent="0.3">
      <c r="A16094" s="341">
        <v>43654.254171759261</v>
      </c>
      <c r="B16094" s="318">
        <v>39381.504999999997</v>
      </c>
      <c r="C16094" s="355">
        <f t="shared" si="347"/>
        <v>0.28600000000005821</v>
      </c>
      <c r="D16094" s="420">
        <f t="shared" si="348"/>
        <v>0.1430000000000291</v>
      </c>
      <c r="H16094" s="337"/>
      <c r="J16094" s="82">
        <v>90</v>
      </c>
      <c r="K16094" s="320">
        <v>3</v>
      </c>
    </row>
    <row r="16095" spans="1:11" x14ac:dyDescent="0.3">
      <c r="A16095" s="341">
        <v>43654.295838483798</v>
      </c>
      <c r="B16095" s="318">
        <v>39381.781999999999</v>
      </c>
      <c r="C16095" s="355">
        <f t="shared" si="347"/>
        <v>0.27700000000186265</v>
      </c>
      <c r="D16095" s="420">
        <f t="shared" si="348"/>
        <v>0.13850000000093132</v>
      </c>
      <c r="H16095" s="337"/>
      <c r="J16095" s="82">
        <v>91</v>
      </c>
      <c r="K16095" s="321">
        <v>4</v>
      </c>
    </row>
    <row r="16096" spans="1:11" x14ac:dyDescent="0.3">
      <c r="A16096" s="341">
        <v>43654.337505208336</v>
      </c>
      <c r="B16096" s="318">
        <v>39382.076000000001</v>
      </c>
      <c r="C16096" s="355">
        <f t="shared" si="347"/>
        <v>0.29400000000168802</v>
      </c>
      <c r="D16096" s="420">
        <f t="shared" si="348"/>
        <v>0.14700000000084401</v>
      </c>
      <c r="H16096" s="337"/>
      <c r="J16096" s="82">
        <v>92</v>
      </c>
      <c r="K16096" s="391">
        <v>1</v>
      </c>
    </row>
    <row r="16097" spans="1:12" x14ac:dyDescent="0.3">
      <c r="A16097" s="341">
        <v>43654.379171932873</v>
      </c>
      <c r="B16097" s="318">
        <v>39382.366999999998</v>
      </c>
      <c r="C16097" s="355">
        <f t="shared" si="347"/>
        <v>0.29099999999743886</v>
      </c>
      <c r="D16097" s="420">
        <f t="shared" si="348"/>
        <v>0.14549999999871943</v>
      </c>
      <c r="H16097" s="337"/>
      <c r="J16097" s="82">
        <v>93</v>
      </c>
      <c r="K16097" s="319">
        <v>2</v>
      </c>
    </row>
    <row r="16098" spans="1:12" x14ac:dyDescent="0.3">
      <c r="A16098" s="341">
        <v>43654.42083865741</v>
      </c>
      <c r="B16098" s="318">
        <v>39382.648000000001</v>
      </c>
      <c r="C16098" s="355">
        <f t="shared" si="347"/>
        <v>0.28100000000267755</v>
      </c>
      <c r="D16098" s="420">
        <f t="shared" si="348"/>
        <v>0.14050000000133878</v>
      </c>
      <c r="H16098" s="337"/>
      <c r="J16098" s="82">
        <v>94</v>
      </c>
      <c r="K16098" s="320">
        <v>3</v>
      </c>
    </row>
    <row r="16099" spans="1:12" x14ac:dyDescent="0.3">
      <c r="A16099" s="341">
        <v>43654.462505381947</v>
      </c>
      <c r="B16099" s="318">
        <v>39382.932000000001</v>
      </c>
      <c r="C16099" s="355">
        <f t="shared" si="347"/>
        <v>0.28399999999965075</v>
      </c>
      <c r="D16099" s="420">
        <f t="shared" si="348"/>
        <v>0.14199999999982538</v>
      </c>
      <c r="H16099" s="337"/>
      <c r="J16099" s="82">
        <v>95</v>
      </c>
      <c r="K16099" s="321">
        <v>4</v>
      </c>
    </row>
    <row r="16100" spans="1:12" x14ac:dyDescent="0.3">
      <c r="A16100" s="341">
        <v>43654.504172106484</v>
      </c>
      <c r="B16100" s="318">
        <v>39383.222000000002</v>
      </c>
      <c r="C16100" s="355">
        <f t="shared" si="347"/>
        <v>0.29000000000087311</v>
      </c>
      <c r="D16100" s="420">
        <f t="shared" si="348"/>
        <v>0.14500000000043656</v>
      </c>
      <c r="H16100" s="337"/>
      <c r="J16100" s="82">
        <v>96</v>
      </c>
      <c r="K16100" s="391">
        <v>1</v>
      </c>
    </row>
    <row r="16101" spans="1:12" x14ac:dyDescent="0.3">
      <c r="A16101" s="341">
        <v>43654.545838831022</v>
      </c>
      <c r="B16101" s="318">
        <v>39383.502</v>
      </c>
      <c r="C16101" s="355">
        <f t="shared" si="347"/>
        <v>0.27999999999883585</v>
      </c>
      <c r="D16101" s="420">
        <f t="shared" si="348"/>
        <v>0.13999999999941792</v>
      </c>
      <c r="H16101" s="337"/>
      <c r="J16101" s="82">
        <v>97</v>
      </c>
      <c r="K16101" s="319">
        <v>2</v>
      </c>
    </row>
    <row r="16102" spans="1:12" x14ac:dyDescent="0.3">
      <c r="A16102" s="341">
        <v>43654.588888888888</v>
      </c>
      <c r="B16102" s="318">
        <v>39383.779000000002</v>
      </c>
      <c r="C16102" s="355">
        <f t="shared" si="347"/>
        <v>0.27700000000186265</v>
      </c>
      <c r="D16102" s="420">
        <f t="shared" si="348"/>
        <v>0.13850000000093132</v>
      </c>
      <c r="H16102" s="337"/>
      <c r="J16102" s="82">
        <v>1</v>
      </c>
      <c r="K16102" s="320">
        <v>3</v>
      </c>
      <c r="L16102" s="54" t="s">
        <v>313</v>
      </c>
    </row>
    <row r="16103" spans="1:12" x14ac:dyDescent="0.3">
      <c r="A16103" s="341">
        <v>43654.630555555559</v>
      </c>
      <c r="B16103" s="318">
        <v>39384.061999999998</v>
      </c>
      <c r="C16103" s="355">
        <f t="shared" si="347"/>
        <v>0.28299999999580905</v>
      </c>
      <c r="D16103" s="420">
        <f t="shared" si="348"/>
        <v>0.14149999999790452</v>
      </c>
      <c r="H16103" s="337"/>
      <c r="J16103" s="82">
        <v>2</v>
      </c>
      <c r="K16103" s="321">
        <v>4</v>
      </c>
    </row>
    <row r="16104" spans="1:12" x14ac:dyDescent="0.3">
      <c r="A16104" s="341">
        <v>43654.672222222223</v>
      </c>
      <c r="B16104" s="318">
        <v>39384.345000000001</v>
      </c>
      <c r="C16104" s="355">
        <f t="shared" si="347"/>
        <v>0.28300000000308501</v>
      </c>
      <c r="D16104" s="420">
        <f t="shared" si="348"/>
        <v>0.1415000000015425</v>
      </c>
      <c r="H16104" s="337"/>
      <c r="J16104" s="82">
        <v>3</v>
      </c>
      <c r="K16104" s="391">
        <v>1</v>
      </c>
    </row>
    <row r="16105" spans="1:12" x14ac:dyDescent="0.3">
      <c r="A16105" s="341">
        <v>43654.713889004626</v>
      </c>
      <c r="B16105" s="318">
        <v>39384.616999999998</v>
      </c>
      <c r="C16105" s="355">
        <f t="shared" si="347"/>
        <v>0.27199999999720603</v>
      </c>
      <c r="D16105" s="420">
        <f t="shared" si="348"/>
        <v>0.13599999999860302</v>
      </c>
      <c r="H16105" s="337"/>
      <c r="J16105" s="82">
        <v>4</v>
      </c>
      <c r="K16105" s="319">
        <v>2</v>
      </c>
    </row>
    <row r="16106" spans="1:12" x14ac:dyDescent="0.3">
      <c r="A16106" s="341">
        <v>43654.755555729163</v>
      </c>
      <c r="B16106" s="318">
        <v>39384.89</v>
      </c>
      <c r="C16106" s="355">
        <f t="shared" si="347"/>
        <v>0.27300000000104774</v>
      </c>
      <c r="D16106" s="420">
        <f t="shared" si="348"/>
        <v>0.13650000000052387</v>
      </c>
      <c r="H16106" s="337"/>
      <c r="J16106" s="82">
        <v>5</v>
      </c>
      <c r="K16106" s="320">
        <v>3</v>
      </c>
    </row>
    <row r="16107" spans="1:12" x14ac:dyDescent="0.3">
      <c r="A16107" s="341">
        <v>43654.797222453701</v>
      </c>
      <c r="B16107" s="318">
        <v>39385.167000000001</v>
      </c>
      <c r="C16107" s="355">
        <f t="shared" si="347"/>
        <v>0.27700000000186265</v>
      </c>
      <c r="D16107" s="420">
        <f t="shared" si="348"/>
        <v>0.13850000000093132</v>
      </c>
      <c r="H16107" s="337"/>
      <c r="J16107" s="82">
        <v>6</v>
      </c>
      <c r="K16107" s="321">
        <v>4</v>
      </c>
    </row>
    <row r="16108" spans="1:12" x14ac:dyDescent="0.3">
      <c r="A16108" s="341">
        <v>43654.838889178238</v>
      </c>
      <c r="B16108" s="318">
        <v>39385.436999999998</v>
      </c>
      <c r="C16108" s="355">
        <f t="shared" si="347"/>
        <v>0.26999999999679858</v>
      </c>
      <c r="D16108" s="420">
        <f t="shared" si="348"/>
        <v>0.13499999999839929</v>
      </c>
      <c r="H16108" s="337"/>
      <c r="J16108" s="82">
        <v>7</v>
      </c>
      <c r="K16108" s="391">
        <v>1</v>
      </c>
    </row>
    <row r="16109" spans="1:12" x14ac:dyDescent="0.3">
      <c r="A16109" s="341">
        <v>43654.880555902775</v>
      </c>
      <c r="B16109" s="318">
        <v>39385.701999999997</v>
      </c>
      <c r="C16109" s="355">
        <f t="shared" si="347"/>
        <v>0.26499999999941792</v>
      </c>
      <c r="D16109" s="420">
        <f t="shared" si="348"/>
        <v>0.13249999999970896</v>
      </c>
      <c r="H16109" s="337"/>
      <c r="J16109" s="82">
        <v>8</v>
      </c>
      <c r="K16109" s="319">
        <v>2</v>
      </c>
    </row>
    <row r="16110" spans="1:12" x14ac:dyDescent="0.3">
      <c r="A16110" s="341">
        <v>43654.922222627312</v>
      </c>
      <c r="B16110" s="318">
        <v>39385.981</v>
      </c>
      <c r="C16110" s="355">
        <f t="shared" si="347"/>
        <v>0.2790000000022701</v>
      </c>
      <c r="D16110" s="420">
        <f t="shared" si="348"/>
        <v>0.13950000000113505</v>
      </c>
      <c r="H16110" s="337"/>
      <c r="J16110" s="82">
        <v>9</v>
      </c>
      <c r="K16110" s="320">
        <v>3</v>
      </c>
    </row>
    <row r="16111" spans="1:12" x14ac:dyDescent="0.3">
      <c r="A16111" s="341">
        <v>43654.96388935185</v>
      </c>
      <c r="B16111" s="318">
        <v>39386.258999999998</v>
      </c>
      <c r="C16111" s="355">
        <f t="shared" si="347"/>
        <v>0.27799999999842839</v>
      </c>
      <c r="D16111" s="420">
        <f t="shared" si="348"/>
        <v>0.1389999999992142</v>
      </c>
      <c r="E16111" s="336">
        <f>SUM(C16088:C16111)*7.4805194805</f>
        <v>50.328935064770469</v>
      </c>
      <c r="F16111" s="324">
        <f>AVERAGE(D16088:D16111)</f>
        <v>0.14016666666657329</v>
      </c>
      <c r="G16111" s="324">
        <f>_xlfn.STDEV.S(D16088:D16111)</f>
        <v>3.786895788127216E-3</v>
      </c>
      <c r="H16111" s="337"/>
      <c r="J16111" s="82">
        <v>10</v>
      </c>
      <c r="K16111" s="321">
        <v>4</v>
      </c>
    </row>
    <row r="16112" spans="1:12" x14ac:dyDescent="0.3">
      <c r="A16112" s="341">
        <v>43655.005556076387</v>
      </c>
      <c r="B16112" s="318">
        <v>39386.529000000002</v>
      </c>
      <c r="C16112" s="355">
        <f t="shared" si="347"/>
        <v>0.27000000000407454</v>
      </c>
      <c r="D16112" s="420">
        <f t="shared" si="348"/>
        <v>0.13500000000203727</v>
      </c>
      <c r="H16112" s="337"/>
      <c r="J16112" s="82">
        <v>11</v>
      </c>
      <c r="K16112" s="391">
        <v>1</v>
      </c>
    </row>
    <row r="16113" spans="1:11" x14ac:dyDescent="0.3">
      <c r="A16113" s="341">
        <v>43655.047222800924</v>
      </c>
      <c r="B16113" s="318">
        <v>39386.800000000003</v>
      </c>
      <c r="C16113" s="355">
        <f t="shared" si="347"/>
        <v>0.27100000000064028</v>
      </c>
      <c r="D16113" s="420">
        <f t="shared" si="348"/>
        <v>0.13550000000032014</v>
      </c>
      <c r="H16113" s="337"/>
      <c r="J16113" s="82">
        <v>12</v>
      </c>
      <c r="K16113" s="319">
        <v>2</v>
      </c>
    </row>
    <row r="16114" spans="1:11" x14ac:dyDescent="0.3">
      <c r="A16114" s="341">
        <v>43655.088889525461</v>
      </c>
      <c r="B16114" s="318">
        <v>39387.084999999999</v>
      </c>
      <c r="C16114" s="355">
        <f t="shared" si="347"/>
        <v>0.2849999999962165</v>
      </c>
      <c r="D16114" s="420">
        <f t="shared" si="348"/>
        <v>0.14249999999810825</v>
      </c>
      <c r="H16114" s="337"/>
      <c r="J16114" s="82">
        <v>13</v>
      </c>
      <c r="K16114" s="320">
        <v>3</v>
      </c>
    </row>
    <row r="16115" spans="1:11" x14ac:dyDescent="0.3">
      <c r="A16115" s="341">
        <v>43655.130556249998</v>
      </c>
      <c r="B16115" s="318">
        <v>39387.368999999999</v>
      </c>
      <c r="C16115" s="355">
        <f t="shared" si="347"/>
        <v>0.28399999999965075</v>
      </c>
      <c r="D16115" s="420">
        <f t="shared" si="348"/>
        <v>0.14199999999982538</v>
      </c>
      <c r="H16115" s="337"/>
      <c r="J16115" s="82">
        <v>14</v>
      </c>
      <c r="K16115" s="321">
        <v>4</v>
      </c>
    </row>
    <row r="16116" spans="1:11" x14ac:dyDescent="0.3">
      <c r="A16116" s="341">
        <v>43655.172222974536</v>
      </c>
      <c r="B16116" s="318">
        <v>39387.642</v>
      </c>
      <c r="C16116" s="355">
        <f t="shared" si="347"/>
        <v>0.27300000000104774</v>
      </c>
      <c r="D16116" s="420">
        <f t="shared" si="348"/>
        <v>0.13650000000052387</v>
      </c>
      <c r="H16116" s="337"/>
      <c r="J16116" s="82">
        <v>15</v>
      </c>
      <c r="K16116" s="391">
        <v>1</v>
      </c>
    </row>
    <row r="16117" spans="1:11" x14ac:dyDescent="0.3">
      <c r="A16117" s="341">
        <v>43655.213889699073</v>
      </c>
      <c r="B16117" s="318">
        <v>39387.930999999997</v>
      </c>
      <c r="C16117" s="355">
        <f t="shared" si="347"/>
        <v>0.28899999999703141</v>
      </c>
      <c r="D16117" s="420">
        <f t="shared" si="348"/>
        <v>0.1444999999985157</v>
      </c>
      <c r="H16117" s="337"/>
      <c r="J16117" s="82">
        <v>16</v>
      </c>
      <c r="K16117" s="319">
        <v>2</v>
      </c>
    </row>
    <row r="16118" spans="1:11" x14ac:dyDescent="0.3">
      <c r="A16118" s="341">
        <v>43655.25555642361</v>
      </c>
      <c r="B16118" s="318">
        <v>39388.222000000002</v>
      </c>
      <c r="C16118" s="355">
        <f t="shared" si="347"/>
        <v>0.29100000000471482</v>
      </c>
      <c r="D16118" s="420">
        <f t="shared" si="348"/>
        <v>0.14550000000235741</v>
      </c>
      <c r="H16118" s="337"/>
      <c r="J16118" s="82">
        <v>17</v>
      </c>
      <c r="K16118" s="320">
        <v>3</v>
      </c>
    </row>
    <row r="16119" spans="1:11" x14ac:dyDescent="0.3">
      <c r="A16119" s="341">
        <v>43655.297223148147</v>
      </c>
      <c r="B16119" s="318">
        <v>39388.510999999999</v>
      </c>
      <c r="C16119" s="355">
        <f t="shared" si="347"/>
        <v>0.28899999999703141</v>
      </c>
      <c r="D16119" s="420">
        <f t="shared" si="348"/>
        <v>0.1444999999985157</v>
      </c>
      <c r="H16119" s="337"/>
      <c r="J16119" s="82">
        <v>18</v>
      </c>
      <c r="K16119" s="321">
        <v>4</v>
      </c>
    </row>
    <row r="16120" spans="1:11" x14ac:dyDescent="0.3">
      <c r="A16120" s="341">
        <v>43655.338889872684</v>
      </c>
      <c r="B16120" s="318">
        <v>39388.796999999999</v>
      </c>
      <c r="C16120" s="355">
        <f t="shared" si="347"/>
        <v>0.28600000000005821</v>
      </c>
      <c r="D16120" s="420">
        <f t="shared" si="348"/>
        <v>0.1430000000000291</v>
      </c>
      <c r="H16120" s="337"/>
      <c r="J16120" s="82">
        <v>19</v>
      </c>
      <c r="K16120" s="391">
        <v>1</v>
      </c>
    </row>
    <row r="16121" spans="1:11" x14ac:dyDescent="0.3">
      <c r="A16121" s="341">
        <v>43655.380556597222</v>
      </c>
      <c r="B16121" s="318">
        <v>39389.089999999997</v>
      </c>
      <c r="C16121" s="355">
        <f t="shared" si="347"/>
        <v>0.29299999999784632</v>
      </c>
      <c r="D16121" s="420">
        <f t="shared" si="348"/>
        <v>0.14649999999892316</v>
      </c>
      <c r="H16121" s="337"/>
      <c r="J16121" s="82">
        <v>20</v>
      </c>
      <c r="K16121" s="319">
        <v>2</v>
      </c>
    </row>
    <row r="16122" spans="1:11" x14ac:dyDescent="0.3">
      <c r="A16122" s="341">
        <v>43655.422223321759</v>
      </c>
      <c r="B16122" s="318">
        <v>39389.379000000001</v>
      </c>
      <c r="C16122" s="355">
        <f t="shared" si="347"/>
        <v>0.28900000000430737</v>
      </c>
      <c r="D16122" s="420">
        <f t="shared" si="348"/>
        <v>0.14450000000215368</v>
      </c>
      <c r="H16122" s="337"/>
      <c r="J16122" s="82">
        <v>21</v>
      </c>
      <c r="K16122" s="320">
        <v>3</v>
      </c>
    </row>
    <row r="16123" spans="1:11" x14ac:dyDescent="0.3">
      <c r="A16123" s="341">
        <v>43655.463890046296</v>
      </c>
      <c r="B16123" s="318">
        <v>39389.652000000002</v>
      </c>
      <c r="C16123" s="355">
        <f t="shared" si="347"/>
        <v>0.27300000000104774</v>
      </c>
      <c r="D16123" s="420">
        <f t="shared" si="348"/>
        <v>0.13650000000052387</v>
      </c>
      <c r="H16123" s="337"/>
      <c r="J16123" s="82">
        <v>22</v>
      </c>
      <c r="K16123" s="321">
        <v>4</v>
      </c>
    </row>
    <row r="16124" spans="1:11" x14ac:dyDescent="0.3">
      <c r="A16124" s="341">
        <v>43655.505556770833</v>
      </c>
      <c r="B16124" s="318">
        <v>39389.934999999998</v>
      </c>
      <c r="C16124" s="355">
        <f t="shared" si="347"/>
        <v>0.28299999999580905</v>
      </c>
      <c r="D16124" s="420">
        <f t="shared" si="348"/>
        <v>0.14149999999790452</v>
      </c>
      <c r="H16124" s="337"/>
      <c r="J16124" s="82">
        <v>23</v>
      </c>
      <c r="K16124" s="391">
        <v>1</v>
      </c>
    </row>
    <row r="16125" spans="1:11" x14ac:dyDescent="0.3">
      <c r="A16125" s="341">
        <v>43655.54722349537</v>
      </c>
      <c r="B16125" s="318">
        <v>39390.222000000002</v>
      </c>
      <c r="C16125" s="355">
        <f t="shared" si="347"/>
        <v>0.28700000000389991</v>
      </c>
      <c r="D16125" s="420">
        <f t="shared" si="348"/>
        <v>0.14350000000194996</v>
      </c>
      <c r="H16125" s="337"/>
      <c r="J16125" s="82">
        <v>24</v>
      </c>
      <c r="K16125" s="319">
        <v>2</v>
      </c>
    </row>
    <row r="16126" spans="1:11" x14ac:dyDescent="0.3">
      <c r="A16126" s="341">
        <v>43655.588890219908</v>
      </c>
      <c r="B16126" s="318">
        <v>39390.502999999997</v>
      </c>
      <c r="C16126" s="355">
        <f t="shared" si="347"/>
        <v>0.28099999999540159</v>
      </c>
      <c r="D16126" s="420">
        <f t="shared" si="348"/>
        <v>0.1404999999977008</v>
      </c>
      <c r="H16126" s="337"/>
      <c r="J16126" s="82">
        <v>25</v>
      </c>
      <c r="K16126" s="320">
        <v>3</v>
      </c>
    </row>
    <row r="16127" spans="1:11" x14ac:dyDescent="0.3">
      <c r="A16127" s="341">
        <v>43655.630556944445</v>
      </c>
      <c r="B16127" s="318">
        <v>39390.777999999998</v>
      </c>
      <c r="C16127" s="355">
        <f t="shared" si="347"/>
        <v>0.27500000000145519</v>
      </c>
      <c r="D16127" s="420">
        <f t="shared" si="348"/>
        <v>0.1375000000007276</v>
      </c>
      <c r="H16127" s="337"/>
      <c r="J16127" s="82">
        <v>26</v>
      </c>
      <c r="K16127" s="321">
        <v>4</v>
      </c>
    </row>
    <row r="16128" spans="1:11" x14ac:dyDescent="0.3">
      <c r="A16128" s="341">
        <v>43655.672223668982</v>
      </c>
      <c r="B16128" s="318">
        <v>39391.061000000002</v>
      </c>
      <c r="C16128" s="355">
        <f t="shared" si="347"/>
        <v>0.28300000000308501</v>
      </c>
      <c r="D16128" s="420">
        <f t="shared" si="348"/>
        <v>0.1415000000015425</v>
      </c>
      <c r="H16128" s="337"/>
      <c r="J16128" s="82">
        <v>27</v>
      </c>
      <c r="K16128" s="391">
        <v>1</v>
      </c>
    </row>
    <row r="16129" spans="1:11" x14ac:dyDescent="0.3">
      <c r="A16129" s="341">
        <v>43655.713890393519</v>
      </c>
      <c r="B16129" s="318">
        <v>39391.341</v>
      </c>
      <c r="C16129" s="355">
        <f t="shared" si="347"/>
        <v>0.27999999999883585</v>
      </c>
      <c r="D16129" s="420">
        <f t="shared" si="348"/>
        <v>0.13999999999941792</v>
      </c>
      <c r="H16129" s="337"/>
      <c r="J16129" s="82">
        <v>28</v>
      </c>
      <c r="K16129" s="319">
        <v>2</v>
      </c>
    </row>
    <row r="16130" spans="1:11" x14ac:dyDescent="0.3">
      <c r="A16130" s="341">
        <v>43655.755557118056</v>
      </c>
      <c r="B16130" s="318">
        <v>39391.622000000003</v>
      </c>
      <c r="C16130" s="355">
        <f t="shared" si="347"/>
        <v>0.28100000000267755</v>
      </c>
      <c r="D16130" s="420">
        <f t="shared" si="348"/>
        <v>0.14050000000133878</v>
      </c>
      <c r="H16130" s="337"/>
      <c r="J16130" s="82">
        <v>29</v>
      </c>
      <c r="K16130" s="320">
        <v>3</v>
      </c>
    </row>
    <row r="16131" spans="1:11" x14ac:dyDescent="0.3">
      <c r="A16131" s="341">
        <v>43655.797223842594</v>
      </c>
      <c r="B16131" s="318">
        <v>39391.89</v>
      </c>
      <c r="C16131" s="355">
        <f t="shared" si="347"/>
        <v>0.26799999999639113</v>
      </c>
      <c r="D16131" s="420">
        <f t="shared" si="348"/>
        <v>0.13399999999819556</v>
      </c>
      <c r="H16131" s="337"/>
      <c r="J16131" s="82">
        <v>30</v>
      </c>
      <c r="K16131" s="321">
        <v>4</v>
      </c>
    </row>
    <row r="16132" spans="1:11" x14ac:dyDescent="0.3">
      <c r="A16132" s="341">
        <v>43655.838890567131</v>
      </c>
      <c r="B16132" s="318">
        <v>39392.169000000002</v>
      </c>
      <c r="C16132" s="355">
        <f t="shared" ref="C16132:C16195" si="349">B16132-B16131</f>
        <v>0.2790000000022701</v>
      </c>
      <c r="D16132" s="420">
        <f t="shared" ref="D16132:D16195" si="350">C16132/2</f>
        <v>0.13950000000113505</v>
      </c>
      <c r="H16132" s="337"/>
      <c r="J16132" s="82">
        <v>31</v>
      </c>
      <c r="K16132" s="391">
        <v>1</v>
      </c>
    </row>
    <row r="16133" spans="1:11" x14ac:dyDescent="0.3">
      <c r="A16133" s="341">
        <v>43655.880557291668</v>
      </c>
      <c r="B16133" s="318">
        <v>39392.442000000003</v>
      </c>
      <c r="C16133" s="355">
        <f t="shared" si="349"/>
        <v>0.27300000000104774</v>
      </c>
      <c r="D16133" s="420">
        <f t="shared" si="350"/>
        <v>0.13650000000052387</v>
      </c>
      <c r="H16133" s="337"/>
      <c r="J16133" s="82">
        <v>32</v>
      </c>
      <c r="K16133" s="319">
        <v>2</v>
      </c>
    </row>
    <row r="16134" spans="1:11" x14ac:dyDescent="0.3">
      <c r="A16134" s="341">
        <v>43655.922224016205</v>
      </c>
      <c r="B16134" s="318">
        <v>39392.709000000003</v>
      </c>
      <c r="C16134" s="355">
        <f t="shared" si="349"/>
        <v>0.26699999999982538</v>
      </c>
      <c r="D16134" s="420">
        <f t="shared" si="350"/>
        <v>0.13349999999991269</v>
      </c>
      <c r="H16134" s="337"/>
      <c r="J16134" s="82">
        <v>33</v>
      </c>
      <c r="K16134" s="320">
        <v>3</v>
      </c>
    </row>
    <row r="16135" spans="1:11" x14ac:dyDescent="0.3">
      <c r="A16135" s="341">
        <v>43655.963890740742</v>
      </c>
      <c r="B16135" s="318">
        <v>39392.982000000004</v>
      </c>
      <c r="C16135" s="355">
        <f t="shared" si="349"/>
        <v>0.27300000000104774</v>
      </c>
      <c r="D16135" s="420">
        <f t="shared" si="350"/>
        <v>0.13650000000052387</v>
      </c>
      <c r="E16135" s="336">
        <f>SUM(C16112:C16135)*7.4805194805</f>
        <v>50.291532467441996</v>
      </c>
      <c r="F16135" s="324">
        <f>AVERAGE(D16112:D16135)</f>
        <v>0.14006250000011278</v>
      </c>
      <c r="G16135" s="324">
        <f>_xlfn.STDEV.S(D16112:D16135)</f>
        <v>3.8934518605820206E-3</v>
      </c>
      <c r="H16135" s="337"/>
      <c r="J16135" s="82">
        <v>34</v>
      </c>
      <c r="K16135" s="321">
        <v>4</v>
      </c>
    </row>
    <row r="16136" spans="1:11" x14ac:dyDescent="0.3">
      <c r="A16136" s="341">
        <v>43656.00555746528</v>
      </c>
      <c r="B16136" s="318">
        <v>39393.269</v>
      </c>
      <c r="C16136" s="355">
        <f t="shared" si="349"/>
        <v>0.28699999999662396</v>
      </c>
      <c r="D16136" s="420">
        <f t="shared" si="350"/>
        <v>0.14349999999831198</v>
      </c>
      <c r="H16136" s="337"/>
      <c r="J16136" s="82">
        <v>35</v>
      </c>
      <c r="K16136" s="391">
        <v>1</v>
      </c>
    </row>
    <row r="16137" spans="1:11" x14ac:dyDescent="0.3">
      <c r="A16137" s="341">
        <v>43656.047224189817</v>
      </c>
      <c r="B16137" s="318">
        <v>39393.548000000003</v>
      </c>
      <c r="C16137" s="355">
        <f t="shared" si="349"/>
        <v>0.2790000000022701</v>
      </c>
      <c r="D16137" s="420">
        <f t="shared" si="350"/>
        <v>0.13950000000113505</v>
      </c>
      <c r="H16137" s="337"/>
      <c r="J16137" s="82">
        <v>36</v>
      </c>
      <c r="K16137" s="319">
        <v>2</v>
      </c>
    </row>
    <row r="16138" spans="1:11" x14ac:dyDescent="0.3">
      <c r="A16138" s="341">
        <v>43656.088890914354</v>
      </c>
      <c r="B16138" s="318">
        <v>39393.822999999997</v>
      </c>
      <c r="C16138" s="355">
        <f t="shared" si="349"/>
        <v>0.27499999999417923</v>
      </c>
      <c r="D16138" s="420">
        <f t="shared" si="350"/>
        <v>0.13749999999708962</v>
      </c>
      <c r="H16138" s="337"/>
      <c r="J16138" s="82">
        <v>37</v>
      </c>
      <c r="K16138" s="320">
        <v>3</v>
      </c>
    </row>
    <row r="16139" spans="1:11" x14ac:dyDescent="0.3">
      <c r="A16139" s="341">
        <v>43656.130557638891</v>
      </c>
      <c r="B16139" s="318">
        <v>39394.112000000001</v>
      </c>
      <c r="C16139" s="355">
        <f t="shared" si="349"/>
        <v>0.28900000000430737</v>
      </c>
      <c r="D16139" s="420">
        <f t="shared" si="350"/>
        <v>0.14450000000215368</v>
      </c>
      <c r="H16139" s="337"/>
      <c r="J16139" s="82">
        <v>38</v>
      </c>
      <c r="K16139" s="321">
        <v>4</v>
      </c>
    </row>
    <row r="16140" spans="1:11" x14ac:dyDescent="0.3">
      <c r="A16140" s="341">
        <v>43656.172224363429</v>
      </c>
      <c r="B16140" s="318">
        <v>39394.398999999998</v>
      </c>
      <c r="C16140" s="355">
        <f t="shared" si="349"/>
        <v>0.28699999999662396</v>
      </c>
      <c r="D16140" s="420">
        <f t="shared" si="350"/>
        <v>0.14349999999831198</v>
      </c>
      <c r="H16140" s="337"/>
      <c r="J16140" s="82">
        <v>39</v>
      </c>
      <c r="K16140" s="391">
        <v>1</v>
      </c>
    </row>
    <row r="16141" spans="1:11" x14ac:dyDescent="0.3">
      <c r="A16141" s="341">
        <v>43656.213891087966</v>
      </c>
      <c r="B16141" s="318">
        <v>39394.678</v>
      </c>
      <c r="C16141" s="355">
        <f t="shared" si="349"/>
        <v>0.2790000000022701</v>
      </c>
      <c r="D16141" s="420">
        <f t="shared" si="350"/>
        <v>0.13950000000113505</v>
      </c>
      <c r="H16141" s="337"/>
      <c r="J16141" s="82">
        <v>40</v>
      </c>
      <c r="K16141" s="319">
        <v>2</v>
      </c>
    </row>
    <row r="16142" spans="1:11" x14ac:dyDescent="0.3">
      <c r="A16142" s="341">
        <v>43656.255557812503</v>
      </c>
      <c r="B16142" s="318">
        <v>39394.97</v>
      </c>
      <c r="C16142" s="355">
        <f t="shared" si="349"/>
        <v>0.29200000000128057</v>
      </c>
      <c r="D16142" s="420">
        <f t="shared" si="350"/>
        <v>0.14600000000064028</v>
      </c>
      <c r="H16142" s="337"/>
      <c r="J16142" s="82">
        <v>41</v>
      </c>
      <c r="K16142" s="320">
        <v>3</v>
      </c>
    </row>
    <row r="16143" spans="1:11" x14ac:dyDescent="0.3">
      <c r="A16143" s="341">
        <v>43656.29722453704</v>
      </c>
      <c r="B16143" s="318">
        <v>39395.262000000002</v>
      </c>
      <c r="C16143" s="355">
        <f t="shared" si="349"/>
        <v>0.29200000000128057</v>
      </c>
      <c r="D16143" s="420">
        <f t="shared" si="350"/>
        <v>0.14600000000064028</v>
      </c>
      <c r="H16143" s="337"/>
      <c r="J16143" s="82">
        <v>42</v>
      </c>
      <c r="K16143" s="321">
        <v>4</v>
      </c>
    </row>
    <row r="16144" spans="1:11" x14ac:dyDescent="0.3">
      <c r="A16144" s="341">
        <v>43656.338891261577</v>
      </c>
      <c r="B16144" s="318">
        <v>39395.548000000003</v>
      </c>
      <c r="C16144" s="355">
        <f t="shared" si="349"/>
        <v>0.28600000000005821</v>
      </c>
      <c r="D16144" s="420">
        <f t="shared" si="350"/>
        <v>0.1430000000000291</v>
      </c>
      <c r="H16144" s="337"/>
      <c r="J16144" s="82">
        <v>43</v>
      </c>
      <c r="K16144" s="391">
        <v>1</v>
      </c>
    </row>
    <row r="16145" spans="1:11" x14ac:dyDescent="0.3">
      <c r="A16145" s="341">
        <v>43656.380557986115</v>
      </c>
      <c r="B16145" s="318">
        <v>39395.828999999998</v>
      </c>
      <c r="C16145" s="355">
        <f t="shared" si="349"/>
        <v>0.28099999999540159</v>
      </c>
      <c r="D16145" s="420">
        <f t="shared" si="350"/>
        <v>0.1404999999977008</v>
      </c>
      <c r="H16145" s="337"/>
      <c r="J16145" s="82">
        <v>44</v>
      </c>
      <c r="K16145" s="319">
        <v>2</v>
      </c>
    </row>
    <row r="16146" spans="1:11" x14ac:dyDescent="0.3">
      <c r="A16146" s="341">
        <v>43656.422224710645</v>
      </c>
      <c r="B16146" s="318">
        <v>39396.125</v>
      </c>
      <c r="C16146" s="355">
        <f t="shared" si="349"/>
        <v>0.29600000000209548</v>
      </c>
      <c r="D16146" s="420">
        <f t="shared" si="350"/>
        <v>0.14800000000104774</v>
      </c>
      <c r="H16146" s="337"/>
      <c r="J16146" s="82">
        <v>45</v>
      </c>
      <c r="K16146" s="320">
        <v>3</v>
      </c>
    </row>
    <row r="16147" spans="1:11" x14ac:dyDescent="0.3">
      <c r="A16147" s="341">
        <v>43656.463891435182</v>
      </c>
      <c r="B16147" s="318">
        <v>39396.411</v>
      </c>
      <c r="C16147" s="355">
        <f t="shared" si="349"/>
        <v>0.28600000000005821</v>
      </c>
      <c r="D16147" s="420">
        <f t="shared" si="350"/>
        <v>0.1430000000000291</v>
      </c>
      <c r="H16147" s="337"/>
      <c r="J16147" s="82">
        <v>46</v>
      </c>
      <c r="K16147" s="321">
        <v>4</v>
      </c>
    </row>
    <row r="16148" spans="1:11" x14ac:dyDescent="0.3">
      <c r="A16148" s="341">
        <v>43656.505558159719</v>
      </c>
      <c r="B16148" s="318">
        <v>39396.688000000002</v>
      </c>
      <c r="C16148" s="355">
        <f t="shared" si="349"/>
        <v>0.27700000000186265</v>
      </c>
      <c r="D16148" s="420">
        <f t="shared" si="350"/>
        <v>0.13850000000093132</v>
      </c>
      <c r="H16148" s="337"/>
      <c r="J16148" s="82">
        <v>47</v>
      </c>
      <c r="K16148" s="391">
        <v>1</v>
      </c>
    </row>
    <row r="16149" spans="1:11" x14ac:dyDescent="0.3">
      <c r="A16149" s="341">
        <v>43656.547224884256</v>
      </c>
      <c r="B16149" s="318">
        <v>39396.970999999998</v>
      </c>
      <c r="C16149" s="355">
        <f t="shared" si="349"/>
        <v>0.28299999999580905</v>
      </c>
      <c r="D16149" s="420">
        <f t="shared" si="350"/>
        <v>0.14149999999790452</v>
      </c>
      <c r="H16149" s="337"/>
      <c r="J16149" s="82">
        <v>48</v>
      </c>
      <c r="K16149" s="319">
        <v>2</v>
      </c>
    </row>
    <row r="16150" spans="1:11" x14ac:dyDescent="0.3">
      <c r="A16150" s="341">
        <v>43656.588891608793</v>
      </c>
      <c r="B16150" s="318">
        <v>39397.258000000002</v>
      </c>
      <c r="C16150" s="355">
        <f t="shared" si="349"/>
        <v>0.28700000000389991</v>
      </c>
      <c r="D16150" s="420">
        <f t="shared" si="350"/>
        <v>0.14350000000194996</v>
      </c>
      <c r="H16150" s="337"/>
      <c r="J16150" s="82">
        <v>49</v>
      </c>
      <c r="K16150" s="320">
        <v>3</v>
      </c>
    </row>
    <row r="16151" spans="1:11" x14ac:dyDescent="0.3">
      <c r="A16151" s="341">
        <v>43656.630558333331</v>
      </c>
      <c r="B16151" s="318">
        <v>39397.531000000003</v>
      </c>
      <c r="C16151" s="355">
        <f t="shared" si="349"/>
        <v>0.27300000000104774</v>
      </c>
      <c r="D16151" s="420">
        <f t="shared" si="350"/>
        <v>0.13650000000052387</v>
      </c>
      <c r="H16151" s="337"/>
      <c r="J16151" s="82">
        <v>50</v>
      </c>
      <c r="K16151" s="321">
        <v>4</v>
      </c>
    </row>
    <row r="16152" spans="1:11" x14ac:dyDescent="0.3">
      <c r="A16152" s="341">
        <v>43656.672225057868</v>
      </c>
      <c r="B16152" s="318">
        <v>39397.800999999999</v>
      </c>
      <c r="C16152" s="355">
        <f t="shared" si="349"/>
        <v>0.26999999999679858</v>
      </c>
      <c r="D16152" s="420">
        <f t="shared" si="350"/>
        <v>0.13499999999839929</v>
      </c>
      <c r="H16152" s="337"/>
      <c r="J16152" s="82">
        <v>51</v>
      </c>
      <c r="K16152" s="391">
        <v>1</v>
      </c>
    </row>
    <row r="16153" spans="1:11" x14ac:dyDescent="0.3">
      <c r="A16153" s="341">
        <v>43656.713891782405</v>
      </c>
      <c r="B16153" s="318">
        <v>39398.082000000002</v>
      </c>
      <c r="C16153" s="355">
        <f t="shared" si="349"/>
        <v>0.28100000000267755</v>
      </c>
      <c r="D16153" s="420">
        <f t="shared" si="350"/>
        <v>0.14050000000133878</v>
      </c>
      <c r="H16153" s="337"/>
      <c r="J16153" s="82">
        <v>52</v>
      </c>
      <c r="K16153" s="319">
        <v>2</v>
      </c>
    </row>
    <row r="16154" spans="1:11" x14ac:dyDescent="0.3">
      <c r="A16154" s="341">
        <v>43656.755558506942</v>
      </c>
      <c r="B16154" s="318">
        <v>39398.358999999997</v>
      </c>
      <c r="C16154" s="355">
        <f t="shared" si="349"/>
        <v>0.27699999999458669</v>
      </c>
      <c r="D16154" s="420">
        <f t="shared" si="350"/>
        <v>0.13849999999729334</v>
      </c>
      <c r="H16154" s="337"/>
      <c r="J16154" s="82">
        <v>53</v>
      </c>
      <c r="K16154" s="320">
        <v>3</v>
      </c>
    </row>
    <row r="16155" spans="1:11" x14ac:dyDescent="0.3">
      <c r="A16155" s="341">
        <v>43656.797225231479</v>
      </c>
      <c r="B16155" s="318">
        <v>39398.623</v>
      </c>
      <c r="C16155" s="355">
        <f t="shared" si="349"/>
        <v>0.26400000000285218</v>
      </c>
      <c r="D16155" s="420">
        <f t="shared" si="350"/>
        <v>0.13200000000142609</v>
      </c>
      <c r="H16155" s="337"/>
      <c r="J16155" s="82">
        <v>54</v>
      </c>
      <c r="K16155" s="321">
        <v>4</v>
      </c>
    </row>
    <row r="16156" spans="1:11" x14ac:dyDescent="0.3">
      <c r="A16156" s="341">
        <v>43656.838891956017</v>
      </c>
      <c r="B16156" s="318">
        <v>39398.892</v>
      </c>
      <c r="C16156" s="355">
        <f t="shared" si="349"/>
        <v>0.26900000000023283</v>
      </c>
      <c r="D16156" s="420">
        <f t="shared" si="350"/>
        <v>0.13450000000011642</v>
      </c>
      <c r="H16156" s="337"/>
      <c r="J16156" s="82">
        <v>55</v>
      </c>
      <c r="K16156" s="391">
        <v>1</v>
      </c>
    </row>
    <row r="16157" spans="1:11" x14ac:dyDescent="0.3">
      <c r="A16157" s="341">
        <v>43656.880558680554</v>
      </c>
      <c r="B16157" s="318">
        <v>39399.169000000002</v>
      </c>
      <c r="C16157" s="355">
        <f t="shared" si="349"/>
        <v>0.27700000000186265</v>
      </c>
      <c r="D16157" s="420">
        <f t="shared" si="350"/>
        <v>0.13850000000093132</v>
      </c>
      <c r="H16157" s="337"/>
      <c r="J16157" s="82">
        <v>56</v>
      </c>
      <c r="K16157" s="319">
        <v>2</v>
      </c>
    </row>
    <row r="16158" spans="1:11" x14ac:dyDescent="0.3">
      <c r="A16158" s="341">
        <v>43656.922225405091</v>
      </c>
      <c r="B16158" s="318">
        <v>39399.440999999999</v>
      </c>
      <c r="C16158" s="355">
        <f t="shared" si="349"/>
        <v>0.27199999999720603</v>
      </c>
      <c r="D16158" s="420">
        <f t="shared" si="350"/>
        <v>0.13599999999860302</v>
      </c>
      <c r="H16158" s="337"/>
      <c r="J16158" s="82">
        <v>57</v>
      </c>
      <c r="K16158" s="320">
        <v>3</v>
      </c>
    </row>
    <row r="16159" spans="1:11" x14ac:dyDescent="0.3">
      <c r="A16159" s="341">
        <v>43656.963892129628</v>
      </c>
      <c r="B16159" s="318">
        <v>39399.707999999999</v>
      </c>
      <c r="C16159" s="355">
        <f t="shared" si="349"/>
        <v>0.26699999999982538</v>
      </c>
      <c r="D16159" s="420">
        <f t="shared" si="350"/>
        <v>0.13349999999991269</v>
      </c>
      <c r="E16159" s="336">
        <f>SUM(C16136:C16159)*7.4805194805</f>
        <v>50.313974025806424</v>
      </c>
      <c r="F16159" s="324">
        <f>AVERAGE(D16136:D16159)</f>
        <v>0.14012499999989814</v>
      </c>
      <c r="G16159" s="324">
        <f>_xlfn.STDEV.S(D16136:D16159)</f>
        <v>4.2560698345989476E-3</v>
      </c>
      <c r="H16159" s="337"/>
      <c r="J16159" s="82">
        <v>58</v>
      </c>
      <c r="K16159" s="321">
        <v>4</v>
      </c>
    </row>
    <row r="16160" spans="1:11" x14ac:dyDescent="0.3">
      <c r="A16160" s="341">
        <v>43657.005558854165</v>
      </c>
      <c r="B16160" s="318">
        <v>39399.978999999999</v>
      </c>
      <c r="C16160" s="355">
        <f t="shared" si="349"/>
        <v>0.27100000000064028</v>
      </c>
      <c r="D16160" s="420">
        <f t="shared" si="350"/>
        <v>0.13550000000032014</v>
      </c>
      <c r="H16160" s="337"/>
      <c r="J16160" s="82">
        <v>59</v>
      </c>
      <c r="K16160" s="391">
        <v>1</v>
      </c>
    </row>
    <row r="16161" spans="1:11" x14ac:dyDescent="0.3">
      <c r="A16161" s="341">
        <v>43657.047225578703</v>
      </c>
      <c r="B16161" s="318">
        <v>39400.262000000002</v>
      </c>
      <c r="C16161" s="355">
        <f t="shared" si="349"/>
        <v>0.28300000000308501</v>
      </c>
      <c r="D16161" s="420">
        <f t="shared" si="350"/>
        <v>0.1415000000015425</v>
      </c>
      <c r="H16161" s="337"/>
      <c r="J16161" s="82">
        <v>60</v>
      </c>
      <c r="K16161" s="319">
        <v>2</v>
      </c>
    </row>
    <row r="16162" spans="1:11" x14ac:dyDescent="0.3">
      <c r="A16162" s="341">
        <v>43657.08889230324</v>
      </c>
      <c r="B16162" s="318">
        <v>39400.538999999997</v>
      </c>
      <c r="C16162" s="355">
        <f t="shared" si="349"/>
        <v>0.27699999999458669</v>
      </c>
      <c r="D16162" s="420">
        <f t="shared" si="350"/>
        <v>0.13849999999729334</v>
      </c>
      <c r="H16162" s="337"/>
      <c r="J16162" s="82">
        <v>61</v>
      </c>
      <c r="K16162" s="320">
        <v>3</v>
      </c>
    </row>
    <row r="16163" spans="1:11" x14ac:dyDescent="0.3">
      <c r="A16163" s="341">
        <v>43657.130559027777</v>
      </c>
      <c r="B16163" s="318">
        <v>39400.817000000003</v>
      </c>
      <c r="C16163" s="355">
        <f t="shared" si="349"/>
        <v>0.27800000000570435</v>
      </c>
      <c r="D16163" s="420">
        <f t="shared" si="350"/>
        <v>0.13900000000285218</v>
      </c>
      <c r="H16163" s="337"/>
      <c r="J16163" s="82">
        <v>62</v>
      </c>
      <c r="K16163" s="321">
        <v>4</v>
      </c>
    </row>
    <row r="16164" spans="1:11" x14ac:dyDescent="0.3">
      <c r="A16164" s="341">
        <v>43657.172225752314</v>
      </c>
      <c r="B16164" s="318">
        <v>39401.112000000001</v>
      </c>
      <c r="C16164" s="355">
        <f t="shared" si="349"/>
        <v>0.29499999999825377</v>
      </c>
      <c r="D16164" s="420">
        <f t="shared" si="350"/>
        <v>0.14749999999912689</v>
      </c>
      <c r="H16164" s="337"/>
      <c r="J16164" s="82">
        <v>63</v>
      </c>
      <c r="K16164" s="391">
        <v>1</v>
      </c>
    </row>
    <row r="16165" spans="1:11" x14ac:dyDescent="0.3">
      <c r="A16165" s="341">
        <v>43657.213892476851</v>
      </c>
      <c r="B16165" s="318">
        <v>39401.404999999999</v>
      </c>
      <c r="C16165" s="355">
        <f t="shared" si="349"/>
        <v>0.29299999999784632</v>
      </c>
      <c r="D16165" s="420">
        <f t="shared" si="350"/>
        <v>0.14649999999892316</v>
      </c>
      <c r="H16165" s="337"/>
      <c r="J16165" s="82">
        <v>64</v>
      </c>
      <c r="K16165" s="319">
        <v>2</v>
      </c>
    </row>
    <row r="16166" spans="1:11" x14ac:dyDescent="0.3">
      <c r="A16166" s="341">
        <v>43657.255559201389</v>
      </c>
      <c r="B16166" s="318">
        <v>39401.688999999998</v>
      </c>
      <c r="C16166" s="355">
        <f t="shared" si="349"/>
        <v>0.28399999999965075</v>
      </c>
      <c r="D16166" s="420">
        <f t="shared" si="350"/>
        <v>0.14199999999982538</v>
      </c>
      <c r="H16166" s="337"/>
      <c r="J16166" s="82">
        <v>65</v>
      </c>
      <c r="K16166" s="320">
        <v>3</v>
      </c>
    </row>
    <row r="16167" spans="1:11" x14ac:dyDescent="0.3">
      <c r="A16167" s="341">
        <v>43657.297225925926</v>
      </c>
      <c r="B16167" s="318">
        <v>39401.976999999999</v>
      </c>
      <c r="C16167" s="355">
        <f t="shared" si="349"/>
        <v>0.28800000000046566</v>
      </c>
      <c r="D16167" s="420">
        <f t="shared" si="350"/>
        <v>0.14400000000023283</v>
      </c>
      <c r="H16167" s="337"/>
      <c r="J16167" s="82">
        <v>66</v>
      </c>
      <c r="K16167" s="321">
        <v>4</v>
      </c>
    </row>
    <row r="16168" spans="1:11" x14ac:dyDescent="0.3">
      <c r="A16168" s="341">
        <v>43657.338892650463</v>
      </c>
      <c r="B16168" s="318">
        <v>39402.269999999997</v>
      </c>
      <c r="C16168" s="355">
        <f t="shared" si="349"/>
        <v>0.29299999999784632</v>
      </c>
      <c r="D16168" s="420">
        <f t="shared" si="350"/>
        <v>0.14649999999892316</v>
      </c>
      <c r="H16168" s="337"/>
      <c r="J16168" s="82">
        <v>67</v>
      </c>
      <c r="K16168" s="391">
        <v>1</v>
      </c>
    </row>
    <row r="16169" spans="1:11" x14ac:dyDescent="0.3">
      <c r="A16169" s="341">
        <v>43657.380559375</v>
      </c>
      <c r="B16169" s="318">
        <v>39402.555</v>
      </c>
      <c r="C16169" s="355">
        <f t="shared" si="349"/>
        <v>0.28500000000349246</v>
      </c>
      <c r="D16169" s="420">
        <f t="shared" si="350"/>
        <v>0.14250000000174623</v>
      </c>
      <c r="H16169" s="337"/>
      <c r="J16169" s="82">
        <v>68</v>
      </c>
      <c r="K16169" s="319">
        <v>2</v>
      </c>
    </row>
    <row r="16170" spans="1:11" x14ac:dyDescent="0.3">
      <c r="A16170" s="341">
        <v>43657.422226099538</v>
      </c>
      <c r="B16170" s="318">
        <v>39402.839</v>
      </c>
      <c r="C16170" s="355">
        <f t="shared" si="349"/>
        <v>0.28399999999965075</v>
      </c>
      <c r="D16170" s="420">
        <f t="shared" si="350"/>
        <v>0.14199999999982538</v>
      </c>
      <c r="H16170" s="337"/>
      <c r="J16170" s="82">
        <v>69</v>
      </c>
      <c r="K16170" s="320">
        <v>3</v>
      </c>
    </row>
    <row r="16171" spans="1:11" x14ac:dyDescent="0.3">
      <c r="A16171" s="341">
        <v>43657.463892824075</v>
      </c>
      <c r="B16171" s="318">
        <v>39403.129000000001</v>
      </c>
      <c r="C16171" s="355">
        <f t="shared" si="349"/>
        <v>0.29000000000087311</v>
      </c>
      <c r="D16171" s="420">
        <f t="shared" si="350"/>
        <v>0.14500000000043656</v>
      </c>
      <c r="H16171" s="337"/>
      <c r="J16171" s="82">
        <v>70</v>
      </c>
      <c r="K16171" s="321">
        <v>4</v>
      </c>
    </row>
    <row r="16172" spans="1:11" x14ac:dyDescent="0.3">
      <c r="A16172" s="341">
        <v>43657.505559548612</v>
      </c>
      <c r="B16172" s="318">
        <v>39403.411</v>
      </c>
      <c r="C16172" s="355">
        <f t="shared" si="349"/>
        <v>0.2819999999992433</v>
      </c>
      <c r="D16172" s="420">
        <f t="shared" si="350"/>
        <v>0.14099999999962165</v>
      </c>
      <c r="H16172" s="337"/>
      <c r="J16172" s="82">
        <v>71</v>
      </c>
      <c r="K16172" s="391">
        <v>1</v>
      </c>
    </row>
    <row r="16173" spans="1:11" x14ac:dyDescent="0.3">
      <c r="A16173" s="341">
        <v>43657.547226273149</v>
      </c>
      <c r="B16173" s="318">
        <v>39403.688000000002</v>
      </c>
      <c r="C16173" s="355">
        <f t="shared" si="349"/>
        <v>0.27700000000186265</v>
      </c>
      <c r="D16173" s="420">
        <f t="shared" si="350"/>
        <v>0.13850000000093132</v>
      </c>
      <c r="H16173" s="337"/>
      <c r="J16173" s="82">
        <v>72</v>
      </c>
      <c r="K16173" s="319">
        <v>2</v>
      </c>
    </row>
    <row r="16174" spans="1:11" x14ac:dyDescent="0.3">
      <c r="A16174" s="341">
        <v>43657.588892997686</v>
      </c>
      <c r="B16174" s="318">
        <v>39403.972999999998</v>
      </c>
      <c r="C16174" s="355">
        <f t="shared" si="349"/>
        <v>0.2849999999962165</v>
      </c>
      <c r="D16174" s="420">
        <f t="shared" si="350"/>
        <v>0.14249999999810825</v>
      </c>
      <c r="H16174" s="337"/>
      <c r="J16174" s="82">
        <v>73</v>
      </c>
      <c r="K16174" s="320">
        <v>3</v>
      </c>
    </row>
    <row r="16175" spans="1:11" x14ac:dyDescent="0.3">
      <c r="A16175" s="341">
        <v>43657.630559722224</v>
      </c>
      <c r="B16175" s="318">
        <v>39404.262000000002</v>
      </c>
      <c r="C16175" s="355">
        <f t="shared" si="349"/>
        <v>0.28900000000430737</v>
      </c>
      <c r="D16175" s="420">
        <f t="shared" si="350"/>
        <v>0.14450000000215368</v>
      </c>
      <c r="H16175" s="337"/>
      <c r="J16175" s="82">
        <v>74</v>
      </c>
      <c r="K16175" s="321">
        <v>4</v>
      </c>
    </row>
    <row r="16176" spans="1:11" x14ac:dyDescent="0.3">
      <c r="A16176" s="341">
        <v>43657.672226446761</v>
      </c>
      <c r="B16176" s="318">
        <v>39404.54</v>
      </c>
      <c r="C16176" s="355">
        <f t="shared" si="349"/>
        <v>0.27799999999842839</v>
      </c>
      <c r="D16176" s="420">
        <f t="shared" si="350"/>
        <v>0.1389999999992142</v>
      </c>
      <c r="H16176" s="337"/>
      <c r="J16176" s="82">
        <v>75</v>
      </c>
      <c r="K16176" s="391">
        <v>1</v>
      </c>
    </row>
    <row r="16177" spans="1:11" x14ac:dyDescent="0.3">
      <c r="A16177" s="341">
        <v>43657.713893171298</v>
      </c>
      <c r="B16177" s="318">
        <v>39404.811999999998</v>
      </c>
      <c r="C16177" s="355">
        <f t="shared" si="349"/>
        <v>0.27199999999720603</v>
      </c>
      <c r="D16177" s="420">
        <f t="shared" si="350"/>
        <v>0.13599999999860302</v>
      </c>
      <c r="H16177" s="337"/>
      <c r="J16177" s="82">
        <v>76</v>
      </c>
      <c r="K16177" s="319">
        <v>2</v>
      </c>
    </row>
    <row r="16178" spans="1:11" x14ac:dyDescent="0.3">
      <c r="A16178" s="341">
        <v>43657.755559895835</v>
      </c>
      <c r="B16178" s="318">
        <v>39405.093000000001</v>
      </c>
      <c r="C16178" s="355">
        <f t="shared" si="349"/>
        <v>0.28100000000267755</v>
      </c>
      <c r="D16178" s="420">
        <f t="shared" si="350"/>
        <v>0.14050000000133878</v>
      </c>
      <c r="H16178" s="337"/>
      <c r="J16178" s="82">
        <v>77</v>
      </c>
      <c r="K16178" s="320">
        <v>3</v>
      </c>
    </row>
    <row r="16179" spans="1:11" x14ac:dyDescent="0.3">
      <c r="A16179" s="341">
        <v>43657.797226620372</v>
      </c>
      <c r="B16179" s="318">
        <v>39405.370000000003</v>
      </c>
      <c r="C16179" s="355">
        <f t="shared" si="349"/>
        <v>0.27700000000186265</v>
      </c>
      <c r="D16179" s="420">
        <f t="shared" si="350"/>
        <v>0.13850000000093132</v>
      </c>
      <c r="H16179" s="337"/>
      <c r="J16179" s="82">
        <v>78</v>
      </c>
      <c r="K16179" s="321">
        <v>4</v>
      </c>
    </row>
    <row r="16180" spans="1:11" x14ac:dyDescent="0.3">
      <c r="A16180" s="341">
        <v>43657.83889334491</v>
      </c>
      <c r="B16180" s="318">
        <v>39405.637000000002</v>
      </c>
      <c r="C16180" s="355">
        <f t="shared" si="349"/>
        <v>0.26699999999982538</v>
      </c>
      <c r="D16180" s="420">
        <f t="shared" si="350"/>
        <v>0.13349999999991269</v>
      </c>
      <c r="H16180" s="337"/>
      <c r="J16180" s="82">
        <v>79</v>
      </c>
      <c r="K16180" s="391">
        <v>1</v>
      </c>
    </row>
    <row r="16181" spans="1:11" x14ac:dyDescent="0.3">
      <c r="A16181" s="341">
        <v>43657.880560069447</v>
      </c>
      <c r="B16181" s="318">
        <v>39405.909</v>
      </c>
      <c r="C16181" s="355">
        <f t="shared" si="349"/>
        <v>0.27199999999720603</v>
      </c>
      <c r="D16181" s="420">
        <f t="shared" si="350"/>
        <v>0.13599999999860302</v>
      </c>
      <c r="H16181" s="337"/>
      <c r="J16181" s="82">
        <v>80</v>
      </c>
      <c r="K16181" s="319">
        <v>2</v>
      </c>
    </row>
    <row r="16182" spans="1:11" x14ac:dyDescent="0.3">
      <c r="A16182" s="341">
        <v>43657.922226793984</v>
      </c>
      <c r="B16182" s="318">
        <v>39406.188999999998</v>
      </c>
      <c r="C16182" s="355">
        <f t="shared" si="349"/>
        <v>0.27999999999883585</v>
      </c>
      <c r="D16182" s="420">
        <f t="shared" si="350"/>
        <v>0.13999999999941792</v>
      </c>
      <c r="H16182" s="337"/>
      <c r="J16182" s="82">
        <v>81</v>
      </c>
      <c r="K16182" s="320">
        <v>3</v>
      </c>
    </row>
    <row r="16183" spans="1:11" x14ac:dyDescent="0.3">
      <c r="A16183" s="341">
        <v>43657.963893518521</v>
      </c>
      <c r="B16183" s="318">
        <v>39406.459000000003</v>
      </c>
      <c r="C16183" s="355">
        <f t="shared" si="349"/>
        <v>0.27000000000407454</v>
      </c>
      <c r="D16183" s="420">
        <f t="shared" si="350"/>
        <v>0.13500000000203727</v>
      </c>
      <c r="E16183" s="336">
        <f>SUM(C16160:C16183)*7.4805194805</f>
        <v>50.500987012884238</v>
      </c>
      <c r="F16183" s="324">
        <f>AVERAGE(D16160:D16183)</f>
        <v>0.14064583333341338</v>
      </c>
      <c r="G16183" s="324">
        <f>_xlfn.STDEV.S(D16160:D16183)</f>
        <v>3.8687127581523424E-3</v>
      </c>
      <c r="H16183" s="337"/>
      <c r="J16183" s="82">
        <v>82</v>
      </c>
      <c r="K16183" s="321">
        <v>4</v>
      </c>
    </row>
    <row r="16184" spans="1:11" x14ac:dyDescent="0.3">
      <c r="A16184" s="341">
        <v>43658.005560243058</v>
      </c>
      <c r="B16184" s="318">
        <v>39406.724000000002</v>
      </c>
      <c r="C16184" s="355">
        <f t="shared" si="349"/>
        <v>0.26499999999941792</v>
      </c>
      <c r="D16184" s="420">
        <f t="shared" si="350"/>
        <v>0.13249999999970896</v>
      </c>
      <c r="H16184" s="337"/>
      <c r="J16184" s="82">
        <v>83</v>
      </c>
      <c r="K16184" s="391">
        <v>1</v>
      </c>
    </row>
    <row r="16185" spans="1:11" x14ac:dyDescent="0.3">
      <c r="A16185" s="341">
        <v>43658.047226967596</v>
      </c>
      <c r="B16185" s="318">
        <v>39407.008999999998</v>
      </c>
      <c r="C16185" s="355">
        <f t="shared" si="349"/>
        <v>0.2849999999962165</v>
      </c>
      <c r="D16185" s="420">
        <f t="shared" si="350"/>
        <v>0.14249999999810825</v>
      </c>
      <c r="H16185" s="337"/>
      <c r="J16185" s="82">
        <v>84</v>
      </c>
      <c r="K16185" s="319">
        <v>2</v>
      </c>
    </row>
    <row r="16186" spans="1:11" x14ac:dyDescent="0.3">
      <c r="A16186" s="341">
        <v>43658.088893692133</v>
      </c>
      <c r="B16186" s="318">
        <v>39407.298000000003</v>
      </c>
      <c r="C16186" s="355">
        <f t="shared" si="349"/>
        <v>0.28900000000430737</v>
      </c>
      <c r="D16186" s="420">
        <f t="shared" si="350"/>
        <v>0.14450000000215368</v>
      </c>
      <c r="H16186" s="337"/>
      <c r="J16186" s="82">
        <v>85</v>
      </c>
      <c r="K16186" s="320">
        <v>3</v>
      </c>
    </row>
    <row r="16187" spans="1:11" x14ac:dyDescent="0.3">
      <c r="A16187" s="341">
        <v>43658.13056041667</v>
      </c>
      <c r="B16187" s="318">
        <v>39407.576999999997</v>
      </c>
      <c r="C16187" s="355">
        <f t="shared" si="349"/>
        <v>0.27899999999499414</v>
      </c>
      <c r="D16187" s="420">
        <f t="shared" si="350"/>
        <v>0.13949999999749707</v>
      </c>
      <c r="H16187" s="337"/>
      <c r="J16187" s="82">
        <v>86</v>
      </c>
      <c r="K16187" s="321">
        <v>4</v>
      </c>
    </row>
    <row r="16188" spans="1:11" x14ac:dyDescent="0.3">
      <c r="A16188" s="341">
        <v>43658.172227141207</v>
      </c>
      <c r="B16188" s="318">
        <v>39407.858</v>
      </c>
      <c r="C16188" s="355">
        <f t="shared" si="349"/>
        <v>0.28100000000267755</v>
      </c>
      <c r="D16188" s="420">
        <f t="shared" si="350"/>
        <v>0.14050000000133878</v>
      </c>
      <c r="H16188" s="337"/>
      <c r="J16188" s="82">
        <v>87</v>
      </c>
      <c r="K16188" s="391">
        <v>1</v>
      </c>
    </row>
    <row r="16189" spans="1:11" x14ac:dyDescent="0.3">
      <c r="A16189" s="341">
        <v>43658.213893865737</v>
      </c>
      <c r="B16189" s="318">
        <v>39408.148000000001</v>
      </c>
      <c r="C16189" s="355">
        <f t="shared" si="349"/>
        <v>0.29000000000087311</v>
      </c>
      <c r="D16189" s="420">
        <f t="shared" si="350"/>
        <v>0.14500000000043656</v>
      </c>
      <c r="H16189" s="337"/>
      <c r="J16189" s="82">
        <v>88</v>
      </c>
      <c r="K16189" s="319">
        <v>2</v>
      </c>
    </row>
    <row r="16190" spans="1:11" x14ac:dyDescent="0.3">
      <c r="A16190" s="341">
        <v>43658.255560590274</v>
      </c>
      <c r="B16190" s="318">
        <v>39408.434999999998</v>
      </c>
      <c r="C16190" s="355">
        <f t="shared" si="349"/>
        <v>0.28699999999662396</v>
      </c>
      <c r="D16190" s="420">
        <f t="shared" si="350"/>
        <v>0.14349999999831198</v>
      </c>
      <c r="H16190" s="337"/>
      <c r="J16190" s="82">
        <v>89</v>
      </c>
      <c r="K16190" s="320">
        <v>3</v>
      </c>
    </row>
    <row r="16191" spans="1:11" x14ac:dyDescent="0.3">
      <c r="A16191" s="341">
        <v>43658.297227314812</v>
      </c>
      <c r="B16191" s="318">
        <v>39408.718000000001</v>
      </c>
      <c r="C16191" s="355">
        <f t="shared" si="349"/>
        <v>0.28300000000308501</v>
      </c>
      <c r="D16191" s="420">
        <f t="shared" si="350"/>
        <v>0.1415000000015425</v>
      </c>
      <c r="H16191" s="337"/>
      <c r="J16191" s="82">
        <v>90</v>
      </c>
      <c r="K16191" s="321">
        <v>4</v>
      </c>
    </row>
    <row r="16192" spans="1:11" x14ac:dyDescent="0.3">
      <c r="A16192" s="341">
        <v>43658.338894039349</v>
      </c>
      <c r="B16192" s="318">
        <v>39409.01</v>
      </c>
      <c r="C16192" s="355">
        <f t="shared" si="349"/>
        <v>0.29200000000128057</v>
      </c>
      <c r="D16192" s="420">
        <f t="shared" si="350"/>
        <v>0.14600000000064028</v>
      </c>
      <c r="H16192" s="337"/>
      <c r="J16192" s="82">
        <v>91</v>
      </c>
      <c r="K16192" s="391">
        <v>1</v>
      </c>
    </row>
    <row r="16193" spans="1:12" x14ac:dyDescent="0.3">
      <c r="A16193" s="341">
        <v>43658.380560763886</v>
      </c>
      <c r="B16193" s="318">
        <v>39409.302000000003</v>
      </c>
      <c r="C16193" s="355">
        <f t="shared" si="349"/>
        <v>0.29200000000128057</v>
      </c>
      <c r="D16193" s="420">
        <f t="shared" si="350"/>
        <v>0.14600000000064028</v>
      </c>
      <c r="H16193" s="337"/>
      <c r="J16193" s="82">
        <v>92</v>
      </c>
      <c r="K16193" s="319">
        <v>2</v>
      </c>
    </row>
    <row r="16194" spans="1:12" x14ac:dyDescent="0.3">
      <c r="A16194" s="341">
        <v>43658.422227488423</v>
      </c>
      <c r="B16194" s="318">
        <v>39409.584999999999</v>
      </c>
      <c r="C16194" s="355">
        <f t="shared" si="349"/>
        <v>0.28299999999580905</v>
      </c>
      <c r="D16194" s="420">
        <f t="shared" si="350"/>
        <v>0.14149999999790452</v>
      </c>
      <c r="H16194" s="337"/>
      <c r="J16194" s="82">
        <v>93</v>
      </c>
      <c r="K16194" s="320">
        <v>3</v>
      </c>
    </row>
    <row r="16195" spans="1:12" x14ac:dyDescent="0.3">
      <c r="A16195" s="341">
        <v>43658.46389421296</v>
      </c>
      <c r="B16195" s="318">
        <v>39409.862000000001</v>
      </c>
      <c r="C16195" s="355">
        <f t="shared" si="349"/>
        <v>0.27700000000186265</v>
      </c>
      <c r="D16195" s="420">
        <f t="shared" si="350"/>
        <v>0.13850000000093132</v>
      </c>
      <c r="H16195" s="337"/>
      <c r="J16195" s="82">
        <v>94</v>
      </c>
      <c r="K16195" s="321">
        <v>4</v>
      </c>
    </row>
    <row r="16196" spans="1:12" x14ac:dyDescent="0.3">
      <c r="A16196" s="341">
        <v>43658.505560937498</v>
      </c>
      <c r="B16196" s="318">
        <v>39410.148999999998</v>
      </c>
      <c r="C16196" s="355">
        <f t="shared" ref="C16196:C16294" si="351">B16196-B16195</f>
        <v>0.28699999999662396</v>
      </c>
      <c r="D16196" s="420">
        <f t="shared" ref="D16196:D16294" si="352">C16196/2</f>
        <v>0.14349999999831198</v>
      </c>
      <c r="H16196" s="337"/>
      <c r="J16196" s="82">
        <v>95</v>
      </c>
      <c r="K16196" s="391">
        <v>1</v>
      </c>
    </row>
    <row r="16197" spans="1:12" x14ac:dyDescent="0.3">
      <c r="A16197" s="341">
        <v>43658.547227662035</v>
      </c>
      <c r="B16197" s="318">
        <v>39410.436999999998</v>
      </c>
      <c r="C16197" s="355">
        <f t="shared" si="351"/>
        <v>0.28800000000046566</v>
      </c>
      <c r="D16197" s="420">
        <f t="shared" si="352"/>
        <v>0.14400000000023283</v>
      </c>
      <c r="H16197" s="337"/>
      <c r="J16197" s="82">
        <v>96</v>
      </c>
      <c r="K16197" s="319">
        <v>2</v>
      </c>
    </row>
    <row r="16198" spans="1:12" x14ac:dyDescent="0.3">
      <c r="A16198" s="341">
        <v>43658.589583333334</v>
      </c>
      <c r="B16198" s="318">
        <v>39410.71</v>
      </c>
      <c r="C16198" s="355">
        <f t="shared" si="351"/>
        <v>0.27300000000104774</v>
      </c>
      <c r="D16198" s="420">
        <f t="shared" si="352"/>
        <v>0.13650000000052387</v>
      </c>
      <c r="H16198" s="337"/>
      <c r="J16198" s="82">
        <v>1</v>
      </c>
      <c r="K16198" s="320">
        <v>3</v>
      </c>
      <c r="L16198" s="54" t="s">
        <v>313</v>
      </c>
    </row>
    <row r="16199" spans="1:12" x14ac:dyDescent="0.3">
      <c r="A16199" s="341">
        <v>43658.631249999999</v>
      </c>
      <c r="B16199" s="318">
        <v>39410.991999999998</v>
      </c>
      <c r="C16199" s="355">
        <f t="shared" si="351"/>
        <v>0.2819999999992433</v>
      </c>
      <c r="D16199" s="420">
        <f t="shared" si="352"/>
        <v>0.14099999999962165</v>
      </c>
      <c r="H16199" s="337"/>
      <c r="J16199" s="82">
        <v>2</v>
      </c>
      <c r="K16199" s="321">
        <v>4</v>
      </c>
    </row>
    <row r="16200" spans="1:12" x14ac:dyDescent="0.3">
      <c r="A16200" s="341">
        <v>43658.67291666667</v>
      </c>
      <c r="B16200" s="318">
        <v>39411.288</v>
      </c>
      <c r="C16200" s="355">
        <f t="shared" si="351"/>
        <v>0.29600000000209548</v>
      </c>
      <c r="D16200" s="420">
        <f t="shared" si="352"/>
        <v>0.14800000000104774</v>
      </c>
      <c r="H16200" s="337"/>
      <c r="J16200" s="82">
        <v>3</v>
      </c>
      <c r="K16200" s="391">
        <v>1</v>
      </c>
    </row>
    <row r="16201" spans="1:12" x14ac:dyDescent="0.3">
      <c r="A16201" s="341">
        <v>43658.714583333334</v>
      </c>
      <c r="B16201" s="318">
        <v>39411.550000000003</v>
      </c>
      <c r="C16201" s="355">
        <f t="shared" si="351"/>
        <v>0.26200000000244472</v>
      </c>
      <c r="D16201" s="420">
        <f t="shared" si="352"/>
        <v>0.13100000000122236</v>
      </c>
      <c r="H16201" s="337"/>
      <c r="J16201" s="82">
        <v>4</v>
      </c>
      <c r="K16201" s="319">
        <v>2</v>
      </c>
    </row>
    <row r="16202" spans="1:12" x14ac:dyDescent="0.3">
      <c r="A16202" s="341">
        <v>43658.756250115737</v>
      </c>
      <c r="B16202" s="318">
        <v>39411.821000000004</v>
      </c>
      <c r="C16202" s="355">
        <f t="shared" si="351"/>
        <v>0.27100000000064028</v>
      </c>
      <c r="D16202" s="420">
        <f t="shared" si="352"/>
        <v>0.13550000000032014</v>
      </c>
      <c r="H16202" s="337"/>
      <c r="J16202" s="82">
        <v>5</v>
      </c>
      <c r="K16202" s="320">
        <v>3</v>
      </c>
    </row>
    <row r="16203" spans="1:12" x14ac:dyDescent="0.3">
      <c r="A16203" s="341">
        <v>43658.797916840274</v>
      </c>
      <c r="B16203" s="318">
        <v>39412.101000000002</v>
      </c>
      <c r="C16203" s="355">
        <f t="shared" si="351"/>
        <v>0.27999999999883585</v>
      </c>
      <c r="D16203" s="420">
        <f t="shared" si="352"/>
        <v>0.13999999999941792</v>
      </c>
      <c r="H16203" s="337"/>
      <c r="J16203" s="82">
        <v>6</v>
      </c>
      <c r="K16203" s="321">
        <v>4</v>
      </c>
    </row>
    <row r="16204" spans="1:12" x14ac:dyDescent="0.3">
      <c r="A16204" s="341">
        <v>43658.839583564812</v>
      </c>
      <c r="B16204" s="318">
        <v>39412.377</v>
      </c>
      <c r="C16204" s="355">
        <f t="shared" si="351"/>
        <v>0.27599999999802094</v>
      </c>
      <c r="D16204" s="420">
        <f t="shared" si="352"/>
        <v>0.13799999999901047</v>
      </c>
      <c r="H16204" s="337"/>
      <c r="J16204" s="82">
        <v>7</v>
      </c>
      <c r="K16204" s="391">
        <v>1</v>
      </c>
    </row>
    <row r="16205" spans="1:12" x14ac:dyDescent="0.3">
      <c r="A16205" s="341">
        <v>43658.881250289349</v>
      </c>
      <c r="B16205" s="318">
        <v>39412.641000000003</v>
      </c>
      <c r="C16205" s="355">
        <f t="shared" si="351"/>
        <v>0.26400000000285218</v>
      </c>
      <c r="D16205" s="420">
        <f t="shared" si="352"/>
        <v>0.13200000000142609</v>
      </c>
      <c r="H16205" s="337"/>
      <c r="J16205" s="82">
        <v>8</v>
      </c>
      <c r="K16205" s="319">
        <v>2</v>
      </c>
    </row>
    <row r="16206" spans="1:12" x14ac:dyDescent="0.3">
      <c r="A16206" s="341">
        <v>43658.922917013886</v>
      </c>
      <c r="B16206" s="318">
        <v>39412.915999999997</v>
      </c>
      <c r="C16206" s="355">
        <f t="shared" si="351"/>
        <v>0.27499999999417923</v>
      </c>
      <c r="D16206" s="420">
        <f t="shared" si="352"/>
        <v>0.13749999999708962</v>
      </c>
      <c r="H16206" s="337"/>
      <c r="J16206" s="82">
        <v>9</v>
      </c>
      <c r="K16206" s="320">
        <v>3</v>
      </c>
    </row>
    <row r="16207" spans="1:12" x14ac:dyDescent="0.3">
      <c r="A16207" s="341">
        <v>43658.964583738423</v>
      </c>
      <c r="B16207" s="318">
        <v>39413.197999999997</v>
      </c>
      <c r="C16207" s="355">
        <f t="shared" si="351"/>
        <v>0.2819999999992433</v>
      </c>
      <c r="D16207" s="420">
        <f t="shared" si="352"/>
        <v>0.14099999999962165</v>
      </c>
      <c r="E16207" s="336">
        <f>SUM(C16184:C16207)*7.4805194805</f>
        <v>50.411220779045522</v>
      </c>
      <c r="F16207" s="324">
        <f>AVERAGE(D16184:D16207)</f>
        <v>0.14039583333321085</v>
      </c>
      <c r="G16207" s="324">
        <f>_xlfn.STDEV.S(D16184:D16207)</f>
        <v>4.5563600238028206E-3</v>
      </c>
      <c r="H16207" s="337"/>
      <c r="J16207" s="82">
        <v>10</v>
      </c>
      <c r="K16207" s="321">
        <v>4</v>
      </c>
    </row>
    <row r="16208" spans="1:12" x14ac:dyDescent="0.3">
      <c r="A16208" s="341">
        <v>43659.00625046296</v>
      </c>
      <c r="B16208" s="318">
        <v>39413.472000000002</v>
      </c>
      <c r="C16208" s="355">
        <f t="shared" si="351"/>
        <v>0.27400000000488944</v>
      </c>
      <c r="D16208" s="420">
        <f t="shared" si="352"/>
        <v>0.13700000000244472</v>
      </c>
      <c r="H16208" s="337"/>
      <c r="J16208" s="82">
        <v>11</v>
      </c>
      <c r="K16208" s="391">
        <v>1</v>
      </c>
    </row>
    <row r="16209" spans="1:11" x14ac:dyDescent="0.3">
      <c r="A16209" s="341">
        <v>43659.047917187498</v>
      </c>
      <c r="B16209" s="318">
        <v>39413.747000000003</v>
      </c>
      <c r="C16209" s="355">
        <f t="shared" si="351"/>
        <v>0.27500000000145519</v>
      </c>
      <c r="D16209" s="420">
        <f t="shared" si="352"/>
        <v>0.1375000000007276</v>
      </c>
      <c r="H16209" s="337"/>
      <c r="J16209" s="82">
        <v>12</v>
      </c>
      <c r="K16209" s="319">
        <v>2</v>
      </c>
    </row>
    <row r="16210" spans="1:11" x14ac:dyDescent="0.3">
      <c r="A16210" s="341">
        <v>43659.089583912035</v>
      </c>
      <c r="B16210" s="318">
        <v>39414.03</v>
      </c>
      <c r="C16210" s="355">
        <f t="shared" si="351"/>
        <v>0.28299999999580905</v>
      </c>
      <c r="D16210" s="420">
        <f t="shared" si="352"/>
        <v>0.14149999999790452</v>
      </c>
      <c r="H16210" s="337"/>
      <c r="J16210" s="82">
        <v>13</v>
      </c>
      <c r="K16210" s="320">
        <v>3</v>
      </c>
    </row>
    <row r="16211" spans="1:11" x14ac:dyDescent="0.3">
      <c r="A16211" s="341">
        <v>43659.131250636572</v>
      </c>
      <c r="B16211" s="318">
        <v>39414.315999999999</v>
      </c>
      <c r="C16211" s="355">
        <f t="shared" si="351"/>
        <v>0.28600000000005821</v>
      </c>
      <c r="D16211" s="420">
        <f t="shared" si="352"/>
        <v>0.1430000000000291</v>
      </c>
      <c r="H16211" s="337"/>
      <c r="J16211" s="82">
        <v>14</v>
      </c>
      <c r="K16211" s="321">
        <v>4</v>
      </c>
    </row>
    <row r="16212" spans="1:11" x14ac:dyDescent="0.3">
      <c r="A16212" s="341">
        <v>43659.172917361109</v>
      </c>
      <c r="B16212" s="318">
        <v>39414.589999999997</v>
      </c>
      <c r="C16212" s="355">
        <f t="shared" si="351"/>
        <v>0.27399999999761349</v>
      </c>
      <c r="D16212" s="420">
        <f t="shared" si="352"/>
        <v>0.13699999999880674</v>
      </c>
      <c r="H16212" s="337"/>
      <c r="J16212" s="82">
        <v>15</v>
      </c>
      <c r="K16212" s="391">
        <v>1</v>
      </c>
    </row>
    <row r="16213" spans="1:11" x14ac:dyDescent="0.3">
      <c r="A16213" s="341">
        <v>43659.214584085646</v>
      </c>
      <c r="B16213" s="318">
        <v>39414.873</v>
      </c>
      <c r="C16213" s="355">
        <f t="shared" si="351"/>
        <v>0.28300000000308501</v>
      </c>
      <c r="D16213" s="420">
        <f t="shared" si="352"/>
        <v>0.1415000000015425</v>
      </c>
      <c r="H16213" s="337"/>
      <c r="J16213" s="82">
        <v>16</v>
      </c>
      <c r="K16213" s="319">
        <v>2</v>
      </c>
    </row>
    <row r="16214" spans="1:11" x14ac:dyDescent="0.3">
      <c r="A16214" s="341">
        <v>43659.256250810184</v>
      </c>
      <c r="B16214" s="318">
        <v>39415.169000000002</v>
      </c>
      <c r="C16214" s="355">
        <f t="shared" si="351"/>
        <v>0.29600000000209548</v>
      </c>
      <c r="D16214" s="420">
        <f t="shared" si="352"/>
        <v>0.14800000000104774</v>
      </c>
      <c r="H16214" s="337"/>
      <c r="J16214" s="82">
        <v>17</v>
      </c>
      <c r="K16214" s="320">
        <v>3</v>
      </c>
    </row>
    <row r="16215" spans="1:11" x14ac:dyDescent="0.3">
      <c r="A16215" s="341">
        <v>43659.297917534721</v>
      </c>
      <c r="B16215" s="318">
        <v>39415.451999999997</v>
      </c>
      <c r="C16215" s="355">
        <f t="shared" si="351"/>
        <v>0.28299999999580905</v>
      </c>
      <c r="D16215" s="420">
        <f t="shared" si="352"/>
        <v>0.14149999999790452</v>
      </c>
      <c r="H16215" s="337"/>
      <c r="J16215" s="82">
        <v>18</v>
      </c>
      <c r="K16215" s="321">
        <v>4</v>
      </c>
    </row>
    <row r="16216" spans="1:11" x14ac:dyDescent="0.3">
      <c r="A16216" s="341">
        <v>43659.339584259258</v>
      </c>
      <c r="B16216" s="318">
        <v>39415.720999999998</v>
      </c>
      <c r="C16216" s="355">
        <f t="shared" si="351"/>
        <v>0.26900000000023283</v>
      </c>
      <c r="D16216" s="420">
        <f t="shared" si="352"/>
        <v>0.13450000000011642</v>
      </c>
      <c r="H16216" s="337"/>
      <c r="J16216" s="82">
        <v>19</v>
      </c>
      <c r="K16216" s="391">
        <v>1</v>
      </c>
    </row>
    <row r="16217" spans="1:11" x14ac:dyDescent="0.3">
      <c r="A16217" s="341">
        <v>43659.381250983795</v>
      </c>
      <c r="B16217" s="318">
        <v>39416.008000000002</v>
      </c>
      <c r="C16217" s="355">
        <f t="shared" si="351"/>
        <v>0.28700000000389991</v>
      </c>
      <c r="D16217" s="420">
        <f t="shared" si="352"/>
        <v>0.14350000000194996</v>
      </c>
      <c r="H16217" s="337"/>
      <c r="J16217" s="82">
        <v>20</v>
      </c>
      <c r="K16217" s="319">
        <v>2</v>
      </c>
    </row>
    <row r="16218" spans="1:11" x14ac:dyDescent="0.3">
      <c r="A16218" s="341">
        <v>43659.422917708333</v>
      </c>
      <c r="B16218" s="318">
        <v>39416.290999999997</v>
      </c>
      <c r="C16218" s="355">
        <f t="shared" si="351"/>
        <v>0.28299999999580905</v>
      </c>
      <c r="D16218" s="420">
        <f t="shared" si="352"/>
        <v>0.14149999999790452</v>
      </c>
      <c r="H16218" s="337"/>
      <c r="J16218" s="82">
        <v>21</v>
      </c>
      <c r="K16218" s="320">
        <v>3</v>
      </c>
    </row>
    <row r="16219" spans="1:11" x14ac:dyDescent="0.3">
      <c r="A16219" s="341">
        <v>43659.46458443287</v>
      </c>
      <c r="B16219" s="318">
        <v>39416.561000000002</v>
      </c>
      <c r="C16219" s="355">
        <f t="shared" si="351"/>
        <v>0.27000000000407454</v>
      </c>
      <c r="D16219" s="420">
        <f t="shared" si="352"/>
        <v>0.13500000000203727</v>
      </c>
      <c r="H16219" s="337"/>
      <c r="J16219" s="82">
        <v>22</v>
      </c>
      <c r="K16219" s="321">
        <v>4</v>
      </c>
    </row>
    <row r="16220" spans="1:11" x14ac:dyDescent="0.3">
      <c r="A16220" s="341">
        <v>43659.506251157407</v>
      </c>
      <c r="B16220" s="318">
        <v>39416.830999999998</v>
      </c>
      <c r="C16220" s="355">
        <f t="shared" si="351"/>
        <v>0.26999999999679858</v>
      </c>
      <c r="D16220" s="420">
        <f t="shared" si="352"/>
        <v>0.13499999999839929</v>
      </c>
      <c r="H16220" s="337"/>
      <c r="J16220" s="82">
        <v>23</v>
      </c>
      <c r="K16220" s="391">
        <v>1</v>
      </c>
    </row>
    <row r="16221" spans="1:11" x14ac:dyDescent="0.3">
      <c r="A16221" s="341">
        <v>43659.547917881944</v>
      </c>
      <c r="B16221" s="318">
        <v>39417.112000000001</v>
      </c>
      <c r="C16221" s="355">
        <f t="shared" si="351"/>
        <v>0.28100000000267755</v>
      </c>
      <c r="D16221" s="420">
        <f t="shared" si="352"/>
        <v>0.14050000000133878</v>
      </c>
      <c r="H16221" s="337"/>
      <c r="J16221" s="82">
        <v>24</v>
      </c>
      <c r="K16221" s="319">
        <v>2</v>
      </c>
    </row>
    <row r="16222" spans="1:11" x14ac:dyDescent="0.3">
      <c r="A16222" s="341">
        <v>43659.589584606481</v>
      </c>
      <c r="B16222" s="318">
        <v>39417.385000000002</v>
      </c>
      <c r="C16222" s="355">
        <f t="shared" si="351"/>
        <v>0.27300000000104774</v>
      </c>
      <c r="D16222" s="420">
        <f t="shared" si="352"/>
        <v>0.13650000000052387</v>
      </c>
      <c r="H16222" s="337"/>
      <c r="J16222" s="82">
        <v>25</v>
      </c>
      <c r="K16222" s="320">
        <v>3</v>
      </c>
    </row>
    <row r="16223" spans="1:11" x14ac:dyDescent="0.3">
      <c r="A16223" s="341">
        <v>43659.631251331019</v>
      </c>
      <c r="B16223" s="318">
        <v>39417.648999999998</v>
      </c>
      <c r="C16223" s="355">
        <f t="shared" si="351"/>
        <v>0.26399999999557622</v>
      </c>
      <c r="D16223" s="420">
        <f t="shared" si="352"/>
        <v>0.13199999999778811</v>
      </c>
      <c r="H16223" s="337"/>
      <c r="J16223" s="82">
        <v>26</v>
      </c>
      <c r="K16223" s="321">
        <v>4</v>
      </c>
    </row>
    <row r="16224" spans="1:11" x14ac:dyDescent="0.3">
      <c r="A16224" s="341">
        <v>43659.672918055556</v>
      </c>
      <c r="B16224" s="318">
        <v>39417.919999999998</v>
      </c>
      <c r="C16224" s="355">
        <f t="shared" si="351"/>
        <v>0.27100000000064028</v>
      </c>
      <c r="D16224" s="420">
        <f t="shared" si="352"/>
        <v>0.13550000000032014</v>
      </c>
      <c r="H16224" s="337"/>
      <c r="J16224" s="82">
        <v>27</v>
      </c>
      <c r="K16224" s="391">
        <v>1</v>
      </c>
    </row>
    <row r="16225" spans="1:11" x14ac:dyDescent="0.3">
      <c r="A16225" s="341">
        <v>43659.714584780093</v>
      </c>
      <c r="B16225" s="318">
        <v>39418.199000000001</v>
      </c>
      <c r="C16225" s="355">
        <f t="shared" si="351"/>
        <v>0.2790000000022701</v>
      </c>
      <c r="D16225" s="420">
        <f t="shared" si="352"/>
        <v>0.13950000000113505</v>
      </c>
      <c r="H16225" s="337"/>
      <c r="J16225" s="82">
        <v>28</v>
      </c>
      <c r="K16225" s="319">
        <v>2</v>
      </c>
    </row>
    <row r="16226" spans="1:11" x14ac:dyDescent="0.3">
      <c r="A16226" s="341">
        <v>43659.75625150463</v>
      </c>
      <c r="B16226" s="318">
        <v>39418.478000000003</v>
      </c>
      <c r="C16226" s="355">
        <f t="shared" si="351"/>
        <v>0.2790000000022701</v>
      </c>
      <c r="D16226" s="420">
        <f t="shared" si="352"/>
        <v>0.13950000000113505</v>
      </c>
      <c r="H16226" s="337"/>
      <c r="J16226" s="82">
        <v>29</v>
      </c>
      <c r="K16226" s="320">
        <v>3</v>
      </c>
    </row>
    <row r="16227" spans="1:11" x14ac:dyDescent="0.3">
      <c r="A16227" s="341">
        <v>43659.797918229167</v>
      </c>
      <c r="B16227" s="318">
        <v>39418.735000000001</v>
      </c>
      <c r="C16227" s="355">
        <f t="shared" si="351"/>
        <v>0.25699999999778811</v>
      </c>
      <c r="D16227" s="420">
        <f t="shared" si="352"/>
        <v>0.12849999999889405</v>
      </c>
      <c r="H16227" s="337"/>
      <c r="J16227" s="82">
        <v>30</v>
      </c>
      <c r="K16227" s="321">
        <v>4</v>
      </c>
    </row>
    <row r="16228" spans="1:11" x14ac:dyDescent="0.3">
      <c r="A16228" s="341">
        <v>43659.839584953705</v>
      </c>
      <c r="B16228" s="318">
        <v>39419.008999999998</v>
      </c>
      <c r="C16228" s="355">
        <f t="shared" si="351"/>
        <v>0.27399999999761349</v>
      </c>
      <c r="D16228" s="420">
        <f t="shared" si="352"/>
        <v>0.13699999999880674</v>
      </c>
      <c r="H16228" s="337"/>
      <c r="J16228" s="82">
        <v>31</v>
      </c>
      <c r="K16228" s="391">
        <v>1</v>
      </c>
    </row>
    <row r="16229" spans="1:11" x14ac:dyDescent="0.3">
      <c r="A16229" s="341">
        <v>43659.881251678242</v>
      </c>
      <c r="B16229" s="318">
        <v>39419.290999999997</v>
      </c>
      <c r="C16229" s="355">
        <f t="shared" si="351"/>
        <v>0.2819999999992433</v>
      </c>
      <c r="D16229" s="420">
        <f t="shared" si="352"/>
        <v>0.14099999999962165</v>
      </c>
      <c r="H16229" s="337"/>
      <c r="J16229" s="82">
        <v>32</v>
      </c>
      <c r="K16229" s="319">
        <v>2</v>
      </c>
    </row>
    <row r="16230" spans="1:11" x14ac:dyDescent="0.3">
      <c r="A16230" s="341">
        <v>43659.922918402779</v>
      </c>
      <c r="B16230" s="318">
        <v>39419.565000000002</v>
      </c>
      <c r="C16230" s="355">
        <f t="shared" si="351"/>
        <v>0.27400000000488944</v>
      </c>
      <c r="D16230" s="420">
        <f t="shared" si="352"/>
        <v>0.13700000000244472</v>
      </c>
      <c r="H16230" s="337"/>
      <c r="J16230" s="82">
        <v>33</v>
      </c>
      <c r="K16230" s="320">
        <v>3</v>
      </c>
    </row>
    <row r="16231" spans="1:11" x14ac:dyDescent="0.3">
      <c r="A16231" s="341">
        <v>43659.964585127316</v>
      </c>
      <c r="B16231" s="318">
        <v>39419.839</v>
      </c>
      <c r="C16231" s="355">
        <f t="shared" si="351"/>
        <v>0.27399999999761349</v>
      </c>
      <c r="D16231" s="420">
        <f t="shared" si="352"/>
        <v>0.13699999999880674</v>
      </c>
      <c r="E16231" s="336">
        <f>SUM(C16208:C16231)*7.4805194805</f>
        <v>49.678129870024883</v>
      </c>
      <c r="F16231" s="324">
        <f>AVERAGE(D16208:D16231)</f>
        <v>0.13835416666673458</v>
      </c>
      <c r="G16231" s="324">
        <f>_xlfn.STDEV.S(D16208:D16231)</f>
        <v>4.124368638852776E-3</v>
      </c>
      <c r="H16231" s="337"/>
      <c r="J16231" s="82">
        <v>34</v>
      </c>
      <c r="K16231" s="321">
        <v>4</v>
      </c>
    </row>
    <row r="16232" spans="1:11" x14ac:dyDescent="0.3">
      <c r="A16232" s="341">
        <v>43660.006251851853</v>
      </c>
      <c r="B16232" s="318">
        <v>39420.120999999999</v>
      </c>
      <c r="C16232" s="355">
        <f t="shared" si="351"/>
        <v>0.2819999999992433</v>
      </c>
      <c r="D16232" s="420">
        <f t="shared" si="352"/>
        <v>0.14099999999962165</v>
      </c>
      <c r="H16232" s="337"/>
      <c r="J16232" s="82">
        <v>35</v>
      </c>
      <c r="K16232" s="391">
        <v>1</v>
      </c>
    </row>
    <row r="16233" spans="1:11" x14ac:dyDescent="0.3">
      <c r="A16233" s="341">
        <v>43660.047918576391</v>
      </c>
      <c r="B16233" s="318">
        <v>39420.400999999998</v>
      </c>
      <c r="C16233" s="355">
        <f t="shared" si="351"/>
        <v>0.27999999999883585</v>
      </c>
      <c r="D16233" s="420">
        <f t="shared" si="352"/>
        <v>0.13999999999941792</v>
      </c>
      <c r="H16233" s="337"/>
      <c r="J16233" s="82">
        <v>36</v>
      </c>
      <c r="K16233" s="319">
        <v>2</v>
      </c>
    </row>
    <row r="16234" spans="1:11" x14ac:dyDescent="0.3">
      <c r="A16234" s="341">
        <v>43660.089585300928</v>
      </c>
      <c r="B16234" s="318">
        <v>39420.678</v>
      </c>
      <c r="C16234" s="355">
        <f t="shared" si="351"/>
        <v>0.27700000000186265</v>
      </c>
      <c r="D16234" s="420">
        <f t="shared" si="352"/>
        <v>0.13850000000093132</v>
      </c>
      <c r="H16234" s="337"/>
      <c r="J16234" s="82">
        <v>37</v>
      </c>
      <c r="K16234" s="320">
        <v>3</v>
      </c>
    </row>
    <row r="16235" spans="1:11" x14ac:dyDescent="0.3">
      <c r="A16235" s="341">
        <v>43660.131252025465</v>
      </c>
      <c r="B16235" s="318">
        <v>39420.959999999999</v>
      </c>
      <c r="C16235" s="355">
        <f t="shared" si="351"/>
        <v>0.2819999999992433</v>
      </c>
      <c r="D16235" s="420">
        <f t="shared" si="352"/>
        <v>0.14099999999962165</v>
      </c>
      <c r="H16235" s="337"/>
      <c r="J16235" s="82">
        <v>38</v>
      </c>
      <c r="K16235" s="321">
        <v>4</v>
      </c>
    </row>
    <row r="16236" spans="1:11" x14ac:dyDescent="0.3">
      <c r="A16236" s="341">
        <v>43660.172918750002</v>
      </c>
      <c r="B16236" s="318">
        <v>39421.252</v>
      </c>
      <c r="C16236" s="355">
        <f t="shared" si="351"/>
        <v>0.29200000000128057</v>
      </c>
      <c r="D16236" s="420">
        <f t="shared" si="352"/>
        <v>0.14600000000064028</v>
      </c>
      <c r="H16236" s="337"/>
      <c r="J16236" s="82">
        <v>39</v>
      </c>
      <c r="K16236" s="391">
        <v>1</v>
      </c>
    </row>
    <row r="16237" spans="1:11" x14ac:dyDescent="0.3">
      <c r="A16237" s="341">
        <v>43660.214585474539</v>
      </c>
      <c r="B16237" s="318">
        <v>39421.531999999999</v>
      </c>
      <c r="C16237" s="355">
        <f t="shared" si="351"/>
        <v>0.27999999999883585</v>
      </c>
      <c r="D16237" s="420">
        <f t="shared" si="352"/>
        <v>0.13999999999941792</v>
      </c>
      <c r="H16237" s="337"/>
      <c r="J16237" s="82">
        <v>40</v>
      </c>
      <c r="K16237" s="319">
        <v>2</v>
      </c>
    </row>
    <row r="16238" spans="1:11" x14ac:dyDescent="0.3">
      <c r="A16238" s="341">
        <v>43660.256252199077</v>
      </c>
      <c r="B16238" s="318">
        <v>39421.813000000002</v>
      </c>
      <c r="C16238" s="355">
        <f t="shared" si="351"/>
        <v>0.28100000000267755</v>
      </c>
      <c r="D16238" s="420">
        <f t="shared" si="352"/>
        <v>0.14050000000133878</v>
      </c>
      <c r="H16238" s="337"/>
      <c r="J16238" s="82">
        <v>41</v>
      </c>
      <c r="K16238" s="320">
        <v>3</v>
      </c>
    </row>
    <row r="16239" spans="1:11" x14ac:dyDescent="0.3">
      <c r="A16239" s="341">
        <v>43660.297918923614</v>
      </c>
      <c r="B16239" s="318">
        <v>39422.103000000003</v>
      </c>
      <c r="C16239" s="355">
        <f t="shared" si="351"/>
        <v>0.29000000000087311</v>
      </c>
      <c r="D16239" s="420">
        <f t="shared" si="352"/>
        <v>0.14500000000043656</v>
      </c>
      <c r="H16239" s="337"/>
      <c r="J16239" s="82">
        <v>42</v>
      </c>
      <c r="K16239" s="321">
        <v>4</v>
      </c>
    </row>
    <row r="16240" spans="1:11" x14ac:dyDescent="0.3">
      <c r="A16240" s="341">
        <v>43660.339585648151</v>
      </c>
      <c r="B16240" s="318">
        <v>39422.392</v>
      </c>
      <c r="C16240" s="355">
        <f t="shared" si="351"/>
        <v>0.28899999999703141</v>
      </c>
      <c r="D16240" s="420">
        <f t="shared" si="352"/>
        <v>0.1444999999985157</v>
      </c>
      <c r="H16240" s="337"/>
      <c r="J16240" s="82">
        <v>43</v>
      </c>
      <c r="K16240" s="391">
        <v>1</v>
      </c>
    </row>
    <row r="16241" spans="1:11" x14ac:dyDescent="0.3">
      <c r="A16241" s="341">
        <v>43660.381252372688</v>
      </c>
      <c r="B16241" s="318">
        <v>39422.671000000002</v>
      </c>
      <c r="C16241" s="355">
        <f t="shared" si="351"/>
        <v>0.2790000000022701</v>
      </c>
      <c r="D16241" s="420">
        <f t="shared" si="352"/>
        <v>0.13950000000113505</v>
      </c>
      <c r="H16241" s="337"/>
      <c r="J16241" s="82">
        <v>44</v>
      </c>
      <c r="K16241" s="319">
        <v>2</v>
      </c>
    </row>
    <row r="16242" spans="1:11" x14ac:dyDescent="0.3">
      <c r="A16242" s="341">
        <v>43660.422919097226</v>
      </c>
      <c r="B16242" s="318">
        <v>39422.957999999999</v>
      </c>
      <c r="C16242" s="355">
        <f t="shared" si="351"/>
        <v>0.28699999999662396</v>
      </c>
      <c r="D16242" s="420">
        <f t="shared" si="352"/>
        <v>0.14349999999831198</v>
      </c>
      <c r="H16242" s="337"/>
      <c r="J16242" s="82">
        <v>45</v>
      </c>
      <c r="K16242" s="320">
        <v>3</v>
      </c>
    </row>
    <row r="16243" spans="1:11" x14ac:dyDescent="0.3">
      <c r="A16243" s="341">
        <v>43660.464585821763</v>
      </c>
      <c r="B16243" s="318">
        <v>39423.241999999998</v>
      </c>
      <c r="C16243" s="355">
        <f t="shared" si="351"/>
        <v>0.28399999999965075</v>
      </c>
      <c r="D16243" s="420">
        <f t="shared" si="352"/>
        <v>0.14199999999982538</v>
      </c>
      <c r="H16243" s="337"/>
      <c r="J16243" s="82">
        <v>46</v>
      </c>
      <c r="K16243" s="321">
        <v>4</v>
      </c>
    </row>
    <row r="16244" spans="1:11" x14ac:dyDescent="0.3">
      <c r="A16244" s="341">
        <v>43660.506252546293</v>
      </c>
      <c r="B16244" s="318">
        <v>39423.517999999996</v>
      </c>
      <c r="C16244" s="355">
        <f t="shared" si="351"/>
        <v>0.27599999999802094</v>
      </c>
      <c r="D16244" s="420">
        <f t="shared" si="352"/>
        <v>0.13799999999901047</v>
      </c>
      <c r="H16244" s="337"/>
      <c r="J16244" s="82">
        <v>47</v>
      </c>
      <c r="K16244" s="391">
        <v>1</v>
      </c>
    </row>
    <row r="16245" spans="1:11" x14ac:dyDescent="0.3">
      <c r="A16245" s="341">
        <v>43660.54791927083</v>
      </c>
      <c r="B16245" s="318">
        <v>39423.788999999997</v>
      </c>
      <c r="C16245" s="355">
        <f t="shared" si="351"/>
        <v>0.27100000000064028</v>
      </c>
      <c r="D16245" s="420">
        <f t="shared" si="352"/>
        <v>0.13550000000032014</v>
      </c>
      <c r="H16245" s="337"/>
      <c r="J16245" s="82">
        <v>48</v>
      </c>
      <c r="K16245" s="319">
        <v>2</v>
      </c>
    </row>
    <row r="16246" spans="1:11" x14ac:dyDescent="0.3">
      <c r="A16246" s="341">
        <v>43660.589585995367</v>
      </c>
      <c r="B16246" s="318">
        <v>39424.07</v>
      </c>
      <c r="C16246" s="355">
        <f t="shared" si="351"/>
        <v>0.28100000000267755</v>
      </c>
      <c r="D16246" s="420">
        <f t="shared" si="352"/>
        <v>0.14050000000133878</v>
      </c>
      <c r="H16246" s="337"/>
      <c r="J16246" s="82">
        <v>49</v>
      </c>
      <c r="K16246" s="320">
        <v>3</v>
      </c>
    </row>
    <row r="16247" spans="1:11" x14ac:dyDescent="0.3">
      <c r="A16247" s="341">
        <v>43660.631252719904</v>
      </c>
      <c r="B16247" s="318">
        <v>39424.347999999998</v>
      </c>
      <c r="C16247" s="355">
        <f t="shared" si="351"/>
        <v>0.27799999999842839</v>
      </c>
      <c r="D16247" s="420">
        <f t="shared" si="352"/>
        <v>0.1389999999992142</v>
      </c>
      <c r="H16247" s="337"/>
      <c r="J16247" s="82">
        <v>50</v>
      </c>
      <c r="K16247" s="321">
        <v>4</v>
      </c>
    </row>
    <row r="16248" spans="1:11" x14ac:dyDescent="0.3">
      <c r="A16248" s="341">
        <v>43660.672919444442</v>
      </c>
      <c r="B16248" s="318">
        <v>39424.612000000001</v>
      </c>
      <c r="C16248" s="355">
        <f t="shared" si="351"/>
        <v>0.26400000000285218</v>
      </c>
      <c r="D16248" s="420">
        <f t="shared" si="352"/>
        <v>0.13200000000142609</v>
      </c>
      <c r="H16248" s="337"/>
      <c r="J16248" s="82">
        <v>51</v>
      </c>
      <c r="K16248" s="391">
        <v>1</v>
      </c>
    </row>
    <row r="16249" spans="1:11" x14ac:dyDescent="0.3">
      <c r="A16249" s="341">
        <v>43660.714586168979</v>
      </c>
      <c r="B16249" s="318">
        <v>39424.885999999999</v>
      </c>
      <c r="C16249" s="355">
        <f t="shared" si="351"/>
        <v>0.27399999999761349</v>
      </c>
      <c r="D16249" s="420">
        <f t="shared" si="352"/>
        <v>0.13699999999880674</v>
      </c>
      <c r="H16249" s="337"/>
      <c r="J16249" s="82">
        <v>52</v>
      </c>
      <c r="K16249" s="319">
        <v>2</v>
      </c>
    </row>
    <row r="16250" spans="1:11" x14ac:dyDescent="0.3">
      <c r="A16250" s="341">
        <v>43660.756252893516</v>
      </c>
      <c r="B16250" s="318">
        <v>39425.161999999997</v>
      </c>
      <c r="C16250" s="355">
        <f t="shared" si="351"/>
        <v>0.27599999999802094</v>
      </c>
      <c r="D16250" s="420">
        <f t="shared" si="352"/>
        <v>0.13799999999901047</v>
      </c>
      <c r="H16250" s="337"/>
      <c r="J16250" s="82">
        <v>53</v>
      </c>
      <c r="K16250" s="320">
        <v>3</v>
      </c>
    </row>
    <row r="16251" spans="1:11" x14ac:dyDescent="0.3">
      <c r="A16251" s="341">
        <v>43660.797919618053</v>
      </c>
      <c r="B16251" s="318">
        <v>39425.432999999997</v>
      </c>
      <c r="C16251" s="355">
        <f t="shared" si="351"/>
        <v>0.27100000000064028</v>
      </c>
      <c r="D16251" s="420">
        <f t="shared" si="352"/>
        <v>0.13550000000032014</v>
      </c>
      <c r="H16251" s="337"/>
      <c r="J16251" s="82">
        <v>54</v>
      </c>
      <c r="K16251" s="321">
        <v>4</v>
      </c>
    </row>
    <row r="16252" spans="1:11" x14ac:dyDescent="0.3">
      <c r="A16252" s="341">
        <v>43660.83958634259</v>
      </c>
      <c r="B16252" s="318">
        <v>39425.699000000001</v>
      </c>
      <c r="C16252" s="355">
        <f t="shared" si="351"/>
        <v>0.26600000000325963</v>
      </c>
      <c r="D16252" s="420">
        <f t="shared" si="352"/>
        <v>0.13300000000162981</v>
      </c>
      <c r="H16252" s="337"/>
      <c r="J16252" s="82">
        <v>55</v>
      </c>
      <c r="K16252" s="391">
        <v>1</v>
      </c>
    </row>
    <row r="16253" spans="1:11" x14ac:dyDescent="0.3">
      <c r="A16253" s="341">
        <v>43660.881253067128</v>
      </c>
      <c r="B16253" s="318">
        <v>39425.970999999998</v>
      </c>
      <c r="C16253" s="355">
        <f t="shared" si="351"/>
        <v>0.27199999999720603</v>
      </c>
      <c r="D16253" s="420">
        <f t="shared" si="352"/>
        <v>0.13599999999860302</v>
      </c>
      <c r="H16253" s="337"/>
      <c r="J16253" s="82">
        <v>56</v>
      </c>
      <c r="K16253" s="319">
        <v>2</v>
      </c>
    </row>
    <row r="16254" spans="1:11" x14ac:dyDescent="0.3">
      <c r="A16254" s="341">
        <v>43660.922919791665</v>
      </c>
      <c r="B16254" s="318">
        <v>39426.249000000003</v>
      </c>
      <c r="C16254" s="355">
        <f t="shared" si="351"/>
        <v>0.27800000000570435</v>
      </c>
      <c r="D16254" s="420">
        <f t="shared" si="352"/>
        <v>0.13900000000285218</v>
      </c>
      <c r="H16254" s="337"/>
      <c r="J16254" s="82">
        <v>57</v>
      </c>
      <c r="K16254" s="320">
        <v>3</v>
      </c>
    </row>
    <row r="16255" spans="1:11" x14ac:dyDescent="0.3">
      <c r="A16255" s="341">
        <v>43660.964586516202</v>
      </c>
      <c r="B16255" s="318">
        <v>39426.510999999999</v>
      </c>
      <c r="C16255" s="355">
        <f t="shared" si="351"/>
        <v>0.26199999999516876</v>
      </c>
      <c r="D16255" s="420">
        <f t="shared" si="352"/>
        <v>0.13099999999758438</v>
      </c>
      <c r="E16255" s="336">
        <f>SUM(C16232:C16255)*7.4805194805</f>
        <v>49.910025973885986</v>
      </c>
      <c r="F16255" s="324">
        <f>AVERAGE(D16232:D16255)</f>
        <v>0.13899999999997212</v>
      </c>
      <c r="G16255" s="324">
        <f>_xlfn.STDEV.S(D16232:D16255)</f>
        <v>3.8897859558652743E-3</v>
      </c>
      <c r="H16255" s="404"/>
      <c r="I16255" s="344">
        <f>AVERAGE(D16088:D16255)</f>
        <v>0.13982142857141644</v>
      </c>
      <c r="J16255" s="82">
        <v>58</v>
      </c>
      <c r="K16255" s="321">
        <v>4</v>
      </c>
    </row>
    <row r="16256" spans="1:11" x14ac:dyDescent="0.3">
      <c r="A16256" s="341">
        <v>43661.006253240739</v>
      </c>
      <c r="B16256" s="318">
        <v>39426.777999999998</v>
      </c>
      <c r="C16256" s="355">
        <f t="shared" si="351"/>
        <v>0.26699999999982538</v>
      </c>
      <c r="D16256" s="420">
        <f t="shared" si="352"/>
        <v>0.13349999999991269</v>
      </c>
      <c r="H16256" s="337"/>
      <c r="J16256" s="82">
        <v>59</v>
      </c>
      <c r="K16256" s="391">
        <v>1</v>
      </c>
    </row>
    <row r="16257" spans="1:11" x14ac:dyDescent="0.3">
      <c r="A16257" s="341">
        <v>43661.047919965276</v>
      </c>
      <c r="B16257" s="318">
        <v>39427.06</v>
      </c>
      <c r="C16257" s="355">
        <f t="shared" si="351"/>
        <v>0.2819999999992433</v>
      </c>
      <c r="D16257" s="420">
        <f t="shared" si="352"/>
        <v>0.14099999999962165</v>
      </c>
      <c r="H16257" s="337"/>
      <c r="J16257" s="82">
        <v>60</v>
      </c>
      <c r="K16257" s="319">
        <v>2</v>
      </c>
    </row>
    <row r="16258" spans="1:11" x14ac:dyDescent="0.3">
      <c r="A16258" s="341">
        <v>43661.089586689814</v>
      </c>
      <c r="B16258" s="318">
        <v>39427.341999999997</v>
      </c>
      <c r="C16258" s="355">
        <f t="shared" si="351"/>
        <v>0.2819999999992433</v>
      </c>
      <c r="D16258" s="420">
        <f t="shared" si="352"/>
        <v>0.14099999999962165</v>
      </c>
      <c r="H16258" s="337"/>
      <c r="J16258" s="82">
        <v>61</v>
      </c>
      <c r="K16258" s="320">
        <v>3</v>
      </c>
    </row>
    <row r="16259" spans="1:11" x14ac:dyDescent="0.3">
      <c r="A16259" s="341">
        <v>43661.131253414351</v>
      </c>
      <c r="B16259" s="318">
        <v>39427.618000000002</v>
      </c>
      <c r="C16259" s="355">
        <f t="shared" si="351"/>
        <v>0.2760000000052969</v>
      </c>
      <c r="D16259" s="420">
        <f t="shared" si="352"/>
        <v>0.13800000000264845</v>
      </c>
      <c r="H16259" s="337"/>
      <c r="J16259" s="82">
        <v>62</v>
      </c>
      <c r="K16259" s="321">
        <v>4</v>
      </c>
    </row>
    <row r="16260" spans="1:11" x14ac:dyDescent="0.3">
      <c r="A16260" s="341">
        <v>43661.172920138888</v>
      </c>
      <c r="B16260" s="318">
        <v>39427.898000000001</v>
      </c>
      <c r="C16260" s="355">
        <f t="shared" si="351"/>
        <v>0.27999999999883585</v>
      </c>
      <c r="D16260" s="420">
        <f t="shared" si="352"/>
        <v>0.13999999999941792</v>
      </c>
      <c r="H16260" s="337"/>
      <c r="J16260" s="82">
        <v>63</v>
      </c>
      <c r="K16260" s="391">
        <v>1</v>
      </c>
    </row>
    <row r="16261" spans="1:11" x14ac:dyDescent="0.3">
      <c r="A16261" s="341">
        <v>43661.214586863425</v>
      </c>
      <c r="B16261" s="318">
        <v>39428.186999999998</v>
      </c>
      <c r="C16261" s="355">
        <f t="shared" si="351"/>
        <v>0.28899999999703141</v>
      </c>
      <c r="D16261" s="420">
        <f t="shared" si="352"/>
        <v>0.1444999999985157</v>
      </c>
      <c r="H16261" s="337"/>
      <c r="J16261" s="82">
        <v>64</v>
      </c>
      <c r="K16261" s="319">
        <v>2</v>
      </c>
    </row>
    <row r="16262" spans="1:11" x14ac:dyDescent="0.3">
      <c r="A16262" s="341">
        <v>43661.256253587962</v>
      </c>
      <c r="B16262" s="318">
        <v>39428.478999999999</v>
      </c>
      <c r="C16262" s="355">
        <f t="shared" si="351"/>
        <v>0.29200000000128057</v>
      </c>
      <c r="D16262" s="420">
        <f t="shared" si="352"/>
        <v>0.14600000000064028</v>
      </c>
      <c r="H16262" s="337"/>
      <c r="J16262" s="82">
        <v>65</v>
      </c>
      <c r="K16262" s="320">
        <v>3</v>
      </c>
    </row>
    <row r="16263" spans="1:11" x14ac:dyDescent="0.3">
      <c r="A16263" s="341">
        <v>43661.2979203125</v>
      </c>
      <c r="B16263" s="318">
        <v>39428.752</v>
      </c>
      <c r="C16263" s="355">
        <f t="shared" si="351"/>
        <v>0.27300000000104774</v>
      </c>
      <c r="D16263" s="420">
        <f t="shared" si="352"/>
        <v>0.13650000000052387</v>
      </c>
      <c r="H16263" s="337"/>
      <c r="J16263" s="82">
        <v>66</v>
      </c>
      <c r="K16263" s="321">
        <v>4</v>
      </c>
    </row>
    <row r="16264" spans="1:11" x14ac:dyDescent="0.3">
      <c r="A16264" s="341">
        <v>43661.339587037037</v>
      </c>
      <c r="B16264" s="318">
        <v>39429.042000000001</v>
      </c>
      <c r="C16264" s="355">
        <f t="shared" si="351"/>
        <v>0.29000000000087311</v>
      </c>
      <c r="D16264" s="420">
        <f t="shared" si="352"/>
        <v>0.14500000000043656</v>
      </c>
      <c r="H16264" s="337"/>
      <c r="J16264" s="82">
        <v>67</v>
      </c>
      <c r="K16264" s="391">
        <v>1</v>
      </c>
    </row>
    <row r="16265" spans="1:11" x14ac:dyDescent="0.3">
      <c r="A16265" s="341">
        <v>43661.381253761574</v>
      </c>
      <c r="B16265" s="318">
        <v>39429.332000000002</v>
      </c>
      <c r="C16265" s="355">
        <f t="shared" si="351"/>
        <v>0.29000000000087311</v>
      </c>
      <c r="D16265" s="420">
        <f t="shared" si="352"/>
        <v>0.14500000000043656</v>
      </c>
      <c r="H16265" s="337"/>
      <c r="J16265" s="82">
        <v>68</v>
      </c>
      <c r="K16265" s="319">
        <v>2</v>
      </c>
    </row>
    <row r="16266" spans="1:11" x14ac:dyDescent="0.3">
      <c r="A16266" s="341">
        <v>43661.422920486111</v>
      </c>
      <c r="B16266" s="318">
        <v>39429.612000000001</v>
      </c>
      <c r="C16266" s="355">
        <f t="shared" si="351"/>
        <v>0.27999999999883585</v>
      </c>
      <c r="D16266" s="420">
        <f t="shared" si="352"/>
        <v>0.13999999999941792</v>
      </c>
      <c r="H16266" s="337"/>
      <c r="J16266" s="82">
        <v>69</v>
      </c>
      <c r="K16266" s="320">
        <v>3</v>
      </c>
    </row>
    <row r="16267" spans="1:11" x14ac:dyDescent="0.3">
      <c r="A16267" s="341">
        <v>43661.464587210648</v>
      </c>
      <c r="B16267" s="318">
        <v>39429.898000000001</v>
      </c>
      <c r="C16267" s="355">
        <f t="shared" si="351"/>
        <v>0.28600000000005821</v>
      </c>
      <c r="D16267" s="420">
        <f t="shared" si="352"/>
        <v>0.1430000000000291</v>
      </c>
      <c r="H16267" s="337"/>
      <c r="J16267" s="82">
        <v>70</v>
      </c>
      <c r="K16267" s="321">
        <v>4</v>
      </c>
    </row>
    <row r="16268" spans="1:11" x14ac:dyDescent="0.3">
      <c r="A16268" s="341">
        <v>43661.506253935186</v>
      </c>
      <c r="B16268" s="318">
        <v>39430.182000000001</v>
      </c>
      <c r="C16268" s="355">
        <f t="shared" si="351"/>
        <v>0.28399999999965075</v>
      </c>
      <c r="D16268" s="420">
        <f t="shared" si="352"/>
        <v>0.14199999999982538</v>
      </c>
      <c r="H16268" s="337"/>
      <c r="J16268" s="82">
        <v>71</v>
      </c>
      <c r="K16268" s="391">
        <v>1</v>
      </c>
    </row>
    <row r="16269" spans="1:11" x14ac:dyDescent="0.3">
      <c r="A16269" s="341">
        <v>43661.547920659723</v>
      </c>
      <c r="B16269" s="318">
        <v>39430.468999999997</v>
      </c>
      <c r="C16269" s="355">
        <f t="shared" si="351"/>
        <v>0.28699999999662396</v>
      </c>
      <c r="D16269" s="420">
        <f t="shared" si="352"/>
        <v>0.14349999999831198</v>
      </c>
      <c r="H16269" s="337"/>
      <c r="J16269" s="82">
        <v>72</v>
      </c>
      <c r="K16269" s="319">
        <v>2</v>
      </c>
    </row>
    <row r="16270" spans="1:11" x14ac:dyDescent="0.3">
      <c r="A16270" s="341">
        <v>43661.58958738426</v>
      </c>
      <c r="B16270" s="318">
        <v>39430.741999999998</v>
      </c>
      <c r="C16270" s="355">
        <f t="shared" si="351"/>
        <v>0.27300000000104774</v>
      </c>
      <c r="D16270" s="420">
        <f t="shared" si="352"/>
        <v>0.13650000000052387</v>
      </c>
      <c r="H16270" s="337"/>
      <c r="J16270" s="82">
        <v>73</v>
      </c>
      <c r="K16270" s="320">
        <v>3</v>
      </c>
    </row>
    <row r="16271" spans="1:11" x14ac:dyDescent="0.3">
      <c r="A16271" s="341">
        <v>43661.631254108797</v>
      </c>
      <c r="B16271" s="318">
        <v>39431.027000000002</v>
      </c>
      <c r="C16271" s="355">
        <f t="shared" si="351"/>
        <v>0.28500000000349246</v>
      </c>
      <c r="D16271" s="420">
        <f t="shared" si="352"/>
        <v>0.14250000000174623</v>
      </c>
      <c r="H16271" s="337"/>
      <c r="J16271" s="82">
        <v>74</v>
      </c>
      <c r="K16271" s="321">
        <v>4</v>
      </c>
    </row>
    <row r="16272" spans="1:11" x14ac:dyDescent="0.3">
      <c r="A16272" s="341">
        <v>43661.672920833335</v>
      </c>
      <c r="B16272" s="318">
        <v>39431.309000000001</v>
      </c>
      <c r="C16272" s="355">
        <f t="shared" si="351"/>
        <v>0.2819999999992433</v>
      </c>
      <c r="D16272" s="420">
        <f t="shared" si="352"/>
        <v>0.14099999999962165</v>
      </c>
      <c r="H16272" s="337"/>
      <c r="J16272" s="82">
        <v>75</v>
      </c>
      <c r="K16272" s="391">
        <v>1</v>
      </c>
    </row>
    <row r="16273" spans="1:11" x14ac:dyDescent="0.3">
      <c r="A16273" s="341">
        <v>43661.714587557872</v>
      </c>
      <c r="B16273" s="318">
        <v>39431.58</v>
      </c>
      <c r="C16273" s="355">
        <f t="shared" si="351"/>
        <v>0.27100000000064028</v>
      </c>
      <c r="D16273" s="420">
        <f t="shared" si="352"/>
        <v>0.13550000000032014</v>
      </c>
      <c r="H16273" s="337"/>
      <c r="J16273" s="82">
        <v>76</v>
      </c>
      <c r="K16273" s="319">
        <v>2</v>
      </c>
    </row>
    <row r="16274" spans="1:11" x14ac:dyDescent="0.3">
      <c r="A16274" s="341">
        <v>43661.756254282409</v>
      </c>
      <c r="B16274" s="318">
        <v>39431.851000000002</v>
      </c>
      <c r="C16274" s="355">
        <f t="shared" si="351"/>
        <v>0.27100000000064028</v>
      </c>
      <c r="D16274" s="420">
        <f t="shared" si="352"/>
        <v>0.13550000000032014</v>
      </c>
      <c r="H16274" s="337"/>
      <c r="J16274" s="82">
        <v>77</v>
      </c>
      <c r="K16274" s="320">
        <v>3</v>
      </c>
    </row>
    <row r="16275" spans="1:11" x14ac:dyDescent="0.3">
      <c r="A16275" s="341">
        <v>43661.797921006946</v>
      </c>
      <c r="B16275" s="318">
        <v>39432.131000000001</v>
      </c>
      <c r="C16275" s="355">
        <f t="shared" si="351"/>
        <v>0.27999999999883585</v>
      </c>
      <c r="D16275" s="420">
        <f t="shared" si="352"/>
        <v>0.13999999999941792</v>
      </c>
      <c r="H16275" s="337"/>
      <c r="J16275" s="82">
        <v>78</v>
      </c>
      <c r="K16275" s="321">
        <v>4</v>
      </c>
    </row>
    <row r="16276" spans="1:11" x14ac:dyDescent="0.3">
      <c r="A16276" s="341">
        <v>43661.839587731483</v>
      </c>
      <c r="B16276" s="318">
        <v>39432.408000000003</v>
      </c>
      <c r="C16276" s="355">
        <f t="shared" si="351"/>
        <v>0.27700000000186265</v>
      </c>
      <c r="D16276" s="420">
        <f t="shared" si="352"/>
        <v>0.13850000000093132</v>
      </c>
      <c r="H16276" s="337"/>
      <c r="J16276" s="82">
        <v>79</v>
      </c>
      <c r="K16276" s="391">
        <v>1</v>
      </c>
    </row>
    <row r="16277" spans="1:11" x14ac:dyDescent="0.3">
      <c r="A16277" s="341">
        <v>43661.881254456021</v>
      </c>
      <c r="B16277" s="318">
        <v>39432.671999999999</v>
      </c>
      <c r="C16277" s="355">
        <f t="shared" si="351"/>
        <v>0.26399999999557622</v>
      </c>
      <c r="D16277" s="420">
        <f t="shared" si="352"/>
        <v>0.13199999999778811</v>
      </c>
      <c r="H16277" s="337"/>
      <c r="J16277" s="82">
        <v>80</v>
      </c>
      <c r="K16277" s="319">
        <v>2</v>
      </c>
    </row>
    <row r="16278" spans="1:11" x14ac:dyDescent="0.3">
      <c r="A16278" s="341">
        <v>43661.922921180558</v>
      </c>
      <c r="B16278" s="318">
        <v>39432.949999999997</v>
      </c>
      <c r="C16278" s="355">
        <f t="shared" si="351"/>
        <v>0.27799999999842839</v>
      </c>
      <c r="D16278" s="420">
        <f t="shared" si="352"/>
        <v>0.1389999999992142</v>
      </c>
      <c r="H16278" s="337"/>
      <c r="J16278" s="82">
        <v>81</v>
      </c>
      <c r="K16278" s="320">
        <v>3</v>
      </c>
    </row>
    <row r="16279" spans="1:11" x14ac:dyDescent="0.3">
      <c r="A16279" s="341">
        <v>43661.964587905095</v>
      </c>
      <c r="B16279" s="318">
        <v>39433.232000000004</v>
      </c>
      <c r="C16279" s="355">
        <f t="shared" si="351"/>
        <v>0.28200000000651926</v>
      </c>
      <c r="D16279" s="420">
        <f t="shared" si="352"/>
        <v>0.14100000000325963</v>
      </c>
      <c r="E16279" s="336">
        <f>SUM(C16256:C16279)*7.4805194805</f>
        <v>50.276571428477943</v>
      </c>
      <c r="F16279" s="324">
        <f>AVERAGE(D16256:D16279)</f>
        <v>0.14002083333343762</v>
      </c>
      <c r="G16279" s="324">
        <f>_xlfn.STDEV.S(D16256:D16279)</f>
        <v>3.7314153006049317E-3</v>
      </c>
      <c r="H16279" s="337"/>
      <c r="J16279" s="82">
        <v>82</v>
      </c>
      <c r="K16279" s="321">
        <v>4</v>
      </c>
    </row>
    <row r="16280" spans="1:11" x14ac:dyDescent="0.3">
      <c r="A16280" s="341">
        <v>43662.006254629632</v>
      </c>
      <c r="B16280" s="318">
        <v>39433.512000000002</v>
      </c>
      <c r="C16280" s="355">
        <f t="shared" si="351"/>
        <v>0.27999999999883585</v>
      </c>
      <c r="D16280" s="420">
        <f t="shared" si="352"/>
        <v>0.13999999999941792</v>
      </c>
      <c r="H16280" s="337"/>
      <c r="J16280" s="82">
        <v>83</v>
      </c>
      <c r="K16280" s="391">
        <v>1</v>
      </c>
    </row>
    <row r="16281" spans="1:11" x14ac:dyDescent="0.3">
      <c r="A16281" s="341">
        <v>43662.047921354169</v>
      </c>
      <c r="B16281" s="318">
        <v>39433.790999999997</v>
      </c>
      <c r="C16281" s="355">
        <f t="shared" si="351"/>
        <v>0.27899999999499414</v>
      </c>
      <c r="D16281" s="420">
        <f t="shared" si="352"/>
        <v>0.13949999999749707</v>
      </c>
      <c r="H16281" s="337"/>
      <c r="J16281" s="82">
        <v>84</v>
      </c>
      <c r="K16281" s="319">
        <v>2</v>
      </c>
    </row>
    <row r="16282" spans="1:11" x14ac:dyDescent="0.3">
      <c r="A16282" s="341">
        <v>43662.089588078707</v>
      </c>
      <c r="B16282" s="318">
        <v>39434.080999999998</v>
      </c>
      <c r="C16282" s="355">
        <f t="shared" si="351"/>
        <v>0.29000000000087311</v>
      </c>
      <c r="D16282" s="420">
        <f t="shared" si="352"/>
        <v>0.14500000000043656</v>
      </c>
      <c r="H16282" s="337"/>
      <c r="J16282" s="82">
        <v>85</v>
      </c>
      <c r="K16282" s="320">
        <v>3</v>
      </c>
    </row>
    <row r="16283" spans="1:11" x14ac:dyDescent="0.3">
      <c r="A16283" s="341">
        <v>43662.131254803244</v>
      </c>
      <c r="B16283" s="318">
        <v>39434.368999999999</v>
      </c>
      <c r="C16283" s="355">
        <f t="shared" si="351"/>
        <v>0.28800000000046566</v>
      </c>
      <c r="D16283" s="420">
        <f t="shared" si="352"/>
        <v>0.14400000000023283</v>
      </c>
      <c r="H16283" s="337"/>
      <c r="J16283" s="82">
        <v>86</v>
      </c>
      <c r="K16283" s="321">
        <v>4</v>
      </c>
    </row>
    <row r="16284" spans="1:11" x14ac:dyDescent="0.3">
      <c r="A16284" s="341">
        <v>43662.172921527781</v>
      </c>
      <c r="B16284" s="318">
        <v>39434.65</v>
      </c>
      <c r="C16284" s="355">
        <f t="shared" si="351"/>
        <v>0.28100000000267755</v>
      </c>
      <c r="D16284" s="420">
        <f t="shared" si="352"/>
        <v>0.14050000000133878</v>
      </c>
      <c r="H16284" s="337"/>
      <c r="J16284" s="82">
        <v>87</v>
      </c>
      <c r="K16284" s="391">
        <v>1</v>
      </c>
    </row>
    <row r="16285" spans="1:11" x14ac:dyDescent="0.3">
      <c r="A16285" s="341">
        <v>43662.214588252318</v>
      </c>
      <c r="B16285" s="318">
        <v>39434.938999999998</v>
      </c>
      <c r="C16285" s="355">
        <f t="shared" si="351"/>
        <v>0.28899999999703141</v>
      </c>
      <c r="D16285" s="420">
        <f t="shared" si="352"/>
        <v>0.1444999999985157</v>
      </c>
      <c r="H16285" s="337"/>
      <c r="J16285" s="82">
        <v>88</v>
      </c>
      <c r="K16285" s="319">
        <v>2</v>
      </c>
    </row>
    <row r="16286" spans="1:11" x14ac:dyDescent="0.3">
      <c r="A16286" s="341">
        <v>43662.256254976855</v>
      </c>
      <c r="B16286" s="318">
        <v>39435.233</v>
      </c>
      <c r="C16286" s="355">
        <f t="shared" si="351"/>
        <v>0.29400000000168802</v>
      </c>
      <c r="D16286" s="420">
        <f t="shared" si="352"/>
        <v>0.14700000000084401</v>
      </c>
      <c r="H16286" s="337"/>
      <c r="J16286" s="82">
        <v>89</v>
      </c>
      <c r="K16286" s="320">
        <v>3</v>
      </c>
    </row>
    <row r="16287" spans="1:11" x14ac:dyDescent="0.3">
      <c r="A16287" s="341">
        <v>43662.297921701385</v>
      </c>
      <c r="B16287" s="318">
        <v>39435.517</v>
      </c>
      <c r="C16287" s="355">
        <f t="shared" si="351"/>
        <v>0.28399999999965075</v>
      </c>
      <c r="D16287" s="420">
        <f t="shared" si="352"/>
        <v>0.14199999999982538</v>
      </c>
      <c r="H16287" s="337"/>
      <c r="J16287" s="82">
        <v>90</v>
      </c>
      <c r="K16287" s="321">
        <v>4</v>
      </c>
    </row>
    <row r="16288" spans="1:11" x14ac:dyDescent="0.3">
      <c r="A16288" s="341">
        <v>43662.339588425923</v>
      </c>
      <c r="B16288" s="318">
        <v>39435.794000000002</v>
      </c>
      <c r="C16288" s="355">
        <f t="shared" si="351"/>
        <v>0.27700000000186265</v>
      </c>
      <c r="D16288" s="420">
        <f t="shared" si="352"/>
        <v>0.13850000000093132</v>
      </c>
      <c r="H16288" s="337"/>
      <c r="J16288" s="82">
        <v>91</v>
      </c>
      <c r="K16288" s="391">
        <v>1</v>
      </c>
    </row>
    <row r="16289" spans="1:12" x14ac:dyDescent="0.3">
      <c r="A16289" s="341">
        <v>43662.38125515046</v>
      </c>
      <c r="B16289" s="318">
        <v>39436.088000000003</v>
      </c>
      <c r="C16289" s="355">
        <f t="shared" si="351"/>
        <v>0.29400000000168802</v>
      </c>
      <c r="D16289" s="420">
        <f t="shared" si="352"/>
        <v>0.14700000000084401</v>
      </c>
      <c r="H16289" s="337"/>
      <c r="J16289" s="82">
        <v>92</v>
      </c>
      <c r="K16289" s="319">
        <v>2</v>
      </c>
    </row>
    <row r="16290" spans="1:12" x14ac:dyDescent="0.3">
      <c r="A16290" s="341">
        <v>43662.422921874997</v>
      </c>
      <c r="B16290" s="318">
        <v>39436.379000000001</v>
      </c>
      <c r="C16290" s="355">
        <f t="shared" si="351"/>
        <v>0.29099999999743886</v>
      </c>
      <c r="D16290" s="420">
        <f t="shared" si="352"/>
        <v>0.14549999999871943</v>
      </c>
      <c r="H16290" s="337"/>
      <c r="J16290" s="82">
        <v>93</v>
      </c>
      <c r="K16290" s="320">
        <v>3</v>
      </c>
    </row>
    <row r="16291" spans="1:12" x14ac:dyDescent="0.3">
      <c r="A16291" s="341">
        <v>43662.464588599534</v>
      </c>
      <c r="B16291" s="318">
        <v>39436.656000000003</v>
      </c>
      <c r="C16291" s="355">
        <f t="shared" si="351"/>
        <v>0.27700000000186265</v>
      </c>
      <c r="D16291" s="420">
        <f t="shared" si="352"/>
        <v>0.13850000000093132</v>
      </c>
      <c r="H16291" s="337"/>
      <c r="J16291" s="82">
        <v>94</v>
      </c>
      <c r="K16291" s="321">
        <v>4</v>
      </c>
    </row>
    <row r="16292" spans="1:12" x14ac:dyDescent="0.3">
      <c r="A16292" s="341">
        <v>43662.506255324071</v>
      </c>
      <c r="B16292" s="318">
        <v>39436.942000000003</v>
      </c>
      <c r="C16292" s="355">
        <f t="shared" si="351"/>
        <v>0.28600000000005821</v>
      </c>
      <c r="D16292" s="420">
        <f t="shared" si="352"/>
        <v>0.1430000000000291</v>
      </c>
      <c r="H16292" s="337"/>
      <c r="J16292" s="82">
        <v>95</v>
      </c>
      <c r="K16292" s="391">
        <v>1</v>
      </c>
    </row>
    <row r="16293" spans="1:12" x14ac:dyDescent="0.3">
      <c r="A16293" s="341">
        <v>43662.547922048609</v>
      </c>
      <c r="B16293" s="318">
        <v>39437.233</v>
      </c>
      <c r="C16293" s="355">
        <f t="shared" si="351"/>
        <v>0.29099999999743886</v>
      </c>
      <c r="D16293" s="420">
        <f t="shared" si="352"/>
        <v>0.14549999999871943</v>
      </c>
      <c r="H16293" s="337"/>
      <c r="J16293" s="82">
        <v>96</v>
      </c>
      <c r="K16293" s="319">
        <v>2</v>
      </c>
    </row>
    <row r="16294" spans="1:12" x14ac:dyDescent="0.3">
      <c r="A16294" s="341">
        <v>43662.589588773146</v>
      </c>
      <c r="B16294" s="318">
        <v>39437.514000000003</v>
      </c>
      <c r="C16294" s="355">
        <f t="shared" si="351"/>
        <v>0.28100000000267755</v>
      </c>
      <c r="D16294" s="420">
        <f t="shared" si="352"/>
        <v>0.14050000000133878</v>
      </c>
      <c r="H16294" s="337"/>
      <c r="J16294" s="82">
        <v>97</v>
      </c>
      <c r="K16294" s="320">
        <v>3</v>
      </c>
    </row>
    <row r="16295" spans="1:12" x14ac:dyDescent="0.3">
      <c r="A16295" s="341">
        <v>43662.631944444445</v>
      </c>
      <c r="B16295" s="318">
        <v>39437.798000000003</v>
      </c>
      <c r="C16295" s="355">
        <f t="shared" ref="C16295:C16394" si="353">B16295-B16294</f>
        <v>0.28399999999965075</v>
      </c>
      <c r="D16295" s="420">
        <f t="shared" ref="D16295:D16394" si="354">C16295/2</f>
        <v>0.14199999999982538</v>
      </c>
      <c r="H16295" s="337"/>
      <c r="J16295" s="82">
        <v>1</v>
      </c>
      <c r="K16295" s="321">
        <v>4</v>
      </c>
      <c r="L16295" s="54" t="s">
        <v>313</v>
      </c>
    </row>
    <row r="16296" spans="1:12" x14ac:dyDescent="0.3">
      <c r="A16296" s="341">
        <v>43662.673611111109</v>
      </c>
      <c r="B16296" s="318">
        <v>39438.082999999999</v>
      </c>
      <c r="C16296" s="355">
        <f t="shared" si="353"/>
        <v>0.2849999999962165</v>
      </c>
      <c r="D16296" s="420">
        <f t="shared" si="354"/>
        <v>0.14249999999810825</v>
      </c>
      <c r="H16296" s="337"/>
      <c r="J16296" s="82">
        <v>2</v>
      </c>
      <c r="K16296" s="391">
        <v>1</v>
      </c>
    </row>
    <row r="16297" spans="1:12" x14ac:dyDescent="0.3">
      <c r="A16297" s="341">
        <v>43662.715277777781</v>
      </c>
      <c r="B16297" s="318">
        <v>39438.349000000002</v>
      </c>
      <c r="C16297" s="355">
        <f t="shared" si="353"/>
        <v>0.26600000000325963</v>
      </c>
      <c r="D16297" s="420">
        <f t="shared" si="354"/>
        <v>0.13300000000162981</v>
      </c>
      <c r="H16297" s="337"/>
      <c r="J16297" s="82">
        <v>3</v>
      </c>
      <c r="K16297" s="319">
        <v>2</v>
      </c>
    </row>
    <row r="16298" spans="1:12" x14ac:dyDescent="0.3">
      <c r="A16298" s="341">
        <v>43662.756944502318</v>
      </c>
      <c r="B16298" s="318">
        <v>39438.642</v>
      </c>
      <c r="C16298" s="355">
        <f t="shared" si="353"/>
        <v>0.29299999999784632</v>
      </c>
      <c r="D16298" s="420">
        <f t="shared" si="354"/>
        <v>0.14649999999892316</v>
      </c>
      <c r="H16298" s="337"/>
      <c r="J16298" s="82">
        <v>4</v>
      </c>
      <c r="K16298" s="320">
        <v>3</v>
      </c>
    </row>
    <row r="16299" spans="1:12" x14ac:dyDescent="0.3">
      <c r="A16299" s="341">
        <v>43662.798611226855</v>
      </c>
      <c r="B16299" s="318">
        <v>39438.921000000002</v>
      </c>
      <c r="C16299" s="355">
        <f t="shared" si="353"/>
        <v>0.2790000000022701</v>
      </c>
      <c r="D16299" s="420">
        <f t="shared" si="354"/>
        <v>0.13950000000113505</v>
      </c>
      <c r="H16299" s="337"/>
      <c r="J16299" s="82">
        <v>5</v>
      </c>
      <c r="K16299" s="321">
        <v>4</v>
      </c>
    </row>
    <row r="16300" spans="1:12" x14ac:dyDescent="0.3">
      <c r="A16300" s="341">
        <v>43662.840277951385</v>
      </c>
      <c r="B16300" s="318">
        <v>39439.203999999998</v>
      </c>
      <c r="C16300" s="355">
        <f t="shared" si="353"/>
        <v>0.28299999999580905</v>
      </c>
      <c r="D16300" s="420">
        <f t="shared" si="354"/>
        <v>0.14149999999790452</v>
      </c>
      <c r="H16300" s="337"/>
      <c r="J16300" s="82">
        <v>6</v>
      </c>
      <c r="K16300" s="391">
        <v>1</v>
      </c>
    </row>
    <row r="16301" spans="1:12" x14ac:dyDescent="0.3">
      <c r="A16301" s="341">
        <v>43662.881944675923</v>
      </c>
      <c r="B16301" s="318">
        <v>39439.483</v>
      </c>
      <c r="C16301" s="355">
        <f t="shared" si="353"/>
        <v>0.2790000000022701</v>
      </c>
      <c r="D16301" s="420">
        <f t="shared" si="354"/>
        <v>0.13950000000113505</v>
      </c>
      <c r="H16301" s="337"/>
      <c r="J16301" s="82">
        <v>7</v>
      </c>
      <c r="K16301" s="319">
        <v>2</v>
      </c>
    </row>
    <row r="16302" spans="1:12" x14ac:dyDescent="0.3">
      <c r="A16302" s="341">
        <v>43662.92361140046</v>
      </c>
      <c r="B16302" s="318">
        <v>39439.758999999998</v>
      </c>
      <c r="C16302" s="355">
        <f t="shared" si="353"/>
        <v>0.27599999999802094</v>
      </c>
      <c r="D16302" s="420">
        <f t="shared" si="354"/>
        <v>0.13799999999901047</v>
      </c>
      <c r="H16302" s="337"/>
      <c r="J16302" s="82">
        <v>8</v>
      </c>
      <c r="K16302" s="320">
        <v>3</v>
      </c>
    </row>
    <row r="16303" spans="1:12" x14ac:dyDescent="0.3">
      <c r="A16303" s="341">
        <v>43662.965278124997</v>
      </c>
      <c r="B16303" s="318">
        <v>39440.038</v>
      </c>
      <c r="C16303" s="355">
        <f t="shared" si="353"/>
        <v>0.2790000000022701</v>
      </c>
      <c r="D16303" s="420">
        <f t="shared" si="354"/>
        <v>0.13950000000113505</v>
      </c>
      <c r="E16303" s="336">
        <f>SUM(C16280:C16303)*7.4805194805</f>
        <v>50.912415584259485</v>
      </c>
      <c r="F16303" s="324">
        <f>AVERAGE(D16280:D16303)</f>
        <v>0.14179166666660117</v>
      </c>
      <c r="G16303" s="324">
        <f>_xlfn.STDEV.S(D16280:D16303)</f>
        <v>3.4228029022352799E-3</v>
      </c>
      <c r="H16303" s="337"/>
      <c r="J16303" s="82">
        <v>9</v>
      </c>
      <c r="K16303" s="321">
        <v>4</v>
      </c>
    </row>
    <row r="16304" spans="1:12" x14ac:dyDescent="0.3">
      <c r="A16304" s="341">
        <v>43663.006944849534</v>
      </c>
      <c r="B16304" s="318">
        <v>39440.321000000004</v>
      </c>
      <c r="C16304" s="355">
        <f t="shared" si="353"/>
        <v>0.28300000000308501</v>
      </c>
      <c r="D16304" s="420">
        <f t="shared" si="354"/>
        <v>0.1415000000015425</v>
      </c>
      <c r="H16304" s="337"/>
      <c r="J16304" s="82">
        <v>10</v>
      </c>
      <c r="K16304" s="391">
        <v>1</v>
      </c>
    </row>
    <row r="16305" spans="1:11" x14ac:dyDescent="0.3">
      <c r="A16305" s="341">
        <v>43663.048611574071</v>
      </c>
      <c r="B16305" s="318">
        <v>39440.595000000001</v>
      </c>
      <c r="C16305" s="355">
        <f t="shared" si="353"/>
        <v>0.27399999999761349</v>
      </c>
      <c r="D16305" s="420">
        <f t="shared" si="354"/>
        <v>0.13699999999880674</v>
      </c>
      <c r="H16305" s="337"/>
      <c r="J16305" s="82">
        <v>11</v>
      </c>
      <c r="K16305" s="319">
        <v>2</v>
      </c>
    </row>
    <row r="16306" spans="1:11" x14ac:dyDescent="0.3">
      <c r="A16306" s="341">
        <v>43663.090278298609</v>
      </c>
      <c r="B16306" s="318">
        <v>39440.879999999997</v>
      </c>
      <c r="C16306" s="355">
        <f t="shared" si="353"/>
        <v>0.2849999999962165</v>
      </c>
      <c r="D16306" s="420">
        <f t="shared" si="354"/>
        <v>0.14249999999810825</v>
      </c>
      <c r="H16306" s="337"/>
      <c r="J16306" s="82">
        <v>12</v>
      </c>
      <c r="K16306" s="320">
        <v>3</v>
      </c>
    </row>
    <row r="16307" spans="1:11" x14ac:dyDescent="0.3">
      <c r="A16307" s="341">
        <v>43663.131945023146</v>
      </c>
      <c r="B16307" s="318">
        <v>39441.171999999999</v>
      </c>
      <c r="C16307" s="355">
        <f t="shared" si="353"/>
        <v>0.29200000000128057</v>
      </c>
      <c r="D16307" s="420">
        <f t="shared" si="354"/>
        <v>0.14600000000064028</v>
      </c>
      <c r="H16307" s="337"/>
      <c r="J16307" s="82">
        <v>13</v>
      </c>
      <c r="K16307" s="321">
        <v>4</v>
      </c>
    </row>
    <row r="16308" spans="1:11" x14ac:dyDescent="0.3">
      <c r="A16308" s="341">
        <v>43663.173611747683</v>
      </c>
      <c r="B16308" s="318">
        <v>39441.459000000003</v>
      </c>
      <c r="C16308" s="355">
        <f t="shared" si="353"/>
        <v>0.28700000000389991</v>
      </c>
      <c r="D16308" s="420">
        <f t="shared" si="354"/>
        <v>0.14350000000194996</v>
      </c>
      <c r="H16308" s="337"/>
      <c r="J16308" s="82">
        <v>14</v>
      </c>
      <c r="K16308" s="391">
        <v>1</v>
      </c>
    </row>
    <row r="16309" spans="1:11" x14ac:dyDescent="0.3">
      <c r="A16309" s="341">
        <v>43663.21527847222</v>
      </c>
      <c r="B16309" s="318">
        <v>39441.739000000001</v>
      </c>
      <c r="C16309" s="355">
        <f t="shared" si="353"/>
        <v>0.27999999999883585</v>
      </c>
      <c r="D16309" s="420">
        <f t="shared" si="354"/>
        <v>0.13999999999941792</v>
      </c>
      <c r="H16309" s="337"/>
      <c r="J16309" s="82">
        <v>15</v>
      </c>
      <c r="K16309" s="319">
        <v>2</v>
      </c>
    </row>
    <row r="16310" spans="1:11" x14ac:dyDescent="0.3">
      <c r="A16310" s="341">
        <v>43663.256945196757</v>
      </c>
      <c r="B16310" s="318">
        <v>39442.029000000002</v>
      </c>
      <c r="C16310" s="355">
        <f t="shared" si="353"/>
        <v>0.29000000000087311</v>
      </c>
      <c r="D16310" s="420">
        <f t="shared" si="354"/>
        <v>0.14500000000043656</v>
      </c>
      <c r="H16310" s="337"/>
      <c r="J16310" s="82">
        <v>16</v>
      </c>
      <c r="K16310" s="320">
        <v>3</v>
      </c>
    </row>
    <row r="16311" spans="1:11" x14ac:dyDescent="0.3">
      <c r="A16311" s="341">
        <v>43663.298611921295</v>
      </c>
      <c r="B16311" s="318">
        <v>39442.32</v>
      </c>
      <c r="C16311" s="355">
        <f t="shared" si="353"/>
        <v>0.29099999999743886</v>
      </c>
      <c r="D16311" s="420">
        <f t="shared" si="354"/>
        <v>0.14549999999871943</v>
      </c>
      <c r="H16311" s="337"/>
      <c r="J16311" s="82">
        <v>17</v>
      </c>
      <c r="K16311" s="321">
        <v>4</v>
      </c>
    </row>
    <row r="16312" spans="1:11" x14ac:dyDescent="0.3">
      <c r="A16312" s="341">
        <v>43663.340278645832</v>
      </c>
      <c r="B16312" s="318">
        <v>39442.599000000002</v>
      </c>
      <c r="C16312" s="355">
        <f t="shared" si="353"/>
        <v>0.2790000000022701</v>
      </c>
      <c r="D16312" s="420">
        <f t="shared" si="354"/>
        <v>0.13950000000113505</v>
      </c>
      <c r="H16312" s="337"/>
      <c r="J16312" s="82">
        <v>18</v>
      </c>
      <c r="K16312" s="391">
        <v>1</v>
      </c>
    </row>
    <row r="16313" spans="1:11" x14ac:dyDescent="0.3">
      <c r="A16313" s="341">
        <v>43663.381945370369</v>
      </c>
      <c r="B16313" s="318">
        <v>39442.883000000002</v>
      </c>
      <c r="C16313" s="355">
        <f t="shared" si="353"/>
        <v>0.28399999999965075</v>
      </c>
      <c r="D16313" s="420">
        <f t="shared" si="354"/>
        <v>0.14199999999982538</v>
      </c>
      <c r="H16313" s="337"/>
      <c r="J16313" s="82">
        <v>19</v>
      </c>
      <c r="K16313" s="319">
        <v>2</v>
      </c>
    </row>
    <row r="16314" spans="1:11" x14ac:dyDescent="0.3">
      <c r="A16314" s="341">
        <v>43663.423612094906</v>
      </c>
      <c r="B16314" s="318">
        <v>39443.178</v>
      </c>
      <c r="C16314" s="355">
        <f t="shared" si="353"/>
        <v>0.29499999999825377</v>
      </c>
      <c r="D16314" s="420">
        <f t="shared" si="354"/>
        <v>0.14749999999912689</v>
      </c>
      <c r="H16314" s="337"/>
      <c r="J16314" s="82">
        <v>20</v>
      </c>
      <c r="K16314" s="320">
        <v>3</v>
      </c>
    </row>
    <row r="16315" spans="1:11" x14ac:dyDescent="0.3">
      <c r="A16315" s="341">
        <v>43663.465278819443</v>
      </c>
      <c r="B16315" s="318">
        <v>39443.457999999999</v>
      </c>
      <c r="C16315" s="355">
        <f t="shared" si="353"/>
        <v>0.27999999999883585</v>
      </c>
      <c r="D16315" s="420">
        <f t="shared" si="354"/>
        <v>0.13999999999941792</v>
      </c>
      <c r="H16315" s="337"/>
      <c r="J16315" s="82">
        <v>21</v>
      </c>
      <c r="K16315" s="321">
        <v>4</v>
      </c>
    </row>
    <row r="16316" spans="1:11" x14ac:dyDescent="0.3">
      <c r="A16316" s="341">
        <v>43663.506945543981</v>
      </c>
      <c r="B16316" s="318">
        <v>39443.732000000004</v>
      </c>
      <c r="C16316" s="355">
        <f t="shared" si="353"/>
        <v>0.27400000000488944</v>
      </c>
      <c r="D16316" s="420">
        <f t="shared" si="354"/>
        <v>0.13700000000244472</v>
      </c>
      <c r="H16316" s="337"/>
      <c r="J16316" s="82">
        <v>22</v>
      </c>
      <c r="K16316" s="391">
        <v>1</v>
      </c>
    </row>
    <row r="16317" spans="1:11" x14ac:dyDescent="0.3">
      <c r="A16317" s="341">
        <v>43663.548612268518</v>
      </c>
      <c r="B16317" s="318">
        <v>39444.021000000001</v>
      </c>
      <c r="C16317" s="355">
        <f t="shared" si="353"/>
        <v>0.28899999999703141</v>
      </c>
      <c r="D16317" s="420">
        <f t="shared" si="354"/>
        <v>0.1444999999985157</v>
      </c>
      <c r="H16317" s="337"/>
      <c r="J16317" s="82">
        <v>23</v>
      </c>
      <c r="K16317" s="319">
        <v>2</v>
      </c>
    </row>
    <row r="16318" spans="1:11" x14ac:dyDescent="0.3">
      <c r="A16318" s="341">
        <v>43663.590278993055</v>
      </c>
      <c r="B16318" s="318">
        <v>39444.311999999998</v>
      </c>
      <c r="C16318" s="355">
        <f t="shared" si="353"/>
        <v>0.29099999999743886</v>
      </c>
      <c r="D16318" s="420">
        <f t="shared" si="354"/>
        <v>0.14549999999871943</v>
      </c>
      <c r="H16318" s="337"/>
      <c r="J16318" s="82">
        <v>24</v>
      </c>
      <c r="K16318" s="320">
        <v>3</v>
      </c>
    </row>
    <row r="16319" spans="1:11" x14ac:dyDescent="0.3">
      <c r="A16319" s="341">
        <v>43663.631945717592</v>
      </c>
      <c r="B16319" s="318">
        <v>39444.588000000003</v>
      </c>
      <c r="C16319" s="355">
        <f t="shared" si="353"/>
        <v>0.2760000000052969</v>
      </c>
      <c r="D16319" s="420">
        <f t="shared" si="354"/>
        <v>0.13800000000264845</v>
      </c>
      <c r="H16319" s="337"/>
      <c r="J16319" s="82">
        <v>25</v>
      </c>
      <c r="K16319" s="321">
        <v>4</v>
      </c>
    </row>
    <row r="16320" spans="1:11" x14ac:dyDescent="0.3">
      <c r="A16320" s="341">
        <v>43663.67361244213</v>
      </c>
      <c r="B16320" s="318">
        <v>39444.862000000001</v>
      </c>
      <c r="C16320" s="355">
        <f t="shared" si="353"/>
        <v>0.27399999999761349</v>
      </c>
      <c r="D16320" s="420">
        <f t="shared" si="354"/>
        <v>0.13699999999880674</v>
      </c>
      <c r="H16320" s="337"/>
      <c r="J16320" s="82">
        <v>26</v>
      </c>
      <c r="K16320" s="391">
        <v>1</v>
      </c>
    </row>
    <row r="16321" spans="1:11" x14ac:dyDescent="0.3">
      <c r="A16321" s="341">
        <v>43663.715279166667</v>
      </c>
      <c r="B16321" s="318">
        <v>39445.148999999998</v>
      </c>
      <c r="C16321" s="355">
        <f t="shared" si="353"/>
        <v>0.28699999999662396</v>
      </c>
      <c r="D16321" s="420">
        <f t="shared" si="354"/>
        <v>0.14349999999831198</v>
      </c>
      <c r="H16321" s="337"/>
      <c r="J16321" s="82">
        <v>27</v>
      </c>
      <c r="K16321" s="319">
        <v>2</v>
      </c>
    </row>
    <row r="16322" spans="1:11" x14ac:dyDescent="0.3">
      <c r="A16322" s="341">
        <v>43663.756945891204</v>
      </c>
      <c r="B16322" s="318">
        <v>39445.428</v>
      </c>
      <c r="C16322" s="355">
        <f t="shared" si="353"/>
        <v>0.2790000000022701</v>
      </c>
      <c r="D16322" s="420">
        <f t="shared" si="354"/>
        <v>0.13950000000113505</v>
      </c>
      <c r="H16322" s="337"/>
      <c r="J16322" s="82">
        <v>28</v>
      </c>
      <c r="K16322" s="320">
        <v>3</v>
      </c>
    </row>
    <row r="16323" spans="1:11" x14ac:dyDescent="0.3">
      <c r="A16323" s="341">
        <v>43663.798612615741</v>
      </c>
      <c r="B16323" s="318">
        <v>39445.697999999997</v>
      </c>
      <c r="C16323" s="355">
        <f t="shared" si="353"/>
        <v>0.26999999999679858</v>
      </c>
      <c r="D16323" s="420">
        <f t="shared" si="354"/>
        <v>0.13499999999839929</v>
      </c>
      <c r="H16323" s="337"/>
      <c r="J16323" s="82">
        <v>29</v>
      </c>
      <c r="K16323" s="321">
        <v>4</v>
      </c>
    </row>
    <row r="16324" spans="1:11" x14ac:dyDescent="0.3">
      <c r="A16324" s="341">
        <v>43663.840279340278</v>
      </c>
      <c r="B16324" s="318">
        <v>39445.974000000002</v>
      </c>
      <c r="C16324" s="355">
        <f t="shared" si="353"/>
        <v>0.2760000000052969</v>
      </c>
      <c r="D16324" s="420">
        <f t="shared" si="354"/>
        <v>0.13800000000264845</v>
      </c>
      <c r="H16324" s="337"/>
      <c r="J16324" s="82">
        <v>30</v>
      </c>
      <c r="K16324" s="391">
        <v>1</v>
      </c>
    </row>
    <row r="16325" spans="1:11" x14ac:dyDescent="0.3">
      <c r="A16325" s="341">
        <v>43663.881946064816</v>
      </c>
      <c r="B16325" s="318">
        <v>39446.258999999998</v>
      </c>
      <c r="C16325" s="355">
        <f t="shared" si="353"/>
        <v>0.2849999999962165</v>
      </c>
      <c r="D16325" s="420">
        <f t="shared" si="354"/>
        <v>0.14249999999810825</v>
      </c>
      <c r="H16325" s="337"/>
      <c r="J16325" s="82">
        <v>31</v>
      </c>
      <c r="K16325" s="319">
        <v>2</v>
      </c>
    </row>
    <row r="16326" spans="1:11" x14ac:dyDescent="0.3">
      <c r="A16326" s="341">
        <v>43663.923612789353</v>
      </c>
      <c r="B16326" s="318">
        <v>39446.529000000002</v>
      </c>
      <c r="C16326" s="355">
        <f t="shared" si="353"/>
        <v>0.27000000000407454</v>
      </c>
      <c r="D16326" s="420">
        <f t="shared" si="354"/>
        <v>0.13500000000203727</v>
      </c>
      <c r="H16326" s="337"/>
      <c r="J16326" s="82">
        <v>32</v>
      </c>
      <c r="K16326" s="320">
        <v>3</v>
      </c>
    </row>
    <row r="16327" spans="1:11" x14ac:dyDescent="0.3">
      <c r="A16327" s="341">
        <v>43663.96527951389</v>
      </c>
      <c r="B16327" s="318">
        <v>39446.798000000003</v>
      </c>
      <c r="C16327" s="355">
        <f t="shared" si="353"/>
        <v>0.26900000000023283</v>
      </c>
      <c r="D16327" s="420">
        <f t="shared" si="354"/>
        <v>0.13450000000011642</v>
      </c>
      <c r="E16327" s="336">
        <f>SUM(C16304:C16327)*7.4805194805</f>
        <v>50.568311688195237</v>
      </c>
      <c r="F16327" s="324">
        <f>AVERAGE(D16304:D16327)</f>
        <v>0.14083333333337578</v>
      </c>
      <c r="G16327" s="324">
        <f>_xlfn.STDEV.S(D16304:D16327)</f>
        <v>3.8467000722044566E-3</v>
      </c>
      <c r="H16327" s="337"/>
      <c r="J16327" s="82">
        <v>33</v>
      </c>
      <c r="K16327" s="321">
        <v>4</v>
      </c>
    </row>
    <row r="16328" spans="1:11" x14ac:dyDescent="0.3">
      <c r="A16328" s="341">
        <v>43664.006946238427</v>
      </c>
      <c r="B16328" s="318">
        <v>39447.08</v>
      </c>
      <c r="C16328" s="355">
        <f t="shared" si="353"/>
        <v>0.2819999999992433</v>
      </c>
      <c r="D16328" s="420">
        <f t="shared" si="354"/>
        <v>0.14099999999962165</v>
      </c>
      <c r="H16328" s="337"/>
      <c r="J16328" s="82">
        <v>34</v>
      </c>
      <c r="K16328" s="391">
        <v>1</v>
      </c>
    </row>
    <row r="16329" spans="1:11" x14ac:dyDescent="0.3">
      <c r="A16329" s="341">
        <v>43664.048612962964</v>
      </c>
      <c r="B16329" s="318">
        <v>39447.366999999998</v>
      </c>
      <c r="C16329" s="355">
        <f t="shared" si="353"/>
        <v>0.28699999999662396</v>
      </c>
      <c r="D16329" s="420">
        <f t="shared" si="354"/>
        <v>0.14349999999831198</v>
      </c>
      <c r="H16329" s="337"/>
      <c r="J16329" s="82">
        <v>35</v>
      </c>
      <c r="K16329" s="319">
        <v>2</v>
      </c>
    </row>
    <row r="16330" spans="1:11" x14ac:dyDescent="0.3">
      <c r="A16330" s="341">
        <v>43664.090279687502</v>
      </c>
      <c r="B16330" s="318">
        <v>39447.64</v>
      </c>
      <c r="C16330" s="355">
        <f t="shared" si="353"/>
        <v>0.27300000000104774</v>
      </c>
      <c r="D16330" s="420">
        <f t="shared" si="354"/>
        <v>0.13650000000052387</v>
      </c>
      <c r="H16330" s="337"/>
      <c r="J16330" s="82">
        <v>36</v>
      </c>
      <c r="K16330" s="320">
        <v>3</v>
      </c>
    </row>
    <row r="16331" spans="1:11" x14ac:dyDescent="0.3">
      <c r="A16331" s="341">
        <v>43664.131946412039</v>
      </c>
      <c r="B16331" s="318">
        <v>39447.921999999999</v>
      </c>
      <c r="C16331" s="355">
        <f t="shared" si="353"/>
        <v>0.2819999999992433</v>
      </c>
      <c r="D16331" s="420">
        <f t="shared" si="354"/>
        <v>0.14099999999962165</v>
      </c>
      <c r="H16331" s="337"/>
      <c r="J16331" s="82">
        <v>37</v>
      </c>
      <c r="K16331" s="321">
        <v>4</v>
      </c>
    </row>
    <row r="16332" spans="1:11" x14ac:dyDescent="0.3">
      <c r="A16332" s="341">
        <v>43664.173613136576</v>
      </c>
      <c r="B16332" s="318">
        <v>39448.211000000003</v>
      </c>
      <c r="C16332" s="355">
        <f t="shared" si="353"/>
        <v>0.28900000000430737</v>
      </c>
      <c r="D16332" s="420">
        <f t="shared" si="354"/>
        <v>0.14450000000215368</v>
      </c>
      <c r="H16332" s="337"/>
      <c r="J16332" s="82">
        <v>38</v>
      </c>
      <c r="K16332" s="391">
        <v>1</v>
      </c>
    </row>
    <row r="16333" spans="1:11" x14ac:dyDescent="0.3">
      <c r="A16333" s="341">
        <v>43664.215279861113</v>
      </c>
      <c r="B16333" s="318">
        <v>39448.499000000003</v>
      </c>
      <c r="C16333" s="355">
        <f t="shared" si="353"/>
        <v>0.28800000000046566</v>
      </c>
      <c r="D16333" s="420">
        <f t="shared" si="354"/>
        <v>0.14400000000023283</v>
      </c>
      <c r="H16333" s="337"/>
      <c r="J16333" s="82">
        <v>39</v>
      </c>
      <c r="K16333" s="319">
        <v>2</v>
      </c>
    </row>
    <row r="16334" spans="1:11" x14ac:dyDescent="0.3">
      <c r="A16334" s="341">
        <v>43664.25694658565</v>
      </c>
      <c r="B16334" s="318">
        <v>39448.788</v>
      </c>
      <c r="C16334" s="355">
        <f t="shared" si="353"/>
        <v>0.28899999999703141</v>
      </c>
      <c r="D16334" s="420">
        <f t="shared" si="354"/>
        <v>0.1444999999985157</v>
      </c>
      <c r="H16334" s="337"/>
      <c r="J16334" s="82">
        <v>40</v>
      </c>
      <c r="K16334" s="320">
        <v>3</v>
      </c>
    </row>
    <row r="16335" spans="1:11" x14ac:dyDescent="0.3">
      <c r="A16335" s="341">
        <v>43664.298613310188</v>
      </c>
      <c r="B16335" s="318">
        <v>39449.078999999998</v>
      </c>
      <c r="C16335" s="355">
        <f t="shared" si="353"/>
        <v>0.29099999999743886</v>
      </c>
      <c r="D16335" s="420">
        <f t="shared" si="354"/>
        <v>0.14549999999871943</v>
      </c>
      <c r="H16335" s="337"/>
      <c r="J16335" s="82">
        <v>41</v>
      </c>
      <c r="K16335" s="321">
        <v>4</v>
      </c>
    </row>
    <row r="16336" spans="1:11" x14ac:dyDescent="0.3">
      <c r="A16336" s="341">
        <v>43664.340280034725</v>
      </c>
      <c r="B16336" s="318">
        <v>39449.370000000003</v>
      </c>
      <c r="C16336" s="355">
        <f t="shared" si="353"/>
        <v>0.29100000000471482</v>
      </c>
      <c r="D16336" s="420">
        <f t="shared" si="354"/>
        <v>0.14550000000235741</v>
      </c>
      <c r="H16336" s="337"/>
      <c r="J16336" s="82">
        <v>42</v>
      </c>
      <c r="K16336" s="391">
        <v>1</v>
      </c>
    </row>
    <row r="16337" spans="1:11" x14ac:dyDescent="0.3">
      <c r="A16337" s="341">
        <v>43664.381946759262</v>
      </c>
      <c r="B16337" s="318">
        <v>39449.65</v>
      </c>
      <c r="C16337" s="355">
        <f t="shared" si="353"/>
        <v>0.27999999999883585</v>
      </c>
      <c r="D16337" s="420">
        <f t="shared" si="354"/>
        <v>0.13999999999941792</v>
      </c>
      <c r="H16337" s="337"/>
      <c r="J16337" s="82">
        <v>43</v>
      </c>
      <c r="K16337" s="319">
        <v>2</v>
      </c>
    </row>
    <row r="16338" spans="1:11" x14ac:dyDescent="0.3">
      <c r="A16338" s="341">
        <v>43664.423613483799</v>
      </c>
      <c r="B16338" s="318">
        <v>39449.938000000002</v>
      </c>
      <c r="C16338" s="355">
        <f t="shared" si="353"/>
        <v>0.28800000000046566</v>
      </c>
      <c r="D16338" s="420">
        <f t="shared" si="354"/>
        <v>0.14400000000023283</v>
      </c>
      <c r="H16338" s="337"/>
      <c r="J16338" s="82">
        <v>44</v>
      </c>
      <c r="K16338" s="320">
        <v>3</v>
      </c>
    </row>
    <row r="16339" spans="1:11" x14ac:dyDescent="0.3">
      <c r="A16339" s="341">
        <v>43664.465280208336</v>
      </c>
      <c r="B16339" s="318">
        <v>39450.228000000003</v>
      </c>
      <c r="C16339" s="355">
        <f t="shared" si="353"/>
        <v>0.29000000000087311</v>
      </c>
      <c r="D16339" s="420">
        <f t="shared" si="354"/>
        <v>0.14500000000043656</v>
      </c>
      <c r="H16339" s="337"/>
      <c r="J16339" s="82">
        <v>45</v>
      </c>
      <c r="K16339" s="321">
        <v>4</v>
      </c>
    </row>
    <row r="16340" spans="1:11" x14ac:dyDescent="0.3">
      <c r="A16340" s="341">
        <v>43664.506946932874</v>
      </c>
      <c r="B16340" s="318">
        <v>39450.508999999998</v>
      </c>
      <c r="C16340" s="355">
        <f t="shared" si="353"/>
        <v>0.28099999999540159</v>
      </c>
      <c r="D16340" s="420">
        <f t="shared" si="354"/>
        <v>0.1404999999977008</v>
      </c>
      <c r="H16340" s="337"/>
      <c r="J16340" s="82">
        <v>46</v>
      </c>
      <c r="K16340" s="391">
        <v>1</v>
      </c>
    </row>
    <row r="16341" spans="1:11" x14ac:dyDescent="0.3">
      <c r="A16341" s="341">
        <v>43664.548613657411</v>
      </c>
      <c r="B16341" s="318">
        <v>39450.788</v>
      </c>
      <c r="C16341" s="355">
        <f t="shared" si="353"/>
        <v>0.2790000000022701</v>
      </c>
      <c r="D16341" s="420">
        <f t="shared" si="354"/>
        <v>0.13950000000113505</v>
      </c>
      <c r="H16341" s="337"/>
      <c r="J16341" s="82">
        <v>47</v>
      </c>
      <c r="K16341" s="319">
        <v>2</v>
      </c>
    </row>
    <row r="16342" spans="1:11" x14ac:dyDescent="0.3">
      <c r="A16342" s="341">
        <v>43664.590280381941</v>
      </c>
      <c r="B16342" s="318">
        <v>39451.076000000001</v>
      </c>
      <c r="C16342" s="355">
        <f t="shared" si="353"/>
        <v>0.28800000000046566</v>
      </c>
      <c r="D16342" s="420">
        <f t="shared" si="354"/>
        <v>0.14400000000023283</v>
      </c>
      <c r="H16342" s="337"/>
      <c r="J16342" s="82">
        <v>48</v>
      </c>
      <c r="K16342" s="320">
        <v>3</v>
      </c>
    </row>
    <row r="16343" spans="1:11" x14ac:dyDescent="0.3">
      <c r="A16343" s="341">
        <v>43664.631947106478</v>
      </c>
      <c r="B16343" s="318">
        <v>39451.358999999997</v>
      </c>
      <c r="C16343" s="355">
        <f t="shared" si="353"/>
        <v>0.28299999999580905</v>
      </c>
      <c r="D16343" s="420">
        <f t="shared" si="354"/>
        <v>0.14149999999790452</v>
      </c>
      <c r="H16343" s="337"/>
      <c r="J16343" s="82">
        <v>49</v>
      </c>
      <c r="K16343" s="321">
        <v>4</v>
      </c>
    </row>
    <row r="16344" spans="1:11" x14ac:dyDescent="0.3">
      <c r="A16344" s="341">
        <v>43664.673613831015</v>
      </c>
      <c r="B16344" s="318">
        <v>39451.629000000001</v>
      </c>
      <c r="C16344" s="355">
        <f t="shared" si="353"/>
        <v>0.27000000000407454</v>
      </c>
      <c r="D16344" s="420">
        <f t="shared" si="354"/>
        <v>0.13500000000203727</v>
      </c>
      <c r="H16344" s="337"/>
      <c r="J16344" s="82">
        <v>50</v>
      </c>
      <c r="K16344" s="391">
        <v>1</v>
      </c>
    </row>
    <row r="16345" spans="1:11" x14ac:dyDescent="0.3">
      <c r="A16345" s="341">
        <v>43664.715280555552</v>
      </c>
      <c r="B16345" s="318">
        <v>39451.908000000003</v>
      </c>
      <c r="C16345" s="355">
        <f t="shared" si="353"/>
        <v>0.2790000000022701</v>
      </c>
      <c r="D16345" s="420">
        <f t="shared" si="354"/>
        <v>0.13950000000113505</v>
      </c>
      <c r="H16345" s="337"/>
      <c r="J16345" s="82">
        <v>51</v>
      </c>
      <c r="K16345" s="319">
        <v>2</v>
      </c>
    </row>
    <row r="16346" spans="1:11" x14ac:dyDescent="0.3">
      <c r="A16346" s="341">
        <v>43664.75694728009</v>
      </c>
      <c r="B16346" s="318">
        <v>39452.188000000002</v>
      </c>
      <c r="C16346" s="355">
        <f t="shared" si="353"/>
        <v>0.27999999999883585</v>
      </c>
      <c r="D16346" s="420">
        <f t="shared" si="354"/>
        <v>0.13999999999941792</v>
      </c>
      <c r="H16346" s="337"/>
      <c r="J16346" s="82">
        <v>52</v>
      </c>
      <c r="K16346" s="320">
        <v>3</v>
      </c>
    </row>
    <row r="16347" spans="1:11" x14ac:dyDescent="0.3">
      <c r="A16347" s="341">
        <v>43664.798614004627</v>
      </c>
      <c r="B16347" s="318">
        <v>39452.46</v>
      </c>
      <c r="C16347" s="355">
        <f t="shared" si="353"/>
        <v>0.27199999999720603</v>
      </c>
      <c r="D16347" s="420">
        <f t="shared" si="354"/>
        <v>0.13599999999860302</v>
      </c>
      <c r="H16347" s="337"/>
      <c r="J16347" s="82">
        <v>53</v>
      </c>
      <c r="K16347" s="321">
        <v>4</v>
      </c>
    </row>
    <row r="16348" spans="1:11" x14ac:dyDescent="0.3">
      <c r="A16348" s="341">
        <v>43664.840280729164</v>
      </c>
      <c r="B16348" s="318">
        <v>39452.722000000002</v>
      </c>
      <c r="C16348" s="355">
        <f t="shared" si="353"/>
        <v>0.26200000000244472</v>
      </c>
      <c r="D16348" s="420">
        <f t="shared" si="354"/>
        <v>0.13100000000122236</v>
      </c>
      <c r="H16348" s="337"/>
      <c r="J16348" s="82">
        <v>54</v>
      </c>
      <c r="K16348" s="391">
        <v>1</v>
      </c>
    </row>
    <row r="16349" spans="1:11" x14ac:dyDescent="0.3">
      <c r="A16349" s="341">
        <v>43664.881947453701</v>
      </c>
      <c r="B16349" s="318">
        <v>39452.999000000003</v>
      </c>
      <c r="C16349" s="355">
        <f t="shared" si="353"/>
        <v>0.27700000000186265</v>
      </c>
      <c r="D16349" s="420">
        <f t="shared" si="354"/>
        <v>0.13850000000093132</v>
      </c>
      <c r="H16349" s="337"/>
      <c r="J16349" s="82">
        <v>55</v>
      </c>
      <c r="K16349" s="319">
        <v>2</v>
      </c>
    </row>
    <row r="16350" spans="1:11" x14ac:dyDescent="0.3">
      <c r="A16350" s="341">
        <v>43664.923614178238</v>
      </c>
      <c r="B16350" s="318">
        <v>39453.279000000002</v>
      </c>
      <c r="C16350" s="355">
        <f t="shared" si="353"/>
        <v>0.27999999999883585</v>
      </c>
      <c r="D16350" s="420">
        <f t="shared" si="354"/>
        <v>0.13999999999941792</v>
      </c>
      <c r="H16350" s="337"/>
      <c r="J16350" s="82">
        <v>56</v>
      </c>
      <c r="K16350" s="320">
        <v>3</v>
      </c>
    </row>
    <row r="16351" spans="1:11" x14ac:dyDescent="0.3">
      <c r="A16351" s="341">
        <v>43664.965280902776</v>
      </c>
      <c r="B16351" s="318">
        <v>39453.548000000003</v>
      </c>
      <c r="C16351" s="355">
        <f t="shared" si="353"/>
        <v>0.26900000000023283</v>
      </c>
      <c r="D16351" s="420">
        <f t="shared" si="354"/>
        <v>0.13450000000011642</v>
      </c>
      <c r="E16351" s="336">
        <f>SUM(C16328:C16351)*7.4805194805</f>
        <v>50.493506493375001</v>
      </c>
      <c r="F16351" s="324">
        <f>AVERAGE(D16328:D16351)</f>
        <v>0.140625</v>
      </c>
      <c r="G16351" s="324">
        <f>_xlfn.STDEV.S(D16328:D16351)</f>
        <v>3.8932773718446086E-3</v>
      </c>
      <c r="H16351" s="337"/>
      <c r="J16351" s="82">
        <v>57</v>
      </c>
      <c r="K16351" s="321">
        <v>4</v>
      </c>
    </row>
    <row r="16352" spans="1:11" x14ac:dyDescent="0.3">
      <c r="A16352" s="341">
        <v>43665.006947627313</v>
      </c>
      <c r="B16352" s="318">
        <v>39453.82</v>
      </c>
      <c r="C16352" s="355">
        <f t="shared" si="353"/>
        <v>0.27199999999720603</v>
      </c>
      <c r="D16352" s="420">
        <f t="shared" si="354"/>
        <v>0.13599999999860302</v>
      </c>
      <c r="H16352" s="337"/>
      <c r="J16352" s="82">
        <v>58</v>
      </c>
      <c r="K16352" s="391">
        <v>1</v>
      </c>
    </row>
    <row r="16353" spans="1:11" x14ac:dyDescent="0.3">
      <c r="A16353" s="341">
        <v>43665.04861435185</v>
      </c>
      <c r="B16353" s="318">
        <v>39454.108999999997</v>
      </c>
      <c r="C16353" s="355">
        <f t="shared" si="353"/>
        <v>0.28899999999703141</v>
      </c>
      <c r="D16353" s="420">
        <f t="shared" si="354"/>
        <v>0.1444999999985157</v>
      </c>
      <c r="H16353" s="337"/>
      <c r="J16353" s="82">
        <v>59</v>
      </c>
      <c r="K16353" s="319">
        <v>2</v>
      </c>
    </row>
    <row r="16354" spans="1:11" x14ac:dyDescent="0.3">
      <c r="A16354" s="341">
        <v>43665.090281076387</v>
      </c>
      <c r="B16354" s="318">
        <v>39454.392</v>
      </c>
      <c r="C16354" s="355">
        <f t="shared" si="353"/>
        <v>0.28300000000308501</v>
      </c>
      <c r="D16354" s="420">
        <f t="shared" si="354"/>
        <v>0.1415000000015425</v>
      </c>
      <c r="H16354" s="337"/>
      <c r="J16354" s="82">
        <v>60</v>
      </c>
      <c r="K16354" s="320">
        <v>3</v>
      </c>
    </row>
    <row r="16355" spans="1:11" x14ac:dyDescent="0.3">
      <c r="A16355" s="341">
        <v>43665.131947800925</v>
      </c>
      <c r="B16355" s="318">
        <v>39454.671000000002</v>
      </c>
      <c r="C16355" s="355">
        <f t="shared" si="353"/>
        <v>0.2790000000022701</v>
      </c>
      <c r="D16355" s="420">
        <f t="shared" si="354"/>
        <v>0.13950000000113505</v>
      </c>
      <c r="H16355" s="337"/>
      <c r="J16355" s="82">
        <v>61</v>
      </c>
      <c r="K16355" s="321">
        <v>4</v>
      </c>
    </row>
    <row r="16356" spans="1:11" x14ac:dyDescent="0.3">
      <c r="A16356" s="341">
        <v>43665.173614525462</v>
      </c>
      <c r="B16356" s="318">
        <v>39454.962</v>
      </c>
      <c r="C16356" s="355">
        <f t="shared" si="353"/>
        <v>0.29099999999743886</v>
      </c>
      <c r="D16356" s="420">
        <f t="shared" si="354"/>
        <v>0.14549999999871943</v>
      </c>
      <c r="H16356" s="337"/>
      <c r="J16356" s="82">
        <v>62</v>
      </c>
      <c r="K16356" s="391">
        <v>1</v>
      </c>
    </row>
    <row r="16357" spans="1:11" x14ac:dyDescent="0.3">
      <c r="A16357" s="341">
        <v>43665.215281249999</v>
      </c>
      <c r="B16357" s="318">
        <v>39455.258000000002</v>
      </c>
      <c r="C16357" s="355">
        <f t="shared" si="353"/>
        <v>0.29600000000209548</v>
      </c>
      <c r="D16357" s="420">
        <f t="shared" si="354"/>
        <v>0.14800000000104774</v>
      </c>
      <c r="H16357" s="337"/>
      <c r="J16357" s="82">
        <v>63</v>
      </c>
      <c r="K16357" s="319">
        <v>2</v>
      </c>
    </row>
    <row r="16358" spans="1:11" x14ac:dyDescent="0.3">
      <c r="A16358" s="341">
        <v>43665.256947974536</v>
      </c>
      <c r="B16358" s="318">
        <v>39455.54</v>
      </c>
      <c r="C16358" s="355">
        <f t="shared" si="353"/>
        <v>0.2819999999992433</v>
      </c>
      <c r="D16358" s="420">
        <f t="shared" si="354"/>
        <v>0.14099999999962165</v>
      </c>
      <c r="H16358" s="337"/>
      <c r="J16358" s="82">
        <v>64</v>
      </c>
      <c r="K16358" s="320">
        <v>3</v>
      </c>
    </row>
    <row r="16359" spans="1:11" x14ac:dyDescent="0.3">
      <c r="A16359" s="341">
        <v>43665.298614699073</v>
      </c>
      <c r="B16359" s="318">
        <v>39455.819000000003</v>
      </c>
      <c r="C16359" s="355">
        <f t="shared" si="353"/>
        <v>0.2790000000022701</v>
      </c>
      <c r="D16359" s="420">
        <f t="shared" si="354"/>
        <v>0.13950000000113505</v>
      </c>
      <c r="H16359" s="337"/>
      <c r="J16359" s="82">
        <v>65</v>
      </c>
      <c r="K16359" s="321">
        <v>4</v>
      </c>
    </row>
    <row r="16360" spans="1:11" x14ac:dyDescent="0.3">
      <c r="A16360" s="341">
        <v>43665.340281423611</v>
      </c>
      <c r="B16360" s="318">
        <v>39456.11</v>
      </c>
      <c r="C16360" s="355">
        <f t="shared" si="353"/>
        <v>0.29099999999743886</v>
      </c>
      <c r="D16360" s="420">
        <f t="shared" si="354"/>
        <v>0.14549999999871943</v>
      </c>
      <c r="H16360" s="337"/>
      <c r="J16360" s="82">
        <v>66</v>
      </c>
      <c r="K16360" s="391">
        <v>1</v>
      </c>
    </row>
    <row r="16361" spans="1:11" x14ac:dyDescent="0.3">
      <c r="A16361" s="341">
        <v>43665.381948148148</v>
      </c>
      <c r="B16361" s="318">
        <v>39456.398999999998</v>
      </c>
      <c r="C16361" s="355">
        <f t="shared" si="353"/>
        <v>0.28899999999703141</v>
      </c>
      <c r="D16361" s="420">
        <f t="shared" si="354"/>
        <v>0.1444999999985157</v>
      </c>
      <c r="H16361" s="337"/>
      <c r="J16361" s="82">
        <v>67</v>
      </c>
      <c r="K16361" s="319">
        <v>2</v>
      </c>
    </row>
    <row r="16362" spans="1:11" x14ac:dyDescent="0.3">
      <c r="A16362" s="341">
        <v>43665.423614872685</v>
      </c>
      <c r="B16362" s="318">
        <v>39456.678</v>
      </c>
      <c r="C16362" s="355">
        <f t="shared" si="353"/>
        <v>0.2790000000022701</v>
      </c>
      <c r="D16362" s="420">
        <f t="shared" si="354"/>
        <v>0.13950000000113505</v>
      </c>
      <c r="H16362" s="337"/>
      <c r="J16362" s="82">
        <v>68</v>
      </c>
      <c r="K16362" s="320">
        <v>3</v>
      </c>
    </row>
    <row r="16363" spans="1:11" x14ac:dyDescent="0.3">
      <c r="A16363" s="341">
        <v>43665.465281597222</v>
      </c>
      <c r="B16363" s="318">
        <v>39456.961000000003</v>
      </c>
      <c r="C16363" s="355">
        <f t="shared" si="353"/>
        <v>0.28300000000308501</v>
      </c>
      <c r="D16363" s="420">
        <f t="shared" si="354"/>
        <v>0.1415000000015425</v>
      </c>
      <c r="H16363" s="337"/>
      <c r="J16363" s="82">
        <v>69</v>
      </c>
      <c r="K16363" s="321">
        <v>4</v>
      </c>
    </row>
    <row r="16364" spans="1:11" x14ac:dyDescent="0.3">
      <c r="A16364" s="341">
        <v>43665.506948321759</v>
      </c>
      <c r="B16364" s="318">
        <v>39457.249000000003</v>
      </c>
      <c r="C16364" s="355">
        <f t="shared" si="353"/>
        <v>0.28800000000046566</v>
      </c>
      <c r="D16364" s="420">
        <f t="shared" si="354"/>
        <v>0.14400000000023283</v>
      </c>
      <c r="H16364" s="337"/>
      <c r="J16364" s="82">
        <v>70</v>
      </c>
      <c r="K16364" s="391">
        <v>1</v>
      </c>
    </row>
    <row r="16365" spans="1:11" x14ac:dyDescent="0.3">
      <c r="A16365" s="341">
        <v>43665.548615046297</v>
      </c>
      <c r="B16365" s="318">
        <v>39457.525000000001</v>
      </c>
      <c r="C16365" s="355">
        <f t="shared" si="353"/>
        <v>0.27599999999802094</v>
      </c>
      <c r="D16365" s="420">
        <f t="shared" si="354"/>
        <v>0.13799999999901047</v>
      </c>
      <c r="H16365" s="337"/>
      <c r="J16365" s="82">
        <v>71</v>
      </c>
      <c r="K16365" s="319">
        <v>2</v>
      </c>
    </row>
    <row r="16366" spans="1:11" x14ac:dyDescent="0.3">
      <c r="A16366" s="341">
        <v>43665.590281770834</v>
      </c>
      <c r="B16366" s="318">
        <v>39457.802000000003</v>
      </c>
      <c r="C16366" s="355">
        <f t="shared" si="353"/>
        <v>0.27700000000186265</v>
      </c>
      <c r="D16366" s="420">
        <f t="shared" si="354"/>
        <v>0.13850000000093132</v>
      </c>
      <c r="H16366" s="337"/>
      <c r="J16366" s="82">
        <v>72</v>
      </c>
      <c r="K16366" s="320">
        <v>3</v>
      </c>
    </row>
    <row r="16367" spans="1:11" x14ac:dyDescent="0.3">
      <c r="A16367" s="341">
        <v>43665.631948495371</v>
      </c>
      <c r="B16367" s="318">
        <v>39458.089999999997</v>
      </c>
      <c r="C16367" s="355">
        <f t="shared" si="353"/>
        <v>0.2879999999931897</v>
      </c>
      <c r="D16367" s="420">
        <f t="shared" si="354"/>
        <v>0.14399999999659485</v>
      </c>
      <c r="H16367" s="337"/>
      <c r="J16367" s="82">
        <v>73</v>
      </c>
      <c r="K16367" s="321">
        <v>4</v>
      </c>
    </row>
    <row r="16368" spans="1:11" x14ac:dyDescent="0.3">
      <c r="A16368" s="341">
        <v>43665.673615219908</v>
      </c>
      <c r="B16368" s="318">
        <v>39458.370999999999</v>
      </c>
      <c r="C16368" s="355">
        <f t="shared" si="353"/>
        <v>0.28100000000267755</v>
      </c>
      <c r="D16368" s="420">
        <f t="shared" si="354"/>
        <v>0.14050000000133878</v>
      </c>
      <c r="H16368" s="337"/>
      <c r="J16368" s="82">
        <v>74</v>
      </c>
      <c r="K16368" s="391">
        <v>1</v>
      </c>
    </row>
    <row r="16369" spans="1:11" x14ac:dyDescent="0.3">
      <c r="A16369" s="341">
        <v>43665.715281944445</v>
      </c>
      <c r="B16369" s="318">
        <v>39458.641000000003</v>
      </c>
      <c r="C16369" s="355">
        <f t="shared" si="353"/>
        <v>0.27000000000407454</v>
      </c>
      <c r="D16369" s="420">
        <f t="shared" si="354"/>
        <v>0.13500000000203727</v>
      </c>
      <c r="H16369" s="337"/>
      <c r="J16369" s="82">
        <v>75</v>
      </c>
      <c r="K16369" s="319">
        <v>2</v>
      </c>
    </row>
    <row r="16370" spans="1:11" x14ac:dyDescent="0.3">
      <c r="A16370" s="341">
        <v>43665.756948668983</v>
      </c>
      <c r="B16370" s="318">
        <v>39458.915000000001</v>
      </c>
      <c r="C16370" s="355">
        <f t="shared" si="353"/>
        <v>0.27399999999761349</v>
      </c>
      <c r="D16370" s="420">
        <f t="shared" si="354"/>
        <v>0.13699999999880674</v>
      </c>
      <c r="H16370" s="337"/>
      <c r="J16370" s="82">
        <v>76</v>
      </c>
      <c r="K16370" s="320">
        <v>3</v>
      </c>
    </row>
    <row r="16371" spans="1:11" x14ac:dyDescent="0.3">
      <c r="A16371" s="341">
        <v>43665.79861539352</v>
      </c>
      <c r="B16371" s="318">
        <v>39459.190999999999</v>
      </c>
      <c r="C16371" s="355">
        <f t="shared" si="353"/>
        <v>0.27599999999802094</v>
      </c>
      <c r="D16371" s="420">
        <f t="shared" si="354"/>
        <v>0.13799999999901047</v>
      </c>
      <c r="H16371" s="337"/>
      <c r="J16371" s="82">
        <v>77</v>
      </c>
      <c r="K16371" s="321">
        <v>4</v>
      </c>
    </row>
    <row r="16372" spans="1:11" x14ac:dyDescent="0.3">
      <c r="A16372" s="341">
        <v>43665.840282118057</v>
      </c>
      <c r="B16372" s="318">
        <v>39459.461000000003</v>
      </c>
      <c r="C16372" s="355">
        <f t="shared" si="353"/>
        <v>0.27000000000407454</v>
      </c>
      <c r="D16372" s="420">
        <f t="shared" si="354"/>
        <v>0.13500000000203727</v>
      </c>
      <c r="H16372" s="337"/>
      <c r="J16372" s="82">
        <v>78</v>
      </c>
      <c r="K16372" s="391">
        <v>1</v>
      </c>
    </row>
    <row r="16373" spans="1:11" x14ac:dyDescent="0.3">
      <c r="A16373" s="341">
        <v>43665.881948842594</v>
      </c>
      <c r="B16373" s="318">
        <v>39459.728000000003</v>
      </c>
      <c r="C16373" s="355">
        <f t="shared" si="353"/>
        <v>0.26699999999982538</v>
      </c>
      <c r="D16373" s="420">
        <f t="shared" si="354"/>
        <v>0.13349999999991269</v>
      </c>
      <c r="H16373" s="337"/>
      <c r="J16373" s="82">
        <v>79</v>
      </c>
      <c r="K16373" s="319">
        <v>2</v>
      </c>
    </row>
    <row r="16374" spans="1:11" x14ac:dyDescent="0.3">
      <c r="A16374" s="341">
        <v>43665.923615567131</v>
      </c>
      <c r="B16374" s="318">
        <v>39459.999000000003</v>
      </c>
      <c r="C16374" s="355">
        <f t="shared" si="353"/>
        <v>0.27100000000064028</v>
      </c>
      <c r="D16374" s="420">
        <f t="shared" si="354"/>
        <v>0.13550000000032014</v>
      </c>
      <c r="H16374" s="337"/>
      <c r="J16374" s="82">
        <v>80</v>
      </c>
      <c r="K16374" s="320">
        <v>3</v>
      </c>
    </row>
    <row r="16375" spans="1:11" x14ac:dyDescent="0.3">
      <c r="A16375" s="341">
        <v>43665.965282291669</v>
      </c>
      <c r="B16375" s="318">
        <v>39460.275999999998</v>
      </c>
      <c r="C16375" s="355">
        <f t="shared" si="353"/>
        <v>0.27699999999458669</v>
      </c>
      <c r="D16375" s="420">
        <f t="shared" si="354"/>
        <v>0.13849999999729334</v>
      </c>
      <c r="E16375" s="336">
        <f>SUM(C16352:C16375)*7.4805194805</f>
        <v>50.328935064770469</v>
      </c>
      <c r="F16375" s="324">
        <f>AVERAGE(D16352:D16375)</f>
        <v>0.14016666666657329</v>
      </c>
      <c r="G16375" s="324">
        <f>_xlfn.STDEV.S(D16352:D16375)</f>
        <v>3.9167052106613117E-3</v>
      </c>
      <c r="H16375" s="337"/>
      <c r="J16375" s="82">
        <v>81</v>
      </c>
      <c r="K16375" s="321">
        <v>4</v>
      </c>
    </row>
    <row r="16376" spans="1:11" x14ac:dyDescent="0.3">
      <c r="A16376" s="341">
        <v>43666.006949016206</v>
      </c>
      <c r="B16376" s="318">
        <v>39460.542000000001</v>
      </c>
      <c r="C16376" s="355">
        <f t="shared" si="353"/>
        <v>0.26600000000325963</v>
      </c>
      <c r="D16376" s="420">
        <f t="shared" si="354"/>
        <v>0.13300000000162981</v>
      </c>
      <c r="H16376" s="337"/>
      <c r="J16376" s="82">
        <v>82</v>
      </c>
      <c r="K16376" s="391">
        <v>1</v>
      </c>
    </row>
    <row r="16377" spans="1:11" x14ac:dyDescent="0.3">
      <c r="A16377" s="341">
        <v>43666.048615740743</v>
      </c>
      <c r="B16377" s="318">
        <v>39460.819000000003</v>
      </c>
      <c r="C16377" s="355">
        <f t="shared" si="353"/>
        <v>0.27700000000186265</v>
      </c>
      <c r="D16377" s="420">
        <f t="shared" si="354"/>
        <v>0.13850000000093132</v>
      </c>
      <c r="H16377" s="337"/>
      <c r="J16377" s="82">
        <v>83</v>
      </c>
      <c r="K16377" s="319">
        <v>2</v>
      </c>
    </row>
    <row r="16378" spans="1:11" x14ac:dyDescent="0.3">
      <c r="A16378" s="341">
        <v>43666.09028246528</v>
      </c>
      <c r="B16378" s="318">
        <v>39461.108</v>
      </c>
      <c r="C16378" s="355">
        <f t="shared" si="353"/>
        <v>0.28899999999703141</v>
      </c>
      <c r="D16378" s="420">
        <f t="shared" si="354"/>
        <v>0.1444999999985157</v>
      </c>
      <c r="H16378" s="337"/>
      <c r="J16378" s="82">
        <v>84</v>
      </c>
      <c r="K16378" s="320">
        <v>3</v>
      </c>
    </row>
    <row r="16379" spans="1:11" x14ac:dyDescent="0.3">
      <c r="A16379" s="341">
        <v>43666.131949189818</v>
      </c>
      <c r="B16379" s="318">
        <v>39461.39</v>
      </c>
      <c r="C16379" s="355">
        <f t="shared" si="353"/>
        <v>0.2819999999992433</v>
      </c>
      <c r="D16379" s="420">
        <f t="shared" si="354"/>
        <v>0.14099999999962165</v>
      </c>
      <c r="H16379" s="337"/>
      <c r="J16379" s="82">
        <v>85</v>
      </c>
      <c r="K16379" s="321">
        <v>4</v>
      </c>
    </row>
    <row r="16380" spans="1:11" x14ac:dyDescent="0.3">
      <c r="A16380" s="341">
        <v>43666.173615914355</v>
      </c>
      <c r="B16380" s="318">
        <v>39461.661999999997</v>
      </c>
      <c r="C16380" s="355">
        <f t="shared" si="353"/>
        <v>0.27199999999720603</v>
      </c>
      <c r="D16380" s="420">
        <f t="shared" si="354"/>
        <v>0.13599999999860302</v>
      </c>
      <c r="H16380" s="337"/>
      <c r="J16380" s="82">
        <v>86</v>
      </c>
      <c r="K16380" s="391">
        <v>1</v>
      </c>
    </row>
    <row r="16381" spans="1:11" x14ac:dyDescent="0.3">
      <c r="A16381" s="341">
        <v>43666.215282638892</v>
      </c>
      <c r="B16381" s="318">
        <v>39461.951000000001</v>
      </c>
      <c r="C16381" s="355">
        <f t="shared" si="353"/>
        <v>0.28900000000430737</v>
      </c>
      <c r="D16381" s="420">
        <f t="shared" si="354"/>
        <v>0.14450000000215368</v>
      </c>
      <c r="H16381" s="337"/>
      <c r="J16381" s="82">
        <v>87</v>
      </c>
      <c r="K16381" s="319">
        <v>2</v>
      </c>
    </row>
    <row r="16382" spans="1:11" x14ac:dyDescent="0.3">
      <c r="A16382" s="341">
        <v>43666.256949363429</v>
      </c>
      <c r="B16382" s="318">
        <v>39462.245000000003</v>
      </c>
      <c r="C16382" s="355">
        <f t="shared" si="353"/>
        <v>0.29400000000168802</v>
      </c>
      <c r="D16382" s="420">
        <f t="shared" si="354"/>
        <v>0.14700000000084401</v>
      </c>
      <c r="H16382" s="337"/>
      <c r="J16382" s="82">
        <v>88</v>
      </c>
      <c r="K16382" s="320">
        <v>3</v>
      </c>
    </row>
    <row r="16383" spans="1:11" x14ac:dyDescent="0.3">
      <c r="A16383" s="341">
        <v>43666.298616087966</v>
      </c>
      <c r="B16383" s="318">
        <v>39462.529000000002</v>
      </c>
      <c r="C16383" s="355">
        <f t="shared" si="353"/>
        <v>0.28399999999965075</v>
      </c>
      <c r="D16383" s="420">
        <f t="shared" si="354"/>
        <v>0.14199999999982538</v>
      </c>
      <c r="H16383" s="337"/>
      <c r="J16383" s="82">
        <v>89</v>
      </c>
      <c r="K16383" s="321">
        <v>4</v>
      </c>
    </row>
    <row r="16384" spans="1:11" x14ac:dyDescent="0.3">
      <c r="A16384" s="341">
        <v>43666.340282812504</v>
      </c>
      <c r="B16384" s="318">
        <v>39462.811000000002</v>
      </c>
      <c r="C16384" s="355">
        <f t="shared" si="353"/>
        <v>0.2819999999992433</v>
      </c>
      <c r="D16384" s="420">
        <f t="shared" si="354"/>
        <v>0.14099999999962165</v>
      </c>
      <c r="H16384" s="337"/>
      <c r="J16384" s="82">
        <v>90</v>
      </c>
      <c r="K16384" s="391">
        <v>1</v>
      </c>
    </row>
    <row r="16385" spans="1:12" x14ac:dyDescent="0.3">
      <c r="A16385" s="341">
        <v>43666.381949537034</v>
      </c>
      <c r="B16385" s="318">
        <v>39463.101999999999</v>
      </c>
      <c r="C16385" s="355">
        <f t="shared" si="353"/>
        <v>0.29099999999743886</v>
      </c>
      <c r="D16385" s="420">
        <f t="shared" si="354"/>
        <v>0.14549999999871943</v>
      </c>
      <c r="H16385" s="337"/>
      <c r="J16385" s="82">
        <v>91</v>
      </c>
      <c r="K16385" s="319">
        <v>2</v>
      </c>
    </row>
    <row r="16386" spans="1:12" x14ac:dyDescent="0.3">
      <c r="A16386" s="341">
        <v>43666.423616261571</v>
      </c>
      <c r="B16386" s="318">
        <v>39463.39</v>
      </c>
      <c r="C16386" s="355">
        <f t="shared" si="353"/>
        <v>0.28800000000046566</v>
      </c>
      <c r="D16386" s="420">
        <f t="shared" si="354"/>
        <v>0.14400000000023283</v>
      </c>
      <c r="H16386" s="337"/>
      <c r="J16386" s="82">
        <v>92</v>
      </c>
      <c r="K16386" s="320">
        <v>3</v>
      </c>
    </row>
    <row r="16387" spans="1:12" x14ac:dyDescent="0.3">
      <c r="A16387" s="341">
        <v>43666.465282986108</v>
      </c>
      <c r="B16387" s="318">
        <v>39463.661999999997</v>
      </c>
      <c r="C16387" s="355">
        <f t="shared" si="353"/>
        <v>0.27199999999720603</v>
      </c>
      <c r="D16387" s="420">
        <f t="shared" si="354"/>
        <v>0.13599999999860302</v>
      </c>
      <c r="H16387" s="337"/>
      <c r="J16387" s="82">
        <v>93</v>
      </c>
      <c r="K16387" s="321">
        <v>4</v>
      </c>
    </row>
    <row r="16388" spans="1:12" x14ac:dyDescent="0.3">
      <c r="A16388" s="341">
        <v>43666.506949710645</v>
      </c>
      <c r="B16388" s="318">
        <v>39463.949000000001</v>
      </c>
      <c r="C16388" s="355">
        <f t="shared" si="353"/>
        <v>0.28700000000389991</v>
      </c>
      <c r="D16388" s="420">
        <f t="shared" si="354"/>
        <v>0.14350000000194996</v>
      </c>
      <c r="H16388" s="337"/>
      <c r="J16388" s="82">
        <v>94</v>
      </c>
      <c r="K16388" s="391">
        <v>1</v>
      </c>
    </row>
    <row r="16389" spans="1:12" x14ac:dyDescent="0.3">
      <c r="A16389" s="341">
        <v>43666.548616435182</v>
      </c>
      <c r="B16389" s="318">
        <v>39464.239000000001</v>
      </c>
      <c r="C16389" s="355">
        <f t="shared" si="353"/>
        <v>0.29000000000087311</v>
      </c>
      <c r="D16389" s="420">
        <f t="shared" si="354"/>
        <v>0.14500000000043656</v>
      </c>
      <c r="H16389" s="337"/>
      <c r="J16389" s="82">
        <v>95</v>
      </c>
      <c r="K16389" s="319">
        <v>2</v>
      </c>
    </row>
    <row r="16390" spans="1:12" x14ac:dyDescent="0.3">
      <c r="A16390" s="341">
        <v>43666.59028315972</v>
      </c>
      <c r="B16390" s="318">
        <v>39464.519</v>
      </c>
      <c r="C16390" s="355">
        <f t="shared" si="353"/>
        <v>0.27999999999883585</v>
      </c>
      <c r="D16390" s="420">
        <f t="shared" si="354"/>
        <v>0.13999999999941792</v>
      </c>
      <c r="H16390" s="337"/>
      <c r="J16390" s="82">
        <v>96</v>
      </c>
      <c r="K16390" s="320">
        <v>3</v>
      </c>
    </row>
    <row r="16391" spans="1:12" x14ac:dyDescent="0.3">
      <c r="A16391" s="341">
        <v>43666.631949884257</v>
      </c>
      <c r="B16391" s="318">
        <v>39464.792000000001</v>
      </c>
      <c r="C16391" s="355">
        <f t="shared" si="353"/>
        <v>0.27300000000104774</v>
      </c>
      <c r="D16391" s="420">
        <f t="shared" si="354"/>
        <v>0.13650000000052387</v>
      </c>
      <c r="H16391" s="337"/>
      <c r="J16391" s="82">
        <v>97</v>
      </c>
      <c r="K16391" s="321">
        <v>4</v>
      </c>
    </row>
    <row r="16392" spans="1:12" x14ac:dyDescent="0.3">
      <c r="A16392" s="341">
        <v>43666.673616608794</v>
      </c>
      <c r="B16392" s="318">
        <v>39465.078999999998</v>
      </c>
      <c r="C16392" s="355">
        <f t="shared" si="353"/>
        <v>0.28699999999662396</v>
      </c>
      <c r="D16392" s="420">
        <f t="shared" si="354"/>
        <v>0.14349999999831198</v>
      </c>
      <c r="H16392" s="337"/>
      <c r="J16392" s="82">
        <v>98</v>
      </c>
      <c r="K16392" s="391">
        <v>1</v>
      </c>
    </row>
    <row r="16393" spans="1:12" x14ac:dyDescent="0.3">
      <c r="A16393" s="341">
        <v>43666.715283333331</v>
      </c>
      <c r="B16393" s="318">
        <v>39465.358999999997</v>
      </c>
      <c r="C16393" s="355">
        <f t="shared" si="353"/>
        <v>0.27999999999883585</v>
      </c>
      <c r="D16393" s="420">
        <f t="shared" si="354"/>
        <v>0.13999999999941792</v>
      </c>
      <c r="H16393" s="337"/>
      <c r="J16393" s="82">
        <v>99</v>
      </c>
      <c r="K16393" s="319">
        <v>2</v>
      </c>
    </row>
    <row r="16394" spans="1:12" x14ac:dyDescent="0.3">
      <c r="A16394" s="341">
        <v>43666.756950057868</v>
      </c>
      <c r="B16394" s="318">
        <v>39465.629999999997</v>
      </c>
      <c r="C16394" s="355">
        <f t="shared" si="353"/>
        <v>0.27100000000064028</v>
      </c>
      <c r="D16394" s="420">
        <f t="shared" si="354"/>
        <v>0.13550000000032014</v>
      </c>
      <c r="E16394" s="336">
        <f>SUM(C16376:C16394)*7.4805194805</f>
        <v>40.050701298592209</v>
      </c>
      <c r="F16394" s="324">
        <f>AVERAGE(D16376:D16394)</f>
        <v>0.14089473684208842</v>
      </c>
      <c r="G16394" s="324">
        <f>_xlfn.STDEV.S(D16376:D16394)</f>
        <v>4.0262297892457626E-3</v>
      </c>
      <c r="H16394" s="404"/>
      <c r="I16394" s="344">
        <f>AVERAGE(D16256:D16394)</f>
        <v>0.1407158273381251</v>
      </c>
      <c r="J16394" s="82">
        <v>100</v>
      </c>
      <c r="K16394" s="320">
        <v>3</v>
      </c>
    </row>
    <row r="16395" spans="1:12" x14ac:dyDescent="0.3">
      <c r="A16395" s="341">
        <v>43668.349305555559</v>
      </c>
      <c r="B16395" s="318">
        <v>39476.243999999999</v>
      </c>
      <c r="C16395" s="318"/>
      <c r="D16395" s="414"/>
      <c r="H16395" s="332"/>
      <c r="J16395" s="82">
        <v>1</v>
      </c>
      <c r="K16395" s="391">
        <v>1</v>
      </c>
      <c r="L16395" s="54" t="s">
        <v>313</v>
      </c>
    </row>
    <row r="16396" spans="1:12" x14ac:dyDescent="0.3">
      <c r="A16396" s="341">
        <v>43668.39166666667</v>
      </c>
      <c r="B16396" s="318">
        <v>39476.53</v>
      </c>
      <c r="C16396" s="355">
        <f t="shared" ref="C16396:C16494" si="355">B16396-B16395</f>
        <v>0.28600000000005821</v>
      </c>
      <c r="D16396" s="420">
        <f t="shared" ref="D16396:D16494" si="356">C16396/2</f>
        <v>0.1430000000000291</v>
      </c>
      <c r="H16396" s="337"/>
      <c r="J16396" s="82">
        <v>2</v>
      </c>
      <c r="K16396" s="319">
        <v>2</v>
      </c>
    </row>
    <row r="16397" spans="1:12" x14ac:dyDescent="0.3">
      <c r="A16397" s="341">
        <v>43668.433333333334</v>
      </c>
      <c r="B16397" s="318">
        <v>39476.811000000002</v>
      </c>
      <c r="C16397" s="355">
        <f t="shared" si="355"/>
        <v>0.28100000000267755</v>
      </c>
      <c r="D16397" s="420">
        <f t="shared" si="356"/>
        <v>0.14050000000133878</v>
      </c>
      <c r="H16397" s="337"/>
      <c r="J16397" s="82">
        <v>3</v>
      </c>
      <c r="K16397" s="320">
        <v>3</v>
      </c>
    </row>
    <row r="16398" spans="1:12" x14ac:dyDescent="0.3">
      <c r="A16398" s="341">
        <v>43668.474999999999</v>
      </c>
      <c r="B16398" s="318">
        <v>39477.1</v>
      </c>
      <c r="C16398" s="355">
        <f t="shared" si="355"/>
        <v>0.28899999999703141</v>
      </c>
      <c r="D16398" s="420">
        <f t="shared" si="356"/>
        <v>0.1444999999985157</v>
      </c>
      <c r="H16398" s="337"/>
      <c r="J16398" s="82">
        <v>4</v>
      </c>
      <c r="K16398" s="321">
        <v>4</v>
      </c>
    </row>
    <row r="16399" spans="1:12" x14ac:dyDescent="0.3">
      <c r="A16399" s="341">
        <v>43668.51666666667</v>
      </c>
      <c r="B16399" s="318">
        <v>39477.387999999999</v>
      </c>
      <c r="C16399" s="355">
        <f t="shared" si="355"/>
        <v>0.28800000000046566</v>
      </c>
      <c r="D16399" s="420">
        <f t="shared" si="356"/>
        <v>0.14400000000023283</v>
      </c>
      <c r="H16399" s="337"/>
      <c r="J16399" s="82">
        <v>5</v>
      </c>
      <c r="K16399" s="391">
        <v>1</v>
      </c>
    </row>
    <row r="16400" spans="1:12" x14ac:dyDescent="0.3">
      <c r="A16400" s="341">
        <v>43668.558333333334</v>
      </c>
      <c r="B16400" s="318">
        <v>39477.661999999997</v>
      </c>
      <c r="C16400" s="355">
        <f t="shared" si="355"/>
        <v>0.27399999999761349</v>
      </c>
      <c r="D16400" s="420">
        <f t="shared" si="356"/>
        <v>0.13699999999880674</v>
      </c>
      <c r="H16400" s="337"/>
      <c r="J16400" s="82">
        <v>6</v>
      </c>
      <c r="K16400" s="319">
        <v>2</v>
      </c>
    </row>
    <row r="16401" spans="1:11" x14ac:dyDescent="0.3">
      <c r="A16401" s="341">
        <v>43668.6</v>
      </c>
      <c r="B16401" s="318">
        <v>39477.949000000001</v>
      </c>
      <c r="C16401" s="355">
        <f t="shared" si="355"/>
        <v>0.28700000000389991</v>
      </c>
      <c r="D16401" s="420">
        <f t="shared" si="356"/>
        <v>0.14350000000194996</v>
      </c>
      <c r="H16401" s="337"/>
      <c r="J16401" s="82">
        <v>7</v>
      </c>
      <c r="K16401" s="320">
        <v>3</v>
      </c>
    </row>
    <row r="16402" spans="1:11" x14ac:dyDescent="0.3">
      <c r="A16402" s="341">
        <v>43668.64166666667</v>
      </c>
      <c r="B16402" s="318">
        <v>39478.235999999997</v>
      </c>
      <c r="C16402" s="355">
        <f t="shared" si="355"/>
        <v>0.28699999999662396</v>
      </c>
      <c r="D16402" s="420">
        <f t="shared" si="356"/>
        <v>0.14349999999831198</v>
      </c>
      <c r="H16402" s="337"/>
      <c r="J16402" s="82">
        <v>8</v>
      </c>
      <c r="K16402" s="321">
        <v>4</v>
      </c>
    </row>
    <row r="16403" spans="1:11" x14ac:dyDescent="0.3">
      <c r="A16403" s="341">
        <v>43668.683333333334</v>
      </c>
      <c r="B16403" s="318">
        <v>39478.512000000002</v>
      </c>
      <c r="C16403" s="355">
        <f t="shared" si="355"/>
        <v>0.2760000000052969</v>
      </c>
      <c r="D16403" s="420">
        <f t="shared" si="356"/>
        <v>0.13800000000264845</v>
      </c>
      <c r="H16403" s="337"/>
      <c r="J16403" s="82">
        <v>9</v>
      </c>
      <c r="K16403" s="391">
        <v>1</v>
      </c>
    </row>
    <row r="16404" spans="1:11" x14ac:dyDescent="0.3">
      <c r="A16404" s="341">
        <v>43668.724999768521</v>
      </c>
      <c r="B16404" s="318">
        <v>39478.788</v>
      </c>
      <c r="C16404" s="355">
        <f t="shared" si="355"/>
        <v>0.27599999999802094</v>
      </c>
      <c r="D16404" s="420">
        <f t="shared" si="356"/>
        <v>0.13799999999901047</v>
      </c>
      <c r="H16404" s="337"/>
      <c r="J16404" s="82">
        <v>10</v>
      </c>
      <c r="K16404" s="319">
        <v>2</v>
      </c>
    </row>
    <row r="16405" spans="1:11" x14ac:dyDescent="0.3">
      <c r="A16405" s="341">
        <v>43668.766666377313</v>
      </c>
      <c r="B16405" s="318">
        <v>39479.069000000003</v>
      </c>
      <c r="C16405" s="355">
        <f t="shared" si="355"/>
        <v>0.28100000000267755</v>
      </c>
      <c r="D16405" s="420">
        <f t="shared" si="356"/>
        <v>0.14050000000133878</v>
      </c>
      <c r="H16405" s="337"/>
      <c r="J16405" s="82">
        <v>11</v>
      </c>
      <c r="K16405" s="320">
        <v>3</v>
      </c>
    </row>
    <row r="16406" spans="1:11" x14ac:dyDescent="0.3">
      <c r="A16406" s="341">
        <v>43668.808332986111</v>
      </c>
      <c r="B16406" s="318">
        <v>39479.349000000002</v>
      </c>
      <c r="C16406" s="355">
        <f t="shared" si="355"/>
        <v>0.27999999999883585</v>
      </c>
      <c r="D16406" s="420">
        <f t="shared" si="356"/>
        <v>0.13999999999941792</v>
      </c>
      <c r="H16406" s="337"/>
      <c r="J16406" s="82">
        <v>12</v>
      </c>
      <c r="K16406" s="321">
        <v>4</v>
      </c>
    </row>
    <row r="16407" spans="1:11" x14ac:dyDescent="0.3">
      <c r="A16407" s="341">
        <v>43668.84999959491</v>
      </c>
      <c r="B16407" s="318">
        <v>39479.612999999998</v>
      </c>
      <c r="C16407" s="355">
        <f t="shared" si="355"/>
        <v>0.26399999999557622</v>
      </c>
      <c r="D16407" s="420">
        <f t="shared" si="356"/>
        <v>0.13199999999778811</v>
      </c>
      <c r="H16407" s="337"/>
      <c r="J16407" s="82">
        <v>13</v>
      </c>
      <c r="K16407" s="391">
        <v>1</v>
      </c>
    </row>
    <row r="16408" spans="1:11" x14ac:dyDescent="0.3">
      <c r="A16408" s="341">
        <v>43668.891666203701</v>
      </c>
      <c r="B16408" s="318">
        <v>39479.891000000003</v>
      </c>
      <c r="C16408" s="355">
        <f t="shared" si="355"/>
        <v>0.27800000000570435</v>
      </c>
      <c r="D16408" s="420">
        <f t="shared" si="356"/>
        <v>0.13900000000285218</v>
      </c>
      <c r="H16408" s="337"/>
      <c r="J16408" s="82">
        <v>14</v>
      </c>
      <c r="K16408" s="319">
        <v>2</v>
      </c>
    </row>
    <row r="16409" spans="1:11" x14ac:dyDescent="0.3">
      <c r="A16409" s="341">
        <v>43668.933332812499</v>
      </c>
      <c r="B16409" s="318">
        <v>39480.167999999998</v>
      </c>
      <c r="C16409" s="355">
        <f t="shared" si="355"/>
        <v>0.27699999999458669</v>
      </c>
      <c r="D16409" s="420">
        <f t="shared" si="356"/>
        <v>0.13849999999729334</v>
      </c>
      <c r="H16409" s="337"/>
      <c r="J16409" s="82">
        <v>15</v>
      </c>
      <c r="K16409" s="320">
        <v>3</v>
      </c>
    </row>
    <row r="16410" spans="1:11" x14ac:dyDescent="0.3">
      <c r="A16410" s="341">
        <v>43668.974999421298</v>
      </c>
      <c r="B16410" s="318">
        <v>39480.438999999998</v>
      </c>
      <c r="C16410" s="355">
        <f t="shared" si="355"/>
        <v>0.27100000000064028</v>
      </c>
      <c r="D16410" s="420">
        <f t="shared" si="356"/>
        <v>0.13550000000032014</v>
      </c>
      <c r="E16410" s="336">
        <f>SUM(C16395:C16410)*7.4805194805</f>
        <v>31.380779220695324</v>
      </c>
      <c r="F16410" s="324">
        <f>AVERAGE(D16395:D16410)</f>
        <v>0.13983333333332362</v>
      </c>
      <c r="G16410" s="324">
        <f>_xlfn.STDEV.S(D16395:D16410)</f>
        <v>3.528793130012451E-3</v>
      </c>
      <c r="H16410" s="337"/>
      <c r="J16410" s="82">
        <v>16</v>
      </c>
      <c r="K16410" s="321">
        <v>4</v>
      </c>
    </row>
    <row r="16411" spans="1:11" x14ac:dyDescent="0.3">
      <c r="A16411" s="341">
        <v>43669.016666030089</v>
      </c>
      <c r="B16411" s="318">
        <v>39480.707999999999</v>
      </c>
      <c r="C16411" s="355">
        <f t="shared" si="355"/>
        <v>0.26900000000023283</v>
      </c>
      <c r="D16411" s="420">
        <f t="shared" si="356"/>
        <v>0.13450000000011642</v>
      </c>
      <c r="H16411" s="337"/>
      <c r="J16411" s="82">
        <v>17</v>
      </c>
      <c r="K16411" s="391">
        <v>1</v>
      </c>
    </row>
    <row r="16412" spans="1:11" x14ac:dyDescent="0.3">
      <c r="A16412" s="341">
        <v>43669.058332638888</v>
      </c>
      <c r="B16412" s="318">
        <v>39480.991000000002</v>
      </c>
      <c r="C16412" s="355">
        <f t="shared" si="355"/>
        <v>0.28300000000308501</v>
      </c>
      <c r="D16412" s="420">
        <f t="shared" si="356"/>
        <v>0.1415000000015425</v>
      </c>
      <c r="H16412" s="337"/>
      <c r="J16412" s="82">
        <v>18</v>
      </c>
      <c r="K16412" s="319">
        <v>2</v>
      </c>
    </row>
    <row r="16413" spans="1:11" x14ac:dyDescent="0.3">
      <c r="A16413" s="341">
        <v>43669.099999247686</v>
      </c>
      <c r="B16413" s="318">
        <v>39481.281999999999</v>
      </c>
      <c r="C16413" s="355">
        <f t="shared" si="355"/>
        <v>0.29099999999743886</v>
      </c>
      <c r="D16413" s="420">
        <f t="shared" si="356"/>
        <v>0.14549999999871943</v>
      </c>
      <c r="H16413" s="337"/>
      <c r="J16413" s="82">
        <v>19</v>
      </c>
      <c r="K16413" s="320">
        <v>3</v>
      </c>
    </row>
    <row r="16414" spans="1:11" x14ac:dyDescent="0.3">
      <c r="A16414" s="341">
        <v>43669.141665856485</v>
      </c>
      <c r="B16414" s="318">
        <v>39481.561000000002</v>
      </c>
      <c r="C16414" s="355">
        <f t="shared" si="355"/>
        <v>0.2790000000022701</v>
      </c>
      <c r="D16414" s="420">
        <f t="shared" si="356"/>
        <v>0.13950000000113505</v>
      </c>
      <c r="H16414" s="337"/>
      <c r="J16414" s="82">
        <v>20</v>
      </c>
      <c r="K16414" s="321">
        <v>4</v>
      </c>
    </row>
    <row r="16415" spans="1:11" x14ac:dyDescent="0.3">
      <c r="A16415" s="341">
        <v>43669.183332465276</v>
      </c>
      <c r="B16415" s="318">
        <v>39481.851999999999</v>
      </c>
      <c r="C16415" s="355">
        <f t="shared" si="355"/>
        <v>0.29099999999743886</v>
      </c>
      <c r="D16415" s="420">
        <f t="shared" si="356"/>
        <v>0.14549999999871943</v>
      </c>
      <c r="H16415" s="337"/>
      <c r="J16415" s="82">
        <v>21</v>
      </c>
      <c r="K16415" s="391">
        <v>1</v>
      </c>
    </row>
    <row r="16416" spans="1:11" x14ac:dyDescent="0.3">
      <c r="A16416" s="341">
        <v>43669.224999074075</v>
      </c>
      <c r="B16416" s="318">
        <v>39482.148000000001</v>
      </c>
      <c r="C16416" s="355">
        <f t="shared" si="355"/>
        <v>0.29600000000209548</v>
      </c>
      <c r="D16416" s="420">
        <f t="shared" si="356"/>
        <v>0.14800000000104774</v>
      </c>
      <c r="H16416" s="337"/>
      <c r="J16416" s="82">
        <v>22</v>
      </c>
      <c r="K16416" s="319">
        <v>2</v>
      </c>
    </row>
    <row r="16417" spans="1:11" x14ac:dyDescent="0.3">
      <c r="A16417" s="341">
        <v>43669.266665682873</v>
      </c>
      <c r="B16417" s="318">
        <v>39482.432000000001</v>
      </c>
      <c r="C16417" s="355">
        <f t="shared" si="355"/>
        <v>0.28399999999965075</v>
      </c>
      <c r="D16417" s="420">
        <f t="shared" si="356"/>
        <v>0.14199999999982538</v>
      </c>
      <c r="H16417" s="337"/>
      <c r="J16417" s="82">
        <v>23</v>
      </c>
      <c r="K16417" s="320">
        <v>3</v>
      </c>
    </row>
    <row r="16418" spans="1:11" x14ac:dyDescent="0.3">
      <c r="A16418" s="341">
        <v>43669.308332291665</v>
      </c>
      <c r="B16418" s="318">
        <v>39482.711000000003</v>
      </c>
      <c r="C16418" s="355">
        <f t="shared" si="355"/>
        <v>0.2790000000022701</v>
      </c>
      <c r="D16418" s="420">
        <f t="shared" si="356"/>
        <v>0.13950000000113505</v>
      </c>
      <c r="H16418" s="337"/>
      <c r="J16418" s="82">
        <v>24</v>
      </c>
      <c r="K16418" s="321">
        <v>4</v>
      </c>
    </row>
    <row r="16419" spans="1:11" x14ac:dyDescent="0.3">
      <c r="A16419" s="341">
        <v>43669.349998900463</v>
      </c>
      <c r="B16419" s="318">
        <v>39482.999000000003</v>
      </c>
      <c r="C16419" s="355">
        <f t="shared" si="355"/>
        <v>0.28800000000046566</v>
      </c>
      <c r="D16419" s="420">
        <f t="shared" si="356"/>
        <v>0.14400000000023283</v>
      </c>
      <c r="H16419" s="337"/>
      <c r="J16419" s="82">
        <v>25</v>
      </c>
      <c r="K16419" s="391">
        <v>1</v>
      </c>
    </row>
    <row r="16420" spans="1:11" x14ac:dyDescent="0.3">
      <c r="A16420" s="341">
        <v>43669.391665509262</v>
      </c>
      <c r="B16420" s="318">
        <v>39483.29</v>
      </c>
      <c r="C16420" s="355">
        <f t="shared" si="355"/>
        <v>0.29099999999743886</v>
      </c>
      <c r="D16420" s="420">
        <f t="shared" si="356"/>
        <v>0.14549999999871943</v>
      </c>
      <c r="H16420" s="337"/>
      <c r="J16420" s="82">
        <v>26</v>
      </c>
      <c r="K16420" s="319">
        <v>2</v>
      </c>
    </row>
    <row r="16421" spans="1:11" x14ac:dyDescent="0.3">
      <c r="A16421" s="341">
        <v>43669.433332118053</v>
      </c>
      <c r="B16421" s="318">
        <v>39483.567999999999</v>
      </c>
      <c r="C16421" s="355">
        <f t="shared" si="355"/>
        <v>0.27799999999842839</v>
      </c>
      <c r="D16421" s="420">
        <f t="shared" si="356"/>
        <v>0.1389999999992142</v>
      </c>
      <c r="H16421" s="337"/>
      <c r="J16421" s="82">
        <v>27</v>
      </c>
      <c r="K16421" s="320">
        <v>3</v>
      </c>
    </row>
    <row r="16422" spans="1:11" x14ac:dyDescent="0.3">
      <c r="A16422" s="341">
        <v>43669.474998726851</v>
      </c>
      <c r="B16422" s="318">
        <v>39483.847999999998</v>
      </c>
      <c r="C16422" s="355">
        <f t="shared" si="355"/>
        <v>0.27999999999883585</v>
      </c>
      <c r="D16422" s="420">
        <f t="shared" si="356"/>
        <v>0.13999999999941792</v>
      </c>
      <c r="H16422" s="337"/>
      <c r="J16422" s="82">
        <v>28</v>
      </c>
      <c r="K16422" s="321">
        <v>4</v>
      </c>
    </row>
    <row r="16423" spans="1:11" x14ac:dyDescent="0.3">
      <c r="A16423" s="341">
        <v>43669.51666533565</v>
      </c>
      <c r="B16423" s="318">
        <v>39484.137999999999</v>
      </c>
      <c r="C16423" s="355">
        <f t="shared" si="355"/>
        <v>0.29000000000087311</v>
      </c>
      <c r="D16423" s="420">
        <f t="shared" si="356"/>
        <v>0.14500000000043656</v>
      </c>
      <c r="H16423" s="337"/>
      <c r="J16423" s="82">
        <v>29</v>
      </c>
      <c r="K16423" s="391">
        <v>1</v>
      </c>
    </row>
    <row r="16424" spans="1:11" x14ac:dyDescent="0.3">
      <c r="A16424" s="341">
        <v>43669.558331944441</v>
      </c>
      <c r="B16424" s="318">
        <v>39484.421000000002</v>
      </c>
      <c r="C16424" s="355">
        <f t="shared" si="355"/>
        <v>0.28300000000308501</v>
      </c>
      <c r="D16424" s="420">
        <f t="shared" si="356"/>
        <v>0.1415000000015425</v>
      </c>
      <c r="H16424" s="337"/>
      <c r="J16424" s="82">
        <v>30</v>
      </c>
      <c r="K16424" s="319">
        <v>2</v>
      </c>
    </row>
    <row r="16425" spans="1:11" x14ac:dyDescent="0.3">
      <c r="A16425" s="341">
        <v>43669.59999855324</v>
      </c>
      <c r="B16425" s="318">
        <v>39484.692000000003</v>
      </c>
      <c r="C16425" s="355">
        <f t="shared" si="355"/>
        <v>0.27100000000064028</v>
      </c>
      <c r="D16425" s="420">
        <f t="shared" si="356"/>
        <v>0.13550000000032014</v>
      </c>
      <c r="H16425" s="337"/>
      <c r="J16425" s="82">
        <v>31</v>
      </c>
      <c r="K16425" s="320">
        <v>3</v>
      </c>
    </row>
    <row r="16426" spans="1:11" x14ac:dyDescent="0.3">
      <c r="A16426" s="341">
        <v>43669.641665162038</v>
      </c>
      <c r="B16426" s="318">
        <v>39484.97</v>
      </c>
      <c r="C16426" s="355">
        <f t="shared" si="355"/>
        <v>0.27799999999842839</v>
      </c>
      <c r="D16426" s="420">
        <f t="shared" si="356"/>
        <v>0.1389999999992142</v>
      </c>
      <c r="H16426" s="337"/>
      <c r="J16426" s="82">
        <v>32</v>
      </c>
      <c r="K16426" s="321">
        <v>4</v>
      </c>
    </row>
    <row r="16427" spans="1:11" x14ac:dyDescent="0.3">
      <c r="A16427" s="341">
        <v>43669.683331770837</v>
      </c>
      <c r="B16427" s="318">
        <v>39485.250999999997</v>
      </c>
      <c r="C16427" s="355">
        <f t="shared" si="355"/>
        <v>0.28099999999540159</v>
      </c>
      <c r="D16427" s="420">
        <f t="shared" si="356"/>
        <v>0.1404999999977008</v>
      </c>
      <c r="H16427" s="337"/>
      <c r="J16427" s="82">
        <v>33</v>
      </c>
      <c r="K16427" s="391">
        <v>1</v>
      </c>
    </row>
    <row r="16428" spans="1:11" x14ac:dyDescent="0.3">
      <c r="A16428" s="341">
        <v>43669.724998379628</v>
      </c>
      <c r="B16428" s="318">
        <v>39485.523000000001</v>
      </c>
      <c r="C16428" s="355">
        <f t="shared" si="355"/>
        <v>0.27200000000448199</v>
      </c>
      <c r="D16428" s="420">
        <f t="shared" si="356"/>
        <v>0.13600000000224099</v>
      </c>
      <c r="H16428" s="337"/>
      <c r="J16428" s="82">
        <v>34</v>
      </c>
      <c r="K16428" s="319">
        <v>2</v>
      </c>
    </row>
    <row r="16429" spans="1:11" x14ac:dyDescent="0.3">
      <c r="A16429" s="341">
        <v>43669.766664988427</v>
      </c>
      <c r="B16429" s="318">
        <v>39485.798000000003</v>
      </c>
      <c r="C16429" s="355">
        <f t="shared" si="355"/>
        <v>0.27500000000145519</v>
      </c>
      <c r="D16429" s="420">
        <f t="shared" si="356"/>
        <v>0.1375000000007276</v>
      </c>
      <c r="H16429" s="337"/>
      <c r="J16429" s="82">
        <v>35</v>
      </c>
      <c r="K16429" s="320">
        <v>3</v>
      </c>
    </row>
    <row r="16430" spans="1:11" x14ac:dyDescent="0.3">
      <c r="A16430" s="341">
        <v>43669.808331597225</v>
      </c>
      <c r="B16430" s="318">
        <v>39486.076000000001</v>
      </c>
      <c r="C16430" s="355">
        <f t="shared" si="355"/>
        <v>0.27799999999842839</v>
      </c>
      <c r="D16430" s="420">
        <f t="shared" si="356"/>
        <v>0.1389999999992142</v>
      </c>
      <c r="H16430" s="337"/>
      <c r="J16430" s="82">
        <v>36</v>
      </c>
      <c r="K16430" s="321">
        <v>4</v>
      </c>
    </row>
    <row r="16431" spans="1:11" x14ac:dyDescent="0.3">
      <c r="A16431" s="341">
        <v>43669.849998206017</v>
      </c>
      <c r="B16431" s="318">
        <v>39486.35</v>
      </c>
      <c r="C16431" s="355">
        <f t="shared" si="355"/>
        <v>0.27399999999761349</v>
      </c>
      <c r="D16431" s="420">
        <f t="shared" si="356"/>
        <v>0.13699999999880674</v>
      </c>
      <c r="H16431" s="337"/>
      <c r="J16431" s="82">
        <v>37</v>
      </c>
      <c r="K16431" s="391">
        <v>1</v>
      </c>
    </row>
    <row r="16432" spans="1:11" x14ac:dyDescent="0.3">
      <c r="A16432" s="341">
        <v>43669.891664814815</v>
      </c>
      <c r="B16432" s="318">
        <v>39486.618999999999</v>
      </c>
      <c r="C16432" s="355">
        <f t="shared" si="355"/>
        <v>0.26900000000023283</v>
      </c>
      <c r="D16432" s="420">
        <f t="shared" si="356"/>
        <v>0.13450000000011642</v>
      </c>
      <c r="H16432" s="337"/>
      <c r="J16432" s="82">
        <v>38</v>
      </c>
      <c r="K16432" s="319">
        <v>2</v>
      </c>
    </row>
    <row r="16433" spans="1:11" x14ac:dyDescent="0.3">
      <c r="A16433" s="341">
        <v>43669.933331423614</v>
      </c>
      <c r="B16433" s="318">
        <v>39486.892</v>
      </c>
      <c r="C16433" s="355">
        <f t="shared" si="355"/>
        <v>0.27300000000104774</v>
      </c>
      <c r="D16433" s="420">
        <f t="shared" si="356"/>
        <v>0.13650000000052387</v>
      </c>
      <c r="H16433" s="337"/>
      <c r="J16433" s="82">
        <v>39</v>
      </c>
      <c r="K16433" s="320">
        <v>3</v>
      </c>
    </row>
    <row r="16434" spans="1:11" x14ac:dyDescent="0.3">
      <c r="A16434" s="341">
        <v>43669.974998032405</v>
      </c>
      <c r="B16434" s="318">
        <v>39487.171000000002</v>
      </c>
      <c r="C16434" s="355">
        <f t="shared" si="355"/>
        <v>0.2790000000022701</v>
      </c>
      <c r="D16434" s="420">
        <f t="shared" si="356"/>
        <v>0.13950000000113505</v>
      </c>
      <c r="E16434" s="336">
        <f>SUM(C16411:C16434)*7.4805194805</f>
        <v>50.358857142752996</v>
      </c>
      <c r="F16434" s="324">
        <f>AVERAGE(D16411:D16434)</f>
        <v>0.14025000000007518</v>
      </c>
      <c r="G16434" s="324">
        <f>_xlfn.STDEV.S(D16411:D16434)</f>
        <v>3.7935872661974904E-3</v>
      </c>
      <c r="H16434" s="337"/>
      <c r="J16434" s="82">
        <v>40</v>
      </c>
      <c r="K16434" s="321">
        <v>4</v>
      </c>
    </row>
    <row r="16435" spans="1:11" x14ac:dyDescent="0.3">
      <c r="A16435" s="341">
        <v>43670.016664641204</v>
      </c>
      <c r="B16435" s="318">
        <v>39487.449000000001</v>
      </c>
      <c r="C16435" s="355">
        <f t="shared" si="355"/>
        <v>0.27799999999842839</v>
      </c>
      <c r="D16435" s="420">
        <f t="shared" si="356"/>
        <v>0.1389999999992142</v>
      </c>
      <c r="H16435" s="337"/>
      <c r="J16435" s="82">
        <v>41</v>
      </c>
      <c r="K16435" s="391">
        <v>1</v>
      </c>
    </row>
    <row r="16436" spans="1:11" x14ac:dyDescent="0.3">
      <c r="A16436" s="341">
        <v>43670.058331250002</v>
      </c>
      <c r="B16436" s="318">
        <v>39487.72</v>
      </c>
      <c r="C16436" s="355">
        <f t="shared" si="355"/>
        <v>0.27100000000064028</v>
      </c>
      <c r="D16436" s="420">
        <f t="shared" si="356"/>
        <v>0.13550000000032014</v>
      </c>
      <c r="H16436" s="337"/>
      <c r="J16436" s="82">
        <v>42</v>
      </c>
      <c r="K16436" s="319">
        <v>2</v>
      </c>
    </row>
    <row r="16437" spans="1:11" x14ac:dyDescent="0.3">
      <c r="A16437" s="341">
        <v>43670.099997858793</v>
      </c>
      <c r="B16437" s="318">
        <v>39488.002999999997</v>
      </c>
      <c r="C16437" s="355">
        <f t="shared" si="355"/>
        <v>0.28299999999580905</v>
      </c>
      <c r="D16437" s="420">
        <f t="shared" si="356"/>
        <v>0.14149999999790452</v>
      </c>
      <c r="H16437" s="337"/>
      <c r="J16437" s="82">
        <v>43</v>
      </c>
      <c r="K16437" s="320">
        <v>3</v>
      </c>
    </row>
    <row r="16438" spans="1:11" x14ac:dyDescent="0.3">
      <c r="A16438" s="341">
        <v>43670.141664467592</v>
      </c>
      <c r="B16438" s="318">
        <v>39488.292000000001</v>
      </c>
      <c r="C16438" s="355">
        <f t="shared" si="355"/>
        <v>0.28900000000430737</v>
      </c>
      <c r="D16438" s="420">
        <f t="shared" si="356"/>
        <v>0.14450000000215368</v>
      </c>
      <c r="H16438" s="337"/>
      <c r="J16438" s="82">
        <v>44</v>
      </c>
      <c r="K16438" s="321">
        <v>4</v>
      </c>
    </row>
    <row r="16439" spans="1:11" x14ac:dyDescent="0.3">
      <c r="A16439" s="341">
        <v>43670.18333107639</v>
      </c>
      <c r="B16439" s="318">
        <v>39488.574999999997</v>
      </c>
      <c r="C16439" s="355">
        <f t="shared" si="355"/>
        <v>0.28299999999580905</v>
      </c>
      <c r="D16439" s="420">
        <f t="shared" si="356"/>
        <v>0.14149999999790452</v>
      </c>
      <c r="H16439" s="337"/>
      <c r="J16439" s="82">
        <v>45</v>
      </c>
      <c r="K16439" s="391">
        <v>1</v>
      </c>
    </row>
    <row r="16440" spans="1:11" x14ac:dyDescent="0.3">
      <c r="A16440" s="341">
        <v>43670.224997685182</v>
      </c>
      <c r="B16440" s="318">
        <v>39488.860999999997</v>
      </c>
      <c r="C16440" s="355">
        <f t="shared" si="355"/>
        <v>0.28600000000005821</v>
      </c>
      <c r="D16440" s="420">
        <f t="shared" si="356"/>
        <v>0.1430000000000291</v>
      </c>
      <c r="H16440" s="337"/>
      <c r="J16440" s="82">
        <v>46</v>
      </c>
      <c r="K16440" s="319">
        <v>2</v>
      </c>
    </row>
    <row r="16441" spans="1:11" x14ac:dyDescent="0.3">
      <c r="A16441" s="341">
        <v>43670.26666429398</v>
      </c>
      <c r="B16441" s="318">
        <v>39489.154999999999</v>
      </c>
      <c r="C16441" s="355">
        <f t="shared" si="355"/>
        <v>0.29400000000168802</v>
      </c>
      <c r="D16441" s="420">
        <f t="shared" si="356"/>
        <v>0.14700000000084401</v>
      </c>
      <c r="H16441" s="337"/>
      <c r="J16441" s="82">
        <v>47</v>
      </c>
      <c r="K16441" s="320">
        <v>3</v>
      </c>
    </row>
    <row r="16442" spans="1:11" x14ac:dyDescent="0.3">
      <c r="A16442" s="341">
        <v>43670.308330902779</v>
      </c>
      <c r="B16442" s="318">
        <v>39489.438999999998</v>
      </c>
      <c r="C16442" s="355">
        <f t="shared" si="355"/>
        <v>0.28399999999965075</v>
      </c>
      <c r="D16442" s="420">
        <f t="shared" si="356"/>
        <v>0.14199999999982538</v>
      </c>
      <c r="H16442" s="337"/>
      <c r="J16442" s="82">
        <v>48</v>
      </c>
      <c r="K16442" s="321">
        <v>4</v>
      </c>
    </row>
    <row r="16443" spans="1:11" x14ac:dyDescent="0.3">
      <c r="A16443" s="341">
        <v>43670.349997511577</v>
      </c>
      <c r="B16443" s="318">
        <v>39489.712</v>
      </c>
      <c r="C16443" s="355">
        <f t="shared" si="355"/>
        <v>0.27300000000104774</v>
      </c>
      <c r="D16443" s="420">
        <f t="shared" si="356"/>
        <v>0.13650000000052387</v>
      </c>
      <c r="H16443" s="337"/>
      <c r="J16443" s="82">
        <v>49</v>
      </c>
      <c r="K16443" s="391">
        <v>1</v>
      </c>
    </row>
    <row r="16444" spans="1:11" x14ac:dyDescent="0.3">
      <c r="A16444" s="341">
        <v>43670.391664120369</v>
      </c>
      <c r="B16444" s="318">
        <v>39489.999000000003</v>
      </c>
      <c r="C16444" s="355">
        <f t="shared" si="355"/>
        <v>0.28700000000389991</v>
      </c>
      <c r="D16444" s="420">
        <f t="shared" si="356"/>
        <v>0.14350000000194996</v>
      </c>
      <c r="H16444" s="337"/>
      <c r="J16444" s="82">
        <v>50</v>
      </c>
      <c r="K16444" s="319">
        <v>2</v>
      </c>
    </row>
    <row r="16445" spans="1:11" x14ac:dyDescent="0.3">
      <c r="A16445" s="341">
        <v>43670.433330729167</v>
      </c>
      <c r="B16445" s="318">
        <v>39490.288999999997</v>
      </c>
      <c r="C16445" s="355">
        <f t="shared" si="355"/>
        <v>0.28999999999359716</v>
      </c>
      <c r="D16445" s="420">
        <f t="shared" si="356"/>
        <v>0.14499999999679858</v>
      </c>
      <c r="H16445" s="337"/>
      <c r="J16445" s="82">
        <v>51</v>
      </c>
      <c r="K16445" s="320">
        <v>3</v>
      </c>
    </row>
    <row r="16446" spans="1:11" x14ac:dyDescent="0.3">
      <c r="A16446" s="341">
        <v>43670.474997337966</v>
      </c>
      <c r="B16446" s="318">
        <v>39490.559999999998</v>
      </c>
      <c r="C16446" s="355">
        <f t="shared" si="355"/>
        <v>0.27100000000064028</v>
      </c>
      <c r="D16446" s="420">
        <f t="shared" si="356"/>
        <v>0.13550000000032014</v>
      </c>
      <c r="H16446" s="337"/>
      <c r="J16446" s="82">
        <v>52</v>
      </c>
      <c r="K16446" s="321">
        <v>4</v>
      </c>
    </row>
    <row r="16447" spans="1:11" x14ac:dyDescent="0.3">
      <c r="A16447" s="341">
        <v>43670.516663946757</v>
      </c>
      <c r="B16447" s="318">
        <v>39490.834000000003</v>
      </c>
      <c r="C16447" s="355">
        <f t="shared" si="355"/>
        <v>0.27400000000488944</v>
      </c>
      <c r="D16447" s="420">
        <f t="shared" si="356"/>
        <v>0.13700000000244472</v>
      </c>
      <c r="H16447" s="337"/>
      <c r="J16447" s="82">
        <v>53</v>
      </c>
      <c r="K16447" s="391">
        <v>1</v>
      </c>
    </row>
    <row r="16448" spans="1:11" x14ac:dyDescent="0.3">
      <c r="A16448" s="341">
        <v>43670.558330555556</v>
      </c>
      <c r="B16448" s="318">
        <v>39491.118000000002</v>
      </c>
      <c r="C16448" s="355">
        <f t="shared" si="355"/>
        <v>0.28399999999965075</v>
      </c>
      <c r="D16448" s="420">
        <f t="shared" si="356"/>
        <v>0.14199999999982538</v>
      </c>
      <c r="H16448" s="337"/>
      <c r="J16448" s="82">
        <v>54</v>
      </c>
      <c r="K16448" s="319">
        <v>2</v>
      </c>
    </row>
    <row r="16449" spans="1:11" x14ac:dyDescent="0.3">
      <c r="A16449" s="341">
        <v>43670.599997164354</v>
      </c>
      <c r="B16449" s="318">
        <v>39491.391000000003</v>
      </c>
      <c r="C16449" s="355">
        <f t="shared" si="355"/>
        <v>0.27300000000104774</v>
      </c>
      <c r="D16449" s="420">
        <f t="shared" si="356"/>
        <v>0.13650000000052387</v>
      </c>
      <c r="H16449" s="337"/>
      <c r="J16449" s="82">
        <v>55</v>
      </c>
      <c r="K16449" s="320">
        <v>3</v>
      </c>
    </row>
    <row r="16450" spans="1:11" x14ac:dyDescent="0.3">
      <c r="A16450" s="341">
        <v>43670.641663773145</v>
      </c>
      <c r="B16450" s="318">
        <v>39491.659</v>
      </c>
      <c r="C16450" s="355">
        <f t="shared" si="355"/>
        <v>0.26799999999639113</v>
      </c>
      <c r="D16450" s="420">
        <f t="shared" si="356"/>
        <v>0.13399999999819556</v>
      </c>
      <c r="H16450" s="337"/>
      <c r="J16450" s="82">
        <v>56</v>
      </c>
      <c r="K16450" s="321">
        <v>4</v>
      </c>
    </row>
    <row r="16451" spans="1:11" x14ac:dyDescent="0.3">
      <c r="A16451" s="341">
        <v>43670.683330381944</v>
      </c>
      <c r="B16451" s="318">
        <v>39491.938000000002</v>
      </c>
      <c r="C16451" s="355">
        <f t="shared" si="355"/>
        <v>0.2790000000022701</v>
      </c>
      <c r="D16451" s="420">
        <f t="shared" si="356"/>
        <v>0.13950000000113505</v>
      </c>
      <c r="H16451" s="337"/>
      <c r="J16451" s="82">
        <v>57</v>
      </c>
      <c r="K16451" s="391">
        <v>1</v>
      </c>
    </row>
    <row r="16452" spans="1:11" x14ac:dyDescent="0.3">
      <c r="A16452" s="341">
        <v>43670.724996990743</v>
      </c>
      <c r="B16452" s="318">
        <v>39492.216</v>
      </c>
      <c r="C16452" s="355">
        <f t="shared" si="355"/>
        <v>0.27799999999842839</v>
      </c>
      <c r="D16452" s="420">
        <f t="shared" si="356"/>
        <v>0.1389999999992142</v>
      </c>
      <c r="H16452" s="337"/>
      <c r="J16452" s="82">
        <v>58</v>
      </c>
      <c r="K16452" s="319">
        <v>2</v>
      </c>
    </row>
    <row r="16453" spans="1:11" x14ac:dyDescent="0.3">
      <c r="A16453" s="341">
        <v>43670.766663599534</v>
      </c>
      <c r="B16453" s="318">
        <v>39492.482000000004</v>
      </c>
      <c r="C16453" s="355">
        <f t="shared" si="355"/>
        <v>0.26600000000325963</v>
      </c>
      <c r="D16453" s="420">
        <f t="shared" si="356"/>
        <v>0.13300000000162981</v>
      </c>
      <c r="H16453" s="337"/>
      <c r="J16453" s="82">
        <v>59</v>
      </c>
      <c r="K16453" s="320">
        <v>3</v>
      </c>
    </row>
    <row r="16454" spans="1:11" x14ac:dyDescent="0.3">
      <c r="A16454" s="341">
        <v>43670.808330208332</v>
      </c>
      <c r="B16454" s="318">
        <v>39492.748</v>
      </c>
      <c r="C16454" s="355">
        <f t="shared" si="355"/>
        <v>0.26599999999598367</v>
      </c>
      <c r="D16454" s="420">
        <f t="shared" si="356"/>
        <v>0.13299999999799184</v>
      </c>
      <c r="H16454" s="337"/>
      <c r="J16454" s="82">
        <v>60</v>
      </c>
      <c r="K16454" s="321">
        <v>4</v>
      </c>
    </row>
    <row r="16455" spans="1:11" x14ac:dyDescent="0.3">
      <c r="A16455" s="341">
        <v>43670.849996817131</v>
      </c>
      <c r="B16455" s="318">
        <v>39493.017999999996</v>
      </c>
      <c r="C16455" s="355">
        <f t="shared" si="355"/>
        <v>0.26999999999679858</v>
      </c>
      <c r="D16455" s="420">
        <f t="shared" si="356"/>
        <v>0.13499999999839929</v>
      </c>
      <c r="H16455" s="337"/>
      <c r="J16455" s="82">
        <v>61</v>
      </c>
      <c r="K16455" s="391">
        <v>1</v>
      </c>
    </row>
    <row r="16456" spans="1:11" x14ac:dyDescent="0.3">
      <c r="A16456" s="341">
        <v>43670.891663425929</v>
      </c>
      <c r="B16456" s="318">
        <v>39493.296999999999</v>
      </c>
      <c r="C16456" s="355">
        <f t="shared" si="355"/>
        <v>0.2790000000022701</v>
      </c>
      <c r="D16456" s="420">
        <f t="shared" si="356"/>
        <v>0.13950000000113505</v>
      </c>
      <c r="H16456" s="337"/>
      <c r="J16456" s="82">
        <v>62</v>
      </c>
      <c r="K16456" s="319">
        <v>2</v>
      </c>
    </row>
    <row r="16457" spans="1:11" x14ac:dyDescent="0.3">
      <c r="A16457" s="341">
        <v>43670.933330034721</v>
      </c>
      <c r="B16457" s="318">
        <v>39493.561999999998</v>
      </c>
      <c r="C16457" s="355">
        <f t="shared" si="355"/>
        <v>0.26499999999941792</v>
      </c>
      <c r="D16457" s="420">
        <f t="shared" si="356"/>
        <v>0.13249999999970896</v>
      </c>
      <c r="H16457" s="337"/>
      <c r="J16457" s="82">
        <v>63</v>
      </c>
      <c r="K16457" s="320">
        <v>3</v>
      </c>
    </row>
    <row r="16458" spans="1:11" x14ac:dyDescent="0.3">
      <c r="A16458" s="341">
        <v>43670.974996643519</v>
      </c>
      <c r="B16458" s="318">
        <v>39493.828999999998</v>
      </c>
      <c r="C16458" s="355">
        <f t="shared" si="355"/>
        <v>0.26699999999982538</v>
      </c>
      <c r="D16458" s="420">
        <f t="shared" si="356"/>
        <v>0.13349999999991269</v>
      </c>
      <c r="E16458" s="336">
        <f>SUM(C16435:C16458)*7.4805194805</f>
        <v>49.805298701137652</v>
      </c>
      <c r="F16458" s="324">
        <f>AVERAGE(D16435:D16458)</f>
        <v>0.13870833333324603</v>
      </c>
      <c r="G16458" s="324">
        <f>_xlfn.STDEV.S(D16435:D16458)</f>
        <v>4.2832247773627466E-3</v>
      </c>
      <c r="H16458" s="337"/>
      <c r="J16458" s="82">
        <v>64</v>
      </c>
      <c r="K16458" s="321">
        <v>4</v>
      </c>
    </row>
    <row r="16459" spans="1:11" x14ac:dyDescent="0.3">
      <c r="A16459" s="341">
        <v>43671.016663252318</v>
      </c>
      <c r="B16459" s="318">
        <v>39494.108999999997</v>
      </c>
      <c r="C16459" s="355">
        <f t="shared" si="355"/>
        <v>0.27999999999883585</v>
      </c>
      <c r="D16459" s="420">
        <f t="shared" si="356"/>
        <v>0.13999999999941792</v>
      </c>
      <c r="H16459" s="337"/>
      <c r="J16459" s="82">
        <v>65</v>
      </c>
      <c r="K16459" s="391">
        <v>1</v>
      </c>
    </row>
    <row r="16460" spans="1:11" x14ac:dyDescent="0.3">
      <c r="A16460" s="341">
        <v>43671.058329861109</v>
      </c>
      <c r="B16460" s="318">
        <v>39494.389000000003</v>
      </c>
      <c r="C16460" s="355">
        <f t="shared" si="355"/>
        <v>0.2800000000061118</v>
      </c>
      <c r="D16460" s="420">
        <f t="shared" si="356"/>
        <v>0.1400000000030559</v>
      </c>
      <c r="H16460" s="337"/>
      <c r="J16460" s="82">
        <v>66</v>
      </c>
      <c r="K16460" s="319">
        <v>2</v>
      </c>
    </row>
    <row r="16461" spans="1:11" x14ac:dyDescent="0.3">
      <c r="A16461" s="341">
        <v>43671.099996469908</v>
      </c>
      <c r="B16461" s="318">
        <v>39494.661</v>
      </c>
      <c r="C16461" s="355">
        <f t="shared" si="355"/>
        <v>0.27199999999720603</v>
      </c>
      <c r="D16461" s="420">
        <f t="shared" si="356"/>
        <v>0.13599999999860302</v>
      </c>
      <c r="H16461" s="337"/>
      <c r="J16461" s="82">
        <v>67</v>
      </c>
      <c r="K16461" s="320">
        <v>3</v>
      </c>
    </row>
    <row r="16462" spans="1:11" x14ac:dyDescent="0.3">
      <c r="A16462" s="341">
        <v>43671.141663078706</v>
      </c>
      <c r="B16462" s="318">
        <v>39494.942000000003</v>
      </c>
      <c r="C16462" s="355">
        <f t="shared" si="355"/>
        <v>0.28100000000267755</v>
      </c>
      <c r="D16462" s="420">
        <f t="shared" si="356"/>
        <v>0.14050000000133878</v>
      </c>
      <c r="H16462" s="337"/>
      <c r="J16462" s="82">
        <v>68</v>
      </c>
      <c r="K16462" s="321">
        <v>4</v>
      </c>
    </row>
    <row r="16463" spans="1:11" x14ac:dyDescent="0.3">
      <c r="A16463" s="341">
        <v>43671.183329687497</v>
      </c>
      <c r="B16463" s="318">
        <v>39495.235000000001</v>
      </c>
      <c r="C16463" s="355">
        <f t="shared" si="355"/>
        <v>0.29299999999784632</v>
      </c>
      <c r="D16463" s="420">
        <f t="shared" si="356"/>
        <v>0.14649999999892316</v>
      </c>
      <c r="H16463" s="337"/>
      <c r="J16463" s="82">
        <v>69</v>
      </c>
      <c r="K16463" s="391">
        <v>1</v>
      </c>
    </row>
    <row r="16464" spans="1:11" x14ac:dyDescent="0.3">
      <c r="A16464" s="341">
        <v>43671.224996296296</v>
      </c>
      <c r="B16464" s="318">
        <v>39495.517999999996</v>
      </c>
      <c r="C16464" s="355">
        <f t="shared" si="355"/>
        <v>0.28299999999580905</v>
      </c>
      <c r="D16464" s="420">
        <f t="shared" si="356"/>
        <v>0.14149999999790452</v>
      </c>
      <c r="H16464" s="337"/>
      <c r="J16464" s="82">
        <v>70</v>
      </c>
      <c r="K16464" s="319">
        <v>2</v>
      </c>
    </row>
    <row r="16465" spans="1:11" x14ac:dyDescent="0.3">
      <c r="A16465" s="341">
        <v>43671.266662905095</v>
      </c>
      <c r="B16465" s="318">
        <v>39495.794999999998</v>
      </c>
      <c r="C16465" s="355">
        <f t="shared" si="355"/>
        <v>0.27700000000186265</v>
      </c>
      <c r="D16465" s="420">
        <f t="shared" si="356"/>
        <v>0.13850000000093132</v>
      </c>
      <c r="H16465" s="337"/>
      <c r="J16465" s="82">
        <v>71</v>
      </c>
      <c r="K16465" s="320">
        <v>3</v>
      </c>
    </row>
    <row r="16466" spans="1:11" x14ac:dyDescent="0.3">
      <c r="A16466" s="341">
        <v>43671.308329513886</v>
      </c>
      <c r="B16466" s="318">
        <v>39496.082000000002</v>
      </c>
      <c r="C16466" s="355">
        <f t="shared" si="355"/>
        <v>0.28700000000389991</v>
      </c>
      <c r="D16466" s="420">
        <f t="shared" si="356"/>
        <v>0.14350000000194996</v>
      </c>
      <c r="H16466" s="337"/>
      <c r="J16466" s="82">
        <v>72</v>
      </c>
      <c r="K16466" s="321">
        <v>4</v>
      </c>
    </row>
    <row r="16467" spans="1:11" x14ac:dyDescent="0.3">
      <c r="A16467" s="341">
        <v>43671.349996122684</v>
      </c>
      <c r="B16467" s="318">
        <v>39496.368999999999</v>
      </c>
      <c r="C16467" s="355">
        <f t="shared" si="355"/>
        <v>0.28699999999662396</v>
      </c>
      <c r="D16467" s="420">
        <f t="shared" si="356"/>
        <v>0.14349999999831198</v>
      </c>
      <c r="H16467" s="337"/>
      <c r="J16467" s="82">
        <v>73</v>
      </c>
      <c r="K16467" s="391">
        <v>1</v>
      </c>
    </row>
    <row r="16468" spans="1:11" x14ac:dyDescent="0.3">
      <c r="A16468" s="341">
        <v>43671.391662731483</v>
      </c>
      <c r="B16468" s="318">
        <v>39496.644</v>
      </c>
      <c r="C16468" s="355">
        <f t="shared" si="355"/>
        <v>0.27500000000145519</v>
      </c>
      <c r="D16468" s="420">
        <f t="shared" si="356"/>
        <v>0.1375000000007276</v>
      </c>
      <c r="H16468" s="337"/>
      <c r="J16468" s="82">
        <v>74</v>
      </c>
      <c r="K16468" s="319">
        <v>2</v>
      </c>
    </row>
    <row r="16469" spans="1:11" x14ac:dyDescent="0.3">
      <c r="A16469" s="341">
        <v>43671.433329340274</v>
      </c>
      <c r="B16469" s="318">
        <v>39496.928999999996</v>
      </c>
      <c r="C16469" s="355">
        <f t="shared" si="355"/>
        <v>0.2849999999962165</v>
      </c>
      <c r="D16469" s="420">
        <f t="shared" si="356"/>
        <v>0.14249999999810825</v>
      </c>
      <c r="H16469" s="337"/>
      <c r="J16469" s="82">
        <v>75</v>
      </c>
      <c r="K16469" s="320">
        <v>3</v>
      </c>
    </row>
    <row r="16470" spans="1:11" x14ac:dyDescent="0.3">
      <c r="A16470" s="341">
        <v>43671.474995949073</v>
      </c>
      <c r="B16470" s="318">
        <v>39497.213000000003</v>
      </c>
      <c r="C16470" s="355">
        <f t="shared" si="355"/>
        <v>0.28400000000692671</v>
      </c>
      <c r="D16470" s="420">
        <f t="shared" si="356"/>
        <v>0.14200000000346336</v>
      </c>
      <c r="H16470" s="337"/>
      <c r="J16470" s="82">
        <v>76</v>
      </c>
      <c r="K16470" s="321">
        <v>4</v>
      </c>
    </row>
    <row r="16471" spans="1:11" x14ac:dyDescent="0.3">
      <c r="A16471" s="341">
        <v>43671.516662557871</v>
      </c>
      <c r="B16471" s="318">
        <v>39497.491000000002</v>
      </c>
      <c r="C16471" s="355">
        <f t="shared" si="355"/>
        <v>0.27799999999842839</v>
      </c>
      <c r="D16471" s="420">
        <f t="shared" si="356"/>
        <v>0.1389999999992142</v>
      </c>
      <c r="H16471" s="337"/>
      <c r="J16471" s="82">
        <v>77</v>
      </c>
      <c r="K16471" s="391">
        <v>1</v>
      </c>
    </row>
    <row r="16472" spans="1:11" x14ac:dyDescent="0.3">
      <c r="A16472" s="341">
        <v>43671.55832916667</v>
      </c>
      <c r="B16472" s="318">
        <v>39497.769</v>
      </c>
      <c r="C16472" s="355">
        <f t="shared" si="355"/>
        <v>0.27799999999842839</v>
      </c>
      <c r="D16472" s="420">
        <f t="shared" si="356"/>
        <v>0.1389999999992142</v>
      </c>
      <c r="H16472" s="337"/>
      <c r="J16472" s="82">
        <v>78</v>
      </c>
      <c r="K16472" s="319">
        <v>2</v>
      </c>
    </row>
    <row r="16473" spans="1:11" x14ac:dyDescent="0.3">
      <c r="A16473" s="341">
        <v>43671.599995775461</v>
      </c>
      <c r="B16473" s="318">
        <v>39498.055</v>
      </c>
      <c r="C16473" s="355">
        <f t="shared" si="355"/>
        <v>0.28600000000005821</v>
      </c>
      <c r="D16473" s="420">
        <f t="shared" si="356"/>
        <v>0.1430000000000291</v>
      </c>
      <c r="H16473" s="337"/>
      <c r="J16473" s="82">
        <v>79</v>
      </c>
      <c r="K16473" s="320">
        <v>3</v>
      </c>
    </row>
    <row r="16474" spans="1:11" x14ac:dyDescent="0.3">
      <c r="A16474" s="341">
        <v>43671.64166238426</v>
      </c>
      <c r="B16474" s="318">
        <v>39498.338000000003</v>
      </c>
      <c r="C16474" s="355">
        <f t="shared" si="355"/>
        <v>0.28300000000308501</v>
      </c>
      <c r="D16474" s="420">
        <f t="shared" si="356"/>
        <v>0.1415000000015425</v>
      </c>
      <c r="H16474" s="337"/>
      <c r="J16474" s="82">
        <v>80</v>
      </c>
      <c r="K16474" s="321">
        <v>4</v>
      </c>
    </row>
    <row r="16475" spans="1:11" x14ac:dyDescent="0.3">
      <c r="A16475" s="341">
        <v>43671.683328993058</v>
      </c>
      <c r="B16475" s="318">
        <v>39498.61</v>
      </c>
      <c r="C16475" s="355">
        <f t="shared" si="355"/>
        <v>0.27199999999720603</v>
      </c>
      <c r="D16475" s="420">
        <f t="shared" si="356"/>
        <v>0.13599999999860302</v>
      </c>
      <c r="H16475" s="337"/>
      <c r="J16475" s="82">
        <v>81</v>
      </c>
      <c r="K16475" s="391">
        <v>1</v>
      </c>
    </row>
    <row r="16476" spans="1:11" x14ac:dyDescent="0.3">
      <c r="A16476" s="341">
        <v>43671.72499560185</v>
      </c>
      <c r="B16476" s="318">
        <v>39498.885000000002</v>
      </c>
      <c r="C16476" s="355">
        <f t="shared" si="355"/>
        <v>0.27500000000145519</v>
      </c>
      <c r="D16476" s="420">
        <f t="shared" si="356"/>
        <v>0.1375000000007276</v>
      </c>
      <c r="H16476" s="337"/>
      <c r="J16476" s="82">
        <v>82</v>
      </c>
      <c r="K16476" s="319">
        <v>2</v>
      </c>
    </row>
    <row r="16477" spans="1:11" x14ac:dyDescent="0.3">
      <c r="A16477" s="341">
        <v>43671.766662210648</v>
      </c>
      <c r="B16477" s="318">
        <v>39499.163</v>
      </c>
      <c r="C16477" s="355">
        <f t="shared" si="355"/>
        <v>0.27799999999842839</v>
      </c>
      <c r="D16477" s="420">
        <f t="shared" si="356"/>
        <v>0.1389999999992142</v>
      </c>
      <c r="H16477" s="337"/>
      <c r="J16477" s="82">
        <v>83</v>
      </c>
      <c r="K16477" s="320">
        <v>3</v>
      </c>
    </row>
    <row r="16478" spans="1:11" x14ac:dyDescent="0.3">
      <c r="A16478" s="341">
        <v>43671.808328819447</v>
      </c>
      <c r="B16478" s="318">
        <v>39499.438000000002</v>
      </c>
      <c r="C16478" s="355">
        <f t="shared" si="355"/>
        <v>0.27500000000145519</v>
      </c>
      <c r="D16478" s="420">
        <f t="shared" si="356"/>
        <v>0.1375000000007276</v>
      </c>
      <c r="H16478" s="337"/>
      <c r="J16478" s="82">
        <v>84</v>
      </c>
      <c r="K16478" s="321">
        <v>4</v>
      </c>
    </row>
    <row r="16479" spans="1:11" x14ac:dyDescent="0.3">
      <c r="A16479" s="341">
        <v>43671.849995428238</v>
      </c>
      <c r="B16479" s="318">
        <v>39499.701000000001</v>
      </c>
      <c r="C16479" s="355">
        <f t="shared" si="355"/>
        <v>0.26299999999901047</v>
      </c>
      <c r="D16479" s="420">
        <f t="shared" si="356"/>
        <v>0.13149999999950523</v>
      </c>
      <c r="H16479" s="337"/>
      <c r="J16479" s="82">
        <v>85</v>
      </c>
      <c r="K16479" s="391">
        <v>1</v>
      </c>
    </row>
    <row r="16480" spans="1:11" x14ac:dyDescent="0.3">
      <c r="A16480" s="341">
        <v>43671.891662037036</v>
      </c>
      <c r="B16480" s="318">
        <v>39499.970999999998</v>
      </c>
      <c r="C16480" s="355">
        <f t="shared" si="355"/>
        <v>0.26999999999679858</v>
      </c>
      <c r="D16480" s="420">
        <f t="shared" si="356"/>
        <v>0.13499999999839929</v>
      </c>
      <c r="H16480" s="337"/>
      <c r="J16480" s="82">
        <v>86</v>
      </c>
      <c r="K16480" s="319">
        <v>2</v>
      </c>
    </row>
    <row r="16481" spans="1:12" x14ac:dyDescent="0.3">
      <c r="A16481" s="341">
        <v>43671.933328645835</v>
      </c>
      <c r="B16481" s="318">
        <v>39500.250999999997</v>
      </c>
      <c r="C16481" s="355">
        <f t="shared" si="355"/>
        <v>0.27999999999883585</v>
      </c>
      <c r="D16481" s="420">
        <f t="shared" si="356"/>
        <v>0.13999999999941792</v>
      </c>
      <c r="H16481" s="337"/>
      <c r="J16481" s="82">
        <v>87</v>
      </c>
      <c r="K16481" s="320">
        <v>3</v>
      </c>
    </row>
    <row r="16482" spans="1:12" x14ac:dyDescent="0.3">
      <c r="A16482" s="341">
        <v>43671.974995254626</v>
      </c>
      <c r="B16482" s="318">
        <v>39500.519</v>
      </c>
      <c r="C16482" s="355">
        <f t="shared" si="355"/>
        <v>0.26800000000366708</v>
      </c>
      <c r="D16482" s="420">
        <f t="shared" si="356"/>
        <v>0.13400000000183354</v>
      </c>
      <c r="E16482" s="336">
        <f>SUM(C16459:C16482)*7.4805194805</f>
        <v>50.044675324562419</v>
      </c>
      <c r="F16482" s="324">
        <f>AVERAGE(D16459:D16482)</f>
        <v>0.13937500000004852</v>
      </c>
      <c r="G16482" s="324">
        <f>_xlfn.STDEV.S(D16459:D16482)</f>
        <v>3.4302047093768342E-3</v>
      </c>
      <c r="H16482" s="337"/>
      <c r="J16482" s="82">
        <v>88</v>
      </c>
      <c r="K16482" s="321">
        <v>4</v>
      </c>
    </row>
    <row r="16483" spans="1:12" x14ac:dyDescent="0.3">
      <c r="A16483" s="341">
        <v>43672.016661863425</v>
      </c>
      <c r="B16483" s="318">
        <v>39500.790999999997</v>
      </c>
      <c r="C16483" s="355">
        <f t="shared" si="355"/>
        <v>0.27199999999720603</v>
      </c>
      <c r="D16483" s="420">
        <f t="shared" si="356"/>
        <v>0.13599999999860302</v>
      </c>
      <c r="H16483" s="337"/>
      <c r="J16483" s="82">
        <v>89</v>
      </c>
      <c r="K16483" s="391">
        <v>1</v>
      </c>
    </row>
    <row r="16484" spans="1:12" x14ac:dyDescent="0.3">
      <c r="A16484" s="341">
        <v>43672.058328472223</v>
      </c>
      <c r="B16484" s="318">
        <v>39501.080999999998</v>
      </c>
      <c r="C16484" s="355">
        <f t="shared" si="355"/>
        <v>0.29000000000087311</v>
      </c>
      <c r="D16484" s="420">
        <f t="shared" si="356"/>
        <v>0.14500000000043656</v>
      </c>
      <c r="H16484" s="337"/>
      <c r="J16484" s="82">
        <v>90</v>
      </c>
      <c r="K16484" s="319">
        <v>2</v>
      </c>
    </row>
    <row r="16485" spans="1:12" x14ac:dyDescent="0.3">
      <c r="A16485" s="341">
        <v>43672.099995081022</v>
      </c>
      <c r="B16485" s="318">
        <v>39501.368999999999</v>
      </c>
      <c r="C16485" s="355">
        <f t="shared" si="355"/>
        <v>0.28800000000046566</v>
      </c>
      <c r="D16485" s="420">
        <f t="shared" si="356"/>
        <v>0.14400000000023283</v>
      </c>
      <c r="H16485" s="337"/>
      <c r="J16485" s="82">
        <v>91</v>
      </c>
      <c r="K16485" s="320">
        <v>3</v>
      </c>
    </row>
    <row r="16486" spans="1:12" x14ac:dyDescent="0.3">
      <c r="A16486" s="341">
        <v>43672.141661689813</v>
      </c>
      <c r="B16486" s="318">
        <v>39501.641000000003</v>
      </c>
      <c r="C16486" s="355">
        <f t="shared" si="355"/>
        <v>0.27200000000448199</v>
      </c>
      <c r="D16486" s="420">
        <f t="shared" si="356"/>
        <v>0.13600000000224099</v>
      </c>
      <c r="H16486" s="337"/>
      <c r="J16486" s="82">
        <v>92</v>
      </c>
      <c r="K16486" s="321">
        <v>4</v>
      </c>
    </row>
    <row r="16487" spans="1:12" x14ac:dyDescent="0.3">
      <c r="A16487" s="341">
        <v>43672.183328298612</v>
      </c>
      <c r="B16487" s="318">
        <v>39501.925000000003</v>
      </c>
      <c r="C16487" s="355">
        <f t="shared" si="355"/>
        <v>0.28399999999965075</v>
      </c>
      <c r="D16487" s="420">
        <f t="shared" si="356"/>
        <v>0.14199999999982538</v>
      </c>
      <c r="H16487" s="337"/>
      <c r="J16487" s="82">
        <v>93</v>
      </c>
      <c r="K16487" s="391">
        <v>1</v>
      </c>
    </row>
    <row r="16488" spans="1:12" x14ac:dyDescent="0.3">
      <c r="A16488" s="341">
        <v>43672.22499490741</v>
      </c>
      <c r="B16488" s="318">
        <v>39502.212</v>
      </c>
      <c r="C16488" s="355">
        <f t="shared" si="355"/>
        <v>0.28699999999662396</v>
      </c>
      <c r="D16488" s="420">
        <f t="shared" si="356"/>
        <v>0.14349999999831198</v>
      </c>
      <c r="H16488" s="337"/>
      <c r="J16488" s="82">
        <v>94</v>
      </c>
      <c r="K16488" s="319">
        <v>2</v>
      </c>
    </row>
    <row r="16489" spans="1:12" x14ac:dyDescent="0.3">
      <c r="A16489" s="341">
        <v>43672.266661516202</v>
      </c>
      <c r="B16489" s="318">
        <v>39502.497000000003</v>
      </c>
      <c r="C16489" s="355">
        <f t="shared" si="355"/>
        <v>0.28500000000349246</v>
      </c>
      <c r="D16489" s="420">
        <f t="shared" si="356"/>
        <v>0.14250000000174623</v>
      </c>
      <c r="H16489" s="337"/>
      <c r="J16489" s="82">
        <v>95</v>
      </c>
      <c r="K16489" s="320">
        <v>3</v>
      </c>
    </row>
    <row r="16490" spans="1:12" x14ac:dyDescent="0.3">
      <c r="A16490" s="341">
        <v>43672.308328125</v>
      </c>
      <c r="B16490" s="318">
        <v>39502.771999999997</v>
      </c>
      <c r="C16490" s="355">
        <f t="shared" si="355"/>
        <v>0.27499999999417923</v>
      </c>
      <c r="D16490" s="420">
        <f t="shared" si="356"/>
        <v>0.13749999999708962</v>
      </c>
      <c r="H16490" s="337"/>
      <c r="J16490" s="82">
        <v>96</v>
      </c>
      <c r="K16490" s="321">
        <v>4</v>
      </c>
    </row>
    <row r="16491" spans="1:12" x14ac:dyDescent="0.3">
      <c r="A16491" s="341">
        <v>43672.349994733799</v>
      </c>
      <c r="B16491" s="318">
        <v>39503.06</v>
      </c>
      <c r="C16491" s="355">
        <f t="shared" si="355"/>
        <v>0.28800000000046566</v>
      </c>
      <c r="D16491" s="420">
        <f t="shared" si="356"/>
        <v>0.14400000000023283</v>
      </c>
      <c r="H16491" s="337"/>
      <c r="J16491" s="82">
        <v>97</v>
      </c>
      <c r="K16491" s="391">
        <v>1</v>
      </c>
    </row>
    <row r="16492" spans="1:12" x14ac:dyDescent="0.3">
      <c r="A16492" s="341">
        <v>43672.39166134259</v>
      </c>
      <c r="B16492" s="318">
        <v>39503.349000000002</v>
      </c>
      <c r="C16492" s="355">
        <f t="shared" si="355"/>
        <v>0.28900000000430737</v>
      </c>
      <c r="D16492" s="420">
        <f t="shared" si="356"/>
        <v>0.14450000000215368</v>
      </c>
      <c r="H16492" s="337"/>
      <c r="J16492" s="82">
        <v>98</v>
      </c>
      <c r="K16492" s="319">
        <v>2</v>
      </c>
    </row>
    <row r="16493" spans="1:12" x14ac:dyDescent="0.3">
      <c r="A16493" s="341">
        <v>43672.433327951388</v>
      </c>
      <c r="B16493" s="318">
        <v>39503.620999999999</v>
      </c>
      <c r="C16493" s="355">
        <f t="shared" si="355"/>
        <v>0.27199999999720603</v>
      </c>
      <c r="D16493" s="420">
        <f t="shared" si="356"/>
        <v>0.13599999999860302</v>
      </c>
      <c r="H16493" s="337"/>
      <c r="J16493" s="82">
        <v>99</v>
      </c>
      <c r="K16493" s="320">
        <v>3</v>
      </c>
    </row>
    <row r="16494" spans="1:12" x14ac:dyDescent="0.3">
      <c r="A16494" s="341">
        <v>43672.474994560187</v>
      </c>
      <c r="B16494" s="318">
        <v>39503.906000000003</v>
      </c>
      <c r="C16494" s="355">
        <f t="shared" si="355"/>
        <v>0.28500000000349246</v>
      </c>
      <c r="D16494" s="420">
        <f t="shared" si="356"/>
        <v>0.14250000000174623</v>
      </c>
      <c r="H16494" s="337"/>
      <c r="J16494" s="82">
        <v>100</v>
      </c>
      <c r="K16494" s="321">
        <v>4</v>
      </c>
    </row>
    <row r="16495" spans="1:12" x14ac:dyDescent="0.3">
      <c r="A16495" s="341">
        <v>43672.527777777781</v>
      </c>
      <c r="B16495" s="318">
        <v>39504.196000000004</v>
      </c>
      <c r="C16495" s="355">
        <f t="shared" ref="C16495:C16591" si="357">B16495-B16494</f>
        <v>0.29000000000087311</v>
      </c>
      <c r="D16495" s="420">
        <f t="shared" ref="D16495:D16591" si="358">C16495/2</f>
        <v>0.14500000000043656</v>
      </c>
      <c r="H16495" s="337"/>
      <c r="J16495" s="82">
        <v>1</v>
      </c>
      <c r="K16495" s="391">
        <v>1</v>
      </c>
      <c r="L16495" s="54" t="s">
        <v>313</v>
      </c>
    </row>
    <row r="16496" spans="1:12" x14ac:dyDescent="0.3">
      <c r="A16496" s="341">
        <v>43672.569444444445</v>
      </c>
      <c r="B16496" s="318">
        <v>39504.476999999999</v>
      </c>
      <c r="C16496" s="355">
        <f t="shared" si="357"/>
        <v>0.28099999999540159</v>
      </c>
      <c r="D16496" s="420">
        <f t="shared" si="358"/>
        <v>0.1404999999977008</v>
      </c>
      <c r="H16496" s="337"/>
      <c r="J16496" s="82">
        <v>2</v>
      </c>
      <c r="K16496" s="319">
        <v>2</v>
      </c>
    </row>
    <row r="16497" spans="1:11" x14ac:dyDescent="0.3">
      <c r="A16497" s="341">
        <v>43672.611111111109</v>
      </c>
      <c r="B16497" s="318">
        <v>39504.749000000003</v>
      </c>
      <c r="C16497" s="355">
        <f t="shared" si="357"/>
        <v>0.27200000000448199</v>
      </c>
      <c r="D16497" s="420">
        <f t="shared" si="358"/>
        <v>0.13600000000224099</v>
      </c>
      <c r="H16497" s="337"/>
      <c r="J16497" s="82">
        <v>3</v>
      </c>
      <c r="K16497" s="320">
        <v>3</v>
      </c>
    </row>
    <row r="16498" spans="1:11" x14ac:dyDescent="0.3">
      <c r="A16498" s="341">
        <v>43672.652777662035</v>
      </c>
      <c r="B16498" s="318">
        <v>39505.029000000002</v>
      </c>
      <c r="C16498" s="355">
        <f t="shared" si="357"/>
        <v>0.27999999999883585</v>
      </c>
      <c r="D16498" s="420">
        <f t="shared" si="358"/>
        <v>0.13999999999941792</v>
      </c>
      <c r="H16498" s="337"/>
      <c r="J16498" s="82">
        <v>4</v>
      </c>
      <c r="K16498" s="321">
        <v>4</v>
      </c>
    </row>
    <row r="16499" spans="1:11" x14ac:dyDescent="0.3">
      <c r="A16499" s="341">
        <v>43672.694444270834</v>
      </c>
      <c r="B16499" s="318">
        <v>39505.307999999997</v>
      </c>
      <c r="C16499" s="355">
        <f t="shared" si="357"/>
        <v>0.27899999999499414</v>
      </c>
      <c r="D16499" s="420">
        <f t="shared" si="358"/>
        <v>0.13949999999749707</v>
      </c>
      <c r="H16499" s="337"/>
      <c r="J16499" s="82">
        <v>5</v>
      </c>
      <c r="K16499" s="391">
        <v>1</v>
      </c>
    </row>
    <row r="16500" spans="1:11" x14ac:dyDescent="0.3">
      <c r="A16500" s="341">
        <v>43672.736110879632</v>
      </c>
      <c r="B16500" s="318">
        <v>39505.576999999997</v>
      </c>
      <c r="C16500" s="355">
        <f t="shared" si="357"/>
        <v>0.26900000000023283</v>
      </c>
      <c r="D16500" s="420">
        <f t="shared" si="358"/>
        <v>0.13450000000011642</v>
      </c>
      <c r="H16500" s="337"/>
      <c r="J16500" s="82">
        <v>6</v>
      </c>
      <c r="K16500" s="319">
        <v>2</v>
      </c>
    </row>
    <row r="16501" spans="1:11" x14ac:dyDescent="0.3">
      <c r="A16501" s="341">
        <v>43672.777777488423</v>
      </c>
      <c r="B16501" s="318">
        <v>39505.847999999998</v>
      </c>
      <c r="C16501" s="355">
        <f t="shared" si="357"/>
        <v>0.27100000000064028</v>
      </c>
      <c r="D16501" s="420">
        <f t="shared" si="358"/>
        <v>0.13550000000032014</v>
      </c>
      <c r="H16501" s="337"/>
      <c r="J16501" s="82">
        <v>7</v>
      </c>
      <c r="K16501" s="320">
        <v>3</v>
      </c>
    </row>
    <row r="16502" spans="1:11" x14ac:dyDescent="0.3">
      <c r="A16502" s="341">
        <v>43672.819444097222</v>
      </c>
      <c r="B16502" s="318">
        <v>39506.123</v>
      </c>
      <c r="C16502" s="355">
        <f t="shared" si="357"/>
        <v>0.27500000000145519</v>
      </c>
      <c r="D16502" s="420">
        <f t="shared" si="358"/>
        <v>0.1375000000007276</v>
      </c>
      <c r="H16502" s="337"/>
      <c r="J16502" s="82">
        <v>8</v>
      </c>
      <c r="K16502" s="321">
        <v>4</v>
      </c>
    </row>
    <row r="16503" spans="1:11" x14ac:dyDescent="0.3">
      <c r="A16503" s="341">
        <v>43672.861110706021</v>
      </c>
      <c r="B16503" s="318">
        <v>39506.398000000001</v>
      </c>
      <c r="C16503" s="355">
        <f t="shared" si="357"/>
        <v>0.27500000000145519</v>
      </c>
      <c r="D16503" s="420">
        <f t="shared" si="358"/>
        <v>0.1375000000007276</v>
      </c>
      <c r="H16503" s="337"/>
      <c r="J16503" s="82">
        <v>9</v>
      </c>
      <c r="K16503" s="391">
        <v>1</v>
      </c>
    </row>
    <row r="16504" spans="1:11" x14ac:dyDescent="0.3">
      <c r="A16504" s="341">
        <v>43672.902777314812</v>
      </c>
      <c r="B16504" s="318">
        <v>39506.661</v>
      </c>
      <c r="C16504" s="355">
        <f t="shared" si="357"/>
        <v>0.26299999999901047</v>
      </c>
      <c r="D16504" s="420">
        <f t="shared" si="358"/>
        <v>0.13149999999950523</v>
      </c>
      <c r="H16504" s="337"/>
      <c r="J16504" s="82">
        <v>10</v>
      </c>
      <c r="K16504" s="319">
        <v>2</v>
      </c>
    </row>
    <row r="16505" spans="1:11" x14ac:dyDescent="0.3">
      <c r="A16505" s="341">
        <v>43672.94444392361</v>
      </c>
      <c r="B16505" s="318">
        <v>39506.938000000002</v>
      </c>
      <c r="C16505" s="355">
        <f t="shared" si="357"/>
        <v>0.27700000000186265</v>
      </c>
      <c r="D16505" s="420">
        <f t="shared" si="358"/>
        <v>0.13850000000093132</v>
      </c>
      <c r="H16505" s="337"/>
      <c r="J16505" s="82">
        <v>11</v>
      </c>
      <c r="K16505" s="320">
        <v>3</v>
      </c>
    </row>
    <row r="16506" spans="1:11" x14ac:dyDescent="0.3">
      <c r="A16506" s="341">
        <v>43672.986110532409</v>
      </c>
      <c r="B16506" s="318">
        <v>39507.218000000001</v>
      </c>
      <c r="C16506" s="355">
        <f t="shared" si="357"/>
        <v>0.27999999999883585</v>
      </c>
      <c r="D16506" s="420">
        <f t="shared" si="358"/>
        <v>0.13999999999941792</v>
      </c>
      <c r="E16506" s="336">
        <f>SUM(C16483:C16506)*7.4805194805</f>
        <v>50.111999999873419</v>
      </c>
      <c r="F16506" s="324">
        <f>AVERAGE(D16483:D16506)</f>
        <v>0.13956250000001091</v>
      </c>
      <c r="G16506" s="324">
        <f>_xlfn.STDEV.S(D16483:D16506)</f>
        <v>3.8144818443061413E-3</v>
      </c>
      <c r="H16506" s="337"/>
      <c r="J16506" s="82">
        <v>12</v>
      </c>
      <c r="K16506" s="321">
        <v>4</v>
      </c>
    </row>
    <row r="16507" spans="1:11" x14ac:dyDescent="0.3">
      <c r="A16507" s="341">
        <v>43673.0277771412</v>
      </c>
      <c r="B16507" s="318">
        <v>39507.491000000002</v>
      </c>
      <c r="C16507" s="355">
        <f t="shared" si="357"/>
        <v>0.27300000000104774</v>
      </c>
      <c r="D16507" s="420">
        <f t="shared" si="358"/>
        <v>0.13650000000052387</v>
      </c>
      <c r="H16507" s="337"/>
      <c r="J16507" s="82">
        <v>13</v>
      </c>
      <c r="K16507" s="391">
        <v>1</v>
      </c>
    </row>
    <row r="16508" spans="1:11" x14ac:dyDescent="0.3">
      <c r="A16508" s="341">
        <v>43673.069443749999</v>
      </c>
      <c r="B16508" s="318">
        <v>39507.760000000002</v>
      </c>
      <c r="C16508" s="355">
        <f t="shared" si="357"/>
        <v>0.26900000000023283</v>
      </c>
      <c r="D16508" s="420">
        <f t="shared" si="358"/>
        <v>0.13450000000011642</v>
      </c>
      <c r="H16508" s="337"/>
      <c r="J16508" s="82">
        <v>14</v>
      </c>
      <c r="K16508" s="319">
        <v>2</v>
      </c>
    </row>
    <row r="16509" spans="1:11" x14ac:dyDescent="0.3">
      <c r="A16509" s="341">
        <v>43673.111110358797</v>
      </c>
      <c r="B16509" s="318">
        <v>39508.038999999997</v>
      </c>
      <c r="C16509" s="355">
        <f t="shared" si="357"/>
        <v>0.27899999999499414</v>
      </c>
      <c r="D16509" s="420">
        <f t="shared" si="358"/>
        <v>0.13949999999749707</v>
      </c>
      <c r="H16509" s="337"/>
      <c r="J16509" s="82">
        <v>15</v>
      </c>
      <c r="K16509" s="320">
        <v>3</v>
      </c>
    </row>
    <row r="16510" spans="1:11" x14ac:dyDescent="0.3">
      <c r="A16510" s="341">
        <v>43673.152776967596</v>
      </c>
      <c r="B16510" s="318">
        <v>39508.32</v>
      </c>
      <c r="C16510" s="355">
        <f t="shared" si="357"/>
        <v>0.28100000000267755</v>
      </c>
      <c r="D16510" s="420">
        <f t="shared" si="358"/>
        <v>0.14050000000133878</v>
      </c>
      <c r="H16510" s="337"/>
      <c r="J16510" s="82">
        <v>16</v>
      </c>
      <c r="K16510" s="321">
        <v>4</v>
      </c>
    </row>
    <row r="16511" spans="1:11" x14ac:dyDescent="0.3">
      <c r="A16511" s="341">
        <v>43673.194443576387</v>
      </c>
      <c r="B16511" s="318">
        <v>39508.595999999998</v>
      </c>
      <c r="C16511" s="355">
        <f t="shared" si="357"/>
        <v>0.27599999999802094</v>
      </c>
      <c r="D16511" s="420">
        <f t="shared" si="358"/>
        <v>0.13799999999901047</v>
      </c>
      <c r="H16511" s="337"/>
      <c r="J16511" s="82">
        <v>17</v>
      </c>
      <c r="K16511" s="391">
        <v>1</v>
      </c>
    </row>
    <row r="16512" spans="1:11" x14ac:dyDescent="0.3">
      <c r="A16512" s="341">
        <v>43673.236110185186</v>
      </c>
      <c r="B16512" s="318">
        <v>39508.879000000001</v>
      </c>
      <c r="C16512" s="355">
        <f t="shared" si="357"/>
        <v>0.28300000000308501</v>
      </c>
      <c r="D16512" s="420">
        <f t="shared" si="358"/>
        <v>0.1415000000015425</v>
      </c>
      <c r="H16512" s="337"/>
      <c r="J16512" s="82">
        <v>18</v>
      </c>
      <c r="K16512" s="319">
        <v>2</v>
      </c>
    </row>
    <row r="16513" spans="1:11" x14ac:dyDescent="0.3">
      <c r="A16513" s="341">
        <v>43673.277776793984</v>
      </c>
      <c r="B16513" s="318">
        <v>39509.171000000002</v>
      </c>
      <c r="C16513" s="355">
        <f t="shared" si="357"/>
        <v>0.29200000000128057</v>
      </c>
      <c r="D16513" s="420">
        <f t="shared" si="358"/>
        <v>0.14600000000064028</v>
      </c>
      <c r="H16513" s="337"/>
      <c r="J16513" s="82">
        <v>19</v>
      </c>
      <c r="K16513" s="320">
        <v>3</v>
      </c>
    </row>
    <row r="16514" spans="1:11" x14ac:dyDescent="0.3">
      <c r="A16514" s="341">
        <v>43673.319443402776</v>
      </c>
      <c r="B16514" s="318">
        <v>39509.457999999999</v>
      </c>
      <c r="C16514" s="355">
        <f t="shared" si="357"/>
        <v>0.28699999999662396</v>
      </c>
      <c r="D16514" s="420">
        <f t="shared" si="358"/>
        <v>0.14349999999831198</v>
      </c>
      <c r="H16514" s="337"/>
      <c r="J16514" s="82">
        <v>20</v>
      </c>
      <c r="K16514" s="321">
        <v>4</v>
      </c>
    </row>
    <row r="16515" spans="1:11" x14ac:dyDescent="0.3">
      <c r="A16515" s="341">
        <v>43673.361110011574</v>
      </c>
      <c r="B16515" s="318">
        <v>39509.731</v>
      </c>
      <c r="C16515" s="355">
        <f t="shared" si="357"/>
        <v>0.27300000000104774</v>
      </c>
      <c r="D16515" s="420">
        <f t="shared" si="358"/>
        <v>0.13650000000052387</v>
      </c>
      <c r="H16515" s="337"/>
      <c r="J16515" s="82">
        <v>21</v>
      </c>
      <c r="K16515" s="391">
        <v>1</v>
      </c>
    </row>
    <row r="16516" spans="1:11" x14ac:dyDescent="0.3">
      <c r="A16516" s="341">
        <v>43673.402776620373</v>
      </c>
      <c r="B16516" s="318">
        <v>39510.017999999996</v>
      </c>
      <c r="C16516" s="355">
        <f t="shared" si="357"/>
        <v>0.28699999999662396</v>
      </c>
      <c r="D16516" s="420">
        <f t="shared" si="358"/>
        <v>0.14349999999831198</v>
      </c>
      <c r="H16516" s="337"/>
      <c r="J16516" s="82">
        <v>22</v>
      </c>
      <c r="K16516" s="319">
        <v>2</v>
      </c>
    </row>
    <row r="16517" spans="1:11" x14ac:dyDescent="0.3">
      <c r="A16517" s="341">
        <v>43673.444443229164</v>
      </c>
      <c r="B16517" s="318">
        <v>39510.305</v>
      </c>
      <c r="C16517" s="355">
        <f t="shared" si="357"/>
        <v>0.28700000000389991</v>
      </c>
      <c r="D16517" s="420">
        <f t="shared" si="358"/>
        <v>0.14350000000194996</v>
      </c>
      <c r="H16517" s="337"/>
      <c r="J16517" s="82">
        <v>23</v>
      </c>
      <c r="K16517" s="320">
        <v>3</v>
      </c>
    </row>
    <row r="16518" spans="1:11" x14ac:dyDescent="0.3">
      <c r="A16518" s="341">
        <v>43673.486109837962</v>
      </c>
      <c r="B16518" s="318">
        <v>39510.578000000001</v>
      </c>
      <c r="C16518" s="355">
        <f t="shared" si="357"/>
        <v>0.27300000000104774</v>
      </c>
      <c r="D16518" s="420">
        <f t="shared" si="358"/>
        <v>0.13650000000052387</v>
      </c>
      <c r="H16518" s="337"/>
      <c r="J16518" s="82">
        <v>24</v>
      </c>
      <c r="K16518" s="321">
        <v>4</v>
      </c>
    </row>
    <row r="16519" spans="1:11" x14ac:dyDescent="0.3">
      <c r="A16519" s="341">
        <v>43673.527776446761</v>
      </c>
      <c r="B16519" s="318">
        <v>39510.849000000002</v>
      </c>
      <c r="C16519" s="355">
        <f t="shared" si="357"/>
        <v>0.27100000000064028</v>
      </c>
      <c r="D16519" s="420">
        <f t="shared" si="358"/>
        <v>0.13550000000032014</v>
      </c>
      <c r="H16519" s="337"/>
      <c r="J16519" s="82">
        <v>25</v>
      </c>
      <c r="K16519" s="391">
        <v>1</v>
      </c>
    </row>
    <row r="16520" spans="1:11" x14ac:dyDescent="0.3">
      <c r="A16520" s="341">
        <v>43673.569443055552</v>
      </c>
      <c r="B16520" s="318">
        <v>39511.129999999997</v>
      </c>
      <c r="C16520" s="355">
        <f t="shared" si="357"/>
        <v>0.28099999999540159</v>
      </c>
      <c r="D16520" s="420">
        <f t="shared" si="358"/>
        <v>0.1404999999977008</v>
      </c>
      <c r="H16520" s="337"/>
      <c r="J16520" s="82">
        <v>26</v>
      </c>
      <c r="K16520" s="319">
        <v>2</v>
      </c>
    </row>
    <row r="16521" spans="1:11" x14ac:dyDescent="0.3">
      <c r="A16521" s="341">
        <v>43673.611109664351</v>
      </c>
      <c r="B16521" s="318">
        <v>39511.402000000002</v>
      </c>
      <c r="C16521" s="355">
        <f t="shared" si="357"/>
        <v>0.27200000000448199</v>
      </c>
      <c r="D16521" s="420">
        <f t="shared" si="358"/>
        <v>0.13600000000224099</v>
      </c>
      <c r="H16521" s="337"/>
      <c r="J16521" s="82">
        <v>27</v>
      </c>
      <c r="K16521" s="320">
        <v>3</v>
      </c>
    </row>
    <row r="16522" spans="1:11" x14ac:dyDescent="0.3">
      <c r="A16522" s="341">
        <v>43673.652776273149</v>
      </c>
      <c r="B16522" s="318">
        <v>39511.669000000002</v>
      </c>
      <c r="C16522" s="355">
        <f t="shared" si="357"/>
        <v>0.26699999999982538</v>
      </c>
      <c r="D16522" s="420">
        <f t="shared" si="358"/>
        <v>0.13349999999991269</v>
      </c>
      <c r="H16522" s="337"/>
      <c r="J16522" s="82">
        <v>28</v>
      </c>
      <c r="K16522" s="321">
        <v>4</v>
      </c>
    </row>
    <row r="16523" spans="1:11" x14ac:dyDescent="0.3">
      <c r="A16523" s="341">
        <v>43673.694442881948</v>
      </c>
      <c r="B16523" s="318">
        <v>39511.942999999999</v>
      </c>
      <c r="C16523" s="355">
        <f t="shared" si="357"/>
        <v>0.27399999999761349</v>
      </c>
      <c r="D16523" s="420">
        <f t="shared" si="358"/>
        <v>0.13699999999880674</v>
      </c>
      <c r="H16523" s="337"/>
      <c r="J16523" s="82">
        <v>29</v>
      </c>
      <c r="K16523" s="391">
        <v>1</v>
      </c>
    </row>
    <row r="16524" spans="1:11" x14ac:dyDescent="0.3">
      <c r="A16524" s="341">
        <v>43673.736109490739</v>
      </c>
      <c r="B16524" s="318">
        <v>39512.228000000003</v>
      </c>
      <c r="C16524" s="355">
        <f t="shared" si="357"/>
        <v>0.28500000000349246</v>
      </c>
      <c r="D16524" s="420">
        <f t="shared" si="358"/>
        <v>0.14250000000174623</v>
      </c>
      <c r="H16524" s="337"/>
      <c r="J16524" s="82">
        <v>30</v>
      </c>
      <c r="K16524" s="319">
        <v>2</v>
      </c>
    </row>
    <row r="16525" spans="1:11" x14ac:dyDescent="0.3">
      <c r="A16525" s="341">
        <v>43673.777776099538</v>
      </c>
      <c r="B16525" s="318">
        <v>39512.497000000003</v>
      </c>
      <c r="C16525" s="355">
        <f t="shared" si="357"/>
        <v>0.26900000000023283</v>
      </c>
      <c r="D16525" s="420">
        <f t="shared" si="358"/>
        <v>0.13450000000011642</v>
      </c>
      <c r="H16525" s="337"/>
      <c r="J16525" s="82">
        <v>31</v>
      </c>
      <c r="K16525" s="320">
        <v>3</v>
      </c>
    </row>
    <row r="16526" spans="1:11" x14ac:dyDescent="0.3">
      <c r="A16526" s="341">
        <v>43673.819442708336</v>
      </c>
      <c r="B16526" s="318">
        <v>39512.758999999998</v>
      </c>
      <c r="C16526" s="355">
        <f t="shared" si="357"/>
        <v>0.26199999999516876</v>
      </c>
      <c r="D16526" s="420">
        <f t="shared" si="358"/>
        <v>0.13099999999758438</v>
      </c>
      <c r="H16526" s="337"/>
      <c r="J16526" s="82">
        <v>32</v>
      </c>
      <c r="K16526" s="321">
        <v>4</v>
      </c>
    </row>
    <row r="16527" spans="1:11" x14ac:dyDescent="0.3">
      <c r="A16527" s="341">
        <v>43673.861109317128</v>
      </c>
      <c r="B16527" s="318">
        <v>39513.031000000003</v>
      </c>
      <c r="C16527" s="355">
        <f t="shared" si="357"/>
        <v>0.27200000000448199</v>
      </c>
      <c r="D16527" s="420">
        <f t="shared" si="358"/>
        <v>0.13600000000224099</v>
      </c>
      <c r="H16527" s="337"/>
      <c r="J16527" s="82">
        <v>33</v>
      </c>
      <c r="K16527" s="391">
        <v>1</v>
      </c>
    </row>
    <row r="16528" spans="1:11" x14ac:dyDescent="0.3">
      <c r="A16528" s="341">
        <v>43673.902775925926</v>
      </c>
      <c r="B16528" s="318">
        <v>39513.31</v>
      </c>
      <c r="C16528" s="355">
        <f t="shared" si="357"/>
        <v>0.27899999999499414</v>
      </c>
      <c r="D16528" s="420">
        <f t="shared" si="358"/>
        <v>0.13949999999749707</v>
      </c>
      <c r="H16528" s="337"/>
      <c r="J16528" s="82">
        <v>34</v>
      </c>
      <c r="K16528" s="319">
        <v>2</v>
      </c>
    </row>
    <row r="16529" spans="1:11" x14ac:dyDescent="0.3">
      <c r="A16529" s="341">
        <v>43673.944442534725</v>
      </c>
      <c r="B16529" s="318">
        <v>39513.574999999997</v>
      </c>
      <c r="C16529" s="355">
        <f t="shared" si="357"/>
        <v>0.26499999999941792</v>
      </c>
      <c r="D16529" s="420">
        <f t="shared" si="358"/>
        <v>0.13249999999970896</v>
      </c>
      <c r="H16529" s="337"/>
      <c r="J16529" s="82">
        <v>35</v>
      </c>
      <c r="K16529" s="320">
        <v>3</v>
      </c>
    </row>
    <row r="16530" spans="1:11" x14ac:dyDescent="0.3">
      <c r="A16530" s="341">
        <v>43673.986109143516</v>
      </c>
      <c r="B16530" s="318">
        <v>39513.843000000001</v>
      </c>
      <c r="C16530" s="355">
        <f t="shared" si="357"/>
        <v>0.26800000000366708</v>
      </c>
      <c r="D16530" s="420">
        <f t="shared" si="358"/>
        <v>0.13400000000183354</v>
      </c>
      <c r="E16530" s="336">
        <f>SUM(C16507:C16530)*7.4805194805</f>
        <v>49.558441558312502</v>
      </c>
      <c r="F16530" s="324">
        <f>AVERAGE(D16507:D16530)</f>
        <v>0.13802083333333334</v>
      </c>
      <c r="G16530" s="324">
        <f>_xlfn.STDEV.S(D16507:D16530)</f>
        <v>3.9904210485820621E-3</v>
      </c>
      <c r="H16530" s="337"/>
      <c r="J16530" s="82">
        <v>36</v>
      </c>
      <c r="K16530" s="321">
        <v>4</v>
      </c>
    </row>
    <row r="16531" spans="1:11" x14ac:dyDescent="0.3">
      <c r="A16531" s="341">
        <v>43674.027775752314</v>
      </c>
      <c r="B16531" s="318">
        <v>39514.122000000003</v>
      </c>
      <c r="C16531" s="355">
        <f t="shared" si="357"/>
        <v>0.2790000000022701</v>
      </c>
      <c r="D16531" s="420">
        <f t="shared" si="358"/>
        <v>0.13950000000113505</v>
      </c>
      <c r="H16531" s="337"/>
      <c r="J16531" s="82">
        <v>37</v>
      </c>
      <c r="K16531" s="391">
        <v>1</v>
      </c>
    </row>
    <row r="16532" spans="1:11" x14ac:dyDescent="0.3">
      <c r="A16532" s="341">
        <v>43674.069442361113</v>
      </c>
      <c r="B16532" s="318">
        <v>39514.400999999998</v>
      </c>
      <c r="C16532" s="355">
        <f t="shared" si="357"/>
        <v>0.27899999999499414</v>
      </c>
      <c r="D16532" s="420">
        <f t="shared" si="358"/>
        <v>0.13949999999749707</v>
      </c>
      <c r="H16532" s="337"/>
      <c r="J16532" s="82">
        <v>38</v>
      </c>
      <c r="K16532" s="319">
        <v>2</v>
      </c>
    </row>
    <row r="16533" spans="1:11" x14ac:dyDescent="0.3">
      <c r="A16533" s="341">
        <v>43674.111108969904</v>
      </c>
      <c r="B16533" s="318">
        <v>39514.673000000003</v>
      </c>
      <c r="C16533" s="355">
        <f t="shared" si="357"/>
        <v>0.27200000000448199</v>
      </c>
      <c r="D16533" s="420">
        <f t="shared" si="358"/>
        <v>0.13600000000224099</v>
      </c>
      <c r="H16533" s="337"/>
      <c r="J16533" s="82">
        <v>39</v>
      </c>
      <c r="K16533" s="320">
        <v>3</v>
      </c>
    </row>
    <row r="16534" spans="1:11" x14ac:dyDescent="0.3">
      <c r="A16534" s="341">
        <v>43674.152775578703</v>
      </c>
      <c r="B16534" s="318">
        <v>39514.959000000003</v>
      </c>
      <c r="C16534" s="355">
        <f t="shared" si="357"/>
        <v>0.28600000000005821</v>
      </c>
      <c r="D16534" s="420">
        <f t="shared" si="358"/>
        <v>0.1430000000000291</v>
      </c>
      <c r="H16534" s="337"/>
      <c r="J16534" s="82">
        <v>40</v>
      </c>
      <c r="K16534" s="321">
        <v>4</v>
      </c>
    </row>
    <row r="16535" spans="1:11" x14ac:dyDescent="0.3">
      <c r="A16535" s="341">
        <v>43674.194442187501</v>
      </c>
      <c r="B16535" s="318">
        <v>39515.245999999999</v>
      </c>
      <c r="C16535" s="355">
        <f t="shared" si="357"/>
        <v>0.28699999999662396</v>
      </c>
      <c r="D16535" s="420">
        <f t="shared" si="358"/>
        <v>0.14349999999831198</v>
      </c>
      <c r="H16535" s="337"/>
      <c r="J16535" s="82">
        <v>41</v>
      </c>
      <c r="K16535" s="391">
        <v>1</v>
      </c>
    </row>
    <row r="16536" spans="1:11" x14ac:dyDescent="0.3">
      <c r="A16536" s="341">
        <v>43674.236108796293</v>
      </c>
      <c r="B16536" s="318">
        <v>39515.527999999998</v>
      </c>
      <c r="C16536" s="355">
        <f t="shared" si="357"/>
        <v>0.2819999999992433</v>
      </c>
      <c r="D16536" s="420">
        <f t="shared" si="358"/>
        <v>0.14099999999962165</v>
      </c>
      <c r="H16536" s="337"/>
      <c r="J16536" s="82">
        <v>42</v>
      </c>
      <c r="K16536" s="319">
        <v>2</v>
      </c>
    </row>
    <row r="16537" spans="1:11" x14ac:dyDescent="0.3">
      <c r="A16537" s="341">
        <v>43674.277775405091</v>
      </c>
      <c r="B16537" s="318">
        <v>39515.807999999997</v>
      </c>
      <c r="C16537" s="355">
        <f t="shared" si="357"/>
        <v>0.27999999999883585</v>
      </c>
      <c r="D16537" s="420">
        <f t="shared" si="358"/>
        <v>0.13999999999941792</v>
      </c>
      <c r="H16537" s="337"/>
      <c r="J16537" s="82">
        <v>43</v>
      </c>
      <c r="K16537" s="320">
        <v>3</v>
      </c>
    </row>
    <row r="16538" spans="1:11" x14ac:dyDescent="0.3">
      <c r="A16538" s="341">
        <v>43674.31944201389</v>
      </c>
      <c r="B16538" s="318">
        <v>39516.101000000002</v>
      </c>
      <c r="C16538" s="355">
        <f t="shared" si="357"/>
        <v>0.29300000000512227</v>
      </c>
      <c r="D16538" s="420">
        <f t="shared" si="358"/>
        <v>0.14650000000256114</v>
      </c>
      <c r="H16538" s="337"/>
      <c r="J16538" s="82">
        <v>44</v>
      </c>
      <c r="K16538" s="321">
        <v>4</v>
      </c>
    </row>
    <row r="16539" spans="1:11" x14ac:dyDescent="0.3">
      <c r="A16539" s="341">
        <v>43674.361108622688</v>
      </c>
      <c r="B16539" s="318">
        <v>39516.39</v>
      </c>
      <c r="C16539" s="355">
        <f t="shared" si="357"/>
        <v>0.28899999999703141</v>
      </c>
      <c r="D16539" s="420">
        <f t="shared" si="358"/>
        <v>0.1444999999985157</v>
      </c>
      <c r="H16539" s="337"/>
      <c r="J16539" s="82">
        <v>45</v>
      </c>
      <c r="K16539" s="391">
        <v>1</v>
      </c>
    </row>
    <row r="16540" spans="1:11" x14ac:dyDescent="0.3">
      <c r="A16540" s="341">
        <v>43674.40277523148</v>
      </c>
      <c r="B16540" s="318">
        <v>39516.667999999998</v>
      </c>
      <c r="C16540" s="355">
        <f t="shared" si="357"/>
        <v>0.27799999999842839</v>
      </c>
      <c r="D16540" s="420">
        <f t="shared" si="358"/>
        <v>0.1389999999992142</v>
      </c>
      <c r="H16540" s="337"/>
      <c r="J16540" s="82">
        <v>46</v>
      </c>
      <c r="K16540" s="319">
        <v>2</v>
      </c>
    </row>
    <row r="16541" spans="1:11" x14ac:dyDescent="0.3">
      <c r="A16541" s="341">
        <v>43674.444441840278</v>
      </c>
      <c r="B16541" s="318">
        <v>39516.947</v>
      </c>
      <c r="C16541" s="355">
        <f t="shared" si="357"/>
        <v>0.2790000000022701</v>
      </c>
      <c r="D16541" s="420">
        <f t="shared" si="358"/>
        <v>0.13950000000113505</v>
      </c>
      <c r="H16541" s="337"/>
      <c r="J16541" s="82">
        <v>47</v>
      </c>
      <c r="K16541" s="320">
        <v>3</v>
      </c>
    </row>
    <row r="16542" spans="1:11" x14ac:dyDescent="0.3">
      <c r="A16542" s="341">
        <v>43674.486108449077</v>
      </c>
      <c r="B16542" s="318">
        <v>39517.230000000003</v>
      </c>
      <c r="C16542" s="355">
        <f t="shared" si="357"/>
        <v>0.28300000000308501</v>
      </c>
      <c r="D16542" s="420">
        <f t="shared" si="358"/>
        <v>0.1415000000015425</v>
      </c>
      <c r="H16542" s="337"/>
      <c r="J16542" s="82">
        <v>48</v>
      </c>
      <c r="K16542" s="321">
        <v>4</v>
      </c>
    </row>
    <row r="16543" spans="1:11" x14ac:dyDescent="0.3">
      <c r="A16543" s="341">
        <v>43674.527775057868</v>
      </c>
      <c r="B16543" s="318">
        <v>39517.504000000001</v>
      </c>
      <c r="C16543" s="355">
        <f t="shared" si="357"/>
        <v>0.27399999999761349</v>
      </c>
      <c r="D16543" s="420">
        <f t="shared" si="358"/>
        <v>0.13699999999880674</v>
      </c>
      <c r="H16543" s="337"/>
      <c r="J16543" s="82">
        <v>49</v>
      </c>
      <c r="K16543" s="391">
        <v>1</v>
      </c>
    </row>
    <row r="16544" spans="1:11" x14ac:dyDescent="0.3">
      <c r="A16544" s="341">
        <v>43674.569441666667</v>
      </c>
      <c r="B16544" s="318">
        <v>39517.78</v>
      </c>
      <c r="C16544" s="355">
        <f t="shared" si="357"/>
        <v>0.27599999999802094</v>
      </c>
      <c r="D16544" s="420">
        <f t="shared" si="358"/>
        <v>0.13799999999901047</v>
      </c>
      <c r="H16544" s="337"/>
      <c r="J16544" s="82">
        <v>50</v>
      </c>
      <c r="K16544" s="319">
        <v>2</v>
      </c>
    </row>
    <row r="16545" spans="1:11" x14ac:dyDescent="0.3">
      <c r="A16545" s="341">
        <v>43674.611108275465</v>
      </c>
      <c r="B16545" s="318">
        <v>39518.061999999998</v>
      </c>
      <c r="C16545" s="355">
        <f t="shared" si="357"/>
        <v>0.2819999999992433</v>
      </c>
      <c r="D16545" s="420">
        <f t="shared" si="358"/>
        <v>0.14099999999962165</v>
      </c>
      <c r="H16545" s="337"/>
      <c r="J16545" s="82">
        <v>51</v>
      </c>
      <c r="K16545" s="320">
        <v>3</v>
      </c>
    </row>
    <row r="16546" spans="1:11" x14ac:dyDescent="0.3">
      <c r="A16546" s="341">
        <v>43674.652774884256</v>
      </c>
      <c r="B16546" s="318">
        <v>39518.341999999997</v>
      </c>
      <c r="C16546" s="355">
        <f t="shared" si="357"/>
        <v>0.27999999999883585</v>
      </c>
      <c r="D16546" s="420">
        <f t="shared" si="358"/>
        <v>0.13999999999941792</v>
      </c>
      <c r="H16546" s="337"/>
      <c r="J16546" s="82">
        <v>52</v>
      </c>
      <c r="K16546" s="321">
        <v>4</v>
      </c>
    </row>
    <row r="16547" spans="1:11" x14ac:dyDescent="0.3">
      <c r="A16547" s="341">
        <v>43674.694441493055</v>
      </c>
      <c r="B16547" s="318">
        <v>39518.610999999997</v>
      </c>
      <c r="C16547" s="355">
        <f t="shared" si="357"/>
        <v>0.26900000000023283</v>
      </c>
      <c r="D16547" s="420">
        <f t="shared" si="358"/>
        <v>0.13450000000011642</v>
      </c>
      <c r="H16547" s="337"/>
      <c r="J16547" s="82">
        <v>53</v>
      </c>
      <c r="K16547" s="391">
        <v>1</v>
      </c>
    </row>
    <row r="16548" spans="1:11" x14ac:dyDescent="0.3">
      <c r="A16548" s="341">
        <v>43674.736108101853</v>
      </c>
      <c r="B16548" s="318">
        <v>39518.881999999998</v>
      </c>
      <c r="C16548" s="355">
        <f t="shared" si="357"/>
        <v>0.27100000000064028</v>
      </c>
      <c r="D16548" s="420">
        <f t="shared" si="358"/>
        <v>0.13550000000032014</v>
      </c>
      <c r="H16548" s="337"/>
      <c r="J16548" s="82">
        <v>54</v>
      </c>
      <c r="K16548" s="319">
        <v>2</v>
      </c>
    </row>
    <row r="16549" spans="1:11" x14ac:dyDescent="0.3">
      <c r="A16549" s="341">
        <v>43674.777774710645</v>
      </c>
      <c r="B16549" s="318">
        <v>39519.159</v>
      </c>
      <c r="C16549" s="355">
        <f t="shared" si="357"/>
        <v>0.27700000000186265</v>
      </c>
      <c r="D16549" s="420">
        <f t="shared" si="358"/>
        <v>0.13850000000093132</v>
      </c>
      <c r="H16549" s="337"/>
      <c r="J16549" s="82">
        <v>55</v>
      </c>
      <c r="K16549" s="320">
        <v>3</v>
      </c>
    </row>
    <row r="16550" spans="1:11" x14ac:dyDescent="0.3">
      <c r="A16550" s="341">
        <v>43674.819441319443</v>
      </c>
      <c r="B16550" s="318">
        <v>39519.428999999996</v>
      </c>
      <c r="C16550" s="355">
        <f t="shared" si="357"/>
        <v>0.26999999999679858</v>
      </c>
      <c r="D16550" s="420">
        <f t="shared" si="358"/>
        <v>0.13499999999839929</v>
      </c>
      <c r="H16550" s="337"/>
      <c r="J16550" s="82">
        <v>56</v>
      </c>
      <c r="K16550" s="321">
        <v>4</v>
      </c>
    </row>
    <row r="16551" spans="1:11" x14ac:dyDescent="0.3">
      <c r="A16551" s="341">
        <v>43674.861107928242</v>
      </c>
      <c r="B16551" s="318">
        <v>39519.688999999998</v>
      </c>
      <c r="C16551" s="355">
        <f t="shared" si="357"/>
        <v>0.26000000000203727</v>
      </c>
      <c r="D16551" s="420">
        <f t="shared" si="358"/>
        <v>0.13000000000101863</v>
      </c>
      <c r="H16551" s="337"/>
      <c r="J16551" s="82">
        <v>57</v>
      </c>
      <c r="K16551" s="391">
        <v>1</v>
      </c>
    </row>
    <row r="16552" spans="1:11" x14ac:dyDescent="0.3">
      <c r="A16552" s="341">
        <v>43674.90277453704</v>
      </c>
      <c r="B16552" s="318">
        <v>39519.959000000003</v>
      </c>
      <c r="C16552" s="355">
        <f t="shared" si="357"/>
        <v>0.27000000000407454</v>
      </c>
      <c r="D16552" s="420">
        <f t="shared" si="358"/>
        <v>0.13500000000203727</v>
      </c>
      <c r="H16552" s="337"/>
      <c r="J16552" s="82">
        <v>58</v>
      </c>
      <c r="K16552" s="319">
        <v>2</v>
      </c>
    </row>
    <row r="16553" spans="1:11" x14ac:dyDescent="0.3">
      <c r="A16553" s="341">
        <v>43674.944441145832</v>
      </c>
      <c r="B16553" s="318">
        <v>39520.237000000001</v>
      </c>
      <c r="C16553" s="355">
        <f t="shared" si="357"/>
        <v>0.27799999999842839</v>
      </c>
      <c r="D16553" s="420">
        <f t="shared" si="358"/>
        <v>0.1389999999992142</v>
      </c>
      <c r="H16553" s="337"/>
      <c r="J16553" s="82">
        <v>59</v>
      </c>
      <c r="K16553" s="320">
        <v>3</v>
      </c>
    </row>
    <row r="16554" spans="1:11" x14ac:dyDescent="0.3">
      <c r="A16554" s="341">
        <v>43674.98610775463</v>
      </c>
      <c r="B16554" s="318">
        <v>39520.500999999997</v>
      </c>
      <c r="C16554" s="355">
        <f t="shared" si="357"/>
        <v>0.26399999999557622</v>
      </c>
      <c r="D16554" s="420">
        <f t="shared" si="358"/>
        <v>0.13199999999778811</v>
      </c>
      <c r="E16554" s="336">
        <f>SUM(C16531:C16554)*7.4805194805</f>
        <v>49.805298701137652</v>
      </c>
      <c r="F16554" s="324">
        <f>AVERAGE(D16531:D16554)</f>
        <v>0.13870833333324603</v>
      </c>
      <c r="G16554" s="324">
        <f>_xlfn.STDEV.S(D16531:D16554)</f>
        <v>3.8811603673867315E-3</v>
      </c>
      <c r="H16554" s="404"/>
      <c r="I16554" s="344">
        <f>AVERAGE(D16395:D16554)</f>
        <v>0.13917295597483581</v>
      </c>
      <c r="J16554" s="82">
        <v>60</v>
      </c>
      <c r="K16554" s="321">
        <v>4</v>
      </c>
    </row>
    <row r="16555" spans="1:11" x14ac:dyDescent="0.3">
      <c r="A16555" s="341">
        <v>43675.027774363429</v>
      </c>
      <c r="B16555" s="318">
        <v>39520.771000000001</v>
      </c>
      <c r="C16555" s="355">
        <f t="shared" si="357"/>
        <v>0.27000000000407454</v>
      </c>
      <c r="D16555" s="420">
        <f t="shared" si="358"/>
        <v>0.13500000000203727</v>
      </c>
      <c r="H16555" s="337"/>
      <c r="J16555" s="82">
        <v>61</v>
      </c>
      <c r="K16555" s="391">
        <v>1</v>
      </c>
    </row>
    <row r="16556" spans="1:11" x14ac:dyDescent="0.3">
      <c r="A16556" s="341">
        <v>43675.06944097222</v>
      </c>
      <c r="B16556" s="318">
        <v>39521.057000000001</v>
      </c>
      <c r="C16556" s="355">
        <f t="shared" si="357"/>
        <v>0.28600000000005821</v>
      </c>
      <c r="D16556" s="420">
        <f t="shared" si="358"/>
        <v>0.1430000000000291</v>
      </c>
      <c r="H16556" s="337"/>
      <c r="J16556" s="82">
        <v>62</v>
      </c>
      <c r="K16556" s="319">
        <v>2</v>
      </c>
    </row>
    <row r="16557" spans="1:11" x14ac:dyDescent="0.3">
      <c r="A16557" s="341">
        <v>43675.111107581019</v>
      </c>
      <c r="B16557" s="318">
        <v>39521.339</v>
      </c>
      <c r="C16557" s="355">
        <f t="shared" si="357"/>
        <v>0.2819999999992433</v>
      </c>
      <c r="D16557" s="420">
        <f t="shared" si="358"/>
        <v>0.14099999999962165</v>
      </c>
      <c r="H16557" s="337"/>
      <c r="J16557" s="82">
        <v>63</v>
      </c>
      <c r="K16557" s="320">
        <v>3</v>
      </c>
    </row>
    <row r="16558" spans="1:11" x14ac:dyDescent="0.3">
      <c r="A16558" s="341">
        <v>43675.152774189817</v>
      </c>
      <c r="B16558" s="318">
        <v>39521.610999999997</v>
      </c>
      <c r="C16558" s="355">
        <f t="shared" si="357"/>
        <v>0.27199999999720603</v>
      </c>
      <c r="D16558" s="420">
        <f t="shared" si="358"/>
        <v>0.13599999999860302</v>
      </c>
      <c r="H16558" s="337"/>
      <c r="J16558" s="82">
        <v>64</v>
      </c>
      <c r="K16558" s="321">
        <v>4</v>
      </c>
    </row>
    <row r="16559" spans="1:11" x14ac:dyDescent="0.3">
      <c r="A16559" s="341">
        <v>43675.194440798608</v>
      </c>
      <c r="B16559" s="318">
        <v>39521.89</v>
      </c>
      <c r="C16559" s="355">
        <f t="shared" si="357"/>
        <v>0.2790000000022701</v>
      </c>
      <c r="D16559" s="420">
        <f t="shared" si="358"/>
        <v>0.13950000000113505</v>
      </c>
      <c r="H16559" s="337"/>
      <c r="J16559" s="82">
        <v>65</v>
      </c>
      <c r="K16559" s="391">
        <v>1</v>
      </c>
    </row>
    <row r="16560" spans="1:11" x14ac:dyDescent="0.3">
      <c r="A16560" s="341">
        <v>43675.236107407407</v>
      </c>
      <c r="B16560" s="318">
        <v>39522.178999999996</v>
      </c>
      <c r="C16560" s="355">
        <f t="shared" si="357"/>
        <v>0.28899999999703141</v>
      </c>
      <c r="D16560" s="420">
        <f t="shared" si="358"/>
        <v>0.1444999999985157</v>
      </c>
      <c r="H16560" s="337"/>
      <c r="J16560" s="82">
        <v>66</v>
      </c>
      <c r="K16560" s="319">
        <v>2</v>
      </c>
    </row>
    <row r="16561" spans="1:11" x14ac:dyDescent="0.3">
      <c r="A16561" s="341">
        <v>43675.277774016206</v>
      </c>
      <c r="B16561" s="318">
        <v>39522.464999999997</v>
      </c>
      <c r="C16561" s="355">
        <f t="shared" si="357"/>
        <v>0.28600000000005821</v>
      </c>
      <c r="D16561" s="420">
        <f t="shared" si="358"/>
        <v>0.1430000000000291</v>
      </c>
      <c r="H16561" s="337"/>
      <c r="J16561" s="82">
        <v>67</v>
      </c>
      <c r="K16561" s="320">
        <v>3</v>
      </c>
    </row>
    <row r="16562" spans="1:11" x14ac:dyDescent="0.3">
      <c r="A16562" s="341">
        <v>43675.319440624997</v>
      </c>
      <c r="B16562" s="318">
        <v>39522.745999999999</v>
      </c>
      <c r="C16562" s="355">
        <f t="shared" si="357"/>
        <v>0.28100000000267755</v>
      </c>
      <c r="D16562" s="420">
        <f t="shared" si="358"/>
        <v>0.14050000000133878</v>
      </c>
      <c r="H16562" s="337"/>
      <c r="J16562" s="82">
        <v>68</v>
      </c>
      <c r="K16562" s="321">
        <v>4</v>
      </c>
    </row>
    <row r="16563" spans="1:11" x14ac:dyDescent="0.3">
      <c r="A16563" s="341">
        <v>43675.361107233795</v>
      </c>
      <c r="B16563" s="318">
        <v>39523.040000000001</v>
      </c>
      <c r="C16563" s="355">
        <f t="shared" si="357"/>
        <v>0.29400000000168802</v>
      </c>
      <c r="D16563" s="420">
        <f t="shared" si="358"/>
        <v>0.14700000000084401</v>
      </c>
      <c r="H16563" s="337"/>
      <c r="J16563" s="82">
        <v>69</v>
      </c>
      <c r="K16563" s="391">
        <v>1</v>
      </c>
    </row>
    <row r="16564" spans="1:11" x14ac:dyDescent="0.3">
      <c r="A16564" s="341">
        <v>43675.402773842594</v>
      </c>
      <c r="B16564" s="318">
        <v>39523.330999999998</v>
      </c>
      <c r="C16564" s="355">
        <f t="shared" si="357"/>
        <v>0.29099999999743886</v>
      </c>
      <c r="D16564" s="420">
        <f t="shared" si="358"/>
        <v>0.14549999999871943</v>
      </c>
      <c r="H16564" s="337"/>
      <c r="J16564" s="82">
        <v>70</v>
      </c>
      <c r="K16564" s="319">
        <v>2</v>
      </c>
    </row>
    <row r="16565" spans="1:11" x14ac:dyDescent="0.3">
      <c r="A16565" s="341">
        <v>43675.444440451392</v>
      </c>
      <c r="B16565" s="318">
        <v>39523.608</v>
      </c>
      <c r="C16565" s="355">
        <f t="shared" si="357"/>
        <v>0.27700000000186265</v>
      </c>
      <c r="D16565" s="420">
        <f t="shared" si="358"/>
        <v>0.13850000000093132</v>
      </c>
      <c r="H16565" s="337"/>
      <c r="J16565" s="82">
        <v>71</v>
      </c>
      <c r="K16565" s="320">
        <v>3</v>
      </c>
    </row>
    <row r="16566" spans="1:11" x14ac:dyDescent="0.3">
      <c r="A16566" s="341">
        <v>43675.486107060184</v>
      </c>
      <c r="B16566" s="318">
        <v>39523.891000000003</v>
      </c>
      <c r="C16566" s="355">
        <f t="shared" si="357"/>
        <v>0.28300000000308501</v>
      </c>
      <c r="D16566" s="420">
        <f t="shared" si="358"/>
        <v>0.1415000000015425</v>
      </c>
      <c r="H16566" s="337"/>
      <c r="J16566" s="82">
        <v>72</v>
      </c>
      <c r="K16566" s="321">
        <v>4</v>
      </c>
    </row>
    <row r="16567" spans="1:11" x14ac:dyDescent="0.3">
      <c r="A16567" s="341">
        <v>43675.527773668982</v>
      </c>
      <c r="B16567" s="318">
        <v>39524.182000000001</v>
      </c>
      <c r="C16567" s="355">
        <f t="shared" si="357"/>
        <v>0.29099999999743886</v>
      </c>
      <c r="D16567" s="420">
        <f t="shared" si="358"/>
        <v>0.14549999999871943</v>
      </c>
      <c r="H16567" s="337"/>
      <c r="J16567" s="82">
        <v>73</v>
      </c>
      <c r="K16567" s="391">
        <v>1</v>
      </c>
    </row>
    <row r="16568" spans="1:11" x14ac:dyDescent="0.3">
      <c r="A16568" s="341">
        <v>43675.569440277781</v>
      </c>
      <c r="B16568" s="318">
        <v>39524.468000000001</v>
      </c>
      <c r="C16568" s="355">
        <f t="shared" si="357"/>
        <v>0.28600000000005821</v>
      </c>
      <c r="D16568" s="420">
        <f t="shared" si="358"/>
        <v>0.1430000000000291</v>
      </c>
      <c r="H16568" s="337"/>
      <c r="J16568" s="82">
        <v>74</v>
      </c>
      <c r="K16568" s="319">
        <v>2</v>
      </c>
    </row>
    <row r="16569" spans="1:11" x14ac:dyDescent="0.3">
      <c r="A16569" s="341">
        <v>43675.611106886572</v>
      </c>
      <c r="B16569" s="318">
        <v>39524.74</v>
      </c>
      <c r="C16569" s="355">
        <f t="shared" si="357"/>
        <v>0.27199999999720603</v>
      </c>
      <c r="D16569" s="420">
        <f t="shared" si="358"/>
        <v>0.13599999999860302</v>
      </c>
      <c r="H16569" s="337"/>
      <c r="J16569" s="82">
        <v>75</v>
      </c>
      <c r="K16569" s="320">
        <v>3</v>
      </c>
    </row>
    <row r="16570" spans="1:11" x14ac:dyDescent="0.3">
      <c r="A16570" s="341">
        <v>43675.652773495371</v>
      </c>
      <c r="B16570" s="318">
        <v>39525.021000000001</v>
      </c>
      <c r="C16570" s="355">
        <f t="shared" si="357"/>
        <v>0.28100000000267755</v>
      </c>
      <c r="D16570" s="420">
        <f t="shared" si="358"/>
        <v>0.14050000000133878</v>
      </c>
      <c r="H16570" s="337"/>
      <c r="J16570" s="82">
        <v>76</v>
      </c>
      <c r="K16570" s="321">
        <v>4</v>
      </c>
    </row>
    <row r="16571" spans="1:11" x14ac:dyDescent="0.3">
      <c r="A16571" s="341">
        <v>43675.694440104169</v>
      </c>
      <c r="B16571" s="318">
        <v>39525.300999999999</v>
      </c>
      <c r="C16571" s="355">
        <f t="shared" si="357"/>
        <v>0.27999999999883585</v>
      </c>
      <c r="D16571" s="420">
        <f t="shared" si="358"/>
        <v>0.13999999999941792</v>
      </c>
      <c r="H16571" s="337"/>
      <c r="J16571" s="82">
        <v>77</v>
      </c>
      <c r="K16571" s="391">
        <v>1</v>
      </c>
    </row>
    <row r="16572" spans="1:11" x14ac:dyDescent="0.3">
      <c r="A16572" s="341">
        <v>43675.73610671296</v>
      </c>
      <c r="B16572" s="318">
        <v>39525.57</v>
      </c>
      <c r="C16572" s="355">
        <f t="shared" si="357"/>
        <v>0.26900000000023283</v>
      </c>
      <c r="D16572" s="420">
        <f t="shared" si="358"/>
        <v>0.13450000000011642</v>
      </c>
      <c r="H16572" s="337"/>
      <c r="J16572" s="82">
        <v>78</v>
      </c>
      <c r="K16572" s="319">
        <v>2</v>
      </c>
    </row>
    <row r="16573" spans="1:11" x14ac:dyDescent="0.3">
      <c r="A16573" s="341">
        <v>43675.777773321759</v>
      </c>
      <c r="B16573" s="318">
        <v>39525.838000000003</v>
      </c>
      <c r="C16573" s="355">
        <f t="shared" si="357"/>
        <v>0.26800000000366708</v>
      </c>
      <c r="D16573" s="420">
        <f t="shared" si="358"/>
        <v>0.13400000000183354</v>
      </c>
      <c r="H16573" s="337"/>
      <c r="J16573" s="82">
        <v>79</v>
      </c>
      <c r="K16573" s="320">
        <v>3</v>
      </c>
    </row>
    <row r="16574" spans="1:11" x14ac:dyDescent="0.3">
      <c r="A16574" s="341">
        <v>43675.819439930558</v>
      </c>
      <c r="B16574" s="318">
        <v>39526.118000000002</v>
      </c>
      <c r="C16574" s="355">
        <f t="shared" si="357"/>
        <v>0.27999999999883585</v>
      </c>
      <c r="D16574" s="420">
        <f t="shared" si="358"/>
        <v>0.13999999999941792</v>
      </c>
      <c r="H16574" s="337"/>
      <c r="J16574" s="82">
        <v>80</v>
      </c>
      <c r="K16574" s="321">
        <v>4</v>
      </c>
    </row>
    <row r="16575" spans="1:11" x14ac:dyDescent="0.3">
      <c r="A16575" s="341">
        <v>43675.861106539349</v>
      </c>
      <c r="B16575" s="318">
        <v>39526.389000000003</v>
      </c>
      <c r="C16575" s="355">
        <f t="shared" si="357"/>
        <v>0.27100000000064028</v>
      </c>
      <c r="D16575" s="420">
        <f t="shared" si="358"/>
        <v>0.13550000000032014</v>
      </c>
      <c r="H16575" s="337"/>
      <c r="J16575" s="82">
        <v>81</v>
      </c>
      <c r="K16575" s="391">
        <v>1</v>
      </c>
    </row>
    <row r="16576" spans="1:11" x14ac:dyDescent="0.3">
      <c r="A16576" s="341">
        <v>43675.902773148147</v>
      </c>
      <c r="B16576" s="318">
        <v>39526.652000000002</v>
      </c>
      <c r="C16576" s="355">
        <f t="shared" si="357"/>
        <v>0.26299999999901047</v>
      </c>
      <c r="D16576" s="420">
        <f t="shared" si="358"/>
        <v>0.13149999999950523</v>
      </c>
      <c r="H16576" s="337"/>
      <c r="J16576" s="82">
        <v>82</v>
      </c>
      <c r="K16576" s="319">
        <v>2</v>
      </c>
    </row>
    <row r="16577" spans="1:12" x14ac:dyDescent="0.3">
      <c r="A16577" s="341">
        <v>43675.944439756946</v>
      </c>
      <c r="B16577" s="318">
        <v>39526.928999999996</v>
      </c>
      <c r="C16577" s="355">
        <f t="shared" si="357"/>
        <v>0.27699999999458669</v>
      </c>
      <c r="D16577" s="420">
        <f t="shared" si="358"/>
        <v>0.13849999999729334</v>
      </c>
      <c r="H16577" s="337"/>
      <c r="J16577" s="82">
        <v>83</v>
      </c>
      <c r="K16577" s="320">
        <v>3</v>
      </c>
    </row>
    <row r="16578" spans="1:12" x14ac:dyDescent="0.3">
      <c r="A16578" s="341">
        <v>43675.986106365737</v>
      </c>
      <c r="B16578" s="318">
        <v>39527.207999999999</v>
      </c>
      <c r="C16578" s="355">
        <f t="shared" si="357"/>
        <v>0.2790000000022701</v>
      </c>
      <c r="D16578" s="420">
        <f t="shared" si="358"/>
        <v>0.13950000000113505</v>
      </c>
      <c r="E16578" s="336">
        <f>SUM(C16555:C16578)*7.4805194805</f>
        <v>50.171844155729609</v>
      </c>
      <c r="F16578" s="324">
        <f>AVERAGE(D16555:D16578)</f>
        <v>0.13972916666671154</v>
      </c>
      <c r="G16578" s="324">
        <f>_xlfn.STDEV.S(D16555:D16578)</f>
        <v>4.0619634537914289E-3</v>
      </c>
      <c r="H16578" s="337"/>
      <c r="J16578" s="82">
        <v>84</v>
      </c>
      <c r="K16578" s="321">
        <v>4</v>
      </c>
    </row>
    <row r="16579" spans="1:12" x14ac:dyDescent="0.3">
      <c r="A16579" s="341">
        <v>43676.027772974536</v>
      </c>
      <c r="B16579" s="318">
        <v>39527.481</v>
      </c>
      <c r="C16579" s="355">
        <f t="shared" si="357"/>
        <v>0.27300000000104774</v>
      </c>
      <c r="D16579" s="420">
        <f t="shared" si="358"/>
        <v>0.13650000000052387</v>
      </c>
      <c r="H16579" s="337"/>
      <c r="J16579" s="82">
        <v>85</v>
      </c>
      <c r="K16579" s="391">
        <v>1</v>
      </c>
    </row>
    <row r="16580" spans="1:12" x14ac:dyDescent="0.3">
      <c r="A16580" s="341">
        <v>43676.069439583334</v>
      </c>
      <c r="B16580" s="318">
        <v>39527.752</v>
      </c>
      <c r="C16580" s="355">
        <f t="shared" si="357"/>
        <v>0.27100000000064028</v>
      </c>
      <c r="D16580" s="420">
        <f t="shared" si="358"/>
        <v>0.13550000000032014</v>
      </c>
      <c r="H16580" s="337"/>
      <c r="J16580" s="82">
        <v>86</v>
      </c>
      <c r="K16580" s="319">
        <v>2</v>
      </c>
    </row>
    <row r="16581" spans="1:12" x14ac:dyDescent="0.3">
      <c r="A16581" s="341">
        <v>43676.111106192133</v>
      </c>
      <c r="B16581" s="318">
        <v>39528.035000000003</v>
      </c>
      <c r="C16581" s="355">
        <f t="shared" si="357"/>
        <v>0.28300000000308501</v>
      </c>
      <c r="D16581" s="420">
        <f t="shared" si="358"/>
        <v>0.1415000000015425</v>
      </c>
      <c r="H16581" s="337"/>
      <c r="J16581" s="82">
        <v>87</v>
      </c>
      <c r="K16581" s="320">
        <v>3</v>
      </c>
    </row>
    <row r="16582" spans="1:12" x14ac:dyDescent="0.3">
      <c r="A16582" s="341">
        <v>43676.152772800924</v>
      </c>
      <c r="B16582" s="318">
        <v>39528.32</v>
      </c>
      <c r="C16582" s="355">
        <f t="shared" si="357"/>
        <v>0.2849999999962165</v>
      </c>
      <c r="D16582" s="420">
        <f t="shared" si="358"/>
        <v>0.14249999999810825</v>
      </c>
      <c r="H16582" s="337"/>
      <c r="J16582" s="82">
        <v>88</v>
      </c>
      <c r="K16582" s="321">
        <v>4</v>
      </c>
    </row>
    <row r="16583" spans="1:12" x14ac:dyDescent="0.3">
      <c r="A16583" s="341">
        <v>43676.194439409723</v>
      </c>
      <c r="B16583" s="318">
        <v>39528.601999999999</v>
      </c>
      <c r="C16583" s="355">
        <f t="shared" si="357"/>
        <v>0.2819999999992433</v>
      </c>
      <c r="D16583" s="420">
        <f t="shared" si="358"/>
        <v>0.14099999999962165</v>
      </c>
      <c r="H16583" s="337"/>
      <c r="J16583" s="82">
        <v>89</v>
      </c>
      <c r="K16583" s="391">
        <v>1</v>
      </c>
    </row>
    <row r="16584" spans="1:12" x14ac:dyDescent="0.3">
      <c r="A16584" s="341">
        <v>43676.236106018521</v>
      </c>
      <c r="B16584" s="318">
        <v>39528.891000000003</v>
      </c>
      <c r="C16584" s="355">
        <f t="shared" si="357"/>
        <v>0.28900000000430737</v>
      </c>
      <c r="D16584" s="420">
        <f t="shared" si="358"/>
        <v>0.14450000000215368</v>
      </c>
      <c r="H16584" s="337"/>
      <c r="J16584" s="82">
        <v>90</v>
      </c>
      <c r="K16584" s="319">
        <v>2</v>
      </c>
    </row>
    <row r="16585" spans="1:12" x14ac:dyDescent="0.3">
      <c r="A16585" s="341">
        <v>43676.277772627313</v>
      </c>
      <c r="B16585" s="318">
        <v>39529.184999999998</v>
      </c>
      <c r="C16585" s="355">
        <f t="shared" si="357"/>
        <v>0.29399999999441206</v>
      </c>
      <c r="D16585" s="420">
        <f t="shared" si="358"/>
        <v>0.14699999999720603</v>
      </c>
      <c r="H16585" s="337"/>
      <c r="J16585" s="82">
        <v>91</v>
      </c>
      <c r="K16585" s="320">
        <v>3</v>
      </c>
    </row>
    <row r="16586" spans="1:12" x14ac:dyDescent="0.3">
      <c r="A16586" s="341">
        <v>43676.319439236111</v>
      </c>
      <c r="B16586" s="318">
        <v>39529.468000000001</v>
      </c>
      <c r="C16586" s="355">
        <f t="shared" si="357"/>
        <v>0.28300000000308501</v>
      </c>
      <c r="D16586" s="420">
        <f t="shared" si="358"/>
        <v>0.1415000000015425</v>
      </c>
      <c r="H16586" s="337"/>
      <c r="J16586" s="82">
        <v>92</v>
      </c>
      <c r="K16586" s="321">
        <v>4</v>
      </c>
    </row>
    <row r="16587" spans="1:12" x14ac:dyDescent="0.3">
      <c r="A16587" s="341">
        <v>43676.36110584491</v>
      </c>
      <c r="B16587" s="318">
        <v>39529.741999999998</v>
      </c>
      <c r="C16587" s="355">
        <f t="shared" si="357"/>
        <v>0.27399999999761349</v>
      </c>
      <c r="D16587" s="420">
        <f t="shared" si="358"/>
        <v>0.13699999999880674</v>
      </c>
      <c r="H16587" s="337"/>
      <c r="J16587" s="82">
        <v>93</v>
      </c>
      <c r="K16587" s="391">
        <v>1</v>
      </c>
    </row>
    <row r="16588" spans="1:12" x14ac:dyDescent="0.3">
      <c r="A16588" s="341">
        <v>43676.402772453701</v>
      </c>
      <c r="B16588" s="318">
        <v>39530.029000000002</v>
      </c>
      <c r="C16588" s="355">
        <f t="shared" si="357"/>
        <v>0.28700000000389991</v>
      </c>
      <c r="D16588" s="420">
        <f t="shared" si="358"/>
        <v>0.14350000000194996</v>
      </c>
      <c r="H16588" s="337"/>
      <c r="J16588" s="82">
        <v>94</v>
      </c>
      <c r="K16588" s="319">
        <v>2</v>
      </c>
    </row>
    <row r="16589" spans="1:12" x14ac:dyDescent="0.3">
      <c r="A16589" s="341">
        <v>43676.444439062499</v>
      </c>
      <c r="B16589" s="318">
        <v>39530.319000000003</v>
      </c>
      <c r="C16589" s="355">
        <f t="shared" si="357"/>
        <v>0.29000000000087311</v>
      </c>
      <c r="D16589" s="420">
        <f t="shared" si="358"/>
        <v>0.14500000000043656</v>
      </c>
      <c r="H16589" s="337"/>
      <c r="J16589" s="82">
        <v>95</v>
      </c>
      <c r="K16589" s="320">
        <v>3</v>
      </c>
    </row>
    <row r="16590" spans="1:12" x14ac:dyDescent="0.3">
      <c r="A16590" s="341">
        <v>43676.486105671298</v>
      </c>
      <c r="B16590" s="318">
        <v>39530.593000000001</v>
      </c>
      <c r="C16590" s="355">
        <f t="shared" si="357"/>
        <v>0.27399999999761349</v>
      </c>
      <c r="D16590" s="420">
        <f t="shared" si="358"/>
        <v>0.13699999999880674</v>
      </c>
      <c r="H16590" s="337"/>
      <c r="J16590" s="82">
        <v>96</v>
      </c>
      <c r="K16590" s="321">
        <v>4</v>
      </c>
    </row>
    <row r="16591" spans="1:12" x14ac:dyDescent="0.3">
      <c r="A16591" s="341">
        <v>43676.527772280089</v>
      </c>
      <c r="B16591" s="318">
        <v>39530.873</v>
      </c>
      <c r="C16591" s="355">
        <f t="shared" si="357"/>
        <v>0.27999999999883585</v>
      </c>
      <c r="D16591" s="420">
        <f t="shared" si="358"/>
        <v>0.13999999999941792</v>
      </c>
      <c r="H16591" s="337"/>
      <c r="J16591" s="82">
        <v>97</v>
      </c>
      <c r="K16591" s="391">
        <v>1</v>
      </c>
    </row>
    <row r="16592" spans="1:12" x14ac:dyDescent="0.3">
      <c r="A16592" s="341">
        <v>43676.548611111109</v>
      </c>
      <c r="B16592" s="318">
        <v>39531.161</v>
      </c>
      <c r="C16592" s="355">
        <f t="shared" ref="C16592:C16671" si="359">B16592-B16591</f>
        <v>0.28800000000046566</v>
      </c>
      <c r="D16592" s="420">
        <f t="shared" ref="D16592:D16671" si="360">C16592/2</f>
        <v>0.14400000000023283</v>
      </c>
      <c r="H16592" s="337"/>
      <c r="J16592" s="82">
        <v>1</v>
      </c>
      <c r="K16592" s="319">
        <v>2</v>
      </c>
      <c r="L16592" s="54" t="s">
        <v>313</v>
      </c>
    </row>
    <row r="16593" spans="1:11" x14ac:dyDescent="0.3">
      <c r="A16593" s="341">
        <v>43676.590277777781</v>
      </c>
      <c r="B16593" s="318">
        <v>39531.440000000002</v>
      </c>
      <c r="C16593" s="355">
        <f t="shared" si="359"/>
        <v>0.2790000000022701</v>
      </c>
      <c r="D16593" s="420">
        <f t="shared" si="360"/>
        <v>0.13950000000113505</v>
      </c>
      <c r="H16593" s="337"/>
      <c r="J16593" s="82">
        <v>2</v>
      </c>
      <c r="K16593" s="320">
        <v>3</v>
      </c>
    </row>
    <row r="16594" spans="1:11" x14ac:dyDescent="0.3">
      <c r="A16594" s="341">
        <v>43676.631944444445</v>
      </c>
      <c r="B16594" s="318">
        <v>39531.711000000003</v>
      </c>
      <c r="C16594" s="355">
        <f t="shared" si="359"/>
        <v>0.27100000000064028</v>
      </c>
      <c r="D16594" s="420">
        <f t="shared" si="360"/>
        <v>0.13550000000032014</v>
      </c>
      <c r="H16594" s="337"/>
      <c r="J16594" s="82">
        <v>3</v>
      </c>
      <c r="K16594" s="321">
        <v>4</v>
      </c>
    </row>
    <row r="16595" spans="1:11" x14ac:dyDescent="0.3">
      <c r="A16595" s="341">
        <v>43676.673611111109</v>
      </c>
      <c r="B16595" s="318">
        <v>39531.991999999998</v>
      </c>
      <c r="C16595" s="355">
        <f t="shared" si="359"/>
        <v>0.28099999999540159</v>
      </c>
      <c r="D16595" s="420">
        <f t="shared" si="360"/>
        <v>0.1404999999977008</v>
      </c>
      <c r="H16595" s="337"/>
      <c r="J16595" s="82">
        <v>4</v>
      </c>
      <c r="K16595" s="391">
        <v>1</v>
      </c>
    </row>
    <row r="16596" spans="1:11" x14ac:dyDescent="0.3">
      <c r="A16596" s="341">
        <v>43676.715277951385</v>
      </c>
      <c r="B16596" s="318">
        <v>39532.277999999998</v>
      </c>
      <c r="C16596" s="355">
        <f t="shared" si="359"/>
        <v>0.28600000000005821</v>
      </c>
      <c r="D16596" s="420">
        <f t="shared" si="360"/>
        <v>0.1430000000000291</v>
      </c>
      <c r="H16596" s="337"/>
      <c r="J16596" s="82">
        <v>5</v>
      </c>
      <c r="K16596" s="319">
        <v>2</v>
      </c>
    </row>
    <row r="16597" spans="1:11" x14ac:dyDescent="0.3">
      <c r="A16597" s="341">
        <v>43676.756944675923</v>
      </c>
      <c r="B16597" s="318">
        <v>39532.548000000003</v>
      </c>
      <c r="C16597" s="355">
        <f t="shared" si="359"/>
        <v>0.27000000000407454</v>
      </c>
      <c r="D16597" s="420">
        <f t="shared" si="360"/>
        <v>0.13500000000203727</v>
      </c>
      <c r="H16597" s="337"/>
      <c r="J16597" s="82">
        <v>6</v>
      </c>
      <c r="K16597" s="320">
        <v>3</v>
      </c>
    </row>
    <row r="16598" spans="1:11" x14ac:dyDescent="0.3">
      <c r="A16598" s="341">
        <v>43676.79861140046</v>
      </c>
      <c r="B16598" s="318">
        <v>39532.817999999999</v>
      </c>
      <c r="C16598" s="355">
        <f t="shared" si="359"/>
        <v>0.26999999999679858</v>
      </c>
      <c r="D16598" s="420">
        <f t="shared" si="360"/>
        <v>0.13499999999839929</v>
      </c>
      <c r="H16598" s="337"/>
      <c r="J16598" s="82">
        <v>7</v>
      </c>
      <c r="K16598" s="321">
        <v>4</v>
      </c>
    </row>
    <row r="16599" spans="1:11" x14ac:dyDescent="0.3">
      <c r="A16599" s="341">
        <v>43676.840278124997</v>
      </c>
      <c r="B16599" s="318">
        <v>39533.097999999998</v>
      </c>
      <c r="C16599" s="355">
        <f t="shared" si="359"/>
        <v>0.27999999999883585</v>
      </c>
      <c r="D16599" s="420">
        <f t="shared" si="360"/>
        <v>0.13999999999941792</v>
      </c>
      <c r="H16599" s="337"/>
      <c r="J16599" s="82">
        <v>8</v>
      </c>
      <c r="K16599" s="391">
        <v>1</v>
      </c>
    </row>
    <row r="16600" spans="1:11" x14ac:dyDescent="0.3">
      <c r="A16600" s="341">
        <v>43676.881944849534</v>
      </c>
      <c r="B16600" s="318">
        <v>39533.377</v>
      </c>
      <c r="C16600" s="355">
        <f t="shared" si="359"/>
        <v>0.2790000000022701</v>
      </c>
      <c r="D16600" s="420">
        <f t="shared" si="360"/>
        <v>0.13950000000113505</v>
      </c>
      <c r="H16600" s="337"/>
      <c r="J16600" s="82">
        <v>9</v>
      </c>
      <c r="K16600" s="319">
        <v>2</v>
      </c>
    </row>
    <row r="16601" spans="1:11" x14ac:dyDescent="0.3">
      <c r="A16601" s="341">
        <v>43676.923611574071</v>
      </c>
      <c r="B16601" s="318">
        <v>39533.646999999997</v>
      </c>
      <c r="C16601" s="355">
        <f t="shared" si="359"/>
        <v>0.26999999999679858</v>
      </c>
      <c r="D16601" s="420">
        <f t="shared" si="360"/>
        <v>0.13499999999839929</v>
      </c>
      <c r="H16601" s="337"/>
      <c r="J16601" s="82">
        <v>10</v>
      </c>
      <c r="K16601" s="320">
        <v>3</v>
      </c>
    </row>
    <row r="16602" spans="1:11" x14ac:dyDescent="0.3">
      <c r="A16602" s="341">
        <v>43676.965278298609</v>
      </c>
      <c r="B16602" s="318">
        <v>39533.921000000002</v>
      </c>
      <c r="C16602" s="355">
        <f t="shared" si="359"/>
        <v>0.27400000000488944</v>
      </c>
      <c r="D16602" s="420">
        <f t="shared" si="360"/>
        <v>0.13700000000244472</v>
      </c>
      <c r="E16602" s="336">
        <f>SUM(C16579:C16602)*7.4805194805</f>
        <v>50.216727272621753</v>
      </c>
      <c r="F16602" s="324">
        <f>AVERAGE(D16579:D16602)</f>
        <v>0.139854166666737</v>
      </c>
      <c r="G16602" s="324">
        <f>_xlfn.STDEV.S(D16579:D16602)</f>
        <v>3.6009635385092402E-3</v>
      </c>
      <c r="H16602" s="337"/>
      <c r="J16602" s="82">
        <v>11</v>
      </c>
      <c r="K16602" s="321">
        <v>4</v>
      </c>
    </row>
    <row r="16603" spans="1:11" x14ac:dyDescent="0.3">
      <c r="A16603" s="341">
        <v>43677.006945023146</v>
      </c>
      <c r="B16603" s="318">
        <v>39534.201000000001</v>
      </c>
      <c r="C16603" s="355">
        <f t="shared" si="359"/>
        <v>0.27999999999883585</v>
      </c>
      <c r="D16603" s="420">
        <f t="shared" si="360"/>
        <v>0.13999999999941792</v>
      </c>
      <c r="H16603" s="337"/>
      <c r="J16603" s="82">
        <v>12</v>
      </c>
      <c r="K16603" s="391">
        <v>1</v>
      </c>
    </row>
    <row r="16604" spans="1:11" x14ac:dyDescent="0.3">
      <c r="A16604" s="341">
        <v>43677.048611747683</v>
      </c>
      <c r="B16604" s="318">
        <v>39534.478000000003</v>
      </c>
      <c r="C16604" s="355">
        <f t="shared" si="359"/>
        <v>0.27700000000186265</v>
      </c>
      <c r="D16604" s="420">
        <f t="shared" si="360"/>
        <v>0.13850000000093132</v>
      </c>
      <c r="H16604" s="337"/>
      <c r="J16604" s="82">
        <v>13</v>
      </c>
      <c r="K16604" s="319">
        <v>2</v>
      </c>
    </row>
    <row r="16605" spans="1:11" x14ac:dyDescent="0.3">
      <c r="A16605" s="341">
        <v>43677.09027847222</v>
      </c>
      <c r="B16605" s="318">
        <v>39534.75</v>
      </c>
      <c r="C16605" s="355">
        <f t="shared" si="359"/>
        <v>0.27199999999720603</v>
      </c>
      <c r="D16605" s="420">
        <f t="shared" si="360"/>
        <v>0.13599999999860302</v>
      </c>
      <c r="H16605" s="337"/>
      <c r="J16605" s="82">
        <v>14</v>
      </c>
      <c r="K16605" s="320">
        <v>3</v>
      </c>
    </row>
    <row r="16606" spans="1:11" x14ac:dyDescent="0.3">
      <c r="A16606" s="341">
        <v>43677.131945196757</v>
      </c>
      <c r="B16606" s="318">
        <v>39535.038</v>
      </c>
      <c r="C16606" s="355">
        <f t="shared" si="359"/>
        <v>0.28800000000046566</v>
      </c>
      <c r="D16606" s="420">
        <f t="shared" si="360"/>
        <v>0.14400000000023283</v>
      </c>
      <c r="H16606" s="337"/>
      <c r="J16606" s="82">
        <v>15</v>
      </c>
      <c r="K16606" s="321">
        <v>4</v>
      </c>
    </row>
    <row r="16607" spans="1:11" x14ac:dyDescent="0.3">
      <c r="A16607" s="341">
        <v>43677.173611921295</v>
      </c>
      <c r="B16607" s="318">
        <v>39535.322</v>
      </c>
      <c r="C16607" s="355">
        <f t="shared" si="359"/>
        <v>0.28399999999965075</v>
      </c>
      <c r="D16607" s="420">
        <f t="shared" si="360"/>
        <v>0.14199999999982538</v>
      </c>
      <c r="H16607" s="337"/>
      <c r="J16607" s="82">
        <v>16</v>
      </c>
      <c r="K16607" s="391">
        <v>1</v>
      </c>
    </row>
    <row r="16608" spans="1:11" x14ac:dyDescent="0.3">
      <c r="A16608" s="341">
        <v>43677.215278645832</v>
      </c>
      <c r="B16608" s="318">
        <v>39535.599000000002</v>
      </c>
      <c r="C16608" s="355">
        <f t="shared" si="359"/>
        <v>0.27700000000186265</v>
      </c>
      <c r="D16608" s="420">
        <f t="shared" si="360"/>
        <v>0.13850000000093132</v>
      </c>
      <c r="H16608" s="337"/>
      <c r="J16608" s="82">
        <v>17</v>
      </c>
      <c r="K16608" s="319">
        <v>2</v>
      </c>
    </row>
    <row r="16609" spans="1:11" x14ac:dyDescent="0.3">
      <c r="A16609" s="341">
        <v>43677.256945370369</v>
      </c>
      <c r="B16609" s="318">
        <v>39535.881000000001</v>
      </c>
      <c r="C16609" s="355">
        <f t="shared" si="359"/>
        <v>0.2819999999992433</v>
      </c>
      <c r="D16609" s="420">
        <f t="shared" si="360"/>
        <v>0.14099999999962165</v>
      </c>
      <c r="H16609" s="337"/>
      <c r="J16609" s="82">
        <v>18</v>
      </c>
      <c r="K16609" s="320">
        <v>3</v>
      </c>
    </row>
    <row r="16610" spans="1:11" x14ac:dyDescent="0.3">
      <c r="A16610" s="341">
        <v>43677.298612094906</v>
      </c>
      <c r="B16610" s="318">
        <v>39536.171000000002</v>
      </c>
      <c r="C16610" s="355">
        <f t="shared" si="359"/>
        <v>0.29000000000087311</v>
      </c>
      <c r="D16610" s="420">
        <f t="shared" si="360"/>
        <v>0.14500000000043656</v>
      </c>
      <c r="H16610" s="337"/>
      <c r="J16610" s="82">
        <v>19</v>
      </c>
      <c r="K16610" s="321">
        <v>4</v>
      </c>
    </row>
    <row r="16611" spans="1:11" x14ac:dyDescent="0.3">
      <c r="A16611" s="341">
        <v>43677.340278819443</v>
      </c>
      <c r="B16611" s="318">
        <v>39536.459000000003</v>
      </c>
      <c r="C16611" s="355">
        <f t="shared" si="359"/>
        <v>0.28800000000046566</v>
      </c>
      <c r="D16611" s="420">
        <f t="shared" si="360"/>
        <v>0.14400000000023283</v>
      </c>
      <c r="H16611" s="337"/>
      <c r="J16611" s="82">
        <v>20</v>
      </c>
      <c r="K16611" s="391">
        <v>1</v>
      </c>
    </row>
    <row r="16612" spans="1:11" x14ac:dyDescent="0.3">
      <c r="A16612" s="341">
        <v>43677.381945543981</v>
      </c>
      <c r="B16612" s="318">
        <v>39536.737999999998</v>
      </c>
      <c r="C16612" s="355">
        <f t="shared" si="359"/>
        <v>0.27899999999499414</v>
      </c>
      <c r="D16612" s="420">
        <f t="shared" si="360"/>
        <v>0.13949999999749707</v>
      </c>
      <c r="H16612" s="337"/>
      <c r="J16612" s="82">
        <v>21</v>
      </c>
      <c r="K16612" s="319">
        <v>2</v>
      </c>
    </row>
    <row r="16613" spans="1:11" x14ac:dyDescent="0.3">
      <c r="A16613" s="341">
        <v>43677.423612268518</v>
      </c>
      <c r="B16613" s="318">
        <v>39537.027000000002</v>
      </c>
      <c r="C16613" s="355">
        <f t="shared" si="359"/>
        <v>0.28900000000430737</v>
      </c>
      <c r="D16613" s="420">
        <f t="shared" si="360"/>
        <v>0.14450000000215368</v>
      </c>
      <c r="H16613" s="337"/>
      <c r="J16613" s="82">
        <v>22</v>
      </c>
      <c r="K16613" s="320">
        <v>3</v>
      </c>
    </row>
    <row r="16614" spans="1:11" x14ac:dyDescent="0.3">
      <c r="A16614" s="341">
        <v>43677.465278993055</v>
      </c>
      <c r="B16614" s="318">
        <v>39537.31</v>
      </c>
      <c r="C16614" s="355">
        <f t="shared" si="359"/>
        <v>0.28299999999580905</v>
      </c>
      <c r="D16614" s="420">
        <f t="shared" si="360"/>
        <v>0.14149999999790452</v>
      </c>
      <c r="H16614" s="337"/>
      <c r="J16614" s="82">
        <v>23</v>
      </c>
      <c r="K16614" s="321">
        <v>4</v>
      </c>
    </row>
    <row r="16615" spans="1:11" x14ac:dyDescent="0.3">
      <c r="A16615" s="341">
        <v>43677.506945717592</v>
      </c>
      <c r="B16615" s="318">
        <v>39537.582000000002</v>
      </c>
      <c r="C16615" s="355">
        <f t="shared" si="359"/>
        <v>0.27200000000448199</v>
      </c>
      <c r="D16615" s="420">
        <f t="shared" si="360"/>
        <v>0.13600000000224099</v>
      </c>
      <c r="H16615" s="337"/>
      <c r="J16615" s="82">
        <v>24</v>
      </c>
      <c r="K16615" s="391">
        <v>1</v>
      </c>
    </row>
    <row r="16616" spans="1:11" x14ac:dyDescent="0.3">
      <c r="A16616" s="341">
        <v>43677.54861244213</v>
      </c>
      <c r="B16616" s="318">
        <v>39537.866999999998</v>
      </c>
      <c r="C16616" s="355">
        <f t="shared" si="359"/>
        <v>0.2849999999962165</v>
      </c>
      <c r="D16616" s="420">
        <f t="shared" si="360"/>
        <v>0.14249999999810825</v>
      </c>
      <c r="H16616" s="337"/>
      <c r="J16616" s="82">
        <v>25</v>
      </c>
      <c r="K16616" s="319">
        <v>2</v>
      </c>
    </row>
    <row r="16617" spans="1:11" x14ac:dyDescent="0.3">
      <c r="A16617" s="341">
        <v>43677.590279166667</v>
      </c>
      <c r="B16617" s="318">
        <v>39538.158000000003</v>
      </c>
      <c r="C16617" s="355">
        <f t="shared" si="359"/>
        <v>0.29100000000471482</v>
      </c>
      <c r="D16617" s="420">
        <f t="shared" si="360"/>
        <v>0.14550000000235741</v>
      </c>
      <c r="H16617" s="337"/>
      <c r="J16617" s="82">
        <v>26</v>
      </c>
      <c r="K16617" s="320">
        <v>3</v>
      </c>
    </row>
    <row r="16618" spans="1:11" x14ac:dyDescent="0.3">
      <c r="A16618" s="341">
        <v>43677.631945891204</v>
      </c>
      <c r="B16618" s="318">
        <v>39538.438000000002</v>
      </c>
      <c r="C16618" s="355">
        <f t="shared" si="359"/>
        <v>0.27999999999883585</v>
      </c>
      <c r="D16618" s="420">
        <f t="shared" si="360"/>
        <v>0.13999999999941792</v>
      </c>
      <c r="H16618" s="337"/>
      <c r="J16618" s="82">
        <v>27</v>
      </c>
      <c r="K16618" s="321">
        <v>4</v>
      </c>
    </row>
    <row r="16619" spans="1:11" x14ac:dyDescent="0.3">
      <c r="A16619" s="341">
        <v>43677.673612615741</v>
      </c>
      <c r="B16619" s="318">
        <v>39538.709000000003</v>
      </c>
      <c r="C16619" s="355">
        <f t="shared" si="359"/>
        <v>0.27100000000064028</v>
      </c>
      <c r="D16619" s="420">
        <f t="shared" si="360"/>
        <v>0.13550000000032014</v>
      </c>
      <c r="H16619" s="337"/>
      <c r="J16619" s="82">
        <v>28</v>
      </c>
      <c r="K16619" s="391">
        <v>1</v>
      </c>
    </row>
    <row r="16620" spans="1:11" x14ac:dyDescent="0.3">
      <c r="A16620" s="341">
        <v>43677.715279340278</v>
      </c>
      <c r="B16620" s="318">
        <v>39538.985000000001</v>
      </c>
      <c r="C16620" s="355">
        <f t="shared" si="359"/>
        <v>0.27599999999802094</v>
      </c>
      <c r="D16620" s="420">
        <f t="shared" si="360"/>
        <v>0.13799999999901047</v>
      </c>
      <c r="H16620" s="337"/>
      <c r="J16620" s="82">
        <v>29</v>
      </c>
      <c r="K16620" s="319">
        <v>2</v>
      </c>
    </row>
    <row r="16621" spans="1:11" x14ac:dyDescent="0.3">
      <c r="A16621" s="341">
        <v>43677.756946064816</v>
      </c>
      <c r="B16621" s="318">
        <v>39539.267999999996</v>
      </c>
      <c r="C16621" s="355">
        <f t="shared" si="359"/>
        <v>0.28299999999580905</v>
      </c>
      <c r="D16621" s="420">
        <f t="shared" si="360"/>
        <v>0.14149999999790452</v>
      </c>
      <c r="H16621" s="337"/>
      <c r="J16621" s="82">
        <v>30</v>
      </c>
      <c r="K16621" s="320">
        <v>3</v>
      </c>
    </row>
    <row r="16622" spans="1:11" x14ac:dyDescent="0.3">
      <c r="A16622" s="341">
        <v>43677.798612789353</v>
      </c>
      <c r="B16622" s="318">
        <v>39539.531000000003</v>
      </c>
      <c r="C16622" s="355">
        <f t="shared" si="359"/>
        <v>0.26300000000628643</v>
      </c>
      <c r="D16622" s="420">
        <f t="shared" si="360"/>
        <v>0.13150000000314321</v>
      </c>
      <c r="H16622" s="337"/>
      <c r="J16622" s="82">
        <v>31</v>
      </c>
      <c r="K16622" s="321">
        <v>4</v>
      </c>
    </row>
    <row r="16623" spans="1:11" x14ac:dyDescent="0.3">
      <c r="A16623" s="341">
        <v>43677.84027951389</v>
      </c>
      <c r="B16623" s="318">
        <v>39539.792000000001</v>
      </c>
      <c r="C16623" s="355">
        <f t="shared" si="359"/>
        <v>0.26099999999860302</v>
      </c>
      <c r="D16623" s="420">
        <f t="shared" si="360"/>
        <v>0.13049999999930151</v>
      </c>
      <c r="H16623" s="337"/>
      <c r="J16623" s="82">
        <v>32</v>
      </c>
      <c r="K16623" s="391">
        <v>1</v>
      </c>
    </row>
    <row r="16624" spans="1:11" x14ac:dyDescent="0.3">
      <c r="A16624" s="341">
        <v>43677.881946238427</v>
      </c>
      <c r="B16624" s="318">
        <v>39540.061000000002</v>
      </c>
      <c r="C16624" s="355">
        <f t="shared" si="359"/>
        <v>0.26900000000023283</v>
      </c>
      <c r="D16624" s="420">
        <f t="shared" si="360"/>
        <v>0.13450000000011642</v>
      </c>
      <c r="H16624" s="337"/>
      <c r="J16624" s="82">
        <v>33</v>
      </c>
      <c r="K16624" s="319">
        <v>2</v>
      </c>
    </row>
    <row r="16625" spans="1:11" x14ac:dyDescent="0.3">
      <c r="A16625" s="341">
        <v>43677.923612962964</v>
      </c>
      <c r="B16625" s="318">
        <v>39540.330999999998</v>
      </c>
      <c r="C16625" s="355">
        <f t="shared" si="359"/>
        <v>0.26999999999679858</v>
      </c>
      <c r="D16625" s="420">
        <f t="shared" si="360"/>
        <v>0.13499999999839929</v>
      </c>
      <c r="H16625" s="337"/>
      <c r="J16625" s="82">
        <v>34</v>
      </c>
      <c r="K16625" s="320">
        <v>3</v>
      </c>
    </row>
    <row r="16626" spans="1:11" x14ac:dyDescent="0.3">
      <c r="A16626" s="341">
        <v>43677.965279687502</v>
      </c>
      <c r="B16626" s="318">
        <v>39540.591999999997</v>
      </c>
      <c r="C16626" s="355">
        <f t="shared" si="359"/>
        <v>0.26099999999860302</v>
      </c>
      <c r="D16626" s="420">
        <f t="shared" si="360"/>
        <v>0.13049999999930151</v>
      </c>
      <c r="E16626" s="336">
        <f>SUM(C16603:C16626)*7.4805194805</f>
        <v>49.902545454376749</v>
      </c>
      <c r="F16626" s="324">
        <f>AVERAGE(D16603:D16626)</f>
        <v>0.13897916666655874</v>
      </c>
      <c r="G16626" s="324">
        <f>_xlfn.STDEV.S(D16603:D16626)</f>
        <v>4.5071903102614488E-3</v>
      </c>
      <c r="H16626" s="337"/>
      <c r="J16626" s="82">
        <v>35</v>
      </c>
      <c r="K16626" s="321">
        <v>4</v>
      </c>
    </row>
    <row r="16627" spans="1:11" x14ac:dyDescent="0.3">
      <c r="A16627" s="341">
        <v>43678.006946412039</v>
      </c>
      <c r="B16627" s="318">
        <v>39540.860999999997</v>
      </c>
      <c r="C16627" s="355">
        <f t="shared" si="359"/>
        <v>0.26900000000023283</v>
      </c>
      <c r="D16627" s="420">
        <f t="shared" si="360"/>
        <v>0.13450000000011642</v>
      </c>
      <c r="H16627" s="337"/>
      <c r="J16627" s="82">
        <v>36</v>
      </c>
      <c r="K16627" s="391">
        <v>1</v>
      </c>
    </row>
    <row r="16628" spans="1:11" x14ac:dyDescent="0.3">
      <c r="A16628" s="341">
        <v>43678.048613136576</v>
      </c>
      <c r="B16628" s="318">
        <v>39541.148000000001</v>
      </c>
      <c r="C16628" s="355">
        <f t="shared" si="359"/>
        <v>0.28700000000389991</v>
      </c>
      <c r="D16628" s="420">
        <f t="shared" si="360"/>
        <v>0.14350000000194996</v>
      </c>
      <c r="H16628" s="337"/>
      <c r="J16628" s="82">
        <v>37</v>
      </c>
      <c r="K16628" s="319">
        <v>2</v>
      </c>
    </row>
    <row r="16629" spans="1:11" x14ac:dyDescent="0.3">
      <c r="A16629" s="341">
        <v>43678.090279861113</v>
      </c>
      <c r="B16629" s="318">
        <v>39541.423999999999</v>
      </c>
      <c r="C16629" s="355">
        <f t="shared" si="359"/>
        <v>0.27599999999802094</v>
      </c>
      <c r="D16629" s="420">
        <f t="shared" si="360"/>
        <v>0.13799999999901047</v>
      </c>
      <c r="H16629" s="337"/>
      <c r="J16629" s="82">
        <v>38</v>
      </c>
      <c r="K16629" s="320">
        <v>3</v>
      </c>
    </row>
    <row r="16630" spans="1:11" x14ac:dyDescent="0.3">
      <c r="A16630" s="341">
        <v>43678.13194658565</v>
      </c>
      <c r="B16630" s="318">
        <v>39541.696000000004</v>
      </c>
      <c r="C16630" s="355">
        <f t="shared" si="359"/>
        <v>0.27200000000448199</v>
      </c>
      <c r="D16630" s="420">
        <f t="shared" si="360"/>
        <v>0.13600000000224099</v>
      </c>
      <c r="H16630" s="337"/>
      <c r="J16630" s="82">
        <v>39</v>
      </c>
      <c r="K16630" s="321">
        <v>4</v>
      </c>
    </row>
    <row r="16631" spans="1:11" x14ac:dyDescent="0.3">
      <c r="A16631" s="341">
        <v>43678.173613310188</v>
      </c>
      <c r="B16631" s="318">
        <v>39541.976999999999</v>
      </c>
      <c r="C16631" s="355">
        <f t="shared" si="359"/>
        <v>0.28099999999540159</v>
      </c>
      <c r="D16631" s="420">
        <f t="shared" si="360"/>
        <v>0.1404999999977008</v>
      </c>
      <c r="H16631" s="337"/>
      <c r="J16631" s="82">
        <v>40</v>
      </c>
      <c r="K16631" s="391">
        <v>1</v>
      </c>
    </row>
    <row r="16632" spans="1:11" x14ac:dyDescent="0.3">
      <c r="A16632" s="341">
        <v>43678.215280034725</v>
      </c>
      <c r="B16632" s="318">
        <v>39542.264000000003</v>
      </c>
      <c r="C16632" s="355">
        <f t="shared" si="359"/>
        <v>0.28700000000389991</v>
      </c>
      <c r="D16632" s="420">
        <f t="shared" si="360"/>
        <v>0.14350000000194996</v>
      </c>
      <c r="H16632" s="337"/>
      <c r="J16632" s="82">
        <v>41</v>
      </c>
      <c r="K16632" s="319">
        <v>2</v>
      </c>
    </row>
    <row r="16633" spans="1:11" x14ac:dyDescent="0.3">
      <c r="A16633" s="341">
        <v>43678.256946759262</v>
      </c>
      <c r="B16633" s="318">
        <v>39542.542999999998</v>
      </c>
      <c r="C16633" s="355">
        <f t="shared" si="359"/>
        <v>0.27899999999499414</v>
      </c>
      <c r="D16633" s="420">
        <f t="shared" si="360"/>
        <v>0.13949999999749707</v>
      </c>
      <c r="H16633" s="337"/>
      <c r="J16633" s="82">
        <v>42</v>
      </c>
      <c r="K16633" s="320">
        <v>3</v>
      </c>
    </row>
    <row r="16634" spans="1:11" x14ac:dyDescent="0.3">
      <c r="A16634" s="341">
        <v>43678.298613483799</v>
      </c>
      <c r="B16634" s="318">
        <v>39542.828000000001</v>
      </c>
      <c r="C16634" s="355">
        <f t="shared" si="359"/>
        <v>0.28500000000349246</v>
      </c>
      <c r="D16634" s="420">
        <f t="shared" si="360"/>
        <v>0.14250000000174623</v>
      </c>
      <c r="H16634" s="337"/>
      <c r="J16634" s="82">
        <v>43</v>
      </c>
      <c r="K16634" s="321">
        <v>4</v>
      </c>
    </row>
    <row r="16635" spans="1:11" x14ac:dyDescent="0.3">
      <c r="A16635" s="341">
        <v>43678.340280208336</v>
      </c>
      <c r="B16635" s="318">
        <v>39543.120000000003</v>
      </c>
      <c r="C16635" s="355">
        <f t="shared" si="359"/>
        <v>0.29200000000128057</v>
      </c>
      <c r="D16635" s="420">
        <f t="shared" si="360"/>
        <v>0.14600000000064028</v>
      </c>
      <c r="H16635" s="337"/>
      <c r="J16635" s="82">
        <v>44</v>
      </c>
      <c r="K16635" s="391">
        <v>1</v>
      </c>
    </row>
    <row r="16636" spans="1:11" x14ac:dyDescent="0.3">
      <c r="A16636" s="341">
        <v>43678.381946932874</v>
      </c>
      <c r="B16636" s="318">
        <v>39543.402000000002</v>
      </c>
      <c r="C16636" s="355">
        <f t="shared" si="359"/>
        <v>0.2819999999992433</v>
      </c>
      <c r="D16636" s="420">
        <f t="shared" si="360"/>
        <v>0.14099999999962165</v>
      </c>
      <c r="H16636" s="337"/>
      <c r="J16636" s="82">
        <v>45</v>
      </c>
      <c r="K16636" s="319">
        <v>2</v>
      </c>
    </row>
    <row r="16637" spans="1:11" x14ac:dyDescent="0.3">
      <c r="A16637" s="341">
        <v>43678.423613657411</v>
      </c>
      <c r="B16637" s="318">
        <v>39543.692000000003</v>
      </c>
      <c r="C16637" s="355">
        <f t="shared" si="359"/>
        <v>0.29000000000087311</v>
      </c>
      <c r="D16637" s="420">
        <f t="shared" si="360"/>
        <v>0.14500000000043656</v>
      </c>
      <c r="H16637" s="337"/>
      <c r="J16637" s="82">
        <v>46</v>
      </c>
      <c r="K16637" s="320">
        <v>3</v>
      </c>
    </row>
    <row r="16638" spans="1:11" x14ac:dyDescent="0.3">
      <c r="A16638" s="341">
        <v>43678.465280381941</v>
      </c>
      <c r="B16638" s="318">
        <v>39543.968000000001</v>
      </c>
      <c r="C16638" s="355">
        <f t="shared" si="359"/>
        <v>0.27599999999802094</v>
      </c>
      <c r="D16638" s="420">
        <f t="shared" si="360"/>
        <v>0.13799999999901047</v>
      </c>
      <c r="H16638" s="337"/>
      <c r="J16638" s="82">
        <v>47</v>
      </c>
      <c r="K16638" s="321">
        <v>4</v>
      </c>
    </row>
    <row r="16639" spans="1:11" x14ac:dyDescent="0.3">
      <c r="A16639" s="341">
        <v>43678.506947106478</v>
      </c>
      <c r="B16639" s="318">
        <v>39544.256999999998</v>
      </c>
      <c r="C16639" s="355">
        <f t="shared" si="359"/>
        <v>0.28899999999703141</v>
      </c>
      <c r="D16639" s="420">
        <f t="shared" si="360"/>
        <v>0.1444999999985157</v>
      </c>
      <c r="H16639" s="337"/>
      <c r="J16639" s="82">
        <v>48</v>
      </c>
      <c r="K16639" s="391">
        <v>1</v>
      </c>
    </row>
    <row r="16640" spans="1:11" x14ac:dyDescent="0.3">
      <c r="A16640" s="341">
        <v>43678.548613831015</v>
      </c>
      <c r="B16640" s="318">
        <v>39544.531999999999</v>
      </c>
      <c r="C16640" s="355">
        <f t="shared" si="359"/>
        <v>0.27500000000145519</v>
      </c>
      <c r="D16640" s="420">
        <f t="shared" si="360"/>
        <v>0.1375000000007276</v>
      </c>
      <c r="H16640" s="337"/>
      <c r="J16640" s="82">
        <v>49</v>
      </c>
      <c r="K16640" s="319">
        <v>2</v>
      </c>
    </row>
    <row r="16641" spans="1:11" x14ac:dyDescent="0.3">
      <c r="A16641" s="341">
        <v>43678.590280555552</v>
      </c>
      <c r="B16641" s="318">
        <v>39544.807999999997</v>
      </c>
      <c r="C16641" s="355">
        <f t="shared" si="359"/>
        <v>0.27599999999802094</v>
      </c>
      <c r="D16641" s="420">
        <f t="shared" si="360"/>
        <v>0.13799999999901047</v>
      </c>
      <c r="H16641" s="337"/>
      <c r="J16641" s="82">
        <v>50</v>
      </c>
      <c r="K16641" s="320">
        <v>3</v>
      </c>
    </row>
    <row r="16642" spans="1:11" x14ac:dyDescent="0.3">
      <c r="A16642" s="341">
        <v>43678.63194728009</v>
      </c>
      <c r="B16642" s="318">
        <v>39545.088000000003</v>
      </c>
      <c r="C16642" s="355">
        <f t="shared" si="359"/>
        <v>0.2800000000061118</v>
      </c>
      <c r="D16642" s="420">
        <f t="shared" si="360"/>
        <v>0.1400000000030559</v>
      </c>
      <c r="H16642" s="337"/>
      <c r="J16642" s="82">
        <v>51</v>
      </c>
      <c r="K16642" s="321">
        <v>4</v>
      </c>
    </row>
    <row r="16643" spans="1:11" x14ac:dyDescent="0.3">
      <c r="A16643" s="341">
        <v>43678.673614004627</v>
      </c>
      <c r="B16643" s="318">
        <v>39545.362000000001</v>
      </c>
      <c r="C16643" s="355">
        <f t="shared" si="359"/>
        <v>0.27399999999761349</v>
      </c>
      <c r="D16643" s="420">
        <f t="shared" si="360"/>
        <v>0.13699999999880674</v>
      </c>
      <c r="H16643" s="337"/>
      <c r="J16643" s="82">
        <v>52</v>
      </c>
      <c r="K16643" s="391">
        <v>1</v>
      </c>
    </row>
    <row r="16644" spans="1:11" x14ac:dyDescent="0.3">
      <c r="A16644" s="341">
        <v>43678.715280729164</v>
      </c>
      <c r="B16644" s="318">
        <v>39545.631000000001</v>
      </c>
      <c r="C16644" s="355">
        <f t="shared" si="359"/>
        <v>0.26900000000023283</v>
      </c>
      <c r="D16644" s="420">
        <f t="shared" si="360"/>
        <v>0.13450000000011642</v>
      </c>
      <c r="H16644" s="337"/>
      <c r="J16644" s="82">
        <v>53</v>
      </c>
      <c r="K16644" s="319">
        <v>2</v>
      </c>
    </row>
    <row r="16645" spans="1:11" x14ac:dyDescent="0.3">
      <c r="A16645" s="341">
        <v>43678.756947453701</v>
      </c>
      <c r="B16645" s="318">
        <v>39545.900999999998</v>
      </c>
      <c r="C16645" s="355">
        <f t="shared" si="359"/>
        <v>0.26999999999679858</v>
      </c>
      <c r="D16645" s="420">
        <f t="shared" si="360"/>
        <v>0.13499999999839929</v>
      </c>
      <c r="H16645" s="337"/>
      <c r="J16645" s="82">
        <v>54</v>
      </c>
      <c r="K16645" s="320">
        <v>3</v>
      </c>
    </row>
    <row r="16646" spans="1:11" x14ac:dyDescent="0.3">
      <c r="A16646" s="341">
        <v>43678.798614178238</v>
      </c>
      <c r="B16646" s="318">
        <v>39546.171999999999</v>
      </c>
      <c r="C16646" s="355">
        <f t="shared" si="359"/>
        <v>0.27100000000064028</v>
      </c>
      <c r="D16646" s="420">
        <f t="shared" si="360"/>
        <v>0.13550000000032014</v>
      </c>
      <c r="H16646" s="337"/>
      <c r="J16646" s="82">
        <v>55</v>
      </c>
      <c r="K16646" s="321">
        <v>4</v>
      </c>
    </row>
    <row r="16647" spans="1:11" x14ac:dyDescent="0.3">
      <c r="A16647" s="341">
        <v>43678.840280902776</v>
      </c>
      <c r="B16647" s="318">
        <v>39546.438999999998</v>
      </c>
      <c r="C16647" s="355">
        <f t="shared" si="359"/>
        <v>0.26699999999982538</v>
      </c>
      <c r="D16647" s="420">
        <f t="shared" si="360"/>
        <v>0.13349999999991269</v>
      </c>
      <c r="H16647" s="337"/>
      <c r="J16647" s="82">
        <v>56</v>
      </c>
      <c r="K16647" s="391">
        <v>1</v>
      </c>
    </row>
    <row r="16648" spans="1:11" x14ac:dyDescent="0.3">
      <c r="A16648" s="341">
        <v>43678.881947627313</v>
      </c>
      <c r="B16648" s="318">
        <v>39546.692999999999</v>
      </c>
      <c r="C16648" s="355">
        <f t="shared" si="359"/>
        <v>0.25400000000081491</v>
      </c>
      <c r="D16648" s="420">
        <f t="shared" si="360"/>
        <v>0.12700000000040745</v>
      </c>
      <c r="H16648" s="337"/>
      <c r="J16648" s="82">
        <v>57</v>
      </c>
      <c r="K16648" s="319">
        <v>2</v>
      </c>
    </row>
    <row r="16649" spans="1:11" x14ac:dyDescent="0.3">
      <c r="A16649" s="341">
        <v>43678.92361435185</v>
      </c>
      <c r="B16649" s="318">
        <v>39546.968999999997</v>
      </c>
      <c r="C16649" s="355">
        <f t="shared" si="359"/>
        <v>0.27599999999802094</v>
      </c>
      <c r="D16649" s="420">
        <f t="shared" si="360"/>
        <v>0.13799999999901047</v>
      </c>
      <c r="H16649" s="337"/>
      <c r="J16649" s="82">
        <v>58</v>
      </c>
      <c r="K16649" s="320">
        <v>3</v>
      </c>
    </row>
    <row r="16650" spans="1:11" x14ac:dyDescent="0.3">
      <c r="A16650" s="341">
        <v>43678.965281076387</v>
      </c>
      <c r="B16650" s="318">
        <v>39547.243000000002</v>
      </c>
      <c r="C16650" s="355">
        <f t="shared" si="359"/>
        <v>0.27400000000488944</v>
      </c>
      <c r="D16650" s="420">
        <f t="shared" si="360"/>
        <v>0.13700000000244472</v>
      </c>
      <c r="E16650" s="336">
        <f>SUM(C16627:C16650)*7.4805194805</f>
        <v>49.752935064845126</v>
      </c>
      <c r="F16650" s="324">
        <f>AVERAGE(D16627:D16650)</f>
        <v>0.13856250000011036</v>
      </c>
      <c r="G16650" s="324">
        <f>_xlfn.STDEV.S(D16627:D16650)</f>
        <v>4.3596781394444504E-3</v>
      </c>
      <c r="H16650" s="337"/>
      <c r="J16650" s="82">
        <v>59</v>
      </c>
      <c r="K16650" s="321">
        <v>4</v>
      </c>
    </row>
    <row r="16651" spans="1:11" x14ac:dyDescent="0.3">
      <c r="A16651" s="341">
        <v>43679.006947800925</v>
      </c>
      <c r="B16651" s="318">
        <v>39547.510999999999</v>
      </c>
      <c r="C16651" s="355">
        <f t="shared" si="359"/>
        <v>0.26799999999639113</v>
      </c>
      <c r="D16651" s="420">
        <f t="shared" si="360"/>
        <v>0.13399999999819556</v>
      </c>
      <c r="H16651" s="337"/>
      <c r="J16651" s="82">
        <v>60</v>
      </c>
      <c r="K16651" s="391">
        <v>1</v>
      </c>
    </row>
    <row r="16652" spans="1:11" x14ac:dyDescent="0.3">
      <c r="A16652" s="341">
        <v>43679.048614525462</v>
      </c>
      <c r="B16652" s="318">
        <v>39547.781000000003</v>
      </c>
      <c r="C16652" s="355">
        <f t="shared" si="359"/>
        <v>0.27000000000407454</v>
      </c>
      <c r="D16652" s="420">
        <f t="shared" si="360"/>
        <v>0.13500000000203727</v>
      </c>
      <c r="H16652" s="337"/>
      <c r="J16652" s="82">
        <v>61</v>
      </c>
      <c r="K16652" s="319">
        <v>2</v>
      </c>
    </row>
    <row r="16653" spans="1:11" x14ac:dyDescent="0.3">
      <c r="A16653" s="341">
        <v>43679.090281249999</v>
      </c>
      <c r="B16653" s="318">
        <v>39548.06</v>
      </c>
      <c r="C16653" s="355">
        <f t="shared" si="359"/>
        <v>0.27899999999499414</v>
      </c>
      <c r="D16653" s="420">
        <f t="shared" si="360"/>
        <v>0.13949999999749707</v>
      </c>
      <c r="H16653" s="337"/>
      <c r="J16653" s="82">
        <v>62</v>
      </c>
      <c r="K16653" s="320">
        <v>3</v>
      </c>
    </row>
    <row r="16654" spans="1:11" x14ac:dyDescent="0.3">
      <c r="A16654" s="341">
        <v>43679.131947974536</v>
      </c>
      <c r="B16654" s="318">
        <v>39548.339</v>
      </c>
      <c r="C16654" s="355">
        <f t="shared" si="359"/>
        <v>0.2790000000022701</v>
      </c>
      <c r="D16654" s="420">
        <f t="shared" si="360"/>
        <v>0.13950000000113505</v>
      </c>
      <c r="H16654" s="337"/>
      <c r="J16654" s="82">
        <v>63</v>
      </c>
      <c r="K16654" s="321">
        <v>4</v>
      </c>
    </row>
    <row r="16655" spans="1:11" x14ac:dyDescent="0.3">
      <c r="A16655" s="341">
        <v>43679.173614699073</v>
      </c>
      <c r="B16655" s="318">
        <v>39548.612000000001</v>
      </c>
      <c r="C16655" s="355">
        <f t="shared" si="359"/>
        <v>0.27300000000104774</v>
      </c>
      <c r="D16655" s="420">
        <f t="shared" si="360"/>
        <v>0.13650000000052387</v>
      </c>
      <c r="H16655" s="337"/>
      <c r="J16655" s="82">
        <v>64</v>
      </c>
      <c r="K16655" s="391">
        <v>1</v>
      </c>
    </row>
    <row r="16656" spans="1:11" x14ac:dyDescent="0.3">
      <c r="A16656" s="341">
        <v>43679.215281423611</v>
      </c>
      <c r="B16656" s="318">
        <v>39548.892999999996</v>
      </c>
      <c r="C16656" s="355">
        <f t="shared" si="359"/>
        <v>0.28099999999540159</v>
      </c>
      <c r="D16656" s="420">
        <f t="shared" si="360"/>
        <v>0.1404999999977008</v>
      </c>
      <c r="H16656" s="337"/>
      <c r="J16656" s="82">
        <v>65</v>
      </c>
      <c r="K16656" s="319">
        <v>2</v>
      </c>
    </row>
    <row r="16657" spans="1:12" x14ac:dyDescent="0.3">
      <c r="A16657" s="341">
        <v>43679.256948148148</v>
      </c>
      <c r="B16657" s="318">
        <v>39549.182999999997</v>
      </c>
      <c r="C16657" s="355">
        <f t="shared" si="359"/>
        <v>0.29000000000087311</v>
      </c>
      <c r="D16657" s="420">
        <f t="shared" si="360"/>
        <v>0.14500000000043656</v>
      </c>
      <c r="H16657" s="337"/>
      <c r="J16657" s="82">
        <v>66</v>
      </c>
      <c r="K16657" s="320">
        <v>3</v>
      </c>
    </row>
    <row r="16658" spans="1:12" x14ac:dyDescent="0.3">
      <c r="A16658" s="341">
        <v>43679.298614872685</v>
      </c>
      <c r="B16658" s="318">
        <v>39549.466999999997</v>
      </c>
      <c r="C16658" s="355">
        <f t="shared" si="359"/>
        <v>0.28399999999965075</v>
      </c>
      <c r="D16658" s="420">
        <f t="shared" si="360"/>
        <v>0.14199999999982538</v>
      </c>
      <c r="H16658" s="337"/>
      <c r="J16658" s="82">
        <v>67</v>
      </c>
      <c r="K16658" s="321">
        <v>4</v>
      </c>
    </row>
    <row r="16659" spans="1:12" x14ac:dyDescent="0.3">
      <c r="A16659" s="341">
        <v>43679.340281597222</v>
      </c>
      <c r="B16659" s="318">
        <v>39549.741000000002</v>
      </c>
      <c r="C16659" s="355">
        <f t="shared" si="359"/>
        <v>0.27400000000488944</v>
      </c>
      <c r="D16659" s="420">
        <f t="shared" si="360"/>
        <v>0.13700000000244472</v>
      </c>
      <c r="H16659" s="337"/>
      <c r="J16659" s="82">
        <v>68</v>
      </c>
      <c r="K16659" s="391">
        <v>1</v>
      </c>
    </row>
    <row r="16660" spans="1:12" x14ac:dyDescent="0.3">
      <c r="A16660" s="341">
        <v>43679.381948321759</v>
      </c>
      <c r="B16660" s="318">
        <v>39550.029000000002</v>
      </c>
      <c r="C16660" s="355">
        <f t="shared" si="359"/>
        <v>0.28800000000046566</v>
      </c>
      <c r="D16660" s="420">
        <f t="shared" si="360"/>
        <v>0.14400000000023283</v>
      </c>
      <c r="H16660" s="337"/>
      <c r="J16660" s="82">
        <v>69</v>
      </c>
      <c r="K16660" s="319">
        <v>2</v>
      </c>
    </row>
    <row r="16661" spans="1:12" x14ac:dyDescent="0.3">
      <c r="A16661" s="341">
        <v>43679.423615046297</v>
      </c>
      <c r="B16661" s="318">
        <v>39550.321000000004</v>
      </c>
      <c r="C16661" s="355">
        <f t="shared" si="359"/>
        <v>0.29200000000128057</v>
      </c>
      <c r="D16661" s="420">
        <f t="shared" si="360"/>
        <v>0.14600000000064028</v>
      </c>
      <c r="H16661" s="337"/>
      <c r="J16661" s="82">
        <v>70</v>
      </c>
      <c r="K16661" s="320">
        <v>3</v>
      </c>
    </row>
    <row r="16662" spans="1:12" x14ac:dyDescent="0.3">
      <c r="A16662" s="341">
        <v>43679.465281770834</v>
      </c>
      <c r="B16662" s="318">
        <v>39550.593000000001</v>
      </c>
      <c r="C16662" s="355">
        <f t="shared" si="359"/>
        <v>0.27199999999720603</v>
      </c>
      <c r="D16662" s="420">
        <f t="shared" si="360"/>
        <v>0.13599999999860302</v>
      </c>
      <c r="H16662" s="337"/>
      <c r="J16662" s="82">
        <v>71</v>
      </c>
      <c r="K16662" s="321">
        <v>4</v>
      </c>
    </row>
    <row r="16663" spans="1:12" x14ac:dyDescent="0.3">
      <c r="A16663" s="341">
        <v>43679.506948495371</v>
      </c>
      <c r="B16663" s="318">
        <v>39550.870999999999</v>
      </c>
      <c r="C16663" s="355">
        <f t="shared" si="359"/>
        <v>0.27799999999842839</v>
      </c>
      <c r="D16663" s="420">
        <f t="shared" si="360"/>
        <v>0.1389999999992142</v>
      </c>
      <c r="H16663" s="337"/>
      <c r="J16663" s="82">
        <v>72</v>
      </c>
      <c r="K16663" s="391">
        <v>1</v>
      </c>
    </row>
    <row r="16664" spans="1:12" x14ac:dyDescent="0.3">
      <c r="A16664" s="341">
        <v>43679.548615219908</v>
      </c>
      <c r="B16664" s="318">
        <v>39551.152000000002</v>
      </c>
      <c r="C16664" s="355">
        <f t="shared" si="359"/>
        <v>0.28100000000267755</v>
      </c>
      <c r="D16664" s="420">
        <f t="shared" si="360"/>
        <v>0.14050000000133878</v>
      </c>
      <c r="H16664" s="337"/>
      <c r="J16664" s="82">
        <v>73</v>
      </c>
      <c r="K16664" s="319">
        <v>2</v>
      </c>
    </row>
    <row r="16665" spans="1:12" x14ac:dyDescent="0.3">
      <c r="A16665" s="341">
        <v>43679.590281944445</v>
      </c>
      <c r="B16665" s="318">
        <v>39551.428</v>
      </c>
      <c r="C16665" s="355">
        <f t="shared" si="359"/>
        <v>0.27599999999802094</v>
      </c>
      <c r="D16665" s="420">
        <f t="shared" si="360"/>
        <v>0.13799999999901047</v>
      </c>
      <c r="H16665" s="337"/>
      <c r="J16665" s="82">
        <v>74</v>
      </c>
      <c r="K16665" s="320">
        <v>3</v>
      </c>
    </row>
    <row r="16666" spans="1:12" x14ac:dyDescent="0.3">
      <c r="A16666" s="341">
        <v>43679.631948668983</v>
      </c>
      <c r="B16666" s="318">
        <v>39551.690999999999</v>
      </c>
      <c r="C16666" s="355">
        <f t="shared" si="359"/>
        <v>0.26299999999901047</v>
      </c>
      <c r="D16666" s="420">
        <f t="shared" si="360"/>
        <v>0.13149999999950523</v>
      </c>
      <c r="H16666" s="337"/>
      <c r="J16666" s="82">
        <v>75</v>
      </c>
      <c r="K16666" s="321">
        <v>4</v>
      </c>
    </row>
    <row r="16667" spans="1:12" x14ac:dyDescent="0.3">
      <c r="A16667" s="341">
        <v>43679.67361539352</v>
      </c>
      <c r="B16667" s="318">
        <v>39551.968000000001</v>
      </c>
      <c r="C16667" s="355">
        <f t="shared" si="359"/>
        <v>0.27700000000186265</v>
      </c>
      <c r="D16667" s="420">
        <f t="shared" si="360"/>
        <v>0.13850000000093132</v>
      </c>
      <c r="H16667" s="337"/>
      <c r="J16667" s="82">
        <v>76</v>
      </c>
      <c r="K16667" s="391">
        <v>1</v>
      </c>
    </row>
    <row r="16668" spans="1:12" x14ac:dyDescent="0.3">
      <c r="A16668" s="341">
        <v>43679.715282118057</v>
      </c>
      <c r="B16668" s="318">
        <v>39552.245000000003</v>
      </c>
      <c r="C16668" s="355">
        <f t="shared" si="359"/>
        <v>0.27700000000186265</v>
      </c>
      <c r="D16668" s="420">
        <f t="shared" si="360"/>
        <v>0.13850000000093132</v>
      </c>
      <c r="H16668" s="337"/>
      <c r="J16668" s="82">
        <v>77</v>
      </c>
      <c r="K16668" s="319">
        <v>2</v>
      </c>
    </row>
    <row r="16669" spans="1:12" x14ac:dyDescent="0.3">
      <c r="A16669" s="341">
        <v>43679.756948842594</v>
      </c>
      <c r="B16669" s="318">
        <v>39552.510999999999</v>
      </c>
      <c r="C16669" s="355">
        <f t="shared" si="359"/>
        <v>0.26599999999598367</v>
      </c>
      <c r="D16669" s="420">
        <f t="shared" si="360"/>
        <v>0.13299999999799184</v>
      </c>
      <c r="H16669" s="337"/>
      <c r="J16669" s="82">
        <v>78</v>
      </c>
      <c r="K16669" s="320">
        <v>3</v>
      </c>
    </row>
    <row r="16670" spans="1:12" x14ac:dyDescent="0.3">
      <c r="A16670" s="341">
        <v>43679.798615567131</v>
      </c>
      <c r="B16670" s="318">
        <v>39552.771000000001</v>
      </c>
      <c r="C16670" s="355">
        <f t="shared" si="359"/>
        <v>0.26000000000203727</v>
      </c>
      <c r="D16670" s="420">
        <f t="shared" si="360"/>
        <v>0.13000000000101863</v>
      </c>
      <c r="H16670" s="337"/>
      <c r="J16670" s="82">
        <v>79</v>
      </c>
      <c r="K16670" s="321">
        <v>4</v>
      </c>
    </row>
    <row r="16671" spans="1:12" x14ac:dyDescent="0.3">
      <c r="A16671" s="341">
        <v>43679.840282291669</v>
      </c>
      <c r="B16671" s="318">
        <v>39553.046000000002</v>
      </c>
      <c r="C16671" s="355">
        <f t="shared" si="359"/>
        <v>0.27500000000145519</v>
      </c>
      <c r="D16671" s="420">
        <f t="shared" si="360"/>
        <v>0.1375000000007276</v>
      </c>
      <c r="H16671" s="337"/>
      <c r="J16671" s="82">
        <v>80</v>
      </c>
      <c r="K16671" s="391">
        <v>1</v>
      </c>
    </row>
    <row r="16672" spans="1:12" x14ac:dyDescent="0.3">
      <c r="A16672" s="341">
        <v>43679.879861111112</v>
      </c>
      <c r="B16672" s="318">
        <v>39553.321000000004</v>
      </c>
      <c r="C16672" s="355">
        <f t="shared" ref="C16672:C16771" si="361">B16672-B16671</f>
        <v>0.27500000000145519</v>
      </c>
      <c r="D16672" s="420">
        <f t="shared" ref="D16672:D16771" si="362">C16672/2</f>
        <v>0.1375000000007276</v>
      </c>
      <c r="H16672" s="337"/>
      <c r="J16672" s="82">
        <v>1</v>
      </c>
      <c r="K16672" s="319">
        <v>2</v>
      </c>
      <c r="L16672" s="54" t="s">
        <v>313</v>
      </c>
    </row>
    <row r="16673" spans="1:11" x14ac:dyDescent="0.3">
      <c r="A16673" s="341">
        <v>43679.922222222223</v>
      </c>
      <c r="B16673" s="318">
        <v>39553.580999999998</v>
      </c>
      <c r="C16673" s="355">
        <f t="shared" si="361"/>
        <v>0.25999999999476131</v>
      </c>
      <c r="D16673" s="420">
        <f t="shared" si="362"/>
        <v>0.12999999999738066</v>
      </c>
      <c r="H16673" s="337"/>
      <c r="J16673" s="82">
        <v>2</v>
      </c>
      <c r="K16673" s="320">
        <v>3</v>
      </c>
    </row>
    <row r="16674" spans="1:11" x14ac:dyDescent="0.3">
      <c r="A16674" s="341">
        <v>43679.963888888888</v>
      </c>
      <c r="B16674" s="318">
        <v>39553.841999999997</v>
      </c>
      <c r="C16674" s="355">
        <f t="shared" si="361"/>
        <v>0.26099999999860302</v>
      </c>
      <c r="D16674" s="420">
        <f t="shared" si="362"/>
        <v>0.13049999999930151</v>
      </c>
      <c r="E16674" s="336">
        <f>SUM(C16651:C16674)*7.4805194805</f>
        <v>49.363948051779879</v>
      </c>
      <c r="F16674" s="324">
        <f>AVERAGE(D16651:D16674)</f>
        <v>0.13747916666655632</v>
      </c>
      <c r="G16674" s="324">
        <f>_xlfn.STDEV.S(D16651:D16674)</f>
        <v>4.4781575374846288E-3</v>
      </c>
      <c r="H16674" s="337"/>
      <c r="J16674" s="82">
        <v>3</v>
      </c>
      <c r="K16674" s="321">
        <v>4</v>
      </c>
    </row>
    <row r="16675" spans="1:11" x14ac:dyDescent="0.3">
      <c r="A16675" s="341">
        <v>43680.005555439813</v>
      </c>
      <c r="B16675" s="318">
        <v>39554.118000000002</v>
      </c>
      <c r="C16675" s="355">
        <f t="shared" si="361"/>
        <v>0.2760000000052969</v>
      </c>
      <c r="D16675" s="420">
        <f t="shared" si="362"/>
        <v>0.13800000000264845</v>
      </c>
      <c r="H16675" s="337"/>
      <c r="J16675" s="82">
        <v>4</v>
      </c>
      <c r="K16675" s="391">
        <v>1</v>
      </c>
    </row>
    <row r="16676" spans="1:11" x14ac:dyDescent="0.3">
      <c r="A16676" s="341">
        <v>43680.047222048612</v>
      </c>
      <c r="B16676" s="318">
        <v>39554.39</v>
      </c>
      <c r="C16676" s="355">
        <f t="shared" si="361"/>
        <v>0.27199999999720603</v>
      </c>
      <c r="D16676" s="420">
        <f t="shared" si="362"/>
        <v>0.13599999999860302</v>
      </c>
      <c r="H16676" s="337"/>
      <c r="J16676" s="82">
        <v>5</v>
      </c>
      <c r="K16676" s="319">
        <v>2</v>
      </c>
    </row>
    <row r="16677" spans="1:11" x14ac:dyDescent="0.3">
      <c r="A16677" s="341">
        <v>43680.08888865741</v>
      </c>
      <c r="B16677" s="318">
        <v>39554.659</v>
      </c>
      <c r="C16677" s="355">
        <f t="shared" si="361"/>
        <v>0.26900000000023283</v>
      </c>
      <c r="D16677" s="420">
        <f t="shared" si="362"/>
        <v>0.13450000000011642</v>
      </c>
      <c r="H16677" s="337"/>
      <c r="J16677" s="82">
        <v>6</v>
      </c>
      <c r="K16677" s="320">
        <v>3</v>
      </c>
    </row>
    <row r="16678" spans="1:11" x14ac:dyDescent="0.3">
      <c r="A16678" s="341">
        <v>43680.130555266202</v>
      </c>
      <c r="B16678" s="318">
        <v>39554.938999999998</v>
      </c>
      <c r="C16678" s="355">
        <f t="shared" si="361"/>
        <v>0.27999999999883585</v>
      </c>
      <c r="D16678" s="420">
        <f t="shared" si="362"/>
        <v>0.13999999999941792</v>
      </c>
      <c r="H16678" s="337"/>
      <c r="J16678" s="82">
        <v>7</v>
      </c>
      <c r="K16678" s="321">
        <v>4</v>
      </c>
    </row>
    <row r="16679" spans="1:11" x14ac:dyDescent="0.3">
      <c r="A16679" s="341">
        <v>43680.172221875</v>
      </c>
      <c r="B16679" s="318">
        <v>39555.222999999998</v>
      </c>
      <c r="C16679" s="355">
        <f t="shared" si="361"/>
        <v>0.28399999999965075</v>
      </c>
      <c r="D16679" s="420">
        <f t="shared" si="362"/>
        <v>0.14199999999982538</v>
      </c>
      <c r="H16679" s="337"/>
      <c r="J16679" s="82">
        <v>8</v>
      </c>
      <c r="K16679" s="391">
        <v>1</v>
      </c>
    </row>
    <row r="16680" spans="1:11" x14ac:dyDescent="0.3">
      <c r="A16680" s="341">
        <v>43680.213888483799</v>
      </c>
      <c r="B16680" s="318">
        <v>39555.502999999997</v>
      </c>
      <c r="C16680" s="355">
        <f t="shared" si="361"/>
        <v>0.27999999999883585</v>
      </c>
      <c r="D16680" s="420">
        <f t="shared" si="362"/>
        <v>0.13999999999941792</v>
      </c>
      <c r="H16680" s="337"/>
      <c r="J16680" s="82">
        <v>9</v>
      </c>
      <c r="K16680" s="319">
        <v>2</v>
      </c>
    </row>
    <row r="16681" spans="1:11" x14ac:dyDescent="0.3">
      <c r="A16681" s="341">
        <v>43680.25555509259</v>
      </c>
      <c r="B16681" s="318">
        <v>39555.78</v>
      </c>
      <c r="C16681" s="355">
        <f t="shared" si="361"/>
        <v>0.27700000000186265</v>
      </c>
      <c r="D16681" s="420">
        <f t="shared" si="362"/>
        <v>0.13850000000093132</v>
      </c>
      <c r="H16681" s="337"/>
      <c r="J16681" s="82">
        <v>10</v>
      </c>
      <c r="K16681" s="320">
        <v>3</v>
      </c>
    </row>
    <row r="16682" spans="1:11" x14ac:dyDescent="0.3">
      <c r="A16682" s="341">
        <v>43680.297221701388</v>
      </c>
      <c r="B16682" s="318">
        <v>39556.067999999999</v>
      </c>
      <c r="C16682" s="355">
        <f t="shared" si="361"/>
        <v>0.28800000000046566</v>
      </c>
      <c r="D16682" s="420">
        <f t="shared" si="362"/>
        <v>0.14400000000023283</v>
      </c>
      <c r="H16682" s="337"/>
      <c r="J16682" s="82">
        <v>11</v>
      </c>
      <c r="K16682" s="321">
        <v>4</v>
      </c>
    </row>
    <row r="16683" spans="1:11" x14ac:dyDescent="0.3">
      <c r="A16683" s="341">
        <v>43680.338888310187</v>
      </c>
      <c r="B16683" s="318">
        <v>39556.351000000002</v>
      </c>
      <c r="C16683" s="355">
        <f t="shared" si="361"/>
        <v>0.28300000000308501</v>
      </c>
      <c r="D16683" s="420">
        <f t="shared" si="362"/>
        <v>0.1415000000015425</v>
      </c>
      <c r="H16683" s="337"/>
      <c r="J16683" s="82">
        <v>12</v>
      </c>
      <c r="K16683" s="391">
        <v>1</v>
      </c>
    </row>
    <row r="16684" spans="1:11" x14ac:dyDescent="0.3">
      <c r="A16684" s="341">
        <v>43680.380554918978</v>
      </c>
      <c r="B16684" s="318">
        <v>39556.627999999997</v>
      </c>
      <c r="C16684" s="355">
        <f t="shared" si="361"/>
        <v>0.27699999999458669</v>
      </c>
      <c r="D16684" s="420">
        <f t="shared" si="362"/>
        <v>0.13849999999729334</v>
      </c>
      <c r="H16684" s="337"/>
      <c r="J16684" s="82">
        <v>13</v>
      </c>
      <c r="K16684" s="319">
        <v>2</v>
      </c>
    </row>
    <row r="16685" spans="1:11" x14ac:dyDescent="0.3">
      <c r="A16685" s="341">
        <v>43680.422221527777</v>
      </c>
      <c r="B16685" s="318">
        <v>39556.908000000003</v>
      </c>
      <c r="C16685" s="355">
        <f t="shared" si="361"/>
        <v>0.2800000000061118</v>
      </c>
      <c r="D16685" s="420">
        <f t="shared" si="362"/>
        <v>0.1400000000030559</v>
      </c>
      <c r="H16685" s="337"/>
      <c r="J16685" s="82">
        <v>14</v>
      </c>
      <c r="K16685" s="320">
        <v>3</v>
      </c>
    </row>
    <row r="16686" spans="1:11" x14ac:dyDescent="0.3">
      <c r="A16686" s="341">
        <v>43680.463888136575</v>
      </c>
      <c r="B16686" s="318">
        <v>39557.192000000003</v>
      </c>
      <c r="C16686" s="355">
        <f t="shared" si="361"/>
        <v>0.28399999999965075</v>
      </c>
      <c r="D16686" s="420">
        <f t="shared" si="362"/>
        <v>0.14199999999982538</v>
      </c>
      <c r="H16686" s="337"/>
      <c r="J16686" s="82">
        <v>15</v>
      </c>
      <c r="K16686" s="321">
        <v>4</v>
      </c>
    </row>
    <row r="16687" spans="1:11" x14ac:dyDescent="0.3">
      <c r="A16687" s="341">
        <v>43680.505554745374</v>
      </c>
      <c r="B16687" s="318">
        <v>39557.468000000001</v>
      </c>
      <c r="C16687" s="355">
        <f t="shared" si="361"/>
        <v>0.27599999999802094</v>
      </c>
      <c r="D16687" s="420">
        <f t="shared" si="362"/>
        <v>0.13799999999901047</v>
      </c>
      <c r="H16687" s="337"/>
      <c r="J16687" s="82">
        <v>16</v>
      </c>
      <c r="K16687" s="391">
        <v>1</v>
      </c>
    </row>
    <row r="16688" spans="1:11" x14ac:dyDescent="0.3">
      <c r="A16688" s="341">
        <v>43680.547221354165</v>
      </c>
      <c r="B16688" s="318">
        <v>39557.739000000001</v>
      </c>
      <c r="C16688" s="355">
        <f t="shared" si="361"/>
        <v>0.27100000000064028</v>
      </c>
      <c r="D16688" s="420">
        <f t="shared" si="362"/>
        <v>0.13550000000032014</v>
      </c>
      <c r="H16688" s="337"/>
      <c r="J16688" s="82">
        <v>17</v>
      </c>
      <c r="K16688" s="319">
        <v>2</v>
      </c>
    </row>
    <row r="16689" spans="1:11" x14ac:dyDescent="0.3">
      <c r="A16689" s="341">
        <v>43680.588887962964</v>
      </c>
      <c r="B16689" s="318">
        <v>39558.021999999997</v>
      </c>
      <c r="C16689" s="355">
        <f t="shared" si="361"/>
        <v>0.28299999999580905</v>
      </c>
      <c r="D16689" s="420">
        <f t="shared" si="362"/>
        <v>0.14149999999790452</v>
      </c>
      <c r="H16689" s="337"/>
      <c r="J16689" s="82">
        <v>18</v>
      </c>
      <c r="K16689" s="320">
        <v>3</v>
      </c>
    </row>
    <row r="16690" spans="1:11" x14ac:dyDescent="0.3">
      <c r="A16690" s="341">
        <v>43680.630554571762</v>
      </c>
      <c r="B16690" s="318">
        <v>39558.305999999997</v>
      </c>
      <c r="C16690" s="355">
        <f t="shared" si="361"/>
        <v>0.28399999999965075</v>
      </c>
      <c r="D16690" s="420">
        <f t="shared" si="362"/>
        <v>0.14199999999982538</v>
      </c>
      <c r="H16690" s="337"/>
      <c r="J16690" s="82">
        <v>19</v>
      </c>
      <c r="K16690" s="321">
        <v>4</v>
      </c>
    </row>
    <row r="16691" spans="1:11" x14ac:dyDescent="0.3">
      <c r="A16691" s="341">
        <v>43680.672221180554</v>
      </c>
      <c r="B16691" s="318">
        <v>39558.587</v>
      </c>
      <c r="C16691" s="355">
        <f t="shared" si="361"/>
        <v>0.28100000000267755</v>
      </c>
      <c r="D16691" s="420">
        <f t="shared" si="362"/>
        <v>0.14050000000133878</v>
      </c>
      <c r="H16691" s="337"/>
      <c r="J16691" s="82">
        <v>20</v>
      </c>
      <c r="K16691" s="391">
        <v>1</v>
      </c>
    </row>
    <row r="16692" spans="1:11" x14ac:dyDescent="0.3">
      <c r="A16692" s="341">
        <v>43680.713887789352</v>
      </c>
      <c r="B16692" s="318">
        <v>39558.847999999998</v>
      </c>
      <c r="C16692" s="355">
        <f t="shared" si="361"/>
        <v>0.26099999999860302</v>
      </c>
      <c r="D16692" s="420">
        <f t="shared" si="362"/>
        <v>0.13049999999930151</v>
      </c>
      <c r="H16692" s="337"/>
      <c r="J16692" s="82">
        <v>21</v>
      </c>
      <c r="K16692" s="319">
        <v>2</v>
      </c>
    </row>
    <row r="16693" spans="1:11" x14ac:dyDescent="0.3">
      <c r="A16693" s="341">
        <v>43680.755554398151</v>
      </c>
      <c r="B16693" s="318">
        <v>39559.129999999997</v>
      </c>
      <c r="C16693" s="355">
        <f t="shared" si="361"/>
        <v>0.2819999999992433</v>
      </c>
      <c r="D16693" s="420">
        <f t="shared" si="362"/>
        <v>0.14099999999962165</v>
      </c>
      <c r="H16693" s="337"/>
      <c r="J16693" s="82">
        <v>22</v>
      </c>
      <c r="K16693" s="320">
        <v>3</v>
      </c>
    </row>
    <row r="16694" spans="1:11" x14ac:dyDescent="0.3">
      <c r="A16694" s="341">
        <v>43680.797221006942</v>
      </c>
      <c r="B16694" s="318">
        <v>39559.402000000002</v>
      </c>
      <c r="C16694" s="355">
        <f t="shared" si="361"/>
        <v>0.27200000000448199</v>
      </c>
      <c r="D16694" s="420">
        <f t="shared" si="362"/>
        <v>0.13600000000224099</v>
      </c>
      <c r="H16694" s="337"/>
      <c r="J16694" s="82">
        <v>23</v>
      </c>
      <c r="K16694" s="321">
        <v>4</v>
      </c>
    </row>
    <row r="16695" spans="1:11" x14ac:dyDescent="0.3">
      <c r="A16695" s="341">
        <v>43680.838887615741</v>
      </c>
      <c r="B16695" s="318">
        <v>39559.667999999998</v>
      </c>
      <c r="C16695" s="355">
        <f t="shared" si="361"/>
        <v>0.26599999999598367</v>
      </c>
      <c r="D16695" s="420">
        <f t="shared" si="362"/>
        <v>0.13299999999799184</v>
      </c>
      <c r="H16695" s="337"/>
      <c r="J16695" s="82">
        <v>24</v>
      </c>
      <c r="K16695" s="391">
        <v>1</v>
      </c>
    </row>
    <row r="16696" spans="1:11" x14ac:dyDescent="0.3">
      <c r="A16696" s="341">
        <v>43680.880554224539</v>
      </c>
      <c r="B16696" s="318">
        <v>39559.938999999998</v>
      </c>
      <c r="C16696" s="355">
        <f t="shared" si="361"/>
        <v>0.27100000000064028</v>
      </c>
      <c r="D16696" s="420">
        <f t="shared" si="362"/>
        <v>0.13550000000032014</v>
      </c>
      <c r="H16696" s="337"/>
      <c r="J16696" s="82">
        <v>25</v>
      </c>
      <c r="K16696" s="319">
        <v>2</v>
      </c>
    </row>
    <row r="16697" spans="1:11" x14ac:dyDescent="0.3">
      <c r="A16697" s="341">
        <v>43680.92222083333</v>
      </c>
      <c r="B16697" s="318">
        <v>39560.213000000003</v>
      </c>
      <c r="C16697" s="355">
        <f t="shared" si="361"/>
        <v>0.27400000000488944</v>
      </c>
      <c r="D16697" s="420">
        <f t="shared" si="362"/>
        <v>0.13700000000244472</v>
      </c>
      <c r="H16697" s="337"/>
      <c r="J16697" s="82">
        <v>26</v>
      </c>
      <c r="K16697" s="320">
        <v>3</v>
      </c>
    </row>
    <row r="16698" spans="1:11" x14ac:dyDescent="0.3">
      <c r="A16698" s="341">
        <v>43680.963887442129</v>
      </c>
      <c r="B16698" s="318">
        <v>39560.481</v>
      </c>
      <c r="C16698" s="355">
        <f t="shared" si="361"/>
        <v>0.26799999999639113</v>
      </c>
      <c r="D16698" s="420">
        <f t="shared" si="362"/>
        <v>0.13399999999819556</v>
      </c>
      <c r="E16698" s="336">
        <f>SUM(C16675:C16698)*7.4805194805</f>
        <v>49.663168831060837</v>
      </c>
      <c r="F16698" s="324">
        <f>AVERAGE(D16675:D16698)</f>
        <v>0.13831250000005943</v>
      </c>
      <c r="G16698" s="324">
        <f>_xlfn.STDEV.S(D16675:D16698)</f>
        <v>3.3937682662605172E-3</v>
      </c>
      <c r="H16698" s="337"/>
      <c r="J16698" s="82">
        <v>27</v>
      </c>
      <c r="K16698" s="321">
        <v>4</v>
      </c>
    </row>
    <row r="16699" spans="1:11" x14ac:dyDescent="0.3">
      <c r="A16699" s="341">
        <v>43681.005554050927</v>
      </c>
      <c r="B16699" s="318">
        <v>39560.748</v>
      </c>
      <c r="C16699" s="355">
        <f t="shared" si="361"/>
        <v>0.26699999999982538</v>
      </c>
      <c r="D16699" s="420">
        <f t="shared" si="362"/>
        <v>0.13349999999991269</v>
      </c>
      <c r="H16699" s="337"/>
      <c r="J16699" s="82">
        <v>28</v>
      </c>
      <c r="K16699" s="391">
        <v>1</v>
      </c>
    </row>
    <row r="16700" spans="1:11" x14ac:dyDescent="0.3">
      <c r="A16700" s="341">
        <v>43681.047220659719</v>
      </c>
      <c r="B16700" s="318">
        <v>39561.029000000002</v>
      </c>
      <c r="C16700" s="355">
        <f t="shared" si="361"/>
        <v>0.28100000000267755</v>
      </c>
      <c r="D16700" s="420">
        <f t="shared" si="362"/>
        <v>0.14050000000133878</v>
      </c>
      <c r="H16700" s="337"/>
      <c r="J16700" s="82">
        <v>29</v>
      </c>
      <c r="K16700" s="319">
        <v>2</v>
      </c>
    </row>
    <row r="16701" spans="1:11" x14ac:dyDescent="0.3">
      <c r="A16701" s="341">
        <v>43681.088887268517</v>
      </c>
      <c r="B16701" s="318">
        <v>39561.309000000001</v>
      </c>
      <c r="C16701" s="355">
        <f t="shared" si="361"/>
        <v>0.27999999999883585</v>
      </c>
      <c r="D16701" s="420">
        <f t="shared" si="362"/>
        <v>0.13999999999941792</v>
      </c>
      <c r="H16701" s="337"/>
      <c r="J16701" s="82">
        <v>30</v>
      </c>
      <c r="K16701" s="320">
        <v>3</v>
      </c>
    </row>
    <row r="16702" spans="1:11" x14ac:dyDescent="0.3">
      <c r="A16702" s="341">
        <v>43681.130553877316</v>
      </c>
      <c r="B16702" s="318">
        <v>39561.578999999998</v>
      </c>
      <c r="C16702" s="355">
        <f t="shared" si="361"/>
        <v>0.26999999999679858</v>
      </c>
      <c r="D16702" s="420">
        <f t="shared" si="362"/>
        <v>0.13499999999839929</v>
      </c>
      <c r="H16702" s="337"/>
      <c r="J16702" s="82">
        <v>31</v>
      </c>
      <c r="K16702" s="321">
        <v>4</v>
      </c>
    </row>
    <row r="16703" spans="1:11" x14ac:dyDescent="0.3">
      <c r="A16703" s="341">
        <v>43681.172220486114</v>
      </c>
      <c r="B16703" s="318">
        <v>39561.851000000002</v>
      </c>
      <c r="C16703" s="355">
        <f t="shared" si="361"/>
        <v>0.27200000000448199</v>
      </c>
      <c r="D16703" s="420">
        <f t="shared" si="362"/>
        <v>0.13600000000224099</v>
      </c>
      <c r="H16703" s="337"/>
      <c r="J16703" s="82">
        <v>32</v>
      </c>
      <c r="K16703" s="391">
        <v>1</v>
      </c>
    </row>
    <row r="16704" spans="1:11" x14ac:dyDescent="0.3">
      <c r="A16704" s="341">
        <v>43681.213887094906</v>
      </c>
      <c r="B16704" s="318">
        <v>39562.139000000003</v>
      </c>
      <c r="C16704" s="355">
        <f t="shared" si="361"/>
        <v>0.28800000000046566</v>
      </c>
      <c r="D16704" s="420">
        <f t="shared" si="362"/>
        <v>0.14400000000023283</v>
      </c>
      <c r="H16704" s="337"/>
      <c r="J16704" s="82">
        <v>33</v>
      </c>
      <c r="K16704" s="319">
        <v>2</v>
      </c>
    </row>
    <row r="16705" spans="1:11" x14ac:dyDescent="0.3">
      <c r="A16705" s="341">
        <v>43681.255553703704</v>
      </c>
      <c r="B16705" s="318">
        <v>39562.423999999999</v>
      </c>
      <c r="C16705" s="355">
        <f t="shared" si="361"/>
        <v>0.2849999999962165</v>
      </c>
      <c r="D16705" s="420">
        <f t="shared" si="362"/>
        <v>0.14249999999810825</v>
      </c>
      <c r="H16705" s="337"/>
      <c r="J16705" s="82">
        <v>34</v>
      </c>
      <c r="K16705" s="320">
        <v>3</v>
      </c>
    </row>
    <row r="16706" spans="1:11" x14ac:dyDescent="0.3">
      <c r="A16706" s="341">
        <v>43681.297220312503</v>
      </c>
      <c r="B16706" s="318">
        <v>39562.701999999997</v>
      </c>
      <c r="C16706" s="355">
        <f t="shared" si="361"/>
        <v>0.27799999999842839</v>
      </c>
      <c r="D16706" s="420">
        <f t="shared" si="362"/>
        <v>0.1389999999992142</v>
      </c>
      <c r="H16706" s="337"/>
      <c r="J16706" s="82">
        <v>35</v>
      </c>
      <c r="K16706" s="321">
        <v>4</v>
      </c>
    </row>
    <row r="16707" spans="1:11" x14ac:dyDescent="0.3">
      <c r="A16707" s="341">
        <v>43681.338886921294</v>
      </c>
      <c r="B16707" s="318">
        <v>39562.991999999998</v>
      </c>
      <c r="C16707" s="355">
        <f t="shared" si="361"/>
        <v>0.29000000000087311</v>
      </c>
      <c r="D16707" s="420">
        <f t="shared" si="362"/>
        <v>0.14500000000043656</v>
      </c>
      <c r="H16707" s="337"/>
      <c r="J16707" s="82">
        <v>36</v>
      </c>
      <c r="K16707" s="391">
        <v>1</v>
      </c>
    </row>
    <row r="16708" spans="1:11" x14ac:dyDescent="0.3">
      <c r="A16708" s="341">
        <v>43681.380553530093</v>
      </c>
      <c r="B16708" s="318">
        <v>39563.281000000003</v>
      </c>
      <c r="C16708" s="355">
        <f t="shared" si="361"/>
        <v>0.28900000000430737</v>
      </c>
      <c r="D16708" s="420">
        <f t="shared" si="362"/>
        <v>0.14450000000215368</v>
      </c>
      <c r="H16708" s="337"/>
      <c r="J16708" s="82">
        <v>37</v>
      </c>
      <c r="K16708" s="319">
        <v>2</v>
      </c>
    </row>
    <row r="16709" spans="1:11" x14ac:dyDescent="0.3">
      <c r="A16709" s="341">
        <v>43681.422220138891</v>
      </c>
      <c r="B16709" s="318">
        <v>39563.552000000003</v>
      </c>
      <c r="C16709" s="355">
        <f t="shared" si="361"/>
        <v>0.27100000000064028</v>
      </c>
      <c r="D16709" s="420">
        <f t="shared" si="362"/>
        <v>0.13550000000032014</v>
      </c>
      <c r="H16709" s="337"/>
      <c r="J16709" s="82">
        <v>38</v>
      </c>
      <c r="K16709" s="320">
        <v>3</v>
      </c>
    </row>
    <row r="16710" spans="1:11" x14ac:dyDescent="0.3">
      <c r="A16710" s="341">
        <v>43681.463886747682</v>
      </c>
      <c r="B16710" s="318">
        <v>39563.828999999998</v>
      </c>
      <c r="C16710" s="355">
        <f t="shared" si="361"/>
        <v>0.27699999999458669</v>
      </c>
      <c r="D16710" s="420">
        <f t="shared" si="362"/>
        <v>0.13849999999729334</v>
      </c>
      <c r="H16710" s="337"/>
      <c r="J16710" s="82">
        <v>39</v>
      </c>
      <c r="K16710" s="321">
        <v>4</v>
      </c>
    </row>
    <row r="16711" spans="1:11" x14ac:dyDescent="0.3">
      <c r="A16711" s="341">
        <v>43681.505553356481</v>
      </c>
      <c r="B16711" s="318">
        <v>39564.112000000001</v>
      </c>
      <c r="C16711" s="355">
        <f t="shared" si="361"/>
        <v>0.28300000000308501</v>
      </c>
      <c r="D16711" s="420">
        <f t="shared" si="362"/>
        <v>0.1415000000015425</v>
      </c>
      <c r="H16711" s="337"/>
      <c r="J16711" s="82">
        <v>40</v>
      </c>
      <c r="K16711" s="391">
        <v>1</v>
      </c>
    </row>
    <row r="16712" spans="1:11" x14ac:dyDescent="0.3">
      <c r="A16712" s="341">
        <v>43681.54721996528</v>
      </c>
      <c r="B16712" s="318">
        <v>39564.392999999996</v>
      </c>
      <c r="C16712" s="355">
        <f t="shared" si="361"/>
        <v>0.28099999999540159</v>
      </c>
      <c r="D16712" s="420">
        <f t="shared" si="362"/>
        <v>0.1404999999977008</v>
      </c>
      <c r="H16712" s="337"/>
      <c r="J16712" s="82">
        <v>41</v>
      </c>
      <c r="K16712" s="319">
        <v>2</v>
      </c>
    </row>
    <row r="16713" spans="1:11" x14ac:dyDescent="0.3">
      <c r="A16713" s="341">
        <v>43681.588886574071</v>
      </c>
      <c r="B16713" s="318">
        <v>39564.661999999997</v>
      </c>
      <c r="C16713" s="355">
        <f t="shared" si="361"/>
        <v>0.26900000000023283</v>
      </c>
      <c r="D16713" s="420">
        <f t="shared" si="362"/>
        <v>0.13450000000011642</v>
      </c>
      <c r="H16713" s="337"/>
      <c r="J16713" s="82">
        <v>42</v>
      </c>
      <c r="K16713" s="320">
        <v>3</v>
      </c>
    </row>
    <row r="16714" spans="1:11" x14ac:dyDescent="0.3">
      <c r="A16714" s="341">
        <v>43681.630553182869</v>
      </c>
      <c r="B16714" s="318">
        <v>39564.938000000002</v>
      </c>
      <c r="C16714" s="355">
        <f t="shared" si="361"/>
        <v>0.2760000000052969</v>
      </c>
      <c r="D16714" s="420">
        <f t="shared" si="362"/>
        <v>0.13800000000264845</v>
      </c>
      <c r="H16714" s="337"/>
      <c r="J16714" s="82">
        <v>43</v>
      </c>
      <c r="K16714" s="321">
        <v>4</v>
      </c>
    </row>
    <row r="16715" spans="1:11" x14ac:dyDescent="0.3">
      <c r="A16715" s="341">
        <v>43681.672219791668</v>
      </c>
      <c r="B16715" s="318">
        <v>39565.218999999997</v>
      </c>
      <c r="C16715" s="355">
        <f t="shared" si="361"/>
        <v>0.28099999999540159</v>
      </c>
      <c r="D16715" s="420">
        <f t="shared" si="362"/>
        <v>0.1404999999977008</v>
      </c>
      <c r="H16715" s="337"/>
      <c r="J16715" s="82">
        <v>44</v>
      </c>
      <c r="K16715" s="391">
        <v>1</v>
      </c>
    </row>
    <row r="16716" spans="1:11" x14ac:dyDescent="0.3">
      <c r="A16716" s="341">
        <v>43681.713886400466</v>
      </c>
      <c r="B16716" s="318">
        <v>39565.491999999998</v>
      </c>
      <c r="C16716" s="355">
        <f t="shared" si="361"/>
        <v>0.27300000000104774</v>
      </c>
      <c r="D16716" s="420">
        <f t="shared" si="362"/>
        <v>0.13650000000052387</v>
      </c>
      <c r="H16716" s="337"/>
      <c r="J16716" s="82">
        <v>45</v>
      </c>
      <c r="K16716" s="319">
        <v>2</v>
      </c>
    </row>
    <row r="16717" spans="1:11" x14ac:dyDescent="0.3">
      <c r="A16717" s="341">
        <v>43681.755553009258</v>
      </c>
      <c r="B16717" s="318">
        <v>39565.767</v>
      </c>
      <c r="C16717" s="355">
        <f t="shared" si="361"/>
        <v>0.27500000000145519</v>
      </c>
      <c r="D16717" s="420">
        <f t="shared" si="362"/>
        <v>0.1375000000007276</v>
      </c>
      <c r="H16717" s="337"/>
      <c r="J16717" s="82">
        <v>46</v>
      </c>
      <c r="K16717" s="320">
        <v>3</v>
      </c>
    </row>
    <row r="16718" spans="1:11" x14ac:dyDescent="0.3">
      <c r="A16718" s="341">
        <v>43681.797219618056</v>
      </c>
      <c r="B16718" s="318">
        <v>39566.042000000001</v>
      </c>
      <c r="C16718" s="355">
        <f t="shared" si="361"/>
        <v>0.27500000000145519</v>
      </c>
      <c r="D16718" s="420">
        <f t="shared" si="362"/>
        <v>0.1375000000007276</v>
      </c>
      <c r="H16718" s="337"/>
      <c r="J16718" s="82">
        <v>47</v>
      </c>
      <c r="K16718" s="321">
        <v>4</v>
      </c>
    </row>
    <row r="16719" spans="1:11" x14ac:dyDescent="0.3">
      <c r="A16719" s="341">
        <v>43681.838886226855</v>
      </c>
      <c r="B16719" s="318">
        <v>39566.309000000001</v>
      </c>
      <c r="C16719" s="355">
        <f t="shared" si="361"/>
        <v>0.26699999999982538</v>
      </c>
      <c r="D16719" s="420">
        <f t="shared" si="362"/>
        <v>0.13349999999991269</v>
      </c>
      <c r="H16719" s="337"/>
      <c r="J16719" s="82">
        <v>48</v>
      </c>
      <c r="K16719" s="391">
        <v>1</v>
      </c>
    </row>
    <row r="16720" spans="1:11" x14ac:dyDescent="0.3">
      <c r="A16720" s="341">
        <v>43681.880552835646</v>
      </c>
      <c r="B16720" s="318">
        <v>39566.578999999998</v>
      </c>
      <c r="C16720" s="355">
        <f t="shared" si="361"/>
        <v>0.26999999999679858</v>
      </c>
      <c r="D16720" s="420">
        <f t="shared" si="362"/>
        <v>0.13499999999839929</v>
      </c>
      <c r="H16720" s="337"/>
      <c r="J16720" s="82">
        <v>49</v>
      </c>
      <c r="K16720" s="319">
        <v>2</v>
      </c>
    </row>
    <row r="16721" spans="1:11" x14ac:dyDescent="0.3">
      <c r="A16721" s="341">
        <v>43681.922219444445</v>
      </c>
      <c r="B16721" s="318">
        <v>39566.841</v>
      </c>
      <c r="C16721" s="355">
        <f t="shared" si="361"/>
        <v>0.26200000000244472</v>
      </c>
      <c r="D16721" s="420">
        <f t="shared" si="362"/>
        <v>0.13100000000122236</v>
      </c>
      <c r="H16721" s="337"/>
      <c r="J16721" s="82">
        <v>50</v>
      </c>
      <c r="K16721" s="320">
        <v>3</v>
      </c>
    </row>
    <row r="16722" spans="1:11" x14ac:dyDescent="0.3">
      <c r="A16722" s="341">
        <v>43681.963886053243</v>
      </c>
      <c r="B16722" s="318">
        <v>39567.118999999999</v>
      </c>
      <c r="C16722" s="355">
        <f t="shared" si="361"/>
        <v>0.27799999999842839</v>
      </c>
      <c r="D16722" s="420">
        <f t="shared" si="362"/>
        <v>0.1389999999992142</v>
      </c>
      <c r="E16722" s="336">
        <f>SUM(C16699:C16722)*7.4805194805</f>
        <v>49.6556883115516</v>
      </c>
      <c r="F16722" s="324">
        <f>AVERAGE(D16699:D16722)</f>
        <v>0.13829166666664605</v>
      </c>
      <c r="G16722" s="324">
        <f>_xlfn.STDEV.S(D16699:D16722)</f>
        <v>3.7034551043532409E-3</v>
      </c>
      <c r="H16722" s="404"/>
      <c r="I16722" s="344">
        <f>AVERAGE(D16555:D16722)</f>
        <v>0.13874404761905421</v>
      </c>
      <c r="J16722" s="82">
        <v>51</v>
      </c>
      <c r="K16722" s="321">
        <v>4</v>
      </c>
    </row>
    <row r="16723" spans="1:11" x14ac:dyDescent="0.3">
      <c r="A16723" s="341">
        <v>43682.005552662034</v>
      </c>
      <c r="B16723" s="318">
        <v>39567.392</v>
      </c>
      <c r="C16723" s="355">
        <f t="shared" si="361"/>
        <v>0.27300000000104774</v>
      </c>
      <c r="D16723" s="420">
        <f t="shared" si="362"/>
        <v>0.13650000000052387</v>
      </c>
      <c r="H16723" s="337"/>
      <c r="J16723" s="82">
        <v>52</v>
      </c>
      <c r="K16723" s="391">
        <v>1</v>
      </c>
    </row>
    <row r="16724" spans="1:11" x14ac:dyDescent="0.3">
      <c r="A16724" s="341">
        <v>43682.047219270833</v>
      </c>
      <c r="B16724" s="318">
        <v>39567.661999999997</v>
      </c>
      <c r="C16724" s="355">
        <f t="shared" si="361"/>
        <v>0.26999999999679858</v>
      </c>
      <c r="D16724" s="420">
        <f t="shared" si="362"/>
        <v>0.13499999999839929</v>
      </c>
      <c r="H16724" s="337"/>
      <c r="J16724" s="82">
        <v>53</v>
      </c>
      <c r="K16724" s="319">
        <v>2</v>
      </c>
    </row>
    <row r="16725" spans="1:11" x14ac:dyDescent="0.3">
      <c r="A16725" s="341">
        <v>43682.088885879632</v>
      </c>
      <c r="B16725" s="318">
        <v>39567.938999999998</v>
      </c>
      <c r="C16725" s="355">
        <f t="shared" si="361"/>
        <v>0.27700000000186265</v>
      </c>
      <c r="D16725" s="420">
        <f t="shared" si="362"/>
        <v>0.13850000000093132</v>
      </c>
      <c r="H16725" s="337"/>
      <c r="J16725" s="82">
        <v>54</v>
      </c>
      <c r="K16725" s="320">
        <v>3</v>
      </c>
    </row>
    <row r="16726" spans="1:11" x14ac:dyDescent="0.3">
      <c r="A16726" s="341">
        <v>43682.130552488423</v>
      </c>
      <c r="B16726" s="318">
        <v>39568.222999999998</v>
      </c>
      <c r="C16726" s="355">
        <f t="shared" si="361"/>
        <v>0.28399999999965075</v>
      </c>
      <c r="D16726" s="420">
        <f t="shared" si="362"/>
        <v>0.14199999999982538</v>
      </c>
      <c r="H16726" s="337"/>
      <c r="J16726" s="82">
        <v>55</v>
      </c>
      <c r="K16726" s="321">
        <v>4</v>
      </c>
    </row>
    <row r="16727" spans="1:11" x14ac:dyDescent="0.3">
      <c r="A16727" s="341">
        <v>43682.172219097221</v>
      </c>
      <c r="B16727" s="318">
        <v>39568.502999999997</v>
      </c>
      <c r="C16727" s="355">
        <f t="shared" si="361"/>
        <v>0.27999999999883585</v>
      </c>
      <c r="D16727" s="420">
        <f t="shared" si="362"/>
        <v>0.13999999999941792</v>
      </c>
      <c r="H16727" s="337"/>
      <c r="J16727" s="82">
        <v>56</v>
      </c>
      <c r="K16727" s="391">
        <v>1</v>
      </c>
    </row>
    <row r="16728" spans="1:11" x14ac:dyDescent="0.3">
      <c r="A16728" s="341">
        <v>43682.21388570602</v>
      </c>
      <c r="B16728" s="318">
        <v>39568.788</v>
      </c>
      <c r="C16728" s="355">
        <f t="shared" si="361"/>
        <v>0.28500000000349246</v>
      </c>
      <c r="D16728" s="420">
        <f t="shared" si="362"/>
        <v>0.14250000000174623</v>
      </c>
      <c r="H16728" s="337"/>
      <c r="J16728" s="82">
        <v>57</v>
      </c>
      <c r="K16728" s="319">
        <v>2</v>
      </c>
    </row>
    <row r="16729" spans="1:11" x14ac:dyDescent="0.3">
      <c r="A16729" s="341">
        <v>43682.255552314811</v>
      </c>
      <c r="B16729" s="318">
        <v>39569.078000000001</v>
      </c>
      <c r="C16729" s="355">
        <f t="shared" si="361"/>
        <v>0.29000000000087311</v>
      </c>
      <c r="D16729" s="420">
        <f t="shared" si="362"/>
        <v>0.14500000000043656</v>
      </c>
      <c r="H16729" s="337"/>
      <c r="J16729" s="82">
        <v>58</v>
      </c>
      <c r="K16729" s="320">
        <v>3</v>
      </c>
    </row>
    <row r="16730" spans="1:11" x14ac:dyDescent="0.3">
      <c r="A16730" s="341">
        <v>43682.29721892361</v>
      </c>
      <c r="B16730" s="318">
        <v>39569.362999999998</v>
      </c>
      <c r="C16730" s="355">
        <f t="shared" si="361"/>
        <v>0.2849999999962165</v>
      </c>
      <c r="D16730" s="420">
        <f t="shared" si="362"/>
        <v>0.14249999999810825</v>
      </c>
      <c r="H16730" s="337"/>
      <c r="J16730" s="82">
        <v>59</v>
      </c>
      <c r="K16730" s="321">
        <v>4</v>
      </c>
    </row>
    <row r="16731" spans="1:11" x14ac:dyDescent="0.3">
      <c r="A16731" s="341">
        <v>43682.338885532408</v>
      </c>
      <c r="B16731" s="318">
        <v>39569.641000000003</v>
      </c>
      <c r="C16731" s="355">
        <f t="shared" si="361"/>
        <v>0.27800000000570435</v>
      </c>
      <c r="D16731" s="420">
        <f t="shared" si="362"/>
        <v>0.13900000000285218</v>
      </c>
      <c r="H16731" s="337"/>
      <c r="J16731" s="82">
        <v>60</v>
      </c>
      <c r="K16731" s="391">
        <v>1</v>
      </c>
    </row>
    <row r="16732" spans="1:11" x14ac:dyDescent="0.3">
      <c r="A16732" s="341">
        <v>43682.380552141207</v>
      </c>
      <c r="B16732" s="318">
        <v>39569.928</v>
      </c>
      <c r="C16732" s="355">
        <f t="shared" si="361"/>
        <v>0.28699999999662396</v>
      </c>
      <c r="D16732" s="420">
        <f t="shared" si="362"/>
        <v>0.14349999999831198</v>
      </c>
      <c r="H16732" s="337"/>
      <c r="J16732" s="82">
        <v>61</v>
      </c>
      <c r="K16732" s="319">
        <v>2</v>
      </c>
    </row>
    <row r="16733" spans="1:11" x14ac:dyDescent="0.3">
      <c r="A16733" s="341">
        <v>43682.422218749998</v>
      </c>
      <c r="B16733" s="318">
        <v>39570.214</v>
      </c>
      <c r="C16733" s="355">
        <f t="shared" si="361"/>
        <v>0.28600000000005821</v>
      </c>
      <c r="D16733" s="420">
        <f t="shared" si="362"/>
        <v>0.1430000000000291</v>
      </c>
      <c r="H16733" s="337"/>
      <c r="J16733" s="82">
        <v>62</v>
      </c>
      <c r="K16733" s="320">
        <v>3</v>
      </c>
    </row>
    <row r="16734" spans="1:11" x14ac:dyDescent="0.3">
      <c r="A16734" s="341">
        <v>43682.463885358797</v>
      </c>
      <c r="B16734" s="318">
        <v>39570.491999999998</v>
      </c>
      <c r="C16734" s="355">
        <f t="shared" si="361"/>
        <v>0.27799999999842839</v>
      </c>
      <c r="D16734" s="420">
        <f t="shared" si="362"/>
        <v>0.1389999999992142</v>
      </c>
      <c r="H16734" s="337"/>
      <c r="J16734" s="82">
        <v>63</v>
      </c>
      <c r="K16734" s="321">
        <v>4</v>
      </c>
    </row>
    <row r="16735" spans="1:11" x14ac:dyDescent="0.3">
      <c r="A16735" s="341">
        <v>43682.505551967595</v>
      </c>
      <c r="B16735" s="318">
        <v>39570.767999999996</v>
      </c>
      <c r="C16735" s="355">
        <f t="shared" si="361"/>
        <v>0.27599999999802094</v>
      </c>
      <c r="D16735" s="420">
        <f t="shared" si="362"/>
        <v>0.13799999999901047</v>
      </c>
      <c r="H16735" s="337"/>
      <c r="J16735" s="82">
        <v>64</v>
      </c>
      <c r="K16735" s="391">
        <v>1</v>
      </c>
    </row>
    <row r="16736" spans="1:11" x14ac:dyDescent="0.3">
      <c r="A16736" s="341">
        <v>43682.547218576387</v>
      </c>
      <c r="B16736" s="318">
        <v>39571.050000000003</v>
      </c>
      <c r="C16736" s="355">
        <f t="shared" si="361"/>
        <v>0.28200000000651926</v>
      </c>
      <c r="D16736" s="420">
        <f t="shared" si="362"/>
        <v>0.14100000000325963</v>
      </c>
      <c r="H16736" s="337"/>
      <c r="J16736" s="82">
        <v>65</v>
      </c>
      <c r="K16736" s="319">
        <v>2</v>
      </c>
    </row>
    <row r="16737" spans="1:11" x14ac:dyDescent="0.3">
      <c r="A16737" s="341">
        <v>43682.588885185185</v>
      </c>
      <c r="B16737" s="318">
        <v>39571.330999999998</v>
      </c>
      <c r="C16737" s="355">
        <f t="shared" si="361"/>
        <v>0.28099999999540159</v>
      </c>
      <c r="D16737" s="420">
        <f t="shared" si="362"/>
        <v>0.1404999999977008</v>
      </c>
      <c r="H16737" s="337"/>
      <c r="J16737" s="82">
        <v>66</v>
      </c>
      <c r="K16737" s="320">
        <v>3</v>
      </c>
    </row>
    <row r="16738" spans="1:11" x14ac:dyDescent="0.3">
      <c r="A16738" s="341">
        <v>43682.630551793984</v>
      </c>
      <c r="B16738" s="318">
        <v>39571.601999999999</v>
      </c>
      <c r="C16738" s="355">
        <f t="shared" si="361"/>
        <v>0.27100000000064028</v>
      </c>
      <c r="D16738" s="420">
        <f t="shared" si="362"/>
        <v>0.13550000000032014</v>
      </c>
      <c r="H16738" s="337"/>
      <c r="J16738" s="82">
        <v>67</v>
      </c>
      <c r="K16738" s="321">
        <v>4</v>
      </c>
    </row>
    <row r="16739" spans="1:11" x14ac:dyDescent="0.3">
      <c r="A16739" s="341">
        <v>43682.672218402775</v>
      </c>
      <c r="B16739" s="318">
        <v>39571.881000000001</v>
      </c>
      <c r="C16739" s="355">
        <f t="shared" si="361"/>
        <v>0.2790000000022701</v>
      </c>
      <c r="D16739" s="420">
        <f t="shared" si="362"/>
        <v>0.13950000000113505</v>
      </c>
      <c r="H16739" s="337"/>
      <c r="J16739" s="82">
        <v>68</v>
      </c>
      <c r="K16739" s="391">
        <v>1</v>
      </c>
    </row>
    <row r="16740" spans="1:11" x14ac:dyDescent="0.3">
      <c r="A16740" s="341">
        <v>43682.713885011573</v>
      </c>
      <c r="B16740" s="318">
        <v>39572.167000000001</v>
      </c>
      <c r="C16740" s="355">
        <f t="shared" si="361"/>
        <v>0.28600000000005821</v>
      </c>
      <c r="D16740" s="420">
        <f t="shared" si="362"/>
        <v>0.1430000000000291</v>
      </c>
      <c r="H16740" s="337"/>
      <c r="J16740" s="82">
        <v>69</v>
      </c>
      <c r="K16740" s="319">
        <v>2</v>
      </c>
    </row>
    <row r="16741" spans="1:11" x14ac:dyDescent="0.3">
      <c r="A16741" s="341">
        <v>43682.755551620372</v>
      </c>
      <c r="B16741" s="318">
        <v>39572.438999999998</v>
      </c>
      <c r="C16741" s="355">
        <f t="shared" si="361"/>
        <v>0.27199999999720603</v>
      </c>
      <c r="D16741" s="420">
        <f t="shared" si="362"/>
        <v>0.13599999999860302</v>
      </c>
      <c r="H16741" s="337"/>
      <c r="J16741" s="82">
        <v>70</v>
      </c>
      <c r="K16741" s="320">
        <v>3</v>
      </c>
    </row>
    <row r="16742" spans="1:11" x14ac:dyDescent="0.3">
      <c r="A16742" s="341">
        <v>43682.797218229163</v>
      </c>
      <c r="B16742" s="318">
        <v>39572.697999999997</v>
      </c>
      <c r="C16742" s="355">
        <f t="shared" si="361"/>
        <v>0.25899999999819556</v>
      </c>
      <c r="D16742" s="420">
        <f t="shared" si="362"/>
        <v>0.12949999999909778</v>
      </c>
      <c r="H16742" s="337"/>
      <c r="J16742" s="82">
        <v>71</v>
      </c>
      <c r="K16742" s="321">
        <v>4</v>
      </c>
    </row>
    <row r="16743" spans="1:11" x14ac:dyDescent="0.3">
      <c r="A16743" s="341">
        <v>43682.838884837962</v>
      </c>
      <c r="B16743" s="318">
        <v>39572.961000000003</v>
      </c>
      <c r="C16743" s="355">
        <f t="shared" si="361"/>
        <v>0.26300000000628643</v>
      </c>
      <c r="D16743" s="420">
        <f t="shared" si="362"/>
        <v>0.13150000000314321</v>
      </c>
      <c r="H16743" s="337"/>
      <c r="J16743" s="82">
        <v>72</v>
      </c>
      <c r="K16743" s="391">
        <v>1</v>
      </c>
    </row>
    <row r="16744" spans="1:11" x14ac:dyDescent="0.3">
      <c r="A16744" s="341">
        <v>43682.88055144676</v>
      </c>
      <c r="B16744" s="318">
        <v>39573.237999999998</v>
      </c>
      <c r="C16744" s="355">
        <f t="shared" si="361"/>
        <v>0.27699999999458669</v>
      </c>
      <c r="D16744" s="420">
        <f t="shared" si="362"/>
        <v>0.13849999999729334</v>
      </c>
      <c r="H16744" s="337"/>
      <c r="J16744" s="82">
        <v>73</v>
      </c>
      <c r="K16744" s="319">
        <v>2</v>
      </c>
    </row>
    <row r="16745" spans="1:11" x14ac:dyDescent="0.3">
      <c r="A16745" s="341">
        <v>43682.922218055559</v>
      </c>
      <c r="B16745" s="318">
        <v>39573.502</v>
      </c>
      <c r="C16745" s="355">
        <f t="shared" si="361"/>
        <v>0.26400000000285218</v>
      </c>
      <c r="D16745" s="420">
        <f t="shared" si="362"/>
        <v>0.13200000000142609</v>
      </c>
      <c r="H16745" s="337"/>
      <c r="J16745" s="82">
        <v>74</v>
      </c>
      <c r="K16745" s="320">
        <v>3</v>
      </c>
    </row>
    <row r="16746" spans="1:11" x14ac:dyDescent="0.3">
      <c r="A16746" s="341">
        <v>43682.96388466435</v>
      </c>
      <c r="B16746" s="318">
        <v>39573.769</v>
      </c>
      <c r="C16746" s="355">
        <f t="shared" si="361"/>
        <v>0.26699999999982538</v>
      </c>
      <c r="D16746" s="420">
        <f t="shared" si="362"/>
        <v>0.13349999999991269</v>
      </c>
      <c r="E16746" s="336">
        <f>SUM(C16723:C16746)*7.4805194805</f>
        <v>49.745454545335882</v>
      </c>
      <c r="F16746" s="324">
        <f>AVERAGE(D16723:D16746)</f>
        <v>0.13854166666669698</v>
      </c>
      <c r="G16746" s="324">
        <f>_xlfn.STDEV.S(D16723:D16746)</f>
        <v>4.1439234365284721E-3</v>
      </c>
      <c r="H16746" s="337"/>
      <c r="J16746" s="82">
        <v>75</v>
      </c>
      <c r="K16746" s="321">
        <v>4</v>
      </c>
    </row>
    <row r="16747" spans="1:11" x14ac:dyDescent="0.3">
      <c r="A16747" s="341">
        <v>43683.005551273149</v>
      </c>
      <c r="B16747" s="318">
        <v>39574.042000000001</v>
      </c>
      <c r="C16747" s="355">
        <f t="shared" si="361"/>
        <v>0.27300000000104774</v>
      </c>
      <c r="D16747" s="420">
        <f t="shared" si="362"/>
        <v>0.13650000000052387</v>
      </c>
      <c r="H16747" s="337"/>
      <c r="J16747" s="82">
        <v>76</v>
      </c>
      <c r="K16747" s="391">
        <v>1</v>
      </c>
    </row>
    <row r="16748" spans="1:11" x14ac:dyDescent="0.3">
      <c r="A16748" s="341">
        <v>43683.047217881947</v>
      </c>
      <c r="B16748" s="318">
        <v>39574.322999999997</v>
      </c>
      <c r="C16748" s="355">
        <f t="shared" si="361"/>
        <v>0.28099999999540159</v>
      </c>
      <c r="D16748" s="420">
        <f t="shared" si="362"/>
        <v>0.1404999999977008</v>
      </c>
      <c r="H16748" s="337"/>
      <c r="J16748" s="82">
        <v>77</v>
      </c>
      <c r="K16748" s="319">
        <v>2</v>
      </c>
    </row>
    <row r="16749" spans="1:11" x14ac:dyDescent="0.3">
      <c r="A16749" s="341">
        <v>43683.088884490739</v>
      </c>
      <c r="B16749" s="318">
        <v>39574.593000000001</v>
      </c>
      <c r="C16749" s="355">
        <f t="shared" si="361"/>
        <v>0.27000000000407454</v>
      </c>
      <c r="D16749" s="420">
        <f t="shared" si="362"/>
        <v>0.13500000000203727</v>
      </c>
      <c r="H16749" s="337"/>
      <c r="J16749" s="82">
        <v>78</v>
      </c>
      <c r="K16749" s="320">
        <v>3</v>
      </c>
    </row>
    <row r="16750" spans="1:11" x14ac:dyDescent="0.3">
      <c r="A16750" s="341">
        <v>43683.130551099537</v>
      </c>
      <c r="B16750" s="318">
        <v>39574.872000000003</v>
      </c>
      <c r="C16750" s="355">
        <f t="shared" si="361"/>
        <v>0.2790000000022701</v>
      </c>
      <c r="D16750" s="420">
        <f t="shared" si="362"/>
        <v>0.13950000000113505</v>
      </c>
      <c r="H16750" s="337"/>
      <c r="J16750" s="82">
        <v>79</v>
      </c>
      <c r="K16750" s="321">
        <v>4</v>
      </c>
    </row>
    <row r="16751" spans="1:11" x14ac:dyDescent="0.3">
      <c r="A16751" s="341">
        <v>43683.172217708336</v>
      </c>
      <c r="B16751" s="318">
        <v>39575.161</v>
      </c>
      <c r="C16751" s="355">
        <f t="shared" si="361"/>
        <v>0.28899999999703141</v>
      </c>
      <c r="D16751" s="420">
        <f t="shared" si="362"/>
        <v>0.1444999999985157</v>
      </c>
      <c r="H16751" s="337"/>
      <c r="J16751" s="82">
        <v>80</v>
      </c>
      <c r="K16751" s="391">
        <v>1</v>
      </c>
    </row>
    <row r="16752" spans="1:11" x14ac:dyDescent="0.3">
      <c r="A16752" s="341">
        <v>43683.213884317127</v>
      </c>
      <c r="B16752" s="318">
        <v>39575.445</v>
      </c>
      <c r="C16752" s="355">
        <f t="shared" si="361"/>
        <v>0.28399999999965075</v>
      </c>
      <c r="D16752" s="420">
        <f t="shared" si="362"/>
        <v>0.14199999999982538</v>
      </c>
      <c r="H16752" s="337"/>
      <c r="J16752" s="82">
        <v>81</v>
      </c>
      <c r="K16752" s="319">
        <v>2</v>
      </c>
    </row>
    <row r="16753" spans="1:11" x14ac:dyDescent="0.3">
      <c r="A16753" s="341">
        <v>43683.255550925925</v>
      </c>
      <c r="B16753" s="318">
        <v>39575.720999999998</v>
      </c>
      <c r="C16753" s="355">
        <f t="shared" si="361"/>
        <v>0.27599999999802094</v>
      </c>
      <c r="D16753" s="420">
        <f t="shared" si="362"/>
        <v>0.13799999999901047</v>
      </c>
      <c r="H16753" s="337"/>
      <c r="J16753" s="82">
        <v>82</v>
      </c>
      <c r="K16753" s="320">
        <v>3</v>
      </c>
    </row>
    <row r="16754" spans="1:11" x14ac:dyDescent="0.3">
      <c r="A16754" s="341">
        <v>43683.297217534724</v>
      </c>
      <c r="B16754" s="318">
        <v>39576.008000000002</v>
      </c>
      <c r="C16754" s="355">
        <f t="shared" si="361"/>
        <v>0.28700000000389991</v>
      </c>
      <c r="D16754" s="420">
        <f t="shared" si="362"/>
        <v>0.14350000000194996</v>
      </c>
      <c r="H16754" s="337"/>
      <c r="J16754" s="82">
        <v>83</v>
      </c>
      <c r="K16754" s="321">
        <v>4</v>
      </c>
    </row>
    <row r="16755" spans="1:11" x14ac:dyDescent="0.3">
      <c r="A16755" s="341">
        <v>43683.338884143515</v>
      </c>
      <c r="B16755" s="318">
        <v>39576.298000000003</v>
      </c>
      <c r="C16755" s="355">
        <f t="shared" si="361"/>
        <v>0.29000000000087311</v>
      </c>
      <c r="D16755" s="420">
        <f t="shared" si="362"/>
        <v>0.14500000000043656</v>
      </c>
      <c r="H16755" s="337"/>
      <c r="J16755" s="82">
        <v>84</v>
      </c>
      <c r="K16755" s="391">
        <v>1</v>
      </c>
    </row>
    <row r="16756" spans="1:11" x14ac:dyDescent="0.3">
      <c r="A16756" s="341">
        <v>43683.380550752314</v>
      </c>
      <c r="B16756" s="318">
        <v>39576.578999999998</v>
      </c>
      <c r="C16756" s="355">
        <f t="shared" si="361"/>
        <v>0.28099999999540159</v>
      </c>
      <c r="D16756" s="420">
        <f t="shared" si="362"/>
        <v>0.1404999999977008</v>
      </c>
      <c r="H16756" s="337"/>
      <c r="J16756" s="82">
        <v>85</v>
      </c>
      <c r="K16756" s="319">
        <v>2</v>
      </c>
    </row>
    <row r="16757" spans="1:11" x14ac:dyDescent="0.3">
      <c r="A16757" s="341">
        <v>43683.422217361112</v>
      </c>
      <c r="B16757" s="318">
        <v>39576.858999999997</v>
      </c>
      <c r="C16757" s="355">
        <f t="shared" si="361"/>
        <v>0.27999999999883585</v>
      </c>
      <c r="D16757" s="420">
        <f t="shared" si="362"/>
        <v>0.13999999999941792</v>
      </c>
      <c r="H16757" s="337"/>
      <c r="J16757" s="82">
        <v>86</v>
      </c>
      <c r="K16757" s="320">
        <v>3</v>
      </c>
    </row>
    <row r="16758" spans="1:11" x14ac:dyDescent="0.3">
      <c r="A16758" s="341">
        <v>43683.463883969911</v>
      </c>
      <c r="B16758" s="318">
        <v>39577.148000000001</v>
      </c>
      <c r="C16758" s="355">
        <f t="shared" si="361"/>
        <v>0.28900000000430737</v>
      </c>
      <c r="D16758" s="420">
        <f t="shared" si="362"/>
        <v>0.14450000000215368</v>
      </c>
      <c r="H16758" s="337"/>
      <c r="J16758" s="82">
        <v>87</v>
      </c>
      <c r="K16758" s="321">
        <v>4</v>
      </c>
    </row>
    <row r="16759" spans="1:11" x14ac:dyDescent="0.3">
      <c r="A16759" s="341">
        <v>43683.505550578702</v>
      </c>
      <c r="B16759" s="318">
        <v>39577.428</v>
      </c>
      <c r="C16759" s="355">
        <f t="shared" si="361"/>
        <v>0.27999999999883585</v>
      </c>
      <c r="D16759" s="420">
        <f t="shared" si="362"/>
        <v>0.13999999999941792</v>
      </c>
      <c r="H16759" s="337"/>
      <c r="J16759" s="82">
        <v>88</v>
      </c>
      <c r="K16759" s="391">
        <v>1</v>
      </c>
    </row>
    <row r="16760" spans="1:11" x14ac:dyDescent="0.3">
      <c r="A16760" s="341">
        <v>43683.547217187501</v>
      </c>
      <c r="B16760" s="318">
        <v>39577.699999999997</v>
      </c>
      <c r="C16760" s="355">
        <f t="shared" si="361"/>
        <v>0.27199999999720603</v>
      </c>
      <c r="D16760" s="420">
        <f t="shared" si="362"/>
        <v>0.13599999999860302</v>
      </c>
      <c r="H16760" s="337"/>
      <c r="J16760" s="82">
        <v>89</v>
      </c>
      <c r="K16760" s="319">
        <v>2</v>
      </c>
    </row>
    <row r="16761" spans="1:11" x14ac:dyDescent="0.3">
      <c r="A16761" s="341">
        <v>43683.588883796299</v>
      </c>
      <c r="B16761" s="318">
        <v>39577.981</v>
      </c>
      <c r="C16761" s="355">
        <f t="shared" si="361"/>
        <v>0.28100000000267755</v>
      </c>
      <c r="D16761" s="420">
        <f t="shared" si="362"/>
        <v>0.14050000000133878</v>
      </c>
      <c r="H16761" s="337"/>
      <c r="J16761" s="82">
        <v>90</v>
      </c>
      <c r="K16761" s="320">
        <v>3</v>
      </c>
    </row>
    <row r="16762" spans="1:11" x14ac:dyDescent="0.3">
      <c r="A16762" s="341">
        <v>43683.630550405091</v>
      </c>
      <c r="B16762" s="318">
        <v>39578.267</v>
      </c>
      <c r="C16762" s="355">
        <f t="shared" si="361"/>
        <v>0.28600000000005821</v>
      </c>
      <c r="D16762" s="420">
        <f t="shared" si="362"/>
        <v>0.1430000000000291</v>
      </c>
      <c r="H16762" s="337"/>
      <c r="J16762" s="82">
        <v>91</v>
      </c>
      <c r="K16762" s="321">
        <v>4</v>
      </c>
    </row>
    <row r="16763" spans="1:11" x14ac:dyDescent="0.3">
      <c r="A16763" s="341">
        <v>43683.672217013889</v>
      </c>
      <c r="B16763" s="318">
        <v>39578.538</v>
      </c>
      <c r="C16763" s="355">
        <f t="shared" si="361"/>
        <v>0.27100000000064028</v>
      </c>
      <c r="D16763" s="420">
        <f t="shared" si="362"/>
        <v>0.13550000000032014</v>
      </c>
      <c r="H16763" s="337"/>
      <c r="J16763" s="82">
        <v>92</v>
      </c>
      <c r="K16763" s="391">
        <v>1</v>
      </c>
    </row>
    <row r="16764" spans="1:11" x14ac:dyDescent="0.3">
      <c r="A16764" s="341">
        <v>43683.713883622688</v>
      </c>
      <c r="B16764" s="318">
        <v>39578.807000000001</v>
      </c>
      <c r="C16764" s="355">
        <f t="shared" si="361"/>
        <v>0.26900000000023283</v>
      </c>
      <c r="D16764" s="420">
        <f t="shared" si="362"/>
        <v>0.13450000000011642</v>
      </c>
      <c r="H16764" s="337"/>
      <c r="J16764" s="82">
        <v>93</v>
      </c>
      <c r="K16764" s="319">
        <v>2</v>
      </c>
    </row>
    <row r="16765" spans="1:11" x14ac:dyDescent="0.3">
      <c r="A16765" s="341">
        <v>43683.755550231479</v>
      </c>
      <c r="B16765" s="318">
        <v>39579.082000000002</v>
      </c>
      <c r="C16765" s="355">
        <f t="shared" si="361"/>
        <v>0.27500000000145519</v>
      </c>
      <c r="D16765" s="420">
        <f t="shared" si="362"/>
        <v>0.1375000000007276</v>
      </c>
      <c r="H16765" s="337"/>
      <c r="J16765" s="82">
        <v>94</v>
      </c>
      <c r="K16765" s="320">
        <v>3</v>
      </c>
    </row>
    <row r="16766" spans="1:11" x14ac:dyDescent="0.3">
      <c r="A16766" s="341">
        <v>43683.797216840278</v>
      </c>
      <c r="B16766" s="318">
        <v>39579.358</v>
      </c>
      <c r="C16766" s="355">
        <f t="shared" si="361"/>
        <v>0.27599999999802094</v>
      </c>
      <c r="D16766" s="420">
        <f t="shared" si="362"/>
        <v>0.13799999999901047</v>
      </c>
      <c r="H16766" s="337"/>
      <c r="J16766" s="82">
        <v>95</v>
      </c>
      <c r="K16766" s="321">
        <v>4</v>
      </c>
    </row>
    <row r="16767" spans="1:11" x14ac:dyDescent="0.3">
      <c r="A16767" s="341">
        <v>43683.838883449076</v>
      </c>
      <c r="B16767" s="318">
        <v>39579.620000000003</v>
      </c>
      <c r="C16767" s="355">
        <f t="shared" si="361"/>
        <v>0.26200000000244472</v>
      </c>
      <c r="D16767" s="420">
        <f t="shared" si="362"/>
        <v>0.13100000000122236</v>
      </c>
      <c r="H16767" s="337"/>
      <c r="J16767" s="82">
        <v>96</v>
      </c>
      <c r="K16767" s="391">
        <v>1</v>
      </c>
    </row>
    <row r="16768" spans="1:11" x14ac:dyDescent="0.3">
      <c r="A16768" s="341">
        <v>43683.880550057867</v>
      </c>
      <c r="B16768" s="318">
        <v>39579.891000000003</v>
      </c>
      <c r="C16768" s="355">
        <f t="shared" si="361"/>
        <v>0.27100000000064028</v>
      </c>
      <c r="D16768" s="420">
        <f t="shared" si="362"/>
        <v>0.13550000000032014</v>
      </c>
      <c r="H16768" s="337"/>
      <c r="J16768" s="82">
        <v>97</v>
      </c>
      <c r="K16768" s="319">
        <v>2</v>
      </c>
    </row>
    <row r="16769" spans="1:12" x14ac:dyDescent="0.3">
      <c r="A16769" s="341">
        <v>43683.922216666666</v>
      </c>
      <c r="B16769" s="318">
        <v>39580.169000000002</v>
      </c>
      <c r="C16769" s="355">
        <f t="shared" si="361"/>
        <v>0.27799999999842839</v>
      </c>
      <c r="D16769" s="420">
        <f t="shared" si="362"/>
        <v>0.1389999999992142</v>
      </c>
      <c r="H16769" s="337"/>
      <c r="J16769" s="82">
        <v>98</v>
      </c>
      <c r="K16769" s="320">
        <v>3</v>
      </c>
    </row>
    <row r="16770" spans="1:12" x14ac:dyDescent="0.3">
      <c r="A16770" s="341">
        <v>43683.963883275464</v>
      </c>
      <c r="B16770" s="318">
        <v>39580.438999999998</v>
      </c>
      <c r="C16770" s="355">
        <f t="shared" si="361"/>
        <v>0.26999999999679858</v>
      </c>
      <c r="D16770" s="420">
        <f t="shared" si="362"/>
        <v>0.13499999999839929</v>
      </c>
      <c r="E16770" s="336">
        <f>SUM(C16747:C16770)*7.4805194805</f>
        <v>49.895064934921933</v>
      </c>
      <c r="F16770" s="324">
        <f>AVERAGE(D16747:D16770)</f>
        <v>0.13895833333329696</v>
      </c>
      <c r="G16770" s="324">
        <f>_xlfn.STDEV.S(D16747:D16770)</f>
        <v>3.6769454083671552E-3</v>
      </c>
      <c r="H16770" s="337"/>
      <c r="J16770" s="82">
        <v>99</v>
      </c>
      <c r="K16770" s="321">
        <v>4</v>
      </c>
    </row>
    <row r="16771" spans="1:12" x14ac:dyDescent="0.3">
      <c r="A16771" s="341">
        <v>43684.005549884256</v>
      </c>
      <c r="B16771" s="318">
        <v>39580.707999999999</v>
      </c>
      <c r="C16771" s="355">
        <f t="shared" si="361"/>
        <v>0.26900000000023283</v>
      </c>
      <c r="D16771" s="420">
        <f t="shared" si="362"/>
        <v>0.13450000000011642</v>
      </c>
      <c r="H16771" s="337"/>
      <c r="J16771" s="82">
        <v>100</v>
      </c>
      <c r="K16771" s="391">
        <v>1</v>
      </c>
    </row>
    <row r="16772" spans="1:12" x14ac:dyDescent="0.3">
      <c r="A16772" s="341">
        <v>43686.370833333334</v>
      </c>
      <c r="B16772" s="318">
        <v>39596.254999999997</v>
      </c>
      <c r="C16772" s="355"/>
      <c r="D16772" s="420"/>
      <c r="H16772" s="337"/>
      <c r="K16772" s="391">
        <v>1</v>
      </c>
    </row>
    <row r="16773" spans="1:12" x14ac:dyDescent="0.3">
      <c r="A16773" s="341">
        <v>43686.378472222219</v>
      </c>
      <c r="B16773" s="318">
        <v>39596.538</v>
      </c>
      <c r="C16773" s="355">
        <f t="shared" ref="C16773:C16872" si="363">B16773-B16772</f>
        <v>0.28300000000308501</v>
      </c>
      <c r="D16773" s="420">
        <f t="shared" ref="D16773:D16872" si="364">C16773/2</f>
        <v>0.1415000000015425</v>
      </c>
      <c r="H16773" s="337"/>
      <c r="J16773" s="82">
        <v>1</v>
      </c>
      <c r="K16773" s="319">
        <v>2</v>
      </c>
      <c r="L16773" s="54" t="s">
        <v>313</v>
      </c>
    </row>
    <row r="16774" spans="1:12" x14ac:dyDescent="0.3">
      <c r="A16774" s="341">
        <v>43686.420138888891</v>
      </c>
      <c r="B16774" s="318">
        <v>39596.817000000003</v>
      </c>
      <c r="C16774" s="355">
        <f t="shared" si="363"/>
        <v>0.2790000000022701</v>
      </c>
      <c r="D16774" s="420">
        <f t="shared" si="364"/>
        <v>0.13950000000113505</v>
      </c>
      <c r="H16774" s="337"/>
      <c r="J16774" s="82">
        <v>2</v>
      </c>
      <c r="K16774" s="320">
        <v>3</v>
      </c>
    </row>
    <row r="16775" spans="1:12" x14ac:dyDescent="0.3">
      <c r="A16775" s="341">
        <v>43686.461805555555</v>
      </c>
      <c r="B16775" s="318">
        <v>39597.1</v>
      </c>
      <c r="C16775" s="355">
        <f t="shared" si="363"/>
        <v>0.28299999999580905</v>
      </c>
      <c r="D16775" s="420">
        <f t="shared" si="364"/>
        <v>0.14149999999790452</v>
      </c>
      <c r="H16775" s="337"/>
      <c r="J16775" s="82">
        <v>3</v>
      </c>
      <c r="K16775" s="321">
        <v>4</v>
      </c>
    </row>
    <row r="16776" spans="1:12" x14ac:dyDescent="0.3">
      <c r="A16776" s="341">
        <v>43686.503472337965</v>
      </c>
      <c r="B16776" s="318">
        <v>39597.381999999998</v>
      </c>
      <c r="C16776" s="355">
        <f t="shared" si="363"/>
        <v>0.2819999999992433</v>
      </c>
      <c r="D16776" s="420">
        <f t="shared" si="364"/>
        <v>0.14099999999962165</v>
      </c>
      <c r="H16776" s="337"/>
      <c r="J16776" s="82">
        <v>4</v>
      </c>
      <c r="K16776" s="391">
        <v>1</v>
      </c>
    </row>
    <row r="16777" spans="1:12" x14ac:dyDescent="0.3">
      <c r="A16777" s="341">
        <v>43686.545139062502</v>
      </c>
      <c r="B16777" s="318">
        <v>39597.656000000003</v>
      </c>
      <c r="C16777" s="355">
        <f t="shared" si="363"/>
        <v>0.27400000000488944</v>
      </c>
      <c r="D16777" s="420">
        <f t="shared" si="364"/>
        <v>0.13700000000244472</v>
      </c>
      <c r="H16777" s="337"/>
      <c r="J16777" s="82">
        <v>5</v>
      </c>
      <c r="K16777" s="319">
        <v>2</v>
      </c>
    </row>
    <row r="16778" spans="1:12" x14ac:dyDescent="0.3">
      <c r="A16778" s="341">
        <v>43686.586805787039</v>
      </c>
      <c r="B16778" s="318">
        <v>39597.934999999998</v>
      </c>
      <c r="C16778" s="355">
        <f t="shared" si="363"/>
        <v>0.27899999999499414</v>
      </c>
      <c r="D16778" s="420">
        <f t="shared" si="364"/>
        <v>0.13949999999749707</v>
      </c>
      <c r="H16778" s="337"/>
      <c r="J16778" s="82">
        <v>6</v>
      </c>
      <c r="K16778" s="320">
        <v>3</v>
      </c>
    </row>
    <row r="16779" spans="1:12" x14ac:dyDescent="0.3">
      <c r="A16779" s="341">
        <v>43686.628472511577</v>
      </c>
      <c r="B16779" s="318">
        <v>39598.216</v>
      </c>
      <c r="C16779" s="355">
        <f t="shared" si="363"/>
        <v>0.28100000000267755</v>
      </c>
      <c r="D16779" s="420">
        <f t="shared" si="364"/>
        <v>0.14050000000133878</v>
      </c>
      <c r="H16779" s="337"/>
      <c r="J16779" s="82">
        <v>7</v>
      </c>
      <c r="K16779" s="321">
        <v>4</v>
      </c>
    </row>
    <row r="16780" spans="1:12" x14ac:dyDescent="0.3">
      <c r="A16780" s="341">
        <v>43686.670139236114</v>
      </c>
      <c r="B16780" s="318">
        <v>39598.487999999998</v>
      </c>
      <c r="C16780" s="355">
        <f t="shared" si="363"/>
        <v>0.27199999999720603</v>
      </c>
      <c r="D16780" s="420">
        <f t="shared" si="364"/>
        <v>0.13599999999860302</v>
      </c>
      <c r="H16780" s="337"/>
      <c r="J16780" s="82">
        <v>8</v>
      </c>
      <c r="K16780" s="391">
        <v>1</v>
      </c>
    </row>
    <row r="16781" spans="1:12" x14ac:dyDescent="0.3">
      <c r="A16781" s="341">
        <v>43686.711805960651</v>
      </c>
      <c r="B16781" s="318">
        <v>39598.750999999997</v>
      </c>
      <c r="C16781" s="355">
        <f t="shared" si="363"/>
        <v>0.26299999999901047</v>
      </c>
      <c r="D16781" s="420">
        <f t="shared" si="364"/>
        <v>0.13149999999950523</v>
      </c>
      <c r="H16781" s="337"/>
      <c r="J16781" s="82">
        <v>9</v>
      </c>
      <c r="K16781" s="319">
        <v>2</v>
      </c>
    </row>
    <row r="16782" spans="1:12" x14ac:dyDescent="0.3">
      <c r="A16782" s="341">
        <v>43686.753472685188</v>
      </c>
      <c r="B16782" s="318">
        <v>39599.025999999998</v>
      </c>
      <c r="C16782" s="355">
        <f t="shared" si="363"/>
        <v>0.27500000000145519</v>
      </c>
      <c r="D16782" s="420">
        <f t="shared" si="364"/>
        <v>0.1375000000007276</v>
      </c>
      <c r="H16782" s="337"/>
      <c r="J16782" s="82">
        <v>10</v>
      </c>
      <c r="K16782" s="320">
        <v>3</v>
      </c>
    </row>
    <row r="16783" spans="1:12" x14ac:dyDescent="0.3">
      <c r="A16783" s="341">
        <v>43686.795139409725</v>
      </c>
      <c r="B16783" s="318">
        <v>39599.300999999999</v>
      </c>
      <c r="C16783" s="355">
        <f t="shared" si="363"/>
        <v>0.27500000000145519</v>
      </c>
      <c r="D16783" s="420">
        <f t="shared" si="364"/>
        <v>0.1375000000007276</v>
      </c>
      <c r="H16783" s="337"/>
      <c r="J16783" s="82">
        <v>11</v>
      </c>
      <c r="K16783" s="321">
        <v>4</v>
      </c>
    </row>
    <row r="16784" spans="1:12" x14ac:dyDescent="0.3">
      <c r="A16784" s="341">
        <v>43686.836806134263</v>
      </c>
      <c r="B16784" s="318">
        <v>39599.565000000002</v>
      </c>
      <c r="C16784" s="355">
        <f t="shared" si="363"/>
        <v>0.26400000000285218</v>
      </c>
      <c r="D16784" s="420">
        <f t="shared" si="364"/>
        <v>0.13200000000142609</v>
      </c>
      <c r="H16784" s="337"/>
      <c r="J16784" s="82">
        <v>12</v>
      </c>
      <c r="K16784" s="391">
        <v>1</v>
      </c>
    </row>
    <row r="16785" spans="1:11" x14ac:dyDescent="0.3">
      <c r="A16785" s="341">
        <v>43686.8784728588</v>
      </c>
      <c r="B16785" s="318">
        <v>39599.832000000002</v>
      </c>
      <c r="C16785" s="355">
        <f t="shared" si="363"/>
        <v>0.26699999999982538</v>
      </c>
      <c r="D16785" s="420">
        <f t="shared" si="364"/>
        <v>0.13349999999991269</v>
      </c>
      <c r="H16785" s="337"/>
      <c r="J16785" s="82">
        <v>13</v>
      </c>
      <c r="K16785" s="319">
        <v>2</v>
      </c>
    </row>
    <row r="16786" spans="1:11" x14ac:dyDescent="0.3">
      <c r="A16786" s="341">
        <v>43686.92013958333</v>
      </c>
      <c r="B16786" s="318">
        <v>39600.108999999997</v>
      </c>
      <c r="C16786" s="355">
        <f t="shared" si="363"/>
        <v>0.27699999999458669</v>
      </c>
      <c r="D16786" s="420">
        <f t="shared" si="364"/>
        <v>0.13849999999729334</v>
      </c>
      <c r="H16786" s="337"/>
      <c r="J16786" s="82">
        <v>14</v>
      </c>
      <c r="K16786" s="320">
        <v>3</v>
      </c>
    </row>
    <row r="16787" spans="1:11" x14ac:dyDescent="0.3">
      <c r="A16787" s="341">
        <v>43686.961806307867</v>
      </c>
      <c r="B16787" s="318">
        <v>39600.377999999997</v>
      </c>
      <c r="C16787" s="355">
        <f t="shared" si="363"/>
        <v>0.26900000000023283</v>
      </c>
      <c r="D16787" s="420">
        <f t="shared" si="364"/>
        <v>0.13450000000011642</v>
      </c>
      <c r="E16787" s="336">
        <f>SUM(C16773:C16787)*7.4805194805</f>
        <v>30.842181818098453</v>
      </c>
      <c r="F16787" s="324">
        <f>AVERAGE(D16773:D16787)</f>
        <v>0.13743333333331975</v>
      </c>
      <c r="G16787" s="324">
        <f>_xlfn.STDEV.S(D16773:D16787)</f>
        <v>3.3373784976853805E-3</v>
      </c>
      <c r="H16787" s="337"/>
      <c r="J16787" s="82">
        <v>15</v>
      </c>
      <c r="K16787" s="321">
        <v>4</v>
      </c>
    </row>
    <row r="16788" spans="1:11" x14ac:dyDescent="0.3">
      <c r="A16788" s="341">
        <v>43687.003473032404</v>
      </c>
      <c r="B16788" s="318">
        <v>39600.639000000003</v>
      </c>
      <c r="C16788" s="355">
        <f t="shared" si="363"/>
        <v>0.26100000000587897</v>
      </c>
      <c r="D16788" s="420">
        <f t="shared" si="364"/>
        <v>0.13050000000293949</v>
      </c>
      <c r="H16788" s="337"/>
      <c r="J16788" s="82">
        <v>16</v>
      </c>
      <c r="K16788" s="391">
        <v>1</v>
      </c>
    </row>
    <row r="16789" spans="1:11" x14ac:dyDescent="0.3">
      <c r="A16789" s="341">
        <v>43687.045139756941</v>
      </c>
      <c r="B16789" s="318">
        <v>39600.911999999997</v>
      </c>
      <c r="C16789" s="355">
        <f t="shared" si="363"/>
        <v>0.27299999999377178</v>
      </c>
      <c r="D16789" s="420">
        <f t="shared" si="364"/>
        <v>0.13649999999688589</v>
      </c>
      <c r="H16789" s="337"/>
      <c r="J16789" s="82">
        <v>17</v>
      </c>
      <c r="K16789" s="319">
        <v>2</v>
      </c>
    </row>
    <row r="16790" spans="1:11" x14ac:dyDescent="0.3">
      <c r="A16790" s="341">
        <v>43687.086806481479</v>
      </c>
      <c r="B16790" s="318">
        <v>39601.195</v>
      </c>
      <c r="C16790" s="355">
        <f t="shared" si="363"/>
        <v>0.28300000000308501</v>
      </c>
      <c r="D16790" s="420">
        <f t="shared" si="364"/>
        <v>0.1415000000015425</v>
      </c>
      <c r="H16790" s="337"/>
      <c r="J16790" s="82">
        <v>18</v>
      </c>
      <c r="K16790" s="320">
        <v>3</v>
      </c>
    </row>
    <row r="16791" spans="1:11" x14ac:dyDescent="0.3">
      <c r="A16791" s="341">
        <v>43687.128473206016</v>
      </c>
      <c r="B16791" s="318">
        <v>39601.47</v>
      </c>
      <c r="C16791" s="355">
        <f t="shared" si="363"/>
        <v>0.27500000000145519</v>
      </c>
      <c r="D16791" s="420">
        <f t="shared" si="364"/>
        <v>0.1375000000007276</v>
      </c>
      <c r="H16791" s="337"/>
      <c r="J16791" s="82">
        <v>19</v>
      </c>
      <c r="K16791" s="321">
        <v>4</v>
      </c>
    </row>
    <row r="16792" spans="1:11" x14ac:dyDescent="0.3">
      <c r="A16792" s="341">
        <v>43687.170139930553</v>
      </c>
      <c r="B16792" s="318">
        <v>39601.74</v>
      </c>
      <c r="C16792" s="355">
        <f t="shared" si="363"/>
        <v>0.26999999999679858</v>
      </c>
      <c r="D16792" s="420">
        <f t="shared" si="364"/>
        <v>0.13499999999839929</v>
      </c>
      <c r="H16792" s="337"/>
      <c r="J16792" s="82">
        <v>20</v>
      </c>
      <c r="K16792" s="391">
        <v>1</v>
      </c>
    </row>
    <row r="16793" spans="1:11" x14ac:dyDescent="0.3">
      <c r="A16793" s="341">
        <v>43687.21180665509</v>
      </c>
      <c r="B16793" s="318">
        <v>39602.021000000001</v>
      </c>
      <c r="C16793" s="355">
        <f t="shared" si="363"/>
        <v>0.28100000000267755</v>
      </c>
      <c r="D16793" s="420">
        <f t="shared" si="364"/>
        <v>0.14050000000133878</v>
      </c>
      <c r="H16793" s="337"/>
      <c r="J16793" s="82">
        <v>21</v>
      </c>
      <c r="K16793" s="319">
        <v>2</v>
      </c>
    </row>
    <row r="16794" spans="1:11" x14ac:dyDescent="0.3">
      <c r="A16794" s="341">
        <v>43687.253473379627</v>
      </c>
      <c r="B16794" s="318">
        <v>39602.309000000001</v>
      </c>
      <c r="C16794" s="355">
        <f t="shared" si="363"/>
        <v>0.28800000000046566</v>
      </c>
      <c r="D16794" s="420">
        <f t="shared" si="364"/>
        <v>0.14400000000023283</v>
      </c>
      <c r="H16794" s="337"/>
      <c r="J16794" s="82">
        <v>22</v>
      </c>
      <c r="K16794" s="320">
        <v>3</v>
      </c>
    </row>
    <row r="16795" spans="1:11" x14ac:dyDescent="0.3">
      <c r="A16795" s="341">
        <v>43687.295140104165</v>
      </c>
      <c r="B16795" s="318">
        <v>39602.582000000002</v>
      </c>
      <c r="C16795" s="355">
        <f t="shared" si="363"/>
        <v>0.27300000000104774</v>
      </c>
      <c r="D16795" s="420">
        <f t="shared" si="364"/>
        <v>0.13650000000052387</v>
      </c>
      <c r="H16795" s="337"/>
      <c r="J16795" s="82">
        <v>23</v>
      </c>
      <c r="K16795" s="321">
        <v>4</v>
      </c>
    </row>
    <row r="16796" spans="1:11" x14ac:dyDescent="0.3">
      <c r="A16796" s="341">
        <v>43687.336806828702</v>
      </c>
      <c r="B16796" s="318">
        <v>39602.860999999997</v>
      </c>
      <c r="C16796" s="355">
        <f t="shared" si="363"/>
        <v>0.27899999999499414</v>
      </c>
      <c r="D16796" s="420">
        <f t="shared" si="364"/>
        <v>0.13949999999749707</v>
      </c>
      <c r="H16796" s="337"/>
      <c r="J16796" s="82">
        <v>24</v>
      </c>
      <c r="K16796" s="391">
        <v>1</v>
      </c>
    </row>
    <row r="16797" spans="1:11" x14ac:dyDescent="0.3">
      <c r="A16797" s="341">
        <v>43687.378473553239</v>
      </c>
      <c r="B16797" s="318">
        <v>39603.148999999998</v>
      </c>
      <c r="C16797" s="355">
        <f t="shared" si="363"/>
        <v>0.28800000000046566</v>
      </c>
      <c r="D16797" s="420">
        <f t="shared" si="364"/>
        <v>0.14400000000023283</v>
      </c>
      <c r="H16797" s="337"/>
      <c r="J16797" s="82">
        <v>25</v>
      </c>
      <c r="K16797" s="319">
        <v>2</v>
      </c>
    </row>
    <row r="16798" spans="1:11" x14ac:dyDescent="0.3">
      <c r="A16798" s="341">
        <v>43687.420140277776</v>
      </c>
      <c r="B16798" s="318">
        <v>39603.428999999996</v>
      </c>
      <c r="C16798" s="355">
        <f t="shared" si="363"/>
        <v>0.27999999999883585</v>
      </c>
      <c r="D16798" s="420">
        <f t="shared" si="364"/>
        <v>0.13999999999941792</v>
      </c>
      <c r="H16798" s="337"/>
      <c r="J16798" s="82">
        <v>26</v>
      </c>
      <c r="K16798" s="320">
        <v>3</v>
      </c>
    </row>
    <row r="16799" spans="1:11" x14ac:dyDescent="0.3">
      <c r="A16799" s="341">
        <v>43687.461807002313</v>
      </c>
      <c r="B16799" s="318">
        <v>39603.695</v>
      </c>
      <c r="C16799" s="355">
        <f t="shared" si="363"/>
        <v>0.26600000000325963</v>
      </c>
      <c r="D16799" s="420">
        <f t="shared" si="364"/>
        <v>0.13300000000162981</v>
      </c>
      <c r="H16799" s="337"/>
      <c r="J16799" s="82">
        <v>27</v>
      </c>
      <c r="K16799" s="321">
        <v>4</v>
      </c>
    </row>
    <row r="16800" spans="1:11" x14ac:dyDescent="0.3">
      <c r="A16800" s="341">
        <v>43687.503473726851</v>
      </c>
      <c r="B16800" s="318">
        <v>39603.972999999998</v>
      </c>
      <c r="C16800" s="355">
        <f t="shared" si="363"/>
        <v>0.27799999999842839</v>
      </c>
      <c r="D16800" s="420">
        <f t="shared" si="364"/>
        <v>0.1389999999992142</v>
      </c>
      <c r="H16800" s="337"/>
      <c r="J16800" s="82">
        <v>28</v>
      </c>
      <c r="K16800" s="391">
        <v>1</v>
      </c>
    </row>
    <row r="16801" spans="1:11" x14ac:dyDescent="0.3">
      <c r="A16801" s="341">
        <v>43687.545140451388</v>
      </c>
      <c r="B16801" s="318">
        <v>39604.258000000002</v>
      </c>
      <c r="C16801" s="355">
        <f t="shared" si="363"/>
        <v>0.28500000000349246</v>
      </c>
      <c r="D16801" s="420">
        <f t="shared" si="364"/>
        <v>0.14250000000174623</v>
      </c>
      <c r="H16801" s="337"/>
      <c r="J16801" s="82">
        <v>29</v>
      </c>
      <c r="K16801" s="319">
        <v>2</v>
      </c>
    </row>
    <row r="16802" spans="1:11" x14ac:dyDescent="0.3">
      <c r="A16802" s="341">
        <v>43687.586807175925</v>
      </c>
      <c r="B16802" s="318">
        <v>39604.53</v>
      </c>
      <c r="C16802" s="355">
        <f t="shared" si="363"/>
        <v>0.27199999999720603</v>
      </c>
      <c r="D16802" s="420">
        <f t="shared" si="364"/>
        <v>0.13599999999860302</v>
      </c>
      <c r="H16802" s="337"/>
      <c r="J16802" s="82">
        <v>30</v>
      </c>
      <c r="K16802" s="320">
        <v>3</v>
      </c>
    </row>
    <row r="16803" spans="1:11" x14ac:dyDescent="0.3">
      <c r="A16803" s="341">
        <v>43687.628473900462</v>
      </c>
      <c r="B16803" s="318">
        <v>39604.800999999999</v>
      </c>
      <c r="C16803" s="355">
        <f t="shared" si="363"/>
        <v>0.27100000000064028</v>
      </c>
      <c r="D16803" s="420">
        <f t="shared" si="364"/>
        <v>0.13550000000032014</v>
      </c>
      <c r="H16803" s="337"/>
      <c r="J16803" s="82">
        <v>31</v>
      </c>
      <c r="K16803" s="321">
        <v>4</v>
      </c>
    </row>
    <row r="16804" spans="1:11" x14ac:dyDescent="0.3">
      <c r="A16804" s="341">
        <v>43687.670140624999</v>
      </c>
      <c r="B16804" s="318">
        <v>39605.08</v>
      </c>
      <c r="C16804" s="355">
        <f t="shared" si="363"/>
        <v>0.2790000000022701</v>
      </c>
      <c r="D16804" s="420">
        <f t="shared" si="364"/>
        <v>0.13950000000113505</v>
      </c>
      <c r="H16804" s="337"/>
      <c r="J16804" s="82">
        <v>32</v>
      </c>
      <c r="K16804" s="391">
        <v>1</v>
      </c>
    </row>
    <row r="16805" spans="1:11" x14ac:dyDescent="0.3">
      <c r="A16805" s="341">
        <v>43687.711807349537</v>
      </c>
      <c r="B16805" s="318">
        <v>39605.358999999997</v>
      </c>
      <c r="C16805" s="355">
        <f t="shared" si="363"/>
        <v>0.27899999999499414</v>
      </c>
      <c r="D16805" s="420">
        <f t="shared" si="364"/>
        <v>0.13949999999749707</v>
      </c>
      <c r="H16805" s="337"/>
      <c r="J16805" s="82">
        <v>33</v>
      </c>
      <c r="K16805" s="319">
        <v>2</v>
      </c>
    </row>
    <row r="16806" spans="1:11" x14ac:dyDescent="0.3">
      <c r="A16806" s="341">
        <v>43687.753474074074</v>
      </c>
      <c r="B16806" s="318">
        <v>39605.627</v>
      </c>
      <c r="C16806" s="355">
        <f t="shared" si="363"/>
        <v>0.26800000000366708</v>
      </c>
      <c r="D16806" s="420">
        <f t="shared" si="364"/>
        <v>0.13400000000183354</v>
      </c>
      <c r="H16806" s="337"/>
      <c r="J16806" s="82">
        <v>34</v>
      </c>
      <c r="K16806" s="320">
        <v>3</v>
      </c>
    </row>
    <row r="16807" spans="1:11" x14ac:dyDescent="0.3">
      <c r="A16807" s="341">
        <v>43687.795140798611</v>
      </c>
      <c r="B16807" s="318">
        <v>39605.898000000001</v>
      </c>
      <c r="C16807" s="355">
        <f t="shared" si="363"/>
        <v>0.27100000000064028</v>
      </c>
      <c r="D16807" s="420">
        <f t="shared" si="364"/>
        <v>0.13550000000032014</v>
      </c>
      <c r="H16807" s="337"/>
      <c r="J16807" s="82">
        <v>35</v>
      </c>
      <c r="K16807" s="321">
        <v>4</v>
      </c>
    </row>
    <row r="16808" spans="1:11" x14ac:dyDescent="0.3">
      <c r="A16808" s="341">
        <v>43687.836807523148</v>
      </c>
      <c r="B16808" s="318">
        <v>39606.171999999999</v>
      </c>
      <c r="C16808" s="355">
        <f t="shared" si="363"/>
        <v>0.27399999999761349</v>
      </c>
      <c r="D16808" s="420">
        <f t="shared" si="364"/>
        <v>0.13699999999880674</v>
      </c>
      <c r="H16808" s="337"/>
      <c r="J16808" s="82">
        <v>36</v>
      </c>
      <c r="K16808" s="391">
        <v>1</v>
      </c>
    </row>
    <row r="16809" spans="1:11" x14ac:dyDescent="0.3">
      <c r="A16809" s="341">
        <v>43687.878474247686</v>
      </c>
      <c r="B16809" s="318">
        <v>39606.442999999999</v>
      </c>
      <c r="C16809" s="355">
        <f t="shared" si="363"/>
        <v>0.27100000000064028</v>
      </c>
      <c r="D16809" s="420">
        <f t="shared" si="364"/>
        <v>0.13550000000032014</v>
      </c>
      <c r="H16809" s="337"/>
      <c r="J16809" s="82">
        <v>37</v>
      </c>
      <c r="K16809" s="319">
        <v>2</v>
      </c>
    </row>
    <row r="16810" spans="1:11" x14ac:dyDescent="0.3">
      <c r="A16810" s="341">
        <v>43687.920140972223</v>
      </c>
      <c r="B16810" s="318">
        <v>39606.711000000003</v>
      </c>
      <c r="C16810" s="355">
        <f t="shared" si="363"/>
        <v>0.26800000000366708</v>
      </c>
      <c r="D16810" s="420">
        <f t="shared" si="364"/>
        <v>0.13400000000183354</v>
      </c>
      <c r="H16810" s="337"/>
      <c r="J16810" s="82">
        <v>38</v>
      </c>
      <c r="K16810" s="320">
        <v>3</v>
      </c>
    </row>
    <row r="16811" spans="1:11" x14ac:dyDescent="0.3">
      <c r="A16811" s="341">
        <v>43687.96180769676</v>
      </c>
      <c r="B16811" s="318">
        <v>39606.989000000001</v>
      </c>
      <c r="C16811" s="355">
        <f t="shared" si="363"/>
        <v>0.27799999999842839</v>
      </c>
      <c r="D16811" s="420">
        <f t="shared" si="364"/>
        <v>0.1389999999992142</v>
      </c>
      <c r="E16811" s="336">
        <f>SUM(C16788:C16811)*7.4805194805</f>
        <v>49.453714285618595</v>
      </c>
      <c r="F16811" s="324">
        <f>AVERAGE(D16788:D16811)</f>
        <v>0.13772916666675883</v>
      </c>
      <c r="G16811" s="324">
        <f>_xlfn.STDEV.S(D16788:D16811)</f>
        <v>3.4420013344509922E-3</v>
      </c>
      <c r="H16811" s="337"/>
      <c r="J16811" s="82">
        <v>39</v>
      </c>
      <c r="K16811" s="321">
        <v>4</v>
      </c>
    </row>
    <row r="16812" spans="1:11" x14ac:dyDescent="0.3">
      <c r="A16812" s="341">
        <v>43688.003474421297</v>
      </c>
      <c r="B16812" s="318">
        <v>39607.271000000001</v>
      </c>
      <c r="C16812" s="355">
        <f t="shared" si="363"/>
        <v>0.2819999999992433</v>
      </c>
      <c r="D16812" s="420">
        <f t="shared" si="364"/>
        <v>0.14099999999962165</v>
      </c>
      <c r="H16812" s="337"/>
      <c r="J16812" s="82">
        <v>40</v>
      </c>
      <c r="K16812" s="391">
        <v>1</v>
      </c>
    </row>
    <row r="16813" spans="1:11" x14ac:dyDescent="0.3">
      <c r="A16813" s="341">
        <v>43688.045141145834</v>
      </c>
      <c r="B16813" s="318">
        <v>39607.544999999998</v>
      </c>
      <c r="C16813" s="355">
        <f t="shared" si="363"/>
        <v>0.27399999999761349</v>
      </c>
      <c r="D16813" s="420">
        <f t="shared" si="364"/>
        <v>0.13699999999880674</v>
      </c>
      <c r="H16813" s="337"/>
      <c r="J16813" s="82">
        <v>41</v>
      </c>
      <c r="K16813" s="319">
        <v>2</v>
      </c>
    </row>
    <row r="16814" spans="1:11" x14ac:dyDescent="0.3">
      <c r="A16814" s="341">
        <v>43688.086807870372</v>
      </c>
      <c r="B16814" s="318">
        <v>39607.819000000003</v>
      </c>
      <c r="C16814" s="355">
        <f t="shared" si="363"/>
        <v>0.27400000000488944</v>
      </c>
      <c r="D16814" s="420">
        <f t="shared" si="364"/>
        <v>0.13700000000244472</v>
      </c>
      <c r="H16814" s="337"/>
      <c r="J16814" s="82">
        <v>42</v>
      </c>
      <c r="K16814" s="320">
        <v>3</v>
      </c>
    </row>
    <row r="16815" spans="1:11" x14ac:dyDescent="0.3">
      <c r="A16815" s="341">
        <v>43688.128474594909</v>
      </c>
      <c r="B16815" s="318">
        <v>39608.101000000002</v>
      </c>
      <c r="C16815" s="355">
        <f t="shared" si="363"/>
        <v>0.2819999999992433</v>
      </c>
      <c r="D16815" s="420">
        <f t="shared" si="364"/>
        <v>0.14099999999962165</v>
      </c>
      <c r="H16815" s="337"/>
      <c r="J16815" s="82">
        <v>43</v>
      </c>
      <c r="K16815" s="321">
        <v>4</v>
      </c>
    </row>
    <row r="16816" spans="1:11" x14ac:dyDescent="0.3">
      <c r="A16816" s="341">
        <v>43688.170141319446</v>
      </c>
      <c r="B16816" s="318">
        <v>39608.381000000001</v>
      </c>
      <c r="C16816" s="355">
        <f t="shared" si="363"/>
        <v>0.27999999999883585</v>
      </c>
      <c r="D16816" s="420">
        <f t="shared" si="364"/>
        <v>0.13999999999941792</v>
      </c>
      <c r="H16816" s="337"/>
      <c r="J16816" s="82">
        <v>44</v>
      </c>
      <c r="K16816" s="391">
        <v>1</v>
      </c>
    </row>
    <row r="16817" spans="1:11" x14ac:dyDescent="0.3">
      <c r="A16817" s="341">
        <v>43688.211808043983</v>
      </c>
      <c r="B16817" s="318">
        <v>39608.659</v>
      </c>
      <c r="C16817" s="355">
        <f t="shared" si="363"/>
        <v>0.27799999999842839</v>
      </c>
      <c r="D16817" s="420">
        <f t="shared" si="364"/>
        <v>0.1389999999992142</v>
      </c>
      <c r="H16817" s="337"/>
      <c r="J16817" s="82">
        <v>45</v>
      </c>
      <c r="K16817" s="319">
        <v>2</v>
      </c>
    </row>
    <row r="16818" spans="1:11" x14ac:dyDescent="0.3">
      <c r="A16818" s="341">
        <v>43688.25347476852</v>
      </c>
      <c r="B16818" s="318">
        <v>39608.940999999999</v>
      </c>
      <c r="C16818" s="355">
        <f t="shared" si="363"/>
        <v>0.2819999999992433</v>
      </c>
      <c r="D16818" s="420">
        <f t="shared" si="364"/>
        <v>0.14099999999962165</v>
      </c>
      <c r="H16818" s="337"/>
      <c r="J16818" s="82">
        <v>46</v>
      </c>
      <c r="K16818" s="320">
        <v>3</v>
      </c>
    </row>
    <row r="16819" spans="1:11" x14ac:dyDescent="0.3">
      <c r="A16819" s="341">
        <v>43688.295141493058</v>
      </c>
      <c r="B16819" s="318">
        <v>39609.232000000004</v>
      </c>
      <c r="C16819" s="355">
        <f t="shared" si="363"/>
        <v>0.29100000000471482</v>
      </c>
      <c r="D16819" s="420">
        <f t="shared" si="364"/>
        <v>0.14550000000235741</v>
      </c>
      <c r="H16819" s="337"/>
      <c r="J16819" s="82">
        <v>47</v>
      </c>
      <c r="K16819" s="321">
        <v>4</v>
      </c>
    </row>
    <row r="16820" spans="1:11" x14ac:dyDescent="0.3">
      <c r="A16820" s="341">
        <v>43688.336808217595</v>
      </c>
      <c r="B16820" s="318">
        <v>39609.510999999999</v>
      </c>
      <c r="C16820" s="355">
        <f t="shared" si="363"/>
        <v>0.27899999999499414</v>
      </c>
      <c r="D16820" s="420">
        <f t="shared" si="364"/>
        <v>0.13949999999749707</v>
      </c>
      <c r="H16820" s="337"/>
      <c r="J16820" s="82">
        <v>48</v>
      </c>
      <c r="K16820" s="391">
        <v>1</v>
      </c>
    </row>
    <row r="16821" spans="1:11" x14ac:dyDescent="0.3">
      <c r="A16821" s="341">
        <v>43688.378474942132</v>
      </c>
      <c r="B16821" s="318">
        <v>39609.788</v>
      </c>
      <c r="C16821" s="355">
        <f t="shared" si="363"/>
        <v>0.27700000000186265</v>
      </c>
      <c r="D16821" s="420">
        <f t="shared" si="364"/>
        <v>0.13850000000093132</v>
      </c>
      <c r="H16821" s="337"/>
      <c r="J16821" s="82">
        <v>49</v>
      </c>
      <c r="K16821" s="319">
        <v>2</v>
      </c>
    </row>
    <row r="16822" spans="1:11" x14ac:dyDescent="0.3">
      <c r="A16822" s="341">
        <v>43688.420141666669</v>
      </c>
      <c r="B16822" s="318">
        <v>39610.07</v>
      </c>
      <c r="C16822" s="355">
        <f t="shared" si="363"/>
        <v>0.2819999999992433</v>
      </c>
      <c r="D16822" s="420">
        <f t="shared" si="364"/>
        <v>0.14099999999962165</v>
      </c>
      <c r="H16822" s="337"/>
      <c r="J16822" s="82">
        <v>50</v>
      </c>
      <c r="K16822" s="320">
        <v>3</v>
      </c>
    </row>
    <row r="16823" spans="1:11" x14ac:dyDescent="0.3">
      <c r="A16823" s="341">
        <v>43688.461808391206</v>
      </c>
      <c r="B16823" s="318">
        <v>39610.351000000002</v>
      </c>
      <c r="C16823" s="355">
        <f t="shared" si="363"/>
        <v>0.28100000000267755</v>
      </c>
      <c r="D16823" s="420">
        <f t="shared" si="364"/>
        <v>0.14050000000133878</v>
      </c>
      <c r="H16823" s="337"/>
      <c r="J16823" s="82">
        <v>51</v>
      </c>
      <c r="K16823" s="321">
        <v>4</v>
      </c>
    </row>
    <row r="16824" spans="1:11" x14ac:dyDescent="0.3">
      <c r="A16824" s="341">
        <v>43688.503475115744</v>
      </c>
      <c r="B16824" s="318">
        <v>39610.620000000003</v>
      </c>
      <c r="C16824" s="355">
        <f t="shared" si="363"/>
        <v>0.26900000000023283</v>
      </c>
      <c r="D16824" s="420">
        <f t="shared" si="364"/>
        <v>0.13450000000011642</v>
      </c>
      <c r="H16824" s="337"/>
      <c r="J16824" s="82">
        <v>52</v>
      </c>
      <c r="K16824" s="391">
        <v>1</v>
      </c>
    </row>
    <row r="16825" spans="1:11" x14ac:dyDescent="0.3">
      <c r="A16825" s="341">
        <v>43688.545141840281</v>
      </c>
      <c r="B16825" s="318">
        <v>39610.892</v>
      </c>
      <c r="C16825" s="355">
        <f t="shared" si="363"/>
        <v>0.27199999999720603</v>
      </c>
      <c r="D16825" s="420">
        <f t="shared" si="364"/>
        <v>0.13599999999860302</v>
      </c>
      <c r="H16825" s="337"/>
      <c r="J16825" s="82">
        <v>53</v>
      </c>
      <c r="K16825" s="319">
        <v>2</v>
      </c>
    </row>
    <row r="16826" spans="1:11" x14ac:dyDescent="0.3">
      <c r="A16826" s="341">
        <v>43688.586808564818</v>
      </c>
      <c r="B16826" s="318">
        <v>39611.169000000002</v>
      </c>
      <c r="C16826" s="355">
        <f t="shared" si="363"/>
        <v>0.27700000000186265</v>
      </c>
      <c r="D16826" s="420">
        <f t="shared" si="364"/>
        <v>0.13850000000093132</v>
      </c>
      <c r="H16826" s="337"/>
      <c r="J16826" s="82">
        <v>54</v>
      </c>
      <c r="K16826" s="320">
        <v>3</v>
      </c>
    </row>
    <row r="16827" spans="1:11" x14ac:dyDescent="0.3">
      <c r="A16827" s="341">
        <v>43688.628475289355</v>
      </c>
      <c r="B16827" s="318">
        <v>39611.438999999998</v>
      </c>
      <c r="C16827" s="355">
        <f t="shared" si="363"/>
        <v>0.26999999999679858</v>
      </c>
      <c r="D16827" s="420">
        <f t="shared" si="364"/>
        <v>0.13499999999839929</v>
      </c>
      <c r="H16827" s="337"/>
      <c r="J16827" s="82">
        <v>55</v>
      </c>
      <c r="K16827" s="321">
        <v>4</v>
      </c>
    </row>
    <row r="16828" spans="1:11" x14ac:dyDescent="0.3">
      <c r="A16828" s="341">
        <v>43688.670142013892</v>
      </c>
      <c r="B16828" s="318">
        <v>39611.699000000001</v>
      </c>
      <c r="C16828" s="355">
        <f t="shared" si="363"/>
        <v>0.26000000000203727</v>
      </c>
      <c r="D16828" s="420">
        <f t="shared" si="364"/>
        <v>0.13000000000101863</v>
      </c>
      <c r="H16828" s="337"/>
      <c r="J16828" s="82">
        <v>56</v>
      </c>
      <c r="K16828" s="391">
        <v>1</v>
      </c>
    </row>
    <row r="16829" spans="1:11" x14ac:dyDescent="0.3">
      <c r="A16829" s="341">
        <v>43688.711808738422</v>
      </c>
      <c r="B16829" s="318">
        <v>39611.972000000002</v>
      </c>
      <c r="C16829" s="355">
        <f t="shared" si="363"/>
        <v>0.27300000000104774</v>
      </c>
      <c r="D16829" s="420">
        <f t="shared" si="364"/>
        <v>0.13650000000052387</v>
      </c>
      <c r="H16829" s="337"/>
      <c r="J16829" s="82">
        <v>57</v>
      </c>
      <c r="K16829" s="319">
        <v>2</v>
      </c>
    </row>
    <row r="16830" spans="1:11" x14ac:dyDescent="0.3">
      <c r="A16830" s="341">
        <v>43688.75347546296</v>
      </c>
      <c r="B16830" s="318">
        <v>39612.249000000003</v>
      </c>
      <c r="C16830" s="355">
        <f t="shared" si="363"/>
        <v>0.27700000000186265</v>
      </c>
      <c r="D16830" s="420">
        <f t="shared" si="364"/>
        <v>0.13850000000093132</v>
      </c>
      <c r="H16830" s="337"/>
      <c r="J16830" s="82">
        <v>58</v>
      </c>
      <c r="K16830" s="320">
        <v>3</v>
      </c>
    </row>
    <row r="16831" spans="1:11" x14ac:dyDescent="0.3">
      <c r="A16831" s="341">
        <v>43688.795142187497</v>
      </c>
      <c r="B16831" s="318">
        <v>39612.512000000002</v>
      </c>
      <c r="C16831" s="355">
        <f t="shared" si="363"/>
        <v>0.26299999999901047</v>
      </c>
      <c r="D16831" s="420">
        <f t="shared" si="364"/>
        <v>0.13149999999950523</v>
      </c>
      <c r="H16831" s="337"/>
      <c r="J16831" s="82">
        <v>59</v>
      </c>
      <c r="K16831" s="321">
        <v>4</v>
      </c>
    </row>
    <row r="16832" spans="1:11" x14ac:dyDescent="0.3">
      <c r="A16832" s="341">
        <v>43688.836808912034</v>
      </c>
      <c r="B16832" s="318">
        <v>39612.777999999998</v>
      </c>
      <c r="C16832" s="355">
        <f t="shared" si="363"/>
        <v>0.26599999999598367</v>
      </c>
      <c r="D16832" s="420">
        <f t="shared" si="364"/>
        <v>0.13299999999799184</v>
      </c>
      <c r="H16832" s="337"/>
      <c r="J16832" s="82">
        <v>60</v>
      </c>
      <c r="K16832" s="391">
        <v>1</v>
      </c>
    </row>
    <row r="16833" spans="1:11" x14ac:dyDescent="0.3">
      <c r="A16833" s="341">
        <v>43688.878475636571</v>
      </c>
      <c r="B16833" s="318">
        <v>39613.052000000003</v>
      </c>
      <c r="C16833" s="355">
        <f t="shared" si="363"/>
        <v>0.27400000000488944</v>
      </c>
      <c r="D16833" s="420">
        <f t="shared" si="364"/>
        <v>0.13700000000244472</v>
      </c>
      <c r="H16833" s="337"/>
      <c r="J16833" s="82">
        <v>61</v>
      </c>
      <c r="K16833" s="319">
        <v>2</v>
      </c>
    </row>
    <row r="16834" spans="1:11" x14ac:dyDescent="0.3">
      <c r="A16834" s="341">
        <v>43688.920142361108</v>
      </c>
      <c r="B16834" s="318">
        <v>39613.326999999997</v>
      </c>
      <c r="C16834" s="355">
        <f t="shared" si="363"/>
        <v>0.27499999999417923</v>
      </c>
      <c r="D16834" s="420">
        <f t="shared" si="364"/>
        <v>0.13749999999708962</v>
      </c>
      <c r="H16834" s="337"/>
      <c r="J16834" s="82">
        <v>62</v>
      </c>
      <c r="K16834" s="320">
        <v>3</v>
      </c>
    </row>
    <row r="16835" spans="1:11" x14ac:dyDescent="0.3">
      <c r="A16835" s="341">
        <v>43688.961809085646</v>
      </c>
      <c r="B16835" s="318">
        <v>39613.588000000003</v>
      </c>
      <c r="C16835" s="355">
        <f t="shared" si="363"/>
        <v>0.26100000000587897</v>
      </c>
      <c r="D16835" s="420">
        <f t="shared" si="364"/>
        <v>0.13050000000293949</v>
      </c>
      <c r="E16835" s="336">
        <f>SUM(C16812:C16835)*7.4805194805</f>
        <v>49.363948051834306</v>
      </c>
      <c r="F16835" s="324">
        <f>AVERAGE(D16812:D16835)</f>
        <v>0.1374791666667079</v>
      </c>
      <c r="G16835" s="324">
        <f>_xlfn.STDEV.S(D16812:D16835)</f>
        <v>3.7197451019097181E-3</v>
      </c>
      <c r="H16835" s="404"/>
      <c r="I16835" s="344">
        <f>AVERAGE(D16723:D16835)</f>
        <v>0.13804464285716936</v>
      </c>
      <c r="J16835" s="82">
        <v>63</v>
      </c>
      <c r="K16835" s="321">
        <v>4</v>
      </c>
    </row>
    <row r="16836" spans="1:11" x14ac:dyDescent="0.3">
      <c r="A16836" s="341">
        <v>43689.003475810183</v>
      </c>
      <c r="B16836" s="318">
        <v>39613.853000000003</v>
      </c>
      <c r="C16836" s="355">
        <f t="shared" si="363"/>
        <v>0.26499999999941792</v>
      </c>
      <c r="D16836" s="420">
        <f t="shared" si="364"/>
        <v>0.13249999999970896</v>
      </c>
      <c r="H16836" s="337"/>
      <c r="J16836" s="82">
        <v>64</v>
      </c>
      <c r="K16836" s="391">
        <v>1</v>
      </c>
    </row>
    <row r="16837" spans="1:11" x14ac:dyDescent="0.3">
      <c r="A16837" s="341">
        <v>43689.04514253472</v>
      </c>
      <c r="B16837" s="318">
        <v>39614.135000000002</v>
      </c>
      <c r="C16837" s="355">
        <f t="shared" si="363"/>
        <v>0.2819999999992433</v>
      </c>
      <c r="D16837" s="420">
        <f t="shared" si="364"/>
        <v>0.14099999999962165</v>
      </c>
      <c r="H16837" s="337"/>
      <c r="J16837" s="82">
        <v>65</v>
      </c>
      <c r="K16837" s="319">
        <v>2</v>
      </c>
    </row>
    <row r="16838" spans="1:11" x14ac:dyDescent="0.3">
      <c r="A16838" s="341">
        <v>43689.086809259257</v>
      </c>
      <c r="B16838" s="318">
        <v>39614.411</v>
      </c>
      <c r="C16838" s="355">
        <f t="shared" si="363"/>
        <v>0.27599999999802094</v>
      </c>
      <c r="D16838" s="420">
        <f t="shared" si="364"/>
        <v>0.13799999999901047</v>
      </c>
      <c r="H16838" s="337"/>
      <c r="J16838" s="82">
        <v>66</v>
      </c>
      <c r="K16838" s="320">
        <v>3</v>
      </c>
    </row>
    <row r="16839" spans="1:11" x14ac:dyDescent="0.3">
      <c r="A16839" s="341">
        <v>43689.128475983794</v>
      </c>
      <c r="B16839" s="318">
        <v>39614.680999999997</v>
      </c>
      <c r="C16839" s="355">
        <f t="shared" si="363"/>
        <v>0.26999999999679858</v>
      </c>
      <c r="D16839" s="420">
        <f t="shared" si="364"/>
        <v>0.13499999999839929</v>
      </c>
      <c r="H16839" s="337"/>
      <c r="J16839" s="82">
        <v>67</v>
      </c>
      <c r="K16839" s="321">
        <v>4</v>
      </c>
    </row>
    <row r="16840" spans="1:11" x14ac:dyDescent="0.3">
      <c r="A16840" s="341">
        <v>43689.170142708332</v>
      </c>
      <c r="B16840" s="318">
        <v>39614.962</v>
      </c>
      <c r="C16840" s="355">
        <f t="shared" si="363"/>
        <v>0.28100000000267755</v>
      </c>
      <c r="D16840" s="420">
        <f t="shared" si="364"/>
        <v>0.14050000000133878</v>
      </c>
      <c r="H16840" s="337"/>
      <c r="J16840" s="82">
        <v>68</v>
      </c>
      <c r="K16840" s="391">
        <v>1</v>
      </c>
    </row>
    <row r="16841" spans="1:11" x14ac:dyDescent="0.3">
      <c r="A16841" s="341">
        <v>43689.211809432869</v>
      </c>
      <c r="B16841" s="318">
        <v>39615.250999999997</v>
      </c>
      <c r="C16841" s="355">
        <f t="shared" si="363"/>
        <v>0.28899999999703141</v>
      </c>
      <c r="D16841" s="420">
        <f t="shared" si="364"/>
        <v>0.1444999999985157</v>
      </c>
      <c r="H16841" s="337"/>
      <c r="J16841" s="82">
        <v>69</v>
      </c>
      <c r="K16841" s="319">
        <v>2</v>
      </c>
    </row>
    <row r="16842" spans="1:11" x14ac:dyDescent="0.3">
      <c r="A16842" s="341">
        <v>43689.253476157406</v>
      </c>
      <c r="B16842" s="318">
        <v>39615.529000000002</v>
      </c>
      <c r="C16842" s="355">
        <f t="shared" si="363"/>
        <v>0.27800000000570435</v>
      </c>
      <c r="D16842" s="420">
        <f t="shared" si="364"/>
        <v>0.13900000000285218</v>
      </c>
      <c r="H16842" s="337"/>
      <c r="J16842" s="82">
        <v>70</v>
      </c>
      <c r="K16842" s="320">
        <v>3</v>
      </c>
    </row>
    <row r="16843" spans="1:11" x14ac:dyDescent="0.3">
      <c r="A16843" s="341">
        <v>43689.295142881943</v>
      </c>
      <c r="B16843" s="318">
        <v>39615.802000000003</v>
      </c>
      <c r="C16843" s="355">
        <f t="shared" si="363"/>
        <v>0.27300000000104774</v>
      </c>
      <c r="D16843" s="420">
        <f t="shared" si="364"/>
        <v>0.13650000000052387</v>
      </c>
      <c r="H16843" s="337"/>
      <c r="J16843" s="82">
        <v>71</v>
      </c>
      <c r="K16843" s="321">
        <v>4</v>
      </c>
    </row>
    <row r="16844" spans="1:11" x14ac:dyDescent="0.3">
      <c r="A16844" s="341">
        <v>43689.336809606481</v>
      </c>
      <c r="B16844" s="318">
        <v>39616.091</v>
      </c>
      <c r="C16844" s="355">
        <f t="shared" si="363"/>
        <v>0.28899999999703141</v>
      </c>
      <c r="D16844" s="420">
        <f t="shared" si="364"/>
        <v>0.1444999999985157</v>
      </c>
      <c r="H16844" s="337"/>
      <c r="J16844" s="82">
        <v>72</v>
      </c>
      <c r="K16844" s="391">
        <v>1</v>
      </c>
    </row>
    <row r="16845" spans="1:11" x14ac:dyDescent="0.3">
      <c r="A16845" s="341">
        <v>43689.378476331018</v>
      </c>
      <c r="B16845" s="318">
        <v>39616.377999999997</v>
      </c>
      <c r="C16845" s="355">
        <f t="shared" si="363"/>
        <v>0.28699999999662396</v>
      </c>
      <c r="D16845" s="420">
        <f t="shared" si="364"/>
        <v>0.14349999999831198</v>
      </c>
      <c r="H16845" s="337"/>
      <c r="J16845" s="82">
        <v>73</v>
      </c>
      <c r="K16845" s="319">
        <v>2</v>
      </c>
    </row>
    <row r="16846" spans="1:11" x14ac:dyDescent="0.3">
      <c r="A16846" s="341">
        <v>43689.420143055555</v>
      </c>
      <c r="B16846" s="318">
        <v>39616.650999999998</v>
      </c>
      <c r="C16846" s="355">
        <f t="shared" si="363"/>
        <v>0.27300000000104774</v>
      </c>
      <c r="D16846" s="420">
        <f t="shared" si="364"/>
        <v>0.13650000000052387</v>
      </c>
      <c r="H16846" s="337"/>
      <c r="J16846" s="82">
        <v>74</v>
      </c>
      <c r="K16846" s="320">
        <v>3</v>
      </c>
    </row>
    <row r="16847" spans="1:11" x14ac:dyDescent="0.3">
      <c r="A16847" s="341">
        <v>43689.461809780092</v>
      </c>
      <c r="B16847" s="318">
        <v>39616.93</v>
      </c>
      <c r="C16847" s="355">
        <f t="shared" si="363"/>
        <v>0.2790000000022701</v>
      </c>
      <c r="D16847" s="420">
        <f t="shared" si="364"/>
        <v>0.13950000000113505</v>
      </c>
      <c r="H16847" s="337"/>
      <c r="J16847" s="82">
        <v>75</v>
      </c>
      <c r="K16847" s="321">
        <v>4</v>
      </c>
    </row>
    <row r="16848" spans="1:11" x14ac:dyDescent="0.3">
      <c r="A16848" s="341">
        <v>43689.503476504629</v>
      </c>
      <c r="B16848" s="318">
        <v>39617.212</v>
      </c>
      <c r="C16848" s="355">
        <f t="shared" si="363"/>
        <v>0.2819999999992433</v>
      </c>
      <c r="D16848" s="420">
        <f t="shared" si="364"/>
        <v>0.14099999999962165</v>
      </c>
      <c r="H16848" s="337"/>
      <c r="J16848" s="82">
        <v>76</v>
      </c>
      <c r="K16848" s="391">
        <v>1</v>
      </c>
    </row>
    <row r="16849" spans="1:11" x14ac:dyDescent="0.3">
      <c r="A16849" s="341">
        <v>43689.545143229167</v>
      </c>
      <c r="B16849" s="318">
        <v>39617.482000000004</v>
      </c>
      <c r="C16849" s="355">
        <f t="shared" si="363"/>
        <v>0.27000000000407454</v>
      </c>
      <c r="D16849" s="420">
        <f t="shared" si="364"/>
        <v>0.13500000000203727</v>
      </c>
      <c r="H16849" s="337"/>
      <c r="J16849" s="82">
        <v>77</v>
      </c>
      <c r="K16849" s="319">
        <v>2</v>
      </c>
    </row>
    <row r="16850" spans="1:11" x14ac:dyDescent="0.3">
      <c r="A16850" s="341">
        <v>43689.586809953704</v>
      </c>
      <c r="B16850" s="318">
        <v>39617.752</v>
      </c>
      <c r="C16850" s="355">
        <f t="shared" si="363"/>
        <v>0.26999999999679858</v>
      </c>
      <c r="D16850" s="420">
        <f t="shared" si="364"/>
        <v>0.13499999999839929</v>
      </c>
      <c r="H16850" s="337"/>
      <c r="J16850" s="82">
        <v>78</v>
      </c>
      <c r="K16850" s="320">
        <v>3</v>
      </c>
    </row>
    <row r="16851" spans="1:11" x14ac:dyDescent="0.3">
      <c r="A16851" s="341">
        <v>43689.628476678241</v>
      </c>
      <c r="B16851" s="318">
        <v>39618.029000000002</v>
      </c>
      <c r="C16851" s="355">
        <f t="shared" si="363"/>
        <v>0.27700000000186265</v>
      </c>
      <c r="D16851" s="420">
        <f t="shared" si="364"/>
        <v>0.13850000000093132</v>
      </c>
      <c r="H16851" s="337"/>
      <c r="J16851" s="82">
        <v>79</v>
      </c>
      <c r="K16851" s="321">
        <v>4</v>
      </c>
    </row>
    <row r="16852" spans="1:11" x14ac:dyDescent="0.3">
      <c r="A16852" s="341">
        <v>43689.670143402778</v>
      </c>
      <c r="B16852" s="318">
        <v>39618.309000000001</v>
      </c>
      <c r="C16852" s="355">
        <f t="shared" si="363"/>
        <v>0.27999999999883585</v>
      </c>
      <c r="D16852" s="420">
        <f t="shared" si="364"/>
        <v>0.13999999999941792</v>
      </c>
      <c r="H16852" s="337"/>
      <c r="J16852" s="82">
        <v>80</v>
      </c>
      <c r="K16852" s="391">
        <v>1</v>
      </c>
    </row>
    <row r="16853" spans="1:11" x14ac:dyDescent="0.3">
      <c r="A16853" s="341">
        <v>43689.711810127315</v>
      </c>
      <c r="B16853" s="318">
        <v>39618.574999999997</v>
      </c>
      <c r="C16853" s="355">
        <f t="shared" si="363"/>
        <v>0.26599999999598367</v>
      </c>
      <c r="D16853" s="420">
        <f t="shared" si="364"/>
        <v>0.13299999999799184</v>
      </c>
      <c r="H16853" s="337"/>
      <c r="J16853" s="82">
        <v>81</v>
      </c>
      <c r="K16853" s="319">
        <v>2</v>
      </c>
    </row>
    <row r="16854" spans="1:11" x14ac:dyDescent="0.3">
      <c r="A16854" s="341">
        <v>43689.753476851853</v>
      </c>
      <c r="B16854" s="318">
        <v>39618.839</v>
      </c>
      <c r="C16854" s="355">
        <f t="shared" si="363"/>
        <v>0.26400000000285218</v>
      </c>
      <c r="D16854" s="420">
        <f t="shared" si="364"/>
        <v>0.13200000000142609</v>
      </c>
      <c r="H16854" s="337"/>
      <c r="J16854" s="82">
        <v>82</v>
      </c>
      <c r="K16854" s="320">
        <v>3</v>
      </c>
    </row>
    <row r="16855" spans="1:11" x14ac:dyDescent="0.3">
      <c r="A16855" s="341">
        <v>43689.79514357639</v>
      </c>
      <c r="B16855" s="318">
        <v>39619.110999999997</v>
      </c>
      <c r="C16855" s="355">
        <f t="shared" si="363"/>
        <v>0.27199999999720603</v>
      </c>
      <c r="D16855" s="420">
        <f t="shared" si="364"/>
        <v>0.13599999999860302</v>
      </c>
      <c r="H16855" s="337"/>
      <c r="J16855" s="82">
        <v>83</v>
      </c>
      <c r="K16855" s="321">
        <v>4</v>
      </c>
    </row>
    <row r="16856" spans="1:11" x14ac:dyDescent="0.3">
      <c r="A16856" s="341">
        <v>43689.836810300927</v>
      </c>
      <c r="B16856" s="318">
        <v>39619.379000000001</v>
      </c>
      <c r="C16856" s="355">
        <f t="shared" si="363"/>
        <v>0.26800000000366708</v>
      </c>
      <c r="D16856" s="420">
        <f t="shared" si="364"/>
        <v>0.13400000000183354</v>
      </c>
      <c r="H16856" s="337"/>
      <c r="J16856" s="82">
        <v>84</v>
      </c>
      <c r="K16856" s="391">
        <v>1</v>
      </c>
    </row>
    <row r="16857" spans="1:11" x14ac:dyDescent="0.3">
      <c r="A16857" s="341">
        <v>43689.878477025464</v>
      </c>
      <c r="B16857" s="318">
        <v>39619.641000000003</v>
      </c>
      <c r="C16857" s="355">
        <f t="shared" si="363"/>
        <v>0.26200000000244472</v>
      </c>
      <c r="D16857" s="420">
        <f t="shared" si="364"/>
        <v>0.13100000000122236</v>
      </c>
      <c r="H16857" s="337"/>
      <c r="J16857" s="82">
        <v>85</v>
      </c>
      <c r="K16857" s="319">
        <v>2</v>
      </c>
    </row>
    <row r="16858" spans="1:11" x14ac:dyDescent="0.3">
      <c r="A16858" s="341">
        <v>43689.920143750001</v>
      </c>
      <c r="B16858" s="318">
        <v>39619.913999999997</v>
      </c>
      <c r="C16858" s="355">
        <f t="shared" si="363"/>
        <v>0.27299999999377178</v>
      </c>
      <c r="D16858" s="420">
        <f t="shared" si="364"/>
        <v>0.13649999999688589</v>
      </c>
      <c r="H16858" s="337"/>
      <c r="J16858" s="82">
        <v>86</v>
      </c>
      <c r="K16858" s="320">
        <v>3</v>
      </c>
    </row>
    <row r="16859" spans="1:11" x14ac:dyDescent="0.3">
      <c r="A16859" s="341">
        <v>43689.961810474539</v>
      </c>
      <c r="B16859" s="318">
        <v>39620.19</v>
      </c>
      <c r="C16859" s="355">
        <f t="shared" si="363"/>
        <v>0.2760000000052969</v>
      </c>
      <c r="D16859" s="420">
        <f t="shared" si="364"/>
        <v>0.13800000000264845</v>
      </c>
      <c r="E16859" s="336">
        <f>SUM(C16836:C16859)*7.4805194805</f>
        <v>49.386389610253161</v>
      </c>
      <c r="F16859" s="324">
        <f>AVERAGE(D16836:D16859)</f>
        <v>0.13754166666664483</v>
      </c>
      <c r="G16859" s="324">
        <f>_xlfn.STDEV.S(D16836:D16859)</f>
        <v>3.819050264812148E-3</v>
      </c>
      <c r="H16859" s="337"/>
      <c r="J16859" s="82">
        <v>87</v>
      </c>
      <c r="K16859" s="321">
        <v>4</v>
      </c>
    </row>
    <row r="16860" spans="1:11" x14ac:dyDescent="0.3">
      <c r="A16860" s="341">
        <v>43690.003477199076</v>
      </c>
      <c r="B16860" s="318">
        <v>39620.461000000003</v>
      </c>
      <c r="C16860" s="355">
        <f t="shared" si="363"/>
        <v>0.27100000000064028</v>
      </c>
      <c r="D16860" s="420">
        <f t="shared" si="364"/>
        <v>0.13550000000032014</v>
      </c>
      <c r="H16860" s="337"/>
      <c r="J16860" s="82">
        <v>88</v>
      </c>
      <c r="K16860" s="391">
        <v>1</v>
      </c>
    </row>
    <row r="16861" spans="1:11" x14ac:dyDescent="0.3">
      <c r="A16861" s="341">
        <v>43690.045143923613</v>
      </c>
      <c r="B16861" s="318">
        <v>39620.731</v>
      </c>
      <c r="C16861" s="355">
        <f t="shared" si="363"/>
        <v>0.26999999999679858</v>
      </c>
      <c r="D16861" s="420">
        <f t="shared" si="364"/>
        <v>0.13499999999839929</v>
      </c>
      <c r="H16861" s="337"/>
      <c r="J16861" s="82">
        <v>89</v>
      </c>
      <c r="K16861" s="319">
        <v>2</v>
      </c>
    </row>
    <row r="16862" spans="1:11" x14ac:dyDescent="0.3">
      <c r="A16862" s="341">
        <v>43690.08681064815</v>
      </c>
      <c r="B16862" s="318">
        <v>39621.012000000002</v>
      </c>
      <c r="C16862" s="355">
        <f t="shared" si="363"/>
        <v>0.28100000000267755</v>
      </c>
      <c r="D16862" s="420">
        <f t="shared" si="364"/>
        <v>0.14050000000133878</v>
      </c>
      <c r="H16862" s="337"/>
      <c r="J16862" s="82">
        <v>90</v>
      </c>
      <c r="K16862" s="320">
        <v>3</v>
      </c>
    </row>
    <row r="16863" spans="1:11" x14ac:dyDescent="0.3">
      <c r="A16863" s="341">
        <v>43690.128477372687</v>
      </c>
      <c r="B16863" s="318">
        <v>39621.300999999999</v>
      </c>
      <c r="C16863" s="355">
        <f t="shared" si="363"/>
        <v>0.28899999999703141</v>
      </c>
      <c r="D16863" s="420">
        <f t="shared" si="364"/>
        <v>0.1444999999985157</v>
      </c>
      <c r="H16863" s="337"/>
      <c r="J16863" s="82">
        <v>91</v>
      </c>
      <c r="K16863" s="321">
        <v>4</v>
      </c>
    </row>
    <row r="16864" spans="1:11" x14ac:dyDescent="0.3">
      <c r="A16864" s="341">
        <v>43690.170144097225</v>
      </c>
      <c r="B16864" s="318">
        <v>39621.578000000001</v>
      </c>
      <c r="C16864" s="355">
        <f t="shared" si="363"/>
        <v>0.27700000000186265</v>
      </c>
      <c r="D16864" s="420">
        <f t="shared" si="364"/>
        <v>0.13850000000093132</v>
      </c>
      <c r="H16864" s="337"/>
      <c r="J16864" s="82">
        <v>92</v>
      </c>
      <c r="K16864" s="391">
        <v>1</v>
      </c>
    </row>
    <row r="16865" spans="1:12" x14ac:dyDescent="0.3">
      <c r="A16865" s="341">
        <v>43690.211810821762</v>
      </c>
      <c r="B16865" s="318">
        <v>39621.858</v>
      </c>
      <c r="C16865" s="355">
        <f t="shared" si="363"/>
        <v>0.27999999999883585</v>
      </c>
      <c r="D16865" s="420">
        <f t="shared" si="364"/>
        <v>0.13999999999941792</v>
      </c>
      <c r="H16865" s="337"/>
      <c r="J16865" s="82">
        <v>93</v>
      </c>
      <c r="K16865" s="319">
        <v>2</v>
      </c>
    </row>
    <row r="16866" spans="1:12" x14ac:dyDescent="0.3">
      <c r="A16866" s="341">
        <v>43690.253477546299</v>
      </c>
      <c r="B16866" s="318">
        <v>39622.148000000001</v>
      </c>
      <c r="C16866" s="355">
        <f t="shared" si="363"/>
        <v>0.29000000000087311</v>
      </c>
      <c r="D16866" s="420">
        <f t="shared" si="364"/>
        <v>0.14500000000043656</v>
      </c>
      <c r="H16866" s="337"/>
      <c r="J16866" s="82">
        <v>94</v>
      </c>
      <c r="K16866" s="320">
        <v>3</v>
      </c>
    </row>
    <row r="16867" spans="1:12" x14ac:dyDescent="0.3">
      <c r="A16867" s="341">
        <v>43690.295144270836</v>
      </c>
      <c r="B16867" s="318">
        <v>39622.428999999996</v>
      </c>
      <c r="C16867" s="355">
        <f t="shared" si="363"/>
        <v>0.28099999999540159</v>
      </c>
      <c r="D16867" s="420">
        <f t="shared" si="364"/>
        <v>0.1404999999977008</v>
      </c>
      <c r="H16867" s="337"/>
      <c r="J16867" s="82">
        <v>95</v>
      </c>
      <c r="K16867" s="321">
        <v>4</v>
      </c>
    </row>
    <row r="16868" spans="1:12" x14ac:dyDescent="0.3">
      <c r="A16868" s="341">
        <v>43690.336810995374</v>
      </c>
      <c r="B16868" s="318">
        <v>39622.703000000001</v>
      </c>
      <c r="C16868" s="355">
        <f t="shared" si="363"/>
        <v>0.27400000000488944</v>
      </c>
      <c r="D16868" s="420">
        <f t="shared" si="364"/>
        <v>0.13700000000244472</v>
      </c>
      <c r="H16868" s="337"/>
      <c r="J16868" s="82">
        <v>96</v>
      </c>
      <c r="K16868" s="391">
        <v>1</v>
      </c>
    </row>
    <row r="16869" spans="1:12" x14ac:dyDescent="0.3">
      <c r="A16869" s="341">
        <v>43690.378477719911</v>
      </c>
      <c r="B16869" s="318">
        <v>39622.991000000002</v>
      </c>
      <c r="C16869" s="355">
        <f t="shared" si="363"/>
        <v>0.28800000000046566</v>
      </c>
      <c r="D16869" s="420">
        <f t="shared" si="364"/>
        <v>0.14400000000023283</v>
      </c>
      <c r="H16869" s="337"/>
      <c r="J16869" s="82">
        <v>97</v>
      </c>
      <c r="K16869" s="319">
        <v>2</v>
      </c>
    </row>
    <row r="16870" spans="1:12" x14ac:dyDescent="0.3">
      <c r="A16870" s="341">
        <v>43690.420144444448</v>
      </c>
      <c r="B16870" s="318">
        <v>39623.279999999999</v>
      </c>
      <c r="C16870" s="355">
        <f t="shared" si="363"/>
        <v>0.28899999999703141</v>
      </c>
      <c r="D16870" s="420">
        <f t="shared" si="364"/>
        <v>0.1444999999985157</v>
      </c>
      <c r="H16870" s="337"/>
      <c r="J16870" s="82">
        <v>98</v>
      </c>
      <c r="K16870" s="320">
        <v>3</v>
      </c>
    </row>
    <row r="16871" spans="1:12" x14ac:dyDescent="0.3">
      <c r="A16871" s="341">
        <v>43690.461811168978</v>
      </c>
      <c r="B16871" s="318">
        <v>39623.552000000003</v>
      </c>
      <c r="C16871" s="355">
        <f t="shared" si="363"/>
        <v>0.27200000000448199</v>
      </c>
      <c r="D16871" s="420">
        <f t="shared" si="364"/>
        <v>0.13600000000224099</v>
      </c>
      <c r="H16871" s="337"/>
      <c r="J16871" s="82">
        <v>99</v>
      </c>
      <c r="K16871" s="321">
        <v>4</v>
      </c>
    </row>
    <row r="16872" spans="1:12" x14ac:dyDescent="0.3">
      <c r="A16872" s="341">
        <v>43690.503477893515</v>
      </c>
      <c r="B16872" s="318">
        <v>39623.83</v>
      </c>
      <c r="C16872" s="355">
        <f t="shared" si="363"/>
        <v>0.27799999999842839</v>
      </c>
      <c r="D16872" s="420">
        <f t="shared" si="364"/>
        <v>0.1389999999992142</v>
      </c>
      <c r="H16872" s="337"/>
      <c r="J16872" s="82">
        <v>100</v>
      </c>
      <c r="K16872" s="391">
        <v>1</v>
      </c>
    </row>
    <row r="16873" spans="1:12" x14ac:dyDescent="0.3">
      <c r="A16873" s="341">
        <v>43690.763888888891</v>
      </c>
      <c r="B16873" s="318">
        <v>39625.499000000003</v>
      </c>
      <c r="C16873" s="318"/>
      <c r="D16873" s="414"/>
      <c r="H16873" s="332"/>
      <c r="J16873" s="82">
        <v>1</v>
      </c>
      <c r="K16873" s="320">
        <v>3</v>
      </c>
      <c r="L16873" s="54" t="s">
        <v>313</v>
      </c>
    </row>
    <row r="16874" spans="1:12" x14ac:dyDescent="0.3">
      <c r="A16874" s="341">
        <v>43690.805555555555</v>
      </c>
      <c r="B16874" s="318">
        <v>39625.762000000002</v>
      </c>
      <c r="C16874" s="355">
        <f t="shared" ref="C16874:C16937" si="365">B16874-B16873</f>
        <v>0.26299999999901047</v>
      </c>
      <c r="D16874" s="420">
        <f t="shared" ref="D16874:D16937" si="366">C16874/2</f>
        <v>0.13149999999950523</v>
      </c>
      <c r="H16874" s="337"/>
      <c r="J16874" s="82">
        <v>2</v>
      </c>
      <c r="K16874" s="321">
        <v>4</v>
      </c>
    </row>
    <row r="16875" spans="1:12" x14ac:dyDescent="0.3">
      <c r="A16875" s="341">
        <v>43690.847222222219</v>
      </c>
      <c r="B16875" s="318">
        <v>39626.036</v>
      </c>
      <c r="C16875" s="355">
        <f t="shared" si="365"/>
        <v>0.27399999999761349</v>
      </c>
      <c r="D16875" s="420">
        <f t="shared" si="366"/>
        <v>0.13699999999880674</v>
      </c>
      <c r="H16875" s="337"/>
      <c r="J16875" s="82">
        <v>3</v>
      </c>
      <c r="K16875" s="391">
        <v>1</v>
      </c>
    </row>
    <row r="16876" spans="1:12" x14ac:dyDescent="0.3">
      <c r="A16876" s="341">
        <v>43690.888888715279</v>
      </c>
      <c r="B16876" s="318">
        <v>39626.311999999998</v>
      </c>
      <c r="C16876" s="355">
        <f t="shared" si="365"/>
        <v>0.27599999999802094</v>
      </c>
      <c r="D16876" s="420">
        <f t="shared" si="366"/>
        <v>0.13799999999901047</v>
      </c>
      <c r="H16876" s="337"/>
      <c r="J16876" s="82">
        <v>4</v>
      </c>
      <c r="K16876" s="319">
        <v>2</v>
      </c>
    </row>
    <row r="16877" spans="1:12" x14ac:dyDescent="0.3">
      <c r="A16877" s="341">
        <v>43690.930555324077</v>
      </c>
      <c r="B16877" s="318">
        <v>39626.572999999997</v>
      </c>
      <c r="C16877" s="355">
        <f t="shared" si="365"/>
        <v>0.26099999999860302</v>
      </c>
      <c r="D16877" s="420">
        <f t="shared" si="366"/>
        <v>0.13049999999930151</v>
      </c>
      <c r="H16877" s="337"/>
      <c r="J16877" s="82">
        <v>5</v>
      </c>
      <c r="K16877" s="320">
        <v>3</v>
      </c>
    </row>
    <row r="16878" spans="1:12" x14ac:dyDescent="0.3">
      <c r="A16878" s="341">
        <v>43690.972221932869</v>
      </c>
      <c r="B16878" s="318">
        <v>39626.839999999997</v>
      </c>
      <c r="C16878" s="355">
        <f t="shared" si="365"/>
        <v>0.26699999999982538</v>
      </c>
      <c r="D16878" s="420">
        <f t="shared" si="366"/>
        <v>0.13349999999991269</v>
      </c>
      <c r="E16878" s="336">
        <f>SUM(C16860:C16878)*7.4805194805</f>
        <v>37.26046753231433</v>
      </c>
      <c r="F16878" s="324">
        <f>AVERAGE(D16860:D16878)</f>
        <v>0.13836111111090255</v>
      </c>
      <c r="G16878" s="324">
        <f>_xlfn.STDEV.S(D16860:D16878)</f>
        <v>4.3717191244827813E-3</v>
      </c>
      <c r="H16878" s="337"/>
      <c r="J16878" s="82">
        <v>6</v>
      </c>
      <c r="K16878" s="321">
        <v>4</v>
      </c>
    </row>
    <row r="16879" spans="1:12" x14ac:dyDescent="0.3">
      <c r="A16879" s="341">
        <v>43691.013888541667</v>
      </c>
      <c r="B16879" s="318">
        <v>39627.120000000003</v>
      </c>
      <c r="C16879" s="355">
        <f t="shared" si="365"/>
        <v>0.2800000000061118</v>
      </c>
      <c r="D16879" s="420">
        <f t="shared" si="366"/>
        <v>0.1400000000030559</v>
      </c>
      <c r="H16879" s="337"/>
      <c r="J16879" s="82">
        <v>7</v>
      </c>
      <c r="K16879" s="391">
        <v>1</v>
      </c>
    </row>
    <row r="16880" spans="1:12" x14ac:dyDescent="0.3">
      <c r="A16880" s="341">
        <v>43691.055555150466</v>
      </c>
      <c r="B16880" s="318">
        <v>39627.398999999998</v>
      </c>
      <c r="C16880" s="355">
        <f t="shared" si="365"/>
        <v>0.27899999999499414</v>
      </c>
      <c r="D16880" s="420">
        <f t="shared" si="366"/>
        <v>0.13949999999749707</v>
      </c>
      <c r="H16880" s="337"/>
      <c r="J16880" s="82">
        <v>8</v>
      </c>
      <c r="K16880" s="319">
        <v>2</v>
      </c>
    </row>
    <row r="16881" spans="1:11" x14ac:dyDescent="0.3">
      <c r="A16881" s="341">
        <v>43691.097221759257</v>
      </c>
      <c r="B16881" s="318">
        <v>39627.67</v>
      </c>
      <c r="C16881" s="355">
        <f t="shared" si="365"/>
        <v>0.27100000000064028</v>
      </c>
      <c r="D16881" s="420">
        <f t="shared" si="366"/>
        <v>0.13550000000032014</v>
      </c>
      <c r="H16881" s="337"/>
      <c r="J16881" s="82">
        <v>9</v>
      </c>
      <c r="K16881" s="320">
        <v>3</v>
      </c>
    </row>
    <row r="16882" spans="1:11" x14ac:dyDescent="0.3">
      <c r="A16882" s="341">
        <v>43691.138888368056</v>
      </c>
      <c r="B16882" s="318">
        <v>39627.949000000001</v>
      </c>
      <c r="C16882" s="355">
        <f t="shared" si="365"/>
        <v>0.2790000000022701</v>
      </c>
      <c r="D16882" s="420">
        <f t="shared" si="366"/>
        <v>0.13950000000113505</v>
      </c>
      <c r="H16882" s="337"/>
      <c r="J16882" s="82">
        <v>10</v>
      </c>
      <c r="K16882" s="321">
        <v>4</v>
      </c>
    </row>
    <row r="16883" spans="1:11" x14ac:dyDescent="0.3">
      <c r="A16883" s="341">
        <v>43691.180554976854</v>
      </c>
      <c r="B16883" s="318">
        <v>39628.232000000004</v>
      </c>
      <c r="C16883" s="355">
        <f t="shared" si="365"/>
        <v>0.28300000000308501</v>
      </c>
      <c r="D16883" s="420">
        <f t="shared" si="366"/>
        <v>0.1415000000015425</v>
      </c>
      <c r="H16883" s="337"/>
      <c r="J16883" s="82">
        <v>11</v>
      </c>
      <c r="K16883" s="391">
        <v>1</v>
      </c>
    </row>
    <row r="16884" spans="1:11" x14ac:dyDescent="0.3">
      <c r="A16884" s="341">
        <v>43691.222221585645</v>
      </c>
      <c r="B16884" s="318">
        <v>39628.512000000002</v>
      </c>
      <c r="C16884" s="355">
        <f t="shared" si="365"/>
        <v>0.27999999999883585</v>
      </c>
      <c r="D16884" s="420">
        <f t="shared" si="366"/>
        <v>0.13999999999941792</v>
      </c>
      <c r="H16884" s="337"/>
      <c r="J16884" s="82">
        <v>12</v>
      </c>
      <c r="K16884" s="319">
        <v>2</v>
      </c>
    </row>
    <row r="16885" spans="1:11" x14ac:dyDescent="0.3">
      <c r="A16885" s="341">
        <v>43691.263888194444</v>
      </c>
      <c r="B16885" s="318">
        <v>39628.792000000001</v>
      </c>
      <c r="C16885" s="355">
        <f t="shared" si="365"/>
        <v>0.27999999999883585</v>
      </c>
      <c r="D16885" s="420">
        <f t="shared" si="366"/>
        <v>0.13999999999941792</v>
      </c>
      <c r="H16885" s="337"/>
      <c r="J16885" s="82">
        <v>13</v>
      </c>
      <c r="K16885" s="320">
        <v>3</v>
      </c>
    </row>
    <row r="16886" spans="1:11" x14ac:dyDescent="0.3">
      <c r="A16886" s="341">
        <v>43691.305554803243</v>
      </c>
      <c r="B16886" s="318">
        <v>39629.08</v>
      </c>
      <c r="C16886" s="355">
        <f t="shared" si="365"/>
        <v>0.28800000000046566</v>
      </c>
      <c r="D16886" s="420">
        <f t="shared" si="366"/>
        <v>0.14400000000023283</v>
      </c>
      <c r="H16886" s="337"/>
      <c r="J16886" s="82">
        <v>14</v>
      </c>
      <c r="K16886" s="321">
        <v>4</v>
      </c>
    </row>
    <row r="16887" spans="1:11" x14ac:dyDescent="0.3">
      <c r="A16887" s="341">
        <v>43691.347221412034</v>
      </c>
      <c r="B16887" s="318">
        <v>39629.362999999998</v>
      </c>
      <c r="C16887" s="355">
        <f t="shared" si="365"/>
        <v>0.28299999999580905</v>
      </c>
      <c r="D16887" s="420">
        <f t="shared" si="366"/>
        <v>0.14149999999790452</v>
      </c>
      <c r="H16887" s="337"/>
      <c r="J16887" s="82">
        <v>15</v>
      </c>
      <c r="K16887" s="391">
        <v>1</v>
      </c>
    </row>
    <row r="16888" spans="1:11" x14ac:dyDescent="0.3">
      <c r="A16888" s="341">
        <v>43691.388888020832</v>
      </c>
      <c r="B16888" s="318">
        <v>39629.637999999999</v>
      </c>
      <c r="C16888" s="355">
        <f t="shared" si="365"/>
        <v>0.27500000000145519</v>
      </c>
      <c r="D16888" s="420">
        <f t="shared" si="366"/>
        <v>0.1375000000007276</v>
      </c>
      <c r="H16888" s="337"/>
      <c r="J16888" s="82">
        <v>16</v>
      </c>
      <c r="K16888" s="319">
        <v>2</v>
      </c>
    </row>
    <row r="16889" spans="1:11" x14ac:dyDescent="0.3">
      <c r="A16889" s="341">
        <v>43691.430554629631</v>
      </c>
      <c r="B16889" s="318">
        <v>39629.917999999998</v>
      </c>
      <c r="C16889" s="355">
        <f t="shared" si="365"/>
        <v>0.27999999999883585</v>
      </c>
      <c r="D16889" s="420">
        <f t="shared" si="366"/>
        <v>0.13999999999941792</v>
      </c>
      <c r="H16889" s="337"/>
      <c r="J16889" s="82">
        <v>17</v>
      </c>
      <c r="K16889" s="320">
        <v>3</v>
      </c>
    </row>
    <row r="16890" spans="1:11" x14ac:dyDescent="0.3">
      <c r="A16890" s="341">
        <v>43691.472221238429</v>
      </c>
      <c r="B16890" s="318">
        <v>39630.199000000001</v>
      </c>
      <c r="C16890" s="355">
        <f t="shared" si="365"/>
        <v>0.28100000000267755</v>
      </c>
      <c r="D16890" s="420">
        <f t="shared" si="366"/>
        <v>0.14050000000133878</v>
      </c>
      <c r="H16890" s="337"/>
      <c r="J16890" s="82">
        <v>18</v>
      </c>
      <c r="K16890" s="321">
        <v>4</v>
      </c>
    </row>
    <row r="16891" spans="1:11" x14ac:dyDescent="0.3">
      <c r="A16891" s="341">
        <v>43691.513887847221</v>
      </c>
      <c r="B16891" s="318">
        <v>39630.478000000003</v>
      </c>
      <c r="C16891" s="355">
        <f t="shared" si="365"/>
        <v>0.2790000000022701</v>
      </c>
      <c r="D16891" s="420">
        <f t="shared" si="366"/>
        <v>0.13950000000113505</v>
      </c>
      <c r="H16891" s="337"/>
      <c r="J16891" s="82">
        <v>19</v>
      </c>
      <c r="K16891" s="391">
        <v>1</v>
      </c>
    </row>
    <row r="16892" spans="1:11" x14ac:dyDescent="0.3">
      <c r="A16892" s="341">
        <v>43691.555554456019</v>
      </c>
      <c r="B16892" s="318">
        <v>39630.749000000003</v>
      </c>
      <c r="C16892" s="355">
        <f t="shared" si="365"/>
        <v>0.27100000000064028</v>
      </c>
      <c r="D16892" s="420">
        <f t="shared" si="366"/>
        <v>0.13550000000032014</v>
      </c>
      <c r="H16892" s="337"/>
      <c r="J16892" s="82">
        <v>20</v>
      </c>
      <c r="K16892" s="319">
        <v>2</v>
      </c>
    </row>
    <row r="16893" spans="1:11" x14ac:dyDescent="0.3">
      <c r="A16893" s="341">
        <v>43691.597221064818</v>
      </c>
      <c r="B16893" s="318">
        <v>39631.029000000002</v>
      </c>
      <c r="C16893" s="355">
        <f t="shared" si="365"/>
        <v>0.27999999999883585</v>
      </c>
      <c r="D16893" s="420">
        <f t="shared" si="366"/>
        <v>0.13999999999941792</v>
      </c>
      <c r="H16893" s="337"/>
      <c r="J16893" s="82">
        <v>21</v>
      </c>
      <c r="K16893" s="320">
        <v>3</v>
      </c>
    </row>
    <row r="16894" spans="1:11" x14ac:dyDescent="0.3">
      <c r="A16894" s="341">
        <v>43691.638887673609</v>
      </c>
      <c r="B16894" s="318">
        <v>39631.307999999997</v>
      </c>
      <c r="C16894" s="355">
        <f t="shared" si="365"/>
        <v>0.27899999999499414</v>
      </c>
      <c r="D16894" s="420">
        <f t="shared" si="366"/>
        <v>0.13949999999749707</v>
      </c>
      <c r="H16894" s="337"/>
      <c r="J16894" s="82">
        <v>22</v>
      </c>
      <c r="K16894" s="321">
        <v>4</v>
      </c>
    </row>
    <row r="16895" spans="1:11" x14ac:dyDescent="0.3">
      <c r="A16895" s="341">
        <v>43691.680554282408</v>
      </c>
      <c r="B16895" s="318">
        <v>39631.572</v>
      </c>
      <c r="C16895" s="355">
        <f t="shared" si="365"/>
        <v>0.26400000000285218</v>
      </c>
      <c r="D16895" s="420">
        <f t="shared" si="366"/>
        <v>0.13200000000142609</v>
      </c>
      <c r="H16895" s="337"/>
      <c r="J16895" s="82">
        <v>23</v>
      </c>
      <c r="K16895" s="391">
        <v>1</v>
      </c>
    </row>
    <row r="16896" spans="1:11" x14ac:dyDescent="0.3">
      <c r="A16896" s="341">
        <v>43691.722220891206</v>
      </c>
      <c r="B16896" s="318">
        <v>39631.841999999997</v>
      </c>
      <c r="C16896" s="355">
        <f t="shared" si="365"/>
        <v>0.26999999999679858</v>
      </c>
      <c r="D16896" s="420">
        <f t="shared" si="366"/>
        <v>0.13499999999839929</v>
      </c>
      <c r="H16896" s="337"/>
      <c r="J16896" s="82">
        <v>24</v>
      </c>
      <c r="K16896" s="319">
        <v>2</v>
      </c>
    </row>
    <row r="16897" spans="1:11" x14ac:dyDescent="0.3">
      <c r="A16897" s="341">
        <v>43691.763887499998</v>
      </c>
      <c r="B16897" s="318">
        <v>39632.120999999999</v>
      </c>
      <c r="C16897" s="355">
        <f t="shared" si="365"/>
        <v>0.2790000000022701</v>
      </c>
      <c r="D16897" s="420">
        <f t="shared" si="366"/>
        <v>0.13950000000113505</v>
      </c>
      <c r="H16897" s="337"/>
      <c r="J16897" s="82">
        <v>25</v>
      </c>
      <c r="K16897" s="320">
        <v>3</v>
      </c>
    </row>
    <row r="16898" spans="1:11" x14ac:dyDescent="0.3">
      <c r="A16898" s="341">
        <v>43691.805554108796</v>
      </c>
      <c r="B16898" s="318">
        <v>39632.389000000003</v>
      </c>
      <c r="C16898" s="355">
        <f t="shared" si="365"/>
        <v>0.26800000000366708</v>
      </c>
      <c r="D16898" s="420">
        <f t="shared" si="366"/>
        <v>0.13400000000183354</v>
      </c>
      <c r="H16898" s="337"/>
      <c r="J16898" s="82">
        <v>26</v>
      </c>
      <c r="K16898" s="321">
        <v>4</v>
      </c>
    </row>
    <row r="16899" spans="1:11" x14ac:dyDescent="0.3">
      <c r="A16899" s="341">
        <v>43691.847220717595</v>
      </c>
      <c r="B16899" s="318">
        <v>39632.642</v>
      </c>
      <c r="C16899" s="355">
        <f t="shared" si="365"/>
        <v>0.2529999999969732</v>
      </c>
      <c r="D16899" s="420">
        <f t="shared" si="366"/>
        <v>0.1264999999984866</v>
      </c>
      <c r="H16899" s="337"/>
      <c r="J16899" s="82">
        <v>27</v>
      </c>
      <c r="K16899" s="391">
        <v>1</v>
      </c>
    </row>
    <row r="16900" spans="1:11" x14ac:dyDescent="0.3">
      <c r="A16900" s="341">
        <v>43691.888887326386</v>
      </c>
      <c r="B16900" s="318">
        <v>39632.910000000003</v>
      </c>
      <c r="C16900" s="355">
        <f t="shared" si="365"/>
        <v>0.26800000000366708</v>
      </c>
      <c r="D16900" s="420">
        <f t="shared" si="366"/>
        <v>0.13400000000183354</v>
      </c>
      <c r="H16900" s="337"/>
      <c r="J16900" s="82">
        <v>28</v>
      </c>
      <c r="K16900" s="319">
        <v>2</v>
      </c>
    </row>
    <row r="16901" spans="1:11" x14ac:dyDescent="0.3">
      <c r="A16901" s="341">
        <v>43691.930553935184</v>
      </c>
      <c r="B16901" s="318">
        <v>39633.186999999998</v>
      </c>
      <c r="C16901" s="355">
        <f t="shared" si="365"/>
        <v>0.27699999999458669</v>
      </c>
      <c r="D16901" s="420">
        <f t="shared" si="366"/>
        <v>0.13849999999729334</v>
      </c>
      <c r="H16901" s="337"/>
      <c r="J16901" s="82">
        <v>29</v>
      </c>
      <c r="K16901" s="320">
        <v>3</v>
      </c>
    </row>
    <row r="16902" spans="1:11" x14ac:dyDescent="0.3">
      <c r="A16902" s="341">
        <v>43691.972220543983</v>
      </c>
      <c r="B16902" s="318">
        <v>39633.451999999997</v>
      </c>
      <c r="C16902" s="355">
        <f t="shared" si="365"/>
        <v>0.26499999999941792</v>
      </c>
      <c r="D16902" s="420">
        <f t="shared" si="366"/>
        <v>0.13249999999970896</v>
      </c>
      <c r="E16902" s="336">
        <f>SUM(C16879:C16902)*7.4805194805</f>
        <v>49.461194805073404</v>
      </c>
      <c r="F16902" s="324">
        <f>AVERAGE(D16879:D16902)</f>
        <v>0.13775000000002061</v>
      </c>
      <c r="G16902" s="324">
        <f>_xlfn.STDEV.S(D16879:D16902)</f>
        <v>3.8953707196380028E-3</v>
      </c>
      <c r="H16902" s="337"/>
      <c r="J16902" s="82">
        <v>30</v>
      </c>
      <c r="K16902" s="321">
        <v>4</v>
      </c>
    </row>
    <row r="16903" spans="1:11" x14ac:dyDescent="0.3">
      <c r="A16903" s="341">
        <v>43692.013887152774</v>
      </c>
      <c r="B16903" s="318">
        <v>39633.718999999997</v>
      </c>
      <c r="C16903" s="355">
        <f t="shared" si="365"/>
        <v>0.26699999999982538</v>
      </c>
      <c r="D16903" s="420">
        <f t="shared" si="366"/>
        <v>0.13349999999991269</v>
      </c>
      <c r="H16903" s="337"/>
      <c r="J16903" s="82">
        <v>31</v>
      </c>
      <c r="K16903" s="391">
        <v>1</v>
      </c>
    </row>
    <row r="16904" spans="1:11" x14ac:dyDescent="0.3">
      <c r="A16904" s="341">
        <v>43692.055553761573</v>
      </c>
      <c r="B16904" s="318">
        <v>39633.999000000003</v>
      </c>
      <c r="C16904" s="355">
        <f t="shared" si="365"/>
        <v>0.2800000000061118</v>
      </c>
      <c r="D16904" s="420">
        <f t="shared" si="366"/>
        <v>0.1400000000030559</v>
      </c>
      <c r="H16904" s="337"/>
      <c r="J16904" s="82">
        <v>32</v>
      </c>
      <c r="K16904" s="319">
        <v>2</v>
      </c>
    </row>
    <row r="16905" spans="1:11" x14ac:dyDescent="0.3">
      <c r="A16905" s="341">
        <v>43692.097220370371</v>
      </c>
      <c r="B16905" s="318">
        <v>39634.28</v>
      </c>
      <c r="C16905" s="355">
        <f t="shared" si="365"/>
        <v>0.28099999999540159</v>
      </c>
      <c r="D16905" s="420">
        <f t="shared" si="366"/>
        <v>0.1404999999977008</v>
      </c>
      <c r="H16905" s="337"/>
      <c r="J16905" s="82">
        <v>33</v>
      </c>
      <c r="K16905" s="320">
        <v>3</v>
      </c>
    </row>
    <row r="16906" spans="1:11" x14ac:dyDescent="0.3">
      <c r="A16906" s="341">
        <v>43692.13888697917</v>
      </c>
      <c r="B16906" s="318">
        <v>39634.550999999999</v>
      </c>
      <c r="C16906" s="355">
        <f t="shared" si="365"/>
        <v>0.27100000000064028</v>
      </c>
      <c r="D16906" s="420">
        <f t="shared" si="366"/>
        <v>0.13550000000032014</v>
      </c>
      <c r="H16906" s="337"/>
      <c r="J16906" s="82">
        <v>34</v>
      </c>
      <c r="K16906" s="321">
        <v>4</v>
      </c>
    </row>
    <row r="16907" spans="1:11" x14ac:dyDescent="0.3">
      <c r="A16907" s="341">
        <v>43692.180553587961</v>
      </c>
      <c r="B16907" s="318">
        <v>39634.826999999997</v>
      </c>
      <c r="C16907" s="355">
        <f t="shared" si="365"/>
        <v>0.27599999999802094</v>
      </c>
      <c r="D16907" s="420">
        <f t="shared" si="366"/>
        <v>0.13799999999901047</v>
      </c>
      <c r="H16907" s="337"/>
      <c r="J16907" s="82">
        <v>35</v>
      </c>
      <c r="K16907" s="391">
        <v>1</v>
      </c>
    </row>
    <row r="16908" spans="1:11" x14ac:dyDescent="0.3">
      <c r="A16908" s="341">
        <v>43692.22222019676</v>
      </c>
      <c r="B16908" s="318">
        <v>39635.112999999998</v>
      </c>
      <c r="C16908" s="355">
        <f t="shared" si="365"/>
        <v>0.28600000000005821</v>
      </c>
      <c r="D16908" s="420">
        <f t="shared" si="366"/>
        <v>0.1430000000000291</v>
      </c>
      <c r="H16908" s="337"/>
      <c r="J16908" s="82">
        <v>36</v>
      </c>
      <c r="K16908" s="319">
        <v>2</v>
      </c>
    </row>
    <row r="16909" spans="1:11" x14ac:dyDescent="0.3">
      <c r="A16909" s="341">
        <v>43692.263886805558</v>
      </c>
      <c r="B16909" s="318">
        <v>39635.398999999998</v>
      </c>
      <c r="C16909" s="355">
        <f t="shared" si="365"/>
        <v>0.28600000000005821</v>
      </c>
      <c r="D16909" s="420">
        <f t="shared" si="366"/>
        <v>0.1430000000000291</v>
      </c>
      <c r="H16909" s="337"/>
      <c r="J16909" s="82">
        <v>37</v>
      </c>
      <c r="K16909" s="320">
        <v>3</v>
      </c>
    </row>
    <row r="16910" spans="1:11" x14ac:dyDescent="0.3">
      <c r="A16910" s="341">
        <v>43692.30555341435</v>
      </c>
      <c r="B16910" s="318">
        <v>39635.671000000002</v>
      </c>
      <c r="C16910" s="355">
        <f t="shared" si="365"/>
        <v>0.27200000000448199</v>
      </c>
      <c r="D16910" s="420">
        <f t="shared" si="366"/>
        <v>0.13600000000224099</v>
      </c>
      <c r="H16910" s="337"/>
      <c r="J16910" s="82">
        <v>38</v>
      </c>
      <c r="K16910" s="321">
        <v>4</v>
      </c>
    </row>
    <row r="16911" spans="1:11" x14ac:dyDescent="0.3">
      <c r="A16911" s="341">
        <v>43692.347220023148</v>
      </c>
      <c r="B16911" s="318">
        <v>39635.951000000001</v>
      </c>
      <c r="C16911" s="355">
        <f t="shared" si="365"/>
        <v>0.27999999999883585</v>
      </c>
      <c r="D16911" s="420">
        <f t="shared" si="366"/>
        <v>0.13999999999941792</v>
      </c>
      <c r="H16911" s="337"/>
      <c r="J16911" s="82">
        <v>39</v>
      </c>
      <c r="K16911" s="391">
        <v>1</v>
      </c>
    </row>
    <row r="16912" spans="1:11" x14ac:dyDescent="0.3">
      <c r="A16912" s="341">
        <v>43692.388886631947</v>
      </c>
      <c r="B16912" s="318">
        <v>39636.241000000002</v>
      </c>
      <c r="C16912" s="355">
        <f t="shared" si="365"/>
        <v>0.29000000000087311</v>
      </c>
      <c r="D16912" s="420">
        <f t="shared" si="366"/>
        <v>0.14500000000043656</v>
      </c>
      <c r="H16912" s="337"/>
      <c r="J16912" s="82">
        <v>40</v>
      </c>
      <c r="K16912" s="319">
        <v>2</v>
      </c>
    </row>
    <row r="16913" spans="1:12" x14ac:dyDescent="0.3">
      <c r="A16913" s="341">
        <v>43692.430553240738</v>
      </c>
      <c r="B16913" s="318">
        <v>39636.519999999997</v>
      </c>
      <c r="C16913" s="355">
        <f t="shared" si="365"/>
        <v>0.27899999999499414</v>
      </c>
      <c r="D16913" s="420">
        <f t="shared" si="366"/>
        <v>0.13949999999749707</v>
      </c>
      <c r="H16913" s="337"/>
      <c r="J16913" s="82">
        <v>41</v>
      </c>
      <c r="K16913" s="320">
        <v>3</v>
      </c>
    </row>
    <row r="16914" spans="1:12" x14ac:dyDescent="0.3">
      <c r="A16914" s="341">
        <v>43692.472219849536</v>
      </c>
      <c r="B16914" s="318">
        <v>39636.792000000001</v>
      </c>
      <c r="C16914" s="355">
        <f t="shared" si="365"/>
        <v>0.27200000000448199</v>
      </c>
      <c r="D16914" s="420">
        <f t="shared" si="366"/>
        <v>0.13600000000224099</v>
      </c>
      <c r="H16914" s="337"/>
      <c r="J16914" s="82">
        <v>42</v>
      </c>
      <c r="K16914" s="321">
        <v>4</v>
      </c>
    </row>
    <row r="16915" spans="1:12" x14ac:dyDescent="0.3">
      <c r="A16915" s="341">
        <v>43692.513886458335</v>
      </c>
      <c r="B16915" s="318">
        <v>39637.072</v>
      </c>
      <c r="C16915" s="355">
        <f t="shared" si="365"/>
        <v>0.27999999999883585</v>
      </c>
      <c r="D16915" s="420">
        <f t="shared" si="366"/>
        <v>0.13999999999941792</v>
      </c>
      <c r="H16915" s="337"/>
      <c r="J16915" s="82">
        <v>43</v>
      </c>
      <c r="K16915" s="391">
        <v>1</v>
      </c>
    </row>
    <row r="16916" spans="1:12" x14ac:dyDescent="0.3">
      <c r="A16916" s="341">
        <v>43692.555553067126</v>
      </c>
      <c r="B16916" s="318">
        <v>39637.35</v>
      </c>
      <c r="C16916" s="355">
        <f t="shared" si="365"/>
        <v>0.27799999999842839</v>
      </c>
      <c r="D16916" s="420">
        <f t="shared" si="366"/>
        <v>0.1389999999992142</v>
      </c>
      <c r="H16916" s="337"/>
      <c r="J16916" s="82">
        <v>44</v>
      </c>
      <c r="K16916" s="319">
        <v>2</v>
      </c>
    </row>
    <row r="16917" spans="1:12" x14ac:dyDescent="0.3">
      <c r="A16917" s="341">
        <v>43692.597219675925</v>
      </c>
      <c r="B16917" s="318">
        <v>39637.612000000001</v>
      </c>
      <c r="C16917" s="355">
        <f t="shared" si="365"/>
        <v>0.26200000000244472</v>
      </c>
      <c r="D16917" s="420">
        <f t="shared" si="366"/>
        <v>0.13100000000122236</v>
      </c>
      <c r="H16917" s="337"/>
      <c r="J16917" s="82">
        <v>45</v>
      </c>
      <c r="K16917" s="320">
        <v>3</v>
      </c>
    </row>
    <row r="16918" spans="1:12" x14ac:dyDescent="0.3">
      <c r="A16918" s="341">
        <v>43692.638886284723</v>
      </c>
      <c r="B16918" s="318">
        <v>39637.881999999998</v>
      </c>
      <c r="C16918" s="355">
        <f t="shared" si="365"/>
        <v>0.26999999999679858</v>
      </c>
      <c r="D16918" s="420">
        <f t="shared" si="366"/>
        <v>0.13499999999839929</v>
      </c>
      <c r="H16918" s="337"/>
      <c r="J16918" s="82">
        <v>46</v>
      </c>
      <c r="K16918" s="321">
        <v>4</v>
      </c>
    </row>
    <row r="16919" spans="1:12" x14ac:dyDescent="0.3">
      <c r="A16919" s="341">
        <v>43692.680552893522</v>
      </c>
      <c r="B16919" s="318">
        <v>39638.159</v>
      </c>
      <c r="C16919" s="355">
        <f t="shared" si="365"/>
        <v>0.27700000000186265</v>
      </c>
      <c r="D16919" s="420">
        <f t="shared" si="366"/>
        <v>0.13850000000093132</v>
      </c>
      <c r="H16919" s="337"/>
      <c r="J16919" s="82">
        <v>47</v>
      </c>
      <c r="K16919" s="391">
        <v>1</v>
      </c>
    </row>
    <row r="16920" spans="1:12" x14ac:dyDescent="0.3">
      <c r="A16920" s="341">
        <v>43692.722219502313</v>
      </c>
      <c r="B16920" s="318">
        <v>39638.428</v>
      </c>
      <c r="C16920" s="355">
        <f t="shared" si="365"/>
        <v>0.26900000000023283</v>
      </c>
      <c r="D16920" s="420">
        <f t="shared" si="366"/>
        <v>0.13450000000011642</v>
      </c>
      <c r="H16920" s="337"/>
      <c r="J16920" s="82">
        <v>48</v>
      </c>
      <c r="K16920" s="319">
        <v>2</v>
      </c>
    </row>
    <row r="16921" spans="1:12" x14ac:dyDescent="0.3">
      <c r="A16921" s="341">
        <v>43692.753472222219</v>
      </c>
      <c r="B16921" s="318">
        <v>39638.69</v>
      </c>
      <c r="C16921" s="355">
        <f t="shared" si="365"/>
        <v>0.26200000000244472</v>
      </c>
      <c r="D16921" s="420">
        <f t="shared" si="366"/>
        <v>0.13100000000122236</v>
      </c>
      <c r="H16921" s="337"/>
      <c r="J16921" s="82">
        <v>1</v>
      </c>
      <c r="K16921" s="320">
        <v>3</v>
      </c>
      <c r="L16921" s="54" t="s">
        <v>313</v>
      </c>
    </row>
    <row r="16922" spans="1:12" x14ac:dyDescent="0.3">
      <c r="A16922" s="341">
        <v>43692.795138888891</v>
      </c>
      <c r="B16922" s="318">
        <v>39638.957999999999</v>
      </c>
      <c r="C16922" s="355">
        <f t="shared" si="365"/>
        <v>0.26799999999639113</v>
      </c>
      <c r="D16922" s="420">
        <f t="shared" si="366"/>
        <v>0.13399999999819556</v>
      </c>
      <c r="H16922" s="337"/>
      <c r="J16922" s="82">
        <v>2</v>
      </c>
      <c r="K16922" s="321">
        <v>4</v>
      </c>
    </row>
    <row r="16923" spans="1:12" x14ac:dyDescent="0.3">
      <c r="A16923" s="341">
        <v>43692.836805555555</v>
      </c>
      <c r="B16923" s="318">
        <v>39639.228000000003</v>
      </c>
      <c r="C16923" s="355">
        <f t="shared" si="365"/>
        <v>0.27000000000407454</v>
      </c>
      <c r="D16923" s="420">
        <f t="shared" si="366"/>
        <v>0.13500000000203727</v>
      </c>
      <c r="H16923" s="337"/>
      <c r="J16923" s="82">
        <v>3</v>
      </c>
      <c r="K16923" s="391">
        <v>1</v>
      </c>
    </row>
    <row r="16924" spans="1:12" x14ac:dyDescent="0.3">
      <c r="A16924" s="341">
        <v>43692.878472222219</v>
      </c>
      <c r="B16924" s="318">
        <v>39639.491999999998</v>
      </c>
      <c r="C16924" s="355">
        <f t="shared" si="365"/>
        <v>0.26399999999557622</v>
      </c>
      <c r="D16924" s="420">
        <f t="shared" si="366"/>
        <v>0.13199999999778811</v>
      </c>
      <c r="H16924" s="337"/>
      <c r="J16924" s="82">
        <v>4</v>
      </c>
      <c r="K16924" s="319">
        <v>2</v>
      </c>
    </row>
    <row r="16925" spans="1:12" x14ac:dyDescent="0.3">
      <c r="A16925" s="341">
        <v>43692.920138888891</v>
      </c>
      <c r="B16925" s="318">
        <v>39639.756000000001</v>
      </c>
      <c r="C16925" s="355">
        <f t="shared" si="365"/>
        <v>0.26400000000285218</v>
      </c>
      <c r="D16925" s="420">
        <f t="shared" si="366"/>
        <v>0.13200000000142609</v>
      </c>
      <c r="H16925" s="337"/>
      <c r="J16925" s="82">
        <v>5</v>
      </c>
      <c r="K16925" s="320">
        <v>3</v>
      </c>
    </row>
    <row r="16926" spans="1:12" x14ac:dyDescent="0.3">
      <c r="A16926" s="341">
        <v>43692.961805787039</v>
      </c>
      <c r="B16926" s="318">
        <v>39640.023000000001</v>
      </c>
      <c r="C16926" s="355">
        <f t="shared" si="365"/>
        <v>0.26699999999982538</v>
      </c>
      <c r="D16926" s="420">
        <f t="shared" si="366"/>
        <v>0.13349999999991269</v>
      </c>
      <c r="E16926" s="336">
        <f>SUM(C16903:C16926)*7.4805194805</f>
        <v>49.154493506392058</v>
      </c>
      <c r="F16926" s="324">
        <f>AVERAGE(D16903:D16926)</f>
        <v>0.1368958333334073</v>
      </c>
      <c r="G16926" s="324">
        <f>_xlfn.STDEV.S(D16903:D16926)</f>
        <v>3.9699391261356258E-3</v>
      </c>
      <c r="H16926" s="337"/>
      <c r="J16926" s="82">
        <v>6</v>
      </c>
      <c r="K16926" s="321">
        <v>4</v>
      </c>
    </row>
    <row r="16927" spans="1:12" x14ac:dyDescent="0.3">
      <c r="A16927" s="341">
        <v>43693.003472511577</v>
      </c>
      <c r="B16927" s="318">
        <v>39640.298999999999</v>
      </c>
      <c r="C16927" s="355">
        <f t="shared" si="365"/>
        <v>0.27599999999802094</v>
      </c>
      <c r="D16927" s="420">
        <f t="shared" si="366"/>
        <v>0.13799999999901047</v>
      </c>
      <c r="H16927" s="337"/>
      <c r="J16927" s="82">
        <v>7</v>
      </c>
      <c r="K16927" s="391">
        <v>1</v>
      </c>
    </row>
    <row r="16928" spans="1:12" x14ac:dyDescent="0.3">
      <c r="A16928" s="341">
        <v>43693.045139236114</v>
      </c>
      <c r="B16928" s="318">
        <v>39640.561999999998</v>
      </c>
      <c r="C16928" s="355">
        <f t="shared" si="365"/>
        <v>0.26299999999901047</v>
      </c>
      <c r="D16928" s="420">
        <f t="shared" si="366"/>
        <v>0.13149999999950523</v>
      </c>
      <c r="H16928" s="337"/>
      <c r="J16928" s="82">
        <v>8</v>
      </c>
      <c r="K16928" s="319">
        <v>2</v>
      </c>
    </row>
    <row r="16929" spans="1:11" x14ac:dyDescent="0.3">
      <c r="A16929" s="341">
        <v>43693.086805960651</v>
      </c>
      <c r="B16929" s="318">
        <v>39640.838000000003</v>
      </c>
      <c r="C16929" s="355">
        <f t="shared" si="365"/>
        <v>0.2760000000052969</v>
      </c>
      <c r="D16929" s="420">
        <f t="shared" si="366"/>
        <v>0.13800000000264845</v>
      </c>
      <c r="H16929" s="337"/>
      <c r="J16929" s="82">
        <v>9</v>
      </c>
      <c r="K16929" s="320">
        <v>3</v>
      </c>
    </row>
    <row r="16930" spans="1:11" x14ac:dyDescent="0.3">
      <c r="A16930" s="341">
        <v>43693.128472685188</v>
      </c>
      <c r="B16930" s="318">
        <v>39641.120999999999</v>
      </c>
      <c r="C16930" s="355">
        <f t="shared" si="365"/>
        <v>0.28299999999580905</v>
      </c>
      <c r="D16930" s="420">
        <f t="shared" si="366"/>
        <v>0.14149999999790452</v>
      </c>
      <c r="H16930" s="337"/>
      <c r="J16930" s="82">
        <v>10</v>
      </c>
      <c r="K16930" s="321">
        <v>4</v>
      </c>
    </row>
    <row r="16931" spans="1:11" x14ac:dyDescent="0.3">
      <c r="A16931" s="341">
        <v>43693.170139409725</v>
      </c>
      <c r="B16931" s="318">
        <v>39641.402000000002</v>
      </c>
      <c r="C16931" s="355">
        <f t="shared" si="365"/>
        <v>0.28100000000267755</v>
      </c>
      <c r="D16931" s="420">
        <f t="shared" si="366"/>
        <v>0.14050000000133878</v>
      </c>
      <c r="H16931" s="337"/>
      <c r="J16931" s="82">
        <v>11</v>
      </c>
      <c r="K16931" s="391">
        <v>1</v>
      </c>
    </row>
    <row r="16932" spans="1:11" x14ac:dyDescent="0.3">
      <c r="A16932" s="341">
        <v>43693.211806134263</v>
      </c>
      <c r="B16932" s="318">
        <v>39641.673000000003</v>
      </c>
      <c r="C16932" s="355">
        <f t="shared" si="365"/>
        <v>0.27100000000064028</v>
      </c>
      <c r="D16932" s="420">
        <f t="shared" si="366"/>
        <v>0.13550000000032014</v>
      </c>
      <c r="H16932" s="337"/>
      <c r="J16932" s="82">
        <v>12</v>
      </c>
      <c r="K16932" s="319">
        <v>2</v>
      </c>
    </row>
    <row r="16933" spans="1:11" x14ac:dyDescent="0.3">
      <c r="A16933" s="341">
        <v>43693.2534728588</v>
      </c>
      <c r="B16933" s="318">
        <v>39641.957999999999</v>
      </c>
      <c r="C16933" s="355">
        <f t="shared" si="365"/>
        <v>0.2849999999962165</v>
      </c>
      <c r="D16933" s="420">
        <f t="shared" si="366"/>
        <v>0.14249999999810825</v>
      </c>
      <c r="H16933" s="337"/>
      <c r="J16933" s="82">
        <v>13</v>
      </c>
      <c r="K16933" s="320">
        <v>3</v>
      </c>
    </row>
    <row r="16934" spans="1:11" x14ac:dyDescent="0.3">
      <c r="A16934" s="341">
        <v>43693.29513958333</v>
      </c>
      <c r="B16934" s="318">
        <v>39642.241999999998</v>
      </c>
      <c r="C16934" s="355">
        <f t="shared" si="365"/>
        <v>0.28399999999965075</v>
      </c>
      <c r="D16934" s="420">
        <f t="shared" si="366"/>
        <v>0.14199999999982538</v>
      </c>
      <c r="H16934" s="337"/>
      <c r="J16934" s="82">
        <v>14</v>
      </c>
      <c r="K16934" s="321">
        <v>4</v>
      </c>
    </row>
    <row r="16935" spans="1:11" x14ac:dyDescent="0.3">
      <c r="A16935" s="341">
        <v>43693.336806307867</v>
      </c>
      <c r="B16935" s="318">
        <v>39642.519999999997</v>
      </c>
      <c r="C16935" s="355">
        <f t="shared" si="365"/>
        <v>0.27799999999842839</v>
      </c>
      <c r="D16935" s="420">
        <f t="shared" si="366"/>
        <v>0.1389999999992142</v>
      </c>
      <c r="H16935" s="337"/>
      <c r="J16935" s="82">
        <v>15</v>
      </c>
      <c r="K16935" s="391">
        <v>1</v>
      </c>
    </row>
    <row r="16936" spans="1:11" x14ac:dyDescent="0.3">
      <c r="A16936" s="341">
        <v>43693.378473032404</v>
      </c>
      <c r="B16936" s="318">
        <v>39642.798999999999</v>
      </c>
      <c r="C16936" s="355">
        <f t="shared" si="365"/>
        <v>0.2790000000022701</v>
      </c>
      <c r="D16936" s="420">
        <f t="shared" si="366"/>
        <v>0.13950000000113505</v>
      </c>
      <c r="H16936" s="337"/>
      <c r="J16936" s="82">
        <v>16</v>
      </c>
      <c r="K16936" s="319">
        <v>2</v>
      </c>
    </row>
    <row r="16937" spans="1:11" x14ac:dyDescent="0.3">
      <c r="A16937" s="341">
        <v>43693.420139756941</v>
      </c>
      <c r="B16937" s="318">
        <v>39643.089</v>
      </c>
      <c r="C16937" s="355">
        <f t="shared" si="365"/>
        <v>0.29000000000087311</v>
      </c>
      <c r="D16937" s="420">
        <f t="shared" si="366"/>
        <v>0.14500000000043656</v>
      </c>
      <c r="H16937" s="337"/>
      <c r="J16937" s="82">
        <v>17</v>
      </c>
      <c r="K16937" s="320">
        <v>3</v>
      </c>
    </row>
    <row r="16938" spans="1:11" x14ac:dyDescent="0.3">
      <c r="A16938" s="341">
        <v>43693.461806481479</v>
      </c>
      <c r="B16938" s="318">
        <v>39643.368999999999</v>
      </c>
      <c r="C16938" s="355">
        <f t="shared" ref="C16938:C17016" si="367">B16938-B16937</f>
        <v>0.27999999999883585</v>
      </c>
      <c r="D16938" s="420">
        <f t="shared" ref="D16938:D17016" si="368">C16938/2</f>
        <v>0.13999999999941792</v>
      </c>
      <c r="H16938" s="337"/>
      <c r="J16938" s="82">
        <v>18</v>
      </c>
      <c r="K16938" s="321">
        <v>4</v>
      </c>
    </row>
    <row r="16939" spans="1:11" x14ac:dyDescent="0.3">
      <c r="A16939" s="341">
        <v>43693.503473206016</v>
      </c>
      <c r="B16939" s="318">
        <v>39643.637999999999</v>
      </c>
      <c r="C16939" s="355">
        <f t="shared" si="367"/>
        <v>0.26900000000023283</v>
      </c>
      <c r="D16939" s="420">
        <f t="shared" si="368"/>
        <v>0.13450000000011642</v>
      </c>
      <c r="H16939" s="337"/>
      <c r="J16939" s="82">
        <v>19</v>
      </c>
      <c r="K16939" s="391">
        <v>1</v>
      </c>
    </row>
    <row r="16940" spans="1:11" x14ac:dyDescent="0.3">
      <c r="A16940" s="341">
        <v>43693.545139930553</v>
      </c>
      <c r="B16940" s="318">
        <v>39643.917999999998</v>
      </c>
      <c r="C16940" s="355">
        <f t="shared" si="367"/>
        <v>0.27999999999883585</v>
      </c>
      <c r="D16940" s="420">
        <f t="shared" si="368"/>
        <v>0.13999999999941792</v>
      </c>
      <c r="H16940" s="337"/>
      <c r="J16940" s="82">
        <v>20</v>
      </c>
      <c r="K16940" s="319">
        <v>2</v>
      </c>
    </row>
    <row r="16941" spans="1:11" x14ac:dyDescent="0.3">
      <c r="A16941" s="341">
        <v>43693.58680665509</v>
      </c>
      <c r="B16941" s="318">
        <v>39644.199999999997</v>
      </c>
      <c r="C16941" s="355">
        <f t="shared" si="367"/>
        <v>0.2819999999992433</v>
      </c>
      <c r="D16941" s="420">
        <f t="shared" si="368"/>
        <v>0.14099999999962165</v>
      </c>
      <c r="H16941" s="337"/>
      <c r="J16941" s="82">
        <v>21</v>
      </c>
      <c r="K16941" s="320">
        <v>3</v>
      </c>
    </row>
    <row r="16942" spans="1:11" x14ac:dyDescent="0.3">
      <c r="A16942" s="341">
        <v>43693.628473379627</v>
      </c>
      <c r="B16942" s="318">
        <v>39644.472000000002</v>
      </c>
      <c r="C16942" s="355">
        <f t="shared" si="367"/>
        <v>0.27200000000448199</v>
      </c>
      <c r="D16942" s="420">
        <f t="shared" si="368"/>
        <v>0.13600000000224099</v>
      </c>
      <c r="H16942" s="337"/>
      <c r="J16942" s="82">
        <v>22</v>
      </c>
      <c r="K16942" s="321">
        <v>4</v>
      </c>
    </row>
    <row r="16943" spans="1:11" x14ac:dyDescent="0.3">
      <c r="A16943" s="341">
        <v>43693.670140104165</v>
      </c>
      <c r="B16943" s="318">
        <v>39644.739000000001</v>
      </c>
      <c r="C16943" s="355">
        <f t="shared" si="367"/>
        <v>0.26699999999982538</v>
      </c>
      <c r="D16943" s="420">
        <f t="shared" si="368"/>
        <v>0.13349999999991269</v>
      </c>
      <c r="H16943" s="337"/>
      <c r="J16943" s="82">
        <v>23</v>
      </c>
      <c r="K16943" s="391">
        <v>1</v>
      </c>
    </row>
    <row r="16944" spans="1:11" x14ac:dyDescent="0.3">
      <c r="A16944" s="341">
        <v>43693.711806828702</v>
      </c>
      <c r="B16944" s="318">
        <v>39645.01</v>
      </c>
      <c r="C16944" s="355">
        <f t="shared" si="367"/>
        <v>0.27100000000064028</v>
      </c>
      <c r="D16944" s="420">
        <f t="shared" si="368"/>
        <v>0.13550000000032014</v>
      </c>
      <c r="H16944" s="337"/>
      <c r="J16944" s="82">
        <v>24</v>
      </c>
      <c r="K16944" s="319">
        <v>2</v>
      </c>
    </row>
    <row r="16945" spans="1:11" x14ac:dyDescent="0.3">
      <c r="A16945" s="341">
        <v>43693.753473553239</v>
      </c>
      <c r="B16945" s="318">
        <v>39645.281000000003</v>
      </c>
      <c r="C16945" s="355">
        <f t="shared" si="367"/>
        <v>0.27100000000064028</v>
      </c>
      <c r="D16945" s="420">
        <f t="shared" si="368"/>
        <v>0.13550000000032014</v>
      </c>
      <c r="H16945" s="337"/>
      <c r="J16945" s="82">
        <v>25</v>
      </c>
      <c r="K16945" s="320">
        <v>3</v>
      </c>
    </row>
    <row r="16946" spans="1:11" x14ac:dyDescent="0.3">
      <c r="A16946" s="341">
        <v>43693.795140277776</v>
      </c>
      <c r="B16946" s="318">
        <v>39645.540999999997</v>
      </c>
      <c r="C16946" s="355">
        <f t="shared" si="367"/>
        <v>0.25999999999476131</v>
      </c>
      <c r="D16946" s="420">
        <f t="shared" si="368"/>
        <v>0.12999999999738066</v>
      </c>
      <c r="H16946" s="337"/>
      <c r="J16946" s="82">
        <v>26</v>
      </c>
      <c r="K16946" s="321">
        <v>4</v>
      </c>
    </row>
    <row r="16947" spans="1:11" x14ac:dyDescent="0.3">
      <c r="A16947" s="341">
        <v>43693.836807002313</v>
      </c>
      <c r="B16947" s="318">
        <v>39645.803</v>
      </c>
      <c r="C16947" s="355">
        <f t="shared" si="367"/>
        <v>0.26200000000244472</v>
      </c>
      <c r="D16947" s="420">
        <f t="shared" si="368"/>
        <v>0.13100000000122236</v>
      </c>
      <c r="H16947" s="337"/>
      <c r="J16947" s="82">
        <v>27</v>
      </c>
      <c r="K16947" s="391">
        <v>1</v>
      </c>
    </row>
    <row r="16948" spans="1:11" x14ac:dyDescent="0.3">
      <c r="A16948" s="341">
        <v>43693.878473726851</v>
      </c>
      <c r="B16948" s="318">
        <v>39646.078999999998</v>
      </c>
      <c r="C16948" s="355">
        <f t="shared" si="367"/>
        <v>0.27599999999802094</v>
      </c>
      <c r="D16948" s="420">
        <f t="shared" si="368"/>
        <v>0.13799999999901047</v>
      </c>
      <c r="H16948" s="337"/>
      <c r="J16948" s="82">
        <v>28</v>
      </c>
      <c r="K16948" s="319">
        <v>2</v>
      </c>
    </row>
    <row r="16949" spans="1:11" x14ac:dyDescent="0.3">
      <c r="A16949" s="341">
        <v>43693.920140451388</v>
      </c>
      <c r="B16949" s="318">
        <v>39646.35</v>
      </c>
      <c r="C16949" s="355">
        <f t="shared" si="367"/>
        <v>0.27100000000064028</v>
      </c>
      <c r="D16949" s="420">
        <f t="shared" si="368"/>
        <v>0.13550000000032014</v>
      </c>
      <c r="H16949" s="337"/>
      <c r="J16949" s="82">
        <v>29</v>
      </c>
      <c r="K16949" s="320">
        <v>3</v>
      </c>
    </row>
    <row r="16950" spans="1:11" x14ac:dyDescent="0.3">
      <c r="A16950" s="341">
        <v>43693.961807175925</v>
      </c>
      <c r="B16950" s="318">
        <v>39646.61</v>
      </c>
      <c r="C16950" s="355">
        <f t="shared" si="367"/>
        <v>0.26000000000203727</v>
      </c>
      <c r="D16950" s="420">
        <f t="shared" si="368"/>
        <v>0.13000000000101863</v>
      </c>
      <c r="E16950" s="336">
        <f>SUM(C16927:C16950)*7.4805194805</f>
        <v>49.274181818050018</v>
      </c>
      <c r="F16950" s="324">
        <f>AVERAGE(D16927:D16950)</f>
        <v>0.13722916666665697</v>
      </c>
      <c r="G16950" s="324">
        <f>_xlfn.STDEV.S(D16927:D16950)</f>
        <v>4.1204135678200105E-3</v>
      </c>
      <c r="H16950" s="337"/>
      <c r="J16950" s="82">
        <v>30</v>
      </c>
      <c r="K16950" s="321">
        <v>4</v>
      </c>
    </row>
    <row r="16951" spans="1:11" x14ac:dyDescent="0.3">
      <c r="A16951" s="341">
        <v>43694.003473900462</v>
      </c>
      <c r="B16951" s="318">
        <v>39646.879000000001</v>
      </c>
      <c r="C16951" s="355">
        <f t="shared" si="367"/>
        <v>0.26900000000023283</v>
      </c>
      <c r="D16951" s="420">
        <f t="shared" si="368"/>
        <v>0.13450000000011642</v>
      </c>
      <c r="H16951" s="337"/>
      <c r="J16951" s="82">
        <v>31</v>
      </c>
      <c r="K16951" s="391">
        <v>1</v>
      </c>
    </row>
    <row r="16952" spans="1:11" x14ac:dyDescent="0.3">
      <c r="A16952" s="341">
        <v>43694.045140624999</v>
      </c>
      <c r="B16952" s="318">
        <v>39647.159</v>
      </c>
      <c r="C16952" s="355">
        <f t="shared" si="367"/>
        <v>0.27999999999883585</v>
      </c>
      <c r="D16952" s="420">
        <f t="shared" si="368"/>
        <v>0.13999999999941792</v>
      </c>
      <c r="H16952" s="337"/>
      <c r="J16952" s="82">
        <v>32</v>
      </c>
      <c r="K16952" s="319">
        <v>2</v>
      </c>
    </row>
    <row r="16953" spans="1:11" x14ac:dyDescent="0.3">
      <c r="A16953" s="341">
        <v>43694.086807349537</v>
      </c>
      <c r="B16953" s="318">
        <v>39647.432999999997</v>
      </c>
      <c r="C16953" s="355">
        <f t="shared" si="367"/>
        <v>0.27399999999761349</v>
      </c>
      <c r="D16953" s="420">
        <f t="shared" si="368"/>
        <v>0.13699999999880674</v>
      </c>
      <c r="H16953" s="337"/>
      <c r="J16953" s="82">
        <v>33</v>
      </c>
      <c r="K16953" s="320">
        <v>3</v>
      </c>
    </row>
    <row r="16954" spans="1:11" x14ac:dyDescent="0.3">
      <c r="A16954" s="341">
        <v>43694.128474074074</v>
      </c>
      <c r="B16954" s="318">
        <v>39647.701000000001</v>
      </c>
      <c r="C16954" s="355">
        <f t="shared" si="367"/>
        <v>0.26800000000366708</v>
      </c>
      <c r="D16954" s="420">
        <f t="shared" si="368"/>
        <v>0.13400000000183354</v>
      </c>
      <c r="H16954" s="337"/>
      <c r="J16954" s="82">
        <v>34</v>
      </c>
      <c r="K16954" s="321">
        <v>4</v>
      </c>
    </row>
    <row r="16955" spans="1:11" x14ac:dyDescent="0.3">
      <c r="A16955" s="341">
        <v>43694.170140798611</v>
      </c>
      <c r="B16955" s="318">
        <v>39647.980000000003</v>
      </c>
      <c r="C16955" s="355">
        <f t="shared" si="367"/>
        <v>0.2790000000022701</v>
      </c>
      <c r="D16955" s="420">
        <f t="shared" si="368"/>
        <v>0.13950000000113505</v>
      </c>
      <c r="H16955" s="337"/>
      <c r="J16955" s="82">
        <v>35</v>
      </c>
      <c r="K16955" s="391">
        <v>1</v>
      </c>
    </row>
    <row r="16956" spans="1:11" x14ac:dyDescent="0.3">
      <c r="A16956" s="341">
        <v>43694.211807523148</v>
      </c>
      <c r="B16956" s="318">
        <v>39648.267</v>
      </c>
      <c r="C16956" s="355">
        <f t="shared" si="367"/>
        <v>0.28699999999662396</v>
      </c>
      <c r="D16956" s="420">
        <f t="shared" si="368"/>
        <v>0.14349999999831198</v>
      </c>
      <c r="H16956" s="337"/>
      <c r="J16956" s="82">
        <v>36</v>
      </c>
      <c r="K16956" s="319">
        <v>2</v>
      </c>
    </row>
    <row r="16957" spans="1:11" x14ac:dyDescent="0.3">
      <c r="A16957" s="341">
        <v>43694.253474247686</v>
      </c>
      <c r="B16957" s="318">
        <v>39648.548999999999</v>
      </c>
      <c r="C16957" s="355">
        <f t="shared" si="367"/>
        <v>0.2819999999992433</v>
      </c>
      <c r="D16957" s="420">
        <f t="shared" si="368"/>
        <v>0.14099999999962165</v>
      </c>
      <c r="H16957" s="337"/>
      <c r="J16957" s="82">
        <v>37</v>
      </c>
      <c r="K16957" s="320">
        <v>3</v>
      </c>
    </row>
    <row r="16958" spans="1:11" x14ac:dyDescent="0.3">
      <c r="A16958" s="341">
        <v>43694.295140972223</v>
      </c>
      <c r="B16958" s="318">
        <v>39648.828000000001</v>
      </c>
      <c r="C16958" s="355">
        <f t="shared" si="367"/>
        <v>0.2790000000022701</v>
      </c>
      <c r="D16958" s="420">
        <f t="shared" si="368"/>
        <v>0.13950000000113505</v>
      </c>
      <c r="H16958" s="337"/>
      <c r="J16958" s="82">
        <v>38</v>
      </c>
      <c r="K16958" s="321">
        <v>4</v>
      </c>
    </row>
    <row r="16959" spans="1:11" x14ac:dyDescent="0.3">
      <c r="A16959" s="341">
        <v>43694.33680769676</v>
      </c>
      <c r="B16959" s="318">
        <v>39649.118000000002</v>
      </c>
      <c r="C16959" s="355">
        <f t="shared" si="367"/>
        <v>0.29000000000087311</v>
      </c>
      <c r="D16959" s="420">
        <f t="shared" si="368"/>
        <v>0.14500000000043656</v>
      </c>
      <c r="H16959" s="337"/>
      <c r="J16959" s="82">
        <v>39</v>
      </c>
      <c r="K16959" s="391">
        <v>1</v>
      </c>
    </row>
    <row r="16960" spans="1:11" x14ac:dyDescent="0.3">
      <c r="A16960" s="341">
        <v>43694.378474421297</v>
      </c>
      <c r="B16960" s="318">
        <v>39649.398999999998</v>
      </c>
      <c r="C16960" s="355">
        <f t="shared" si="367"/>
        <v>0.28099999999540159</v>
      </c>
      <c r="D16960" s="420">
        <f t="shared" si="368"/>
        <v>0.1404999999977008</v>
      </c>
      <c r="H16960" s="337"/>
      <c r="J16960" s="82">
        <v>40</v>
      </c>
      <c r="K16960" s="319">
        <v>2</v>
      </c>
    </row>
    <row r="16961" spans="1:11" x14ac:dyDescent="0.3">
      <c r="A16961" s="341">
        <v>43694.420141145834</v>
      </c>
      <c r="B16961" s="318">
        <v>39649.669000000002</v>
      </c>
      <c r="C16961" s="355">
        <f t="shared" si="367"/>
        <v>0.27000000000407454</v>
      </c>
      <c r="D16961" s="420">
        <f t="shared" si="368"/>
        <v>0.13500000000203727</v>
      </c>
      <c r="H16961" s="337"/>
      <c r="J16961" s="82">
        <v>41</v>
      </c>
      <c r="K16961" s="320">
        <v>3</v>
      </c>
    </row>
    <row r="16962" spans="1:11" x14ac:dyDescent="0.3">
      <c r="A16962" s="341">
        <v>43694.461807870372</v>
      </c>
      <c r="B16962" s="318">
        <v>39649.940999999999</v>
      </c>
      <c r="C16962" s="355">
        <f t="shared" si="367"/>
        <v>0.27199999999720603</v>
      </c>
      <c r="D16962" s="420">
        <f t="shared" si="368"/>
        <v>0.13599999999860302</v>
      </c>
      <c r="H16962" s="337"/>
      <c r="J16962" s="82">
        <v>42</v>
      </c>
      <c r="K16962" s="321">
        <v>4</v>
      </c>
    </row>
    <row r="16963" spans="1:11" x14ac:dyDescent="0.3">
      <c r="A16963" s="341">
        <v>43694.503474594909</v>
      </c>
      <c r="B16963" s="318">
        <v>39650.218999999997</v>
      </c>
      <c r="C16963" s="355">
        <f t="shared" si="367"/>
        <v>0.27799999999842839</v>
      </c>
      <c r="D16963" s="420">
        <f t="shared" si="368"/>
        <v>0.1389999999992142</v>
      </c>
      <c r="H16963" s="337"/>
      <c r="J16963" s="82">
        <v>43</v>
      </c>
      <c r="K16963" s="391">
        <v>1</v>
      </c>
    </row>
    <row r="16964" spans="1:11" x14ac:dyDescent="0.3">
      <c r="A16964" s="341">
        <v>43694.545141319446</v>
      </c>
      <c r="B16964" s="318">
        <v>39650.487999999998</v>
      </c>
      <c r="C16964" s="355">
        <f t="shared" si="367"/>
        <v>0.26900000000023283</v>
      </c>
      <c r="D16964" s="420">
        <f t="shared" si="368"/>
        <v>0.13450000000011642</v>
      </c>
      <c r="H16964" s="337"/>
      <c r="J16964" s="82">
        <v>44</v>
      </c>
      <c r="K16964" s="319">
        <v>2</v>
      </c>
    </row>
    <row r="16965" spans="1:11" x14ac:dyDescent="0.3">
      <c r="A16965" s="341">
        <v>43694.586808043983</v>
      </c>
      <c r="B16965" s="318">
        <v>39650.752</v>
      </c>
      <c r="C16965" s="355">
        <f t="shared" si="367"/>
        <v>0.26400000000285218</v>
      </c>
      <c r="D16965" s="420">
        <f t="shared" si="368"/>
        <v>0.13200000000142609</v>
      </c>
      <c r="H16965" s="337"/>
      <c r="J16965" s="82">
        <v>45</v>
      </c>
      <c r="K16965" s="320">
        <v>3</v>
      </c>
    </row>
    <row r="16966" spans="1:11" x14ac:dyDescent="0.3">
      <c r="A16966" s="341">
        <v>43694.62847476852</v>
      </c>
      <c r="B16966" s="318">
        <v>39651.021999999997</v>
      </c>
      <c r="C16966" s="355">
        <f t="shared" si="367"/>
        <v>0.26999999999679858</v>
      </c>
      <c r="D16966" s="420">
        <f t="shared" si="368"/>
        <v>0.13499999999839929</v>
      </c>
      <c r="H16966" s="337"/>
      <c r="J16966" s="82">
        <v>46</v>
      </c>
      <c r="K16966" s="321">
        <v>4</v>
      </c>
    </row>
    <row r="16967" spans="1:11" x14ac:dyDescent="0.3">
      <c r="A16967" s="341">
        <v>43694.670141493058</v>
      </c>
      <c r="B16967" s="318">
        <v>39651.298000000003</v>
      </c>
      <c r="C16967" s="355">
        <f t="shared" si="367"/>
        <v>0.2760000000052969</v>
      </c>
      <c r="D16967" s="420">
        <f t="shared" si="368"/>
        <v>0.13800000000264845</v>
      </c>
      <c r="H16967" s="337"/>
      <c r="J16967" s="82">
        <v>47</v>
      </c>
      <c r="K16967" s="391">
        <v>1</v>
      </c>
    </row>
    <row r="16968" spans="1:11" x14ac:dyDescent="0.3">
      <c r="A16968" s="341">
        <v>43694.711808217595</v>
      </c>
      <c r="B16968" s="318">
        <v>39651.561999999998</v>
      </c>
      <c r="C16968" s="355">
        <f t="shared" si="367"/>
        <v>0.26399999999557622</v>
      </c>
      <c r="D16968" s="420">
        <f t="shared" si="368"/>
        <v>0.13199999999778811</v>
      </c>
      <c r="H16968" s="337"/>
      <c r="J16968" s="82">
        <v>48</v>
      </c>
      <c r="K16968" s="319">
        <v>2</v>
      </c>
    </row>
    <row r="16969" spans="1:11" x14ac:dyDescent="0.3">
      <c r="A16969" s="341">
        <v>43694.753474942132</v>
      </c>
      <c r="B16969" s="318">
        <v>39651.830999999998</v>
      </c>
      <c r="C16969" s="355">
        <f t="shared" si="367"/>
        <v>0.26900000000023283</v>
      </c>
      <c r="D16969" s="420">
        <f t="shared" si="368"/>
        <v>0.13450000000011642</v>
      </c>
      <c r="H16969" s="337"/>
      <c r="J16969" s="82">
        <v>49</v>
      </c>
      <c r="K16969" s="320">
        <v>3</v>
      </c>
    </row>
    <row r="16970" spans="1:11" x14ac:dyDescent="0.3">
      <c r="A16970" s="341">
        <v>43694.795141666669</v>
      </c>
      <c r="B16970" s="318">
        <v>39652.108999999997</v>
      </c>
      <c r="C16970" s="355">
        <f t="shared" si="367"/>
        <v>0.27799999999842839</v>
      </c>
      <c r="D16970" s="420">
        <f t="shared" si="368"/>
        <v>0.1389999999992142</v>
      </c>
      <c r="H16970" s="337"/>
      <c r="J16970" s="82">
        <v>50</v>
      </c>
      <c r="K16970" s="321">
        <v>4</v>
      </c>
    </row>
    <row r="16971" spans="1:11" x14ac:dyDescent="0.3">
      <c r="A16971" s="341">
        <v>43694.836808391206</v>
      </c>
      <c r="B16971" s="318">
        <v>39652.379000000001</v>
      </c>
      <c r="C16971" s="355">
        <f t="shared" si="367"/>
        <v>0.27000000000407454</v>
      </c>
      <c r="D16971" s="420">
        <f t="shared" si="368"/>
        <v>0.13500000000203727</v>
      </c>
      <c r="H16971" s="337"/>
      <c r="J16971" s="82">
        <v>51</v>
      </c>
      <c r="K16971" s="391">
        <v>1</v>
      </c>
    </row>
    <row r="16972" spans="1:11" x14ac:dyDescent="0.3">
      <c r="A16972" s="341">
        <v>43694.878475115744</v>
      </c>
      <c r="B16972" s="318">
        <v>39652.639000000003</v>
      </c>
      <c r="C16972" s="355">
        <f t="shared" si="367"/>
        <v>0.26000000000203727</v>
      </c>
      <c r="D16972" s="420">
        <f t="shared" si="368"/>
        <v>0.13000000000101863</v>
      </c>
      <c r="H16972" s="337"/>
      <c r="J16972" s="82">
        <v>52</v>
      </c>
      <c r="K16972" s="319">
        <v>2</v>
      </c>
    </row>
    <row r="16973" spans="1:11" x14ac:dyDescent="0.3">
      <c r="A16973" s="341">
        <v>43694.920141840281</v>
      </c>
      <c r="B16973" s="318">
        <v>39652.902000000002</v>
      </c>
      <c r="C16973" s="355">
        <f t="shared" si="367"/>
        <v>0.26299999999901047</v>
      </c>
      <c r="D16973" s="420">
        <f t="shared" si="368"/>
        <v>0.13149999999950523</v>
      </c>
      <c r="H16973" s="337"/>
      <c r="J16973" s="82">
        <v>53</v>
      </c>
      <c r="K16973" s="320">
        <v>3</v>
      </c>
    </row>
    <row r="16974" spans="1:11" x14ac:dyDescent="0.3">
      <c r="A16974" s="341">
        <v>43694.961808564818</v>
      </c>
      <c r="B16974" s="318">
        <v>39653.18</v>
      </c>
      <c r="C16974" s="355">
        <f t="shared" si="367"/>
        <v>0.27799999999842839</v>
      </c>
      <c r="D16974" s="420">
        <f t="shared" si="368"/>
        <v>0.1389999999992142</v>
      </c>
      <c r="E16974" s="336">
        <f>SUM(C16951:C16974)*7.4805194805</f>
        <v>49.147012986882821</v>
      </c>
      <c r="F16974" s="324">
        <f>AVERAGE(D16951:D16974)</f>
        <v>0.13687499999999395</v>
      </c>
      <c r="G16974" s="324">
        <f>_xlfn.STDEV.S(D16951:D16974)</f>
        <v>3.8370335006004826E-3</v>
      </c>
      <c r="H16974" s="337"/>
      <c r="J16974" s="82">
        <v>54</v>
      </c>
      <c r="K16974" s="321">
        <v>4</v>
      </c>
    </row>
    <row r="16975" spans="1:11" x14ac:dyDescent="0.3">
      <c r="A16975" s="341">
        <v>43695.003475289355</v>
      </c>
      <c r="B16975" s="318">
        <v>39653.451000000001</v>
      </c>
      <c r="C16975" s="355">
        <f t="shared" si="367"/>
        <v>0.27100000000064028</v>
      </c>
      <c r="D16975" s="420">
        <f t="shared" si="368"/>
        <v>0.13550000000032014</v>
      </c>
      <c r="H16975" s="337"/>
      <c r="J16975" s="82">
        <v>55</v>
      </c>
      <c r="K16975" s="391">
        <v>1</v>
      </c>
    </row>
    <row r="16976" spans="1:11" x14ac:dyDescent="0.3">
      <c r="A16976" s="341">
        <v>43695.045142013892</v>
      </c>
      <c r="B16976" s="318">
        <v>39653.72</v>
      </c>
      <c r="C16976" s="355">
        <f t="shared" si="367"/>
        <v>0.26900000000023283</v>
      </c>
      <c r="D16976" s="420">
        <f t="shared" si="368"/>
        <v>0.13450000000011642</v>
      </c>
      <c r="H16976" s="337"/>
      <c r="J16976" s="82">
        <v>56</v>
      </c>
      <c r="K16976" s="319">
        <v>2</v>
      </c>
    </row>
    <row r="16977" spans="1:11" x14ac:dyDescent="0.3">
      <c r="A16977" s="341">
        <v>43695.086808738422</v>
      </c>
      <c r="B16977" s="318">
        <v>39653.999000000003</v>
      </c>
      <c r="C16977" s="355">
        <f t="shared" si="367"/>
        <v>0.2790000000022701</v>
      </c>
      <c r="D16977" s="420">
        <f t="shared" si="368"/>
        <v>0.13950000000113505</v>
      </c>
      <c r="H16977" s="337"/>
      <c r="J16977" s="82">
        <v>57</v>
      </c>
      <c r="K16977" s="320">
        <v>3</v>
      </c>
    </row>
    <row r="16978" spans="1:11" x14ac:dyDescent="0.3">
      <c r="A16978" s="341">
        <v>43695.12847546296</v>
      </c>
      <c r="B16978" s="318">
        <v>39654.277999999998</v>
      </c>
      <c r="C16978" s="355">
        <f t="shared" si="367"/>
        <v>0.27899999999499414</v>
      </c>
      <c r="D16978" s="420">
        <f t="shared" si="368"/>
        <v>0.13949999999749707</v>
      </c>
      <c r="H16978" s="337"/>
      <c r="J16978" s="82">
        <v>58</v>
      </c>
      <c r="K16978" s="321">
        <v>4</v>
      </c>
    </row>
    <row r="16979" spans="1:11" x14ac:dyDescent="0.3">
      <c r="A16979" s="341">
        <v>43695.170142187497</v>
      </c>
      <c r="B16979" s="318">
        <v>39654.548999999999</v>
      </c>
      <c r="C16979" s="355">
        <f t="shared" si="367"/>
        <v>0.27100000000064028</v>
      </c>
      <c r="D16979" s="420">
        <f t="shared" si="368"/>
        <v>0.13550000000032014</v>
      </c>
      <c r="H16979" s="337"/>
      <c r="J16979" s="82">
        <v>59</v>
      </c>
      <c r="K16979" s="391">
        <v>1</v>
      </c>
    </row>
    <row r="16980" spans="1:11" x14ac:dyDescent="0.3">
      <c r="A16980" s="341">
        <v>43695.211808912034</v>
      </c>
      <c r="B16980" s="318">
        <v>39654.822999999997</v>
      </c>
      <c r="C16980" s="355">
        <f t="shared" si="367"/>
        <v>0.27399999999761349</v>
      </c>
      <c r="D16980" s="420">
        <f t="shared" si="368"/>
        <v>0.13699999999880674</v>
      </c>
      <c r="H16980" s="337"/>
      <c r="J16980" s="82">
        <v>60</v>
      </c>
      <c r="K16980" s="319">
        <v>2</v>
      </c>
    </row>
    <row r="16981" spans="1:11" x14ac:dyDescent="0.3">
      <c r="A16981" s="341">
        <v>43695.253475636571</v>
      </c>
      <c r="B16981" s="318">
        <v>39655.118000000002</v>
      </c>
      <c r="C16981" s="355">
        <f t="shared" si="367"/>
        <v>0.29500000000552973</v>
      </c>
      <c r="D16981" s="420">
        <f t="shared" si="368"/>
        <v>0.14750000000276486</v>
      </c>
      <c r="H16981" s="337"/>
      <c r="J16981" s="82">
        <v>61</v>
      </c>
      <c r="K16981" s="320">
        <v>3</v>
      </c>
    </row>
    <row r="16982" spans="1:11" x14ac:dyDescent="0.3">
      <c r="A16982" s="341">
        <v>43695.295142361108</v>
      </c>
      <c r="B16982" s="318">
        <v>39655.4</v>
      </c>
      <c r="C16982" s="355">
        <f t="shared" si="367"/>
        <v>0.2819999999992433</v>
      </c>
      <c r="D16982" s="420">
        <f t="shared" si="368"/>
        <v>0.14099999999962165</v>
      </c>
      <c r="H16982" s="337"/>
      <c r="J16982" s="82">
        <v>62</v>
      </c>
      <c r="K16982" s="321">
        <v>4</v>
      </c>
    </row>
    <row r="16983" spans="1:11" x14ac:dyDescent="0.3">
      <c r="A16983" s="341">
        <v>43695.336809085646</v>
      </c>
      <c r="B16983" s="318">
        <v>39655.671999999999</v>
      </c>
      <c r="C16983" s="355">
        <f t="shared" si="367"/>
        <v>0.27199999999720603</v>
      </c>
      <c r="D16983" s="420">
        <f t="shared" si="368"/>
        <v>0.13599999999860302</v>
      </c>
      <c r="H16983" s="337"/>
      <c r="J16983" s="82">
        <v>63</v>
      </c>
      <c r="K16983" s="391">
        <v>1</v>
      </c>
    </row>
    <row r="16984" spans="1:11" x14ac:dyDescent="0.3">
      <c r="A16984" s="341">
        <v>43695.378475810183</v>
      </c>
      <c r="B16984" s="318">
        <v>39655.951999999997</v>
      </c>
      <c r="C16984" s="355">
        <f t="shared" si="367"/>
        <v>0.27999999999883585</v>
      </c>
      <c r="D16984" s="420">
        <f t="shared" si="368"/>
        <v>0.13999999999941792</v>
      </c>
      <c r="H16984" s="337"/>
      <c r="J16984" s="82">
        <v>64</v>
      </c>
      <c r="K16984" s="319">
        <v>2</v>
      </c>
    </row>
    <row r="16985" spans="1:11" x14ac:dyDescent="0.3">
      <c r="A16985" s="341">
        <v>43695.42014253472</v>
      </c>
      <c r="B16985" s="318">
        <v>39656.237999999998</v>
      </c>
      <c r="C16985" s="355">
        <f t="shared" si="367"/>
        <v>0.28600000000005821</v>
      </c>
      <c r="D16985" s="420">
        <f t="shared" si="368"/>
        <v>0.1430000000000291</v>
      </c>
      <c r="H16985" s="337"/>
      <c r="J16985" s="82">
        <v>65</v>
      </c>
      <c r="K16985" s="320">
        <v>3</v>
      </c>
    </row>
    <row r="16986" spans="1:11" x14ac:dyDescent="0.3">
      <c r="A16986" s="341">
        <v>43695.461809259257</v>
      </c>
      <c r="B16986" s="318">
        <v>39656.51</v>
      </c>
      <c r="C16986" s="355">
        <f t="shared" si="367"/>
        <v>0.27200000000448199</v>
      </c>
      <c r="D16986" s="420">
        <f t="shared" si="368"/>
        <v>0.13600000000224099</v>
      </c>
      <c r="H16986" s="337"/>
      <c r="J16986" s="82">
        <v>66</v>
      </c>
      <c r="K16986" s="321">
        <v>4</v>
      </c>
    </row>
    <row r="16987" spans="1:11" x14ac:dyDescent="0.3">
      <c r="A16987" s="341">
        <v>43695.503475983794</v>
      </c>
      <c r="B16987" s="318">
        <v>39656.78</v>
      </c>
      <c r="C16987" s="355">
        <f t="shared" si="367"/>
        <v>0.26999999999679858</v>
      </c>
      <c r="D16987" s="420">
        <f t="shared" si="368"/>
        <v>0.13499999999839929</v>
      </c>
      <c r="H16987" s="337"/>
      <c r="J16987" s="82">
        <v>67</v>
      </c>
      <c r="K16987" s="391">
        <v>1</v>
      </c>
    </row>
    <row r="16988" spans="1:11" x14ac:dyDescent="0.3">
      <c r="A16988" s="341">
        <v>43695.545142708332</v>
      </c>
      <c r="B16988" s="318">
        <v>39657.06</v>
      </c>
      <c r="C16988" s="355">
        <f t="shared" si="367"/>
        <v>0.27999999999883585</v>
      </c>
      <c r="D16988" s="420">
        <f t="shared" si="368"/>
        <v>0.13999999999941792</v>
      </c>
      <c r="H16988" s="337"/>
      <c r="J16988" s="82">
        <v>68</v>
      </c>
      <c r="K16988" s="319">
        <v>2</v>
      </c>
    </row>
    <row r="16989" spans="1:11" x14ac:dyDescent="0.3">
      <c r="A16989" s="341">
        <v>43695.586809432869</v>
      </c>
      <c r="B16989" s="318">
        <v>39657.337</v>
      </c>
      <c r="C16989" s="355">
        <f t="shared" si="367"/>
        <v>0.27700000000186265</v>
      </c>
      <c r="D16989" s="420">
        <f t="shared" si="368"/>
        <v>0.13850000000093132</v>
      </c>
      <c r="H16989" s="337"/>
      <c r="J16989" s="82">
        <v>69</v>
      </c>
      <c r="K16989" s="320">
        <v>3</v>
      </c>
    </row>
    <row r="16990" spans="1:11" x14ac:dyDescent="0.3">
      <c r="A16990" s="341">
        <v>43695.628476157406</v>
      </c>
      <c r="B16990" s="318">
        <v>39657.599000000002</v>
      </c>
      <c r="C16990" s="355">
        <f t="shared" si="367"/>
        <v>0.26200000000244472</v>
      </c>
      <c r="D16990" s="420">
        <f t="shared" si="368"/>
        <v>0.13100000000122236</v>
      </c>
      <c r="H16990" s="337"/>
      <c r="J16990" s="82">
        <v>70</v>
      </c>
      <c r="K16990" s="321">
        <v>4</v>
      </c>
    </row>
    <row r="16991" spans="1:11" x14ac:dyDescent="0.3">
      <c r="A16991" s="341">
        <v>43695.670142881943</v>
      </c>
      <c r="B16991" s="318">
        <v>39657.868999999999</v>
      </c>
      <c r="C16991" s="355">
        <f t="shared" si="367"/>
        <v>0.26999999999679858</v>
      </c>
      <c r="D16991" s="420">
        <f t="shared" si="368"/>
        <v>0.13499999999839929</v>
      </c>
      <c r="H16991" s="337"/>
      <c r="J16991" s="82">
        <v>71</v>
      </c>
      <c r="K16991" s="391">
        <v>1</v>
      </c>
    </row>
    <row r="16992" spans="1:11" x14ac:dyDescent="0.3">
      <c r="A16992" s="341">
        <v>43695.711809606481</v>
      </c>
      <c r="B16992" s="318">
        <v>39658.148000000001</v>
      </c>
      <c r="C16992" s="355">
        <f t="shared" si="367"/>
        <v>0.2790000000022701</v>
      </c>
      <c r="D16992" s="420">
        <f t="shared" si="368"/>
        <v>0.13950000000113505</v>
      </c>
      <c r="H16992" s="337"/>
      <c r="J16992" s="82">
        <v>72</v>
      </c>
      <c r="K16992" s="319">
        <v>2</v>
      </c>
    </row>
    <row r="16993" spans="1:11" x14ac:dyDescent="0.3">
      <c r="A16993" s="341">
        <v>43695.753476331018</v>
      </c>
      <c r="B16993" s="318">
        <v>39658.417999999998</v>
      </c>
      <c r="C16993" s="355">
        <f t="shared" si="367"/>
        <v>0.26999999999679858</v>
      </c>
      <c r="D16993" s="420">
        <f t="shared" si="368"/>
        <v>0.13499999999839929</v>
      </c>
      <c r="H16993" s="337"/>
      <c r="J16993" s="82">
        <v>73</v>
      </c>
      <c r="K16993" s="320">
        <v>3</v>
      </c>
    </row>
    <row r="16994" spans="1:11" x14ac:dyDescent="0.3">
      <c r="A16994" s="341">
        <v>43695.795143055555</v>
      </c>
      <c r="B16994" s="318">
        <v>39658.678</v>
      </c>
      <c r="C16994" s="355">
        <f t="shared" si="367"/>
        <v>0.26000000000203727</v>
      </c>
      <c r="D16994" s="420">
        <f t="shared" si="368"/>
        <v>0.13000000000101863</v>
      </c>
      <c r="H16994" s="337"/>
      <c r="J16994" s="82">
        <v>74</v>
      </c>
      <c r="K16994" s="321">
        <v>4</v>
      </c>
    </row>
    <row r="16995" spans="1:11" x14ac:dyDescent="0.3">
      <c r="A16995" s="341">
        <v>43695.836809780092</v>
      </c>
      <c r="B16995" s="318">
        <v>39658.942000000003</v>
      </c>
      <c r="C16995" s="355">
        <f t="shared" si="367"/>
        <v>0.26400000000285218</v>
      </c>
      <c r="D16995" s="420">
        <f t="shared" si="368"/>
        <v>0.13200000000142609</v>
      </c>
      <c r="H16995" s="337"/>
      <c r="J16995" s="82">
        <v>75</v>
      </c>
      <c r="K16995" s="391">
        <v>1</v>
      </c>
    </row>
    <row r="16996" spans="1:11" x14ac:dyDescent="0.3">
      <c r="A16996" s="341">
        <v>43695.878476504629</v>
      </c>
      <c r="B16996" s="318">
        <v>39659.214999999997</v>
      </c>
      <c r="C16996" s="355">
        <f t="shared" si="367"/>
        <v>0.27299999999377178</v>
      </c>
      <c r="D16996" s="420">
        <f t="shared" si="368"/>
        <v>0.13649999999688589</v>
      </c>
      <c r="H16996" s="337"/>
      <c r="J16996" s="82">
        <v>76</v>
      </c>
      <c r="K16996" s="319">
        <v>2</v>
      </c>
    </row>
    <row r="16997" spans="1:11" x14ac:dyDescent="0.3">
      <c r="A16997" s="341">
        <v>43695.920143229167</v>
      </c>
      <c r="B16997" s="318">
        <v>39659.480000000003</v>
      </c>
      <c r="C16997" s="355">
        <f t="shared" si="367"/>
        <v>0.26500000000669388</v>
      </c>
      <c r="D16997" s="420">
        <f t="shared" si="368"/>
        <v>0.13250000000334694</v>
      </c>
      <c r="H16997" s="337"/>
      <c r="J16997" s="82">
        <v>77</v>
      </c>
      <c r="K16997" s="320">
        <v>3</v>
      </c>
    </row>
    <row r="16998" spans="1:11" x14ac:dyDescent="0.3">
      <c r="A16998" s="341">
        <v>43695.961809953704</v>
      </c>
      <c r="B16998" s="318">
        <v>39659.74</v>
      </c>
      <c r="C16998" s="355">
        <f t="shared" si="367"/>
        <v>0.25999999999476131</v>
      </c>
      <c r="D16998" s="420">
        <f t="shared" si="368"/>
        <v>0.12999999999738066</v>
      </c>
      <c r="E16998" s="336">
        <f>SUM(C16975:C16998)*7.4805194805</f>
        <v>49.072207792062585</v>
      </c>
      <c r="F16998" s="324">
        <f>AVERAGE(D16975:D16998)</f>
        <v>0.13666666666661817</v>
      </c>
      <c r="G16998" s="324">
        <f>_xlfn.STDEV.S(D16975:D16998)</f>
        <v>4.1850319897176243E-3</v>
      </c>
      <c r="H16998" s="404"/>
      <c r="I16998" s="344">
        <f>AVERAGE(D16836:D16998)</f>
        <v>0.1372932098765213</v>
      </c>
      <c r="J16998" s="82">
        <v>78</v>
      </c>
      <c r="K16998" s="321">
        <v>4</v>
      </c>
    </row>
    <row r="16999" spans="1:11" x14ac:dyDescent="0.3">
      <c r="A16999" s="341">
        <v>43696.003476678241</v>
      </c>
      <c r="B16999" s="318">
        <v>39660.008999999998</v>
      </c>
      <c r="C16999" s="355">
        <f t="shared" si="367"/>
        <v>0.26900000000023283</v>
      </c>
      <c r="D16999" s="420">
        <f t="shared" si="368"/>
        <v>0.13450000000011642</v>
      </c>
      <c r="H16999" s="337"/>
      <c r="J16999" s="82">
        <v>79</v>
      </c>
      <c r="K16999" s="391">
        <v>1</v>
      </c>
    </row>
    <row r="17000" spans="1:11" x14ac:dyDescent="0.3">
      <c r="A17000" s="341">
        <v>43696.045143402778</v>
      </c>
      <c r="B17000" s="318">
        <v>39660.288999999997</v>
      </c>
      <c r="C17000" s="355">
        <f t="shared" si="367"/>
        <v>0.27999999999883585</v>
      </c>
      <c r="D17000" s="420">
        <f t="shared" si="368"/>
        <v>0.13999999999941792</v>
      </c>
      <c r="H17000" s="337"/>
      <c r="J17000" s="82">
        <v>80</v>
      </c>
      <c r="K17000" s="319">
        <v>2</v>
      </c>
    </row>
    <row r="17001" spans="1:11" x14ac:dyDescent="0.3">
      <c r="A17001" s="341">
        <v>43696.086810127315</v>
      </c>
      <c r="B17001" s="318">
        <v>39660.559000000001</v>
      </c>
      <c r="C17001" s="355">
        <f t="shared" si="367"/>
        <v>0.27000000000407454</v>
      </c>
      <c r="D17001" s="420">
        <f t="shared" si="368"/>
        <v>0.13500000000203727</v>
      </c>
      <c r="H17001" s="337"/>
      <c r="J17001" s="82">
        <v>81</v>
      </c>
      <c r="K17001" s="320">
        <v>3</v>
      </c>
    </row>
    <row r="17002" spans="1:11" x14ac:dyDescent="0.3">
      <c r="A17002" s="341">
        <v>43696.128476851853</v>
      </c>
      <c r="B17002" s="318">
        <v>39660.832000000002</v>
      </c>
      <c r="C17002" s="355">
        <f t="shared" si="367"/>
        <v>0.27300000000104774</v>
      </c>
      <c r="D17002" s="420">
        <f t="shared" si="368"/>
        <v>0.13650000000052387</v>
      </c>
      <c r="H17002" s="337"/>
      <c r="J17002" s="82">
        <v>82</v>
      </c>
      <c r="K17002" s="321">
        <v>4</v>
      </c>
    </row>
    <row r="17003" spans="1:11" x14ac:dyDescent="0.3">
      <c r="A17003" s="341">
        <v>43696.17014357639</v>
      </c>
      <c r="B17003" s="318">
        <v>39661.122000000003</v>
      </c>
      <c r="C17003" s="355">
        <f t="shared" si="367"/>
        <v>0.29000000000087311</v>
      </c>
      <c r="D17003" s="420">
        <f t="shared" si="368"/>
        <v>0.14500000000043656</v>
      </c>
      <c r="H17003" s="337"/>
      <c r="J17003" s="82">
        <v>83</v>
      </c>
      <c r="K17003" s="391">
        <v>1</v>
      </c>
    </row>
    <row r="17004" spans="1:11" x14ac:dyDescent="0.3">
      <c r="A17004" s="341">
        <v>43696.211810300927</v>
      </c>
      <c r="B17004" s="318">
        <v>39661.408000000003</v>
      </c>
      <c r="C17004" s="355">
        <f t="shared" si="367"/>
        <v>0.28600000000005821</v>
      </c>
      <c r="D17004" s="420">
        <f t="shared" si="368"/>
        <v>0.1430000000000291</v>
      </c>
      <c r="H17004" s="337"/>
      <c r="J17004" s="82">
        <v>84</v>
      </c>
      <c r="K17004" s="319">
        <v>2</v>
      </c>
    </row>
    <row r="17005" spans="1:11" x14ac:dyDescent="0.3">
      <c r="A17005" s="341">
        <v>43696.253477025464</v>
      </c>
      <c r="B17005" s="318">
        <v>39661.68</v>
      </c>
      <c r="C17005" s="355">
        <f t="shared" si="367"/>
        <v>0.27199999999720603</v>
      </c>
      <c r="D17005" s="420">
        <f t="shared" si="368"/>
        <v>0.13599999999860302</v>
      </c>
      <c r="H17005" s="337"/>
      <c r="J17005" s="82">
        <v>85</v>
      </c>
      <c r="K17005" s="320">
        <v>3</v>
      </c>
    </row>
    <row r="17006" spans="1:11" x14ac:dyDescent="0.3">
      <c r="A17006" s="341">
        <v>43696.295143750001</v>
      </c>
      <c r="B17006" s="318">
        <v>39661.961000000003</v>
      </c>
      <c r="C17006" s="355">
        <f t="shared" si="367"/>
        <v>0.28100000000267755</v>
      </c>
      <c r="D17006" s="420">
        <f t="shared" si="368"/>
        <v>0.14050000000133878</v>
      </c>
      <c r="H17006" s="337"/>
      <c r="J17006" s="82">
        <v>86</v>
      </c>
      <c r="K17006" s="321">
        <v>4</v>
      </c>
    </row>
    <row r="17007" spans="1:11" x14ac:dyDescent="0.3">
      <c r="A17007" s="341">
        <v>43696.336810474539</v>
      </c>
      <c r="B17007" s="318">
        <v>39662.249000000003</v>
      </c>
      <c r="C17007" s="355">
        <f t="shared" si="367"/>
        <v>0.28800000000046566</v>
      </c>
      <c r="D17007" s="420">
        <f t="shared" si="368"/>
        <v>0.14400000000023283</v>
      </c>
      <c r="H17007" s="337"/>
      <c r="J17007" s="82">
        <v>87</v>
      </c>
      <c r="K17007" s="391">
        <v>1</v>
      </c>
    </row>
    <row r="17008" spans="1:11" x14ac:dyDescent="0.3">
      <c r="A17008" s="341">
        <v>43696.378477199076</v>
      </c>
      <c r="B17008" s="318">
        <v>39662.527999999998</v>
      </c>
      <c r="C17008" s="355">
        <f t="shared" si="367"/>
        <v>0.27899999999499414</v>
      </c>
      <c r="D17008" s="420">
        <f t="shared" si="368"/>
        <v>0.13949999999749707</v>
      </c>
      <c r="H17008" s="337"/>
      <c r="J17008" s="82">
        <v>88</v>
      </c>
      <c r="K17008" s="319">
        <v>2</v>
      </c>
    </row>
    <row r="17009" spans="1:12" x14ac:dyDescent="0.3">
      <c r="A17009" s="341">
        <v>43696.420143923613</v>
      </c>
      <c r="B17009" s="318">
        <v>39662.803999999996</v>
      </c>
      <c r="C17009" s="355">
        <f t="shared" si="367"/>
        <v>0.27599999999802094</v>
      </c>
      <c r="D17009" s="420">
        <f t="shared" si="368"/>
        <v>0.13799999999901047</v>
      </c>
      <c r="H17009" s="337"/>
      <c r="J17009" s="82">
        <v>89</v>
      </c>
      <c r="K17009" s="320">
        <v>3</v>
      </c>
    </row>
    <row r="17010" spans="1:12" x14ac:dyDescent="0.3">
      <c r="A17010" s="341">
        <v>43696.46181064815</v>
      </c>
      <c r="B17010" s="318">
        <v>39663.089</v>
      </c>
      <c r="C17010" s="355">
        <f t="shared" si="367"/>
        <v>0.28500000000349246</v>
      </c>
      <c r="D17010" s="420">
        <f t="shared" si="368"/>
        <v>0.14250000000174623</v>
      </c>
      <c r="H17010" s="337"/>
      <c r="J17010" s="82">
        <v>90</v>
      </c>
      <c r="K17010" s="321">
        <v>4</v>
      </c>
    </row>
    <row r="17011" spans="1:12" x14ac:dyDescent="0.3">
      <c r="A17011" s="341">
        <v>43696.503477372687</v>
      </c>
      <c r="B17011" s="318">
        <v>39663.370000000003</v>
      </c>
      <c r="C17011" s="355">
        <f t="shared" si="367"/>
        <v>0.28100000000267755</v>
      </c>
      <c r="D17011" s="420">
        <f t="shared" si="368"/>
        <v>0.14050000000133878</v>
      </c>
      <c r="H17011" s="337"/>
      <c r="J17011" s="82">
        <v>91</v>
      </c>
      <c r="K17011" s="391">
        <v>1</v>
      </c>
    </row>
    <row r="17012" spans="1:12" x14ac:dyDescent="0.3">
      <c r="A17012" s="341">
        <v>43696.545144097225</v>
      </c>
      <c r="B17012" s="318">
        <v>39663.642</v>
      </c>
      <c r="C17012" s="355">
        <f t="shared" si="367"/>
        <v>0.27199999999720603</v>
      </c>
      <c r="D17012" s="420">
        <f t="shared" si="368"/>
        <v>0.13599999999860302</v>
      </c>
      <c r="H17012" s="337"/>
      <c r="J17012" s="82">
        <v>92</v>
      </c>
      <c r="K17012" s="319">
        <v>2</v>
      </c>
    </row>
    <row r="17013" spans="1:12" x14ac:dyDescent="0.3">
      <c r="A17013" s="341">
        <v>43696.586810821762</v>
      </c>
      <c r="B17013" s="318">
        <v>39663.928</v>
      </c>
      <c r="C17013" s="355">
        <f t="shared" si="367"/>
        <v>0.28600000000005821</v>
      </c>
      <c r="D17013" s="420">
        <f t="shared" si="368"/>
        <v>0.1430000000000291</v>
      </c>
      <c r="H17013" s="337"/>
      <c r="J17013" s="82">
        <v>93</v>
      </c>
      <c r="K17013" s="320">
        <v>3</v>
      </c>
    </row>
    <row r="17014" spans="1:12" x14ac:dyDescent="0.3">
      <c r="A17014" s="341">
        <v>43696.628477546299</v>
      </c>
      <c r="B17014" s="318">
        <v>39664.207999999999</v>
      </c>
      <c r="C17014" s="355">
        <f t="shared" si="367"/>
        <v>0.27999999999883585</v>
      </c>
      <c r="D17014" s="420">
        <f t="shared" si="368"/>
        <v>0.13999999999941792</v>
      </c>
      <c r="H17014" s="337"/>
      <c r="J17014" s="82">
        <v>94</v>
      </c>
      <c r="K17014" s="321">
        <v>4</v>
      </c>
    </row>
    <row r="17015" spans="1:12" x14ac:dyDescent="0.3">
      <c r="A17015" s="341">
        <v>43696.670144270836</v>
      </c>
      <c r="B17015" s="318">
        <v>39664.481</v>
      </c>
      <c r="C17015" s="355">
        <f t="shared" si="367"/>
        <v>0.27300000000104774</v>
      </c>
      <c r="D17015" s="420">
        <f t="shared" si="368"/>
        <v>0.13650000000052387</v>
      </c>
      <c r="H17015" s="337"/>
      <c r="J17015" s="82">
        <v>95</v>
      </c>
      <c r="K17015" s="391">
        <v>1</v>
      </c>
    </row>
    <row r="17016" spans="1:12" x14ac:dyDescent="0.3">
      <c r="A17016" s="341">
        <v>43696.711810995374</v>
      </c>
      <c r="B17016" s="318">
        <v>39664.745000000003</v>
      </c>
      <c r="C17016" s="355">
        <f t="shared" si="367"/>
        <v>0.26400000000285218</v>
      </c>
      <c r="D17016" s="420">
        <f t="shared" si="368"/>
        <v>0.13200000000142609</v>
      </c>
      <c r="H17016" s="337"/>
      <c r="J17016" s="82">
        <v>96</v>
      </c>
      <c r="K17016" s="319">
        <v>2</v>
      </c>
    </row>
    <row r="17017" spans="1:12" x14ac:dyDescent="0.3">
      <c r="A17017" s="341">
        <v>43696.753477719911</v>
      </c>
      <c r="B17017" s="318">
        <v>39665.012000000002</v>
      </c>
      <c r="C17017" s="355">
        <f>B17017-B17016</f>
        <v>0.26699999999982538</v>
      </c>
      <c r="D17017" s="420">
        <f>C17017/2</f>
        <v>0.13349999999991269</v>
      </c>
      <c r="H17017" s="337"/>
      <c r="J17017" s="82">
        <v>97</v>
      </c>
      <c r="K17017" s="320">
        <v>3</v>
      </c>
    </row>
    <row r="17018" spans="1:12" x14ac:dyDescent="0.3">
      <c r="A17018" s="341">
        <v>43696.773611111108</v>
      </c>
      <c r="B17018" s="318">
        <v>39665.012000000002</v>
      </c>
      <c r="C17018" s="318"/>
      <c r="D17018" s="414"/>
      <c r="H17018" s="332"/>
      <c r="J17018" s="82">
        <v>1</v>
      </c>
      <c r="K17018" s="321"/>
      <c r="L17018" s="54" t="s">
        <v>313</v>
      </c>
    </row>
    <row r="17019" spans="1:12" x14ac:dyDescent="0.3">
      <c r="A17019" s="341">
        <v>43696.81527777778</v>
      </c>
      <c r="B17019" s="318">
        <v>39665.281999999999</v>
      </c>
      <c r="C17019" s="355">
        <f t="shared" ref="C17019:C17117" si="369">B17019-B17018</f>
        <v>0.26999999999679858</v>
      </c>
      <c r="D17019" s="420">
        <f t="shared" ref="D17019:D17117" si="370">C17019/2</f>
        <v>0.13499999999839929</v>
      </c>
      <c r="H17019" s="337"/>
      <c r="J17019" s="82">
        <v>2</v>
      </c>
      <c r="K17019" s="321">
        <v>4</v>
      </c>
    </row>
    <row r="17020" spans="1:12" x14ac:dyDescent="0.3">
      <c r="A17020" s="341">
        <v>43696.856944444444</v>
      </c>
      <c r="B17020" s="318">
        <v>39665.538999999997</v>
      </c>
      <c r="C17020" s="355">
        <f t="shared" si="369"/>
        <v>0.25699999999778811</v>
      </c>
      <c r="D17020" s="420">
        <f t="shared" si="370"/>
        <v>0.12849999999889405</v>
      </c>
      <c r="H17020" s="337"/>
      <c r="J17020" s="82">
        <v>3</v>
      </c>
      <c r="K17020" s="391">
        <v>1</v>
      </c>
    </row>
    <row r="17021" spans="1:12" x14ac:dyDescent="0.3">
      <c r="A17021" s="341">
        <v>43696.898611111108</v>
      </c>
      <c r="B17021" s="318">
        <v>39665.800999999999</v>
      </c>
      <c r="C17021" s="355">
        <f t="shared" si="369"/>
        <v>0.26200000000244472</v>
      </c>
      <c r="D17021" s="420">
        <f t="shared" si="370"/>
        <v>0.13100000000122236</v>
      </c>
      <c r="H17021" s="337"/>
      <c r="J17021" s="82">
        <v>4</v>
      </c>
      <c r="K17021" s="319">
        <v>2</v>
      </c>
    </row>
    <row r="17022" spans="1:12" x14ac:dyDescent="0.3">
      <c r="A17022" s="341">
        <v>43696.940277604168</v>
      </c>
      <c r="B17022" s="318">
        <v>39666.076999999997</v>
      </c>
      <c r="C17022" s="355">
        <f t="shared" si="369"/>
        <v>0.27599999999802094</v>
      </c>
      <c r="D17022" s="420">
        <f t="shared" si="370"/>
        <v>0.13799999999901047</v>
      </c>
      <c r="H17022" s="337"/>
      <c r="J17022" s="82">
        <v>5</v>
      </c>
      <c r="K17022" s="320">
        <v>3</v>
      </c>
    </row>
    <row r="17023" spans="1:12" x14ac:dyDescent="0.3">
      <c r="A17023" s="341">
        <v>43696.981944212966</v>
      </c>
      <c r="B17023" s="318">
        <v>39666.347999999998</v>
      </c>
      <c r="C17023" s="355">
        <f t="shared" si="369"/>
        <v>0.27100000000064028</v>
      </c>
      <c r="D17023" s="420">
        <f t="shared" si="370"/>
        <v>0.13550000000032014</v>
      </c>
      <c r="E17023" s="336">
        <f>SUM(C16999:C17023)*7.4805194805</f>
        <v>49.431272727145306</v>
      </c>
      <c r="F17023" s="324">
        <f>AVERAGE(D16999:D17023)</f>
        <v>0.1376666666666703</v>
      </c>
      <c r="G17023" s="324">
        <f>_xlfn.STDEV.S(D16999:D17023)</f>
        <v>4.2724259138277997E-3</v>
      </c>
      <c r="H17023" s="337"/>
      <c r="J17023" s="82">
        <v>6</v>
      </c>
      <c r="K17023" s="321">
        <v>4</v>
      </c>
    </row>
    <row r="17024" spans="1:12" x14ac:dyDescent="0.3">
      <c r="A17024" s="341">
        <v>43697.023610821758</v>
      </c>
      <c r="B17024" s="318">
        <v>39666.608999999997</v>
      </c>
      <c r="C17024" s="355">
        <f t="shared" si="369"/>
        <v>0.26099999999860302</v>
      </c>
      <c r="D17024" s="420">
        <f t="shared" si="370"/>
        <v>0.13049999999930151</v>
      </c>
      <c r="H17024" s="337"/>
      <c r="J17024" s="82">
        <v>7</v>
      </c>
      <c r="K17024" s="391">
        <v>1</v>
      </c>
    </row>
    <row r="17025" spans="1:11" x14ac:dyDescent="0.3">
      <c r="A17025" s="341">
        <v>43697.065277430556</v>
      </c>
      <c r="B17025" s="318">
        <v>39666.881000000001</v>
      </c>
      <c r="C17025" s="355">
        <f t="shared" si="369"/>
        <v>0.27200000000448199</v>
      </c>
      <c r="D17025" s="420">
        <f t="shared" si="370"/>
        <v>0.13600000000224099</v>
      </c>
      <c r="H17025" s="337"/>
      <c r="J17025" s="82">
        <v>8</v>
      </c>
      <c r="K17025" s="319">
        <v>2</v>
      </c>
    </row>
    <row r="17026" spans="1:11" x14ac:dyDescent="0.3">
      <c r="A17026" s="341">
        <v>43697.106944039355</v>
      </c>
      <c r="B17026" s="318">
        <v>39667.163</v>
      </c>
      <c r="C17026" s="355">
        <f t="shared" si="369"/>
        <v>0.2819999999992433</v>
      </c>
      <c r="D17026" s="420">
        <f t="shared" si="370"/>
        <v>0.14099999999962165</v>
      </c>
      <c r="H17026" s="337"/>
      <c r="J17026" s="82">
        <v>9</v>
      </c>
      <c r="K17026" s="320">
        <v>3</v>
      </c>
    </row>
    <row r="17027" spans="1:11" x14ac:dyDescent="0.3">
      <c r="A17027" s="341">
        <v>43697.148610648146</v>
      </c>
      <c r="B17027" s="318">
        <v>39667.440999999999</v>
      </c>
      <c r="C17027" s="355">
        <f t="shared" si="369"/>
        <v>0.27799999999842839</v>
      </c>
      <c r="D17027" s="420">
        <f t="shared" si="370"/>
        <v>0.1389999999992142</v>
      </c>
      <c r="H17027" s="337"/>
      <c r="J17027" s="82">
        <v>10</v>
      </c>
      <c r="K17027" s="321">
        <v>4</v>
      </c>
    </row>
    <row r="17028" spans="1:11" x14ac:dyDescent="0.3">
      <c r="A17028" s="341">
        <v>43697.190277256945</v>
      </c>
      <c r="B17028" s="318">
        <v>39667.711000000003</v>
      </c>
      <c r="C17028" s="355">
        <f t="shared" si="369"/>
        <v>0.27000000000407454</v>
      </c>
      <c r="D17028" s="420">
        <f t="shared" si="370"/>
        <v>0.13500000000203727</v>
      </c>
      <c r="H17028" s="337"/>
      <c r="J17028" s="82">
        <v>11</v>
      </c>
      <c r="K17028" s="391">
        <v>1</v>
      </c>
    </row>
    <row r="17029" spans="1:11" x14ac:dyDescent="0.3">
      <c r="A17029" s="341">
        <v>43697.231943865743</v>
      </c>
      <c r="B17029" s="318">
        <v>39667.991999999998</v>
      </c>
      <c r="C17029" s="355">
        <f t="shared" si="369"/>
        <v>0.28099999999540159</v>
      </c>
      <c r="D17029" s="420">
        <f t="shared" si="370"/>
        <v>0.1404999999977008</v>
      </c>
      <c r="H17029" s="337"/>
      <c r="J17029" s="82">
        <v>12</v>
      </c>
      <c r="K17029" s="319">
        <v>2</v>
      </c>
    </row>
    <row r="17030" spans="1:11" x14ac:dyDescent="0.3">
      <c r="A17030" s="341">
        <v>43697.273610474535</v>
      </c>
      <c r="B17030" s="318">
        <v>39668.281000000003</v>
      </c>
      <c r="C17030" s="355">
        <f t="shared" si="369"/>
        <v>0.28900000000430737</v>
      </c>
      <c r="D17030" s="420">
        <f t="shared" si="370"/>
        <v>0.14450000000215368</v>
      </c>
      <c r="H17030" s="337"/>
      <c r="J17030" s="82">
        <v>13</v>
      </c>
      <c r="K17030" s="320">
        <v>3</v>
      </c>
    </row>
    <row r="17031" spans="1:11" x14ac:dyDescent="0.3">
      <c r="A17031" s="341">
        <v>43697.315277083333</v>
      </c>
      <c r="B17031" s="318">
        <v>39668.561000000002</v>
      </c>
      <c r="C17031" s="355">
        <f t="shared" si="369"/>
        <v>0.27999999999883585</v>
      </c>
      <c r="D17031" s="420">
        <f t="shared" si="370"/>
        <v>0.13999999999941792</v>
      </c>
      <c r="H17031" s="337"/>
      <c r="J17031" s="82">
        <v>14</v>
      </c>
      <c r="K17031" s="321">
        <v>4</v>
      </c>
    </row>
    <row r="17032" spans="1:11" x14ac:dyDescent="0.3">
      <c r="A17032" s="341">
        <v>43697.356943692132</v>
      </c>
      <c r="B17032" s="318">
        <v>39668.845999999998</v>
      </c>
      <c r="C17032" s="355">
        <f t="shared" si="369"/>
        <v>0.2849999999962165</v>
      </c>
      <c r="D17032" s="420">
        <f t="shared" si="370"/>
        <v>0.14249999999810825</v>
      </c>
      <c r="H17032" s="337"/>
      <c r="J17032" s="82">
        <v>15</v>
      </c>
      <c r="K17032" s="391">
        <v>1</v>
      </c>
    </row>
    <row r="17033" spans="1:11" x14ac:dyDescent="0.3">
      <c r="A17033" s="341">
        <v>43697.398610300923</v>
      </c>
      <c r="B17033" s="318">
        <v>39669.137999999999</v>
      </c>
      <c r="C17033" s="355">
        <f t="shared" si="369"/>
        <v>0.29200000000128057</v>
      </c>
      <c r="D17033" s="420">
        <f t="shared" si="370"/>
        <v>0.14600000000064028</v>
      </c>
      <c r="H17033" s="337"/>
      <c r="J17033" s="82">
        <v>16</v>
      </c>
      <c r="K17033" s="319">
        <v>2</v>
      </c>
    </row>
    <row r="17034" spans="1:11" x14ac:dyDescent="0.3">
      <c r="A17034" s="341">
        <v>43697.440276909721</v>
      </c>
      <c r="B17034" s="318">
        <v>39669.42</v>
      </c>
      <c r="C17034" s="355">
        <f t="shared" si="369"/>
        <v>0.2819999999992433</v>
      </c>
      <c r="D17034" s="420">
        <f t="shared" si="370"/>
        <v>0.14099999999962165</v>
      </c>
      <c r="H17034" s="337"/>
      <c r="J17034" s="82">
        <v>17</v>
      </c>
      <c r="K17034" s="320">
        <v>3</v>
      </c>
    </row>
    <row r="17035" spans="1:11" x14ac:dyDescent="0.3">
      <c r="A17035" s="341">
        <v>43697.48194351852</v>
      </c>
      <c r="B17035" s="318">
        <v>39669.690999999999</v>
      </c>
      <c r="C17035" s="355">
        <f t="shared" si="369"/>
        <v>0.27100000000064028</v>
      </c>
      <c r="D17035" s="420">
        <f t="shared" si="370"/>
        <v>0.13550000000032014</v>
      </c>
      <c r="H17035" s="337"/>
      <c r="J17035" s="82">
        <v>18</v>
      </c>
      <c r="K17035" s="321">
        <v>4</v>
      </c>
    </row>
    <row r="17036" spans="1:11" x14ac:dyDescent="0.3">
      <c r="A17036" s="341">
        <v>43697.523610127311</v>
      </c>
      <c r="B17036" s="318">
        <v>39669.970999999998</v>
      </c>
      <c r="C17036" s="355">
        <f t="shared" si="369"/>
        <v>0.27999999999883585</v>
      </c>
      <c r="D17036" s="420">
        <f t="shared" si="370"/>
        <v>0.13999999999941792</v>
      </c>
      <c r="H17036" s="337"/>
      <c r="J17036" s="82">
        <v>19</v>
      </c>
      <c r="K17036" s="391">
        <v>1</v>
      </c>
    </row>
    <row r="17037" spans="1:11" x14ac:dyDescent="0.3">
      <c r="A17037" s="341">
        <v>43697.56527673611</v>
      </c>
      <c r="B17037" s="318">
        <v>39670.258999999998</v>
      </c>
      <c r="C17037" s="355">
        <f t="shared" si="369"/>
        <v>0.28800000000046566</v>
      </c>
      <c r="D17037" s="420">
        <f t="shared" si="370"/>
        <v>0.14400000000023283</v>
      </c>
      <c r="H17037" s="337"/>
      <c r="J17037" s="82">
        <v>20</v>
      </c>
      <c r="K17037" s="319">
        <v>2</v>
      </c>
    </row>
    <row r="17038" spans="1:11" x14ac:dyDescent="0.3">
      <c r="A17038" s="341">
        <v>43697.606943344908</v>
      </c>
      <c r="B17038" s="318">
        <v>39670.531999999999</v>
      </c>
      <c r="C17038" s="355">
        <f t="shared" si="369"/>
        <v>0.27300000000104774</v>
      </c>
      <c r="D17038" s="420">
        <f t="shared" si="370"/>
        <v>0.13650000000052387</v>
      </c>
      <c r="H17038" s="337"/>
      <c r="J17038" s="82">
        <v>21</v>
      </c>
      <c r="K17038" s="320">
        <v>3</v>
      </c>
    </row>
    <row r="17039" spans="1:11" x14ac:dyDescent="0.3">
      <c r="A17039" s="341">
        <v>43697.648609953707</v>
      </c>
      <c r="B17039" s="318">
        <v>39670.81</v>
      </c>
      <c r="C17039" s="355">
        <f t="shared" si="369"/>
        <v>0.27799999999842839</v>
      </c>
      <c r="D17039" s="420">
        <f t="shared" si="370"/>
        <v>0.1389999999992142</v>
      </c>
      <c r="H17039" s="337"/>
      <c r="J17039" s="82">
        <v>22</v>
      </c>
      <c r="K17039" s="321">
        <v>4</v>
      </c>
    </row>
    <row r="17040" spans="1:11" x14ac:dyDescent="0.3">
      <c r="A17040" s="341">
        <v>43697.690276562498</v>
      </c>
      <c r="B17040" s="318">
        <v>39671.091999999997</v>
      </c>
      <c r="C17040" s="355">
        <f t="shared" si="369"/>
        <v>0.2819999999992433</v>
      </c>
      <c r="D17040" s="420">
        <f t="shared" si="370"/>
        <v>0.14099999999962165</v>
      </c>
      <c r="H17040" s="337"/>
      <c r="J17040" s="82">
        <v>23</v>
      </c>
      <c r="K17040" s="391">
        <v>1</v>
      </c>
    </row>
    <row r="17041" spans="1:11" x14ac:dyDescent="0.3">
      <c r="A17041" s="341">
        <v>43697.731943171297</v>
      </c>
      <c r="B17041" s="318">
        <v>39671.372000000003</v>
      </c>
      <c r="C17041" s="355">
        <f t="shared" si="369"/>
        <v>0.2800000000061118</v>
      </c>
      <c r="D17041" s="420">
        <f t="shared" si="370"/>
        <v>0.1400000000030559</v>
      </c>
      <c r="H17041" s="337"/>
      <c r="J17041" s="82">
        <v>24</v>
      </c>
      <c r="K17041" s="319">
        <v>2</v>
      </c>
    </row>
    <row r="17042" spans="1:11" x14ac:dyDescent="0.3">
      <c r="A17042" s="341">
        <v>43697.773609780095</v>
      </c>
      <c r="B17042" s="318">
        <v>39671.641000000003</v>
      </c>
      <c r="C17042" s="355">
        <f t="shared" si="369"/>
        <v>0.26900000000023283</v>
      </c>
      <c r="D17042" s="420">
        <f t="shared" si="370"/>
        <v>0.13450000000011642</v>
      </c>
      <c r="H17042" s="337"/>
      <c r="J17042" s="82">
        <v>25</v>
      </c>
      <c r="K17042" s="320">
        <v>3</v>
      </c>
    </row>
    <row r="17043" spans="1:11" x14ac:dyDescent="0.3">
      <c r="A17043" s="341">
        <v>43697.815276388887</v>
      </c>
      <c r="B17043" s="318">
        <v>39671.917999999998</v>
      </c>
      <c r="C17043" s="355">
        <f t="shared" si="369"/>
        <v>0.27699999999458669</v>
      </c>
      <c r="D17043" s="420">
        <f t="shared" si="370"/>
        <v>0.13849999999729334</v>
      </c>
      <c r="H17043" s="337"/>
      <c r="J17043" s="82">
        <v>26</v>
      </c>
      <c r="K17043" s="321">
        <v>4</v>
      </c>
    </row>
    <row r="17044" spans="1:11" x14ac:dyDescent="0.3">
      <c r="A17044" s="341">
        <v>43697.856942997685</v>
      </c>
      <c r="B17044" s="318">
        <v>39672.197</v>
      </c>
      <c r="C17044" s="355">
        <f t="shared" si="369"/>
        <v>0.2790000000022701</v>
      </c>
      <c r="D17044" s="420">
        <f t="shared" si="370"/>
        <v>0.13950000000113505</v>
      </c>
      <c r="H17044" s="337"/>
      <c r="J17044" s="82">
        <v>27</v>
      </c>
      <c r="K17044" s="391">
        <v>1</v>
      </c>
    </row>
    <row r="17045" spans="1:11" x14ac:dyDescent="0.3">
      <c r="A17045" s="341">
        <v>43697.898609606484</v>
      </c>
      <c r="B17045" s="318">
        <v>39672.468999999997</v>
      </c>
      <c r="C17045" s="355">
        <f t="shared" si="369"/>
        <v>0.27199999999720603</v>
      </c>
      <c r="D17045" s="420">
        <f t="shared" si="370"/>
        <v>0.13599999999860302</v>
      </c>
      <c r="H17045" s="337"/>
      <c r="J17045" s="82">
        <v>28</v>
      </c>
      <c r="K17045" s="319">
        <v>2</v>
      </c>
    </row>
    <row r="17046" spans="1:11" x14ac:dyDescent="0.3">
      <c r="A17046" s="341">
        <v>43697.940276215275</v>
      </c>
      <c r="B17046" s="318">
        <v>39672.732000000004</v>
      </c>
      <c r="C17046" s="355">
        <f t="shared" si="369"/>
        <v>0.26300000000628643</v>
      </c>
      <c r="D17046" s="420">
        <f t="shared" si="370"/>
        <v>0.13150000000314321</v>
      </c>
      <c r="H17046" s="337"/>
      <c r="J17046" s="82">
        <v>29</v>
      </c>
      <c r="K17046" s="320">
        <v>3</v>
      </c>
    </row>
    <row r="17047" spans="1:11" x14ac:dyDescent="0.3">
      <c r="A17047" s="341">
        <v>43697.981942824073</v>
      </c>
      <c r="B17047" s="318">
        <v>39673.008999999998</v>
      </c>
      <c r="C17047" s="355">
        <f t="shared" si="369"/>
        <v>0.27699999999458669</v>
      </c>
      <c r="D17047" s="420">
        <f t="shared" si="370"/>
        <v>0.13849999999729334</v>
      </c>
      <c r="E17047" s="336">
        <f>SUM(C17024:C17047)*7.4805194805</f>
        <v>49.827740259610934</v>
      </c>
      <c r="F17047" s="324">
        <f>AVERAGE(D17024:D17047)</f>
        <v>0.13877083333333454</v>
      </c>
      <c r="G17047" s="324">
        <f>_xlfn.STDEV.S(D17024:D17047)</f>
        <v>3.8135318748500407E-3</v>
      </c>
      <c r="H17047" s="337"/>
      <c r="J17047" s="82">
        <v>30</v>
      </c>
      <c r="K17047" s="321">
        <v>4</v>
      </c>
    </row>
    <row r="17048" spans="1:11" x14ac:dyDescent="0.3">
      <c r="A17048" s="341">
        <v>43698.023609432872</v>
      </c>
      <c r="B17048" s="318">
        <v>39673.288999999997</v>
      </c>
      <c r="C17048" s="355">
        <f t="shared" si="369"/>
        <v>0.27999999999883585</v>
      </c>
      <c r="D17048" s="420">
        <f t="shared" si="370"/>
        <v>0.13999999999941792</v>
      </c>
      <c r="H17048" s="337"/>
      <c r="J17048" s="82">
        <v>31</v>
      </c>
      <c r="K17048" s="391">
        <v>1</v>
      </c>
    </row>
    <row r="17049" spans="1:11" x14ac:dyDescent="0.3">
      <c r="A17049" s="341">
        <v>43698.065276041663</v>
      </c>
      <c r="B17049" s="318">
        <v>39673.56</v>
      </c>
      <c r="C17049" s="355">
        <f t="shared" si="369"/>
        <v>0.27100000000064028</v>
      </c>
      <c r="D17049" s="420">
        <f t="shared" si="370"/>
        <v>0.13550000000032014</v>
      </c>
      <c r="H17049" s="337"/>
      <c r="J17049" s="82">
        <v>32</v>
      </c>
      <c r="K17049" s="319">
        <v>2</v>
      </c>
    </row>
    <row r="17050" spans="1:11" x14ac:dyDescent="0.3">
      <c r="A17050" s="341">
        <v>43698.106942650462</v>
      </c>
      <c r="B17050" s="318">
        <v>39673.834999999999</v>
      </c>
      <c r="C17050" s="355">
        <f t="shared" si="369"/>
        <v>0.27500000000145519</v>
      </c>
      <c r="D17050" s="420">
        <f t="shared" si="370"/>
        <v>0.1375000000007276</v>
      </c>
      <c r="H17050" s="337"/>
      <c r="J17050" s="82">
        <v>33</v>
      </c>
      <c r="K17050" s="320">
        <v>3</v>
      </c>
    </row>
    <row r="17051" spans="1:11" x14ac:dyDescent="0.3">
      <c r="A17051" s="341">
        <v>43698.14860925926</v>
      </c>
      <c r="B17051" s="318">
        <v>39674.120999999999</v>
      </c>
      <c r="C17051" s="355">
        <f t="shared" si="369"/>
        <v>0.28600000000005821</v>
      </c>
      <c r="D17051" s="420">
        <f t="shared" si="370"/>
        <v>0.1430000000000291</v>
      </c>
      <c r="H17051" s="337"/>
      <c r="J17051" s="82">
        <v>34</v>
      </c>
      <c r="K17051" s="321">
        <v>4</v>
      </c>
    </row>
    <row r="17052" spans="1:11" x14ac:dyDescent="0.3">
      <c r="A17052" s="341">
        <v>43698.190275868059</v>
      </c>
      <c r="B17052" s="318">
        <v>39674.402000000002</v>
      </c>
      <c r="C17052" s="355">
        <f t="shared" si="369"/>
        <v>0.28100000000267755</v>
      </c>
      <c r="D17052" s="420">
        <f t="shared" si="370"/>
        <v>0.14050000000133878</v>
      </c>
      <c r="H17052" s="337"/>
      <c r="J17052" s="82">
        <v>35</v>
      </c>
      <c r="K17052" s="391">
        <v>1</v>
      </c>
    </row>
    <row r="17053" spans="1:11" x14ac:dyDescent="0.3">
      <c r="A17053" s="341">
        <v>43698.23194247685</v>
      </c>
      <c r="B17053" s="318">
        <v>39674.680999999997</v>
      </c>
      <c r="C17053" s="355">
        <f t="shared" si="369"/>
        <v>0.27899999999499414</v>
      </c>
      <c r="D17053" s="420">
        <f t="shared" si="370"/>
        <v>0.13949999999749707</v>
      </c>
      <c r="H17053" s="337"/>
      <c r="J17053" s="82">
        <v>36</v>
      </c>
      <c r="K17053" s="319">
        <v>2</v>
      </c>
    </row>
    <row r="17054" spans="1:11" x14ac:dyDescent="0.3">
      <c r="A17054" s="341">
        <v>43698.273609085649</v>
      </c>
      <c r="B17054" s="318">
        <v>39674.968000000001</v>
      </c>
      <c r="C17054" s="355">
        <f t="shared" si="369"/>
        <v>0.28700000000389991</v>
      </c>
      <c r="D17054" s="420">
        <f t="shared" si="370"/>
        <v>0.14350000000194996</v>
      </c>
      <c r="H17054" s="337"/>
      <c r="J17054" s="82">
        <v>37</v>
      </c>
      <c r="K17054" s="320">
        <v>3</v>
      </c>
    </row>
    <row r="17055" spans="1:11" x14ac:dyDescent="0.3">
      <c r="A17055" s="341">
        <v>43698.315275694447</v>
      </c>
      <c r="B17055" s="318">
        <v>39675.258000000002</v>
      </c>
      <c r="C17055" s="355">
        <f t="shared" si="369"/>
        <v>0.29000000000087311</v>
      </c>
      <c r="D17055" s="420">
        <f t="shared" si="370"/>
        <v>0.14500000000043656</v>
      </c>
      <c r="H17055" s="337"/>
      <c r="J17055" s="82">
        <v>38</v>
      </c>
      <c r="K17055" s="321">
        <v>4</v>
      </c>
    </row>
    <row r="17056" spans="1:11" x14ac:dyDescent="0.3">
      <c r="A17056" s="341">
        <v>43698.356942303239</v>
      </c>
      <c r="B17056" s="318">
        <v>39675.536</v>
      </c>
      <c r="C17056" s="355">
        <f t="shared" si="369"/>
        <v>0.27799999999842839</v>
      </c>
      <c r="D17056" s="420">
        <f t="shared" si="370"/>
        <v>0.1389999999992142</v>
      </c>
      <c r="H17056" s="337"/>
      <c r="J17056" s="82">
        <v>39</v>
      </c>
      <c r="K17056" s="391">
        <v>1</v>
      </c>
    </row>
    <row r="17057" spans="1:11" x14ac:dyDescent="0.3">
      <c r="A17057" s="341">
        <v>43698.398608912037</v>
      </c>
      <c r="B17057" s="318">
        <v>39675.813000000002</v>
      </c>
      <c r="C17057" s="355">
        <f t="shared" si="369"/>
        <v>0.27700000000186265</v>
      </c>
      <c r="D17057" s="420">
        <f t="shared" si="370"/>
        <v>0.13850000000093132</v>
      </c>
      <c r="H17057" s="337"/>
      <c r="J17057" s="82">
        <v>40</v>
      </c>
      <c r="K17057" s="319">
        <v>2</v>
      </c>
    </row>
    <row r="17058" spans="1:11" x14ac:dyDescent="0.3">
      <c r="A17058" s="341">
        <v>43698.440275520836</v>
      </c>
      <c r="B17058" s="318">
        <v>39676.101999999999</v>
      </c>
      <c r="C17058" s="355">
        <f t="shared" si="369"/>
        <v>0.28899999999703141</v>
      </c>
      <c r="D17058" s="420">
        <f t="shared" si="370"/>
        <v>0.1444999999985157</v>
      </c>
      <c r="H17058" s="337"/>
      <c r="J17058" s="82">
        <v>41</v>
      </c>
      <c r="K17058" s="320">
        <v>3</v>
      </c>
    </row>
    <row r="17059" spans="1:11" x14ac:dyDescent="0.3">
      <c r="A17059" s="341">
        <v>43698.481942129627</v>
      </c>
      <c r="B17059" s="318">
        <v>39676.387999999999</v>
      </c>
      <c r="C17059" s="355">
        <f t="shared" si="369"/>
        <v>0.28600000000005821</v>
      </c>
      <c r="D17059" s="420">
        <f t="shared" si="370"/>
        <v>0.1430000000000291</v>
      </c>
      <c r="H17059" s="337"/>
      <c r="J17059" s="82">
        <v>42</v>
      </c>
      <c r="K17059" s="321">
        <v>4</v>
      </c>
    </row>
    <row r="17060" spans="1:11" x14ac:dyDescent="0.3">
      <c r="A17060" s="341">
        <v>43698.523608738426</v>
      </c>
      <c r="B17060" s="318">
        <v>39676.661999999997</v>
      </c>
      <c r="C17060" s="355">
        <f t="shared" si="369"/>
        <v>0.27399999999761349</v>
      </c>
      <c r="D17060" s="420">
        <f t="shared" si="370"/>
        <v>0.13699999999880674</v>
      </c>
      <c r="H17060" s="337"/>
      <c r="J17060" s="82">
        <v>43</v>
      </c>
      <c r="K17060" s="391">
        <v>1</v>
      </c>
    </row>
    <row r="17061" spans="1:11" x14ac:dyDescent="0.3">
      <c r="A17061" s="341">
        <v>43698.565275347224</v>
      </c>
      <c r="B17061" s="318">
        <v>39676.947999999997</v>
      </c>
      <c r="C17061" s="355">
        <f t="shared" si="369"/>
        <v>0.28600000000005821</v>
      </c>
      <c r="D17061" s="420">
        <f t="shared" si="370"/>
        <v>0.1430000000000291</v>
      </c>
      <c r="H17061" s="337"/>
      <c r="J17061" s="82">
        <v>44</v>
      </c>
      <c r="K17061" s="319">
        <v>2</v>
      </c>
    </row>
    <row r="17062" spans="1:11" x14ac:dyDescent="0.3">
      <c r="A17062" s="341">
        <v>43698.606941956015</v>
      </c>
      <c r="B17062" s="318">
        <v>39677.235000000001</v>
      </c>
      <c r="C17062" s="355">
        <f t="shared" si="369"/>
        <v>0.28700000000389991</v>
      </c>
      <c r="D17062" s="420">
        <f t="shared" si="370"/>
        <v>0.14350000000194996</v>
      </c>
      <c r="H17062" s="337"/>
      <c r="J17062" s="82">
        <v>45</v>
      </c>
      <c r="K17062" s="320">
        <v>3</v>
      </c>
    </row>
    <row r="17063" spans="1:11" x14ac:dyDescent="0.3">
      <c r="A17063" s="341">
        <v>43698.648608564814</v>
      </c>
      <c r="B17063" s="318">
        <v>39677.51</v>
      </c>
      <c r="C17063" s="355">
        <f t="shared" si="369"/>
        <v>0.27500000000145519</v>
      </c>
      <c r="D17063" s="420">
        <f t="shared" si="370"/>
        <v>0.1375000000007276</v>
      </c>
      <c r="H17063" s="337"/>
      <c r="J17063" s="82">
        <v>46</v>
      </c>
      <c r="K17063" s="321">
        <v>4</v>
      </c>
    </row>
    <row r="17064" spans="1:11" x14ac:dyDescent="0.3">
      <c r="A17064" s="341">
        <v>43698.690275173612</v>
      </c>
      <c r="B17064" s="318">
        <v>39677.781999999999</v>
      </c>
      <c r="C17064" s="355">
        <f t="shared" si="369"/>
        <v>0.27199999999720603</v>
      </c>
      <c r="D17064" s="420">
        <f t="shared" si="370"/>
        <v>0.13599999999860302</v>
      </c>
      <c r="H17064" s="337"/>
      <c r="J17064" s="82">
        <v>47</v>
      </c>
      <c r="K17064" s="391">
        <v>1</v>
      </c>
    </row>
    <row r="17065" spans="1:11" x14ac:dyDescent="0.3">
      <c r="A17065" s="341">
        <v>43698.731941782411</v>
      </c>
      <c r="B17065" s="318">
        <v>39678.07</v>
      </c>
      <c r="C17065" s="355">
        <f t="shared" si="369"/>
        <v>0.28800000000046566</v>
      </c>
      <c r="D17065" s="420">
        <f t="shared" si="370"/>
        <v>0.14400000000023283</v>
      </c>
      <c r="H17065" s="337"/>
      <c r="J17065" s="82">
        <v>48</v>
      </c>
      <c r="K17065" s="319">
        <v>2</v>
      </c>
    </row>
    <row r="17066" spans="1:11" x14ac:dyDescent="0.3">
      <c r="A17066" s="341">
        <v>43698.773608391202</v>
      </c>
      <c r="B17066" s="318">
        <v>39678.351000000002</v>
      </c>
      <c r="C17066" s="355">
        <f t="shared" si="369"/>
        <v>0.28100000000267755</v>
      </c>
      <c r="D17066" s="420">
        <f t="shared" si="370"/>
        <v>0.14050000000133878</v>
      </c>
      <c r="H17066" s="337"/>
      <c r="J17066" s="82">
        <v>49</v>
      </c>
      <c r="K17066" s="320">
        <v>3</v>
      </c>
    </row>
    <row r="17067" spans="1:11" x14ac:dyDescent="0.3">
      <c r="A17067" s="341">
        <v>43698.815275000001</v>
      </c>
      <c r="B17067" s="318">
        <v>39678.618999999999</v>
      </c>
      <c r="C17067" s="355">
        <f t="shared" si="369"/>
        <v>0.26799999999639113</v>
      </c>
      <c r="D17067" s="420">
        <f t="shared" si="370"/>
        <v>0.13399999999819556</v>
      </c>
      <c r="H17067" s="337"/>
      <c r="J17067" s="82">
        <v>50</v>
      </c>
      <c r="K17067" s="321">
        <v>4</v>
      </c>
    </row>
    <row r="17068" spans="1:11" x14ac:dyDescent="0.3">
      <c r="A17068" s="341">
        <v>43698.856941608799</v>
      </c>
      <c r="B17068" s="318">
        <v>39678.887999999999</v>
      </c>
      <c r="C17068" s="355">
        <f t="shared" si="369"/>
        <v>0.26900000000023283</v>
      </c>
      <c r="D17068" s="420">
        <f t="shared" si="370"/>
        <v>0.13450000000011642</v>
      </c>
      <c r="H17068" s="337"/>
      <c r="J17068" s="82">
        <v>51</v>
      </c>
      <c r="K17068" s="391">
        <v>1</v>
      </c>
    </row>
    <row r="17069" spans="1:11" x14ac:dyDescent="0.3">
      <c r="A17069" s="341">
        <v>43698.898608217591</v>
      </c>
      <c r="B17069" s="318">
        <v>39679.159</v>
      </c>
      <c r="C17069" s="355">
        <f t="shared" si="369"/>
        <v>0.27100000000064028</v>
      </c>
      <c r="D17069" s="420">
        <f t="shared" si="370"/>
        <v>0.13550000000032014</v>
      </c>
      <c r="H17069" s="337"/>
      <c r="J17069" s="82">
        <v>52</v>
      </c>
      <c r="K17069" s="319">
        <v>2</v>
      </c>
    </row>
    <row r="17070" spans="1:11" x14ac:dyDescent="0.3">
      <c r="A17070" s="341">
        <v>43698.940274826389</v>
      </c>
      <c r="B17070" s="318">
        <v>39679.43</v>
      </c>
      <c r="C17070" s="355">
        <f t="shared" si="369"/>
        <v>0.27100000000064028</v>
      </c>
      <c r="D17070" s="420">
        <f t="shared" si="370"/>
        <v>0.13550000000032014</v>
      </c>
      <c r="H17070" s="337"/>
      <c r="J17070" s="82">
        <v>53</v>
      </c>
      <c r="K17070" s="320">
        <v>3</v>
      </c>
    </row>
    <row r="17071" spans="1:11" x14ac:dyDescent="0.3">
      <c r="A17071" s="341">
        <v>43698.981941435188</v>
      </c>
      <c r="B17071" s="318">
        <v>39679.692000000003</v>
      </c>
      <c r="C17071" s="355">
        <f t="shared" si="369"/>
        <v>0.26200000000244472</v>
      </c>
      <c r="D17071" s="420">
        <f t="shared" si="370"/>
        <v>0.13100000000122236</v>
      </c>
      <c r="E17071" s="336">
        <f>SUM(C17048:C17071)*7.4805194805</f>
        <v>49.992311688215466</v>
      </c>
      <c r="F17071" s="324">
        <f>AVERAGE(D17048:D17071)</f>
        <v>0.13922916666676124</v>
      </c>
      <c r="G17071" s="324">
        <f>_xlfn.STDEV.S(D17048:D17071)</f>
        <v>3.8897277392275255E-3</v>
      </c>
      <c r="H17071" s="337"/>
      <c r="J17071" s="82">
        <v>54</v>
      </c>
      <c r="K17071" s="321">
        <v>4</v>
      </c>
    </row>
    <row r="17072" spans="1:11" x14ac:dyDescent="0.3">
      <c r="A17072" s="341">
        <v>43699.023608043979</v>
      </c>
      <c r="B17072" s="318">
        <v>39679.962</v>
      </c>
      <c r="C17072" s="355">
        <f t="shared" si="369"/>
        <v>0.26999999999679858</v>
      </c>
      <c r="D17072" s="420">
        <f t="shared" si="370"/>
        <v>0.13499999999839929</v>
      </c>
      <c r="H17072" s="337"/>
      <c r="J17072" s="82">
        <v>55</v>
      </c>
      <c r="K17072" s="391">
        <v>1</v>
      </c>
    </row>
    <row r="17073" spans="1:11" x14ac:dyDescent="0.3">
      <c r="A17073" s="341">
        <v>43699.065274652778</v>
      </c>
      <c r="B17073" s="318">
        <v>39680.241999999998</v>
      </c>
      <c r="C17073" s="355">
        <f t="shared" si="369"/>
        <v>0.27999999999883585</v>
      </c>
      <c r="D17073" s="420">
        <f t="shared" si="370"/>
        <v>0.13999999999941792</v>
      </c>
      <c r="H17073" s="337"/>
      <c r="J17073" s="82">
        <v>56</v>
      </c>
      <c r="K17073" s="319">
        <v>2</v>
      </c>
    </row>
    <row r="17074" spans="1:11" x14ac:dyDescent="0.3">
      <c r="A17074" s="341">
        <v>43699.106941261576</v>
      </c>
      <c r="B17074" s="318">
        <v>39680.514000000003</v>
      </c>
      <c r="C17074" s="355">
        <f t="shared" si="369"/>
        <v>0.27200000000448199</v>
      </c>
      <c r="D17074" s="420">
        <f t="shared" si="370"/>
        <v>0.13600000000224099</v>
      </c>
      <c r="H17074" s="337"/>
      <c r="J17074" s="82">
        <v>57</v>
      </c>
      <c r="K17074" s="320">
        <v>3</v>
      </c>
    </row>
    <row r="17075" spans="1:11" x14ac:dyDescent="0.3">
      <c r="A17075" s="341">
        <v>43699.148607870367</v>
      </c>
      <c r="B17075" s="318">
        <v>39680.788</v>
      </c>
      <c r="C17075" s="355">
        <f t="shared" si="369"/>
        <v>0.27399999999761349</v>
      </c>
      <c r="D17075" s="420">
        <f t="shared" si="370"/>
        <v>0.13699999999880674</v>
      </c>
      <c r="H17075" s="337"/>
      <c r="J17075" s="82">
        <v>58</v>
      </c>
      <c r="K17075" s="321">
        <v>4</v>
      </c>
    </row>
    <row r="17076" spans="1:11" x14ac:dyDescent="0.3">
      <c r="A17076" s="341">
        <v>43699.190274479166</v>
      </c>
      <c r="B17076" s="318">
        <v>39681.072999999997</v>
      </c>
      <c r="C17076" s="355">
        <f t="shared" si="369"/>
        <v>0.2849999999962165</v>
      </c>
      <c r="D17076" s="420">
        <f t="shared" si="370"/>
        <v>0.14249999999810825</v>
      </c>
      <c r="H17076" s="337"/>
      <c r="J17076" s="82">
        <v>59</v>
      </c>
      <c r="K17076" s="391">
        <v>1</v>
      </c>
    </row>
    <row r="17077" spans="1:11" x14ac:dyDescent="0.3">
      <c r="A17077" s="341">
        <v>43699.231941087965</v>
      </c>
      <c r="B17077" s="318">
        <v>39681.360000000001</v>
      </c>
      <c r="C17077" s="355">
        <f t="shared" si="369"/>
        <v>0.28700000000389991</v>
      </c>
      <c r="D17077" s="420">
        <f t="shared" si="370"/>
        <v>0.14350000000194996</v>
      </c>
      <c r="H17077" s="337"/>
      <c r="J17077" s="82">
        <v>60</v>
      </c>
      <c r="K17077" s="319">
        <v>2</v>
      </c>
    </row>
    <row r="17078" spans="1:11" x14ac:dyDescent="0.3">
      <c r="A17078" s="341">
        <v>43699.273607696756</v>
      </c>
      <c r="B17078" s="318">
        <v>39681.637999999999</v>
      </c>
      <c r="C17078" s="355">
        <f t="shared" si="369"/>
        <v>0.27799999999842839</v>
      </c>
      <c r="D17078" s="420">
        <f t="shared" si="370"/>
        <v>0.1389999999992142</v>
      </c>
      <c r="H17078" s="337"/>
      <c r="J17078" s="82">
        <v>61</v>
      </c>
      <c r="K17078" s="320">
        <v>3</v>
      </c>
    </row>
    <row r="17079" spans="1:11" x14ac:dyDescent="0.3">
      <c r="A17079" s="341">
        <v>43699.315274305554</v>
      </c>
      <c r="B17079" s="318">
        <v>39681.911999999997</v>
      </c>
      <c r="C17079" s="355">
        <f t="shared" si="369"/>
        <v>0.27399999999761349</v>
      </c>
      <c r="D17079" s="420">
        <f t="shared" si="370"/>
        <v>0.13699999999880674</v>
      </c>
      <c r="H17079" s="337"/>
      <c r="J17079" s="82">
        <v>62</v>
      </c>
      <c r="K17079" s="321">
        <v>4</v>
      </c>
    </row>
    <row r="17080" spans="1:11" x14ac:dyDescent="0.3">
      <c r="A17080" s="341">
        <v>43699.356940914353</v>
      </c>
      <c r="B17080" s="318">
        <v>39682.199000000001</v>
      </c>
      <c r="C17080" s="355">
        <f t="shared" si="369"/>
        <v>0.28700000000389991</v>
      </c>
      <c r="D17080" s="420">
        <f t="shared" si="370"/>
        <v>0.14350000000194996</v>
      </c>
      <c r="H17080" s="337"/>
      <c r="J17080" s="82">
        <v>63</v>
      </c>
      <c r="K17080" s="391">
        <v>1</v>
      </c>
    </row>
    <row r="17081" spans="1:11" x14ac:dyDescent="0.3">
      <c r="A17081" s="341">
        <v>43699.398607523151</v>
      </c>
      <c r="B17081" s="318">
        <v>39682.480000000003</v>
      </c>
      <c r="C17081" s="355">
        <f t="shared" si="369"/>
        <v>0.28100000000267755</v>
      </c>
      <c r="D17081" s="420">
        <f t="shared" si="370"/>
        <v>0.14050000000133878</v>
      </c>
      <c r="H17081" s="337"/>
      <c r="J17081" s="82">
        <v>64</v>
      </c>
      <c r="K17081" s="319">
        <v>2</v>
      </c>
    </row>
    <row r="17082" spans="1:11" x14ac:dyDescent="0.3">
      <c r="A17082" s="341">
        <v>43699.440274131943</v>
      </c>
      <c r="B17082" s="318">
        <v>39682.754000000001</v>
      </c>
      <c r="C17082" s="355">
        <f t="shared" si="369"/>
        <v>0.27399999999761349</v>
      </c>
      <c r="D17082" s="420">
        <f t="shared" si="370"/>
        <v>0.13699999999880674</v>
      </c>
      <c r="H17082" s="337"/>
      <c r="J17082" s="82">
        <v>65</v>
      </c>
      <c r="K17082" s="320">
        <v>3</v>
      </c>
    </row>
    <row r="17083" spans="1:11" x14ac:dyDescent="0.3">
      <c r="A17083" s="341">
        <v>43699.481940740741</v>
      </c>
      <c r="B17083" s="318">
        <v>39683.038999999997</v>
      </c>
      <c r="C17083" s="355">
        <f t="shared" si="369"/>
        <v>0.2849999999962165</v>
      </c>
      <c r="D17083" s="420">
        <f t="shared" si="370"/>
        <v>0.14249999999810825</v>
      </c>
      <c r="H17083" s="337"/>
      <c r="J17083" s="82">
        <v>66</v>
      </c>
      <c r="K17083" s="321">
        <v>4</v>
      </c>
    </row>
    <row r="17084" spans="1:11" x14ac:dyDescent="0.3">
      <c r="A17084" s="341">
        <v>43699.52360734954</v>
      </c>
      <c r="B17084" s="318">
        <v>39683.321000000004</v>
      </c>
      <c r="C17084" s="355">
        <f t="shared" si="369"/>
        <v>0.28200000000651926</v>
      </c>
      <c r="D17084" s="420">
        <f t="shared" si="370"/>
        <v>0.14100000000325963</v>
      </c>
      <c r="H17084" s="337"/>
      <c r="J17084" s="82">
        <v>67</v>
      </c>
      <c r="K17084" s="391">
        <v>1</v>
      </c>
    </row>
    <row r="17085" spans="1:11" x14ac:dyDescent="0.3">
      <c r="A17085" s="341">
        <v>43699.565273958331</v>
      </c>
      <c r="B17085" s="318">
        <v>39683.591999999997</v>
      </c>
      <c r="C17085" s="355">
        <f t="shared" si="369"/>
        <v>0.27099999999336433</v>
      </c>
      <c r="D17085" s="420">
        <f t="shared" si="370"/>
        <v>0.13549999999668216</v>
      </c>
      <c r="H17085" s="337"/>
      <c r="J17085" s="82">
        <v>68</v>
      </c>
      <c r="K17085" s="319">
        <v>2</v>
      </c>
    </row>
    <row r="17086" spans="1:11" x14ac:dyDescent="0.3">
      <c r="A17086" s="341">
        <v>43699.60694056713</v>
      </c>
      <c r="B17086" s="318">
        <v>39683.870999999999</v>
      </c>
      <c r="C17086" s="355">
        <f t="shared" si="369"/>
        <v>0.2790000000022701</v>
      </c>
      <c r="D17086" s="420">
        <f t="shared" si="370"/>
        <v>0.13950000000113505</v>
      </c>
      <c r="H17086" s="337"/>
      <c r="J17086" s="82">
        <v>69</v>
      </c>
      <c r="K17086" s="320">
        <v>3</v>
      </c>
    </row>
    <row r="17087" spans="1:11" x14ac:dyDescent="0.3">
      <c r="A17087" s="341">
        <v>43699.648607175928</v>
      </c>
      <c r="B17087" s="318">
        <v>39684.158000000003</v>
      </c>
      <c r="C17087" s="355">
        <f t="shared" si="369"/>
        <v>0.28700000000389991</v>
      </c>
      <c r="D17087" s="420">
        <f t="shared" si="370"/>
        <v>0.14350000000194996</v>
      </c>
      <c r="H17087" s="337"/>
      <c r="J17087" s="82">
        <v>70</v>
      </c>
      <c r="K17087" s="321">
        <v>4</v>
      </c>
    </row>
    <row r="17088" spans="1:11" x14ac:dyDescent="0.3">
      <c r="A17088" s="341">
        <v>43699.690273784719</v>
      </c>
      <c r="B17088" s="318">
        <v>39684.432000000001</v>
      </c>
      <c r="C17088" s="355">
        <f t="shared" si="369"/>
        <v>0.27399999999761349</v>
      </c>
      <c r="D17088" s="420">
        <f t="shared" si="370"/>
        <v>0.13699999999880674</v>
      </c>
      <c r="H17088" s="337"/>
      <c r="J17088" s="82">
        <v>71</v>
      </c>
      <c r="K17088" s="391">
        <v>1</v>
      </c>
    </row>
    <row r="17089" spans="1:11" x14ac:dyDescent="0.3">
      <c r="A17089" s="341">
        <v>43699.731940393518</v>
      </c>
      <c r="B17089" s="318">
        <v>39684.699999999997</v>
      </c>
      <c r="C17089" s="355">
        <f t="shared" si="369"/>
        <v>0.26799999999639113</v>
      </c>
      <c r="D17089" s="420">
        <f t="shared" si="370"/>
        <v>0.13399999999819556</v>
      </c>
      <c r="H17089" s="337"/>
      <c r="J17089" s="82">
        <v>72</v>
      </c>
      <c r="K17089" s="319">
        <v>2</v>
      </c>
    </row>
    <row r="17090" spans="1:11" x14ac:dyDescent="0.3">
      <c r="A17090" s="341">
        <v>43699.773607002317</v>
      </c>
      <c r="B17090" s="318">
        <v>39684.970999999998</v>
      </c>
      <c r="C17090" s="355">
        <f t="shared" si="369"/>
        <v>0.27100000000064028</v>
      </c>
      <c r="D17090" s="420">
        <f t="shared" si="370"/>
        <v>0.13550000000032014</v>
      </c>
      <c r="H17090" s="337"/>
      <c r="J17090" s="82">
        <v>73</v>
      </c>
      <c r="K17090" s="320">
        <v>3</v>
      </c>
    </row>
    <row r="17091" spans="1:11" x14ac:dyDescent="0.3">
      <c r="A17091" s="341">
        <v>43699.815273611108</v>
      </c>
      <c r="B17091" s="318">
        <v>39685.245000000003</v>
      </c>
      <c r="C17091" s="355">
        <f t="shared" si="369"/>
        <v>0.27400000000488944</v>
      </c>
      <c r="D17091" s="420">
        <f t="shared" si="370"/>
        <v>0.13700000000244472</v>
      </c>
      <c r="H17091" s="337"/>
      <c r="J17091" s="82">
        <v>74</v>
      </c>
      <c r="K17091" s="321">
        <v>4</v>
      </c>
    </row>
    <row r="17092" spans="1:11" x14ac:dyDescent="0.3">
      <c r="A17092" s="341">
        <v>43699.856940219906</v>
      </c>
      <c r="B17092" s="318">
        <v>39685.508999999998</v>
      </c>
      <c r="C17092" s="355">
        <f t="shared" si="369"/>
        <v>0.26399999999557622</v>
      </c>
      <c r="D17092" s="420">
        <f t="shared" si="370"/>
        <v>0.13199999999778811</v>
      </c>
      <c r="H17092" s="337"/>
      <c r="J17092" s="82">
        <v>75</v>
      </c>
      <c r="K17092" s="391">
        <v>1</v>
      </c>
    </row>
    <row r="17093" spans="1:11" x14ac:dyDescent="0.3">
      <c r="A17093" s="341">
        <v>43699.898606828705</v>
      </c>
      <c r="B17093" s="318">
        <v>39685.777999999998</v>
      </c>
      <c r="C17093" s="355">
        <f t="shared" si="369"/>
        <v>0.26900000000023283</v>
      </c>
      <c r="D17093" s="420">
        <f t="shared" si="370"/>
        <v>0.13450000000011642</v>
      </c>
      <c r="H17093" s="337"/>
      <c r="J17093" s="82">
        <v>76</v>
      </c>
      <c r="K17093" s="319">
        <v>2</v>
      </c>
    </row>
    <row r="17094" spans="1:11" x14ac:dyDescent="0.3">
      <c r="A17094" s="341">
        <v>43699.940273437503</v>
      </c>
      <c r="B17094" s="318">
        <v>39686.055999999997</v>
      </c>
      <c r="C17094" s="355">
        <f t="shared" si="369"/>
        <v>0.27799999999842839</v>
      </c>
      <c r="D17094" s="420">
        <f t="shared" si="370"/>
        <v>0.1389999999992142</v>
      </c>
      <c r="H17094" s="337"/>
      <c r="J17094" s="82">
        <v>77</v>
      </c>
      <c r="K17094" s="320">
        <v>3</v>
      </c>
    </row>
    <row r="17095" spans="1:11" x14ac:dyDescent="0.3">
      <c r="A17095" s="341">
        <v>43699.981940046295</v>
      </c>
      <c r="B17095" s="318">
        <v>39686.330999999998</v>
      </c>
      <c r="C17095" s="355">
        <f t="shared" si="369"/>
        <v>0.27500000000145519</v>
      </c>
      <c r="D17095" s="420">
        <f t="shared" si="370"/>
        <v>0.1375000000007276</v>
      </c>
      <c r="E17095" s="336">
        <f>SUM(C17072:C17095)*7.4805194805</f>
        <v>49.663168831006409</v>
      </c>
      <c r="F17095" s="324">
        <f>AVERAGE(D17072:D17095)</f>
        <v>0.13831249999990783</v>
      </c>
      <c r="G17095" s="324">
        <f>_xlfn.STDEV.S(D17072:D17095)</f>
        <v>3.2797550950164471E-3</v>
      </c>
      <c r="H17095" s="337"/>
      <c r="J17095" s="82">
        <v>78</v>
      </c>
      <c r="K17095" s="321">
        <v>4</v>
      </c>
    </row>
    <row r="17096" spans="1:11" x14ac:dyDescent="0.3">
      <c r="A17096" s="341">
        <v>43700.023606655093</v>
      </c>
      <c r="B17096" s="318">
        <v>39686.597000000002</v>
      </c>
      <c r="C17096" s="355">
        <f t="shared" si="369"/>
        <v>0.26600000000325963</v>
      </c>
      <c r="D17096" s="420">
        <f t="shared" si="370"/>
        <v>0.13300000000162981</v>
      </c>
      <c r="H17096" s="337"/>
      <c r="J17096" s="82">
        <v>79</v>
      </c>
      <c r="K17096" s="391">
        <v>1</v>
      </c>
    </row>
    <row r="17097" spans="1:11" x14ac:dyDescent="0.3">
      <c r="A17097" s="341">
        <v>43700.065273263892</v>
      </c>
      <c r="B17097" s="318">
        <v>39686.870999999999</v>
      </c>
      <c r="C17097" s="355">
        <f t="shared" si="369"/>
        <v>0.27399999999761349</v>
      </c>
      <c r="D17097" s="420">
        <f t="shared" si="370"/>
        <v>0.13699999999880674</v>
      </c>
      <c r="H17097" s="337"/>
      <c r="J17097" s="82">
        <v>80</v>
      </c>
      <c r="K17097" s="319">
        <v>2</v>
      </c>
    </row>
    <row r="17098" spans="1:11" x14ac:dyDescent="0.3">
      <c r="A17098" s="341">
        <v>43700.106939872683</v>
      </c>
      <c r="B17098" s="318">
        <v>39687.156999999999</v>
      </c>
      <c r="C17098" s="355">
        <f t="shared" si="369"/>
        <v>0.28600000000005821</v>
      </c>
      <c r="D17098" s="420">
        <f t="shared" si="370"/>
        <v>0.1430000000000291</v>
      </c>
      <c r="H17098" s="337"/>
      <c r="J17098" s="82">
        <v>81</v>
      </c>
      <c r="K17098" s="320">
        <v>3</v>
      </c>
    </row>
    <row r="17099" spans="1:11" x14ac:dyDescent="0.3">
      <c r="A17099" s="341">
        <v>43700.148606481482</v>
      </c>
      <c r="B17099" s="318">
        <v>39687.432000000001</v>
      </c>
      <c r="C17099" s="355">
        <f t="shared" si="369"/>
        <v>0.27500000000145519</v>
      </c>
      <c r="D17099" s="420">
        <f t="shared" si="370"/>
        <v>0.1375000000007276</v>
      </c>
      <c r="H17099" s="337"/>
      <c r="J17099" s="82">
        <v>82</v>
      </c>
      <c r="K17099" s="321">
        <v>4</v>
      </c>
    </row>
    <row r="17100" spans="1:11" x14ac:dyDescent="0.3">
      <c r="A17100" s="341">
        <v>43700.19027309028</v>
      </c>
      <c r="B17100" s="318">
        <v>39687.703000000001</v>
      </c>
      <c r="C17100" s="355">
        <f t="shared" si="369"/>
        <v>0.27100000000064028</v>
      </c>
      <c r="D17100" s="420">
        <f t="shared" si="370"/>
        <v>0.13550000000032014</v>
      </c>
      <c r="H17100" s="337"/>
      <c r="J17100" s="82">
        <v>83</v>
      </c>
      <c r="K17100" s="391">
        <v>1</v>
      </c>
    </row>
    <row r="17101" spans="1:11" x14ac:dyDescent="0.3">
      <c r="A17101" s="341">
        <v>43700.231939699072</v>
      </c>
      <c r="B17101" s="318">
        <v>39687.987999999998</v>
      </c>
      <c r="C17101" s="355">
        <f t="shared" si="369"/>
        <v>0.2849999999962165</v>
      </c>
      <c r="D17101" s="420">
        <f t="shared" si="370"/>
        <v>0.14249999999810825</v>
      </c>
      <c r="H17101" s="337"/>
      <c r="J17101" s="82">
        <v>84</v>
      </c>
      <c r="K17101" s="319">
        <v>2</v>
      </c>
    </row>
    <row r="17102" spans="1:11" x14ac:dyDescent="0.3">
      <c r="A17102" s="341">
        <v>43700.27360630787</v>
      </c>
      <c r="B17102" s="318">
        <v>39688.271999999997</v>
      </c>
      <c r="C17102" s="355">
        <f t="shared" si="369"/>
        <v>0.28399999999965075</v>
      </c>
      <c r="D17102" s="420">
        <f t="shared" si="370"/>
        <v>0.14199999999982538</v>
      </c>
      <c r="H17102" s="337"/>
      <c r="J17102" s="82">
        <v>85</v>
      </c>
      <c r="K17102" s="320">
        <v>3</v>
      </c>
    </row>
    <row r="17103" spans="1:11" x14ac:dyDescent="0.3">
      <c r="A17103" s="341">
        <v>43700.315272916669</v>
      </c>
      <c r="B17103" s="318">
        <v>39688.550999999999</v>
      </c>
      <c r="C17103" s="355">
        <f t="shared" si="369"/>
        <v>0.2790000000022701</v>
      </c>
      <c r="D17103" s="420">
        <f t="shared" si="370"/>
        <v>0.13950000000113505</v>
      </c>
      <c r="H17103" s="337"/>
      <c r="J17103" s="82">
        <v>86</v>
      </c>
      <c r="K17103" s="321">
        <v>4</v>
      </c>
    </row>
    <row r="17104" spans="1:11" x14ac:dyDescent="0.3">
      <c r="A17104" s="341">
        <v>43700.35693952546</v>
      </c>
      <c r="B17104" s="318">
        <v>39688.830999999998</v>
      </c>
      <c r="C17104" s="355">
        <f t="shared" si="369"/>
        <v>0.27999999999883585</v>
      </c>
      <c r="D17104" s="420">
        <f t="shared" si="370"/>
        <v>0.13999999999941792</v>
      </c>
      <c r="H17104" s="337"/>
      <c r="J17104" s="82">
        <v>87</v>
      </c>
      <c r="K17104" s="391">
        <v>1</v>
      </c>
    </row>
    <row r="17105" spans="1:12" x14ac:dyDescent="0.3">
      <c r="A17105" s="341">
        <v>43700.398606134258</v>
      </c>
      <c r="B17105" s="318">
        <v>39689.125</v>
      </c>
      <c r="C17105" s="355">
        <f t="shared" si="369"/>
        <v>0.29400000000168802</v>
      </c>
      <c r="D17105" s="420">
        <f t="shared" si="370"/>
        <v>0.14700000000084401</v>
      </c>
      <c r="H17105" s="337"/>
      <c r="J17105" s="82">
        <v>88</v>
      </c>
      <c r="K17105" s="319">
        <v>2</v>
      </c>
    </row>
    <row r="17106" spans="1:12" x14ac:dyDescent="0.3">
      <c r="A17106" s="341">
        <v>43700.440272743057</v>
      </c>
      <c r="B17106" s="318">
        <v>39689.409</v>
      </c>
      <c r="C17106" s="355">
        <f t="shared" si="369"/>
        <v>0.28399999999965075</v>
      </c>
      <c r="D17106" s="420">
        <f t="shared" si="370"/>
        <v>0.14199999999982538</v>
      </c>
      <c r="H17106" s="337"/>
      <c r="J17106" s="82">
        <v>89</v>
      </c>
      <c r="K17106" s="320">
        <v>3</v>
      </c>
    </row>
    <row r="17107" spans="1:12" x14ac:dyDescent="0.3">
      <c r="A17107" s="341">
        <v>43700.481939351848</v>
      </c>
      <c r="B17107" s="318">
        <v>39689.680999999997</v>
      </c>
      <c r="C17107" s="355">
        <f t="shared" si="369"/>
        <v>0.27199999999720603</v>
      </c>
      <c r="D17107" s="420">
        <f t="shared" si="370"/>
        <v>0.13599999999860302</v>
      </c>
      <c r="H17107" s="337"/>
      <c r="J17107" s="82">
        <v>90</v>
      </c>
      <c r="K17107" s="321">
        <v>4</v>
      </c>
    </row>
    <row r="17108" spans="1:12" x14ac:dyDescent="0.3">
      <c r="A17108" s="341">
        <v>43700.523605960647</v>
      </c>
      <c r="B17108" s="318">
        <v>39689.96</v>
      </c>
      <c r="C17108" s="355">
        <f t="shared" si="369"/>
        <v>0.2790000000022701</v>
      </c>
      <c r="D17108" s="420">
        <f t="shared" si="370"/>
        <v>0.13950000000113505</v>
      </c>
      <c r="H17108" s="337"/>
      <c r="J17108" s="82">
        <v>91</v>
      </c>
      <c r="K17108" s="391">
        <v>1</v>
      </c>
    </row>
    <row r="17109" spans="1:12" x14ac:dyDescent="0.3">
      <c r="A17109" s="341">
        <v>43700.565272569445</v>
      </c>
      <c r="B17109" s="318">
        <v>39690.247000000003</v>
      </c>
      <c r="C17109" s="355">
        <f t="shared" si="369"/>
        <v>0.28700000000389991</v>
      </c>
      <c r="D17109" s="420">
        <f t="shared" si="370"/>
        <v>0.14350000000194996</v>
      </c>
      <c r="H17109" s="337"/>
      <c r="J17109" s="82">
        <v>92</v>
      </c>
      <c r="K17109" s="319">
        <v>2</v>
      </c>
    </row>
    <row r="17110" spans="1:12" x14ac:dyDescent="0.3">
      <c r="A17110" s="341">
        <v>43700.606939178244</v>
      </c>
      <c r="B17110" s="318">
        <v>39690.519999999997</v>
      </c>
      <c r="C17110" s="355">
        <f t="shared" si="369"/>
        <v>0.27299999999377178</v>
      </c>
      <c r="D17110" s="420">
        <f t="shared" si="370"/>
        <v>0.13649999999688589</v>
      </c>
      <c r="H17110" s="337"/>
      <c r="J17110" s="82">
        <v>93</v>
      </c>
      <c r="K17110" s="320">
        <v>3</v>
      </c>
    </row>
    <row r="17111" spans="1:12" x14ac:dyDescent="0.3">
      <c r="A17111" s="341">
        <v>43700.648605787035</v>
      </c>
      <c r="B17111" s="318">
        <v>39690.788999999997</v>
      </c>
      <c r="C17111" s="355">
        <f t="shared" si="369"/>
        <v>0.26900000000023283</v>
      </c>
      <c r="D17111" s="420">
        <f t="shared" si="370"/>
        <v>0.13450000000011642</v>
      </c>
      <c r="H17111" s="337"/>
      <c r="J17111" s="82">
        <v>94</v>
      </c>
      <c r="K17111" s="321">
        <v>4</v>
      </c>
    </row>
    <row r="17112" spans="1:12" x14ac:dyDescent="0.3">
      <c r="A17112" s="341">
        <v>43700.690272395834</v>
      </c>
      <c r="B17112" s="318">
        <v>39691.067999999999</v>
      </c>
      <c r="C17112" s="355">
        <f t="shared" si="369"/>
        <v>0.2790000000022701</v>
      </c>
      <c r="D17112" s="420">
        <f t="shared" si="370"/>
        <v>0.13950000000113505</v>
      </c>
      <c r="H17112" s="337"/>
      <c r="J17112" s="82">
        <v>95</v>
      </c>
      <c r="K17112" s="391">
        <v>1</v>
      </c>
    </row>
    <row r="17113" spans="1:12" x14ac:dyDescent="0.3">
      <c r="A17113" s="341">
        <v>43700.731939004632</v>
      </c>
      <c r="B17113" s="318">
        <v>39691.341999999997</v>
      </c>
      <c r="C17113" s="355">
        <f t="shared" si="369"/>
        <v>0.27399999999761349</v>
      </c>
      <c r="D17113" s="420">
        <f t="shared" si="370"/>
        <v>0.13699999999880674</v>
      </c>
      <c r="H17113" s="337"/>
      <c r="J17113" s="82">
        <v>96</v>
      </c>
      <c r="K17113" s="319">
        <v>2</v>
      </c>
    </row>
    <row r="17114" spans="1:12" x14ac:dyDescent="0.3">
      <c r="A17114" s="341">
        <v>43700.773605613424</v>
      </c>
      <c r="B17114" s="318">
        <v>39691.608999999997</v>
      </c>
      <c r="C17114" s="355">
        <f t="shared" si="369"/>
        <v>0.26699999999982538</v>
      </c>
      <c r="D17114" s="420">
        <f t="shared" si="370"/>
        <v>0.13349999999991269</v>
      </c>
      <c r="H17114" s="337"/>
      <c r="J17114" s="82">
        <v>97</v>
      </c>
      <c r="K17114" s="320">
        <v>3</v>
      </c>
    </row>
    <row r="17115" spans="1:12" x14ac:dyDescent="0.3">
      <c r="A17115" s="341">
        <v>43700.815272222222</v>
      </c>
      <c r="B17115" s="318">
        <v>39691.879000000001</v>
      </c>
      <c r="C17115" s="355">
        <f t="shared" si="369"/>
        <v>0.27000000000407454</v>
      </c>
      <c r="D17115" s="420">
        <f t="shared" si="370"/>
        <v>0.13500000000203727</v>
      </c>
      <c r="H17115" s="337"/>
      <c r="J17115" s="82">
        <v>98</v>
      </c>
      <c r="K17115" s="321">
        <v>4</v>
      </c>
    </row>
    <row r="17116" spans="1:12" x14ac:dyDescent="0.3">
      <c r="A17116" s="341">
        <v>43700.856938831021</v>
      </c>
      <c r="B17116" s="318">
        <v>39692.154000000002</v>
      </c>
      <c r="C17116" s="355">
        <f t="shared" si="369"/>
        <v>0.27500000000145519</v>
      </c>
      <c r="D17116" s="420">
        <f t="shared" si="370"/>
        <v>0.1375000000007276</v>
      </c>
      <c r="H17116" s="337"/>
      <c r="J17116" s="82">
        <v>99</v>
      </c>
      <c r="K17116" s="391">
        <v>1</v>
      </c>
    </row>
    <row r="17117" spans="1:12" x14ac:dyDescent="0.3">
      <c r="A17117" s="341">
        <v>43700.898605439812</v>
      </c>
      <c r="B17117" s="318">
        <v>39692.423999999999</v>
      </c>
      <c r="C17117" s="355">
        <f t="shared" si="369"/>
        <v>0.26999999999679858</v>
      </c>
      <c r="D17117" s="420">
        <f t="shared" si="370"/>
        <v>0.13499999999839929</v>
      </c>
      <c r="E17117" s="336">
        <f>SUM(C17096:C17117)*7.4805194805</f>
        <v>45.578805194692158</v>
      </c>
      <c r="F17117" s="324">
        <f>AVERAGE(D17096:D17117)</f>
        <v>0.13847727272728994</v>
      </c>
      <c r="G17117" s="324">
        <f>_xlfn.STDEV.S(D17096:D17117)</f>
        <v>3.6822523929038982E-3</v>
      </c>
      <c r="H17117" s="404"/>
      <c r="I17117" s="344">
        <f>AVERAGE(D16999:D17117)</f>
        <v>0.1384915254237335</v>
      </c>
      <c r="J17117" s="82">
        <v>100</v>
      </c>
      <c r="K17117" s="319">
        <v>2</v>
      </c>
    </row>
    <row r="17118" spans="1:12" x14ac:dyDescent="0.3">
      <c r="A17118" s="341">
        <v>43703.538888888892</v>
      </c>
      <c r="B17118" s="318">
        <v>39709.728999999999</v>
      </c>
      <c r="C17118" s="355"/>
      <c r="D17118" s="420"/>
      <c r="H17118" s="337"/>
      <c r="K17118" s="391">
        <v>1</v>
      </c>
    </row>
    <row r="17119" spans="1:12" x14ac:dyDescent="0.3">
      <c r="A17119" s="341">
        <v>43703.547222222223</v>
      </c>
      <c r="B17119" s="318">
        <v>39710.01</v>
      </c>
      <c r="C17119" s="355">
        <f t="shared" ref="C17119:C17197" si="371">B17119-B17118</f>
        <v>0.28100000000267755</v>
      </c>
      <c r="D17119" s="420">
        <f t="shared" ref="D17119:D17197" si="372">C17119/2</f>
        <v>0.14050000000133878</v>
      </c>
      <c r="H17119" s="337"/>
      <c r="J17119" s="82">
        <v>1</v>
      </c>
      <c r="K17119" s="319">
        <v>2</v>
      </c>
      <c r="L17119" s="54" t="s">
        <v>313</v>
      </c>
    </row>
    <row r="17120" spans="1:12" x14ac:dyDescent="0.3">
      <c r="A17120" s="341">
        <v>43703.588888888888</v>
      </c>
      <c r="B17120" s="318">
        <v>39710.296000000002</v>
      </c>
      <c r="C17120" s="355">
        <f t="shared" si="371"/>
        <v>0.28600000000005821</v>
      </c>
      <c r="D17120" s="420">
        <f t="shared" si="372"/>
        <v>0.1430000000000291</v>
      </c>
      <c r="H17120" s="337"/>
      <c r="J17120" s="82">
        <v>2</v>
      </c>
      <c r="K17120" s="320">
        <v>3</v>
      </c>
    </row>
    <row r="17121" spans="1:11" x14ac:dyDescent="0.3">
      <c r="A17121" s="341">
        <v>43703.630555555559</v>
      </c>
      <c r="B17121" s="318">
        <v>39710.563000000002</v>
      </c>
      <c r="C17121" s="355">
        <f t="shared" si="371"/>
        <v>0.26699999999982538</v>
      </c>
      <c r="D17121" s="420">
        <f t="shared" si="372"/>
        <v>0.13349999999991269</v>
      </c>
      <c r="H17121" s="337"/>
      <c r="J17121" s="82">
        <v>3</v>
      </c>
      <c r="K17121" s="321">
        <v>4</v>
      </c>
    </row>
    <row r="17122" spans="1:11" x14ac:dyDescent="0.3">
      <c r="A17122" s="341">
        <v>43703.672222222223</v>
      </c>
      <c r="B17122" s="318">
        <v>39710.832999999999</v>
      </c>
      <c r="C17122" s="355">
        <f t="shared" si="371"/>
        <v>0.26999999999679858</v>
      </c>
      <c r="D17122" s="420">
        <f t="shared" si="372"/>
        <v>0.13499999999839929</v>
      </c>
      <c r="H17122" s="337"/>
      <c r="J17122" s="82">
        <v>4</v>
      </c>
      <c r="K17122" s="391">
        <v>1</v>
      </c>
    </row>
    <row r="17123" spans="1:11" x14ac:dyDescent="0.3">
      <c r="A17123" s="341">
        <v>43703.71388865741</v>
      </c>
      <c r="B17123" s="318">
        <v>39711.112000000001</v>
      </c>
      <c r="C17123" s="355">
        <f t="shared" si="371"/>
        <v>0.2790000000022701</v>
      </c>
      <c r="D17123" s="420">
        <f t="shared" si="372"/>
        <v>0.13950000000113505</v>
      </c>
      <c r="H17123" s="337"/>
      <c r="J17123" s="82">
        <v>5</v>
      </c>
      <c r="K17123" s="319">
        <v>2</v>
      </c>
    </row>
    <row r="17124" spans="1:11" x14ac:dyDescent="0.3">
      <c r="A17124" s="341">
        <v>43703.755555266202</v>
      </c>
      <c r="B17124" s="318">
        <v>39711.383999999998</v>
      </c>
      <c r="C17124" s="355">
        <f t="shared" si="371"/>
        <v>0.27199999999720603</v>
      </c>
      <c r="D17124" s="420">
        <f t="shared" si="372"/>
        <v>0.13599999999860302</v>
      </c>
      <c r="H17124" s="337"/>
      <c r="J17124" s="82">
        <v>6</v>
      </c>
      <c r="K17124" s="320">
        <v>3</v>
      </c>
    </row>
    <row r="17125" spans="1:11" x14ac:dyDescent="0.3">
      <c r="A17125" s="341">
        <v>43703.797221875</v>
      </c>
      <c r="B17125" s="318">
        <v>39711.648000000001</v>
      </c>
      <c r="C17125" s="355">
        <f t="shared" si="371"/>
        <v>0.26400000000285218</v>
      </c>
      <c r="D17125" s="420">
        <f t="shared" si="372"/>
        <v>0.13200000000142609</v>
      </c>
      <c r="H17125" s="337"/>
      <c r="J17125" s="82">
        <v>7</v>
      </c>
      <c r="K17125" s="321">
        <v>4</v>
      </c>
    </row>
    <row r="17126" spans="1:11" x14ac:dyDescent="0.3">
      <c r="A17126" s="341">
        <v>43703.838888483799</v>
      </c>
      <c r="B17126" s="318">
        <v>39711.917999999998</v>
      </c>
      <c r="C17126" s="355">
        <f t="shared" si="371"/>
        <v>0.26999999999679858</v>
      </c>
      <c r="D17126" s="420">
        <f t="shared" si="372"/>
        <v>0.13499999999839929</v>
      </c>
      <c r="H17126" s="337"/>
      <c r="J17126" s="82">
        <v>8</v>
      </c>
      <c r="K17126" s="391">
        <v>1</v>
      </c>
    </row>
    <row r="17127" spans="1:11" x14ac:dyDescent="0.3">
      <c r="A17127" s="341">
        <v>43703.88055509259</v>
      </c>
      <c r="B17127" s="318">
        <v>39712.190999999999</v>
      </c>
      <c r="C17127" s="355">
        <f t="shared" si="371"/>
        <v>0.27300000000104774</v>
      </c>
      <c r="D17127" s="420">
        <f t="shared" si="372"/>
        <v>0.13650000000052387</v>
      </c>
      <c r="H17127" s="337"/>
      <c r="J17127" s="82">
        <v>9</v>
      </c>
      <c r="K17127" s="319">
        <v>2</v>
      </c>
    </row>
    <row r="17128" spans="1:11" x14ac:dyDescent="0.3">
      <c r="A17128" s="341">
        <v>43703.922221701388</v>
      </c>
      <c r="B17128" s="318">
        <v>39712.459000000003</v>
      </c>
      <c r="C17128" s="355">
        <f t="shared" si="371"/>
        <v>0.26800000000366708</v>
      </c>
      <c r="D17128" s="420">
        <f t="shared" si="372"/>
        <v>0.13400000000183354</v>
      </c>
      <c r="H17128" s="337"/>
      <c r="J17128" s="82">
        <v>10</v>
      </c>
      <c r="K17128" s="320">
        <v>3</v>
      </c>
    </row>
    <row r="17129" spans="1:11" x14ac:dyDescent="0.3">
      <c r="A17129" s="341">
        <v>43703.963888310187</v>
      </c>
      <c r="B17129" s="318">
        <v>39712.718000000001</v>
      </c>
      <c r="C17129" s="355">
        <f t="shared" si="371"/>
        <v>0.25899999999819556</v>
      </c>
      <c r="D17129" s="420">
        <f t="shared" si="372"/>
        <v>0.12949999999909778</v>
      </c>
      <c r="E17129" s="336">
        <f>SUM(C17118:C17129)*7.4805194805</f>
        <v>22.359272727224951</v>
      </c>
      <c r="F17129" s="324">
        <f>AVERAGE(D17118:D17129)</f>
        <v>0.13586363636369986</v>
      </c>
      <c r="G17129" s="324">
        <f>_xlfn.STDEV.S(D17118:D17129)</f>
        <v>3.8993006368629245E-3</v>
      </c>
      <c r="H17129" s="337"/>
      <c r="J17129" s="82">
        <v>11</v>
      </c>
      <c r="K17129" s="321">
        <v>4</v>
      </c>
    </row>
    <row r="17130" spans="1:11" x14ac:dyDescent="0.3">
      <c r="A17130" s="341">
        <v>43704.005554918978</v>
      </c>
      <c r="B17130" s="318">
        <v>39712.987999999998</v>
      </c>
      <c r="C17130" s="355">
        <f t="shared" si="371"/>
        <v>0.26999999999679858</v>
      </c>
      <c r="D17130" s="420">
        <f t="shared" si="372"/>
        <v>0.13499999999839929</v>
      </c>
      <c r="H17130" s="337"/>
      <c r="J17130" s="82">
        <v>12</v>
      </c>
      <c r="K17130" s="391">
        <v>1</v>
      </c>
    </row>
    <row r="17131" spans="1:11" x14ac:dyDescent="0.3">
      <c r="A17131" s="341">
        <v>43704.047221527777</v>
      </c>
      <c r="B17131" s="318">
        <v>39713.267</v>
      </c>
      <c r="C17131" s="355">
        <f t="shared" si="371"/>
        <v>0.2790000000022701</v>
      </c>
      <c r="D17131" s="420">
        <f t="shared" si="372"/>
        <v>0.13950000000113505</v>
      </c>
      <c r="H17131" s="337"/>
      <c r="J17131" s="82">
        <v>13</v>
      </c>
      <c r="K17131" s="319">
        <v>2</v>
      </c>
    </row>
    <row r="17132" spans="1:11" x14ac:dyDescent="0.3">
      <c r="A17132" s="341">
        <v>43704.088888136575</v>
      </c>
      <c r="B17132" s="318">
        <v>39713.538</v>
      </c>
      <c r="C17132" s="355">
        <f t="shared" si="371"/>
        <v>0.27100000000064028</v>
      </c>
      <c r="D17132" s="420">
        <f t="shared" si="372"/>
        <v>0.13550000000032014</v>
      </c>
      <c r="H17132" s="337"/>
      <c r="J17132" s="82">
        <v>14</v>
      </c>
      <c r="K17132" s="320">
        <v>3</v>
      </c>
    </row>
    <row r="17133" spans="1:11" x14ac:dyDescent="0.3">
      <c r="A17133" s="341">
        <v>43704.130554745374</v>
      </c>
      <c r="B17133" s="318">
        <v>39713.807999999997</v>
      </c>
      <c r="C17133" s="355">
        <f t="shared" si="371"/>
        <v>0.26999999999679858</v>
      </c>
      <c r="D17133" s="420">
        <f t="shared" si="372"/>
        <v>0.13499999999839929</v>
      </c>
      <c r="H17133" s="337"/>
      <c r="J17133" s="82">
        <v>15</v>
      </c>
      <c r="K17133" s="321">
        <v>4</v>
      </c>
    </row>
    <row r="17134" spans="1:11" x14ac:dyDescent="0.3">
      <c r="A17134" s="341">
        <v>43704.172221354165</v>
      </c>
      <c r="B17134" s="318">
        <v>39714.091</v>
      </c>
      <c r="C17134" s="355">
        <f t="shared" si="371"/>
        <v>0.28300000000308501</v>
      </c>
      <c r="D17134" s="420">
        <f t="shared" si="372"/>
        <v>0.1415000000015425</v>
      </c>
      <c r="H17134" s="337"/>
      <c r="J17134" s="82">
        <v>16</v>
      </c>
      <c r="K17134" s="391">
        <v>1</v>
      </c>
    </row>
    <row r="17135" spans="1:11" x14ac:dyDescent="0.3">
      <c r="A17135" s="341">
        <v>43704.213887962964</v>
      </c>
      <c r="B17135" s="318">
        <v>39714.377</v>
      </c>
      <c r="C17135" s="355">
        <f t="shared" si="371"/>
        <v>0.28600000000005821</v>
      </c>
      <c r="D17135" s="420">
        <f t="shared" si="372"/>
        <v>0.1430000000000291</v>
      </c>
      <c r="H17135" s="337"/>
      <c r="J17135" s="82">
        <v>17</v>
      </c>
      <c r="K17135" s="319">
        <v>2</v>
      </c>
    </row>
    <row r="17136" spans="1:11" x14ac:dyDescent="0.3">
      <c r="A17136" s="341">
        <v>43704.255554571762</v>
      </c>
      <c r="B17136" s="318">
        <v>39714.65</v>
      </c>
      <c r="C17136" s="355">
        <f t="shared" si="371"/>
        <v>0.27300000000104774</v>
      </c>
      <c r="D17136" s="420">
        <f t="shared" si="372"/>
        <v>0.13650000000052387</v>
      </c>
      <c r="H17136" s="337"/>
      <c r="J17136" s="82">
        <v>18</v>
      </c>
      <c r="K17136" s="320">
        <v>3</v>
      </c>
    </row>
    <row r="17137" spans="1:11" x14ac:dyDescent="0.3">
      <c r="A17137" s="341">
        <v>43704.297221180554</v>
      </c>
      <c r="B17137" s="318">
        <v>39714.930999999997</v>
      </c>
      <c r="C17137" s="355">
        <f t="shared" si="371"/>
        <v>0.28099999999540159</v>
      </c>
      <c r="D17137" s="420">
        <f t="shared" si="372"/>
        <v>0.1404999999977008</v>
      </c>
      <c r="H17137" s="337"/>
      <c r="J17137" s="82">
        <v>19</v>
      </c>
      <c r="K17137" s="321">
        <v>4</v>
      </c>
    </row>
    <row r="17138" spans="1:11" x14ac:dyDescent="0.3">
      <c r="A17138" s="341">
        <v>43704.338887789352</v>
      </c>
      <c r="B17138" s="318">
        <v>39715.218000000001</v>
      </c>
      <c r="C17138" s="355">
        <f t="shared" si="371"/>
        <v>0.28700000000389991</v>
      </c>
      <c r="D17138" s="420">
        <f t="shared" si="372"/>
        <v>0.14350000000194996</v>
      </c>
      <c r="H17138" s="337"/>
      <c r="J17138" s="82">
        <v>20</v>
      </c>
      <c r="K17138" s="391">
        <v>1</v>
      </c>
    </row>
    <row r="17139" spans="1:11" x14ac:dyDescent="0.3">
      <c r="A17139" s="341">
        <v>43704.380554398151</v>
      </c>
      <c r="B17139" s="318">
        <v>39715.495000000003</v>
      </c>
      <c r="C17139" s="355">
        <f t="shared" si="371"/>
        <v>0.27700000000186265</v>
      </c>
      <c r="D17139" s="420">
        <f t="shared" si="372"/>
        <v>0.13850000000093132</v>
      </c>
      <c r="H17139" s="337"/>
      <c r="J17139" s="82">
        <v>21</v>
      </c>
      <c r="K17139" s="319">
        <v>2</v>
      </c>
    </row>
    <row r="17140" spans="1:11" x14ac:dyDescent="0.3">
      <c r="A17140" s="341">
        <v>43704.422221006942</v>
      </c>
      <c r="B17140" s="318">
        <v>39715.764000000003</v>
      </c>
      <c r="C17140" s="355">
        <f t="shared" si="371"/>
        <v>0.26900000000023283</v>
      </c>
      <c r="D17140" s="420">
        <f t="shared" si="372"/>
        <v>0.13450000000011642</v>
      </c>
      <c r="H17140" s="337"/>
      <c r="J17140" s="82">
        <v>22</v>
      </c>
      <c r="K17140" s="320">
        <v>3</v>
      </c>
    </row>
    <row r="17141" spans="1:11" x14ac:dyDescent="0.3">
      <c r="A17141" s="341">
        <v>43704.463887615741</v>
      </c>
      <c r="B17141" s="318">
        <v>39716.048000000003</v>
      </c>
      <c r="C17141" s="355">
        <f t="shared" si="371"/>
        <v>0.28399999999965075</v>
      </c>
      <c r="D17141" s="420">
        <f t="shared" si="372"/>
        <v>0.14199999999982538</v>
      </c>
      <c r="H17141" s="337"/>
      <c r="J17141" s="82">
        <v>23</v>
      </c>
      <c r="K17141" s="321">
        <v>4</v>
      </c>
    </row>
    <row r="17142" spans="1:11" x14ac:dyDescent="0.3">
      <c r="A17142" s="341">
        <v>43704.505554224539</v>
      </c>
      <c r="B17142" s="318">
        <v>39716.328999999998</v>
      </c>
      <c r="C17142" s="355">
        <f t="shared" si="371"/>
        <v>0.28099999999540159</v>
      </c>
      <c r="D17142" s="420">
        <f t="shared" si="372"/>
        <v>0.1404999999977008</v>
      </c>
      <c r="H17142" s="337"/>
      <c r="J17142" s="82">
        <v>24</v>
      </c>
      <c r="K17142" s="391">
        <v>1</v>
      </c>
    </row>
    <row r="17143" spans="1:11" x14ac:dyDescent="0.3">
      <c r="A17143" s="341">
        <v>43704.54722083333</v>
      </c>
      <c r="B17143" s="318">
        <v>39716.601000000002</v>
      </c>
      <c r="C17143" s="355">
        <f t="shared" si="371"/>
        <v>0.27200000000448199</v>
      </c>
      <c r="D17143" s="420">
        <f t="shared" si="372"/>
        <v>0.13600000000224099</v>
      </c>
      <c r="H17143" s="337"/>
      <c r="J17143" s="82">
        <v>25</v>
      </c>
      <c r="K17143" s="319">
        <v>2</v>
      </c>
    </row>
    <row r="17144" spans="1:11" x14ac:dyDescent="0.3">
      <c r="A17144" s="341">
        <v>43704.588887442129</v>
      </c>
      <c r="B17144" s="318">
        <v>39716.877999999997</v>
      </c>
      <c r="C17144" s="355">
        <f t="shared" si="371"/>
        <v>0.27699999999458669</v>
      </c>
      <c r="D17144" s="420">
        <f t="shared" si="372"/>
        <v>0.13849999999729334</v>
      </c>
      <c r="H17144" s="337"/>
      <c r="J17144" s="82">
        <v>26</v>
      </c>
      <c r="K17144" s="320">
        <v>3</v>
      </c>
    </row>
    <row r="17145" spans="1:11" x14ac:dyDescent="0.3">
      <c r="A17145" s="341">
        <v>43704.630554050927</v>
      </c>
      <c r="B17145" s="318">
        <v>39717.159</v>
      </c>
      <c r="C17145" s="355">
        <f t="shared" si="371"/>
        <v>0.28100000000267755</v>
      </c>
      <c r="D17145" s="420">
        <f t="shared" si="372"/>
        <v>0.14050000000133878</v>
      </c>
      <c r="H17145" s="337"/>
      <c r="J17145" s="82">
        <v>27</v>
      </c>
      <c r="K17145" s="321">
        <v>4</v>
      </c>
    </row>
    <row r="17146" spans="1:11" x14ac:dyDescent="0.3">
      <c r="A17146" s="341">
        <v>43704.672220659719</v>
      </c>
      <c r="B17146" s="318">
        <v>39717.432000000001</v>
      </c>
      <c r="C17146" s="355">
        <f t="shared" si="371"/>
        <v>0.27300000000104774</v>
      </c>
      <c r="D17146" s="420">
        <f t="shared" si="372"/>
        <v>0.13650000000052387</v>
      </c>
      <c r="H17146" s="337"/>
      <c r="J17146" s="82">
        <v>28</v>
      </c>
      <c r="K17146" s="391">
        <v>1</v>
      </c>
    </row>
    <row r="17147" spans="1:11" x14ac:dyDescent="0.3">
      <c r="A17147" s="341">
        <v>43704.713887268517</v>
      </c>
      <c r="B17147" s="318">
        <v>39717.701000000001</v>
      </c>
      <c r="C17147" s="355">
        <f t="shared" si="371"/>
        <v>0.26900000000023283</v>
      </c>
      <c r="D17147" s="420">
        <f t="shared" si="372"/>
        <v>0.13450000000011642</v>
      </c>
      <c r="H17147" s="337"/>
      <c r="J17147" s="82">
        <v>29</v>
      </c>
      <c r="K17147" s="319">
        <v>2</v>
      </c>
    </row>
    <row r="17148" spans="1:11" x14ac:dyDescent="0.3">
      <c r="A17148" s="341">
        <v>43704.755553877316</v>
      </c>
      <c r="B17148" s="318">
        <v>39717.976000000002</v>
      </c>
      <c r="C17148" s="355">
        <f t="shared" si="371"/>
        <v>0.27500000000145519</v>
      </c>
      <c r="D17148" s="420">
        <f t="shared" si="372"/>
        <v>0.1375000000007276</v>
      </c>
      <c r="H17148" s="337"/>
      <c r="J17148" s="82">
        <v>30</v>
      </c>
      <c r="K17148" s="320">
        <v>3</v>
      </c>
    </row>
    <row r="17149" spans="1:11" x14ac:dyDescent="0.3">
      <c r="A17149" s="341">
        <v>43704.797220486114</v>
      </c>
      <c r="B17149" s="318">
        <v>39718.25</v>
      </c>
      <c r="C17149" s="355">
        <f t="shared" si="371"/>
        <v>0.27399999999761349</v>
      </c>
      <c r="D17149" s="420">
        <f t="shared" si="372"/>
        <v>0.13699999999880674</v>
      </c>
      <c r="H17149" s="337"/>
      <c r="J17149" s="82">
        <v>31</v>
      </c>
      <c r="K17149" s="321">
        <v>4</v>
      </c>
    </row>
    <row r="17150" spans="1:11" x14ac:dyDescent="0.3">
      <c r="A17150" s="341">
        <v>43704.838887094906</v>
      </c>
      <c r="B17150" s="318">
        <v>39718.512000000002</v>
      </c>
      <c r="C17150" s="355">
        <f t="shared" si="371"/>
        <v>0.26200000000244472</v>
      </c>
      <c r="D17150" s="420">
        <f t="shared" si="372"/>
        <v>0.13100000000122236</v>
      </c>
      <c r="H17150" s="337"/>
      <c r="J17150" s="82">
        <v>32</v>
      </c>
      <c r="K17150" s="391">
        <v>1</v>
      </c>
    </row>
    <row r="17151" spans="1:11" x14ac:dyDescent="0.3">
      <c r="A17151" s="341">
        <v>43704.880553703704</v>
      </c>
      <c r="B17151" s="318">
        <v>39718.777000000002</v>
      </c>
      <c r="C17151" s="355">
        <f t="shared" si="371"/>
        <v>0.26499999999941792</v>
      </c>
      <c r="D17151" s="420">
        <f t="shared" si="372"/>
        <v>0.13249999999970896</v>
      </c>
      <c r="H17151" s="337"/>
      <c r="J17151" s="82">
        <v>33</v>
      </c>
      <c r="K17151" s="319">
        <v>2</v>
      </c>
    </row>
    <row r="17152" spans="1:11" x14ac:dyDescent="0.3">
      <c r="A17152" s="341">
        <v>43704.922220312503</v>
      </c>
      <c r="B17152" s="318">
        <v>39719.046999999999</v>
      </c>
      <c r="C17152" s="355">
        <f t="shared" si="371"/>
        <v>0.26999999999679858</v>
      </c>
      <c r="D17152" s="420">
        <f t="shared" si="372"/>
        <v>0.13499999999839929</v>
      </c>
      <c r="H17152" s="337"/>
      <c r="J17152" s="82">
        <v>34</v>
      </c>
      <c r="K17152" s="320">
        <v>3</v>
      </c>
    </row>
    <row r="17153" spans="1:11" x14ac:dyDescent="0.3">
      <c r="A17153" s="341">
        <v>43704.963886921294</v>
      </c>
      <c r="B17153" s="318">
        <v>39719.319000000003</v>
      </c>
      <c r="C17153" s="355">
        <f t="shared" si="371"/>
        <v>0.27200000000448199</v>
      </c>
      <c r="D17153" s="420">
        <f t="shared" si="372"/>
        <v>0.13600000000224099</v>
      </c>
      <c r="E17153" s="336">
        <f>SUM(C17130:C17153)*7.4805194805</f>
        <v>49.378909090798352</v>
      </c>
      <c r="F17153" s="324">
        <f>AVERAGE(D17130:D17153)</f>
        <v>0.13752083333338305</v>
      </c>
      <c r="G17153" s="324">
        <f>_xlfn.STDEV.S(D17130:D17153)</f>
        <v>3.2984817544572387E-3</v>
      </c>
      <c r="H17153" s="337"/>
      <c r="J17153" s="82">
        <v>35</v>
      </c>
      <c r="K17153" s="321">
        <v>4</v>
      </c>
    </row>
    <row r="17154" spans="1:11" x14ac:dyDescent="0.3">
      <c r="A17154" s="341">
        <v>43705.005553530093</v>
      </c>
      <c r="B17154" s="318">
        <v>39719.587</v>
      </c>
      <c r="C17154" s="355">
        <f t="shared" si="371"/>
        <v>0.26799999999639113</v>
      </c>
      <c r="D17154" s="420">
        <f t="shared" si="372"/>
        <v>0.13399999999819556</v>
      </c>
      <c r="H17154" s="337"/>
      <c r="J17154" s="82">
        <v>36</v>
      </c>
      <c r="K17154" s="391">
        <v>1</v>
      </c>
    </row>
    <row r="17155" spans="1:11" x14ac:dyDescent="0.3">
      <c r="A17155" s="341">
        <v>43705.047220138891</v>
      </c>
      <c r="B17155" s="318">
        <v>39719.858999999997</v>
      </c>
      <c r="C17155" s="355">
        <f t="shared" si="371"/>
        <v>0.27199999999720603</v>
      </c>
      <c r="D17155" s="420">
        <f t="shared" si="372"/>
        <v>0.13599999999860302</v>
      </c>
      <c r="H17155" s="337"/>
      <c r="J17155" s="82">
        <v>37</v>
      </c>
      <c r="K17155" s="319">
        <v>2</v>
      </c>
    </row>
    <row r="17156" spans="1:11" x14ac:dyDescent="0.3">
      <c r="A17156" s="341">
        <v>43705.088886747682</v>
      </c>
      <c r="B17156" s="318">
        <v>39720.139000000003</v>
      </c>
      <c r="C17156" s="355">
        <f t="shared" si="371"/>
        <v>0.2800000000061118</v>
      </c>
      <c r="D17156" s="420">
        <f t="shared" si="372"/>
        <v>0.1400000000030559</v>
      </c>
      <c r="H17156" s="337"/>
      <c r="J17156" s="82">
        <v>38</v>
      </c>
      <c r="K17156" s="320">
        <v>3</v>
      </c>
    </row>
    <row r="17157" spans="1:11" x14ac:dyDescent="0.3">
      <c r="A17157" s="341">
        <v>43705.130553356481</v>
      </c>
      <c r="B17157" s="318">
        <v>39720.413</v>
      </c>
      <c r="C17157" s="355">
        <f t="shared" si="371"/>
        <v>0.27399999999761349</v>
      </c>
      <c r="D17157" s="420">
        <f t="shared" si="372"/>
        <v>0.13699999999880674</v>
      </c>
      <c r="H17157" s="337"/>
      <c r="J17157" s="82">
        <v>39</v>
      </c>
      <c r="K17157" s="321">
        <v>4</v>
      </c>
    </row>
    <row r="17158" spans="1:11" x14ac:dyDescent="0.3">
      <c r="A17158" s="341">
        <v>43705.17221996528</v>
      </c>
      <c r="B17158" s="318">
        <v>39720.680999999997</v>
      </c>
      <c r="C17158" s="355">
        <f t="shared" si="371"/>
        <v>0.26799999999639113</v>
      </c>
      <c r="D17158" s="420">
        <f t="shared" si="372"/>
        <v>0.13399999999819556</v>
      </c>
      <c r="H17158" s="337"/>
      <c r="J17158" s="82">
        <v>40</v>
      </c>
      <c r="K17158" s="391">
        <v>1</v>
      </c>
    </row>
    <row r="17159" spans="1:11" x14ac:dyDescent="0.3">
      <c r="A17159" s="341">
        <v>43705.213886574071</v>
      </c>
      <c r="B17159" s="318">
        <v>39720.962</v>
      </c>
      <c r="C17159" s="355">
        <f t="shared" si="371"/>
        <v>0.28100000000267755</v>
      </c>
      <c r="D17159" s="420">
        <f t="shared" si="372"/>
        <v>0.14050000000133878</v>
      </c>
      <c r="H17159" s="337"/>
      <c r="J17159" s="82">
        <v>41</v>
      </c>
      <c r="K17159" s="319">
        <v>2</v>
      </c>
    </row>
    <row r="17160" spans="1:11" x14ac:dyDescent="0.3">
      <c r="A17160" s="341">
        <v>43705.255553182869</v>
      </c>
      <c r="B17160" s="318">
        <v>39721.25</v>
      </c>
      <c r="C17160" s="355">
        <f t="shared" si="371"/>
        <v>0.28800000000046566</v>
      </c>
      <c r="D17160" s="420">
        <f t="shared" si="372"/>
        <v>0.14400000000023283</v>
      </c>
      <c r="H17160" s="337"/>
      <c r="J17160" s="82">
        <v>42</v>
      </c>
      <c r="K17160" s="320">
        <v>3</v>
      </c>
    </row>
    <row r="17161" spans="1:11" x14ac:dyDescent="0.3">
      <c r="A17161" s="341">
        <v>43705.297219791668</v>
      </c>
      <c r="B17161" s="318">
        <v>39721.521000000001</v>
      </c>
      <c r="C17161" s="355">
        <f t="shared" si="371"/>
        <v>0.27100000000064028</v>
      </c>
      <c r="D17161" s="420">
        <f t="shared" si="372"/>
        <v>0.13550000000032014</v>
      </c>
      <c r="H17161" s="337"/>
      <c r="J17161" s="82">
        <v>43</v>
      </c>
      <c r="K17161" s="321">
        <v>4</v>
      </c>
    </row>
    <row r="17162" spans="1:11" x14ac:dyDescent="0.3">
      <c r="A17162" s="341">
        <v>43705.338886400466</v>
      </c>
      <c r="B17162" s="318">
        <v>39721.790999999997</v>
      </c>
      <c r="C17162" s="355">
        <f t="shared" si="371"/>
        <v>0.26999999999679858</v>
      </c>
      <c r="D17162" s="420">
        <f t="shared" si="372"/>
        <v>0.13499999999839929</v>
      </c>
      <c r="H17162" s="337"/>
      <c r="J17162" s="82">
        <v>44</v>
      </c>
      <c r="K17162" s="391">
        <v>1</v>
      </c>
    </row>
    <row r="17163" spans="1:11" x14ac:dyDescent="0.3">
      <c r="A17163" s="341">
        <v>43705.380553009258</v>
      </c>
      <c r="B17163" s="318">
        <v>39722.078000000001</v>
      </c>
      <c r="C17163" s="355">
        <f t="shared" si="371"/>
        <v>0.28700000000389991</v>
      </c>
      <c r="D17163" s="420">
        <f t="shared" si="372"/>
        <v>0.14350000000194996</v>
      </c>
      <c r="H17163" s="337"/>
      <c r="J17163" s="82">
        <v>45</v>
      </c>
      <c r="K17163" s="319">
        <v>2</v>
      </c>
    </row>
    <row r="17164" spans="1:11" x14ac:dyDescent="0.3">
      <c r="A17164" s="341">
        <v>43705.422219618056</v>
      </c>
      <c r="B17164" s="318">
        <v>39722.36</v>
      </c>
      <c r="C17164" s="355">
        <f t="shared" si="371"/>
        <v>0.2819999999992433</v>
      </c>
      <c r="D17164" s="420">
        <f t="shared" si="372"/>
        <v>0.14099999999962165</v>
      </c>
      <c r="H17164" s="337"/>
      <c r="J17164" s="82">
        <v>46</v>
      </c>
      <c r="K17164" s="320">
        <v>3</v>
      </c>
    </row>
    <row r="17165" spans="1:11" x14ac:dyDescent="0.3">
      <c r="A17165" s="341">
        <v>43705.463886226855</v>
      </c>
      <c r="B17165" s="318">
        <v>39722.631000000001</v>
      </c>
      <c r="C17165" s="355">
        <f t="shared" si="371"/>
        <v>0.27100000000064028</v>
      </c>
      <c r="D17165" s="420">
        <f t="shared" si="372"/>
        <v>0.13550000000032014</v>
      </c>
      <c r="H17165" s="337"/>
      <c r="J17165" s="82">
        <v>47</v>
      </c>
      <c r="K17165" s="321">
        <v>4</v>
      </c>
    </row>
    <row r="17166" spans="1:11" x14ac:dyDescent="0.3">
      <c r="A17166" s="341">
        <v>43705.505552835646</v>
      </c>
      <c r="B17166" s="318">
        <v>39722.910000000003</v>
      </c>
      <c r="C17166" s="355">
        <f t="shared" si="371"/>
        <v>0.2790000000022701</v>
      </c>
      <c r="D17166" s="420">
        <f t="shared" si="372"/>
        <v>0.13950000000113505</v>
      </c>
      <c r="H17166" s="337"/>
      <c r="J17166" s="82">
        <v>48</v>
      </c>
      <c r="K17166" s="391">
        <v>1</v>
      </c>
    </row>
    <row r="17167" spans="1:11" x14ac:dyDescent="0.3">
      <c r="A17167" s="341">
        <v>43705.547219444445</v>
      </c>
      <c r="B17167" s="318">
        <v>39723.192000000003</v>
      </c>
      <c r="C17167" s="355">
        <f t="shared" si="371"/>
        <v>0.2819999999992433</v>
      </c>
      <c r="D17167" s="420">
        <f t="shared" si="372"/>
        <v>0.14099999999962165</v>
      </c>
      <c r="H17167" s="337"/>
      <c r="J17167" s="82">
        <v>49</v>
      </c>
      <c r="K17167" s="319">
        <v>2</v>
      </c>
    </row>
    <row r="17168" spans="1:11" x14ac:dyDescent="0.3">
      <c r="A17168" s="341">
        <v>43705.588886053243</v>
      </c>
      <c r="B17168" s="318">
        <v>39723.464</v>
      </c>
      <c r="C17168" s="355">
        <f t="shared" si="371"/>
        <v>0.27199999999720603</v>
      </c>
      <c r="D17168" s="420">
        <f t="shared" si="372"/>
        <v>0.13599999999860302</v>
      </c>
      <c r="H17168" s="337"/>
      <c r="J17168" s="82">
        <v>50</v>
      </c>
      <c r="K17168" s="320">
        <v>3</v>
      </c>
    </row>
    <row r="17169" spans="1:11" x14ac:dyDescent="0.3">
      <c r="A17169" s="341">
        <v>43705.630552662034</v>
      </c>
      <c r="B17169" s="318">
        <v>39723.728999999999</v>
      </c>
      <c r="C17169" s="355">
        <f t="shared" si="371"/>
        <v>0.26499999999941792</v>
      </c>
      <c r="D17169" s="420">
        <f t="shared" si="372"/>
        <v>0.13249999999970896</v>
      </c>
      <c r="H17169" s="337"/>
      <c r="J17169" s="82">
        <v>51</v>
      </c>
      <c r="K17169" s="321">
        <v>4</v>
      </c>
    </row>
    <row r="17170" spans="1:11" x14ac:dyDescent="0.3">
      <c r="A17170" s="341">
        <v>43705.672219270833</v>
      </c>
      <c r="B17170" s="318">
        <v>39724.002</v>
      </c>
      <c r="C17170" s="355">
        <f t="shared" si="371"/>
        <v>0.27300000000104774</v>
      </c>
      <c r="D17170" s="420">
        <f t="shared" si="372"/>
        <v>0.13650000000052387</v>
      </c>
      <c r="H17170" s="337"/>
      <c r="J17170" s="82">
        <v>52</v>
      </c>
      <c r="K17170" s="391">
        <v>1</v>
      </c>
    </row>
    <row r="17171" spans="1:11" x14ac:dyDescent="0.3">
      <c r="A17171" s="341">
        <v>43705.713885879632</v>
      </c>
      <c r="B17171" s="318">
        <v>39724.281000000003</v>
      </c>
      <c r="C17171" s="355">
        <f t="shared" si="371"/>
        <v>0.2790000000022701</v>
      </c>
      <c r="D17171" s="420">
        <f t="shared" si="372"/>
        <v>0.13950000000113505</v>
      </c>
      <c r="H17171" s="337"/>
      <c r="J17171" s="82">
        <v>53</v>
      </c>
      <c r="K17171" s="319">
        <v>2</v>
      </c>
    </row>
    <row r="17172" spans="1:11" x14ac:dyDescent="0.3">
      <c r="A17172" s="341">
        <v>43705.755552488423</v>
      </c>
      <c r="B17172" s="318">
        <v>39724.548000000003</v>
      </c>
      <c r="C17172" s="355">
        <f t="shared" si="371"/>
        <v>0.26699999999982538</v>
      </c>
      <c r="D17172" s="420">
        <f t="shared" si="372"/>
        <v>0.13349999999991269</v>
      </c>
      <c r="H17172" s="337"/>
      <c r="J17172" s="82">
        <v>54</v>
      </c>
      <c r="K17172" s="320">
        <v>3</v>
      </c>
    </row>
    <row r="17173" spans="1:11" x14ac:dyDescent="0.3">
      <c r="A17173" s="341">
        <v>43705.797219097221</v>
      </c>
      <c r="B17173" s="318">
        <v>39724.81</v>
      </c>
      <c r="C17173" s="355">
        <f t="shared" si="371"/>
        <v>0.26199999999516876</v>
      </c>
      <c r="D17173" s="420">
        <f t="shared" si="372"/>
        <v>0.13099999999758438</v>
      </c>
      <c r="H17173" s="337"/>
      <c r="J17173" s="82">
        <v>55</v>
      </c>
      <c r="K17173" s="321">
        <v>4</v>
      </c>
    </row>
    <row r="17174" spans="1:11" x14ac:dyDescent="0.3">
      <c r="A17174" s="341">
        <v>43705.83888570602</v>
      </c>
      <c r="B17174" s="318">
        <v>39725.078999999998</v>
      </c>
      <c r="C17174" s="355">
        <f t="shared" si="371"/>
        <v>0.26900000000023283</v>
      </c>
      <c r="D17174" s="420">
        <f t="shared" si="372"/>
        <v>0.13450000000011642</v>
      </c>
      <c r="H17174" s="337"/>
      <c r="J17174" s="82">
        <v>56</v>
      </c>
      <c r="K17174" s="391">
        <v>1</v>
      </c>
    </row>
    <row r="17175" spans="1:11" x14ac:dyDescent="0.3">
      <c r="A17175" s="341">
        <v>43705.880552314811</v>
      </c>
      <c r="B17175" s="318">
        <v>39725.35</v>
      </c>
      <c r="C17175" s="355">
        <f t="shared" si="371"/>
        <v>0.27100000000064028</v>
      </c>
      <c r="D17175" s="420">
        <f t="shared" si="372"/>
        <v>0.13550000000032014</v>
      </c>
      <c r="H17175" s="337"/>
      <c r="J17175" s="82">
        <v>57</v>
      </c>
      <c r="K17175" s="319">
        <v>2</v>
      </c>
    </row>
    <row r="17176" spans="1:11" x14ac:dyDescent="0.3">
      <c r="A17176" s="341">
        <v>43705.92221892361</v>
      </c>
      <c r="B17176" s="318">
        <v>39725.610999999997</v>
      </c>
      <c r="C17176" s="355">
        <f t="shared" si="371"/>
        <v>0.26099999999860302</v>
      </c>
      <c r="D17176" s="420">
        <f t="shared" si="372"/>
        <v>0.13049999999930151</v>
      </c>
      <c r="H17176" s="337"/>
      <c r="J17176" s="82">
        <v>58</v>
      </c>
      <c r="K17176" s="320">
        <v>3</v>
      </c>
    </row>
    <row r="17177" spans="1:11" x14ac:dyDescent="0.3">
      <c r="A17177" s="341">
        <v>43705.963885532408</v>
      </c>
      <c r="B17177" s="318">
        <v>39725.879000000001</v>
      </c>
      <c r="C17177" s="355">
        <f t="shared" si="371"/>
        <v>0.26800000000366708</v>
      </c>
      <c r="D17177" s="420">
        <f t="shared" si="372"/>
        <v>0.13400000000183354</v>
      </c>
      <c r="E17177" s="336">
        <f>SUM(C17154:C17177)*7.4805194805</f>
        <v>49.072207792062585</v>
      </c>
      <c r="F17177" s="324">
        <f>AVERAGE(D17154:D17177)</f>
        <v>0.13666666666661817</v>
      </c>
      <c r="G17177" s="324">
        <f>_xlfn.STDEV.S(D17154:D17177)</f>
        <v>3.6791618460336496E-3</v>
      </c>
      <c r="H17177" s="337"/>
      <c r="J17177" s="82">
        <v>59</v>
      </c>
      <c r="K17177" s="321">
        <v>4</v>
      </c>
    </row>
    <row r="17178" spans="1:11" x14ac:dyDescent="0.3">
      <c r="A17178" s="341">
        <v>43706.005552141207</v>
      </c>
      <c r="B17178" s="318">
        <v>39726.152000000002</v>
      </c>
      <c r="C17178" s="355">
        <f t="shared" si="371"/>
        <v>0.27300000000104774</v>
      </c>
      <c r="D17178" s="420">
        <f t="shared" si="372"/>
        <v>0.13650000000052387</v>
      </c>
      <c r="H17178" s="337"/>
      <c r="J17178" s="82">
        <v>60</v>
      </c>
      <c r="K17178" s="391">
        <v>1</v>
      </c>
    </row>
    <row r="17179" spans="1:11" x14ac:dyDescent="0.3">
      <c r="A17179" s="341">
        <v>43706.047218749998</v>
      </c>
      <c r="B17179" s="318">
        <v>39726.428</v>
      </c>
      <c r="C17179" s="355">
        <f t="shared" si="371"/>
        <v>0.27599999999802094</v>
      </c>
      <c r="D17179" s="420">
        <f t="shared" si="372"/>
        <v>0.13799999999901047</v>
      </c>
      <c r="H17179" s="337"/>
      <c r="J17179" s="82">
        <v>61</v>
      </c>
      <c r="K17179" s="319">
        <v>2</v>
      </c>
    </row>
    <row r="17180" spans="1:11" x14ac:dyDescent="0.3">
      <c r="A17180" s="341">
        <v>43706.088885358797</v>
      </c>
      <c r="B17180" s="318">
        <v>39726.696000000004</v>
      </c>
      <c r="C17180" s="355">
        <f t="shared" si="371"/>
        <v>0.26800000000366708</v>
      </c>
      <c r="D17180" s="420">
        <f t="shared" si="372"/>
        <v>0.13400000000183354</v>
      </c>
      <c r="H17180" s="337"/>
      <c r="J17180" s="82">
        <v>62</v>
      </c>
      <c r="K17180" s="320">
        <v>3</v>
      </c>
    </row>
    <row r="17181" spans="1:11" x14ac:dyDescent="0.3">
      <c r="A17181" s="341">
        <v>43706.130551967595</v>
      </c>
      <c r="B17181" s="318">
        <v>39726.974999999999</v>
      </c>
      <c r="C17181" s="355">
        <f t="shared" si="371"/>
        <v>0.27899999999499414</v>
      </c>
      <c r="D17181" s="420">
        <f t="shared" si="372"/>
        <v>0.13949999999749707</v>
      </c>
      <c r="H17181" s="337"/>
      <c r="J17181" s="82">
        <v>63</v>
      </c>
      <c r="K17181" s="321">
        <v>4</v>
      </c>
    </row>
    <row r="17182" spans="1:11" x14ac:dyDescent="0.3">
      <c r="A17182" s="341">
        <v>43706.172218576387</v>
      </c>
      <c r="B17182" s="318">
        <v>39727.260999999999</v>
      </c>
      <c r="C17182" s="355">
        <f t="shared" si="371"/>
        <v>0.28600000000005821</v>
      </c>
      <c r="D17182" s="420">
        <f t="shared" si="372"/>
        <v>0.1430000000000291</v>
      </c>
      <c r="H17182" s="337"/>
      <c r="J17182" s="82">
        <v>64</v>
      </c>
      <c r="K17182" s="391">
        <v>1</v>
      </c>
    </row>
    <row r="17183" spans="1:11" x14ac:dyDescent="0.3">
      <c r="A17183" s="341">
        <v>43706.213885185185</v>
      </c>
      <c r="B17183" s="318">
        <v>39727.538999999997</v>
      </c>
      <c r="C17183" s="355">
        <f t="shared" si="371"/>
        <v>0.27799999999842839</v>
      </c>
      <c r="D17183" s="420">
        <f t="shared" si="372"/>
        <v>0.1389999999992142</v>
      </c>
      <c r="H17183" s="337"/>
      <c r="J17183" s="82">
        <v>65</v>
      </c>
      <c r="K17183" s="319">
        <v>2</v>
      </c>
    </row>
    <row r="17184" spans="1:11" x14ac:dyDescent="0.3">
      <c r="A17184" s="341">
        <v>43706.255551793984</v>
      </c>
      <c r="B17184" s="318">
        <v>39727.811999999998</v>
      </c>
      <c r="C17184" s="355">
        <f t="shared" si="371"/>
        <v>0.27300000000104774</v>
      </c>
      <c r="D17184" s="420">
        <f t="shared" si="372"/>
        <v>0.13650000000052387</v>
      </c>
      <c r="H17184" s="337"/>
      <c r="J17184" s="82">
        <v>66</v>
      </c>
      <c r="K17184" s="320">
        <v>3</v>
      </c>
    </row>
    <row r="17185" spans="1:12" x14ac:dyDescent="0.3">
      <c r="A17185" s="341">
        <v>43706.297218402775</v>
      </c>
      <c r="B17185" s="318">
        <v>39728.095000000001</v>
      </c>
      <c r="C17185" s="355">
        <f t="shared" si="371"/>
        <v>0.28300000000308501</v>
      </c>
      <c r="D17185" s="420">
        <f t="shared" si="372"/>
        <v>0.1415000000015425</v>
      </c>
      <c r="H17185" s="337"/>
      <c r="J17185" s="82">
        <v>67</v>
      </c>
      <c r="K17185" s="321">
        <v>4</v>
      </c>
    </row>
    <row r="17186" spans="1:12" x14ac:dyDescent="0.3">
      <c r="A17186" s="341">
        <v>43706.338885011573</v>
      </c>
      <c r="B17186" s="318">
        <v>39728.372000000003</v>
      </c>
      <c r="C17186" s="355">
        <f t="shared" si="371"/>
        <v>0.27700000000186265</v>
      </c>
      <c r="D17186" s="420">
        <f t="shared" si="372"/>
        <v>0.13850000000093132</v>
      </c>
      <c r="H17186" s="337"/>
      <c r="J17186" s="82">
        <v>68</v>
      </c>
      <c r="K17186" s="391">
        <v>1</v>
      </c>
    </row>
    <row r="17187" spans="1:12" x14ac:dyDescent="0.3">
      <c r="A17187" s="341">
        <v>43706.380551620372</v>
      </c>
      <c r="B17187" s="318">
        <v>39728.65</v>
      </c>
      <c r="C17187" s="355">
        <f t="shared" si="371"/>
        <v>0.27799999999842839</v>
      </c>
      <c r="D17187" s="420">
        <f t="shared" si="372"/>
        <v>0.1389999999992142</v>
      </c>
      <c r="H17187" s="337"/>
      <c r="J17187" s="82">
        <v>69</v>
      </c>
      <c r="K17187" s="319">
        <v>2</v>
      </c>
    </row>
    <row r="17188" spans="1:12" x14ac:dyDescent="0.3">
      <c r="A17188" s="341">
        <v>43706.422218229163</v>
      </c>
      <c r="B17188" s="318">
        <v>39728.93</v>
      </c>
      <c r="C17188" s="355">
        <f t="shared" si="371"/>
        <v>0.27999999999883585</v>
      </c>
      <c r="D17188" s="420">
        <f t="shared" si="372"/>
        <v>0.13999999999941792</v>
      </c>
      <c r="H17188" s="337"/>
      <c r="J17188" s="82">
        <v>70</v>
      </c>
      <c r="K17188" s="320">
        <v>3</v>
      </c>
    </row>
    <row r="17189" spans="1:12" x14ac:dyDescent="0.3">
      <c r="A17189" s="341">
        <v>43706.463884837962</v>
      </c>
      <c r="B17189" s="318">
        <v>39729.211000000003</v>
      </c>
      <c r="C17189" s="355">
        <f t="shared" si="371"/>
        <v>0.28100000000267755</v>
      </c>
      <c r="D17189" s="420">
        <f t="shared" si="372"/>
        <v>0.14050000000133878</v>
      </c>
      <c r="H17189" s="337"/>
      <c r="J17189" s="82">
        <v>71</v>
      </c>
      <c r="K17189" s="321">
        <v>4</v>
      </c>
    </row>
    <row r="17190" spans="1:12" x14ac:dyDescent="0.3">
      <c r="A17190" s="341">
        <v>43706.50555144676</v>
      </c>
      <c r="B17190" s="318">
        <v>39729.485000000001</v>
      </c>
      <c r="C17190" s="355">
        <f t="shared" si="371"/>
        <v>0.27399999999761349</v>
      </c>
      <c r="D17190" s="420">
        <f t="shared" si="372"/>
        <v>0.13699999999880674</v>
      </c>
      <c r="H17190" s="337"/>
      <c r="J17190" s="82">
        <v>72</v>
      </c>
      <c r="K17190" s="391">
        <v>1</v>
      </c>
    </row>
    <row r="17191" spans="1:12" x14ac:dyDescent="0.3">
      <c r="A17191" s="341">
        <v>43706.547218055559</v>
      </c>
      <c r="B17191" s="318">
        <v>39729.752999999997</v>
      </c>
      <c r="C17191" s="355">
        <f t="shared" si="371"/>
        <v>0.26799999999639113</v>
      </c>
      <c r="D17191" s="420">
        <f t="shared" si="372"/>
        <v>0.13399999999819556</v>
      </c>
      <c r="H17191" s="337"/>
      <c r="J17191" s="82">
        <v>73</v>
      </c>
      <c r="K17191" s="319">
        <v>2</v>
      </c>
    </row>
    <row r="17192" spans="1:12" x14ac:dyDescent="0.3">
      <c r="A17192" s="341">
        <v>43706.58888466435</v>
      </c>
      <c r="B17192" s="318">
        <v>39730.031000000003</v>
      </c>
      <c r="C17192" s="355">
        <f t="shared" si="371"/>
        <v>0.27800000000570435</v>
      </c>
      <c r="D17192" s="420">
        <f t="shared" si="372"/>
        <v>0.13900000000285218</v>
      </c>
      <c r="H17192" s="337"/>
      <c r="J17192" s="82">
        <v>74</v>
      </c>
      <c r="K17192" s="320">
        <v>3</v>
      </c>
    </row>
    <row r="17193" spans="1:12" x14ac:dyDescent="0.3">
      <c r="A17193" s="341">
        <v>43706.630551273149</v>
      </c>
      <c r="B17193" s="318">
        <v>39730.311999999998</v>
      </c>
      <c r="C17193" s="355">
        <f t="shared" si="371"/>
        <v>0.28099999999540159</v>
      </c>
      <c r="D17193" s="420">
        <f t="shared" si="372"/>
        <v>0.1404999999977008</v>
      </c>
      <c r="H17193" s="337"/>
      <c r="J17193" s="82">
        <v>75</v>
      </c>
      <c r="K17193" s="321">
        <v>4</v>
      </c>
    </row>
    <row r="17194" spans="1:12" x14ac:dyDescent="0.3">
      <c r="A17194" s="341">
        <v>43706.672217881947</v>
      </c>
      <c r="B17194" s="318">
        <v>39730.578999999998</v>
      </c>
      <c r="C17194" s="355">
        <f t="shared" si="371"/>
        <v>0.26699999999982538</v>
      </c>
      <c r="D17194" s="420">
        <f t="shared" si="372"/>
        <v>0.13349999999991269</v>
      </c>
      <c r="H17194" s="337"/>
      <c r="J17194" s="82">
        <v>76</v>
      </c>
      <c r="K17194" s="391">
        <v>1</v>
      </c>
    </row>
    <row r="17195" spans="1:12" x14ac:dyDescent="0.3">
      <c r="A17195" s="341">
        <v>43706.713884490739</v>
      </c>
      <c r="B17195" s="318">
        <v>39730.847999999998</v>
      </c>
      <c r="C17195" s="355">
        <f t="shared" si="371"/>
        <v>0.26900000000023283</v>
      </c>
      <c r="D17195" s="420">
        <f t="shared" si="372"/>
        <v>0.13450000000011642</v>
      </c>
      <c r="H17195" s="337"/>
      <c r="J17195" s="82">
        <v>77</v>
      </c>
      <c r="K17195" s="319">
        <v>2</v>
      </c>
    </row>
    <row r="17196" spans="1:12" x14ac:dyDescent="0.3">
      <c r="A17196" s="341">
        <v>43706.755551099537</v>
      </c>
      <c r="B17196" s="318">
        <v>39731.120000000003</v>
      </c>
      <c r="C17196" s="355">
        <f t="shared" si="371"/>
        <v>0.27200000000448199</v>
      </c>
      <c r="D17196" s="420">
        <f t="shared" si="372"/>
        <v>0.13600000000224099</v>
      </c>
      <c r="H17196" s="337"/>
      <c r="J17196" s="82">
        <v>78</v>
      </c>
      <c r="K17196" s="320">
        <v>3</v>
      </c>
    </row>
    <row r="17197" spans="1:12" x14ac:dyDescent="0.3">
      <c r="A17197" s="341">
        <v>43706.797217708336</v>
      </c>
      <c r="B17197" s="318">
        <v>39731.385000000002</v>
      </c>
      <c r="C17197" s="355">
        <f t="shared" si="371"/>
        <v>0.26499999999941792</v>
      </c>
      <c r="D17197" s="420">
        <f t="shared" si="372"/>
        <v>0.13249999999970896</v>
      </c>
      <c r="H17197" s="337"/>
      <c r="J17197" s="82">
        <v>79</v>
      </c>
      <c r="K17197" s="321">
        <v>4</v>
      </c>
    </row>
    <row r="17198" spans="1:12" x14ac:dyDescent="0.3">
      <c r="A17198" s="341">
        <v>43706.838884317127</v>
      </c>
      <c r="C17198" s="318"/>
      <c r="D17198" s="414"/>
      <c r="H17198" s="332"/>
      <c r="J17198" s="82">
        <v>80</v>
      </c>
      <c r="K17198" s="391">
        <v>1</v>
      </c>
      <c r="L17198" s="54" t="s">
        <v>397</v>
      </c>
    </row>
    <row r="17199" spans="1:12" x14ac:dyDescent="0.3">
      <c r="A17199" s="341">
        <v>43706.880550925925</v>
      </c>
      <c r="B17199" s="318">
        <v>39731.911</v>
      </c>
      <c r="C17199" s="318">
        <f>(B17199-B17197)/2</f>
        <v>0.26299999999901047</v>
      </c>
      <c r="D17199" s="414">
        <f>C17199/2</f>
        <v>0.13149999999950523</v>
      </c>
      <c r="H17199" s="332"/>
      <c r="J17199" s="82">
        <v>81</v>
      </c>
      <c r="K17199" s="319">
        <v>2</v>
      </c>
    </row>
    <row r="17200" spans="1:12" x14ac:dyDescent="0.3">
      <c r="A17200" s="341">
        <v>43706.922217534724</v>
      </c>
      <c r="B17200" s="318">
        <v>39732.182999999997</v>
      </c>
      <c r="C17200" s="355">
        <f>B17200-B17199</f>
        <v>0.27199999999720603</v>
      </c>
      <c r="D17200" s="420">
        <f>C17200/2</f>
        <v>0.13599999999860302</v>
      </c>
      <c r="H17200" s="337"/>
      <c r="J17200" s="82">
        <v>82</v>
      </c>
      <c r="K17200" s="320">
        <v>3</v>
      </c>
    </row>
    <row r="17201" spans="1:12" x14ac:dyDescent="0.3">
      <c r="A17201" s="341">
        <v>43706.963884143515</v>
      </c>
      <c r="B17201" s="318">
        <v>39732.451999999997</v>
      </c>
      <c r="C17201" s="355">
        <f>B17201-B17200</f>
        <v>0.26900000000023283</v>
      </c>
      <c r="D17201" s="420">
        <f>C17201/2</f>
        <v>0.13450000000011642</v>
      </c>
      <c r="E17201" s="336">
        <f>SUM(C17178:C17201)*7.4805194805</f>
        <v>47.20207792193758</v>
      </c>
      <c r="F17201" s="324">
        <f>AVERAGE(D17178:D17201)</f>
        <v>0.13717391304342766</v>
      </c>
      <c r="G17201" s="324">
        <f>_xlfn.STDEV.S(D17178:D17201)</f>
        <v>3.0622655593273151E-3</v>
      </c>
      <c r="H17201" s="337"/>
      <c r="J17201" s="82">
        <v>83</v>
      </c>
      <c r="K17201" s="321">
        <v>4</v>
      </c>
    </row>
    <row r="17202" spans="1:12" x14ac:dyDescent="0.3">
      <c r="A17202" s="341">
        <v>43707.005550752314</v>
      </c>
      <c r="B17202" s="318">
        <v>39732.712</v>
      </c>
      <c r="C17202" s="355">
        <f>B17202-B17201</f>
        <v>0.26000000000203727</v>
      </c>
      <c r="D17202" s="420">
        <f>C17202/2</f>
        <v>0.13000000000101863</v>
      </c>
      <c r="H17202" s="405"/>
      <c r="J17202" s="82">
        <v>84</v>
      </c>
      <c r="K17202" s="391">
        <v>1</v>
      </c>
    </row>
    <row r="17203" spans="1:12" x14ac:dyDescent="0.3">
      <c r="A17203" s="341">
        <v>43707.047217361112</v>
      </c>
      <c r="B17203" s="318">
        <v>39732.987999999998</v>
      </c>
      <c r="C17203" s="355">
        <f t="shared" ref="C17203:C17266" si="373">B17203-B17202</f>
        <v>0.27599999999802094</v>
      </c>
      <c r="D17203" s="420">
        <f t="shared" ref="D17203:D17266" si="374">C17203/2</f>
        <v>0.13799999999901047</v>
      </c>
      <c r="H17203" s="405"/>
      <c r="J17203" s="82">
        <v>85</v>
      </c>
      <c r="K17203" s="319">
        <v>2</v>
      </c>
    </row>
    <row r="17204" spans="1:12" x14ac:dyDescent="0.3">
      <c r="A17204" s="341">
        <v>43707.088883969911</v>
      </c>
      <c r="B17204" s="318">
        <v>39733.267999999996</v>
      </c>
      <c r="C17204" s="318">
        <f t="shared" si="373"/>
        <v>0.27999999999883585</v>
      </c>
      <c r="D17204" s="414">
        <f t="shared" si="374"/>
        <v>0.13999999999941792</v>
      </c>
      <c r="H17204" s="406"/>
      <c r="J17204" s="82">
        <v>86</v>
      </c>
      <c r="K17204" s="320">
        <v>3</v>
      </c>
    </row>
    <row r="17205" spans="1:12" x14ac:dyDescent="0.3">
      <c r="A17205" s="341">
        <v>43707.130550578702</v>
      </c>
      <c r="B17205" s="318">
        <v>39733.538</v>
      </c>
      <c r="C17205" s="318">
        <f t="shared" si="373"/>
        <v>0.27000000000407454</v>
      </c>
      <c r="D17205" s="414">
        <f t="shared" si="374"/>
        <v>0.13500000000203727</v>
      </c>
      <c r="H17205" s="406"/>
      <c r="J17205" s="82">
        <v>87</v>
      </c>
      <c r="K17205" s="321">
        <v>4</v>
      </c>
    </row>
    <row r="17206" spans="1:12" x14ac:dyDescent="0.3">
      <c r="A17206" s="341">
        <v>43707.172217187501</v>
      </c>
      <c r="B17206" s="318">
        <v>39733.81</v>
      </c>
      <c r="C17206" s="318">
        <f t="shared" si="373"/>
        <v>0.27199999999720603</v>
      </c>
      <c r="D17206" s="414">
        <f t="shared" si="374"/>
        <v>0.13599999999860302</v>
      </c>
      <c r="H17206" s="406"/>
      <c r="J17206" s="82">
        <v>88</v>
      </c>
      <c r="K17206" s="391">
        <v>1</v>
      </c>
    </row>
    <row r="17207" spans="1:12" x14ac:dyDescent="0.3">
      <c r="A17207" s="341">
        <v>43707.213883796299</v>
      </c>
      <c r="B17207" s="318">
        <v>39734.091999999997</v>
      </c>
      <c r="C17207" s="318">
        <f t="shared" si="373"/>
        <v>0.2819999999992433</v>
      </c>
      <c r="D17207" s="414">
        <f t="shared" si="374"/>
        <v>0.14099999999962165</v>
      </c>
      <c r="H17207" s="406"/>
      <c r="J17207" s="82">
        <v>89</v>
      </c>
      <c r="K17207" s="319">
        <v>2</v>
      </c>
    </row>
    <row r="17208" spans="1:12" x14ac:dyDescent="0.3">
      <c r="A17208" s="341">
        <v>43707.255550405091</v>
      </c>
      <c r="B17208" s="318">
        <v>39734.372000000003</v>
      </c>
      <c r="C17208" s="318">
        <f t="shared" si="373"/>
        <v>0.2800000000061118</v>
      </c>
      <c r="D17208" s="414">
        <f t="shared" si="374"/>
        <v>0.1400000000030559</v>
      </c>
      <c r="H17208" s="406"/>
      <c r="J17208" s="82">
        <v>90</v>
      </c>
      <c r="K17208" s="320">
        <v>3</v>
      </c>
    </row>
    <row r="17209" spans="1:12" x14ac:dyDescent="0.3">
      <c r="A17209" s="341">
        <v>43707.297217013889</v>
      </c>
      <c r="B17209" s="318">
        <v>39734.646000000001</v>
      </c>
      <c r="C17209" s="318">
        <f t="shared" si="373"/>
        <v>0.27399999999761349</v>
      </c>
      <c r="D17209" s="414">
        <f t="shared" si="374"/>
        <v>0.13699999999880674</v>
      </c>
      <c r="H17209" s="406"/>
      <c r="J17209" s="82">
        <v>91</v>
      </c>
      <c r="K17209" s="321">
        <v>4</v>
      </c>
    </row>
    <row r="17210" spans="1:12" x14ac:dyDescent="0.3">
      <c r="A17210" s="341">
        <v>43707.338883622688</v>
      </c>
      <c r="B17210" s="318">
        <v>39734.928</v>
      </c>
      <c r="C17210" s="318">
        <f t="shared" si="373"/>
        <v>0.2819999999992433</v>
      </c>
      <c r="D17210" s="414">
        <f t="shared" si="374"/>
        <v>0.14099999999962165</v>
      </c>
      <c r="H17210" s="406"/>
      <c r="J17210" s="82">
        <v>92</v>
      </c>
      <c r="K17210" s="391">
        <v>1</v>
      </c>
    </row>
    <row r="17211" spans="1:12" x14ac:dyDescent="0.3">
      <c r="A17211" s="341">
        <v>43707.380550231479</v>
      </c>
      <c r="B17211" s="318">
        <v>39735.216999999997</v>
      </c>
      <c r="C17211" s="318">
        <f t="shared" si="373"/>
        <v>0.28899999999703141</v>
      </c>
      <c r="D17211" s="414">
        <f t="shared" si="374"/>
        <v>0.1444999999985157</v>
      </c>
      <c r="H17211" s="406"/>
      <c r="J17211" s="82">
        <v>93</v>
      </c>
      <c r="K17211" s="319">
        <v>2</v>
      </c>
    </row>
    <row r="17212" spans="1:12" x14ac:dyDescent="0.3">
      <c r="A17212" s="341">
        <v>43707.422216840278</v>
      </c>
      <c r="B17212" s="318">
        <v>39735.491999999998</v>
      </c>
      <c r="C17212" s="318">
        <f t="shared" si="373"/>
        <v>0.27500000000145519</v>
      </c>
      <c r="D17212" s="414">
        <f t="shared" si="374"/>
        <v>0.1375000000007276</v>
      </c>
      <c r="H17212" s="406"/>
      <c r="J17212" s="82">
        <v>94</v>
      </c>
      <c r="K17212" s="320">
        <v>3</v>
      </c>
    </row>
    <row r="17213" spans="1:12" x14ac:dyDescent="0.3">
      <c r="A17213" s="341">
        <v>43707.463883449076</v>
      </c>
      <c r="B17213" s="318">
        <v>39735.760000000002</v>
      </c>
      <c r="C17213" s="318">
        <f t="shared" si="373"/>
        <v>0.26800000000366708</v>
      </c>
      <c r="D17213" s="414">
        <f t="shared" si="374"/>
        <v>0.13400000000183354</v>
      </c>
      <c r="H17213" s="406"/>
      <c r="J17213" s="82">
        <v>95</v>
      </c>
      <c r="K17213" s="321">
        <v>4</v>
      </c>
    </row>
    <row r="17214" spans="1:12" x14ac:dyDescent="0.3">
      <c r="A17214" s="341">
        <v>43707.505550057867</v>
      </c>
      <c r="B17214" s="318">
        <v>39736.04</v>
      </c>
      <c r="C17214" s="318">
        <f t="shared" si="373"/>
        <v>0.27999999999883585</v>
      </c>
      <c r="D17214" s="414">
        <f t="shared" si="374"/>
        <v>0.13999999999941792</v>
      </c>
      <c r="H17214" s="406"/>
      <c r="J17214" s="82">
        <v>96</v>
      </c>
      <c r="K17214" s="391">
        <v>1</v>
      </c>
    </row>
    <row r="17215" spans="1:12" x14ac:dyDescent="0.3">
      <c r="A17215" s="341">
        <v>43707.547216666666</v>
      </c>
      <c r="B17215" s="318">
        <v>39736.322</v>
      </c>
      <c r="C17215" s="318">
        <f t="shared" si="373"/>
        <v>0.2819999999992433</v>
      </c>
      <c r="D17215" s="414">
        <f t="shared" si="374"/>
        <v>0.14099999999962165</v>
      </c>
      <c r="H17215" s="406"/>
      <c r="J17215" s="82">
        <v>97</v>
      </c>
      <c r="K17215" s="319">
        <v>2</v>
      </c>
    </row>
    <row r="17216" spans="1:12" x14ac:dyDescent="0.3">
      <c r="A17216" s="341">
        <v>43707.571527777778</v>
      </c>
      <c r="B17216" s="318">
        <v>39736.324999999997</v>
      </c>
      <c r="C17216" s="318"/>
      <c r="D17216" s="414"/>
      <c r="H17216" s="406"/>
      <c r="J17216" s="82">
        <v>1</v>
      </c>
      <c r="K17216" s="319">
        <v>2</v>
      </c>
      <c r="L17216" s="54" t="s">
        <v>313</v>
      </c>
    </row>
    <row r="17217" spans="1:11" x14ac:dyDescent="0.3">
      <c r="A17217" s="341">
        <v>43707.613194444442</v>
      </c>
      <c r="B17217" s="318">
        <v>39736.591</v>
      </c>
      <c r="C17217" s="318">
        <f t="shared" si="373"/>
        <v>0.26600000000325963</v>
      </c>
      <c r="D17217" s="414">
        <f t="shared" si="374"/>
        <v>0.13300000000162981</v>
      </c>
      <c r="H17217" s="406"/>
      <c r="J17217" s="82">
        <v>2</v>
      </c>
      <c r="K17217" s="320">
        <v>3</v>
      </c>
    </row>
    <row r="17218" spans="1:11" x14ac:dyDescent="0.3">
      <c r="A17218" s="341">
        <v>43707.654861111114</v>
      </c>
      <c r="B17218" s="318">
        <v>39736.862000000001</v>
      </c>
      <c r="C17218" s="318">
        <f t="shared" si="373"/>
        <v>0.27100000000064028</v>
      </c>
      <c r="D17218" s="414">
        <f t="shared" si="374"/>
        <v>0.13550000000032014</v>
      </c>
      <c r="H17218" s="406"/>
      <c r="J17218" s="82">
        <v>3</v>
      </c>
      <c r="K17218" s="321">
        <v>4</v>
      </c>
    </row>
    <row r="17219" spans="1:11" x14ac:dyDescent="0.3">
      <c r="A17219" s="341">
        <v>43707.696527777778</v>
      </c>
      <c r="B17219" s="318">
        <v>39737.141000000003</v>
      </c>
      <c r="C17219" s="318">
        <f t="shared" si="373"/>
        <v>0.2790000000022701</v>
      </c>
      <c r="D17219" s="414">
        <f t="shared" si="374"/>
        <v>0.13950000000113505</v>
      </c>
      <c r="H17219" s="406"/>
      <c r="J17219" s="82">
        <v>4</v>
      </c>
      <c r="K17219" s="391">
        <v>1</v>
      </c>
    </row>
    <row r="17220" spans="1:11" x14ac:dyDescent="0.3">
      <c r="A17220" s="341">
        <v>43707.738194560188</v>
      </c>
      <c r="B17220" s="318">
        <v>39737.411999999997</v>
      </c>
      <c r="C17220" s="318">
        <f t="shared" si="373"/>
        <v>0.27099999999336433</v>
      </c>
      <c r="D17220" s="414">
        <f t="shared" si="374"/>
        <v>0.13549999999668216</v>
      </c>
      <c r="H17220" s="406"/>
      <c r="J17220" s="82">
        <v>5</v>
      </c>
      <c r="K17220" s="319">
        <v>2</v>
      </c>
    </row>
    <row r="17221" spans="1:11" x14ac:dyDescent="0.3">
      <c r="A17221" s="341">
        <v>43707.779861284725</v>
      </c>
      <c r="B17221" s="318">
        <v>39737.673999999999</v>
      </c>
      <c r="C17221" s="318">
        <f t="shared" si="373"/>
        <v>0.26200000000244472</v>
      </c>
      <c r="D17221" s="414">
        <f t="shared" si="374"/>
        <v>0.13100000000122236</v>
      </c>
      <c r="H17221" s="406"/>
      <c r="J17221" s="82">
        <v>6</v>
      </c>
      <c r="K17221" s="320">
        <v>3</v>
      </c>
    </row>
    <row r="17222" spans="1:11" x14ac:dyDescent="0.3">
      <c r="A17222" s="341">
        <v>43707.821528009263</v>
      </c>
      <c r="B17222" s="318">
        <v>39737.940999999999</v>
      </c>
      <c r="C17222" s="318">
        <f t="shared" si="373"/>
        <v>0.26699999999982538</v>
      </c>
      <c r="D17222" s="414">
        <f t="shared" si="374"/>
        <v>0.13349999999991269</v>
      </c>
      <c r="H17222" s="406"/>
      <c r="J17222" s="82">
        <v>7</v>
      </c>
      <c r="K17222" s="321">
        <v>4</v>
      </c>
    </row>
    <row r="17223" spans="1:11" x14ac:dyDescent="0.3">
      <c r="A17223" s="341">
        <v>43707.8631947338</v>
      </c>
      <c r="B17223" s="318">
        <v>39738.21</v>
      </c>
      <c r="C17223" s="318">
        <f t="shared" si="373"/>
        <v>0.26900000000023283</v>
      </c>
      <c r="D17223" s="414">
        <f t="shared" si="374"/>
        <v>0.13450000000011642</v>
      </c>
      <c r="H17223" s="406"/>
      <c r="J17223" s="82">
        <v>8</v>
      </c>
      <c r="K17223" s="391">
        <v>1</v>
      </c>
    </row>
    <row r="17224" spans="1:11" x14ac:dyDescent="0.3">
      <c r="A17224" s="341">
        <v>43707.90486145833</v>
      </c>
      <c r="B17224" s="318">
        <v>39738.480000000003</v>
      </c>
      <c r="C17224" s="318">
        <f t="shared" si="373"/>
        <v>0.27000000000407454</v>
      </c>
      <c r="D17224" s="414">
        <f t="shared" si="374"/>
        <v>0.13500000000203727</v>
      </c>
      <c r="H17224" s="406"/>
      <c r="J17224" s="82">
        <v>9</v>
      </c>
      <c r="K17224" s="319">
        <v>2</v>
      </c>
    </row>
    <row r="17225" spans="1:11" x14ac:dyDescent="0.3">
      <c r="A17225" s="341">
        <v>43707.946528182867</v>
      </c>
      <c r="B17225" s="318">
        <v>39738.739000000001</v>
      </c>
      <c r="C17225" s="318">
        <f t="shared" si="373"/>
        <v>0.25899999999819556</v>
      </c>
      <c r="D17225" s="414">
        <f t="shared" si="374"/>
        <v>0.12949999999909778</v>
      </c>
      <c r="H17225" s="406"/>
      <c r="J17225" s="82">
        <v>10</v>
      </c>
      <c r="K17225" s="320">
        <v>3</v>
      </c>
    </row>
    <row r="17226" spans="1:11" x14ac:dyDescent="0.3">
      <c r="A17226" s="341">
        <v>43707.988194907404</v>
      </c>
      <c r="B17226" s="318">
        <v>39739.008000000002</v>
      </c>
      <c r="C17226" s="318">
        <f t="shared" si="373"/>
        <v>0.26900000000023283</v>
      </c>
      <c r="D17226" s="414">
        <f t="shared" si="374"/>
        <v>0.13450000000011642</v>
      </c>
      <c r="E17226" s="336">
        <f>SUM(C17202:C17226)*7.4805194805</f>
        <v>49.019844155770059</v>
      </c>
      <c r="F17226" s="323">
        <f>AVERAGE(D17202:D17226)</f>
        <v>0.1365208333334825</v>
      </c>
      <c r="G17226" s="324">
        <f>_xlfn.STDEV.S(D17202:D17226)</f>
        <v>3.8320137927312231E-3</v>
      </c>
      <c r="H17226" s="406"/>
      <c r="J17226" s="82">
        <v>11</v>
      </c>
      <c r="K17226" s="321">
        <v>4</v>
      </c>
    </row>
    <row r="17227" spans="1:11" x14ac:dyDescent="0.3">
      <c r="A17227" s="341">
        <v>43708.029861631941</v>
      </c>
      <c r="B17227" s="318">
        <v>39739.283000000003</v>
      </c>
      <c r="C17227" s="318">
        <f t="shared" si="373"/>
        <v>0.27500000000145519</v>
      </c>
      <c r="D17227" s="414">
        <f t="shared" si="374"/>
        <v>0.1375000000007276</v>
      </c>
      <c r="H17227" s="406"/>
      <c r="J17227" s="82">
        <v>12</v>
      </c>
      <c r="K17227" s="391">
        <v>1</v>
      </c>
    </row>
    <row r="17228" spans="1:11" x14ac:dyDescent="0.3">
      <c r="A17228" s="341">
        <v>43708.071528356479</v>
      </c>
      <c r="B17228" s="318">
        <v>39739.552000000003</v>
      </c>
      <c r="C17228" s="318">
        <f t="shared" si="373"/>
        <v>0.26900000000023283</v>
      </c>
      <c r="D17228" s="414">
        <f t="shared" si="374"/>
        <v>0.13450000000011642</v>
      </c>
      <c r="H17228" s="406"/>
      <c r="J17228" s="82">
        <v>13</v>
      </c>
      <c r="K17228" s="319">
        <v>2</v>
      </c>
    </row>
    <row r="17229" spans="1:11" x14ac:dyDescent="0.3">
      <c r="A17229" s="341">
        <v>43708.113195081016</v>
      </c>
      <c r="B17229" s="318">
        <v>39739.822999999997</v>
      </c>
      <c r="C17229" s="318">
        <f t="shared" si="373"/>
        <v>0.27099999999336433</v>
      </c>
      <c r="D17229" s="414">
        <f t="shared" si="374"/>
        <v>0.13549999999668216</v>
      </c>
      <c r="H17229" s="406"/>
      <c r="J17229" s="82">
        <v>14</v>
      </c>
      <c r="K17229" s="320">
        <v>3</v>
      </c>
    </row>
    <row r="17230" spans="1:11" x14ac:dyDescent="0.3">
      <c r="A17230" s="341">
        <v>43708.154861805553</v>
      </c>
      <c r="B17230" s="318">
        <v>39740.101999999999</v>
      </c>
      <c r="C17230" s="318">
        <f t="shared" si="373"/>
        <v>0.2790000000022701</v>
      </c>
      <c r="D17230" s="414">
        <f t="shared" si="374"/>
        <v>0.13950000000113505</v>
      </c>
      <c r="H17230" s="406"/>
      <c r="J17230" s="82">
        <v>15</v>
      </c>
      <c r="K17230" s="321">
        <v>4</v>
      </c>
    </row>
    <row r="17231" spans="1:11" x14ac:dyDescent="0.3">
      <c r="A17231" s="341">
        <v>43708.19652853009</v>
      </c>
      <c r="B17231" s="318">
        <v>39740.379000000001</v>
      </c>
      <c r="C17231" s="318">
        <f t="shared" si="373"/>
        <v>0.27700000000186265</v>
      </c>
      <c r="D17231" s="414">
        <f t="shared" si="374"/>
        <v>0.13850000000093132</v>
      </c>
      <c r="H17231" s="406"/>
      <c r="J17231" s="82">
        <v>16</v>
      </c>
      <c r="K17231" s="391">
        <v>1</v>
      </c>
    </row>
    <row r="17232" spans="1:11" x14ac:dyDescent="0.3">
      <c r="A17232" s="341">
        <v>43708.238195254627</v>
      </c>
      <c r="B17232" s="318">
        <v>39740.648999999998</v>
      </c>
      <c r="C17232" s="318">
        <f t="shared" si="373"/>
        <v>0.26999999999679858</v>
      </c>
      <c r="D17232" s="414">
        <f t="shared" si="374"/>
        <v>0.13499999999839929</v>
      </c>
      <c r="H17232" s="406"/>
      <c r="J17232" s="82">
        <v>17</v>
      </c>
      <c r="K17232" s="319">
        <v>2</v>
      </c>
    </row>
    <row r="17233" spans="1:11" x14ac:dyDescent="0.3">
      <c r="A17233" s="341">
        <v>43708.279861979165</v>
      </c>
      <c r="B17233" s="318">
        <v>39740.932000000001</v>
      </c>
      <c r="C17233" s="318">
        <f t="shared" si="373"/>
        <v>0.28300000000308501</v>
      </c>
      <c r="D17233" s="414">
        <f t="shared" si="374"/>
        <v>0.1415000000015425</v>
      </c>
      <c r="H17233" s="406"/>
      <c r="J17233" s="82">
        <v>18</v>
      </c>
      <c r="K17233" s="320">
        <v>3</v>
      </c>
    </row>
    <row r="17234" spans="1:11" x14ac:dyDescent="0.3">
      <c r="A17234" s="341">
        <v>43708.321528703702</v>
      </c>
      <c r="B17234" s="318">
        <v>39741.218000000001</v>
      </c>
      <c r="C17234" s="318">
        <f t="shared" si="373"/>
        <v>0.28600000000005821</v>
      </c>
      <c r="D17234" s="414">
        <f t="shared" si="374"/>
        <v>0.1430000000000291</v>
      </c>
      <c r="H17234" s="406"/>
      <c r="J17234" s="82">
        <v>19</v>
      </c>
      <c r="K17234" s="321">
        <v>4</v>
      </c>
    </row>
    <row r="17235" spans="1:11" x14ac:dyDescent="0.3">
      <c r="A17235" s="341">
        <v>43708.363195428239</v>
      </c>
      <c r="B17235" s="318">
        <v>39741.491999999998</v>
      </c>
      <c r="C17235" s="318">
        <f t="shared" si="373"/>
        <v>0.27399999999761349</v>
      </c>
      <c r="D17235" s="414">
        <f t="shared" si="374"/>
        <v>0.13699999999880674</v>
      </c>
      <c r="H17235" s="406"/>
      <c r="J17235" s="82">
        <v>20</v>
      </c>
      <c r="K17235" s="391">
        <v>1</v>
      </c>
    </row>
    <row r="17236" spans="1:11" x14ac:dyDescent="0.3">
      <c r="A17236" s="341">
        <v>43708.404862152776</v>
      </c>
      <c r="B17236" s="318">
        <v>39741.762999999999</v>
      </c>
      <c r="C17236" s="318">
        <f t="shared" si="373"/>
        <v>0.27100000000064028</v>
      </c>
      <c r="D17236" s="414">
        <f t="shared" si="374"/>
        <v>0.13550000000032014</v>
      </c>
      <c r="H17236" s="406"/>
      <c r="J17236" s="82">
        <v>21</v>
      </c>
      <c r="K17236" s="319">
        <v>2</v>
      </c>
    </row>
    <row r="17237" spans="1:11" x14ac:dyDescent="0.3">
      <c r="A17237" s="341">
        <v>43708.446528877314</v>
      </c>
      <c r="B17237" s="318">
        <v>39742.042000000001</v>
      </c>
      <c r="C17237" s="318">
        <f t="shared" si="373"/>
        <v>0.2790000000022701</v>
      </c>
      <c r="D17237" s="414">
        <f t="shared" si="374"/>
        <v>0.13950000000113505</v>
      </c>
      <c r="H17237" s="406"/>
      <c r="J17237" s="82">
        <v>22</v>
      </c>
      <c r="K17237" s="320">
        <v>3</v>
      </c>
    </row>
    <row r="17238" spans="1:11" x14ac:dyDescent="0.3">
      <c r="A17238" s="341">
        <v>43708.488195601851</v>
      </c>
      <c r="B17238" s="318">
        <v>39742.322</v>
      </c>
      <c r="C17238" s="318">
        <f t="shared" si="373"/>
        <v>0.27999999999883585</v>
      </c>
      <c r="D17238" s="414">
        <f t="shared" si="374"/>
        <v>0.13999999999941792</v>
      </c>
      <c r="H17238" s="406"/>
      <c r="J17238" s="82">
        <v>23</v>
      </c>
      <c r="K17238" s="321">
        <v>4</v>
      </c>
    </row>
    <row r="17239" spans="1:11" x14ac:dyDescent="0.3">
      <c r="A17239" s="341">
        <v>43708.529862326388</v>
      </c>
      <c r="B17239" s="318">
        <v>39742.589999999997</v>
      </c>
      <c r="C17239" s="318">
        <f t="shared" si="373"/>
        <v>0.26799999999639113</v>
      </c>
      <c r="D17239" s="414">
        <f t="shared" si="374"/>
        <v>0.13399999999819556</v>
      </c>
      <c r="H17239" s="406"/>
      <c r="J17239" s="82">
        <v>24</v>
      </c>
      <c r="K17239" s="391">
        <v>1</v>
      </c>
    </row>
    <row r="17240" spans="1:11" x14ac:dyDescent="0.3">
      <c r="A17240" s="341">
        <v>43708.571529050925</v>
      </c>
      <c r="B17240" s="318">
        <v>39742.860999999997</v>
      </c>
      <c r="C17240" s="318">
        <f t="shared" si="373"/>
        <v>0.27100000000064028</v>
      </c>
      <c r="D17240" s="414">
        <f t="shared" si="374"/>
        <v>0.13550000000032014</v>
      </c>
      <c r="H17240" s="406"/>
      <c r="J17240" s="82">
        <v>25</v>
      </c>
      <c r="K17240" s="319">
        <v>2</v>
      </c>
    </row>
    <row r="17241" spans="1:11" x14ac:dyDescent="0.3">
      <c r="A17241" s="341">
        <v>43708.613195775462</v>
      </c>
      <c r="B17241" s="318">
        <v>39743.141000000003</v>
      </c>
      <c r="C17241" s="318">
        <f t="shared" si="373"/>
        <v>0.2800000000061118</v>
      </c>
      <c r="D17241" s="414">
        <f t="shared" si="374"/>
        <v>0.1400000000030559</v>
      </c>
      <c r="H17241" s="406"/>
      <c r="J17241" s="82">
        <v>26</v>
      </c>
      <c r="K17241" s="320">
        <v>3</v>
      </c>
    </row>
    <row r="17242" spans="1:11" x14ac:dyDescent="0.3">
      <c r="A17242" s="341">
        <v>43708.6548625</v>
      </c>
      <c r="B17242" s="318">
        <v>39743.411</v>
      </c>
      <c r="C17242" s="318">
        <f t="shared" si="373"/>
        <v>0.26999999999679858</v>
      </c>
      <c r="D17242" s="414">
        <f t="shared" si="374"/>
        <v>0.13499999999839929</v>
      </c>
      <c r="H17242" s="406"/>
      <c r="J17242" s="82">
        <v>27</v>
      </c>
      <c r="K17242" s="321">
        <v>4</v>
      </c>
    </row>
    <row r="17243" spans="1:11" x14ac:dyDescent="0.3">
      <c r="A17243" s="341">
        <v>43708.696529224537</v>
      </c>
      <c r="B17243" s="318">
        <v>39743.671000000002</v>
      </c>
      <c r="C17243" s="318">
        <f t="shared" si="373"/>
        <v>0.26000000000203727</v>
      </c>
      <c r="D17243" s="414">
        <f t="shared" si="374"/>
        <v>0.13000000000101863</v>
      </c>
      <c r="H17243" s="406"/>
      <c r="J17243" s="82">
        <v>28</v>
      </c>
      <c r="K17243" s="391">
        <v>1</v>
      </c>
    </row>
    <row r="17244" spans="1:11" x14ac:dyDescent="0.3">
      <c r="A17244" s="341">
        <v>43708.738195949074</v>
      </c>
      <c r="B17244" s="318">
        <v>39743.942999999999</v>
      </c>
      <c r="C17244" s="318">
        <f t="shared" si="373"/>
        <v>0.27199999999720603</v>
      </c>
      <c r="D17244" s="414">
        <f t="shared" si="374"/>
        <v>0.13599999999860302</v>
      </c>
      <c r="H17244" s="406"/>
      <c r="J17244" s="82">
        <v>29</v>
      </c>
      <c r="K17244" s="319">
        <v>2</v>
      </c>
    </row>
    <row r="17245" spans="1:11" x14ac:dyDescent="0.3">
      <c r="A17245" s="341">
        <v>43708.779862673611</v>
      </c>
      <c r="B17245" s="318">
        <v>39744.220999999998</v>
      </c>
      <c r="C17245" s="318">
        <f t="shared" si="373"/>
        <v>0.27799999999842839</v>
      </c>
      <c r="D17245" s="414">
        <f t="shared" si="374"/>
        <v>0.1389999999992142</v>
      </c>
      <c r="H17245" s="406"/>
      <c r="J17245" s="82">
        <v>30</v>
      </c>
      <c r="K17245" s="320">
        <v>3</v>
      </c>
    </row>
    <row r="17246" spans="1:11" x14ac:dyDescent="0.3">
      <c r="A17246" s="341">
        <v>43708.821529398148</v>
      </c>
      <c r="B17246" s="318">
        <v>39744.487999999998</v>
      </c>
      <c r="C17246" s="318">
        <f t="shared" si="373"/>
        <v>0.26699999999982538</v>
      </c>
      <c r="D17246" s="414">
        <f t="shared" si="374"/>
        <v>0.13349999999991269</v>
      </c>
      <c r="H17246" s="406"/>
      <c r="J17246" s="82">
        <v>31</v>
      </c>
      <c r="K17246" s="321">
        <v>4</v>
      </c>
    </row>
    <row r="17247" spans="1:11" x14ac:dyDescent="0.3">
      <c r="A17247" s="341">
        <v>43708.863196122686</v>
      </c>
      <c r="B17247" s="318">
        <v>39744.749000000003</v>
      </c>
      <c r="C17247" s="318">
        <f t="shared" si="373"/>
        <v>0.26100000000587897</v>
      </c>
      <c r="D17247" s="414">
        <f t="shared" si="374"/>
        <v>0.13050000000293949</v>
      </c>
      <c r="H17247" s="406"/>
      <c r="J17247" s="82">
        <v>32</v>
      </c>
      <c r="K17247" s="391">
        <v>1</v>
      </c>
    </row>
    <row r="17248" spans="1:11" x14ac:dyDescent="0.3">
      <c r="A17248" s="341">
        <v>43708.904862847223</v>
      </c>
      <c r="B17248" s="318">
        <v>39745.017</v>
      </c>
      <c r="C17248" s="318">
        <f t="shared" si="373"/>
        <v>0.26799999999639113</v>
      </c>
      <c r="D17248" s="414">
        <f t="shared" si="374"/>
        <v>0.13399999999819556</v>
      </c>
      <c r="H17248" s="406"/>
      <c r="J17248" s="82">
        <v>33</v>
      </c>
      <c r="K17248" s="319">
        <v>2</v>
      </c>
    </row>
    <row r="17249" spans="1:11" x14ac:dyDescent="0.3">
      <c r="A17249" s="341">
        <v>43708.94652957176</v>
      </c>
      <c r="B17249" s="318">
        <v>39745.288999999997</v>
      </c>
      <c r="C17249" s="318">
        <f t="shared" si="373"/>
        <v>0.27199999999720603</v>
      </c>
      <c r="D17249" s="414">
        <f t="shared" si="374"/>
        <v>0.13599999999860302</v>
      </c>
      <c r="H17249" s="406"/>
      <c r="J17249" s="82">
        <v>34</v>
      </c>
      <c r="K17249" s="320">
        <v>3</v>
      </c>
    </row>
    <row r="17250" spans="1:11" x14ac:dyDescent="0.3">
      <c r="A17250" s="341">
        <v>43708.988196296297</v>
      </c>
      <c r="B17250" s="318">
        <v>39745.548999999999</v>
      </c>
      <c r="C17250" s="318">
        <f t="shared" si="373"/>
        <v>0.26000000000203727</v>
      </c>
      <c r="D17250" s="414">
        <f t="shared" si="374"/>
        <v>0.13000000000101863</v>
      </c>
      <c r="E17250" s="336">
        <f>SUM(C17227:C17250)*7.4805194805</f>
        <v>48.930077921931343</v>
      </c>
      <c r="F17250" s="324">
        <f>AVERAGE(D17227:D17250)</f>
        <v>0.13627083333327997</v>
      </c>
      <c r="G17250" s="324">
        <f>_xlfn.STDEV.S(D17227:D17250)</f>
        <v>3.4514620931705409E-3</v>
      </c>
      <c r="H17250" s="406"/>
      <c r="J17250" s="82">
        <v>35</v>
      </c>
      <c r="K17250" s="321">
        <v>4</v>
      </c>
    </row>
    <row r="17251" spans="1:11" x14ac:dyDescent="0.3">
      <c r="A17251" s="341">
        <v>43709.029863020834</v>
      </c>
      <c r="B17251" s="318">
        <v>39745.811999999998</v>
      </c>
      <c r="C17251" s="318">
        <f t="shared" si="373"/>
        <v>0.26299999999901047</v>
      </c>
      <c r="D17251" s="414">
        <f t="shared" si="374"/>
        <v>0.13149999999950523</v>
      </c>
      <c r="H17251" s="406"/>
      <c r="J17251" s="82">
        <v>36</v>
      </c>
      <c r="K17251" s="391">
        <v>1</v>
      </c>
    </row>
    <row r="17252" spans="1:11" x14ac:dyDescent="0.3">
      <c r="A17252" s="341">
        <v>43709.071529745372</v>
      </c>
      <c r="B17252" s="318">
        <v>39746.089999999997</v>
      </c>
      <c r="C17252" s="318">
        <f t="shared" si="373"/>
        <v>0.27799999999842839</v>
      </c>
      <c r="D17252" s="414">
        <f t="shared" si="374"/>
        <v>0.1389999999992142</v>
      </c>
      <c r="H17252" s="406"/>
      <c r="J17252" s="82">
        <v>37</v>
      </c>
      <c r="K17252" s="319">
        <v>2</v>
      </c>
    </row>
    <row r="17253" spans="1:11" x14ac:dyDescent="0.3">
      <c r="A17253" s="341">
        <v>43709.113196469909</v>
      </c>
      <c r="B17253" s="318">
        <v>39746.362999999998</v>
      </c>
      <c r="C17253" s="318">
        <f t="shared" si="373"/>
        <v>0.27300000000104774</v>
      </c>
      <c r="D17253" s="414">
        <f t="shared" si="374"/>
        <v>0.13650000000052387</v>
      </c>
      <c r="H17253" s="406"/>
      <c r="J17253" s="82">
        <v>38</v>
      </c>
      <c r="K17253" s="320">
        <v>3</v>
      </c>
    </row>
    <row r="17254" spans="1:11" x14ac:dyDescent="0.3">
      <c r="A17254" s="341">
        <v>43709.154863194446</v>
      </c>
      <c r="B17254" s="318">
        <v>39746.629000000001</v>
      </c>
      <c r="C17254" s="318">
        <f t="shared" si="373"/>
        <v>0.26600000000325963</v>
      </c>
      <c r="D17254" s="414">
        <f t="shared" si="374"/>
        <v>0.13300000000162981</v>
      </c>
      <c r="H17254" s="406"/>
      <c r="J17254" s="82">
        <v>39</v>
      </c>
      <c r="K17254" s="321">
        <v>4</v>
      </c>
    </row>
    <row r="17255" spans="1:11" x14ac:dyDescent="0.3">
      <c r="A17255" s="341">
        <v>43709.196529918983</v>
      </c>
      <c r="B17255" s="318">
        <v>39746.902000000002</v>
      </c>
      <c r="C17255" s="318">
        <f t="shared" si="373"/>
        <v>0.27300000000104774</v>
      </c>
      <c r="D17255" s="414">
        <f t="shared" si="374"/>
        <v>0.13650000000052387</v>
      </c>
      <c r="H17255" s="406"/>
      <c r="J17255" s="82">
        <v>40</v>
      </c>
      <c r="K17255" s="391">
        <v>1</v>
      </c>
    </row>
    <row r="17256" spans="1:11" x14ac:dyDescent="0.3">
      <c r="A17256" s="341">
        <v>43709.23819664352</v>
      </c>
      <c r="B17256" s="318">
        <v>39747.188999999998</v>
      </c>
      <c r="C17256" s="318">
        <f t="shared" si="373"/>
        <v>0.28699999999662396</v>
      </c>
      <c r="D17256" s="414">
        <f t="shared" si="374"/>
        <v>0.14349999999831198</v>
      </c>
      <c r="H17256" s="406"/>
      <c r="J17256" s="82">
        <v>41</v>
      </c>
      <c r="K17256" s="319">
        <v>2</v>
      </c>
    </row>
    <row r="17257" spans="1:11" x14ac:dyDescent="0.3">
      <c r="A17257" s="341">
        <v>43709.279863368058</v>
      </c>
      <c r="B17257" s="318">
        <v>39747.468999999997</v>
      </c>
      <c r="C17257" s="318">
        <f t="shared" si="373"/>
        <v>0.27999999999883585</v>
      </c>
      <c r="D17257" s="414">
        <f t="shared" si="374"/>
        <v>0.13999999999941792</v>
      </c>
      <c r="H17257" s="406"/>
      <c r="J17257" s="82">
        <v>42</v>
      </c>
      <c r="K17257" s="320">
        <v>3</v>
      </c>
    </row>
    <row r="17258" spans="1:11" x14ac:dyDescent="0.3">
      <c r="A17258" s="341">
        <v>43709.321530092595</v>
      </c>
      <c r="B17258" s="318">
        <v>39747.739000000001</v>
      </c>
      <c r="C17258" s="318">
        <f t="shared" si="373"/>
        <v>0.27000000000407454</v>
      </c>
      <c r="D17258" s="414">
        <f t="shared" si="374"/>
        <v>0.13500000000203727</v>
      </c>
      <c r="H17258" s="406"/>
      <c r="J17258" s="82">
        <v>43</v>
      </c>
      <c r="K17258" s="321">
        <v>4</v>
      </c>
    </row>
    <row r="17259" spans="1:11" x14ac:dyDescent="0.3">
      <c r="A17259" s="341">
        <v>43709.363196817132</v>
      </c>
      <c r="B17259" s="318">
        <v>39748.014999999999</v>
      </c>
      <c r="C17259" s="318">
        <f t="shared" si="373"/>
        <v>0.27599999999802094</v>
      </c>
      <c r="D17259" s="414">
        <f t="shared" si="374"/>
        <v>0.13799999999901047</v>
      </c>
      <c r="H17259" s="406"/>
      <c r="J17259" s="82">
        <v>44</v>
      </c>
      <c r="K17259" s="391">
        <v>1</v>
      </c>
    </row>
    <row r="17260" spans="1:11" x14ac:dyDescent="0.3">
      <c r="A17260" s="341">
        <v>43709.404863541669</v>
      </c>
      <c r="B17260" s="318">
        <v>39748.296999999999</v>
      </c>
      <c r="C17260" s="318">
        <f t="shared" si="373"/>
        <v>0.2819999999992433</v>
      </c>
      <c r="D17260" s="414">
        <f t="shared" si="374"/>
        <v>0.14099999999962165</v>
      </c>
      <c r="H17260" s="406"/>
      <c r="J17260" s="82">
        <v>45</v>
      </c>
      <c r="K17260" s="319">
        <v>2</v>
      </c>
    </row>
    <row r="17261" spans="1:11" x14ac:dyDescent="0.3">
      <c r="A17261" s="341">
        <v>43709.446530266207</v>
      </c>
      <c r="B17261" s="318">
        <v>39748.567999999999</v>
      </c>
      <c r="C17261" s="318">
        <f t="shared" si="373"/>
        <v>0.27100000000064028</v>
      </c>
      <c r="D17261" s="414">
        <f t="shared" si="374"/>
        <v>0.13550000000032014</v>
      </c>
      <c r="H17261" s="406"/>
      <c r="J17261" s="82">
        <v>46</v>
      </c>
      <c r="K17261" s="320">
        <v>3</v>
      </c>
    </row>
    <row r="17262" spans="1:11" x14ac:dyDescent="0.3">
      <c r="A17262" s="341">
        <v>43709.488196990744</v>
      </c>
      <c r="B17262" s="318">
        <v>39748.838000000003</v>
      </c>
      <c r="C17262" s="318">
        <f t="shared" si="373"/>
        <v>0.27000000000407454</v>
      </c>
      <c r="D17262" s="414">
        <f t="shared" si="374"/>
        <v>0.13500000000203727</v>
      </c>
      <c r="H17262" s="406"/>
      <c r="J17262" s="82">
        <v>47</v>
      </c>
      <c r="K17262" s="321">
        <v>4</v>
      </c>
    </row>
    <row r="17263" spans="1:11" x14ac:dyDescent="0.3">
      <c r="A17263" s="341">
        <v>43709.529863715281</v>
      </c>
      <c r="B17263" s="318">
        <v>39749.116999999998</v>
      </c>
      <c r="C17263" s="318">
        <f t="shared" si="373"/>
        <v>0.27899999999499414</v>
      </c>
      <c r="D17263" s="414">
        <f t="shared" si="374"/>
        <v>0.13949999999749707</v>
      </c>
      <c r="H17263" s="406"/>
      <c r="J17263" s="82">
        <v>48</v>
      </c>
      <c r="K17263" s="391">
        <v>1</v>
      </c>
    </row>
    <row r="17264" spans="1:11" x14ac:dyDescent="0.3">
      <c r="A17264" s="341">
        <v>43709.571530439818</v>
      </c>
      <c r="B17264" s="318">
        <v>39749.387999999999</v>
      </c>
      <c r="C17264" s="318">
        <f t="shared" si="373"/>
        <v>0.27100000000064028</v>
      </c>
      <c r="D17264" s="414">
        <f t="shared" si="374"/>
        <v>0.13550000000032014</v>
      </c>
      <c r="H17264" s="406"/>
      <c r="J17264" s="82">
        <v>49</v>
      </c>
      <c r="K17264" s="319">
        <v>2</v>
      </c>
    </row>
    <row r="17265" spans="1:11" x14ac:dyDescent="0.3">
      <c r="A17265" s="341">
        <v>43709.613197164355</v>
      </c>
      <c r="B17265" s="318">
        <v>39749.648000000001</v>
      </c>
      <c r="C17265" s="318">
        <f t="shared" si="373"/>
        <v>0.26000000000203727</v>
      </c>
      <c r="D17265" s="414">
        <f t="shared" si="374"/>
        <v>0.13000000000101863</v>
      </c>
      <c r="H17265" s="406"/>
      <c r="J17265" s="82">
        <v>50</v>
      </c>
      <c r="K17265" s="320">
        <v>3</v>
      </c>
    </row>
    <row r="17266" spans="1:11" x14ac:dyDescent="0.3">
      <c r="A17266" s="341">
        <v>43709.654863888885</v>
      </c>
      <c r="B17266" s="318">
        <v>39749.911999999997</v>
      </c>
      <c r="C17266" s="318">
        <f t="shared" si="373"/>
        <v>0.26399999999557622</v>
      </c>
      <c r="D17266" s="414">
        <f t="shared" si="374"/>
        <v>0.13199999999778811</v>
      </c>
      <c r="H17266" s="406"/>
      <c r="J17266" s="82">
        <v>51</v>
      </c>
      <c r="K17266" s="321">
        <v>4</v>
      </c>
    </row>
    <row r="17267" spans="1:11" x14ac:dyDescent="0.3">
      <c r="A17267" s="341">
        <v>43709.696530613423</v>
      </c>
      <c r="B17267" s="318">
        <v>39750.182000000001</v>
      </c>
      <c r="C17267" s="318">
        <f t="shared" ref="C17267:C17315" si="375">B17267-B17266</f>
        <v>0.27000000000407454</v>
      </c>
      <c r="D17267" s="414">
        <f t="shared" ref="D17267:D17315" si="376">C17267/2</f>
        <v>0.13500000000203727</v>
      </c>
      <c r="H17267" s="406"/>
      <c r="J17267" s="82">
        <v>52</v>
      </c>
      <c r="K17267" s="391">
        <v>1</v>
      </c>
    </row>
    <row r="17268" spans="1:11" x14ac:dyDescent="0.3">
      <c r="A17268" s="341">
        <v>43709.73819733796</v>
      </c>
      <c r="B17268" s="318">
        <v>39750.451000000001</v>
      </c>
      <c r="C17268" s="318">
        <f t="shared" si="375"/>
        <v>0.26900000000023283</v>
      </c>
      <c r="D17268" s="414">
        <f t="shared" si="376"/>
        <v>0.13450000000011642</v>
      </c>
      <c r="H17268" s="406"/>
      <c r="J17268" s="82">
        <v>53</v>
      </c>
      <c r="K17268" s="319">
        <v>2</v>
      </c>
    </row>
    <row r="17269" spans="1:11" x14ac:dyDescent="0.3">
      <c r="A17269" s="341">
        <v>43709.779864062497</v>
      </c>
      <c r="B17269" s="318">
        <v>39750.71</v>
      </c>
      <c r="C17269" s="318">
        <f t="shared" si="375"/>
        <v>0.25899999999819556</v>
      </c>
      <c r="D17269" s="414">
        <f t="shared" si="376"/>
        <v>0.12949999999909778</v>
      </c>
      <c r="H17269" s="406"/>
      <c r="J17269" s="82">
        <v>54</v>
      </c>
      <c r="K17269" s="320">
        <v>3</v>
      </c>
    </row>
    <row r="17270" spans="1:11" x14ac:dyDescent="0.3">
      <c r="A17270" s="341">
        <v>43709.821530787034</v>
      </c>
      <c r="B17270" s="318">
        <v>39750.978000000003</v>
      </c>
      <c r="C17270" s="318">
        <f t="shared" si="375"/>
        <v>0.26800000000366708</v>
      </c>
      <c r="D17270" s="414">
        <f t="shared" si="376"/>
        <v>0.13400000000183354</v>
      </c>
      <c r="H17270" s="406"/>
      <c r="J17270" s="82">
        <v>55</v>
      </c>
      <c r="K17270" s="321">
        <v>4</v>
      </c>
    </row>
    <row r="17271" spans="1:11" x14ac:dyDescent="0.3">
      <c r="A17271" s="341">
        <v>43709.863197511571</v>
      </c>
      <c r="B17271" s="318">
        <v>39751.250999999997</v>
      </c>
      <c r="C17271" s="318">
        <f t="shared" si="375"/>
        <v>0.27299999999377178</v>
      </c>
      <c r="D17271" s="414">
        <f t="shared" si="376"/>
        <v>0.13649999999688589</v>
      </c>
      <c r="H17271" s="406"/>
      <c r="J17271" s="82">
        <v>56</v>
      </c>
      <c r="K17271" s="391">
        <v>1</v>
      </c>
    </row>
    <row r="17272" spans="1:11" x14ac:dyDescent="0.3">
      <c r="A17272" s="341">
        <v>43709.904864236109</v>
      </c>
      <c r="B17272" s="318">
        <v>39751.516000000003</v>
      </c>
      <c r="C17272" s="318">
        <f t="shared" si="375"/>
        <v>0.26500000000669388</v>
      </c>
      <c r="D17272" s="414">
        <f t="shared" si="376"/>
        <v>0.13250000000334694</v>
      </c>
      <c r="H17272" s="406"/>
      <c r="J17272" s="82">
        <v>57</v>
      </c>
      <c r="K17272" s="319">
        <v>2</v>
      </c>
    </row>
    <row r="17273" spans="1:11" x14ac:dyDescent="0.3">
      <c r="A17273" s="341">
        <v>43709.946530960646</v>
      </c>
      <c r="B17273" s="318">
        <v>39751.779000000002</v>
      </c>
      <c r="C17273" s="318">
        <f t="shared" si="375"/>
        <v>0.26299999999901047</v>
      </c>
      <c r="D17273" s="414">
        <f t="shared" si="376"/>
        <v>0.13149999999950523</v>
      </c>
      <c r="H17273" s="406"/>
      <c r="J17273" s="82">
        <v>58</v>
      </c>
      <c r="K17273" s="320">
        <v>3</v>
      </c>
    </row>
    <row r="17274" spans="1:11" x14ac:dyDescent="0.3">
      <c r="A17274" s="341">
        <v>43709.988197685183</v>
      </c>
      <c r="B17274" s="318">
        <v>39752.050000000003</v>
      </c>
      <c r="C17274" s="318">
        <f t="shared" si="375"/>
        <v>0.27100000000064028</v>
      </c>
      <c r="D17274" s="414">
        <f t="shared" si="376"/>
        <v>0.13550000000032014</v>
      </c>
      <c r="E17274" s="336">
        <f>SUM(C17251:C17274)*7.4805194805</f>
        <v>48.63085714275924</v>
      </c>
      <c r="F17274" s="324">
        <f>AVERAGE(D17251:D17274)</f>
        <v>0.13543750000008004</v>
      </c>
      <c r="G17274" s="324">
        <f>_xlfn.STDEV.S(D17251:D17274)</f>
        <v>3.499417652870956E-3</v>
      </c>
      <c r="H17274" s="404"/>
      <c r="I17274" s="344">
        <f>AVERAGE(D17118:D17274)</f>
        <v>0.13654220779223236</v>
      </c>
      <c r="J17274" s="82">
        <v>59</v>
      </c>
      <c r="K17274" s="321">
        <v>4</v>
      </c>
    </row>
    <row r="17275" spans="1:11" x14ac:dyDescent="0.3">
      <c r="A17275" s="341">
        <v>43710.02986440972</v>
      </c>
      <c r="B17275" s="318">
        <v>39752.321000000004</v>
      </c>
      <c r="C17275" s="318">
        <f t="shared" si="375"/>
        <v>0.27100000000064028</v>
      </c>
      <c r="D17275" s="414">
        <f t="shared" si="376"/>
        <v>0.13550000000032014</v>
      </c>
      <c r="H17275" s="406"/>
      <c r="J17275" s="82">
        <v>60</v>
      </c>
      <c r="K17275" s="391">
        <v>1</v>
      </c>
    </row>
    <row r="17276" spans="1:11" x14ac:dyDescent="0.3">
      <c r="A17276" s="341">
        <v>43710.071531134257</v>
      </c>
      <c r="B17276" s="318">
        <v>39752.582999999999</v>
      </c>
      <c r="C17276" s="318">
        <f t="shared" si="375"/>
        <v>0.26199999999516876</v>
      </c>
      <c r="D17276" s="414">
        <f t="shared" si="376"/>
        <v>0.13099999999758438</v>
      </c>
      <c r="H17276" s="406"/>
      <c r="J17276" s="82">
        <v>61</v>
      </c>
      <c r="K17276" s="319">
        <v>2</v>
      </c>
    </row>
    <row r="17277" spans="1:11" x14ac:dyDescent="0.3">
      <c r="A17277" s="341">
        <v>43710.113197858795</v>
      </c>
      <c r="B17277" s="318">
        <v>39752.851000000002</v>
      </c>
      <c r="C17277" s="318">
        <f t="shared" si="375"/>
        <v>0.26800000000366708</v>
      </c>
      <c r="D17277" s="414">
        <f t="shared" si="376"/>
        <v>0.13400000000183354</v>
      </c>
      <c r="H17277" s="406"/>
      <c r="J17277" s="82">
        <v>62</v>
      </c>
      <c r="K17277" s="320">
        <v>3</v>
      </c>
    </row>
    <row r="17278" spans="1:11" x14ac:dyDescent="0.3">
      <c r="A17278" s="341">
        <v>43710.154864583332</v>
      </c>
      <c r="B17278" s="318">
        <v>39753.131999999998</v>
      </c>
      <c r="C17278" s="318">
        <f t="shared" si="375"/>
        <v>0.28099999999540159</v>
      </c>
      <c r="D17278" s="414">
        <f t="shared" si="376"/>
        <v>0.1404999999977008</v>
      </c>
      <c r="H17278" s="406"/>
      <c r="J17278" s="82">
        <v>63</v>
      </c>
      <c r="K17278" s="321">
        <v>4</v>
      </c>
    </row>
    <row r="17279" spans="1:11" x14ac:dyDescent="0.3">
      <c r="A17279" s="341">
        <v>43710.196531307869</v>
      </c>
      <c r="B17279" s="318">
        <v>39753.411999999997</v>
      </c>
      <c r="C17279" s="318">
        <f t="shared" si="375"/>
        <v>0.27999999999883585</v>
      </c>
      <c r="D17279" s="414">
        <f t="shared" si="376"/>
        <v>0.13999999999941792</v>
      </c>
      <c r="H17279" s="406"/>
      <c r="J17279" s="82">
        <v>64</v>
      </c>
      <c r="K17279" s="391">
        <v>1</v>
      </c>
    </row>
    <row r="17280" spans="1:11" x14ac:dyDescent="0.3">
      <c r="A17280" s="341">
        <v>43710.238198032406</v>
      </c>
      <c r="B17280" s="318">
        <v>39753.682000000001</v>
      </c>
      <c r="C17280" s="318">
        <f t="shared" si="375"/>
        <v>0.27000000000407454</v>
      </c>
      <c r="D17280" s="414">
        <f t="shared" si="376"/>
        <v>0.13500000000203727</v>
      </c>
      <c r="H17280" s="406"/>
      <c r="J17280" s="82">
        <v>65</v>
      </c>
      <c r="K17280" s="319">
        <v>2</v>
      </c>
    </row>
    <row r="17281" spans="1:12" x14ac:dyDescent="0.3">
      <c r="A17281" s="341">
        <v>43710.279864756943</v>
      </c>
      <c r="B17281" s="318">
        <v>39753.966</v>
      </c>
      <c r="C17281" s="318">
        <f t="shared" si="375"/>
        <v>0.28399999999965075</v>
      </c>
      <c r="D17281" s="414">
        <f t="shared" si="376"/>
        <v>0.14199999999982538</v>
      </c>
      <c r="H17281" s="406"/>
      <c r="J17281" s="82">
        <v>66</v>
      </c>
      <c r="K17281" s="320">
        <v>3</v>
      </c>
    </row>
    <row r="17282" spans="1:12" x14ac:dyDescent="0.3">
      <c r="A17282" s="341">
        <v>43710.321531481481</v>
      </c>
      <c r="B17282" s="318">
        <v>39754.243999999999</v>
      </c>
      <c r="C17282" s="318">
        <f t="shared" si="375"/>
        <v>0.27799999999842839</v>
      </c>
      <c r="D17282" s="414">
        <f t="shared" si="376"/>
        <v>0.1389999999992142</v>
      </c>
      <c r="H17282" s="406"/>
      <c r="J17282" s="82">
        <v>67</v>
      </c>
      <c r="K17282" s="321">
        <v>4</v>
      </c>
    </row>
    <row r="17283" spans="1:12" x14ac:dyDescent="0.3">
      <c r="A17283" s="341">
        <v>43710.363198206018</v>
      </c>
      <c r="B17283" s="318">
        <v>39754.521000000001</v>
      </c>
      <c r="C17283" s="318">
        <f t="shared" si="375"/>
        <v>0.27700000000186265</v>
      </c>
      <c r="D17283" s="414">
        <f t="shared" si="376"/>
        <v>0.13850000000093132</v>
      </c>
      <c r="H17283" s="406"/>
      <c r="J17283" s="82">
        <v>68</v>
      </c>
      <c r="K17283" s="391">
        <v>1</v>
      </c>
    </row>
    <row r="17284" spans="1:12" x14ac:dyDescent="0.3">
      <c r="A17284" s="341">
        <v>43710.404864930555</v>
      </c>
      <c r="B17284" s="318">
        <v>39754.790999999997</v>
      </c>
      <c r="C17284" s="318">
        <f t="shared" si="375"/>
        <v>0.26999999999679858</v>
      </c>
      <c r="D17284" s="414">
        <f t="shared" si="376"/>
        <v>0.13499999999839929</v>
      </c>
      <c r="H17284" s="406"/>
      <c r="J17284" s="82">
        <v>69</v>
      </c>
      <c r="K17284" s="319">
        <v>2</v>
      </c>
    </row>
    <row r="17285" spans="1:12" x14ac:dyDescent="0.3">
      <c r="A17285" s="341">
        <v>43710.446531655092</v>
      </c>
      <c r="B17285" s="318">
        <v>39755.071000000004</v>
      </c>
      <c r="C17285" s="318">
        <f t="shared" si="375"/>
        <v>0.2800000000061118</v>
      </c>
      <c r="D17285" s="414">
        <f t="shared" si="376"/>
        <v>0.1400000000030559</v>
      </c>
      <c r="H17285" s="406"/>
      <c r="J17285" s="82">
        <v>70</v>
      </c>
      <c r="K17285" s="320">
        <v>3</v>
      </c>
    </row>
    <row r="17286" spans="1:12" x14ac:dyDescent="0.3">
      <c r="A17286" s="341">
        <v>43710.488198379629</v>
      </c>
      <c r="B17286" s="318">
        <v>39755.347999999998</v>
      </c>
      <c r="C17286" s="318">
        <f t="shared" si="375"/>
        <v>0.27699999999458669</v>
      </c>
      <c r="D17286" s="414">
        <f t="shared" si="376"/>
        <v>0.13849999999729334</v>
      </c>
      <c r="H17286" s="406"/>
      <c r="J17286" s="82">
        <v>71</v>
      </c>
      <c r="K17286" s="321">
        <v>4</v>
      </c>
    </row>
    <row r="17287" spans="1:12" x14ac:dyDescent="0.3">
      <c r="A17287" s="341">
        <v>43710.513206018521</v>
      </c>
      <c r="B17287" s="318">
        <v>39755.61</v>
      </c>
      <c r="C17287" s="318">
        <f t="shared" si="375"/>
        <v>0.26200000000244472</v>
      </c>
      <c r="D17287" s="414">
        <f t="shared" si="376"/>
        <v>0.13100000000122236</v>
      </c>
      <c r="H17287" s="406"/>
      <c r="J17287" s="82">
        <v>1</v>
      </c>
      <c r="K17287" s="391">
        <v>1</v>
      </c>
      <c r="L17287" s="54" t="s">
        <v>313</v>
      </c>
    </row>
    <row r="17288" spans="1:12" x14ac:dyDescent="0.3">
      <c r="A17288" s="341">
        <v>43710.554872685185</v>
      </c>
      <c r="B17288" s="318">
        <v>39755.879999999997</v>
      </c>
      <c r="C17288" s="318">
        <f t="shared" si="375"/>
        <v>0.26999999999679858</v>
      </c>
      <c r="D17288" s="414">
        <f t="shared" si="376"/>
        <v>0.13499999999839929</v>
      </c>
      <c r="H17288" s="406"/>
      <c r="J17288" s="82">
        <v>2</v>
      </c>
      <c r="K17288" s="319">
        <v>2</v>
      </c>
    </row>
    <row r="17289" spans="1:12" x14ac:dyDescent="0.3">
      <c r="A17289" s="341">
        <v>43710.596539351849</v>
      </c>
      <c r="B17289" s="318">
        <v>39756.159</v>
      </c>
      <c r="C17289" s="318">
        <f t="shared" si="375"/>
        <v>0.2790000000022701</v>
      </c>
      <c r="D17289" s="414">
        <f t="shared" si="376"/>
        <v>0.13950000000113505</v>
      </c>
      <c r="H17289" s="406"/>
      <c r="J17289" s="82">
        <v>3</v>
      </c>
      <c r="K17289" s="320">
        <v>3</v>
      </c>
    </row>
    <row r="17290" spans="1:12" x14ac:dyDescent="0.3">
      <c r="A17290" s="341">
        <v>43710.638205844909</v>
      </c>
      <c r="B17290" s="318">
        <v>39756.428</v>
      </c>
      <c r="C17290" s="318">
        <f t="shared" si="375"/>
        <v>0.26900000000023283</v>
      </c>
      <c r="D17290" s="414">
        <f t="shared" si="376"/>
        <v>0.13450000000011642</v>
      </c>
      <c r="H17290" s="406"/>
      <c r="J17290" s="82">
        <v>4</v>
      </c>
      <c r="K17290" s="321">
        <v>4</v>
      </c>
    </row>
    <row r="17291" spans="1:12" x14ac:dyDescent="0.3">
      <c r="A17291" s="341">
        <v>43710.6798724537</v>
      </c>
      <c r="B17291" s="318">
        <v>39756.688000000002</v>
      </c>
      <c r="C17291" s="318">
        <f t="shared" si="375"/>
        <v>0.26000000000203727</v>
      </c>
      <c r="D17291" s="414">
        <f t="shared" si="376"/>
        <v>0.13000000000101863</v>
      </c>
      <c r="H17291" s="406"/>
      <c r="J17291" s="82">
        <v>5</v>
      </c>
      <c r="K17291" s="391">
        <v>1</v>
      </c>
    </row>
    <row r="17292" spans="1:12" x14ac:dyDescent="0.3">
      <c r="A17292" s="341">
        <v>43710.721539062499</v>
      </c>
      <c r="B17292" s="318">
        <v>39756.953000000001</v>
      </c>
      <c r="C17292" s="318">
        <f t="shared" si="375"/>
        <v>0.26499999999941792</v>
      </c>
      <c r="D17292" s="414">
        <f t="shared" si="376"/>
        <v>0.13249999999970896</v>
      </c>
      <c r="H17292" s="406"/>
      <c r="J17292" s="82">
        <v>6</v>
      </c>
      <c r="K17292" s="319">
        <v>2</v>
      </c>
    </row>
    <row r="17293" spans="1:12" x14ac:dyDescent="0.3">
      <c r="A17293" s="341">
        <v>43710.763205671297</v>
      </c>
      <c r="B17293" s="318">
        <v>39757.224000000002</v>
      </c>
      <c r="C17293" s="318">
        <f t="shared" si="375"/>
        <v>0.27100000000064028</v>
      </c>
      <c r="D17293" s="414">
        <f t="shared" si="376"/>
        <v>0.13550000000032014</v>
      </c>
      <c r="H17293" s="406"/>
      <c r="J17293" s="82">
        <v>7</v>
      </c>
      <c r="K17293" s="320">
        <v>3</v>
      </c>
    </row>
    <row r="17294" spans="1:12" x14ac:dyDescent="0.3">
      <c r="A17294" s="341">
        <v>43710.804872280096</v>
      </c>
      <c r="B17294" s="318">
        <v>39757.485000000001</v>
      </c>
      <c r="C17294" s="318">
        <f t="shared" si="375"/>
        <v>0.26099999999860302</v>
      </c>
      <c r="D17294" s="414">
        <f t="shared" si="376"/>
        <v>0.13049999999930151</v>
      </c>
      <c r="H17294" s="406"/>
      <c r="J17294" s="82">
        <v>8</v>
      </c>
      <c r="K17294" s="321">
        <v>4</v>
      </c>
    </row>
    <row r="17295" spans="1:12" x14ac:dyDescent="0.3">
      <c r="A17295" s="341">
        <v>43710.846538888887</v>
      </c>
      <c r="B17295" s="318">
        <v>39757.743000000002</v>
      </c>
      <c r="C17295" s="318">
        <f t="shared" si="375"/>
        <v>0.25800000000162981</v>
      </c>
      <c r="D17295" s="414">
        <f t="shared" si="376"/>
        <v>0.12900000000081491</v>
      </c>
      <c r="H17295" s="406"/>
      <c r="J17295" s="82">
        <v>9</v>
      </c>
      <c r="K17295" s="391">
        <v>1</v>
      </c>
    </row>
    <row r="17296" spans="1:12" x14ac:dyDescent="0.3">
      <c r="A17296" s="341">
        <v>43710.888205497686</v>
      </c>
      <c r="B17296" s="318">
        <v>39758.014999999999</v>
      </c>
      <c r="C17296" s="318">
        <f t="shared" si="375"/>
        <v>0.27199999999720603</v>
      </c>
      <c r="D17296" s="414">
        <f t="shared" si="376"/>
        <v>0.13599999999860302</v>
      </c>
      <c r="H17296" s="406"/>
      <c r="J17296" s="82">
        <v>10</v>
      </c>
      <c r="K17296" s="319">
        <v>2</v>
      </c>
    </row>
    <row r="17297" spans="1:11" x14ac:dyDescent="0.3">
      <c r="A17297" s="341">
        <v>43710.929872106484</v>
      </c>
      <c r="B17297" s="318">
        <v>39758.288</v>
      </c>
      <c r="C17297" s="318">
        <f t="shared" si="375"/>
        <v>0.27300000000104774</v>
      </c>
      <c r="D17297" s="414">
        <f t="shared" si="376"/>
        <v>0.13650000000052387</v>
      </c>
      <c r="H17297" s="406"/>
      <c r="J17297" s="82">
        <v>11</v>
      </c>
      <c r="K17297" s="320">
        <v>3</v>
      </c>
    </row>
    <row r="17298" spans="1:11" x14ac:dyDescent="0.3">
      <c r="A17298" s="341">
        <v>43710.971538715276</v>
      </c>
      <c r="B17298" s="318">
        <v>39758.548000000003</v>
      </c>
      <c r="C17298" s="318">
        <f t="shared" si="375"/>
        <v>0.26000000000203727</v>
      </c>
      <c r="D17298" s="414">
        <f t="shared" si="376"/>
        <v>0.13000000000101863</v>
      </c>
      <c r="E17298" s="336">
        <f>SUM(C17275:C17298)*7.4805194805</f>
        <v>48.60841558428595</v>
      </c>
      <c r="F17298" s="324">
        <f>AVERAGE(D17275:D17298)</f>
        <v>0.1353749999999915</v>
      </c>
      <c r="G17298" s="324">
        <f>_xlfn.STDEV.S(D17275:D17298)</f>
        <v>3.8228432394672314E-3</v>
      </c>
      <c r="H17298" s="406"/>
      <c r="J17298" s="82">
        <v>12</v>
      </c>
      <c r="K17298" s="321">
        <v>4</v>
      </c>
    </row>
    <row r="17299" spans="1:11" x14ac:dyDescent="0.3">
      <c r="A17299" s="341">
        <v>43711.013205324074</v>
      </c>
      <c r="B17299" s="318">
        <v>39758.81</v>
      </c>
      <c r="C17299" s="318">
        <f t="shared" si="375"/>
        <v>0.26199999999516876</v>
      </c>
      <c r="D17299" s="414">
        <f t="shared" si="376"/>
        <v>0.13099999999758438</v>
      </c>
      <c r="H17299" s="406"/>
      <c r="J17299" s="82">
        <v>13</v>
      </c>
      <c r="K17299" s="391">
        <v>1</v>
      </c>
    </row>
    <row r="17300" spans="1:11" x14ac:dyDescent="0.3">
      <c r="A17300" s="341">
        <v>43711.054871932873</v>
      </c>
      <c r="B17300" s="318">
        <v>39759.084999999999</v>
      </c>
      <c r="C17300" s="318">
        <f t="shared" si="375"/>
        <v>0.27500000000145519</v>
      </c>
      <c r="D17300" s="414">
        <f t="shared" si="376"/>
        <v>0.1375000000007276</v>
      </c>
      <c r="H17300" s="406"/>
      <c r="J17300" s="82">
        <v>14</v>
      </c>
      <c r="K17300" s="319">
        <v>2</v>
      </c>
    </row>
    <row r="17301" spans="1:11" x14ac:dyDescent="0.3">
      <c r="A17301" s="341">
        <v>43711.096538541664</v>
      </c>
      <c r="B17301" s="318">
        <v>39759.360999999997</v>
      </c>
      <c r="C17301" s="318">
        <f t="shared" si="375"/>
        <v>0.27599999999802094</v>
      </c>
      <c r="D17301" s="414">
        <f t="shared" si="376"/>
        <v>0.13799999999901047</v>
      </c>
      <c r="H17301" s="406"/>
      <c r="J17301" s="82">
        <v>15</v>
      </c>
      <c r="K17301" s="320">
        <v>3</v>
      </c>
    </row>
    <row r="17302" spans="1:11" x14ac:dyDescent="0.3">
      <c r="A17302" s="341">
        <v>43711.138205150462</v>
      </c>
      <c r="B17302" s="318">
        <v>39759.629000000001</v>
      </c>
      <c r="C17302" s="318">
        <f t="shared" si="375"/>
        <v>0.26800000000366708</v>
      </c>
      <c r="D17302" s="414">
        <f t="shared" si="376"/>
        <v>0.13400000000183354</v>
      </c>
      <c r="H17302" s="406"/>
      <c r="J17302" s="82">
        <v>16</v>
      </c>
      <c r="K17302" s="321">
        <v>4</v>
      </c>
    </row>
    <row r="17303" spans="1:11" x14ac:dyDescent="0.3">
      <c r="A17303" s="341">
        <v>43711.179871759261</v>
      </c>
      <c r="B17303" s="318">
        <v>39759.906999999999</v>
      </c>
      <c r="C17303" s="318">
        <f t="shared" si="375"/>
        <v>0.27799999999842839</v>
      </c>
      <c r="D17303" s="414">
        <f t="shared" si="376"/>
        <v>0.1389999999992142</v>
      </c>
      <c r="H17303" s="406"/>
      <c r="J17303" s="82">
        <v>17</v>
      </c>
      <c r="K17303" s="391">
        <v>1</v>
      </c>
    </row>
    <row r="17304" spans="1:11" x14ac:dyDescent="0.3">
      <c r="A17304" s="341">
        <v>43711.221538368052</v>
      </c>
      <c r="B17304" s="318">
        <v>39760.19</v>
      </c>
      <c r="C17304" s="318">
        <f t="shared" si="375"/>
        <v>0.28300000000308501</v>
      </c>
      <c r="D17304" s="414">
        <f t="shared" si="376"/>
        <v>0.1415000000015425</v>
      </c>
      <c r="H17304" s="406"/>
      <c r="J17304" s="82">
        <v>18</v>
      </c>
      <c r="K17304" s="319">
        <v>2</v>
      </c>
    </row>
    <row r="17305" spans="1:11" x14ac:dyDescent="0.3">
      <c r="A17305" s="341">
        <v>43711.263204976851</v>
      </c>
      <c r="B17305" s="318">
        <v>39760.468000000001</v>
      </c>
      <c r="C17305" s="318">
        <f t="shared" si="375"/>
        <v>0.27799999999842839</v>
      </c>
      <c r="D17305" s="414">
        <f t="shared" si="376"/>
        <v>0.1389999999992142</v>
      </c>
      <c r="H17305" s="406"/>
      <c r="J17305" s="82">
        <v>19</v>
      </c>
      <c r="K17305" s="320">
        <v>3</v>
      </c>
    </row>
    <row r="17306" spans="1:11" x14ac:dyDescent="0.3">
      <c r="A17306" s="341">
        <v>43711.304871585649</v>
      </c>
      <c r="B17306" s="318">
        <v>39760.737999999998</v>
      </c>
      <c r="C17306" s="318">
        <f t="shared" si="375"/>
        <v>0.26999999999679858</v>
      </c>
      <c r="D17306" s="414">
        <f t="shared" si="376"/>
        <v>0.13499999999839929</v>
      </c>
      <c r="H17306" s="406"/>
      <c r="J17306" s="82">
        <v>20</v>
      </c>
      <c r="K17306" s="321">
        <v>4</v>
      </c>
    </row>
    <row r="17307" spans="1:11" x14ac:dyDescent="0.3">
      <c r="A17307" s="341">
        <v>43711.346538194448</v>
      </c>
      <c r="B17307" s="318">
        <v>39761.019</v>
      </c>
      <c r="C17307" s="318">
        <f t="shared" si="375"/>
        <v>0.28100000000267755</v>
      </c>
      <c r="D17307" s="414">
        <f t="shared" si="376"/>
        <v>0.14050000000133878</v>
      </c>
      <c r="H17307" s="406"/>
      <c r="J17307" s="82">
        <v>21</v>
      </c>
      <c r="K17307" s="391">
        <v>1</v>
      </c>
    </row>
    <row r="17308" spans="1:11" x14ac:dyDescent="0.3">
      <c r="A17308" s="341">
        <v>43711.388204803239</v>
      </c>
      <c r="B17308" s="318">
        <v>39761.302000000003</v>
      </c>
      <c r="C17308" s="318">
        <f t="shared" si="375"/>
        <v>0.28300000000308501</v>
      </c>
      <c r="D17308" s="414">
        <f t="shared" si="376"/>
        <v>0.1415000000015425</v>
      </c>
      <c r="H17308" s="406"/>
      <c r="J17308" s="82">
        <v>22</v>
      </c>
      <c r="K17308" s="319">
        <v>2</v>
      </c>
    </row>
    <row r="17309" spans="1:11" x14ac:dyDescent="0.3">
      <c r="A17309" s="341">
        <v>43711.429871412038</v>
      </c>
      <c r="B17309" s="318">
        <v>39761.572999999997</v>
      </c>
      <c r="C17309" s="318">
        <f t="shared" si="375"/>
        <v>0.27099999999336433</v>
      </c>
      <c r="D17309" s="414">
        <f t="shared" si="376"/>
        <v>0.13549999999668216</v>
      </c>
      <c r="H17309" s="406"/>
      <c r="J17309" s="82">
        <v>23</v>
      </c>
      <c r="K17309" s="320">
        <v>3</v>
      </c>
    </row>
    <row r="17310" spans="1:11" x14ac:dyDescent="0.3">
      <c r="A17310" s="341">
        <v>43711.471538020836</v>
      </c>
      <c r="B17310" s="318">
        <v>39761.845000000001</v>
      </c>
      <c r="C17310" s="318">
        <f t="shared" si="375"/>
        <v>0.27200000000448199</v>
      </c>
      <c r="D17310" s="414">
        <f t="shared" si="376"/>
        <v>0.13600000000224099</v>
      </c>
      <c r="H17310" s="406"/>
      <c r="J17310" s="82">
        <v>24</v>
      </c>
      <c r="K17310" s="321">
        <v>4</v>
      </c>
    </row>
    <row r="17311" spans="1:11" x14ac:dyDescent="0.3">
      <c r="A17311" s="341">
        <v>43711.513204629628</v>
      </c>
      <c r="B17311" s="318">
        <v>39762.123</v>
      </c>
      <c r="C17311" s="318">
        <f t="shared" si="375"/>
        <v>0.27799999999842839</v>
      </c>
      <c r="D17311" s="414">
        <f t="shared" si="376"/>
        <v>0.1389999999992142</v>
      </c>
      <c r="H17311" s="406"/>
      <c r="J17311" s="82">
        <v>25</v>
      </c>
      <c r="K17311" s="391">
        <v>1</v>
      </c>
    </row>
    <row r="17312" spans="1:11" x14ac:dyDescent="0.3">
      <c r="A17312" s="341">
        <v>43711.554871238426</v>
      </c>
      <c r="B17312" s="318">
        <v>39762.400999999998</v>
      </c>
      <c r="C17312" s="318">
        <f t="shared" si="375"/>
        <v>0.27799999999842839</v>
      </c>
      <c r="D17312" s="414">
        <f t="shared" si="376"/>
        <v>0.1389999999992142</v>
      </c>
      <c r="H17312" s="406"/>
      <c r="J17312" s="82">
        <v>26</v>
      </c>
      <c r="K17312" s="319">
        <v>2</v>
      </c>
    </row>
    <row r="17313" spans="1:12" x14ac:dyDescent="0.3">
      <c r="A17313" s="341">
        <v>43711.596537847225</v>
      </c>
      <c r="B17313" s="318">
        <v>39762.671000000002</v>
      </c>
      <c r="C17313" s="318">
        <f t="shared" si="375"/>
        <v>0.27000000000407454</v>
      </c>
      <c r="D17313" s="414">
        <f t="shared" si="376"/>
        <v>0.13500000000203727</v>
      </c>
      <c r="H17313" s="406"/>
      <c r="J17313" s="82">
        <v>27</v>
      </c>
      <c r="K17313" s="320">
        <v>3</v>
      </c>
    </row>
    <row r="17314" spans="1:12" x14ac:dyDescent="0.3">
      <c r="A17314" s="341">
        <v>43711.638204456016</v>
      </c>
      <c r="B17314" s="318">
        <v>39762.945</v>
      </c>
      <c r="C17314" s="318">
        <f t="shared" si="375"/>
        <v>0.27399999999761349</v>
      </c>
      <c r="D17314" s="414">
        <f t="shared" si="376"/>
        <v>0.13699999999880674</v>
      </c>
      <c r="H17314" s="406"/>
      <c r="J17314" s="82">
        <v>28</v>
      </c>
      <c r="K17314" s="321">
        <v>4</v>
      </c>
    </row>
    <row r="17315" spans="1:12" x14ac:dyDescent="0.3">
      <c r="A17315" s="341">
        <v>43711.679871064815</v>
      </c>
      <c r="B17315" s="318">
        <v>39763.220999999998</v>
      </c>
      <c r="C17315" s="318">
        <f t="shared" si="375"/>
        <v>0.27599999999802094</v>
      </c>
      <c r="D17315" s="414">
        <f t="shared" si="376"/>
        <v>0.13799999999901047</v>
      </c>
      <c r="H17315" s="406"/>
      <c r="J17315" s="82">
        <v>29</v>
      </c>
      <c r="K17315" s="391">
        <v>1</v>
      </c>
    </row>
    <row r="17316" spans="1:12" x14ac:dyDescent="0.3">
      <c r="A17316" s="341">
        <v>43711.721537673613</v>
      </c>
      <c r="H17316" s="332"/>
      <c r="J17316" s="82">
        <v>30</v>
      </c>
      <c r="K17316" s="319">
        <v>2</v>
      </c>
      <c r="L17316" s="54" t="s">
        <v>398</v>
      </c>
    </row>
    <row r="17317" spans="1:12" x14ac:dyDescent="0.3">
      <c r="A17317" s="341">
        <v>43711.763204282404</v>
      </c>
      <c r="H17317" s="332"/>
      <c r="J17317" s="82">
        <v>31</v>
      </c>
      <c r="K17317" s="320">
        <v>3</v>
      </c>
      <c r="L17317" s="54" t="s">
        <v>398</v>
      </c>
    </row>
    <row r="17318" spans="1:12" x14ac:dyDescent="0.3">
      <c r="A17318" s="341">
        <v>43711.804870891203</v>
      </c>
      <c r="H17318" s="332"/>
      <c r="J17318" s="82">
        <v>32</v>
      </c>
      <c r="K17318" s="321">
        <v>4</v>
      </c>
      <c r="L17318" s="54" t="s">
        <v>398</v>
      </c>
    </row>
    <row r="17319" spans="1:12" x14ac:dyDescent="0.3">
      <c r="A17319" s="341">
        <v>43711.846537500001</v>
      </c>
      <c r="H17319" s="332"/>
      <c r="J17319" s="82">
        <v>33</v>
      </c>
      <c r="K17319" s="391">
        <v>1</v>
      </c>
      <c r="L17319" s="54" t="s">
        <v>398</v>
      </c>
    </row>
    <row r="17320" spans="1:12" x14ac:dyDescent="0.3">
      <c r="A17320" s="341">
        <v>43711.888204108793</v>
      </c>
      <c r="H17320" s="332"/>
      <c r="J17320" s="82">
        <v>34</v>
      </c>
      <c r="K17320" s="319">
        <v>2</v>
      </c>
      <c r="L17320" s="54" t="s">
        <v>398</v>
      </c>
    </row>
    <row r="17321" spans="1:12" x14ac:dyDescent="0.3">
      <c r="A17321" s="341">
        <v>43711.929870717591</v>
      </c>
      <c r="H17321" s="332"/>
      <c r="J17321" s="82">
        <v>35</v>
      </c>
      <c r="K17321" s="320">
        <v>3</v>
      </c>
      <c r="L17321" s="54" t="s">
        <v>398</v>
      </c>
    </row>
    <row r="17322" spans="1:12" x14ac:dyDescent="0.3">
      <c r="A17322" s="341">
        <v>43711.97153732639</v>
      </c>
      <c r="E17322" s="336">
        <f>SUM(C17299:C17322)*7.4805194805</f>
        <v>34.956467532340795</v>
      </c>
      <c r="F17322" s="324">
        <f>AVERAGE(D17299:D17322)</f>
        <v>0.13744117647044785</v>
      </c>
      <c r="G17322" s="324">
        <f>_xlfn.STDEV.S(D17299:D17322)</f>
        <v>2.7832217899825479E-3</v>
      </c>
      <c r="H17322" s="332"/>
      <c r="J17322" s="82">
        <v>36</v>
      </c>
      <c r="K17322" s="321">
        <v>4</v>
      </c>
      <c r="L17322" s="54" t="s">
        <v>398</v>
      </c>
    </row>
    <row r="17323" spans="1:12" x14ac:dyDescent="0.3">
      <c r="A17323" s="341">
        <v>43712.013203935188</v>
      </c>
      <c r="H17323" s="332"/>
      <c r="J17323" s="82">
        <v>37</v>
      </c>
      <c r="K17323" s="391">
        <v>1</v>
      </c>
      <c r="L17323" s="54" t="s">
        <v>398</v>
      </c>
    </row>
    <row r="17324" spans="1:12" x14ac:dyDescent="0.3">
      <c r="A17324" s="341">
        <v>43712.05487054398</v>
      </c>
      <c r="H17324" s="332"/>
      <c r="J17324" s="82">
        <v>38</v>
      </c>
      <c r="K17324" s="319">
        <v>2</v>
      </c>
      <c r="L17324" s="54" t="s">
        <v>398</v>
      </c>
    </row>
    <row r="17325" spans="1:12" x14ac:dyDescent="0.3">
      <c r="A17325" s="341">
        <v>43712.096537152778</v>
      </c>
      <c r="H17325" s="332"/>
      <c r="J17325" s="82">
        <v>39</v>
      </c>
      <c r="K17325" s="320">
        <v>3</v>
      </c>
      <c r="L17325" s="54" t="s">
        <v>398</v>
      </c>
    </row>
    <row r="17326" spans="1:12" x14ac:dyDescent="0.3">
      <c r="A17326" s="341">
        <v>43712.138203761577</v>
      </c>
      <c r="H17326" s="332"/>
      <c r="J17326" s="82">
        <v>40</v>
      </c>
      <c r="K17326" s="321">
        <v>4</v>
      </c>
      <c r="L17326" s="54" t="s">
        <v>398</v>
      </c>
    </row>
    <row r="17327" spans="1:12" x14ac:dyDescent="0.3">
      <c r="A17327" s="341">
        <v>43712.179870370368</v>
      </c>
      <c r="H17327" s="332"/>
      <c r="J17327" s="82">
        <v>41</v>
      </c>
      <c r="K17327" s="391">
        <v>1</v>
      </c>
      <c r="L17327" s="54" t="s">
        <v>398</v>
      </c>
    </row>
    <row r="17328" spans="1:12" x14ac:dyDescent="0.3">
      <c r="A17328" s="341">
        <v>43712.221536979167</v>
      </c>
      <c r="H17328" s="332"/>
      <c r="J17328" s="82">
        <v>42</v>
      </c>
      <c r="K17328" s="319">
        <v>2</v>
      </c>
      <c r="L17328" s="54" t="s">
        <v>398</v>
      </c>
    </row>
    <row r="17329" spans="1:12" x14ac:dyDescent="0.3">
      <c r="A17329" s="341">
        <v>43712.263203587965</v>
      </c>
      <c r="H17329" s="332"/>
      <c r="J17329" s="82">
        <v>43</v>
      </c>
      <c r="K17329" s="320">
        <v>3</v>
      </c>
      <c r="L17329" s="54" t="s">
        <v>398</v>
      </c>
    </row>
    <row r="17330" spans="1:12" x14ac:dyDescent="0.3">
      <c r="A17330" s="341">
        <v>43712.304870196756</v>
      </c>
      <c r="H17330" s="332"/>
      <c r="J17330" s="82">
        <v>44</v>
      </c>
      <c r="K17330" s="321">
        <v>4</v>
      </c>
      <c r="L17330" s="54" t="s">
        <v>398</v>
      </c>
    </row>
    <row r="17331" spans="1:12" x14ac:dyDescent="0.3">
      <c r="A17331" s="341">
        <v>43712.346536805555</v>
      </c>
      <c r="H17331" s="332"/>
      <c r="J17331" s="82">
        <v>45</v>
      </c>
      <c r="K17331" s="391">
        <v>1</v>
      </c>
      <c r="L17331" s="54" t="s">
        <v>398</v>
      </c>
    </row>
    <row r="17332" spans="1:12" x14ac:dyDescent="0.3">
      <c r="A17332" s="341">
        <v>43712.388203414353</v>
      </c>
      <c r="H17332" s="332"/>
      <c r="J17332" s="82">
        <v>46</v>
      </c>
      <c r="K17332" s="319">
        <v>2</v>
      </c>
      <c r="L17332" s="54" t="s">
        <v>398</v>
      </c>
    </row>
    <row r="17333" spans="1:12" x14ac:dyDescent="0.3">
      <c r="A17333" s="341">
        <v>43712.429870023145</v>
      </c>
      <c r="H17333" s="332"/>
      <c r="J17333" s="82">
        <v>47</v>
      </c>
      <c r="K17333" s="320">
        <v>3</v>
      </c>
      <c r="L17333" s="54" t="s">
        <v>398</v>
      </c>
    </row>
    <row r="17334" spans="1:12" x14ac:dyDescent="0.3">
      <c r="A17334" s="341">
        <v>43712.471536631943</v>
      </c>
      <c r="H17334" s="332"/>
      <c r="J17334" s="82">
        <v>48</v>
      </c>
      <c r="K17334" s="321">
        <v>4</v>
      </c>
      <c r="L17334" s="54" t="s">
        <v>398</v>
      </c>
    </row>
    <row r="17335" spans="1:12" x14ac:dyDescent="0.3">
      <c r="A17335" s="341">
        <v>43712.513203240742</v>
      </c>
      <c r="H17335" s="332"/>
      <c r="J17335" s="82">
        <v>49</v>
      </c>
      <c r="K17335" s="391">
        <v>1</v>
      </c>
      <c r="L17335" s="54" t="s">
        <v>398</v>
      </c>
    </row>
    <row r="17336" spans="1:12" x14ac:dyDescent="0.3">
      <c r="A17336" s="341">
        <v>43712.55486984954</v>
      </c>
      <c r="H17336" s="332"/>
      <c r="J17336" s="82">
        <v>50</v>
      </c>
      <c r="K17336" s="319">
        <v>2</v>
      </c>
      <c r="L17336" s="54" t="s">
        <v>398</v>
      </c>
    </row>
    <row r="17337" spans="1:12" x14ac:dyDescent="0.3">
      <c r="A17337" s="341">
        <v>43712.596536458332</v>
      </c>
      <c r="H17337" s="332"/>
      <c r="J17337" s="82">
        <v>51</v>
      </c>
      <c r="K17337" s="320">
        <v>3</v>
      </c>
      <c r="L17337" s="54" t="s">
        <v>398</v>
      </c>
    </row>
    <row r="17338" spans="1:12" x14ac:dyDescent="0.3">
      <c r="A17338" s="341">
        <v>43712.63820306713</v>
      </c>
      <c r="H17338" s="332"/>
      <c r="J17338" s="82">
        <v>52</v>
      </c>
      <c r="K17338" s="321">
        <v>4</v>
      </c>
      <c r="L17338" s="54" t="s">
        <v>398</v>
      </c>
    </row>
    <row r="17339" spans="1:12" x14ac:dyDescent="0.3">
      <c r="A17339" s="341">
        <v>43712.679869675929</v>
      </c>
      <c r="H17339" s="332"/>
      <c r="J17339" s="82">
        <v>53</v>
      </c>
      <c r="K17339" s="391">
        <v>1</v>
      </c>
      <c r="L17339" s="54" t="s">
        <v>398</v>
      </c>
    </row>
    <row r="17340" spans="1:12" x14ac:dyDescent="0.3">
      <c r="A17340" s="341">
        <v>43712.72153628472</v>
      </c>
      <c r="H17340" s="332"/>
      <c r="J17340" s="82">
        <v>54</v>
      </c>
      <c r="K17340" s="319">
        <v>2</v>
      </c>
      <c r="L17340" s="54" t="s">
        <v>398</v>
      </c>
    </row>
    <row r="17341" spans="1:12" x14ac:dyDescent="0.3">
      <c r="A17341" s="341">
        <v>43712.763202893519</v>
      </c>
      <c r="H17341" s="332"/>
      <c r="J17341" s="82">
        <v>55</v>
      </c>
      <c r="K17341" s="320">
        <v>3</v>
      </c>
      <c r="L17341" s="54" t="s">
        <v>398</v>
      </c>
    </row>
    <row r="17342" spans="1:12" x14ac:dyDescent="0.3">
      <c r="A17342" s="341">
        <v>43712.804869502317</v>
      </c>
      <c r="H17342" s="332"/>
      <c r="J17342" s="82">
        <v>56</v>
      </c>
      <c r="K17342" s="321">
        <v>4</v>
      </c>
      <c r="L17342" s="54" t="s">
        <v>398</v>
      </c>
    </row>
    <row r="17343" spans="1:12" x14ac:dyDescent="0.3">
      <c r="A17343" s="341">
        <v>43712.846536111108</v>
      </c>
      <c r="H17343" s="332"/>
      <c r="J17343" s="82">
        <v>57</v>
      </c>
      <c r="K17343" s="391">
        <v>1</v>
      </c>
      <c r="L17343" s="54" t="s">
        <v>398</v>
      </c>
    </row>
    <row r="17344" spans="1:12" x14ac:dyDescent="0.3">
      <c r="A17344" s="341">
        <v>43712.888202719907</v>
      </c>
      <c r="H17344" s="332"/>
      <c r="J17344" s="82">
        <v>58</v>
      </c>
      <c r="K17344" s="319">
        <v>2</v>
      </c>
      <c r="L17344" s="54" t="s">
        <v>398</v>
      </c>
    </row>
    <row r="17345" spans="1:12" x14ac:dyDescent="0.3">
      <c r="A17345" s="341">
        <v>43712.929869328706</v>
      </c>
      <c r="H17345" s="332"/>
      <c r="J17345" s="82">
        <v>59</v>
      </c>
      <c r="K17345" s="320">
        <v>3</v>
      </c>
      <c r="L17345" s="54" t="s">
        <v>398</v>
      </c>
    </row>
    <row r="17346" spans="1:12" x14ac:dyDescent="0.3">
      <c r="A17346" s="341">
        <v>43712.971535937497</v>
      </c>
      <c r="H17346" s="332"/>
      <c r="J17346" s="82">
        <v>60</v>
      </c>
      <c r="K17346" s="321">
        <v>4</v>
      </c>
      <c r="L17346" s="54" t="s">
        <v>398</v>
      </c>
    </row>
    <row r="17347" spans="1:12" x14ac:dyDescent="0.3">
      <c r="A17347" s="341">
        <v>43713.013202546295</v>
      </c>
      <c r="H17347" s="332"/>
      <c r="J17347" s="82">
        <v>61</v>
      </c>
      <c r="K17347" s="391">
        <v>1</v>
      </c>
      <c r="L17347" s="54" t="s">
        <v>398</v>
      </c>
    </row>
    <row r="17348" spans="1:12" x14ac:dyDescent="0.3">
      <c r="A17348" s="341">
        <v>43713.054869155094</v>
      </c>
      <c r="H17348" s="332"/>
      <c r="J17348" s="82">
        <v>62</v>
      </c>
      <c r="K17348" s="319">
        <v>2</v>
      </c>
      <c r="L17348" s="54" t="s">
        <v>398</v>
      </c>
    </row>
    <row r="17349" spans="1:12" x14ac:dyDescent="0.3">
      <c r="A17349" s="341">
        <v>43713.096535763892</v>
      </c>
      <c r="H17349" s="332"/>
      <c r="J17349" s="82">
        <v>63</v>
      </c>
      <c r="K17349" s="320">
        <v>3</v>
      </c>
      <c r="L17349" s="54" t="s">
        <v>398</v>
      </c>
    </row>
    <row r="17350" spans="1:12" x14ac:dyDescent="0.3">
      <c r="A17350" s="341">
        <v>43713.138202372684</v>
      </c>
      <c r="H17350" s="332"/>
      <c r="J17350" s="82">
        <v>64</v>
      </c>
      <c r="K17350" s="321">
        <v>4</v>
      </c>
      <c r="L17350" s="54" t="s">
        <v>398</v>
      </c>
    </row>
    <row r="17351" spans="1:12" x14ac:dyDescent="0.3">
      <c r="A17351" s="341">
        <v>43713.179868981482</v>
      </c>
      <c r="H17351" s="332"/>
      <c r="J17351" s="82">
        <v>65</v>
      </c>
      <c r="K17351" s="391">
        <v>1</v>
      </c>
      <c r="L17351" s="54" t="s">
        <v>398</v>
      </c>
    </row>
    <row r="17352" spans="1:12" x14ac:dyDescent="0.3">
      <c r="A17352" s="341">
        <v>43713.221535590281</v>
      </c>
      <c r="H17352" s="332"/>
      <c r="J17352" s="82">
        <v>66</v>
      </c>
      <c r="K17352" s="319">
        <v>2</v>
      </c>
      <c r="L17352" s="54" t="s">
        <v>398</v>
      </c>
    </row>
    <row r="17353" spans="1:12" x14ac:dyDescent="0.3">
      <c r="A17353" s="341">
        <v>43713.263202199072</v>
      </c>
      <c r="H17353" s="332"/>
      <c r="J17353" s="82">
        <v>67</v>
      </c>
      <c r="K17353" s="320">
        <v>3</v>
      </c>
      <c r="L17353" s="54" t="s">
        <v>398</v>
      </c>
    </row>
    <row r="17354" spans="1:12" x14ac:dyDescent="0.3">
      <c r="A17354" s="341">
        <v>43713.304868807871</v>
      </c>
      <c r="H17354" s="332"/>
      <c r="J17354" s="82">
        <v>68</v>
      </c>
      <c r="K17354" s="321">
        <v>4</v>
      </c>
      <c r="L17354" s="54" t="s">
        <v>398</v>
      </c>
    </row>
    <row r="17355" spans="1:12" x14ac:dyDescent="0.3">
      <c r="A17355" s="341">
        <v>43713.346535416669</v>
      </c>
      <c r="H17355" s="332"/>
      <c r="J17355" s="82">
        <v>69</v>
      </c>
      <c r="K17355" s="391">
        <v>1</v>
      </c>
      <c r="L17355" s="54" t="s">
        <v>398</v>
      </c>
    </row>
    <row r="17356" spans="1:12" x14ac:dyDescent="0.3">
      <c r="A17356" s="341">
        <v>43713.38820202546</v>
      </c>
      <c r="H17356" s="332"/>
      <c r="J17356" s="82">
        <v>70</v>
      </c>
      <c r="K17356" s="319">
        <v>2</v>
      </c>
      <c r="L17356" s="54" t="s">
        <v>398</v>
      </c>
    </row>
    <row r="17357" spans="1:12" x14ac:dyDescent="0.3">
      <c r="A17357" s="341">
        <v>43713.429868634259</v>
      </c>
      <c r="H17357" s="332"/>
      <c r="J17357" s="82">
        <v>71</v>
      </c>
      <c r="K17357" s="320">
        <v>3</v>
      </c>
      <c r="L17357" s="54" t="s">
        <v>398</v>
      </c>
    </row>
    <row r="17358" spans="1:12" x14ac:dyDescent="0.3">
      <c r="A17358" s="341">
        <v>43713.471535243058</v>
      </c>
      <c r="H17358" s="332"/>
      <c r="J17358" s="82">
        <v>72</v>
      </c>
      <c r="K17358" s="321">
        <v>4</v>
      </c>
      <c r="L17358" s="54" t="s">
        <v>398</v>
      </c>
    </row>
    <row r="17359" spans="1:12" x14ac:dyDescent="0.3">
      <c r="A17359" s="341">
        <v>43713.513201851849</v>
      </c>
      <c r="H17359" s="332"/>
      <c r="J17359" s="82">
        <v>73</v>
      </c>
      <c r="K17359" s="391">
        <v>1</v>
      </c>
      <c r="L17359" s="54" t="s">
        <v>398</v>
      </c>
    </row>
    <row r="17360" spans="1:12" x14ac:dyDescent="0.3">
      <c r="A17360" s="341">
        <v>43713.554868460647</v>
      </c>
      <c r="H17360" s="332"/>
      <c r="J17360" s="82">
        <v>74</v>
      </c>
      <c r="K17360" s="319">
        <v>2</v>
      </c>
      <c r="L17360" s="54" t="s">
        <v>398</v>
      </c>
    </row>
    <row r="17361" spans="1:12" x14ac:dyDescent="0.3">
      <c r="A17361" s="341">
        <v>43713.596535069446</v>
      </c>
      <c r="H17361" s="332"/>
      <c r="J17361" s="82">
        <v>75</v>
      </c>
      <c r="K17361" s="320">
        <v>3</v>
      </c>
      <c r="L17361" s="54" t="s">
        <v>398</v>
      </c>
    </row>
    <row r="17362" spans="1:12" x14ac:dyDescent="0.3">
      <c r="A17362" s="341">
        <v>43713.638201678237</v>
      </c>
      <c r="H17362" s="332"/>
      <c r="J17362" s="82">
        <v>76</v>
      </c>
      <c r="K17362" s="321">
        <v>4</v>
      </c>
      <c r="L17362" s="54" t="s">
        <v>398</v>
      </c>
    </row>
    <row r="17363" spans="1:12" x14ac:dyDescent="0.3">
      <c r="A17363" s="341">
        <v>43713.679868287036</v>
      </c>
      <c r="H17363" s="332"/>
      <c r="J17363" s="82">
        <v>77</v>
      </c>
      <c r="K17363" s="391">
        <v>1</v>
      </c>
      <c r="L17363" s="54" t="s">
        <v>398</v>
      </c>
    </row>
    <row r="17364" spans="1:12" x14ac:dyDescent="0.3">
      <c r="A17364" s="341">
        <v>43713.721534895834</v>
      </c>
      <c r="H17364" s="332"/>
      <c r="J17364" s="82">
        <v>78</v>
      </c>
      <c r="K17364" s="319">
        <v>2</v>
      </c>
      <c r="L17364" s="54" t="s">
        <v>398</v>
      </c>
    </row>
    <row r="17365" spans="1:12" x14ac:dyDescent="0.3">
      <c r="A17365" s="341">
        <v>43713.763201504633</v>
      </c>
      <c r="H17365" s="332"/>
      <c r="J17365" s="82">
        <v>79</v>
      </c>
      <c r="K17365" s="320">
        <v>3</v>
      </c>
      <c r="L17365" s="54" t="s">
        <v>398</v>
      </c>
    </row>
    <row r="17366" spans="1:12" x14ac:dyDescent="0.3">
      <c r="A17366" s="341">
        <v>43713.804868113424</v>
      </c>
      <c r="H17366" s="332"/>
      <c r="J17366" s="82">
        <v>80</v>
      </c>
      <c r="K17366" s="321">
        <v>4</v>
      </c>
      <c r="L17366" s="54" t="s">
        <v>398</v>
      </c>
    </row>
    <row r="17367" spans="1:12" x14ac:dyDescent="0.3">
      <c r="A17367" s="341">
        <v>43713.846534722223</v>
      </c>
      <c r="H17367" s="332"/>
      <c r="J17367" s="82">
        <v>81</v>
      </c>
      <c r="K17367" s="391">
        <v>1</v>
      </c>
      <c r="L17367" s="54" t="s">
        <v>398</v>
      </c>
    </row>
    <row r="17368" spans="1:12" x14ac:dyDescent="0.3">
      <c r="A17368" s="341">
        <v>43713.888201331021</v>
      </c>
      <c r="H17368" s="332"/>
      <c r="J17368" s="82">
        <v>82</v>
      </c>
      <c r="K17368" s="319">
        <v>2</v>
      </c>
      <c r="L17368" s="54" t="s">
        <v>398</v>
      </c>
    </row>
    <row r="17369" spans="1:12" x14ac:dyDescent="0.3">
      <c r="A17369" s="341">
        <v>43713.929867939813</v>
      </c>
      <c r="C17369" s="54" t="s">
        <v>269</v>
      </c>
      <c r="H17369" s="332"/>
      <c r="J17369" s="82">
        <v>83</v>
      </c>
      <c r="K17369" s="320">
        <v>3</v>
      </c>
      <c r="L17369" s="54" t="s">
        <v>398</v>
      </c>
    </row>
    <row r="17370" spans="1:12" x14ac:dyDescent="0.3">
      <c r="A17370" s="341">
        <v>43713.971534548611</v>
      </c>
      <c r="H17370" s="332"/>
      <c r="J17370" s="82">
        <v>84</v>
      </c>
      <c r="K17370" s="321">
        <v>4</v>
      </c>
      <c r="L17370" s="54" t="s">
        <v>398</v>
      </c>
    </row>
    <row r="17371" spans="1:12" x14ac:dyDescent="0.3">
      <c r="A17371" s="341">
        <v>43714.01320115741</v>
      </c>
      <c r="H17371" s="332"/>
      <c r="J17371" s="82">
        <v>85</v>
      </c>
      <c r="K17371" s="391">
        <v>1</v>
      </c>
      <c r="L17371" s="54" t="s">
        <v>398</v>
      </c>
    </row>
    <row r="17372" spans="1:12" x14ac:dyDescent="0.3">
      <c r="A17372" s="341">
        <v>43714.054867766201</v>
      </c>
      <c r="H17372" s="332"/>
      <c r="J17372" s="82">
        <v>86</v>
      </c>
      <c r="K17372" s="319">
        <v>2</v>
      </c>
      <c r="L17372" s="54" t="s">
        <v>398</v>
      </c>
    </row>
    <row r="17373" spans="1:12" x14ac:dyDescent="0.3">
      <c r="A17373" s="341">
        <v>43714.096534374999</v>
      </c>
      <c r="H17373" s="332"/>
      <c r="J17373" s="82">
        <v>87</v>
      </c>
      <c r="K17373" s="320">
        <v>3</v>
      </c>
      <c r="L17373" s="54" t="s">
        <v>398</v>
      </c>
    </row>
    <row r="17374" spans="1:12" x14ac:dyDescent="0.3">
      <c r="A17374" s="341">
        <v>43714.138200983798</v>
      </c>
      <c r="H17374" s="332"/>
      <c r="J17374" s="82">
        <v>88</v>
      </c>
      <c r="K17374" s="321">
        <v>4</v>
      </c>
      <c r="L17374" s="54" t="s">
        <v>398</v>
      </c>
    </row>
    <row r="17375" spans="1:12" x14ac:dyDescent="0.3">
      <c r="A17375" s="341">
        <v>43714.179867592589</v>
      </c>
      <c r="H17375" s="332"/>
      <c r="J17375" s="82">
        <v>89</v>
      </c>
      <c r="K17375" s="391">
        <v>1</v>
      </c>
      <c r="L17375" s="54" t="s">
        <v>398</v>
      </c>
    </row>
    <row r="17376" spans="1:12" x14ac:dyDescent="0.3">
      <c r="A17376" s="341">
        <v>43714.221534201388</v>
      </c>
      <c r="H17376" s="332"/>
      <c r="J17376" s="82">
        <v>90</v>
      </c>
      <c r="K17376" s="319">
        <v>2</v>
      </c>
      <c r="L17376" s="54" t="s">
        <v>398</v>
      </c>
    </row>
    <row r="17377" spans="1:12" x14ac:dyDescent="0.3">
      <c r="A17377" s="341">
        <v>43714.263200810186</v>
      </c>
      <c r="H17377" s="332"/>
      <c r="J17377" s="82">
        <v>91</v>
      </c>
      <c r="K17377" s="320">
        <v>3</v>
      </c>
      <c r="L17377" s="54" t="s">
        <v>398</v>
      </c>
    </row>
    <row r="17378" spans="1:12" x14ac:dyDescent="0.3">
      <c r="A17378" s="341">
        <v>43714.304867418985</v>
      </c>
      <c r="H17378" s="332"/>
      <c r="J17378" s="82">
        <v>92</v>
      </c>
      <c r="K17378" s="321">
        <v>4</v>
      </c>
      <c r="L17378" s="54" t="s">
        <v>398</v>
      </c>
    </row>
    <row r="17379" spans="1:12" x14ac:dyDescent="0.3">
      <c r="A17379" s="341">
        <v>43714.346534027776</v>
      </c>
      <c r="H17379" s="332"/>
      <c r="J17379" s="82">
        <v>93</v>
      </c>
      <c r="K17379" s="391">
        <v>1</v>
      </c>
      <c r="L17379" s="54" t="s">
        <v>398</v>
      </c>
    </row>
    <row r="17380" spans="1:12" x14ac:dyDescent="0.3">
      <c r="A17380" s="341">
        <v>43714.388200636575</v>
      </c>
      <c r="H17380" s="332"/>
      <c r="J17380" s="82">
        <v>94</v>
      </c>
      <c r="K17380" s="319">
        <v>2</v>
      </c>
      <c r="L17380" s="54" t="s">
        <v>398</v>
      </c>
    </row>
    <row r="17381" spans="1:12" x14ac:dyDescent="0.3">
      <c r="A17381" s="341">
        <v>43714.429867245373</v>
      </c>
      <c r="H17381" s="332"/>
      <c r="J17381" s="82">
        <v>95</v>
      </c>
      <c r="K17381" s="320">
        <v>3</v>
      </c>
      <c r="L17381" s="54" t="s">
        <v>398</v>
      </c>
    </row>
    <row r="17382" spans="1:12" x14ac:dyDescent="0.3">
      <c r="A17382" s="341">
        <v>43714.471533854165</v>
      </c>
      <c r="H17382" s="332"/>
      <c r="J17382" s="82">
        <v>96</v>
      </c>
      <c r="K17382" s="321">
        <v>4</v>
      </c>
      <c r="L17382" s="54" t="s">
        <v>398</v>
      </c>
    </row>
    <row r="17383" spans="1:12" x14ac:dyDescent="0.3">
      <c r="A17383" s="341">
        <v>43714.513200462963</v>
      </c>
      <c r="H17383" s="332"/>
      <c r="J17383" s="82">
        <v>97</v>
      </c>
      <c r="K17383" s="391">
        <v>1</v>
      </c>
      <c r="L17383" s="54" t="s">
        <v>398</v>
      </c>
    </row>
    <row r="17384" spans="1:12" x14ac:dyDescent="0.3">
      <c r="A17384" s="341">
        <v>43714.554867071762</v>
      </c>
      <c r="H17384" s="332"/>
      <c r="J17384" s="82">
        <v>98</v>
      </c>
      <c r="K17384" s="319">
        <v>2</v>
      </c>
      <c r="L17384" s="54" t="s">
        <v>398</v>
      </c>
    </row>
    <row r="17385" spans="1:12" x14ac:dyDescent="0.3">
      <c r="A17385" s="341">
        <v>43714.596533680553</v>
      </c>
      <c r="H17385" s="332"/>
      <c r="J17385" s="82">
        <v>99</v>
      </c>
      <c r="K17385" s="320">
        <v>3</v>
      </c>
      <c r="L17385" s="54" t="s">
        <v>398</v>
      </c>
    </row>
    <row r="17386" spans="1:12" x14ac:dyDescent="0.3">
      <c r="A17386" s="341">
        <v>43714.638200289352</v>
      </c>
      <c r="H17386" s="404"/>
      <c r="I17386" s="344">
        <f>AVERAGE(D17275:D17386)</f>
        <v>0.13623170731700998</v>
      </c>
      <c r="J17386" s="82">
        <v>100</v>
      </c>
      <c r="K17386" s="321">
        <v>4</v>
      </c>
      <c r="L17386" s="54" t="s">
        <v>398</v>
      </c>
    </row>
    <row r="17387" spans="1:12" x14ac:dyDescent="0.3">
      <c r="A17387" s="341">
        <v>43717.355555555558</v>
      </c>
      <c r="B17387" s="318">
        <v>39799.991999999998</v>
      </c>
      <c r="H17387" s="332"/>
      <c r="J17387" s="82">
        <v>1</v>
      </c>
      <c r="K17387" s="391">
        <v>1</v>
      </c>
      <c r="L17387" s="54" t="s">
        <v>399</v>
      </c>
    </row>
    <row r="17388" spans="1:12" x14ac:dyDescent="0.3">
      <c r="A17388" s="341">
        <v>43717.397222222222</v>
      </c>
      <c r="B17388" s="318">
        <v>39800.275000000001</v>
      </c>
      <c r="C17388" s="318">
        <f>B17388-B17387</f>
        <v>0.28300000000308501</v>
      </c>
      <c r="D17388" s="414">
        <f>C17388/2</f>
        <v>0.1415000000015425</v>
      </c>
      <c r="H17388" s="406"/>
      <c r="J17388" s="82">
        <v>2</v>
      </c>
      <c r="K17388" s="319">
        <v>2</v>
      </c>
    </row>
    <row r="17389" spans="1:12" x14ac:dyDescent="0.3">
      <c r="A17389" s="341">
        <v>43717.438888888886</v>
      </c>
      <c r="B17389" s="318">
        <v>39800.544999999998</v>
      </c>
      <c r="C17389" s="318">
        <f>B17389-B17388</f>
        <v>0.26999999999679858</v>
      </c>
      <c r="D17389" s="414">
        <f>C17389/2</f>
        <v>0.13499999999839929</v>
      </c>
      <c r="H17389" s="406"/>
      <c r="J17389" s="82">
        <v>3</v>
      </c>
      <c r="K17389" s="320">
        <v>3</v>
      </c>
    </row>
    <row r="17390" spans="1:12" x14ac:dyDescent="0.3">
      <c r="A17390" s="341">
        <v>43717.480555555558</v>
      </c>
      <c r="B17390" s="318">
        <v>39800.805999999997</v>
      </c>
      <c r="C17390" s="318">
        <f t="shared" ref="C17390:C17421" si="377">B17390-B17389</f>
        <v>0.26099999999860302</v>
      </c>
      <c r="D17390" s="414">
        <f t="shared" ref="D17390:D17421" si="378">C17390/2</f>
        <v>0.13049999999930151</v>
      </c>
      <c r="H17390" s="406"/>
      <c r="J17390" s="82">
        <v>4</v>
      </c>
      <c r="K17390" s="321">
        <v>4</v>
      </c>
    </row>
    <row r="17391" spans="1:12" x14ac:dyDescent="0.3">
      <c r="A17391" s="341">
        <v>43717.522222222222</v>
      </c>
      <c r="B17391" s="318">
        <v>39801.097000000002</v>
      </c>
      <c r="C17391" s="318">
        <f t="shared" si="377"/>
        <v>0.29100000000471482</v>
      </c>
      <c r="D17391" s="414">
        <f t="shared" si="378"/>
        <v>0.14550000000235741</v>
      </c>
      <c r="H17391" s="406"/>
      <c r="J17391" s="82">
        <v>5</v>
      </c>
      <c r="K17391" s="391">
        <v>1</v>
      </c>
    </row>
    <row r="17392" spans="1:12" x14ac:dyDescent="0.3">
      <c r="A17392" s="341">
        <v>43717.563888888886</v>
      </c>
      <c r="B17392" s="318">
        <v>39801.372000000003</v>
      </c>
      <c r="C17392" s="318">
        <f t="shared" si="377"/>
        <v>0.27500000000145519</v>
      </c>
      <c r="D17392" s="414">
        <f t="shared" si="378"/>
        <v>0.1375000000007276</v>
      </c>
      <c r="H17392" s="406"/>
      <c r="J17392" s="82">
        <v>6</v>
      </c>
      <c r="K17392" s="319">
        <v>2</v>
      </c>
    </row>
    <row r="17393" spans="1:11" x14ac:dyDescent="0.3">
      <c r="A17393" s="341">
        <v>43717.605555555558</v>
      </c>
      <c r="B17393" s="318">
        <v>39801.637999999999</v>
      </c>
      <c r="C17393" s="318">
        <f t="shared" si="377"/>
        <v>0.26599999999598367</v>
      </c>
      <c r="D17393" s="414">
        <f t="shared" si="378"/>
        <v>0.13299999999799184</v>
      </c>
      <c r="H17393" s="406"/>
      <c r="J17393" s="82">
        <v>7</v>
      </c>
      <c r="K17393" s="320">
        <v>3</v>
      </c>
    </row>
    <row r="17394" spans="1:11" x14ac:dyDescent="0.3">
      <c r="A17394" s="341">
        <v>43717.647222222222</v>
      </c>
      <c r="B17394" s="318">
        <v>39801.902999999998</v>
      </c>
      <c r="C17394" s="318">
        <f t="shared" si="377"/>
        <v>0.26499999999941792</v>
      </c>
      <c r="D17394" s="414">
        <f t="shared" si="378"/>
        <v>0.13249999999970896</v>
      </c>
      <c r="H17394" s="406"/>
      <c r="J17394" s="82">
        <v>8</v>
      </c>
      <c r="K17394" s="321">
        <v>4</v>
      </c>
    </row>
    <row r="17395" spans="1:11" x14ac:dyDescent="0.3">
      <c r="A17395" s="341">
        <v>43717.68888883102</v>
      </c>
      <c r="B17395" s="318">
        <v>39802.178</v>
      </c>
      <c r="C17395" s="318">
        <f t="shared" si="377"/>
        <v>0.27500000000145519</v>
      </c>
      <c r="D17395" s="414">
        <f t="shared" si="378"/>
        <v>0.1375000000007276</v>
      </c>
      <c r="H17395" s="406"/>
      <c r="J17395" s="82">
        <v>9</v>
      </c>
      <c r="K17395" s="391">
        <v>1</v>
      </c>
    </row>
    <row r="17396" spans="1:11" x14ac:dyDescent="0.3">
      <c r="A17396" s="341">
        <v>43717.730555497685</v>
      </c>
      <c r="B17396" s="318">
        <v>39802.449000000001</v>
      </c>
      <c r="C17396" s="318">
        <f t="shared" si="377"/>
        <v>0.27100000000064028</v>
      </c>
      <c r="D17396" s="414">
        <f t="shared" si="378"/>
        <v>0.13550000000032014</v>
      </c>
      <c r="H17396" s="406"/>
      <c r="J17396" s="82">
        <v>10</v>
      </c>
      <c r="K17396" s="319">
        <v>2</v>
      </c>
    </row>
    <row r="17397" spans="1:11" x14ac:dyDescent="0.3">
      <c r="A17397" s="341">
        <v>43717.772222164349</v>
      </c>
      <c r="B17397" s="318">
        <v>39802.707999999999</v>
      </c>
      <c r="C17397" s="318">
        <f t="shared" si="377"/>
        <v>0.25899999999819556</v>
      </c>
      <c r="D17397" s="414">
        <f t="shared" si="378"/>
        <v>0.12949999999909778</v>
      </c>
      <c r="H17397" s="406"/>
      <c r="J17397" s="82">
        <v>11</v>
      </c>
      <c r="K17397" s="320">
        <v>3</v>
      </c>
    </row>
    <row r="17398" spans="1:11" x14ac:dyDescent="0.3">
      <c r="A17398" s="341">
        <v>43717.81388883102</v>
      </c>
      <c r="B17398" s="318">
        <v>39802.974000000002</v>
      </c>
      <c r="C17398" s="318">
        <f t="shared" si="377"/>
        <v>0.26600000000325963</v>
      </c>
      <c r="D17398" s="414">
        <f t="shared" si="378"/>
        <v>0.13300000000162981</v>
      </c>
      <c r="H17398" s="406"/>
      <c r="J17398" s="82">
        <v>12</v>
      </c>
      <c r="K17398" s="321">
        <v>4</v>
      </c>
    </row>
    <row r="17399" spans="1:11" x14ac:dyDescent="0.3">
      <c r="A17399" s="341">
        <v>43717.855555497685</v>
      </c>
      <c r="B17399" s="318">
        <v>39803.241999999998</v>
      </c>
      <c r="C17399" s="318">
        <f t="shared" si="377"/>
        <v>0.26799999999639113</v>
      </c>
      <c r="D17399" s="414">
        <f t="shared" si="378"/>
        <v>0.13399999999819556</v>
      </c>
      <c r="H17399" s="406"/>
      <c r="J17399" s="82">
        <v>13</v>
      </c>
      <c r="K17399" s="391">
        <v>1</v>
      </c>
    </row>
    <row r="17400" spans="1:11" x14ac:dyDescent="0.3">
      <c r="A17400" s="341">
        <v>43717.897222164349</v>
      </c>
      <c r="B17400" s="318">
        <v>39803.502</v>
      </c>
      <c r="C17400" s="318">
        <f t="shared" si="377"/>
        <v>0.26000000000203727</v>
      </c>
      <c r="D17400" s="414">
        <f t="shared" si="378"/>
        <v>0.13000000000101863</v>
      </c>
      <c r="H17400" s="406"/>
      <c r="J17400" s="82">
        <v>14</v>
      </c>
      <c r="K17400" s="319">
        <v>2</v>
      </c>
    </row>
    <row r="17401" spans="1:11" x14ac:dyDescent="0.3">
      <c r="A17401" s="341">
        <v>43717.93888883102</v>
      </c>
      <c r="B17401" s="318">
        <v>39803.758999999998</v>
      </c>
      <c r="C17401" s="318">
        <f t="shared" si="377"/>
        <v>0.25699999999778811</v>
      </c>
      <c r="D17401" s="414">
        <f t="shared" si="378"/>
        <v>0.12849999999889405</v>
      </c>
      <c r="H17401" s="406"/>
      <c r="J17401" s="82">
        <v>15</v>
      </c>
      <c r="K17401" s="320">
        <v>3</v>
      </c>
    </row>
    <row r="17402" spans="1:11" x14ac:dyDescent="0.3">
      <c r="A17402" s="341">
        <v>43717.980555497685</v>
      </c>
      <c r="B17402" s="318">
        <v>39804.021999999997</v>
      </c>
      <c r="C17402" s="318">
        <f t="shared" si="377"/>
        <v>0.26299999999901047</v>
      </c>
      <c r="D17402" s="414">
        <f t="shared" si="378"/>
        <v>0.13149999999950523</v>
      </c>
      <c r="E17402" s="336">
        <f>SUM(C17388:C17402)*7.4805194805</f>
        <v>30.146493506406291</v>
      </c>
      <c r="F17402" s="323">
        <f>AVERAGE(D17388:D17402)</f>
        <v>0.13433333333329453</v>
      </c>
      <c r="G17402" s="324">
        <f>_xlfn.STDEV.S(D17388:D17402)</f>
        <v>4.658581432154107E-3</v>
      </c>
      <c r="H17402" s="406"/>
      <c r="J17402" s="82">
        <v>16</v>
      </c>
      <c r="K17402" s="321">
        <v>4</v>
      </c>
    </row>
    <row r="17403" spans="1:11" x14ac:dyDescent="0.3">
      <c r="A17403" s="341">
        <v>43718.022222164349</v>
      </c>
      <c r="B17403" s="318">
        <v>39804.296000000002</v>
      </c>
      <c r="C17403" s="318">
        <f t="shared" si="377"/>
        <v>0.27400000000488944</v>
      </c>
      <c r="D17403" s="414">
        <f t="shared" si="378"/>
        <v>0.13700000000244472</v>
      </c>
      <c r="H17403" s="406"/>
      <c r="J17403" s="82">
        <v>17</v>
      </c>
      <c r="K17403" s="391">
        <v>1</v>
      </c>
    </row>
    <row r="17404" spans="1:11" x14ac:dyDescent="0.3">
      <c r="A17404" s="341">
        <v>43718.06388883102</v>
      </c>
      <c r="B17404" s="318">
        <v>39804.559000000001</v>
      </c>
      <c r="C17404" s="318">
        <f t="shared" si="377"/>
        <v>0.26299999999901047</v>
      </c>
      <c r="D17404" s="414">
        <f t="shared" si="378"/>
        <v>0.13149999999950523</v>
      </c>
      <c r="H17404" s="406"/>
      <c r="J17404" s="82">
        <v>18</v>
      </c>
      <c r="K17404" s="319">
        <v>2</v>
      </c>
    </row>
    <row r="17405" spans="1:11" x14ac:dyDescent="0.3">
      <c r="A17405" s="341">
        <v>43718.105555497685</v>
      </c>
      <c r="B17405" s="318">
        <v>39804.822999999997</v>
      </c>
      <c r="C17405" s="318">
        <f t="shared" si="377"/>
        <v>0.26399999999557622</v>
      </c>
      <c r="D17405" s="414">
        <f t="shared" si="378"/>
        <v>0.13199999999778811</v>
      </c>
      <c r="H17405" s="406"/>
      <c r="J17405" s="82">
        <v>19</v>
      </c>
      <c r="K17405" s="320">
        <v>3</v>
      </c>
    </row>
    <row r="17406" spans="1:11" x14ac:dyDescent="0.3">
      <c r="A17406" s="341">
        <v>43718.147222164349</v>
      </c>
      <c r="B17406" s="318">
        <v>39805.1</v>
      </c>
      <c r="C17406" s="318">
        <f t="shared" si="377"/>
        <v>0.27700000000186265</v>
      </c>
      <c r="D17406" s="414">
        <f t="shared" si="378"/>
        <v>0.13850000000093132</v>
      </c>
      <c r="H17406" s="406"/>
      <c r="J17406" s="82">
        <v>20</v>
      </c>
      <c r="K17406" s="321">
        <v>4</v>
      </c>
    </row>
    <row r="17407" spans="1:11" x14ac:dyDescent="0.3">
      <c r="A17407" s="341">
        <v>43718.18888883102</v>
      </c>
      <c r="B17407" s="318">
        <v>39805.377</v>
      </c>
      <c r="C17407" s="318">
        <f t="shared" si="377"/>
        <v>0.27700000000186265</v>
      </c>
      <c r="D17407" s="414">
        <f t="shared" si="378"/>
        <v>0.13850000000093132</v>
      </c>
      <c r="H17407" s="406"/>
      <c r="J17407" s="82">
        <v>21</v>
      </c>
      <c r="K17407" s="391">
        <v>1</v>
      </c>
    </row>
    <row r="17408" spans="1:11" x14ac:dyDescent="0.3">
      <c r="A17408" s="341">
        <v>43718.230555497685</v>
      </c>
      <c r="B17408" s="318">
        <v>39805.642</v>
      </c>
      <c r="C17408" s="318">
        <f t="shared" si="377"/>
        <v>0.26499999999941792</v>
      </c>
      <c r="D17408" s="414">
        <f t="shared" si="378"/>
        <v>0.13249999999970896</v>
      </c>
      <c r="H17408" s="406"/>
      <c r="J17408" s="82">
        <v>22</v>
      </c>
      <c r="K17408" s="319">
        <v>2</v>
      </c>
    </row>
    <row r="17409" spans="1:11" x14ac:dyDescent="0.3">
      <c r="A17409" s="341">
        <v>43718.272222164349</v>
      </c>
      <c r="B17409" s="318">
        <v>39805.921000000002</v>
      </c>
      <c r="C17409" s="318">
        <f t="shared" si="377"/>
        <v>0.2790000000022701</v>
      </c>
      <c r="D17409" s="414">
        <f t="shared" si="378"/>
        <v>0.13950000000113505</v>
      </c>
      <c r="H17409" s="406"/>
      <c r="J17409" s="82">
        <v>23</v>
      </c>
      <c r="K17409" s="320">
        <v>3</v>
      </c>
    </row>
    <row r="17410" spans="1:11" x14ac:dyDescent="0.3">
      <c r="A17410" s="341">
        <v>43718.31388883102</v>
      </c>
      <c r="B17410" s="318">
        <v>39806.201000000001</v>
      </c>
      <c r="C17410" s="318">
        <f t="shared" si="377"/>
        <v>0.27999999999883585</v>
      </c>
      <c r="D17410" s="414">
        <f t="shared" si="378"/>
        <v>0.13999999999941792</v>
      </c>
      <c r="H17410" s="406"/>
      <c r="J17410" s="82">
        <v>24</v>
      </c>
      <c r="K17410" s="321">
        <v>4</v>
      </c>
    </row>
    <row r="17411" spans="1:11" x14ac:dyDescent="0.3">
      <c r="A17411" s="341">
        <v>43718.355555497685</v>
      </c>
      <c r="B17411" s="318">
        <v>39806.474999999999</v>
      </c>
      <c r="C17411" s="318">
        <f t="shared" si="377"/>
        <v>0.27399999999761349</v>
      </c>
      <c r="D17411" s="414">
        <f t="shared" si="378"/>
        <v>0.13699999999880674</v>
      </c>
      <c r="H17411" s="406"/>
      <c r="J17411" s="82">
        <v>25</v>
      </c>
      <c r="K17411" s="391">
        <v>1</v>
      </c>
    </row>
    <row r="17412" spans="1:11" x14ac:dyDescent="0.3">
      <c r="A17412" s="341">
        <v>43718.397222164349</v>
      </c>
      <c r="B17412" s="318">
        <v>39806.741999999998</v>
      </c>
      <c r="C17412" s="318">
        <f t="shared" si="377"/>
        <v>0.26699999999982538</v>
      </c>
      <c r="D17412" s="414">
        <f t="shared" si="378"/>
        <v>0.13349999999991269</v>
      </c>
      <c r="H17412" s="406"/>
      <c r="J17412" s="82">
        <v>26</v>
      </c>
      <c r="K17412" s="319">
        <v>2</v>
      </c>
    </row>
    <row r="17413" spans="1:11" x14ac:dyDescent="0.3">
      <c r="A17413" s="341">
        <v>43718.43888883102</v>
      </c>
      <c r="B17413" s="318">
        <v>39807.021000000001</v>
      </c>
      <c r="C17413" s="318">
        <f t="shared" si="377"/>
        <v>0.2790000000022701</v>
      </c>
      <c r="D17413" s="414">
        <f t="shared" si="378"/>
        <v>0.13950000000113505</v>
      </c>
      <c r="H17413" s="406"/>
      <c r="J17413" s="82">
        <v>27</v>
      </c>
      <c r="K17413" s="320">
        <v>3</v>
      </c>
    </row>
    <row r="17414" spans="1:11" x14ac:dyDescent="0.3">
      <c r="A17414" s="341">
        <v>43718.480555497685</v>
      </c>
      <c r="B17414" s="318">
        <v>39807.302000000003</v>
      </c>
      <c r="C17414" s="318">
        <f t="shared" si="377"/>
        <v>0.28100000000267755</v>
      </c>
      <c r="D17414" s="414">
        <f t="shared" si="378"/>
        <v>0.14050000000133878</v>
      </c>
      <c r="H17414" s="406"/>
      <c r="J17414" s="82">
        <v>28</v>
      </c>
      <c r="K17414" s="321">
        <v>4</v>
      </c>
    </row>
    <row r="17415" spans="1:11" x14ac:dyDescent="0.3">
      <c r="A17415" s="341">
        <v>43718.522222164349</v>
      </c>
      <c r="B17415" s="318">
        <v>39807.57</v>
      </c>
      <c r="C17415" s="318">
        <f t="shared" si="377"/>
        <v>0.26799999999639113</v>
      </c>
      <c r="D17415" s="414">
        <f t="shared" si="378"/>
        <v>0.13399999999819556</v>
      </c>
      <c r="H17415" s="406"/>
      <c r="J17415" s="82">
        <v>29</v>
      </c>
      <c r="K17415" s="391">
        <v>1</v>
      </c>
    </row>
    <row r="17416" spans="1:11" x14ac:dyDescent="0.3">
      <c r="A17416" s="341">
        <v>43718.56388883102</v>
      </c>
      <c r="B17416" s="318">
        <v>39807.839</v>
      </c>
      <c r="C17416" s="318">
        <f t="shared" si="377"/>
        <v>0.26900000000023283</v>
      </c>
      <c r="D17416" s="414">
        <f t="shared" si="378"/>
        <v>0.13450000000011642</v>
      </c>
      <c r="H17416" s="406"/>
      <c r="J17416" s="82">
        <v>30</v>
      </c>
      <c r="K17416" s="319">
        <v>2</v>
      </c>
    </row>
    <row r="17417" spans="1:11" x14ac:dyDescent="0.3">
      <c r="A17417" s="341">
        <v>43718.605555497685</v>
      </c>
      <c r="B17417" s="318">
        <v>39808.114999999998</v>
      </c>
      <c r="C17417" s="318">
        <f t="shared" si="377"/>
        <v>0.27599999999802094</v>
      </c>
      <c r="D17417" s="414">
        <f t="shared" si="378"/>
        <v>0.13799999999901047</v>
      </c>
      <c r="H17417" s="406"/>
      <c r="J17417" s="82">
        <v>31</v>
      </c>
      <c r="K17417" s="320">
        <v>3</v>
      </c>
    </row>
    <row r="17418" spans="1:11" x14ac:dyDescent="0.3">
      <c r="A17418" s="341">
        <v>43718.647222164349</v>
      </c>
      <c r="B17418" s="318">
        <v>39808.381999999998</v>
      </c>
      <c r="C17418" s="318">
        <f t="shared" si="377"/>
        <v>0.26699999999982538</v>
      </c>
      <c r="D17418" s="414">
        <f t="shared" si="378"/>
        <v>0.13349999999991269</v>
      </c>
      <c r="H17418" s="406"/>
      <c r="J17418" s="82">
        <v>32</v>
      </c>
      <c r="K17418" s="321">
        <v>4</v>
      </c>
    </row>
    <row r="17419" spans="1:11" x14ac:dyDescent="0.3">
      <c r="A17419" s="341">
        <v>43718.68888883102</v>
      </c>
      <c r="B17419" s="318">
        <v>39808.646999999997</v>
      </c>
      <c r="C17419" s="318">
        <f t="shared" si="377"/>
        <v>0.26499999999941792</v>
      </c>
      <c r="D17419" s="414">
        <f t="shared" si="378"/>
        <v>0.13249999999970896</v>
      </c>
      <c r="H17419" s="406"/>
      <c r="J17419" s="82">
        <v>33</v>
      </c>
      <c r="K17419" s="391">
        <v>1</v>
      </c>
    </row>
    <row r="17420" spans="1:11" x14ac:dyDescent="0.3">
      <c r="A17420" s="341">
        <v>43718.730555497685</v>
      </c>
      <c r="B17420" s="318">
        <v>39808.911</v>
      </c>
      <c r="C17420" s="318">
        <f t="shared" si="377"/>
        <v>0.26400000000285218</v>
      </c>
      <c r="D17420" s="414">
        <f t="shared" si="378"/>
        <v>0.13200000000142609</v>
      </c>
      <c r="H17420" s="406"/>
      <c r="J17420" s="82">
        <v>34</v>
      </c>
      <c r="K17420" s="319">
        <v>2</v>
      </c>
    </row>
    <row r="17421" spans="1:11" x14ac:dyDescent="0.3">
      <c r="A17421" s="341">
        <v>43718.772222164349</v>
      </c>
      <c r="B17421" s="318">
        <v>39809.180999999997</v>
      </c>
      <c r="C17421" s="318">
        <f t="shared" si="377"/>
        <v>0.26999999999679858</v>
      </c>
      <c r="D17421" s="414">
        <f t="shared" si="378"/>
        <v>0.13499999999839929</v>
      </c>
      <c r="H17421" s="406"/>
      <c r="J17421" s="82">
        <v>35</v>
      </c>
      <c r="K17421" s="320">
        <v>3</v>
      </c>
    </row>
    <row r="17422" spans="1:11" x14ac:dyDescent="0.3">
      <c r="A17422" s="341">
        <v>43718.81388883102</v>
      </c>
      <c r="B17422" s="318">
        <v>39809.440999999999</v>
      </c>
      <c r="C17422" s="318">
        <f>B17422-B17421</f>
        <v>0.26000000000203727</v>
      </c>
      <c r="D17422" s="414">
        <f>C17422/2</f>
        <v>0.13000000000101863</v>
      </c>
      <c r="H17422" s="406"/>
      <c r="J17422" s="82">
        <v>36</v>
      </c>
      <c r="K17422" s="321">
        <v>4</v>
      </c>
    </row>
    <row r="17423" spans="1:11" x14ac:dyDescent="0.3">
      <c r="A17423" s="341">
        <v>43718.855555497685</v>
      </c>
      <c r="B17423" s="318">
        <v>39809.690999999999</v>
      </c>
      <c r="C17423" s="318">
        <f>B17423-B17422</f>
        <v>0.25</v>
      </c>
      <c r="D17423" s="414">
        <f>C17423/2</f>
        <v>0.125</v>
      </c>
      <c r="H17423" s="406"/>
      <c r="J17423" s="82">
        <v>37</v>
      </c>
      <c r="K17423" s="391">
        <v>1</v>
      </c>
    </row>
    <row r="17424" spans="1:11" x14ac:dyDescent="0.3">
      <c r="A17424" s="341">
        <v>43718.897222164349</v>
      </c>
      <c r="B17424" s="318">
        <v>39809.951000000001</v>
      </c>
      <c r="C17424" s="318">
        <f t="shared" ref="C17424:C17486" si="379">B17424-B17423</f>
        <v>0.26000000000203727</v>
      </c>
      <c r="D17424" s="414">
        <f t="shared" ref="D17424:D17486" si="380">C17424/2</f>
        <v>0.13000000000101863</v>
      </c>
      <c r="H17424" s="406"/>
      <c r="J17424" s="82">
        <v>38</v>
      </c>
      <c r="K17424" s="319">
        <v>2</v>
      </c>
    </row>
    <row r="17425" spans="1:11" x14ac:dyDescent="0.3">
      <c r="A17425" s="341">
        <v>43718.93888883102</v>
      </c>
      <c r="B17425" s="318">
        <v>39810.218000000001</v>
      </c>
      <c r="C17425" s="318">
        <f t="shared" si="379"/>
        <v>0.26699999999982538</v>
      </c>
      <c r="D17425" s="414">
        <f t="shared" si="380"/>
        <v>0.13349999999991269</v>
      </c>
      <c r="H17425" s="406"/>
      <c r="J17425" s="82">
        <v>39</v>
      </c>
      <c r="K17425" s="320">
        <v>3</v>
      </c>
    </row>
    <row r="17426" spans="1:11" x14ac:dyDescent="0.3">
      <c r="A17426" s="341">
        <v>43718.980555497685</v>
      </c>
      <c r="B17426" s="318">
        <v>39810.478000000003</v>
      </c>
      <c r="C17426" s="318">
        <f t="shared" si="379"/>
        <v>0.26000000000203727</v>
      </c>
      <c r="D17426" s="414">
        <f t="shared" si="380"/>
        <v>0.13000000000101863</v>
      </c>
      <c r="E17426" s="336">
        <f>SUM(C17403:C17426)*7.4805194805</f>
        <v>48.294233766149802</v>
      </c>
      <c r="F17426" s="324">
        <f>AVERAGE(D17403:D17426)</f>
        <v>0.13450000000011642</v>
      </c>
      <c r="G17426" s="324">
        <f>_xlfn.STDEV.S(D17403:D17426)</f>
        <v>3.9397638421227272E-3</v>
      </c>
      <c r="H17426" s="406"/>
      <c r="J17426" s="82">
        <v>40</v>
      </c>
      <c r="K17426" s="321">
        <v>4</v>
      </c>
    </row>
    <row r="17427" spans="1:11" x14ac:dyDescent="0.3">
      <c r="A17427" s="341">
        <v>43719.022222164349</v>
      </c>
      <c r="B17427" s="318">
        <v>39810.732000000004</v>
      </c>
      <c r="C17427" s="318">
        <f t="shared" si="379"/>
        <v>0.25400000000081491</v>
      </c>
      <c r="D17427" s="414">
        <f t="shared" si="380"/>
        <v>0.12700000000040745</v>
      </c>
      <c r="H17427" s="406"/>
      <c r="J17427" s="82">
        <v>41</v>
      </c>
      <c r="K17427" s="391">
        <v>1</v>
      </c>
    </row>
    <row r="17428" spans="1:11" x14ac:dyDescent="0.3">
      <c r="A17428" s="341">
        <v>43719.06388883102</v>
      </c>
      <c r="B17428" s="318">
        <v>39811.006000000001</v>
      </c>
      <c r="C17428" s="318">
        <f t="shared" si="379"/>
        <v>0.27399999999761349</v>
      </c>
      <c r="D17428" s="414">
        <f t="shared" si="380"/>
        <v>0.13699999999880674</v>
      </c>
      <c r="H17428" s="406"/>
      <c r="J17428" s="82">
        <v>42</v>
      </c>
      <c r="K17428" s="319">
        <v>2</v>
      </c>
    </row>
    <row r="17429" spans="1:11" x14ac:dyDescent="0.3">
      <c r="A17429" s="341">
        <v>43719.105555497685</v>
      </c>
      <c r="B17429" s="318">
        <v>39811.279999999999</v>
      </c>
      <c r="C17429" s="318">
        <f t="shared" si="379"/>
        <v>0.27399999999761349</v>
      </c>
      <c r="D17429" s="414">
        <f t="shared" si="380"/>
        <v>0.13699999999880674</v>
      </c>
      <c r="H17429" s="406"/>
      <c r="J17429" s="82">
        <v>43</v>
      </c>
      <c r="K17429" s="320">
        <v>3</v>
      </c>
    </row>
    <row r="17430" spans="1:11" x14ac:dyDescent="0.3">
      <c r="A17430" s="341">
        <v>43719.147222164349</v>
      </c>
      <c r="B17430" s="318">
        <v>39811.548000000003</v>
      </c>
      <c r="C17430" s="318">
        <f t="shared" si="379"/>
        <v>0.26800000000366708</v>
      </c>
      <c r="D17430" s="414">
        <f t="shared" si="380"/>
        <v>0.13400000000183354</v>
      </c>
      <c r="H17430" s="406"/>
      <c r="J17430" s="82">
        <v>44</v>
      </c>
      <c r="K17430" s="321">
        <v>4</v>
      </c>
    </row>
    <row r="17431" spans="1:11" x14ac:dyDescent="0.3">
      <c r="A17431" s="341">
        <v>43719.18888883102</v>
      </c>
      <c r="B17431" s="318">
        <v>39811.815999999999</v>
      </c>
      <c r="C17431" s="318">
        <f t="shared" si="379"/>
        <v>0.26799999999639113</v>
      </c>
      <c r="D17431" s="414">
        <f t="shared" si="380"/>
        <v>0.13399999999819556</v>
      </c>
      <c r="H17431" s="406"/>
      <c r="J17431" s="82">
        <v>45</v>
      </c>
      <c r="K17431" s="391">
        <v>1</v>
      </c>
    </row>
    <row r="17432" spans="1:11" x14ac:dyDescent="0.3">
      <c r="A17432" s="341">
        <v>43719.230555497685</v>
      </c>
      <c r="B17432" s="318">
        <v>39812.097999999998</v>
      </c>
      <c r="C17432" s="318">
        <f t="shared" si="379"/>
        <v>0.2819999999992433</v>
      </c>
      <c r="D17432" s="414">
        <f t="shared" si="380"/>
        <v>0.14099999999962165</v>
      </c>
      <c r="H17432" s="406"/>
      <c r="J17432" s="82">
        <v>46</v>
      </c>
      <c r="K17432" s="319">
        <v>2</v>
      </c>
    </row>
    <row r="17433" spans="1:11" x14ac:dyDescent="0.3">
      <c r="A17433" s="341">
        <v>43719.272222164349</v>
      </c>
      <c r="B17433" s="318">
        <v>39812.373</v>
      </c>
      <c r="C17433" s="318">
        <f t="shared" si="379"/>
        <v>0.27500000000145519</v>
      </c>
      <c r="D17433" s="414">
        <f t="shared" si="380"/>
        <v>0.1375000000007276</v>
      </c>
      <c r="H17433" s="406"/>
      <c r="J17433" s="82">
        <v>47</v>
      </c>
      <c r="K17433" s="320">
        <v>3</v>
      </c>
    </row>
    <row r="17434" spans="1:11" x14ac:dyDescent="0.3">
      <c r="A17434" s="341">
        <v>43719.31388883102</v>
      </c>
      <c r="B17434" s="318">
        <v>39812.639000000003</v>
      </c>
      <c r="C17434" s="318">
        <f t="shared" si="379"/>
        <v>0.26600000000325963</v>
      </c>
      <c r="D17434" s="414">
        <f t="shared" si="380"/>
        <v>0.13300000000162981</v>
      </c>
      <c r="H17434" s="406"/>
      <c r="J17434" s="82">
        <v>48</v>
      </c>
      <c r="K17434" s="321">
        <v>4</v>
      </c>
    </row>
    <row r="17435" spans="1:11" x14ac:dyDescent="0.3">
      <c r="A17435" s="341">
        <v>43719.355555497685</v>
      </c>
      <c r="B17435" s="318">
        <v>39812.913</v>
      </c>
      <c r="C17435" s="318">
        <f t="shared" si="379"/>
        <v>0.27399999999761349</v>
      </c>
      <c r="D17435" s="414">
        <f t="shared" si="380"/>
        <v>0.13699999999880674</v>
      </c>
      <c r="H17435" s="406"/>
      <c r="J17435" s="82">
        <v>49</v>
      </c>
      <c r="K17435" s="391">
        <v>1</v>
      </c>
    </row>
    <row r="17436" spans="1:11" x14ac:dyDescent="0.3">
      <c r="A17436" s="341">
        <v>43719.397222164349</v>
      </c>
      <c r="B17436" s="318">
        <v>39813.197999999997</v>
      </c>
      <c r="C17436" s="318">
        <f t="shared" si="379"/>
        <v>0.2849999999962165</v>
      </c>
      <c r="D17436" s="414">
        <f t="shared" si="380"/>
        <v>0.14249999999810825</v>
      </c>
      <c r="H17436" s="406"/>
      <c r="J17436" s="82">
        <v>50</v>
      </c>
      <c r="K17436" s="319">
        <v>2</v>
      </c>
    </row>
    <row r="17437" spans="1:11" x14ac:dyDescent="0.3">
      <c r="A17437" s="341">
        <v>43719.43888883102</v>
      </c>
      <c r="B17437" s="318">
        <v>39813.472000000002</v>
      </c>
      <c r="C17437" s="318">
        <f t="shared" si="379"/>
        <v>0.27400000000488944</v>
      </c>
      <c r="D17437" s="414">
        <f t="shared" si="380"/>
        <v>0.13700000000244472</v>
      </c>
      <c r="H17437" s="406"/>
      <c r="J17437" s="82">
        <v>51</v>
      </c>
      <c r="K17437" s="320">
        <v>3</v>
      </c>
    </row>
    <row r="17438" spans="1:11" x14ac:dyDescent="0.3">
      <c r="A17438" s="341">
        <v>43719.480555497685</v>
      </c>
      <c r="B17438" s="318">
        <v>39813.74</v>
      </c>
      <c r="C17438" s="318">
        <f t="shared" si="379"/>
        <v>0.26799999999639113</v>
      </c>
      <c r="D17438" s="414">
        <f t="shared" si="380"/>
        <v>0.13399999999819556</v>
      </c>
      <c r="H17438" s="406"/>
      <c r="J17438" s="82">
        <v>52</v>
      </c>
      <c r="K17438" s="321">
        <v>4</v>
      </c>
    </row>
    <row r="17439" spans="1:11" x14ac:dyDescent="0.3">
      <c r="A17439" s="341">
        <v>43719.522222164349</v>
      </c>
      <c r="B17439" s="318">
        <v>39814.012000000002</v>
      </c>
      <c r="C17439" s="318">
        <f t="shared" si="379"/>
        <v>0.27200000000448199</v>
      </c>
      <c r="D17439" s="414">
        <f t="shared" si="380"/>
        <v>0.13600000000224099</v>
      </c>
      <c r="H17439" s="406"/>
      <c r="J17439" s="82">
        <v>53</v>
      </c>
      <c r="K17439" s="391">
        <v>1</v>
      </c>
    </row>
    <row r="17440" spans="1:11" x14ac:dyDescent="0.3">
      <c r="A17440" s="341">
        <v>43719.56388883102</v>
      </c>
      <c r="B17440" s="318">
        <v>39814.29</v>
      </c>
      <c r="C17440" s="318">
        <f t="shared" si="379"/>
        <v>0.27799999999842839</v>
      </c>
      <c r="D17440" s="414">
        <f t="shared" si="380"/>
        <v>0.1389999999992142</v>
      </c>
      <c r="H17440" s="406"/>
      <c r="J17440" s="82">
        <v>54</v>
      </c>
      <c r="K17440" s="319">
        <v>2</v>
      </c>
    </row>
    <row r="17441" spans="1:11" x14ac:dyDescent="0.3">
      <c r="A17441" s="341">
        <v>43719.605555497685</v>
      </c>
      <c r="B17441" s="318">
        <v>39814.555</v>
      </c>
      <c r="C17441" s="318">
        <f t="shared" si="379"/>
        <v>0.26499999999941792</v>
      </c>
      <c r="D17441" s="414">
        <f t="shared" si="380"/>
        <v>0.13249999999970896</v>
      </c>
      <c r="H17441" s="406"/>
      <c r="J17441" s="82">
        <v>55</v>
      </c>
      <c r="K17441" s="320">
        <v>3</v>
      </c>
    </row>
    <row r="17442" spans="1:11" x14ac:dyDescent="0.3">
      <c r="A17442" s="341">
        <v>43719.647222164349</v>
      </c>
      <c r="B17442" s="318">
        <v>39814.82</v>
      </c>
      <c r="C17442" s="318">
        <f t="shared" si="379"/>
        <v>0.26499999999941792</v>
      </c>
      <c r="D17442" s="414">
        <f t="shared" si="380"/>
        <v>0.13249999999970896</v>
      </c>
      <c r="H17442" s="406"/>
      <c r="J17442" s="82">
        <v>56</v>
      </c>
      <c r="K17442" s="321">
        <v>4</v>
      </c>
    </row>
    <row r="17443" spans="1:11" x14ac:dyDescent="0.3">
      <c r="A17443" s="341">
        <v>43719.68888883102</v>
      </c>
      <c r="B17443" s="318">
        <v>39815.095000000001</v>
      </c>
      <c r="C17443" s="318">
        <f t="shared" si="379"/>
        <v>0.27500000000145519</v>
      </c>
      <c r="D17443" s="414">
        <f t="shared" si="380"/>
        <v>0.1375000000007276</v>
      </c>
      <c r="H17443" s="406"/>
      <c r="J17443" s="82">
        <v>57</v>
      </c>
      <c r="K17443" s="391">
        <v>1</v>
      </c>
    </row>
    <row r="17444" spans="1:11" x14ac:dyDescent="0.3">
      <c r="A17444" s="341">
        <v>43719.730555497685</v>
      </c>
      <c r="B17444" s="318">
        <v>39815.364000000001</v>
      </c>
      <c r="C17444" s="318">
        <f t="shared" si="379"/>
        <v>0.26900000000023283</v>
      </c>
      <c r="D17444" s="414">
        <f t="shared" si="380"/>
        <v>0.13450000000011642</v>
      </c>
      <c r="H17444" s="406"/>
      <c r="J17444" s="82">
        <v>58</v>
      </c>
      <c r="K17444" s="319">
        <v>2</v>
      </c>
    </row>
    <row r="17445" spans="1:11" x14ac:dyDescent="0.3">
      <c r="A17445" s="341">
        <v>43719.772222164349</v>
      </c>
      <c r="B17445" s="318">
        <v>39815.620000000003</v>
      </c>
      <c r="C17445" s="318">
        <f t="shared" si="379"/>
        <v>0.25600000000122236</v>
      </c>
      <c r="D17445" s="414">
        <f t="shared" si="380"/>
        <v>0.12800000000061118</v>
      </c>
      <c r="H17445" s="406"/>
      <c r="J17445" s="82">
        <v>59</v>
      </c>
      <c r="K17445" s="320">
        <v>3</v>
      </c>
    </row>
    <row r="17446" spans="1:11" x14ac:dyDescent="0.3">
      <c r="A17446" s="341">
        <v>43719.81388883102</v>
      </c>
      <c r="B17446" s="318">
        <v>39815.881000000001</v>
      </c>
      <c r="C17446" s="318">
        <f t="shared" si="379"/>
        <v>0.26099999999860302</v>
      </c>
      <c r="D17446" s="414">
        <f t="shared" si="380"/>
        <v>0.13049999999930151</v>
      </c>
      <c r="H17446" s="406"/>
      <c r="J17446" s="82">
        <v>60</v>
      </c>
      <c r="K17446" s="321">
        <v>4</v>
      </c>
    </row>
    <row r="17447" spans="1:11" x14ac:dyDescent="0.3">
      <c r="A17447" s="341">
        <v>43719.855555497685</v>
      </c>
      <c r="B17447" s="318">
        <v>39816.148999999998</v>
      </c>
      <c r="C17447" s="318">
        <f t="shared" si="379"/>
        <v>0.26799999999639113</v>
      </c>
      <c r="D17447" s="414">
        <f t="shared" si="380"/>
        <v>0.13399999999819556</v>
      </c>
      <c r="H17447" s="406"/>
      <c r="J17447" s="82">
        <v>61</v>
      </c>
      <c r="K17447" s="391">
        <v>1</v>
      </c>
    </row>
    <row r="17448" spans="1:11" x14ac:dyDescent="0.3">
      <c r="A17448" s="341">
        <v>43719.897222164349</v>
      </c>
      <c r="B17448" s="318">
        <v>39816.411</v>
      </c>
      <c r="C17448" s="318">
        <f t="shared" si="379"/>
        <v>0.26200000000244472</v>
      </c>
      <c r="D17448" s="414">
        <f t="shared" si="380"/>
        <v>0.13100000000122236</v>
      </c>
      <c r="H17448" s="406"/>
      <c r="J17448" s="82">
        <v>62</v>
      </c>
      <c r="K17448" s="319">
        <v>2</v>
      </c>
    </row>
    <row r="17449" spans="1:11" x14ac:dyDescent="0.3">
      <c r="A17449" s="341">
        <v>43719.93888883102</v>
      </c>
      <c r="B17449" s="318">
        <v>39816.667000000001</v>
      </c>
      <c r="C17449" s="318">
        <f t="shared" si="379"/>
        <v>0.25600000000122236</v>
      </c>
      <c r="D17449" s="414">
        <f t="shared" si="380"/>
        <v>0.12800000000061118</v>
      </c>
      <c r="H17449" s="406"/>
      <c r="J17449" s="82">
        <v>63</v>
      </c>
      <c r="K17449" s="320">
        <v>3</v>
      </c>
    </row>
    <row r="17450" spans="1:11" x14ac:dyDescent="0.3">
      <c r="A17450" s="341">
        <v>43719.980555497685</v>
      </c>
      <c r="B17450" s="318">
        <v>39816.927000000003</v>
      </c>
      <c r="C17450" s="318">
        <f t="shared" si="379"/>
        <v>0.26000000000203727</v>
      </c>
      <c r="D17450" s="414">
        <f t="shared" si="380"/>
        <v>0.13000000000101863</v>
      </c>
      <c r="E17450" s="336">
        <f>SUM(C17427:C17450)*7.4805194805</f>
        <v>48.24187012974842</v>
      </c>
      <c r="F17450" s="324">
        <f>AVERAGE(D17427:D17450)</f>
        <v>0.13435416666667757</v>
      </c>
      <c r="G17450" s="324">
        <f>_xlfn.STDEV.S(D17427:D17450)</f>
        <v>4.0202724505761164E-3</v>
      </c>
      <c r="H17450" s="406"/>
      <c r="J17450" s="82">
        <v>64</v>
      </c>
      <c r="K17450" s="321">
        <v>4</v>
      </c>
    </row>
    <row r="17451" spans="1:11" x14ac:dyDescent="0.3">
      <c r="A17451" s="341">
        <v>43720.022222164349</v>
      </c>
      <c r="B17451" s="318">
        <v>39817.195</v>
      </c>
      <c r="C17451" s="318">
        <f t="shared" si="379"/>
        <v>0.26799999999639113</v>
      </c>
      <c r="D17451" s="414">
        <f t="shared" si="380"/>
        <v>0.13399999999819556</v>
      </c>
      <c r="H17451" s="406"/>
      <c r="J17451" s="82">
        <v>65</v>
      </c>
      <c r="K17451" s="391">
        <v>1</v>
      </c>
    </row>
    <row r="17452" spans="1:11" x14ac:dyDescent="0.3">
      <c r="A17452" s="341">
        <v>43720.06388883102</v>
      </c>
      <c r="B17452" s="318">
        <v>39817.46</v>
      </c>
      <c r="C17452" s="318">
        <f t="shared" si="379"/>
        <v>0.26499999999941792</v>
      </c>
      <c r="D17452" s="414">
        <f t="shared" si="380"/>
        <v>0.13249999999970896</v>
      </c>
      <c r="H17452" s="406"/>
      <c r="J17452" s="82">
        <v>66</v>
      </c>
      <c r="K17452" s="319">
        <v>2</v>
      </c>
    </row>
    <row r="17453" spans="1:11" x14ac:dyDescent="0.3">
      <c r="A17453" s="341">
        <v>43720.105555497685</v>
      </c>
      <c r="B17453" s="318">
        <v>39817.720999999998</v>
      </c>
      <c r="C17453" s="318">
        <f t="shared" si="379"/>
        <v>0.26099999999860302</v>
      </c>
      <c r="D17453" s="414">
        <f t="shared" si="380"/>
        <v>0.13049999999930151</v>
      </c>
      <c r="H17453" s="406"/>
      <c r="J17453" s="82">
        <v>67</v>
      </c>
      <c r="K17453" s="320">
        <v>3</v>
      </c>
    </row>
    <row r="17454" spans="1:11" x14ac:dyDescent="0.3">
      <c r="A17454" s="341">
        <v>43720.147222164349</v>
      </c>
      <c r="B17454" s="318">
        <v>39817.997000000003</v>
      </c>
      <c r="C17454" s="318">
        <f t="shared" si="379"/>
        <v>0.2760000000052969</v>
      </c>
      <c r="D17454" s="414">
        <f t="shared" si="380"/>
        <v>0.13800000000264845</v>
      </c>
      <c r="H17454" s="406"/>
      <c r="J17454" s="82">
        <v>68</v>
      </c>
      <c r="K17454" s="321">
        <v>4</v>
      </c>
    </row>
    <row r="17455" spans="1:11" x14ac:dyDescent="0.3">
      <c r="A17455" s="341">
        <v>43720.18888883102</v>
      </c>
      <c r="B17455" s="318">
        <v>39818.271999999997</v>
      </c>
      <c r="C17455" s="318">
        <f t="shared" si="379"/>
        <v>0.27499999999417923</v>
      </c>
      <c r="D17455" s="414">
        <f t="shared" si="380"/>
        <v>0.13749999999708962</v>
      </c>
      <c r="H17455" s="406"/>
      <c r="J17455" s="82">
        <v>69</v>
      </c>
      <c r="K17455" s="391">
        <v>1</v>
      </c>
    </row>
    <row r="17456" spans="1:11" x14ac:dyDescent="0.3">
      <c r="A17456" s="341">
        <v>43720.230555497685</v>
      </c>
      <c r="B17456" s="318">
        <v>39818.54</v>
      </c>
      <c r="C17456" s="318">
        <f t="shared" si="379"/>
        <v>0.26800000000366708</v>
      </c>
      <c r="D17456" s="414">
        <f t="shared" si="380"/>
        <v>0.13400000000183354</v>
      </c>
      <c r="H17456" s="406"/>
      <c r="J17456" s="82">
        <v>70</v>
      </c>
      <c r="K17456" s="319">
        <v>2</v>
      </c>
    </row>
    <row r="17457" spans="1:11" x14ac:dyDescent="0.3">
      <c r="A17457" s="341">
        <v>43720.272222164349</v>
      </c>
      <c r="B17457" s="318">
        <v>39818.807999999997</v>
      </c>
      <c r="C17457" s="318">
        <f t="shared" si="379"/>
        <v>0.26799999999639113</v>
      </c>
      <c r="D17457" s="414">
        <f t="shared" si="380"/>
        <v>0.13399999999819556</v>
      </c>
      <c r="H17457" s="406"/>
      <c r="J17457" s="82">
        <v>71</v>
      </c>
      <c r="K17457" s="320">
        <v>3</v>
      </c>
    </row>
    <row r="17458" spans="1:11" x14ac:dyDescent="0.3">
      <c r="A17458" s="341">
        <v>43720.31388883102</v>
      </c>
      <c r="B17458" s="318">
        <v>39819.080999999998</v>
      </c>
      <c r="C17458" s="318">
        <f t="shared" si="379"/>
        <v>0.27300000000104774</v>
      </c>
      <c r="D17458" s="414">
        <f t="shared" si="380"/>
        <v>0.13650000000052387</v>
      </c>
      <c r="H17458" s="406"/>
      <c r="J17458" s="82">
        <v>72</v>
      </c>
      <c r="K17458" s="321">
        <v>4</v>
      </c>
    </row>
    <row r="17459" spans="1:11" x14ac:dyDescent="0.3">
      <c r="A17459" s="341">
        <v>43720.355555497685</v>
      </c>
      <c r="B17459" s="318">
        <v>39819.358999999997</v>
      </c>
      <c r="C17459" s="318">
        <f t="shared" si="379"/>
        <v>0.27799999999842839</v>
      </c>
      <c r="D17459" s="414">
        <f t="shared" si="380"/>
        <v>0.1389999999992142</v>
      </c>
      <c r="H17459" s="406"/>
      <c r="J17459" s="82">
        <v>73</v>
      </c>
      <c r="K17459" s="391">
        <v>1</v>
      </c>
    </row>
    <row r="17460" spans="1:11" x14ac:dyDescent="0.3">
      <c r="A17460" s="341">
        <v>43720.397222164349</v>
      </c>
      <c r="B17460" s="318">
        <v>39819.629000000001</v>
      </c>
      <c r="C17460" s="318">
        <f t="shared" si="379"/>
        <v>0.27000000000407454</v>
      </c>
      <c r="D17460" s="414">
        <f t="shared" si="380"/>
        <v>0.13500000000203727</v>
      </c>
      <c r="H17460" s="406"/>
      <c r="J17460" s="82">
        <v>74</v>
      </c>
      <c r="K17460" s="319">
        <v>2</v>
      </c>
    </row>
    <row r="17461" spans="1:11" x14ac:dyDescent="0.3">
      <c r="A17461" s="341">
        <v>43720.43888883102</v>
      </c>
      <c r="B17461" s="318">
        <v>39819.909</v>
      </c>
      <c r="C17461" s="318">
        <f t="shared" si="379"/>
        <v>0.27999999999883585</v>
      </c>
      <c r="D17461" s="414">
        <f t="shared" si="380"/>
        <v>0.13999999999941792</v>
      </c>
      <c r="H17461" s="406"/>
      <c r="J17461" s="82">
        <v>75</v>
      </c>
      <c r="K17461" s="320">
        <v>3</v>
      </c>
    </row>
    <row r="17462" spans="1:11" x14ac:dyDescent="0.3">
      <c r="A17462" s="341">
        <v>43720.480555497685</v>
      </c>
      <c r="B17462" s="318">
        <v>39820.182000000001</v>
      </c>
      <c r="C17462" s="318">
        <f t="shared" si="379"/>
        <v>0.27300000000104774</v>
      </c>
      <c r="D17462" s="414">
        <f t="shared" si="380"/>
        <v>0.13650000000052387</v>
      </c>
      <c r="H17462" s="406"/>
      <c r="J17462" s="82">
        <v>76</v>
      </c>
      <c r="K17462" s="321">
        <v>4</v>
      </c>
    </row>
    <row r="17463" spans="1:11" x14ac:dyDescent="0.3">
      <c r="A17463" s="341">
        <v>43720.522222164349</v>
      </c>
      <c r="B17463" s="318">
        <v>39820.453000000001</v>
      </c>
      <c r="C17463" s="318">
        <f t="shared" si="379"/>
        <v>0.27100000000064028</v>
      </c>
      <c r="D17463" s="414">
        <f t="shared" si="380"/>
        <v>0.13550000000032014</v>
      </c>
      <c r="H17463" s="406"/>
      <c r="J17463" s="82">
        <v>77</v>
      </c>
      <c r="K17463" s="391">
        <v>1</v>
      </c>
    </row>
    <row r="17464" spans="1:11" x14ac:dyDescent="0.3">
      <c r="A17464" s="341">
        <v>43720.56388883102</v>
      </c>
      <c r="B17464" s="318">
        <v>39820.720000000001</v>
      </c>
      <c r="C17464" s="318">
        <f t="shared" si="379"/>
        <v>0.26699999999982538</v>
      </c>
      <c r="D17464" s="414">
        <f t="shared" si="380"/>
        <v>0.13349999999991269</v>
      </c>
      <c r="H17464" s="406"/>
      <c r="J17464" s="82">
        <v>78</v>
      </c>
      <c r="K17464" s="319">
        <v>2</v>
      </c>
    </row>
    <row r="17465" spans="1:11" x14ac:dyDescent="0.3">
      <c r="A17465" s="341">
        <v>43720.605555497685</v>
      </c>
      <c r="B17465" s="318">
        <v>39820.995999999999</v>
      </c>
      <c r="C17465" s="318">
        <f t="shared" si="379"/>
        <v>0.27599999999802094</v>
      </c>
      <c r="D17465" s="414">
        <f t="shared" si="380"/>
        <v>0.13799999999901047</v>
      </c>
      <c r="H17465" s="406"/>
      <c r="J17465" s="82">
        <v>79</v>
      </c>
      <c r="K17465" s="320">
        <v>3</v>
      </c>
    </row>
    <row r="17466" spans="1:11" x14ac:dyDescent="0.3">
      <c r="A17466" s="341">
        <v>43720.647222164349</v>
      </c>
      <c r="B17466" s="318">
        <v>39821.271000000001</v>
      </c>
      <c r="C17466" s="318">
        <f t="shared" si="379"/>
        <v>0.27500000000145519</v>
      </c>
      <c r="D17466" s="414">
        <f t="shared" si="380"/>
        <v>0.1375000000007276</v>
      </c>
      <c r="H17466" s="406"/>
      <c r="J17466" s="82">
        <v>80</v>
      </c>
      <c r="K17466" s="321">
        <v>4</v>
      </c>
    </row>
    <row r="17467" spans="1:11" x14ac:dyDescent="0.3">
      <c r="A17467" s="341">
        <v>43720.68888883102</v>
      </c>
      <c r="B17467" s="318">
        <v>39821.536</v>
      </c>
      <c r="C17467" s="318">
        <f t="shared" si="379"/>
        <v>0.26499999999941792</v>
      </c>
      <c r="D17467" s="414">
        <f t="shared" si="380"/>
        <v>0.13249999999970896</v>
      </c>
      <c r="H17467" s="406"/>
      <c r="J17467" s="82">
        <v>81</v>
      </c>
      <c r="K17467" s="391">
        <v>1</v>
      </c>
    </row>
    <row r="17468" spans="1:11" x14ac:dyDescent="0.3">
      <c r="A17468" s="341">
        <v>43720.730555497685</v>
      </c>
      <c r="B17468" s="318">
        <v>39821.798999999999</v>
      </c>
      <c r="C17468" s="318">
        <f t="shared" si="379"/>
        <v>0.26299999999901047</v>
      </c>
      <c r="D17468" s="414">
        <f t="shared" si="380"/>
        <v>0.13149999999950523</v>
      </c>
      <c r="H17468" s="406"/>
      <c r="J17468" s="82">
        <v>82</v>
      </c>
      <c r="K17468" s="319">
        <v>2</v>
      </c>
    </row>
    <row r="17469" spans="1:11" x14ac:dyDescent="0.3">
      <c r="A17469" s="341">
        <v>43720.772222164349</v>
      </c>
      <c r="B17469" s="318">
        <v>39822.069000000003</v>
      </c>
      <c r="C17469" s="318">
        <f t="shared" si="379"/>
        <v>0.27000000000407454</v>
      </c>
      <c r="D17469" s="414">
        <f t="shared" si="380"/>
        <v>0.13500000000203727</v>
      </c>
      <c r="H17469" s="406"/>
      <c r="J17469" s="82">
        <v>83</v>
      </c>
      <c r="K17469" s="320">
        <v>3</v>
      </c>
    </row>
    <row r="17470" spans="1:11" x14ac:dyDescent="0.3">
      <c r="A17470" s="341">
        <v>43720.81388883102</v>
      </c>
      <c r="B17470" s="318">
        <v>39822.334999999999</v>
      </c>
      <c r="C17470" s="318">
        <f t="shared" si="379"/>
        <v>0.26599999999598367</v>
      </c>
      <c r="D17470" s="414">
        <f t="shared" si="380"/>
        <v>0.13299999999799184</v>
      </c>
      <c r="H17470" s="406"/>
      <c r="J17470" s="82">
        <v>84</v>
      </c>
      <c r="K17470" s="321">
        <v>4</v>
      </c>
    </row>
    <row r="17471" spans="1:11" x14ac:dyDescent="0.3">
      <c r="A17471" s="341">
        <v>43720.855555497685</v>
      </c>
      <c r="B17471" s="318">
        <v>39822.591</v>
      </c>
      <c r="C17471" s="318">
        <f t="shared" si="379"/>
        <v>0.25600000000122236</v>
      </c>
      <c r="D17471" s="414">
        <f t="shared" si="380"/>
        <v>0.12800000000061118</v>
      </c>
      <c r="H17471" s="406"/>
      <c r="J17471" s="82">
        <v>85</v>
      </c>
      <c r="K17471" s="391">
        <v>1</v>
      </c>
    </row>
    <row r="17472" spans="1:11" x14ac:dyDescent="0.3">
      <c r="A17472" s="341">
        <v>43720.897222164349</v>
      </c>
      <c r="B17472" s="318">
        <v>39822.851000000002</v>
      </c>
      <c r="C17472" s="318">
        <f t="shared" si="379"/>
        <v>0.26000000000203727</v>
      </c>
      <c r="D17472" s="414">
        <f t="shared" si="380"/>
        <v>0.13000000000101863</v>
      </c>
      <c r="H17472" s="406"/>
      <c r="J17472" s="82">
        <v>86</v>
      </c>
      <c r="K17472" s="319">
        <v>2</v>
      </c>
    </row>
    <row r="17473" spans="1:12" x14ac:dyDescent="0.3">
      <c r="A17473" s="341">
        <v>43720.93888883102</v>
      </c>
      <c r="B17473" s="318">
        <v>39823.120000000003</v>
      </c>
      <c r="C17473" s="318">
        <f t="shared" si="379"/>
        <v>0.26900000000023283</v>
      </c>
      <c r="D17473" s="414">
        <f t="shared" si="380"/>
        <v>0.13450000000011642</v>
      </c>
      <c r="H17473" s="406"/>
      <c r="J17473" s="82">
        <v>87</v>
      </c>
      <c r="K17473" s="320">
        <v>3</v>
      </c>
    </row>
    <row r="17474" spans="1:12" x14ac:dyDescent="0.3">
      <c r="A17474" s="341">
        <v>43720.980555497685</v>
      </c>
      <c r="B17474" s="318">
        <v>39823.381999999998</v>
      </c>
      <c r="C17474" s="318">
        <f t="shared" si="379"/>
        <v>0.26199999999516876</v>
      </c>
      <c r="D17474" s="414">
        <f t="shared" si="380"/>
        <v>0.13099999999758438</v>
      </c>
      <c r="E17474" s="336">
        <f>SUM(C17451:C17474)*7.4805194805</f>
        <v>48.286753246586137</v>
      </c>
      <c r="F17474" s="324">
        <f>AVERAGE(D17451:D17474)</f>
        <v>0.13447916666655146</v>
      </c>
      <c r="G17474" s="324">
        <f>_xlfn.STDEV.S(D17451:D17474)</f>
        <v>3.0520099104191199E-3</v>
      </c>
      <c r="H17474" s="406"/>
      <c r="J17474" s="82">
        <v>88</v>
      </c>
      <c r="K17474" s="321">
        <v>4</v>
      </c>
    </row>
    <row r="17475" spans="1:12" x14ac:dyDescent="0.3">
      <c r="A17475" s="341">
        <v>43721.022222164349</v>
      </c>
      <c r="B17475" s="318">
        <v>39823.64</v>
      </c>
      <c r="C17475" s="318">
        <f t="shared" si="379"/>
        <v>0.25800000000162981</v>
      </c>
      <c r="D17475" s="414">
        <f t="shared" si="380"/>
        <v>0.12900000000081491</v>
      </c>
      <c r="H17475" s="406"/>
      <c r="J17475" s="82">
        <v>89</v>
      </c>
      <c r="K17475" s="391">
        <v>1</v>
      </c>
    </row>
    <row r="17476" spans="1:12" x14ac:dyDescent="0.3">
      <c r="A17476" s="341">
        <v>43721.06388883102</v>
      </c>
      <c r="B17476" s="318">
        <v>39823.911</v>
      </c>
      <c r="C17476" s="318">
        <f t="shared" si="379"/>
        <v>0.27100000000064028</v>
      </c>
      <c r="D17476" s="414">
        <f t="shared" si="380"/>
        <v>0.13550000000032014</v>
      </c>
      <c r="H17476" s="406"/>
      <c r="J17476" s="82">
        <v>90</v>
      </c>
      <c r="K17476" s="319">
        <v>2</v>
      </c>
    </row>
    <row r="17477" spans="1:12" x14ac:dyDescent="0.3">
      <c r="A17477" s="341">
        <v>43721.105555497685</v>
      </c>
      <c r="B17477" s="318">
        <v>39824.19</v>
      </c>
      <c r="C17477" s="318">
        <f t="shared" si="379"/>
        <v>0.2790000000022701</v>
      </c>
      <c r="D17477" s="414">
        <f t="shared" si="380"/>
        <v>0.13950000000113505</v>
      </c>
      <c r="H17477" s="406"/>
      <c r="J17477" s="82">
        <v>91</v>
      </c>
      <c r="K17477" s="320">
        <v>3</v>
      </c>
    </row>
    <row r="17478" spans="1:12" x14ac:dyDescent="0.3">
      <c r="A17478" s="341">
        <v>43721.147222164349</v>
      </c>
      <c r="B17478" s="318">
        <v>39824.46</v>
      </c>
      <c r="C17478" s="318">
        <f t="shared" si="379"/>
        <v>0.26999999999679858</v>
      </c>
      <c r="D17478" s="414">
        <f t="shared" si="380"/>
        <v>0.13499999999839929</v>
      </c>
      <c r="H17478" s="406"/>
      <c r="J17478" s="82">
        <v>92</v>
      </c>
      <c r="K17478" s="321">
        <v>4</v>
      </c>
    </row>
    <row r="17479" spans="1:12" x14ac:dyDescent="0.3">
      <c r="A17479" s="341">
        <v>43721.18888883102</v>
      </c>
      <c r="B17479" s="318">
        <v>39824.722000000002</v>
      </c>
      <c r="C17479" s="318">
        <f t="shared" si="379"/>
        <v>0.26200000000244472</v>
      </c>
      <c r="D17479" s="414">
        <f t="shared" si="380"/>
        <v>0.13100000000122236</v>
      </c>
      <c r="H17479" s="406"/>
      <c r="J17479" s="82">
        <v>93</v>
      </c>
      <c r="K17479" s="391">
        <v>1</v>
      </c>
    </row>
    <row r="17480" spans="1:12" x14ac:dyDescent="0.3">
      <c r="A17480" s="341">
        <v>43721.230555497685</v>
      </c>
      <c r="B17480" s="318">
        <v>39824.998</v>
      </c>
      <c r="C17480" s="318">
        <f t="shared" si="379"/>
        <v>0.27599999999802094</v>
      </c>
      <c r="D17480" s="414">
        <f t="shared" si="380"/>
        <v>0.13799999999901047</v>
      </c>
      <c r="H17480" s="406"/>
      <c r="J17480" s="82">
        <v>94</v>
      </c>
      <c r="K17480" s="319">
        <v>2</v>
      </c>
    </row>
    <row r="17481" spans="1:12" x14ac:dyDescent="0.3">
      <c r="A17481" s="341">
        <v>43721.272222164349</v>
      </c>
      <c r="B17481" s="318">
        <v>39825.271999999997</v>
      </c>
      <c r="C17481" s="318">
        <f t="shared" si="379"/>
        <v>0.27399999999761349</v>
      </c>
      <c r="D17481" s="414">
        <f t="shared" si="380"/>
        <v>0.13699999999880674</v>
      </c>
      <c r="H17481" s="406"/>
      <c r="J17481" s="82">
        <v>95</v>
      </c>
      <c r="K17481" s="320">
        <v>3</v>
      </c>
    </row>
    <row r="17482" spans="1:12" x14ac:dyDescent="0.3">
      <c r="A17482" s="341">
        <v>43721.31388883102</v>
      </c>
      <c r="B17482" s="318">
        <v>39825.54</v>
      </c>
      <c r="C17482" s="318">
        <f t="shared" si="379"/>
        <v>0.26800000000366708</v>
      </c>
      <c r="D17482" s="414">
        <f t="shared" si="380"/>
        <v>0.13400000000183354</v>
      </c>
      <c r="H17482" s="406"/>
      <c r="J17482" s="82">
        <v>96</v>
      </c>
      <c r="K17482" s="321">
        <v>4</v>
      </c>
    </row>
    <row r="17483" spans="1:12" x14ac:dyDescent="0.3">
      <c r="A17483" s="341">
        <v>43721.355555497685</v>
      </c>
      <c r="B17483" s="318">
        <v>39825.81</v>
      </c>
      <c r="C17483" s="318">
        <f t="shared" si="379"/>
        <v>0.26999999999679858</v>
      </c>
      <c r="D17483" s="414">
        <f t="shared" si="380"/>
        <v>0.13499999999839929</v>
      </c>
      <c r="H17483" s="406"/>
      <c r="J17483" s="82">
        <v>97</v>
      </c>
      <c r="K17483" s="391">
        <v>1</v>
      </c>
    </row>
    <row r="17484" spans="1:12" x14ac:dyDescent="0.3">
      <c r="A17484" s="341">
        <v>43721.397222164349</v>
      </c>
      <c r="B17484" s="318">
        <v>39826.091</v>
      </c>
      <c r="C17484" s="318">
        <f t="shared" si="379"/>
        <v>0.28100000000267755</v>
      </c>
      <c r="D17484" s="414">
        <f t="shared" si="380"/>
        <v>0.14050000000133878</v>
      </c>
      <c r="H17484" s="406"/>
      <c r="J17484" s="82">
        <v>98</v>
      </c>
      <c r="K17484" s="319">
        <v>2</v>
      </c>
    </row>
    <row r="17485" spans="1:12" x14ac:dyDescent="0.3">
      <c r="A17485" s="341">
        <v>43721.43888883102</v>
      </c>
      <c r="B17485" s="318">
        <v>39826.370000000003</v>
      </c>
      <c r="C17485" s="318">
        <f t="shared" si="379"/>
        <v>0.2790000000022701</v>
      </c>
      <c r="D17485" s="414">
        <f t="shared" si="380"/>
        <v>0.13950000000113505</v>
      </c>
      <c r="H17485" s="406"/>
      <c r="J17485" s="82">
        <v>99</v>
      </c>
      <c r="K17485" s="320">
        <v>3</v>
      </c>
    </row>
    <row r="17486" spans="1:12" x14ac:dyDescent="0.3">
      <c r="A17486" s="341">
        <v>43721.480555497685</v>
      </c>
      <c r="B17486" s="318">
        <v>39826.631000000001</v>
      </c>
      <c r="C17486" s="318">
        <f t="shared" si="379"/>
        <v>0.26099999999860302</v>
      </c>
      <c r="D17486" s="414">
        <f t="shared" si="380"/>
        <v>0.13049999999930151</v>
      </c>
      <c r="H17486" s="406"/>
      <c r="J17486" s="82">
        <v>100</v>
      </c>
      <c r="K17486" s="321">
        <v>4</v>
      </c>
    </row>
    <row r="17487" spans="1:12" x14ac:dyDescent="0.3">
      <c r="A17487" s="341">
        <v>43721.738888888889</v>
      </c>
      <c r="B17487" s="318">
        <v>39828.25</v>
      </c>
      <c r="H17487" s="332"/>
      <c r="K17487" s="319">
        <v>2</v>
      </c>
    </row>
    <row r="17488" spans="1:12" x14ac:dyDescent="0.3">
      <c r="A17488" s="341">
        <v>43721.752083333333</v>
      </c>
      <c r="B17488" s="318">
        <v>39828.514999999999</v>
      </c>
      <c r="C17488" s="318">
        <f t="shared" ref="C17488:C17551" si="381">B17488-B17487</f>
        <v>0.26499999999941792</v>
      </c>
      <c r="D17488" s="414">
        <f t="shared" ref="D17488:D17551" si="382">C17488/2</f>
        <v>0.13249999999970896</v>
      </c>
      <c r="H17488" s="406"/>
      <c r="J17488" s="82">
        <v>1</v>
      </c>
      <c r="K17488" s="320">
        <v>3</v>
      </c>
      <c r="L17488" s="54" t="s">
        <v>313</v>
      </c>
    </row>
    <row r="17489" spans="1:11" x14ac:dyDescent="0.3">
      <c r="A17489" s="341">
        <v>43721.793749999997</v>
      </c>
      <c r="B17489" s="318">
        <v>39828.775000000001</v>
      </c>
      <c r="C17489" s="318">
        <f t="shared" si="381"/>
        <v>0.26000000000203727</v>
      </c>
      <c r="D17489" s="414">
        <f t="shared" si="382"/>
        <v>0.13000000000101863</v>
      </c>
      <c r="H17489" s="406"/>
      <c r="J17489" s="82">
        <v>2</v>
      </c>
      <c r="K17489" s="321">
        <v>4</v>
      </c>
    </row>
    <row r="17490" spans="1:11" x14ac:dyDescent="0.3">
      <c r="A17490" s="341">
        <v>43721.835416666669</v>
      </c>
      <c r="B17490" s="318">
        <v>39829.040999999997</v>
      </c>
      <c r="C17490" s="318">
        <f t="shared" si="381"/>
        <v>0.26599999999598367</v>
      </c>
      <c r="D17490" s="414">
        <f t="shared" si="382"/>
        <v>0.13299999999799184</v>
      </c>
      <c r="H17490" s="406"/>
      <c r="J17490" s="82">
        <v>3</v>
      </c>
      <c r="K17490" s="391">
        <v>1</v>
      </c>
    </row>
    <row r="17491" spans="1:11" x14ac:dyDescent="0.3">
      <c r="A17491" s="341">
        <v>43721.877083333333</v>
      </c>
      <c r="B17491" s="318">
        <v>39829.31</v>
      </c>
      <c r="C17491" s="318">
        <f t="shared" si="381"/>
        <v>0.26900000000023283</v>
      </c>
      <c r="D17491" s="414">
        <f t="shared" si="382"/>
        <v>0.13450000000011642</v>
      </c>
      <c r="H17491" s="406"/>
      <c r="J17491" s="82">
        <v>4</v>
      </c>
      <c r="K17491" s="319">
        <v>2</v>
      </c>
    </row>
    <row r="17492" spans="1:11" x14ac:dyDescent="0.3">
      <c r="A17492" s="341">
        <v>43721.918749942131</v>
      </c>
      <c r="B17492" s="318">
        <v>39829.576999999997</v>
      </c>
      <c r="C17492" s="318">
        <f t="shared" si="381"/>
        <v>0.26699999999982538</v>
      </c>
      <c r="D17492" s="414">
        <f t="shared" si="382"/>
        <v>0.13349999999991269</v>
      </c>
      <c r="H17492" s="406"/>
      <c r="J17492" s="82">
        <v>5</v>
      </c>
      <c r="K17492" s="320">
        <v>3</v>
      </c>
    </row>
    <row r="17493" spans="1:11" x14ac:dyDescent="0.3">
      <c r="A17493" s="341">
        <v>43721.960416608796</v>
      </c>
      <c r="B17493" s="318">
        <v>39829.822</v>
      </c>
      <c r="C17493" s="318">
        <f t="shared" si="381"/>
        <v>0.24500000000261934</v>
      </c>
      <c r="D17493" s="414">
        <f t="shared" si="382"/>
        <v>0.12250000000130967</v>
      </c>
      <c r="E17493" s="336">
        <f>SUM(C17475:C17493)*7.4805194805</f>
        <v>36.063584415517063</v>
      </c>
      <c r="F17493" s="323">
        <f>AVERAGE(D17475:D17493)</f>
        <v>0.1339166666667653</v>
      </c>
      <c r="G17493" s="324">
        <f>_xlfn.STDEV.S(D17475:D17493)</f>
        <v>4.4067127936577733E-3</v>
      </c>
      <c r="H17493" s="406"/>
      <c r="J17493" s="82">
        <v>6</v>
      </c>
      <c r="K17493" s="321">
        <v>4</v>
      </c>
    </row>
    <row r="17494" spans="1:11" x14ac:dyDescent="0.3">
      <c r="A17494" s="341">
        <v>43722.00208327546</v>
      </c>
      <c r="B17494" s="318">
        <v>39830.091999999997</v>
      </c>
      <c r="C17494" s="318">
        <f t="shared" si="381"/>
        <v>0.26999999999679858</v>
      </c>
      <c r="D17494" s="414">
        <f t="shared" si="382"/>
        <v>0.13499999999839929</v>
      </c>
      <c r="H17494" s="406"/>
      <c r="J17494" s="82">
        <v>7</v>
      </c>
      <c r="K17494" s="391">
        <v>1</v>
      </c>
    </row>
    <row r="17495" spans="1:11" x14ac:dyDescent="0.3">
      <c r="A17495" s="341">
        <v>43722.043749942131</v>
      </c>
      <c r="B17495" s="318">
        <v>39830.368999999999</v>
      </c>
      <c r="C17495" s="318">
        <f t="shared" si="381"/>
        <v>0.27700000000186265</v>
      </c>
      <c r="D17495" s="414">
        <f t="shared" si="382"/>
        <v>0.13850000000093132</v>
      </c>
      <c r="H17495" s="406"/>
      <c r="J17495" s="82">
        <v>8</v>
      </c>
      <c r="K17495" s="319">
        <v>2</v>
      </c>
    </row>
    <row r="17496" spans="1:11" x14ac:dyDescent="0.3">
      <c r="A17496" s="341">
        <v>43722.085416608796</v>
      </c>
      <c r="B17496" s="318">
        <v>39830.631999999998</v>
      </c>
      <c r="C17496" s="318">
        <f t="shared" si="381"/>
        <v>0.26299999999901047</v>
      </c>
      <c r="D17496" s="414">
        <f t="shared" si="382"/>
        <v>0.13149999999950523</v>
      </c>
      <c r="H17496" s="406"/>
      <c r="J17496" s="82">
        <v>9</v>
      </c>
      <c r="K17496" s="320">
        <v>3</v>
      </c>
    </row>
    <row r="17497" spans="1:11" x14ac:dyDescent="0.3">
      <c r="A17497" s="341">
        <v>43722.12708327546</v>
      </c>
      <c r="B17497" s="318">
        <v>39830.906999999999</v>
      </c>
      <c r="C17497" s="318">
        <f t="shared" si="381"/>
        <v>0.27500000000145519</v>
      </c>
      <c r="D17497" s="414">
        <f t="shared" si="382"/>
        <v>0.1375000000007276</v>
      </c>
      <c r="H17497" s="406"/>
      <c r="J17497" s="82">
        <v>10</v>
      </c>
      <c r="K17497" s="321">
        <v>4</v>
      </c>
    </row>
    <row r="17498" spans="1:11" x14ac:dyDescent="0.3">
      <c r="A17498" s="341">
        <v>43722.168749942131</v>
      </c>
      <c r="B17498" s="318">
        <v>39831.180999999997</v>
      </c>
      <c r="C17498" s="318">
        <f t="shared" si="381"/>
        <v>0.27399999999761349</v>
      </c>
      <c r="D17498" s="414">
        <f t="shared" si="382"/>
        <v>0.13699999999880674</v>
      </c>
      <c r="H17498" s="406"/>
      <c r="J17498" s="82">
        <v>11</v>
      </c>
      <c r="K17498" s="391">
        <v>1</v>
      </c>
    </row>
    <row r="17499" spans="1:11" x14ac:dyDescent="0.3">
      <c r="A17499" s="341">
        <v>43722.210416608796</v>
      </c>
      <c r="B17499" s="318">
        <v>39831.457999999999</v>
      </c>
      <c r="C17499" s="318">
        <f t="shared" si="381"/>
        <v>0.27700000000186265</v>
      </c>
      <c r="D17499" s="414">
        <f t="shared" si="382"/>
        <v>0.13850000000093132</v>
      </c>
      <c r="H17499" s="406"/>
      <c r="J17499" s="82">
        <v>12</v>
      </c>
      <c r="K17499" s="319">
        <v>2</v>
      </c>
    </row>
    <row r="17500" spans="1:11" x14ac:dyDescent="0.3">
      <c r="A17500" s="341">
        <v>43722.25208327546</v>
      </c>
      <c r="B17500" s="318">
        <v>39831.728000000003</v>
      </c>
      <c r="C17500" s="318">
        <f t="shared" si="381"/>
        <v>0.27000000000407454</v>
      </c>
      <c r="D17500" s="414">
        <f t="shared" si="382"/>
        <v>0.13500000000203727</v>
      </c>
      <c r="H17500" s="406"/>
      <c r="J17500" s="82">
        <v>13</v>
      </c>
      <c r="K17500" s="320">
        <v>3</v>
      </c>
    </row>
    <row r="17501" spans="1:11" x14ac:dyDescent="0.3">
      <c r="A17501" s="341">
        <v>43722.293749942131</v>
      </c>
      <c r="B17501" s="318">
        <v>39832.004999999997</v>
      </c>
      <c r="C17501" s="318">
        <f t="shared" si="381"/>
        <v>0.27699999999458669</v>
      </c>
      <c r="D17501" s="414">
        <f t="shared" si="382"/>
        <v>0.13849999999729334</v>
      </c>
      <c r="H17501" s="406"/>
      <c r="J17501" s="82">
        <v>14</v>
      </c>
      <c r="K17501" s="321">
        <v>4</v>
      </c>
    </row>
    <row r="17502" spans="1:11" x14ac:dyDescent="0.3">
      <c r="A17502" s="341">
        <v>43722.335416608796</v>
      </c>
      <c r="B17502" s="318">
        <v>39832.285000000003</v>
      </c>
      <c r="C17502" s="318">
        <f t="shared" si="381"/>
        <v>0.2800000000061118</v>
      </c>
      <c r="D17502" s="414">
        <f t="shared" si="382"/>
        <v>0.1400000000030559</v>
      </c>
      <c r="H17502" s="406"/>
      <c r="J17502" s="82">
        <v>15</v>
      </c>
      <c r="K17502" s="391">
        <v>1</v>
      </c>
    </row>
    <row r="17503" spans="1:11" x14ac:dyDescent="0.3">
      <c r="A17503" s="341">
        <v>43722.37708327546</v>
      </c>
      <c r="B17503" s="318">
        <v>39832.550999999999</v>
      </c>
      <c r="C17503" s="318">
        <f t="shared" si="381"/>
        <v>0.26599999999598367</v>
      </c>
      <c r="D17503" s="414">
        <f t="shared" si="382"/>
        <v>0.13299999999799184</v>
      </c>
      <c r="H17503" s="406"/>
      <c r="J17503" s="82">
        <v>16</v>
      </c>
      <c r="K17503" s="319">
        <v>2</v>
      </c>
    </row>
    <row r="17504" spans="1:11" x14ac:dyDescent="0.3">
      <c r="A17504" s="341">
        <v>43722.418749942131</v>
      </c>
      <c r="B17504" s="318">
        <v>39832.819000000003</v>
      </c>
      <c r="C17504" s="318">
        <f t="shared" si="381"/>
        <v>0.26800000000366708</v>
      </c>
      <c r="D17504" s="414">
        <f t="shared" si="382"/>
        <v>0.13400000000183354</v>
      </c>
      <c r="H17504" s="406"/>
      <c r="J17504" s="82">
        <v>17</v>
      </c>
      <c r="K17504" s="320">
        <v>3</v>
      </c>
    </row>
    <row r="17505" spans="1:11" x14ac:dyDescent="0.3">
      <c r="A17505" s="341">
        <v>43722.460416608796</v>
      </c>
      <c r="B17505" s="318">
        <v>39833.097999999998</v>
      </c>
      <c r="C17505" s="318">
        <f t="shared" si="381"/>
        <v>0.27899999999499414</v>
      </c>
      <c r="D17505" s="414">
        <f t="shared" si="382"/>
        <v>0.13949999999749707</v>
      </c>
      <c r="H17505" s="406"/>
      <c r="J17505" s="82">
        <v>18</v>
      </c>
      <c r="K17505" s="321">
        <v>4</v>
      </c>
    </row>
    <row r="17506" spans="1:11" x14ac:dyDescent="0.3">
      <c r="A17506" s="341">
        <v>43722.50208327546</v>
      </c>
      <c r="B17506" s="318">
        <v>39833.370000000003</v>
      </c>
      <c r="C17506" s="318">
        <f t="shared" si="381"/>
        <v>0.27200000000448199</v>
      </c>
      <c r="D17506" s="414">
        <f t="shared" si="382"/>
        <v>0.13600000000224099</v>
      </c>
      <c r="H17506" s="406"/>
      <c r="J17506" s="82">
        <v>19</v>
      </c>
      <c r="K17506" s="391">
        <v>1</v>
      </c>
    </row>
    <row r="17507" spans="1:11" x14ac:dyDescent="0.3">
      <c r="A17507" s="341">
        <v>43722.543749942131</v>
      </c>
      <c r="B17507" s="318">
        <v>39833.637999999999</v>
      </c>
      <c r="C17507" s="318">
        <f t="shared" si="381"/>
        <v>0.26799999999639113</v>
      </c>
      <c r="D17507" s="414">
        <f t="shared" si="382"/>
        <v>0.13399999999819556</v>
      </c>
      <c r="H17507" s="406"/>
      <c r="J17507" s="82">
        <v>20</v>
      </c>
      <c r="K17507" s="319">
        <v>2</v>
      </c>
    </row>
    <row r="17508" spans="1:11" x14ac:dyDescent="0.3">
      <c r="A17508" s="341">
        <v>43722.585416608796</v>
      </c>
      <c r="B17508" s="318">
        <v>39833.906999999999</v>
      </c>
      <c r="C17508" s="318">
        <f t="shared" si="381"/>
        <v>0.26900000000023283</v>
      </c>
      <c r="D17508" s="414">
        <f t="shared" si="382"/>
        <v>0.13450000000011642</v>
      </c>
      <c r="H17508" s="406"/>
      <c r="J17508" s="82">
        <v>21</v>
      </c>
      <c r="K17508" s="320">
        <v>3</v>
      </c>
    </row>
    <row r="17509" spans="1:11" x14ac:dyDescent="0.3">
      <c r="A17509" s="341">
        <v>43722.62708327546</v>
      </c>
      <c r="B17509" s="318">
        <v>39834.178999999996</v>
      </c>
      <c r="C17509" s="318">
        <f t="shared" si="381"/>
        <v>0.27199999999720603</v>
      </c>
      <c r="D17509" s="414">
        <f t="shared" si="382"/>
        <v>0.13599999999860302</v>
      </c>
      <c r="H17509" s="406"/>
      <c r="J17509" s="82">
        <v>22</v>
      </c>
      <c r="K17509" s="321">
        <v>4</v>
      </c>
    </row>
    <row r="17510" spans="1:11" x14ac:dyDescent="0.3">
      <c r="A17510" s="341">
        <v>43722.668749942131</v>
      </c>
      <c r="B17510" s="318">
        <v>39834.444000000003</v>
      </c>
      <c r="C17510" s="318">
        <f t="shared" si="381"/>
        <v>0.26500000000669388</v>
      </c>
      <c r="D17510" s="414">
        <f t="shared" si="382"/>
        <v>0.13250000000334694</v>
      </c>
      <c r="H17510" s="406"/>
      <c r="J17510" s="82">
        <v>23</v>
      </c>
      <c r="K17510" s="391">
        <v>1</v>
      </c>
    </row>
    <row r="17511" spans="1:11" x14ac:dyDescent="0.3">
      <c r="A17511" s="341">
        <v>43722.710416608796</v>
      </c>
      <c r="B17511" s="318">
        <v>39834.707999999999</v>
      </c>
      <c r="C17511" s="318">
        <f t="shared" si="381"/>
        <v>0.26399999999557622</v>
      </c>
      <c r="D17511" s="414">
        <f t="shared" si="382"/>
        <v>0.13199999999778811</v>
      </c>
      <c r="H17511" s="406"/>
      <c r="J17511" s="82">
        <v>24</v>
      </c>
      <c r="K17511" s="319">
        <v>2</v>
      </c>
    </row>
    <row r="17512" spans="1:11" x14ac:dyDescent="0.3">
      <c r="A17512" s="341">
        <v>43722.75208327546</v>
      </c>
      <c r="B17512" s="318">
        <v>39834.978999999999</v>
      </c>
      <c r="C17512" s="318">
        <f t="shared" si="381"/>
        <v>0.27100000000064028</v>
      </c>
      <c r="D17512" s="414">
        <f t="shared" si="382"/>
        <v>0.13550000000032014</v>
      </c>
      <c r="H17512" s="406"/>
      <c r="J17512" s="82">
        <v>25</v>
      </c>
      <c r="K17512" s="320">
        <v>3</v>
      </c>
    </row>
    <row r="17513" spans="1:11" x14ac:dyDescent="0.3">
      <c r="A17513" s="341">
        <v>43722.793749942131</v>
      </c>
      <c r="B17513" s="318">
        <v>39835.252</v>
      </c>
      <c r="C17513" s="318">
        <f t="shared" si="381"/>
        <v>0.27300000000104774</v>
      </c>
      <c r="D17513" s="414">
        <f t="shared" si="382"/>
        <v>0.13650000000052387</v>
      </c>
      <c r="H17513" s="406"/>
      <c r="J17513" s="82">
        <v>26</v>
      </c>
      <c r="K17513" s="321">
        <v>4</v>
      </c>
    </row>
    <row r="17514" spans="1:11" x14ac:dyDescent="0.3">
      <c r="A17514" s="341">
        <v>43722.835416608796</v>
      </c>
      <c r="B17514" s="318">
        <v>39835.512000000002</v>
      </c>
      <c r="C17514" s="318">
        <f t="shared" si="381"/>
        <v>0.26000000000203727</v>
      </c>
      <c r="D17514" s="414">
        <f t="shared" si="382"/>
        <v>0.13000000000101863</v>
      </c>
      <c r="H17514" s="406"/>
      <c r="J17514" s="82">
        <v>27</v>
      </c>
      <c r="K17514" s="391">
        <v>1</v>
      </c>
    </row>
    <row r="17515" spans="1:11" x14ac:dyDescent="0.3">
      <c r="A17515" s="341">
        <v>43722.87708327546</v>
      </c>
      <c r="B17515" s="318">
        <v>39835.771000000001</v>
      </c>
      <c r="C17515" s="318">
        <f t="shared" si="381"/>
        <v>0.25899999999819556</v>
      </c>
      <c r="D17515" s="414">
        <f t="shared" si="382"/>
        <v>0.12949999999909778</v>
      </c>
      <c r="H17515" s="406"/>
      <c r="J17515" s="82">
        <v>28</v>
      </c>
      <c r="K17515" s="319">
        <v>2</v>
      </c>
    </row>
    <row r="17516" spans="1:11" x14ac:dyDescent="0.3">
      <c r="A17516" s="341">
        <v>43722.918749942131</v>
      </c>
      <c r="B17516" s="318">
        <v>39836.04</v>
      </c>
      <c r="C17516" s="318">
        <f t="shared" si="381"/>
        <v>0.26900000000023283</v>
      </c>
      <c r="D17516" s="414">
        <f t="shared" si="382"/>
        <v>0.13450000000011642</v>
      </c>
      <c r="H17516" s="406"/>
      <c r="J17516" s="82">
        <v>29</v>
      </c>
      <c r="K17516" s="320">
        <v>3</v>
      </c>
    </row>
    <row r="17517" spans="1:11" x14ac:dyDescent="0.3">
      <c r="A17517" s="341">
        <v>43722.960416608796</v>
      </c>
      <c r="B17517" s="318">
        <v>39836.31</v>
      </c>
      <c r="C17517" s="318">
        <f t="shared" si="381"/>
        <v>0.26999999999679858</v>
      </c>
      <c r="D17517" s="414">
        <f t="shared" si="382"/>
        <v>0.13499999999839929</v>
      </c>
      <c r="E17517" s="336">
        <f>SUM(C17494:C17517)*7.4805194805</f>
        <v>48.533610389465714</v>
      </c>
      <c r="F17517" s="324">
        <f>AVERAGE(D17494:D17517)</f>
        <v>0.13516666666661573</v>
      </c>
      <c r="G17517" s="324">
        <f>_xlfn.STDEV.S(D17494:D17517)</f>
        <v>2.8386565510879155E-3</v>
      </c>
      <c r="H17517" s="406"/>
      <c r="J17517" s="82">
        <v>30</v>
      </c>
      <c r="K17517" s="321">
        <v>4</v>
      </c>
    </row>
    <row r="17518" spans="1:11" x14ac:dyDescent="0.3">
      <c r="A17518" s="341">
        <v>43723.00208327546</v>
      </c>
      <c r="B17518" s="318">
        <v>39836.57</v>
      </c>
      <c r="C17518" s="318">
        <f t="shared" si="381"/>
        <v>0.26000000000203727</v>
      </c>
      <c r="D17518" s="414">
        <f t="shared" si="382"/>
        <v>0.13000000000101863</v>
      </c>
      <c r="H17518" s="406"/>
      <c r="J17518" s="82">
        <v>31</v>
      </c>
      <c r="K17518" s="391">
        <v>1</v>
      </c>
    </row>
    <row r="17519" spans="1:11" x14ac:dyDescent="0.3">
      <c r="A17519" s="341">
        <v>43723.043749942131</v>
      </c>
      <c r="B17519" s="318">
        <v>39836.838000000003</v>
      </c>
      <c r="C17519" s="318">
        <f t="shared" si="381"/>
        <v>0.26800000000366708</v>
      </c>
      <c r="D17519" s="414">
        <f t="shared" si="382"/>
        <v>0.13400000000183354</v>
      </c>
      <c r="H17519" s="406"/>
      <c r="J17519" s="82">
        <v>32</v>
      </c>
      <c r="K17519" s="319">
        <v>2</v>
      </c>
    </row>
    <row r="17520" spans="1:11" x14ac:dyDescent="0.3">
      <c r="A17520" s="341">
        <v>43723.085416608796</v>
      </c>
      <c r="B17520" s="318">
        <v>39837.112000000001</v>
      </c>
      <c r="C17520" s="318">
        <f t="shared" si="381"/>
        <v>0.27399999999761349</v>
      </c>
      <c r="D17520" s="414">
        <f t="shared" si="382"/>
        <v>0.13699999999880674</v>
      </c>
      <c r="H17520" s="406"/>
      <c r="J17520" s="82">
        <v>33</v>
      </c>
      <c r="K17520" s="320">
        <v>3</v>
      </c>
    </row>
    <row r="17521" spans="1:11" x14ac:dyDescent="0.3">
      <c r="A17521" s="341">
        <v>43723.12708327546</v>
      </c>
      <c r="B17521" s="318">
        <v>39837.385000000002</v>
      </c>
      <c r="C17521" s="318">
        <f t="shared" si="381"/>
        <v>0.27300000000104774</v>
      </c>
      <c r="D17521" s="414">
        <f t="shared" si="382"/>
        <v>0.13650000000052387</v>
      </c>
      <c r="H17521" s="406"/>
      <c r="J17521" s="82">
        <v>34</v>
      </c>
      <c r="K17521" s="321">
        <v>4</v>
      </c>
    </row>
    <row r="17522" spans="1:11" x14ac:dyDescent="0.3">
      <c r="A17522" s="341">
        <v>43723.168749942131</v>
      </c>
      <c r="B17522" s="318">
        <v>39837.65</v>
      </c>
      <c r="C17522" s="318">
        <f t="shared" si="381"/>
        <v>0.26499999999941792</v>
      </c>
      <c r="D17522" s="414">
        <f t="shared" si="382"/>
        <v>0.13249999999970896</v>
      </c>
      <c r="H17522" s="406"/>
      <c r="J17522" s="82">
        <v>35</v>
      </c>
      <c r="K17522" s="391">
        <v>1</v>
      </c>
    </row>
    <row r="17523" spans="1:11" x14ac:dyDescent="0.3">
      <c r="A17523" s="341">
        <v>43723.210416608796</v>
      </c>
      <c r="B17523" s="318">
        <v>39837.921999999999</v>
      </c>
      <c r="C17523" s="318">
        <f t="shared" si="381"/>
        <v>0.27199999999720603</v>
      </c>
      <c r="D17523" s="414">
        <f t="shared" si="382"/>
        <v>0.13599999999860302</v>
      </c>
      <c r="H17523" s="406"/>
      <c r="J17523" s="82">
        <v>36</v>
      </c>
      <c r="K17523" s="319">
        <v>2</v>
      </c>
    </row>
    <row r="17524" spans="1:11" x14ac:dyDescent="0.3">
      <c r="A17524" s="341">
        <v>43723.25208327546</v>
      </c>
      <c r="B17524" s="318">
        <v>39838.207999999999</v>
      </c>
      <c r="C17524" s="318">
        <f t="shared" si="381"/>
        <v>0.28600000000005821</v>
      </c>
      <c r="D17524" s="414">
        <f t="shared" si="382"/>
        <v>0.1430000000000291</v>
      </c>
      <c r="H17524" s="406"/>
      <c r="J17524" s="82">
        <v>37</v>
      </c>
      <c r="K17524" s="320">
        <v>3</v>
      </c>
    </row>
    <row r="17525" spans="1:11" x14ac:dyDescent="0.3">
      <c r="A17525" s="341">
        <v>43723.293749942131</v>
      </c>
      <c r="B17525" s="318">
        <v>39838.483999999997</v>
      </c>
      <c r="C17525" s="318">
        <f t="shared" si="381"/>
        <v>0.27599999999802094</v>
      </c>
      <c r="D17525" s="414">
        <f t="shared" si="382"/>
        <v>0.13799999999901047</v>
      </c>
      <c r="H17525" s="406"/>
      <c r="J17525" s="82">
        <v>38</v>
      </c>
      <c r="K17525" s="321">
        <v>4</v>
      </c>
    </row>
    <row r="17526" spans="1:11" x14ac:dyDescent="0.3">
      <c r="A17526" s="341">
        <v>43723.335416608796</v>
      </c>
      <c r="B17526" s="318">
        <v>39838.752</v>
      </c>
      <c r="C17526" s="318">
        <f t="shared" si="381"/>
        <v>0.26800000000366708</v>
      </c>
      <c r="D17526" s="414">
        <f t="shared" si="382"/>
        <v>0.13400000000183354</v>
      </c>
      <c r="H17526" s="406"/>
      <c r="J17526" s="82">
        <v>39</v>
      </c>
      <c r="K17526" s="391">
        <v>1</v>
      </c>
    </row>
    <row r="17527" spans="1:11" x14ac:dyDescent="0.3">
      <c r="A17527" s="341">
        <v>43723.37708327546</v>
      </c>
      <c r="B17527" s="318">
        <v>39839.029000000002</v>
      </c>
      <c r="C17527" s="318">
        <f t="shared" si="381"/>
        <v>0.27700000000186265</v>
      </c>
      <c r="D17527" s="414">
        <f t="shared" si="382"/>
        <v>0.13850000000093132</v>
      </c>
      <c r="H17527" s="406"/>
      <c r="J17527" s="82">
        <v>40</v>
      </c>
      <c r="K17527" s="319">
        <v>2</v>
      </c>
    </row>
    <row r="17528" spans="1:11" x14ac:dyDescent="0.3">
      <c r="A17528" s="341">
        <v>43723.418749942131</v>
      </c>
      <c r="B17528" s="318">
        <v>39839.309000000001</v>
      </c>
      <c r="C17528" s="318">
        <f t="shared" si="381"/>
        <v>0.27999999999883585</v>
      </c>
      <c r="D17528" s="414">
        <f t="shared" si="382"/>
        <v>0.13999999999941792</v>
      </c>
      <c r="H17528" s="406"/>
      <c r="J17528" s="82">
        <v>41</v>
      </c>
      <c r="K17528" s="320">
        <v>3</v>
      </c>
    </row>
    <row r="17529" spans="1:11" x14ac:dyDescent="0.3">
      <c r="A17529" s="341">
        <v>43723.460416608796</v>
      </c>
      <c r="B17529" s="318">
        <v>39839.574999999997</v>
      </c>
      <c r="C17529" s="318">
        <f t="shared" si="381"/>
        <v>0.26599999999598367</v>
      </c>
      <c r="D17529" s="414">
        <f t="shared" si="382"/>
        <v>0.13299999999799184</v>
      </c>
      <c r="H17529" s="406"/>
      <c r="J17529" s="82">
        <v>42</v>
      </c>
      <c r="K17529" s="321">
        <v>4</v>
      </c>
    </row>
    <row r="17530" spans="1:11" x14ac:dyDescent="0.3">
      <c r="A17530" s="341">
        <v>43723.50208327546</v>
      </c>
      <c r="B17530" s="318">
        <v>39839.841</v>
      </c>
      <c r="C17530" s="318">
        <f t="shared" si="381"/>
        <v>0.26600000000325963</v>
      </c>
      <c r="D17530" s="414">
        <f t="shared" si="382"/>
        <v>0.13300000000162981</v>
      </c>
      <c r="H17530" s="406"/>
      <c r="J17530" s="82">
        <v>43</v>
      </c>
      <c r="K17530" s="391">
        <v>1</v>
      </c>
    </row>
    <row r="17531" spans="1:11" x14ac:dyDescent="0.3">
      <c r="A17531" s="341">
        <v>43723.543749942131</v>
      </c>
      <c r="B17531" s="318">
        <v>39840.112000000001</v>
      </c>
      <c r="C17531" s="318">
        <f t="shared" si="381"/>
        <v>0.27100000000064028</v>
      </c>
      <c r="D17531" s="414">
        <f t="shared" si="382"/>
        <v>0.13550000000032014</v>
      </c>
      <c r="H17531" s="406"/>
      <c r="J17531" s="82">
        <v>44</v>
      </c>
      <c r="K17531" s="319">
        <v>2</v>
      </c>
    </row>
    <row r="17532" spans="1:11" x14ac:dyDescent="0.3">
      <c r="A17532" s="341">
        <v>43723.585416608796</v>
      </c>
      <c r="B17532" s="318">
        <v>39840.379999999997</v>
      </c>
      <c r="C17532" s="318">
        <f t="shared" si="381"/>
        <v>0.26799999999639113</v>
      </c>
      <c r="D17532" s="414">
        <f t="shared" si="382"/>
        <v>0.13399999999819556</v>
      </c>
      <c r="H17532" s="406"/>
      <c r="J17532" s="82">
        <v>45</v>
      </c>
      <c r="K17532" s="320">
        <v>3</v>
      </c>
    </row>
    <row r="17533" spans="1:11" x14ac:dyDescent="0.3">
      <c r="A17533" s="341">
        <v>43723.62708327546</v>
      </c>
      <c r="B17533" s="318">
        <v>39840.637000000002</v>
      </c>
      <c r="C17533" s="318">
        <f t="shared" si="381"/>
        <v>0.25700000000506407</v>
      </c>
      <c r="D17533" s="414">
        <f t="shared" si="382"/>
        <v>0.12850000000253203</v>
      </c>
      <c r="H17533" s="406"/>
      <c r="J17533" s="82">
        <v>46</v>
      </c>
      <c r="K17533" s="321">
        <v>4</v>
      </c>
    </row>
    <row r="17534" spans="1:11" x14ac:dyDescent="0.3">
      <c r="A17534" s="341">
        <v>43723.668749942131</v>
      </c>
      <c r="B17534" s="318">
        <v>39840.9</v>
      </c>
      <c r="C17534" s="318">
        <f t="shared" si="381"/>
        <v>0.26299999999901047</v>
      </c>
      <c r="D17534" s="414">
        <f t="shared" si="382"/>
        <v>0.13149999999950523</v>
      </c>
      <c r="H17534" s="406"/>
      <c r="J17534" s="82">
        <v>47</v>
      </c>
      <c r="K17534" s="391">
        <v>1</v>
      </c>
    </row>
    <row r="17535" spans="1:11" x14ac:dyDescent="0.3">
      <c r="A17535" s="341">
        <v>43723.710416608796</v>
      </c>
      <c r="B17535" s="318">
        <v>39841.171000000002</v>
      </c>
      <c r="C17535" s="318">
        <f t="shared" si="381"/>
        <v>0.27100000000064028</v>
      </c>
      <c r="D17535" s="414">
        <f t="shared" si="382"/>
        <v>0.13550000000032014</v>
      </c>
      <c r="H17535" s="406"/>
      <c r="J17535" s="82">
        <v>48</v>
      </c>
      <c r="K17535" s="319">
        <v>2</v>
      </c>
    </row>
    <row r="17536" spans="1:11" x14ac:dyDescent="0.3">
      <c r="A17536" s="341">
        <v>43723.75208327546</v>
      </c>
      <c r="B17536" s="318">
        <v>39841.436999999998</v>
      </c>
      <c r="C17536" s="318">
        <f t="shared" si="381"/>
        <v>0.26599999999598367</v>
      </c>
      <c r="D17536" s="414">
        <f t="shared" si="382"/>
        <v>0.13299999999799184</v>
      </c>
      <c r="H17536" s="406"/>
      <c r="J17536" s="82">
        <v>49</v>
      </c>
      <c r="K17536" s="320">
        <v>3</v>
      </c>
    </row>
    <row r="17537" spans="1:11" x14ac:dyDescent="0.3">
      <c r="A17537" s="341">
        <v>43723.793749942131</v>
      </c>
      <c r="B17537" s="318">
        <v>39841.690999999999</v>
      </c>
      <c r="C17537" s="318">
        <f t="shared" si="381"/>
        <v>0.25400000000081491</v>
      </c>
      <c r="D17537" s="414">
        <f t="shared" si="382"/>
        <v>0.12700000000040745</v>
      </c>
      <c r="H17537" s="406"/>
      <c r="J17537" s="82">
        <v>50</v>
      </c>
      <c r="K17537" s="321">
        <v>4</v>
      </c>
    </row>
    <row r="17538" spans="1:11" x14ac:dyDescent="0.3">
      <c r="A17538" s="341">
        <v>43723.835416608796</v>
      </c>
      <c r="B17538" s="318">
        <v>39841.951999999997</v>
      </c>
      <c r="C17538" s="318">
        <f t="shared" si="381"/>
        <v>0.26099999999860302</v>
      </c>
      <c r="D17538" s="414">
        <f t="shared" si="382"/>
        <v>0.13049999999930151</v>
      </c>
      <c r="H17538" s="406"/>
      <c r="J17538" s="82">
        <v>51</v>
      </c>
      <c r="K17538" s="391">
        <v>1</v>
      </c>
    </row>
    <row r="17539" spans="1:11" x14ac:dyDescent="0.3">
      <c r="A17539" s="341">
        <v>43723.87708327546</v>
      </c>
      <c r="B17539" s="318">
        <v>39842.222000000002</v>
      </c>
      <c r="C17539" s="318">
        <f t="shared" si="381"/>
        <v>0.27000000000407454</v>
      </c>
      <c r="D17539" s="414">
        <f t="shared" si="382"/>
        <v>0.13500000000203727</v>
      </c>
      <c r="H17539" s="406"/>
      <c r="J17539" s="82">
        <v>52</v>
      </c>
      <c r="K17539" s="319">
        <v>2</v>
      </c>
    </row>
    <row r="17540" spans="1:11" x14ac:dyDescent="0.3">
      <c r="A17540" s="341">
        <v>43723.918749942131</v>
      </c>
      <c r="B17540" s="318">
        <v>39842.483</v>
      </c>
      <c r="C17540" s="318">
        <f t="shared" si="381"/>
        <v>0.26099999999860302</v>
      </c>
      <c r="D17540" s="414">
        <f t="shared" si="382"/>
        <v>0.13049999999930151</v>
      </c>
      <c r="H17540" s="406"/>
      <c r="J17540" s="82">
        <v>53</v>
      </c>
      <c r="K17540" s="320">
        <v>3</v>
      </c>
    </row>
    <row r="17541" spans="1:11" x14ac:dyDescent="0.3">
      <c r="A17541" s="341">
        <v>43723.960416608796</v>
      </c>
      <c r="B17541" s="318">
        <v>39842.74</v>
      </c>
      <c r="C17541" s="318">
        <f t="shared" si="381"/>
        <v>0.25699999999778811</v>
      </c>
      <c r="D17541" s="414">
        <f t="shared" si="382"/>
        <v>0.12849999999889405</v>
      </c>
      <c r="E17541" s="336">
        <f>SUM(C17518:C17541)*7.4805194805</f>
        <v>48.099740259617178</v>
      </c>
      <c r="F17541" s="324">
        <f>AVERAGE(D17518:D17541)</f>
        <v>0.1339583333333394</v>
      </c>
      <c r="G17541" s="324">
        <f>_xlfn.STDEV.S(D17518:D17541)</f>
        <v>3.8417519402049521E-3</v>
      </c>
      <c r="H17541" s="404"/>
      <c r="I17541" s="344">
        <f>AVERAGE(D17387:D17541)</f>
        <v>0.13440849673202881</v>
      </c>
      <c r="J17541" s="82">
        <v>54</v>
      </c>
      <c r="K17541" s="321">
        <v>4</v>
      </c>
    </row>
    <row r="17542" spans="1:11" x14ac:dyDescent="0.3">
      <c r="A17542" s="341">
        <v>43724.00208327546</v>
      </c>
      <c r="B17542" s="318">
        <v>39843.008999999998</v>
      </c>
      <c r="C17542" s="318">
        <f t="shared" si="381"/>
        <v>0.26900000000023283</v>
      </c>
      <c r="D17542" s="414">
        <f t="shared" si="382"/>
        <v>0.13450000000011642</v>
      </c>
      <c r="H17542" s="406"/>
      <c r="J17542" s="82">
        <v>55</v>
      </c>
      <c r="K17542" s="391">
        <v>1</v>
      </c>
    </row>
    <row r="17543" spans="1:11" x14ac:dyDescent="0.3">
      <c r="A17543" s="341">
        <v>43724.043749942131</v>
      </c>
      <c r="B17543" s="318">
        <v>39843.281999999999</v>
      </c>
      <c r="C17543" s="318">
        <f t="shared" si="381"/>
        <v>0.27300000000104774</v>
      </c>
      <c r="D17543" s="414">
        <f t="shared" si="382"/>
        <v>0.13650000000052387</v>
      </c>
      <c r="H17543" s="406"/>
      <c r="J17543" s="82">
        <v>56</v>
      </c>
      <c r="K17543" s="319">
        <v>2</v>
      </c>
    </row>
    <row r="17544" spans="1:11" x14ac:dyDescent="0.3">
      <c r="A17544" s="341">
        <v>43724.085416608796</v>
      </c>
      <c r="B17544" s="318">
        <v>39843.548000000003</v>
      </c>
      <c r="C17544" s="318">
        <f t="shared" si="381"/>
        <v>0.26600000000325963</v>
      </c>
      <c r="D17544" s="414">
        <f t="shared" si="382"/>
        <v>0.13300000000162981</v>
      </c>
      <c r="H17544" s="406"/>
      <c r="J17544" s="82">
        <v>57</v>
      </c>
      <c r="K17544" s="320">
        <v>3</v>
      </c>
    </row>
    <row r="17545" spans="1:11" x14ac:dyDescent="0.3">
      <c r="A17545" s="341">
        <v>43724.12708327546</v>
      </c>
      <c r="B17545" s="318">
        <v>39843.811999999998</v>
      </c>
      <c r="C17545" s="318">
        <f t="shared" si="381"/>
        <v>0.26399999999557622</v>
      </c>
      <c r="D17545" s="414">
        <f t="shared" si="382"/>
        <v>0.13199999999778811</v>
      </c>
      <c r="H17545" s="406"/>
      <c r="J17545" s="82">
        <v>58</v>
      </c>
      <c r="K17545" s="321">
        <v>4</v>
      </c>
    </row>
    <row r="17546" spans="1:11" x14ac:dyDescent="0.3">
      <c r="A17546" s="341">
        <v>43724.168749942131</v>
      </c>
      <c r="B17546" s="318">
        <v>39844.091</v>
      </c>
      <c r="C17546" s="318">
        <f t="shared" si="381"/>
        <v>0.2790000000022701</v>
      </c>
      <c r="D17546" s="414">
        <f t="shared" si="382"/>
        <v>0.13950000000113505</v>
      </c>
      <c r="H17546" s="406"/>
      <c r="J17546" s="82">
        <v>59</v>
      </c>
      <c r="K17546" s="391">
        <v>1</v>
      </c>
    </row>
    <row r="17547" spans="1:11" x14ac:dyDescent="0.3">
      <c r="A17547" s="341">
        <v>43724.210416608796</v>
      </c>
      <c r="B17547" s="318">
        <v>39844.366000000002</v>
      </c>
      <c r="C17547" s="318">
        <f t="shared" si="381"/>
        <v>0.27500000000145519</v>
      </c>
      <c r="D17547" s="414">
        <f t="shared" si="382"/>
        <v>0.1375000000007276</v>
      </c>
      <c r="H17547" s="406"/>
      <c r="J17547" s="82">
        <v>60</v>
      </c>
      <c r="K17547" s="319">
        <v>2</v>
      </c>
    </row>
    <row r="17548" spans="1:11" x14ac:dyDescent="0.3">
      <c r="A17548" s="341">
        <v>43724.25208327546</v>
      </c>
      <c r="B17548" s="318">
        <v>39844.631000000001</v>
      </c>
      <c r="C17548" s="318">
        <f t="shared" si="381"/>
        <v>0.26499999999941792</v>
      </c>
      <c r="D17548" s="414">
        <f t="shared" si="382"/>
        <v>0.13249999999970896</v>
      </c>
      <c r="H17548" s="406"/>
      <c r="J17548" s="82">
        <v>61</v>
      </c>
      <c r="K17548" s="320">
        <v>3</v>
      </c>
    </row>
    <row r="17549" spans="1:11" x14ac:dyDescent="0.3">
      <c r="A17549" s="341">
        <v>43724.293749942131</v>
      </c>
      <c r="B17549" s="318">
        <v>39844.900999999998</v>
      </c>
      <c r="C17549" s="318">
        <f t="shared" si="381"/>
        <v>0.26999999999679858</v>
      </c>
      <c r="D17549" s="414">
        <f t="shared" si="382"/>
        <v>0.13499999999839929</v>
      </c>
      <c r="H17549" s="406"/>
      <c r="J17549" s="82">
        <v>62</v>
      </c>
      <c r="K17549" s="321">
        <v>4</v>
      </c>
    </row>
    <row r="17550" spans="1:11" x14ac:dyDescent="0.3">
      <c r="A17550" s="341">
        <v>43724.335416608796</v>
      </c>
      <c r="B17550" s="318">
        <v>39845.180999999997</v>
      </c>
      <c r="C17550" s="318">
        <f t="shared" si="381"/>
        <v>0.27999999999883585</v>
      </c>
      <c r="D17550" s="414">
        <f t="shared" si="382"/>
        <v>0.13999999999941792</v>
      </c>
      <c r="H17550" s="406"/>
      <c r="J17550" s="82">
        <v>63</v>
      </c>
      <c r="K17550" s="391">
        <v>1</v>
      </c>
    </row>
    <row r="17551" spans="1:11" x14ac:dyDescent="0.3">
      <c r="A17551" s="341">
        <v>43724.37708327546</v>
      </c>
      <c r="B17551" s="318">
        <v>39845.457999999999</v>
      </c>
      <c r="C17551" s="318">
        <f t="shared" si="381"/>
        <v>0.27700000000186265</v>
      </c>
      <c r="D17551" s="414">
        <f t="shared" si="382"/>
        <v>0.13850000000093132</v>
      </c>
      <c r="H17551" s="406"/>
      <c r="J17551" s="82">
        <v>64</v>
      </c>
      <c r="K17551" s="319">
        <v>2</v>
      </c>
    </row>
    <row r="17552" spans="1:11" x14ac:dyDescent="0.3">
      <c r="A17552" s="341">
        <v>43724.418749942131</v>
      </c>
      <c r="B17552" s="318">
        <v>39845.728000000003</v>
      </c>
      <c r="C17552" s="318">
        <f t="shared" ref="C17552:C17583" si="383">B17552-B17551</f>
        <v>0.27000000000407454</v>
      </c>
      <c r="D17552" s="414">
        <f t="shared" ref="D17552:D17583" si="384">C17552/2</f>
        <v>0.13500000000203727</v>
      </c>
      <c r="H17552" s="406"/>
      <c r="J17552" s="82">
        <v>65</v>
      </c>
      <c r="K17552" s="320">
        <v>3</v>
      </c>
    </row>
    <row r="17553" spans="1:11" x14ac:dyDescent="0.3">
      <c r="A17553" s="341">
        <v>43724.460416608796</v>
      </c>
      <c r="B17553" s="318">
        <v>39846.004999999997</v>
      </c>
      <c r="C17553" s="318">
        <f t="shared" si="383"/>
        <v>0.27699999999458669</v>
      </c>
      <c r="D17553" s="414">
        <f t="shared" si="384"/>
        <v>0.13849999999729334</v>
      </c>
      <c r="H17553" s="406"/>
      <c r="J17553" s="82">
        <v>66</v>
      </c>
      <c r="K17553" s="321">
        <v>4</v>
      </c>
    </row>
    <row r="17554" spans="1:11" x14ac:dyDescent="0.3">
      <c r="A17554" s="341">
        <v>43724.50208327546</v>
      </c>
      <c r="B17554" s="318">
        <v>39846.281000000003</v>
      </c>
      <c r="C17554" s="318">
        <f t="shared" si="383"/>
        <v>0.2760000000052969</v>
      </c>
      <c r="D17554" s="414">
        <f t="shared" si="384"/>
        <v>0.13800000000264845</v>
      </c>
      <c r="H17554" s="406"/>
      <c r="J17554" s="82">
        <v>67</v>
      </c>
      <c r="K17554" s="391">
        <v>1</v>
      </c>
    </row>
    <row r="17555" spans="1:11" x14ac:dyDescent="0.3">
      <c r="A17555" s="341">
        <v>43724.543749942131</v>
      </c>
      <c r="B17555" s="318">
        <v>39846.544999999998</v>
      </c>
      <c r="C17555" s="318">
        <f t="shared" si="383"/>
        <v>0.26399999999557622</v>
      </c>
      <c r="D17555" s="414">
        <f t="shared" si="384"/>
        <v>0.13199999999778811</v>
      </c>
      <c r="H17555" s="406"/>
      <c r="J17555" s="82">
        <v>68</v>
      </c>
      <c r="K17555" s="319">
        <v>2</v>
      </c>
    </row>
    <row r="17556" spans="1:11" x14ac:dyDescent="0.3">
      <c r="A17556" s="341">
        <v>43724.585416608796</v>
      </c>
      <c r="B17556" s="318">
        <v>39846.81</v>
      </c>
      <c r="C17556" s="318">
        <f t="shared" si="383"/>
        <v>0.26499999999941792</v>
      </c>
      <c r="D17556" s="414">
        <f t="shared" si="384"/>
        <v>0.13249999999970896</v>
      </c>
      <c r="H17556" s="406"/>
      <c r="J17556" s="82">
        <v>69</v>
      </c>
      <c r="K17556" s="320">
        <v>3</v>
      </c>
    </row>
    <row r="17557" spans="1:11" x14ac:dyDescent="0.3">
      <c r="A17557" s="341">
        <v>43724.62708327546</v>
      </c>
      <c r="B17557" s="318">
        <v>39847.082000000002</v>
      </c>
      <c r="C17557" s="318">
        <f t="shared" si="383"/>
        <v>0.27200000000448199</v>
      </c>
      <c r="D17557" s="414">
        <f t="shared" si="384"/>
        <v>0.13600000000224099</v>
      </c>
      <c r="H17557" s="406"/>
      <c r="J17557" s="82">
        <v>70</v>
      </c>
      <c r="K17557" s="321">
        <v>4</v>
      </c>
    </row>
    <row r="17558" spans="1:11" x14ac:dyDescent="0.3">
      <c r="A17558" s="341">
        <v>43724.668749942131</v>
      </c>
      <c r="B17558" s="318">
        <v>39847.358</v>
      </c>
      <c r="C17558" s="318">
        <f t="shared" si="383"/>
        <v>0.27599999999802094</v>
      </c>
      <c r="D17558" s="414">
        <f t="shared" si="384"/>
        <v>0.13799999999901047</v>
      </c>
      <c r="H17558" s="406"/>
      <c r="J17558" s="82">
        <v>71</v>
      </c>
      <c r="K17558" s="391">
        <v>1</v>
      </c>
    </row>
    <row r="17559" spans="1:11" x14ac:dyDescent="0.3">
      <c r="A17559" s="341">
        <v>43724.710416608796</v>
      </c>
      <c r="B17559" s="318">
        <v>39847.618000000002</v>
      </c>
      <c r="C17559" s="318">
        <f t="shared" si="383"/>
        <v>0.26000000000203727</v>
      </c>
      <c r="D17559" s="414">
        <f t="shared" si="384"/>
        <v>0.13000000000101863</v>
      </c>
      <c r="H17559" s="406"/>
      <c r="J17559" s="82">
        <v>72</v>
      </c>
      <c r="K17559" s="319">
        <v>2</v>
      </c>
    </row>
    <row r="17560" spans="1:11" x14ac:dyDescent="0.3">
      <c r="A17560" s="341">
        <v>43724.75208327546</v>
      </c>
      <c r="B17560" s="318">
        <v>39847.881000000001</v>
      </c>
      <c r="C17560" s="318">
        <f t="shared" si="383"/>
        <v>0.26299999999901047</v>
      </c>
      <c r="D17560" s="414">
        <f t="shared" si="384"/>
        <v>0.13149999999950523</v>
      </c>
      <c r="H17560" s="406"/>
      <c r="J17560" s="82">
        <v>73</v>
      </c>
      <c r="K17560" s="320">
        <v>3</v>
      </c>
    </row>
    <row r="17561" spans="1:11" x14ac:dyDescent="0.3">
      <c r="A17561" s="341">
        <v>43724.793749942131</v>
      </c>
      <c r="B17561" s="318">
        <v>39848.148000000001</v>
      </c>
      <c r="C17561" s="318">
        <f t="shared" si="383"/>
        <v>0.26699999999982538</v>
      </c>
      <c r="D17561" s="414">
        <f t="shared" si="384"/>
        <v>0.13349999999991269</v>
      </c>
      <c r="H17561" s="406"/>
      <c r="J17561" s="82">
        <v>74</v>
      </c>
      <c r="K17561" s="321">
        <v>4</v>
      </c>
    </row>
    <row r="17562" spans="1:11" x14ac:dyDescent="0.3">
      <c r="A17562" s="341">
        <v>43724.835416608796</v>
      </c>
      <c r="B17562" s="318">
        <v>39848.402000000002</v>
      </c>
      <c r="C17562" s="318">
        <f t="shared" si="383"/>
        <v>0.25400000000081491</v>
      </c>
      <c r="D17562" s="414">
        <f t="shared" si="384"/>
        <v>0.12700000000040745</v>
      </c>
      <c r="H17562" s="406"/>
      <c r="J17562" s="82">
        <v>75</v>
      </c>
      <c r="K17562" s="391">
        <v>1</v>
      </c>
    </row>
    <row r="17563" spans="1:11" x14ac:dyDescent="0.3">
      <c r="A17563" s="341">
        <v>43724.87708327546</v>
      </c>
      <c r="B17563" s="318">
        <v>39848.661</v>
      </c>
      <c r="C17563" s="318">
        <f t="shared" si="383"/>
        <v>0.25899999999819556</v>
      </c>
      <c r="D17563" s="414">
        <f t="shared" si="384"/>
        <v>0.12949999999909778</v>
      </c>
      <c r="H17563" s="406"/>
      <c r="J17563" s="82">
        <v>76</v>
      </c>
      <c r="K17563" s="319">
        <v>2</v>
      </c>
    </row>
    <row r="17564" spans="1:11" x14ac:dyDescent="0.3">
      <c r="A17564" s="341">
        <v>43724.918749942131</v>
      </c>
      <c r="B17564" s="318">
        <v>39848.921999999999</v>
      </c>
      <c r="C17564" s="318">
        <f t="shared" si="383"/>
        <v>0.26099999999860302</v>
      </c>
      <c r="D17564" s="414">
        <f t="shared" si="384"/>
        <v>0.13049999999930151</v>
      </c>
      <c r="H17564" s="406"/>
      <c r="J17564" s="82">
        <v>77</v>
      </c>
      <c r="K17564" s="320">
        <v>3</v>
      </c>
    </row>
    <row r="17565" spans="1:11" x14ac:dyDescent="0.3">
      <c r="A17565" s="341">
        <v>43724.960416608796</v>
      </c>
      <c r="B17565" s="318">
        <v>39849.190999999999</v>
      </c>
      <c r="C17565" s="318">
        <f t="shared" si="383"/>
        <v>0.26900000000023283</v>
      </c>
      <c r="D17565" s="414">
        <f t="shared" si="384"/>
        <v>0.13450000000011642</v>
      </c>
      <c r="E17565" s="336">
        <f>SUM(C17542:C17565)*7.4805194805</f>
        <v>48.256831168712466</v>
      </c>
      <c r="F17565" s="324">
        <f>AVERAGE(D17542:D17565)</f>
        <v>0.13439583333335273</v>
      </c>
      <c r="G17565" s="324">
        <f>_xlfn.STDEV.S(D17542:D17565)</f>
        <v>3.4734369858125296E-3</v>
      </c>
      <c r="H17565" s="406"/>
      <c r="J17565" s="82">
        <v>78</v>
      </c>
      <c r="K17565" s="321">
        <v>4</v>
      </c>
    </row>
    <row r="17566" spans="1:11" x14ac:dyDescent="0.3">
      <c r="A17566" s="341">
        <v>43725.00208327546</v>
      </c>
      <c r="B17566" s="318">
        <v>39849.453000000001</v>
      </c>
      <c r="C17566" s="318">
        <f t="shared" si="383"/>
        <v>0.26200000000244472</v>
      </c>
      <c r="D17566" s="414">
        <f t="shared" si="384"/>
        <v>0.13100000000122236</v>
      </c>
      <c r="H17566" s="406"/>
      <c r="J17566" s="82">
        <v>79</v>
      </c>
      <c r="K17566" s="391">
        <v>1</v>
      </c>
    </row>
    <row r="17567" spans="1:11" x14ac:dyDescent="0.3">
      <c r="A17567" s="341">
        <v>43725.043749942131</v>
      </c>
      <c r="B17567" s="318">
        <v>39849.713000000003</v>
      </c>
      <c r="C17567" s="318">
        <f t="shared" si="383"/>
        <v>0.26000000000203727</v>
      </c>
      <c r="D17567" s="414">
        <f t="shared" si="384"/>
        <v>0.13000000000101863</v>
      </c>
      <c r="H17567" s="406"/>
      <c r="J17567" s="82">
        <v>80</v>
      </c>
      <c r="K17567" s="319">
        <v>2</v>
      </c>
    </row>
    <row r="17568" spans="1:11" x14ac:dyDescent="0.3">
      <c r="A17568" s="341">
        <v>43725.085416608796</v>
      </c>
      <c r="B17568" s="318">
        <v>39849.983999999997</v>
      </c>
      <c r="C17568" s="318">
        <f t="shared" si="383"/>
        <v>0.27099999999336433</v>
      </c>
      <c r="D17568" s="414">
        <f t="shared" si="384"/>
        <v>0.13549999999668216</v>
      </c>
      <c r="H17568" s="406"/>
      <c r="J17568" s="82">
        <v>81</v>
      </c>
      <c r="K17568" s="320">
        <v>3</v>
      </c>
    </row>
    <row r="17569" spans="1:11" x14ac:dyDescent="0.3">
      <c r="A17569" s="341">
        <v>43725.12708327546</v>
      </c>
      <c r="B17569" s="318">
        <v>39850.262000000002</v>
      </c>
      <c r="C17569" s="318">
        <f t="shared" si="383"/>
        <v>0.27800000000570435</v>
      </c>
      <c r="D17569" s="414">
        <f t="shared" si="384"/>
        <v>0.13900000000285218</v>
      </c>
      <c r="H17569" s="406"/>
      <c r="J17569" s="82">
        <v>82</v>
      </c>
      <c r="K17569" s="321">
        <v>4</v>
      </c>
    </row>
    <row r="17570" spans="1:11" x14ac:dyDescent="0.3">
      <c r="A17570" s="341">
        <v>43725.168749942131</v>
      </c>
      <c r="B17570" s="318">
        <v>39850.531000000003</v>
      </c>
      <c r="C17570" s="318">
        <f t="shared" si="383"/>
        <v>0.26900000000023283</v>
      </c>
      <c r="D17570" s="414">
        <f t="shared" si="384"/>
        <v>0.13450000000011642</v>
      </c>
      <c r="H17570" s="406"/>
      <c r="J17570" s="82">
        <v>83</v>
      </c>
      <c r="K17570" s="391">
        <v>1</v>
      </c>
    </row>
    <row r="17571" spans="1:11" x14ac:dyDescent="0.3">
      <c r="A17571" s="341">
        <v>43725.210416608796</v>
      </c>
      <c r="B17571" s="318">
        <v>39850.800999999999</v>
      </c>
      <c r="C17571" s="318">
        <f t="shared" si="383"/>
        <v>0.26999999999679858</v>
      </c>
      <c r="D17571" s="414">
        <f t="shared" si="384"/>
        <v>0.13499999999839929</v>
      </c>
      <c r="H17571" s="406"/>
      <c r="J17571" s="82">
        <v>84</v>
      </c>
      <c r="K17571" s="319">
        <v>2</v>
      </c>
    </row>
    <row r="17572" spans="1:11" x14ac:dyDescent="0.3">
      <c r="A17572" s="341">
        <v>43725.25208327546</v>
      </c>
      <c r="B17572" s="318">
        <v>39851.078999999998</v>
      </c>
      <c r="C17572" s="318">
        <f t="shared" si="383"/>
        <v>0.27799999999842839</v>
      </c>
      <c r="D17572" s="414">
        <f t="shared" si="384"/>
        <v>0.1389999999992142</v>
      </c>
      <c r="H17572" s="406"/>
      <c r="J17572" s="82">
        <v>85</v>
      </c>
      <c r="K17572" s="320">
        <v>3</v>
      </c>
    </row>
    <row r="17573" spans="1:11" x14ac:dyDescent="0.3">
      <c r="A17573" s="341">
        <v>43725.293749942131</v>
      </c>
      <c r="B17573" s="318">
        <v>39851.351999999999</v>
      </c>
      <c r="C17573" s="318">
        <f t="shared" si="383"/>
        <v>0.27300000000104774</v>
      </c>
      <c r="D17573" s="414">
        <f t="shared" si="384"/>
        <v>0.13650000000052387</v>
      </c>
      <c r="H17573" s="406"/>
      <c r="J17573" s="82">
        <v>86</v>
      </c>
      <c r="K17573" s="321">
        <v>4</v>
      </c>
    </row>
    <row r="17574" spans="1:11" x14ac:dyDescent="0.3">
      <c r="A17574" s="341">
        <v>43725.335416608796</v>
      </c>
      <c r="B17574" s="318">
        <v>39851.620999999999</v>
      </c>
      <c r="C17574" s="318">
        <f t="shared" si="383"/>
        <v>0.26900000000023283</v>
      </c>
      <c r="D17574" s="414">
        <f t="shared" si="384"/>
        <v>0.13450000000011642</v>
      </c>
      <c r="H17574" s="406"/>
      <c r="J17574" s="82">
        <v>87</v>
      </c>
      <c r="K17574" s="391">
        <v>1</v>
      </c>
    </row>
    <row r="17575" spans="1:11" x14ac:dyDescent="0.3">
      <c r="A17575" s="341">
        <v>43725.37708327546</v>
      </c>
      <c r="B17575" s="318">
        <v>39851.900999999998</v>
      </c>
      <c r="C17575" s="318">
        <f t="shared" si="383"/>
        <v>0.27999999999883585</v>
      </c>
      <c r="D17575" s="414">
        <f t="shared" si="384"/>
        <v>0.13999999999941792</v>
      </c>
      <c r="H17575" s="406"/>
      <c r="J17575" s="82">
        <v>88</v>
      </c>
      <c r="K17575" s="319">
        <v>2</v>
      </c>
    </row>
    <row r="17576" spans="1:11" x14ac:dyDescent="0.3">
      <c r="A17576" s="341">
        <v>43725.418749942131</v>
      </c>
      <c r="B17576" s="318">
        <v>39852.188000000002</v>
      </c>
      <c r="C17576" s="318">
        <f t="shared" si="383"/>
        <v>0.28700000000389991</v>
      </c>
      <c r="D17576" s="414">
        <f t="shared" si="384"/>
        <v>0.14350000000194996</v>
      </c>
      <c r="H17576" s="406"/>
      <c r="J17576" s="82">
        <v>89</v>
      </c>
      <c r="K17576" s="320">
        <v>3</v>
      </c>
    </row>
    <row r="17577" spans="1:11" x14ac:dyDescent="0.3">
      <c r="A17577" s="341">
        <v>43725.460416608796</v>
      </c>
      <c r="B17577" s="318">
        <v>39852.459000000003</v>
      </c>
      <c r="C17577" s="318">
        <f t="shared" si="383"/>
        <v>0.27100000000064028</v>
      </c>
      <c r="D17577" s="414">
        <f t="shared" si="384"/>
        <v>0.13550000000032014</v>
      </c>
      <c r="H17577" s="406"/>
      <c r="J17577" s="82">
        <v>90</v>
      </c>
      <c r="K17577" s="321">
        <v>4</v>
      </c>
    </row>
    <row r="17578" spans="1:11" x14ac:dyDescent="0.3">
      <c r="A17578" s="341">
        <v>43725.50208327546</v>
      </c>
      <c r="B17578" s="318">
        <v>39852.720999999998</v>
      </c>
      <c r="C17578" s="318">
        <f t="shared" si="383"/>
        <v>0.26199999999516876</v>
      </c>
      <c r="D17578" s="414">
        <f t="shared" si="384"/>
        <v>0.13099999999758438</v>
      </c>
      <c r="H17578" s="406"/>
      <c r="J17578" s="82">
        <v>91</v>
      </c>
      <c r="K17578" s="391">
        <v>1</v>
      </c>
    </row>
    <row r="17579" spans="1:11" x14ac:dyDescent="0.3">
      <c r="A17579" s="341">
        <v>43725.543749942131</v>
      </c>
      <c r="B17579" s="318">
        <v>39852.993000000002</v>
      </c>
      <c r="C17579" s="318">
        <f t="shared" si="383"/>
        <v>0.27200000000448199</v>
      </c>
      <c r="D17579" s="414">
        <f t="shared" si="384"/>
        <v>0.13600000000224099</v>
      </c>
      <c r="H17579" s="406"/>
      <c r="J17579" s="82">
        <v>92</v>
      </c>
      <c r="K17579" s="319">
        <v>2</v>
      </c>
    </row>
    <row r="17580" spans="1:11" x14ac:dyDescent="0.3">
      <c r="A17580" s="341">
        <v>43725.585416608796</v>
      </c>
      <c r="B17580" s="318">
        <v>39853.271000000001</v>
      </c>
      <c r="C17580" s="318">
        <f t="shared" si="383"/>
        <v>0.27799999999842839</v>
      </c>
      <c r="D17580" s="414">
        <f t="shared" si="384"/>
        <v>0.1389999999992142</v>
      </c>
      <c r="H17580" s="406"/>
      <c r="J17580" s="82">
        <v>93</v>
      </c>
      <c r="K17580" s="320">
        <v>3</v>
      </c>
    </row>
    <row r="17581" spans="1:11" x14ac:dyDescent="0.3">
      <c r="A17581" s="341">
        <v>43725.62708327546</v>
      </c>
      <c r="B17581" s="318">
        <v>39853.536999999997</v>
      </c>
      <c r="C17581" s="318">
        <f t="shared" si="383"/>
        <v>0.26599999999598367</v>
      </c>
      <c r="D17581" s="414">
        <f t="shared" si="384"/>
        <v>0.13299999999799184</v>
      </c>
      <c r="H17581" s="406"/>
      <c r="J17581" s="82">
        <v>94</v>
      </c>
      <c r="K17581" s="321">
        <v>4</v>
      </c>
    </row>
    <row r="17582" spans="1:11" x14ac:dyDescent="0.3">
      <c r="A17582" s="341">
        <v>43725.668749942131</v>
      </c>
      <c r="B17582" s="318">
        <v>39853.798999999999</v>
      </c>
      <c r="C17582" s="318">
        <f t="shared" si="383"/>
        <v>0.26200000000244472</v>
      </c>
      <c r="D17582" s="414">
        <f t="shared" si="384"/>
        <v>0.13100000000122236</v>
      </c>
      <c r="H17582" s="406"/>
      <c r="J17582" s="82">
        <v>95</v>
      </c>
      <c r="K17582" s="391">
        <v>1</v>
      </c>
    </row>
    <row r="17583" spans="1:11" x14ac:dyDescent="0.3">
      <c r="A17583" s="341">
        <v>43725.710416608796</v>
      </c>
      <c r="B17583" s="318">
        <v>39854.071000000004</v>
      </c>
      <c r="C17583" s="318">
        <f t="shared" si="383"/>
        <v>0.27200000000448199</v>
      </c>
      <c r="D17583" s="414">
        <f t="shared" si="384"/>
        <v>0.13600000000224099</v>
      </c>
      <c r="H17583" s="406"/>
      <c r="J17583" s="82">
        <v>96</v>
      </c>
      <c r="K17583" s="319">
        <v>2</v>
      </c>
    </row>
    <row r="17584" spans="1:11" x14ac:dyDescent="0.3">
      <c r="A17584" s="341">
        <v>43725.75208327546</v>
      </c>
      <c r="B17584" s="318">
        <v>39854.339</v>
      </c>
      <c r="C17584" s="318">
        <f>B17584-B17583</f>
        <v>0.26799999999639113</v>
      </c>
      <c r="D17584" s="414">
        <f>C17584/2</f>
        <v>0.13399999999819556</v>
      </c>
      <c r="H17584" s="406"/>
      <c r="J17584" s="82">
        <v>97</v>
      </c>
      <c r="K17584" s="320">
        <v>3</v>
      </c>
    </row>
    <row r="17585" spans="1:12" x14ac:dyDescent="0.3">
      <c r="A17585" s="341">
        <v>43725.767361111109</v>
      </c>
      <c r="B17585" s="318">
        <v>39854.339</v>
      </c>
      <c r="H17585" s="332"/>
      <c r="J17585" s="82">
        <v>1</v>
      </c>
      <c r="K17585" s="320">
        <v>3</v>
      </c>
      <c r="L17585" s="54" t="s">
        <v>313</v>
      </c>
    </row>
    <row r="17586" spans="1:12" x14ac:dyDescent="0.3">
      <c r="A17586" s="341">
        <v>43725.793749942131</v>
      </c>
      <c r="B17586" s="318">
        <v>39854.591999999997</v>
      </c>
      <c r="C17586" s="318">
        <f t="shared" ref="C17586:C17684" si="385">B17586-B17585</f>
        <v>0.2529999999969732</v>
      </c>
      <c r="D17586" s="414">
        <f t="shared" ref="D17586:D17684" si="386">C17586/2</f>
        <v>0.1264999999984866</v>
      </c>
      <c r="H17586" s="406"/>
      <c r="J17586" s="82">
        <v>2</v>
      </c>
      <c r="K17586" s="321">
        <v>4</v>
      </c>
    </row>
    <row r="17587" spans="1:12" x14ac:dyDescent="0.3">
      <c r="A17587" s="341">
        <v>43725.835416608796</v>
      </c>
      <c r="B17587" s="318">
        <v>39854.851000000002</v>
      </c>
      <c r="C17587" s="318">
        <f t="shared" si="385"/>
        <v>0.25900000000547152</v>
      </c>
      <c r="D17587" s="414">
        <f t="shared" si="386"/>
        <v>0.12950000000273576</v>
      </c>
      <c r="H17587" s="406"/>
      <c r="J17587" s="82">
        <v>3</v>
      </c>
      <c r="K17587" s="391">
        <v>1</v>
      </c>
    </row>
    <row r="17588" spans="1:12" x14ac:dyDescent="0.3">
      <c r="A17588" s="341">
        <v>43725.87708327546</v>
      </c>
      <c r="B17588" s="318">
        <v>39855.120000000003</v>
      </c>
      <c r="C17588" s="318">
        <f t="shared" si="385"/>
        <v>0.26900000000023283</v>
      </c>
      <c r="D17588" s="414">
        <f t="shared" si="386"/>
        <v>0.13450000000011642</v>
      </c>
      <c r="H17588" s="406"/>
      <c r="J17588" s="82">
        <v>4</v>
      </c>
      <c r="K17588" s="319">
        <v>2</v>
      </c>
    </row>
    <row r="17589" spans="1:12" x14ac:dyDescent="0.3">
      <c r="A17589" s="341">
        <v>43725.918749884258</v>
      </c>
      <c r="B17589" s="318">
        <v>39855.381000000001</v>
      </c>
      <c r="C17589" s="318">
        <f t="shared" si="385"/>
        <v>0.26099999999860302</v>
      </c>
      <c r="D17589" s="414">
        <f t="shared" si="386"/>
        <v>0.13049999999930151</v>
      </c>
      <c r="H17589" s="406"/>
      <c r="J17589" s="82">
        <v>5</v>
      </c>
      <c r="K17589" s="320">
        <v>3</v>
      </c>
    </row>
    <row r="17590" spans="1:12" x14ac:dyDescent="0.3">
      <c r="A17590" s="341">
        <v>43725.960416550923</v>
      </c>
      <c r="B17590" s="318">
        <v>39855.637000000002</v>
      </c>
      <c r="C17590" s="318">
        <f t="shared" si="385"/>
        <v>0.25600000000122236</v>
      </c>
      <c r="D17590" s="414">
        <f t="shared" si="386"/>
        <v>0.12800000000061118</v>
      </c>
      <c r="E17590" s="336">
        <f>SUM(C17566:C17590)*7.4805194805</f>
        <v>48.219428571329559</v>
      </c>
      <c r="F17590" s="323">
        <f>AVERAGE(D17566:D17590)</f>
        <v>0.13429166666674064</v>
      </c>
      <c r="G17590" s="324">
        <f>_xlfn.STDEV.S(D17566:D17590)</f>
        <v>4.1096828047239046E-3</v>
      </c>
      <c r="H17590" s="406"/>
      <c r="J17590" s="82">
        <v>6</v>
      </c>
      <c r="K17590" s="321">
        <v>4</v>
      </c>
    </row>
    <row r="17591" spans="1:12" x14ac:dyDescent="0.3">
      <c r="A17591" s="341">
        <v>43726.002083217594</v>
      </c>
      <c r="B17591" s="318">
        <v>39855.900999999998</v>
      </c>
      <c r="C17591" s="318">
        <f t="shared" si="385"/>
        <v>0.26399999999557622</v>
      </c>
      <c r="D17591" s="414">
        <f t="shared" si="386"/>
        <v>0.13199999999778811</v>
      </c>
      <c r="H17591" s="406"/>
      <c r="J17591" s="82">
        <v>7</v>
      </c>
      <c r="K17591" s="391">
        <v>1</v>
      </c>
    </row>
    <row r="17592" spans="1:12" x14ac:dyDescent="0.3">
      <c r="A17592" s="341">
        <v>43726.043749884258</v>
      </c>
      <c r="B17592" s="318">
        <v>39856.184999999998</v>
      </c>
      <c r="C17592" s="318">
        <f t="shared" si="385"/>
        <v>0.28399999999965075</v>
      </c>
      <c r="D17592" s="414">
        <f t="shared" si="386"/>
        <v>0.14199999999982538</v>
      </c>
      <c r="H17592" s="406"/>
      <c r="J17592" s="82">
        <v>8</v>
      </c>
      <c r="K17592" s="319">
        <v>2</v>
      </c>
    </row>
    <row r="17593" spans="1:12" x14ac:dyDescent="0.3">
      <c r="A17593" s="341">
        <v>43726.085416550923</v>
      </c>
      <c r="B17593" s="318">
        <v>39856.447</v>
      </c>
      <c r="C17593" s="318">
        <f t="shared" si="385"/>
        <v>0.26200000000244472</v>
      </c>
      <c r="D17593" s="414">
        <f t="shared" si="386"/>
        <v>0.13100000000122236</v>
      </c>
      <c r="H17593" s="406"/>
      <c r="J17593" s="82">
        <v>9</v>
      </c>
      <c r="K17593" s="320">
        <v>3</v>
      </c>
    </row>
    <row r="17594" spans="1:12" x14ac:dyDescent="0.3">
      <c r="A17594" s="341">
        <v>43726.127083217594</v>
      </c>
      <c r="B17594" s="318">
        <v>39856.707999999999</v>
      </c>
      <c r="C17594" s="318">
        <f t="shared" si="385"/>
        <v>0.26099999999860302</v>
      </c>
      <c r="D17594" s="414">
        <f t="shared" si="386"/>
        <v>0.13049999999930151</v>
      </c>
      <c r="H17594" s="406"/>
      <c r="J17594" s="82">
        <v>10</v>
      </c>
      <c r="K17594" s="321">
        <v>4</v>
      </c>
    </row>
    <row r="17595" spans="1:12" x14ac:dyDescent="0.3">
      <c r="A17595" s="341">
        <v>43726.168749884258</v>
      </c>
      <c r="B17595" s="318">
        <v>39856.978999999999</v>
      </c>
      <c r="C17595" s="318">
        <f t="shared" si="385"/>
        <v>0.27100000000064028</v>
      </c>
      <c r="D17595" s="414">
        <f t="shared" si="386"/>
        <v>0.13550000000032014</v>
      </c>
      <c r="H17595" s="406"/>
      <c r="J17595" s="82">
        <v>11</v>
      </c>
      <c r="K17595" s="391">
        <v>1</v>
      </c>
    </row>
    <row r="17596" spans="1:12" x14ac:dyDescent="0.3">
      <c r="A17596" s="341">
        <v>43726.210416550923</v>
      </c>
      <c r="B17596" s="318">
        <v>39857.256999999998</v>
      </c>
      <c r="C17596" s="318">
        <f t="shared" si="385"/>
        <v>0.27799999999842839</v>
      </c>
      <c r="D17596" s="414">
        <f t="shared" si="386"/>
        <v>0.1389999999992142</v>
      </c>
      <c r="H17596" s="406"/>
      <c r="J17596" s="82">
        <v>12</v>
      </c>
      <c r="K17596" s="319">
        <v>2</v>
      </c>
    </row>
    <row r="17597" spans="1:12" x14ac:dyDescent="0.3">
      <c r="A17597" s="341">
        <v>43726.252083217594</v>
      </c>
      <c r="B17597" s="318">
        <v>39857.521999999997</v>
      </c>
      <c r="C17597" s="318">
        <f t="shared" si="385"/>
        <v>0.26499999999941792</v>
      </c>
      <c r="D17597" s="414">
        <f t="shared" si="386"/>
        <v>0.13249999999970896</v>
      </c>
      <c r="H17597" s="406"/>
      <c r="J17597" s="82">
        <v>13</v>
      </c>
      <c r="K17597" s="320">
        <v>3</v>
      </c>
    </row>
    <row r="17598" spans="1:12" x14ac:dyDescent="0.3">
      <c r="A17598" s="341">
        <v>43726.293749884258</v>
      </c>
      <c r="B17598" s="318">
        <v>39857.790999999997</v>
      </c>
      <c r="C17598" s="318">
        <f t="shared" si="385"/>
        <v>0.26900000000023283</v>
      </c>
      <c r="D17598" s="414">
        <f t="shared" si="386"/>
        <v>0.13450000000011642</v>
      </c>
      <c r="H17598" s="406"/>
      <c r="J17598" s="82">
        <v>14</v>
      </c>
      <c r="K17598" s="321">
        <v>4</v>
      </c>
    </row>
    <row r="17599" spans="1:12" x14ac:dyDescent="0.3">
      <c r="A17599" s="341">
        <v>43726.335416550923</v>
      </c>
      <c r="B17599" s="318">
        <v>39858.074000000001</v>
      </c>
      <c r="C17599" s="318">
        <f t="shared" si="385"/>
        <v>0.28300000000308501</v>
      </c>
      <c r="D17599" s="414">
        <f t="shared" si="386"/>
        <v>0.1415000000015425</v>
      </c>
      <c r="H17599" s="406"/>
      <c r="J17599" s="82">
        <v>15</v>
      </c>
      <c r="K17599" s="391">
        <v>1</v>
      </c>
    </row>
    <row r="17600" spans="1:12" x14ac:dyDescent="0.3">
      <c r="A17600" s="341">
        <v>43726.377083217594</v>
      </c>
      <c r="B17600" s="318">
        <v>39858.355000000003</v>
      </c>
      <c r="C17600" s="318">
        <f t="shared" si="385"/>
        <v>0.28100000000267755</v>
      </c>
      <c r="D17600" s="414">
        <f t="shared" si="386"/>
        <v>0.14050000000133878</v>
      </c>
      <c r="H17600" s="406"/>
      <c r="J17600" s="82">
        <v>16</v>
      </c>
      <c r="K17600" s="319">
        <v>2</v>
      </c>
    </row>
    <row r="17601" spans="1:11" x14ac:dyDescent="0.3">
      <c r="A17601" s="341">
        <v>43726.418749884258</v>
      </c>
      <c r="B17601" s="318">
        <v>39858.629000000001</v>
      </c>
      <c r="C17601" s="318">
        <f t="shared" si="385"/>
        <v>0.27399999999761349</v>
      </c>
      <c r="D17601" s="414">
        <f t="shared" si="386"/>
        <v>0.13699999999880674</v>
      </c>
      <c r="H17601" s="406"/>
      <c r="J17601" s="82">
        <v>17</v>
      </c>
      <c r="K17601" s="320">
        <v>3</v>
      </c>
    </row>
    <row r="17602" spans="1:11" x14ac:dyDescent="0.3">
      <c r="A17602" s="341">
        <v>43726.460416550923</v>
      </c>
      <c r="B17602" s="318">
        <v>39858.9</v>
      </c>
      <c r="C17602" s="318">
        <f t="shared" si="385"/>
        <v>0.27100000000064028</v>
      </c>
      <c r="D17602" s="414">
        <f t="shared" si="386"/>
        <v>0.13550000000032014</v>
      </c>
      <c r="H17602" s="406"/>
      <c r="J17602" s="82">
        <v>18</v>
      </c>
      <c r="K17602" s="321">
        <v>4</v>
      </c>
    </row>
    <row r="17603" spans="1:11" x14ac:dyDescent="0.3">
      <c r="A17603" s="341">
        <v>43726.502083217594</v>
      </c>
      <c r="B17603" s="318">
        <v>39859.177000000003</v>
      </c>
      <c r="C17603" s="318">
        <f t="shared" si="385"/>
        <v>0.27700000000186265</v>
      </c>
      <c r="D17603" s="414">
        <f t="shared" si="386"/>
        <v>0.13850000000093132</v>
      </c>
      <c r="H17603" s="406"/>
      <c r="J17603" s="82">
        <v>19</v>
      </c>
      <c r="K17603" s="391">
        <v>1</v>
      </c>
    </row>
    <row r="17604" spans="1:11" x14ac:dyDescent="0.3">
      <c r="A17604" s="341">
        <v>43726.543749884258</v>
      </c>
      <c r="B17604" s="318">
        <v>39859.449999999997</v>
      </c>
      <c r="C17604" s="318">
        <f t="shared" si="385"/>
        <v>0.27299999999377178</v>
      </c>
      <c r="D17604" s="414">
        <f t="shared" si="386"/>
        <v>0.13649999999688589</v>
      </c>
      <c r="H17604" s="406"/>
      <c r="J17604" s="82">
        <v>20</v>
      </c>
      <c r="K17604" s="319">
        <v>2</v>
      </c>
    </row>
    <row r="17605" spans="1:11" x14ac:dyDescent="0.3">
      <c r="A17605" s="341">
        <v>43726.585416550923</v>
      </c>
      <c r="B17605" s="318">
        <v>39859.712</v>
      </c>
      <c r="C17605" s="318">
        <f t="shared" si="385"/>
        <v>0.26200000000244472</v>
      </c>
      <c r="D17605" s="414">
        <f t="shared" si="386"/>
        <v>0.13100000000122236</v>
      </c>
      <c r="H17605" s="406"/>
      <c r="J17605" s="82">
        <v>21</v>
      </c>
      <c r="K17605" s="320">
        <v>3</v>
      </c>
    </row>
    <row r="17606" spans="1:11" x14ac:dyDescent="0.3">
      <c r="A17606" s="341">
        <v>43726.627083217594</v>
      </c>
      <c r="B17606" s="318">
        <v>39859.980000000003</v>
      </c>
      <c r="C17606" s="318">
        <f t="shared" si="385"/>
        <v>0.26800000000366708</v>
      </c>
      <c r="D17606" s="414">
        <f t="shared" si="386"/>
        <v>0.13400000000183354</v>
      </c>
      <c r="H17606" s="406"/>
      <c r="J17606" s="82">
        <v>22</v>
      </c>
      <c r="K17606" s="321">
        <v>4</v>
      </c>
    </row>
    <row r="17607" spans="1:11" x14ac:dyDescent="0.3">
      <c r="A17607" s="341">
        <v>43726.668749884258</v>
      </c>
      <c r="B17607" s="318">
        <v>39860.254000000001</v>
      </c>
      <c r="C17607" s="318">
        <f t="shared" si="385"/>
        <v>0.27399999999761349</v>
      </c>
      <c r="D17607" s="414">
        <f t="shared" si="386"/>
        <v>0.13699999999880674</v>
      </c>
      <c r="H17607" s="406"/>
      <c r="J17607" s="82">
        <v>23</v>
      </c>
      <c r="K17607" s="391">
        <v>1</v>
      </c>
    </row>
    <row r="17608" spans="1:11" x14ac:dyDescent="0.3">
      <c r="A17608" s="341">
        <v>43726.710416550923</v>
      </c>
      <c r="B17608" s="318">
        <v>39860.517999999996</v>
      </c>
      <c r="C17608" s="318">
        <f t="shared" si="385"/>
        <v>0.26399999999557622</v>
      </c>
      <c r="D17608" s="414">
        <f t="shared" si="386"/>
        <v>0.13199999999778811</v>
      </c>
      <c r="H17608" s="406"/>
      <c r="J17608" s="82">
        <v>24</v>
      </c>
      <c r="K17608" s="319">
        <v>2</v>
      </c>
    </row>
    <row r="17609" spans="1:11" x14ac:dyDescent="0.3">
      <c r="A17609" s="341">
        <v>43726.752083217594</v>
      </c>
      <c r="B17609" s="318">
        <v>39860.777999999998</v>
      </c>
      <c r="C17609" s="318">
        <f t="shared" si="385"/>
        <v>0.26000000000203727</v>
      </c>
      <c r="D17609" s="414">
        <f t="shared" si="386"/>
        <v>0.13000000000101863</v>
      </c>
      <c r="H17609" s="406"/>
      <c r="J17609" s="82">
        <v>25</v>
      </c>
      <c r="K17609" s="320">
        <v>3</v>
      </c>
    </row>
    <row r="17610" spans="1:11" x14ac:dyDescent="0.3">
      <c r="A17610" s="341">
        <v>43726.793749884258</v>
      </c>
      <c r="B17610" s="318">
        <v>39861.042000000001</v>
      </c>
      <c r="C17610" s="318">
        <f t="shared" si="385"/>
        <v>0.26400000000285218</v>
      </c>
      <c r="D17610" s="414">
        <f t="shared" si="386"/>
        <v>0.13200000000142609</v>
      </c>
      <c r="H17610" s="406"/>
      <c r="J17610" s="82">
        <v>26</v>
      </c>
      <c r="K17610" s="321">
        <v>4</v>
      </c>
    </row>
    <row r="17611" spans="1:11" x14ac:dyDescent="0.3">
      <c r="A17611" s="341">
        <v>43726.835416550923</v>
      </c>
      <c r="B17611" s="318">
        <v>39861.307999999997</v>
      </c>
      <c r="C17611" s="318">
        <f t="shared" si="385"/>
        <v>0.26599999999598367</v>
      </c>
      <c r="D17611" s="414">
        <f t="shared" si="386"/>
        <v>0.13299999999799184</v>
      </c>
      <c r="H17611" s="406"/>
      <c r="J17611" s="82">
        <v>27</v>
      </c>
      <c r="K17611" s="391">
        <v>1</v>
      </c>
    </row>
    <row r="17612" spans="1:11" x14ac:dyDescent="0.3">
      <c r="A17612" s="341">
        <v>43726.877083217594</v>
      </c>
      <c r="B17612" s="318">
        <v>39861.561000000002</v>
      </c>
      <c r="C17612" s="318">
        <f t="shared" si="385"/>
        <v>0.25300000000424916</v>
      </c>
      <c r="D17612" s="414">
        <f t="shared" si="386"/>
        <v>0.12650000000212458</v>
      </c>
      <c r="H17612" s="406"/>
      <c r="J17612" s="82">
        <v>28</v>
      </c>
      <c r="K17612" s="319">
        <v>2</v>
      </c>
    </row>
    <row r="17613" spans="1:11" x14ac:dyDescent="0.3">
      <c r="A17613" s="341">
        <v>43726.918749884258</v>
      </c>
      <c r="B17613" s="318">
        <v>39861.821000000004</v>
      </c>
      <c r="C17613" s="318">
        <f t="shared" si="385"/>
        <v>0.26000000000203727</v>
      </c>
      <c r="D17613" s="414">
        <f t="shared" si="386"/>
        <v>0.13000000000101863</v>
      </c>
      <c r="H17613" s="406"/>
      <c r="J17613" s="82">
        <v>29</v>
      </c>
      <c r="K17613" s="320">
        <v>3</v>
      </c>
    </row>
    <row r="17614" spans="1:11" x14ac:dyDescent="0.3">
      <c r="A17614" s="341">
        <v>43726.960416550923</v>
      </c>
      <c r="B17614" s="318">
        <v>39862.091</v>
      </c>
      <c r="C17614" s="318">
        <f t="shared" si="385"/>
        <v>0.26999999999679858</v>
      </c>
      <c r="D17614" s="414">
        <f t="shared" si="386"/>
        <v>0.13499999999839929</v>
      </c>
      <c r="E17614" s="336">
        <f>SUM(C17591:C17614)*7.4805194805</f>
        <v>48.279272727131321</v>
      </c>
      <c r="F17614" s="324">
        <f>AVERAGE(D17591:D17614)</f>
        <v>0.13445833333328969</v>
      </c>
      <c r="G17614" s="324">
        <f>_xlfn.STDEV.S(D17591:D17614)</f>
        <v>3.9916125830374459E-3</v>
      </c>
      <c r="H17614" s="406"/>
      <c r="J17614" s="82">
        <v>30</v>
      </c>
      <c r="K17614" s="321">
        <v>4</v>
      </c>
    </row>
    <row r="17615" spans="1:11" x14ac:dyDescent="0.3">
      <c r="A17615" s="341">
        <v>43727.002083217594</v>
      </c>
      <c r="B17615" s="318">
        <v>39862.360999999997</v>
      </c>
      <c r="C17615" s="318">
        <f t="shared" si="385"/>
        <v>0.26999999999679858</v>
      </c>
      <c r="D17615" s="414">
        <f t="shared" si="386"/>
        <v>0.13499999999839929</v>
      </c>
      <c r="H17615" s="406"/>
      <c r="J17615" s="82">
        <v>31</v>
      </c>
      <c r="K17615" s="391">
        <v>1</v>
      </c>
    </row>
    <row r="17616" spans="1:11" x14ac:dyDescent="0.3">
      <c r="A17616" s="341">
        <v>43727.043749884258</v>
      </c>
      <c r="B17616" s="318">
        <v>39862.627</v>
      </c>
      <c r="C17616" s="318">
        <f t="shared" si="385"/>
        <v>0.26600000000325963</v>
      </c>
      <c r="D17616" s="414">
        <f t="shared" si="386"/>
        <v>0.13300000000162981</v>
      </c>
      <c r="H17616" s="406"/>
      <c r="J17616" s="82">
        <v>32</v>
      </c>
      <c r="K17616" s="319">
        <v>2</v>
      </c>
    </row>
    <row r="17617" spans="1:11" x14ac:dyDescent="0.3">
      <c r="A17617" s="341">
        <v>43727.085416550923</v>
      </c>
      <c r="B17617" s="318">
        <v>39862.896999999997</v>
      </c>
      <c r="C17617" s="318">
        <f t="shared" si="385"/>
        <v>0.26999999999679858</v>
      </c>
      <c r="D17617" s="414">
        <f t="shared" si="386"/>
        <v>0.13499999999839929</v>
      </c>
      <c r="H17617" s="406"/>
      <c r="J17617" s="82">
        <v>33</v>
      </c>
      <c r="K17617" s="320">
        <v>3</v>
      </c>
    </row>
    <row r="17618" spans="1:11" x14ac:dyDescent="0.3">
      <c r="A17618" s="341">
        <v>43727.127083217594</v>
      </c>
      <c r="B17618" s="318">
        <v>39863.171000000002</v>
      </c>
      <c r="C17618" s="318">
        <f t="shared" si="385"/>
        <v>0.27400000000488944</v>
      </c>
      <c r="D17618" s="414">
        <f t="shared" si="386"/>
        <v>0.13700000000244472</v>
      </c>
      <c r="H17618" s="406"/>
      <c r="J17618" s="82">
        <v>34</v>
      </c>
      <c r="K17618" s="321">
        <v>4</v>
      </c>
    </row>
    <row r="17619" spans="1:11" x14ac:dyDescent="0.3">
      <c r="A17619" s="341">
        <v>43727.168749884258</v>
      </c>
      <c r="B17619" s="318">
        <v>39863.440000000002</v>
      </c>
      <c r="C17619" s="318">
        <f t="shared" si="385"/>
        <v>0.26900000000023283</v>
      </c>
      <c r="D17619" s="414">
        <f t="shared" si="386"/>
        <v>0.13450000000011642</v>
      </c>
      <c r="H17619" s="406"/>
      <c r="J17619" s="82">
        <v>35</v>
      </c>
      <c r="K17619" s="391">
        <v>1</v>
      </c>
    </row>
    <row r="17620" spans="1:11" x14ac:dyDescent="0.3">
      <c r="A17620" s="341">
        <v>43727.210416550923</v>
      </c>
      <c r="B17620" s="318">
        <v>39863.707000000002</v>
      </c>
      <c r="C17620" s="318">
        <f t="shared" si="385"/>
        <v>0.26699999999982538</v>
      </c>
      <c r="D17620" s="414">
        <f t="shared" si="386"/>
        <v>0.13349999999991269</v>
      </c>
      <c r="H17620" s="406"/>
      <c r="J17620" s="82">
        <v>36</v>
      </c>
      <c r="K17620" s="319">
        <v>2</v>
      </c>
    </row>
    <row r="17621" spans="1:11" x14ac:dyDescent="0.3">
      <c r="A17621" s="341">
        <v>43727.252083217594</v>
      </c>
      <c r="B17621" s="318">
        <v>39863.982000000004</v>
      </c>
      <c r="C17621" s="318">
        <f t="shared" si="385"/>
        <v>0.27500000000145519</v>
      </c>
      <c r="D17621" s="414">
        <f t="shared" si="386"/>
        <v>0.1375000000007276</v>
      </c>
      <c r="H17621" s="406"/>
      <c r="J17621" s="82">
        <v>37</v>
      </c>
      <c r="K17621" s="320">
        <v>3</v>
      </c>
    </row>
    <row r="17622" spans="1:11" x14ac:dyDescent="0.3">
      <c r="A17622" s="341">
        <v>43727.293749884258</v>
      </c>
      <c r="B17622" s="318">
        <v>39864.269</v>
      </c>
      <c r="C17622" s="318">
        <f t="shared" si="385"/>
        <v>0.28699999999662396</v>
      </c>
      <c r="D17622" s="414">
        <f t="shared" si="386"/>
        <v>0.14349999999831198</v>
      </c>
      <c r="H17622" s="406"/>
      <c r="J17622" s="82">
        <v>38</v>
      </c>
      <c r="K17622" s="321">
        <v>4</v>
      </c>
    </row>
    <row r="17623" spans="1:11" x14ac:dyDescent="0.3">
      <c r="A17623" s="341">
        <v>43727.335416550923</v>
      </c>
      <c r="B17623" s="318">
        <v>39864.538</v>
      </c>
      <c r="C17623" s="318">
        <f t="shared" si="385"/>
        <v>0.26900000000023283</v>
      </c>
      <c r="D17623" s="414">
        <f t="shared" si="386"/>
        <v>0.13450000000011642</v>
      </c>
      <c r="H17623" s="406"/>
      <c r="J17623" s="82">
        <v>39</v>
      </c>
      <c r="K17623" s="391">
        <v>1</v>
      </c>
    </row>
    <row r="17624" spans="1:11" x14ac:dyDescent="0.3">
      <c r="A17624" s="341">
        <v>43727.377083217594</v>
      </c>
      <c r="B17624" s="318">
        <v>39864.809000000001</v>
      </c>
      <c r="C17624" s="318">
        <f t="shared" si="385"/>
        <v>0.27100000000064028</v>
      </c>
      <c r="D17624" s="414">
        <f t="shared" si="386"/>
        <v>0.13550000000032014</v>
      </c>
      <c r="H17624" s="406"/>
      <c r="J17624" s="82">
        <v>40</v>
      </c>
      <c r="K17624" s="319">
        <v>2</v>
      </c>
    </row>
    <row r="17625" spans="1:11" x14ac:dyDescent="0.3">
      <c r="A17625" s="341">
        <v>43727.418749884258</v>
      </c>
      <c r="B17625" s="318">
        <v>39865.089</v>
      </c>
      <c r="C17625" s="318">
        <f t="shared" si="385"/>
        <v>0.27999999999883585</v>
      </c>
      <c r="D17625" s="414">
        <f t="shared" si="386"/>
        <v>0.13999999999941792</v>
      </c>
      <c r="H17625" s="406"/>
      <c r="J17625" s="82">
        <v>41</v>
      </c>
      <c r="K17625" s="320">
        <v>3</v>
      </c>
    </row>
    <row r="17626" spans="1:11" x14ac:dyDescent="0.3">
      <c r="A17626" s="341">
        <v>43727.460416550923</v>
      </c>
      <c r="B17626" s="318">
        <v>39865.362000000001</v>
      </c>
      <c r="C17626" s="318">
        <f t="shared" si="385"/>
        <v>0.27300000000104774</v>
      </c>
      <c r="D17626" s="414">
        <f t="shared" si="386"/>
        <v>0.13650000000052387</v>
      </c>
      <c r="H17626" s="406"/>
      <c r="J17626" s="82">
        <v>42</v>
      </c>
      <c r="K17626" s="321">
        <v>4</v>
      </c>
    </row>
    <row r="17627" spans="1:11" x14ac:dyDescent="0.3">
      <c r="A17627" s="341">
        <v>43727.502083217594</v>
      </c>
      <c r="B17627" s="318">
        <v>39865.627999999997</v>
      </c>
      <c r="C17627" s="318">
        <f t="shared" si="385"/>
        <v>0.26599999999598367</v>
      </c>
      <c r="D17627" s="414">
        <f t="shared" si="386"/>
        <v>0.13299999999799184</v>
      </c>
      <c r="H17627" s="406"/>
      <c r="J17627" s="82">
        <v>43</v>
      </c>
      <c r="K17627" s="391">
        <v>1</v>
      </c>
    </row>
    <row r="17628" spans="1:11" x14ac:dyDescent="0.3">
      <c r="A17628" s="341">
        <v>43727.543749884258</v>
      </c>
      <c r="B17628" s="318">
        <v>39865.898999999998</v>
      </c>
      <c r="C17628" s="318">
        <f t="shared" si="385"/>
        <v>0.27100000000064028</v>
      </c>
      <c r="D17628" s="414">
        <f t="shared" si="386"/>
        <v>0.13550000000032014</v>
      </c>
      <c r="H17628" s="406"/>
      <c r="J17628" s="82">
        <v>44</v>
      </c>
      <c r="K17628" s="319">
        <v>2</v>
      </c>
    </row>
    <row r="17629" spans="1:11" x14ac:dyDescent="0.3">
      <c r="A17629" s="341">
        <v>43727.585416550923</v>
      </c>
      <c r="B17629" s="318">
        <v>39866.173000000003</v>
      </c>
      <c r="C17629" s="318">
        <f t="shared" si="385"/>
        <v>0.27400000000488944</v>
      </c>
      <c r="D17629" s="414">
        <f t="shared" si="386"/>
        <v>0.13700000000244472</v>
      </c>
      <c r="H17629" s="406"/>
      <c r="J17629" s="82">
        <v>45</v>
      </c>
      <c r="K17629" s="320">
        <v>3</v>
      </c>
    </row>
    <row r="17630" spans="1:11" x14ac:dyDescent="0.3">
      <c r="A17630" s="341">
        <v>43727.627083217594</v>
      </c>
      <c r="B17630" s="318">
        <v>39866.442000000003</v>
      </c>
      <c r="C17630" s="318">
        <f t="shared" si="385"/>
        <v>0.26900000000023283</v>
      </c>
      <c r="D17630" s="414">
        <f t="shared" si="386"/>
        <v>0.13450000000011642</v>
      </c>
      <c r="H17630" s="406"/>
      <c r="J17630" s="82">
        <v>46</v>
      </c>
      <c r="K17630" s="321">
        <v>4</v>
      </c>
    </row>
    <row r="17631" spans="1:11" x14ac:dyDescent="0.3">
      <c r="A17631" s="341">
        <v>43727.668749884258</v>
      </c>
      <c r="B17631" s="318">
        <v>39866.701000000001</v>
      </c>
      <c r="C17631" s="318">
        <f t="shared" si="385"/>
        <v>0.25899999999819556</v>
      </c>
      <c r="D17631" s="414">
        <f t="shared" si="386"/>
        <v>0.12949999999909778</v>
      </c>
      <c r="H17631" s="406"/>
      <c r="J17631" s="82">
        <v>47</v>
      </c>
      <c r="K17631" s="391">
        <v>1</v>
      </c>
    </row>
    <row r="17632" spans="1:11" x14ac:dyDescent="0.3">
      <c r="A17632" s="341">
        <v>43727.710416550923</v>
      </c>
      <c r="B17632" s="318">
        <v>39866.972000000002</v>
      </c>
      <c r="C17632" s="318">
        <f t="shared" si="385"/>
        <v>0.27100000000064028</v>
      </c>
      <c r="D17632" s="414">
        <f t="shared" si="386"/>
        <v>0.13550000000032014</v>
      </c>
      <c r="H17632" s="406"/>
      <c r="J17632" s="82">
        <v>48</v>
      </c>
      <c r="K17632" s="319">
        <v>2</v>
      </c>
    </row>
    <row r="17633" spans="1:11" x14ac:dyDescent="0.3">
      <c r="A17633" s="341">
        <v>43727.752083217594</v>
      </c>
      <c r="B17633" s="318">
        <v>39867.245999999999</v>
      </c>
      <c r="C17633" s="318">
        <f t="shared" si="385"/>
        <v>0.27399999999761349</v>
      </c>
      <c r="D17633" s="414">
        <f t="shared" si="386"/>
        <v>0.13699999999880674</v>
      </c>
      <c r="H17633" s="406"/>
      <c r="J17633" s="82">
        <v>49</v>
      </c>
      <c r="K17633" s="320">
        <v>3</v>
      </c>
    </row>
    <row r="17634" spans="1:11" x14ac:dyDescent="0.3">
      <c r="A17634" s="341">
        <v>43727.793749884258</v>
      </c>
      <c r="B17634" s="318">
        <v>39867.502999999997</v>
      </c>
      <c r="C17634" s="318">
        <f t="shared" si="385"/>
        <v>0.25699999999778811</v>
      </c>
      <c r="D17634" s="414">
        <f t="shared" si="386"/>
        <v>0.12849999999889405</v>
      </c>
      <c r="H17634" s="406"/>
      <c r="J17634" s="82">
        <v>50</v>
      </c>
      <c r="K17634" s="321">
        <v>4</v>
      </c>
    </row>
    <row r="17635" spans="1:11" x14ac:dyDescent="0.3">
      <c r="A17635" s="341">
        <v>43727.835416550923</v>
      </c>
      <c r="B17635" s="318">
        <v>39867.754999999997</v>
      </c>
      <c r="C17635" s="318">
        <f t="shared" si="385"/>
        <v>0.25200000000040745</v>
      </c>
      <c r="D17635" s="414">
        <f t="shared" si="386"/>
        <v>0.12600000000020373</v>
      </c>
      <c r="H17635" s="406"/>
      <c r="J17635" s="82">
        <v>51</v>
      </c>
      <c r="K17635" s="391">
        <v>1</v>
      </c>
    </row>
    <row r="17636" spans="1:11" x14ac:dyDescent="0.3">
      <c r="A17636" s="341">
        <v>43727.877083217594</v>
      </c>
      <c r="B17636" s="318">
        <v>39868.017999999996</v>
      </c>
      <c r="C17636" s="318">
        <f t="shared" si="385"/>
        <v>0.26299999999901047</v>
      </c>
      <c r="D17636" s="414">
        <f t="shared" si="386"/>
        <v>0.13149999999950523</v>
      </c>
      <c r="H17636" s="406"/>
      <c r="J17636" s="82">
        <v>52</v>
      </c>
      <c r="K17636" s="319">
        <v>2</v>
      </c>
    </row>
    <row r="17637" spans="1:11" x14ac:dyDescent="0.3">
      <c r="A17637" s="341">
        <v>43727.918749884258</v>
      </c>
      <c r="B17637" s="318">
        <v>39868.281999999999</v>
      </c>
      <c r="C17637" s="318">
        <f t="shared" si="385"/>
        <v>0.26400000000285218</v>
      </c>
      <c r="D17637" s="414">
        <f t="shared" si="386"/>
        <v>0.13200000000142609</v>
      </c>
      <c r="H17637" s="406"/>
      <c r="J17637" s="82">
        <v>53</v>
      </c>
      <c r="K17637" s="320">
        <v>3</v>
      </c>
    </row>
    <row r="17638" spans="1:11" x14ac:dyDescent="0.3">
      <c r="A17638" s="341">
        <v>43727.960416550923</v>
      </c>
      <c r="B17638" s="318">
        <v>39868.542999999998</v>
      </c>
      <c r="C17638" s="318">
        <f t="shared" si="385"/>
        <v>0.26099999999860302</v>
      </c>
      <c r="D17638" s="414">
        <f t="shared" si="386"/>
        <v>0.13049999999930151</v>
      </c>
      <c r="E17638" s="336">
        <f>SUM(C17615:C17638)*7.4805194805</f>
        <v>48.264311688167275</v>
      </c>
      <c r="F17638" s="324">
        <f>AVERAGE(D17615:D17638)</f>
        <v>0.13441666666661453</v>
      </c>
      <c r="G17638" s="324">
        <f>_xlfn.STDEV.S(D17615:D17638)</f>
        <v>3.7085877620414609E-3</v>
      </c>
      <c r="H17638" s="406"/>
      <c r="J17638" s="82">
        <v>54</v>
      </c>
      <c r="K17638" s="321">
        <v>4</v>
      </c>
    </row>
    <row r="17639" spans="1:11" x14ac:dyDescent="0.3">
      <c r="A17639" s="341">
        <v>43728.002083217594</v>
      </c>
      <c r="B17639" s="318">
        <v>39868.809000000001</v>
      </c>
      <c r="C17639" s="318">
        <f t="shared" si="385"/>
        <v>0.26600000000325963</v>
      </c>
      <c r="D17639" s="414">
        <f t="shared" si="386"/>
        <v>0.13300000000162981</v>
      </c>
      <c r="H17639" s="406"/>
      <c r="J17639" s="82">
        <v>55</v>
      </c>
      <c r="K17639" s="391">
        <v>1</v>
      </c>
    </row>
    <row r="17640" spans="1:11" x14ac:dyDescent="0.3">
      <c r="A17640" s="341">
        <v>43728.043749884258</v>
      </c>
      <c r="B17640" s="318">
        <v>39869.088000000003</v>
      </c>
      <c r="C17640" s="318">
        <f t="shared" si="385"/>
        <v>0.2790000000022701</v>
      </c>
      <c r="D17640" s="414">
        <f t="shared" si="386"/>
        <v>0.13950000000113505</v>
      </c>
      <c r="H17640" s="406"/>
      <c r="J17640" s="82">
        <v>56</v>
      </c>
      <c r="K17640" s="319">
        <v>2</v>
      </c>
    </row>
    <row r="17641" spans="1:11" x14ac:dyDescent="0.3">
      <c r="A17641" s="341">
        <v>43728.085416550923</v>
      </c>
      <c r="B17641" s="318">
        <v>39869.360000000001</v>
      </c>
      <c r="C17641" s="318">
        <f t="shared" si="385"/>
        <v>0.27199999999720603</v>
      </c>
      <c r="D17641" s="414">
        <f t="shared" si="386"/>
        <v>0.13599999999860302</v>
      </c>
      <c r="H17641" s="406"/>
      <c r="J17641" s="82">
        <v>57</v>
      </c>
      <c r="K17641" s="320">
        <v>3</v>
      </c>
    </row>
    <row r="17642" spans="1:11" x14ac:dyDescent="0.3">
      <c r="A17642" s="341">
        <v>43728.127083217594</v>
      </c>
      <c r="B17642" s="318">
        <v>39869.620999999999</v>
      </c>
      <c r="C17642" s="318">
        <f t="shared" si="385"/>
        <v>0.26099999999860302</v>
      </c>
      <c r="D17642" s="414">
        <f t="shared" si="386"/>
        <v>0.13049999999930151</v>
      </c>
      <c r="H17642" s="406"/>
      <c r="J17642" s="82">
        <v>58</v>
      </c>
      <c r="K17642" s="321">
        <v>4</v>
      </c>
    </row>
    <row r="17643" spans="1:11" x14ac:dyDescent="0.3">
      <c r="A17643" s="341">
        <v>43728.168749884258</v>
      </c>
      <c r="B17643" s="318">
        <v>39869.891000000003</v>
      </c>
      <c r="C17643" s="318">
        <f t="shared" si="385"/>
        <v>0.27000000000407454</v>
      </c>
      <c r="D17643" s="414">
        <f t="shared" si="386"/>
        <v>0.13500000000203727</v>
      </c>
      <c r="H17643" s="406"/>
      <c r="J17643" s="82">
        <v>59</v>
      </c>
      <c r="K17643" s="391">
        <v>1</v>
      </c>
    </row>
    <row r="17644" spans="1:11" x14ac:dyDescent="0.3">
      <c r="A17644" s="341">
        <v>43728.210416550923</v>
      </c>
      <c r="B17644" s="318">
        <v>39870.167999999998</v>
      </c>
      <c r="C17644" s="318">
        <f t="shared" si="385"/>
        <v>0.27699999999458669</v>
      </c>
      <c r="D17644" s="414">
        <f t="shared" si="386"/>
        <v>0.13849999999729334</v>
      </c>
      <c r="H17644" s="406"/>
      <c r="J17644" s="82">
        <v>60</v>
      </c>
      <c r="K17644" s="319">
        <v>2</v>
      </c>
    </row>
    <row r="17645" spans="1:11" x14ac:dyDescent="0.3">
      <c r="A17645" s="341">
        <v>43728.252083217594</v>
      </c>
      <c r="B17645" s="318">
        <v>39870.442000000003</v>
      </c>
      <c r="C17645" s="318">
        <f t="shared" si="385"/>
        <v>0.27400000000488944</v>
      </c>
      <c r="D17645" s="414">
        <f t="shared" si="386"/>
        <v>0.13700000000244472</v>
      </c>
      <c r="H17645" s="406"/>
      <c r="J17645" s="82">
        <v>61</v>
      </c>
      <c r="K17645" s="320">
        <v>3</v>
      </c>
    </row>
    <row r="17646" spans="1:11" x14ac:dyDescent="0.3">
      <c r="A17646" s="341">
        <v>43728.293749884258</v>
      </c>
      <c r="B17646" s="318">
        <v>39870.707999999999</v>
      </c>
      <c r="C17646" s="318">
        <f t="shared" si="385"/>
        <v>0.26599999999598367</v>
      </c>
      <c r="D17646" s="414">
        <f t="shared" si="386"/>
        <v>0.13299999999799184</v>
      </c>
      <c r="H17646" s="406"/>
      <c r="J17646" s="82">
        <v>62</v>
      </c>
      <c r="K17646" s="321">
        <v>4</v>
      </c>
    </row>
    <row r="17647" spans="1:11" x14ac:dyDescent="0.3">
      <c r="A17647" s="341">
        <v>43728.335416550923</v>
      </c>
      <c r="B17647" s="318">
        <v>39870.982000000004</v>
      </c>
      <c r="C17647" s="318">
        <f t="shared" si="385"/>
        <v>0.27400000000488944</v>
      </c>
      <c r="D17647" s="414">
        <f t="shared" si="386"/>
        <v>0.13700000000244472</v>
      </c>
      <c r="H17647" s="406"/>
      <c r="J17647" s="82">
        <v>63</v>
      </c>
      <c r="K17647" s="391">
        <v>1</v>
      </c>
    </row>
    <row r="17648" spans="1:11" x14ac:dyDescent="0.3">
      <c r="A17648" s="341">
        <v>43728.377083217594</v>
      </c>
      <c r="B17648" s="318">
        <v>39871.264999999999</v>
      </c>
      <c r="C17648" s="318">
        <f t="shared" si="385"/>
        <v>0.28299999999580905</v>
      </c>
      <c r="D17648" s="414">
        <f t="shared" si="386"/>
        <v>0.14149999999790452</v>
      </c>
      <c r="H17648" s="406"/>
      <c r="J17648" s="82">
        <v>64</v>
      </c>
      <c r="K17648" s="319">
        <v>2</v>
      </c>
    </row>
    <row r="17649" spans="1:11" x14ac:dyDescent="0.3">
      <c r="A17649" s="341">
        <v>43728.418749884258</v>
      </c>
      <c r="B17649" s="318">
        <v>39871.536999999997</v>
      </c>
      <c r="C17649" s="318">
        <f t="shared" si="385"/>
        <v>0.27199999999720603</v>
      </c>
      <c r="D17649" s="414">
        <f t="shared" si="386"/>
        <v>0.13599999999860302</v>
      </c>
      <c r="H17649" s="406"/>
      <c r="J17649" s="82">
        <v>65</v>
      </c>
      <c r="K17649" s="320">
        <v>3</v>
      </c>
    </row>
    <row r="17650" spans="1:11" x14ac:dyDescent="0.3">
      <c r="A17650" s="341">
        <v>43728.460416550923</v>
      </c>
      <c r="B17650" s="318">
        <v>39871.802000000003</v>
      </c>
      <c r="C17650" s="318">
        <f t="shared" si="385"/>
        <v>0.26500000000669388</v>
      </c>
      <c r="D17650" s="414">
        <f t="shared" si="386"/>
        <v>0.13250000000334694</v>
      </c>
      <c r="H17650" s="406"/>
      <c r="J17650" s="82">
        <v>66</v>
      </c>
      <c r="K17650" s="321">
        <v>4</v>
      </c>
    </row>
    <row r="17651" spans="1:11" x14ac:dyDescent="0.3">
      <c r="A17651" s="341">
        <v>43728.502083217594</v>
      </c>
      <c r="B17651" s="318">
        <v>39872.078999999998</v>
      </c>
      <c r="C17651" s="318">
        <f t="shared" si="385"/>
        <v>0.27699999999458669</v>
      </c>
      <c r="D17651" s="414">
        <f t="shared" si="386"/>
        <v>0.13849999999729334</v>
      </c>
      <c r="H17651" s="406"/>
      <c r="J17651" s="82">
        <v>67</v>
      </c>
      <c r="K17651" s="391">
        <v>1</v>
      </c>
    </row>
    <row r="17652" spans="1:11" x14ac:dyDescent="0.3">
      <c r="A17652" s="341">
        <v>43728.543749884258</v>
      </c>
      <c r="B17652" s="318">
        <v>39872.351999999999</v>
      </c>
      <c r="C17652" s="318">
        <f t="shared" si="385"/>
        <v>0.27300000000104774</v>
      </c>
      <c r="D17652" s="414">
        <f t="shared" si="386"/>
        <v>0.13650000000052387</v>
      </c>
      <c r="H17652" s="406"/>
      <c r="J17652" s="82">
        <v>68</v>
      </c>
      <c r="K17652" s="319">
        <v>2</v>
      </c>
    </row>
    <row r="17653" spans="1:11" x14ac:dyDescent="0.3">
      <c r="A17653" s="341">
        <v>43728.585416550923</v>
      </c>
      <c r="B17653" s="318">
        <v>39872.612000000001</v>
      </c>
      <c r="C17653" s="318">
        <f t="shared" si="385"/>
        <v>0.26000000000203727</v>
      </c>
      <c r="D17653" s="414">
        <f t="shared" si="386"/>
        <v>0.13000000000101863</v>
      </c>
      <c r="H17653" s="406"/>
      <c r="J17653" s="82">
        <v>69</v>
      </c>
      <c r="K17653" s="320">
        <v>3</v>
      </c>
    </row>
    <row r="17654" spans="1:11" x14ac:dyDescent="0.3">
      <c r="A17654" s="341">
        <v>43728.627083217594</v>
      </c>
      <c r="B17654" s="318">
        <v>39872.879000000001</v>
      </c>
      <c r="C17654" s="318">
        <f t="shared" si="385"/>
        <v>0.26699999999982538</v>
      </c>
      <c r="D17654" s="414">
        <f t="shared" si="386"/>
        <v>0.13349999999991269</v>
      </c>
      <c r="H17654" s="406"/>
      <c r="J17654" s="82">
        <v>70</v>
      </c>
      <c r="K17654" s="321">
        <v>4</v>
      </c>
    </row>
    <row r="17655" spans="1:11" x14ac:dyDescent="0.3">
      <c r="A17655" s="341">
        <v>43728.668749884258</v>
      </c>
      <c r="B17655" s="318">
        <v>39873.152000000002</v>
      </c>
      <c r="C17655" s="318">
        <f t="shared" si="385"/>
        <v>0.27300000000104774</v>
      </c>
      <c r="D17655" s="414">
        <f t="shared" si="386"/>
        <v>0.13650000000052387</v>
      </c>
      <c r="H17655" s="406"/>
      <c r="J17655" s="82">
        <v>71</v>
      </c>
      <c r="K17655" s="391">
        <v>1</v>
      </c>
    </row>
    <row r="17656" spans="1:11" x14ac:dyDescent="0.3">
      <c r="A17656" s="341">
        <v>43728.710416550923</v>
      </c>
      <c r="B17656" s="318">
        <v>39873.421000000002</v>
      </c>
      <c r="C17656" s="318">
        <f t="shared" si="385"/>
        <v>0.26900000000023283</v>
      </c>
      <c r="D17656" s="414">
        <f t="shared" si="386"/>
        <v>0.13450000000011642</v>
      </c>
      <c r="H17656" s="406"/>
      <c r="J17656" s="82">
        <v>72</v>
      </c>
      <c r="K17656" s="319">
        <v>2</v>
      </c>
    </row>
    <row r="17657" spans="1:11" x14ac:dyDescent="0.3">
      <c r="A17657" s="341">
        <v>43728.752083217594</v>
      </c>
      <c r="B17657" s="318">
        <v>39873.68</v>
      </c>
      <c r="C17657" s="318">
        <f t="shared" si="385"/>
        <v>0.25899999999819556</v>
      </c>
      <c r="D17657" s="414">
        <f t="shared" si="386"/>
        <v>0.12949999999909778</v>
      </c>
      <c r="H17657" s="406"/>
      <c r="J17657" s="82">
        <v>73</v>
      </c>
      <c r="K17657" s="320">
        <v>3</v>
      </c>
    </row>
    <row r="17658" spans="1:11" x14ac:dyDescent="0.3">
      <c r="A17658" s="341">
        <v>43728.793749884258</v>
      </c>
      <c r="B17658" s="318">
        <v>39873.940999999999</v>
      </c>
      <c r="C17658" s="318">
        <f t="shared" si="385"/>
        <v>0.26099999999860302</v>
      </c>
      <c r="D17658" s="414">
        <f t="shared" si="386"/>
        <v>0.13049999999930151</v>
      </c>
      <c r="H17658" s="406"/>
      <c r="J17658" s="82">
        <v>74</v>
      </c>
      <c r="K17658" s="321">
        <v>4</v>
      </c>
    </row>
    <row r="17659" spans="1:11" x14ac:dyDescent="0.3">
      <c r="A17659" s="341">
        <v>43728.835416550923</v>
      </c>
      <c r="B17659" s="318">
        <v>39874.201999999997</v>
      </c>
      <c r="C17659" s="318">
        <f t="shared" si="385"/>
        <v>0.26099999999860302</v>
      </c>
      <c r="D17659" s="414">
        <f t="shared" si="386"/>
        <v>0.13049999999930151</v>
      </c>
      <c r="H17659" s="406"/>
      <c r="J17659" s="82">
        <v>75</v>
      </c>
      <c r="K17659" s="391">
        <v>1</v>
      </c>
    </row>
    <row r="17660" spans="1:11" x14ac:dyDescent="0.3">
      <c r="A17660" s="341">
        <v>43728.877083217594</v>
      </c>
      <c r="B17660" s="318">
        <v>39874.463000000003</v>
      </c>
      <c r="C17660" s="318">
        <f t="shared" si="385"/>
        <v>0.26100000000587897</v>
      </c>
      <c r="D17660" s="414">
        <f t="shared" si="386"/>
        <v>0.13050000000293949</v>
      </c>
      <c r="H17660" s="406"/>
      <c r="J17660" s="82">
        <v>76</v>
      </c>
      <c r="K17660" s="319">
        <v>2</v>
      </c>
    </row>
    <row r="17661" spans="1:11" x14ac:dyDescent="0.3">
      <c r="A17661" s="341">
        <v>43728.918749884258</v>
      </c>
      <c r="B17661" s="318">
        <v>39874.718999999997</v>
      </c>
      <c r="C17661" s="318">
        <f t="shared" si="385"/>
        <v>0.2559999999939464</v>
      </c>
      <c r="D17661" s="414">
        <f t="shared" si="386"/>
        <v>0.1279999999969732</v>
      </c>
      <c r="H17661" s="406"/>
      <c r="J17661" s="82">
        <v>77</v>
      </c>
      <c r="K17661" s="320">
        <v>3</v>
      </c>
    </row>
    <row r="17662" spans="1:11" x14ac:dyDescent="0.3">
      <c r="A17662" s="341">
        <v>43728.960416550923</v>
      </c>
      <c r="B17662" s="318">
        <v>39874.987999999998</v>
      </c>
      <c r="C17662" s="318">
        <f t="shared" si="385"/>
        <v>0.26900000000023283</v>
      </c>
      <c r="D17662" s="414">
        <f t="shared" si="386"/>
        <v>0.13450000000011642</v>
      </c>
      <c r="E17662" s="336">
        <f>SUM(C17639:C17662)*7.4805194805</f>
        <v>48.211948051820322</v>
      </c>
      <c r="F17662" s="324">
        <f>AVERAGE(D17639:D17662)</f>
        <v>0.13427083333332726</v>
      </c>
      <c r="G17662" s="324">
        <f>_xlfn.STDEV.S(D17639:D17662)</f>
        <v>3.5569257813004773E-3</v>
      </c>
      <c r="H17662" s="406"/>
      <c r="J17662" s="82">
        <v>78</v>
      </c>
      <c r="K17662" s="321">
        <v>4</v>
      </c>
    </row>
    <row r="17663" spans="1:11" x14ac:dyDescent="0.3">
      <c r="A17663" s="341">
        <v>43729.002083217594</v>
      </c>
      <c r="B17663" s="318">
        <v>39875.26</v>
      </c>
      <c r="C17663" s="318">
        <f t="shared" si="385"/>
        <v>0.27200000000448199</v>
      </c>
      <c r="D17663" s="414">
        <f t="shared" si="386"/>
        <v>0.13600000000224099</v>
      </c>
      <c r="H17663" s="406"/>
      <c r="J17663" s="82">
        <v>79</v>
      </c>
      <c r="K17663" s="391">
        <v>1</v>
      </c>
    </row>
    <row r="17664" spans="1:11" x14ac:dyDescent="0.3">
      <c r="A17664" s="341">
        <v>43729.043749884258</v>
      </c>
      <c r="B17664" s="318">
        <v>39875.521999999997</v>
      </c>
      <c r="C17664" s="318">
        <f t="shared" si="385"/>
        <v>0.26199999999516876</v>
      </c>
      <c r="D17664" s="414">
        <f t="shared" si="386"/>
        <v>0.13099999999758438</v>
      </c>
      <c r="H17664" s="406"/>
      <c r="J17664" s="82">
        <v>80</v>
      </c>
      <c r="K17664" s="319">
        <v>2</v>
      </c>
    </row>
    <row r="17665" spans="1:11" x14ac:dyDescent="0.3">
      <c r="A17665" s="341">
        <v>43729.085416550923</v>
      </c>
      <c r="B17665" s="318">
        <v>39875.788</v>
      </c>
      <c r="C17665" s="318">
        <f t="shared" si="385"/>
        <v>0.26600000000325963</v>
      </c>
      <c r="D17665" s="414">
        <f t="shared" si="386"/>
        <v>0.13300000000162981</v>
      </c>
      <c r="H17665" s="406"/>
      <c r="J17665" s="82">
        <v>81</v>
      </c>
      <c r="K17665" s="320">
        <v>3</v>
      </c>
    </row>
    <row r="17666" spans="1:11" x14ac:dyDescent="0.3">
      <c r="A17666" s="341">
        <v>43729.127083217594</v>
      </c>
      <c r="B17666" s="318">
        <v>39876.059000000001</v>
      </c>
      <c r="C17666" s="318">
        <f t="shared" si="385"/>
        <v>0.27100000000064028</v>
      </c>
      <c r="D17666" s="414">
        <f t="shared" si="386"/>
        <v>0.13550000000032014</v>
      </c>
      <c r="H17666" s="406"/>
      <c r="J17666" s="82">
        <v>82</v>
      </c>
      <c r="K17666" s="321">
        <v>4</v>
      </c>
    </row>
    <row r="17667" spans="1:11" x14ac:dyDescent="0.3">
      <c r="A17667" s="341">
        <v>43729.168749884258</v>
      </c>
      <c r="B17667" s="318">
        <v>39876.332000000002</v>
      </c>
      <c r="C17667" s="318">
        <f t="shared" si="385"/>
        <v>0.27300000000104774</v>
      </c>
      <c r="D17667" s="414">
        <f t="shared" si="386"/>
        <v>0.13650000000052387</v>
      </c>
      <c r="H17667" s="406"/>
      <c r="J17667" s="82">
        <v>83</v>
      </c>
      <c r="K17667" s="391">
        <v>1</v>
      </c>
    </row>
    <row r="17668" spans="1:11" x14ac:dyDescent="0.3">
      <c r="A17668" s="341">
        <v>43729.210416550923</v>
      </c>
      <c r="B17668" s="318">
        <v>39876.6</v>
      </c>
      <c r="C17668" s="318">
        <f t="shared" si="385"/>
        <v>0.26799999999639113</v>
      </c>
      <c r="D17668" s="414">
        <f t="shared" si="386"/>
        <v>0.13399999999819556</v>
      </c>
      <c r="H17668" s="406"/>
      <c r="J17668" s="82">
        <v>84</v>
      </c>
      <c r="K17668" s="319">
        <v>2</v>
      </c>
    </row>
    <row r="17669" spans="1:11" x14ac:dyDescent="0.3">
      <c r="A17669" s="341">
        <v>43729.252083217594</v>
      </c>
      <c r="B17669" s="318">
        <v>39876.872000000003</v>
      </c>
      <c r="C17669" s="318">
        <f t="shared" si="385"/>
        <v>0.27200000000448199</v>
      </c>
      <c r="D17669" s="414">
        <f t="shared" si="386"/>
        <v>0.13600000000224099</v>
      </c>
      <c r="H17669" s="406"/>
      <c r="J17669" s="82">
        <v>85</v>
      </c>
      <c r="K17669" s="320">
        <v>3</v>
      </c>
    </row>
    <row r="17670" spans="1:11" x14ac:dyDescent="0.3">
      <c r="A17670" s="341">
        <v>43729.293749884258</v>
      </c>
      <c r="B17670" s="318">
        <v>39877.156000000003</v>
      </c>
      <c r="C17670" s="318">
        <f t="shared" si="385"/>
        <v>0.28399999999965075</v>
      </c>
      <c r="D17670" s="414">
        <f t="shared" si="386"/>
        <v>0.14199999999982538</v>
      </c>
      <c r="H17670" s="406"/>
      <c r="J17670" s="82">
        <v>86</v>
      </c>
      <c r="K17670" s="321">
        <v>4</v>
      </c>
    </row>
    <row r="17671" spans="1:11" x14ac:dyDescent="0.3">
      <c r="A17671" s="341">
        <v>43729.335416550923</v>
      </c>
      <c r="B17671" s="318">
        <v>39877.43</v>
      </c>
      <c r="C17671" s="318">
        <f t="shared" si="385"/>
        <v>0.27399999999761349</v>
      </c>
      <c r="D17671" s="414">
        <f t="shared" si="386"/>
        <v>0.13699999999880674</v>
      </c>
      <c r="H17671" s="406"/>
      <c r="J17671" s="82">
        <v>87</v>
      </c>
      <c r="K17671" s="391">
        <v>1</v>
      </c>
    </row>
    <row r="17672" spans="1:11" x14ac:dyDescent="0.3">
      <c r="A17672" s="341">
        <v>43729.377083217594</v>
      </c>
      <c r="B17672" s="318">
        <v>39877.697999999997</v>
      </c>
      <c r="C17672" s="318">
        <f t="shared" si="385"/>
        <v>0.26799999999639113</v>
      </c>
      <c r="D17672" s="414">
        <f t="shared" si="386"/>
        <v>0.13399999999819556</v>
      </c>
      <c r="H17672" s="406"/>
      <c r="J17672" s="82">
        <v>88</v>
      </c>
      <c r="K17672" s="319">
        <v>2</v>
      </c>
    </row>
    <row r="17673" spans="1:11" x14ac:dyDescent="0.3">
      <c r="A17673" s="341">
        <v>43729.418749884258</v>
      </c>
      <c r="B17673" s="318">
        <v>39877.970999999998</v>
      </c>
      <c r="C17673" s="318">
        <f t="shared" si="385"/>
        <v>0.27300000000104774</v>
      </c>
      <c r="D17673" s="414">
        <f t="shared" si="386"/>
        <v>0.13650000000052387</v>
      </c>
      <c r="H17673" s="406"/>
      <c r="J17673" s="82">
        <v>89</v>
      </c>
      <c r="K17673" s="320">
        <v>3</v>
      </c>
    </row>
    <row r="17674" spans="1:11" x14ac:dyDescent="0.3">
      <c r="A17674" s="341">
        <v>43729.460416550923</v>
      </c>
      <c r="B17674" s="318">
        <v>39878.248</v>
      </c>
      <c r="C17674" s="318">
        <f t="shared" si="385"/>
        <v>0.27700000000186265</v>
      </c>
      <c r="D17674" s="414">
        <f t="shared" si="386"/>
        <v>0.13850000000093132</v>
      </c>
      <c r="H17674" s="406"/>
      <c r="J17674" s="82">
        <v>90</v>
      </c>
      <c r="K17674" s="321">
        <v>4</v>
      </c>
    </row>
    <row r="17675" spans="1:11" x14ac:dyDescent="0.3">
      <c r="A17675" s="341">
        <v>43729.502083217594</v>
      </c>
      <c r="B17675" s="318">
        <v>39878.512000000002</v>
      </c>
      <c r="C17675" s="318">
        <f t="shared" si="385"/>
        <v>0.26400000000285218</v>
      </c>
      <c r="D17675" s="414">
        <f t="shared" si="386"/>
        <v>0.13200000000142609</v>
      </c>
      <c r="H17675" s="406"/>
      <c r="J17675" s="82">
        <v>91</v>
      </c>
      <c r="K17675" s="391">
        <v>1</v>
      </c>
    </row>
    <row r="17676" spans="1:11" x14ac:dyDescent="0.3">
      <c r="A17676" s="341">
        <v>43729.543749884258</v>
      </c>
      <c r="B17676" s="318">
        <v>39878.771999999997</v>
      </c>
      <c r="C17676" s="318">
        <f t="shared" si="385"/>
        <v>0.25999999999476131</v>
      </c>
      <c r="D17676" s="414">
        <f t="shared" si="386"/>
        <v>0.12999999999738066</v>
      </c>
      <c r="H17676" s="406"/>
      <c r="J17676" s="82">
        <v>92</v>
      </c>
      <c r="K17676" s="319">
        <v>2</v>
      </c>
    </row>
    <row r="17677" spans="1:11" x14ac:dyDescent="0.3">
      <c r="A17677" s="341">
        <v>43729.585416550923</v>
      </c>
      <c r="B17677" s="318">
        <v>39879.040999999997</v>
      </c>
      <c r="C17677" s="318">
        <f t="shared" si="385"/>
        <v>0.26900000000023283</v>
      </c>
      <c r="D17677" s="414">
        <f t="shared" si="386"/>
        <v>0.13450000000011642</v>
      </c>
      <c r="H17677" s="406"/>
      <c r="J17677" s="82">
        <v>93</v>
      </c>
      <c r="K17677" s="320">
        <v>3</v>
      </c>
    </row>
    <row r="17678" spans="1:11" x14ac:dyDescent="0.3">
      <c r="A17678" s="341">
        <v>43729.627083217594</v>
      </c>
      <c r="B17678" s="318">
        <v>39879.309000000001</v>
      </c>
      <c r="C17678" s="318">
        <f t="shared" si="385"/>
        <v>0.26800000000366708</v>
      </c>
      <c r="D17678" s="414">
        <f t="shared" si="386"/>
        <v>0.13400000000183354</v>
      </c>
      <c r="H17678" s="406"/>
      <c r="J17678" s="82">
        <v>94</v>
      </c>
      <c r="K17678" s="321">
        <v>4</v>
      </c>
    </row>
    <row r="17679" spans="1:11" x14ac:dyDescent="0.3">
      <c r="A17679" s="341">
        <v>43729.668749884258</v>
      </c>
      <c r="B17679" s="318">
        <v>39879.569000000003</v>
      </c>
      <c r="C17679" s="318">
        <f t="shared" si="385"/>
        <v>0.26000000000203727</v>
      </c>
      <c r="D17679" s="414">
        <f t="shared" si="386"/>
        <v>0.13000000000101863</v>
      </c>
      <c r="H17679" s="406"/>
      <c r="J17679" s="82">
        <v>95</v>
      </c>
      <c r="K17679" s="391">
        <v>1</v>
      </c>
    </row>
    <row r="17680" spans="1:11" x14ac:dyDescent="0.3">
      <c r="A17680" s="341">
        <v>43729.710416550923</v>
      </c>
      <c r="B17680" s="318">
        <v>39879.828999999998</v>
      </c>
      <c r="C17680" s="318">
        <f t="shared" si="385"/>
        <v>0.25999999999476131</v>
      </c>
      <c r="D17680" s="414">
        <f t="shared" si="386"/>
        <v>0.12999999999738066</v>
      </c>
      <c r="H17680" s="406"/>
      <c r="J17680" s="82">
        <v>96</v>
      </c>
      <c r="K17680" s="319">
        <v>2</v>
      </c>
    </row>
    <row r="17681" spans="1:12" x14ac:dyDescent="0.3">
      <c r="A17681" s="341">
        <v>43729.752083217594</v>
      </c>
      <c r="B17681" s="318">
        <v>39880.091999999997</v>
      </c>
      <c r="C17681" s="318">
        <f t="shared" si="385"/>
        <v>0.26299999999901047</v>
      </c>
      <c r="D17681" s="414">
        <f t="shared" si="386"/>
        <v>0.13149999999950523</v>
      </c>
      <c r="H17681" s="406"/>
      <c r="J17681" s="82">
        <v>97</v>
      </c>
      <c r="K17681" s="320">
        <v>3</v>
      </c>
    </row>
    <row r="17682" spans="1:12" x14ac:dyDescent="0.3">
      <c r="A17682" s="341">
        <v>43729.793749884258</v>
      </c>
      <c r="B17682" s="318">
        <v>39880.351999999999</v>
      </c>
      <c r="C17682" s="318">
        <f t="shared" si="385"/>
        <v>0.26000000000203727</v>
      </c>
      <c r="D17682" s="414">
        <f t="shared" si="386"/>
        <v>0.13000000000101863</v>
      </c>
      <c r="H17682" s="406"/>
      <c r="J17682" s="82">
        <v>98</v>
      </c>
      <c r="K17682" s="321">
        <v>4</v>
      </c>
    </row>
    <row r="17683" spans="1:12" x14ac:dyDescent="0.3">
      <c r="A17683" s="341">
        <v>43729.835416550923</v>
      </c>
      <c r="B17683" s="318">
        <v>39880.601999999999</v>
      </c>
      <c r="C17683" s="318">
        <f t="shared" si="385"/>
        <v>0.25</v>
      </c>
      <c r="D17683" s="414">
        <f t="shared" si="386"/>
        <v>0.125</v>
      </c>
      <c r="H17683" s="406"/>
      <c r="J17683" s="82">
        <v>99</v>
      </c>
      <c r="K17683" s="391">
        <v>1</v>
      </c>
    </row>
    <row r="17684" spans="1:12" x14ac:dyDescent="0.3">
      <c r="A17684" s="341">
        <v>43729.877083217594</v>
      </c>
      <c r="B17684" s="318">
        <v>39880.866999999998</v>
      </c>
      <c r="C17684" s="318">
        <f t="shared" si="385"/>
        <v>0.26499999999941792</v>
      </c>
      <c r="D17684" s="414">
        <f t="shared" si="386"/>
        <v>0.13249999999970896</v>
      </c>
      <c r="E17684" s="336">
        <f>SUM(C17663:C17684)*7.4805194805</f>
        <v>43.977974025865592</v>
      </c>
      <c r="F17684" s="323">
        <f>AVERAGE(D17663:D17684)</f>
        <v>0.13361363636365489</v>
      </c>
      <c r="G17684" s="324">
        <f>_xlfn.STDEV.S(D17663:D17684)</f>
        <v>3.6545204176822404E-3</v>
      </c>
      <c r="H17684" s="404"/>
      <c r="I17684" s="344">
        <f>AVERAGE(D17542:D17684)</f>
        <v>0.13425000000000142</v>
      </c>
      <c r="J17684" s="82">
        <v>100</v>
      </c>
      <c r="K17684" s="319">
        <v>2</v>
      </c>
    </row>
    <row r="17685" spans="1:12" x14ac:dyDescent="0.3">
      <c r="A17685" s="341">
        <v>43731.35</v>
      </c>
      <c r="B17685" s="318">
        <v>39890.252999999997</v>
      </c>
      <c r="H17685" s="332"/>
      <c r="K17685" s="391">
        <v>1</v>
      </c>
    </row>
    <row r="17686" spans="1:12" x14ac:dyDescent="0.3">
      <c r="A17686" s="341">
        <v>43731.355555555558</v>
      </c>
      <c r="B17686" s="318">
        <v>39890.252999999997</v>
      </c>
      <c r="H17686" s="332"/>
      <c r="J17686" s="82">
        <v>1</v>
      </c>
      <c r="K17686" s="391">
        <v>1</v>
      </c>
      <c r="L17686" s="54" t="s">
        <v>313</v>
      </c>
    </row>
    <row r="17687" spans="1:12" x14ac:dyDescent="0.3">
      <c r="A17687" s="341">
        <v>43731.397222222222</v>
      </c>
      <c r="B17687" s="318">
        <v>39890.527000000002</v>
      </c>
      <c r="C17687" s="318">
        <f>B17687-B17686</f>
        <v>0.27400000000488944</v>
      </c>
      <c r="D17687" s="414">
        <f>C17687/2</f>
        <v>0.13700000000244472</v>
      </c>
      <c r="H17687" s="406"/>
      <c r="J17687" s="82">
        <v>2</v>
      </c>
      <c r="K17687" s="319">
        <v>2</v>
      </c>
    </row>
    <row r="17688" spans="1:12" x14ac:dyDescent="0.3">
      <c r="A17688" s="341">
        <v>43731.438888888886</v>
      </c>
      <c r="B17688" s="318">
        <v>39890.792000000001</v>
      </c>
      <c r="C17688" s="318">
        <f>B17688-B17687</f>
        <v>0.26499999999941792</v>
      </c>
      <c r="D17688" s="414">
        <f>C17688/2</f>
        <v>0.13249999999970896</v>
      </c>
      <c r="H17688" s="406"/>
      <c r="J17688" s="82">
        <v>3</v>
      </c>
      <c r="K17688" s="320">
        <v>3</v>
      </c>
    </row>
    <row r="17689" spans="1:12" x14ac:dyDescent="0.3">
      <c r="A17689" s="341">
        <v>43731.480555381946</v>
      </c>
      <c r="B17689" s="318">
        <v>39891.063000000002</v>
      </c>
      <c r="C17689" s="318">
        <f>B17689-B17688</f>
        <v>0.27100000000064028</v>
      </c>
      <c r="D17689" s="414">
        <f>C17689/2</f>
        <v>0.13550000000032014</v>
      </c>
      <c r="H17689" s="406"/>
      <c r="J17689" s="82">
        <v>4</v>
      </c>
      <c r="K17689" s="321">
        <v>4</v>
      </c>
    </row>
    <row r="17690" spans="1:12" x14ac:dyDescent="0.3">
      <c r="A17690" s="341">
        <v>43731.522221990737</v>
      </c>
      <c r="B17690" s="318">
        <v>39891.338000000003</v>
      </c>
      <c r="C17690" s="318">
        <f t="shared" ref="C17690:C17785" si="387">B17690-B17689</f>
        <v>0.27500000000145519</v>
      </c>
      <c r="D17690" s="414">
        <f t="shared" ref="D17690:D17785" si="388">C17690/2</f>
        <v>0.1375000000007276</v>
      </c>
      <c r="H17690" s="406"/>
      <c r="J17690" s="82">
        <v>5</v>
      </c>
      <c r="K17690" s="391">
        <v>1</v>
      </c>
    </row>
    <row r="17691" spans="1:12" x14ac:dyDescent="0.3">
      <c r="A17691" s="341">
        <v>43731.563888599536</v>
      </c>
      <c r="B17691" s="318">
        <v>39891.601999999999</v>
      </c>
      <c r="C17691" s="318">
        <f t="shared" si="387"/>
        <v>0.26399999999557622</v>
      </c>
      <c r="D17691" s="414">
        <f t="shared" si="388"/>
        <v>0.13199999999778811</v>
      </c>
      <c r="H17691" s="406"/>
      <c r="J17691" s="82">
        <v>6</v>
      </c>
      <c r="K17691" s="319">
        <v>2</v>
      </c>
    </row>
    <row r="17692" spans="1:12" x14ac:dyDescent="0.3">
      <c r="A17692" s="341">
        <v>43731.605555208334</v>
      </c>
      <c r="B17692" s="318">
        <v>39891.875999999997</v>
      </c>
      <c r="C17692" s="318">
        <f t="shared" si="387"/>
        <v>0.27399999999761349</v>
      </c>
      <c r="D17692" s="414">
        <f t="shared" si="388"/>
        <v>0.13699999999880674</v>
      </c>
      <c r="H17692" s="406"/>
      <c r="J17692" s="82">
        <v>7</v>
      </c>
      <c r="K17692" s="320">
        <v>3</v>
      </c>
    </row>
    <row r="17693" spans="1:12" x14ac:dyDescent="0.3">
      <c r="A17693" s="341">
        <v>43731.647221817133</v>
      </c>
      <c r="B17693" s="318">
        <v>39892.15</v>
      </c>
      <c r="C17693" s="318">
        <f t="shared" si="387"/>
        <v>0.27400000000488944</v>
      </c>
      <c r="D17693" s="414">
        <f t="shared" si="388"/>
        <v>0.13700000000244472</v>
      </c>
      <c r="H17693" s="406"/>
      <c r="J17693" s="82">
        <v>8</v>
      </c>
      <c r="K17693" s="321">
        <v>4</v>
      </c>
    </row>
    <row r="17694" spans="1:12" x14ac:dyDescent="0.3">
      <c r="A17694" s="341">
        <v>43731.688888425924</v>
      </c>
      <c r="B17694" s="318">
        <v>39892.419000000002</v>
      </c>
      <c r="C17694" s="318">
        <f t="shared" si="387"/>
        <v>0.26900000000023283</v>
      </c>
      <c r="D17694" s="414">
        <f t="shared" si="388"/>
        <v>0.13450000000011642</v>
      </c>
      <c r="H17694" s="406"/>
      <c r="J17694" s="82">
        <v>9</v>
      </c>
      <c r="K17694" s="391">
        <v>1</v>
      </c>
    </row>
    <row r="17695" spans="1:12" x14ac:dyDescent="0.3">
      <c r="A17695" s="341">
        <v>43731.730555034723</v>
      </c>
      <c r="B17695" s="318">
        <v>39892.671999999999</v>
      </c>
      <c r="C17695" s="318">
        <f t="shared" si="387"/>
        <v>0.2529999999969732</v>
      </c>
      <c r="D17695" s="414">
        <f t="shared" si="388"/>
        <v>0.1264999999984866</v>
      </c>
      <c r="H17695" s="406"/>
      <c r="J17695" s="82">
        <v>10</v>
      </c>
      <c r="K17695" s="319">
        <v>2</v>
      </c>
    </row>
    <row r="17696" spans="1:12" x14ac:dyDescent="0.3">
      <c r="A17696" s="341">
        <v>43731.772221643521</v>
      </c>
      <c r="B17696" s="318">
        <v>39892.934999999998</v>
      </c>
      <c r="C17696" s="318">
        <f t="shared" si="387"/>
        <v>0.26299999999901047</v>
      </c>
      <c r="D17696" s="414">
        <f t="shared" si="388"/>
        <v>0.13149999999950523</v>
      </c>
      <c r="H17696" s="406"/>
      <c r="J17696" s="82">
        <v>11</v>
      </c>
      <c r="K17696" s="320">
        <v>3</v>
      </c>
    </row>
    <row r="17697" spans="1:11" x14ac:dyDescent="0.3">
      <c r="A17697" s="341">
        <v>43731.813888252313</v>
      </c>
      <c r="B17697" s="318">
        <v>39893.199999999997</v>
      </c>
      <c r="C17697" s="318">
        <f t="shared" si="387"/>
        <v>0.26499999999941792</v>
      </c>
      <c r="D17697" s="414">
        <f t="shared" si="388"/>
        <v>0.13249999999970896</v>
      </c>
      <c r="H17697" s="406"/>
      <c r="J17697" s="82">
        <v>12</v>
      </c>
      <c r="K17697" s="321">
        <v>4</v>
      </c>
    </row>
    <row r="17698" spans="1:11" x14ac:dyDescent="0.3">
      <c r="A17698" s="341">
        <v>43731.855554861111</v>
      </c>
      <c r="B17698" s="318">
        <v>39893.46</v>
      </c>
      <c r="C17698" s="318">
        <f t="shared" si="387"/>
        <v>0.26000000000203727</v>
      </c>
      <c r="D17698" s="414">
        <f t="shared" si="388"/>
        <v>0.13000000000101863</v>
      </c>
      <c r="H17698" s="406"/>
      <c r="J17698" s="82">
        <v>13</v>
      </c>
      <c r="K17698" s="391">
        <v>1</v>
      </c>
    </row>
    <row r="17699" spans="1:11" x14ac:dyDescent="0.3">
      <c r="A17699" s="341">
        <v>43731.89722146991</v>
      </c>
      <c r="B17699" s="318">
        <v>39893.712</v>
      </c>
      <c r="C17699" s="318">
        <f t="shared" si="387"/>
        <v>0.25200000000040745</v>
      </c>
      <c r="D17699" s="414">
        <f t="shared" si="388"/>
        <v>0.12600000000020373</v>
      </c>
      <c r="H17699" s="406"/>
      <c r="J17699" s="82">
        <v>14</v>
      </c>
      <c r="K17699" s="319">
        <v>2</v>
      </c>
    </row>
    <row r="17700" spans="1:11" x14ac:dyDescent="0.3">
      <c r="A17700" s="341">
        <v>43731.938888078701</v>
      </c>
      <c r="B17700" s="318">
        <v>39893.974999999999</v>
      </c>
      <c r="C17700" s="318">
        <f t="shared" si="387"/>
        <v>0.26299999999901047</v>
      </c>
      <c r="D17700" s="414">
        <f t="shared" si="388"/>
        <v>0.13149999999950523</v>
      </c>
      <c r="H17700" s="406"/>
      <c r="J17700" s="82">
        <v>15</v>
      </c>
      <c r="K17700" s="320">
        <v>3</v>
      </c>
    </row>
    <row r="17701" spans="1:11" x14ac:dyDescent="0.3">
      <c r="A17701" s="341">
        <v>43731.9805546875</v>
      </c>
      <c r="B17701" s="318">
        <v>39894.239000000001</v>
      </c>
      <c r="C17701" s="318">
        <f t="shared" si="387"/>
        <v>0.26400000000285218</v>
      </c>
      <c r="D17701" s="414">
        <f t="shared" si="388"/>
        <v>0.13200000000142609</v>
      </c>
      <c r="E17701" s="336">
        <f>SUM(C17687:C17701)*7.4805194805</f>
        <v>29.817350649306093</v>
      </c>
      <c r="F17701" s="323">
        <f>AVERAGE(D17701:D17870)</f>
        <v>0.13226331360947263</v>
      </c>
      <c r="G17701" s="324">
        <f>_xlfn.STDEV.S(D17687:D17701)</f>
        <v>3.6226798820350767E-3</v>
      </c>
      <c r="H17701" s="406"/>
      <c r="J17701" s="82">
        <v>16</v>
      </c>
      <c r="K17701" s="321">
        <v>4</v>
      </c>
    </row>
    <row r="17702" spans="1:11" x14ac:dyDescent="0.3">
      <c r="A17702" s="341">
        <v>43732.022221296298</v>
      </c>
      <c r="B17702" s="318">
        <v>39894.495000000003</v>
      </c>
      <c r="C17702" s="318">
        <f t="shared" si="387"/>
        <v>0.25600000000122236</v>
      </c>
      <c r="D17702" s="414">
        <f t="shared" si="388"/>
        <v>0.12800000000061118</v>
      </c>
      <c r="H17702" s="406"/>
      <c r="J17702" s="82">
        <v>17</v>
      </c>
      <c r="K17702" s="391">
        <v>1</v>
      </c>
    </row>
    <row r="17703" spans="1:11" x14ac:dyDescent="0.3">
      <c r="A17703" s="341">
        <v>43732.063887905089</v>
      </c>
      <c r="B17703" s="318">
        <v>39894.752</v>
      </c>
      <c r="C17703" s="318">
        <f t="shared" si="387"/>
        <v>0.25699999999778811</v>
      </c>
      <c r="D17703" s="414">
        <f t="shared" si="388"/>
        <v>0.12849999999889405</v>
      </c>
      <c r="H17703" s="406"/>
      <c r="J17703" s="82">
        <v>18</v>
      </c>
      <c r="K17703" s="319">
        <v>2</v>
      </c>
    </row>
    <row r="17704" spans="1:11" x14ac:dyDescent="0.3">
      <c r="A17704" s="341">
        <v>43732.105554513888</v>
      </c>
      <c r="B17704" s="318">
        <v>39895.027000000002</v>
      </c>
      <c r="C17704" s="318">
        <f t="shared" si="387"/>
        <v>0.27500000000145519</v>
      </c>
      <c r="D17704" s="414">
        <f t="shared" si="388"/>
        <v>0.1375000000007276</v>
      </c>
      <c r="H17704" s="406"/>
      <c r="J17704" s="82">
        <v>19</v>
      </c>
      <c r="K17704" s="320">
        <v>3</v>
      </c>
    </row>
    <row r="17705" spans="1:11" x14ac:dyDescent="0.3">
      <c r="A17705" s="341">
        <v>43732.147221122686</v>
      </c>
      <c r="B17705" s="318">
        <v>39895.300000000003</v>
      </c>
      <c r="C17705" s="318">
        <f t="shared" si="387"/>
        <v>0.27300000000104774</v>
      </c>
      <c r="D17705" s="414">
        <f t="shared" si="388"/>
        <v>0.13650000000052387</v>
      </c>
      <c r="H17705" s="406"/>
      <c r="J17705" s="82">
        <v>20</v>
      </c>
      <c r="K17705" s="321">
        <v>4</v>
      </c>
    </row>
    <row r="17706" spans="1:11" x14ac:dyDescent="0.3">
      <c r="A17706" s="341">
        <v>43732.188887731485</v>
      </c>
      <c r="B17706" s="318">
        <v>39895.563000000002</v>
      </c>
      <c r="C17706" s="318">
        <f t="shared" si="387"/>
        <v>0.26299999999901047</v>
      </c>
      <c r="D17706" s="414">
        <f t="shared" si="388"/>
        <v>0.13149999999950523</v>
      </c>
      <c r="H17706" s="406"/>
      <c r="J17706" s="82">
        <v>21</v>
      </c>
      <c r="K17706" s="391">
        <v>1</v>
      </c>
    </row>
    <row r="17707" spans="1:11" x14ac:dyDescent="0.3">
      <c r="A17707" s="341">
        <v>43732.230554340276</v>
      </c>
      <c r="B17707" s="318">
        <v>39895.836000000003</v>
      </c>
      <c r="C17707" s="318">
        <f t="shared" si="387"/>
        <v>0.27300000000104774</v>
      </c>
      <c r="D17707" s="414">
        <f t="shared" si="388"/>
        <v>0.13650000000052387</v>
      </c>
      <c r="H17707" s="406"/>
      <c r="J17707" s="82">
        <v>22</v>
      </c>
      <c r="K17707" s="319">
        <v>2</v>
      </c>
    </row>
    <row r="17708" spans="1:11" x14ac:dyDescent="0.3">
      <c r="A17708" s="341">
        <v>43732.272220949075</v>
      </c>
      <c r="B17708" s="318">
        <v>39896.118000000002</v>
      </c>
      <c r="C17708" s="318">
        <f t="shared" si="387"/>
        <v>0.2819999999992433</v>
      </c>
      <c r="D17708" s="414">
        <f t="shared" si="388"/>
        <v>0.14099999999962165</v>
      </c>
      <c r="H17708" s="406"/>
      <c r="J17708" s="82">
        <v>23</v>
      </c>
      <c r="K17708" s="320">
        <v>3</v>
      </c>
    </row>
    <row r="17709" spans="1:11" x14ac:dyDescent="0.3">
      <c r="A17709" s="341">
        <v>43732.313887557873</v>
      </c>
      <c r="B17709" s="318">
        <v>39896.387999999999</v>
      </c>
      <c r="C17709" s="318">
        <f t="shared" si="387"/>
        <v>0.26999999999679858</v>
      </c>
      <c r="D17709" s="414">
        <f t="shared" si="388"/>
        <v>0.13499999999839929</v>
      </c>
      <c r="H17709" s="406"/>
      <c r="J17709" s="82">
        <v>24</v>
      </c>
      <c r="K17709" s="321">
        <v>4</v>
      </c>
    </row>
    <row r="17710" spans="1:11" x14ac:dyDescent="0.3">
      <c r="A17710" s="341">
        <v>43732.355554166665</v>
      </c>
      <c r="B17710" s="318">
        <v>39896.650999999998</v>
      </c>
      <c r="C17710" s="318">
        <f t="shared" si="387"/>
        <v>0.26299999999901047</v>
      </c>
      <c r="D17710" s="414">
        <f t="shared" si="388"/>
        <v>0.13149999999950523</v>
      </c>
      <c r="H17710" s="406"/>
      <c r="J17710" s="82">
        <v>25</v>
      </c>
      <c r="K17710" s="391">
        <v>1</v>
      </c>
    </row>
    <row r="17711" spans="1:11" x14ac:dyDescent="0.3">
      <c r="A17711" s="341">
        <v>43732.397220775463</v>
      </c>
      <c r="B17711" s="318">
        <v>39896.923000000003</v>
      </c>
      <c r="C17711" s="318">
        <f t="shared" si="387"/>
        <v>0.27200000000448199</v>
      </c>
      <c r="D17711" s="414">
        <f t="shared" si="388"/>
        <v>0.13600000000224099</v>
      </c>
      <c r="H17711" s="406"/>
      <c r="J17711" s="82">
        <v>26</v>
      </c>
      <c r="K17711" s="319">
        <v>2</v>
      </c>
    </row>
    <row r="17712" spans="1:11" x14ac:dyDescent="0.3">
      <c r="A17712" s="341">
        <v>43732.438887384262</v>
      </c>
      <c r="B17712" s="318">
        <v>39897.201000000001</v>
      </c>
      <c r="C17712" s="318">
        <f t="shared" si="387"/>
        <v>0.27799999999842839</v>
      </c>
      <c r="D17712" s="414">
        <f t="shared" si="388"/>
        <v>0.1389999999992142</v>
      </c>
      <c r="H17712" s="406"/>
      <c r="J17712" s="82">
        <v>27</v>
      </c>
      <c r="K17712" s="320">
        <v>3</v>
      </c>
    </row>
    <row r="17713" spans="1:11" x14ac:dyDescent="0.3">
      <c r="A17713" s="341">
        <v>43732.480553993053</v>
      </c>
      <c r="B17713" s="318">
        <v>39897.478999999999</v>
      </c>
      <c r="C17713" s="318">
        <f t="shared" si="387"/>
        <v>0.27799999999842839</v>
      </c>
      <c r="D17713" s="414">
        <f t="shared" si="388"/>
        <v>0.1389999999992142</v>
      </c>
      <c r="H17713" s="406"/>
      <c r="J17713" s="82">
        <v>28</v>
      </c>
      <c r="K17713" s="321">
        <v>4</v>
      </c>
    </row>
    <row r="17714" spans="1:11" x14ac:dyDescent="0.3">
      <c r="A17714" s="341">
        <v>43732.522220601852</v>
      </c>
      <c r="B17714" s="318">
        <v>39897.731</v>
      </c>
      <c r="C17714" s="318">
        <f t="shared" si="387"/>
        <v>0.25200000000040745</v>
      </c>
      <c r="D17714" s="414">
        <f t="shared" si="388"/>
        <v>0.12600000000020373</v>
      </c>
      <c r="H17714" s="406"/>
      <c r="J17714" s="82">
        <v>29</v>
      </c>
      <c r="K17714" s="391">
        <v>1</v>
      </c>
    </row>
    <row r="17715" spans="1:11" x14ac:dyDescent="0.3">
      <c r="A17715" s="341">
        <v>43732.56388721065</v>
      </c>
      <c r="B17715" s="318">
        <v>39898.008000000002</v>
      </c>
      <c r="C17715" s="318">
        <f t="shared" si="387"/>
        <v>0.27700000000186265</v>
      </c>
      <c r="D17715" s="414">
        <f t="shared" si="388"/>
        <v>0.13850000000093132</v>
      </c>
      <c r="H17715" s="406"/>
      <c r="J17715" s="82">
        <v>30</v>
      </c>
      <c r="K17715" s="319">
        <v>2</v>
      </c>
    </row>
    <row r="17716" spans="1:11" x14ac:dyDescent="0.3">
      <c r="A17716" s="341">
        <v>43732.605553819441</v>
      </c>
      <c r="B17716" s="318">
        <v>39898.281000000003</v>
      </c>
      <c r="C17716" s="318">
        <f t="shared" si="387"/>
        <v>0.27300000000104774</v>
      </c>
      <c r="D17716" s="414">
        <f t="shared" si="388"/>
        <v>0.13650000000052387</v>
      </c>
      <c r="H17716" s="406"/>
      <c r="J17716" s="82">
        <v>31</v>
      </c>
      <c r="K17716" s="320">
        <v>3</v>
      </c>
    </row>
    <row r="17717" spans="1:11" x14ac:dyDescent="0.3">
      <c r="A17717" s="341">
        <v>43732.64722042824</v>
      </c>
      <c r="B17717" s="318">
        <v>39898.542000000001</v>
      </c>
      <c r="C17717" s="318">
        <f t="shared" si="387"/>
        <v>0.26099999999860302</v>
      </c>
      <c r="D17717" s="414">
        <f t="shared" si="388"/>
        <v>0.13049999999930151</v>
      </c>
      <c r="H17717" s="406"/>
      <c r="J17717" s="82">
        <v>32</v>
      </c>
      <c r="K17717" s="321">
        <v>4</v>
      </c>
    </row>
    <row r="17718" spans="1:11" x14ac:dyDescent="0.3">
      <c r="A17718" s="341">
        <v>43732.688887037039</v>
      </c>
      <c r="B17718" s="318">
        <v>39898.800000000003</v>
      </c>
      <c r="C17718" s="318">
        <f t="shared" si="387"/>
        <v>0.25800000000162981</v>
      </c>
      <c r="D17718" s="414">
        <f t="shared" si="388"/>
        <v>0.12900000000081491</v>
      </c>
      <c r="H17718" s="406"/>
      <c r="J17718" s="82">
        <v>33</v>
      </c>
      <c r="K17718" s="391">
        <v>1</v>
      </c>
    </row>
    <row r="17719" spans="1:11" x14ac:dyDescent="0.3">
      <c r="A17719" s="341">
        <v>43732.73055364583</v>
      </c>
      <c r="B17719" s="318">
        <v>39899.065000000002</v>
      </c>
      <c r="C17719" s="318">
        <f t="shared" si="387"/>
        <v>0.26499999999941792</v>
      </c>
      <c r="D17719" s="414">
        <f t="shared" si="388"/>
        <v>0.13249999999970896</v>
      </c>
      <c r="H17719" s="406"/>
      <c r="J17719" s="82">
        <v>34</v>
      </c>
      <c r="K17719" s="319">
        <v>2</v>
      </c>
    </row>
    <row r="17720" spans="1:11" x14ac:dyDescent="0.3">
      <c r="A17720" s="341">
        <v>43732.772220254628</v>
      </c>
      <c r="B17720" s="318">
        <v>39899.33</v>
      </c>
      <c r="C17720" s="318">
        <f t="shared" si="387"/>
        <v>0.26499999999941792</v>
      </c>
      <c r="D17720" s="414">
        <f t="shared" si="388"/>
        <v>0.13249999999970896</v>
      </c>
      <c r="H17720" s="406"/>
      <c r="J17720" s="82">
        <v>35</v>
      </c>
      <c r="K17720" s="320">
        <v>3</v>
      </c>
    </row>
    <row r="17721" spans="1:11" x14ac:dyDescent="0.3">
      <c r="A17721" s="341">
        <v>43732.813886863427</v>
      </c>
      <c r="B17721" s="318">
        <v>39899.582000000002</v>
      </c>
      <c r="C17721" s="318">
        <f t="shared" si="387"/>
        <v>0.25200000000040745</v>
      </c>
      <c r="D17721" s="414">
        <f t="shared" si="388"/>
        <v>0.12600000000020373</v>
      </c>
      <c r="H17721" s="406"/>
      <c r="J17721" s="82">
        <v>36</v>
      </c>
      <c r="K17721" s="321">
        <v>4</v>
      </c>
    </row>
    <row r="17722" spans="1:11" x14ac:dyDescent="0.3">
      <c r="A17722" s="341">
        <v>43732.855553472225</v>
      </c>
      <c r="B17722" s="318">
        <v>39899.839</v>
      </c>
      <c r="C17722" s="318">
        <f t="shared" si="387"/>
        <v>0.25699999999778811</v>
      </c>
      <c r="D17722" s="414">
        <f t="shared" si="388"/>
        <v>0.12849999999889405</v>
      </c>
      <c r="H17722" s="406"/>
      <c r="J17722" s="82">
        <v>37</v>
      </c>
      <c r="K17722" s="391">
        <v>1</v>
      </c>
    </row>
    <row r="17723" spans="1:11" x14ac:dyDescent="0.3">
      <c r="A17723" s="341">
        <v>43732.897220081017</v>
      </c>
      <c r="B17723" s="318">
        <v>39900.101000000002</v>
      </c>
      <c r="C17723" s="318">
        <f t="shared" si="387"/>
        <v>0.26200000000244472</v>
      </c>
      <c r="D17723" s="414">
        <f t="shared" si="388"/>
        <v>0.13100000000122236</v>
      </c>
      <c r="H17723" s="406"/>
      <c r="J17723" s="82">
        <v>38</v>
      </c>
      <c r="K17723" s="319">
        <v>2</v>
      </c>
    </row>
    <row r="17724" spans="1:11" x14ac:dyDescent="0.3">
      <c r="A17724" s="341">
        <v>43732.938886689815</v>
      </c>
      <c r="B17724" s="318">
        <v>39900.36</v>
      </c>
      <c r="C17724" s="318">
        <f t="shared" si="387"/>
        <v>0.25899999999819556</v>
      </c>
      <c r="D17724" s="414">
        <f t="shared" si="388"/>
        <v>0.12949999999909778</v>
      </c>
      <c r="H17724" s="406"/>
      <c r="J17724" s="82">
        <v>39</v>
      </c>
      <c r="K17724" s="320">
        <v>3</v>
      </c>
    </row>
    <row r="17725" spans="1:11" x14ac:dyDescent="0.3">
      <c r="A17725" s="341">
        <v>43732.980553298614</v>
      </c>
      <c r="B17725" s="318">
        <v>39900.61</v>
      </c>
      <c r="C17725" s="318">
        <f t="shared" si="387"/>
        <v>0.25</v>
      </c>
      <c r="D17725" s="414">
        <f t="shared" si="388"/>
        <v>0.125</v>
      </c>
      <c r="E17725" s="336">
        <f>SUM(C17702:C17725)*7.4805194805</f>
        <v>47.658389610259405</v>
      </c>
      <c r="F17725" s="324">
        <f>AVERAGE(D17702:D17725)</f>
        <v>0.13272916666664969</v>
      </c>
      <c r="G17725" s="324">
        <f>_xlfn.STDEV.S(D17702:D17725)</f>
        <v>4.6880494847935375E-3</v>
      </c>
      <c r="H17725" s="406"/>
      <c r="J17725" s="82">
        <v>40</v>
      </c>
      <c r="K17725" s="321">
        <v>4</v>
      </c>
    </row>
    <row r="17726" spans="1:11" x14ac:dyDescent="0.3">
      <c r="A17726" s="341">
        <v>43733.022219907405</v>
      </c>
      <c r="B17726" s="318">
        <v>39900.872000000003</v>
      </c>
      <c r="C17726" s="318">
        <f t="shared" si="387"/>
        <v>0.26200000000244472</v>
      </c>
      <c r="D17726" s="414">
        <f t="shared" si="388"/>
        <v>0.13100000000122236</v>
      </c>
      <c r="H17726" s="406"/>
      <c r="J17726" s="82">
        <v>41</v>
      </c>
      <c r="K17726" s="391">
        <v>1</v>
      </c>
    </row>
    <row r="17727" spans="1:11" x14ac:dyDescent="0.3">
      <c r="A17727" s="341">
        <v>43733.063886516204</v>
      </c>
      <c r="B17727" s="318">
        <v>39901.150999999998</v>
      </c>
      <c r="C17727" s="318">
        <f t="shared" si="387"/>
        <v>0.27899999999499414</v>
      </c>
      <c r="D17727" s="414">
        <f t="shared" si="388"/>
        <v>0.13949999999749707</v>
      </c>
      <c r="H17727" s="406"/>
      <c r="J17727" s="82">
        <v>42</v>
      </c>
      <c r="K17727" s="319">
        <v>2</v>
      </c>
    </row>
    <row r="17728" spans="1:11" x14ac:dyDescent="0.3">
      <c r="A17728" s="341">
        <v>43733.105553125002</v>
      </c>
      <c r="B17728" s="318">
        <v>39901.421999999999</v>
      </c>
      <c r="C17728" s="318">
        <f t="shared" si="387"/>
        <v>0.27100000000064028</v>
      </c>
      <c r="D17728" s="414">
        <f t="shared" si="388"/>
        <v>0.13550000000032014</v>
      </c>
      <c r="H17728" s="406"/>
      <c r="J17728" s="82">
        <v>43</v>
      </c>
      <c r="K17728" s="320">
        <v>3</v>
      </c>
    </row>
    <row r="17729" spans="1:11" x14ac:dyDescent="0.3">
      <c r="A17729" s="341">
        <v>43733.147219733793</v>
      </c>
      <c r="B17729" s="318">
        <v>39901.682000000001</v>
      </c>
      <c r="C17729" s="318">
        <f t="shared" si="387"/>
        <v>0.26000000000203727</v>
      </c>
      <c r="D17729" s="414">
        <f t="shared" si="388"/>
        <v>0.13000000000101863</v>
      </c>
      <c r="H17729" s="406"/>
      <c r="J17729" s="82">
        <v>44</v>
      </c>
      <c r="K17729" s="321">
        <v>4</v>
      </c>
    </row>
    <row r="17730" spans="1:11" x14ac:dyDescent="0.3">
      <c r="A17730" s="341">
        <v>43733.188886342592</v>
      </c>
      <c r="B17730" s="318">
        <v>39901.953000000001</v>
      </c>
      <c r="C17730" s="318">
        <f t="shared" si="387"/>
        <v>0.27100000000064028</v>
      </c>
      <c r="D17730" s="414">
        <f t="shared" si="388"/>
        <v>0.13550000000032014</v>
      </c>
      <c r="H17730" s="406"/>
      <c r="J17730" s="82">
        <v>45</v>
      </c>
      <c r="K17730" s="391">
        <v>1</v>
      </c>
    </row>
    <row r="17731" spans="1:11" x14ac:dyDescent="0.3">
      <c r="A17731" s="341">
        <v>43733.230552951391</v>
      </c>
      <c r="B17731" s="318">
        <v>39902.228999999999</v>
      </c>
      <c r="C17731" s="318">
        <f t="shared" si="387"/>
        <v>0.27599999999802094</v>
      </c>
      <c r="D17731" s="414">
        <f t="shared" si="388"/>
        <v>0.13799999999901047</v>
      </c>
      <c r="H17731" s="406"/>
      <c r="J17731" s="82">
        <v>46</v>
      </c>
      <c r="K17731" s="319">
        <v>2</v>
      </c>
    </row>
    <row r="17732" spans="1:11" x14ac:dyDescent="0.3">
      <c r="A17732" s="341">
        <v>43733.272219560182</v>
      </c>
      <c r="B17732" s="318">
        <v>39902.497000000003</v>
      </c>
      <c r="C17732" s="318">
        <f t="shared" si="387"/>
        <v>0.26800000000366708</v>
      </c>
      <c r="D17732" s="414">
        <f t="shared" si="388"/>
        <v>0.13400000000183354</v>
      </c>
      <c r="H17732" s="406"/>
      <c r="J17732" s="82">
        <v>47</v>
      </c>
      <c r="K17732" s="320">
        <v>3</v>
      </c>
    </row>
    <row r="17733" spans="1:11" x14ac:dyDescent="0.3">
      <c r="A17733" s="341">
        <v>43733.31388616898</v>
      </c>
      <c r="B17733" s="318">
        <v>39902.758000000002</v>
      </c>
      <c r="C17733" s="318">
        <f t="shared" si="387"/>
        <v>0.26099999999860302</v>
      </c>
      <c r="D17733" s="414">
        <f t="shared" si="388"/>
        <v>0.13049999999930151</v>
      </c>
      <c r="H17733" s="406"/>
      <c r="J17733" s="82">
        <v>48</v>
      </c>
      <c r="K17733" s="321">
        <v>4</v>
      </c>
    </row>
    <row r="17734" spans="1:11" x14ac:dyDescent="0.3">
      <c r="A17734" s="341">
        <v>43733.355552777779</v>
      </c>
      <c r="B17734" s="318">
        <v>39903.03</v>
      </c>
      <c r="C17734" s="318">
        <f t="shared" si="387"/>
        <v>0.27199999999720603</v>
      </c>
      <c r="D17734" s="414">
        <f t="shared" si="388"/>
        <v>0.13599999999860302</v>
      </c>
      <c r="H17734" s="406"/>
      <c r="J17734" s="82">
        <v>49</v>
      </c>
      <c r="K17734" s="391">
        <v>1</v>
      </c>
    </row>
    <row r="17735" spans="1:11" x14ac:dyDescent="0.3">
      <c r="A17735" s="341">
        <v>43733.397219386577</v>
      </c>
      <c r="B17735" s="318">
        <v>39903.305</v>
      </c>
      <c r="C17735" s="318">
        <f t="shared" si="387"/>
        <v>0.27500000000145519</v>
      </c>
      <c r="D17735" s="414">
        <f t="shared" si="388"/>
        <v>0.1375000000007276</v>
      </c>
      <c r="H17735" s="406"/>
      <c r="J17735" s="82">
        <v>50</v>
      </c>
      <c r="K17735" s="319">
        <v>2</v>
      </c>
    </row>
    <row r="17736" spans="1:11" x14ac:dyDescent="0.3">
      <c r="A17736" s="341">
        <v>43733.438885995369</v>
      </c>
      <c r="B17736" s="318">
        <v>39903.567000000003</v>
      </c>
      <c r="C17736" s="318">
        <f t="shared" si="387"/>
        <v>0.26200000000244472</v>
      </c>
      <c r="D17736" s="414">
        <f t="shared" si="388"/>
        <v>0.13100000000122236</v>
      </c>
      <c r="H17736" s="406"/>
      <c r="J17736" s="82">
        <v>51</v>
      </c>
      <c r="K17736" s="320">
        <v>3</v>
      </c>
    </row>
    <row r="17737" spans="1:11" x14ac:dyDescent="0.3">
      <c r="A17737" s="341">
        <v>43733.480552604167</v>
      </c>
      <c r="B17737" s="318">
        <v>39903.828000000001</v>
      </c>
      <c r="C17737" s="318">
        <f t="shared" si="387"/>
        <v>0.26099999999860302</v>
      </c>
      <c r="D17737" s="414">
        <f t="shared" si="388"/>
        <v>0.13049999999930151</v>
      </c>
      <c r="H17737" s="406"/>
      <c r="J17737" s="82">
        <v>52</v>
      </c>
      <c r="K17737" s="321">
        <v>4</v>
      </c>
    </row>
    <row r="17738" spans="1:11" x14ac:dyDescent="0.3">
      <c r="A17738" s="341">
        <v>43733.522219212966</v>
      </c>
      <c r="B17738" s="318">
        <v>39904.101000000002</v>
      </c>
      <c r="C17738" s="318">
        <f t="shared" si="387"/>
        <v>0.27300000000104774</v>
      </c>
      <c r="D17738" s="414">
        <f t="shared" si="388"/>
        <v>0.13650000000052387</v>
      </c>
      <c r="H17738" s="406"/>
      <c r="J17738" s="82">
        <v>53</v>
      </c>
      <c r="K17738" s="391">
        <v>1</v>
      </c>
    </row>
    <row r="17739" spans="1:11" x14ac:dyDescent="0.3">
      <c r="A17739" s="341">
        <v>43733.563885821757</v>
      </c>
      <c r="B17739" s="318">
        <v>39904.370000000003</v>
      </c>
      <c r="C17739" s="318">
        <f t="shared" si="387"/>
        <v>0.26900000000023283</v>
      </c>
      <c r="D17739" s="414">
        <f t="shared" si="388"/>
        <v>0.13450000000011642</v>
      </c>
      <c r="H17739" s="406"/>
      <c r="J17739" s="82">
        <v>54</v>
      </c>
      <c r="K17739" s="319">
        <v>2</v>
      </c>
    </row>
    <row r="17740" spans="1:11" x14ac:dyDescent="0.3">
      <c r="A17740" s="341">
        <v>43733.605552430556</v>
      </c>
      <c r="B17740" s="318">
        <v>39904.627999999997</v>
      </c>
      <c r="C17740" s="318">
        <f t="shared" si="387"/>
        <v>0.25799999999435386</v>
      </c>
      <c r="D17740" s="414">
        <f t="shared" si="388"/>
        <v>0.12899999999717693</v>
      </c>
      <c r="H17740" s="406"/>
      <c r="J17740" s="82">
        <v>55</v>
      </c>
      <c r="K17740" s="320">
        <v>3</v>
      </c>
    </row>
    <row r="17741" spans="1:11" x14ac:dyDescent="0.3">
      <c r="A17741" s="341">
        <v>43733.647219039354</v>
      </c>
      <c r="B17741" s="318">
        <v>39904.889000000003</v>
      </c>
      <c r="C17741" s="318">
        <f t="shared" si="387"/>
        <v>0.26100000000587897</v>
      </c>
      <c r="D17741" s="414">
        <f t="shared" si="388"/>
        <v>0.13050000000293949</v>
      </c>
      <c r="H17741" s="406"/>
      <c r="J17741" s="82">
        <v>56</v>
      </c>
      <c r="K17741" s="321">
        <v>4</v>
      </c>
    </row>
    <row r="17742" spans="1:11" x14ac:dyDescent="0.3">
      <c r="A17742" s="341">
        <v>43733.688885648146</v>
      </c>
      <c r="B17742" s="318">
        <v>39905.156999999999</v>
      </c>
      <c r="C17742" s="318">
        <f t="shared" si="387"/>
        <v>0.26799999999639113</v>
      </c>
      <c r="D17742" s="414">
        <f t="shared" si="388"/>
        <v>0.13399999999819556</v>
      </c>
      <c r="H17742" s="406"/>
      <c r="J17742" s="82">
        <v>57</v>
      </c>
      <c r="K17742" s="391">
        <v>1</v>
      </c>
    </row>
    <row r="17743" spans="1:11" x14ac:dyDescent="0.3">
      <c r="A17743" s="341">
        <v>43733.730552256944</v>
      </c>
      <c r="B17743" s="318">
        <v>39905.42</v>
      </c>
      <c r="C17743" s="318">
        <f t="shared" si="387"/>
        <v>0.26299999999901047</v>
      </c>
      <c r="D17743" s="414">
        <f t="shared" si="388"/>
        <v>0.13149999999950523</v>
      </c>
      <c r="H17743" s="406"/>
      <c r="J17743" s="82">
        <v>58</v>
      </c>
      <c r="K17743" s="319">
        <v>2</v>
      </c>
    </row>
    <row r="17744" spans="1:11" x14ac:dyDescent="0.3">
      <c r="A17744" s="341">
        <v>43733.772218865743</v>
      </c>
      <c r="B17744" s="318">
        <v>39905.671999999999</v>
      </c>
      <c r="C17744" s="318">
        <f t="shared" si="387"/>
        <v>0.25200000000040745</v>
      </c>
      <c r="D17744" s="414">
        <f t="shared" si="388"/>
        <v>0.12600000000020373</v>
      </c>
      <c r="H17744" s="406"/>
      <c r="J17744" s="82">
        <v>59</v>
      </c>
      <c r="K17744" s="320">
        <v>3</v>
      </c>
    </row>
    <row r="17745" spans="1:11" x14ac:dyDescent="0.3">
      <c r="A17745" s="341">
        <v>43733.813885474534</v>
      </c>
      <c r="B17745" s="318">
        <v>39905.928999999996</v>
      </c>
      <c r="C17745" s="318">
        <f t="shared" si="387"/>
        <v>0.25699999999778811</v>
      </c>
      <c r="D17745" s="414">
        <f t="shared" si="388"/>
        <v>0.12849999999889405</v>
      </c>
      <c r="H17745" s="406"/>
      <c r="J17745" s="82">
        <v>60</v>
      </c>
      <c r="K17745" s="321">
        <v>4</v>
      </c>
    </row>
    <row r="17746" spans="1:11" x14ac:dyDescent="0.3">
      <c r="A17746" s="341">
        <v>43733.855552083332</v>
      </c>
      <c r="B17746" s="318">
        <v>39906.188000000002</v>
      </c>
      <c r="C17746" s="318">
        <f t="shared" si="387"/>
        <v>0.25900000000547152</v>
      </c>
      <c r="D17746" s="414">
        <f t="shared" si="388"/>
        <v>0.12950000000273576</v>
      </c>
      <c r="H17746" s="406"/>
      <c r="J17746" s="82">
        <v>61</v>
      </c>
      <c r="K17746" s="391">
        <v>1</v>
      </c>
    </row>
    <row r="17747" spans="1:11" x14ac:dyDescent="0.3">
      <c r="A17747" s="341">
        <v>43733.897218692131</v>
      </c>
      <c r="B17747" s="318">
        <v>39906.440999999999</v>
      </c>
      <c r="C17747" s="318">
        <f t="shared" si="387"/>
        <v>0.2529999999969732</v>
      </c>
      <c r="D17747" s="414">
        <f t="shared" si="388"/>
        <v>0.1264999999984866</v>
      </c>
      <c r="H17747" s="406"/>
      <c r="J17747" s="82">
        <v>62</v>
      </c>
      <c r="K17747" s="319">
        <v>2</v>
      </c>
    </row>
    <row r="17748" spans="1:11" x14ac:dyDescent="0.3">
      <c r="A17748" s="341">
        <v>43733.93888530093</v>
      </c>
      <c r="B17748" s="318">
        <v>39906.688999999998</v>
      </c>
      <c r="C17748" s="318">
        <f t="shared" si="387"/>
        <v>0.24799999999959255</v>
      </c>
      <c r="D17748" s="414">
        <f t="shared" si="388"/>
        <v>0.12399999999979627</v>
      </c>
      <c r="H17748" s="406"/>
      <c r="J17748" s="82">
        <v>63</v>
      </c>
      <c r="K17748" s="320">
        <v>3</v>
      </c>
    </row>
    <row r="17749" spans="1:11" x14ac:dyDescent="0.3">
      <c r="A17749" s="341">
        <v>43733.980551909721</v>
      </c>
      <c r="B17749" s="318">
        <v>39906.949000000001</v>
      </c>
      <c r="C17749" s="318">
        <f t="shared" si="387"/>
        <v>0.26000000000203727</v>
      </c>
      <c r="D17749" s="414">
        <f t="shared" si="388"/>
        <v>0.13000000000101863</v>
      </c>
      <c r="E17749" s="336">
        <f>SUM(C17726:C17749)*7.4805194805</f>
        <v>47.419012986889065</v>
      </c>
      <c r="F17749" s="324">
        <f>AVERAGE(D17726:D17749)</f>
        <v>0.13206249999999878</v>
      </c>
      <c r="G17749" s="324">
        <f>_xlfn.STDEV.S(D17726:D17749)</f>
        <v>4.0225248936922621E-3</v>
      </c>
      <c r="H17749" s="406"/>
      <c r="J17749" s="82">
        <v>64</v>
      </c>
      <c r="K17749" s="321">
        <v>4</v>
      </c>
    </row>
    <row r="17750" spans="1:11" x14ac:dyDescent="0.3">
      <c r="A17750" s="341">
        <v>43734.022218518519</v>
      </c>
      <c r="B17750" s="318">
        <v>39907.218000000001</v>
      </c>
      <c r="C17750" s="318">
        <f t="shared" si="387"/>
        <v>0.26900000000023283</v>
      </c>
      <c r="D17750" s="414">
        <f t="shared" si="388"/>
        <v>0.13450000000011642</v>
      </c>
      <c r="H17750" s="406"/>
      <c r="J17750" s="82">
        <v>65</v>
      </c>
      <c r="K17750" s="391">
        <v>1</v>
      </c>
    </row>
    <row r="17751" spans="1:11" x14ac:dyDescent="0.3">
      <c r="A17751" s="341">
        <v>43734.063885127318</v>
      </c>
      <c r="B17751" s="318">
        <v>39907.478999999999</v>
      </c>
      <c r="C17751" s="318">
        <f t="shared" si="387"/>
        <v>0.26099999999860302</v>
      </c>
      <c r="D17751" s="414">
        <f t="shared" si="388"/>
        <v>0.13049999999930151</v>
      </c>
      <c r="H17751" s="406"/>
      <c r="J17751" s="82">
        <v>66</v>
      </c>
      <c r="K17751" s="319">
        <v>2</v>
      </c>
    </row>
    <row r="17752" spans="1:11" x14ac:dyDescent="0.3">
      <c r="A17752" s="341">
        <v>43734.105551736109</v>
      </c>
      <c r="B17752" s="318">
        <v>39907.733</v>
      </c>
      <c r="C17752" s="318">
        <f t="shared" si="387"/>
        <v>0.25400000000081491</v>
      </c>
      <c r="D17752" s="414">
        <f t="shared" si="388"/>
        <v>0.12700000000040745</v>
      </c>
      <c r="H17752" s="406"/>
      <c r="J17752" s="82">
        <v>67</v>
      </c>
      <c r="K17752" s="320">
        <v>3</v>
      </c>
    </row>
    <row r="17753" spans="1:11" x14ac:dyDescent="0.3">
      <c r="A17753" s="341">
        <v>43734.147218344908</v>
      </c>
      <c r="B17753" s="318">
        <v>39908</v>
      </c>
      <c r="C17753" s="318">
        <f t="shared" si="387"/>
        <v>0.26699999999982538</v>
      </c>
      <c r="D17753" s="414">
        <f t="shared" si="388"/>
        <v>0.13349999999991269</v>
      </c>
      <c r="H17753" s="406"/>
      <c r="J17753" s="82">
        <v>68</v>
      </c>
      <c r="K17753" s="321">
        <v>4</v>
      </c>
    </row>
    <row r="17754" spans="1:11" x14ac:dyDescent="0.3">
      <c r="A17754" s="341">
        <v>43734.188884953706</v>
      </c>
      <c r="B17754" s="318">
        <v>39908.275000000001</v>
      </c>
      <c r="C17754" s="318">
        <f t="shared" si="387"/>
        <v>0.27500000000145519</v>
      </c>
      <c r="D17754" s="414">
        <f t="shared" si="388"/>
        <v>0.1375000000007276</v>
      </c>
      <c r="H17754" s="406"/>
      <c r="J17754" s="82">
        <v>69</v>
      </c>
      <c r="K17754" s="391">
        <v>1</v>
      </c>
    </row>
    <row r="17755" spans="1:11" x14ac:dyDescent="0.3">
      <c r="A17755" s="341">
        <v>43734.230551562498</v>
      </c>
      <c r="B17755" s="318">
        <v>39908.546999999999</v>
      </c>
      <c r="C17755" s="318">
        <f t="shared" si="387"/>
        <v>0.27199999999720603</v>
      </c>
      <c r="D17755" s="414">
        <f t="shared" si="388"/>
        <v>0.13599999999860302</v>
      </c>
      <c r="H17755" s="406"/>
      <c r="J17755" s="82">
        <v>70</v>
      </c>
      <c r="K17755" s="319">
        <v>2</v>
      </c>
    </row>
    <row r="17756" spans="1:11" x14ac:dyDescent="0.3">
      <c r="A17756" s="341">
        <v>43734.272218171296</v>
      </c>
      <c r="B17756" s="318">
        <v>39908.817999999999</v>
      </c>
      <c r="C17756" s="318">
        <f t="shared" si="387"/>
        <v>0.27100000000064028</v>
      </c>
      <c r="D17756" s="414">
        <f t="shared" si="388"/>
        <v>0.13550000000032014</v>
      </c>
      <c r="H17756" s="406"/>
      <c r="J17756" s="82">
        <v>71</v>
      </c>
      <c r="K17756" s="320">
        <v>3</v>
      </c>
    </row>
    <row r="17757" spans="1:11" x14ac:dyDescent="0.3">
      <c r="A17757" s="341">
        <v>43734.313884780095</v>
      </c>
      <c r="B17757" s="318">
        <v>39909.097999999998</v>
      </c>
      <c r="C17757" s="318">
        <f t="shared" si="387"/>
        <v>0.27999999999883585</v>
      </c>
      <c r="D17757" s="414">
        <f t="shared" si="388"/>
        <v>0.13999999999941792</v>
      </c>
      <c r="H17757" s="406"/>
      <c r="J17757" s="82">
        <v>72</v>
      </c>
      <c r="K17757" s="321">
        <v>4</v>
      </c>
    </row>
    <row r="17758" spans="1:11" x14ac:dyDescent="0.3">
      <c r="A17758" s="341">
        <v>43734.355551388886</v>
      </c>
      <c r="B17758" s="318">
        <v>39909.368999999999</v>
      </c>
      <c r="C17758" s="318">
        <f t="shared" si="387"/>
        <v>0.27100000000064028</v>
      </c>
      <c r="D17758" s="414">
        <f t="shared" si="388"/>
        <v>0.13550000000032014</v>
      </c>
      <c r="H17758" s="406"/>
      <c r="J17758" s="82">
        <v>73</v>
      </c>
      <c r="K17758" s="391">
        <v>1</v>
      </c>
    </row>
    <row r="17759" spans="1:11" x14ac:dyDescent="0.3">
      <c r="A17759" s="341">
        <v>43734.397217997684</v>
      </c>
      <c r="B17759" s="318">
        <v>39909.631000000001</v>
      </c>
      <c r="C17759" s="318">
        <f t="shared" si="387"/>
        <v>0.26200000000244472</v>
      </c>
      <c r="D17759" s="414">
        <f t="shared" si="388"/>
        <v>0.13100000000122236</v>
      </c>
      <c r="H17759" s="406"/>
      <c r="J17759" s="82">
        <v>74</v>
      </c>
      <c r="K17759" s="319">
        <v>2</v>
      </c>
    </row>
    <row r="17760" spans="1:11" x14ac:dyDescent="0.3">
      <c r="A17760" s="341">
        <v>43734.438884606483</v>
      </c>
      <c r="B17760" s="318">
        <v>39909.900999999998</v>
      </c>
      <c r="C17760" s="318">
        <f t="shared" si="387"/>
        <v>0.26999999999679858</v>
      </c>
      <c r="D17760" s="414">
        <f t="shared" si="388"/>
        <v>0.13499999999839929</v>
      </c>
      <c r="H17760" s="406"/>
      <c r="J17760" s="82">
        <v>75</v>
      </c>
      <c r="K17760" s="320">
        <v>3</v>
      </c>
    </row>
    <row r="17761" spans="1:11" x14ac:dyDescent="0.3">
      <c r="A17761" s="341">
        <v>43734.480551215274</v>
      </c>
      <c r="B17761" s="318">
        <v>39910.171000000002</v>
      </c>
      <c r="C17761" s="318">
        <f t="shared" si="387"/>
        <v>0.27000000000407454</v>
      </c>
      <c r="D17761" s="414">
        <f t="shared" si="388"/>
        <v>0.13500000000203727</v>
      </c>
      <c r="H17761" s="406"/>
      <c r="J17761" s="82">
        <v>76</v>
      </c>
      <c r="K17761" s="321">
        <v>4</v>
      </c>
    </row>
    <row r="17762" spans="1:11" x14ac:dyDescent="0.3">
      <c r="A17762" s="341">
        <v>43734.522217824073</v>
      </c>
      <c r="B17762" s="318">
        <v>39910.44</v>
      </c>
      <c r="C17762" s="318">
        <f t="shared" si="387"/>
        <v>0.26900000000023283</v>
      </c>
      <c r="D17762" s="414">
        <f t="shared" si="388"/>
        <v>0.13450000000011642</v>
      </c>
      <c r="H17762" s="406"/>
      <c r="J17762" s="82">
        <v>77</v>
      </c>
      <c r="K17762" s="391">
        <v>1</v>
      </c>
    </row>
    <row r="17763" spans="1:11" x14ac:dyDescent="0.3">
      <c r="A17763" s="341">
        <v>43734.563884432871</v>
      </c>
      <c r="B17763" s="318">
        <v>39910.701000000001</v>
      </c>
      <c r="C17763" s="318">
        <f t="shared" si="387"/>
        <v>0.26099999999860302</v>
      </c>
      <c r="D17763" s="414">
        <f t="shared" si="388"/>
        <v>0.13049999999930151</v>
      </c>
      <c r="H17763" s="406"/>
      <c r="J17763" s="82">
        <v>78</v>
      </c>
      <c r="K17763" s="319">
        <v>2</v>
      </c>
    </row>
    <row r="17764" spans="1:11" x14ac:dyDescent="0.3">
      <c r="A17764" s="341">
        <v>43734.60555104167</v>
      </c>
      <c r="B17764" s="318">
        <v>39910.972000000002</v>
      </c>
      <c r="C17764" s="318">
        <f t="shared" si="387"/>
        <v>0.27100000000064028</v>
      </c>
      <c r="D17764" s="414">
        <f t="shared" si="388"/>
        <v>0.13550000000032014</v>
      </c>
      <c r="H17764" s="406"/>
      <c r="J17764" s="82">
        <v>79</v>
      </c>
      <c r="K17764" s="320">
        <v>3</v>
      </c>
    </row>
    <row r="17765" spans="1:11" x14ac:dyDescent="0.3">
      <c r="A17765" s="341">
        <v>43734.647217650461</v>
      </c>
      <c r="B17765" s="318">
        <v>39911.245000000003</v>
      </c>
      <c r="C17765" s="318">
        <f t="shared" si="387"/>
        <v>0.27300000000104774</v>
      </c>
      <c r="D17765" s="414">
        <f t="shared" si="388"/>
        <v>0.13650000000052387</v>
      </c>
      <c r="H17765" s="406"/>
      <c r="J17765" s="82">
        <v>80</v>
      </c>
      <c r="K17765" s="321">
        <v>4</v>
      </c>
    </row>
    <row r="17766" spans="1:11" x14ac:dyDescent="0.3">
      <c r="A17766" s="341">
        <v>43734.68888425926</v>
      </c>
      <c r="B17766" s="318">
        <v>39911.506000000001</v>
      </c>
      <c r="C17766" s="318">
        <f t="shared" si="387"/>
        <v>0.26099999999860302</v>
      </c>
      <c r="D17766" s="414">
        <f t="shared" si="388"/>
        <v>0.13049999999930151</v>
      </c>
      <c r="H17766" s="406"/>
      <c r="J17766" s="82">
        <v>81</v>
      </c>
      <c r="K17766" s="391">
        <v>1</v>
      </c>
    </row>
    <row r="17767" spans="1:11" x14ac:dyDescent="0.3">
      <c r="A17767" s="341">
        <v>43734.730550868058</v>
      </c>
      <c r="B17767" s="318">
        <v>39911.760999999999</v>
      </c>
      <c r="C17767" s="318">
        <f t="shared" si="387"/>
        <v>0.25499999999738066</v>
      </c>
      <c r="D17767" s="414">
        <f t="shared" si="388"/>
        <v>0.12749999999869033</v>
      </c>
      <c r="H17767" s="406"/>
      <c r="J17767" s="82">
        <v>82</v>
      </c>
      <c r="K17767" s="319">
        <v>2</v>
      </c>
    </row>
    <row r="17768" spans="1:11" x14ac:dyDescent="0.3">
      <c r="A17768" s="341">
        <v>43734.77221747685</v>
      </c>
      <c r="B17768" s="318">
        <v>39912.023000000001</v>
      </c>
      <c r="C17768" s="318">
        <f t="shared" si="387"/>
        <v>0.26200000000244472</v>
      </c>
      <c r="D17768" s="414">
        <f t="shared" si="388"/>
        <v>0.13100000000122236</v>
      </c>
      <c r="H17768" s="406"/>
      <c r="J17768" s="82">
        <v>83</v>
      </c>
      <c r="K17768" s="320">
        <v>3</v>
      </c>
    </row>
    <row r="17769" spans="1:11" x14ac:dyDescent="0.3">
      <c r="A17769" s="341">
        <v>43734.813884085648</v>
      </c>
      <c r="B17769" s="318">
        <v>39912.288</v>
      </c>
      <c r="C17769" s="318">
        <f t="shared" si="387"/>
        <v>0.26499999999941792</v>
      </c>
      <c r="D17769" s="414">
        <f t="shared" si="388"/>
        <v>0.13249999999970896</v>
      </c>
      <c r="H17769" s="406"/>
      <c r="J17769" s="82">
        <v>84</v>
      </c>
      <c r="K17769" s="321">
        <v>4</v>
      </c>
    </row>
    <row r="17770" spans="1:11" x14ac:dyDescent="0.3">
      <c r="A17770" s="341">
        <v>43734.855550694447</v>
      </c>
      <c r="B17770" s="318">
        <v>39912.538</v>
      </c>
      <c r="C17770" s="318">
        <f t="shared" si="387"/>
        <v>0.25</v>
      </c>
      <c r="D17770" s="414">
        <f t="shared" si="388"/>
        <v>0.125</v>
      </c>
      <c r="H17770" s="406"/>
      <c r="J17770" s="82">
        <v>85</v>
      </c>
      <c r="K17770" s="391">
        <v>1</v>
      </c>
    </row>
    <row r="17771" spans="1:11" x14ac:dyDescent="0.3">
      <c r="A17771" s="341">
        <v>43734.897217303238</v>
      </c>
      <c r="B17771" s="318">
        <v>39912.79</v>
      </c>
      <c r="C17771" s="318">
        <f t="shared" si="387"/>
        <v>0.25200000000040745</v>
      </c>
      <c r="D17771" s="414">
        <f t="shared" si="388"/>
        <v>0.12600000000020373</v>
      </c>
      <c r="H17771" s="406"/>
      <c r="J17771" s="82">
        <v>86</v>
      </c>
      <c r="K17771" s="319">
        <v>2</v>
      </c>
    </row>
    <row r="17772" spans="1:11" x14ac:dyDescent="0.3">
      <c r="A17772" s="341">
        <v>43734.938883912037</v>
      </c>
      <c r="B17772" s="318">
        <v>39913.057999999997</v>
      </c>
      <c r="C17772" s="318">
        <f t="shared" si="387"/>
        <v>0.26799999999639113</v>
      </c>
      <c r="D17772" s="414">
        <f t="shared" si="388"/>
        <v>0.13399999999819556</v>
      </c>
      <c r="H17772" s="406"/>
      <c r="J17772" s="82">
        <v>87</v>
      </c>
      <c r="K17772" s="320">
        <v>3</v>
      </c>
    </row>
    <row r="17773" spans="1:11" x14ac:dyDescent="0.3">
      <c r="A17773" s="341">
        <v>43734.980550520835</v>
      </c>
      <c r="B17773" s="318">
        <v>39913.32</v>
      </c>
      <c r="C17773" s="318">
        <f t="shared" si="387"/>
        <v>0.26200000000244472</v>
      </c>
      <c r="D17773" s="414">
        <f t="shared" si="388"/>
        <v>0.13100000000122236</v>
      </c>
      <c r="E17773" s="336">
        <f>SUM(C17750:C17773)*7.4805194805</f>
        <v>47.658389610259405</v>
      </c>
      <c r="F17773" s="324">
        <f>AVERAGE(D17750:D17773)</f>
        <v>0.13272916666664969</v>
      </c>
      <c r="G17773" s="324">
        <f>_xlfn.STDEV.S(D17750:D17773)</f>
        <v>3.7963917842736613E-3</v>
      </c>
      <c r="H17773" s="406"/>
      <c r="J17773" s="82">
        <v>88</v>
      </c>
      <c r="K17773" s="321">
        <v>4</v>
      </c>
    </row>
    <row r="17774" spans="1:11" x14ac:dyDescent="0.3">
      <c r="A17774" s="341">
        <v>43735.022217129626</v>
      </c>
      <c r="B17774" s="318">
        <v>39913.572</v>
      </c>
      <c r="C17774" s="318">
        <f t="shared" si="387"/>
        <v>0.25200000000040745</v>
      </c>
      <c r="D17774" s="414">
        <f t="shared" si="388"/>
        <v>0.12600000000020373</v>
      </c>
      <c r="H17774" s="406"/>
      <c r="J17774" s="82">
        <v>89</v>
      </c>
      <c r="K17774" s="391">
        <v>1</v>
      </c>
    </row>
    <row r="17775" spans="1:11" x14ac:dyDescent="0.3">
      <c r="A17775" s="341">
        <v>43735.063883738425</v>
      </c>
      <c r="B17775" s="318">
        <v>39913.836000000003</v>
      </c>
      <c r="C17775" s="318">
        <f t="shared" si="387"/>
        <v>0.26400000000285218</v>
      </c>
      <c r="D17775" s="414">
        <f t="shared" si="388"/>
        <v>0.13200000000142609</v>
      </c>
      <c r="H17775" s="406"/>
      <c r="J17775" s="82">
        <v>90</v>
      </c>
      <c r="K17775" s="319">
        <v>2</v>
      </c>
    </row>
    <row r="17776" spans="1:11" x14ac:dyDescent="0.3">
      <c r="A17776" s="341">
        <v>43735.105550347223</v>
      </c>
      <c r="B17776" s="318">
        <v>39914.108999999997</v>
      </c>
      <c r="C17776" s="318">
        <f t="shared" si="387"/>
        <v>0.27299999999377178</v>
      </c>
      <c r="D17776" s="414">
        <f t="shared" si="388"/>
        <v>0.13649999999688589</v>
      </c>
      <c r="H17776" s="406"/>
      <c r="J17776" s="82">
        <v>91</v>
      </c>
      <c r="K17776" s="320">
        <v>3</v>
      </c>
    </row>
    <row r="17777" spans="1:12" x14ac:dyDescent="0.3">
      <c r="A17777" s="341">
        <v>43735.147216956022</v>
      </c>
      <c r="B17777" s="318">
        <v>39914.379000000001</v>
      </c>
      <c r="C17777" s="318">
        <f t="shared" si="387"/>
        <v>0.27000000000407454</v>
      </c>
      <c r="D17777" s="414">
        <f t="shared" si="388"/>
        <v>0.13500000000203727</v>
      </c>
      <c r="H17777" s="406"/>
      <c r="J17777" s="82">
        <v>92</v>
      </c>
      <c r="K17777" s="321">
        <v>4</v>
      </c>
    </row>
    <row r="17778" spans="1:12" x14ac:dyDescent="0.3">
      <c r="A17778" s="341">
        <v>43735.188883564813</v>
      </c>
      <c r="B17778" s="318">
        <v>39914.641000000003</v>
      </c>
      <c r="C17778" s="318">
        <f t="shared" si="387"/>
        <v>0.26200000000244472</v>
      </c>
      <c r="D17778" s="414">
        <f t="shared" si="388"/>
        <v>0.13100000000122236</v>
      </c>
      <c r="H17778" s="406"/>
      <c r="J17778" s="82">
        <v>93</v>
      </c>
      <c r="K17778" s="391">
        <v>1</v>
      </c>
    </row>
    <row r="17779" spans="1:12" x14ac:dyDescent="0.3">
      <c r="A17779" s="341">
        <v>43735.230550173612</v>
      </c>
      <c r="B17779" s="318">
        <v>39914.915999999997</v>
      </c>
      <c r="C17779" s="318">
        <f t="shared" si="387"/>
        <v>0.27499999999417923</v>
      </c>
      <c r="D17779" s="414">
        <f t="shared" si="388"/>
        <v>0.13749999999708962</v>
      </c>
      <c r="H17779" s="406"/>
      <c r="J17779" s="82">
        <v>94</v>
      </c>
      <c r="K17779" s="319">
        <v>2</v>
      </c>
    </row>
    <row r="17780" spans="1:12" x14ac:dyDescent="0.3">
      <c r="A17780" s="341">
        <v>43735.27221678241</v>
      </c>
      <c r="B17780" s="318">
        <v>39915.192999999999</v>
      </c>
      <c r="C17780" s="318">
        <f t="shared" si="387"/>
        <v>0.27700000000186265</v>
      </c>
      <c r="D17780" s="414">
        <f t="shared" si="388"/>
        <v>0.13850000000093132</v>
      </c>
      <c r="H17780" s="406"/>
      <c r="J17780" s="82">
        <v>95</v>
      </c>
      <c r="K17780" s="320">
        <v>3</v>
      </c>
    </row>
    <row r="17781" spans="1:12" x14ac:dyDescent="0.3">
      <c r="A17781" s="341">
        <v>43735.313883391202</v>
      </c>
      <c r="B17781" s="318">
        <v>39915.459000000003</v>
      </c>
      <c r="C17781" s="318">
        <f t="shared" si="387"/>
        <v>0.26600000000325963</v>
      </c>
      <c r="D17781" s="414">
        <f t="shared" si="388"/>
        <v>0.13300000000162981</v>
      </c>
      <c r="H17781" s="406"/>
      <c r="J17781" s="82">
        <v>96</v>
      </c>
      <c r="K17781" s="321">
        <v>4</v>
      </c>
    </row>
    <row r="17782" spans="1:12" x14ac:dyDescent="0.3">
      <c r="A17782" s="341">
        <v>43735.35555</v>
      </c>
      <c r="B17782" s="318">
        <v>39915.713000000003</v>
      </c>
      <c r="C17782" s="318">
        <f t="shared" si="387"/>
        <v>0.25400000000081491</v>
      </c>
      <c r="D17782" s="414">
        <f t="shared" si="388"/>
        <v>0.12700000000040745</v>
      </c>
      <c r="H17782" s="406"/>
      <c r="J17782" s="82">
        <v>97</v>
      </c>
      <c r="K17782" s="391">
        <v>1</v>
      </c>
    </row>
    <row r="17783" spans="1:12" x14ac:dyDescent="0.3">
      <c r="A17783" s="341">
        <v>43735.397216608799</v>
      </c>
      <c r="B17783" s="318">
        <v>39915.981</v>
      </c>
      <c r="C17783" s="318">
        <f t="shared" si="387"/>
        <v>0.26799999999639113</v>
      </c>
      <c r="D17783" s="414">
        <f t="shared" si="388"/>
        <v>0.13399999999819556</v>
      </c>
      <c r="H17783" s="406"/>
      <c r="J17783" s="82">
        <v>98</v>
      </c>
      <c r="K17783" s="319">
        <v>2</v>
      </c>
    </row>
    <row r="17784" spans="1:12" x14ac:dyDescent="0.3">
      <c r="A17784" s="341">
        <v>43735.43888321759</v>
      </c>
      <c r="B17784" s="318">
        <v>39916.252999999997</v>
      </c>
      <c r="C17784" s="318">
        <f t="shared" si="387"/>
        <v>0.27199999999720603</v>
      </c>
      <c r="D17784" s="414">
        <f t="shared" si="388"/>
        <v>0.13599999999860302</v>
      </c>
      <c r="H17784" s="406"/>
      <c r="J17784" s="82">
        <v>99</v>
      </c>
      <c r="K17784" s="320">
        <v>3</v>
      </c>
    </row>
    <row r="17785" spans="1:12" x14ac:dyDescent="0.3">
      <c r="A17785" s="341">
        <v>43735.480549826389</v>
      </c>
      <c r="B17785" s="318">
        <v>39916.519</v>
      </c>
      <c r="C17785" s="318">
        <f t="shared" si="387"/>
        <v>0.26600000000325963</v>
      </c>
      <c r="D17785" s="414">
        <f t="shared" si="388"/>
        <v>0.13300000000162981</v>
      </c>
      <c r="H17785" s="406"/>
      <c r="J17785" s="82">
        <v>100</v>
      </c>
      <c r="K17785" s="321">
        <v>4</v>
      </c>
    </row>
    <row r="17786" spans="1:12" x14ac:dyDescent="0.3">
      <c r="A17786" s="341">
        <v>43735.601388888892</v>
      </c>
      <c r="B17786" s="318">
        <v>39917.317999999999</v>
      </c>
      <c r="H17786" s="332"/>
      <c r="J17786" s="82">
        <v>1</v>
      </c>
      <c r="K17786" s="320">
        <v>3</v>
      </c>
      <c r="L17786" s="54" t="s">
        <v>313</v>
      </c>
    </row>
    <row r="17787" spans="1:12" x14ac:dyDescent="0.3">
      <c r="A17787" s="341">
        <v>43735.643055555556</v>
      </c>
      <c r="B17787" s="318">
        <v>39917.571000000004</v>
      </c>
      <c r="C17787" s="318">
        <f t="shared" ref="C17787:C17850" si="389">B17787-B17786</f>
        <v>0.25300000000424916</v>
      </c>
      <c r="D17787" s="414">
        <f t="shared" ref="D17787:D17850" si="390">C17787/2</f>
        <v>0.12650000000212458</v>
      </c>
      <c r="H17787" s="406"/>
      <c r="J17787" s="82">
        <v>2</v>
      </c>
      <c r="K17787" s="321">
        <v>4</v>
      </c>
    </row>
    <row r="17788" spans="1:12" x14ac:dyDescent="0.3">
      <c r="A17788" s="341">
        <v>43735.68472222222</v>
      </c>
      <c r="B17788" s="318">
        <v>39917.83</v>
      </c>
      <c r="C17788" s="318">
        <f t="shared" si="389"/>
        <v>0.25899999999819556</v>
      </c>
      <c r="D17788" s="414">
        <f t="shared" si="390"/>
        <v>0.12949999999909778</v>
      </c>
      <c r="H17788" s="406"/>
      <c r="J17788" s="82">
        <v>3</v>
      </c>
      <c r="K17788" s="391">
        <v>1</v>
      </c>
    </row>
    <row r="17789" spans="1:12" x14ac:dyDescent="0.3">
      <c r="A17789" s="341">
        <v>43735.726388888892</v>
      </c>
      <c r="B17789" s="318">
        <v>39918.1</v>
      </c>
      <c r="C17789" s="318">
        <f t="shared" si="389"/>
        <v>0.26999999999679858</v>
      </c>
      <c r="D17789" s="414">
        <f t="shared" si="390"/>
        <v>0.13499999999839929</v>
      </c>
      <c r="H17789" s="406"/>
      <c r="J17789" s="82">
        <v>4</v>
      </c>
      <c r="K17789" s="319">
        <v>2</v>
      </c>
    </row>
    <row r="17790" spans="1:12" x14ac:dyDescent="0.3">
      <c r="A17790" s="341">
        <v>43735.768055555556</v>
      </c>
      <c r="B17790" s="318">
        <v>39918.368000000002</v>
      </c>
      <c r="C17790" s="318">
        <f t="shared" si="389"/>
        <v>0.26800000000366708</v>
      </c>
      <c r="D17790" s="414">
        <f t="shared" si="390"/>
        <v>0.13400000000183354</v>
      </c>
      <c r="H17790" s="406"/>
      <c r="J17790" s="82">
        <v>5</v>
      </c>
      <c r="K17790" s="320">
        <v>3</v>
      </c>
    </row>
    <row r="17791" spans="1:12" x14ac:dyDescent="0.3">
      <c r="A17791" s="341">
        <v>43735.80972222222</v>
      </c>
      <c r="B17791" s="318">
        <v>39918.620999999999</v>
      </c>
      <c r="C17791" s="318">
        <f t="shared" si="389"/>
        <v>0.2529999999969732</v>
      </c>
      <c r="D17791" s="414">
        <f t="shared" si="390"/>
        <v>0.1264999999984866</v>
      </c>
      <c r="H17791" s="406"/>
      <c r="J17791" s="82">
        <v>6</v>
      </c>
      <c r="K17791" s="321">
        <v>4</v>
      </c>
    </row>
    <row r="17792" spans="1:12" x14ac:dyDescent="0.3">
      <c r="A17792" s="341">
        <v>43735.851388888892</v>
      </c>
      <c r="B17792" s="318">
        <v>39918.879999999997</v>
      </c>
      <c r="C17792" s="318">
        <f t="shared" si="389"/>
        <v>0.25899999999819556</v>
      </c>
      <c r="D17792" s="414">
        <f t="shared" si="390"/>
        <v>0.12949999999909778</v>
      </c>
      <c r="H17792" s="406"/>
      <c r="J17792" s="82">
        <v>7</v>
      </c>
      <c r="K17792" s="391">
        <v>1</v>
      </c>
    </row>
    <row r="17793" spans="1:11" x14ac:dyDescent="0.3">
      <c r="A17793" s="341">
        <v>43735.893055555556</v>
      </c>
      <c r="B17793" s="318">
        <v>39919.142</v>
      </c>
      <c r="C17793" s="318">
        <f t="shared" si="389"/>
        <v>0.26200000000244472</v>
      </c>
      <c r="D17793" s="414">
        <f t="shared" si="390"/>
        <v>0.13100000000122236</v>
      </c>
      <c r="H17793" s="406"/>
      <c r="J17793" s="82">
        <v>8</v>
      </c>
      <c r="K17793" s="319">
        <v>2</v>
      </c>
    </row>
    <row r="17794" spans="1:11" x14ac:dyDescent="0.3">
      <c r="A17794" s="341">
        <v>43735.93472222222</v>
      </c>
      <c r="B17794" s="318">
        <v>39919.408000000003</v>
      </c>
      <c r="C17794" s="318">
        <f t="shared" si="389"/>
        <v>0.26600000000325963</v>
      </c>
      <c r="D17794" s="414">
        <f t="shared" si="390"/>
        <v>0.13300000000162981</v>
      </c>
      <c r="H17794" s="406"/>
      <c r="J17794" s="82">
        <v>9</v>
      </c>
      <c r="K17794" s="320">
        <v>3</v>
      </c>
    </row>
    <row r="17795" spans="1:11" x14ac:dyDescent="0.3">
      <c r="A17795" s="341">
        <v>43735.976388888892</v>
      </c>
      <c r="B17795" s="318">
        <v>39919.661</v>
      </c>
      <c r="C17795" s="318">
        <f t="shared" si="389"/>
        <v>0.2529999999969732</v>
      </c>
      <c r="D17795" s="414">
        <f t="shared" si="390"/>
        <v>0.1264999999984866</v>
      </c>
      <c r="E17795" s="336">
        <f>SUM(C17774:C17795)*7.4805194805</f>
        <v>41.457038960940579</v>
      </c>
      <c r="F17795" s="323">
        <f>AVERAGE(D17774:D17795)</f>
        <v>0.13195238095241144</v>
      </c>
      <c r="G17795" s="324">
        <f>_xlfn.STDEV.S(D17774:D17795)</f>
        <v>3.8984123750148889E-3</v>
      </c>
      <c r="H17795" s="406"/>
      <c r="J17795" s="82">
        <v>10</v>
      </c>
      <c r="K17795" s="321">
        <v>4</v>
      </c>
    </row>
    <row r="17796" spans="1:11" x14ac:dyDescent="0.3">
      <c r="A17796" s="341">
        <v>43736.018055555556</v>
      </c>
      <c r="B17796" s="318">
        <v>39919.925999999999</v>
      </c>
      <c r="C17796" s="318">
        <f t="shared" si="389"/>
        <v>0.26499999999941792</v>
      </c>
      <c r="D17796" s="414">
        <f t="shared" si="390"/>
        <v>0.13249999999970896</v>
      </c>
      <c r="H17796" s="406"/>
      <c r="J17796" s="82">
        <v>11</v>
      </c>
      <c r="K17796" s="391">
        <v>1</v>
      </c>
    </row>
    <row r="17797" spans="1:11" x14ac:dyDescent="0.3">
      <c r="A17797" s="341">
        <v>43736.05972222222</v>
      </c>
      <c r="B17797" s="318">
        <v>39920.192999999999</v>
      </c>
      <c r="C17797" s="318">
        <f t="shared" si="389"/>
        <v>0.26699999999982538</v>
      </c>
      <c r="D17797" s="414">
        <f t="shared" si="390"/>
        <v>0.13349999999991269</v>
      </c>
      <c r="H17797" s="406"/>
      <c r="J17797" s="82">
        <v>12</v>
      </c>
      <c r="K17797" s="319">
        <v>2</v>
      </c>
    </row>
    <row r="17798" spans="1:11" x14ac:dyDescent="0.3">
      <c r="A17798" s="341">
        <v>43736.101388888892</v>
      </c>
      <c r="B17798" s="318">
        <v>39920.459000000003</v>
      </c>
      <c r="C17798" s="318">
        <f t="shared" si="389"/>
        <v>0.26600000000325963</v>
      </c>
      <c r="D17798" s="414">
        <f t="shared" si="390"/>
        <v>0.13300000000162981</v>
      </c>
      <c r="H17798" s="406"/>
      <c r="J17798" s="82">
        <v>13</v>
      </c>
      <c r="K17798" s="320">
        <v>3</v>
      </c>
    </row>
    <row r="17799" spans="1:11" x14ac:dyDescent="0.3">
      <c r="A17799" s="341">
        <v>43736.143055555556</v>
      </c>
      <c r="B17799" s="318">
        <v>39920.718000000001</v>
      </c>
      <c r="C17799" s="318">
        <f t="shared" si="389"/>
        <v>0.25899999999819556</v>
      </c>
      <c r="D17799" s="414">
        <f t="shared" si="390"/>
        <v>0.12949999999909778</v>
      </c>
      <c r="H17799" s="406"/>
      <c r="J17799" s="82">
        <v>14</v>
      </c>
      <c r="K17799" s="321">
        <v>4</v>
      </c>
    </row>
    <row r="17800" spans="1:11" x14ac:dyDescent="0.3">
      <c r="A17800" s="341">
        <v>43736.18472222222</v>
      </c>
      <c r="B17800" s="318">
        <v>39920.987999999998</v>
      </c>
      <c r="C17800" s="318">
        <f t="shared" si="389"/>
        <v>0.26999999999679858</v>
      </c>
      <c r="D17800" s="414">
        <f t="shared" si="390"/>
        <v>0.13499999999839929</v>
      </c>
      <c r="H17800" s="406"/>
      <c r="J17800" s="82">
        <v>15</v>
      </c>
      <c r="K17800" s="391">
        <v>1</v>
      </c>
    </row>
    <row r="17801" spans="1:11" x14ac:dyDescent="0.3">
      <c r="A17801" s="341">
        <v>43736.226388888892</v>
      </c>
      <c r="B17801" s="318">
        <v>39921.262000000002</v>
      </c>
      <c r="C17801" s="318">
        <f t="shared" si="389"/>
        <v>0.27400000000488944</v>
      </c>
      <c r="D17801" s="414">
        <f t="shared" si="390"/>
        <v>0.13700000000244472</v>
      </c>
      <c r="H17801" s="406"/>
      <c r="J17801" s="82">
        <v>16</v>
      </c>
      <c r="K17801" s="319">
        <v>2</v>
      </c>
    </row>
    <row r="17802" spans="1:11" x14ac:dyDescent="0.3">
      <c r="A17802" s="341">
        <v>43736.268055555556</v>
      </c>
      <c r="B17802" s="318">
        <v>39921.53</v>
      </c>
      <c r="C17802" s="318">
        <f t="shared" si="389"/>
        <v>0.26799999999639113</v>
      </c>
      <c r="D17802" s="414">
        <f t="shared" si="390"/>
        <v>0.13399999999819556</v>
      </c>
      <c r="H17802" s="406"/>
      <c r="J17802" s="82">
        <v>17</v>
      </c>
      <c r="K17802" s="320">
        <v>3</v>
      </c>
    </row>
    <row r="17803" spans="1:11" x14ac:dyDescent="0.3">
      <c r="A17803" s="341">
        <v>43736.30972222222</v>
      </c>
      <c r="B17803" s="318">
        <v>39921.796000000002</v>
      </c>
      <c r="C17803" s="318">
        <f t="shared" si="389"/>
        <v>0.26600000000325963</v>
      </c>
      <c r="D17803" s="414">
        <f t="shared" si="390"/>
        <v>0.13300000000162981</v>
      </c>
      <c r="H17803" s="406"/>
      <c r="J17803" s="82">
        <v>18</v>
      </c>
      <c r="K17803" s="321">
        <v>4</v>
      </c>
    </row>
    <row r="17804" spans="1:11" x14ac:dyDescent="0.3">
      <c r="A17804" s="341">
        <v>43736.351388888892</v>
      </c>
      <c r="B17804" s="318">
        <v>39922.065000000002</v>
      </c>
      <c r="C17804" s="318">
        <f t="shared" si="389"/>
        <v>0.26900000000023283</v>
      </c>
      <c r="D17804" s="414">
        <f t="shared" si="390"/>
        <v>0.13450000000011642</v>
      </c>
      <c r="H17804" s="406"/>
      <c r="J17804" s="82">
        <v>19</v>
      </c>
      <c r="K17804" s="391">
        <v>1</v>
      </c>
    </row>
    <row r="17805" spans="1:11" x14ac:dyDescent="0.3">
      <c r="A17805" s="341">
        <v>43736.393055555556</v>
      </c>
      <c r="B17805" s="318">
        <v>39922.337</v>
      </c>
      <c r="C17805" s="318">
        <f t="shared" si="389"/>
        <v>0.27199999999720603</v>
      </c>
      <c r="D17805" s="414">
        <f t="shared" si="390"/>
        <v>0.13599999999860302</v>
      </c>
      <c r="H17805" s="406"/>
      <c r="J17805" s="82">
        <v>20</v>
      </c>
      <c r="K17805" s="319">
        <v>2</v>
      </c>
    </row>
    <row r="17806" spans="1:11" x14ac:dyDescent="0.3">
      <c r="A17806" s="341">
        <v>43736.43472222222</v>
      </c>
      <c r="B17806" s="318">
        <v>39922.595000000001</v>
      </c>
      <c r="C17806" s="318">
        <f t="shared" si="389"/>
        <v>0.25800000000162981</v>
      </c>
      <c r="D17806" s="414">
        <f t="shared" si="390"/>
        <v>0.12900000000081491</v>
      </c>
      <c r="H17806" s="406"/>
      <c r="J17806" s="82">
        <v>21</v>
      </c>
      <c r="K17806" s="320">
        <v>3</v>
      </c>
    </row>
    <row r="17807" spans="1:11" x14ac:dyDescent="0.3">
      <c r="A17807" s="341">
        <v>43736.476388888892</v>
      </c>
      <c r="B17807" s="318">
        <v>39922.855000000003</v>
      </c>
      <c r="C17807" s="318">
        <f t="shared" si="389"/>
        <v>0.26000000000203727</v>
      </c>
      <c r="D17807" s="414">
        <f t="shared" si="390"/>
        <v>0.13000000000101863</v>
      </c>
      <c r="H17807" s="406"/>
      <c r="J17807" s="82">
        <v>22</v>
      </c>
      <c r="K17807" s="321">
        <v>4</v>
      </c>
    </row>
    <row r="17808" spans="1:11" x14ac:dyDescent="0.3">
      <c r="A17808" s="341">
        <v>43736.518055555556</v>
      </c>
      <c r="B17808" s="318">
        <v>39923.125</v>
      </c>
      <c r="C17808" s="318">
        <f t="shared" si="389"/>
        <v>0.26999999999679858</v>
      </c>
      <c r="D17808" s="414">
        <f t="shared" si="390"/>
        <v>0.13499999999839929</v>
      </c>
      <c r="H17808" s="406"/>
      <c r="J17808" s="82">
        <v>23</v>
      </c>
      <c r="K17808" s="391">
        <v>1</v>
      </c>
    </row>
    <row r="17809" spans="1:11" x14ac:dyDescent="0.3">
      <c r="A17809" s="341">
        <v>43736.55972222222</v>
      </c>
      <c r="B17809" s="318">
        <v>39923.389000000003</v>
      </c>
      <c r="C17809" s="318">
        <f t="shared" si="389"/>
        <v>0.26400000000285218</v>
      </c>
      <c r="D17809" s="414">
        <f t="shared" si="390"/>
        <v>0.13200000000142609</v>
      </c>
      <c r="H17809" s="406"/>
      <c r="J17809" s="82">
        <v>24</v>
      </c>
      <c r="K17809" s="319">
        <v>2</v>
      </c>
    </row>
    <row r="17810" spans="1:11" x14ac:dyDescent="0.3">
      <c r="A17810" s="341">
        <v>43736.601388888892</v>
      </c>
      <c r="B17810" s="318">
        <v>39923.642</v>
      </c>
      <c r="C17810" s="318">
        <f t="shared" si="389"/>
        <v>0.2529999999969732</v>
      </c>
      <c r="D17810" s="414">
        <f t="shared" si="390"/>
        <v>0.1264999999984866</v>
      </c>
      <c r="H17810" s="406"/>
      <c r="J17810" s="82">
        <v>25</v>
      </c>
      <c r="K17810" s="320">
        <v>3</v>
      </c>
    </row>
    <row r="17811" spans="1:11" x14ac:dyDescent="0.3">
      <c r="A17811" s="341">
        <v>43736.643055555556</v>
      </c>
      <c r="B17811" s="318">
        <v>39923.910000000003</v>
      </c>
      <c r="C17811" s="318">
        <f t="shared" si="389"/>
        <v>0.26800000000366708</v>
      </c>
      <c r="D17811" s="414">
        <f t="shared" si="390"/>
        <v>0.13400000000183354</v>
      </c>
      <c r="H17811" s="406"/>
      <c r="J17811" s="82">
        <v>26</v>
      </c>
      <c r="K17811" s="321">
        <v>4</v>
      </c>
    </row>
    <row r="17812" spans="1:11" x14ac:dyDescent="0.3">
      <c r="A17812" s="341">
        <v>43736.68472222222</v>
      </c>
      <c r="B17812" s="318">
        <v>39924.180999999997</v>
      </c>
      <c r="C17812" s="318">
        <f t="shared" si="389"/>
        <v>0.27099999999336433</v>
      </c>
      <c r="D17812" s="414">
        <f t="shared" si="390"/>
        <v>0.13549999999668216</v>
      </c>
      <c r="H17812" s="406"/>
      <c r="J17812" s="82">
        <v>27</v>
      </c>
      <c r="K17812" s="391">
        <v>1</v>
      </c>
    </row>
    <row r="17813" spans="1:11" x14ac:dyDescent="0.3">
      <c r="A17813" s="341">
        <v>43736.726388888892</v>
      </c>
      <c r="B17813" s="318">
        <v>39924.447999999997</v>
      </c>
      <c r="C17813" s="318">
        <f t="shared" si="389"/>
        <v>0.26699999999982538</v>
      </c>
      <c r="D17813" s="414">
        <f t="shared" si="390"/>
        <v>0.13349999999991269</v>
      </c>
      <c r="H17813" s="406"/>
      <c r="J17813" s="82">
        <v>28</v>
      </c>
      <c r="K17813" s="319">
        <v>2</v>
      </c>
    </row>
    <row r="17814" spans="1:11" x14ac:dyDescent="0.3">
      <c r="A17814" s="341">
        <v>43736.768055555556</v>
      </c>
      <c r="B17814" s="318">
        <v>39924.701000000001</v>
      </c>
      <c r="C17814" s="318">
        <f t="shared" si="389"/>
        <v>0.25300000000424916</v>
      </c>
      <c r="D17814" s="414">
        <f t="shared" si="390"/>
        <v>0.12650000000212458</v>
      </c>
      <c r="H17814" s="406"/>
      <c r="J17814" s="82">
        <v>29</v>
      </c>
      <c r="K17814" s="320">
        <v>3</v>
      </c>
    </row>
    <row r="17815" spans="1:11" x14ac:dyDescent="0.3">
      <c r="A17815" s="341">
        <v>43736.80972222222</v>
      </c>
      <c r="B17815" s="318">
        <v>39924.959000000003</v>
      </c>
      <c r="C17815" s="318">
        <f t="shared" si="389"/>
        <v>0.25800000000162981</v>
      </c>
      <c r="D17815" s="414">
        <f t="shared" si="390"/>
        <v>0.12900000000081491</v>
      </c>
      <c r="H17815" s="406"/>
      <c r="J17815" s="82">
        <v>30</v>
      </c>
      <c r="K17815" s="321">
        <v>4</v>
      </c>
    </row>
    <row r="17816" spans="1:11" x14ac:dyDescent="0.3">
      <c r="A17816" s="341">
        <v>43736.851388888892</v>
      </c>
      <c r="B17816" s="318">
        <v>39925.218999999997</v>
      </c>
      <c r="C17816" s="318">
        <f t="shared" si="389"/>
        <v>0.25999999999476131</v>
      </c>
      <c r="D17816" s="414">
        <f t="shared" si="390"/>
        <v>0.12999999999738066</v>
      </c>
      <c r="H17816" s="406"/>
      <c r="J17816" s="82">
        <v>31</v>
      </c>
      <c r="K17816" s="391">
        <v>1</v>
      </c>
    </row>
    <row r="17817" spans="1:11" x14ac:dyDescent="0.3">
      <c r="A17817" s="341">
        <v>43736.893055555556</v>
      </c>
      <c r="B17817" s="318">
        <v>39925.478000000003</v>
      </c>
      <c r="C17817" s="318">
        <f t="shared" si="389"/>
        <v>0.25900000000547152</v>
      </c>
      <c r="D17817" s="414">
        <f t="shared" si="390"/>
        <v>0.12950000000273576</v>
      </c>
      <c r="H17817" s="406"/>
      <c r="J17817" s="82">
        <v>32</v>
      </c>
      <c r="K17817" s="319">
        <v>2</v>
      </c>
    </row>
    <row r="17818" spans="1:11" x14ac:dyDescent="0.3">
      <c r="A17818" s="341">
        <v>43736.93472222222</v>
      </c>
      <c r="B17818" s="318">
        <v>39925.733</v>
      </c>
      <c r="C17818" s="318">
        <f t="shared" si="389"/>
        <v>0.25499999999738066</v>
      </c>
      <c r="D17818" s="414">
        <f t="shared" si="390"/>
        <v>0.12749999999869033</v>
      </c>
      <c r="H17818" s="406"/>
      <c r="J17818" s="82">
        <v>33</v>
      </c>
      <c r="K17818" s="320">
        <v>3</v>
      </c>
    </row>
    <row r="17819" spans="1:11" x14ac:dyDescent="0.3">
      <c r="A17819" s="341">
        <v>43736.976388888892</v>
      </c>
      <c r="B17819" s="318">
        <v>39926.000999999997</v>
      </c>
      <c r="C17819" s="318">
        <f t="shared" si="389"/>
        <v>0.26799999999639113</v>
      </c>
      <c r="D17819" s="414">
        <f t="shared" si="390"/>
        <v>0.13399999999819556</v>
      </c>
      <c r="E17819" s="336">
        <f>SUM(C17796:C17819)*7.4805194805</f>
        <v>47.426493506343874</v>
      </c>
      <c r="F17819" s="324">
        <f>AVERAGE(D17796:D17819)</f>
        <v>0.13208333333326058</v>
      </c>
      <c r="G17819" s="324">
        <f>_xlfn.STDEV.S(D17796:D17819)</f>
        <v>3.0597906528002554E-3</v>
      </c>
      <c r="H17819" s="406"/>
      <c r="J17819" s="82">
        <v>34</v>
      </c>
      <c r="K17819" s="321">
        <v>4</v>
      </c>
    </row>
    <row r="17820" spans="1:11" x14ac:dyDescent="0.3">
      <c r="A17820" s="341">
        <v>43737.018055555556</v>
      </c>
      <c r="B17820" s="318">
        <v>39926.269999999997</v>
      </c>
      <c r="C17820" s="318">
        <f t="shared" si="389"/>
        <v>0.26900000000023283</v>
      </c>
      <c r="D17820" s="414">
        <f t="shared" si="390"/>
        <v>0.13450000000011642</v>
      </c>
      <c r="H17820" s="406"/>
      <c r="J17820" s="82">
        <v>35</v>
      </c>
      <c r="K17820" s="391">
        <v>1</v>
      </c>
    </row>
    <row r="17821" spans="1:11" x14ac:dyDescent="0.3">
      <c r="A17821" s="341">
        <v>43737.05972222222</v>
      </c>
      <c r="B17821" s="318">
        <v>39926.529000000002</v>
      </c>
      <c r="C17821" s="318">
        <f t="shared" si="389"/>
        <v>0.25900000000547152</v>
      </c>
      <c r="D17821" s="414">
        <f t="shared" si="390"/>
        <v>0.12950000000273576</v>
      </c>
      <c r="H17821" s="406"/>
      <c r="J17821" s="82">
        <v>36</v>
      </c>
      <c r="K17821" s="319">
        <v>2</v>
      </c>
    </row>
    <row r="17822" spans="1:11" x14ac:dyDescent="0.3">
      <c r="A17822" s="341">
        <v>43737.101388888892</v>
      </c>
      <c r="B17822" s="318">
        <v>39926.788999999997</v>
      </c>
      <c r="C17822" s="318">
        <f t="shared" si="389"/>
        <v>0.25999999999476131</v>
      </c>
      <c r="D17822" s="414">
        <f t="shared" si="390"/>
        <v>0.12999999999738066</v>
      </c>
      <c r="H17822" s="406"/>
      <c r="J17822" s="82">
        <v>37</v>
      </c>
      <c r="K17822" s="320">
        <v>3</v>
      </c>
    </row>
    <row r="17823" spans="1:11" x14ac:dyDescent="0.3">
      <c r="A17823" s="341">
        <v>43737.143055555556</v>
      </c>
      <c r="B17823" s="318">
        <v>39927.059000000001</v>
      </c>
      <c r="C17823" s="318">
        <f t="shared" si="389"/>
        <v>0.27000000000407454</v>
      </c>
      <c r="D17823" s="414">
        <f t="shared" si="390"/>
        <v>0.13500000000203727</v>
      </c>
      <c r="H17823" s="406"/>
      <c r="J17823" s="82">
        <v>38</v>
      </c>
      <c r="K17823" s="321">
        <v>4</v>
      </c>
    </row>
    <row r="17824" spans="1:11" x14ac:dyDescent="0.3">
      <c r="A17824" s="341">
        <v>43737.18472222222</v>
      </c>
      <c r="B17824" s="318">
        <v>39927.330999999998</v>
      </c>
      <c r="C17824" s="318">
        <f t="shared" si="389"/>
        <v>0.27199999999720603</v>
      </c>
      <c r="D17824" s="414">
        <f t="shared" si="390"/>
        <v>0.13599999999860302</v>
      </c>
      <c r="H17824" s="406"/>
      <c r="J17824" s="82">
        <v>39</v>
      </c>
      <c r="K17824" s="391">
        <v>1</v>
      </c>
    </row>
    <row r="17825" spans="1:11" x14ac:dyDescent="0.3">
      <c r="A17825" s="341">
        <v>43737.226388888892</v>
      </c>
      <c r="B17825" s="318">
        <v>39927.597999999998</v>
      </c>
      <c r="C17825" s="318">
        <f t="shared" si="389"/>
        <v>0.26699999999982538</v>
      </c>
      <c r="D17825" s="414">
        <f t="shared" si="390"/>
        <v>0.13349999999991269</v>
      </c>
      <c r="H17825" s="406"/>
      <c r="J17825" s="82">
        <v>40</v>
      </c>
      <c r="K17825" s="319">
        <v>2</v>
      </c>
    </row>
    <row r="17826" spans="1:11" x14ac:dyDescent="0.3">
      <c r="A17826" s="341">
        <v>43737.268055555556</v>
      </c>
      <c r="B17826" s="318">
        <v>39927.864999999998</v>
      </c>
      <c r="C17826" s="318">
        <f t="shared" si="389"/>
        <v>0.26699999999982538</v>
      </c>
      <c r="D17826" s="414">
        <f t="shared" si="390"/>
        <v>0.13349999999991269</v>
      </c>
      <c r="H17826" s="406"/>
      <c r="J17826" s="82">
        <v>41</v>
      </c>
      <c r="K17826" s="320">
        <v>3</v>
      </c>
    </row>
    <row r="17827" spans="1:11" x14ac:dyDescent="0.3">
      <c r="A17827" s="341">
        <v>43737.30972222222</v>
      </c>
      <c r="B17827" s="318">
        <v>39928.142</v>
      </c>
      <c r="C17827" s="318">
        <f t="shared" si="389"/>
        <v>0.27700000000186265</v>
      </c>
      <c r="D17827" s="414">
        <f t="shared" si="390"/>
        <v>0.13850000000093132</v>
      </c>
      <c r="H17827" s="406"/>
      <c r="J17827" s="82">
        <v>42</v>
      </c>
      <c r="K17827" s="321">
        <v>4</v>
      </c>
    </row>
    <row r="17828" spans="1:11" x14ac:dyDescent="0.3">
      <c r="A17828" s="341">
        <v>43737.351388888892</v>
      </c>
      <c r="B17828" s="318">
        <v>39928.415000000001</v>
      </c>
      <c r="C17828" s="318">
        <f t="shared" si="389"/>
        <v>0.27300000000104774</v>
      </c>
      <c r="D17828" s="414">
        <f t="shared" si="390"/>
        <v>0.13650000000052387</v>
      </c>
      <c r="H17828" s="406"/>
      <c r="J17828" s="82">
        <v>43</v>
      </c>
      <c r="K17828" s="391">
        <v>1</v>
      </c>
    </row>
    <row r="17829" spans="1:11" x14ac:dyDescent="0.3">
      <c r="A17829" s="341">
        <v>43737.393055555556</v>
      </c>
      <c r="B17829" s="318">
        <v>39928.680999999997</v>
      </c>
      <c r="C17829" s="318">
        <f t="shared" si="389"/>
        <v>0.26599999999598367</v>
      </c>
      <c r="D17829" s="414">
        <f t="shared" si="390"/>
        <v>0.13299999999799184</v>
      </c>
      <c r="H17829" s="406"/>
      <c r="J17829" s="82">
        <v>44</v>
      </c>
      <c r="K17829" s="319">
        <v>2</v>
      </c>
    </row>
    <row r="17830" spans="1:11" x14ac:dyDescent="0.3">
      <c r="A17830" s="341">
        <v>43737.43472222222</v>
      </c>
      <c r="B17830" s="318">
        <v>39928.951000000001</v>
      </c>
      <c r="C17830" s="318">
        <f t="shared" si="389"/>
        <v>0.27000000000407454</v>
      </c>
      <c r="D17830" s="414">
        <f t="shared" si="390"/>
        <v>0.13500000000203727</v>
      </c>
      <c r="H17830" s="406"/>
      <c r="J17830" s="82">
        <v>45</v>
      </c>
      <c r="K17830" s="320">
        <v>3</v>
      </c>
    </row>
    <row r="17831" spans="1:11" x14ac:dyDescent="0.3">
      <c r="A17831" s="341">
        <v>43737.476388888892</v>
      </c>
      <c r="B17831" s="318">
        <v>39929.222000000002</v>
      </c>
      <c r="C17831" s="318">
        <f t="shared" si="389"/>
        <v>0.27100000000064028</v>
      </c>
      <c r="D17831" s="414">
        <f t="shared" si="390"/>
        <v>0.13550000000032014</v>
      </c>
      <c r="H17831" s="406"/>
      <c r="J17831" s="82">
        <v>46</v>
      </c>
      <c r="K17831" s="321">
        <v>4</v>
      </c>
    </row>
    <row r="17832" spans="1:11" x14ac:dyDescent="0.3">
      <c r="A17832" s="341">
        <v>43737.518055555556</v>
      </c>
      <c r="B17832" s="318">
        <v>39929.487999999998</v>
      </c>
      <c r="C17832" s="318">
        <f t="shared" si="389"/>
        <v>0.26599999999598367</v>
      </c>
      <c r="D17832" s="414">
        <f t="shared" si="390"/>
        <v>0.13299999999799184</v>
      </c>
      <c r="H17832" s="406"/>
      <c r="J17832" s="82">
        <v>47</v>
      </c>
      <c r="K17832" s="391">
        <v>1</v>
      </c>
    </row>
    <row r="17833" spans="1:11" x14ac:dyDescent="0.3">
      <c r="A17833" s="341">
        <v>43737.55972222222</v>
      </c>
      <c r="B17833" s="318">
        <v>39929.748</v>
      </c>
      <c r="C17833" s="318">
        <f t="shared" si="389"/>
        <v>0.26000000000203727</v>
      </c>
      <c r="D17833" s="414">
        <f t="shared" si="390"/>
        <v>0.13000000000101863</v>
      </c>
      <c r="H17833" s="406"/>
      <c r="J17833" s="82">
        <v>48</v>
      </c>
      <c r="K17833" s="319">
        <v>2</v>
      </c>
    </row>
    <row r="17834" spans="1:11" x14ac:dyDescent="0.3">
      <c r="A17834" s="341">
        <v>43737.601388888892</v>
      </c>
      <c r="B17834" s="318">
        <v>39930.017</v>
      </c>
      <c r="C17834" s="318">
        <f t="shared" si="389"/>
        <v>0.26900000000023283</v>
      </c>
      <c r="D17834" s="414">
        <f t="shared" si="390"/>
        <v>0.13450000000011642</v>
      </c>
      <c r="H17834" s="406"/>
      <c r="J17834" s="82">
        <v>49</v>
      </c>
      <c r="K17834" s="320">
        <v>3</v>
      </c>
    </row>
    <row r="17835" spans="1:11" x14ac:dyDescent="0.3">
      <c r="A17835" s="341">
        <v>43737.643055555556</v>
      </c>
      <c r="B17835" s="318">
        <v>39930.288</v>
      </c>
      <c r="C17835" s="318">
        <f t="shared" si="389"/>
        <v>0.27100000000064028</v>
      </c>
      <c r="D17835" s="414">
        <f t="shared" si="390"/>
        <v>0.13550000000032014</v>
      </c>
      <c r="H17835" s="406"/>
      <c r="J17835" s="82">
        <v>50</v>
      </c>
      <c r="K17835" s="321">
        <v>4</v>
      </c>
    </row>
    <row r="17836" spans="1:11" x14ac:dyDescent="0.3">
      <c r="A17836" s="341">
        <v>43737.68472222222</v>
      </c>
      <c r="B17836" s="318">
        <v>39930.542000000001</v>
      </c>
      <c r="C17836" s="318">
        <f t="shared" si="389"/>
        <v>0.25400000000081491</v>
      </c>
      <c r="D17836" s="414">
        <f t="shared" si="390"/>
        <v>0.12700000000040745</v>
      </c>
      <c r="H17836" s="406"/>
      <c r="J17836" s="82">
        <v>51</v>
      </c>
      <c r="K17836" s="391">
        <v>1</v>
      </c>
    </row>
    <row r="17837" spans="1:11" x14ac:dyDescent="0.3">
      <c r="A17837" s="341">
        <v>43737.726388888892</v>
      </c>
      <c r="B17837" s="318">
        <v>39930.800999999999</v>
      </c>
      <c r="C17837" s="318">
        <f t="shared" si="389"/>
        <v>0.25899999999819556</v>
      </c>
      <c r="D17837" s="414">
        <f t="shared" si="390"/>
        <v>0.12949999999909778</v>
      </c>
      <c r="H17837" s="406"/>
      <c r="J17837" s="82">
        <v>52</v>
      </c>
      <c r="K17837" s="319">
        <v>2</v>
      </c>
    </row>
    <row r="17838" spans="1:11" x14ac:dyDescent="0.3">
      <c r="A17838" s="341">
        <v>43737.768055555556</v>
      </c>
      <c r="B17838" s="318">
        <v>39931.067000000003</v>
      </c>
      <c r="C17838" s="318">
        <f t="shared" si="389"/>
        <v>0.26600000000325963</v>
      </c>
      <c r="D17838" s="414">
        <f t="shared" si="390"/>
        <v>0.13300000000162981</v>
      </c>
      <c r="H17838" s="406"/>
      <c r="J17838" s="82">
        <v>53</v>
      </c>
      <c r="K17838" s="320">
        <v>3</v>
      </c>
    </row>
    <row r="17839" spans="1:11" x14ac:dyDescent="0.3">
      <c r="A17839" s="341">
        <v>43737.80972222222</v>
      </c>
      <c r="B17839" s="318">
        <v>39931.328999999998</v>
      </c>
      <c r="C17839" s="318">
        <f t="shared" si="389"/>
        <v>0.26199999999516876</v>
      </c>
      <c r="D17839" s="414">
        <f t="shared" si="390"/>
        <v>0.13099999999758438</v>
      </c>
      <c r="H17839" s="406"/>
      <c r="J17839" s="82">
        <v>54</v>
      </c>
      <c r="K17839" s="321">
        <v>4</v>
      </c>
    </row>
    <row r="17840" spans="1:11" x14ac:dyDescent="0.3">
      <c r="A17840" s="341">
        <v>43737.851388888892</v>
      </c>
      <c r="B17840" s="318">
        <v>39931.578999999998</v>
      </c>
      <c r="C17840" s="318">
        <f t="shared" si="389"/>
        <v>0.25</v>
      </c>
      <c r="D17840" s="414">
        <f t="shared" si="390"/>
        <v>0.125</v>
      </c>
      <c r="H17840" s="406"/>
      <c r="J17840" s="82">
        <v>55</v>
      </c>
      <c r="K17840" s="391">
        <v>1</v>
      </c>
    </row>
    <row r="17841" spans="1:11" x14ac:dyDescent="0.3">
      <c r="A17841" s="341">
        <v>43737.893055555556</v>
      </c>
      <c r="B17841" s="318">
        <v>39931.838000000003</v>
      </c>
      <c r="C17841" s="318">
        <f t="shared" si="389"/>
        <v>0.25900000000547152</v>
      </c>
      <c r="D17841" s="414">
        <f t="shared" si="390"/>
        <v>0.12950000000273576</v>
      </c>
      <c r="H17841" s="406"/>
      <c r="J17841" s="82">
        <v>56</v>
      </c>
      <c r="K17841" s="319">
        <v>2</v>
      </c>
    </row>
    <row r="17842" spans="1:11" x14ac:dyDescent="0.3">
      <c r="A17842" s="341">
        <v>43737.93472222222</v>
      </c>
      <c r="B17842" s="318">
        <v>39932.101999999999</v>
      </c>
      <c r="C17842" s="318">
        <f t="shared" si="389"/>
        <v>0.26399999999557622</v>
      </c>
      <c r="D17842" s="414">
        <f t="shared" si="390"/>
        <v>0.13199999999778811</v>
      </c>
      <c r="H17842" s="406"/>
      <c r="J17842" s="82">
        <v>57</v>
      </c>
      <c r="K17842" s="320">
        <v>3</v>
      </c>
    </row>
    <row r="17843" spans="1:11" x14ac:dyDescent="0.3">
      <c r="A17843" s="341">
        <v>43737.976388888892</v>
      </c>
      <c r="B17843" s="318">
        <v>39932.362000000001</v>
      </c>
      <c r="C17843" s="318">
        <f t="shared" si="389"/>
        <v>0.26000000000203727</v>
      </c>
      <c r="D17843" s="414">
        <f t="shared" si="390"/>
        <v>0.13000000000101863</v>
      </c>
      <c r="E17843" s="336">
        <f>SUM(C17820:C17843)*7.4805194805</f>
        <v>47.58358441549359</v>
      </c>
      <c r="F17843" s="324">
        <f>AVERAGE(D17820:D17843)</f>
        <v>0.13252083333342549</v>
      </c>
      <c r="G17843" s="324">
        <f>_xlfn.STDEV.S(D17820:D17843)</f>
        <v>3.2319033518542189E-3</v>
      </c>
      <c r="H17843" s="404"/>
      <c r="I17843" s="344">
        <f>AVERAGE(D17685:D17843)</f>
        <v>0.132403846153862</v>
      </c>
      <c r="J17843" s="82">
        <v>58</v>
      </c>
      <c r="K17843" s="321">
        <v>4</v>
      </c>
    </row>
    <row r="17844" spans="1:11" x14ac:dyDescent="0.3">
      <c r="A17844" s="341">
        <v>43738.018055555556</v>
      </c>
      <c r="B17844" s="318">
        <v>39932.612000000001</v>
      </c>
      <c r="C17844" s="318">
        <f t="shared" si="389"/>
        <v>0.25</v>
      </c>
      <c r="D17844" s="414">
        <f t="shared" si="390"/>
        <v>0.125</v>
      </c>
      <c r="H17844" s="406"/>
      <c r="J17844" s="82">
        <v>59</v>
      </c>
      <c r="K17844" s="391">
        <v>1</v>
      </c>
    </row>
    <row r="17845" spans="1:11" x14ac:dyDescent="0.3">
      <c r="A17845" s="341">
        <v>43738.05972222222</v>
      </c>
      <c r="B17845" s="318">
        <v>39932.875999999997</v>
      </c>
      <c r="C17845" s="318">
        <f t="shared" si="389"/>
        <v>0.26399999999557622</v>
      </c>
      <c r="D17845" s="414">
        <f t="shared" si="390"/>
        <v>0.13199999999778811</v>
      </c>
      <c r="H17845" s="406"/>
      <c r="J17845" s="82">
        <v>60</v>
      </c>
      <c r="K17845" s="319">
        <v>2</v>
      </c>
    </row>
    <row r="17846" spans="1:11" x14ac:dyDescent="0.3">
      <c r="A17846" s="341">
        <v>43738.101388888892</v>
      </c>
      <c r="B17846" s="318">
        <v>39933.148000000001</v>
      </c>
      <c r="C17846" s="318">
        <f t="shared" si="389"/>
        <v>0.27200000000448199</v>
      </c>
      <c r="D17846" s="414">
        <f t="shared" si="390"/>
        <v>0.13600000000224099</v>
      </c>
      <c r="H17846" s="406"/>
      <c r="J17846" s="82">
        <v>61</v>
      </c>
      <c r="K17846" s="320">
        <v>3</v>
      </c>
    </row>
    <row r="17847" spans="1:11" x14ac:dyDescent="0.3">
      <c r="A17847" s="341">
        <v>43738.143055555556</v>
      </c>
      <c r="B17847" s="318">
        <v>39933.417999999998</v>
      </c>
      <c r="C17847" s="318">
        <f t="shared" si="389"/>
        <v>0.26999999999679858</v>
      </c>
      <c r="D17847" s="414">
        <f t="shared" si="390"/>
        <v>0.13499999999839929</v>
      </c>
      <c r="H17847" s="406"/>
      <c r="J17847" s="82">
        <v>62</v>
      </c>
      <c r="K17847" s="321">
        <v>4</v>
      </c>
    </row>
    <row r="17848" spans="1:11" x14ac:dyDescent="0.3">
      <c r="A17848" s="341">
        <v>43738.18472222222</v>
      </c>
      <c r="B17848" s="318">
        <v>39933.678999999996</v>
      </c>
      <c r="C17848" s="318">
        <f t="shared" si="389"/>
        <v>0.26099999999860302</v>
      </c>
      <c r="D17848" s="414">
        <f t="shared" si="390"/>
        <v>0.13049999999930151</v>
      </c>
      <c r="H17848" s="406"/>
      <c r="J17848" s="82">
        <v>63</v>
      </c>
      <c r="K17848" s="391">
        <v>1</v>
      </c>
    </row>
    <row r="17849" spans="1:11" x14ac:dyDescent="0.3">
      <c r="A17849" s="341">
        <v>43738.226388888892</v>
      </c>
      <c r="B17849" s="318">
        <v>39933.949000000001</v>
      </c>
      <c r="C17849" s="318">
        <f t="shared" si="389"/>
        <v>0.27000000000407454</v>
      </c>
      <c r="D17849" s="414">
        <f t="shared" si="390"/>
        <v>0.13500000000203727</v>
      </c>
      <c r="H17849" s="406"/>
      <c r="J17849" s="82">
        <v>64</v>
      </c>
      <c r="K17849" s="319">
        <v>2</v>
      </c>
    </row>
    <row r="17850" spans="1:11" x14ac:dyDescent="0.3">
      <c r="A17850" s="341">
        <v>43738.268055555556</v>
      </c>
      <c r="B17850" s="318">
        <v>39934.222000000002</v>
      </c>
      <c r="C17850" s="318">
        <f t="shared" si="389"/>
        <v>0.27300000000104774</v>
      </c>
      <c r="D17850" s="414">
        <f t="shared" si="390"/>
        <v>0.13650000000052387</v>
      </c>
      <c r="H17850" s="406"/>
      <c r="J17850" s="82">
        <v>65</v>
      </c>
      <c r="K17850" s="320">
        <v>3</v>
      </c>
    </row>
    <row r="17851" spans="1:11" x14ac:dyDescent="0.3">
      <c r="A17851" s="341">
        <v>43738.30972222222</v>
      </c>
      <c r="B17851" s="318">
        <v>39934.487999999998</v>
      </c>
      <c r="C17851" s="318">
        <f t="shared" ref="C17851:C17886" si="391">B17851-B17850</f>
        <v>0.26599999999598367</v>
      </c>
      <c r="D17851" s="414">
        <f t="shared" ref="D17851:D17886" si="392">C17851/2</f>
        <v>0.13299999999799184</v>
      </c>
      <c r="H17851" s="406"/>
      <c r="J17851" s="82">
        <v>66</v>
      </c>
      <c r="K17851" s="321">
        <v>4</v>
      </c>
    </row>
    <row r="17852" spans="1:11" x14ac:dyDescent="0.3">
      <c r="A17852" s="341">
        <v>43738.351388888892</v>
      </c>
      <c r="B17852" s="318">
        <v>39934.75</v>
      </c>
      <c r="C17852" s="318">
        <f t="shared" si="391"/>
        <v>0.26200000000244472</v>
      </c>
      <c r="D17852" s="414">
        <f t="shared" si="392"/>
        <v>0.13100000000122236</v>
      </c>
      <c r="H17852" s="406"/>
      <c r="J17852" s="82">
        <v>67</v>
      </c>
      <c r="K17852" s="391">
        <v>1</v>
      </c>
    </row>
    <row r="17853" spans="1:11" x14ac:dyDescent="0.3">
      <c r="A17853" s="341">
        <v>43738.393055555556</v>
      </c>
      <c r="B17853" s="318">
        <v>39935.023000000001</v>
      </c>
      <c r="C17853" s="318">
        <f t="shared" si="391"/>
        <v>0.27300000000104774</v>
      </c>
      <c r="D17853" s="414">
        <f t="shared" si="392"/>
        <v>0.13650000000052387</v>
      </c>
      <c r="H17853" s="406"/>
      <c r="J17853" s="82">
        <v>68</v>
      </c>
      <c r="K17853" s="319">
        <v>2</v>
      </c>
    </row>
    <row r="17854" spans="1:11" x14ac:dyDescent="0.3">
      <c r="A17854" s="341">
        <v>43738.43472222222</v>
      </c>
      <c r="B17854" s="318">
        <v>39935.298000000003</v>
      </c>
      <c r="C17854" s="318">
        <f t="shared" si="391"/>
        <v>0.27500000000145519</v>
      </c>
      <c r="D17854" s="414">
        <f t="shared" si="392"/>
        <v>0.1375000000007276</v>
      </c>
      <c r="H17854" s="406"/>
      <c r="J17854" s="82">
        <v>69</v>
      </c>
      <c r="K17854" s="320">
        <v>3</v>
      </c>
    </row>
    <row r="17855" spans="1:11" x14ac:dyDescent="0.3">
      <c r="A17855" s="341">
        <v>43738.476388888892</v>
      </c>
      <c r="B17855" s="318">
        <v>39935.557999999997</v>
      </c>
      <c r="C17855" s="318">
        <f t="shared" si="391"/>
        <v>0.25999999999476131</v>
      </c>
      <c r="D17855" s="414">
        <f t="shared" si="392"/>
        <v>0.12999999999738066</v>
      </c>
      <c r="H17855" s="406"/>
      <c r="J17855" s="82">
        <v>70</v>
      </c>
      <c r="K17855" s="321">
        <v>4</v>
      </c>
    </row>
    <row r="17856" spans="1:11" x14ac:dyDescent="0.3">
      <c r="A17856" s="341">
        <v>43738.518055555556</v>
      </c>
      <c r="B17856" s="318">
        <v>39935.819000000003</v>
      </c>
      <c r="C17856" s="318">
        <f t="shared" si="391"/>
        <v>0.26100000000587897</v>
      </c>
      <c r="D17856" s="414">
        <f t="shared" si="392"/>
        <v>0.13050000000293949</v>
      </c>
      <c r="H17856" s="406"/>
      <c r="J17856" s="82">
        <v>71</v>
      </c>
      <c r="K17856" s="391">
        <v>1</v>
      </c>
    </row>
    <row r="17857" spans="1:11" x14ac:dyDescent="0.3">
      <c r="A17857" s="341">
        <v>43738.55972222222</v>
      </c>
      <c r="B17857" s="318">
        <v>39936.089999999997</v>
      </c>
      <c r="C17857" s="318">
        <f t="shared" si="391"/>
        <v>0.27099999999336433</v>
      </c>
      <c r="D17857" s="414">
        <f t="shared" si="392"/>
        <v>0.13549999999668216</v>
      </c>
      <c r="H17857" s="406"/>
      <c r="J17857" s="82">
        <v>72</v>
      </c>
      <c r="K17857" s="319">
        <v>2</v>
      </c>
    </row>
    <row r="17858" spans="1:11" x14ac:dyDescent="0.3">
      <c r="A17858" s="341">
        <v>43738.601388888892</v>
      </c>
      <c r="B17858" s="318">
        <v>39936.358999999997</v>
      </c>
      <c r="C17858" s="318">
        <f t="shared" si="391"/>
        <v>0.26900000000023283</v>
      </c>
      <c r="D17858" s="414">
        <f t="shared" si="392"/>
        <v>0.13450000000011642</v>
      </c>
      <c r="H17858" s="406"/>
      <c r="J17858" s="82">
        <v>73</v>
      </c>
      <c r="K17858" s="320">
        <v>3</v>
      </c>
    </row>
    <row r="17859" spans="1:11" x14ac:dyDescent="0.3">
      <c r="A17859" s="341">
        <v>43738.643055555556</v>
      </c>
      <c r="B17859" s="318">
        <v>39936.612999999998</v>
      </c>
      <c r="C17859" s="318">
        <f t="shared" si="391"/>
        <v>0.25400000000081491</v>
      </c>
      <c r="D17859" s="414">
        <f t="shared" si="392"/>
        <v>0.12700000000040745</v>
      </c>
      <c r="H17859" s="406"/>
      <c r="J17859" s="82">
        <v>74</v>
      </c>
      <c r="K17859" s="321">
        <v>4</v>
      </c>
    </row>
    <row r="17860" spans="1:11" x14ac:dyDescent="0.3">
      <c r="A17860" s="341">
        <v>43738.68472222222</v>
      </c>
      <c r="B17860" s="318">
        <v>39936.877999999997</v>
      </c>
      <c r="C17860" s="318">
        <f t="shared" si="391"/>
        <v>0.26499999999941792</v>
      </c>
      <c r="D17860" s="414">
        <f t="shared" si="392"/>
        <v>0.13249999999970896</v>
      </c>
      <c r="H17860" s="406"/>
      <c r="J17860" s="82">
        <v>75</v>
      </c>
      <c r="K17860" s="391">
        <v>1</v>
      </c>
    </row>
    <row r="17861" spans="1:11" x14ac:dyDescent="0.3">
      <c r="A17861" s="341">
        <v>43738.726388888892</v>
      </c>
      <c r="B17861" s="318">
        <v>39937.148000000001</v>
      </c>
      <c r="C17861" s="318">
        <f t="shared" si="391"/>
        <v>0.27000000000407454</v>
      </c>
      <c r="D17861" s="414">
        <f t="shared" si="392"/>
        <v>0.13500000000203727</v>
      </c>
      <c r="H17861" s="406"/>
      <c r="J17861" s="82">
        <v>76</v>
      </c>
      <c r="K17861" s="319">
        <v>2</v>
      </c>
    </row>
    <row r="17862" spans="1:11" x14ac:dyDescent="0.3">
      <c r="A17862" s="341">
        <v>43738.768055555556</v>
      </c>
      <c r="B17862" s="318">
        <v>39937.408000000003</v>
      </c>
      <c r="C17862" s="318">
        <f t="shared" si="391"/>
        <v>0.26000000000203727</v>
      </c>
      <c r="D17862" s="414">
        <f t="shared" si="392"/>
        <v>0.13000000000101863</v>
      </c>
      <c r="H17862" s="406"/>
      <c r="J17862" s="82">
        <v>77</v>
      </c>
      <c r="K17862" s="320">
        <v>3</v>
      </c>
    </row>
    <row r="17863" spans="1:11" x14ac:dyDescent="0.3">
      <c r="A17863" s="341">
        <v>43738.80972222222</v>
      </c>
      <c r="B17863" s="318">
        <v>39937.658000000003</v>
      </c>
      <c r="C17863" s="318">
        <f t="shared" si="391"/>
        <v>0.25</v>
      </c>
      <c r="D17863" s="414">
        <f t="shared" si="392"/>
        <v>0.125</v>
      </c>
      <c r="H17863" s="406"/>
      <c r="J17863" s="82">
        <v>78</v>
      </c>
      <c r="K17863" s="321">
        <v>4</v>
      </c>
    </row>
    <row r="17864" spans="1:11" x14ac:dyDescent="0.3">
      <c r="A17864" s="341">
        <v>43738.851388888892</v>
      </c>
      <c r="B17864" s="318">
        <v>39937.911</v>
      </c>
      <c r="C17864" s="318">
        <f t="shared" si="391"/>
        <v>0.2529999999969732</v>
      </c>
      <c r="D17864" s="414">
        <f t="shared" si="392"/>
        <v>0.1264999999984866</v>
      </c>
      <c r="H17864" s="406"/>
      <c r="J17864" s="82">
        <v>79</v>
      </c>
      <c r="K17864" s="391">
        <v>1</v>
      </c>
    </row>
    <row r="17865" spans="1:11" x14ac:dyDescent="0.3">
      <c r="A17865" s="341">
        <v>43738.893055555556</v>
      </c>
      <c r="B17865" s="318">
        <v>39938.173000000003</v>
      </c>
      <c r="C17865" s="318">
        <f t="shared" si="391"/>
        <v>0.26200000000244472</v>
      </c>
      <c r="D17865" s="414">
        <f t="shared" si="392"/>
        <v>0.13100000000122236</v>
      </c>
      <c r="H17865" s="406"/>
      <c r="J17865" s="82">
        <v>80</v>
      </c>
      <c r="K17865" s="319">
        <v>2</v>
      </c>
    </row>
    <row r="17866" spans="1:11" x14ac:dyDescent="0.3">
      <c r="A17866" s="341">
        <v>43738.93472222222</v>
      </c>
      <c r="B17866" s="318">
        <v>39938.430999999997</v>
      </c>
      <c r="C17866" s="318">
        <f t="shared" si="391"/>
        <v>0.25799999999435386</v>
      </c>
      <c r="D17866" s="414">
        <f t="shared" si="392"/>
        <v>0.12899999999717693</v>
      </c>
      <c r="H17866" s="406"/>
      <c r="J17866" s="82">
        <v>81</v>
      </c>
      <c r="K17866" s="320">
        <v>3</v>
      </c>
    </row>
    <row r="17867" spans="1:11" x14ac:dyDescent="0.3">
      <c r="A17867" s="341">
        <v>43738.976388888892</v>
      </c>
      <c r="B17867" s="318">
        <v>39938.682999999997</v>
      </c>
      <c r="C17867" s="318">
        <f t="shared" si="391"/>
        <v>0.25200000000040745</v>
      </c>
      <c r="D17867" s="414">
        <f t="shared" si="392"/>
        <v>0.12600000000020373</v>
      </c>
      <c r="E17867" s="336">
        <f>SUM(C17844:C17867)*7.4805194805</f>
        <v>47.284363636212632</v>
      </c>
      <c r="F17867" s="324">
        <f>AVERAGE(D17844:D17867)</f>
        <v>0.13168749999992238</v>
      </c>
      <c r="G17867" s="324">
        <f>_xlfn.STDEV.S(D17844:D17867)</f>
        <v>3.8668392330280092E-3</v>
      </c>
      <c r="H17867" s="406"/>
      <c r="J17867" s="82">
        <v>82</v>
      </c>
      <c r="K17867" s="321">
        <v>4</v>
      </c>
    </row>
    <row r="17868" spans="1:11" x14ac:dyDescent="0.3">
      <c r="A17868" s="341">
        <v>43739.018055555556</v>
      </c>
      <c r="B17868" s="318">
        <v>39938.946000000004</v>
      </c>
      <c r="C17868" s="318">
        <f t="shared" si="391"/>
        <v>0.26300000000628643</v>
      </c>
      <c r="D17868" s="414">
        <f t="shared" si="392"/>
        <v>0.13150000000314321</v>
      </c>
      <c r="H17868" s="406"/>
      <c r="J17868" s="82">
        <v>83</v>
      </c>
      <c r="K17868" s="391">
        <v>1</v>
      </c>
    </row>
    <row r="17869" spans="1:11" x14ac:dyDescent="0.3">
      <c r="A17869" s="341">
        <v>43739.05972222222</v>
      </c>
      <c r="B17869" s="318">
        <v>39939.214999999997</v>
      </c>
      <c r="C17869" s="318">
        <f t="shared" si="391"/>
        <v>0.26899999999295687</v>
      </c>
      <c r="D17869" s="414">
        <f t="shared" si="392"/>
        <v>0.13449999999647844</v>
      </c>
      <c r="H17869" s="406"/>
      <c r="J17869" s="82">
        <v>84</v>
      </c>
      <c r="K17869" s="319">
        <v>2</v>
      </c>
    </row>
    <row r="17870" spans="1:11" x14ac:dyDescent="0.3">
      <c r="A17870" s="341">
        <v>43739.101388888892</v>
      </c>
      <c r="B17870" s="318">
        <v>39939.478999999999</v>
      </c>
      <c r="C17870" s="318">
        <f t="shared" si="391"/>
        <v>0.26400000000285218</v>
      </c>
      <c r="D17870" s="414">
        <f t="shared" si="392"/>
        <v>0.13200000000142609</v>
      </c>
      <c r="H17870" s="406"/>
      <c r="J17870" s="82">
        <v>85</v>
      </c>
      <c r="K17870" s="320">
        <v>3</v>
      </c>
    </row>
    <row r="17871" spans="1:11" x14ac:dyDescent="0.3">
      <c r="A17871" s="341">
        <v>43739.143055555556</v>
      </c>
      <c r="B17871" s="318">
        <v>39939.737000000001</v>
      </c>
      <c r="C17871" s="318">
        <f t="shared" si="391"/>
        <v>0.25800000000162981</v>
      </c>
      <c r="D17871" s="414">
        <f t="shared" si="392"/>
        <v>0.12900000000081491</v>
      </c>
      <c r="H17871" s="406"/>
      <c r="J17871" s="82">
        <v>86</v>
      </c>
      <c r="K17871" s="321">
        <v>4</v>
      </c>
    </row>
    <row r="17872" spans="1:11" x14ac:dyDescent="0.3">
      <c r="A17872" s="341">
        <v>43739.18472222222</v>
      </c>
      <c r="B17872" s="318">
        <v>39940.000999999997</v>
      </c>
      <c r="C17872" s="318">
        <f t="shared" si="391"/>
        <v>0.26399999999557622</v>
      </c>
      <c r="D17872" s="414">
        <f t="shared" si="392"/>
        <v>0.13199999999778811</v>
      </c>
      <c r="H17872" s="406"/>
      <c r="J17872" s="82">
        <v>87</v>
      </c>
      <c r="K17872" s="391">
        <v>1</v>
      </c>
    </row>
    <row r="17873" spans="1:12" x14ac:dyDescent="0.3">
      <c r="A17873" s="341">
        <v>43739.226388888892</v>
      </c>
      <c r="B17873" s="318">
        <v>39940.273999999998</v>
      </c>
      <c r="C17873" s="318">
        <f t="shared" si="391"/>
        <v>0.27300000000104774</v>
      </c>
      <c r="D17873" s="414">
        <f t="shared" si="392"/>
        <v>0.13650000000052387</v>
      </c>
      <c r="H17873" s="406"/>
      <c r="J17873" s="82">
        <v>88</v>
      </c>
      <c r="K17873" s="319">
        <v>2</v>
      </c>
    </row>
    <row r="17874" spans="1:12" x14ac:dyDescent="0.3">
      <c r="A17874" s="341">
        <v>43739.268055555556</v>
      </c>
      <c r="B17874" s="318">
        <v>39940.538</v>
      </c>
      <c r="C17874" s="318">
        <f t="shared" si="391"/>
        <v>0.26400000000285218</v>
      </c>
      <c r="D17874" s="414">
        <f t="shared" si="392"/>
        <v>0.13200000000142609</v>
      </c>
      <c r="H17874" s="406"/>
      <c r="J17874" s="82">
        <v>89</v>
      </c>
      <c r="K17874" s="320">
        <v>3</v>
      </c>
    </row>
    <row r="17875" spans="1:12" x14ac:dyDescent="0.3">
      <c r="A17875" s="341">
        <v>43739.30972222222</v>
      </c>
      <c r="B17875" s="318">
        <v>39940.802000000003</v>
      </c>
      <c r="C17875" s="318">
        <f t="shared" si="391"/>
        <v>0.26400000000285218</v>
      </c>
      <c r="D17875" s="414">
        <f t="shared" si="392"/>
        <v>0.13200000000142609</v>
      </c>
      <c r="H17875" s="406"/>
      <c r="J17875" s="82">
        <v>90</v>
      </c>
      <c r="K17875" s="321">
        <v>4</v>
      </c>
    </row>
    <row r="17876" spans="1:12" x14ac:dyDescent="0.3">
      <c r="A17876" s="341">
        <v>43739.351388888892</v>
      </c>
      <c r="B17876" s="318">
        <v>39941.082000000002</v>
      </c>
      <c r="C17876" s="318">
        <f t="shared" si="391"/>
        <v>0.27999999999883585</v>
      </c>
      <c r="D17876" s="414">
        <f t="shared" si="392"/>
        <v>0.13999999999941792</v>
      </c>
      <c r="H17876" s="406"/>
      <c r="J17876" s="82">
        <v>91</v>
      </c>
      <c r="K17876" s="391">
        <v>1</v>
      </c>
    </row>
    <row r="17877" spans="1:12" x14ac:dyDescent="0.3">
      <c r="A17877" s="341">
        <v>43739.393055555556</v>
      </c>
      <c r="B17877" s="318">
        <v>39941.358</v>
      </c>
      <c r="C17877" s="318">
        <f t="shared" si="391"/>
        <v>0.27599999999802094</v>
      </c>
      <c r="D17877" s="414">
        <f t="shared" si="392"/>
        <v>0.13799999999901047</v>
      </c>
      <c r="H17877" s="406"/>
      <c r="J17877" s="82">
        <v>92</v>
      </c>
      <c r="K17877" s="319">
        <v>2</v>
      </c>
    </row>
    <row r="17878" spans="1:12" x14ac:dyDescent="0.3">
      <c r="A17878" s="341">
        <v>43739.43472222222</v>
      </c>
      <c r="B17878" s="318">
        <v>39941.612999999998</v>
      </c>
      <c r="C17878" s="318">
        <f t="shared" si="391"/>
        <v>0.25499999999738066</v>
      </c>
      <c r="D17878" s="414">
        <f t="shared" si="392"/>
        <v>0.12749999999869033</v>
      </c>
      <c r="H17878" s="406"/>
      <c r="J17878" s="82">
        <v>93</v>
      </c>
      <c r="K17878" s="320">
        <v>3</v>
      </c>
    </row>
    <row r="17879" spans="1:12" x14ac:dyDescent="0.3">
      <c r="A17879" s="341">
        <v>43739.476388888892</v>
      </c>
      <c r="B17879" s="318">
        <v>39941.877</v>
      </c>
      <c r="C17879" s="318">
        <f t="shared" si="391"/>
        <v>0.26400000000285218</v>
      </c>
      <c r="D17879" s="414">
        <f t="shared" si="392"/>
        <v>0.13200000000142609</v>
      </c>
      <c r="H17879" s="406"/>
      <c r="J17879" s="82">
        <v>94</v>
      </c>
      <c r="K17879" s="321">
        <v>4</v>
      </c>
    </row>
    <row r="17880" spans="1:12" x14ac:dyDescent="0.3">
      <c r="A17880" s="341">
        <v>43739.518055555556</v>
      </c>
      <c r="B17880" s="318">
        <v>39942.146999999997</v>
      </c>
      <c r="C17880" s="318">
        <f t="shared" si="391"/>
        <v>0.26999999999679858</v>
      </c>
      <c r="D17880" s="414">
        <f t="shared" si="392"/>
        <v>0.13499999999839929</v>
      </c>
      <c r="H17880" s="406"/>
      <c r="J17880" s="82">
        <v>95</v>
      </c>
      <c r="K17880" s="391">
        <v>1</v>
      </c>
    </row>
    <row r="17881" spans="1:12" x14ac:dyDescent="0.3">
      <c r="A17881" s="341">
        <v>43739.55972222222</v>
      </c>
      <c r="B17881" s="318">
        <v>39942.411999999997</v>
      </c>
      <c r="C17881" s="318">
        <f t="shared" si="391"/>
        <v>0.26499999999941792</v>
      </c>
      <c r="D17881" s="414">
        <f t="shared" si="392"/>
        <v>0.13249999999970896</v>
      </c>
      <c r="H17881" s="406"/>
      <c r="J17881" s="82">
        <v>96</v>
      </c>
      <c r="K17881" s="319">
        <v>2</v>
      </c>
    </row>
    <row r="17882" spans="1:12" x14ac:dyDescent="0.3">
      <c r="A17882" s="341">
        <v>43739.601388888892</v>
      </c>
      <c r="B17882" s="318">
        <v>39942.671999999999</v>
      </c>
      <c r="C17882" s="318">
        <f t="shared" si="391"/>
        <v>0.26000000000203727</v>
      </c>
      <c r="D17882" s="414">
        <f t="shared" si="392"/>
        <v>0.13000000000101863</v>
      </c>
      <c r="H17882" s="406"/>
      <c r="J17882" s="82">
        <v>97</v>
      </c>
      <c r="K17882" s="320">
        <v>3</v>
      </c>
    </row>
    <row r="17883" spans="1:12" x14ac:dyDescent="0.3">
      <c r="A17883" s="341">
        <v>43739.643055555556</v>
      </c>
      <c r="B17883" s="318">
        <v>39942.940999999999</v>
      </c>
      <c r="C17883" s="318">
        <f t="shared" si="391"/>
        <v>0.26900000000023283</v>
      </c>
      <c r="D17883" s="414">
        <f t="shared" si="392"/>
        <v>0.13450000000011642</v>
      </c>
      <c r="H17883" s="406"/>
      <c r="J17883" s="82">
        <v>98</v>
      </c>
      <c r="K17883" s="321">
        <v>4</v>
      </c>
    </row>
    <row r="17884" spans="1:12" x14ac:dyDescent="0.3">
      <c r="A17884" s="341">
        <v>43739.68472222222</v>
      </c>
      <c r="B17884" s="318">
        <v>39943.212</v>
      </c>
      <c r="C17884" s="318">
        <f t="shared" si="391"/>
        <v>0.27100000000064028</v>
      </c>
      <c r="D17884" s="414">
        <f t="shared" si="392"/>
        <v>0.13550000000032014</v>
      </c>
      <c r="H17884" s="406"/>
      <c r="J17884" s="82">
        <v>99</v>
      </c>
      <c r="K17884" s="391">
        <v>1</v>
      </c>
    </row>
    <row r="17885" spans="1:12" x14ac:dyDescent="0.3">
      <c r="A17885" s="341">
        <v>43739.726388888892</v>
      </c>
      <c r="B17885" s="318">
        <v>39943.472999999998</v>
      </c>
      <c r="C17885" s="318">
        <f t="shared" si="391"/>
        <v>0.26099999999860302</v>
      </c>
      <c r="D17885" s="414">
        <f t="shared" si="392"/>
        <v>0.13049999999930151</v>
      </c>
      <c r="H17885" s="406"/>
      <c r="J17885" s="82">
        <v>100</v>
      </c>
      <c r="K17885" s="319">
        <v>2</v>
      </c>
    </row>
    <row r="17886" spans="1:12" x14ac:dyDescent="0.3">
      <c r="A17886" s="341">
        <v>43739.763194444444</v>
      </c>
      <c r="B17886" s="318">
        <v>39943.728000000003</v>
      </c>
      <c r="C17886" s="318">
        <f t="shared" si="391"/>
        <v>0.25500000000465661</v>
      </c>
      <c r="D17886" s="414">
        <f t="shared" si="392"/>
        <v>0.12750000000232831</v>
      </c>
      <c r="H17886" s="406"/>
      <c r="K17886" s="320">
        <v>3</v>
      </c>
    </row>
    <row r="17887" spans="1:12" x14ac:dyDescent="0.3">
      <c r="A17887" s="341">
        <v>43739.776388888888</v>
      </c>
      <c r="B17887" s="318">
        <v>39943.728000000003</v>
      </c>
      <c r="H17887" s="332"/>
      <c r="J17887" s="82">
        <v>1</v>
      </c>
      <c r="K17887" s="320">
        <v>3</v>
      </c>
      <c r="L17887" s="54" t="s">
        <v>313</v>
      </c>
    </row>
    <row r="17888" spans="1:12" x14ac:dyDescent="0.3">
      <c r="A17888" s="341">
        <v>43739.818055555559</v>
      </c>
      <c r="B17888" s="318">
        <v>39943.987999999998</v>
      </c>
      <c r="C17888" s="318">
        <f>B17888-B17887</f>
        <v>0.25999999999476131</v>
      </c>
      <c r="D17888" s="414">
        <f>C17888/2</f>
        <v>0.12999999999738066</v>
      </c>
      <c r="H17888" s="406"/>
      <c r="J17888" s="82">
        <v>2</v>
      </c>
      <c r="K17888" s="321">
        <v>4</v>
      </c>
    </row>
    <row r="17889" spans="1:12" x14ac:dyDescent="0.3">
      <c r="A17889" s="341">
        <v>43739.859722222223</v>
      </c>
      <c r="B17889" s="318">
        <v>39944.252999999997</v>
      </c>
      <c r="C17889" s="318">
        <f t="shared" ref="C17889:C17901" si="393">B17889-B17888</f>
        <v>0.26499999999941792</v>
      </c>
      <c r="D17889" s="414">
        <f t="shared" ref="D17889:D17901" si="394">C17889/2</f>
        <v>0.13249999999970896</v>
      </c>
      <c r="H17889" s="406"/>
      <c r="J17889" s="82">
        <v>3</v>
      </c>
      <c r="K17889" s="391">
        <v>1</v>
      </c>
    </row>
    <row r="17890" spans="1:12" x14ac:dyDescent="0.3">
      <c r="A17890" s="341">
        <v>43739.901389004626</v>
      </c>
      <c r="B17890" s="318">
        <v>39944.508999999998</v>
      </c>
      <c r="C17890" s="318">
        <f t="shared" si="393"/>
        <v>0.25600000000122236</v>
      </c>
      <c r="D17890" s="414">
        <f t="shared" si="394"/>
        <v>0.12800000000061118</v>
      </c>
      <c r="H17890" s="406"/>
      <c r="J17890" s="82">
        <v>4</v>
      </c>
      <c r="K17890" s="319">
        <v>2</v>
      </c>
    </row>
    <row r="17891" spans="1:12" x14ac:dyDescent="0.3">
      <c r="A17891" s="341">
        <v>43739.943055729163</v>
      </c>
      <c r="B17891" s="318">
        <v>39944.764999999999</v>
      </c>
      <c r="C17891" s="318">
        <f t="shared" si="393"/>
        <v>0.25600000000122236</v>
      </c>
      <c r="D17891" s="414">
        <f t="shared" si="394"/>
        <v>0.12800000000061118</v>
      </c>
      <c r="H17891" s="406"/>
      <c r="J17891" s="82">
        <v>5</v>
      </c>
      <c r="K17891" s="320">
        <v>3</v>
      </c>
    </row>
    <row r="17892" spans="1:12" x14ac:dyDescent="0.3">
      <c r="A17892" s="341">
        <v>43739.984722453701</v>
      </c>
      <c r="B17892" s="318">
        <v>39945.027999999998</v>
      </c>
      <c r="C17892" s="318">
        <f t="shared" si="393"/>
        <v>0.26299999999901047</v>
      </c>
      <c r="D17892" s="414">
        <f t="shared" si="394"/>
        <v>0.13149999999950523</v>
      </c>
      <c r="E17892" s="336">
        <f>SUM(C17868:C17892)*7.4805194805</f>
        <v>47.463896103781209</v>
      </c>
      <c r="F17892" s="323">
        <f>AVERAGE(D17868:D17892)</f>
        <v>0.13218750000002424</v>
      </c>
      <c r="G17892" s="324">
        <f>_xlfn.STDEV.S(D17868:D17892)</f>
        <v>3.2697975601500341E-3</v>
      </c>
      <c r="H17892" s="406"/>
      <c r="J17892" s="82">
        <v>6</v>
      </c>
      <c r="K17892" s="321">
        <v>4</v>
      </c>
    </row>
    <row r="17893" spans="1:12" x14ac:dyDescent="0.3">
      <c r="A17893" s="341">
        <v>43740.026389178238</v>
      </c>
      <c r="B17893" s="318">
        <v>39945.292000000001</v>
      </c>
      <c r="C17893" s="318">
        <f t="shared" si="393"/>
        <v>0.26400000000285218</v>
      </c>
      <c r="D17893" s="414">
        <f t="shared" si="394"/>
        <v>0.13200000000142609</v>
      </c>
      <c r="H17893" s="406"/>
      <c r="J17893" s="82">
        <v>7</v>
      </c>
      <c r="K17893" s="391">
        <v>1</v>
      </c>
    </row>
    <row r="17894" spans="1:12" x14ac:dyDescent="0.3">
      <c r="A17894" s="341">
        <v>43740.068055902775</v>
      </c>
      <c r="B17894" s="318">
        <v>39945.550999999999</v>
      </c>
      <c r="C17894" s="318">
        <f t="shared" si="393"/>
        <v>0.25899999999819556</v>
      </c>
      <c r="D17894" s="414">
        <f t="shared" si="394"/>
        <v>0.12949999999909778</v>
      </c>
      <c r="H17894" s="406"/>
      <c r="J17894" s="82">
        <v>8</v>
      </c>
      <c r="K17894" s="319">
        <v>2</v>
      </c>
    </row>
    <row r="17895" spans="1:12" x14ac:dyDescent="0.3">
      <c r="A17895" s="341">
        <v>43740.109722627312</v>
      </c>
      <c r="B17895" s="318">
        <v>39945.817999999999</v>
      </c>
      <c r="C17895" s="318">
        <f t="shared" si="393"/>
        <v>0.26699999999982538</v>
      </c>
      <c r="D17895" s="414">
        <f t="shared" si="394"/>
        <v>0.13349999999991269</v>
      </c>
      <c r="H17895" s="406"/>
      <c r="J17895" s="82">
        <v>9</v>
      </c>
      <c r="K17895" s="320">
        <v>3</v>
      </c>
    </row>
    <row r="17896" spans="1:12" x14ac:dyDescent="0.3">
      <c r="A17896" s="341">
        <v>43740.15138935185</v>
      </c>
      <c r="B17896" s="318">
        <v>39946.089</v>
      </c>
      <c r="C17896" s="318">
        <f t="shared" si="393"/>
        <v>0.27100000000064028</v>
      </c>
      <c r="D17896" s="414">
        <f t="shared" si="394"/>
        <v>0.13550000000032014</v>
      </c>
      <c r="H17896" s="406"/>
      <c r="J17896" s="82">
        <v>10</v>
      </c>
      <c r="K17896" s="321">
        <v>4</v>
      </c>
    </row>
    <row r="17897" spans="1:12" x14ac:dyDescent="0.3">
      <c r="A17897" s="341">
        <v>43740.193056076387</v>
      </c>
      <c r="B17897" s="318">
        <v>39946.360999999997</v>
      </c>
      <c r="C17897" s="318">
        <f t="shared" si="393"/>
        <v>0.27199999999720603</v>
      </c>
      <c r="D17897" s="414">
        <f t="shared" si="394"/>
        <v>0.13599999999860302</v>
      </c>
      <c r="H17897" s="406"/>
      <c r="J17897" s="82">
        <v>11</v>
      </c>
      <c r="K17897" s="391">
        <v>1</v>
      </c>
    </row>
    <row r="17898" spans="1:12" x14ac:dyDescent="0.3">
      <c r="A17898" s="341">
        <v>43740.234722800924</v>
      </c>
      <c r="B17898" s="318">
        <v>39946.622000000003</v>
      </c>
      <c r="C17898" s="318">
        <f t="shared" si="393"/>
        <v>0.26100000000587897</v>
      </c>
      <c r="D17898" s="414">
        <f t="shared" si="394"/>
        <v>0.13050000000293949</v>
      </c>
      <c r="H17898" s="406"/>
      <c r="J17898" s="82">
        <v>12</v>
      </c>
      <c r="K17898" s="319">
        <v>2</v>
      </c>
    </row>
    <row r="17899" spans="1:12" x14ac:dyDescent="0.3">
      <c r="A17899" s="341">
        <v>43740.276389525461</v>
      </c>
      <c r="B17899" s="318">
        <v>39946.898000000001</v>
      </c>
      <c r="C17899" s="318">
        <f t="shared" si="393"/>
        <v>0.27599999999802094</v>
      </c>
      <c r="D17899" s="414">
        <f t="shared" si="394"/>
        <v>0.13799999999901047</v>
      </c>
      <c r="H17899" s="406"/>
      <c r="J17899" s="82">
        <v>13</v>
      </c>
      <c r="K17899" s="320">
        <v>3</v>
      </c>
    </row>
    <row r="17900" spans="1:12" x14ac:dyDescent="0.3">
      <c r="A17900" s="341">
        <v>43740.318056249998</v>
      </c>
      <c r="B17900" s="318">
        <v>39947.171999999999</v>
      </c>
      <c r="C17900" s="318">
        <f t="shared" si="393"/>
        <v>0.27399999999761349</v>
      </c>
      <c r="D17900" s="414">
        <f t="shared" si="394"/>
        <v>0.13699999999880674</v>
      </c>
      <c r="H17900" s="406"/>
      <c r="J17900" s="82">
        <v>14</v>
      </c>
      <c r="K17900" s="321">
        <v>4</v>
      </c>
    </row>
    <row r="17901" spans="1:12" x14ac:dyDescent="0.3">
      <c r="A17901" s="341">
        <v>43740.359722974536</v>
      </c>
      <c r="B17901" s="318">
        <v>39947.447999999997</v>
      </c>
      <c r="C17901" s="318">
        <f t="shared" si="393"/>
        <v>0.27599999999802094</v>
      </c>
      <c r="D17901" s="414">
        <f t="shared" si="394"/>
        <v>0.13799999999901047</v>
      </c>
      <c r="E17901" s="336">
        <f>SUM(C17893:C17901)*7.4805194805</f>
        <v>18.102857142796935</v>
      </c>
      <c r="F17901" s="323">
        <f>AVERAGE(D17893:D17901)</f>
        <v>0.13444444444434744</v>
      </c>
      <c r="G17901" s="324">
        <f>_xlfn.STDEV.S(D17893:D17901)</f>
        <v>3.205897342736221E-3</v>
      </c>
      <c r="H17901" s="404"/>
      <c r="I17901" s="344">
        <f>AVERAGE(D17844:D17901)</f>
        <v>0.13233333333329556</v>
      </c>
      <c r="J17901" s="82">
        <v>15</v>
      </c>
      <c r="K17901" s="391">
        <v>1</v>
      </c>
    </row>
    <row r="17902" spans="1:12" x14ac:dyDescent="0.3">
      <c r="A17902" s="341">
        <v>43749.714583333334</v>
      </c>
      <c r="B17902" s="318">
        <v>40006.688999999998</v>
      </c>
      <c r="H17902" s="332"/>
      <c r="J17902" s="82">
        <v>1</v>
      </c>
      <c r="K17902" s="319">
        <v>2</v>
      </c>
      <c r="L17902" s="54" t="s">
        <v>400</v>
      </c>
    </row>
    <row r="17903" spans="1:12" x14ac:dyDescent="0.3">
      <c r="A17903" s="341">
        <v>43749.756249999999</v>
      </c>
      <c r="B17903" s="318">
        <v>40006.951999999997</v>
      </c>
      <c r="C17903" s="318">
        <f t="shared" ref="C17903:C18001" si="395">B17903-B17902</f>
        <v>0.26299999999901047</v>
      </c>
      <c r="D17903" s="414">
        <f t="shared" ref="D17903:D18001" si="396">C17903/2</f>
        <v>0.13149999999950523</v>
      </c>
      <c r="H17903" s="406"/>
      <c r="J17903" s="82">
        <v>2</v>
      </c>
      <c r="K17903" s="320">
        <v>3</v>
      </c>
    </row>
    <row r="17904" spans="1:12" x14ac:dyDescent="0.3">
      <c r="A17904" s="341">
        <v>43749.79791666667</v>
      </c>
      <c r="B17904" s="318">
        <v>40007.218999999997</v>
      </c>
      <c r="C17904" s="318">
        <f t="shared" si="395"/>
        <v>0.26699999999982538</v>
      </c>
      <c r="D17904" s="414">
        <f t="shared" si="396"/>
        <v>0.13349999999991269</v>
      </c>
      <c r="H17904" s="406"/>
      <c r="J17904" s="82">
        <v>3</v>
      </c>
      <c r="K17904" s="321">
        <v>4</v>
      </c>
    </row>
    <row r="17905" spans="1:11" x14ac:dyDescent="0.3">
      <c r="A17905" s="341">
        <v>43749.839583333334</v>
      </c>
      <c r="B17905" s="318">
        <v>40007.476000000002</v>
      </c>
      <c r="C17905" s="318">
        <f t="shared" si="395"/>
        <v>0.25700000000506407</v>
      </c>
      <c r="D17905" s="414">
        <f t="shared" si="396"/>
        <v>0.12850000000253203</v>
      </c>
      <c r="H17905" s="406"/>
      <c r="J17905" s="82">
        <v>4</v>
      </c>
      <c r="K17905" s="391">
        <v>1</v>
      </c>
    </row>
    <row r="17906" spans="1:11" x14ac:dyDescent="0.3">
      <c r="A17906" s="341">
        <v>43749.881250115737</v>
      </c>
      <c r="B17906" s="318">
        <v>40007.722000000002</v>
      </c>
      <c r="C17906" s="318">
        <f t="shared" si="395"/>
        <v>0.24599999999918509</v>
      </c>
      <c r="D17906" s="414">
        <f t="shared" si="396"/>
        <v>0.12299999999959255</v>
      </c>
      <c r="H17906" s="406"/>
      <c r="J17906" s="82">
        <v>5</v>
      </c>
      <c r="K17906" s="319">
        <v>2</v>
      </c>
    </row>
    <row r="17907" spans="1:11" x14ac:dyDescent="0.3">
      <c r="A17907" s="341">
        <v>43749.922916840274</v>
      </c>
      <c r="B17907" s="318">
        <v>40007.978000000003</v>
      </c>
      <c r="C17907" s="318">
        <f t="shared" si="395"/>
        <v>0.25600000000122236</v>
      </c>
      <c r="D17907" s="414">
        <f t="shared" si="396"/>
        <v>0.12800000000061118</v>
      </c>
      <c r="H17907" s="406"/>
      <c r="J17907" s="82">
        <v>6</v>
      </c>
      <c r="K17907" s="320">
        <v>3</v>
      </c>
    </row>
    <row r="17908" spans="1:11" x14ac:dyDescent="0.3">
      <c r="A17908" s="341">
        <v>43749.964583564812</v>
      </c>
      <c r="B17908" s="318">
        <v>40008.239000000001</v>
      </c>
      <c r="C17908" s="318">
        <f t="shared" si="395"/>
        <v>0.26099999999860302</v>
      </c>
      <c r="D17908" s="414">
        <f t="shared" si="396"/>
        <v>0.13049999999930151</v>
      </c>
      <c r="E17908" s="336">
        <f>SUM(C17902:C17908)*7.4805194805</f>
        <v>11.594805194796772</v>
      </c>
      <c r="F17908" s="323">
        <f>AVERAGE(D17902:D17908)</f>
        <v>0.12916666666690921</v>
      </c>
      <c r="G17908" s="324">
        <f>_xlfn.STDEV.S(D17902:D17908)</f>
        <v>3.6285901760498723E-3</v>
      </c>
      <c r="H17908" s="406"/>
      <c r="J17908" s="82">
        <v>7</v>
      </c>
      <c r="K17908" s="321">
        <v>4</v>
      </c>
    </row>
    <row r="17909" spans="1:11" x14ac:dyDescent="0.3">
      <c r="A17909" s="341">
        <v>43750.006250289349</v>
      </c>
      <c r="B17909" s="318">
        <v>40008.498</v>
      </c>
      <c r="C17909" s="318">
        <f t="shared" si="395"/>
        <v>0.25899999999819556</v>
      </c>
      <c r="D17909" s="414">
        <f t="shared" si="396"/>
        <v>0.12949999999909778</v>
      </c>
      <c r="H17909" s="406"/>
      <c r="J17909" s="82">
        <v>8</v>
      </c>
      <c r="K17909" s="391">
        <v>1</v>
      </c>
    </row>
    <row r="17910" spans="1:11" x14ac:dyDescent="0.3">
      <c r="A17910" s="341">
        <v>43750.047917013886</v>
      </c>
      <c r="B17910" s="318">
        <v>40008.754000000001</v>
      </c>
      <c r="C17910" s="318">
        <f t="shared" si="395"/>
        <v>0.25600000000122236</v>
      </c>
      <c r="D17910" s="414">
        <f t="shared" si="396"/>
        <v>0.12800000000061118</v>
      </c>
      <c r="H17910" s="406"/>
      <c r="J17910" s="82">
        <v>9</v>
      </c>
      <c r="K17910" s="319">
        <v>2</v>
      </c>
    </row>
    <row r="17911" spans="1:11" x14ac:dyDescent="0.3">
      <c r="A17911" s="341">
        <v>43750.089583738423</v>
      </c>
      <c r="B17911" s="318">
        <v>40009.019</v>
      </c>
      <c r="C17911" s="318">
        <f t="shared" si="395"/>
        <v>0.26499999999941792</v>
      </c>
      <c r="D17911" s="414">
        <f t="shared" si="396"/>
        <v>0.13249999999970896</v>
      </c>
      <c r="H17911" s="406"/>
      <c r="J17911" s="82">
        <v>10</v>
      </c>
      <c r="K17911" s="320">
        <v>3</v>
      </c>
    </row>
    <row r="17912" spans="1:11" x14ac:dyDescent="0.3">
      <c r="A17912" s="341">
        <v>43750.13125046296</v>
      </c>
      <c r="B17912" s="318">
        <v>40009.288</v>
      </c>
      <c r="C17912" s="318">
        <f t="shared" si="395"/>
        <v>0.26900000000023283</v>
      </c>
      <c r="D17912" s="414">
        <f t="shared" si="396"/>
        <v>0.13450000000011642</v>
      </c>
      <c r="H17912" s="406"/>
      <c r="J17912" s="82">
        <v>11</v>
      </c>
      <c r="K17912" s="321">
        <v>4</v>
      </c>
    </row>
    <row r="17913" spans="1:11" x14ac:dyDescent="0.3">
      <c r="A17913" s="341">
        <v>43750.172917187498</v>
      </c>
      <c r="B17913" s="318">
        <v>40009.542999999998</v>
      </c>
      <c r="C17913" s="318">
        <f t="shared" si="395"/>
        <v>0.25499999999738066</v>
      </c>
      <c r="D17913" s="414">
        <f t="shared" si="396"/>
        <v>0.12749999999869033</v>
      </c>
      <c r="H17913" s="406"/>
      <c r="J17913" s="82">
        <v>12</v>
      </c>
      <c r="K17913" s="391">
        <v>1</v>
      </c>
    </row>
    <row r="17914" spans="1:11" x14ac:dyDescent="0.3">
      <c r="A17914" s="341">
        <v>43750.214583912035</v>
      </c>
      <c r="B17914" s="318">
        <v>40009.802000000003</v>
      </c>
      <c r="C17914" s="318">
        <f t="shared" si="395"/>
        <v>0.25900000000547152</v>
      </c>
      <c r="D17914" s="414">
        <f t="shared" si="396"/>
        <v>0.12950000000273576</v>
      </c>
      <c r="H17914" s="406"/>
      <c r="J17914" s="82">
        <v>13</v>
      </c>
      <c r="K17914" s="319">
        <v>2</v>
      </c>
    </row>
    <row r="17915" spans="1:11" x14ac:dyDescent="0.3">
      <c r="A17915" s="341">
        <v>43750.256250636572</v>
      </c>
      <c r="B17915" s="318">
        <v>40010.078000000001</v>
      </c>
      <c r="C17915" s="318">
        <f t="shared" si="395"/>
        <v>0.27599999999802094</v>
      </c>
      <c r="D17915" s="414">
        <f t="shared" si="396"/>
        <v>0.13799999999901047</v>
      </c>
      <c r="H17915" s="406"/>
      <c r="J17915" s="82">
        <v>14</v>
      </c>
      <c r="K17915" s="320">
        <v>3</v>
      </c>
    </row>
    <row r="17916" spans="1:11" x14ac:dyDescent="0.3">
      <c r="A17916" s="341">
        <v>43750.297917361109</v>
      </c>
      <c r="B17916" s="318">
        <v>40010.358999999997</v>
      </c>
      <c r="C17916" s="318">
        <f t="shared" si="395"/>
        <v>0.28099999999540159</v>
      </c>
      <c r="D17916" s="414">
        <f t="shared" si="396"/>
        <v>0.1404999999977008</v>
      </c>
      <c r="H17916" s="406"/>
      <c r="J17916" s="82">
        <v>15</v>
      </c>
      <c r="K17916" s="321">
        <v>4</v>
      </c>
    </row>
    <row r="17917" spans="1:11" x14ac:dyDescent="0.3">
      <c r="A17917" s="341">
        <v>43750.339584085646</v>
      </c>
      <c r="B17917" s="318">
        <v>40010.620000000003</v>
      </c>
      <c r="C17917" s="318">
        <f t="shared" si="395"/>
        <v>0.26100000000587897</v>
      </c>
      <c r="D17917" s="414">
        <f t="shared" si="396"/>
        <v>0.13050000000293949</v>
      </c>
      <c r="H17917" s="406"/>
      <c r="J17917" s="82">
        <v>16</v>
      </c>
      <c r="K17917" s="391">
        <v>1</v>
      </c>
    </row>
    <row r="17918" spans="1:11" x14ac:dyDescent="0.3">
      <c r="A17918" s="341">
        <v>43750.381250810184</v>
      </c>
      <c r="B17918" s="318">
        <v>40010.887000000002</v>
      </c>
      <c r="C17918" s="318">
        <f t="shared" si="395"/>
        <v>0.26699999999982538</v>
      </c>
      <c r="D17918" s="414">
        <f t="shared" si="396"/>
        <v>0.13349999999991269</v>
      </c>
      <c r="H17918" s="406"/>
      <c r="J17918" s="82">
        <v>17</v>
      </c>
      <c r="K17918" s="319">
        <v>2</v>
      </c>
    </row>
    <row r="17919" spans="1:11" x14ac:dyDescent="0.3">
      <c r="A17919" s="341">
        <v>43750.422917534721</v>
      </c>
      <c r="B17919" s="318">
        <v>40011.152000000002</v>
      </c>
      <c r="C17919" s="318">
        <f t="shared" si="395"/>
        <v>0.26499999999941792</v>
      </c>
      <c r="D17919" s="414">
        <f t="shared" si="396"/>
        <v>0.13249999999970896</v>
      </c>
      <c r="H17919" s="406"/>
      <c r="J17919" s="82">
        <v>18</v>
      </c>
      <c r="K17919" s="320">
        <v>3</v>
      </c>
    </row>
    <row r="17920" spans="1:11" x14ac:dyDescent="0.3">
      <c r="A17920" s="341">
        <v>43750.464584259258</v>
      </c>
      <c r="B17920" s="318">
        <v>40011.413</v>
      </c>
      <c r="C17920" s="318">
        <f t="shared" si="395"/>
        <v>0.26099999999860302</v>
      </c>
      <c r="D17920" s="414">
        <f t="shared" si="396"/>
        <v>0.13049999999930151</v>
      </c>
      <c r="H17920" s="406"/>
      <c r="J17920" s="82">
        <v>19</v>
      </c>
      <c r="K17920" s="321">
        <v>4</v>
      </c>
    </row>
    <row r="17921" spans="1:11" x14ac:dyDescent="0.3">
      <c r="A17921" s="341">
        <v>43750.506250983795</v>
      </c>
      <c r="B17921" s="318">
        <v>40011.669000000002</v>
      </c>
      <c r="C17921" s="318">
        <f t="shared" si="395"/>
        <v>0.25600000000122236</v>
      </c>
      <c r="D17921" s="414">
        <f t="shared" si="396"/>
        <v>0.12800000000061118</v>
      </c>
      <c r="H17921" s="406"/>
      <c r="J17921" s="82">
        <v>20</v>
      </c>
      <c r="K17921" s="391">
        <v>1</v>
      </c>
    </row>
    <row r="17922" spans="1:11" x14ac:dyDescent="0.3">
      <c r="A17922" s="341">
        <v>43750.547917708333</v>
      </c>
      <c r="B17922" s="318">
        <v>40011.932999999997</v>
      </c>
      <c r="C17922" s="318">
        <f t="shared" si="395"/>
        <v>0.26399999999557622</v>
      </c>
      <c r="D17922" s="414">
        <f t="shared" si="396"/>
        <v>0.13199999999778811</v>
      </c>
      <c r="H17922" s="406"/>
      <c r="J17922" s="82">
        <v>21</v>
      </c>
      <c r="K17922" s="319">
        <v>2</v>
      </c>
    </row>
    <row r="17923" spans="1:11" x14ac:dyDescent="0.3">
      <c r="A17923" s="341">
        <v>43750.58958443287</v>
      </c>
      <c r="B17923" s="318">
        <v>40012.201999999997</v>
      </c>
      <c r="C17923" s="318">
        <f t="shared" si="395"/>
        <v>0.26900000000023283</v>
      </c>
      <c r="D17923" s="414">
        <f t="shared" si="396"/>
        <v>0.13450000000011642</v>
      </c>
      <c r="H17923" s="406"/>
      <c r="J17923" s="82">
        <v>22</v>
      </c>
      <c r="K17923" s="320">
        <v>3</v>
      </c>
    </row>
    <row r="17924" spans="1:11" x14ac:dyDescent="0.3">
      <c r="A17924" s="341">
        <v>43750.631251157407</v>
      </c>
      <c r="B17924" s="318">
        <v>40012.462</v>
      </c>
      <c r="C17924" s="318">
        <f t="shared" si="395"/>
        <v>0.26000000000203727</v>
      </c>
      <c r="D17924" s="414">
        <f t="shared" si="396"/>
        <v>0.13000000000101863</v>
      </c>
      <c r="H17924" s="406"/>
      <c r="J17924" s="82">
        <v>23</v>
      </c>
      <c r="K17924" s="321">
        <v>4</v>
      </c>
    </row>
    <row r="17925" spans="1:11" x14ac:dyDescent="0.3">
      <c r="A17925" s="341">
        <v>43750.672917881944</v>
      </c>
      <c r="B17925" s="318">
        <v>40012.712</v>
      </c>
      <c r="C17925" s="318">
        <f t="shared" si="395"/>
        <v>0.25</v>
      </c>
      <c r="D17925" s="414">
        <f t="shared" si="396"/>
        <v>0.125</v>
      </c>
      <c r="H17925" s="406"/>
      <c r="J17925" s="82">
        <v>24</v>
      </c>
      <c r="K17925" s="391">
        <v>1</v>
      </c>
    </row>
    <row r="17926" spans="1:11" x14ac:dyDescent="0.3">
      <c r="A17926" s="341">
        <v>43750.714584606481</v>
      </c>
      <c r="B17926" s="318">
        <v>40012.970999999998</v>
      </c>
      <c r="C17926" s="318">
        <f t="shared" si="395"/>
        <v>0.25899999999819556</v>
      </c>
      <c r="D17926" s="414">
        <f t="shared" si="396"/>
        <v>0.12949999999909778</v>
      </c>
      <c r="H17926" s="406"/>
      <c r="J17926" s="82">
        <v>25</v>
      </c>
      <c r="K17926" s="319">
        <v>2</v>
      </c>
    </row>
    <row r="17927" spans="1:11" x14ac:dyDescent="0.3">
      <c r="A17927" s="341">
        <v>43750.756251331019</v>
      </c>
      <c r="B17927" s="318">
        <v>40013.233</v>
      </c>
      <c r="C17927" s="318">
        <f t="shared" si="395"/>
        <v>0.26200000000244472</v>
      </c>
      <c r="D17927" s="414">
        <f t="shared" si="396"/>
        <v>0.13100000000122236</v>
      </c>
      <c r="H17927" s="406"/>
      <c r="J17927" s="82">
        <v>26</v>
      </c>
      <c r="K17927" s="320">
        <v>3</v>
      </c>
    </row>
    <row r="17928" spans="1:11" x14ac:dyDescent="0.3">
      <c r="A17928" s="341">
        <v>43750.797918055556</v>
      </c>
      <c r="B17928" s="318">
        <v>40013.491000000002</v>
      </c>
      <c r="C17928" s="318">
        <f t="shared" si="395"/>
        <v>0.25800000000162981</v>
      </c>
      <c r="D17928" s="414">
        <f t="shared" si="396"/>
        <v>0.12900000000081491</v>
      </c>
      <c r="H17928" s="406"/>
      <c r="J17928" s="82">
        <v>27</v>
      </c>
      <c r="K17928" s="321">
        <v>4</v>
      </c>
    </row>
    <row r="17929" spans="1:11" x14ac:dyDescent="0.3">
      <c r="A17929" s="341">
        <v>43750.839584780093</v>
      </c>
      <c r="B17929" s="318">
        <v>40013.74</v>
      </c>
      <c r="C17929" s="318">
        <f t="shared" si="395"/>
        <v>0.24899999999615829</v>
      </c>
      <c r="D17929" s="414">
        <f t="shared" si="396"/>
        <v>0.12449999999807915</v>
      </c>
      <c r="H17929" s="406"/>
      <c r="J17929" s="82">
        <v>28</v>
      </c>
      <c r="K17929" s="391">
        <v>1</v>
      </c>
    </row>
    <row r="17930" spans="1:11" x14ac:dyDescent="0.3">
      <c r="A17930" s="341">
        <v>43750.88125150463</v>
      </c>
      <c r="B17930" s="318">
        <v>40013.999000000003</v>
      </c>
      <c r="C17930" s="318">
        <f t="shared" si="395"/>
        <v>0.25900000000547152</v>
      </c>
      <c r="D17930" s="414">
        <f t="shared" si="396"/>
        <v>0.12950000000273576</v>
      </c>
      <c r="H17930" s="406"/>
      <c r="J17930" s="82">
        <v>29</v>
      </c>
      <c r="K17930" s="319">
        <v>2</v>
      </c>
    </row>
    <row r="17931" spans="1:11" x14ac:dyDescent="0.3">
      <c r="A17931" s="341">
        <v>43750.922918229167</v>
      </c>
      <c r="B17931" s="318">
        <v>40014.26</v>
      </c>
      <c r="C17931" s="318">
        <f t="shared" si="395"/>
        <v>0.26099999999860302</v>
      </c>
      <c r="D17931" s="414">
        <f t="shared" si="396"/>
        <v>0.13049999999930151</v>
      </c>
      <c r="H17931" s="406"/>
      <c r="J17931" s="82">
        <v>30</v>
      </c>
      <c r="K17931" s="320">
        <v>3</v>
      </c>
    </row>
    <row r="17932" spans="1:11" x14ac:dyDescent="0.3">
      <c r="A17932" s="341">
        <v>43750.964584953705</v>
      </c>
      <c r="B17932" s="318">
        <v>40014.51</v>
      </c>
      <c r="C17932" s="318">
        <f t="shared" si="395"/>
        <v>0.25</v>
      </c>
      <c r="D17932" s="414">
        <f t="shared" si="396"/>
        <v>0.125</v>
      </c>
      <c r="E17932" s="336">
        <f>SUM(C17909:C17932)*7.4805194805</f>
        <v>46.910337662220286</v>
      </c>
      <c r="F17932" s="324">
        <f>AVERAGE(D17909:D17932)</f>
        <v>0.13064583333334667</v>
      </c>
      <c r="G17932" s="324">
        <f>_xlfn.STDEV.S(D17909:D17932)</f>
        <v>3.7978230794244597E-3</v>
      </c>
      <c r="H17932" s="406"/>
      <c r="J17932" s="82">
        <v>31</v>
      </c>
      <c r="K17932" s="321">
        <v>4</v>
      </c>
    </row>
    <row r="17933" spans="1:11" x14ac:dyDescent="0.3">
      <c r="A17933" s="341">
        <v>43751.006251678242</v>
      </c>
      <c r="B17933" s="318">
        <v>40014.758999999998</v>
      </c>
      <c r="C17933" s="318">
        <f t="shared" si="395"/>
        <v>0.24899999999615829</v>
      </c>
      <c r="D17933" s="414">
        <f t="shared" si="396"/>
        <v>0.12449999999807915</v>
      </c>
      <c r="H17933" s="406"/>
      <c r="J17933" s="82">
        <v>32</v>
      </c>
      <c r="K17933" s="391">
        <v>1</v>
      </c>
    </row>
    <row r="17934" spans="1:11" x14ac:dyDescent="0.3">
      <c r="A17934" s="341">
        <v>43751.047918402779</v>
      </c>
      <c r="B17934" s="318">
        <v>40015.021999999997</v>
      </c>
      <c r="C17934" s="318">
        <f t="shared" si="395"/>
        <v>0.26299999999901047</v>
      </c>
      <c r="D17934" s="414">
        <f t="shared" si="396"/>
        <v>0.13149999999950523</v>
      </c>
      <c r="H17934" s="406"/>
      <c r="J17934" s="82">
        <v>33</v>
      </c>
      <c r="K17934" s="319">
        <v>2</v>
      </c>
    </row>
    <row r="17935" spans="1:11" x14ac:dyDescent="0.3">
      <c r="A17935" s="341">
        <v>43751.089585127316</v>
      </c>
      <c r="B17935" s="318">
        <v>40015.290999999997</v>
      </c>
      <c r="C17935" s="318">
        <f t="shared" si="395"/>
        <v>0.26900000000023283</v>
      </c>
      <c r="D17935" s="414">
        <f t="shared" si="396"/>
        <v>0.13450000000011642</v>
      </c>
      <c r="H17935" s="406"/>
      <c r="J17935" s="82">
        <v>34</v>
      </c>
      <c r="K17935" s="320">
        <v>3</v>
      </c>
    </row>
    <row r="17936" spans="1:11" x14ac:dyDescent="0.3">
      <c r="A17936" s="341">
        <v>43751.131251851853</v>
      </c>
      <c r="B17936" s="318">
        <v>40015.550999999999</v>
      </c>
      <c r="C17936" s="318">
        <f t="shared" si="395"/>
        <v>0.26000000000203727</v>
      </c>
      <c r="D17936" s="414">
        <f t="shared" si="396"/>
        <v>0.13000000000101863</v>
      </c>
      <c r="H17936" s="406"/>
      <c r="J17936" s="82">
        <v>35</v>
      </c>
      <c r="K17936" s="321">
        <v>4</v>
      </c>
    </row>
    <row r="17937" spans="1:11" x14ac:dyDescent="0.3">
      <c r="A17937" s="341">
        <v>43751.172918576391</v>
      </c>
      <c r="B17937" s="318">
        <v>40015.807999999997</v>
      </c>
      <c r="C17937" s="318">
        <f t="shared" si="395"/>
        <v>0.25699999999778811</v>
      </c>
      <c r="D17937" s="414">
        <f t="shared" si="396"/>
        <v>0.12849999999889405</v>
      </c>
      <c r="H17937" s="406"/>
      <c r="J17937" s="82">
        <v>36</v>
      </c>
      <c r="K17937" s="391">
        <v>1</v>
      </c>
    </row>
    <row r="17938" spans="1:11" x14ac:dyDescent="0.3">
      <c r="A17938" s="341">
        <v>43751.214585300928</v>
      </c>
      <c r="B17938" s="318">
        <v>40016.078999999998</v>
      </c>
      <c r="C17938" s="318">
        <f t="shared" si="395"/>
        <v>0.27100000000064028</v>
      </c>
      <c r="D17938" s="414">
        <f t="shared" si="396"/>
        <v>0.13550000000032014</v>
      </c>
      <c r="H17938" s="406"/>
      <c r="J17938" s="82">
        <v>37</v>
      </c>
      <c r="K17938" s="319">
        <v>2</v>
      </c>
    </row>
    <row r="17939" spans="1:11" x14ac:dyDescent="0.3">
      <c r="A17939" s="341">
        <v>43751.256252025465</v>
      </c>
      <c r="B17939" s="318">
        <v>40016.349000000002</v>
      </c>
      <c r="C17939" s="318">
        <f t="shared" si="395"/>
        <v>0.27000000000407454</v>
      </c>
      <c r="D17939" s="414">
        <f t="shared" si="396"/>
        <v>0.13500000000203727</v>
      </c>
      <c r="H17939" s="406"/>
      <c r="J17939" s="82">
        <v>38</v>
      </c>
      <c r="K17939" s="320">
        <v>3</v>
      </c>
    </row>
    <row r="17940" spans="1:11" x14ac:dyDescent="0.3">
      <c r="A17940" s="341">
        <v>43751.297918750002</v>
      </c>
      <c r="B17940" s="318">
        <v>40016.610999999997</v>
      </c>
      <c r="C17940" s="318">
        <f t="shared" si="395"/>
        <v>0.26199999999516876</v>
      </c>
      <c r="D17940" s="414">
        <f t="shared" si="396"/>
        <v>0.13099999999758438</v>
      </c>
      <c r="H17940" s="406"/>
      <c r="J17940" s="82">
        <v>39</v>
      </c>
      <c r="K17940" s="321">
        <v>4</v>
      </c>
    </row>
    <row r="17941" spans="1:11" x14ac:dyDescent="0.3">
      <c r="A17941" s="341">
        <v>43751.339585474539</v>
      </c>
      <c r="B17941" s="318">
        <v>40016.879999999997</v>
      </c>
      <c r="C17941" s="318">
        <f t="shared" si="395"/>
        <v>0.26900000000023283</v>
      </c>
      <c r="D17941" s="414">
        <f t="shared" si="396"/>
        <v>0.13450000000011642</v>
      </c>
      <c r="H17941" s="406"/>
      <c r="J17941" s="82">
        <v>40</v>
      </c>
      <c r="K17941" s="391">
        <v>1</v>
      </c>
    </row>
    <row r="17942" spans="1:11" x14ac:dyDescent="0.3">
      <c r="A17942" s="341">
        <v>43751.381252199077</v>
      </c>
      <c r="B17942" s="318">
        <v>40017.152000000002</v>
      </c>
      <c r="C17942" s="318">
        <f t="shared" si="395"/>
        <v>0.27200000000448199</v>
      </c>
      <c r="D17942" s="414">
        <f t="shared" si="396"/>
        <v>0.13600000000224099</v>
      </c>
      <c r="H17942" s="406"/>
      <c r="J17942" s="82">
        <v>41</v>
      </c>
      <c r="K17942" s="319">
        <v>2</v>
      </c>
    </row>
    <row r="17943" spans="1:11" x14ac:dyDescent="0.3">
      <c r="A17943" s="341">
        <v>43751.422918923614</v>
      </c>
      <c r="B17943" s="318">
        <v>40017.419000000002</v>
      </c>
      <c r="C17943" s="318">
        <f t="shared" si="395"/>
        <v>0.26699999999982538</v>
      </c>
      <c r="D17943" s="414">
        <f t="shared" si="396"/>
        <v>0.13349999999991269</v>
      </c>
      <c r="H17943" s="406"/>
      <c r="J17943" s="82">
        <v>42</v>
      </c>
      <c r="K17943" s="320">
        <v>3</v>
      </c>
    </row>
    <row r="17944" spans="1:11" x14ac:dyDescent="0.3">
      <c r="A17944" s="341">
        <v>43751.464585648151</v>
      </c>
      <c r="B17944" s="318">
        <v>40017.671999999999</v>
      </c>
      <c r="C17944" s="318">
        <f t="shared" si="395"/>
        <v>0.2529999999969732</v>
      </c>
      <c r="D17944" s="414">
        <f t="shared" si="396"/>
        <v>0.1264999999984866</v>
      </c>
      <c r="H17944" s="406"/>
      <c r="J17944" s="82">
        <v>43</v>
      </c>
      <c r="K17944" s="321">
        <v>4</v>
      </c>
    </row>
    <row r="17945" spans="1:11" x14ac:dyDescent="0.3">
      <c r="A17945" s="341">
        <v>43751.506252372688</v>
      </c>
      <c r="B17945" s="318">
        <v>40017.938000000002</v>
      </c>
      <c r="C17945" s="318">
        <f t="shared" si="395"/>
        <v>0.26600000000325963</v>
      </c>
      <c r="D17945" s="414">
        <f t="shared" si="396"/>
        <v>0.13300000000162981</v>
      </c>
      <c r="H17945" s="406"/>
      <c r="J17945" s="82">
        <v>44</v>
      </c>
      <c r="K17945" s="391">
        <v>1</v>
      </c>
    </row>
    <row r="17946" spans="1:11" x14ac:dyDescent="0.3">
      <c r="A17946" s="341">
        <v>43751.547919097226</v>
      </c>
      <c r="B17946" s="318">
        <v>40018.201999999997</v>
      </c>
      <c r="C17946" s="318">
        <f t="shared" si="395"/>
        <v>0.26399999999557622</v>
      </c>
      <c r="D17946" s="414">
        <f t="shared" si="396"/>
        <v>0.13199999999778811</v>
      </c>
      <c r="H17946" s="406"/>
      <c r="J17946" s="82">
        <v>45</v>
      </c>
      <c r="K17946" s="319">
        <v>2</v>
      </c>
    </row>
    <row r="17947" spans="1:11" x14ac:dyDescent="0.3">
      <c r="A17947" s="341">
        <v>43751.589585821763</v>
      </c>
      <c r="B17947" s="318">
        <v>40018.47</v>
      </c>
      <c r="C17947" s="318">
        <f t="shared" si="395"/>
        <v>0.26800000000366708</v>
      </c>
      <c r="D17947" s="414">
        <f t="shared" si="396"/>
        <v>0.13400000000183354</v>
      </c>
      <c r="H17947" s="406"/>
      <c r="J17947" s="82">
        <v>46</v>
      </c>
      <c r="K17947" s="320">
        <v>3</v>
      </c>
    </row>
    <row r="17948" spans="1:11" x14ac:dyDescent="0.3">
      <c r="A17948" s="341">
        <v>43751.631252546293</v>
      </c>
      <c r="B17948" s="318">
        <v>40018.718000000001</v>
      </c>
      <c r="C17948" s="318">
        <f t="shared" si="395"/>
        <v>0.24799999999959255</v>
      </c>
      <c r="D17948" s="414">
        <f t="shared" si="396"/>
        <v>0.12399999999979627</v>
      </c>
      <c r="H17948" s="406"/>
      <c r="J17948" s="82">
        <v>47</v>
      </c>
      <c r="K17948" s="321">
        <v>4</v>
      </c>
    </row>
    <row r="17949" spans="1:11" x14ac:dyDescent="0.3">
      <c r="A17949" s="341">
        <v>43751.67291927083</v>
      </c>
      <c r="B17949" s="318">
        <v>40018.972000000002</v>
      </c>
      <c r="C17949" s="318">
        <f t="shared" si="395"/>
        <v>0.25400000000081491</v>
      </c>
      <c r="D17949" s="414">
        <f t="shared" si="396"/>
        <v>0.12700000000040745</v>
      </c>
      <c r="H17949" s="406"/>
      <c r="J17949" s="82">
        <v>48</v>
      </c>
      <c r="K17949" s="391">
        <v>1</v>
      </c>
    </row>
    <row r="17950" spans="1:11" x14ac:dyDescent="0.3">
      <c r="A17950" s="341">
        <v>43751.714585995367</v>
      </c>
      <c r="B17950" s="318">
        <v>40019.239000000001</v>
      </c>
      <c r="C17950" s="318">
        <f t="shared" si="395"/>
        <v>0.26699999999982538</v>
      </c>
      <c r="D17950" s="414">
        <f t="shared" si="396"/>
        <v>0.13349999999991269</v>
      </c>
      <c r="H17950" s="406"/>
      <c r="J17950" s="82">
        <v>49</v>
      </c>
      <c r="K17950" s="319">
        <v>2</v>
      </c>
    </row>
    <row r="17951" spans="1:11" x14ac:dyDescent="0.3">
      <c r="A17951" s="341">
        <v>43751.756252719904</v>
      </c>
      <c r="B17951" s="318">
        <v>40019.491999999998</v>
      </c>
      <c r="C17951" s="318">
        <f t="shared" si="395"/>
        <v>0.2529999999969732</v>
      </c>
      <c r="D17951" s="414">
        <f t="shared" si="396"/>
        <v>0.1264999999984866</v>
      </c>
      <c r="H17951" s="406"/>
      <c r="J17951" s="82">
        <v>50</v>
      </c>
      <c r="K17951" s="320">
        <v>3</v>
      </c>
    </row>
    <row r="17952" spans="1:11" x14ac:dyDescent="0.3">
      <c r="A17952" s="341">
        <v>43751.797919444442</v>
      </c>
      <c r="B17952" s="318">
        <v>40019.739000000001</v>
      </c>
      <c r="C17952" s="318">
        <f t="shared" si="395"/>
        <v>0.2470000000030268</v>
      </c>
      <c r="D17952" s="414">
        <f t="shared" si="396"/>
        <v>0.1235000000015134</v>
      </c>
      <c r="H17952" s="406"/>
      <c r="J17952" s="82">
        <v>51</v>
      </c>
      <c r="K17952" s="321">
        <v>4</v>
      </c>
    </row>
    <row r="17953" spans="1:11" x14ac:dyDescent="0.3">
      <c r="A17953" s="341">
        <v>43751.839586168979</v>
      </c>
      <c r="B17953" s="318">
        <v>40019.989000000001</v>
      </c>
      <c r="C17953" s="318">
        <f t="shared" si="395"/>
        <v>0.25</v>
      </c>
      <c r="D17953" s="414">
        <f t="shared" si="396"/>
        <v>0.125</v>
      </c>
      <c r="H17953" s="406"/>
      <c r="J17953" s="82">
        <v>52</v>
      </c>
      <c r="K17953" s="391">
        <v>1</v>
      </c>
    </row>
    <row r="17954" spans="1:11" x14ac:dyDescent="0.3">
      <c r="A17954" s="341">
        <v>43751.881252893516</v>
      </c>
      <c r="B17954" s="318">
        <v>40020.249000000003</v>
      </c>
      <c r="C17954" s="318">
        <f t="shared" si="395"/>
        <v>0.26000000000203727</v>
      </c>
      <c r="D17954" s="414">
        <f t="shared" si="396"/>
        <v>0.13000000000101863</v>
      </c>
      <c r="H17954" s="406"/>
      <c r="J17954" s="82">
        <v>53</v>
      </c>
      <c r="K17954" s="319">
        <v>2</v>
      </c>
    </row>
    <row r="17955" spans="1:11" x14ac:dyDescent="0.3">
      <c r="A17955" s="341">
        <v>43751.922919618053</v>
      </c>
      <c r="B17955" s="318">
        <v>40020.500999999997</v>
      </c>
      <c r="C17955" s="318">
        <f t="shared" si="395"/>
        <v>0.2519999999931315</v>
      </c>
      <c r="D17955" s="414">
        <f t="shared" si="396"/>
        <v>0.12599999999656575</v>
      </c>
      <c r="H17955" s="406"/>
      <c r="J17955" s="82">
        <v>54</v>
      </c>
      <c r="K17955" s="320">
        <v>3</v>
      </c>
    </row>
    <row r="17956" spans="1:11" x14ac:dyDescent="0.3">
      <c r="A17956" s="341">
        <v>43751.96458634259</v>
      </c>
      <c r="B17956" s="318">
        <v>40020.75</v>
      </c>
      <c r="C17956" s="318">
        <f t="shared" si="395"/>
        <v>0.24900000000343425</v>
      </c>
      <c r="D17956" s="414">
        <f t="shared" si="396"/>
        <v>0.12450000000171713</v>
      </c>
      <c r="E17956" s="336">
        <f>SUM(C17933:C17956)*7.4805194805</f>
        <v>46.678441558304762</v>
      </c>
      <c r="F17956" s="324">
        <f>AVERAGE(D17933:D17956)</f>
        <v>0.12999999999995757</v>
      </c>
      <c r="G17956" s="324">
        <f>_xlfn.STDEV.S(D17933:D17956)</f>
        <v>4.1910878534643092E-3</v>
      </c>
      <c r="H17956" s="404"/>
      <c r="I17956" s="344">
        <f>AVERAGE(D17902:D17956)</f>
        <v>0.13019444444445846</v>
      </c>
      <c r="J17956" s="82">
        <v>55</v>
      </c>
      <c r="K17956" s="321">
        <v>4</v>
      </c>
    </row>
    <row r="17957" spans="1:11" x14ac:dyDescent="0.3">
      <c r="A17957" s="341">
        <v>43752.006253067128</v>
      </c>
      <c r="B17957" s="318">
        <v>40021.008999999998</v>
      </c>
      <c r="C17957" s="318">
        <f t="shared" si="395"/>
        <v>0.25899999999819556</v>
      </c>
      <c r="D17957" s="414">
        <f t="shared" si="396"/>
        <v>0.12949999999909778</v>
      </c>
      <c r="H17957" s="406"/>
      <c r="J17957" s="82">
        <v>56</v>
      </c>
      <c r="K17957" s="391">
        <v>1</v>
      </c>
    </row>
    <row r="17958" spans="1:11" x14ac:dyDescent="0.3">
      <c r="A17958" s="341">
        <v>43752.047919791665</v>
      </c>
      <c r="B17958" s="318">
        <v>40021.271999999997</v>
      </c>
      <c r="C17958" s="318">
        <f t="shared" si="395"/>
        <v>0.26299999999901047</v>
      </c>
      <c r="D17958" s="414">
        <f t="shared" si="396"/>
        <v>0.13149999999950523</v>
      </c>
      <c r="H17958" s="406"/>
      <c r="J17958" s="82">
        <v>57</v>
      </c>
      <c r="K17958" s="319">
        <v>2</v>
      </c>
    </row>
    <row r="17959" spans="1:11" x14ac:dyDescent="0.3">
      <c r="A17959" s="341">
        <v>43752.089586516202</v>
      </c>
      <c r="B17959" s="318">
        <v>40021.527999999998</v>
      </c>
      <c r="C17959" s="318">
        <f t="shared" si="395"/>
        <v>0.25600000000122236</v>
      </c>
      <c r="D17959" s="414">
        <f t="shared" si="396"/>
        <v>0.12800000000061118</v>
      </c>
      <c r="H17959" s="406"/>
      <c r="J17959" s="82">
        <v>58</v>
      </c>
      <c r="K17959" s="320">
        <v>3</v>
      </c>
    </row>
    <row r="17960" spans="1:11" x14ac:dyDescent="0.3">
      <c r="A17960" s="341">
        <v>43752.131253240739</v>
      </c>
      <c r="B17960" s="318">
        <v>40021.781000000003</v>
      </c>
      <c r="C17960" s="318">
        <f t="shared" si="395"/>
        <v>0.25300000000424916</v>
      </c>
      <c r="D17960" s="414">
        <f t="shared" si="396"/>
        <v>0.12650000000212458</v>
      </c>
      <c r="H17960" s="406"/>
      <c r="J17960" s="82">
        <v>59</v>
      </c>
      <c r="K17960" s="321">
        <v>4</v>
      </c>
    </row>
    <row r="17961" spans="1:11" x14ac:dyDescent="0.3">
      <c r="A17961" s="341">
        <v>43752.172919965276</v>
      </c>
      <c r="B17961" s="318">
        <v>40022.050999999999</v>
      </c>
      <c r="C17961" s="318">
        <f t="shared" si="395"/>
        <v>0.26999999999679858</v>
      </c>
      <c r="D17961" s="414">
        <f t="shared" si="396"/>
        <v>0.13499999999839929</v>
      </c>
      <c r="H17961" s="406"/>
      <c r="J17961" s="82">
        <v>60</v>
      </c>
      <c r="K17961" s="391">
        <v>1</v>
      </c>
    </row>
    <row r="17962" spans="1:11" x14ac:dyDescent="0.3">
      <c r="A17962" s="341">
        <v>43752.214586689814</v>
      </c>
      <c r="B17962" s="318">
        <v>40022.322999999997</v>
      </c>
      <c r="C17962" s="318">
        <f t="shared" si="395"/>
        <v>0.27199999999720603</v>
      </c>
      <c r="D17962" s="414">
        <f t="shared" si="396"/>
        <v>0.13599999999860302</v>
      </c>
      <c r="H17962" s="406"/>
      <c r="J17962" s="82">
        <v>61</v>
      </c>
      <c r="K17962" s="319">
        <v>2</v>
      </c>
    </row>
    <row r="17963" spans="1:11" x14ac:dyDescent="0.3">
      <c r="A17963" s="341">
        <v>43752.256253414351</v>
      </c>
      <c r="B17963" s="318">
        <v>40022.589</v>
      </c>
      <c r="C17963" s="318">
        <f t="shared" si="395"/>
        <v>0.26600000000325963</v>
      </c>
      <c r="D17963" s="414">
        <f t="shared" si="396"/>
        <v>0.13300000000162981</v>
      </c>
      <c r="H17963" s="406"/>
      <c r="J17963" s="82">
        <v>62</v>
      </c>
      <c r="K17963" s="320">
        <v>3</v>
      </c>
    </row>
    <row r="17964" spans="1:11" x14ac:dyDescent="0.3">
      <c r="A17964" s="341">
        <v>43752.297920138888</v>
      </c>
      <c r="B17964" s="318">
        <v>40022.85</v>
      </c>
      <c r="C17964" s="318">
        <f t="shared" si="395"/>
        <v>0.26099999999860302</v>
      </c>
      <c r="D17964" s="414">
        <f t="shared" si="396"/>
        <v>0.13049999999930151</v>
      </c>
      <c r="H17964" s="406"/>
      <c r="J17964" s="82">
        <v>63</v>
      </c>
      <c r="K17964" s="321">
        <v>4</v>
      </c>
    </row>
    <row r="17965" spans="1:11" x14ac:dyDescent="0.3">
      <c r="A17965" s="341">
        <v>43752.339586863425</v>
      </c>
      <c r="B17965" s="318">
        <v>40023.122000000003</v>
      </c>
      <c r="C17965" s="318">
        <f t="shared" si="395"/>
        <v>0.27200000000448199</v>
      </c>
      <c r="D17965" s="414">
        <f t="shared" si="396"/>
        <v>0.13600000000224099</v>
      </c>
      <c r="H17965" s="406"/>
      <c r="J17965" s="82">
        <v>64</v>
      </c>
      <c r="K17965" s="391">
        <v>1</v>
      </c>
    </row>
    <row r="17966" spans="1:11" x14ac:dyDescent="0.3">
      <c r="A17966" s="341">
        <v>43752.381253587962</v>
      </c>
      <c r="B17966" s="318">
        <v>40023.387999999999</v>
      </c>
      <c r="C17966" s="318">
        <f t="shared" si="395"/>
        <v>0.26599999999598367</v>
      </c>
      <c r="D17966" s="414">
        <f t="shared" si="396"/>
        <v>0.13299999999799184</v>
      </c>
      <c r="H17966" s="406"/>
      <c r="J17966" s="82">
        <v>65</v>
      </c>
      <c r="K17966" s="319">
        <v>2</v>
      </c>
    </row>
    <row r="17967" spans="1:11" x14ac:dyDescent="0.3">
      <c r="A17967" s="341">
        <v>43752.4229203125</v>
      </c>
      <c r="B17967" s="318">
        <v>40023.641000000003</v>
      </c>
      <c r="C17967" s="318">
        <f t="shared" si="395"/>
        <v>0.25300000000424916</v>
      </c>
      <c r="D17967" s="414">
        <f t="shared" si="396"/>
        <v>0.12650000000212458</v>
      </c>
      <c r="H17967" s="406"/>
      <c r="J17967" s="82">
        <v>66</v>
      </c>
      <c r="K17967" s="320">
        <v>3</v>
      </c>
    </row>
    <row r="17968" spans="1:11" x14ac:dyDescent="0.3">
      <c r="A17968" s="341">
        <v>43752.464587037037</v>
      </c>
      <c r="B17968" s="318">
        <v>40023.902000000002</v>
      </c>
      <c r="C17968" s="318">
        <f t="shared" si="395"/>
        <v>0.26099999999860302</v>
      </c>
      <c r="D17968" s="414">
        <f t="shared" si="396"/>
        <v>0.13049999999930151</v>
      </c>
      <c r="H17968" s="406"/>
      <c r="J17968" s="82">
        <v>67</v>
      </c>
      <c r="K17968" s="321">
        <v>4</v>
      </c>
    </row>
    <row r="17969" spans="1:11" x14ac:dyDescent="0.3">
      <c r="A17969" s="341">
        <v>43752.506253761574</v>
      </c>
      <c r="B17969" s="318">
        <v>40024.171999999999</v>
      </c>
      <c r="C17969" s="318">
        <f t="shared" si="395"/>
        <v>0.26999999999679858</v>
      </c>
      <c r="D17969" s="414">
        <f t="shared" si="396"/>
        <v>0.13499999999839929</v>
      </c>
      <c r="H17969" s="406"/>
      <c r="J17969" s="82">
        <v>68</v>
      </c>
      <c r="K17969" s="391">
        <v>1</v>
      </c>
    </row>
    <row r="17970" spans="1:11" x14ac:dyDescent="0.3">
      <c r="A17970" s="341">
        <v>43752.547920486111</v>
      </c>
      <c r="B17970" s="318">
        <v>40024.438999999998</v>
      </c>
      <c r="C17970" s="318">
        <f t="shared" si="395"/>
        <v>0.26699999999982538</v>
      </c>
      <c r="D17970" s="414">
        <f t="shared" si="396"/>
        <v>0.13349999999991269</v>
      </c>
      <c r="H17970" s="406"/>
      <c r="J17970" s="82">
        <v>69</v>
      </c>
      <c r="K17970" s="319">
        <v>2</v>
      </c>
    </row>
    <row r="17971" spans="1:11" x14ac:dyDescent="0.3">
      <c r="A17971" s="341">
        <v>43752.589587210648</v>
      </c>
      <c r="B17971" s="318">
        <v>40024.69</v>
      </c>
      <c r="C17971" s="318">
        <f t="shared" si="395"/>
        <v>0.25100000000384171</v>
      </c>
      <c r="D17971" s="414">
        <f t="shared" si="396"/>
        <v>0.12550000000192085</v>
      </c>
      <c r="H17971" s="406"/>
      <c r="J17971" s="82">
        <v>70</v>
      </c>
      <c r="K17971" s="320">
        <v>3</v>
      </c>
    </row>
    <row r="17972" spans="1:11" x14ac:dyDescent="0.3">
      <c r="A17972" s="341">
        <v>43752.631253935186</v>
      </c>
      <c r="B17972" s="318">
        <v>40024.949000000001</v>
      </c>
      <c r="C17972" s="318">
        <f t="shared" si="395"/>
        <v>0.25899999999819556</v>
      </c>
      <c r="D17972" s="414">
        <f t="shared" si="396"/>
        <v>0.12949999999909778</v>
      </c>
      <c r="H17972" s="406"/>
      <c r="J17972" s="82">
        <v>71</v>
      </c>
      <c r="K17972" s="321">
        <v>4</v>
      </c>
    </row>
    <row r="17973" spans="1:11" x14ac:dyDescent="0.3">
      <c r="A17973" s="341">
        <v>43752.672920659723</v>
      </c>
      <c r="B17973" s="318">
        <v>40025.211000000003</v>
      </c>
      <c r="C17973" s="318">
        <f t="shared" si="395"/>
        <v>0.26200000000244472</v>
      </c>
      <c r="D17973" s="414">
        <f t="shared" si="396"/>
        <v>0.13100000000122236</v>
      </c>
      <c r="H17973" s="406"/>
      <c r="J17973" s="82">
        <v>72</v>
      </c>
      <c r="K17973" s="391">
        <v>1</v>
      </c>
    </row>
    <row r="17974" spans="1:11" x14ac:dyDescent="0.3">
      <c r="A17974" s="341">
        <v>43752.71458738426</v>
      </c>
      <c r="B17974" s="318">
        <v>40025.470999999998</v>
      </c>
      <c r="C17974" s="318">
        <f t="shared" si="395"/>
        <v>0.25999999999476131</v>
      </c>
      <c r="D17974" s="414">
        <f t="shared" si="396"/>
        <v>0.12999999999738066</v>
      </c>
      <c r="H17974" s="406"/>
      <c r="J17974" s="82">
        <v>73</v>
      </c>
      <c r="K17974" s="319">
        <v>2</v>
      </c>
    </row>
    <row r="17975" spans="1:11" x14ac:dyDescent="0.3">
      <c r="A17975" s="341">
        <v>43752.756254108797</v>
      </c>
      <c r="B17975" s="318">
        <v>40025.722000000002</v>
      </c>
      <c r="C17975" s="318">
        <f t="shared" si="395"/>
        <v>0.25100000000384171</v>
      </c>
      <c r="D17975" s="414">
        <f t="shared" si="396"/>
        <v>0.12550000000192085</v>
      </c>
      <c r="H17975" s="406"/>
      <c r="J17975" s="82">
        <v>74</v>
      </c>
      <c r="K17975" s="320">
        <v>3</v>
      </c>
    </row>
    <row r="17976" spans="1:11" x14ac:dyDescent="0.3">
      <c r="A17976" s="341">
        <v>43752.797920833335</v>
      </c>
      <c r="B17976" s="318">
        <v>40025.980000000003</v>
      </c>
      <c r="C17976" s="318">
        <f t="shared" si="395"/>
        <v>0.25800000000162981</v>
      </c>
      <c r="D17976" s="414">
        <f t="shared" si="396"/>
        <v>0.12900000000081491</v>
      </c>
      <c r="H17976" s="406"/>
      <c r="J17976" s="82">
        <v>75</v>
      </c>
      <c r="K17976" s="321">
        <v>4</v>
      </c>
    </row>
    <row r="17977" spans="1:11" x14ac:dyDescent="0.3">
      <c r="A17977" s="341">
        <v>43752.839587557872</v>
      </c>
      <c r="B17977" s="318">
        <v>40026.237999999998</v>
      </c>
      <c r="C17977" s="318">
        <f t="shared" si="395"/>
        <v>0.25799999999435386</v>
      </c>
      <c r="D17977" s="414">
        <f t="shared" si="396"/>
        <v>0.12899999999717693</v>
      </c>
      <c r="H17977" s="406"/>
      <c r="J17977" s="82">
        <v>76</v>
      </c>
      <c r="K17977" s="391">
        <v>1</v>
      </c>
    </row>
    <row r="17978" spans="1:11" x14ac:dyDescent="0.3">
      <c r="A17978" s="341">
        <v>43752.881254282409</v>
      </c>
      <c r="B17978" s="318">
        <v>40026.482000000004</v>
      </c>
      <c r="C17978" s="318">
        <f t="shared" si="395"/>
        <v>0.2440000000060536</v>
      </c>
      <c r="D17978" s="414">
        <f t="shared" si="396"/>
        <v>0.1220000000030268</v>
      </c>
      <c r="H17978" s="406"/>
      <c r="J17978" s="82">
        <v>77</v>
      </c>
      <c r="K17978" s="319">
        <v>2</v>
      </c>
    </row>
    <row r="17979" spans="1:11" x14ac:dyDescent="0.3">
      <c r="A17979" s="341">
        <v>43752.922921006946</v>
      </c>
      <c r="B17979" s="318">
        <v>40026.728000000003</v>
      </c>
      <c r="C17979" s="318">
        <f t="shared" si="395"/>
        <v>0.24599999999918509</v>
      </c>
      <c r="D17979" s="414">
        <f t="shared" si="396"/>
        <v>0.12299999999959255</v>
      </c>
      <c r="H17979" s="406"/>
      <c r="J17979" s="82">
        <v>78</v>
      </c>
      <c r="K17979" s="320">
        <v>3</v>
      </c>
    </row>
    <row r="17980" spans="1:11" x14ac:dyDescent="0.3">
      <c r="A17980" s="341">
        <v>43752.964587731483</v>
      </c>
      <c r="B17980" s="318">
        <v>40026.983</v>
      </c>
      <c r="C17980" s="318">
        <f t="shared" si="395"/>
        <v>0.25499999999738066</v>
      </c>
      <c r="D17980" s="414">
        <f t="shared" si="396"/>
        <v>0.12749999999869033</v>
      </c>
      <c r="E17980" s="336">
        <f>SUM(C17957:C17980)*7.4805194805</f>
        <v>46.626077921957808</v>
      </c>
      <c r="F17980" s="324">
        <f>AVERAGE(D17957:D17980)</f>
        <v>0.1298541666666703</v>
      </c>
      <c r="G17980" s="324">
        <f>_xlfn.STDEV.S(D17957:D17980)</f>
        <v>3.8799349121111468E-3</v>
      </c>
      <c r="H17980" s="406"/>
      <c r="J17980" s="82">
        <v>79</v>
      </c>
      <c r="K17980" s="321">
        <v>4</v>
      </c>
    </row>
    <row r="17981" spans="1:11" x14ac:dyDescent="0.3">
      <c r="A17981" s="341">
        <v>43753.006254456021</v>
      </c>
      <c r="B17981" s="318">
        <v>40027.25</v>
      </c>
      <c r="C17981" s="318">
        <f t="shared" si="395"/>
        <v>0.26699999999982538</v>
      </c>
      <c r="D17981" s="414">
        <f t="shared" si="396"/>
        <v>0.13349999999991269</v>
      </c>
      <c r="H17981" s="406"/>
      <c r="J17981" s="82">
        <v>80</v>
      </c>
      <c r="K17981" s="391">
        <v>1</v>
      </c>
    </row>
    <row r="17982" spans="1:11" x14ac:dyDescent="0.3">
      <c r="A17982" s="341">
        <v>43753.047921180558</v>
      </c>
      <c r="B17982" s="318">
        <v>40027.508000000002</v>
      </c>
      <c r="C17982" s="318">
        <f t="shared" si="395"/>
        <v>0.25800000000162981</v>
      </c>
      <c r="D17982" s="414">
        <f t="shared" si="396"/>
        <v>0.12900000000081491</v>
      </c>
      <c r="H17982" s="406"/>
      <c r="J17982" s="82">
        <v>81</v>
      </c>
      <c r="K17982" s="319">
        <v>2</v>
      </c>
    </row>
    <row r="17983" spans="1:11" x14ac:dyDescent="0.3">
      <c r="A17983" s="341">
        <v>43753.089587905095</v>
      </c>
      <c r="B17983" s="318">
        <v>40027.760000000002</v>
      </c>
      <c r="C17983" s="318">
        <f t="shared" si="395"/>
        <v>0.25200000000040745</v>
      </c>
      <c r="D17983" s="414">
        <f t="shared" si="396"/>
        <v>0.12600000000020373</v>
      </c>
      <c r="H17983" s="406"/>
      <c r="J17983" s="82">
        <v>82</v>
      </c>
      <c r="K17983" s="320">
        <v>3</v>
      </c>
    </row>
    <row r="17984" spans="1:11" x14ac:dyDescent="0.3">
      <c r="A17984" s="341">
        <v>43753.131254629632</v>
      </c>
      <c r="B17984" s="318">
        <v>40028.021000000001</v>
      </c>
      <c r="C17984" s="318">
        <f t="shared" si="395"/>
        <v>0.26099999999860302</v>
      </c>
      <c r="D17984" s="414">
        <f t="shared" si="396"/>
        <v>0.13049999999930151</v>
      </c>
      <c r="H17984" s="406"/>
      <c r="J17984" s="82">
        <v>83</v>
      </c>
      <c r="K17984" s="321">
        <v>4</v>
      </c>
    </row>
    <row r="17985" spans="1:11" x14ac:dyDescent="0.3">
      <c r="A17985" s="341">
        <v>43753.172921354169</v>
      </c>
      <c r="B17985" s="318">
        <v>40028.288999999997</v>
      </c>
      <c r="C17985" s="318">
        <f t="shared" si="395"/>
        <v>0.26799999999639113</v>
      </c>
      <c r="D17985" s="414">
        <f t="shared" si="396"/>
        <v>0.13399999999819556</v>
      </c>
      <c r="H17985" s="406"/>
      <c r="J17985" s="82">
        <v>84</v>
      </c>
      <c r="K17985" s="391">
        <v>1</v>
      </c>
    </row>
    <row r="17986" spans="1:11" x14ac:dyDescent="0.3">
      <c r="A17986" s="341">
        <v>43753.214588078707</v>
      </c>
      <c r="B17986" s="318">
        <v>40028.557999999997</v>
      </c>
      <c r="C17986" s="318">
        <f t="shared" si="395"/>
        <v>0.26900000000023283</v>
      </c>
      <c r="D17986" s="414">
        <f t="shared" si="396"/>
        <v>0.13450000000011642</v>
      </c>
      <c r="H17986" s="406"/>
      <c r="J17986" s="82">
        <v>85</v>
      </c>
      <c r="K17986" s="319">
        <v>2</v>
      </c>
    </row>
    <row r="17987" spans="1:11" x14ac:dyDescent="0.3">
      <c r="A17987" s="341">
        <v>43753.256254803244</v>
      </c>
      <c r="B17987" s="318">
        <v>40028.821000000004</v>
      </c>
      <c r="C17987" s="318">
        <f t="shared" si="395"/>
        <v>0.26300000000628643</v>
      </c>
      <c r="D17987" s="414">
        <f t="shared" si="396"/>
        <v>0.13150000000314321</v>
      </c>
      <c r="H17987" s="406"/>
      <c r="J17987" s="82">
        <v>86</v>
      </c>
      <c r="K17987" s="320">
        <v>3</v>
      </c>
    </row>
    <row r="17988" spans="1:11" x14ac:dyDescent="0.3">
      <c r="A17988" s="341">
        <v>43753.297921527781</v>
      </c>
      <c r="B17988" s="318">
        <v>40029.097999999998</v>
      </c>
      <c r="C17988" s="318">
        <f t="shared" si="395"/>
        <v>0.27699999999458669</v>
      </c>
      <c r="D17988" s="414">
        <f t="shared" si="396"/>
        <v>0.13849999999729334</v>
      </c>
      <c r="H17988" s="406"/>
      <c r="J17988" s="82">
        <v>87</v>
      </c>
      <c r="K17988" s="321">
        <v>4</v>
      </c>
    </row>
    <row r="17989" spans="1:11" x14ac:dyDescent="0.3">
      <c r="A17989" s="341">
        <v>43753.339588252318</v>
      </c>
      <c r="B17989" s="318">
        <v>40029.366999999998</v>
      </c>
      <c r="C17989" s="318">
        <f t="shared" si="395"/>
        <v>0.26900000000023283</v>
      </c>
      <c r="D17989" s="414">
        <f t="shared" si="396"/>
        <v>0.13450000000011642</v>
      </c>
      <c r="H17989" s="406"/>
      <c r="J17989" s="82">
        <v>88</v>
      </c>
      <c r="K17989" s="391">
        <v>1</v>
      </c>
    </row>
    <row r="17990" spans="1:11" x14ac:dyDescent="0.3">
      <c r="A17990" s="341">
        <v>43753.381254976855</v>
      </c>
      <c r="B17990" s="318">
        <v>40029.620999999999</v>
      </c>
      <c r="C17990" s="318">
        <f t="shared" si="395"/>
        <v>0.25400000000081491</v>
      </c>
      <c r="D17990" s="414">
        <f t="shared" si="396"/>
        <v>0.12700000000040745</v>
      </c>
      <c r="H17990" s="406"/>
      <c r="J17990" s="82">
        <v>89</v>
      </c>
      <c r="K17990" s="319">
        <v>2</v>
      </c>
    </row>
    <row r="17991" spans="1:11" x14ac:dyDescent="0.3">
      <c r="A17991" s="341">
        <v>43753.422921701385</v>
      </c>
      <c r="B17991" s="318">
        <v>40029.881999999998</v>
      </c>
      <c r="C17991" s="318">
        <f t="shared" si="395"/>
        <v>0.26099999999860302</v>
      </c>
      <c r="D17991" s="414">
        <f t="shared" si="396"/>
        <v>0.13049999999930151</v>
      </c>
      <c r="H17991" s="406"/>
      <c r="J17991" s="82">
        <v>90</v>
      </c>
      <c r="K17991" s="320">
        <v>3</v>
      </c>
    </row>
    <row r="17992" spans="1:11" x14ac:dyDescent="0.3">
      <c r="A17992" s="341">
        <v>43753.464588425923</v>
      </c>
      <c r="B17992" s="318">
        <v>40030.146000000001</v>
      </c>
      <c r="C17992" s="318">
        <f t="shared" si="395"/>
        <v>0.26400000000285218</v>
      </c>
      <c r="D17992" s="414">
        <f t="shared" si="396"/>
        <v>0.13200000000142609</v>
      </c>
      <c r="H17992" s="406"/>
      <c r="J17992" s="82">
        <v>91</v>
      </c>
      <c r="K17992" s="321">
        <v>4</v>
      </c>
    </row>
    <row r="17993" spans="1:11" x14ac:dyDescent="0.3">
      <c r="A17993" s="341">
        <v>43753.50625515046</v>
      </c>
      <c r="B17993" s="318">
        <v>40030.409</v>
      </c>
      <c r="C17993" s="318">
        <f t="shared" si="395"/>
        <v>0.26299999999901047</v>
      </c>
      <c r="D17993" s="414">
        <f t="shared" si="396"/>
        <v>0.13149999999950523</v>
      </c>
      <c r="H17993" s="406"/>
      <c r="J17993" s="82">
        <v>92</v>
      </c>
      <c r="K17993" s="391">
        <v>1</v>
      </c>
    </row>
    <row r="17994" spans="1:11" x14ac:dyDescent="0.3">
      <c r="A17994" s="341">
        <v>43753.547921874997</v>
      </c>
      <c r="B17994" s="318">
        <v>40030.665999999997</v>
      </c>
      <c r="C17994" s="318">
        <f t="shared" si="395"/>
        <v>0.25699999999778811</v>
      </c>
      <c r="D17994" s="414">
        <f t="shared" si="396"/>
        <v>0.12849999999889405</v>
      </c>
      <c r="H17994" s="406"/>
      <c r="J17994" s="82">
        <v>93</v>
      </c>
      <c r="K17994" s="319">
        <v>2</v>
      </c>
    </row>
    <row r="17995" spans="1:11" x14ac:dyDescent="0.3">
      <c r="A17995" s="341">
        <v>43753.589588599534</v>
      </c>
      <c r="B17995" s="318">
        <v>40030.93</v>
      </c>
      <c r="C17995" s="318">
        <f t="shared" si="395"/>
        <v>0.26400000000285218</v>
      </c>
      <c r="D17995" s="414">
        <f t="shared" si="396"/>
        <v>0.13200000000142609</v>
      </c>
      <c r="H17995" s="406"/>
      <c r="J17995" s="82">
        <v>94</v>
      </c>
      <c r="K17995" s="320">
        <v>3</v>
      </c>
    </row>
    <row r="17996" spans="1:11" x14ac:dyDescent="0.3">
      <c r="A17996" s="341">
        <v>43753.631255324071</v>
      </c>
      <c r="B17996" s="318">
        <v>40031.194000000003</v>
      </c>
      <c r="C17996" s="318">
        <f t="shared" si="395"/>
        <v>0.26400000000285218</v>
      </c>
      <c r="D17996" s="414">
        <f t="shared" si="396"/>
        <v>0.13200000000142609</v>
      </c>
      <c r="H17996" s="406"/>
      <c r="J17996" s="82">
        <v>95</v>
      </c>
      <c r="K17996" s="321">
        <v>4</v>
      </c>
    </row>
    <row r="17997" spans="1:11" x14ac:dyDescent="0.3">
      <c r="A17997" s="341">
        <v>43753.672922048609</v>
      </c>
      <c r="B17997" s="318">
        <v>40031.451000000001</v>
      </c>
      <c r="C17997" s="318">
        <f t="shared" si="395"/>
        <v>0.25699999999778811</v>
      </c>
      <c r="D17997" s="414">
        <f t="shared" si="396"/>
        <v>0.12849999999889405</v>
      </c>
      <c r="H17997" s="406"/>
      <c r="J17997" s="82">
        <v>96</v>
      </c>
      <c r="K17997" s="391">
        <v>1</v>
      </c>
    </row>
    <row r="17998" spans="1:11" x14ac:dyDescent="0.3">
      <c r="A17998" s="341">
        <v>43753.714588773146</v>
      </c>
      <c r="B17998" s="318">
        <v>40031.701000000001</v>
      </c>
      <c r="C17998" s="318">
        <f t="shared" si="395"/>
        <v>0.25</v>
      </c>
      <c r="D17998" s="414">
        <f t="shared" si="396"/>
        <v>0.125</v>
      </c>
      <c r="H17998" s="406"/>
      <c r="J17998" s="82">
        <v>97</v>
      </c>
      <c r="K17998" s="319">
        <v>2</v>
      </c>
    </row>
    <row r="17999" spans="1:11" x14ac:dyDescent="0.3">
      <c r="A17999" s="341">
        <v>43753.756255497683</v>
      </c>
      <c r="B17999" s="318">
        <v>40031.962</v>
      </c>
      <c r="C17999" s="318">
        <f t="shared" si="395"/>
        <v>0.26099999999860302</v>
      </c>
      <c r="D17999" s="414">
        <f t="shared" si="396"/>
        <v>0.13049999999930151</v>
      </c>
      <c r="H17999" s="406"/>
      <c r="J17999" s="82">
        <v>98</v>
      </c>
      <c r="K17999" s="320">
        <v>3</v>
      </c>
    </row>
    <row r="18000" spans="1:11" x14ac:dyDescent="0.3">
      <c r="A18000" s="341">
        <v>43753.79792222222</v>
      </c>
      <c r="B18000" s="318">
        <v>40032.226999999999</v>
      </c>
      <c r="C18000" s="318">
        <f t="shared" si="395"/>
        <v>0.26499999999941792</v>
      </c>
      <c r="D18000" s="414">
        <f t="shared" si="396"/>
        <v>0.13249999999970896</v>
      </c>
      <c r="H18000" s="406"/>
      <c r="J18000" s="82">
        <v>99</v>
      </c>
      <c r="K18000" s="321">
        <v>4</v>
      </c>
    </row>
    <row r="18001" spans="1:12" x14ac:dyDescent="0.3">
      <c r="A18001" s="341">
        <v>43753.839588946757</v>
      </c>
      <c r="B18001" s="318">
        <v>40032.478999999999</v>
      </c>
      <c r="C18001" s="318">
        <f t="shared" si="395"/>
        <v>0.25200000000040745</v>
      </c>
      <c r="D18001" s="414">
        <f t="shared" si="396"/>
        <v>0.12600000000020373</v>
      </c>
      <c r="E18001" s="336">
        <f>SUM(C17981:C18001)*7.4805194805</f>
        <v>41.112935064821905</v>
      </c>
      <c r="F18001" s="323">
        <f>AVERAGE(D17981:D18001)</f>
        <v>0.13085714285712347</v>
      </c>
      <c r="G18001" s="324">
        <f>_xlfn.STDEV.S(D17981:D18001)</f>
        <v>3.3209293016712351E-3</v>
      </c>
      <c r="H18001" s="406"/>
      <c r="J18001" s="82">
        <v>100</v>
      </c>
      <c r="K18001" s="391">
        <v>1</v>
      </c>
    </row>
    <row r="18002" spans="1:12" x14ac:dyDescent="0.3">
      <c r="A18002" s="341">
        <v>43755.359027777777</v>
      </c>
      <c r="B18002" s="318">
        <v>40041.819000000003</v>
      </c>
      <c r="H18002" s="332"/>
      <c r="J18002" s="82">
        <v>1</v>
      </c>
      <c r="K18002" s="391">
        <v>1</v>
      </c>
      <c r="L18002" s="54" t="s">
        <v>313</v>
      </c>
    </row>
    <row r="18003" spans="1:12" x14ac:dyDescent="0.3">
      <c r="A18003" s="341">
        <v>43755.400694444441</v>
      </c>
      <c r="B18003" s="318">
        <v>40042.091</v>
      </c>
      <c r="C18003" s="318">
        <f t="shared" ref="C18003:C18100" si="397">B18003-B18002</f>
        <v>0.27199999999720603</v>
      </c>
      <c r="D18003" s="414">
        <f t="shared" ref="D18003:D18100" si="398">C18003/2</f>
        <v>0.13599999999860302</v>
      </c>
      <c r="H18003" s="406"/>
      <c r="J18003" s="82">
        <v>2</v>
      </c>
      <c r="K18003" s="319">
        <v>2</v>
      </c>
    </row>
    <row r="18004" spans="1:12" x14ac:dyDescent="0.3">
      <c r="A18004" s="341">
        <v>43755.442361111112</v>
      </c>
      <c r="B18004" s="318">
        <v>40042.360999999997</v>
      </c>
      <c r="C18004" s="318">
        <f t="shared" si="397"/>
        <v>0.26999999999679858</v>
      </c>
      <c r="D18004" s="414">
        <f t="shared" si="398"/>
        <v>0.13499999999839929</v>
      </c>
      <c r="H18004" s="406"/>
      <c r="J18004" s="82">
        <v>3</v>
      </c>
      <c r="K18004" s="320">
        <v>3</v>
      </c>
    </row>
    <row r="18005" spans="1:12" x14ac:dyDescent="0.3">
      <c r="A18005" s="341">
        <v>43755.484027719911</v>
      </c>
      <c r="B18005" s="318">
        <v>40042.620999999999</v>
      </c>
      <c r="C18005" s="318">
        <f t="shared" si="397"/>
        <v>0.26000000000203727</v>
      </c>
      <c r="D18005" s="414">
        <f t="shared" si="398"/>
        <v>0.13000000000101863</v>
      </c>
      <c r="H18005" s="406"/>
      <c r="J18005" s="82">
        <v>4</v>
      </c>
      <c r="K18005" s="321">
        <v>4</v>
      </c>
    </row>
    <row r="18006" spans="1:12" x14ac:dyDescent="0.3">
      <c r="A18006" s="341">
        <v>43755.525694386575</v>
      </c>
      <c r="B18006" s="318">
        <v>40042.883000000002</v>
      </c>
      <c r="C18006" s="318">
        <f t="shared" si="397"/>
        <v>0.26200000000244472</v>
      </c>
      <c r="D18006" s="414">
        <f t="shared" si="398"/>
        <v>0.13100000000122236</v>
      </c>
      <c r="H18006" s="406"/>
      <c r="J18006" s="82">
        <v>5</v>
      </c>
      <c r="K18006" s="391">
        <v>1</v>
      </c>
    </row>
    <row r="18007" spans="1:12" x14ac:dyDescent="0.3">
      <c r="A18007" s="341">
        <v>43755.567361053239</v>
      </c>
      <c r="B18007" s="318">
        <v>40043.152000000002</v>
      </c>
      <c r="C18007" s="318">
        <f t="shared" si="397"/>
        <v>0.26900000000023283</v>
      </c>
      <c r="D18007" s="414">
        <f t="shared" si="398"/>
        <v>0.13450000000011642</v>
      </c>
      <c r="H18007" s="406"/>
      <c r="J18007" s="82">
        <v>6</v>
      </c>
      <c r="K18007" s="319">
        <v>2</v>
      </c>
    </row>
    <row r="18008" spans="1:12" x14ac:dyDescent="0.3">
      <c r="A18008" s="341">
        <v>43755.609027719911</v>
      </c>
      <c r="B18008" s="318">
        <v>40043.413</v>
      </c>
      <c r="C18008" s="318">
        <f t="shared" si="397"/>
        <v>0.26099999999860302</v>
      </c>
      <c r="D18008" s="414">
        <f t="shared" si="398"/>
        <v>0.13049999999930151</v>
      </c>
      <c r="H18008" s="406"/>
      <c r="J18008" s="82">
        <v>7</v>
      </c>
      <c r="K18008" s="320">
        <v>3</v>
      </c>
    </row>
    <row r="18009" spans="1:12" x14ac:dyDescent="0.3">
      <c r="A18009" s="341">
        <v>43755.650694386575</v>
      </c>
      <c r="B18009" s="318">
        <v>40043.678</v>
      </c>
      <c r="C18009" s="318">
        <f t="shared" si="397"/>
        <v>0.26499999999941792</v>
      </c>
      <c r="D18009" s="414">
        <f t="shared" si="398"/>
        <v>0.13249999999970896</v>
      </c>
      <c r="H18009" s="406"/>
      <c r="J18009" s="82">
        <v>8</v>
      </c>
      <c r="K18009" s="321">
        <v>4</v>
      </c>
    </row>
    <row r="18010" spans="1:12" x14ac:dyDescent="0.3">
      <c r="A18010" s="341">
        <v>43755.692361053239</v>
      </c>
      <c r="B18010" s="318">
        <v>40043.928999999996</v>
      </c>
      <c r="C18010" s="318">
        <f t="shared" si="397"/>
        <v>0.25099999999656575</v>
      </c>
      <c r="D18010" s="414">
        <f t="shared" si="398"/>
        <v>0.12549999999828287</v>
      </c>
      <c r="H18010" s="406"/>
      <c r="J18010" s="82">
        <v>9</v>
      </c>
      <c r="K18010" s="391">
        <v>1</v>
      </c>
    </row>
    <row r="18011" spans="1:12" x14ac:dyDescent="0.3">
      <c r="A18011" s="341">
        <v>43755.734027719911</v>
      </c>
      <c r="B18011" s="318">
        <v>40044.199000000001</v>
      </c>
      <c r="C18011" s="318">
        <f t="shared" si="397"/>
        <v>0.27000000000407454</v>
      </c>
      <c r="D18011" s="414">
        <f t="shared" si="398"/>
        <v>0.13500000000203727</v>
      </c>
      <c r="H18011" s="406"/>
      <c r="J18011" s="82">
        <v>10</v>
      </c>
      <c r="K18011" s="319">
        <v>2</v>
      </c>
    </row>
    <row r="18012" spans="1:12" x14ac:dyDescent="0.3">
      <c r="A18012" s="341">
        <v>43755.775694386575</v>
      </c>
      <c r="B18012" s="318">
        <v>40044.459000000003</v>
      </c>
      <c r="C18012" s="318">
        <f t="shared" si="397"/>
        <v>0.26000000000203727</v>
      </c>
      <c r="D18012" s="414">
        <f t="shared" si="398"/>
        <v>0.13000000000101863</v>
      </c>
      <c r="H18012" s="406"/>
      <c r="J18012" s="82">
        <v>11</v>
      </c>
      <c r="K18012" s="320">
        <v>3</v>
      </c>
    </row>
    <row r="18013" spans="1:12" x14ac:dyDescent="0.3">
      <c r="A18013" s="341">
        <v>43755.817361053239</v>
      </c>
      <c r="B18013" s="318">
        <v>40044.707999999999</v>
      </c>
      <c r="C18013" s="318">
        <f t="shared" si="397"/>
        <v>0.24899999999615829</v>
      </c>
      <c r="D18013" s="414">
        <f t="shared" si="398"/>
        <v>0.12449999999807915</v>
      </c>
      <c r="H18013" s="406"/>
      <c r="J18013" s="82">
        <v>12</v>
      </c>
      <c r="K18013" s="321">
        <v>4</v>
      </c>
    </row>
    <row r="18014" spans="1:12" x14ac:dyDescent="0.3">
      <c r="A18014" s="341">
        <v>43755.859027719911</v>
      </c>
      <c r="B18014" s="318">
        <v>40044.959999999999</v>
      </c>
      <c r="C18014" s="318">
        <f t="shared" si="397"/>
        <v>0.25200000000040745</v>
      </c>
      <c r="D18014" s="414">
        <f t="shared" si="398"/>
        <v>0.12600000000020373</v>
      </c>
      <c r="H18014" s="406"/>
      <c r="J18014" s="82">
        <v>13</v>
      </c>
      <c r="K18014" s="391">
        <v>1</v>
      </c>
    </row>
    <row r="18015" spans="1:12" x14ac:dyDescent="0.3">
      <c r="A18015" s="341">
        <v>43755.900694386575</v>
      </c>
      <c r="B18015" s="318">
        <v>40045.218000000001</v>
      </c>
      <c r="C18015" s="318">
        <f t="shared" si="397"/>
        <v>0.25800000000162981</v>
      </c>
      <c r="D18015" s="414">
        <f t="shared" si="398"/>
        <v>0.12900000000081491</v>
      </c>
      <c r="H18015" s="406"/>
      <c r="J18015" s="82">
        <v>14</v>
      </c>
      <c r="K18015" s="319">
        <v>2</v>
      </c>
    </row>
    <row r="18016" spans="1:12" x14ac:dyDescent="0.3">
      <c r="A18016" s="341">
        <v>43755.942361053239</v>
      </c>
      <c r="B18016" s="318">
        <v>40045.47</v>
      </c>
      <c r="C18016" s="318">
        <f t="shared" si="397"/>
        <v>0.25200000000040745</v>
      </c>
      <c r="D18016" s="414">
        <f t="shared" si="398"/>
        <v>0.12600000000020373</v>
      </c>
      <c r="H18016" s="406"/>
      <c r="J18016" s="82">
        <v>15</v>
      </c>
      <c r="K18016" s="320">
        <v>3</v>
      </c>
    </row>
    <row r="18017" spans="1:11" x14ac:dyDescent="0.3">
      <c r="A18017" s="341">
        <v>43755.984027719911</v>
      </c>
      <c r="B18017" s="318">
        <v>40045.720999999998</v>
      </c>
      <c r="C18017" s="318">
        <f t="shared" si="397"/>
        <v>0.25099999999656575</v>
      </c>
      <c r="D18017" s="414">
        <f t="shared" si="398"/>
        <v>0.12549999999828287</v>
      </c>
      <c r="E18017" s="336">
        <f>SUM(C18002:C18017)*7.4805194805</f>
        <v>29.188987012870506</v>
      </c>
      <c r="F18017" s="324">
        <f>AVERAGE(D18002:D18017)</f>
        <v>0.13006666666648622</v>
      </c>
      <c r="G18017" s="324">
        <f>_xlfn.STDEV.S(D18002:D18017)</f>
        <v>3.9409329331461509E-3</v>
      </c>
      <c r="H18017" s="406"/>
      <c r="J18017" s="82">
        <v>16</v>
      </c>
      <c r="K18017" s="321">
        <v>4</v>
      </c>
    </row>
    <row r="18018" spans="1:11" x14ac:dyDescent="0.3">
      <c r="A18018" s="341">
        <v>43756.025694386575</v>
      </c>
      <c r="B18018" s="318">
        <v>40045.982000000004</v>
      </c>
      <c r="C18018" s="318">
        <f t="shared" si="397"/>
        <v>0.26100000000587897</v>
      </c>
      <c r="D18018" s="414">
        <f t="shared" si="398"/>
        <v>0.13050000000293949</v>
      </c>
      <c r="H18018" s="406"/>
      <c r="J18018" s="82">
        <v>17</v>
      </c>
      <c r="K18018" s="391">
        <v>1</v>
      </c>
    </row>
    <row r="18019" spans="1:11" x14ac:dyDescent="0.3">
      <c r="A18019" s="341">
        <v>43756.067361053239</v>
      </c>
      <c r="B18019" s="318">
        <v>40046.249000000003</v>
      </c>
      <c r="C18019" s="318">
        <f t="shared" si="397"/>
        <v>0.26699999999982538</v>
      </c>
      <c r="D18019" s="414">
        <f t="shared" si="398"/>
        <v>0.13349999999991269</v>
      </c>
      <c r="H18019" s="406"/>
      <c r="J18019" s="82">
        <v>18</v>
      </c>
      <c r="K18019" s="319">
        <v>2</v>
      </c>
    </row>
    <row r="18020" spans="1:11" x14ac:dyDescent="0.3">
      <c r="A18020" s="341">
        <v>43756.109027719911</v>
      </c>
      <c r="B18020" s="318">
        <v>40046.502999999997</v>
      </c>
      <c r="C18020" s="318">
        <f t="shared" si="397"/>
        <v>0.25399999999353895</v>
      </c>
      <c r="D18020" s="414">
        <f t="shared" si="398"/>
        <v>0.12699999999676947</v>
      </c>
      <c r="H18020" s="406"/>
      <c r="J18020" s="82">
        <v>19</v>
      </c>
      <c r="K18020" s="320">
        <v>3</v>
      </c>
    </row>
    <row r="18021" spans="1:11" x14ac:dyDescent="0.3">
      <c r="A18021" s="341">
        <v>43756.150694386575</v>
      </c>
      <c r="B18021" s="318">
        <v>40046.758000000002</v>
      </c>
      <c r="C18021" s="318">
        <f t="shared" si="397"/>
        <v>0.25500000000465661</v>
      </c>
      <c r="D18021" s="414">
        <f t="shared" si="398"/>
        <v>0.12750000000232831</v>
      </c>
      <c r="H18021" s="406"/>
      <c r="J18021" s="82">
        <v>20</v>
      </c>
      <c r="K18021" s="321">
        <v>4</v>
      </c>
    </row>
    <row r="18022" spans="1:11" x14ac:dyDescent="0.3">
      <c r="A18022" s="341">
        <v>43756.192361053239</v>
      </c>
      <c r="B18022" s="318">
        <v>40047.027999999998</v>
      </c>
      <c r="C18022" s="318">
        <f t="shared" si="397"/>
        <v>0.26999999999679858</v>
      </c>
      <c r="D18022" s="414">
        <f t="shared" si="398"/>
        <v>0.13499999999839929</v>
      </c>
      <c r="H18022" s="406"/>
      <c r="J18022" s="82">
        <v>21</v>
      </c>
      <c r="K18022" s="391">
        <v>1</v>
      </c>
    </row>
    <row r="18023" spans="1:11" x14ac:dyDescent="0.3">
      <c r="A18023" s="341">
        <v>43756.234027719911</v>
      </c>
      <c r="B18023" s="318">
        <v>40047.300000000003</v>
      </c>
      <c r="C18023" s="318">
        <f t="shared" si="397"/>
        <v>0.27200000000448199</v>
      </c>
      <c r="D18023" s="414">
        <f t="shared" si="398"/>
        <v>0.13600000000224099</v>
      </c>
      <c r="H18023" s="406"/>
      <c r="J18023" s="82">
        <v>22</v>
      </c>
      <c r="K18023" s="319">
        <v>2</v>
      </c>
    </row>
    <row r="18024" spans="1:11" x14ac:dyDescent="0.3">
      <c r="A18024" s="341">
        <v>43756.275694386575</v>
      </c>
      <c r="B18024" s="318">
        <v>40047.565999999999</v>
      </c>
      <c r="C18024" s="318">
        <f t="shared" si="397"/>
        <v>0.26599999999598367</v>
      </c>
      <c r="D18024" s="414">
        <f t="shared" si="398"/>
        <v>0.13299999999799184</v>
      </c>
      <c r="H18024" s="406"/>
      <c r="J18024" s="82">
        <v>23</v>
      </c>
      <c r="K18024" s="320">
        <v>3</v>
      </c>
    </row>
    <row r="18025" spans="1:11" x14ac:dyDescent="0.3">
      <c r="A18025" s="341">
        <v>43756.317361053239</v>
      </c>
      <c r="B18025" s="318">
        <v>40047.828000000001</v>
      </c>
      <c r="C18025" s="318">
        <f t="shared" si="397"/>
        <v>0.26200000000244472</v>
      </c>
      <c r="D18025" s="414">
        <f t="shared" si="398"/>
        <v>0.13100000000122236</v>
      </c>
      <c r="H18025" s="406"/>
      <c r="J18025" s="82">
        <v>24</v>
      </c>
      <c r="K18025" s="321">
        <v>4</v>
      </c>
    </row>
    <row r="18026" spans="1:11" x14ac:dyDescent="0.3">
      <c r="A18026" s="341">
        <v>43756.359027719911</v>
      </c>
      <c r="B18026" s="318">
        <v>40048.097999999998</v>
      </c>
      <c r="C18026" s="318">
        <f t="shared" si="397"/>
        <v>0.26999999999679858</v>
      </c>
      <c r="D18026" s="414">
        <f t="shared" si="398"/>
        <v>0.13499999999839929</v>
      </c>
      <c r="H18026" s="406"/>
      <c r="J18026" s="82">
        <v>25</v>
      </c>
      <c r="K18026" s="391">
        <v>1</v>
      </c>
    </row>
    <row r="18027" spans="1:11" x14ac:dyDescent="0.3">
      <c r="A18027" s="341">
        <v>43756.400694386575</v>
      </c>
      <c r="B18027" s="318">
        <v>40048.362000000001</v>
      </c>
      <c r="C18027" s="318">
        <f t="shared" si="397"/>
        <v>0.26400000000285218</v>
      </c>
      <c r="D18027" s="414">
        <f t="shared" si="398"/>
        <v>0.13200000000142609</v>
      </c>
      <c r="H18027" s="406"/>
      <c r="J18027" s="82">
        <v>26</v>
      </c>
      <c r="K18027" s="319">
        <v>2</v>
      </c>
    </row>
    <row r="18028" spans="1:11" x14ac:dyDescent="0.3">
      <c r="A18028" s="341">
        <v>43756.442361053239</v>
      </c>
      <c r="B18028" s="318">
        <v>40048.622000000003</v>
      </c>
      <c r="C18028" s="318">
        <f t="shared" si="397"/>
        <v>0.26000000000203727</v>
      </c>
      <c r="D18028" s="414">
        <f t="shared" si="398"/>
        <v>0.13000000000101863</v>
      </c>
      <c r="H18028" s="406"/>
      <c r="J18028" s="82">
        <v>27</v>
      </c>
      <c r="K18028" s="320">
        <v>3</v>
      </c>
    </row>
    <row r="18029" spans="1:11" x14ac:dyDescent="0.3">
      <c r="A18029" s="341">
        <v>43756.484027719911</v>
      </c>
      <c r="B18029" s="318">
        <v>40048.881999999998</v>
      </c>
      <c r="C18029" s="318">
        <f t="shared" si="397"/>
        <v>0.25999999999476131</v>
      </c>
      <c r="D18029" s="414">
        <f t="shared" si="398"/>
        <v>0.12999999999738066</v>
      </c>
      <c r="H18029" s="406"/>
      <c r="J18029" s="82">
        <v>28</v>
      </c>
      <c r="K18029" s="321">
        <v>4</v>
      </c>
    </row>
    <row r="18030" spans="1:11" x14ac:dyDescent="0.3">
      <c r="A18030" s="341">
        <v>43756.525694386575</v>
      </c>
      <c r="B18030" s="318">
        <v>40049.152000000002</v>
      </c>
      <c r="C18030" s="318">
        <f t="shared" si="397"/>
        <v>0.27000000000407454</v>
      </c>
      <c r="D18030" s="414">
        <f t="shared" si="398"/>
        <v>0.13500000000203727</v>
      </c>
      <c r="H18030" s="406"/>
      <c r="J18030" s="82">
        <v>29</v>
      </c>
      <c r="K18030" s="391">
        <v>1</v>
      </c>
    </row>
    <row r="18031" spans="1:11" x14ac:dyDescent="0.3">
      <c r="A18031" s="341">
        <v>43756.567361053239</v>
      </c>
      <c r="B18031" s="318">
        <v>40049.419000000002</v>
      </c>
      <c r="C18031" s="318">
        <f t="shared" si="397"/>
        <v>0.26699999999982538</v>
      </c>
      <c r="D18031" s="414">
        <f t="shared" si="398"/>
        <v>0.13349999999991269</v>
      </c>
      <c r="H18031" s="406"/>
      <c r="J18031" s="82">
        <v>30</v>
      </c>
      <c r="K18031" s="319">
        <v>2</v>
      </c>
    </row>
    <row r="18032" spans="1:11" x14ac:dyDescent="0.3">
      <c r="A18032" s="341">
        <v>43756.609027719911</v>
      </c>
      <c r="B18032" s="318">
        <v>40049.671999999999</v>
      </c>
      <c r="C18032" s="318">
        <f t="shared" si="397"/>
        <v>0.2529999999969732</v>
      </c>
      <c r="D18032" s="414">
        <f t="shared" si="398"/>
        <v>0.1264999999984866</v>
      </c>
      <c r="H18032" s="406"/>
      <c r="J18032" s="82">
        <v>31</v>
      </c>
      <c r="K18032" s="320">
        <v>3</v>
      </c>
    </row>
    <row r="18033" spans="1:11" x14ac:dyDescent="0.3">
      <c r="A18033" s="341">
        <v>43756.650694386575</v>
      </c>
      <c r="B18033" s="318">
        <v>40049.932000000001</v>
      </c>
      <c r="C18033" s="318">
        <f t="shared" si="397"/>
        <v>0.26000000000203727</v>
      </c>
      <c r="D18033" s="414">
        <f t="shared" si="398"/>
        <v>0.13000000000101863</v>
      </c>
      <c r="H18033" s="406"/>
      <c r="J18033" s="82">
        <v>32</v>
      </c>
      <c r="K18033" s="321">
        <v>4</v>
      </c>
    </row>
    <row r="18034" spans="1:11" x14ac:dyDescent="0.3">
      <c r="A18034" s="341">
        <v>43756.692361053239</v>
      </c>
      <c r="B18034" s="318">
        <v>40050.197999999997</v>
      </c>
      <c r="C18034" s="318">
        <f t="shared" si="397"/>
        <v>0.26599999999598367</v>
      </c>
      <c r="D18034" s="414">
        <f t="shared" si="398"/>
        <v>0.13299999999799184</v>
      </c>
      <c r="H18034" s="406"/>
      <c r="J18034" s="82">
        <v>33</v>
      </c>
      <c r="K18034" s="391">
        <v>1</v>
      </c>
    </row>
    <row r="18035" spans="1:11" x14ac:dyDescent="0.3">
      <c r="A18035" s="341">
        <v>43756.734027719911</v>
      </c>
      <c r="B18035" s="318">
        <v>40050.457999999999</v>
      </c>
      <c r="C18035" s="318">
        <f t="shared" si="397"/>
        <v>0.26000000000203727</v>
      </c>
      <c r="D18035" s="414">
        <f t="shared" si="398"/>
        <v>0.13000000000101863</v>
      </c>
      <c r="H18035" s="406"/>
      <c r="J18035" s="82">
        <v>34</v>
      </c>
      <c r="K18035" s="319">
        <v>2</v>
      </c>
    </row>
    <row r="18036" spans="1:11" x14ac:dyDescent="0.3">
      <c r="A18036" s="341">
        <v>43756.775694386575</v>
      </c>
      <c r="B18036" s="318">
        <v>40050.707999999999</v>
      </c>
      <c r="C18036" s="318">
        <f t="shared" si="397"/>
        <v>0.25</v>
      </c>
      <c r="D18036" s="414">
        <f t="shared" si="398"/>
        <v>0.125</v>
      </c>
      <c r="H18036" s="406"/>
      <c r="J18036" s="82">
        <v>35</v>
      </c>
      <c r="K18036" s="320">
        <v>3</v>
      </c>
    </row>
    <row r="18037" spans="1:11" x14ac:dyDescent="0.3">
      <c r="A18037" s="341">
        <v>43756.817361053239</v>
      </c>
      <c r="B18037" s="318">
        <v>40050.968000000001</v>
      </c>
      <c r="C18037" s="318">
        <f t="shared" si="397"/>
        <v>0.26000000000203727</v>
      </c>
      <c r="D18037" s="414">
        <f t="shared" si="398"/>
        <v>0.13000000000101863</v>
      </c>
      <c r="H18037" s="406"/>
      <c r="J18037" s="82">
        <v>36</v>
      </c>
      <c r="K18037" s="321">
        <v>4</v>
      </c>
    </row>
    <row r="18038" spans="1:11" x14ac:dyDescent="0.3">
      <c r="A18038" s="341">
        <v>43756.859027719911</v>
      </c>
      <c r="B18038" s="318">
        <v>40051.228999999999</v>
      </c>
      <c r="C18038" s="318">
        <f t="shared" si="397"/>
        <v>0.26099999999860302</v>
      </c>
      <c r="D18038" s="414">
        <f t="shared" si="398"/>
        <v>0.13049999999930151</v>
      </c>
      <c r="H18038" s="406"/>
      <c r="J18038" s="82">
        <v>37</v>
      </c>
      <c r="K18038" s="391">
        <v>1</v>
      </c>
    </row>
    <row r="18039" spans="1:11" x14ac:dyDescent="0.3">
      <c r="A18039" s="341">
        <v>43756.900694386575</v>
      </c>
      <c r="B18039" s="318">
        <v>40051.482000000004</v>
      </c>
      <c r="C18039" s="318">
        <f t="shared" si="397"/>
        <v>0.25300000000424916</v>
      </c>
      <c r="D18039" s="414">
        <f t="shared" si="398"/>
        <v>0.12650000000212458</v>
      </c>
      <c r="H18039" s="406"/>
      <c r="J18039" s="82">
        <v>38</v>
      </c>
      <c r="K18039" s="319">
        <v>2</v>
      </c>
    </row>
    <row r="18040" spans="1:11" x14ac:dyDescent="0.3">
      <c r="A18040" s="341">
        <v>43756.942361053239</v>
      </c>
      <c r="B18040" s="318">
        <v>40051.730000000003</v>
      </c>
      <c r="C18040" s="318">
        <f t="shared" si="397"/>
        <v>0.24799999999959255</v>
      </c>
      <c r="D18040" s="414">
        <f t="shared" si="398"/>
        <v>0.12399999999979627</v>
      </c>
      <c r="H18040" s="406"/>
      <c r="J18040" s="82">
        <v>39</v>
      </c>
      <c r="K18040" s="320">
        <v>3</v>
      </c>
    </row>
    <row r="18041" spans="1:11" x14ac:dyDescent="0.3">
      <c r="A18041" s="341">
        <v>43756.984027719911</v>
      </c>
      <c r="B18041" s="318">
        <v>40051.99</v>
      </c>
      <c r="C18041" s="318">
        <f t="shared" si="397"/>
        <v>0.25999999999476131</v>
      </c>
      <c r="D18041" s="414">
        <f t="shared" si="398"/>
        <v>0.12999999999738066</v>
      </c>
      <c r="E18041" s="336">
        <f>SUM(C18018:C18041)*7.4805194805</f>
        <v>46.89537662325624</v>
      </c>
      <c r="F18041" s="324">
        <f>AVERAGE(D18018:D18041)</f>
        <v>0.13060416666667152</v>
      </c>
      <c r="G18041" s="324">
        <f>_xlfn.STDEV.S(D18018:D18041)</f>
        <v>3.3034210418859448E-3</v>
      </c>
      <c r="H18041" s="406"/>
      <c r="J18041" s="82">
        <v>40</v>
      </c>
      <c r="K18041" s="321">
        <v>4</v>
      </c>
    </row>
    <row r="18042" spans="1:11" x14ac:dyDescent="0.3">
      <c r="A18042" s="341">
        <v>43757.025694386575</v>
      </c>
      <c r="B18042" s="318">
        <v>40052.256000000001</v>
      </c>
      <c r="C18042" s="318">
        <f t="shared" si="397"/>
        <v>0.26600000000325963</v>
      </c>
      <c r="D18042" s="414">
        <f t="shared" si="398"/>
        <v>0.13300000000162981</v>
      </c>
      <c r="H18042" s="406"/>
      <c r="J18042" s="82">
        <v>41</v>
      </c>
      <c r="K18042" s="391">
        <v>1</v>
      </c>
    </row>
    <row r="18043" spans="1:11" x14ac:dyDescent="0.3">
      <c r="A18043" s="341">
        <v>43757.067361053239</v>
      </c>
      <c r="B18043" s="318">
        <v>40052.512000000002</v>
      </c>
      <c r="C18043" s="318">
        <f t="shared" si="397"/>
        <v>0.25600000000122236</v>
      </c>
      <c r="D18043" s="414">
        <f t="shared" si="398"/>
        <v>0.12800000000061118</v>
      </c>
      <c r="H18043" s="406"/>
      <c r="J18043" s="82">
        <v>42</v>
      </c>
      <c r="K18043" s="319">
        <v>2</v>
      </c>
    </row>
    <row r="18044" spans="1:11" x14ac:dyDescent="0.3">
      <c r="A18044" s="341">
        <v>43757.109027719911</v>
      </c>
      <c r="B18044" s="318">
        <v>40052.769</v>
      </c>
      <c r="C18044" s="318">
        <f t="shared" si="397"/>
        <v>0.25699999999778811</v>
      </c>
      <c r="D18044" s="414">
        <f t="shared" si="398"/>
        <v>0.12849999999889405</v>
      </c>
      <c r="H18044" s="406"/>
      <c r="J18044" s="82">
        <v>43</v>
      </c>
      <c r="K18044" s="320">
        <v>3</v>
      </c>
    </row>
    <row r="18045" spans="1:11" x14ac:dyDescent="0.3">
      <c r="A18045" s="341">
        <v>43757.150694386575</v>
      </c>
      <c r="B18045" s="318">
        <v>40053.035000000003</v>
      </c>
      <c r="C18045" s="318">
        <f t="shared" si="397"/>
        <v>0.26600000000325963</v>
      </c>
      <c r="D18045" s="414">
        <f t="shared" si="398"/>
        <v>0.13300000000162981</v>
      </c>
      <c r="H18045" s="406"/>
      <c r="J18045" s="82">
        <v>44</v>
      </c>
      <c r="K18045" s="321">
        <v>4</v>
      </c>
    </row>
    <row r="18046" spans="1:11" x14ac:dyDescent="0.3">
      <c r="A18046" s="341">
        <v>43757.192361053239</v>
      </c>
      <c r="B18046" s="318">
        <v>40053.302000000003</v>
      </c>
      <c r="C18046" s="318">
        <f t="shared" si="397"/>
        <v>0.26699999999982538</v>
      </c>
      <c r="D18046" s="414">
        <f t="shared" si="398"/>
        <v>0.13349999999991269</v>
      </c>
      <c r="H18046" s="406"/>
      <c r="J18046" s="82">
        <v>45</v>
      </c>
      <c r="K18046" s="391">
        <v>1</v>
      </c>
    </row>
    <row r="18047" spans="1:11" x14ac:dyDescent="0.3">
      <c r="A18047" s="341">
        <v>43757.234027719911</v>
      </c>
      <c r="B18047" s="318">
        <v>40053.567000000003</v>
      </c>
      <c r="C18047" s="318">
        <f t="shared" si="397"/>
        <v>0.26499999999941792</v>
      </c>
      <c r="D18047" s="414">
        <f t="shared" si="398"/>
        <v>0.13249999999970896</v>
      </c>
      <c r="H18047" s="406"/>
      <c r="J18047" s="82">
        <v>46</v>
      </c>
      <c r="K18047" s="319">
        <v>2</v>
      </c>
    </row>
    <row r="18048" spans="1:11" x14ac:dyDescent="0.3">
      <c r="A18048" s="341">
        <v>43757.275694386575</v>
      </c>
      <c r="B18048" s="318">
        <v>40053.824000000001</v>
      </c>
      <c r="C18048" s="318">
        <f t="shared" si="397"/>
        <v>0.25699999999778811</v>
      </c>
      <c r="D18048" s="414">
        <f t="shared" si="398"/>
        <v>0.12849999999889405</v>
      </c>
      <c r="H18048" s="406"/>
      <c r="J18048" s="82">
        <v>47</v>
      </c>
      <c r="K18048" s="320">
        <v>3</v>
      </c>
    </row>
    <row r="18049" spans="1:11" x14ac:dyDescent="0.3">
      <c r="A18049" s="341">
        <v>43757.317361053239</v>
      </c>
      <c r="B18049" s="318">
        <v>40054.097999999998</v>
      </c>
      <c r="C18049" s="318">
        <f t="shared" si="397"/>
        <v>0.27399999999761349</v>
      </c>
      <c r="D18049" s="414">
        <f t="shared" si="398"/>
        <v>0.13699999999880674</v>
      </c>
      <c r="H18049" s="406"/>
      <c r="J18049" s="82">
        <v>48</v>
      </c>
      <c r="K18049" s="321">
        <v>4</v>
      </c>
    </row>
    <row r="18050" spans="1:11" x14ac:dyDescent="0.3">
      <c r="A18050" s="341">
        <v>43757.359027719911</v>
      </c>
      <c r="B18050" s="318">
        <v>40054.362000000001</v>
      </c>
      <c r="C18050" s="318">
        <f t="shared" si="397"/>
        <v>0.26400000000285218</v>
      </c>
      <c r="D18050" s="414">
        <f t="shared" si="398"/>
        <v>0.13200000000142609</v>
      </c>
      <c r="H18050" s="406"/>
      <c r="J18050" s="82">
        <v>49</v>
      </c>
      <c r="K18050" s="391">
        <v>1</v>
      </c>
    </row>
    <row r="18051" spans="1:11" x14ac:dyDescent="0.3">
      <c r="A18051" s="341">
        <v>43757.400694386575</v>
      </c>
      <c r="B18051" s="318">
        <v>40054.620999999999</v>
      </c>
      <c r="C18051" s="318">
        <f t="shared" si="397"/>
        <v>0.25899999999819556</v>
      </c>
      <c r="D18051" s="414">
        <f t="shared" si="398"/>
        <v>0.12949999999909778</v>
      </c>
      <c r="H18051" s="406"/>
      <c r="J18051" s="82">
        <v>50</v>
      </c>
      <c r="K18051" s="319">
        <v>2</v>
      </c>
    </row>
    <row r="18052" spans="1:11" x14ac:dyDescent="0.3">
      <c r="A18052" s="341">
        <v>43757.442361053239</v>
      </c>
      <c r="B18052" s="318">
        <v>40054.881999999998</v>
      </c>
      <c r="C18052" s="318">
        <f t="shared" si="397"/>
        <v>0.26099999999860302</v>
      </c>
      <c r="D18052" s="414">
        <f t="shared" si="398"/>
        <v>0.13049999999930151</v>
      </c>
      <c r="H18052" s="406"/>
      <c r="J18052" s="82">
        <v>51</v>
      </c>
      <c r="K18052" s="320">
        <v>3</v>
      </c>
    </row>
    <row r="18053" spans="1:11" x14ac:dyDescent="0.3">
      <c r="A18053" s="341">
        <v>43757.484027719911</v>
      </c>
      <c r="B18053" s="318">
        <v>40055.148999999998</v>
      </c>
      <c r="C18053" s="318">
        <f t="shared" si="397"/>
        <v>0.26699999999982538</v>
      </c>
      <c r="D18053" s="414">
        <f t="shared" si="398"/>
        <v>0.13349999999991269</v>
      </c>
      <c r="H18053" s="406"/>
      <c r="J18053" s="82">
        <v>52</v>
      </c>
      <c r="K18053" s="321">
        <v>4</v>
      </c>
    </row>
    <row r="18054" spans="1:11" x14ac:dyDescent="0.3">
      <c r="A18054" s="341">
        <v>43757.525694386575</v>
      </c>
      <c r="B18054" s="318">
        <v>40055.408000000003</v>
      </c>
      <c r="C18054" s="318">
        <f t="shared" si="397"/>
        <v>0.25900000000547152</v>
      </c>
      <c r="D18054" s="414">
        <f t="shared" si="398"/>
        <v>0.12950000000273576</v>
      </c>
      <c r="H18054" s="406"/>
      <c r="J18054" s="82">
        <v>53</v>
      </c>
      <c r="K18054" s="391">
        <v>1</v>
      </c>
    </row>
    <row r="18055" spans="1:11" x14ac:dyDescent="0.3">
      <c r="A18055" s="341">
        <v>43757.567361053239</v>
      </c>
      <c r="B18055" s="318">
        <v>40055.658000000003</v>
      </c>
      <c r="C18055" s="318">
        <f t="shared" si="397"/>
        <v>0.25</v>
      </c>
      <c r="D18055" s="414">
        <f t="shared" si="398"/>
        <v>0.125</v>
      </c>
      <c r="H18055" s="406"/>
      <c r="J18055" s="82">
        <v>54</v>
      </c>
      <c r="K18055" s="319">
        <v>2</v>
      </c>
    </row>
    <row r="18056" spans="1:11" x14ac:dyDescent="0.3">
      <c r="A18056" s="341">
        <v>43757.609027719911</v>
      </c>
      <c r="B18056" s="318">
        <v>40055.913</v>
      </c>
      <c r="C18056" s="318">
        <f t="shared" si="397"/>
        <v>0.25499999999738066</v>
      </c>
      <c r="D18056" s="414">
        <f t="shared" si="398"/>
        <v>0.12749999999869033</v>
      </c>
      <c r="H18056" s="406"/>
      <c r="J18056" s="82">
        <v>55</v>
      </c>
      <c r="K18056" s="320">
        <v>3</v>
      </c>
    </row>
    <row r="18057" spans="1:11" x14ac:dyDescent="0.3">
      <c r="A18057" s="341">
        <v>43757.650694386575</v>
      </c>
      <c r="B18057" s="318">
        <v>40056.178999999996</v>
      </c>
      <c r="C18057" s="318">
        <f t="shared" si="397"/>
        <v>0.26599999999598367</v>
      </c>
      <c r="D18057" s="414">
        <f t="shared" si="398"/>
        <v>0.13299999999799184</v>
      </c>
      <c r="H18057" s="406"/>
      <c r="J18057" s="82">
        <v>56</v>
      </c>
      <c r="K18057" s="321">
        <v>4</v>
      </c>
    </row>
    <row r="18058" spans="1:11" x14ac:dyDescent="0.3">
      <c r="A18058" s="341">
        <v>43757.692361053239</v>
      </c>
      <c r="B18058" s="318">
        <v>40056.434999999998</v>
      </c>
      <c r="C18058" s="318">
        <f t="shared" si="397"/>
        <v>0.25600000000122236</v>
      </c>
      <c r="D18058" s="414">
        <f t="shared" si="398"/>
        <v>0.12800000000061118</v>
      </c>
      <c r="H18058" s="406"/>
      <c r="J18058" s="82">
        <v>57</v>
      </c>
      <c r="K18058" s="391">
        <v>1</v>
      </c>
    </row>
    <row r="18059" spans="1:11" x14ac:dyDescent="0.3">
      <c r="A18059" s="341">
        <v>43757.734027719911</v>
      </c>
      <c r="B18059" s="318">
        <v>40056.680999999997</v>
      </c>
      <c r="C18059" s="318">
        <f t="shared" si="397"/>
        <v>0.24599999999918509</v>
      </c>
      <c r="D18059" s="414">
        <f t="shared" si="398"/>
        <v>0.12299999999959255</v>
      </c>
      <c r="H18059" s="406"/>
      <c r="J18059" s="82">
        <v>58</v>
      </c>
      <c r="K18059" s="319">
        <v>2</v>
      </c>
    </row>
    <row r="18060" spans="1:11" x14ac:dyDescent="0.3">
      <c r="A18060" s="341">
        <v>43757.775694386575</v>
      </c>
      <c r="B18060" s="318">
        <v>40056.932999999997</v>
      </c>
      <c r="C18060" s="318">
        <f t="shared" si="397"/>
        <v>0.25200000000040745</v>
      </c>
      <c r="D18060" s="414">
        <f t="shared" si="398"/>
        <v>0.12600000000020373</v>
      </c>
      <c r="H18060" s="406"/>
      <c r="J18060" s="82">
        <v>59</v>
      </c>
      <c r="K18060" s="320">
        <v>3</v>
      </c>
    </row>
    <row r="18061" spans="1:11" x14ac:dyDescent="0.3">
      <c r="A18061" s="341">
        <v>43757.817361053239</v>
      </c>
      <c r="B18061" s="318">
        <v>40057.192000000003</v>
      </c>
      <c r="C18061" s="318">
        <f t="shared" si="397"/>
        <v>0.25900000000547152</v>
      </c>
      <c r="D18061" s="414">
        <f t="shared" si="398"/>
        <v>0.12950000000273576</v>
      </c>
      <c r="H18061" s="406"/>
      <c r="J18061" s="82">
        <v>60</v>
      </c>
      <c r="K18061" s="321">
        <v>4</v>
      </c>
    </row>
    <row r="18062" spans="1:11" x14ac:dyDescent="0.3">
      <c r="A18062" s="341">
        <v>43757.859027719911</v>
      </c>
      <c r="B18062" s="318">
        <v>40057.442000000003</v>
      </c>
      <c r="C18062" s="318">
        <f t="shared" si="397"/>
        <v>0.25</v>
      </c>
      <c r="D18062" s="414">
        <f t="shared" si="398"/>
        <v>0.125</v>
      </c>
      <c r="H18062" s="406"/>
      <c r="J18062" s="82">
        <v>61</v>
      </c>
      <c r="K18062" s="391">
        <v>1</v>
      </c>
    </row>
    <row r="18063" spans="1:11" x14ac:dyDescent="0.3">
      <c r="A18063" s="341">
        <v>43757.900694386575</v>
      </c>
      <c r="B18063" s="318">
        <v>40057.688999999998</v>
      </c>
      <c r="C18063" s="318">
        <f t="shared" si="397"/>
        <v>0.24699999999575084</v>
      </c>
      <c r="D18063" s="414">
        <f t="shared" si="398"/>
        <v>0.12349999999787542</v>
      </c>
      <c r="H18063" s="406"/>
      <c r="J18063" s="82">
        <v>62</v>
      </c>
      <c r="K18063" s="319">
        <v>2</v>
      </c>
    </row>
    <row r="18064" spans="1:11" x14ac:dyDescent="0.3">
      <c r="A18064" s="341">
        <v>43757.942361053239</v>
      </c>
      <c r="B18064" s="318">
        <v>40057.942000000003</v>
      </c>
      <c r="C18064" s="318">
        <f t="shared" si="397"/>
        <v>0.25300000000424916</v>
      </c>
      <c r="D18064" s="414">
        <f t="shared" si="398"/>
        <v>0.12650000000212458</v>
      </c>
      <c r="H18064" s="406"/>
      <c r="J18064" s="82">
        <v>63</v>
      </c>
      <c r="K18064" s="320">
        <v>3</v>
      </c>
    </row>
    <row r="18065" spans="1:11" x14ac:dyDescent="0.3">
      <c r="A18065" s="341">
        <v>43757.984027719911</v>
      </c>
      <c r="B18065" s="318">
        <v>40058.199999999997</v>
      </c>
      <c r="C18065" s="318">
        <f t="shared" si="397"/>
        <v>0.25799999999435386</v>
      </c>
      <c r="D18065" s="414">
        <f t="shared" si="398"/>
        <v>0.12899999999717693</v>
      </c>
      <c r="E18065" s="336">
        <f>SUM(C18042:C18065)*7.4805194805</f>
        <v>46.454025973898467</v>
      </c>
      <c r="F18065" s="324">
        <f>AVERAGE(D18042:D18065)</f>
        <v>0.12937499999998181</v>
      </c>
      <c r="G18065" s="324">
        <f>_xlfn.STDEV.S(D18042:D18065)</f>
        <v>3.5608071875493971E-3</v>
      </c>
      <c r="H18065" s="406"/>
      <c r="J18065" s="82">
        <v>64</v>
      </c>
      <c r="K18065" s="321">
        <v>4</v>
      </c>
    </row>
    <row r="18066" spans="1:11" x14ac:dyDescent="0.3">
      <c r="A18066" s="341">
        <v>43758.025694386575</v>
      </c>
      <c r="B18066" s="318">
        <v>40058.451000000001</v>
      </c>
      <c r="C18066" s="318">
        <f t="shared" si="397"/>
        <v>0.25100000000384171</v>
      </c>
      <c r="D18066" s="414">
        <f t="shared" si="398"/>
        <v>0.12550000000192085</v>
      </c>
      <c r="H18066" s="406"/>
      <c r="J18066" s="82">
        <v>65</v>
      </c>
      <c r="K18066" s="391">
        <v>1</v>
      </c>
    </row>
    <row r="18067" spans="1:11" x14ac:dyDescent="0.3">
      <c r="A18067" s="341">
        <v>43758.067361053239</v>
      </c>
      <c r="B18067" s="318">
        <v>40058.701999999997</v>
      </c>
      <c r="C18067" s="318">
        <f t="shared" si="397"/>
        <v>0.25099999999656575</v>
      </c>
      <c r="D18067" s="414">
        <f t="shared" si="398"/>
        <v>0.12549999999828287</v>
      </c>
      <c r="H18067" s="406"/>
      <c r="J18067" s="82">
        <v>66</v>
      </c>
      <c r="K18067" s="319">
        <v>2</v>
      </c>
    </row>
    <row r="18068" spans="1:11" x14ac:dyDescent="0.3">
      <c r="A18068" s="341">
        <v>43758.109027719911</v>
      </c>
      <c r="B18068" s="318">
        <v>40058.963000000003</v>
      </c>
      <c r="C18068" s="318">
        <f t="shared" si="397"/>
        <v>0.26100000000587897</v>
      </c>
      <c r="D18068" s="414">
        <f t="shared" si="398"/>
        <v>0.13050000000293949</v>
      </c>
      <c r="H18068" s="406"/>
      <c r="J18068" s="82">
        <v>67</v>
      </c>
      <c r="K18068" s="320">
        <v>3</v>
      </c>
    </row>
    <row r="18069" spans="1:11" x14ac:dyDescent="0.3">
      <c r="A18069" s="341">
        <v>43758.150694386575</v>
      </c>
      <c r="B18069" s="318">
        <v>40059.231</v>
      </c>
      <c r="C18069" s="318">
        <f t="shared" si="397"/>
        <v>0.26799999999639113</v>
      </c>
      <c r="D18069" s="414">
        <f t="shared" si="398"/>
        <v>0.13399999999819556</v>
      </c>
      <c r="H18069" s="406"/>
      <c r="J18069" s="82">
        <v>68</v>
      </c>
      <c r="K18069" s="321">
        <v>4</v>
      </c>
    </row>
    <row r="18070" spans="1:11" x14ac:dyDescent="0.3">
      <c r="A18070" s="341">
        <v>43758.192361053239</v>
      </c>
      <c r="B18070" s="318">
        <v>40059.493999999999</v>
      </c>
      <c r="C18070" s="318">
        <f t="shared" si="397"/>
        <v>0.26299999999901047</v>
      </c>
      <c r="D18070" s="414">
        <f t="shared" si="398"/>
        <v>0.13149999999950523</v>
      </c>
      <c r="H18070" s="406"/>
      <c r="J18070" s="82">
        <v>69</v>
      </c>
      <c r="K18070" s="391">
        <v>1</v>
      </c>
    </row>
    <row r="18071" spans="1:11" x14ac:dyDescent="0.3">
      <c r="A18071" s="341">
        <v>43758.234027719911</v>
      </c>
      <c r="B18071" s="318">
        <v>40059.752</v>
      </c>
      <c r="C18071" s="318">
        <f t="shared" si="397"/>
        <v>0.25800000000162981</v>
      </c>
      <c r="D18071" s="414">
        <f t="shared" si="398"/>
        <v>0.12900000000081491</v>
      </c>
      <c r="H18071" s="406"/>
      <c r="J18071" s="82">
        <v>70</v>
      </c>
      <c r="K18071" s="319">
        <v>2</v>
      </c>
    </row>
    <row r="18072" spans="1:11" x14ac:dyDescent="0.3">
      <c r="A18072" s="341">
        <v>43758.275694386575</v>
      </c>
      <c r="B18072" s="318">
        <v>40060.019</v>
      </c>
      <c r="C18072" s="318">
        <f t="shared" si="397"/>
        <v>0.26699999999982538</v>
      </c>
      <c r="D18072" s="414">
        <f t="shared" si="398"/>
        <v>0.13349999999991269</v>
      </c>
      <c r="H18072" s="406"/>
      <c r="J18072" s="82">
        <v>71</v>
      </c>
      <c r="K18072" s="320">
        <v>3</v>
      </c>
    </row>
    <row r="18073" spans="1:11" x14ac:dyDescent="0.3">
      <c r="A18073" s="341">
        <v>43758.317361053239</v>
      </c>
      <c r="B18073" s="318">
        <v>40060.288</v>
      </c>
      <c r="C18073" s="318">
        <f t="shared" si="397"/>
        <v>0.26900000000023283</v>
      </c>
      <c r="D18073" s="414">
        <f t="shared" si="398"/>
        <v>0.13450000000011642</v>
      </c>
      <c r="H18073" s="406"/>
      <c r="J18073" s="82">
        <v>72</v>
      </c>
      <c r="K18073" s="321">
        <v>4</v>
      </c>
    </row>
    <row r="18074" spans="1:11" x14ac:dyDescent="0.3">
      <c r="A18074" s="341">
        <v>43758.359027719911</v>
      </c>
      <c r="B18074" s="318">
        <v>40060.548000000003</v>
      </c>
      <c r="C18074" s="318">
        <f t="shared" si="397"/>
        <v>0.26000000000203727</v>
      </c>
      <c r="D18074" s="414">
        <f t="shared" si="398"/>
        <v>0.13000000000101863</v>
      </c>
      <c r="H18074" s="406"/>
      <c r="J18074" s="82">
        <v>73</v>
      </c>
      <c r="K18074" s="391">
        <v>1</v>
      </c>
    </row>
    <row r="18075" spans="1:11" x14ac:dyDescent="0.3">
      <c r="A18075" s="341">
        <v>43758.400694386575</v>
      </c>
      <c r="B18075" s="318">
        <v>40060.807000000001</v>
      </c>
      <c r="C18075" s="318">
        <f t="shared" si="397"/>
        <v>0.25899999999819556</v>
      </c>
      <c r="D18075" s="414">
        <f t="shared" si="398"/>
        <v>0.12949999999909778</v>
      </c>
      <c r="H18075" s="406"/>
      <c r="J18075" s="82">
        <v>74</v>
      </c>
      <c r="K18075" s="319">
        <v>2</v>
      </c>
    </row>
    <row r="18076" spans="1:11" x14ac:dyDescent="0.3">
      <c r="A18076" s="341">
        <v>43758.442361053239</v>
      </c>
      <c r="B18076" s="318">
        <v>40061.072</v>
      </c>
      <c r="C18076" s="318">
        <f t="shared" si="397"/>
        <v>0.26499999999941792</v>
      </c>
      <c r="D18076" s="414">
        <f t="shared" si="398"/>
        <v>0.13249999999970896</v>
      </c>
      <c r="H18076" s="406"/>
      <c r="J18076" s="82">
        <v>75</v>
      </c>
      <c r="K18076" s="320">
        <v>3</v>
      </c>
    </row>
    <row r="18077" spans="1:11" x14ac:dyDescent="0.3">
      <c r="A18077" s="341">
        <v>43758.484027719911</v>
      </c>
      <c r="B18077" s="318">
        <v>40061.332000000002</v>
      </c>
      <c r="C18077" s="318">
        <f t="shared" si="397"/>
        <v>0.26000000000203727</v>
      </c>
      <c r="D18077" s="414">
        <f t="shared" si="398"/>
        <v>0.13000000000101863</v>
      </c>
      <c r="H18077" s="406"/>
      <c r="J18077" s="82">
        <v>76</v>
      </c>
      <c r="K18077" s="321">
        <v>4</v>
      </c>
    </row>
    <row r="18078" spans="1:11" x14ac:dyDescent="0.3">
      <c r="A18078" s="341">
        <v>43758.525694386575</v>
      </c>
      <c r="B18078" s="318">
        <v>40061.582000000002</v>
      </c>
      <c r="C18078" s="318">
        <f t="shared" si="397"/>
        <v>0.25</v>
      </c>
      <c r="D18078" s="414">
        <f t="shared" si="398"/>
        <v>0.125</v>
      </c>
      <c r="H18078" s="406"/>
      <c r="J18078" s="82">
        <v>77</v>
      </c>
      <c r="K18078" s="391">
        <v>1</v>
      </c>
    </row>
    <row r="18079" spans="1:11" x14ac:dyDescent="0.3">
      <c r="A18079" s="341">
        <v>43758.567361053239</v>
      </c>
      <c r="B18079" s="318">
        <v>40061.830999999998</v>
      </c>
      <c r="C18079" s="318">
        <f t="shared" si="397"/>
        <v>0.24899999999615829</v>
      </c>
      <c r="D18079" s="414">
        <f t="shared" si="398"/>
        <v>0.12449999999807915</v>
      </c>
      <c r="H18079" s="406"/>
      <c r="J18079" s="82">
        <v>78</v>
      </c>
      <c r="K18079" s="319">
        <v>2</v>
      </c>
    </row>
    <row r="18080" spans="1:11" x14ac:dyDescent="0.3">
      <c r="A18080" s="341">
        <v>43758.609027719911</v>
      </c>
      <c r="B18080" s="318">
        <v>40062.091</v>
      </c>
      <c r="C18080" s="318">
        <f t="shared" si="397"/>
        <v>0.26000000000203727</v>
      </c>
      <c r="D18080" s="414">
        <f t="shared" si="398"/>
        <v>0.13000000000101863</v>
      </c>
      <c r="H18080" s="406"/>
      <c r="J18080" s="82">
        <v>79</v>
      </c>
      <c r="K18080" s="320">
        <v>3</v>
      </c>
    </row>
    <row r="18081" spans="1:11" x14ac:dyDescent="0.3">
      <c r="A18081" s="341">
        <v>43758.650694386575</v>
      </c>
      <c r="B18081" s="318">
        <v>40062.35</v>
      </c>
      <c r="C18081" s="318">
        <f t="shared" si="397"/>
        <v>0.25899999999819556</v>
      </c>
      <c r="D18081" s="414">
        <f t="shared" si="398"/>
        <v>0.12949999999909778</v>
      </c>
      <c r="H18081" s="406"/>
      <c r="J18081" s="82">
        <v>80</v>
      </c>
      <c r="K18081" s="321">
        <v>4</v>
      </c>
    </row>
    <row r="18082" spans="1:11" x14ac:dyDescent="0.3">
      <c r="A18082" s="341">
        <v>43758.692361053239</v>
      </c>
      <c r="B18082" s="318">
        <v>40062.601000000002</v>
      </c>
      <c r="C18082" s="318">
        <f t="shared" si="397"/>
        <v>0.25100000000384171</v>
      </c>
      <c r="D18082" s="414">
        <f t="shared" si="398"/>
        <v>0.12550000000192085</v>
      </c>
      <c r="H18082" s="406"/>
      <c r="J18082" s="82">
        <v>81</v>
      </c>
      <c r="K18082" s="391">
        <v>1</v>
      </c>
    </row>
    <row r="18083" spans="1:11" x14ac:dyDescent="0.3">
      <c r="A18083" s="341">
        <v>43758.734027719911</v>
      </c>
      <c r="B18083" s="318">
        <v>40062.851000000002</v>
      </c>
      <c r="C18083" s="318">
        <f t="shared" si="397"/>
        <v>0.25</v>
      </c>
      <c r="D18083" s="414">
        <f t="shared" si="398"/>
        <v>0.125</v>
      </c>
      <c r="H18083" s="406"/>
      <c r="J18083" s="82">
        <v>82</v>
      </c>
      <c r="K18083" s="319">
        <v>2</v>
      </c>
    </row>
    <row r="18084" spans="1:11" x14ac:dyDescent="0.3">
      <c r="A18084" s="341">
        <v>43758.775694386575</v>
      </c>
      <c r="B18084" s="318">
        <v>40063.108</v>
      </c>
      <c r="C18084" s="318">
        <f t="shared" si="397"/>
        <v>0.25699999999778811</v>
      </c>
      <c r="D18084" s="414">
        <f t="shared" si="398"/>
        <v>0.12849999999889405</v>
      </c>
      <c r="H18084" s="406"/>
      <c r="J18084" s="82">
        <v>83</v>
      </c>
      <c r="K18084" s="320">
        <v>3</v>
      </c>
    </row>
    <row r="18085" spans="1:11" x14ac:dyDescent="0.3">
      <c r="A18085" s="341">
        <v>43758.817361053239</v>
      </c>
      <c r="B18085" s="318">
        <v>40063.360000000001</v>
      </c>
      <c r="C18085" s="318">
        <f t="shared" si="397"/>
        <v>0.25200000000040745</v>
      </c>
      <c r="D18085" s="414">
        <f t="shared" si="398"/>
        <v>0.12600000000020373</v>
      </c>
      <c r="H18085" s="406"/>
      <c r="J18085" s="82">
        <v>84</v>
      </c>
      <c r="K18085" s="321">
        <v>4</v>
      </c>
    </row>
    <row r="18086" spans="1:11" x14ac:dyDescent="0.3">
      <c r="A18086" s="341">
        <v>43758.859027719911</v>
      </c>
      <c r="B18086" s="318">
        <v>40063.607000000004</v>
      </c>
      <c r="C18086" s="318">
        <f t="shared" si="397"/>
        <v>0.2470000000030268</v>
      </c>
      <c r="D18086" s="414">
        <f t="shared" si="398"/>
        <v>0.1235000000015134</v>
      </c>
      <c r="H18086" s="406"/>
      <c r="J18086" s="82">
        <v>85</v>
      </c>
      <c r="K18086" s="391">
        <v>1</v>
      </c>
    </row>
    <row r="18087" spans="1:11" x14ac:dyDescent="0.3">
      <c r="A18087" s="341">
        <v>43758.900694386575</v>
      </c>
      <c r="B18087" s="318">
        <v>40063.858999999997</v>
      </c>
      <c r="C18087" s="318">
        <f t="shared" si="397"/>
        <v>0.2519999999931315</v>
      </c>
      <c r="D18087" s="414">
        <f t="shared" si="398"/>
        <v>0.12599999999656575</v>
      </c>
      <c r="H18087" s="406"/>
      <c r="J18087" s="82">
        <v>86</v>
      </c>
      <c r="K18087" s="319">
        <v>2</v>
      </c>
    </row>
    <row r="18088" spans="1:11" x14ac:dyDescent="0.3">
      <c r="A18088" s="341">
        <v>43758.942361053239</v>
      </c>
      <c r="B18088" s="318">
        <v>40064.120999999999</v>
      </c>
      <c r="C18088" s="318">
        <f t="shared" si="397"/>
        <v>0.26200000000244472</v>
      </c>
      <c r="D18088" s="414">
        <f t="shared" si="398"/>
        <v>0.13100000000122236</v>
      </c>
      <c r="H18088" s="406"/>
      <c r="J18088" s="82">
        <v>87</v>
      </c>
      <c r="K18088" s="320">
        <v>3</v>
      </c>
    </row>
    <row r="18089" spans="1:11" x14ac:dyDescent="0.3">
      <c r="A18089" s="341">
        <v>43758.984027719911</v>
      </c>
      <c r="B18089" s="318">
        <v>40064.373</v>
      </c>
      <c r="C18089" s="318">
        <f t="shared" si="397"/>
        <v>0.25200000000040745</v>
      </c>
      <c r="D18089" s="414">
        <f t="shared" si="398"/>
        <v>0.12600000000020373</v>
      </c>
      <c r="E18089" s="336">
        <f>SUM(C18066:C18089)*7.4805194805</f>
        <v>46.177246753145219</v>
      </c>
      <c r="F18089" s="324">
        <f>AVERAGE(D18066:D18089)</f>
        <v>0.12860416666671881</v>
      </c>
      <c r="G18089" s="324">
        <f>_xlfn.STDEV.S(D18066:D18089)</f>
        <v>3.2736735337970399E-3</v>
      </c>
      <c r="H18089" s="404"/>
      <c r="I18089" s="344">
        <f>AVERAGE(D17957:D18089)</f>
        <v>0.12985984848483262</v>
      </c>
      <c r="J18089" s="82">
        <v>88</v>
      </c>
      <c r="K18089" s="321">
        <v>4</v>
      </c>
    </row>
    <row r="18090" spans="1:11" x14ac:dyDescent="0.3">
      <c r="A18090" s="341">
        <v>43759.025694386575</v>
      </c>
      <c r="B18090" s="318">
        <v>40064.620000000003</v>
      </c>
      <c r="C18090" s="318">
        <f t="shared" si="397"/>
        <v>0.2470000000030268</v>
      </c>
      <c r="D18090" s="414">
        <f t="shared" si="398"/>
        <v>0.1235000000015134</v>
      </c>
      <c r="H18090" s="406"/>
      <c r="J18090" s="82">
        <v>89</v>
      </c>
      <c r="K18090" s="391">
        <v>1</v>
      </c>
    </row>
    <row r="18091" spans="1:11" x14ac:dyDescent="0.3">
      <c r="A18091" s="341">
        <v>43759.067361053239</v>
      </c>
      <c r="B18091" s="318">
        <v>40064.877999999997</v>
      </c>
      <c r="C18091" s="318">
        <f t="shared" si="397"/>
        <v>0.25799999999435386</v>
      </c>
      <c r="D18091" s="414">
        <f t="shared" si="398"/>
        <v>0.12899999999717693</v>
      </c>
      <c r="H18091" s="406"/>
      <c r="J18091" s="82">
        <v>90</v>
      </c>
      <c r="K18091" s="319">
        <v>2</v>
      </c>
    </row>
    <row r="18092" spans="1:11" x14ac:dyDescent="0.3">
      <c r="A18092" s="341">
        <v>43759.109027719911</v>
      </c>
      <c r="B18092" s="318">
        <v>40065.141000000003</v>
      </c>
      <c r="C18092" s="318">
        <f t="shared" si="397"/>
        <v>0.26300000000628643</v>
      </c>
      <c r="D18092" s="414">
        <f t="shared" si="398"/>
        <v>0.13150000000314321</v>
      </c>
      <c r="H18092" s="406"/>
      <c r="J18092" s="82">
        <v>91</v>
      </c>
      <c r="K18092" s="320">
        <v>3</v>
      </c>
    </row>
    <row r="18093" spans="1:11" x14ac:dyDescent="0.3">
      <c r="A18093" s="341">
        <v>43759.150694386575</v>
      </c>
      <c r="B18093" s="318">
        <v>40065.406000000003</v>
      </c>
      <c r="C18093" s="318">
        <f t="shared" si="397"/>
        <v>0.26499999999941792</v>
      </c>
      <c r="D18093" s="414">
        <f t="shared" si="398"/>
        <v>0.13249999999970896</v>
      </c>
      <c r="H18093" s="406"/>
      <c r="J18093" s="82">
        <v>92</v>
      </c>
      <c r="K18093" s="321">
        <v>4</v>
      </c>
    </row>
    <row r="18094" spans="1:11" x14ac:dyDescent="0.3">
      <c r="A18094" s="341">
        <v>43759.192361053239</v>
      </c>
      <c r="B18094" s="318">
        <v>40065.661999999997</v>
      </c>
      <c r="C18094" s="318">
        <f t="shared" si="397"/>
        <v>0.2559999999939464</v>
      </c>
      <c r="D18094" s="414">
        <f t="shared" si="398"/>
        <v>0.1279999999969732</v>
      </c>
      <c r="H18094" s="406"/>
      <c r="J18094" s="82">
        <v>93</v>
      </c>
      <c r="K18094" s="391">
        <v>1</v>
      </c>
    </row>
    <row r="18095" spans="1:11" x14ac:dyDescent="0.3">
      <c r="A18095" s="341">
        <v>43759.234027719911</v>
      </c>
      <c r="B18095" s="318">
        <v>40065.928999999996</v>
      </c>
      <c r="C18095" s="318">
        <f t="shared" si="397"/>
        <v>0.26699999999982538</v>
      </c>
      <c r="D18095" s="414">
        <f t="shared" si="398"/>
        <v>0.13349999999991269</v>
      </c>
      <c r="H18095" s="406"/>
      <c r="J18095" s="82">
        <v>94</v>
      </c>
      <c r="K18095" s="319">
        <v>2</v>
      </c>
    </row>
    <row r="18096" spans="1:11" x14ac:dyDescent="0.3">
      <c r="A18096" s="341">
        <v>43759.275694386575</v>
      </c>
      <c r="B18096" s="318">
        <v>40066.199999999997</v>
      </c>
      <c r="C18096" s="318">
        <f t="shared" si="397"/>
        <v>0.27100000000064028</v>
      </c>
      <c r="D18096" s="414">
        <f t="shared" si="398"/>
        <v>0.13550000000032014</v>
      </c>
      <c r="H18096" s="406"/>
      <c r="J18096" s="82">
        <v>95</v>
      </c>
      <c r="K18096" s="320">
        <v>3</v>
      </c>
    </row>
    <row r="18097" spans="1:12" x14ac:dyDescent="0.3">
      <c r="A18097" s="341">
        <v>43759.317361053239</v>
      </c>
      <c r="B18097" s="318">
        <v>40066.463000000003</v>
      </c>
      <c r="C18097" s="318">
        <f t="shared" si="397"/>
        <v>0.26300000000628643</v>
      </c>
      <c r="D18097" s="414">
        <f t="shared" si="398"/>
        <v>0.13150000000314321</v>
      </c>
      <c r="H18097" s="406"/>
      <c r="J18097" s="82">
        <v>96</v>
      </c>
      <c r="K18097" s="321">
        <v>4</v>
      </c>
    </row>
    <row r="18098" spans="1:12" x14ac:dyDescent="0.3">
      <c r="A18098" s="341">
        <v>43759.359027719911</v>
      </c>
      <c r="B18098" s="318">
        <v>40066.720000000001</v>
      </c>
      <c r="C18098" s="318">
        <f t="shared" si="397"/>
        <v>0.25699999999778811</v>
      </c>
      <c r="D18098" s="414">
        <f t="shared" si="398"/>
        <v>0.12849999999889405</v>
      </c>
      <c r="H18098" s="406"/>
      <c r="J18098" s="82">
        <v>97</v>
      </c>
      <c r="K18098" s="391">
        <v>1</v>
      </c>
    </row>
    <row r="18099" spans="1:12" x14ac:dyDescent="0.3">
      <c r="A18099" s="341">
        <v>43759.400694386575</v>
      </c>
      <c r="B18099" s="318">
        <v>40066.989000000001</v>
      </c>
      <c r="C18099" s="318">
        <f t="shared" si="397"/>
        <v>0.26900000000023283</v>
      </c>
      <c r="D18099" s="414">
        <f t="shared" si="398"/>
        <v>0.13450000000011642</v>
      </c>
      <c r="H18099" s="406"/>
      <c r="J18099" s="82">
        <v>98</v>
      </c>
      <c r="K18099" s="319">
        <v>2</v>
      </c>
    </row>
    <row r="18100" spans="1:12" x14ac:dyDescent="0.3">
      <c r="A18100" s="341">
        <v>43759.442361053239</v>
      </c>
      <c r="B18100" s="318">
        <v>40067.258999999998</v>
      </c>
      <c r="C18100" s="318">
        <f t="shared" si="397"/>
        <v>0.26999999999679858</v>
      </c>
      <c r="D18100" s="414">
        <f t="shared" si="398"/>
        <v>0.13499999999839929</v>
      </c>
      <c r="H18100" s="406"/>
      <c r="J18100" s="82">
        <v>99</v>
      </c>
      <c r="K18100" s="320">
        <v>3</v>
      </c>
    </row>
    <row r="18101" spans="1:12" x14ac:dyDescent="0.3">
      <c r="A18101" s="341">
        <v>43759.484027719911</v>
      </c>
      <c r="B18101" s="318">
        <v>40067.519</v>
      </c>
      <c r="C18101" s="318">
        <f>B18101-B18100</f>
        <v>0.26000000000203727</v>
      </c>
      <c r="D18101" s="414">
        <f>C18101/2</f>
        <v>0.13000000000101863</v>
      </c>
      <c r="H18101" s="406"/>
      <c r="J18101" s="82">
        <v>100</v>
      </c>
      <c r="K18101" s="321">
        <v>4</v>
      </c>
    </row>
    <row r="18102" spans="1:12" x14ac:dyDescent="0.3">
      <c r="A18102" s="341">
        <v>43760.535416666666</v>
      </c>
      <c r="B18102" s="318">
        <v>40074.052000000003</v>
      </c>
      <c r="C18102" s="318"/>
      <c r="D18102" s="414"/>
      <c r="H18102" s="406"/>
      <c r="K18102" s="391">
        <v>1</v>
      </c>
    </row>
    <row r="18103" spans="1:12" x14ac:dyDescent="0.3">
      <c r="A18103" s="341">
        <v>43760.545138888891</v>
      </c>
      <c r="B18103" s="318">
        <v>40074.32</v>
      </c>
      <c r="C18103" s="318">
        <f t="shared" ref="C18103:C18202" si="399">B18103-B18102</f>
        <v>0.26799999999639113</v>
      </c>
      <c r="D18103" s="414">
        <f t="shared" ref="D18103:D18202" si="400">C18103/2</f>
        <v>0.13399999999819556</v>
      </c>
      <c r="H18103" s="406"/>
      <c r="J18103" s="82">
        <v>1</v>
      </c>
      <c r="K18103" s="319">
        <v>2</v>
      </c>
      <c r="L18103" s="54" t="s">
        <v>313</v>
      </c>
    </row>
    <row r="18104" spans="1:12" x14ac:dyDescent="0.3">
      <c r="A18104" s="341">
        <v>43760.586805555555</v>
      </c>
      <c r="B18104" s="318">
        <v>40074.578999999998</v>
      </c>
      <c r="C18104" s="318">
        <f t="shared" si="399"/>
        <v>0.25899999999819556</v>
      </c>
      <c r="D18104" s="414">
        <f t="shared" si="400"/>
        <v>0.12949999999909778</v>
      </c>
      <c r="H18104" s="406"/>
      <c r="J18104" s="82">
        <v>2</v>
      </c>
      <c r="K18104" s="320">
        <v>3</v>
      </c>
    </row>
    <row r="18105" spans="1:12" x14ac:dyDescent="0.3">
      <c r="A18105" s="341">
        <v>43760.628472222219</v>
      </c>
      <c r="B18105" s="318">
        <v>40074.837</v>
      </c>
      <c r="C18105" s="318">
        <f t="shared" si="399"/>
        <v>0.25800000000162981</v>
      </c>
      <c r="D18105" s="414">
        <f t="shared" si="400"/>
        <v>0.12900000000081491</v>
      </c>
      <c r="H18105" s="406"/>
      <c r="J18105" s="82">
        <v>3</v>
      </c>
      <c r="K18105" s="321">
        <v>4</v>
      </c>
    </row>
    <row r="18106" spans="1:12" x14ac:dyDescent="0.3">
      <c r="A18106" s="341">
        <v>43760.670138888891</v>
      </c>
      <c r="B18106" s="318">
        <v>40075.101999999999</v>
      </c>
      <c r="C18106" s="318">
        <f t="shared" si="399"/>
        <v>0.26499999999941792</v>
      </c>
      <c r="D18106" s="414">
        <f t="shared" si="400"/>
        <v>0.13249999999970896</v>
      </c>
      <c r="H18106" s="406"/>
      <c r="J18106" s="82">
        <v>4</v>
      </c>
      <c r="K18106" s="391">
        <v>1</v>
      </c>
    </row>
    <row r="18107" spans="1:12" x14ac:dyDescent="0.3">
      <c r="A18107" s="341">
        <v>43760.711805324077</v>
      </c>
      <c r="B18107" s="318">
        <v>40075.368999999999</v>
      </c>
      <c r="C18107" s="318">
        <f t="shared" si="399"/>
        <v>0.26699999999982538</v>
      </c>
      <c r="D18107" s="414">
        <f t="shared" si="400"/>
        <v>0.13349999999991269</v>
      </c>
      <c r="H18107" s="406"/>
      <c r="J18107" s="82">
        <v>5</v>
      </c>
      <c r="K18107" s="319">
        <v>2</v>
      </c>
    </row>
    <row r="18108" spans="1:12" x14ac:dyDescent="0.3">
      <c r="A18108" s="341">
        <v>43760.753471932869</v>
      </c>
      <c r="B18108" s="318">
        <v>40075.620999999999</v>
      </c>
      <c r="C18108" s="318">
        <f t="shared" si="399"/>
        <v>0.25200000000040745</v>
      </c>
      <c r="D18108" s="414">
        <f t="shared" si="400"/>
        <v>0.12600000000020373</v>
      </c>
      <c r="H18108" s="406"/>
      <c r="J18108" s="82">
        <v>6</v>
      </c>
      <c r="K18108" s="320">
        <v>3</v>
      </c>
    </row>
    <row r="18109" spans="1:12" x14ac:dyDescent="0.3">
      <c r="A18109" s="341">
        <v>43760.795138541667</v>
      </c>
      <c r="B18109" s="318">
        <v>40075.881000000001</v>
      </c>
      <c r="C18109" s="318">
        <f t="shared" si="399"/>
        <v>0.26000000000203727</v>
      </c>
      <c r="D18109" s="414">
        <f t="shared" si="400"/>
        <v>0.13000000000101863</v>
      </c>
      <c r="H18109" s="406"/>
      <c r="J18109" s="82">
        <v>7</v>
      </c>
      <c r="K18109" s="321">
        <v>4</v>
      </c>
    </row>
    <row r="18110" spans="1:12" x14ac:dyDescent="0.3">
      <c r="A18110" s="341">
        <v>43760.836805150466</v>
      </c>
      <c r="B18110" s="318">
        <v>40076.148000000001</v>
      </c>
      <c r="C18110" s="318">
        <f t="shared" si="399"/>
        <v>0.26699999999982538</v>
      </c>
      <c r="D18110" s="414">
        <f t="shared" si="400"/>
        <v>0.13349999999991269</v>
      </c>
      <c r="H18110" s="406"/>
      <c r="J18110" s="82">
        <v>8</v>
      </c>
      <c r="K18110" s="391">
        <v>1</v>
      </c>
    </row>
    <row r="18111" spans="1:12" x14ac:dyDescent="0.3">
      <c r="A18111" s="341">
        <v>43760.878471759257</v>
      </c>
      <c r="B18111" s="318">
        <v>40076.404000000002</v>
      </c>
      <c r="C18111" s="318">
        <f t="shared" si="399"/>
        <v>0.25600000000122236</v>
      </c>
      <c r="D18111" s="414">
        <f t="shared" si="400"/>
        <v>0.12800000000061118</v>
      </c>
      <c r="H18111" s="406"/>
      <c r="J18111" s="82">
        <v>9</v>
      </c>
      <c r="K18111" s="319">
        <v>2</v>
      </c>
    </row>
    <row r="18112" spans="1:12" x14ac:dyDescent="0.3">
      <c r="A18112" s="341">
        <v>43760.920138368056</v>
      </c>
      <c r="B18112" s="318">
        <v>40076.652000000002</v>
      </c>
      <c r="C18112" s="318">
        <f t="shared" si="399"/>
        <v>0.24799999999959255</v>
      </c>
      <c r="D18112" s="414">
        <f t="shared" si="400"/>
        <v>0.12399999999979627</v>
      </c>
      <c r="H18112" s="406"/>
      <c r="J18112" s="82">
        <v>10</v>
      </c>
      <c r="K18112" s="320">
        <v>3</v>
      </c>
    </row>
    <row r="18113" spans="1:11" x14ac:dyDescent="0.3">
      <c r="A18113" s="341">
        <v>43760.961804976854</v>
      </c>
      <c r="B18113" s="318">
        <v>40076.911</v>
      </c>
      <c r="C18113" s="318">
        <f t="shared" si="399"/>
        <v>0.25899999999819556</v>
      </c>
      <c r="D18113" s="414">
        <f t="shared" si="400"/>
        <v>0.12949999999909778</v>
      </c>
      <c r="E18113" s="336">
        <f>SUM(C18090:C18113)*7.4805194805</f>
        <v>44.920519480382907</v>
      </c>
      <c r="F18113" s="324">
        <f>AVERAGE(D18090:D18113)</f>
        <v>0.13054347826081261</v>
      </c>
      <c r="G18113" s="324">
        <f>_xlfn.STDEV.S(D18090:D18113)</f>
        <v>3.340226732429034E-3</v>
      </c>
      <c r="H18113" s="406"/>
      <c r="J18113" s="82">
        <v>11</v>
      </c>
      <c r="K18113" s="321">
        <v>4</v>
      </c>
    </row>
    <row r="18114" spans="1:11" x14ac:dyDescent="0.3">
      <c r="A18114" s="341">
        <v>43761.003471585645</v>
      </c>
      <c r="B18114" s="318">
        <v>40077.178</v>
      </c>
      <c r="C18114" s="318">
        <f t="shared" si="399"/>
        <v>0.26699999999982538</v>
      </c>
      <c r="D18114" s="414">
        <f t="shared" si="400"/>
        <v>0.13349999999991269</v>
      </c>
      <c r="H18114" s="406"/>
      <c r="J18114" s="82">
        <v>12</v>
      </c>
      <c r="K18114" s="391">
        <v>1</v>
      </c>
    </row>
    <row r="18115" spans="1:11" x14ac:dyDescent="0.3">
      <c r="A18115" s="341">
        <v>43761.045138194444</v>
      </c>
      <c r="B18115" s="318">
        <v>40077.438999999998</v>
      </c>
      <c r="C18115" s="318">
        <f t="shared" si="399"/>
        <v>0.26099999999860302</v>
      </c>
      <c r="D18115" s="414">
        <f t="shared" si="400"/>
        <v>0.13049999999930151</v>
      </c>
      <c r="H18115" s="406"/>
      <c r="J18115" s="82">
        <v>13</v>
      </c>
      <c r="K18115" s="319">
        <v>2</v>
      </c>
    </row>
    <row r="18116" spans="1:11" x14ac:dyDescent="0.3">
      <c r="A18116" s="341">
        <v>43761.086804803243</v>
      </c>
      <c r="B18116" s="318">
        <v>40077.692999999999</v>
      </c>
      <c r="C18116" s="318">
        <f t="shared" si="399"/>
        <v>0.25400000000081491</v>
      </c>
      <c r="D18116" s="414">
        <f t="shared" si="400"/>
        <v>0.12700000000040745</v>
      </c>
      <c r="H18116" s="406"/>
      <c r="J18116" s="82">
        <v>14</v>
      </c>
      <c r="K18116" s="320">
        <v>3</v>
      </c>
    </row>
    <row r="18117" spans="1:11" x14ac:dyDescent="0.3">
      <c r="A18117" s="341">
        <v>43761.128471412034</v>
      </c>
      <c r="B18117" s="318">
        <v>40077.961000000003</v>
      </c>
      <c r="C18117" s="318">
        <f t="shared" si="399"/>
        <v>0.26800000000366708</v>
      </c>
      <c r="D18117" s="414">
        <f t="shared" si="400"/>
        <v>0.13400000000183354</v>
      </c>
      <c r="H18117" s="406"/>
      <c r="J18117" s="82">
        <v>15</v>
      </c>
      <c r="K18117" s="321">
        <v>4</v>
      </c>
    </row>
    <row r="18118" spans="1:11" x14ac:dyDescent="0.3">
      <c r="A18118" s="341">
        <v>43761.170138020832</v>
      </c>
      <c r="B18118" s="318">
        <v>40078.228999999999</v>
      </c>
      <c r="C18118" s="318">
        <f t="shared" si="399"/>
        <v>0.26799999999639113</v>
      </c>
      <c r="D18118" s="414">
        <f t="shared" si="400"/>
        <v>0.13399999999819556</v>
      </c>
      <c r="H18118" s="406"/>
      <c r="J18118" s="82">
        <v>16</v>
      </c>
      <c r="K18118" s="391">
        <v>1</v>
      </c>
    </row>
    <row r="18119" spans="1:11" x14ac:dyDescent="0.3">
      <c r="A18119" s="341">
        <v>43761.211804629631</v>
      </c>
      <c r="B18119" s="318">
        <v>40078.491999999998</v>
      </c>
      <c r="C18119" s="318">
        <f t="shared" si="399"/>
        <v>0.26299999999901047</v>
      </c>
      <c r="D18119" s="414">
        <f t="shared" si="400"/>
        <v>0.13149999999950523</v>
      </c>
      <c r="H18119" s="406"/>
      <c r="J18119" s="82">
        <v>17</v>
      </c>
      <c r="K18119" s="319">
        <v>2</v>
      </c>
    </row>
    <row r="18120" spans="1:11" x14ac:dyDescent="0.3">
      <c r="A18120" s="341">
        <v>43761.253471238429</v>
      </c>
      <c r="B18120" s="318">
        <v>40078.750999999997</v>
      </c>
      <c r="C18120" s="318">
        <f t="shared" si="399"/>
        <v>0.25899999999819556</v>
      </c>
      <c r="D18120" s="414">
        <f t="shared" si="400"/>
        <v>0.12949999999909778</v>
      </c>
      <c r="H18120" s="406"/>
      <c r="J18120" s="82">
        <v>18</v>
      </c>
      <c r="K18120" s="320">
        <v>3</v>
      </c>
    </row>
    <row r="18121" spans="1:11" x14ac:dyDescent="0.3">
      <c r="A18121" s="341">
        <v>43761.295137847221</v>
      </c>
      <c r="B18121" s="318">
        <v>40079.014999999999</v>
      </c>
      <c r="C18121" s="318">
        <f t="shared" si="399"/>
        <v>0.26400000000285218</v>
      </c>
      <c r="D18121" s="414">
        <f t="shared" si="400"/>
        <v>0.13200000000142609</v>
      </c>
      <c r="H18121" s="406"/>
      <c r="J18121" s="82">
        <v>19</v>
      </c>
      <c r="K18121" s="321">
        <v>4</v>
      </c>
    </row>
    <row r="18122" spans="1:11" x14ac:dyDescent="0.3">
      <c r="A18122" s="341">
        <v>43761.336804456019</v>
      </c>
      <c r="B18122" s="318">
        <v>40079.288</v>
      </c>
      <c r="C18122" s="318">
        <f t="shared" si="399"/>
        <v>0.27300000000104774</v>
      </c>
      <c r="D18122" s="414">
        <f t="shared" si="400"/>
        <v>0.13650000000052387</v>
      </c>
      <c r="H18122" s="406"/>
      <c r="J18122" s="82">
        <v>20</v>
      </c>
      <c r="K18122" s="391">
        <v>1</v>
      </c>
    </row>
    <row r="18123" spans="1:11" x14ac:dyDescent="0.3">
      <c r="A18123" s="341">
        <v>43761.378471064818</v>
      </c>
      <c r="B18123" s="318">
        <v>40079.550000000003</v>
      </c>
      <c r="C18123" s="318">
        <f t="shared" si="399"/>
        <v>0.26200000000244472</v>
      </c>
      <c r="D18123" s="414">
        <f t="shared" si="400"/>
        <v>0.13100000000122236</v>
      </c>
      <c r="H18123" s="406"/>
      <c r="J18123" s="82">
        <v>21</v>
      </c>
      <c r="K18123" s="319">
        <v>2</v>
      </c>
    </row>
    <row r="18124" spans="1:11" x14ac:dyDescent="0.3">
      <c r="A18124" s="341">
        <v>43761.420137673609</v>
      </c>
      <c r="B18124" s="318">
        <v>40079.807999999997</v>
      </c>
      <c r="C18124" s="318">
        <f t="shared" si="399"/>
        <v>0.25799999999435386</v>
      </c>
      <c r="D18124" s="414">
        <f t="shared" si="400"/>
        <v>0.12899999999717693</v>
      </c>
      <c r="H18124" s="406"/>
      <c r="J18124" s="82">
        <v>22</v>
      </c>
      <c r="K18124" s="320">
        <v>3</v>
      </c>
    </row>
    <row r="18125" spans="1:11" x14ac:dyDescent="0.3">
      <c r="A18125" s="341">
        <v>43761.461804282408</v>
      </c>
      <c r="B18125" s="318">
        <v>40080.069000000003</v>
      </c>
      <c r="C18125" s="318">
        <f t="shared" si="399"/>
        <v>0.26100000000587897</v>
      </c>
      <c r="D18125" s="414">
        <f t="shared" si="400"/>
        <v>0.13050000000293949</v>
      </c>
      <c r="H18125" s="406"/>
      <c r="J18125" s="82">
        <v>23</v>
      </c>
      <c r="K18125" s="321">
        <v>4</v>
      </c>
    </row>
    <row r="18126" spans="1:11" x14ac:dyDescent="0.3">
      <c r="A18126" s="341">
        <v>43761.503470891206</v>
      </c>
      <c r="B18126" s="318">
        <v>40080.328000000001</v>
      </c>
      <c r="C18126" s="318">
        <f t="shared" si="399"/>
        <v>0.25899999999819556</v>
      </c>
      <c r="D18126" s="414">
        <f t="shared" si="400"/>
        <v>0.12949999999909778</v>
      </c>
      <c r="H18126" s="406"/>
      <c r="J18126" s="82">
        <v>24</v>
      </c>
      <c r="K18126" s="391">
        <v>1</v>
      </c>
    </row>
    <row r="18127" spans="1:11" x14ac:dyDescent="0.3">
      <c r="A18127" s="341">
        <v>43761.545137499998</v>
      </c>
      <c r="B18127" s="318">
        <v>40080.582000000002</v>
      </c>
      <c r="C18127" s="318">
        <f t="shared" si="399"/>
        <v>0.25400000000081491</v>
      </c>
      <c r="D18127" s="414">
        <f t="shared" si="400"/>
        <v>0.12700000000040745</v>
      </c>
      <c r="H18127" s="406"/>
      <c r="J18127" s="82">
        <v>25</v>
      </c>
      <c r="K18127" s="319">
        <v>2</v>
      </c>
    </row>
    <row r="18128" spans="1:11" x14ac:dyDescent="0.3">
      <c r="A18128" s="341">
        <v>43761.586804108796</v>
      </c>
      <c r="B18128" s="318">
        <v>40080.841999999997</v>
      </c>
      <c r="C18128" s="318">
        <f t="shared" si="399"/>
        <v>0.25999999999476131</v>
      </c>
      <c r="D18128" s="414">
        <f t="shared" si="400"/>
        <v>0.12999999999738066</v>
      </c>
      <c r="H18128" s="406"/>
      <c r="J18128" s="82">
        <v>26</v>
      </c>
      <c r="K18128" s="320">
        <v>3</v>
      </c>
    </row>
    <row r="18129" spans="1:11" x14ac:dyDescent="0.3">
      <c r="A18129" s="341">
        <v>43761.628470717595</v>
      </c>
      <c r="B18129" s="318">
        <v>40081.110999999997</v>
      </c>
      <c r="C18129" s="318">
        <f t="shared" si="399"/>
        <v>0.26900000000023283</v>
      </c>
      <c r="D18129" s="414">
        <f t="shared" si="400"/>
        <v>0.13450000000011642</v>
      </c>
      <c r="H18129" s="406"/>
      <c r="J18129" s="82">
        <v>27</v>
      </c>
      <c r="K18129" s="321">
        <v>4</v>
      </c>
    </row>
    <row r="18130" spans="1:11" x14ac:dyDescent="0.3">
      <c r="A18130" s="341">
        <v>43761.670137326386</v>
      </c>
      <c r="B18130" s="318">
        <v>40081.372000000003</v>
      </c>
      <c r="C18130" s="318">
        <f t="shared" si="399"/>
        <v>0.26100000000587897</v>
      </c>
      <c r="D18130" s="414">
        <f t="shared" si="400"/>
        <v>0.13050000000293949</v>
      </c>
      <c r="H18130" s="406"/>
      <c r="J18130" s="82">
        <v>28</v>
      </c>
      <c r="K18130" s="391">
        <v>1</v>
      </c>
    </row>
    <row r="18131" spans="1:11" x14ac:dyDescent="0.3">
      <c r="A18131" s="341">
        <v>43761.711803935184</v>
      </c>
      <c r="B18131" s="318">
        <v>40081.622000000003</v>
      </c>
      <c r="C18131" s="318">
        <f t="shared" si="399"/>
        <v>0.25</v>
      </c>
      <c r="D18131" s="414">
        <f t="shared" si="400"/>
        <v>0.125</v>
      </c>
      <c r="H18131" s="406"/>
      <c r="J18131" s="82">
        <v>29</v>
      </c>
      <c r="K18131" s="319">
        <v>2</v>
      </c>
    </row>
    <row r="18132" spans="1:11" x14ac:dyDescent="0.3">
      <c r="A18132" s="341">
        <v>43761.753470543983</v>
      </c>
      <c r="B18132" s="318">
        <v>40081.879000000001</v>
      </c>
      <c r="C18132" s="318">
        <f t="shared" si="399"/>
        <v>0.25699999999778811</v>
      </c>
      <c r="D18132" s="414">
        <f t="shared" si="400"/>
        <v>0.12849999999889405</v>
      </c>
      <c r="H18132" s="406"/>
      <c r="J18132" s="82">
        <v>30</v>
      </c>
      <c r="K18132" s="320">
        <v>3</v>
      </c>
    </row>
    <row r="18133" spans="1:11" x14ac:dyDescent="0.3">
      <c r="A18133" s="341">
        <v>43761.795137152774</v>
      </c>
      <c r="B18133" s="318">
        <v>40082.137999999999</v>
      </c>
      <c r="C18133" s="318">
        <f t="shared" si="399"/>
        <v>0.25899999999819556</v>
      </c>
      <c r="D18133" s="414">
        <f t="shared" si="400"/>
        <v>0.12949999999909778</v>
      </c>
      <c r="H18133" s="406"/>
      <c r="J18133" s="82">
        <v>31</v>
      </c>
      <c r="K18133" s="321">
        <v>4</v>
      </c>
    </row>
    <row r="18134" spans="1:11" x14ac:dyDescent="0.3">
      <c r="A18134" s="341">
        <v>43761.836803761573</v>
      </c>
      <c r="B18134" s="318">
        <v>40082.392</v>
      </c>
      <c r="C18134" s="318">
        <f t="shared" si="399"/>
        <v>0.25400000000081491</v>
      </c>
      <c r="D18134" s="414">
        <f t="shared" si="400"/>
        <v>0.12700000000040745</v>
      </c>
      <c r="H18134" s="406"/>
      <c r="J18134" s="82">
        <v>32</v>
      </c>
      <c r="K18134" s="391">
        <v>1</v>
      </c>
    </row>
    <row r="18135" spans="1:11" x14ac:dyDescent="0.3">
      <c r="A18135" s="341">
        <v>43761.878470370371</v>
      </c>
      <c r="B18135" s="318">
        <v>40082.639000000003</v>
      </c>
      <c r="C18135" s="318">
        <f t="shared" si="399"/>
        <v>0.2470000000030268</v>
      </c>
      <c r="D18135" s="414">
        <f t="shared" si="400"/>
        <v>0.1235000000015134</v>
      </c>
      <c r="H18135" s="406"/>
      <c r="J18135" s="82">
        <v>33</v>
      </c>
      <c r="K18135" s="319">
        <v>2</v>
      </c>
    </row>
    <row r="18136" spans="1:11" x14ac:dyDescent="0.3">
      <c r="A18136" s="341">
        <v>43761.92013697917</v>
      </c>
      <c r="B18136" s="318">
        <v>40082.892</v>
      </c>
      <c r="C18136" s="318">
        <f t="shared" si="399"/>
        <v>0.2529999999969732</v>
      </c>
      <c r="D18136" s="414">
        <f t="shared" si="400"/>
        <v>0.1264999999984866</v>
      </c>
      <c r="H18136" s="406"/>
      <c r="J18136" s="82">
        <v>34</v>
      </c>
      <c r="K18136" s="320">
        <v>3</v>
      </c>
    </row>
    <row r="18137" spans="1:11" x14ac:dyDescent="0.3">
      <c r="A18137" s="341">
        <v>43761.961803587961</v>
      </c>
      <c r="B18137" s="318">
        <v>40083.150999999998</v>
      </c>
      <c r="C18137" s="318">
        <f t="shared" si="399"/>
        <v>0.25899999999819556</v>
      </c>
      <c r="D18137" s="414">
        <f t="shared" si="400"/>
        <v>0.12949999999909778</v>
      </c>
      <c r="E18137" s="336">
        <f>SUM(C18114:C18137)*7.4805194805</f>
        <v>46.678441558304762</v>
      </c>
      <c r="F18137" s="324">
        <f>AVERAGE(D18114:D18137)</f>
        <v>0.12999999999995757</v>
      </c>
      <c r="G18137" s="324">
        <f>_xlfn.STDEV.S(D18114:D18137)</f>
        <v>3.1311895226511185E-3</v>
      </c>
      <c r="H18137" s="406"/>
      <c r="J18137" s="82">
        <v>35</v>
      </c>
      <c r="K18137" s="321">
        <v>4</v>
      </c>
    </row>
    <row r="18138" spans="1:11" x14ac:dyDescent="0.3">
      <c r="A18138" s="341">
        <v>43762.00347019676</v>
      </c>
      <c r="B18138" s="318">
        <v>40083.402000000002</v>
      </c>
      <c r="C18138" s="318">
        <f t="shared" si="399"/>
        <v>0.25100000000384171</v>
      </c>
      <c r="D18138" s="414">
        <f t="shared" si="400"/>
        <v>0.12550000000192085</v>
      </c>
      <c r="H18138" s="406"/>
      <c r="J18138" s="82">
        <v>36</v>
      </c>
      <c r="K18138" s="391">
        <v>1</v>
      </c>
    </row>
    <row r="18139" spans="1:11" x14ac:dyDescent="0.3">
      <c r="A18139" s="341">
        <v>43762.045136805558</v>
      </c>
      <c r="B18139" s="318">
        <v>40083.650999999998</v>
      </c>
      <c r="C18139" s="318">
        <f t="shared" si="399"/>
        <v>0.24899999999615829</v>
      </c>
      <c r="D18139" s="414">
        <f t="shared" si="400"/>
        <v>0.12449999999807915</v>
      </c>
      <c r="H18139" s="406"/>
      <c r="J18139" s="82">
        <v>37</v>
      </c>
      <c r="K18139" s="319">
        <v>2</v>
      </c>
    </row>
    <row r="18140" spans="1:11" x14ac:dyDescent="0.3">
      <c r="A18140" s="341">
        <v>43762.08680341435</v>
      </c>
      <c r="B18140" s="318">
        <v>40083.911999999997</v>
      </c>
      <c r="C18140" s="318">
        <f t="shared" si="399"/>
        <v>0.26099999999860302</v>
      </c>
      <c r="D18140" s="414">
        <f t="shared" si="400"/>
        <v>0.13049999999930151</v>
      </c>
      <c r="H18140" s="406"/>
      <c r="J18140" s="82">
        <v>38</v>
      </c>
      <c r="K18140" s="320">
        <v>3</v>
      </c>
    </row>
    <row r="18141" spans="1:11" x14ac:dyDescent="0.3">
      <c r="A18141" s="341">
        <v>43762.128470023148</v>
      </c>
      <c r="B18141" s="318">
        <v>40084.180999999997</v>
      </c>
      <c r="C18141" s="318">
        <f t="shared" si="399"/>
        <v>0.26900000000023283</v>
      </c>
      <c r="D18141" s="414">
        <f t="shared" si="400"/>
        <v>0.13450000000011642</v>
      </c>
      <c r="H18141" s="406"/>
      <c r="J18141" s="82">
        <v>39</v>
      </c>
      <c r="K18141" s="321">
        <v>4</v>
      </c>
    </row>
    <row r="18142" spans="1:11" x14ac:dyDescent="0.3">
      <c r="A18142" s="341">
        <v>43762.170136631947</v>
      </c>
      <c r="B18142" s="318">
        <v>40084.442999999999</v>
      </c>
      <c r="C18142" s="318">
        <f t="shared" si="399"/>
        <v>0.26200000000244472</v>
      </c>
      <c r="D18142" s="414">
        <f t="shared" si="400"/>
        <v>0.13100000000122236</v>
      </c>
      <c r="H18142" s="406"/>
      <c r="J18142" s="82">
        <v>40</v>
      </c>
      <c r="K18142" s="391">
        <v>1</v>
      </c>
    </row>
    <row r="18143" spans="1:11" x14ac:dyDescent="0.3">
      <c r="A18143" s="341">
        <v>43762.211803240738</v>
      </c>
      <c r="B18143" s="318">
        <v>40084.701000000001</v>
      </c>
      <c r="C18143" s="318">
        <f t="shared" si="399"/>
        <v>0.25800000000162981</v>
      </c>
      <c r="D18143" s="414">
        <f t="shared" si="400"/>
        <v>0.12900000000081491</v>
      </c>
      <c r="H18143" s="406"/>
      <c r="J18143" s="82">
        <v>41</v>
      </c>
      <c r="K18143" s="319">
        <v>2</v>
      </c>
    </row>
    <row r="18144" spans="1:11" x14ac:dyDescent="0.3">
      <c r="A18144" s="341">
        <v>43762.253469849536</v>
      </c>
      <c r="B18144" s="318">
        <v>40084.968000000001</v>
      </c>
      <c r="C18144" s="318">
        <f t="shared" si="399"/>
        <v>0.26699999999982538</v>
      </c>
      <c r="D18144" s="414">
        <f t="shared" si="400"/>
        <v>0.13349999999991269</v>
      </c>
      <c r="H18144" s="406"/>
      <c r="J18144" s="82">
        <v>42</v>
      </c>
      <c r="K18144" s="320">
        <v>3</v>
      </c>
    </row>
    <row r="18145" spans="1:11" x14ac:dyDescent="0.3">
      <c r="A18145" s="341">
        <v>43762.295136458335</v>
      </c>
      <c r="B18145" s="318">
        <v>40085.235000000001</v>
      </c>
      <c r="C18145" s="318">
        <f t="shared" si="399"/>
        <v>0.26699999999982538</v>
      </c>
      <c r="D18145" s="414">
        <f t="shared" si="400"/>
        <v>0.13349999999991269</v>
      </c>
      <c r="H18145" s="406"/>
      <c r="J18145" s="82">
        <v>43</v>
      </c>
      <c r="K18145" s="321">
        <v>4</v>
      </c>
    </row>
    <row r="18146" spans="1:11" x14ac:dyDescent="0.3">
      <c r="A18146" s="341">
        <v>43762.336803067126</v>
      </c>
      <c r="B18146" s="318">
        <v>40085.498</v>
      </c>
      <c r="C18146" s="318">
        <f t="shared" si="399"/>
        <v>0.26299999999901047</v>
      </c>
      <c r="D18146" s="414">
        <f t="shared" si="400"/>
        <v>0.13149999999950523</v>
      </c>
      <c r="H18146" s="406"/>
      <c r="J18146" s="82">
        <v>44</v>
      </c>
      <c r="K18146" s="391">
        <v>1</v>
      </c>
    </row>
    <row r="18147" spans="1:11" x14ac:dyDescent="0.3">
      <c r="A18147" s="341">
        <v>43762.378469675925</v>
      </c>
      <c r="B18147" s="318">
        <v>40085.758000000002</v>
      </c>
      <c r="C18147" s="318">
        <f t="shared" si="399"/>
        <v>0.26000000000203727</v>
      </c>
      <c r="D18147" s="414">
        <f t="shared" si="400"/>
        <v>0.13000000000101863</v>
      </c>
      <c r="H18147" s="406"/>
      <c r="J18147" s="82">
        <v>45</v>
      </c>
      <c r="K18147" s="319">
        <v>2</v>
      </c>
    </row>
    <row r="18148" spans="1:11" x14ac:dyDescent="0.3">
      <c r="A18148" s="341">
        <v>43762.420136284723</v>
      </c>
      <c r="B18148" s="318">
        <v>40086.021999999997</v>
      </c>
      <c r="C18148" s="318">
        <f t="shared" si="399"/>
        <v>0.26399999999557622</v>
      </c>
      <c r="D18148" s="414">
        <f t="shared" si="400"/>
        <v>0.13199999999778811</v>
      </c>
      <c r="H18148" s="406"/>
      <c r="J18148" s="82">
        <v>46</v>
      </c>
      <c r="K18148" s="320">
        <v>3</v>
      </c>
    </row>
    <row r="18149" spans="1:11" x14ac:dyDescent="0.3">
      <c r="A18149" s="341">
        <v>43762.461802893522</v>
      </c>
      <c r="B18149" s="318">
        <v>40086.288999999997</v>
      </c>
      <c r="C18149" s="318">
        <f t="shared" si="399"/>
        <v>0.26699999999982538</v>
      </c>
      <c r="D18149" s="414">
        <f t="shared" si="400"/>
        <v>0.13349999999991269</v>
      </c>
      <c r="H18149" s="406"/>
      <c r="J18149" s="82">
        <v>47</v>
      </c>
      <c r="K18149" s="321">
        <v>4</v>
      </c>
    </row>
    <row r="18150" spans="1:11" x14ac:dyDescent="0.3">
      <c r="A18150" s="341">
        <v>43762.503469502313</v>
      </c>
      <c r="B18150" s="318">
        <v>40086.54</v>
      </c>
      <c r="C18150" s="318">
        <f t="shared" si="399"/>
        <v>0.25100000000384171</v>
      </c>
      <c r="D18150" s="414">
        <f t="shared" si="400"/>
        <v>0.12550000000192085</v>
      </c>
      <c r="H18150" s="406"/>
      <c r="J18150" s="82">
        <v>48</v>
      </c>
      <c r="K18150" s="391">
        <v>1</v>
      </c>
    </row>
    <row r="18151" spans="1:11" x14ac:dyDescent="0.3">
      <c r="A18151" s="341">
        <v>43762.545136111112</v>
      </c>
      <c r="B18151" s="318">
        <v>40086.788</v>
      </c>
      <c r="C18151" s="318">
        <f t="shared" si="399"/>
        <v>0.24799999999959255</v>
      </c>
      <c r="D18151" s="414">
        <f t="shared" si="400"/>
        <v>0.12399999999979627</v>
      </c>
      <c r="H18151" s="406"/>
      <c r="J18151" s="82">
        <v>49</v>
      </c>
      <c r="K18151" s="319">
        <v>2</v>
      </c>
    </row>
    <row r="18152" spans="1:11" x14ac:dyDescent="0.3">
      <c r="A18152" s="341">
        <v>43762.58680271991</v>
      </c>
      <c r="B18152" s="318">
        <v>40087.048999999999</v>
      </c>
      <c r="C18152" s="318">
        <f t="shared" si="399"/>
        <v>0.26099999999860302</v>
      </c>
      <c r="D18152" s="414">
        <f t="shared" si="400"/>
        <v>0.13049999999930151</v>
      </c>
      <c r="H18152" s="406"/>
      <c r="J18152" s="82">
        <v>50</v>
      </c>
      <c r="K18152" s="320">
        <v>3</v>
      </c>
    </row>
    <row r="18153" spans="1:11" x14ac:dyDescent="0.3">
      <c r="A18153" s="341">
        <v>43762.628469328702</v>
      </c>
      <c r="B18153" s="318">
        <v>40087.309000000001</v>
      </c>
      <c r="C18153" s="318">
        <f t="shared" si="399"/>
        <v>0.26000000000203727</v>
      </c>
      <c r="D18153" s="414">
        <f t="shared" si="400"/>
        <v>0.13000000000101863</v>
      </c>
      <c r="H18153" s="406"/>
      <c r="J18153" s="82">
        <v>51</v>
      </c>
      <c r="K18153" s="321">
        <v>4</v>
      </c>
    </row>
    <row r="18154" spans="1:11" x14ac:dyDescent="0.3">
      <c r="A18154" s="341">
        <v>43762.6701359375</v>
      </c>
      <c r="B18154" s="318">
        <v>40087.561000000002</v>
      </c>
      <c r="C18154" s="318">
        <f t="shared" si="399"/>
        <v>0.25200000000040745</v>
      </c>
      <c r="D18154" s="414">
        <f t="shared" si="400"/>
        <v>0.12600000000020373</v>
      </c>
      <c r="H18154" s="406"/>
      <c r="J18154" s="82">
        <v>52</v>
      </c>
      <c r="K18154" s="391">
        <v>1</v>
      </c>
    </row>
    <row r="18155" spans="1:11" x14ac:dyDescent="0.3">
      <c r="A18155" s="341">
        <v>43762.711802546299</v>
      </c>
      <c r="B18155" s="318">
        <v>40087.81</v>
      </c>
      <c r="C18155" s="318">
        <f t="shared" si="399"/>
        <v>0.24899999999615829</v>
      </c>
      <c r="D18155" s="414">
        <f t="shared" si="400"/>
        <v>0.12449999999807915</v>
      </c>
      <c r="H18155" s="406"/>
      <c r="J18155" s="82">
        <v>53</v>
      </c>
      <c r="K18155" s="319">
        <v>2</v>
      </c>
    </row>
    <row r="18156" spans="1:11" x14ac:dyDescent="0.3">
      <c r="A18156" s="341">
        <v>43762.75346915509</v>
      </c>
      <c r="B18156" s="318">
        <v>40088.061999999998</v>
      </c>
      <c r="C18156" s="318">
        <f t="shared" si="399"/>
        <v>0.25200000000040745</v>
      </c>
      <c r="D18156" s="414">
        <f t="shared" si="400"/>
        <v>0.12600000000020373</v>
      </c>
      <c r="H18156" s="406"/>
      <c r="J18156" s="82">
        <v>54</v>
      </c>
      <c r="K18156" s="320">
        <v>3</v>
      </c>
    </row>
    <row r="18157" spans="1:11" x14ac:dyDescent="0.3">
      <c r="A18157" s="341">
        <v>43762.795135763889</v>
      </c>
      <c r="B18157" s="318">
        <v>40088.311999999998</v>
      </c>
      <c r="C18157" s="318">
        <f t="shared" si="399"/>
        <v>0.25</v>
      </c>
      <c r="D18157" s="414">
        <f t="shared" si="400"/>
        <v>0.125</v>
      </c>
      <c r="H18157" s="406"/>
      <c r="J18157" s="82">
        <v>55</v>
      </c>
      <c r="K18157" s="321">
        <v>4</v>
      </c>
    </row>
    <row r="18158" spans="1:11" x14ac:dyDescent="0.3">
      <c r="A18158" s="341">
        <v>43762.836802372687</v>
      </c>
      <c r="B18158" s="318">
        <v>40088.561000000002</v>
      </c>
      <c r="C18158" s="318">
        <f t="shared" si="399"/>
        <v>0.24900000000343425</v>
      </c>
      <c r="D18158" s="414">
        <f t="shared" si="400"/>
        <v>0.12450000000171713</v>
      </c>
      <c r="H18158" s="406"/>
      <c r="J18158" s="82">
        <v>56</v>
      </c>
      <c r="K18158" s="391">
        <v>1</v>
      </c>
    </row>
    <row r="18159" spans="1:11" x14ac:dyDescent="0.3">
      <c r="A18159" s="341">
        <v>43762.878468981478</v>
      </c>
      <c r="B18159" s="318">
        <v>40088.809000000001</v>
      </c>
      <c r="C18159" s="318">
        <f t="shared" si="399"/>
        <v>0.24799999999959255</v>
      </c>
      <c r="D18159" s="414">
        <f t="shared" si="400"/>
        <v>0.12399999999979627</v>
      </c>
      <c r="H18159" s="406"/>
      <c r="J18159" s="82">
        <v>57</v>
      </c>
      <c r="K18159" s="319">
        <v>2</v>
      </c>
    </row>
    <row r="18160" spans="1:11" x14ac:dyDescent="0.3">
      <c r="A18160" s="341">
        <v>43762.920135590277</v>
      </c>
      <c r="B18160" s="318">
        <v>40089.069000000003</v>
      </c>
      <c r="C18160" s="318">
        <f t="shared" si="399"/>
        <v>0.26000000000203727</v>
      </c>
      <c r="D18160" s="414">
        <f t="shared" si="400"/>
        <v>0.13000000000101863</v>
      </c>
      <c r="H18160" s="406"/>
      <c r="J18160" s="82">
        <v>58</v>
      </c>
      <c r="K18160" s="320">
        <v>3</v>
      </c>
    </row>
    <row r="18161" spans="1:11" x14ac:dyDescent="0.3">
      <c r="A18161" s="341">
        <v>43762.961802199075</v>
      </c>
      <c r="B18161" s="318">
        <v>40089.321000000004</v>
      </c>
      <c r="C18161" s="318">
        <f t="shared" si="399"/>
        <v>0.25200000000040745</v>
      </c>
      <c r="D18161" s="414">
        <f t="shared" si="400"/>
        <v>0.12600000000020373</v>
      </c>
      <c r="E18161" s="336">
        <f>SUM(C18138:C18161)*7.4805194805</f>
        <v>46.154805194726364</v>
      </c>
      <c r="F18161" s="324">
        <f>AVERAGE(D18138:D18161)</f>
        <v>0.12854166666678188</v>
      </c>
      <c r="G18161" s="324">
        <f>_xlfn.STDEV.S(D18138:D18161)</f>
        <v>3.5567347832239807E-3</v>
      </c>
      <c r="H18161" s="406"/>
      <c r="J18161" s="82">
        <v>59</v>
      </c>
      <c r="K18161" s="321">
        <v>4</v>
      </c>
    </row>
    <row r="18162" spans="1:11" x14ac:dyDescent="0.3">
      <c r="A18162" s="341">
        <v>43763.003468807867</v>
      </c>
      <c r="B18162" s="318">
        <v>40089.567999999999</v>
      </c>
      <c r="C18162" s="318">
        <f t="shared" si="399"/>
        <v>0.24699999999575084</v>
      </c>
      <c r="D18162" s="414">
        <f t="shared" si="400"/>
        <v>0.12349999999787542</v>
      </c>
      <c r="H18162" s="406"/>
      <c r="J18162" s="82">
        <v>60</v>
      </c>
      <c r="K18162" s="391">
        <v>1</v>
      </c>
    </row>
    <row r="18163" spans="1:11" x14ac:dyDescent="0.3">
      <c r="A18163" s="341">
        <v>43763.045135416665</v>
      </c>
      <c r="B18163" s="318">
        <v>40089.811999999998</v>
      </c>
      <c r="C18163" s="318">
        <f t="shared" si="399"/>
        <v>0.24399999999877764</v>
      </c>
      <c r="D18163" s="414">
        <f t="shared" si="400"/>
        <v>0.12199999999938882</v>
      </c>
      <c r="H18163" s="406"/>
      <c r="J18163" s="82">
        <v>61</v>
      </c>
      <c r="K18163" s="319">
        <v>2</v>
      </c>
    </row>
    <row r="18164" spans="1:11" x14ac:dyDescent="0.3">
      <c r="A18164" s="341">
        <v>43763.086802025464</v>
      </c>
      <c r="B18164" s="318">
        <v>40090.076999999997</v>
      </c>
      <c r="C18164" s="318">
        <f t="shared" si="399"/>
        <v>0.26499999999941792</v>
      </c>
      <c r="D18164" s="414">
        <f t="shared" si="400"/>
        <v>0.13249999999970896</v>
      </c>
      <c r="H18164" s="406"/>
      <c r="J18164" s="82">
        <v>62</v>
      </c>
      <c r="K18164" s="320">
        <v>3</v>
      </c>
    </row>
    <row r="18165" spans="1:11" x14ac:dyDescent="0.3">
      <c r="A18165" s="341">
        <v>43763.128468634262</v>
      </c>
      <c r="B18165" s="318">
        <v>40090.339</v>
      </c>
      <c r="C18165" s="318">
        <f t="shared" si="399"/>
        <v>0.26200000000244472</v>
      </c>
      <c r="D18165" s="414">
        <f t="shared" si="400"/>
        <v>0.13100000000122236</v>
      </c>
      <c r="H18165" s="406"/>
      <c r="J18165" s="82">
        <v>63</v>
      </c>
      <c r="K18165" s="321">
        <v>4</v>
      </c>
    </row>
    <row r="18166" spans="1:11" x14ac:dyDescent="0.3">
      <c r="A18166" s="341">
        <v>43763.170135243054</v>
      </c>
      <c r="B18166" s="318">
        <v>40090.591999999997</v>
      </c>
      <c r="C18166" s="318">
        <f t="shared" si="399"/>
        <v>0.2529999999969732</v>
      </c>
      <c r="D18166" s="414">
        <f t="shared" si="400"/>
        <v>0.1264999999984866</v>
      </c>
      <c r="H18166" s="406"/>
      <c r="J18166" s="82">
        <v>64</v>
      </c>
      <c r="K18166" s="391">
        <v>1</v>
      </c>
    </row>
    <row r="18167" spans="1:11" x14ac:dyDescent="0.3">
      <c r="A18167" s="341">
        <v>43763.211801851852</v>
      </c>
      <c r="B18167" s="318">
        <v>40090.851999999999</v>
      </c>
      <c r="C18167" s="318">
        <f t="shared" si="399"/>
        <v>0.26000000000203727</v>
      </c>
      <c r="D18167" s="414">
        <f t="shared" si="400"/>
        <v>0.13000000000101863</v>
      </c>
      <c r="H18167" s="406"/>
      <c r="J18167" s="82">
        <v>65</v>
      </c>
      <c r="K18167" s="319">
        <v>2</v>
      </c>
    </row>
    <row r="18168" spans="1:11" x14ac:dyDescent="0.3">
      <c r="A18168" s="341">
        <v>43763.253468460651</v>
      </c>
      <c r="B18168" s="318">
        <v>40091.120999999999</v>
      </c>
      <c r="C18168" s="318">
        <f t="shared" si="399"/>
        <v>0.26900000000023283</v>
      </c>
      <c r="D18168" s="414">
        <f t="shared" si="400"/>
        <v>0.13450000000011642</v>
      </c>
      <c r="H18168" s="406"/>
      <c r="J18168" s="82">
        <v>66</v>
      </c>
      <c r="K18168" s="320">
        <v>3</v>
      </c>
    </row>
    <row r="18169" spans="1:11" x14ac:dyDescent="0.3">
      <c r="A18169" s="341">
        <v>43763.295135069442</v>
      </c>
      <c r="B18169" s="318">
        <v>40091.381999999998</v>
      </c>
      <c r="C18169" s="318">
        <f t="shared" si="399"/>
        <v>0.26099999999860302</v>
      </c>
      <c r="D18169" s="414">
        <f t="shared" si="400"/>
        <v>0.13049999999930151</v>
      </c>
      <c r="H18169" s="406"/>
      <c r="J18169" s="82">
        <v>67</v>
      </c>
      <c r="K18169" s="321">
        <v>4</v>
      </c>
    </row>
    <row r="18170" spans="1:11" x14ac:dyDescent="0.3">
      <c r="A18170" s="341">
        <v>43763.336801678241</v>
      </c>
      <c r="B18170" s="318">
        <v>40091.641000000003</v>
      </c>
      <c r="C18170" s="318">
        <f t="shared" si="399"/>
        <v>0.25900000000547152</v>
      </c>
      <c r="D18170" s="414">
        <f t="shared" si="400"/>
        <v>0.12950000000273576</v>
      </c>
      <c r="H18170" s="406"/>
      <c r="J18170" s="82">
        <v>68</v>
      </c>
      <c r="K18170" s="391">
        <v>1</v>
      </c>
    </row>
    <row r="18171" spans="1:11" x14ac:dyDescent="0.3">
      <c r="A18171" s="341">
        <v>43763.378468287039</v>
      </c>
      <c r="B18171" s="318">
        <v>40091.908000000003</v>
      </c>
      <c r="C18171" s="318">
        <f t="shared" si="399"/>
        <v>0.26699999999982538</v>
      </c>
      <c r="D18171" s="414">
        <f t="shared" si="400"/>
        <v>0.13349999999991269</v>
      </c>
      <c r="H18171" s="406"/>
      <c r="J18171" s="82">
        <v>69</v>
      </c>
      <c r="K18171" s="319">
        <v>2</v>
      </c>
    </row>
    <row r="18172" spans="1:11" x14ac:dyDescent="0.3">
      <c r="A18172" s="341">
        <v>43763.42013489583</v>
      </c>
      <c r="B18172" s="318">
        <v>40092.178</v>
      </c>
      <c r="C18172" s="318">
        <f t="shared" si="399"/>
        <v>0.26999999999679858</v>
      </c>
      <c r="D18172" s="414">
        <f t="shared" si="400"/>
        <v>0.13499999999839929</v>
      </c>
      <c r="H18172" s="406"/>
      <c r="J18172" s="82">
        <v>70</v>
      </c>
      <c r="K18172" s="320">
        <v>3</v>
      </c>
    </row>
    <row r="18173" spans="1:11" x14ac:dyDescent="0.3">
      <c r="A18173" s="341">
        <v>43763.461801504629</v>
      </c>
      <c r="B18173" s="318">
        <v>40092.434999999998</v>
      </c>
      <c r="C18173" s="318">
        <f t="shared" si="399"/>
        <v>0.25699999999778811</v>
      </c>
      <c r="D18173" s="414">
        <f t="shared" si="400"/>
        <v>0.12849999999889405</v>
      </c>
      <c r="H18173" s="406"/>
      <c r="J18173" s="82">
        <v>71</v>
      </c>
      <c r="K18173" s="321">
        <v>4</v>
      </c>
    </row>
    <row r="18174" spans="1:11" x14ac:dyDescent="0.3">
      <c r="A18174" s="341">
        <v>43763.503468113428</v>
      </c>
      <c r="B18174" s="318">
        <v>40092.680999999997</v>
      </c>
      <c r="C18174" s="318">
        <f t="shared" si="399"/>
        <v>0.24599999999918509</v>
      </c>
      <c r="D18174" s="414">
        <f t="shared" si="400"/>
        <v>0.12299999999959255</v>
      </c>
      <c r="H18174" s="406"/>
      <c r="J18174" s="82">
        <v>72</v>
      </c>
      <c r="K18174" s="391">
        <v>1</v>
      </c>
    </row>
    <row r="18175" spans="1:11" x14ac:dyDescent="0.3">
      <c r="A18175" s="341">
        <v>43763.545134722219</v>
      </c>
      <c r="B18175" s="318">
        <v>40092.932999999997</v>
      </c>
      <c r="C18175" s="318">
        <f t="shared" si="399"/>
        <v>0.25200000000040745</v>
      </c>
      <c r="D18175" s="414">
        <f t="shared" si="400"/>
        <v>0.12600000000020373</v>
      </c>
      <c r="H18175" s="406"/>
      <c r="J18175" s="82">
        <v>73</v>
      </c>
      <c r="K18175" s="319">
        <v>2</v>
      </c>
    </row>
    <row r="18176" spans="1:11" x14ac:dyDescent="0.3">
      <c r="A18176" s="341">
        <v>43763.586801331017</v>
      </c>
      <c r="B18176" s="318">
        <v>40093.196000000004</v>
      </c>
      <c r="C18176" s="318">
        <f t="shared" si="399"/>
        <v>0.26300000000628643</v>
      </c>
      <c r="D18176" s="414">
        <f t="shared" si="400"/>
        <v>0.13150000000314321</v>
      </c>
      <c r="H18176" s="406"/>
      <c r="J18176" s="82">
        <v>74</v>
      </c>
      <c r="K18176" s="320">
        <v>3</v>
      </c>
    </row>
    <row r="18177" spans="1:11" x14ac:dyDescent="0.3">
      <c r="A18177" s="341">
        <v>43763.628467939816</v>
      </c>
      <c r="B18177" s="318">
        <v>40093.449999999997</v>
      </c>
      <c r="C18177" s="318">
        <f t="shared" si="399"/>
        <v>0.25399999999353895</v>
      </c>
      <c r="D18177" s="414">
        <f t="shared" si="400"/>
        <v>0.12699999999676947</v>
      </c>
      <c r="H18177" s="406"/>
      <c r="J18177" s="82">
        <v>75</v>
      </c>
      <c r="K18177" s="321">
        <v>4</v>
      </c>
    </row>
    <row r="18178" spans="1:11" x14ac:dyDescent="0.3">
      <c r="A18178" s="341">
        <v>43763.670134548614</v>
      </c>
      <c r="B18178" s="318">
        <v>40093.696000000004</v>
      </c>
      <c r="C18178" s="318">
        <f t="shared" si="399"/>
        <v>0.24600000000646105</v>
      </c>
      <c r="D18178" s="414">
        <f t="shared" si="400"/>
        <v>0.12300000000323053</v>
      </c>
      <c r="H18178" s="406"/>
      <c r="J18178" s="82">
        <v>76</v>
      </c>
      <c r="K18178" s="391">
        <v>1</v>
      </c>
    </row>
    <row r="18179" spans="1:11" x14ac:dyDescent="0.3">
      <c r="A18179" s="341">
        <v>43763.711801157406</v>
      </c>
      <c r="B18179" s="318">
        <v>40093.949000000001</v>
      </c>
      <c r="C18179" s="318">
        <f t="shared" si="399"/>
        <v>0.2529999999969732</v>
      </c>
      <c r="D18179" s="414">
        <f t="shared" si="400"/>
        <v>0.1264999999984866</v>
      </c>
      <c r="H18179" s="406"/>
      <c r="J18179" s="82">
        <v>77</v>
      </c>
      <c r="K18179" s="319">
        <v>2</v>
      </c>
    </row>
    <row r="18180" spans="1:11" x14ac:dyDescent="0.3">
      <c r="A18180" s="341">
        <v>43763.753467766204</v>
      </c>
      <c r="B18180" s="318">
        <v>40094.201000000001</v>
      </c>
      <c r="C18180" s="318">
        <f t="shared" si="399"/>
        <v>0.25200000000040745</v>
      </c>
      <c r="D18180" s="414">
        <f t="shared" si="400"/>
        <v>0.12600000000020373</v>
      </c>
      <c r="H18180" s="406"/>
      <c r="J18180" s="82">
        <v>78</v>
      </c>
      <c r="K18180" s="320">
        <v>3</v>
      </c>
    </row>
    <row r="18181" spans="1:11" x14ac:dyDescent="0.3">
      <c r="A18181" s="341">
        <v>43763.795134375003</v>
      </c>
      <c r="B18181" s="318">
        <v>40094.447</v>
      </c>
      <c r="C18181" s="318">
        <f t="shared" si="399"/>
        <v>0.24599999999918509</v>
      </c>
      <c r="D18181" s="414">
        <f t="shared" si="400"/>
        <v>0.12299999999959255</v>
      </c>
      <c r="H18181" s="406"/>
      <c r="J18181" s="82">
        <v>79</v>
      </c>
      <c r="K18181" s="321">
        <v>4</v>
      </c>
    </row>
    <row r="18182" spans="1:11" x14ac:dyDescent="0.3">
      <c r="A18182" s="341">
        <v>43763.836800983794</v>
      </c>
      <c r="B18182" s="318">
        <v>40094.69</v>
      </c>
      <c r="C18182" s="318">
        <f t="shared" si="399"/>
        <v>0.24300000000221189</v>
      </c>
      <c r="D18182" s="414">
        <f t="shared" si="400"/>
        <v>0.12150000000110595</v>
      </c>
      <c r="H18182" s="406"/>
      <c r="J18182" s="82">
        <v>80</v>
      </c>
      <c r="K18182" s="391">
        <v>1</v>
      </c>
    </row>
    <row r="18183" spans="1:11" x14ac:dyDescent="0.3">
      <c r="A18183" s="341">
        <v>43763.878467592593</v>
      </c>
      <c r="B18183" s="318">
        <v>40094.946000000004</v>
      </c>
      <c r="C18183" s="318">
        <f t="shared" si="399"/>
        <v>0.25600000000122236</v>
      </c>
      <c r="D18183" s="414">
        <f t="shared" si="400"/>
        <v>0.12800000000061118</v>
      </c>
      <c r="H18183" s="406"/>
      <c r="J18183" s="82">
        <v>81</v>
      </c>
      <c r="K18183" s="319">
        <v>2</v>
      </c>
    </row>
    <row r="18184" spans="1:11" x14ac:dyDescent="0.3">
      <c r="A18184" s="341">
        <v>43763.920134201391</v>
      </c>
      <c r="B18184" s="318">
        <v>40095.205000000002</v>
      </c>
      <c r="C18184" s="318">
        <f t="shared" si="399"/>
        <v>0.25899999999819556</v>
      </c>
      <c r="D18184" s="414">
        <f t="shared" si="400"/>
        <v>0.12949999999909778</v>
      </c>
      <c r="H18184" s="406"/>
      <c r="J18184" s="82">
        <v>82</v>
      </c>
      <c r="K18184" s="320">
        <v>3</v>
      </c>
    </row>
    <row r="18185" spans="1:11" x14ac:dyDescent="0.3">
      <c r="A18185" s="341">
        <v>43763.961800810182</v>
      </c>
      <c r="B18185" s="318">
        <v>40095.453000000001</v>
      </c>
      <c r="C18185" s="318">
        <f t="shared" si="399"/>
        <v>0.24799999999959255</v>
      </c>
      <c r="D18185" s="414">
        <f t="shared" si="400"/>
        <v>0.12399999999979627</v>
      </c>
      <c r="E18185" s="336">
        <f>SUM(C18162:C18185)*7.4805194805</f>
        <v>45.870545454409452</v>
      </c>
      <c r="F18185" s="324">
        <f>AVERAGE(D18162:D18185)</f>
        <v>0.12774999999995393</v>
      </c>
      <c r="G18185" s="324">
        <f>_xlfn.STDEV.S(D18162:D18185)</f>
        <v>4.0620192023862033E-3</v>
      </c>
      <c r="H18185" s="406"/>
      <c r="J18185" s="82">
        <v>83</v>
      </c>
      <c r="K18185" s="321">
        <v>4</v>
      </c>
    </row>
    <row r="18186" spans="1:11" x14ac:dyDescent="0.3">
      <c r="A18186" s="341">
        <v>43764.003467418981</v>
      </c>
      <c r="B18186" s="318">
        <v>40095.695</v>
      </c>
      <c r="C18186" s="318">
        <f t="shared" si="399"/>
        <v>0.24199999999837019</v>
      </c>
      <c r="D18186" s="414">
        <f t="shared" si="400"/>
        <v>0.12099999999918509</v>
      </c>
      <c r="H18186" s="406"/>
      <c r="J18186" s="82">
        <v>84</v>
      </c>
      <c r="K18186" s="391">
        <v>1</v>
      </c>
    </row>
    <row r="18187" spans="1:11" x14ac:dyDescent="0.3">
      <c r="A18187" s="341">
        <v>43764.04513402778</v>
      </c>
      <c r="B18187" s="318">
        <v>40095.949999999997</v>
      </c>
      <c r="C18187" s="318">
        <f t="shared" si="399"/>
        <v>0.25499999999738066</v>
      </c>
      <c r="D18187" s="414">
        <f t="shared" si="400"/>
        <v>0.12749999999869033</v>
      </c>
      <c r="H18187" s="406"/>
      <c r="J18187" s="82">
        <v>85</v>
      </c>
      <c r="K18187" s="319">
        <v>2</v>
      </c>
    </row>
    <row r="18188" spans="1:11" x14ac:dyDescent="0.3">
      <c r="A18188" s="341">
        <v>43764.086800636571</v>
      </c>
      <c r="B18188" s="318">
        <v>40096.213000000003</v>
      </c>
      <c r="C18188" s="318">
        <f t="shared" si="399"/>
        <v>0.26300000000628643</v>
      </c>
      <c r="D18188" s="414">
        <f t="shared" si="400"/>
        <v>0.13150000000314321</v>
      </c>
      <c r="H18188" s="406"/>
      <c r="J18188" s="82">
        <v>86</v>
      </c>
      <c r="K18188" s="320">
        <v>3</v>
      </c>
    </row>
    <row r="18189" spans="1:11" x14ac:dyDescent="0.3">
      <c r="A18189" s="341">
        <v>43764.128467245369</v>
      </c>
      <c r="B18189" s="318">
        <v>40096.474000000002</v>
      </c>
      <c r="C18189" s="318">
        <f t="shared" si="399"/>
        <v>0.26099999999860302</v>
      </c>
      <c r="D18189" s="414">
        <f t="shared" si="400"/>
        <v>0.13049999999930151</v>
      </c>
      <c r="H18189" s="406"/>
      <c r="J18189" s="82">
        <v>87</v>
      </c>
      <c r="K18189" s="321">
        <v>4</v>
      </c>
    </row>
    <row r="18190" spans="1:11" x14ac:dyDescent="0.3">
      <c r="A18190" s="341">
        <v>43764.170133854168</v>
      </c>
      <c r="B18190" s="318">
        <v>40096.728000000003</v>
      </c>
      <c r="C18190" s="318">
        <f t="shared" si="399"/>
        <v>0.25400000000081491</v>
      </c>
      <c r="D18190" s="414">
        <f t="shared" si="400"/>
        <v>0.12700000000040745</v>
      </c>
      <c r="H18190" s="406"/>
      <c r="J18190" s="82">
        <v>88</v>
      </c>
      <c r="K18190" s="391">
        <v>1</v>
      </c>
    </row>
    <row r="18191" spans="1:11" x14ac:dyDescent="0.3">
      <c r="A18191" s="341">
        <v>43764.211800462966</v>
      </c>
      <c r="B18191" s="318">
        <v>40096.991999999998</v>
      </c>
      <c r="C18191" s="318">
        <f t="shared" si="399"/>
        <v>0.26399999999557622</v>
      </c>
      <c r="D18191" s="414">
        <f t="shared" si="400"/>
        <v>0.13199999999778811</v>
      </c>
      <c r="H18191" s="406"/>
      <c r="J18191" s="82">
        <v>89</v>
      </c>
      <c r="K18191" s="319">
        <v>2</v>
      </c>
    </row>
    <row r="18192" spans="1:11" x14ac:dyDescent="0.3">
      <c r="A18192" s="341">
        <v>43764.253467071758</v>
      </c>
      <c r="B18192" s="318">
        <v>40097.260999999999</v>
      </c>
      <c r="C18192" s="318">
        <f t="shared" si="399"/>
        <v>0.26900000000023283</v>
      </c>
      <c r="D18192" s="414">
        <f t="shared" si="400"/>
        <v>0.13450000000011642</v>
      </c>
      <c r="H18192" s="406"/>
      <c r="J18192" s="82">
        <v>90</v>
      </c>
      <c r="K18192" s="320">
        <v>3</v>
      </c>
    </row>
    <row r="18193" spans="1:12" x14ac:dyDescent="0.3">
      <c r="A18193" s="341">
        <v>43764.295133680556</v>
      </c>
      <c r="B18193" s="318">
        <v>40097.519999999997</v>
      </c>
      <c r="C18193" s="318">
        <f t="shared" si="399"/>
        <v>0.25899999999819556</v>
      </c>
      <c r="D18193" s="414">
        <f t="shared" si="400"/>
        <v>0.12949999999909778</v>
      </c>
      <c r="H18193" s="406"/>
      <c r="J18193" s="82">
        <v>91</v>
      </c>
      <c r="K18193" s="321">
        <v>4</v>
      </c>
    </row>
    <row r="18194" spans="1:12" x14ac:dyDescent="0.3">
      <c r="A18194" s="341">
        <v>43764.336800289355</v>
      </c>
      <c r="B18194" s="318">
        <v>40097.777999999998</v>
      </c>
      <c r="C18194" s="318">
        <f t="shared" si="399"/>
        <v>0.25800000000162981</v>
      </c>
      <c r="D18194" s="414">
        <f t="shared" si="400"/>
        <v>0.12900000000081491</v>
      </c>
      <c r="H18194" s="406"/>
      <c r="J18194" s="82">
        <v>92</v>
      </c>
      <c r="K18194" s="391">
        <v>1</v>
      </c>
    </row>
    <row r="18195" spans="1:12" x14ac:dyDescent="0.3">
      <c r="A18195" s="341">
        <v>43764.378466898146</v>
      </c>
      <c r="B18195" s="318">
        <v>40098.048000000003</v>
      </c>
      <c r="C18195" s="318">
        <f t="shared" si="399"/>
        <v>0.27000000000407454</v>
      </c>
      <c r="D18195" s="414">
        <f t="shared" si="400"/>
        <v>0.13500000000203727</v>
      </c>
      <c r="H18195" s="406"/>
      <c r="J18195" s="82">
        <v>93</v>
      </c>
      <c r="K18195" s="319">
        <v>2</v>
      </c>
    </row>
    <row r="18196" spans="1:12" x14ac:dyDescent="0.3">
      <c r="A18196" s="341">
        <v>43764.420133506945</v>
      </c>
      <c r="B18196" s="318">
        <v>40098.31</v>
      </c>
      <c r="C18196" s="318">
        <f t="shared" si="399"/>
        <v>0.26199999999516876</v>
      </c>
      <c r="D18196" s="414">
        <f t="shared" si="400"/>
        <v>0.13099999999758438</v>
      </c>
      <c r="H18196" s="406"/>
      <c r="J18196" s="82">
        <v>94</v>
      </c>
      <c r="K18196" s="320">
        <v>3</v>
      </c>
    </row>
    <row r="18197" spans="1:12" x14ac:dyDescent="0.3">
      <c r="A18197" s="341">
        <v>43764.461800115743</v>
      </c>
      <c r="B18197" s="318">
        <v>40098.565000000002</v>
      </c>
      <c r="C18197" s="318">
        <f t="shared" si="399"/>
        <v>0.25500000000465661</v>
      </c>
      <c r="D18197" s="414">
        <f t="shared" si="400"/>
        <v>0.12750000000232831</v>
      </c>
      <c r="H18197" s="406"/>
      <c r="J18197" s="82">
        <v>95</v>
      </c>
      <c r="K18197" s="321">
        <v>4</v>
      </c>
    </row>
    <row r="18198" spans="1:12" x14ac:dyDescent="0.3">
      <c r="A18198" s="341">
        <v>43764.503466724535</v>
      </c>
      <c r="B18198" s="318">
        <v>40098.811000000002</v>
      </c>
      <c r="C18198" s="318">
        <f t="shared" si="399"/>
        <v>0.24599999999918509</v>
      </c>
      <c r="D18198" s="414">
        <f t="shared" si="400"/>
        <v>0.12299999999959255</v>
      </c>
      <c r="H18198" s="406"/>
      <c r="J18198" s="82">
        <v>96</v>
      </c>
      <c r="K18198" s="391">
        <v>1</v>
      </c>
    </row>
    <row r="18199" spans="1:12" x14ac:dyDescent="0.3">
      <c r="A18199" s="341">
        <v>43764.545133333333</v>
      </c>
      <c r="B18199" s="318">
        <v>40099.069000000003</v>
      </c>
      <c r="C18199" s="318">
        <f t="shared" si="399"/>
        <v>0.25800000000162981</v>
      </c>
      <c r="D18199" s="414">
        <f t="shared" si="400"/>
        <v>0.12900000000081491</v>
      </c>
      <c r="H18199" s="406"/>
      <c r="J18199" s="82">
        <v>97</v>
      </c>
      <c r="K18199" s="319">
        <v>2</v>
      </c>
    </row>
    <row r="18200" spans="1:12" x14ac:dyDescent="0.3">
      <c r="A18200" s="341">
        <v>43764.586799942132</v>
      </c>
      <c r="B18200" s="318">
        <v>40099.324999999997</v>
      </c>
      <c r="C18200" s="318">
        <f t="shared" si="399"/>
        <v>0.2559999999939464</v>
      </c>
      <c r="D18200" s="414">
        <f t="shared" si="400"/>
        <v>0.1279999999969732</v>
      </c>
      <c r="H18200" s="406"/>
      <c r="J18200" s="82">
        <v>98</v>
      </c>
      <c r="K18200" s="320">
        <v>3</v>
      </c>
    </row>
    <row r="18201" spans="1:12" x14ac:dyDescent="0.3">
      <c r="A18201" s="341">
        <v>43764.628466550923</v>
      </c>
      <c r="B18201" s="318">
        <v>40099.578999999998</v>
      </c>
      <c r="C18201" s="318">
        <f t="shared" si="399"/>
        <v>0.25400000000081491</v>
      </c>
      <c r="D18201" s="414">
        <f t="shared" si="400"/>
        <v>0.12700000000040745</v>
      </c>
      <c r="H18201" s="406"/>
      <c r="J18201" s="82">
        <v>99</v>
      </c>
      <c r="K18201" s="321">
        <v>4</v>
      </c>
    </row>
    <row r="18202" spans="1:12" x14ac:dyDescent="0.3">
      <c r="A18202" s="341">
        <v>43764.670133159721</v>
      </c>
      <c r="B18202" s="318">
        <v>40099.828000000001</v>
      </c>
      <c r="C18202" s="318">
        <f t="shared" si="399"/>
        <v>0.24900000000343425</v>
      </c>
      <c r="D18202" s="414">
        <f t="shared" si="400"/>
        <v>0.12450000000171713</v>
      </c>
      <c r="E18202" s="336">
        <f>SUM(C18186:C18202)*7.4805194805</f>
        <v>32.727272727187497</v>
      </c>
      <c r="F18202" s="324">
        <f>AVERAGE(D18186:D18202)</f>
        <v>0.12867647058823528</v>
      </c>
      <c r="G18202" s="324">
        <f>_xlfn.STDEV.S(D18186:D18202)</f>
        <v>3.7078513678158202E-3</v>
      </c>
      <c r="H18202" s="404"/>
      <c r="I18202" s="344">
        <f>AVERAGE(D18090:D18202)</f>
        <v>0.12911607142856546</v>
      </c>
      <c r="J18202" s="82">
        <v>100</v>
      </c>
      <c r="K18202" s="391">
        <v>1</v>
      </c>
    </row>
    <row r="18203" spans="1:12" x14ac:dyDescent="0.3">
      <c r="A18203" s="341">
        <v>43766.336805555555</v>
      </c>
      <c r="B18203" s="318">
        <v>40110.089</v>
      </c>
      <c r="C18203" s="318"/>
      <c r="D18203" s="414"/>
      <c r="H18203" s="406"/>
      <c r="K18203" s="391">
        <v>1</v>
      </c>
    </row>
    <row r="18204" spans="1:12" x14ac:dyDescent="0.3">
      <c r="A18204" s="341">
        <v>43766.364583333336</v>
      </c>
      <c r="B18204" s="318">
        <v>40110.089</v>
      </c>
      <c r="C18204" s="318"/>
      <c r="D18204" s="414"/>
      <c r="H18204" s="406"/>
      <c r="J18204" s="82">
        <v>1</v>
      </c>
      <c r="K18204" s="391">
        <v>1</v>
      </c>
      <c r="L18204" s="54" t="s">
        <v>401</v>
      </c>
    </row>
    <row r="18205" spans="1:12" x14ac:dyDescent="0.3">
      <c r="A18205" s="341">
        <v>43766.40625</v>
      </c>
      <c r="B18205" s="318">
        <v>40110.356</v>
      </c>
      <c r="C18205" s="318">
        <f>B18205-B18204</f>
        <v>0.26699999999982538</v>
      </c>
      <c r="D18205" s="414">
        <f>C18205/2</f>
        <v>0.13349999999991269</v>
      </c>
      <c r="H18205" s="406"/>
      <c r="J18205" s="82">
        <v>2</v>
      </c>
      <c r="K18205" s="319">
        <v>2</v>
      </c>
    </row>
    <row r="18206" spans="1:12" x14ac:dyDescent="0.3">
      <c r="A18206" s="341">
        <v>43766.447916666664</v>
      </c>
      <c r="B18206" s="318">
        <v>40110.610999999997</v>
      </c>
      <c r="C18206" s="318">
        <f>B18206-B18205</f>
        <v>0.25499999999738066</v>
      </c>
      <c r="D18206" s="414">
        <f>C18206/2</f>
        <v>0.12749999999869033</v>
      </c>
      <c r="H18206" s="406"/>
      <c r="J18206" s="82">
        <v>3</v>
      </c>
      <c r="K18206" s="320">
        <v>3</v>
      </c>
    </row>
    <row r="18207" spans="1:12" x14ac:dyDescent="0.3">
      <c r="A18207" s="341">
        <v>43766.489583333336</v>
      </c>
      <c r="B18207" s="318">
        <v>40110.868000000002</v>
      </c>
      <c r="C18207" s="318">
        <f t="shared" ref="C18207:C18299" si="401">B18207-B18206</f>
        <v>0.25700000000506407</v>
      </c>
      <c r="D18207" s="414">
        <f t="shared" ref="D18207:D18299" si="402">C18207/2</f>
        <v>0.12850000000253203</v>
      </c>
      <c r="H18207" s="406"/>
      <c r="J18207" s="82">
        <v>4</v>
      </c>
      <c r="K18207" s="321">
        <v>4</v>
      </c>
    </row>
    <row r="18208" spans="1:12" x14ac:dyDescent="0.3">
      <c r="A18208" s="341">
        <v>43766.53125</v>
      </c>
      <c r="B18208" s="318">
        <v>40111.129000000001</v>
      </c>
      <c r="C18208" s="318">
        <f t="shared" si="401"/>
        <v>0.26099999999860302</v>
      </c>
      <c r="D18208" s="414">
        <f t="shared" si="402"/>
        <v>0.13049999999930151</v>
      </c>
      <c r="H18208" s="406"/>
      <c r="J18208" s="82">
        <v>5</v>
      </c>
      <c r="K18208" s="391">
        <v>1</v>
      </c>
    </row>
    <row r="18209" spans="1:11" x14ac:dyDescent="0.3">
      <c r="A18209" s="341">
        <v>43766.572916666664</v>
      </c>
      <c r="B18209" s="318">
        <v>40111.387999999999</v>
      </c>
      <c r="C18209" s="318">
        <f t="shared" si="401"/>
        <v>0.25899999999819556</v>
      </c>
      <c r="D18209" s="414">
        <f t="shared" si="402"/>
        <v>0.12949999999909778</v>
      </c>
      <c r="H18209" s="406"/>
      <c r="J18209" s="82">
        <v>6</v>
      </c>
      <c r="K18209" s="319">
        <v>2</v>
      </c>
    </row>
    <row r="18210" spans="1:11" x14ac:dyDescent="0.3">
      <c r="A18210" s="341">
        <v>43766.614583333336</v>
      </c>
      <c r="B18210" s="318">
        <v>40111.639000000003</v>
      </c>
      <c r="C18210" s="318">
        <f t="shared" si="401"/>
        <v>0.25100000000384171</v>
      </c>
      <c r="D18210" s="414">
        <f t="shared" si="402"/>
        <v>0.12550000000192085</v>
      </c>
      <c r="H18210" s="406"/>
      <c r="J18210" s="82">
        <v>7</v>
      </c>
      <c r="K18210" s="320">
        <v>3</v>
      </c>
    </row>
    <row r="18211" spans="1:11" x14ac:dyDescent="0.3">
      <c r="A18211" s="341">
        <v>43766.65625</v>
      </c>
      <c r="B18211" s="318">
        <v>40111.898000000001</v>
      </c>
      <c r="C18211" s="318">
        <f t="shared" si="401"/>
        <v>0.25899999999819556</v>
      </c>
      <c r="D18211" s="414">
        <f t="shared" si="402"/>
        <v>0.12949999999909778</v>
      </c>
      <c r="H18211" s="406"/>
      <c r="J18211" s="82">
        <v>8</v>
      </c>
      <c r="K18211" s="321">
        <v>4</v>
      </c>
    </row>
    <row r="18212" spans="1:11" x14ac:dyDescent="0.3">
      <c r="A18212" s="341">
        <v>43766.697916666664</v>
      </c>
      <c r="B18212" s="318">
        <v>40112.161</v>
      </c>
      <c r="C18212" s="318">
        <f t="shared" si="401"/>
        <v>0.26299999999901047</v>
      </c>
      <c r="D18212" s="414">
        <f t="shared" si="402"/>
        <v>0.13149999999950523</v>
      </c>
      <c r="H18212" s="406"/>
      <c r="J18212" s="82">
        <v>9</v>
      </c>
      <c r="K18212" s="391">
        <v>1</v>
      </c>
    </row>
    <row r="18213" spans="1:11" x14ac:dyDescent="0.3">
      <c r="A18213" s="341">
        <v>43766.739583333336</v>
      </c>
      <c r="B18213" s="318">
        <v>40112.417000000001</v>
      </c>
      <c r="C18213" s="318">
        <f t="shared" si="401"/>
        <v>0.25600000000122236</v>
      </c>
      <c r="D18213" s="414">
        <f t="shared" si="402"/>
        <v>0.12800000000061118</v>
      </c>
      <c r="H18213" s="406"/>
      <c r="J18213" s="82">
        <v>10</v>
      </c>
      <c r="K18213" s="319">
        <v>2</v>
      </c>
    </row>
    <row r="18214" spans="1:11" x14ac:dyDescent="0.3">
      <c r="A18214" s="341">
        <v>43766.78125</v>
      </c>
      <c r="B18214" s="318">
        <v>40112.659</v>
      </c>
      <c r="C18214" s="318">
        <f t="shared" si="401"/>
        <v>0.24199999999837019</v>
      </c>
      <c r="D18214" s="414">
        <f t="shared" si="402"/>
        <v>0.12099999999918509</v>
      </c>
      <c r="H18214" s="406"/>
      <c r="J18214" s="82">
        <v>11</v>
      </c>
      <c r="K18214" s="320">
        <v>3</v>
      </c>
    </row>
    <row r="18215" spans="1:11" x14ac:dyDescent="0.3">
      <c r="A18215" s="341">
        <v>43766.822916666664</v>
      </c>
      <c r="B18215" s="318">
        <v>40112.904999999999</v>
      </c>
      <c r="C18215" s="318">
        <f t="shared" si="401"/>
        <v>0.24599999999918509</v>
      </c>
      <c r="D18215" s="414">
        <f t="shared" si="402"/>
        <v>0.12299999999959255</v>
      </c>
      <c r="H18215" s="406"/>
      <c r="J18215" s="82">
        <v>12</v>
      </c>
      <c r="K18215" s="321">
        <v>4</v>
      </c>
    </row>
    <row r="18216" spans="1:11" x14ac:dyDescent="0.3">
      <c r="A18216" s="341">
        <v>43766.864583333336</v>
      </c>
      <c r="B18216" s="318">
        <v>40113.161999999997</v>
      </c>
      <c r="C18216" s="318">
        <f t="shared" si="401"/>
        <v>0.25699999999778811</v>
      </c>
      <c r="D18216" s="414">
        <f t="shared" si="402"/>
        <v>0.12849999999889405</v>
      </c>
      <c r="H18216" s="406"/>
      <c r="J18216" s="82">
        <v>13</v>
      </c>
      <c r="K18216" s="391">
        <v>1</v>
      </c>
    </row>
    <row r="18217" spans="1:11" x14ac:dyDescent="0.3">
      <c r="A18217" s="341">
        <v>43766.90625</v>
      </c>
      <c r="B18217" s="318">
        <v>40113.417000000001</v>
      </c>
      <c r="C18217" s="318">
        <f t="shared" si="401"/>
        <v>0.25500000000465661</v>
      </c>
      <c r="D18217" s="414">
        <f t="shared" si="402"/>
        <v>0.12750000000232831</v>
      </c>
      <c r="H18217" s="406"/>
      <c r="J18217" s="82">
        <v>14</v>
      </c>
      <c r="K18217" s="319">
        <v>2</v>
      </c>
    </row>
    <row r="18218" spans="1:11" x14ac:dyDescent="0.3">
      <c r="A18218" s="341">
        <v>43766.947916666664</v>
      </c>
      <c r="B18218" s="318">
        <v>40113.661</v>
      </c>
      <c r="C18218" s="318">
        <f t="shared" si="401"/>
        <v>0.24399999999877764</v>
      </c>
      <c r="D18218" s="414">
        <f t="shared" si="402"/>
        <v>0.12199999999938882</v>
      </c>
      <c r="H18218" s="406"/>
      <c r="J18218" s="82">
        <v>15</v>
      </c>
      <c r="K18218" s="320">
        <v>3</v>
      </c>
    </row>
    <row r="18219" spans="1:11" x14ac:dyDescent="0.3">
      <c r="A18219" s="341">
        <v>43766.989583333336</v>
      </c>
      <c r="B18219" s="318">
        <v>40113.910000000003</v>
      </c>
      <c r="C18219" s="318">
        <f t="shared" si="401"/>
        <v>0.24900000000343425</v>
      </c>
      <c r="D18219" s="414">
        <f t="shared" si="402"/>
        <v>0.12450000000171713</v>
      </c>
      <c r="E18219" s="336">
        <f>SUM(C18203:C18219)*7.4805194805</f>
        <v>28.58306493501706</v>
      </c>
      <c r="F18219" s="324">
        <f>AVERAGE(D18203:D18219)</f>
        <v>0.12736666666678503</v>
      </c>
      <c r="G18219" s="324">
        <f>_xlfn.STDEV.S(D18203:D18219)</f>
        <v>3.5530000736184028E-3</v>
      </c>
      <c r="H18219" s="406"/>
      <c r="J18219" s="82">
        <v>16</v>
      </c>
      <c r="K18219" s="321">
        <v>4</v>
      </c>
    </row>
    <row r="18220" spans="1:11" x14ac:dyDescent="0.3">
      <c r="A18220" s="341">
        <v>43767.03125</v>
      </c>
      <c r="B18220" s="318">
        <v>40114.169000000002</v>
      </c>
      <c r="C18220" s="318">
        <f t="shared" si="401"/>
        <v>0.25899999999819556</v>
      </c>
      <c r="D18220" s="414">
        <f t="shared" si="402"/>
        <v>0.12949999999909778</v>
      </c>
      <c r="H18220" s="406"/>
      <c r="J18220" s="82">
        <v>17</v>
      </c>
      <c r="K18220" s="391">
        <v>1</v>
      </c>
    </row>
    <row r="18221" spans="1:11" x14ac:dyDescent="0.3">
      <c r="A18221" s="341">
        <v>43767.072916666664</v>
      </c>
      <c r="B18221" s="318">
        <v>40114.421999999999</v>
      </c>
      <c r="C18221" s="318">
        <f t="shared" si="401"/>
        <v>0.2529999999969732</v>
      </c>
      <c r="D18221" s="414">
        <f t="shared" si="402"/>
        <v>0.1264999999984866</v>
      </c>
      <c r="H18221" s="406"/>
      <c r="J18221" s="82">
        <v>18</v>
      </c>
      <c r="K18221" s="319">
        <v>2</v>
      </c>
    </row>
    <row r="18222" spans="1:11" x14ac:dyDescent="0.3">
      <c r="A18222" s="341">
        <v>43767.114583333336</v>
      </c>
      <c r="B18222" s="318">
        <v>40114.677000000003</v>
      </c>
      <c r="C18222" s="318">
        <f t="shared" si="401"/>
        <v>0.25500000000465661</v>
      </c>
      <c r="D18222" s="414">
        <f t="shared" si="402"/>
        <v>0.12750000000232831</v>
      </c>
      <c r="H18222" s="406"/>
      <c r="J18222" s="82">
        <v>19</v>
      </c>
      <c r="K18222" s="320">
        <v>3</v>
      </c>
    </row>
    <row r="18223" spans="1:11" x14ac:dyDescent="0.3">
      <c r="A18223" s="341">
        <v>43767.15625</v>
      </c>
      <c r="B18223" s="318">
        <v>40114.94</v>
      </c>
      <c r="C18223" s="318">
        <f t="shared" si="401"/>
        <v>0.26299999999901047</v>
      </c>
      <c r="D18223" s="414">
        <f t="shared" si="402"/>
        <v>0.13149999999950523</v>
      </c>
      <c r="H18223" s="406"/>
      <c r="J18223" s="82">
        <v>20</v>
      </c>
      <c r="K18223" s="321">
        <v>4</v>
      </c>
    </row>
    <row r="18224" spans="1:11" x14ac:dyDescent="0.3">
      <c r="A18224" s="341">
        <v>43767.197916666664</v>
      </c>
      <c r="B18224" s="318">
        <v>40115.211000000003</v>
      </c>
      <c r="C18224" s="318">
        <f t="shared" si="401"/>
        <v>0.27100000000064028</v>
      </c>
      <c r="D18224" s="414">
        <f t="shared" si="402"/>
        <v>0.13550000000032014</v>
      </c>
      <c r="H18224" s="406"/>
      <c r="J18224" s="82">
        <v>21</v>
      </c>
      <c r="K18224" s="391">
        <v>1</v>
      </c>
    </row>
    <row r="18225" spans="1:11" x14ac:dyDescent="0.3">
      <c r="A18225" s="341">
        <v>43767.239583333336</v>
      </c>
      <c r="B18225" s="318">
        <v>40115.470999999998</v>
      </c>
      <c r="C18225" s="318">
        <f t="shared" si="401"/>
        <v>0.25999999999476131</v>
      </c>
      <c r="D18225" s="414">
        <f t="shared" si="402"/>
        <v>0.12999999999738066</v>
      </c>
      <c r="H18225" s="406"/>
      <c r="J18225" s="82">
        <v>22</v>
      </c>
      <c r="K18225" s="319">
        <v>2</v>
      </c>
    </row>
    <row r="18226" spans="1:11" x14ac:dyDescent="0.3">
      <c r="A18226" s="341">
        <v>43767.28125</v>
      </c>
      <c r="B18226" s="318">
        <v>40115.722999999998</v>
      </c>
      <c r="C18226" s="318">
        <f t="shared" si="401"/>
        <v>0.25200000000040745</v>
      </c>
      <c r="D18226" s="414">
        <f t="shared" si="402"/>
        <v>0.12600000000020373</v>
      </c>
      <c r="H18226" s="406"/>
      <c r="J18226" s="82">
        <v>23</v>
      </c>
      <c r="K18226" s="320">
        <v>3</v>
      </c>
    </row>
    <row r="18227" spans="1:11" x14ac:dyDescent="0.3">
      <c r="A18227" s="341">
        <v>43767.322916666664</v>
      </c>
      <c r="B18227" s="318">
        <v>40115.987999999998</v>
      </c>
      <c r="C18227" s="318">
        <f t="shared" si="401"/>
        <v>0.26499999999941792</v>
      </c>
      <c r="D18227" s="414">
        <f t="shared" si="402"/>
        <v>0.13249999999970896</v>
      </c>
      <c r="H18227" s="406"/>
      <c r="J18227" s="82">
        <v>24</v>
      </c>
      <c r="K18227" s="321">
        <v>4</v>
      </c>
    </row>
    <row r="18228" spans="1:11" x14ac:dyDescent="0.3">
      <c r="A18228" s="341">
        <v>43767.364583333336</v>
      </c>
      <c r="B18228" s="318">
        <v>40116.258999999998</v>
      </c>
      <c r="C18228" s="318">
        <f t="shared" si="401"/>
        <v>0.27100000000064028</v>
      </c>
      <c r="D18228" s="414">
        <f t="shared" si="402"/>
        <v>0.13550000000032014</v>
      </c>
      <c r="H18228" s="406"/>
      <c r="J18228" s="82">
        <v>25</v>
      </c>
      <c r="K18228" s="391">
        <v>1</v>
      </c>
    </row>
    <row r="18229" spans="1:11" x14ac:dyDescent="0.3">
      <c r="A18229" s="341">
        <v>43767.40625</v>
      </c>
      <c r="B18229" s="318">
        <v>40116.521999999997</v>
      </c>
      <c r="C18229" s="318">
        <f t="shared" si="401"/>
        <v>0.26299999999901047</v>
      </c>
      <c r="D18229" s="414">
        <f t="shared" si="402"/>
        <v>0.13149999999950523</v>
      </c>
      <c r="H18229" s="406"/>
      <c r="J18229" s="82">
        <v>26</v>
      </c>
      <c r="K18229" s="319">
        <v>2</v>
      </c>
    </row>
    <row r="18230" spans="1:11" x14ac:dyDescent="0.3">
      <c r="A18230" s="341">
        <v>43767.447916666664</v>
      </c>
      <c r="B18230" s="318">
        <v>40116.779000000002</v>
      </c>
      <c r="C18230" s="318">
        <f t="shared" si="401"/>
        <v>0.25700000000506407</v>
      </c>
      <c r="D18230" s="414">
        <f t="shared" si="402"/>
        <v>0.12850000000253203</v>
      </c>
      <c r="H18230" s="406"/>
      <c r="J18230" s="82">
        <v>27</v>
      </c>
      <c r="K18230" s="320">
        <v>3</v>
      </c>
    </row>
    <row r="18231" spans="1:11" x14ac:dyDescent="0.3">
      <c r="A18231" s="341">
        <v>43767.489583333336</v>
      </c>
      <c r="B18231" s="318">
        <v>40117.042000000001</v>
      </c>
      <c r="C18231" s="318">
        <f t="shared" si="401"/>
        <v>0.26299999999901047</v>
      </c>
      <c r="D18231" s="414">
        <f t="shared" si="402"/>
        <v>0.13149999999950523</v>
      </c>
      <c r="H18231" s="406"/>
      <c r="J18231" s="82">
        <v>28</v>
      </c>
      <c r="K18231" s="321">
        <v>4</v>
      </c>
    </row>
    <row r="18232" spans="1:11" x14ac:dyDescent="0.3">
      <c r="A18232" s="341">
        <v>43767.53125</v>
      </c>
      <c r="B18232" s="318">
        <v>40117.300999999999</v>
      </c>
      <c r="C18232" s="318">
        <f t="shared" si="401"/>
        <v>0.25899999999819556</v>
      </c>
      <c r="D18232" s="414">
        <f t="shared" si="402"/>
        <v>0.12949999999909778</v>
      </c>
      <c r="H18232" s="406"/>
      <c r="J18232" s="82">
        <v>29</v>
      </c>
      <c r="K18232" s="391">
        <v>1</v>
      </c>
    </row>
    <row r="18233" spans="1:11" x14ac:dyDescent="0.3">
      <c r="A18233" s="341">
        <v>43767.572916666664</v>
      </c>
      <c r="B18233" s="318">
        <v>40117.552000000003</v>
      </c>
      <c r="C18233" s="318">
        <f t="shared" si="401"/>
        <v>0.25100000000384171</v>
      </c>
      <c r="D18233" s="414">
        <f t="shared" si="402"/>
        <v>0.12550000000192085</v>
      </c>
      <c r="H18233" s="406"/>
      <c r="J18233" s="82">
        <v>30</v>
      </c>
      <c r="K18233" s="319">
        <v>2</v>
      </c>
    </row>
    <row r="18234" spans="1:11" x14ac:dyDescent="0.3">
      <c r="A18234" s="341">
        <v>43767.614583333336</v>
      </c>
      <c r="B18234" s="318">
        <v>40117.807999999997</v>
      </c>
      <c r="C18234" s="318">
        <f t="shared" si="401"/>
        <v>0.2559999999939464</v>
      </c>
      <c r="D18234" s="414">
        <f t="shared" si="402"/>
        <v>0.1279999999969732</v>
      </c>
      <c r="H18234" s="406"/>
      <c r="J18234" s="82">
        <v>31</v>
      </c>
      <c r="K18234" s="320">
        <v>3</v>
      </c>
    </row>
    <row r="18235" spans="1:11" x14ac:dyDescent="0.3">
      <c r="A18235" s="341">
        <v>43767.65625</v>
      </c>
      <c r="B18235" s="318">
        <v>40118.07</v>
      </c>
      <c r="C18235" s="318">
        <f t="shared" si="401"/>
        <v>0.26200000000244472</v>
      </c>
      <c r="D18235" s="414">
        <f t="shared" si="402"/>
        <v>0.13100000000122236</v>
      </c>
      <c r="H18235" s="406"/>
      <c r="J18235" s="82">
        <v>32</v>
      </c>
      <c r="K18235" s="321">
        <v>4</v>
      </c>
    </row>
    <row r="18236" spans="1:11" x14ac:dyDescent="0.3">
      <c r="A18236" s="341">
        <v>43767.697916666664</v>
      </c>
      <c r="B18236" s="318">
        <v>40118.33</v>
      </c>
      <c r="C18236" s="318">
        <f t="shared" si="401"/>
        <v>0.26000000000203727</v>
      </c>
      <c r="D18236" s="414">
        <f t="shared" si="402"/>
        <v>0.13000000000101863</v>
      </c>
      <c r="H18236" s="406"/>
      <c r="J18236" s="82">
        <v>33</v>
      </c>
      <c r="K18236" s="391">
        <v>1</v>
      </c>
    </row>
    <row r="18237" spans="1:11" x14ac:dyDescent="0.3">
      <c r="A18237" s="341">
        <v>43767.739583333336</v>
      </c>
      <c r="B18237" s="318">
        <v>40118.582000000002</v>
      </c>
      <c r="C18237" s="318">
        <f t="shared" si="401"/>
        <v>0.25200000000040745</v>
      </c>
      <c r="D18237" s="414">
        <f t="shared" si="402"/>
        <v>0.12600000000020373</v>
      </c>
      <c r="H18237" s="406"/>
      <c r="J18237" s="82">
        <v>34</v>
      </c>
      <c r="K18237" s="319">
        <v>2</v>
      </c>
    </row>
    <row r="18238" spans="1:11" x14ac:dyDescent="0.3">
      <c r="A18238" s="341">
        <v>43767.78125</v>
      </c>
      <c r="B18238" s="318">
        <v>40118.832000000002</v>
      </c>
      <c r="C18238" s="318">
        <f t="shared" si="401"/>
        <v>0.25</v>
      </c>
      <c r="D18238" s="414">
        <f t="shared" si="402"/>
        <v>0.125</v>
      </c>
      <c r="H18238" s="406"/>
      <c r="J18238" s="82">
        <v>35</v>
      </c>
      <c r="K18238" s="320">
        <v>3</v>
      </c>
    </row>
    <row r="18239" spans="1:11" x14ac:dyDescent="0.3">
      <c r="A18239" s="341">
        <v>43767.822916666664</v>
      </c>
      <c r="B18239" s="318">
        <v>40119.086000000003</v>
      </c>
      <c r="C18239" s="318">
        <f t="shared" si="401"/>
        <v>0.25400000000081491</v>
      </c>
      <c r="D18239" s="414">
        <f t="shared" si="402"/>
        <v>0.12700000000040745</v>
      </c>
      <c r="H18239" s="406"/>
      <c r="J18239" s="82">
        <v>36</v>
      </c>
      <c r="K18239" s="321">
        <v>4</v>
      </c>
    </row>
    <row r="18240" spans="1:11" x14ac:dyDescent="0.3">
      <c r="A18240" s="341">
        <v>43767.864583333336</v>
      </c>
      <c r="B18240" s="318">
        <v>40119.337</v>
      </c>
      <c r="C18240" s="318">
        <f t="shared" si="401"/>
        <v>0.25099999999656575</v>
      </c>
      <c r="D18240" s="414">
        <f t="shared" si="402"/>
        <v>0.12549999999828287</v>
      </c>
      <c r="H18240" s="406"/>
      <c r="J18240" s="82">
        <v>37</v>
      </c>
      <c r="K18240" s="391">
        <v>1</v>
      </c>
    </row>
    <row r="18241" spans="1:11" x14ac:dyDescent="0.3">
      <c r="A18241" s="341">
        <v>43767.90625</v>
      </c>
      <c r="B18241" s="318">
        <v>40119.584999999999</v>
      </c>
      <c r="C18241" s="318">
        <f t="shared" si="401"/>
        <v>0.24799999999959255</v>
      </c>
      <c r="D18241" s="414">
        <f t="shared" si="402"/>
        <v>0.12399999999979627</v>
      </c>
      <c r="H18241" s="406"/>
      <c r="J18241" s="82">
        <v>38</v>
      </c>
      <c r="K18241" s="319">
        <v>2</v>
      </c>
    </row>
    <row r="18242" spans="1:11" x14ac:dyDescent="0.3">
      <c r="A18242" s="341">
        <v>43767.947916666664</v>
      </c>
      <c r="B18242" s="318">
        <v>40119.832000000002</v>
      </c>
      <c r="C18242" s="318">
        <f t="shared" si="401"/>
        <v>0.2470000000030268</v>
      </c>
      <c r="D18242" s="414">
        <f t="shared" si="402"/>
        <v>0.1235000000015134</v>
      </c>
      <c r="H18242" s="406"/>
      <c r="J18242" s="82">
        <v>39</v>
      </c>
      <c r="K18242" s="320">
        <v>3</v>
      </c>
    </row>
    <row r="18243" spans="1:11" x14ac:dyDescent="0.3">
      <c r="A18243" s="341">
        <v>43767.989583333336</v>
      </c>
      <c r="B18243" s="318">
        <v>40120.084000000003</v>
      </c>
      <c r="C18243" s="318">
        <f t="shared" si="401"/>
        <v>0.25200000000040745</v>
      </c>
      <c r="D18243" s="414">
        <f t="shared" si="402"/>
        <v>0.12600000000020373</v>
      </c>
      <c r="E18243" s="336">
        <f>SUM(C18220:C18243)*7.4805194805</f>
        <v>46.184727272600036</v>
      </c>
      <c r="F18243" s="324">
        <f>AVERAGE(D18220:D18243)</f>
        <v>0.12862499999998059</v>
      </c>
      <c r="G18243" s="324">
        <f>_xlfn.STDEV.S(D18220:D18243)</f>
        <v>3.3305241784933981E-3</v>
      </c>
      <c r="H18243" s="406"/>
      <c r="J18243" s="82">
        <v>40</v>
      </c>
      <c r="K18243" s="321">
        <v>4</v>
      </c>
    </row>
    <row r="18244" spans="1:11" x14ac:dyDescent="0.3">
      <c r="A18244" s="341">
        <v>43768.03125</v>
      </c>
      <c r="B18244" s="318">
        <v>40120.332000000002</v>
      </c>
      <c r="C18244" s="318">
        <f t="shared" si="401"/>
        <v>0.24799999999959255</v>
      </c>
      <c r="D18244" s="414">
        <f t="shared" si="402"/>
        <v>0.12399999999979627</v>
      </c>
      <c r="H18244" s="406"/>
      <c r="J18244" s="82">
        <v>41</v>
      </c>
      <c r="K18244" s="391">
        <v>1</v>
      </c>
    </row>
    <row r="18245" spans="1:11" x14ac:dyDescent="0.3">
      <c r="A18245" s="341">
        <v>43768.072916666664</v>
      </c>
      <c r="B18245" s="318">
        <v>40120.582000000002</v>
      </c>
      <c r="C18245" s="318">
        <f t="shared" si="401"/>
        <v>0.25</v>
      </c>
      <c r="D18245" s="414">
        <f t="shared" si="402"/>
        <v>0.125</v>
      </c>
      <c r="H18245" s="406"/>
      <c r="J18245" s="82">
        <v>42</v>
      </c>
      <c r="K18245" s="319">
        <v>2</v>
      </c>
    </row>
    <row r="18246" spans="1:11" x14ac:dyDescent="0.3">
      <c r="A18246" s="341">
        <v>43768.114583333336</v>
      </c>
      <c r="B18246" s="318">
        <v>40120.838000000003</v>
      </c>
      <c r="C18246" s="318">
        <f t="shared" si="401"/>
        <v>0.25600000000122236</v>
      </c>
      <c r="D18246" s="414">
        <f t="shared" si="402"/>
        <v>0.12800000000061118</v>
      </c>
      <c r="H18246" s="406"/>
      <c r="J18246" s="82">
        <v>43</v>
      </c>
      <c r="K18246" s="320">
        <v>3</v>
      </c>
    </row>
    <row r="18247" spans="1:11" x14ac:dyDescent="0.3">
      <c r="A18247" s="341">
        <v>43768.15625</v>
      </c>
      <c r="B18247" s="318">
        <v>40121.101999999999</v>
      </c>
      <c r="C18247" s="318">
        <f t="shared" si="401"/>
        <v>0.26399999999557622</v>
      </c>
      <c r="D18247" s="414">
        <f t="shared" si="402"/>
        <v>0.13199999999778811</v>
      </c>
      <c r="H18247" s="406"/>
      <c r="J18247" s="82">
        <v>44</v>
      </c>
      <c r="K18247" s="321">
        <v>4</v>
      </c>
    </row>
    <row r="18248" spans="1:11" x14ac:dyDescent="0.3">
      <c r="A18248" s="341">
        <v>43768.197916666664</v>
      </c>
      <c r="B18248" s="318">
        <v>40121.364000000001</v>
      </c>
      <c r="C18248" s="318">
        <f t="shared" si="401"/>
        <v>0.26200000000244472</v>
      </c>
      <c r="D18248" s="414">
        <f t="shared" si="402"/>
        <v>0.13100000000122236</v>
      </c>
      <c r="H18248" s="406"/>
      <c r="J18248" s="82">
        <v>45</v>
      </c>
      <c r="K18248" s="391">
        <v>1</v>
      </c>
    </row>
    <row r="18249" spans="1:11" x14ac:dyDescent="0.3">
      <c r="A18249" s="341">
        <v>43768.239583333336</v>
      </c>
      <c r="B18249" s="318">
        <v>40121.618000000002</v>
      </c>
      <c r="C18249" s="318">
        <f t="shared" si="401"/>
        <v>0.25400000000081491</v>
      </c>
      <c r="D18249" s="414">
        <f t="shared" si="402"/>
        <v>0.12700000000040745</v>
      </c>
      <c r="H18249" s="406"/>
      <c r="J18249" s="82">
        <v>46</v>
      </c>
      <c r="K18249" s="319">
        <v>2</v>
      </c>
    </row>
    <row r="18250" spans="1:11" x14ac:dyDescent="0.3">
      <c r="A18250" s="341">
        <v>43768.28125</v>
      </c>
      <c r="B18250" s="318">
        <v>40121.873</v>
      </c>
      <c r="C18250" s="318">
        <f t="shared" si="401"/>
        <v>0.25499999999738066</v>
      </c>
      <c r="D18250" s="414">
        <f t="shared" si="402"/>
        <v>0.12749999999869033</v>
      </c>
      <c r="H18250" s="406"/>
      <c r="J18250" s="82">
        <v>47</v>
      </c>
      <c r="K18250" s="320">
        <v>3</v>
      </c>
    </row>
    <row r="18251" spans="1:11" x14ac:dyDescent="0.3">
      <c r="A18251" s="341">
        <v>43768.322916666664</v>
      </c>
      <c r="B18251" s="318">
        <v>40122.14</v>
      </c>
      <c r="C18251" s="318">
        <f t="shared" si="401"/>
        <v>0.26699999999982538</v>
      </c>
      <c r="D18251" s="414">
        <f t="shared" si="402"/>
        <v>0.13349999999991269</v>
      </c>
      <c r="H18251" s="406"/>
      <c r="J18251" s="82">
        <v>48</v>
      </c>
      <c r="K18251" s="321">
        <v>4</v>
      </c>
    </row>
    <row r="18252" spans="1:11" x14ac:dyDescent="0.3">
      <c r="A18252" s="341">
        <v>43768.364583333336</v>
      </c>
      <c r="B18252" s="318">
        <v>40122.402999999998</v>
      </c>
      <c r="C18252" s="318">
        <f t="shared" si="401"/>
        <v>0.26299999999901047</v>
      </c>
      <c r="D18252" s="414">
        <f t="shared" si="402"/>
        <v>0.13149999999950523</v>
      </c>
      <c r="H18252" s="406"/>
      <c r="J18252" s="82">
        <v>49</v>
      </c>
      <c r="K18252" s="391">
        <v>1</v>
      </c>
    </row>
    <row r="18253" spans="1:11" x14ac:dyDescent="0.3">
      <c r="A18253" s="341">
        <v>43768.40625</v>
      </c>
      <c r="B18253" s="318">
        <v>40122.661999999997</v>
      </c>
      <c r="C18253" s="318">
        <f t="shared" si="401"/>
        <v>0.25899999999819556</v>
      </c>
      <c r="D18253" s="414">
        <f t="shared" si="402"/>
        <v>0.12949999999909778</v>
      </c>
      <c r="H18253" s="406"/>
      <c r="J18253" s="82">
        <v>50</v>
      </c>
      <c r="K18253" s="319">
        <v>2</v>
      </c>
    </row>
    <row r="18254" spans="1:11" x14ac:dyDescent="0.3">
      <c r="A18254" s="341">
        <v>43768.447916666664</v>
      </c>
      <c r="B18254" s="318">
        <v>40122.928</v>
      </c>
      <c r="C18254" s="318">
        <f t="shared" si="401"/>
        <v>0.26600000000325963</v>
      </c>
      <c r="D18254" s="414">
        <f t="shared" si="402"/>
        <v>0.13300000000162981</v>
      </c>
      <c r="H18254" s="406"/>
      <c r="J18254" s="82">
        <v>51</v>
      </c>
      <c r="K18254" s="320">
        <v>3</v>
      </c>
    </row>
    <row r="18255" spans="1:11" x14ac:dyDescent="0.3">
      <c r="A18255" s="341">
        <v>43768.489583333336</v>
      </c>
      <c r="B18255" s="318">
        <v>40123.190999999999</v>
      </c>
      <c r="C18255" s="318">
        <f t="shared" si="401"/>
        <v>0.26299999999901047</v>
      </c>
      <c r="D18255" s="414">
        <f t="shared" si="402"/>
        <v>0.13149999999950523</v>
      </c>
      <c r="H18255" s="406"/>
      <c r="J18255" s="82">
        <v>52</v>
      </c>
      <c r="K18255" s="321">
        <v>4</v>
      </c>
    </row>
    <row r="18256" spans="1:11" x14ac:dyDescent="0.3">
      <c r="A18256" s="341">
        <v>43768.53125</v>
      </c>
      <c r="B18256" s="318">
        <v>40123.442999999999</v>
      </c>
      <c r="C18256" s="318">
        <f t="shared" si="401"/>
        <v>0.25200000000040745</v>
      </c>
      <c r="D18256" s="414">
        <f t="shared" si="402"/>
        <v>0.12600000000020373</v>
      </c>
      <c r="H18256" s="406"/>
      <c r="J18256" s="82">
        <v>53</v>
      </c>
      <c r="K18256" s="391">
        <v>1</v>
      </c>
    </row>
    <row r="18257" spans="1:11" x14ac:dyDescent="0.3">
      <c r="A18257" s="341">
        <v>43768.572916666664</v>
      </c>
      <c r="B18257" s="318">
        <v>40123.690999999999</v>
      </c>
      <c r="C18257" s="318">
        <f t="shared" si="401"/>
        <v>0.24799999999959255</v>
      </c>
      <c r="D18257" s="414">
        <f t="shared" si="402"/>
        <v>0.12399999999979627</v>
      </c>
      <c r="H18257" s="406"/>
      <c r="J18257" s="82">
        <v>54</v>
      </c>
      <c r="K18257" s="319">
        <v>2</v>
      </c>
    </row>
    <row r="18258" spans="1:11" x14ac:dyDescent="0.3">
      <c r="A18258" s="341">
        <v>43768.614583333336</v>
      </c>
      <c r="B18258" s="318">
        <v>40123.951999999997</v>
      </c>
      <c r="C18258" s="318">
        <f t="shared" si="401"/>
        <v>0.26099999999860302</v>
      </c>
      <c r="D18258" s="414">
        <f t="shared" si="402"/>
        <v>0.13049999999930151</v>
      </c>
      <c r="H18258" s="406"/>
      <c r="J18258" s="82">
        <v>55</v>
      </c>
      <c r="K18258" s="320">
        <v>3</v>
      </c>
    </row>
    <row r="18259" spans="1:11" x14ac:dyDescent="0.3">
      <c r="A18259" s="341">
        <v>43768.65625</v>
      </c>
      <c r="B18259" s="318">
        <v>40124.218999999997</v>
      </c>
      <c r="C18259" s="318">
        <f t="shared" si="401"/>
        <v>0.26699999999982538</v>
      </c>
      <c r="D18259" s="414">
        <f t="shared" si="402"/>
        <v>0.13349999999991269</v>
      </c>
      <c r="H18259" s="406"/>
      <c r="J18259" s="82">
        <v>56</v>
      </c>
      <c r="K18259" s="321">
        <v>4</v>
      </c>
    </row>
    <row r="18260" spans="1:11" x14ac:dyDescent="0.3">
      <c r="A18260" s="341">
        <v>43768.697916666664</v>
      </c>
      <c r="B18260" s="318">
        <v>40124.476999999999</v>
      </c>
      <c r="C18260" s="318">
        <f t="shared" si="401"/>
        <v>0.25800000000162981</v>
      </c>
      <c r="D18260" s="414">
        <f t="shared" si="402"/>
        <v>0.12900000000081491</v>
      </c>
      <c r="H18260" s="406"/>
      <c r="J18260" s="82">
        <v>57</v>
      </c>
      <c r="K18260" s="391">
        <v>1</v>
      </c>
    </row>
    <row r="18261" spans="1:11" x14ac:dyDescent="0.3">
      <c r="A18261" s="341">
        <v>43768.739583333336</v>
      </c>
      <c r="B18261" s="318">
        <v>40124.724999999999</v>
      </c>
      <c r="C18261" s="318">
        <f t="shared" si="401"/>
        <v>0.24799999999959255</v>
      </c>
      <c r="D18261" s="414">
        <f t="shared" si="402"/>
        <v>0.12399999999979627</v>
      </c>
      <c r="H18261" s="406"/>
      <c r="J18261" s="82">
        <v>58</v>
      </c>
      <c r="K18261" s="319">
        <v>2</v>
      </c>
    </row>
    <row r="18262" spans="1:11" x14ac:dyDescent="0.3">
      <c r="A18262" s="341">
        <v>43768.78125</v>
      </c>
      <c r="B18262" s="318">
        <v>40124.978999999999</v>
      </c>
      <c r="C18262" s="318">
        <f t="shared" si="401"/>
        <v>0.25400000000081491</v>
      </c>
      <c r="D18262" s="414">
        <f t="shared" si="402"/>
        <v>0.12700000000040745</v>
      </c>
      <c r="H18262" s="406"/>
      <c r="J18262" s="82">
        <v>59</v>
      </c>
      <c r="K18262" s="320">
        <v>3</v>
      </c>
    </row>
    <row r="18263" spans="1:11" x14ac:dyDescent="0.3">
      <c r="A18263" s="341">
        <v>43768.822916666664</v>
      </c>
      <c r="B18263" s="318">
        <v>40125.235000000001</v>
      </c>
      <c r="C18263" s="318">
        <f t="shared" si="401"/>
        <v>0.25600000000122236</v>
      </c>
      <c r="D18263" s="414">
        <f t="shared" si="402"/>
        <v>0.12800000000061118</v>
      </c>
      <c r="H18263" s="406"/>
      <c r="J18263" s="82">
        <v>60</v>
      </c>
      <c r="K18263" s="321">
        <v>4</v>
      </c>
    </row>
    <row r="18264" spans="1:11" x14ac:dyDescent="0.3">
      <c r="A18264" s="341">
        <v>43768.864583333336</v>
      </c>
      <c r="B18264" s="318">
        <v>40125.483</v>
      </c>
      <c r="C18264" s="318">
        <f t="shared" si="401"/>
        <v>0.24799999999959255</v>
      </c>
      <c r="D18264" s="414">
        <f t="shared" si="402"/>
        <v>0.12399999999979627</v>
      </c>
      <c r="H18264" s="406"/>
      <c r="J18264" s="82">
        <v>61</v>
      </c>
      <c r="K18264" s="391">
        <v>1</v>
      </c>
    </row>
    <row r="18265" spans="1:11" x14ac:dyDescent="0.3">
      <c r="A18265" s="341">
        <v>43768.90625</v>
      </c>
      <c r="B18265" s="318">
        <v>40125.730000000003</v>
      </c>
      <c r="C18265" s="318">
        <f t="shared" si="401"/>
        <v>0.2470000000030268</v>
      </c>
      <c r="D18265" s="414">
        <f t="shared" si="402"/>
        <v>0.1235000000015134</v>
      </c>
      <c r="H18265" s="406"/>
      <c r="J18265" s="82">
        <v>62</v>
      </c>
      <c r="K18265" s="319">
        <v>2</v>
      </c>
    </row>
    <row r="18266" spans="1:11" x14ac:dyDescent="0.3">
      <c r="A18266" s="341">
        <v>43768.947916666664</v>
      </c>
      <c r="B18266" s="318">
        <v>40125.985000000001</v>
      </c>
      <c r="C18266" s="318">
        <f t="shared" si="401"/>
        <v>0.25499999999738066</v>
      </c>
      <c r="D18266" s="414">
        <f t="shared" si="402"/>
        <v>0.12749999999869033</v>
      </c>
      <c r="H18266" s="406"/>
      <c r="J18266" s="82">
        <v>63</v>
      </c>
      <c r="K18266" s="320">
        <v>3</v>
      </c>
    </row>
    <row r="18267" spans="1:11" x14ac:dyDescent="0.3">
      <c r="A18267" s="341">
        <v>43768.989583333336</v>
      </c>
      <c r="B18267" s="318">
        <v>40126.241000000002</v>
      </c>
      <c r="C18267" s="318">
        <f t="shared" si="401"/>
        <v>0.25600000000122236</v>
      </c>
      <c r="D18267" s="414">
        <f t="shared" si="402"/>
        <v>0.12800000000061118</v>
      </c>
      <c r="E18267" s="336">
        <f>SUM(C18244:C18267)*7.4805194805</f>
        <v>46.057558441432839</v>
      </c>
      <c r="F18267" s="324">
        <f>AVERAGE(D18244:D18267)</f>
        <v>0.12827083333331757</v>
      </c>
      <c r="G18267" s="324">
        <f>_xlfn.STDEV.S(D18244:D18267)</f>
        <v>3.2470025195095527E-3</v>
      </c>
      <c r="H18267" s="406"/>
      <c r="J18267" s="82">
        <v>64</v>
      </c>
      <c r="K18267" s="321">
        <v>4</v>
      </c>
    </row>
    <row r="18268" spans="1:11" x14ac:dyDescent="0.3">
      <c r="A18268" s="341">
        <v>43769.03125</v>
      </c>
      <c r="B18268" s="318">
        <v>40126.489000000001</v>
      </c>
      <c r="C18268" s="318">
        <f t="shared" si="401"/>
        <v>0.24799999999959255</v>
      </c>
      <c r="D18268" s="414">
        <f t="shared" si="402"/>
        <v>0.12399999999979627</v>
      </c>
      <c r="H18268" s="406"/>
      <c r="J18268" s="82">
        <v>65</v>
      </c>
      <c r="K18268" s="391">
        <v>1</v>
      </c>
    </row>
    <row r="18269" spans="1:11" x14ac:dyDescent="0.3">
      <c r="A18269" s="341">
        <v>43769.072916666664</v>
      </c>
      <c r="B18269" s="318">
        <v>40126.733</v>
      </c>
      <c r="C18269" s="318">
        <f t="shared" si="401"/>
        <v>0.24399999999877764</v>
      </c>
      <c r="D18269" s="414">
        <f t="shared" si="402"/>
        <v>0.12199999999938882</v>
      </c>
      <c r="H18269" s="406"/>
      <c r="J18269" s="82">
        <v>66</v>
      </c>
      <c r="K18269" s="319">
        <v>2</v>
      </c>
    </row>
    <row r="18270" spans="1:11" x14ac:dyDescent="0.3">
      <c r="A18270" s="341">
        <v>43769.114583333336</v>
      </c>
      <c r="B18270" s="318">
        <v>40126.997000000003</v>
      </c>
      <c r="C18270" s="318">
        <f t="shared" si="401"/>
        <v>0.26400000000285218</v>
      </c>
      <c r="D18270" s="414">
        <f t="shared" si="402"/>
        <v>0.13200000000142609</v>
      </c>
      <c r="H18270" s="406"/>
      <c r="J18270" s="82">
        <v>67</v>
      </c>
      <c r="K18270" s="320">
        <v>3</v>
      </c>
    </row>
    <row r="18271" spans="1:11" x14ac:dyDescent="0.3">
      <c r="A18271" s="341">
        <v>43769.15625</v>
      </c>
      <c r="B18271" s="318">
        <v>40127.262000000002</v>
      </c>
      <c r="C18271" s="318">
        <f t="shared" si="401"/>
        <v>0.26499999999941792</v>
      </c>
      <c r="D18271" s="414">
        <f t="shared" si="402"/>
        <v>0.13249999999970896</v>
      </c>
      <c r="H18271" s="406"/>
      <c r="J18271" s="82">
        <v>68</v>
      </c>
      <c r="K18271" s="321">
        <v>4</v>
      </c>
    </row>
    <row r="18272" spans="1:11" x14ac:dyDescent="0.3">
      <c r="A18272" s="341">
        <v>43769.197916666664</v>
      </c>
      <c r="B18272" s="318">
        <v>40127.521999999997</v>
      </c>
      <c r="C18272" s="318">
        <f t="shared" si="401"/>
        <v>0.25999999999476131</v>
      </c>
      <c r="D18272" s="414">
        <f t="shared" si="402"/>
        <v>0.12999999999738066</v>
      </c>
      <c r="H18272" s="406"/>
      <c r="J18272" s="82">
        <v>69</v>
      </c>
      <c r="K18272" s="391">
        <v>1</v>
      </c>
    </row>
    <row r="18273" spans="1:11" x14ac:dyDescent="0.3">
      <c r="A18273" s="341">
        <v>43769.239583333336</v>
      </c>
      <c r="B18273" s="318">
        <v>40127.779000000002</v>
      </c>
      <c r="C18273" s="318">
        <f t="shared" si="401"/>
        <v>0.25700000000506407</v>
      </c>
      <c r="D18273" s="414">
        <f t="shared" si="402"/>
        <v>0.12850000000253203</v>
      </c>
      <c r="H18273" s="406"/>
      <c r="J18273" s="82">
        <v>70</v>
      </c>
      <c r="K18273" s="319">
        <v>2</v>
      </c>
    </row>
    <row r="18274" spans="1:11" x14ac:dyDescent="0.3">
      <c r="A18274" s="341">
        <v>43769.28125</v>
      </c>
      <c r="B18274" s="318">
        <v>40128.040999999997</v>
      </c>
      <c r="C18274" s="318">
        <f t="shared" si="401"/>
        <v>0.26199999999516876</v>
      </c>
      <c r="D18274" s="414">
        <f t="shared" si="402"/>
        <v>0.13099999999758438</v>
      </c>
      <c r="H18274" s="406"/>
      <c r="J18274" s="82">
        <v>71</v>
      </c>
      <c r="K18274" s="320">
        <v>3</v>
      </c>
    </row>
    <row r="18275" spans="1:11" x14ac:dyDescent="0.3">
      <c r="A18275" s="341">
        <v>43769.322916666664</v>
      </c>
      <c r="B18275" s="318">
        <v>40128.309000000001</v>
      </c>
      <c r="C18275" s="318">
        <f t="shared" si="401"/>
        <v>0.26800000000366708</v>
      </c>
      <c r="D18275" s="414">
        <f t="shared" si="402"/>
        <v>0.13400000000183354</v>
      </c>
      <c r="H18275" s="406"/>
      <c r="J18275" s="82">
        <v>72</v>
      </c>
      <c r="K18275" s="321">
        <v>4</v>
      </c>
    </row>
    <row r="18276" spans="1:11" x14ac:dyDescent="0.3">
      <c r="A18276" s="341">
        <v>43769.364583333336</v>
      </c>
      <c r="B18276" s="318">
        <v>40128.569000000003</v>
      </c>
      <c r="C18276" s="318">
        <f t="shared" si="401"/>
        <v>0.26000000000203727</v>
      </c>
      <c r="D18276" s="414">
        <f t="shared" si="402"/>
        <v>0.13000000000101863</v>
      </c>
      <c r="H18276" s="406"/>
      <c r="J18276" s="82">
        <v>73</v>
      </c>
      <c r="K18276" s="391">
        <v>1</v>
      </c>
    </row>
    <row r="18277" spans="1:11" x14ac:dyDescent="0.3">
      <c r="A18277" s="341">
        <v>43769.40625</v>
      </c>
      <c r="B18277" s="318">
        <v>40128.828999999998</v>
      </c>
      <c r="C18277" s="318">
        <f t="shared" si="401"/>
        <v>0.25999999999476131</v>
      </c>
      <c r="D18277" s="414">
        <f t="shared" si="402"/>
        <v>0.12999999999738066</v>
      </c>
      <c r="H18277" s="406"/>
      <c r="J18277" s="82">
        <v>74</v>
      </c>
      <c r="K18277" s="319">
        <v>2</v>
      </c>
    </row>
    <row r="18278" spans="1:11" x14ac:dyDescent="0.3">
      <c r="A18278" s="341">
        <v>43769.447916666664</v>
      </c>
      <c r="B18278" s="318">
        <v>40129.099000000002</v>
      </c>
      <c r="C18278" s="318">
        <f t="shared" si="401"/>
        <v>0.27000000000407454</v>
      </c>
      <c r="D18278" s="414">
        <f t="shared" si="402"/>
        <v>0.13500000000203727</v>
      </c>
      <c r="H18278" s="406"/>
      <c r="J18278" s="82">
        <v>75</v>
      </c>
      <c r="K18278" s="320">
        <v>3</v>
      </c>
    </row>
    <row r="18279" spans="1:11" x14ac:dyDescent="0.3">
      <c r="A18279" s="341">
        <v>43769.489583333336</v>
      </c>
      <c r="B18279" s="318">
        <v>40129.360000000001</v>
      </c>
      <c r="C18279" s="318">
        <f t="shared" si="401"/>
        <v>0.26099999999860302</v>
      </c>
      <c r="D18279" s="414">
        <f t="shared" si="402"/>
        <v>0.13049999999930151</v>
      </c>
      <c r="H18279" s="406"/>
      <c r="J18279" s="82">
        <v>76</v>
      </c>
      <c r="K18279" s="321">
        <v>4</v>
      </c>
    </row>
    <row r="18280" spans="1:11" x14ac:dyDescent="0.3">
      <c r="A18280" s="341">
        <v>43769.53125</v>
      </c>
      <c r="B18280" s="318">
        <v>40129.610999999997</v>
      </c>
      <c r="C18280" s="318">
        <f t="shared" si="401"/>
        <v>0.25099999999656575</v>
      </c>
      <c r="D18280" s="414">
        <f t="shared" si="402"/>
        <v>0.12549999999828287</v>
      </c>
      <c r="H18280" s="406"/>
      <c r="J18280" s="82">
        <v>77</v>
      </c>
      <c r="K18280" s="391">
        <v>1</v>
      </c>
    </row>
    <row r="18281" spans="1:11" x14ac:dyDescent="0.3">
      <c r="A18281" s="341">
        <v>43769.572916666664</v>
      </c>
      <c r="B18281" s="318">
        <v>40129.870000000003</v>
      </c>
      <c r="C18281" s="318">
        <f t="shared" si="401"/>
        <v>0.25900000000547152</v>
      </c>
      <c r="D18281" s="414">
        <f t="shared" si="402"/>
        <v>0.12950000000273576</v>
      </c>
      <c r="H18281" s="406"/>
      <c r="J18281" s="82">
        <v>78</v>
      </c>
      <c r="K18281" s="319">
        <v>2</v>
      </c>
    </row>
    <row r="18282" spans="1:11" x14ac:dyDescent="0.3">
      <c r="A18282" s="341">
        <v>43769.614583333336</v>
      </c>
      <c r="B18282" s="318">
        <v>40130.131000000001</v>
      </c>
      <c r="C18282" s="318">
        <f t="shared" si="401"/>
        <v>0.26099999999860302</v>
      </c>
      <c r="D18282" s="414">
        <f t="shared" si="402"/>
        <v>0.13049999999930151</v>
      </c>
      <c r="H18282" s="406"/>
      <c r="J18282" s="82">
        <v>79</v>
      </c>
      <c r="K18282" s="320">
        <v>3</v>
      </c>
    </row>
    <row r="18283" spans="1:11" x14ac:dyDescent="0.3">
      <c r="A18283" s="341">
        <v>43769.65625</v>
      </c>
      <c r="B18283" s="318">
        <v>40130.392</v>
      </c>
      <c r="C18283" s="318">
        <f t="shared" si="401"/>
        <v>0.26099999999860302</v>
      </c>
      <c r="D18283" s="414">
        <f t="shared" si="402"/>
        <v>0.13049999999930151</v>
      </c>
      <c r="H18283" s="406"/>
      <c r="J18283" s="82">
        <v>80</v>
      </c>
      <c r="K18283" s="321">
        <v>4</v>
      </c>
    </row>
    <row r="18284" spans="1:11" x14ac:dyDescent="0.3">
      <c r="A18284" s="341">
        <v>43769.697916666664</v>
      </c>
      <c r="B18284" s="318">
        <v>40130.642</v>
      </c>
      <c r="C18284" s="318">
        <f t="shared" si="401"/>
        <v>0.25</v>
      </c>
      <c r="D18284" s="414">
        <f t="shared" si="402"/>
        <v>0.125</v>
      </c>
      <c r="H18284" s="406"/>
      <c r="J18284" s="82">
        <v>81</v>
      </c>
      <c r="K18284" s="391">
        <v>1</v>
      </c>
    </row>
    <row r="18285" spans="1:11" x14ac:dyDescent="0.3">
      <c r="A18285" s="341">
        <v>43769.739583333336</v>
      </c>
      <c r="B18285" s="318">
        <v>40130.898999999998</v>
      </c>
      <c r="C18285" s="318">
        <f t="shared" si="401"/>
        <v>0.25699999999778811</v>
      </c>
      <c r="D18285" s="414">
        <f t="shared" si="402"/>
        <v>0.12849999999889405</v>
      </c>
      <c r="H18285" s="406"/>
      <c r="J18285" s="82">
        <v>82</v>
      </c>
      <c r="K18285" s="319">
        <v>2</v>
      </c>
    </row>
    <row r="18286" spans="1:11" x14ac:dyDescent="0.3">
      <c r="A18286" s="341">
        <v>43769.78125</v>
      </c>
      <c r="B18286" s="318">
        <v>40131.159</v>
      </c>
      <c r="C18286" s="318">
        <f t="shared" si="401"/>
        <v>0.26000000000203727</v>
      </c>
      <c r="D18286" s="414">
        <f t="shared" si="402"/>
        <v>0.13000000000101863</v>
      </c>
      <c r="H18286" s="406"/>
      <c r="J18286" s="82">
        <v>83</v>
      </c>
      <c r="K18286" s="320">
        <v>3</v>
      </c>
    </row>
    <row r="18287" spans="1:11" x14ac:dyDescent="0.3">
      <c r="A18287" s="341">
        <v>43769.822916666664</v>
      </c>
      <c r="B18287" s="318">
        <v>40131.406999999999</v>
      </c>
      <c r="C18287" s="318">
        <f t="shared" si="401"/>
        <v>0.24799999999959255</v>
      </c>
      <c r="D18287" s="414">
        <f t="shared" si="402"/>
        <v>0.12399999999979627</v>
      </c>
      <c r="H18287" s="406"/>
      <c r="J18287" s="82">
        <v>84</v>
      </c>
      <c r="K18287" s="321">
        <v>4</v>
      </c>
    </row>
    <row r="18288" spans="1:11" x14ac:dyDescent="0.3">
      <c r="A18288" s="341">
        <v>43769.864583333336</v>
      </c>
      <c r="B18288" s="318">
        <v>40131.650999999998</v>
      </c>
      <c r="C18288" s="318">
        <f t="shared" si="401"/>
        <v>0.24399999999877764</v>
      </c>
      <c r="D18288" s="414">
        <f t="shared" si="402"/>
        <v>0.12199999999938882</v>
      </c>
      <c r="H18288" s="406"/>
      <c r="J18288" s="82">
        <v>85</v>
      </c>
      <c r="K18288" s="391">
        <v>1</v>
      </c>
    </row>
    <row r="18289" spans="1:12" x14ac:dyDescent="0.3">
      <c r="A18289" s="341">
        <v>43769.90625</v>
      </c>
      <c r="B18289" s="318">
        <v>40131.9</v>
      </c>
      <c r="C18289" s="318">
        <f t="shared" si="401"/>
        <v>0.24900000000343425</v>
      </c>
      <c r="D18289" s="414">
        <f t="shared" si="402"/>
        <v>0.12450000000171713</v>
      </c>
      <c r="H18289" s="406"/>
      <c r="J18289" s="82">
        <v>86</v>
      </c>
      <c r="K18289" s="319">
        <v>2</v>
      </c>
    </row>
    <row r="18290" spans="1:12" x14ac:dyDescent="0.3">
      <c r="A18290" s="341">
        <v>43769.947916666664</v>
      </c>
      <c r="B18290" s="318">
        <v>40132.161</v>
      </c>
      <c r="C18290" s="318">
        <f t="shared" si="401"/>
        <v>0.26099999999860302</v>
      </c>
      <c r="D18290" s="414">
        <f t="shared" si="402"/>
        <v>0.13049999999930151</v>
      </c>
      <c r="H18290" s="406"/>
      <c r="J18290" s="82">
        <v>87</v>
      </c>
      <c r="K18290" s="320">
        <v>3</v>
      </c>
    </row>
    <row r="18291" spans="1:12" x14ac:dyDescent="0.3">
      <c r="A18291" s="341">
        <v>43769.989583333336</v>
      </c>
      <c r="B18291" s="318">
        <v>40132.411999999997</v>
      </c>
      <c r="C18291" s="318">
        <f t="shared" si="401"/>
        <v>0.25099999999656575</v>
      </c>
      <c r="D18291" s="414">
        <f t="shared" si="402"/>
        <v>0.12549999999828287</v>
      </c>
      <c r="E18291" s="336">
        <f>SUM(C18268:C18291)*7.4805194805</f>
        <v>46.162285714126746</v>
      </c>
      <c r="F18291" s="324">
        <f>AVERAGE(D18268:D18291)</f>
        <v>0.12856249999989208</v>
      </c>
      <c r="G18291" s="324">
        <f>_xlfn.STDEV.S(D18268:D18291)</f>
        <v>3.6365072232765086E-3</v>
      </c>
      <c r="H18291" s="406"/>
      <c r="J18291" s="82">
        <v>88</v>
      </c>
      <c r="K18291" s="321">
        <v>4</v>
      </c>
    </row>
    <row r="18292" spans="1:12" x14ac:dyDescent="0.3">
      <c r="A18292" s="341">
        <v>43770.03125</v>
      </c>
      <c r="B18292" s="318">
        <v>40132.652000000002</v>
      </c>
      <c r="C18292" s="318">
        <f t="shared" si="401"/>
        <v>0.24000000000523869</v>
      </c>
      <c r="D18292" s="414">
        <f t="shared" si="402"/>
        <v>0.12000000000261934</v>
      </c>
      <c r="H18292" s="406"/>
      <c r="J18292" s="82">
        <v>89</v>
      </c>
      <c r="K18292" s="391">
        <v>1</v>
      </c>
    </row>
    <row r="18293" spans="1:12" x14ac:dyDescent="0.3">
      <c r="A18293" s="341">
        <v>43770.072916666664</v>
      </c>
      <c r="B18293" s="318">
        <v>40132.906999999999</v>
      </c>
      <c r="C18293" s="318">
        <f t="shared" si="401"/>
        <v>0.25499999999738066</v>
      </c>
      <c r="D18293" s="414">
        <f t="shared" si="402"/>
        <v>0.12749999999869033</v>
      </c>
      <c r="H18293" s="406"/>
      <c r="J18293" s="82">
        <v>90</v>
      </c>
      <c r="K18293" s="319">
        <v>2</v>
      </c>
    </row>
    <row r="18294" spans="1:12" x14ac:dyDescent="0.3">
      <c r="A18294" s="341">
        <v>43770.114583333336</v>
      </c>
      <c r="B18294" s="318">
        <v>40133.17</v>
      </c>
      <c r="C18294" s="318">
        <f t="shared" si="401"/>
        <v>0.26299999999901047</v>
      </c>
      <c r="D18294" s="414">
        <f t="shared" si="402"/>
        <v>0.13149999999950523</v>
      </c>
      <c r="H18294" s="406"/>
      <c r="J18294" s="82">
        <v>91</v>
      </c>
      <c r="K18294" s="320">
        <v>3</v>
      </c>
    </row>
    <row r="18295" spans="1:12" x14ac:dyDescent="0.3">
      <c r="A18295" s="341">
        <v>43770.15625</v>
      </c>
      <c r="B18295" s="318">
        <v>40133.430999999997</v>
      </c>
      <c r="C18295" s="318">
        <f t="shared" si="401"/>
        <v>0.26099999999860302</v>
      </c>
      <c r="D18295" s="414">
        <f t="shared" si="402"/>
        <v>0.13049999999930151</v>
      </c>
      <c r="H18295" s="406"/>
      <c r="J18295" s="82">
        <v>92</v>
      </c>
      <c r="K18295" s="321">
        <v>4</v>
      </c>
    </row>
    <row r="18296" spans="1:12" x14ac:dyDescent="0.3">
      <c r="A18296" s="341">
        <v>43770.197916666664</v>
      </c>
      <c r="B18296" s="318">
        <v>40133.682000000001</v>
      </c>
      <c r="C18296" s="318">
        <f t="shared" si="401"/>
        <v>0.25100000000384171</v>
      </c>
      <c r="D18296" s="414">
        <f t="shared" si="402"/>
        <v>0.12550000000192085</v>
      </c>
      <c r="H18296" s="406"/>
      <c r="J18296" s="82">
        <v>93</v>
      </c>
      <c r="K18296" s="391">
        <v>1</v>
      </c>
    </row>
    <row r="18297" spans="1:12" x14ac:dyDescent="0.3">
      <c r="A18297" s="341">
        <v>43770.239583333336</v>
      </c>
      <c r="B18297" s="318">
        <v>40133.942999999999</v>
      </c>
      <c r="C18297" s="318">
        <f t="shared" si="401"/>
        <v>0.26099999999860302</v>
      </c>
      <c r="D18297" s="414">
        <f t="shared" si="402"/>
        <v>0.13049999999930151</v>
      </c>
      <c r="H18297" s="406"/>
      <c r="J18297" s="82">
        <v>94</v>
      </c>
      <c r="K18297" s="319">
        <v>2</v>
      </c>
    </row>
    <row r="18298" spans="1:12" x14ac:dyDescent="0.3">
      <c r="A18298" s="341">
        <v>43770.28125</v>
      </c>
      <c r="B18298" s="318">
        <v>40134.21</v>
      </c>
      <c r="C18298" s="318">
        <f t="shared" si="401"/>
        <v>0.26699999999982538</v>
      </c>
      <c r="D18298" s="414">
        <f t="shared" si="402"/>
        <v>0.13349999999991269</v>
      </c>
      <c r="H18298" s="406"/>
      <c r="J18298" s="82">
        <v>95</v>
      </c>
      <c r="K18298" s="320">
        <v>3</v>
      </c>
    </row>
    <row r="18299" spans="1:12" x14ac:dyDescent="0.3">
      <c r="A18299" s="341">
        <v>43770.322916666664</v>
      </c>
      <c r="B18299" s="318">
        <v>40134.468000000001</v>
      </c>
      <c r="C18299" s="318">
        <f t="shared" si="401"/>
        <v>0.25800000000162981</v>
      </c>
      <c r="D18299" s="414">
        <f t="shared" si="402"/>
        <v>0.12900000000081491</v>
      </c>
      <c r="H18299" s="406"/>
      <c r="J18299" s="82">
        <v>96</v>
      </c>
      <c r="K18299" s="321">
        <v>4</v>
      </c>
    </row>
    <row r="18300" spans="1:12" x14ac:dyDescent="0.3">
      <c r="A18300" s="341">
        <v>43770.352777777778</v>
      </c>
      <c r="B18300" s="318">
        <v>40134.722000000002</v>
      </c>
      <c r="C18300" s="318">
        <f t="shared" ref="C18300:C18399" si="403">B18300-B18299</f>
        <v>0.25400000000081491</v>
      </c>
      <c r="D18300" s="414">
        <f t="shared" ref="D18300:D18399" si="404">C18300/2</f>
        <v>0.12700000000040745</v>
      </c>
      <c r="H18300" s="406"/>
      <c r="J18300" s="82">
        <v>1</v>
      </c>
      <c r="K18300" s="391">
        <v>1</v>
      </c>
      <c r="L18300" s="54" t="s">
        <v>313</v>
      </c>
    </row>
    <row r="18301" spans="1:12" x14ac:dyDescent="0.3">
      <c r="A18301" s="341">
        <v>43770.394444444442</v>
      </c>
      <c r="B18301" s="318">
        <v>40134.987999999998</v>
      </c>
      <c r="C18301" s="318">
        <f t="shared" si="403"/>
        <v>0.26599999999598367</v>
      </c>
      <c r="D18301" s="414">
        <f t="shared" si="404"/>
        <v>0.13299999999799184</v>
      </c>
      <c r="H18301" s="406"/>
      <c r="J18301" s="82">
        <v>2</v>
      </c>
      <c r="K18301" s="319">
        <v>2</v>
      </c>
    </row>
    <row r="18302" spans="1:12" x14ac:dyDescent="0.3">
      <c r="A18302" s="341">
        <v>43770.436111111114</v>
      </c>
      <c r="B18302" s="318">
        <v>40135.256999999998</v>
      </c>
      <c r="C18302" s="318">
        <f t="shared" si="403"/>
        <v>0.26900000000023283</v>
      </c>
      <c r="D18302" s="414">
        <f t="shared" si="404"/>
        <v>0.13450000000011642</v>
      </c>
      <c r="H18302" s="406"/>
      <c r="J18302" s="82">
        <v>3</v>
      </c>
      <c r="K18302" s="320">
        <v>3</v>
      </c>
    </row>
    <row r="18303" spans="1:12" x14ac:dyDescent="0.3">
      <c r="A18303" s="341">
        <v>43770.477777604166</v>
      </c>
      <c r="B18303" s="318">
        <v>40135.510999999999</v>
      </c>
      <c r="C18303" s="318">
        <f t="shared" si="403"/>
        <v>0.25400000000081491</v>
      </c>
      <c r="D18303" s="414">
        <f t="shared" si="404"/>
        <v>0.12700000000040745</v>
      </c>
      <c r="H18303" s="406"/>
      <c r="J18303" s="82">
        <v>4</v>
      </c>
      <c r="K18303" s="321">
        <v>4</v>
      </c>
    </row>
    <row r="18304" spans="1:12" x14ac:dyDescent="0.3">
      <c r="A18304" s="341">
        <v>43770.519444212965</v>
      </c>
      <c r="B18304" s="318">
        <v>40135.758999999998</v>
      </c>
      <c r="C18304" s="318">
        <f t="shared" si="403"/>
        <v>0.24799999999959255</v>
      </c>
      <c r="D18304" s="414">
        <f t="shared" si="404"/>
        <v>0.12399999999979627</v>
      </c>
      <c r="H18304" s="406"/>
      <c r="J18304" s="82">
        <v>5</v>
      </c>
      <c r="K18304" s="391">
        <v>1</v>
      </c>
    </row>
    <row r="18305" spans="1:11" x14ac:dyDescent="0.3">
      <c r="A18305" s="341">
        <v>43770.561110821756</v>
      </c>
      <c r="B18305" s="318">
        <v>40136.017999999996</v>
      </c>
      <c r="C18305" s="318">
        <f t="shared" si="403"/>
        <v>0.25899999999819556</v>
      </c>
      <c r="D18305" s="414">
        <f t="shared" si="404"/>
        <v>0.12949999999909778</v>
      </c>
      <c r="H18305" s="406"/>
      <c r="J18305" s="82">
        <v>6</v>
      </c>
      <c r="K18305" s="319">
        <v>2</v>
      </c>
    </row>
    <row r="18306" spans="1:11" x14ac:dyDescent="0.3">
      <c r="A18306" s="341">
        <v>43770.602777430555</v>
      </c>
      <c r="B18306" s="318">
        <v>40136.281000000003</v>
      </c>
      <c r="C18306" s="318">
        <f t="shared" si="403"/>
        <v>0.26300000000628643</v>
      </c>
      <c r="D18306" s="414">
        <f t="shared" si="404"/>
        <v>0.13150000000314321</v>
      </c>
      <c r="H18306" s="406"/>
      <c r="J18306" s="82">
        <v>7</v>
      </c>
      <c r="K18306" s="320">
        <v>3</v>
      </c>
    </row>
    <row r="18307" spans="1:11" x14ac:dyDescent="0.3">
      <c r="A18307" s="341">
        <v>43770.644444039353</v>
      </c>
      <c r="B18307" s="318">
        <v>40136.536</v>
      </c>
      <c r="C18307" s="318">
        <f t="shared" si="403"/>
        <v>0.25499999999738066</v>
      </c>
      <c r="D18307" s="414">
        <f t="shared" si="404"/>
        <v>0.12749999999869033</v>
      </c>
      <c r="H18307" s="406"/>
      <c r="J18307" s="82">
        <v>8</v>
      </c>
      <c r="K18307" s="321">
        <v>4</v>
      </c>
    </row>
    <row r="18308" spans="1:11" x14ac:dyDescent="0.3">
      <c r="A18308" s="341">
        <v>43770.686110648145</v>
      </c>
      <c r="B18308" s="318">
        <v>40136.783000000003</v>
      </c>
      <c r="C18308" s="318">
        <f t="shared" si="403"/>
        <v>0.2470000000030268</v>
      </c>
      <c r="D18308" s="414">
        <f t="shared" si="404"/>
        <v>0.1235000000015134</v>
      </c>
      <c r="H18308" s="406"/>
      <c r="J18308" s="82">
        <v>9</v>
      </c>
      <c r="K18308" s="391">
        <v>1</v>
      </c>
    </row>
    <row r="18309" spans="1:11" x14ac:dyDescent="0.3">
      <c r="A18309" s="341">
        <v>43770.727777256943</v>
      </c>
      <c r="B18309" s="318">
        <v>40137.042000000001</v>
      </c>
      <c r="C18309" s="318">
        <f t="shared" si="403"/>
        <v>0.25899999999819556</v>
      </c>
      <c r="D18309" s="414">
        <f t="shared" si="404"/>
        <v>0.12949999999909778</v>
      </c>
      <c r="H18309" s="406"/>
      <c r="J18309" s="82">
        <v>10</v>
      </c>
      <c r="K18309" s="319">
        <v>2</v>
      </c>
    </row>
    <row r="18310" spans="1:11" x14ac:dyDescent="0.3">
      <c r="A18310" s="341">
        <v>43770.769443865742</v>
      </c>
      <c r="B18310" s="318">
        <v>40137.298000000003</v>
      </c>
      <c r="C18310" s="318">
        <f t="shared" si="403"/>
        <v>0.25600000000122236</v>
      </c>
      <c r="D18310" s="414">
        <f t="shared" si="404"/>
        <v>0.12800000000061118</v>
      </c>
      <c r="H18310" s="406"/>
      <c r="J18310" s="82">
        <v>11</v>
      </c>
      <c r="K18310" s="320">
        <v>3</v>
      </c>
    </row>
    <row r="18311" spans="1:11" x14ac:dyDescent="0.3">
      <c r="A18311" s="341">
        <v>43770.81111047454</v>
      </c>
      <c r="B18311" s="318">
        <v>40137.542000000001</v>
      </c>
      <c r="C18311" s="318">
        <f t="shared" si="403"/>
        <v>0.24399999999877764</v>
      </c>
      <c r="D18311" s="414">
        <f t="shared" si="404"/>
        <v>0.12199999999938882</v>
      </c>
      <c r="H18311" s="406"/>
      <c r="J18311" s="82">
        <v>12</v>
      </c>
      <c r="K18311" s="321">
        <v>4</v>
      </c>
    </row>
    <row r="18312" spans="1:11" x14ac:dyDescent="0.3">
      <c r="A18312" s="341">
        <v>43770.852777083332</v>
      </c>
      <c r="B18312" s="318">
        <v>40137.786</v>
      </c>
      <c r="C18312" s="318">
        <f t="shared" si="403"/>
        <v>0.24399999999877764</v>
      </c>
      <c r="D18312" s="414">
        <f t="shared" si="404"/>
        <v>0.12199999999938882</v>
      </c>
      <c r="H18312" s="406"/>
      <c r="J18312" s="82">
        <v>13</v>
      </c>
      <c r="K18312" s="391">
        <v>1</v>
      </c>
    </row>
    <row r="18313" spans="1:11" x14ac:dyDescent="0.3">
      <c r="A18313" s="341">
        <v>43770.89444369213</v>
      </c>
      <c r="B18313" s="318">
        <v>40138.042000000001</v>
      </c>
      <c r="C18313" s="318">
        <f t="shared" si="403"/>
        <v>0.25600000000122236</v>
      </c>
      <c r="D18313" s="414">
        <f t="shared" si="404"/>
        <v>0.12800000000061118</v>
      </c>
      <c r="H18313" s="406"/>
      <c r="J18313" s="82">
        <v>14</v>
      </c>
      <c r="K18313" s="319">
        <v>2</v>
      </c>
    </row>
    <row r="18314" spans="1:11" x14ac:dyDescent="0.3">
      <c r="A18314" s="341">
        <v>43770.936110300929</v>
      </c>
      <c r="B18314" s="318">
        <v>40138.300999999999</v>
      </c>
      <c r="C18314" s="318">
        <f t="shared" si="403"/>
        <v>0.25899999999819556</v>
      </c>
      <c r="D18314" s="414">
        <f t="shared" si="404"/>
        <v>0.12949999999909778</v>
      </c>
      <c r="H18314" s="406"/>
      <c r="J18314" s="82">
        <v>15</v>
      </c>
      <c r="K18314" s="320">
        <v>3</v>
      </c>
    </row>
    <row r="18315" spans="1:11" x14ac:dyDescent="0.3">
      <c r="A18315" s="341">
        <v>43770.97777690972</v>
      </c>
      <c r="B18315" s="318">
        <v>40138.553</v>
      </c>
      <c r="C18315" s="318">
        <f t="shared" si="403"/>
        <v>0.25200000000040745</v>
      </c>
      <c r="D18315" s="414">
        <f t="shared" si="404"/>
        <v>0.12600000000020373</v>
      </c>
      <c r="E18315" s="336">
        <f>SUM(C18292:C18315)*7.4805194805</f>
        <v>45.937870129774886</v>
      </c>
      <c r="F18315" s="324">
        <f>AVERAGE(D18292:D18315)</f>
        <v>0.1279375000000679</v>
      </c>
      <c r="G18315" s="324">
        <f>_xlfn.STDEV.S(D18292:D18315)</f>
        <v>3.7714963581943093E-3</v>
      </c>
      <c r="H18315" s="406"/>
      <c r="J18315" s="82">
        <v>16</v>
      </c>
      <c r="K18315" s="321">
        <v>4</v>
      </c>
    </row>
    <row r="18316" spans="1:11" x14ac:dyDescent="0.3">
      <c r="A18316" s="341">
        <v>43771.019443518519</v>
      </c>
      <c r="B18316" s="318">
        <v>40138.798999999999</v>
      </c>
      <c r="C18316" s="318">
        <f t="shared" si="403"/>
        <v>0.24599999999918509</v>
      </c>
      <c r="D18316" s="414">
        <f t="shared" si="404"/>
        <v>0.12299999999959255</v>
      </c>
      <c r="H18316" s="406"/>
      <c r="J18316" s="82">
        <v>17</v>
      </c>
      <c r="K18316" s="391">
        <v>1</v>
      </c>
    </row>
    <row r="18317" spans="1:11" x14ac:dyDescent="0.3">
      <c r="A18317" s="341">
        <v>43771.061110127317</v>
      </c>
      <c r="B18317" s="318">
        <v>40139.057999999997</v>
      </c>
      <c r="C18317" s="318">
        <f t="shared" si="403"/>
        <v>0.25899999999819556</v>
      </c>
      <c r="D18317" s="414">
        <f t="shared" si="404"/>
        <v>0.12949999999909778</v>
      </c>
      <c r="H18317" s="406"/>
      <c r="J18317" s="82">
        <v>18</v>
      </c>
      <c r="K18317" s="319">
        <v>2</v>
      </c>
    </row>
    <row r="18318" spans="1:11" x14ac:dyDescent="0.3">
      <c r="A18318" s="341">
        <v>43771.102776736108</v>
      </c>
      <c r="B18318" s="318">
        <v>40139.319000000003</v>
      </c>
      <c r="C18318" s="318">
        <f t="shared" si="403"/>
        <v>0.26100000000587897</v>
      </c>
      <c r="D18318" s="414">
        <f t="shared" si="404"/>
        <v>0.13050000000293949</v>
      </c>
      <c r="H18318" s="406"/>
      <c r="J18318" s="82">
        <v>19</v>
      </c>
      <c r="K18318" s="320">
        <v>3</v>
      </c>
    </row>
    <row r="18319" spans="1:11" x14ac:dyDescent="0.3">
      <c r="A18319" s="341">
        <v>43771.144443344907</v>
      </c>
      <c r="B18319" s="318">
        <v>40139.578999999998</v>
      </c>
      <c r="C18319" s="318">
        <f t="shared" si="403"/>
        <v>0.25999999999476131</v>
      </c>
      <c r="D18319" s="414">
        <f t="shared" si="404"/>
        <v>0.12999999999738066</v>
      </c>
      <c r="H18319" s="406"/>
      <c r="J18319" s="82">
        <v>20</v>
      </c>
      <c r="K18319" s="321">
        <v>4</v>
      </c>
    </row>
    <row r="18320" spans="1:11" x14ac:dyDescent="0.3">
      <c r="A18320" s="341">
        <v>43771.186109953705</v>
      </c>
      <c r="B18320" s="318">
        <v>40139.832999999999</v>
      </c>
      <c r="C18320" s="318">
        <f t="shared" si="403"/>
        <v>0.25400000000081491</v>
      </c>
      <c r="D18320" s="414">
        <f t="shared" si="404"/>
        <v>0.12700000000040745</v>
      </c>
      <c r="H18320" s="406"/>
      <c r="J18320" s="82">
        <v>21</v>
      </c>
      <c r="K18320" s="391">
        <v>1</v>
      </c>
    </row>
    <row r="18321" spans="1:11" x14ac:dyDescent="0.3">
      <c r="A18321" s="341">
        <v>43771.227776562497</v>
      </c>
      <c r="B18321" s="318">
        <v>40140.099000000002</v>
      </c>
      <c r="C18321" s="318">
        <f t="shared" si="403"/>
        <v>0.26600000000325963</v>
      </c>
      <c r="D18321" s="414">
        <f t="shared" si="404"/>
        <v>0.13300000000162981</v>
      </c>
      <c r="H18321" s="406"/>
      <c r="J18321" s="82">
        <v>22</v>
      </c>
      <c r="K18321" s="319">
        <v>2</v>
      </c>
    </row>
    <row r="18322" spans="1:11" x14ac:dyDescent="0.3">
      <c r="A18322" s="341">
        <v>43771.269443171295</v>
      </c>
      <c r="B18322" s="318">
        <v>40140.358999999997</v>
      </c>
      <c r="C18322" s="318">
        <f t="shared" si="403"/>
        <v>0.25999999999476131</v>
      </c>
      <c r="D18322" s="414">
        <f t="shared" si="404"/>
        <v>0.12999999999738066</v>
      </c>
      <c r="H18322" s="406"/>
      <c r="J18322" s="82">
        <v>23</v>
      </c>
      <c r="K18322" s="320">
        <v>3</v>
      </c>
    </row>
    <row r="18323" spans="1:11" x14ac:dyDescent="0.3">
      <c r="A18323" s="341">
        <v>43771.311109780094</v>
      </c>
      <c r="B18323" s="318">
        <v>40140.612000000001</v>
      </c>
      <c r="C18323" s="318">
        <f t="shared" si="403"/>
        <v>0.25300000000424916</v>
      </c>
      <c r="D18323" s="414">
        <f t="shared" si="404"/>
        <v>0.12650000000212458</v>
      </c>
      <c r="H18323" s="406"/>
      <c r="J18323" s="82">
        <v>24</v>
      </c>
      <c r="K18323" s="321">
        <v>4</v>
      </c>
    </row>
    <row r="18324" spans="1:11" x14ac:dyDescent="0.3">
      <c r="A18324" s="341">
        <v>43771.352776388892</v>
      </c>
      <c r="B18324" s="318">
        <v>40140.870999999999</v>
      </c>
      <c r="C18324" s="318">
        <f t="shared" si="403"/>
        <v>0.25899999999819556</v>
      </c>
      <c r="D18324" s="414">
        <f t="shared" si="404"/>
        <v>0.12949999999909778</v>
      </c>
      <c r="H18324" s="406"/>
      <c r="J18324" s="82">
        <v>25</v>
      </c>
      <c r="K18324" s="391">
        <v>1</v>
      </c>
    </row>
    <row r="18325" spans="1:11" x14ac:dyDescent="0.3">
      <c r="A18325" s="341">
        <v>43771.394442997684</v>
      </c>
      <c r="B18325" s="318">
        <v>40141.14</v>
      </c>
      <c r="C18325" s="318">
        <f t="shared" si="403"/>
        <v>0.26900000000023283</v>
      </c>
      <c r="D18325" s="414">
        <f t="shared" si="404"/>
        <v>0.13450000000011642</v>
      </c>
      <c r="H18325" s="406"/>
      <c r="J18325" s="82">
        <v>26</v>
      </c>
      <c r="K18325" s="319">
        <v>2</v>
      </c>
    </row>
    <row r="18326" spans="1:11" x14ac:dyDescent="0.3">
      <c r="A18326" s="341">
        <v>43771.436109606482</v>
      </c>
      <c r="B18326" s="318">
        <v>40141.4</v>
      </c>
      <c r="C18326" s="318">
        <f t="shared" si="403"/>
        <v>0.26000000000203727</v>
      </c>
      <c r="D18326" s="414">
        <f t="shared" si="404"/>
        <v>0.13000000000101863</v>
      </c>
      <c r="H18326" s="406"/>
      <c r="J18326" s="82">
        <v>27</v>
      </c>
      <c r="K18326" s="320">
        <v>3</v>
      </c>
    </row>
    <row r="18327" spans="1:11" x14ac:dyDescent="0.3">
      <c r="A18327" s="341">
        <v>43771.477776215281</v>
      </c>
      <c r="B18327" s="318">
        <v>40141.648999999998</v>
      </c>
      <c r="C18327" s="318">
        <f t="shared" si="403"/>
        <v>0.24899999999615829</v>
      </c>
      <c r="D18327" s="414">
        <f t="shared" si="404"/>
        <v>0.12449999999807915</v>
      </c>
      <c r="H18327" s="406"/>
      <c r="J18327" s="82">
        <v>28</v>
      </c>
      <c r="K18327" s="321">
        <v>4</v>
      </c>
    </row>
    <row r="18328" spans="1:11" x14ac:dyDescent="0.3">
      <c r="A18328" s="341">
        <v>43771.519442824072</v>
      </c>
      <c r="B18328" s="318">
        <v>40141.898999999998</v>
      </c>
      <c r="C18328" s="318">
        <f t="shared" si="403"/>
        <v>0.25</v>
      </c>
      <c r="D18328" s="414">
        <f t="shared" si="404"/>
        <v>0.125</v>
      </c>
      <c r="H18328" s="406"/>
      <c r="J18328" s="82">
        <v>29</v>
      </c>
      <c r="K18328" s="391">
        <v>1</v>
      </c>
    </row>
    <row r="18329" spans="1:11" x14ac:dyDescent="0.3">
      <c r="A18329" s="341">
        <v>43771.561109432871</v>
      </c>
      <c r="B18329" s="318">
        <v>40142.158000000003</v>
      </c>
      <c r="C18329" s="318">
        <f t="shared" si="403"/>
        <v>0.25900000000547152</v>
      </c>
      <c r="D18329" s="414">
        <f t="shared" si="404"/>
        <v>0.12950000000273576</v>
      </c>
      <c r="H18329" s="406"/>
      <c r="J18329" s="82">
        <v>30</v>
      </c>
      <c r="K18329" s="319">
        <v>2</v>
      </c>
    </row>
    <row r="18330" spans="1:11" x14ac:dyDescent="0.3">
      <c r="A18330" s="341">
        <v>43771.602776041669</v>
      </c>
      <c r="B18330" s="318">
        <v>40142.411</v>
      </c>
      <c r="C18330" s="318">
        <f t="shared" si="403"/>
        <v>0.2529999999969732</v>
      </c>
      <c r="D18330" s="414">
        <f t="shared" si="404"/>
        <v>0.1264999999984866</v>
      </c>
      <c r="H18330" s="406"/>
      <c r="J18330" s="82">
        <v>31</v>
      </c>
      <c r="K18330" s="320">
        <v>3</v>
      </c>
    </row>
    <row r="18331" spans="1:11" x14ac:dyDescent="0.3">
      <c r="A18331" s="341">
        <v>43771.64444265046</v>
      </c>
      <c r="B18331" s="318">
        <v>40142.659</v>
      </c>
      <c r="C18331" s="318">
        <f t="shared" si="403"/>
        <v>0.24799999999959255</v>
      </c>
      <c r="D18331" s="414">
        <f t="shared" si="404"/>
        <v>0.12399999999979627</v>
      </c>
      <c r="H18331" s="406"/>
      <c r="J18331" s="82">
        <v>32</v>
      </c>
      <c r="K18331" s="321">
        <v>4</v>
      </c>
    </row>
    <row r="18332" spans="1:11" x14ac:dyDescent="0.3">
      <c r="A18332" s="341">
        <v>43771.686109259259</v>
      </c>
      <c r="B18332" s="318">
        <v>40142.911</v>
      </c>
      <c r="C18332" s="318">
        <f t="shared" si="403"/>
        <v>0.25200000000040745</v>
      </c>
      <c r="D18332" s="414">
        <f t="shared" si="404"/>
        <v>0.12600000000020373</v>
      </c>
      <c r="H18332" s="406"/>
      <c r="J18332" s="82">
        <v>33</v>
      </c>
      <c r="K18332" s="391">
        <v>1</v>
      </c>
    </row>
    <row r="18333" spans="1:11" x14ac:dyDescent="0.3">
      <c r="A18333" s="341">
        <v>43771.727775868058</v>
      </c>
      <c r="B18333" s="318">
        <v>40143.169000000002</v>
      </c>
      <c r="C18333" s="318">
        <f t="shared" si="403"/>
        <v>0.25800000000162981</v>
      </c>
      <c r="D18333" s="414">
        <f t="shared" si="404"/>
        <v>0.12900000000081491</v>
      </c>
      <c r="H18333" s="406"/>
      <c r="J18333" s="82">
        <v>34</v>
      </c>
      <c r="K18333" s="319">
        <v>2</v>
      </c>
    </row>
    <row r="18334" spans="1:11" x14ac:dyDescent="0.3">
      <c r="A18334" s="341">
        <v>43771.769442476849</v>
      </c>
      <c r="B18334" s="318">
        <v>40143.415999999997</v>
      </c>
      <c r="C18334" s="318">
        <f t="shared" si="403"/>
        <v>0.24699999999575084</v>
      </c>
      <c r="D18334" s="414">
        <f t="shared" si="404"/>
        <v>0.12349999999787542</v>
      </c>
      <c r="H18334" s="406"/>
      <c r="J18334" s="82">
        <v>35</v>
      </c>
      <c r="K18334" s="320">
        <v>3</v>
      </c>
    </row>
    <row r="18335" spans="1:11" x14ac:dyDescent="0.3">
      <c r="A18335" s="341">
        <v>43771.811109085647</v>
      </c>
      <c r="B18335" s="318">
        <v>40143.652000000002</v>
      </c>
      <c r="C18335" s="318">
        <f t="shared" si="403"/>
        <v>0.23600000000442378</v>
      </c>
      <c r="D18335" s="414">
        <f t="shared" si="404"/>
        <v>0.11800000000221189</v>
      </c>
      <c r="H18335" s="406"/>
      <c r="J18335" s="82">
        <v>36</v>
      </c>
      <c r="K18335" s="321">
        <v>4</v>
      </c>
    </row>
    <row r="18336" spans="1:11" x14ac:dyDescent="0.3">
      <c r="A18336" s="341">
        <v>43771.852775694446</v>
      </c>
      <c r="B18336" s="318">
        <v>40143.902000000002</v>
      </c>
      <c r="C18336" s="318">
        <f t="shared" si="403"/>
        <v>0.25</v>
      </c>
      <c r="D18336" s="414">
        <f t="shared" si="404"/>
        <v>0.125</v>
      </c>
      <c r="H18336" s="406"/>
      <c r="J18336" s="82">
        <v>37</v>
      </c>
      <c r="K18336" s="391">
        <v>1</v>
      </c>
    </row>
    <row r="18337" spans="1:11" x14ac:dyDescent="0.3">
      <c r="A18337" s="341">
        <v>43771.894442303237</v>
      </c>
      <c r="B18337" s="318">
        <v>40144.161</v>
      </c>
      <c r="C18337" s="318">
        <f t="shared" si="403"/>
        <v>0.25899999999819556</v>
      </c>
      <c r="D18337" s="414">
        <f t="shared" si="404"/>
        <v>0.12949999999909778</v>
      </c>
      <c r="H18337" s="406"/>
      <c r="J18337" s="82">
        <v>38</v>
      </c>
      <c r="K18337" s="319">
        <v>2</v>
      </c>
    </row>
    <row r="18338" spans="1:11" x14ac:dyDescent="0.3">
      <c r="A18338" s="341">
        <v>43771.936108912036</v>
      </c>
      <c r="B18338" s="318">
        <v>40144.411999999997</v>
      </c>
      <c r="C18338" s="318">
        <f t="shared" si="403"/>
        <v>0.25099999999656575</v>
      </c>
      <c r="D18338" s="414">
        <f t="shared" si="404"/>
        <v>0.12549999999828287</v>
      </c>
      <c r="H18338" s="406"/>
      <c r="J18338" s="82">
        <v>39</v>
      </c>
      <c r="K18338" s="320">
        <v>3</v>
      </c>
    </row>
    <row r="18339" spans="1:11" x14ac:dyDescent="0.3">
      <c r="A18339" s="341">
        <v>43771.977775520834</v>
      </c>
      <c r="B18339" s="318">
        <v>40144.650999999998</v>
      </c>
      <c r="C18339" s="318">
        <f t="shared" si="403"/>
        <v>0.23900000000139698</v>
      </c>
      <c r="D18339" s="414">
        <f t="shared" si="404"/>
        <v>0.11950000000069849</v>
      </c>
      <c r="E18339" s="336">
        <f>SUM(C18316:C18339)*7.4805194805</f>
        <v>45.616207792075066</v>
      </c>
      <c r="F18339" s="324">
        <f>AVERAGE(D18316:D18339)</f>
        <v>0.12704166666662786</v>
      </c>
      <c r="G18339" s="324">
        <f>_xlfn.STDEV.S(D18316:D18339)</f>
        <v>3.9173989448200459E-3</v>
      </c>
      <c r="H18339" s="406"/>
      <c r="J18339" s="82">
        <v>40</v>
      </c>
      <c r="K18339" s="321">
        <v>4</v>
      </c>
    </row>
    <row r="18340" spans="1:11" x14ac:dyDescent="0.3">
      <c r="A18340" s="341">
        <v>43772.019442129633</v>
      </c>
      <c r="B18340" s="318">
        <v>40144.898999999998</v>
      </c>
      <c r="C18340" s="318">
        <f t="shared" si="403"/>
        <v>0.24799999999959255</v>
      </c>
      <c r="D18340" s="414">
        <f t="shared" si="404"/>
        <v>0.12399999999979627</v>
      </c>
      <c r="H18340" s="406"/>
      <c r="J18340" s="82">
        <v>41</v>
      </c>
      <c r="K18340" s="391">
        <v>1</v>
      </c>
    </row>
    <row r="18341" spans="1:11" x14ac:dyDescent="0.3">
      <c r="A18341" s="341">
        <v>43772.061108738424</v>
      </c>
      <c r="B18341" s="318">
        <v>40145.159</v>
      </c>
      <c r="C18341" s="318">
        <f t="shared" si="403"/>
        <v>0.26000000000203727</v>
      </c>
      <c r="D18341" s="414">
        <f t="shared" si="404"/>
        <v>0.13000000000101863</v>
      </c>
      <c r="H18341" s="406"/>
      <c r="J18341" s="82">
        <v>42</v>
      </c>
      <c r="K18341" s="319">
        <v>2</v>
      </c>
    </row>
    <row r="18342" spans="1:11" x14ac:dyDescent="0.3">
      <c r="A18342" s="341">
        <v>43772.102775347223</v>
      </c>
      <c r="B18342" s="318">
        <v>40145.413</v>
      </c>
      <c r="C18342" s="318">
        <f t="shared" si="403"/>
        <v>0.25400000000081491</v>
      </c>
      <c r="D18342" s="414">
        <f t="shared" si="404"/>
        <v>0.12700000000040745</v>
      </c>
      <c r="H18342" s="406"/>
      <c r="J18342" s="82">
        <v>43</v>
      </c>
      <c r="K18342" s="320">
        <v>3</v>
      </c>
    </row>
    <row r="18343" spans="1:11" x14ac:dyDescent="0.3">
      <c r="A18343" s="341">
        <v>43772.144441956021</v>
      </c>
      <c r="B18343" s="318">
        <v>40145.663</v>
      </c>
      <c r="C18343" s="318">
        <f t="shared" si="403"/>
        <v>0.25</v>
      </c>
      <c r="D18343" s="414">
        <f t="shared" si="404"/>
        <v>0.125</v>
      </c>
      <c r="H18343" s="406"/>
      <c r="J18343" s="82">
        <v>44</v>
      </c>
      <c r="K18343" s="321">
        <v>4</v>
      </c>
    </row>
    <row r="18344" spans="1:11" x14ac:dyDescent="0.3">
      <c r="A18344" s="341">
        <v>43772.186108564812</v>
      </c>
      <c r="B18344" s="318">
        <v>40145.921999999999</v>
      </c>
      <c r="C18344" s="318">
        <f t="shared" si="403"/>
        <v>0.25899999999819556</v>
      </c>
      <c r="D18344" s="414">
        <f t="shared" si="404"/>
        <v>0.12949999999909778</v>
      </c>
      <c r="H18344" s="406"/>
      <c r="J18344" s="82">
        <v>45</v>
      </c>
      <c r="K18344" s="391">
        <v>1</v>
      </c>
    </row>
    <row r="18345" spans="1:11" x14ac:dyDescent="0.3">
      <c r="A18345" s="341">
        <v>43772.227775173611</v>
      </c>
      <c r="B18345" s="318">
        <v>40146.188000000002</v>
      </c>
      <c r="C18345" s="318">
        <f t="shared" si="403"/>
        <v>0.26600000000325963</v>
      </c>
      <c r="D18345" s="414">
        <f t="shared" si="404"/>
        <v>0.13300000000162981</v>
      </c>
      <c r="H18345" s="406"/>
      <c r="J18345" s="82">
        <v>46</v>
      </c>
      <c r="K18345" s="319">
        <v>2</v>
      </c>
    </row>
    <row r="18346" spans="1:11" x14ac:dyDescent="0.3">
      <c r="A18346" s="341">
        <v>43772.26944178241</v>
      </c>
      <c r="B18346" s="318">
        <v>40146.447</v>
      </c>
      <c r="C18346" s="318">
        <f t="shared" si="403"/>
        <v>0.25899999999819556</v>
      </c>
      <c r="D18346" s="414">
        <f t="shared" si="404"/>
        <v>0.12949999999909778</v>
      </c>
      <c r="H18346" s="406"/>
      <c r="J18346" s="82">
        <v>47</v>
      </c>
      <c r="K18346" s="320">
        <v>3</v>
      </c>
    </row>
    <row r="18347" spans="1:11" x14ac:dyDescent="0.3">
      <c r="A18347" s="341">
        <v>43772.311108391201</v>
      </c>
      <c r="B18347" s="318">
        <v>40146.699000000001</v>
      </c>
      <c r="C18347" s="318">
        <f t="shared" si="403"/>
        <v>0.25200000000040745</v>
      </c>
      <c r="D18347" s="414">
        <f t="shared" si="404"/>
        <v>0.12600000000020373</v>
      </c>
      <c r="H18347" s="406"/>
      <c r="J18347" s="82">
        <v>48</v>
      </c>
      <c r="K18347" s="321">
        <v>4</v>
      </c>
    </row>
    <row r="18348" spans="1:11" x14ac:dyDescent="0.3">
      <c r="A18348" s="341">
        <v>43772.352774999999</v>
      </c>
      <c r="B18348" s="318">
        <v>40146.962</v>
      </c>
      <c r="C18348" s="318">
        <f t="shared" si="403"/>
        <v>0.26299999999901047</v>
      </c>
      <c r="D18348" s="414">
        <f t="shared" si="404"/>
        <v>0.13149999999950523</v>
      </c>
      <c r="H18348" s="406"/>
      <c r="J18348" s="82">
        <v>49</v>
      </c>
      <c r="K18348" s="391">
        <v>1</v>
      </c>
    </row>
    <row r="18349" spans="1:11" x14ac:dyDescent="0.3">
      <c r="A18349" s="341">
        <v>43772.394441608798</v>
      </c>
      <c r="B18349" s="318">
        <v>40147.232000000004</v>
      </c>
      <c r="C18349" s="318">
        <f t="shared" si="403"/>
        <v>0.27000000000407454</v>
      </c>
      <c r="D18349" s="414">
        <f t="shared" si="404"/>
        <v>0.13500000000203727</v>
      </c>
      <c r="H18349" s="406"/>
      <c r="J18349" s="82">
        <v>50</v>
      </c>
      <c r="K18349" s="319">
        <v>2</v>
      </c>
    </row>
    <row r="18350" spans="1:11" x14ac:dyDescent="0.3">
      <c r="A18350" s="341">
        <v>43772.436108217589</v>
      </c>
      <c r="B18350" s="318">
        <v>40147.491000000002</v>
      </c>
      <c r="C18350" s="318">
        <f t="shared" si="403"/>
        <v>0.25899999999819556</v>
      </c>
      <c r="D18350" s="414">
        <f t="shared" si="404"/>
        <v>0.12949999999909778</v>
      </c>
      <c r="H18350" s="406"/>
      <c r="J18350" s="82">
        <v>51</v>
      </c>
      <c r="K18350" s="320">
        <v>3</v>
      </c>
    </row>
    <row r="18351" spans="1:11" x14ac:dyDescent="0.3">
      <c r="A18351" s="341">
        <v>43772.477774826388</v>
      </c>
      <c r="B18351" s="318">
        <v>40147.739000000001</v>
      </c>
      <c r="C18351" s="318">
        <f t="shared" si="403"/>
        <v>0.24799999999959255</v>
      </c>
      <c r="D18351" s="414">
        <f t="shared" si="404"/>
        <v>0.12399999999979627</v>
      </c>
      <c r="H18351" s="406"/>
      <c r="J18351" s="82">
        <v>52</v>
      </c>
      <c r="K18351" s="321">
        <v>4</v>
      </c>
    </row>
    <row r="18352" spans="1:11" x14ac:dyDescent="0.3">
      <c r="A18352" s="341">
        <v>43772.519441435186</v>
      </c>
      <c r="B18352" s="318">
        <v>40147.991000000002</v>
      </c>
      <c r="C18352" s="318">
        <f t="shared" si="403"/>
        <v>0.25200000000040745</v>
      </c>
      <c r="D18352" s="414">
        <f t="shared" si="404"/>
        <v>0.12600000000020373</v>
      </c>
      <c r="H18352" s="406"/>
      <c r="J18352" s="82">
        <v>53</v>
      </c>
      <c r="K18352" s="391">
        <v>1</v>
      </c>
    </row>
    <row r="18353" spans="1:11" x14ac:dyDescent="0.3">
      <c r="A18353" s="341">
        <v>43772.561108043985</v>
      </c>
      <c r="B18353" s="318">
        <v>40148.249000000003</v>
      </c>
      <c r="C18353" s="318">
        <f t="shared" si="403"/>
        <v>0.25800000000162981</v>
      </c>
      <c r="D18353" s="414">
        <f t="shared" si="404"/>
        <v>0.12900000000081491</v>
      </c>
      <c r="H18353" s="406"/>
      <c r="J18353" s="82">
        <v>54</v>
      </c>
      <c r="K18353" s="319">
        <v>2</v>
      </c>
    </row>
    <row r="18354" spans="1:11" x14ac:dyDescent="0.3">
      <c r="A18354" s="341">
        <v>43772.602774652776</v>
      </c>
      <c r="B18354" s="318">
        <v>40148.502999999997</v>
      </c>
      <c r="C18354" s="318">
        <f t="shared" si="403"/>
        <v>0.25399999999353895</v>
      </c>
      <c r="D18354" s="414">
        <f t="shared" si="404"/>
        <v>0.12699999999676947</v>
      </c>
      <c r="H18354" s="406"/>
      <c r="J18354" s="82">
        <v>55</v>
      </c>
      <c r="K18354" s="320">
        <v>3</v>
      </c>
    </row>
    <row r="18355" spans="1:11" x14ac:dyDescent="0.3">
      <c r="A18355" s="341">
        <v>43772.644441261575</v>
      </c>
      <c r="B18355" s="318">
        <v>40148.75</v>
      </c>
      <c r="C18355" s="318">
        <f t="shared" si="403"/>
        <v>0.2470000000030268</v>
      </c>
      <c r="D18355" s="414">
        <f t="shared" si="404"/>
        <v>0.1235000000015134</v>
      </c>
      <c r="H18355" s="406"/>
      <c r="J18355" s="82">
        <v>56</v>
      </c>
      <c r="K18355" s="321">
        <v>4</v>
      </c>
    </row>
    <row r="18356" spans="1:11" x14ac:dyDescent="0.3">
      <c r="A18356" s="341">
        <v>43772.686107870373</v>
      </c>
      <c r="B18356" s="318">
        <v>40149.000999999997</v>
      </c>
      <c r="C18356" s="318">
        <f t="shared" si="403"/>
        <v>0.25099999999656575</v>
      </c>
      <c r="D18356" s="414">
        <f t="shared" si="404"/>
        <v>0.12549999999828287</v>
      </c>
      <c r="H18356" s="406"/>
      <c r="J18356" s="82">
        <v>57</v>
      </c>
      <c r="K18356" s="391">
        <v>1</v>
      </c>
    </row>
    <row r="18357" spans="1:11" x14ac:dyDescent="0.3">
      <c r="A18357" s="341">
        <v>43772.727774479165</v>
      </c>
      <c r="B18357" s="318">
        <v>40149.256999999998</v>
      </c>
      <c r="C18357" s="318">
        <f t="shared" si="403"/>
        <v>0.25600000000122236</v>
      </c>
      <c r="D18357" s="414">
        <f t="shared" si="404"/>
        <v>0.12800000000061118</v>
      </c>
      <c r="H18357" s="406"/>
      <c r="J18357" s="82">
        <v>58</v>
      </c>
      <c r="K18357" s="319">
        <v>2</v>
      </c>
    </row>
    <row r="18358" spans="1:11" x14ac:dyDescent="0.3">
      <c r="A18358" s="341">
        <v>43772.769441087963</v>
      </c>
      <c r="B18358" s="318">
        <v>40149.502</v>
      </c>
      <c r="C18358" s="318">
        <f t="shared" si="403"/>
        <v>0.24500000000261934</v>
      </c>
      <c r="D18358" s="414">
        <f t="shared" si="404"/>
        <v>0.12250000000130967</v>
      </c>
      <c r="H18358" s="406"/>
      <c r="J18358" s="82">
        <v>59</v>
      </c>
      <c r="K18358" s="320">
        <v>3</v>
      </c>
    </row>
    <row r="18359" spans="1:11" x14ac:dyDescent="0.3">
      <c r="A18359" s="341">
        <v>43772.811107696762</v>
      </c>
      <c r="B18359" s="318">
        <v>40149.741999999998</v>
      </c>
      <c r="C18359" s="318">
        <f t="shared" si="403"/>
        <v>0.23999999999796273</v>
      </c>
      <c r="D18359" s="414">
        <f t="shared" si="404"/>
        <v>0.11999999999898137</v>
      </c>
      <c r="H18359" s="406"/>
      <c r="J18359" s="82">
        <v>60</v>
      </c>
      <c r="K18359" s="321">
        <v>4</v>
      </c>
    </row>
    <row r="18360" spans="1:11" x14ac:dyDescent="0.3">
      <c r="A18360" s="341">
        <v>43772.852774305553</v>
      </c>
      <c r="B18360" s="318">
        <v>40149.991999999998</v>
      </c>
      <c r="C18360" s="318">
        <f t="shared" si="403"/>
        <v>0.25</v>
      </c>
      <c r="D18360" s="414">
        <f t="shared" si="404"/>
        <v>0.125</v>
      </c>
      <c r="H18360" s="406"/>
      <c r="J18360" s="82">
        <v>61</v>
      </c>
      <c r="K18360" s="391">
        <v>1</v>
      </c>
    </row>
    <row r="18361" spans="1:11" x14ac:dyDescent="0.3">
      <c r="A18361" s="341">
        <v>43772.894440914351</v>
      </c>
      <c r="B18361" s="318">
        <v>40150.248</v>
      </c>
      <c r="C18361" s="318">
        <f t="shared" si="403"/>
        <v>0.25600000000122236</v>
      </c>
      <c r="D18361" s="414">
        <f t="shared" si="404"/>
        <v>0.12800000000061118</v>
      </c>
      <c r="H18361" s="406"/>
      <c r="J18361" s="82">
        <v>62</v>
      </c>
      <c r="K18361" s="319">
        <v>2</v>
      </c>
    </row>
    <row r="18362" spans="1:11" x14ac:dyDescent="0.3">
      <c r="A18362" s="341">
        <v>43772.93610752315</v>
      </c>
      <c r="B18362" s="318">
        <v>40150.491999999998</v>
      </c>
      <c r="C18362" s="318">
        <f t="shared" si="403"/>
        <v>0.24399999999877764</v>
      </c>
      <c r="D18362" s="414">
        <f t="shared" si="404"/>
        <v>0.12199999999938882</v>
      </c>
      <c r="H18362" s="406"/>
      <c r="J18362" s="82">
        <v>63</v>
      </c>
      <c r="K18362" s="320">
        <v>3</v>
      </c>
    </row>
    <row r="18363" spans="1:11" x14ac:dyDescent="0.3">
      <c r="A18363" s="341">
        <v>43772.977774131941</v>
      </c>
      <c r="B18363" s="318">
        <v>40150.732000000004</v>
      </c>
      <c r="C18363" s="318">
        <f t="shared" si="403"/>
        <v>0.24000000000523869</v>
      </c>
      <c r="D18363" s="414">
        <f t="shared" si="404"/>
        <v>0.12000000000261934</v>
      </c>
      <c r="E18363" s="336">
        <f>SUM(C18340:C18363)*7.4805194805</f>
        <v>45.489038960962297</v>
      </c>
      <c r="F18363" s="324">
        <f>AVERAGE(D18340:D18363)</f>
        <v>0.12668750000011642</v>
      </c>
      <c r="G18363" s="324">
        <f>_xlfn.STDEV.S(D18340:D18363)</f>
        <v>3.8301223162204765E-3</v>
      </c>
      <c r="H18363" s="404"/>
      <c r="I18363" s="344">
        <f>AVERAGE(D18203:D18363)</f>
        <v>0.12780817610064046</v>
      </c>
      <c r="J18363" s="82">
        <v>64</v>
      </c>
      <c r="K18363" s="321">
        <v>4</v>
      </c>
    </row>
    <row r="18364" spans="1:11" x14ac:dyDescent="0.3">
      <c r="A18364" s="341">
        <v>43773.01944074074</v>
      </c>
      <c r="B18364" s="318">
        <v>40150.985999999997</v>
      </c>
      <c r="C18364" s="318">
        <f t="shared" si="403"/>
        <v>0.25399999999353895</v>
      </c>
      <c r="D18364" s="414">
        <f t="shared" si="404"/>
        <v>0.12699999999676947</v>
      </c>
      <c r="H18364" s="406"/>
      <c r="J18364" s="82">
        <v>65</v>
      </c>
      <c r="K18364" s="391">
        <v>1</v>
      </c>
    </row>
    <row r="18365" spans="1:11" x14ac:dyDescent="0.3">
      <c r="A18365" s="341">
        <v>43773.061107349538</v>
      </c>
      <c r="B18365" s="318">
        <v>40151.241999999998</v>
      </c>
      <c r="C18365" s="318">
        <f t="shared" si="403"/>
        <v>0.25600000000122236</v>
      </c>
      <c r="D18365" s="414">
        <f t="shared" si="404"/>
        <v>0.12800000000061118</v>
      </c>
      <c r="H18365" s="406"/>
      <c r="J18365" s="82">
        <v>66</v>
      </c>
      <c r="K18365" s="319">
        <v>2</v>
      </c>
    </row>
    <row r="18366" spans="1:11" x14ac:dyDescent="0.3">
      <c r="A18366" s="341">
        <v>43773.102773958337</v>
      </c>
      <c r="B18366" s="318">
        <v>40151.493999999999</v>
      </c>
      <c r="C18366" s="318">
        <f t="shared" si="403"/>
        <v>0.25200000000040745</v>
      </c>
      <c r="D18366" s="414">
        <f t="shared" si="404"/>
        <v>0.12600000000020373</v>
      </c>
      <c r="H18366" s="406"/>
      <c r="J18366" s="82">
        <v>67</v>
      </c>
      <c r="K18366" s="320">
        <v>3</v>
      </c>
    </row>
    <row r="18367" spans="1:11" x14ac:dyDescent="0.3">
      <c r="A18367" s="341">
        <v>43773.144440567128</v>
      </c>
      <c r="B18367" s="318">
        <v>40151.739000000001</v>
      </c>
      <c r="C18367" s="318">
        <f t="shared" si="403"/>
        <v>0.24500000000261934</v>
      </c>
      <c r="D18367" s="414">
        <f t="shared" si="404"/>
        <v>0.12250000000130967</v>
      </c>
      <c r="H18367" s="406"/>
      <c r="J18367" s="82">
        <v>68</v>
      </c>
      <c r="K18367" s="321">
        <v>4</v>
      </c>
    </row>
    <row r="18368" spans="1:11" x14ac:dyDescent="0.3">
      <c r="A18368" s="341">
        <v>43773.186107175927</v>
      </c>
      <c r="B18368" s="318">
        <v>40151.998</v>
      </c>
      <c r="C18368" s="318">
        <f t="shared" si="403"/>
        <v>0.25899999999819556</v>
      </c>
      <c r="D18368" s="414">
        <f t="shared" si="404"/>
        <v>0.12949999999909778</v>
      </c>
      <c r="H18368" s="406"/>
      <c r="J18368" s="82">
        <v>69</v>
      </c>
      <c r="K18368" s="391">
        <v>1</v>
      </c>
    </row>
    <row r="18369" spans="1:11" x14ac:dyDescent="0.3">
      <c r="A18369" s="341">
        <v>43773.227773784725</v>
      </c>
      <c r="B18369" s="318">
        <v>40152.262000000002</v>
      </c>
      <c r="C18369" s="318">
        <f t="shared" si="403"/>
        <v>0.26400000000285218</v>
      </c>
      <c r="D18369" s="414">
        <f t="shared" si="404"/>
        <v>0.13200000000142609</v>
      </c>
      <c r="H18369" s="406"/>
      <c r="J18369" s="82">
        <v>70</v>
      </c>
      <c r="K18369" s="319">
        <v>2</v>
      </c>
    </row>
    <row r="18370" spans="1:11" x14ac:dyDescent="0.3">
      <c r="A18370" s="341">
        <v>43773.269440393517</v>
      </c>
      <c r="B18370" s="318">
        <v>40152.519</v>
      </c>
      <c r="C18370" s="318">
        <f t="shared" si="403"/>
        <v>0.25699999999778811</v>
      </c>
      <c r="D18370" s="414">
        <f t="shared" si="404"/>
        <v>0.12849999999889405</v>
      </c>
      <c r="H18370" s="406"/>
      <c r="J18370" s="82">
        <v>71</v>
      </c>
      <c r="K18370" s="320">
        <v>3</v>
      </c>
    </row>
    <row r="18371" spans="1:11" x14ac:dyDescent="0.3">
      <c r="A18371" s="341">
        <v>43773.311107002315</v>
      </c>
      <c r="B18371" s="318">
        <v>40152.771999999997</v>
      </c>
      <c r="C18371" s="318">
        <f t="shared" si="403"/>
        <v>0.2529999999969732</v>
      </c>
      <c r="D18371" s="414">
        <f t="shared" si="404"/>
        <v>0.1264999999984866</v>
      </c>
      <c r="H18371" s="406"/>
      <c r="J18371" s="82">
        <v>72</v>
      </c>
      <c r="K18371" s="321">
        <v>4</v>
      </c>
    </row>
    <row r="18372" spans="1:11" x14ac:dyDescent="0.3">
      <c r="A18372" s="341">
        <v>43773.352773611114</v>
      </c>
      <c r="B18372" s="318">
        <v>40153.038</v>
      </c>
      <c r="C18372" s="318">
        <f t="shared" si="403"/>
        <v>0.26600000000325963</v>
      </c>
      <c r="D18372" s="414">
        <f t="shared" si="404"/>
        <v>0.13300000000162981</v>
      </c>
      <c r="H18372" s="406"/>
      <c r="J18372" s="82">
        <v>73</v>
      </c>
      <c r="K18372" s="391">
        <v>1</v>
      </c>
    </row>
    <row r="18373" spans="1:11" x14ac:dyDescent="0.3">
      <c r="A18373" s="341">
        <v>43773.394440219905</v>
      </c>
      <c r="B18373" s="318">
        <v>40153.300000000003</v>
      </c>
      <c r="C18373" s="318">
        <f t="shared" si="403"/>
        <v>0.26200000000244472</v>
      </c>
      <c r="D18373" s="414">
        <f t="shared" si="404"/>
        <v>0.13100000000122236</v>
      </c>
      <c r="H18373" s="406"/>
      <c r="J18373" s="82">
        <v>74</v>
      </c>
      <c r="K18373" s="319">
        <v>2</v>
      </c>
    </row>
    <row r="18374" spans="1:11" x14ac:dyDescent="0.3">
      <c r="A18374" s="341">
        <v>43773.436106828703</v>
      </c>
      <c r="B18374" s="318">
        <v>40153.557999999997</v>
      </c>
      <c r="C18374" s="318">
        <f t="shared" si="403"/>
        <v>0.25799999999435386</v>
      </c>
      <c r="D18374" s="414">
        <f t="shared" si="404"/>
        <v>0.12899999999717693</v>
      </c>
      <c r="H18374" s="406"/>
      <c r="J18374" s="82">
        <v>75</v>
      </c>
      <c r="K18374" s="320">
        <v>3</v>
      </c>
    </row>
    <row r="18375" spans="1:11" x14ac:dyDescent="0.3">
      <c r="A18375" s="341">
        <v>43773.477773437502</v>
      </c>
      <c r="B18375" s="318">
        <v>40153.809000000001</v>
      </c>
      <c r="C18375" s="318">
        <f t="shared" si="403"/>
        <v>0.25100000000384171</v>
      </c>
      <c r="D18375" s="414">
        <f t="shared" si="404"/>
        <v>0.12550000000192085</v>
      </c>
      <c r="H18375" s="406"/>
      <c r="J18375" s="82">
        <v>76</v>
      </c>
      <c r="K18375" s="321">
        <v>4</v>
      </c>
    </row>
    <row r="18376" spans="1:11" x14ac:dyDescent="0.3">
      <c r="A18376" s="341">
        <v>43773.519440046293</v>
      </c>
      <c r="B18376" s="318">
        <v>40154.071000000004</v>
      </c>
      <c r="C18376" s="318">
        <f t="shared" si="403"/>
        <v>0.26200000000244472</v>
      </c>
      <c r="D18376" s="414">
        <f t="shared" si="404"/>
        <v>0.13100000000122236</v>
      </c>
      <c r="H18376" s="406"/>
      <c r="J18376" s="82">
        <v>77</v>
      </c>
      <c r="K18376" s="391">
        <v>1</v>
      </c>
    </row>
    <row r="18377" spans="1:11" x14ac:dyDescent="0.3">
      <c r="A18377" s="341">
        <v>43773.561106655092</v>
      </c>
      <c r="B18377" s="318">
        <v>40154.33</v>
      </c>
      <c r="C18377" s="318">
        <f t="shared" si="403"/>
        <v>0.25899999999819556</v>
      </c>
      <c r="D18377" s="414">
        <f t="shared" si="404"/>
        <v>0.12949999999909778</v>
      </c>
      <c r="H18377" s="406"/>
      <c r="J18377" s="82">
        <v>78</v>
      </c>
      <c r="K18377" s="319">
        <v>2</v>
      </c>
    </row>
    <row r="18378" spans="1:11" x14ac:dyDescent="0.3">
      <c r="A18378" s="341">
        <v>43773.60277326389</v>
      </c>
      <c r="B18378" s="318">
        <v>40154.582000000002</v>
      </c>
      <c r="C18378" s="318">
        <f t="shared" si="403"/>
        <v>0.25200000000040745</v>
      </c>
      <c r="D18378" s="414">
        <f t="shared" si="404"/>
        <v>0.12600000000020373</v>
      </c>
      <c r="H18378" s="406"/>
      <c r="J18378" s="82">
        <v>79</v>
      </c>
      <c r="K18378" s="320">
        <v>3</v>
      </c>
    </row>
    <row r="18379" spans="1:11" x14ac:dyDescent="0.3">
      <c r="A18379" s="341">
        <v>43773.644439872682</v>
      </c>
      <c r="B18379" s="318">
        <v>40154.830999999998</v>
      </c>
      <c r="C18379" s="318">
        <f t="shared" si="403"/>
        <v>0.24899999999615829</v>
      </c>
      <c r="D18379" s="414">
        <f t="shared" si="404"/>
        <v>0.12449999999807915</v>
      </c>
      <c r="H18379" s="406"/>
      <c r="J18379" s="82">
        <v>80</v>
      </c>
      <c r="K18379" s="321">
        <v>4</v>
      </c>
    </row>
    <row r="18380" spans="1:11" x14ac:dyDescent="0.3">
      <c r="A18380" s="341">
        <v>43773.68610648148</v>
      </c>
      <c r="B18380" s="318">
        <v>40155.091</v>
      </c>
      <c r="C18380" s="318">
        <f t="shared" si="403"/>
        <v>0.26000000000203727</v>
      </c>
      <c r="D18380" s="414">
        <f t="shared" si="404"/>
        <v>0.13000000000101863</v>
      </c>
      <c r="H18380" s="406"/>
      <c r="J18380" s="82">
        <v>81</v>
      </c>
      <c r="K18380" s="391">
        <v>1</v>
      </c>
    </row>
    <row r="18381" spans="1:11" x14ac:dyDescent="0.3">
      <c r="A18381" s="341">
        <v>43773.727773090279</v>
      </c>
      <c r="B18381" s="318">
        <v>40155.349000000002</v>
      </c>
      <c r="C18381" s="318">
        <f t="shared" si="403"/>
        <v>0.25800000000162981</v>
      </c>
      <c r="D18381" s="414">
        <f t="shared" si="404"/>
        <v>0.12900000000081491</v>
      </c>
      <c r="H18381" s="406"/>
      <c r="J18381" s="82">
        <v>82</v>
      </c>
      <c r="K18381" s="319">
        <v>2</v>
      </c>
    </row>
    <row r="18382" spans="1:11" x14ac:dyDescent="0.3">
      <c r="A18382" s="341">
        <v>43773.769439699077</v>
      </c>
      <c r="B18382" s="318">
        <v>40155.597999999998</v>
      </c>
      <c r="C18382" s="318">
        <f t="shared" si="403"/>
        <v>0.24899999999615829</v>
      </c>
      <c r="D18382" s="414">
        <f t="shared" si="404"/>
        <v>0.12449999999807915</v>
      </c>
      <c r="H18382" s="406"/>
      <c r="J18382" s="82">
        <v>83</v>
      </c>
      <c r="K18382" s="320">
        <v>3</v>
      </c>
    </row>
    <row r="18383" spans="1:11" x14ac:dyDescent="0.3">
      <c r="A18383" s="341">
        <v>43773.811106307869</v>
      </c>
      <c r="B18383" s="318">
        <v>40155.841999999997</v>
      </c>
      <c r="C18383" s="318">
        <f t="shared" si="403"/>
        <v>0.24399999999877764</v>
      </c>
      <c r="D18383" s="414">
        <f t="shared" si="404"/>
        <v>0.12199999999938882</v>
      </c>
      <c r="H18383" s="406"/>
      <c r="J18383" s="82">
        <v>84</v>
      </c>
      <c r="K18383" s="321">
        <v>4</v>
      </c>
    </row>
    <row r="18384" spans="1:11" x14ac:dyDescent="0.3">
      <c r="A18384" s="341">
        <v>43773.852772916667</v>
      </c>
      <c r="B18384" s="318">
        <v>40156.097999999998</v>
      </c>
      <c r="C18384" s="318">
        <f t="shared" si="403"/>
        <v>0.25600000000122236</v>
      </c>
      <c r="D18384" s="414">
        <f t="shared" si="404"/>
        <v>0.12800000000061118</v>
      </c>
      <c r="H18384" s="406"/>
      <c r="J18384" s="82">
        <v>85</v>
      </c>
      <c r="K18384" s="391">
        <v>1</v>
      </c>
    </row>
    <row r="18385" spans="1:12" x14ac:dyDescent="0.3">
      <c r="A18385" s="341">
        <v>43773.894439525466</v>
      </c>
      <c r="B18385" s="318">
        <v>40156.349000000002</v>
      </c>
      <c r="C18385" s="318">
        <f t="shared" si="403"/>
        <v>0.25100000000384171</v>
      </c>
      <c r="D18385" s="414">
        <f t="shared" si="404"/>
        <v>0.12550000000192085</v>
      </c>
      <c r="H18385" s="406"/>
      <c r="J18385" s="82">
        <v>86</v>
      </c>
      <c r="K18385" s="319">
        <v>2</v>
      </c>
    </row>
    <row r="18386" spans="1:12" x14ac:dyDescent="0.3">
      <c r="A18386" s="341">
        <v>43773.936106134257</v>
      </c>
      <c r="B18386" s="318">
        <v>40156.591999999997</v>
      </c>
      <c r="C18386" s="318">
        <f t="shared" si="403"/>
        <v>0.24299999999493593</v>
      </c>
      <c r="D18386" s="414">
        <f t="shared" si="404"/>
        <v>0.12149999999746797</v>
      </c>
      <c r="H18386" s="406"/>
      <c r="J18386" s="82">
        <v>87</v>
      </c>
      <c r="K18386" s="320">
        <v>3</v>
      </c>
    </row>
    <row r="18387" spans="1:12" x14ac:dyDescent="0.3">
      <c r="A18387" s="341">
        <v>43773.977772743056</v>
      </c>
      <c r="B18387" s="318">
        <v>40156.841</v>
      </c>
      <c r="C18387" s="318">
        <f t="shared" si="403"/>
        <v>0.24900000000343425</v>
      </c>
      <c r="D18387" s="414">
        <f t="shared" si="404"/>
        <v>0.12450000000171713</v>
      </c>
      <c r="E18387" s="336">
        <f>SUM(C18364:C18387)*7.4805194805</f>
        <v>45.698493506350118</v>
      </c>
      <c r="F18387" s="324">
        <f>AVERAGE(D18364:D18387)</f>
        <v>0.12727083333326542</v>
      </c>
      <c r="G18387" s="324">
        <f>_xlfn.STDEV.S(D18364:D18387)</f>
        <v>3.1345867448152919E-3</v>
      </c>
      <c r="H18387" s="406"/>
      <c r="J18387" s="82">
        <v>88</v>
      </c>
      <c r="K18387" s="321">
        <v>4</v>
      </c>
    </row>
    <row r="18388" spans="1:12" x14ac:dyDescent="0.3">
      <c r="A18388" s="341">
        <v>43774.019439351854</v>
      </c>
      <c r="B18388" s="318">
        <v>40157.097999999998</v>
      </c>
      <c r="C18388" s="318">
        <f t="shared" si="403"/>
        <v>0.25699999999778811</v>
      </c>
      <c r="D18388" s="414">
        <f t="shared" si="404"/>
        <v>0.12849999999889405</v>
      </c>
      <c r="H18388" s="406"/>
      <c r="J18388" s="82">
        <v>89</v>
      </c>
      <c r="K18388" s="391">
        <v>1</v>
      </c>
    </row>
    <row r="18389" spans="1:12" x14ac:dyDescent="0.3">
      <c r="A18389" s="341">
        <v>43774.061105960645</v>
      </c>
      <c r="B18389" s="318">
        <v>40157.351999999999</v>
      </c>
      <c r="C18389" s="318">
        <f t="shared" si="403"/>
        <v>0.25400000000081491</v>
      </c>
      <c r="D18389" s="414">
        <f t="shared" si="404"/>
        <v>0.12700000000040745</v>
      </c>
      <c r="H18389" s="406"/>
      <c r="J18389" s="82">
        <v>90</v>
      </c>
      <c r="K18389" s="319">
        <v>2</v>
      </c>
    </row>
    <row r="18390" spans="1:12" x14ac:dyDescent="0.3">
      <c r="A18390" s="341">
        <v>43774.102772569444</v>
      </c>
      <c r="B18390" s="318">
        <v>40157.599999999999</v>
      </c>
      <c r="C18390" s="318">
        <f t="shared" si="403"/>
        <v>0.24799999999959255</v>
      </c>
      <c r="D18390" s="414">
        <f t="shared" si="404"/>
        <v>0.12399999999979627</v>
      </c>
      <c r="H18390" s="406"/>
      <c r="J18390" s="82">
        <v>91</v>
      </c>
      <c r="K18390" s="320">
        <v>3</v>
      </c>
    </row>
    <row r="18391" spans="1:12" x14ac:dyDescent="0.3">
      <c r="A18391" s="341">
        <v>43774.144439178242</v>
      </c>
      <c r="B18391" s="318">
        <v>40157.85</v>
      </c>
      <c r="C18391" s="318">
        <f t="shared" si="403"/>
        <v>0.25</v>
      </c>
      <c r="D18391" s="414">
        <f t="shared" si="404"/>
        <v>0.125</v>
      </c>
      <c r="H18391" s="406"/>
      <c r="J18391" s="82">
        <v>92</v>
      </c>
      <c r="K18391" s="321">
        <v>4</v>
      </c>
    </row>
    <row r="18392" spans="1:12" x14ac:dyDescent="0.3">
      <c r="A18392" s="341">
        <v>43774.186105787034</v>
      </c>
      <c r="B18392" s="318">
        <v>40158.118000000002</v>
      </c>
      <c r="C18392" s="318">
        <f t="shared" si="403"/>
        <v>0.26800000000366708</v>
      </c>
      <c r="D18392" s="414">
        <f t="shared" si="404"/>
        <v>0.13400000000183354</v>
      </c>
      <c r="H18392" s="406"/>
      <c r="J18392" s="82">
        <v>93</v>
      </c>
      <c r="K18392" s="391">
        <v>1</v>
      </c>
    </row>
    <row r="18393" spans="1:12" x14ac:dyDescent="0.3">
      <c r="A18393" s="341">
        <v>43774.227772395832</v>
      </c>
      <c r="B18393" s="318">
        <v>40158.381000000001</v>
      </c>
      <c r="C18393" s="318">
        <f t="shared" si="403"/>
        <v>0.26299999999901047</v>
      </c>
      <c r="D18393" s="414">
        <f t="shared" si="404"/>
        <v>0.13149999999950523</v>
      </c>
      <c r="H18393" s="406"/>
      <c r="J18393" s="82">
        <v>94</v>
      </c>
      <c r="K18393" s="319">
        <v>2</v>
      </c>
    </row>
    <row r="18394" spans="1:12" x14ac:dyDescent="0.3">
      <c r="A18394" s="341">
        <v>43774.269439004631</v>
      </c>
      <c r="B18394" s="318">
        <v>40158.639000000003</v>
      </c>
      <c r="C18394" s="318">
        <f t="shared" si="403"/>
        <v>0.25800000000162981</v>
      </c>
      <c r="D18394" s="414">
        <f t="shared" si="404"/>
        <v>0.12900000000081491</v>
      </c>
      <c r="H18394" s="406"/>
      <c r="J18394" s="82">
        <v>95</v>
      </c>
      <c r="K18394" s="320">
        <v>3</v>
      </c>
    </row>
    <row r="18395" spans="1:12" x14ac:dyDescent="0.3">
      <c r="A18395" s="341">
        <v>43774.311105613429</v>
      </c>
      <c r="B18395" s="318">
        <v>40158.898000000001</v>
      </c>
      <c r="C18395" s="318">
        <f t="shared" si="403"/>
        <v>0.25899999999819556</v>
      </c>
      <c r="D18395" s="414">
        <f t="shared" si="404"/>
        <v>0.12949999999909778</v>
      </c>
      <c r="H18395" s="406"/>
      <c r="J18395" s="82">
        <v>96</v>
      </c>
      <c r="K18395" s="321">
        <v>4</v>
      </c>
    </row>
    <row r="18396" spans="1:12" x14ac:dyDescent="0.3">
      <c r="A18396" s="341">
        <v>43774.352772222221</v>
      </c>
      <c r="B18396" s="318">
        <v>40159.163</v>
      </c>
      <c r="C18396" s="318">
        <f t="shared" si="403"/>
        <v>0.26499999999941792</v>
      </c>
      <c r="D18396" s="414">
        <f t="shared" si="404"/>
        <v>0.13249999999970896</v>
      </c>
      <c r="H18396" s="406"/>
      <c r="J18396" s="82">
        <v>97</v>
      </c>
      <c r="K18396" s="391">
        <v>1</v>
      </c>
    </row>
    <row r="18397" spans="1:12" x14ac:dyDescent="0.3">
      <c r="A18397" s="341">
        <v>43774.394438831019</v>
      </c>
      <c r="B18397" s="318">
        <v>40159.428</v>
      </c>
      <c r="C18397" s="318">
        <f t="shared" si="403"/>
        <v>0.26499999999941792</v>
      </c>
      <c r="D18397" s="414">
        <f t="shared" si="404"/>
        <v>0.13249999999970896</v>
      </c>
      <c r="H18397" s="406"/>
      <c r="J18397" s="82">
        <v>98</v>
      </c>
      <c r="K18397" s="319">
        <v>2</v>
      </c>
    </row>
    <row r="18398" spans="1:12" x14ac:dyDescent="0.3">
      <c r="A18398" s="341">
        <v>43774.436105439818</v>
      </c>
      <c r="B18398" s="318">
        <v>40159.68</v>
      </c>
      <c r="C18398" s="318">
        <f t="shared" si="403"/>
        <v>0.25200000000040745</v>
      </c>
      <c r="D18398" s="414">
        <f t="shared" si="404"/>
        <v>0.12600000000020373</v>
      </c>
      <c r="H18398" s="406"/>
      <c r="J18398" s="82">
        <v>99</v>
      </c>
      <c r="K18398" s="320">
        <v>3</v>
      </c>
    </row>
    <row r="18399" spans="1:12" x14ac:dyDescent="0.3">
      <c r="A18399" s="341">
        <v>43774.477772048609</v>
      </c>
      <c r="B18399" s="318">
        <v>40159.938999999998</v>
      </c>
      <c r="C18399" s="318">
        <f t="shared" si="403"/>
        <v>0.25899999999819556</v>
      </c>
      <c r="D18399" s="414">
        <f t="shared" si="404"/>
        <v>0.12949999999909778</v>
      </c>
      <c r="H18399" s="406"/>
      <c r="J18399" s="82">
        <v>100</v>
      </c>
      <c r="K18399" s="321">
        <v>4</v>
      </c>
    </row>
    <row r="18400" spans="1:12" x14ac:dyDescent="0.3">
      <c r="A18400" s="341">
        <v>43774.760416666664</v>
      </c>
      <c r="B18400" s="318">
        <v>40161.991999999998</v>
      </c>
      <c r="H18400" s="332"/>
      <c r="J18400" s="82">
        <v>1</v>
      </c>
      <c r="K18400" s="320">
        <v>3</v>
      </c>
      <c r="L18400" s="54" t="s">
        <v>402</v>
      </c>
    </row>
    <row r="18401" spans="1:11" x14ac:dyDescent="0.3">
      <c r="A18401" s="341">
        <v>43774.802083333336</v>
      </c>
      <c r="B18401" s="318">
        <v>40162.249000000003</v>
      </c>
      <c r="C18401" s="318">
        <f t="shared" ref="C18401:C18478" si="405">B18401-B18400</f>
        <v>0.25700000000506407</v>
      </c>
      <c r="D18401" s="414">
        <f t="shared" ref="D18401:D18478" si="406">C18401/2</f>
        <v>0.12850000000253203</v>
      </c>
      <c r="H18401" s="406"/>
      <c r="J18401" s="82">
        <v>2</v>
      </c>
      <c r="K18401" s="321">
        <v>4</v>
      </c>
    </row>
    <row r="18402" spans="1:11" x14ac:dyDescent="0.3">
      <c r="A18402" s="341">
        <v>43774.84375</v>
      </c>
      <c r="B18402" s="318">
        <v>40162.491000000002</v>
      </c>
      <c r="C18402" s="318">
        <f t="shared" si="405"/>
        <v>0.24199999999837019</v>
      </c>
      <c r="D18402" s="414">
        <f t="shared" si="406"/>
        <v>0.12099999999918509</v>
      </c>
      <c r="H18402" s="406"/>
      <c r="J18402" s="82">
        <v>3</v>
      </c>
      <c r="K18402" s="391">
        <v>1</v>
      </c>
    </row>
    <row r="18403" spans="1:11" x14ac:dyDescent="0.3">
      <c r="A18403" s="341">
        <v>43774.885416666664</v>
      </c>
      <c r="B18403" s="318">
        <v>40162.732000000004</v>
      </c>
      <c r="C18403" s="318">
        <f t="shared" si="405"/>
        <v>0.24100000000180444</v>
      </c>
      <c r="D18403" s="414">
        <f t="shared" si="406"/>
        <v>0.12050000000090222</v>
      </c>
      <c r="H18403" s="406"/>
      <c r="J18403" s="82">
        <v>4</v>
      </c>
      <c r="K18403" s="319">
        <v>2</v>
      </c>
    </row>
    <row r="18404" spans="1:11" x14ac:dyDescent="0.3">
      <c r="A18404" s="341">
        <v>43774.927083506947</v>
      </c>
      <c r="B18404" s="318">
        <v>40162.987000000001</v>
      </c>
      <c r="C18404" s="318">
        <f t="shared" si="405"/>
        <v>0.25499999999738066</v>
      </c>
      <c r="D18404" s="414">
        <f t="shared" si="406"/>
        <v>0.12749999999869033</v>
      </c>
      <c r="H18404" s="406"/>
      <c r="J18404" s="82">
        <v>5</v>
      </c>
      <c r="K18404" s="320">
        <v>3</v>
      </c>
    </row>
    <row r="18405" spans="1:11" x14ac:dyDescent="0.3">
      <c r="A18405" s="341">
        <v>43774.968750231485</v>
      </c>
      <c r="B18405" s="318">
        <v>40163.245000000003</v>
      </c>
      <c r="C18405" s="318">
        <f t="shared" si="405"/>
        <v>0.25800000000162981</v>
      </c>
      <c r="D18405" s="414">
        <f t="shared" si="406"/>
        <v>0.12900000000081491</v>
      </c>
      <c r="E18405" s="336">
        <f>SUM(C18388:C18405)*7.4805194805</f>
        <v>32.547740259673354</v>
      </c>
      <c r="F18405" s="324">
        <f>AVERAGE(D18388:D18405)</f>
        <v>0.12797058823536431</v>
      </c>
      <c r="G18405" s="324">
        <f>_xlfn.STDEV.S(D18388:D18405)</f>
        <v>3.8016056980034372E-3</v>
      </c>
      <c r="H18405" s="406"/>
      <c r="J18405" s="82">
        <v>6</v>
      </c>
      <c r="K18405" s="321">
        <v>4</v>
      </c>
    </row>
    <row r="18406" spans="1:11" x14ac:dyDescent="0.3">
      <c r="A18406" s="341">
        <v>43775.010416956022</v>
      </c>
      <c r="B18406" s="318">
        <v>40163.493000000002</v>
      </c>
      <c r="C18406" s="318">
        <f t="shared" si="405"/>
        <v>0.24799999999959255</v>
      </c>
      <c r="D18406" s="414">
        <f t="shared" si="406"/>
        <v>0.12399999999979627</v>
      </c>
      <c r="H18406" s="406"/>
      <c r="J18406" s="82">
        <v>7</v>
      </c>
      <c r="K18406" s="391">
        <v>1</v>
      </c>
    </row>
    <row r="18407" spans="1:11" x14ac:dyDescent="0.3">
      <c r="A18407" s="341">
        <v>43775.052083680559</v>
      </c>
      <c r="B18407" s="318">
        <v>40163.739000000001</v>
      </c>
      <c r="C18407" s="318">
        <f t="shared" si="405"/>
        <v>0.24599999999918509</v>
      </c>
      <c r="D18407" s="414">
        <f t="shared" si="406"/>
        <v>0.12299999999959255</v>
      </c>
      <c r="H18407" s="406"/>
      <c r="J18407" s="82">
        <v>8</v>
      </c>
      <c r="K18407" s="319">
        <v>2</v>
      </c>
    </row>
    <row r="18408" spans="1:11" x14ac:dyDescent="0.3">
      <c r="A18408" s="341">
        <v>43775.093750405096</v>
      </c>
      <c r="B18408" s="318">
        <v>40163.998</v>
      </c>
      <c r="C18408" s="318">
        <f t="shared" si="405"/>
        <v>0.25899999999819556</v>
      </c>
      <c r="D18408" s="414">
        <f t="shared" si="406"/>
        <v>0.12949999999909778</v>
      </c>
      <c r="H18408" s="406"/>
      <c r="J18408" s="82">
        <v>9</v>
      </c>
      <c r="K18408" s="320">
        <v>3</v>
      </c>
    </row>
    <row r="18409" spans="1:11" x14ac:dyDescent="0.3">
      <c r="A18409" s="341">
        <v>43775.135417129626</v>
      </c>
      <c r="B18409" s="318">
        <v>40164.262000000002</v>
      </c>
      <c r="C18409" s="318">
        <f t="shared" si="405"/>
        <v>0.26400000000285218</v>
      </c>
      <c r="D18409" s="414">
        <f t="shared" si="406"/>
        <v>0.13200000000142609</v>
      </c>
      <c r="H18409" s="406"/>
      <c r="J18409" s="82">
        <v>10</v>
      </c>
      <c r="K18409" s="321">
        <v>4</v>
      </c>
    </row>
    <row r="18410" spans="1:11" x14ac:dyDescent="0.3">
      <c r="A18410" s="341">
        <v>43775.177083854163</v>
      </c>
      <c r="B18410" s="318">
        <v>40164.521999999997</v>
      </c>
      <c r="C18410" s="318">
        <f t="shared" si="405"/>
        <v>0.25999999999476131</v>
      </c>
      <c r="D18410" s="414">
        <f t="shared" si="406"/>
        <v>0.12999999999738066</v>
      </c>
      <c r="H18410" s="406"/>
      <c r="J18410" s="82">
        <v>11</v>
      </c>
      <c r="K18410" s="391">
        <v>1</v>
      </c>
    </row>
    <row r="18411" spans="1:11" x14ac:dyDescent="0.3">
      <c r="A18411" s="341">
        <v>43775.218750578701</v>
      </c>
      <c r="B18411" s="318">
        <v>40164.78</v>
      </c>
      <c r="C18411" s="318">
        <f t="shared" si="405"/>
        <v>0.25800000000162981</v>
      </c>
      <c r="D18411" s="414">
        <f t="shared" si="406"/>
        <v>0.12900000000081491</v>
      </c>
      <c r="H18411" s="406"/>
      <c r="J18411" s="82">
        <v>12</v>
      </c>
      <c r="K18411" s="319">
        <v>2</v>
      </c>
    </row>
    <row r="18412" spans="1:11" x14ac:dyDescent="0.3">
      <c r="A18412" s="341">
        <v>43775.260417303238</v>
      </c>
      <c r="B18412" s="318">
        <v>40165.044000000002</v>
      </c>
      <c r="C18412" s="318">
        <f t="shared" si="405"/>
        <v>0.26400000000285218</v>
      </c>
      <c r="D18412" s="414">
        <f t="shared" si="406"/>
        <v>0.13200000000142609</v>
      </c>
      <c r="H18412" s="406"/>
      <c r="J18412" s="82">
        <v>13</v>
      </c>
      <c r="K18412" s="320">
        <v>3</v>
      </c>
    </row>
    <row r="18413" spans="1:11" x14ac:dyDescent="0.3">
      <c r="A18413" s="341">
        <v>43775.302084027775</v>
      </c>
      <c r="B18413" s="318">
        <v>40165.305999999997</v>
      </c>
      <c r="C18413" s="318">
        <f t="shared" si="405"/>
        <v>0.26199999999516876</v>
      </c>
      <c r="D18413" s="414">
        <f t="shared" si="406"/>
        <v>0.13099999999758438</v>
      </c>
      <c r="H18413" s="406"/>
      <c r="J18413" s="82">
        <v>14</v>
      </c>
      <c r="K18413" s="321">
        <v>4</v>
      </c>
    </row>
    <row r="18414" spans="1:11" x14ac:dyDescent="0.3">
      <c r="A18414" s="341">
        <v>43775.343750752312</v>
      </c>
      <c r="B18414" s="318">
        <v>40165.561000000002</v>
      </c>
      <c r="C18414" s="318">
        <f t="shared" si="405"/>
        <v>0.25500000000465661</v>
      </c>
      <c r="D18414" s="414">
        <f t="shared" si="406"/>
        <v>0.12750000000232831</v>
      </c>
      <c r="H18414" s="406"/>
      <c r="J18414" s="82">
        <v>15</v>
      </c>
      <c r="K18414" s="391">
        <v>1</v>
      </c>
    </row>
    <row r="18415" spans="1:11" x14ac:dyDescent="0.3">
      <c r="A18415" s="341">
        <v>43775.385417476849</v>
      </c>
      <c r="B18415" s="318">
        <v>40165.817000000003</v>
      </c>
      <c r="C18415" s="318">
        <f t="shared" si="405"/>
        <v>0.25600000000122236</v>
      </c>
      <c r="D18415" s="414">
        <f t="shared" si="406"/>
        <v>0.12800000000061118</v>
      </c>
      <c r="H18415" s="406"/>
      <c r="J18415" s="82">
        <v>16</v>
      </c>
      <c r="K18415" s="319">
        <v>2</v>
      </c>
    </row>
    <row r="18416" spans="1:11" x14ac:dyDescent="0.3">
      <c r="A18416" s="341">
        <v>43775.427084201387</v>
      </c>
      <c r="B18416" s="318">
        <v>40166.080000000002</v>
      </c>
      <c r="C18416" s="318">
        <f t="shared" si="405"/>
        <v>0.26299999999901047</v>
      </c>
      <c r="D18416" s="414">
        <f t="shared" si="406"/>
        <v>0.13149999999950523</v>
      </c>
      <c r="H18416" s="406"/>
      <c r="J18416" s="82">
        <v>17</v>
      </c>
      <c r="K18416" s="320">
        <v>3</v>
      </c>
    </row>
    <row r="18417" spans="1:11" x14ac:dyDescent="0.3">
      <c r="A18417" s="341">
        <v>43775.468750925924</v>
      </c>
      <c r="B18417" s="318">
        <v>40166.341</v>
      </c>
      <c r="C18417" s="318">
        <f t="shared" si="405"/>
        <v>0.26099999999860302</v>
      </c>
      <c r="D18417" s="414">
        <f t="shared" si="406"/>
        <v>0.13049999999930151</v>
      </c>
      <c r="H18417" s="406"/>
      <c r="J18417" s="82">
        <v>18</v>
      </c>
      <c r="K18417" s="321">
        <v>4</v>
      </c>
    </row>
    <row r="18418" spans="1:11" x14ac:dyDescent="0.3">
      <c r="A18418" s="341">
        <v>43775.510417650461</v>
      </c>
      <c r="B18418" s="318">
        <v>40166.597000000002</v>
      </c>
      <c r="C18418" s="318">
        <f t="shared" si="405"/>
        <v>0.25600000000122236</v>
      </c>
      <c r="D18418" s="414">
        <f t="shared" si="406"/>
        <v>0.12800000000061118</v>
      </c>
      <c r="H18418" s="406"/>
      <c r="J18418" s="82">
        <v>19</v>
      </c>
      <c r="K18418" s="391">
        <v>1</v>
      </c>
    </row>
    <row r="18419" spans="1:11" x14ac:dyDescent="0.3">
      <c r="A18419" s="341">
        <v>43775.552084374998</v>
      </c>
      <c r="B18419" s="318">
        <v>40166.849000000002</v>
      </c>
      <c r="C18419" s="318">
        <f t="shared" si="405"/>
        <v>0.25200000000040745</v>
      </c>
      <c r="D18419" s="414">
        <f t="shared" si="406"/>
        <v>0.12600000000020373</v>
      </c>
      <c r="H18419" s="406"/>
      <c r="J18419" s="82">
        <v>20</v>
      </c>
      <c r="K18419" s="319">
        <v>2</v>
      </c>
    </row>
    <row r="18420" spans="1:11" x14ac:dyDescent="0.3">
      <c r="A18420" s="341">
        <v>43775.593751099535</v>
      </c>
      <c r="B18420" s="318">
        <v>40167.110999999997</v>
      </c>
      <c r="C18420" s="318">
        <f t="shared" si="405"/>
        <v>0.26199999999516876</v>
      </c>
      <c r="D18420" s="414">
        <f t="shared" si="406"/>
        <v>0.13099999999758438</v>
      </c>
      <c r="H18420" s="406"/>
      <c r="J18420" s="82">
        <v>21</v>
      </c>
      <c r="K18420" s="320">
        <v>3</v>
      </c>
    </row>
    <row r="18421" spans="1:11" x14ac:dyDescent="0.3">
      <c r="A18421" s="341">
        <v>43775.635417824073</v>
      </c>
      <c r="B18421" s="318">
        <v>40167.370000000003</v>
      </c>
      <c r="C18421" s="318">
        <f t="shared" si="405"/>
        <v>0.25900000000547152</v>
      </c>
      <c r="D18421" s="414">
        <f t="shared" si="406"/>
        <v>0.12950000000273576</v>
      </c>
      <c r="H18421" s="406"/>
      <c r="J18421" s="82">
        <v>22</v>
      </c>
      <c r="K18421" s="321">
        <v>4</v>
      </c>
    </row>
    <row r="18422" spans="1:11" x14ac:dyDescent="0.3">
      <c r="A18422" s="341">
        <v>43775.67708454861</v>
      </c>
      <c r="B18422" s="318">
        <v>40167.620000000003</v>
      </c>
      <c r="C18422" s="318">
        <f t="shared" si="405"/>
        <v>0.25</v>
      </c>
      <c r="D18422" s="414">
        <f t="shared" si="406"/>
        <v>0.125</v>
      </c>
      <c r="H18422" s="406"/>
      <c r="J18422" s="82">
        <v>23</v>
      </c>
      <c r="K18422" s="391">
        <v>1</v>
      </c>
    </row>
    <row r="18423" spans="1:11" x14ac:dyDescent="0.3">
      <c r="A18423" s="341">
        <v>43775.718751273147</v>
      </c>
      <c r="B18423" s="318">
        <v>40167.875</v>
      </c>
      <c r="C18423" s="318">
        <f t="shared" si="405"/>
        <v>0.25499999999738066</v>
      </c>
      <c r="D18423" s="414">
        <f t="shared" si="406"/>
        <v>0.12749999999869033</v>
      </c>
      <c r="H18423" s="406"/>
      <c r="J18423" s="82">
        <v>24</v>
      </c>
      <c r="K18423" s="319">
        <v>2</v>
      </c>
    </row>
    <row r="18424" spans="1:11" x14ac:dyDescent="0.3">
      <c r="A18424" s="341">
        <v>43775.760417997684</v>
      </c>
      <c r="B18424" s="318">
        <v>40168.135000000002</v>
      </c>
      <c r="C18424" s="318">
        <f t="shared" si="405"/>
        <v>0.26000000000203727</v>
      </c>
      <c r="D18424" s="414">
        <f t="shared" si="406"/>
        <v>0.13000000000101863</v>
      </c>
      <c r="H18424" s="406"/>
      <c r="J18424" s="82">
        <v>25</v>
      </c>
      <c r="K18424" s="320">
        <v>3</v>
      </c>
    </row>
    <row r="18425" spans="1:11" x14ac:dyDescent="0.3">
      <c r="A18425" s="341">
        <v>43775.802084722221</v>
      </c>
      <c r="B18425" s="318">
        <v>40168.387000000002</v>
      </c>
      <c r="C18425" s="318">
        <f t="shared" si="405"/>
        <v>0.25200000000040745</v>
      </c>
      <c r="D18425" s="414">
        <f t="shared" si="406"/>
        <v>0.12600000000020373</v>
      </c>
      <c r="H18425" s="406"/>
      <c r="J18425" s="82">
        <v>26</v>
      </c>
      <c r="K18425" s="321">
        <v>4</v>
      </c>
    </row>
    <row r="18426" spans="1:11" x14ac:dyDescent="0.3">
      <c r="A18426" s="341">
        <v>43775.843751446759</v>
      </c>
      <c r="B18426" s="318">
        <v>40168.631000000001</v>
      </c>
      <c r="C18426" s="318">
        <f t="shared" si="405"/>
        <v>0.24399999999877764</v>
      </c>
      <c r="D18426" s="414">
        <f t="shared" si="406"/>
        <v>0.12199999999938882</v>
      </c>
      <c r="H18426" s="406"/>
      <c r="J18426" s="82">
        <v>27</v>
      </c>
      <c r="K18426" s="391">
        <v>1</v>
      </c>
    </row>
    <row r="18427" spans="1:11" x14ac:dyDescent="0.3">
      <c r="A18427" s="341">
        <v>43775.885418171296</v>
      </c>
      <c r="B18427" s="318">
        <v>40168.879999999997</v>
      </c>
      <c r="C18427" s="318">
        <f t="shared" si="405"/>
        <v>0.24899999999615829</v>
      </c>
      <c r="D18427" s="414">
        <f t="shared" si="406"/>
        <v>0.12449999999807915</v>
      </c>
      <c r="H18427" s="406"/>
      <c r="J18427" s="82">
        <v>28</v>
      </c>
      <c r="K18427" s="319">
        <v>2</v>
      </c>
    </row>
    <row r="18428" spans="1:11" x14ac:dyDescent="0.3">
      <c r="A18428" s="341">
        <v>43775.927084895833</v>
      </c>
      <c r="B18428" s="318">
        <v>40169.137999999999</v>
      </c>
      <c r="C18428" s="318">
        <f t="shared" si="405"/>
        <v>0.25800000000162981</v>
      </c>
      <c r="D18428" s="414">
        <f t="shared" si="406"/>
        <v>0.12900000000081491</v>
      </c>
      <c r="H18428" s="406"/>
      <c r="J18428" s="82">
        <v>29</v>
      </c>
      <c r="K18428" s="320">
        <v>3</v>
      </c>
    </row>
    <row r="18429" spans="1:11" x14ac:dyDescent="0.3">
      <c r="A18429" s="341">
        <v>43775.96875162037</v>
      </c>
      <c r="B18429" s="318">
        <v>40169.389000000003</v>
      </c>
      <c r="C18429" s="318">
        <f t="shared" si="405"/>
        <v>0.25100000000384171</v>
      </c>
      <c r="D18429" s="414">
        <f t="shared" si="406"/>
        <v>0.12550000000192085</v>
      </c>
      <c r="E18429" s="336">
        <f>SUM(C18406:C18429)*7.4805194805</f>
        <v>45.960311688193741</v>
      </c>
      <c r="F18429" s="324">
        <f>AVERAGE(D18406:D18429)</f>
        <v>0.12800000000000486</v>
      </c>
      <c r="G18429" s="324">
        <f>_xlfn.STDEV.S(D18406:D18429)</f>
        <v>2.9192017968248381E-3</v>
      </c>
      <c r="H18429" s="406"/>
      <c r="J18429" s="82">
        <v>30</v>
      </c>
      <c r="K18429" s="321">
        <v>4</v>
      </c>
    </row>
    <row r="18430" spans="1:11" x14ac:dyDescent="0.3">
      <c r="A18430" s="341">
        <v>43776.010418344908</v>
      </c>
      <c r="B18430" s="318">
        <v>40169.631999999998</v>
      </c>
      <c r="C18430" s="318">
        <f t="shared" si="405"/>
        <v>0.24299999999493593</v>
      </c>
      <c r="D18430" s="414">
        <f t="shared" si="406"/>
        <v>0.12149999999746797</v>
      </c>
      <c r="H18430" s="406"/>
      <c r="J18430" s="82">
        <v>31</v>
      </c>
      <c r="K18430" s="391">
        <v>1</v>
      </c>
    </row>
    <row r="18431" spans="1:11" x14ac:dyDescent="0.3">
      <c r="A18431" s="341">
        <v>43776.052085069445</v>
      </c>
      <c r="B18431" s="318">
        <v>40169.885000000002</v>
      </c>
      <c r="C18431" s="318">
        <f t="shared" si="405"/>
        <v>0.25300000000424916</v>
      </c>
      <c r="D18431" s="414">
        <f t="shared" si="406"/>
        <v>0.12650000000212458</v>
      </c>
      <c r="H18431" s="406"/>
      <c r="J18431" s="82">
        <v>32</v>
      </c>
      <c r="K18431" s="319">
        <v>2</v>
      </c>
    </row>
    <row r="18432" spans="1:11" x14ac:dyDescent="0.3">
      <c r="A18432" s="341">
        <v>43776.093751793982</v>
      </c>
      <c r="B18432" s="318">
        <v>40170.142</v>
      </c>
      <c r="C18432" s="318">
        <f t="shared" si="405"/>
        <v>0.25699999999778811</v>
      </c>
      <c r="D18432" s="414">
        <f t="shared" si="406"/>
        <v>0.12849999999889405</v>
      </c>
      <c r="H18432" s="406"/>
      <c r="J18432" s="82">
        <v>33</v>
      </c>
      <c r="K18432" s="320">
        <v>3</v>
      </c>
    </row>
    <row r="18433" spans="1:11" x14ac:dyDescent="0.3">
      <c r="A18433" s="341">
        <v>43776.135418518519</v>
      </c>
      <c r="B18433" s="318">
        <v>40170.402999999998</v>
      </c>
      <c r="C18433" s="318">
        <f t="shared" si="405"/>
        <v>0.26099999999860302</v>
      </c>
      <c r="D18433" s="414">
        <f t="shared" si="406"/>
        <v>0.13049999999930151</v>
      </c>
      <c r="H18433" s="406"/>
      <c r="J18433" s="82">
        <v>34</v>
      </c>
      <c r="K18433" s="321">
        <v>4</v>
      </c>
    </row>
    <row r="18434" spans="1:11" x14ac:dyDescent="0.3">
      <c r="A18434" s="341">
        <v>43776.177085243056</v>
      </c>
      <c r="B18434" s="318">
        <v>40170.658000000003</v>
      </c>
      <c r="C18434" s="318">
        <f t="shared" si="405"/>
        <v>0.25500000000465661</v>
      </c>
      <c r="D18434" s="414">
        <f t="shared" si="406"/>
        <v>0.12750000000232831</v>
      </c>
      <c r="H18434" s="406"/>
      <c r="J18434" s="82">
        <v>35</v>
      </c>
      <c r="K18434" s="391">
        <v>1</v>
      </c>
    </row>
    <row r="18435" spans="1:11" x14ac:dyDescent="0.3">
      <c r="A18435" s="341">
        <v>43776.218751967594</v>
      </c>
      <c r="B18435" s="318">
        <v>40170.919000000002</v>
      </c>
      <c r="C18435" s="318">
        <f t="shared" si="405"/>
        <v>0.26099999999860302</v>
      </c>
      <c r="D18435" s="414">
        <f t="shared" si="406"/>
        <v>0.13049999999930151</v>
      </c>
      <c r="H18435" s="406"/>
      <c r="J18435" s="82">
        <v>36</v>
      </c>
      <c r="K18435" s="319">
        <v>2</v>
      </c>
    </row>
    <row r="18436" spans="1:11" x14ac:dyDescent="0.3">
      <c r="A18436" s="341">
        <v>43776.260418692131</v>
      </c>
      <c r="B18436" s="318">
        <v>40171.186000000002</v>
      </c>
      <c r="C18436" s="318">
        <f t="shared" si="405"/>
        <v>0.26699999999982538</v>
      </c>
      <c r="D18436" s="414">
        <f t="shared" si="406"/>
        <v>0.13349999999991269</v>
      </c>
      <c r="H18436" s="406"/>
      <c r="J18436" s="82">
        <v>37</v>
      </c>
      <c r="K18436" s="320">
        <v>3</v>
      </c>
    </row>
    <row r="18437" spans="1:11" x14ac:dyDescent="0.3">
      <c r="A18437" s="341">
        <v>43776.302085416668</v>
      </c>
      <c r="B18437" s="318">
        <v>40171.442000000003</v>
      </c>
      <c r="C18437" s="318">
        <f t="shared" si="405"/>
        <v>0.25600000000122236</v>
      </c>
      <c r="D18437" s="414">
        <f t="shared" si="406"/>
        <v>0.12800000000061118</v>
      </c>
      <c r="H18437" s="406"/>
      <c r="J18437" s="82">
        <v>38</v>
      </c>
      <c r="K18437" s="321">
        <v>4</v>
      </c>
    </row>
    <row r="18438" spans="1:11" x14ac:dyDescent="0.3">
      <c r="A18438" s="341">
        <v>43776.343752141205</v>
      </c>
      <c r="B18438" s="318">
        <v>40171.692000000003</v>
      </c>
      <c r="C18438" s="318">
        <f t="shared" si="405"/>
        <v>0.25</v>
      </c>
      <c r="D18438" s="414">
        <f t="shared" si="406"/>
        <v>0.125</v>
      </c>
      <c r="H18438" s="406"/>
      <c r="J18438" s="82">
        <v>39</v>
      </c>
      <c r="K18438" s="391">
        <v>1</v>
      </c>
    </row>
    <row r="18439" spans="1:11" x14ac:dyDescent="0.3">
      <c r="A18439" s="341">
        <v>43776.385418865742</v>
      </c>
      <c r="B18439" s="318">
        <v>40171.953000000001</v>
      </c>
      <c r="C18439" s="318">
        <f t="shared" si="405"/>
        <v>0.26099999999860302</v>
      </c>
      <c r="D18439" s="414">
        <f t="shared" si="406"/>
        <v>0.13049999999930151</v>
      </c>
      <c r="H18439" s="406"/>
      <c r="J18439" s="82">
        <v>40</v>
      </c>
      <c r="K18439" s="319">
        <v>2</v>
      </c>
    </row>
    <row r="18440" spans="1:11" x14ac:dyDescent="0.3">
      <c r="A18440" s="341">
        <v>43776.42708559028</v>
      </c>
      <c r="B18440" s="318">
        <v>40172.220999999998</v>
      </c>
      <c r="C18440" s="318">
        <f t="shared" si="405"/>
        <v>0.26799999999639113</v>
      </c>
      <c r="D18440" s="414">
        <f t="shared" si="406"/>
        <v>0.13399999999819556</v>
      </c>
      <c r="H18440" s="406"/>
      <c r="J18440" s="82">
        <v>41</v>
      </c>
      <c r="K18440" s="320">
        <v>3</v>
      </c>
    </row>
    <row r="18441" spans="1:11" x14ac:dyDescent="0.3">
      <c r="A18441" s="341">
        <v>43776.468752314817</v>
      </c>
      <c r="B18441" s="318">
        <v>40172.478000000003</v>
      </c>
      <c r="C18441" s="318">
        <f t="shared" si="405"/>
        <v>0.25700000000506407</v>
      </c>
      <c r="D18441" s="414">
        <f t="shared" si="406"/>
        <v>0.12850000000253203</v>
      </c>
      <c r="H18441" s="406"/>
      <c r="J18441" s="82">
        <v>42</v>
      </c>
      <c r="K18441" s="321">
        <v>4</v>
      </c>
    </row>
    <row r="18442" spans="1:11" x14ac:dyDescent="0.3">
      <c r="A18442" s="341">
        <v>43776.510419039354</v>
      </c>
      <c r="B18442" s="318">
        <v>40172.728000000003</v>
      </c>
      <c r="C18442" s="318">
        <f t="shared" si="405"/>
        <v>0.25</v>
      </c>
      <c r="D18442" s="414">
        <f t="shared" si="406"/>
        <v>0.125</v>
      </c>
      <c r="H18442" s="406"/>
      <c r="J18442" s="82">
        <v>43</v>
      </c>
      <c r="K18442" s="391">
        <v>1</v>
      </c>
    </row>
    <row r="18443" spans="1:11" x14ac:dyDescent="0.3">
      <c r="A18443" s="341">
        <v>43776.552085763891</v>
      </c>
      <c r="B18443" s="318">
        <v>40172.982000000004</v>
      </c>
      <c r="C18443" s="318">
        <f t="shared" si="405"/>
        <v>0.25400000000081491</v>
      </c>
      <c r="D18443" s="414">
        <f t="shared" si="406"/>
        <v>0.12700000000040745</v>
      </c>
      <c r="H18443" s="406"/>
      <c r="J18443" s="82">
        <v>44</v>
      </c>
      <c r="K18443" s="319">
        <v>2</v>
      </c>
    </row>
    <row r="18444" spans="1:11" x14ac:dyDescent="0.3">
      <c r="A18444" s="341">
        <v>43776.593752488428</v>
      </c>
      <c r="B18444" s="318">
        <v>40173.248</v>
      </c>
      <c r="C18444" s="318">
        <f t="shared" si="405"/>
        <v>0.26599999999598367</v>
      </c>
      <c r="D18444" s="414">
        <f t="shared" si="406"/>
        <v>0.13299999999799184</v>
      </c>
      <c r="H18444" s="406"/>
      <c r="J18444" s="82">
        <v>45</v>
      </c>
      <c r="K18444" s="320">
        <v>3</v>
      </c>
    </row>
    <row r="18445" spans="1:11" x14ac:dyDescent="0.3">
      <c r="A18445" s="341">
        <v>43776.635419212966</v>
      </c>
      <c r="B18445" s="318">
        <v>40173.502</v>
      </c>
      <c r="C18445" s="318">
        <f t="shared" si="405"/>
        <v>0.25400000000081491</v>
      </c>
      <c r="D18445" s="414">
        <f t="shared" si="406"/>
        <v>0.12700000000040745</v>
      </c>
      <c r="H18445" s="406"/>
      <c r="J18445" s="82">
        <v>46</v>
      </c>
      <c r="K18445" s="321">
        <v>4</v>
      </c>
    </row>
    <row r="18446" spans="1:11" x14ac:dyDescent="0.3">
      <c r="A18446" s="341">
        <v>43776.677085937503</v>
      </c>
      <c r="B18446" s="318">
        <v>40173.752</v>
      </c>
      <c r="C18446" s="318">
        <f t="shared" si="405"/>
        <v>0.25</v>
      </c>
      <c r="D18446" s="414">
        <f t="shared" si="406"/>
        <v>0.125</v>
      </c>
      <c r="H18446" s="406"/>
      <c r="J18446" s="82">
        <v>47</v>
      </c>
      <c r="K18446" s="391">
        <v>1</v>
      </c>
    </row>
    <row r="18447" spans="1:11" x14ac:dyDescent="0.3">
      <c r="A18447" s="341">
        <v>43776.71875266204</v>
      </c>
      <c r="B18447" s="318">
        <v>40174.010999999999</v>
      </c>
      <c r="C18447" s="318">
        <f t="shared" si="405"/>
        <v>0.25899999999819556</v>
      </c>
      <c r="D18447" s="414">
        <f t="shared" si="406"/>
        <v>0.12949999999909778</v>
      </c>
      <c r="H18447" s="406"/>
      <c r="J18447" s="82">
        <v>48</v>
      </c>
      <c r="K18447" s="319">
        <v>2</v>
      </c>
    </row>
    <row r="18448" spans="1:11" x14ac:dyDescent="0.3">
      <c r="A18448" s="341">
        <v>43776.760419386577</v>
      </c>
      <c r="B18448" s="318">
        <v>40174.269999999997</v>
      </c>
      <c r="C18448" s="318">
        <f t="shared" si="405"/>
        <v>0.25899999999819556</v>
      </c>
      <c r="D18448" s="414">
        <f t="shared" si="406"/>
        <v>0.12949999999909778</v>
      </c>
      <c r="H18448" s="406"/>
      <c r="J18448" s="82">
        <v>49</v>
      </c>
      <c r="K18448" s="320">
        <v>3</v>
      </c>
    </row>
    <row r="18449" spans="1:11" x14ac:dyDescent="0.3">
      <c r="A18449" s="341">
        <v>43776.802086111114</v>
      </c>
      <c r="B18449" s="318">
        <v>40174.514999999999</v>
      </c>
      <c r="C18449" s="318">
        <f t="shared" si="405"/>
        <v>0.24500000000261934</v>
      </c>
      <c r="D18449" s="414">
        <f t="shared" si="406"/>
        <v>0.12250000000130967</v>
      </c>
      <c r="H18449" s="406"/>
      <c r="J18449" s="82">
        <v>50</v>
      </c>
      <c r="K18449" s="321">
        <v>4</v>
      </c>
    </row>
    <row r="18450" spans="1:11" x14ac:dyDescent="0.3">
      <c r="A18450" s="341">
        <v>43776.843752835652</v>
      </c>
      <c r="B18450" s="318">
        <v>40174.754999999997</v>
      </c>
      <c r="C18450" s="318">
        <f t="shared" si="405"/>
        <v>0.23999999999796273</v>
      </c>
      <c r="D18450" s="414">
        <f t="shared" si="406"/>
        <v>0.11999999999898137</v>
      </c>
      <c r="H18450" s="406"/>
      <c r="J18450" s="82">
        <v>51</v>
      </c>
      <c r="K18450" s="391">
        <v>1</v>
      </c>
    </row>
    <row r="18451" spans="1:11" x14ac:dyDescent="0.3">
      <c r="A18451" s="341">
        <v>43776.885419560182</v>
      </c>
      <c r="B18451" s="318">
        <v>40175.008999999998</v>
      </c>
      <c r="C18451" s="318">
        <f t="shared" si="405"/>
        <v>0.25400000000081491</v>
      </c>
      <c r="D18451" s="414">
        <f t="shared" si="406"/>
        <v>0.12700000000040745</v>
      </c>
      <c r="H18451" s="406"/>
      <c r="J18451" s="82">
        <v>52</v>
      </c>
      <c r="K18451" s="319">
        <v>2</v>
      </c>
    </row>
    <row r="18452" spans="1:11" x14ac:dyDescent="0.3">
      <c r="A18452" s="341">
        <v>43776.927086284719</v>
      </c>
      <c r="B18452" s="318">
        <v>40175.267</v>
      </c>
      <c r="C18452" s="318">
        <f t="shared" si="405"/>
        <v>0.25800000000162981</v>
      </c>
      <c r="D18452" s="414">
        <f t="shared" si="406"/>
        <v>0.12900000000081491</v>
      </c>
      <c r="H18452" s="406"/>
      <c r="J18452" s="82">
        <v>53</v>
      </c>
      <c r="K18452" s="320">
        <v>3</v>
      </c>
    </row>
    <row r="18453" spans="1:11" x14ac:dyDescent="0.3">
      <c r="A18453" s="341">
        <v>43776.968753009256</v>
      </c>
      <c r="B18453" s="318">
        <v>40175.512000000002</v>
      </c>
      <c r="C18453" s="318">
        <f t="shared" si="405"/>
        <v>0.24500000000261934</v>
      </c>
      <c r="D18453" s="414">
        <f t="shared" si="406"/>
        <v>0.12250000000130967</v>
      </c>
      <c r="E18453" s="336">
        <f>SUM(C18430:C18453)*7.4805194805</f>
        <v>45.803220779098453</v>
      </c>
      <c r="F18453" s="324">
        <f>AVERAGE(D18430:D18453)</f>
        <v>0.1275624999999915</v>
      </c>
      <c r="G18453" s="324">
        <f>_xlfn.STDEV.S(D18430:D18453)</f>
        <v>3.6751589729209209E-3</v>
      </c>
      <c r="H18453" s="406"/>
      <c r="J18453" s="82">
        <v>54</v>
      </c>
      <c r="K18453" s="321">
        <v>4</v>
      </c>
    </row>
    <row r="18454" spans="1:11" x14ac:dyDescent="0.3">
      <c r="A18454" s="341">
        <v>43777.010419733793</v>
      </c>
      <c r="B18454" s="318">
        <v>40175.752</v>
      </c>
      <c r="C18454" s="318">
        <f t="shared" si="405"/>
        <v>0.23999999999796273</v>
      </c>
      <c r="D18454" s="414">
        <f t="shared" si="406"/>
        <v>0.11999999999898137</v>
      </c>
      <c r="H18454" s="406"/>
      <c r="J18454" s="82">
        <v>55</v>
      </c>
      <c r="K18454" s="391">
        <v>1</v>
      </c>
    </row>
    <row r="18455" spans="1:11" x14ac:dyDescent="0.3">
      <c r="A18455" s="341">
        <v>43777.05208645833</v>
      </c>
      <c r="B18455" s="318">
        <v>40176.004999999997</v>
      </c>
      <c r="C18455" s="318">
        <f t="shared" si="405"/>
        <v>0.2529999999969732</v>
      </c>
      <c r="D18455" s="414">
        <f t="shared" si="406"/>
        <v>0.1264999999984866</v>
      </c>
      <c r="H18455" s="406"/>
      <c r="J18455" s="82">
        <v>56</v>
      </c>
      <c r="K18455" s="319">
        <v>2</v>
      </c>
    </row>
    <row r="18456" spans="1:11" x14ac:dyDescent="0.3">
      <c r="A18456" s="341">
        <v>43777.093753182868</v>
      </c>
      <c r="B18456" s="318">
        <v>40176.267999999996</v>
      </c>
      <c r="C18456" s="318">
        <f t="shared" si="405"/>
        <v>0.26299999999901047</v>
      </c>
      <c r="D18456" s="414">
        <f t="shared" si="406"/>
        <v>0.13149999999950523</v>
      </c>
      <c r="H18456" s="406"/>
      <c r="J18456" s="82">
        <v>57</v>
      </c>
      <c r="K18456" s="320">
        <v>3</v>
      </c>
    </row>
    <row r="18457" spans="1:11" x14ac:dyDescent="0.3">
      <c r="A18457" s="341">
        <v>43777.135419907405</v>
      </c>
      <c r="B18457" s="318">
        <v>40176.521999999997</v>
      </c>
      <c r="C18457" s="318">
        <f t="shared" si="405"/>
        <v>0.25400000000081491</v>
      </c>
      <c r="D18457" s="414">
        <f t="shared" si="406"/>
        <v>0.12700000000040745</v>
      </c>
      <c r="H18457" s="406"/>
      <c r="J18457" s="82">
        <v>58</v>
      </c>
      <c r="K18457" s="321">
        <v>4</v>
      </c>
    </row>
    <row r="18458" spans="1:11" x14ac:dyDescent="0.3">
      <c r="A18458" s="341">
        <v>43777.177086631942</v>
      </c>
      <c r="B18458" s="318">
        <v>40176.773000000001</v>
      </c>
      <c r="C18458" s="318">
        <f t="shared" si="405"/>
        <v>0.25100000000384171</v>
      </c>
      <c r="D18458" s="414">
        <f t="shared" si="406"/>
        <v>0.12550000000192085</v>
      </c>
      <c r="H18458" s="406"/>
      <c r="J18458" s="82">
        <v>59</v>
      </c>
      <c r="K18458" s="391">
        <v>1</v>
      </c>
    </row>
    <row r="18459" spans="1:11" x14ac:dyDescent="0.3">
      <c r="A18459" s="341">
        <v>43777.218753356479</v>
      </c>
      <c r="B18459" s="318">
        <v>40177.038</v>
      </c>
      <c r="C18459" s="318">
        <f t="shared" si="405"/>
        <v>0.26499999999941792</v>
      </c>
      <c r="D18459" s="414">
        <f t="shared" si="406"/>
        <v>0.13249999999970896</v>
      </c>
      <c r="H18459" s="406"/>
      <c r="J18459" s="82">
        <v>60</v>
      </c>
      <c r="K18459" s="319">
        <v>2</v>
      </c>
    </row>
    <row r="18460" spans="1:11" x14ac:dyDescent="0.3">
      <c r="A18460" s="341">
        <v>43777.260420081016</v>
      </c>
      <c r="B18460" s="318">
        <v>40177.300000000003</v>
      </c>
      <c r="C18460" s="318">
        <f t="shared" si="405"/>
        <v>0.26200000000244472</v>
      </c>
      <c r="D18460" s="414">
        <f t="shared" si="406"/>
        <v>0.13100000000122236</v>
      </c>
      <c r="H18460" s="406"/>
      <c r="J18460" s="82">
        <v>61</v>
      </c>
      <c r="K18460" s="320">
        <v>3</v>
      </c>
    </row>
    <row r="18461" spans="1:11" x14ac:dyDescent="0.3">
      <c r="A18461" s="341">
        <v>43777.302086805554</v>
      </c>
      <c r="B18461" s="318">
        <v>40177.553</v>
      </c>
      <c r="C18461" s="318">
        <f t="shared" si="405"/>
        <v>0.2529999999969732</v>
      </c>
      <c r="D18461" s="414">
        <f t="shared" si="406"/>
        <v>0.1264999999984866</v>
      </c>
      <c r="H18461" s="406"/>
      <c r="J18461" s="82">
        <v>62</v>
      </c>
      <c r="K18461" s="321">
        <v>4</v>
      </c>
    </row>
    <row r="18462" spans="1:11" x14ac:dyDescent="0.3">
      <c r="A18462" s="341">
        <v>43777.343753530091</v>
      </c>
      <c r="B18462" s="318">
        <v>40177.807999999997</v>
      </c>
      <c r="C18462" s="318">
        <f t="shared" si="405"/>
        <v>0.25499999999738066</v>
      </c>
      <c r="D18462" s="414">
        <f t="shared" si="406"/>
        <v>0.12749999999869033</v>
      </c>
      <c r="H18462" s="406"/>
      <c r="J18462" s="82">
        <v>63</v>
      </c>
      <c r="K18462" s="391">
        <v>1</v>
      </c>
    </row>
    <row r="18463" spans="1:11" x14ac:dyDescent="0.3">
      <c r="A18463" s="341">
        <v>43777.385420254628</v>
      </c>
      <c r="B18463" s="318">
        <v>40178.072999999997</v>
      </c>
      <c r="C18463" s="318">
        <f t="shared" si="405"/>
        <v>0.26499999999941792</v>
      </c>
      <c r="D18463" s="414">
        <f t="shared" si="406"/>
        <v>0.13249999999970896</v>
      </c>
      <c r="H18463" s="406"/>
      <c r="J18463" s="82">
        <v>64</v>
      </c>
      <c r="K18463" s="319">
        <v>2</v>
      </c>
    </row>
    <row r="18464" spans="1:11" x14ac:dyDescent="0.3">
      <c r="A18464" s="341">
        <v>43777.427086979165</v>
      </c>
      <c r="B18464" s="318">
        <v>40178.334999999999</v>
      </c>
      <c r="C18464" s="318">
        <f t="shared" si="405"/>
        <v>0.26200000000244472</v>
      </c>
      <c r="D18464" s="414">
        <f t="shared" si="406"/>
        <v>0.13100000000122236</v>
      </c>
      <c r="H18464" s="406"/>
      <c r="J18464" s="82">
        <v>65</v>
      </c>
      <c r="K18464" s="320">
        <v>3</v>
      </c>
    </row>
    <row r="18465" spans="1:12" x14ac:dyDescent="0.3">
      <c r="A18465" s="341">
        <v>43777.468753703703</v>
      </c>
      <c r="B18465" s="318">
        <v>40178.589</v>
      </c>
      <c r="C18465" s="318">
        <f t="shared" si="405"/>
        <v>0.25400000000081491</v>
      </c>
      <c r="D18465" s="414">
        <f t="shared" si="406"/>
        <v>0.12700000000040745</v>
      </c>
      <c r="H18465" s="406"/>
      <c r="J18465" s="82">
        <v>66</v>
      </c>
      <c r="K18465" s="321">
        <v>4</v>
      </c>
    </row>
    <row r="18466" spans="1:12" x14ac:dyDescent="0.3">
      <c r="A18466" s="341">
        <v>43777.51042042824</v>
      </c>
      <c r="B18466" s="318">
        <v>40178.832000000002</v>
      </c>
      <c r="C18466" s="318">
        <f t="shared" si="405"/>
        <v>0.24300000000221189</v>
      </c>
      <c r="D18466" s="414">
        <f t="shared" si="406"/>
        <v>0.12150000000110595</v>
      </c>
      <c r="H18466" s="406"/>
      <c r="J18466" s="82">
        <v>67</v>
      </c>
      <c r="K18466" s="391">
        <v>1</v>
      </c>
    </row>
    <row r="18467" spans="1:12" x14ac:dyDescent="0.3">
      <c r="A18467" s="341">
        <v>43777.552087152777</v>
      </c>
      <c r="B18467" s="318">
        <v>40179.089999999997</v>
      </c>
      <c r="C18467" s="318">
        <f t="shared" si="405"/>
        <v>0.25799999999435386</v>
      </c>
      <c r="D18467" s="414">
        <f t="shared" si="406"/>
        <v>0.12899999999717693</v>
      </c>
      <c r="H18467" s="406"/>
      <c r="J18467" s="82">
        <v>68</v>
      </c>
      <c r="K18467" s="319">
        <v>2</v>
      </c>
    </row>
    <row r="18468" spans="1:12" x14ac:dyDescent="0.3">
      <c r="A18468" s="341">
        <v>43777.593753877314</v>
      </c>
      <c r="B18468" s="318">
        <v>40179.341999999997</v>
      </c>
      <c r="C18468" s="318">
        <f t="shared" si="405"/>
        <v>0.25200000000040745</v>
      </c>
      <c r="D18468" s="414">
        <f t="shared" si="406"/>
        <v>0.12600000000020373</v>
      </c>
      <c r="H18468" s="406"/>
      <c r="J18468" s="82">
        <v>69</v>
      </c>
      <c r="K18468" s="320">
        <v>3</v>
      </c>
    </row>
    <row r="18469" spans="1:12" x14ac:dyDescent="0.3">
      <c r="A18469" s="341">
        <v>43777.635420601851</v>
      </c>
      <c r="B18469" s="318">
        <v>40179.591</v>
      </c>
      <c r="C18469" s="318">
        <f t="shared" si="405"/>
        <v>0.24900000000343425</v>
      </c>
      <c r="D18469" s="414">
        <f t="shared" si="406"/>
        <v>0.12450000000171713</v>
      </c>
      <c r="H18469" s="406"/>
      <c r="J18469" s="82">
        <v>70</v>
      </c>
      <c r="K18469" s="321">
        <v>4</v>
      </c>
    </row>
    <row r="18470" spans="1:12" x14ac:dyDescent="0.3">
      <c r="A18470" s="341">
        <v>43777.677087326389</v>
      </c>
      <c r="B18470" s="318">
        <v>40179.838000000003</v>
      </c>
      <c r="C18470" s="318">
        <f t="shared" si="405"/>
        <v>0.2470000000030268</v>
      </c>
      <c r="D18470" s="414">
        <f t="shared" si="406"/>
        <v>0.1235000000015134</v>
      </c>
      <c r="H18470" s="406"/>
      <c r="J18470" s="82">
        <v>71</v>
      </c>
      <c r="K18470" s="391">
        <v>1</v>
      </c>
    </row>
    <row r="18471" spans="1:12" x14ac:dyDescent="0.3">
      <c r="A18471" s="341">
        <v>43777.718754050926</v>
      </c>
      <c r="B18471" s="318">
        <v>40180.088000000003</v>
      </c>
      <c r="C18471" s="318">
        <f t="shared" si="405"/>
        <v>0.25</v>
      </c>
      <c r="D18471" s="414">
        <f t="shared" si="406"/>
        <v>0.125</v>
      </c>
      <c r="H18471" s="406"/>
      <c r="J18471" s="82">
        <v>72</v>
      </c>
      <c r="K18471" s="319">
        <v>2</v>
      </c>
    </row>
    <row r="18472" spans="1:12" x14ac:dyDescent="0.3">
      <c r="A18472" s="341">
        <v>43777.760420775463</v>
      </c>
      <c r="B18472" s="318">
        <v>40180.33</v>
      </c>
      <c r="C18472" s="318">
        <f t="shared" si="405"/>
        <v>0.24199999999837019</v>
      </c>
      <c r="D18472" s="414">
        <f t="shared" si="406"/>
        <v>0.12099999999918509</v>
      </c>
      <c r="H18472" s="406"/>
      <c r="J18472" s="82">
        <v>73</v>
      </c>
      <c r="K18472" s="320">
        <v>3</v>
      </c>
    </row>
    <row r="18473" spans="1:12" x14ac:dyDescent="0.3">
      <c r="A18473" s="341">
        <v>43777.8020875</v>
      </c>
      <c r="B18473" s="318">
        <v>40180.571000000004</v>
      </c>
      <c r="C18473" s="318">
        <f t="shared" si="405"/>
        <v>0.24100000000180444</v>
      </c>
      <c r="D18473" s="414">
        <f t="shared" si="406"/>
        <v>0.12050000000090222</v>
      </c>
      <c r="H18473" s="406"/>
      <c r="J18473" s="82">
        <v>74</v>
      </c>
      <c r="K18473" s="321">
        <v>4</v>
      </c>
    </row>
    <row r="18474" spans="1:12" x14ac:dyDescent="0.3">
      <c r="A18474" s="341">
        <v>43777.843754224537</v>
      </c>
      <c r="B18474" s="318">
        <v>40180.811999999998</v>
      </c>
      <c r="C18474" s="318">
        <f t="shared" si="405"/>
        <v>0.24099999999452848</v>
      </c>
      <c r="D18474" s="414">
        <f t="shared" si="406"/>
        <v>0.12049999999726424</v>
      </c>
      <c r="H18474" s="406"/>
      <c r="J18474" s="82">
        <v>75</v>
      </c>
      <c r="K18474" s="391">
        <v>1</v>
      </c>
    </row>
    <row r="18475" spans="1:12" x14ac:dyDescent="0.3">
      <c r="A18475" s="341">
        <v>43777.885420949075</v>
      </c>
      <c r="B18475" s="318">
        <v>40181.065000000002</v>
      </c>
      <c r="C18475" s="318">
        <f t="shared" si="405"/>
        <v>0.25300000000424916</v>
      </c>
      <c r="D18475" s="414">
        <f t="shared" si="406"/>
        <v>0.12650000000212458</v>
      </c>
      <c r="H18475" s="406"/>
      <c r="J18475" s="82">
        <v>76</v>
      </c>
      <c r="K18475" s="319">
        <v>2</v>
      </c>
    </row>
    <row r="18476" spans="1:12" x14ac:dyDescent="0.3">
      <c r="A18476" s="341">
        <v>43777.927087673612</v>
      </c>
      <c r="B18476" s="318">
        <v>40181.311999999998</v>
      </c>
      <c r="C18476" s="318">
        <f t="shared" si="405"/>
        <v>0.24699999999575084</v>
      </c>
      <c r="D18476" s="414">
        <f t="shared" si="406"/>
        <v>0.12349999999787542</v>
      </c>
      <c r="H18476" s="406"/>
      <c r="J18476" s="82">
        <v>77</v>
      </c>
      <c r="K18476" s="320">
        <v>3</v>
      </c>
    </row>
    <row r="18477" spans="1:12" x14ac:dyDescent="0.3">
      <c r="A18477" s="341">
        <v>43777.968754398149</v>
      </c>
      <c r="B18477" s="318">
        <v>40181.553</v>
      </c>
      <c r="C18477" s="318">
        <f t="shared" si="405"/>
        <v>0.24100000000180444</v>
      </c>
      <c r="D18477" s="414">
        <f t="shared" si="406"/>
        <v>0.12050000000090222</v>
      </c>
      <c r="E18477" s="336">
        <f>SUM(C18454:C18477)*7.4805194805</f>
        <v>45.189818181681339</v>
      </c>
      <c r="F18477" s="324">
        <f>AVERAGE(D18454:D18477)</f>
        <v>0.12585416666661331</v>
      </c>
      <c r="G18477" s="324">
        <f>_xlfn.STDEV.S(D18454:D18477)</f>
        <v>3.9904210486183967E-3</v>
      </c>
      <c r="H18477" s="406"/>
      <c r="J18477" s="82">
        <v>78</v>
      </c>
      <c r="K18477" s="321">
        <v>4</v>
      </c>
    </row>
    <row r="18478" spans="1:12" x14ac:dyDescent="0.3">
      <c r="A18478" s="341">
        <v>43778.010421122686</v>
      </c>
      <c r="B18478" s="318">
        <v>40181.790999999997</v>
      </c>
      <c r="C18478" s="318">
        <f t="shared" si="405"/>
        <v>0.23799999999755528</v>
      </c>
      <c r="D18478" s="414">
        <f t="shared" si="406"/>
        <v>0.11899999999877764</v>
      </c>
      <c r="H18478" s="406"/>
      <c r="J18478" s="82">
        <v>79</v>
      </c>
      <c r="K18478" s="391">
        <v>1</v>
      </c>
    </row>
    <row r="18479" spans="1:12" x14ac:dyDescent="0.3">
      <c r="A18479" s="341">
        <v>43778.052777777775</v>
      </c>
      <c r="B18479" s="318">
        <v>40182.048000000003</v>
      </c>
      <c r="C18479" s="318">
        <f t="shared" ref="C18479:C18542" si="407">B18479-B18478</f>
        <v>0.25700000000506407</v>
      </c>
      <c r="D18479" s="414">
        <f t="shared" ref="D18479:D18542" si="408">C18479/2</f>
        <v>0.12850000000253203</v>
      </c>
      <c r="H18479" s="406"/>
      <c r="J18479" s="82">
        <v>1</v>
      </c>
      <c r="K18479" s="319">
        <v>2</v>
      </c>
      <c r="L18479" s="54" t="s">
        <v>313</v>
      </c>
    </row>
    <row r="18480" spans="1:12" x14ac:dyDescent="0.3">
      <c r="A18480" s="341">
        <v>43778.094444444447</v>
      </c>
      <c r="B18480" s="318">
        <v>40182.302000000003</v>
      </c>
      <c r="C18480" s="318">
        <f t="shared" si="407"/>
        <v>0.25400000000081491</v>
      </c>
      <c r="D18480" s="414">
        <f t="shared" si="408"/>
        <v>0.12700000000040745</v>
      </c>
      <c r="H18480" s="406"/>
      <c r="J18480" s="82">
        <v>2</v>
      </c>
      <c r="K18480" s="320">
        <v>3</v>
      </c>
    </row>
    <row r="18481" spans="1:11" x14ac:dyDescent="0.3">
      <c r="A18481" s="341">
        <v>43778.136111111111</v>
      </c>
      <c r="B18481" s="318">
        <v>40182.550999999999</v>
      </c>
      <c r="C18481" s="318">
        <f t="shared" si="407"/>
        <v>0.24899999999615829</v>
      </c>
      <c r="D18481" s="414">
        <f t="shared" si="408"/>
        <v>0.12449999999807915</v>
      </c>
      <c r="H18481" s="406"/>
      <c r="J18481" s="82">
        <v>3</v>
      </c>
      <c r="K18481" s="321">
        <v>4</v>
      </c>
    </row>
    <row r="18482" spans="1:11" x14ac:dyDescent="0.3">
      <c r="A18482" s="341">
        <v>43778.177777893521</v>
      </c>
      <c r="B18482" s="318">
        <v>40182.798000000003</v>
      </c>
      <c r="C18482" s="318">
        <f t="shared" si="407"/>
        <v>0.2470000000030268</v>
      </c>
      <c r="D18482" s="414">
        <f t="shared" si="408"/>
        <v>0.1235000000015134</v>
      </c>
      <c r="H18482" s="406"/>
      <c r="J18482" s="82">
        <v>4</v>
      </c>
      <c r="K18482" s="391">
        <v>1</v>
      </c>
    </row>
    <row r="18483" spans="1:11" x14ac:dyDescent="0.3">
      <c r="A18483" s="341">
        <v>43778.219444618058</v>
      </c>
      <c r="B18483" s="318">
        <v>40183.059000000001</v>
      </c>
      <c r="C18483" s="318">
        <f t="shared" si="407"/>
        <v>0.26099999999860302</v>
      </c>
      <c r="D18483" s="414">
        <f t="shared" si="408"/>
        <v>0.13049999999930151</v>
      </c>
      <c r="H18483" s="406"/>
      <c r="J18483" s="82">
        <v>5</v>
      </c>
      <c r="K18483" s="319">
        <v>2</v>
      </c>
    </row>
    <row r="18484" spans="1:11" x14ac:dyDescent="0.3">
      <c r="A18484" s="341">
        <v>43778.261111342596</v>
      </c>
      <c r="B18484" s="318">
        <v>40183.322</v>
      </c>
      <c r="C18484" s="318">
        <f t="shared" si="407"/>
        <v>0.26299999999901047</v>
      </c>
      <c r="D18484" s="414">
        <f t="shared" si="408"/>
        <v>0.13149999999950523</v>
      </c>
      <c r="H18484" s="406"/>
      <c r="J18484" s="82">
        <v>6</v>
      </c>
      <c r="K18484" s="320">
        <v>3</v>
      </c>
    </row>
    <row r="18485" spans="1:11" x14ac:dyDescent="0.3">
      <c r="A18485" s="341">
        <v>43778.302778067133</v>
      </c>
      <c r="B18485" s="318">
        <v>40183.578999999998</v>
      </c>
      <c r="C18485" s="318">
        <f t="shared" si="407"/>
        <v>0.25699999999778811</v>
      </c>
      <c r="D18485" s="414">
        <f t="shared" si="408"/>
        <v>0.12849999999889405</v>
      </c>
      <c r="H18485" s="406"/>
      <c r="J18485" s="82">
        <v>7</v>
      </c>
      <c r="K18485" s="321">
        <v>4</v>
      </c>
    </row>
    <row r="18486" spans="1:11" x14ac:dyDescent="0.3">
      <c r="A18486" s="341">
        <v>43778.34444479167</v>
      </c>
      <c r="B18486" s="318">
        <v>40183.830999999998</v>
      </c>
      <c r="C18486" s="318">
        <f t="shared" si="407"/>
        <v>0.25200000000040745</v>
      </c>
      <c r="D18486" s="414">
        <f t="shared" si="408"/>
        <v>0.12600000000020373</v>
      </c>
      <c r="H18486" s="406"/>
      <c r="J18486" s="82">
        <v>8</v>
      </c>
      <c r="K18486" s="391">
        <v>1</v>
      </c>
    </row>
    <row r="18487" spans="1:11" x14ac:dyDescent="0.3">
      <c r="A18487" s="341">
        <v>43778.386111516207</v>
      </c>
      <c r="B18487" s="318">
        <v>40184.097999999998</v>
      </c>
      <c r="C18487" s="318">
        <f t="shared" si="407"/>
        <v>0.26699999999982538</v>
      </c>
      <c r="D18487" s="414">
        <f t="shared" si="408"/>
        <v>0.13349999999991269</v>
      </c>
      <c r="H18487" s="406"/>
      <c r="J18487" s="82">
        <v>9</v>
      </c>
      <c r="K18487" s="319">
        <v>2</v>
      </c>
    </row>
    <row r="18488" spans="1:11" x14ac:dyDescent="0.3">
      <c r="A18488" s="341">
        <v>43778.427778240744</v>
      </c>
      <c r="B18488" s="318">
        <v>40184.351999999999</v>
      </c>
      <c r="C18488" s="318">
        <f t="shared" si="407"/>
        <v>0.25400000000081491</v>
      </c>
      <c r="D18488" s="414">
        <f t="shared" si="408"/>
        <v>0.12700000000040745</v>
      </c>
      <c r="H18488" s="406"/>
      <c r="J18488" s="82">
        <v>10</v>
      </c>
      <c r="K18488" s="320">
        <v>3</v>
      </c>
    </row>
    <row r="18489" spans="1:11" x14ac:dyDescent="0.3">
      <c r="A18489" s="341">
        <v>43778.469444965274</v>
      </c>
      <c r="B18489" s="318">
        <v>40184.6</v>
      </c>
      <c r="C18489" s="318">
        <f t="shared" si="407"/>
        <v>0.24799999999959255</v>
      </c>
      <c r="D18489" s="414">
        <f t="shared" si="408"/>
        <v>0.12399999999979627</v>
      </c>
      <c r="H18489" s="406"/>
      <c r="J18489" s="82">
        <v>11</v>
      </c>
      <c r="K18489" s="321">
        <v>4</v>
      </c>
    </row>
    <row r="18490" spans="1:11" x14ac:dyDescent="0.3">
      <c r="A18490" s="341">
        <v>43778.511111689812</v>
      </c>
      <c r="B18490" s="318">
        <v>40184.849000000002</v>
      </c>
      <c r="C18490" s="318">
        <f t="shared" si="407"/>
        <v>0.24900000000343425</v>
      </c>
      <c r="D18490" s="414">
        <f t="shared" si="408"/>
        <v>0.12450000000171713</v>
      </c>
      <c r="H18490" s="406"/>
      <c r="J18490" s="82">
        <v>12</v>
      </c>
      <c r="K18490" s="391">
        <v>1</v>
      </c>
    </row>
    <row r="18491" spans="1:11" x14ac:dyDescent="0.3">
      <c r="A18491" s="341">
        <v>43778.552778414349</v>
      </c>
      <c r="B18491" s="318">
        <v>40185.108</v>
      </c>
      <c r="C18491" s="318">
        <f t="shared" si="407"/>
        <v>0.25899999999819556</v>
      </c>
      <c r="D18491" s="414">
        <f t="shared" si="408"/>
        <v>0.12949999999909778</v>
      </c>
      <c r="H18491" s="406"/>
      <c r="J18491" s="82">
        <v>13</v>
      </c>
      <c r="K18491" s="319">
        <v>2</v>
      </c>
    </row>
    <row r="18492" spans="1:11" x14ac:dyDescent="0.3">
      <c r="A18492" s="341">
        <v>43778.594445138886</v>
      </c>
      <c r="B18492" s="318">
        <v>40185.360000000001</v>
      </c>
      <c r="C18492" s="318">
        <f t="shared" si="407"/>
        <v>0.25200000000040745</v>
      </c>
      <c r="D18492" s="414">
        <f t="shared" si="408"/>
        <v>0.12600000000020373</v>
      </c>
      <c r="H18492" s="406"/>
      <c r="J18492" s="82">
        <v>14</v>
      </c>
      <c r="K18492" s="320">
        <v>3</v>
      </c>
    </row>
    <row r="18493" spans="1:11" x14ac:dyDescent="0.3">
      <c r="A18493" s="341">
        <v>43778.636111863423</v>
      </c>
      <c r="B18493" s="318">
        <v>40185.601999999999</v>
      </c>
      <c r="C18493" s="318">
        <f t="shared" si="407"/>
        <v>0.24199999999837019</v>
      </c>
      <c r="D18493" s="414">
        <f t="shared" si="408"/>
        <v>0.12099999999918509</v>
      </c>
      <c r="H18493" s="406"/>
      <c r="J18493" s="82">
        <v>15</v>
      </c>
      <c r="K18493" s="321">
        <v>4</v>
      </c>
    </row>
    <row r="18494" spans="1:11" x14ac:dyDescent="0.3">
      <c r="A18494" s="341">
        <v>43778.67777858796</v>
      </c>
      <c r="B18494" s="318">
        <v>40185.849000000002</v>
      </c>
      <c r="C18494" s="318">
        <f t="shared" si="407"/>
        <v>0.2470000000030268</v>
      </c>
      <c r="D18494" s="414">
        <f t="shared" si="408"/>
        <v>0.1235000000015134</v>
      </c>
      <c r="H18494" s="406"/>
      <c r="J18494" s="82">
        <v>16</v>
      </c>
      <c r="K18494" s="391">
        <v>1</v>
      </c>
    </row>
    <row r="18495" spans="1:11" x14ac:dyDescent="0.3">
      <c r="A18495" s="341">
        <v>43778.719445312498</v>
      </c>
      <c r="B18495" s="318">
        <v>40186.101999999999</v>
      </c>
      <c r="C18495" s="318">
        <f t="shared" si="407"/>
        <v>0.2529999999969732</v>
      </c>
      <c r="D18495" s="414">
        <f t="shared" si="408"/>
        <v>0.1264999999984866</v>
      </c>
      <c r="H18495" s="406"/>
      <c r="J18495" s="82">
        <v>17</v>
      </c>
      <c r="K18495" s="319">
        <v>2</v>
      </c>
    </row>
    <row r="18496" spans="1:11" x14ac:dyDescent="0.3">
      <c r="A18496" s="341">
        <v>43778.761112037035</v>
      </c>
      <c r="B18496" s="318">
        <v>40186.357000000004</v>
      </c>
      <c r="C18496" s="318">
        <f t="shared" si="407"/>
        <v>0.25500000000465661</v>
      </c>
      <c r="D18496" s="414">
        <f t="shared" si="408"/>
        <v>0.12750000000232831</v>
      </c>
      <c r="H18496" s="406"/>
      <c r="J18496" s="82">
        <v>18</v>
      </c>
      <c r="K18496" s="320">
        <v>3</v>
      </c>
    </row>
    <row r="18497" spans="1:11" x14ac:dyDescent="0.3">
      <c r="A18497" s="341">
        <v>43778.802778761572</v>
      </c>
      <c r="B18497" s="318">
        <v>40186.597999999998</v>
      </c>
      <c r="C18497" s="318">
        <f t="shared" si="407"/>
        <v>0.24099999999452848</v>
      </c>
      <c r="D18497" s="414">
        <f t="shared" si="408"/>
        <v>0.12049999999726424</v>
      </c>
      <c r="H18497" s="406"/>
      <c r="J18497" s="82">
        <v>19</v>
      </c>
      <c r="K18497" s="321">
        <v>4</v>
      </c>
    </row>
    <row r="18498" spans="1:11" x14ac:dyDescent="0.3">
      <c r="A18498" s="341">
        <v>43778.844445486109</v>
      </c>
      <c r="B18498" s="318">
        <v>40186.839999999997</v>
      </c>
      <c r="C18498" s="318">
        <f t="shared" si="407"/>
        <v>0.24199999999837019</v>
      </c>
      <c r="D18498" s="414">
        <f t="shared" si="408"/>
        <v>0.12099999999918509</v>
      </c>
      <c r="H18498" s="406"/>
      <c r="J18498" s="82">
        <v>20</v>
      </c>
      <c r="K18498" s="391">
        <v>1</v>
      </c>
    </row>
    <row r="18499" spans="1:11" x14ac:dyDescent="0.3">
      <c r="A18499" s="341">
        <v>43778.886112210646</v>
      </c>
      <c r="B18499" s="318">
        <v>40187.091999999997</v>
      </c>
      <c r="C18499" s="318">
        <f t="shared" si="407"/>
        <v>0.25200000000040745</v>
      </c>
      <c r="D18499" s="414">
        <f t="shared" si="408"/>
        <v>0.12600000000020373</v>
      </c>
      <c r="H18499" s="406"/>
      <c r="J18499" s="82">
        <v>21</v>
      </c>
      <c r="K18499" s="319">
        <v>2</v>
      </c>
    </row>
    <row r="18500" spans="1:11" x14ac:dyDescent="0.3">
      <c r="A18500" s="341">
        <v>43778.927778935184</v>
      </c>
      <c r="B18500" s="318">
        <v>40187.345000000001</v>
      </c>
      <c r="C18500" s="318">
        <f t="shared" si="407"/>
        <v>0.25300000000424916</v>
      </c>
      <c r="D18500" s="414">
        <f t="shared" si="408"/>
        <v>0.12650000000212458</v>
      </c>
      <c r="H18500" s="406"/>
      <c r="J18500" s="82">
        <v>22</v>
      </c>
      <c r="K18500" s="320">
        <v>3</v>
      </c>
    </row>
    <row r="18501" spans="1:11" x14ac:dyDescent="0.3">
      <c r="A18501" s="341">
        <v>43778.969445659721</v>
      </c>
      <c r="B18501" s="318">
        <v>40187.591</v>
      </c>
      <c r="C18501" s="318">
        <f t="shared" si="407"/>
        <v>0.24599999999918509</v>
      </c>
      <c r="D18501" s="414">
        <f t="shared" si="408"/>
        <v>0.12299999999959255</v>
      </c>
      <c r="E18501" s="336">
        <f>SUM(C18478:C18501)*7.4805194805</f>
        <v>45.167376623262484</v>
      </c>
      <c r="F18501" s="324">
        <f>AVERAGE(D18478:D18501)</f>
        <v>0.12579166666667638</v>
      </c>
      <c r="G18501" s="324">
        <f>_xlfn.STDEV.S(D18478:D18501)</f>
        <v>3.57806319592448E-3</v>
      </c>
      <c r="H18501" s="406"/>
      <c r="J18501" s="82">
        <v>23</v>
      </c>
      <c r="K18501" s="321">
        <v>4</v>
      </c>
    </row>
    <row r="18502" spans="1:11" x14ac:dyDescent="0.3">
      <c r="A18502" s="341">
        <v>43779.011112384258</v>
      </c>
      <c r="B18502" s="318">
        <v>40187.837</v>
      </c>
      <c r="C18502" s="318">
        <f t="shared" si="407"/>
        <v>0.24599999999918509</v>
      </c>
      <c r="D18502" s="414">
        <f t="shared" si="408"/>
        <v>0.12299999999959255</v>
      </c>
      <c r="H18502" s="406"/>
      <c r="J18502" s="82">
        <v>24</v>
      </c>
      <c r="K18502" s="391">
        <v>1</v>
      </c>
    </row>
    <row r="18503" spans="1:11" x14ac:dyDescent="0.3">
      <c r="A18503" s="341">
        <v>43779.052779108795</v>
      </c>
      <c r="B18503" s="318">
        <v>40188.091</v>
      </c>
      <c r="C18503" s="318">
        <f t="shared" si="407"/>
        <v>0.25400000000081491</v>
      </c>
      <c r="D18503" s="414">
        <f t="shared" si="408"/>
        <v>0.12700000000040745</v>
      </c>
      <c r="H18503" s="406"/>
      <c r="J18503" s="82">
        <v>25</v>
      </c>
      <c r="K18503" s="319">
        <v>2</v>
      </c>
    </row>
    <row r="18504" spans="1:11" x14ac:dyDescent="0.3">
      <c r="A18504" s="341">
        <v>43779.094445833332</v>
      </c>
      <c r="B18504" s="318">
        <v>40188.339999999997</v>
      </c>
      <c r="C18504" s="318">
        <f t="shared" si="407"/>
        <v>0.24899999999615829</v>
      </c>
      <c r="D18504" s="414">
        <f t="shared" si="408"/>
        <v>0.12449999999807915</v>
      </c>
      <c r="H18504" s="406"/>
      <c r="J18504" s="82">
        <v>26</v>
      </c>
      <c r="K18504" s="320">
        <v>3</v>
      </c>
    </row>
    <row r="18505" spans="1:11" x14ac:dyDescent="0.3">
      <c r="A18505" s="341">
        <v>43779.13611255787</v>
      </c>
      <c r="B18505" s="318">
        <v>40188.591999999997</v>
      </c>
      <c r="C18505" s="318">
        <f t="shared" si="407"/>
        <v>0.25200000000040745</v>
      </c>
      <c r="D18505" s="414">
        <f t="shared" si="408"/>
        <v>0.12600000000020373</v>
      </c>
      <c r="H18505" s="406"/>
      <c r="J18505" s="82">
        <v>27</v>
      </c>
      <c r="K18505" s="321">
        <v>4</v>
      </c>
    </row>
    <row r="18506" spans="1:11" x14ac:dyDescent="0.3">
      <c r="A18506" s="341">
        <v>43779.177779282407</v>
      </c>
      <c r="B18506" s="318">
        <v>40188.841999999997</v>
      </c>
      <c r="C18506" s="318">
        <f t="shared" si="407"/>
        <v>0.25</v>
      </c>
      <c r="D18506" s="414">
        <f t="shared" si="408"/>
        <v>0.125</v>
      </c>
      <c r="H18506" s="406"/>
      <c r="J18506" s="82">
        <v>28</v>
      </c>
      <c r="K18506" s="391">
        <v>1</v>
      </c>
    </row>
    <row r="18507" spans="1:11" x14ac:dyDescent="0.3">
      <c r="A18507" s="341">
        <v>43779.219446006944</v>
      </c>
      <c r="B18507" s="318">
        <v>40189.11</v>
      </c>
      <c r="C18507" s="318">
        <f t="shared" si="407"/>
        <v>0.26800000000366708</v>
      </c>
      <c r="D18507" s="414">
        <f t="shared" si="408"/>
        <v>0.13400000000183354</v>
      </c>
      <c r="H18507" s="406"/>
      <c r="J18507" s="82">
        <v>29</v>
      </c>
      <c r="K18507" s="319">
        <v>2</v>
      </c>
    </row>
    <row r="18508" spans="1:11" x14ac:dyDescent="0.3">
      <c r="A18508" s="341">
        <v>43779.261112731481</v>
      </c>
      <c r="B18508" s="318">
        <v>40189.368999999999</v>
      </c>
      <c r="C18508" s="318">
        <f t="shared" si="407"/>
        <v>0.25899999999819556</v>
      </c>
      <c r="D18508" s="414">
        <f t="shared" si="408"/>
        <v>0.12949999999909778</v>
      </c>
      <c r="H18508" s="406"/>
      <c r="J18508" s="82">
        <v>30</v>
      </c>
      <c r="K18508" s="320">
        <v>3</v>
      </c>
    </row>
    <row r="18509" spans="1:11" x14ac:dyDescent="0.3">
      <c r="A18509" s="341">
        <v>43779.302779456018</v>
      </c>
      <c r="B18509" s="318">
        <v>40189.618000000002</v>
      </c>
      <c r="C18509" s="318">
        <f t="shared" si="407"/>
        <v>0.24900000000343425</v>
      </c>
      <c r="D18509" s="414">
        <f t="shared" si="408"/>
        <v>0.12450000000171713</v>
      </c>
      <c r="H18509" s="406"/>
      <c r="J18509" s="82">
        <v>31</v>
      </c>
      <c r="K18509" s="321">
        <v>4</v>
      </c>
    </row>
    <row r="18510" spans="1:11" x14ac:dyDescent="0.3">
      <c r="A18510" s="341">
        <v>43779.344446180556</v>
      </c>
      <c r="B18510" s="318">
        <v>40189.872000000003</v>
      </c>
      <c r="C18510" s="318">
        <f t="shared" si="407"/>
        <v>0.25400000000081491</v>
      </c>
      <c r="D18510" s="414">
        <f t="shared" si="408"/>
        <v>0.12700000000040745</v>
      </c>
      <c r="H18510" s="406"/>
      <c r="J18510" s="82">
        <v>32</v>
      </c>
      <c r="K18510" s="391">
        <v>1</v>
      </c>
    </row>
    <row r="18511" spans="1:11" x14ac:dyDescent="0.3">
      <c r="A18511" s="341">
        <v>43779.386112905093</v>
      </c>
      <c r="B18511" s="318">
        <v>40190.131999999998</v>
      </c>
      <c r="C18511" s="318">
        <f t="shared" si="407"/>
        <v>0.25999999999476131</v>
      </c>
      <c r="D18511" s="414">
        <f t="shared" si="408"/>
        <v>0.12999999999738066</v>
      </c>
      <c r="H18511" s="406"/>
      <c r="J18511" s="82">
        <v>33</v>
      </c>
      <c r="K18511" s="319">
        <v>2</v>
      </c>
    </row>
    <row r="18512" spans="1:11" x14ac:dyDescent="0.3">
      <c r="A18512" s="341">
        <v>43779.42777962963</v>
      </c>
      <c r="B18512" s="318">
        <v>40190.391000000003</v>
      </c>
      <c r="C18512" s="318">
        <f t="shared" si="407"/>
        <v>0.25900000000547152</v>
      </c>
      <c r="D18512" s="414">
        <f t="shared" si="408"/>
        <v>0.12950000000273576</v>
      </c>
      <c r="H18512" s="406"/>
      <c r="J18512" s="82">
        <v>34</v>
      </c>
      <c r="K18512" s="320">
        <v>3</v>
      </c>
    </row>
    <row r="18513" spans="1:11" x14ac:dyDescent="0.3">
      <c r="A18513" s="341">
        <v>43779.469446354167</v>
      </c>
      <c r="B18513" s="318">
        <v>40190.639999999999</v>
      </c>
      <c r="C18513" s="318">
        <f t="shared" si="407"/>
        <v>0.24899999999615829</v>
      </c>
      <c r="D18513" s="414">
        <f t="shared" si="408"/>
        <v>0.12449999999807915</v>
      </c>
      <c r="H18513" s="406"/>
      <c r="J18513" s="82">
        <v>35</v>
      </c>
      <c r="K18513" s="321">
        <v>4</v>
      </c>
    </row>
    <row r="18514" spans="1:11" x14ac:dyDescent="0.3">
      <c r="A18514" s="341">
        <v>43779.511113078705</v>
      </c>
      <c r="B18514" s="318">
        <v>40190.892</v>
      </c>
      <c r="C18514" s="318">
        <f t="shared" si="407"/>
        <v>0.25200000000040745</v>
      </c>
      <c r="D18514" s="414">
        <f t="shared" si="408"/>
        <v>0.12600000000020373</v>
      </c>
      <c r="H18514" s="406"/>
      <c r="J18514" s="82">
        <v>36</v>
      </c>
      <c r="K18514" s="391">
        <v>1</v>
      </c>
    </row>
    <row r="18515" spans="1:11" x14ac:dyDescent="0.3">
      <c r="A18515" s="341">
        <v>43779.552779803242</v>
      </c>
      <c r="B18515" s="318">
        <v>40191.15</v>
      </c>
      <c r="C18515" s="318">
        <f t="shared" si="407"/>
        <v>0.25800000000162981</v>
      </c>
      <c r="D18515" s="414">
        <f t="shared" si="408"/>
        <v>0.12900000000081491</v>
      </c>
      <c r="H18515" s="406"/>
      <c r="J18515" s="82">
        <v>37</v>
      </c>
      <c r="K18515" s="319">
        <v>2</v>
      </c>
    </row>
    <row r="18516" spans="1:11" x14ac:dyDescent="0.3">
      <c r="A18516" s="341">
        <v>43779.594446527779</v>
      </c>
      <c r="B18516" s="318">
        <v>40191.398999999998</v>
      </c>
      <c r="C18516" s="318">
        <f t="shared" si="407"/>
        <v>0.24899999999615829</v>
      </c>
      <c r="D18516" s="414">
        <f t="shared" si="408"/>
        <v>0.12449999999807915</v>
      </c>
      <c r="H18516" s="406"/>
      <c r="J18516" s="82">
        <v>38</v>
      </c>
      <c r="K18516" s="320">
        <v>3</v>
      </c>
    </row>
    <row r="18517" spans="1:11" x14ac:dyDescent="0.3">
      <c r="A18517" s="341">
        <v>43779.636113252316</v>
      </c>
      <c r="B18517" s="318">
        <v>40191.642</v>
      </c>
      <c r="C18517" s="318">
        <f t="shared" si="407"/>
        <v>0.24300000000221189</v>
      </c>
      <c r="D18517" s="414">
        <f t="shared" si="408"/>
        <v>0.12150000000110595</v>
      </c>
      <c r="H18517" s="406"/>
      <c r="J18517" s="82">
        <v>39</v>
      </c>
      <c r="K18517" s="321">
        <v>4</v>
      </c>
    </row>
    <row r="18518" spans="1:11" x14ac:dyDescent="0.3">
      <c r="A18518" s="341">
        <v>43779.677779976853</v>
      </c>
      <c r="B18518" s="318">
        <v>40191.894</v>
      </c>
      <c r="C18518" s="318">
        <f t="shared" si="407"/>
        <v>0.25200000000040745</v>
      </c>
      <c r="D18518" s="414">
        <f t="shared" si="408"/>
        <v>0.12600000000020373</v>
      </c>
      <c r="H18518" s="406"/>
      <c r="J18518" s="82">
        <v>40</v>
      </c>
      <c r="K18518" s="391">
        <v>1</v>
      </c>
    </row>
    <row r="18519" spans="1:11" x14ac:dyDescent="0.3">
      <c r="A18519" s="341">
        <v>43779.719446701391</v>
      </c>
      <c r="B18519" s="318">
        <v>40192.152000000002</v>
      </c>
      <c r="C18519" s="318">
        <f t="shared" si="407"/>
        <v>0.25800000000162981</v>
      </c>
      <c r="D18519" s="414">
        <f t="shared" si="408"/>
        <v>0.12900000000081491</v>
      </c>
      <c r="H18519" s="406"/>
      <c r="J18519" s="82">
        <v>41</v>
      </c>
      <c r="K18519" s="319">
        <v>2</v>
      </c>
    </row>
    <row r="18520" spans="1:11" x14ac:dyDescent="0.3">
      <c r="A18520" s="341">
        <v>43779.761113425928</v>
      </c>
      <c r="B18520" s="318">
        <v>40192.400000000001</v>
      </c>
      <c r="C18520" s="318">
        <f t="shared" si="407"/>
        <v>0.24799999999959255</v>
      </c>
      <c r="D18520" s="414">
        <f t="shared" si="408"/>
        <v>0.12399999999979627</v>
      </c>
      <c r="H18520" s="406"/>
      <c r="J18520" s="82">
        <v>42</v>
      </c>
      <c r="K18520" s="320">
        <v>3</v>
      </c>
    </row>
    <row r="18521" spans="1:11" x14ac:dyDescent="0.3">
      <c r="A18521" s="341">
        <v>43779.802780150465</v>
      </c>
      <c r="B18521" s="318">
        <v>40192.637999999999</v>
      </c>
      <c r="C18521" s="318">
        <f t="shared" si="407"/>
        <v>0.23799999999755528</v>
      </c>
      <c r="D18521" s="414">
        <f t="shared" si="408"/>
        <v>0.11899999999877764</v>
      </c>
      <c r="H18521" s="406"/>
      <c r="J18521" s="82">
        <v>43</v>
      </c>
      <c r="K18521" s="321">
        <v>4</v>
      </c>
    </row>
    <row r="18522" spans="1:11" x14ac:dyDescent="0.3">
      <c r="A18522" s="341">
        <v>43779.844446875002</v>
      </c>
      <c r="B18522" s="318">
        <v>40192.879999999997</v>
      </c>
      <c r="C18522" s="318">
        <f t="shared" si="407"/>
        <v>0.24199999999837019</v>
      </c>
      <c r="D18522" s="414">
        <f t="shared" si="408"/>
        <v>0.12099999999918509</v>
      </c>
      <c r="H18522" s="406"/>
      <c r="J18522" s="82">
        <v>44</v>
      </c>
      <c r="K18522" s="391">
        <v>1</v>
      </c>
    </row>
    <row r="18523" spans="1:11" x14ac:dyDescent="0.3">
      <c r="A18523" s="341">
        <v>43779.886113599539</v>
      </c>
      <c r="B18523" s="318">
        <v>40193.137000000002</v>
      </c>
      <c r="C18523" s="318">
        <f t="shared" si="407"/>
        <v>0.25700000000506407</v>
      </c>
      <c r="D18523" s="414">
        <f t="shared" si="408"/>
        <v>0.12850000000253203</v>
      </c>
      <c r="H18523" s="406"/>
      <c r="J18523" s="82">
        <v>45</v>
      </c>
      <c r="K18523" s="319">
        <v>2</v>
      </c>
    </row>
    <row r="18524" spans="1:11" x14ac:dyDescent="0.3">
      <c r="A18524" s="341">
        <v>43779.927780324077</v>
      </c>
      <c r="B18524" s="318">
        <v>40193.389000000003</v>
      </c>
      <c r="C18524" s="318">
        <f t="shared" si="407"/>
        <v>0.25200000000040745</v>
      </c>
      <c r="D18524" s="414">
        <f t="shared" si="408"/>
        <v>0.12600000000020373</v>
      </c>
      <c r="H18524" s="406"/>
      <c r="J18524" s="82">
        <v>46</v>
      </c>
      <c r="K18524" s="320">
        <v>3</v>
      </c>
    </row>
    <row r="18525" spans="1:11" x14ac:dyDescent="0.3">
      <c r="A18525" s="341">
        <v>43779.969447048614</v>
      </c>
      <c r="B18525" s="318">
        <v>40193.631000000001</v>
      </c>
      <c r="C18525" s="318">
        <f t="shared" si="407"/>
        <v>0.24199999999837019</v>
      </c>
      <c r="D18525" s="414">
        <f t="shared" si="408"/>
        <v>0.12099999999918509</v>
      </c>
      <c r="E18525" s="336">
        <f>SUM(C18502:C18525)*7.4805194805</f>
        <v>45.18233766222653</v>
      </c>
      <c r="F18525" s="324">
        <f>AVERAGE(D18502:D18525)</f>
        <v>0.12583333333335153</v>
      </c>
      <c r="G18525" s="324">
        <f>_xlfn.STDEV.S(D18502:D18525)</f>
        <v>3.4410143437378291E-3</v>
      </c>
      <c r="H18525" s="404"/>
      <c r="I18525" s="344">
        <f>AVERAGE(D18364:D18525)</f>
        <v>0.12685093167701159</v>
      </c>
      <c r="J18525" s="82">
        <v>47</v>
      </c>
      <c r="K18525" s="321">
        <v>4</v>
      </c>
    </row>
    <row r="18526" spans="1:11" x14ac:dyDescent="0.3">
      <c r="A18526" s="341">
        <v>43780.011113773151</v>
      </c>
      <c r="B18526" s="318">
        <v>40193.879999999997</v>
      </c>
      <c r="C18526" s="318">
        <f t="shared" si="407"/>
        <v>0.24899999999615829</v>
      </c>
      <c r="D18526" s="414">
        <f t="shared" si="408"/>
        <v>0.12449999999807915</v>
      </c>
      <c r="H18526" s="406"/>
      <c r="J18526" s="82">
        <v>48</v>
      </c>
      <c r="K18526" s="391">
        <v>1</v>
      </c>
    </row>
    <row r="18527" spans="1:11" x14ac:dyDescent="0.3">
      <c r="A18527" s="341">
        <v>43780.052780497688</v>
      </c>
      <c r="B18527" s="318">
        <v>40194.137999999999</v>
      </c>
      <c r="C18527" s="318">
        <f t="shared" si="407"/>
        <v>0.25800000000162981</v>
      </c>
      <c r="D18527" s="414">
        <f t="shared" si="408"/>
        <v>0.12900000000081491</v>
      </c>
      <c r="H18527" s="406"/>
      <c r="J18527" s="82">
        <v>49</v>
      </c>
      <c r="K18527" s="319">
        <v>2</v>
      </c>
    </row>
    <row r="18528" spans="1:11" x14ac:dyDescent="0.3">
      <c r="A18528" s="341">
        <v>43780.094447222225</v>
      </c>
      <c r="B18528" s="318">
        <v>40194.392999999996</v>
      </c>
      <c r="C18528" s="318">
        <f t="shared" si="407"/>
        <v>0.25499999999738066</v>
      </c>
      <c r="D18528" s="414">
        <f t="shared" si="408"/>
        <v>0.12749999999869033</v>
      </c>
      <c r="H18528" s="406"/>
      <c r="J18528" s="82">
        <v>50</v>
      </c>
      <c r="K18528" s="320">
        <v>3</v>
      </c>
    </row>
    <row r="18529" spans="1:12" x14ac:dyDescent="0.3">
      <c r="A18529" s="341">
        <v>43780.136113946763</v>
      </c>
      <c r="B18529" s="318">
        <v>40194.648000000001</v>
      </c>
      <c r="C18529" s="318">
        <f t="shared" si="407"/>
        <v>0.25500000000465661</v>
      </c>
      <c r="D18529" s="414">
        <f t="shared" si="408"/>
        <v>0.12750000000232831</v>
      </c>
      <c r="H18529" s="406"/>
      <c r="J18529" s="82">
        <v>51</v>
      </c>
      <c r="K18529" s="321">
        <v>4</v>
      </c>
    </row>
    <row r="18530" spans="1:12" x14ac:dyDescent="0.3">
      <c r="A18530" s="341">
        <v>43780.1777806713</v>
      </c>
      <c r="B18530" s="318">
        <v>40194.902999999998</v>
      </c>
      <c r="C18530" s="318">
        <f t="shared" si="407"/>
        <v>0.25499999999738066</v>
      </c>
      <c r="D18530" s="414">
        <f t="shared" si="408"/>
        <v>0.12749999999869033</v>
      </c>
      <c r="H18530" s="406"/>
      <c r="J18530" s="82">
        <v>52</v>
      </c>
      <c r="K18530" s="391">
        <v>1</v>
      </c>
    </row>
    <row r="18531" spans="1:12" x14ac:dyDescent="0.3">
      <c r="A18531" s="341">
        <v>43780.21944739583</v>
      </c>
      <c r="B18531" s="318">
        <v>40195.171999999999</v>
      </c>
      <c r="C18531" s="318">
        <f t="shared" si="407"/>
        <v>0.26900000000023283</v>
      </c>
      <c r="D18531" s="414">
        <f t="shared" si="408"/>
        <v>0.13450000000011642</v>
      </c>
      <c r="H18531" s="406"/>
      <c r="J18531" s="82">
        <v>53</v>
      </c>
      <c r="K18531" s="319">
        <v>2</v>
      </c>
    </row>
    <row r="18532" spans="1:12" x14ac:dyDescent="0.3">
      <c r="A18532" s="341">
        <v>43780.261114120367</v>
      </c>
      <c r="B18532" s="318">
        <v>40195.430999999997</v>
      </c>
      <c r="C18532" s="318">
        <f t="shared" si="407"/>
        <v>0.25899999999819556</v>
      </c>
      <c r="D18532" s="414">
        <f t="shared" si="408"/>
        <v>0.12949999999909778</v>
      </c>
      <c r="H18532" s="406"/>
      <c r="J18532" s="82">
        <v>54</v>
      </c>
      <c r="K18532" s="320">
        <v>3</v>
      </c>
    </row>
    <row r="18533" spans="1:12" x14ac:dyDescent="0.3">
      <c r="A18533" s="341">
        <v>43780.302780844904</v>
      </c>
      <c r="B18533" s="318">
        <v>40195.678999999996</v>
      </c>
      <c r="C18533" s="318">
        <f t="shared" si="407"/>
        <v>0.24799999999959255</v>
      </c>
      <c r="D18533" s="414">
        <f t="shared" si="408"/>
        <v>0.12399999999979627</v>
      </c>
      <c r="H18533" s="406"/>
      <c r="J18533" s="82">
        <v>55</v>
      </c>
      <c r="K18533" s="321">
        <v>4</v>
      </c>
    </row>
    <row r="18534" spans="1:12" x14ac:dyDescent="0.3">
      <c r="A18534" s="341">
        <v>43780.344447569441</v>
      </c>
      <c r="B18534" s="318">
        <v>40195.938999999998</v>
      </c>
      <c r="C18534" s="318">
        <f t="shared" si="407"/>
        <v>0.26000000000203727</v>
      </c>
      <c r="D18534" s="414">
        <f t="shared" si="408"/>
        <v>0.13000000000101863</v>
      </c>
      <c r="H18534" s="406"/>
      <c r="J18534" s="82">
        <v>56</v>
      </c>
      <c r="K18534" s="391">
        <v>1</v>
      </c>
    </row>
    <row r="18535" spans="1:12" x14ac:dyDescent="0.3">
      <c r="A18535" s="341">
        <v>43780.386114293979</v>
      </c>
      <c r="B18535" s="318">
        <v>40196.207999999999</v>
      </c>
      <c r="C18535" s="318">
        <f t="shared" si="407"/>
        <v>0.26900000000023283</v>
      </c>
      <c r="D18535" s="414">
        <f t="shared" si="408"/>
        <v>0.13450000000011642</v>
      </c>
      <c r="H18535" s="406"/>
      <c r="J18535" s="82">
        <v>57</v>
      </c>
      <c r="K18535" s="319">
        <v>2</v>
      </c>
    </row>
    <row r="18536" spans="1:12" x14ac:dyDescent="0.3">
      <c r="A18536" s="341">
        <v>43780.427781018516</v>
      </c>
      <c r="B18536" s="318">
        <v>40196.466</v>
      </c>
      <c r="C18536" s="318">
        <f t="shared" si="407"/>
        <v>0.25800000000162981</v>
      </c>
      <c r="D18536" s="414">
        <f t="shared" si="408"/>
        <v>0.12900000000081491</v>
      </c>
      <c r="H18536" s="406"/>
      <c r="J18536" s="82">
        <v>58</v>
      </c>
      <c r="K18536" s="320">
        <v>3</v>
      </c>
    </row>
    <row r="18537" spans="1:12" x14ac:dyDescent="0.3">
      <c r="A18537" s="341">
        <v>43780.469447743053</v>
      </c>
      <c r="B18537" s="318">
        <v>40196.712</v>
      </c>
      <c r="C18537" s="318">
        <f t="shared" si="407"/>
        <v>0.24599999999918509</v>
      </c>
      <c r="D18537" s="414">
        <f t="shared" si="408"/>
        <v>0.12299999999959255</v>
      </c>
      <c r="H18537" s="406"/>
      <c r="J18537" s="82">
        <v>59</v>
      </c>
      <c r="K18537" s="321">
        <v>4</v>
      </c>
    </row>
    <row r="18538" spans="1:12" x14ac:dyDescent="0.3">
      <c r="A18538" s="341">
        <v>43780.509027777778</v>
      </c>
      <c r="B18538" s="318">
        <v>40196.968000000001</v>
      </c>
      <c r="C18538" s="318">
        <f t="shared" si="407"/>
        <v>0.25600000000122236</v>
      </c>
      <c r="D18538" s="414">
        <f t="shared" si="408"/>
        <v>0.12800000000061118</v>
      </c>
      <c r="H18538" s="406"/>
      <c r="J18538" s="82">
        <v>1</v>
      </c>
      <c r="K18538" s="391">
        <v>1</v>
      </c>
      <c r="L18538" s="54" t="s">
        <v>313</v>
      </c>
    </row>
    <row r="18539" spans="1:12" x14ac:dyDescent="0.3">
      <c r="A18539" s="341">
        <v>43780.550694444442</v>
      </c>
      <c r="B18539" s="318">
        <v>40197.226999999999</v>
      </c>
      <c r="C18539" s="318">
        <f t="shared" si="407"/>
        <v>0.25899999999819556</v>
      </c>
      <c r="D18539" s="414">
        <f t="shared" si="408"/>
        <v>0.12949999999909778</v>
      </c>
      <c r="H18539" s="406"/>
      <c r="J18539" s="82">
        <v>2</v>
      </c>
      <c r="K18539" s="319">
        <v>2</v>
      </c>
    </row>
    <row r="18540" spans="1:12" x14ac:dyDescent="0.3">
      <c r="A18540" s="341">
        <v>43780.592361111114</v>
      </c>
      <c r="B18540" s="318">
        <v>40197.472999999998</v>
      </c>
      <c r="C18540" s="318">
        <f t="shared" si="407"/>
        <v>0.24599999999918509</v>
      </c>
      <c r="D18540" s="414">
        <f t="shared" si="408"/>
        <v>0.12299999999959255</v>
      </c>
      <c r="H18540" s="406"/>
      <c r="J18540" s="82">
        <v>3</v>
      </c>
      <c r="K18540" s="320">
        <v>3</v>
      </c>
    </row>
    <row r="18541" spans="1:12" x14ac:dyDescent="0.3">
      <c r="A18541" s="341">
        <v>43780.634027777778</v>
      </c>
      <c r="B18541" s="318">
        <v>40197.722000000002</v>
      </c>
      <c r="C18541" s="318">
        <f t="shared" si="407"/>
        <v>0.24900000000343425</v>
      </c>
      <c r="D18541" s="414">
        <f t="shared" si="408"/>
        <v>0.12450000000171713</v>
      </c>
      <c r="H18541" s="406"/>
      <c r="J18541" s="82">
        <v>4</v>
      </c>
      <c r="K18541" s="321">
        <v>4</v>
      </c>
    </row>
    <row r="18542" spans="1:12" x14ac:dyDescent="0.3">
      <c r="A18542" s="341">
        <v>43780.675694560188</v>
      </c>
      <c r="B18542" s="318">
        <v>40197.978999999999</v>
      </c>
      <c r="C18542" s="318">
        <f t="shared" si="407"/>
        <v>0.25699999999778811</v>
      </c>
      <c r="D18542" s="414">
        <f t="shared" si="408"/>
        <v>0.12849999999889405</v>
      </c>
      <c r="H18542" s="406"/>
      <c r="J18542" s="82">
        <v>5</v>
      </c>
      <c r="K18542" s="391">
        <v>1</v>
      </c>
    </row>
    <row r="18543" spans="1:12" x14ac:dyDescent="0.3">
      <c r="A18543" s="341">
        <v>43780.717361284725</v>
      </c>
      <c r="B18543" s="318">
        <v>40198.237999999998</v>
      </c>
      <c r="C18543" s="318">
        <f t="shared" ref="C18543:C18630" si="409">B18543-B18542</f>
        <v>0.25899999999819556</v>
      </c>
      <c r="D18543" s="414">
        <f t="shared" ref="D18543:D18630" si="410">C18543/2</f>
        <v>0.12949999999909778</v>
      </c>
      <c r="H18543" s="406"/>
      <c r="J18543" s="82">
        <v>6</v>
      </c>
      <c r="K18543" s="319">
        <v>2</v>
      </c>
    </row>
    <row r="18544" spans="1:12" x14ac:dyDescent="0.3">
      <c r="A18544" s="341">
        <v>43780.759028009263</v>
      </c>
      <c r="B18544" s="318">
        <v>40198.482000000004</v>
      </c>
      <c r="C18544" s="318">
        <f t="shared" si="409"/>
        <v>0.2440000000060536</v>
      </c>
      <c r="D18544" s="414">
        <f t="shared" si="410"/>
        <v>0.1220000000030268</v>
      </c>
      <c r="H18544" s="406"/>
      <c r="J18544" s="82">
        <v>7</v>
      </c>
      <c r="K18544" s="320">
        <v>3</v>
      </c>
    </row>
    <row r="18545" spans="1:11" x14ac:dyDescent="0.3">
      <c r="A18545" s="341">
        <v>43780.8006947338</v>
      </c>
      <c r="B18545" s="318">
        <v>40198.722000000002</v>
      </c>
      <c r="C18545" s="318">
        <f t="shared" si="409"/>
        <v>0.23999999999796273</v>
      </c>
      <c r="D18545" s="414">
        <f t="shared" si="410"/>
        <v>0.11999999999898137</v>
      </c>
      <c r="H18545" s="406"/>
      <c r="J18545" s="82">
        <v>8</v>
      </c>
      <c r="K18545" s="321">
        <v>4</v>
      </c>
    </row>
    <row r="18546" spans="1:11" x14ac:dyDescent="0.3">
      <c r="A18546" s="341">
        <v>43780.84236145833</v>
      </c>
      <c r="B18546" s="318">
        <v>40198.97</v>
      </c>
      <c r="C18546" s="318">
        <f t="shared" si="409"/>
        <v>0.24799999999959255</v>
      </c>
      <c r="D18546" s="414">
        <f t="shared" si="410"/>
        <v>0.12399999999979627</v>
      </c>
      <c r="H18546" s="406"/>
      <c r="J18546" s="82">
        <v>9</v>
      </c>
      <c r="K18546" s="391">
        <v>1</v>
      </c>
    </row>
    <row r="18547" spans="1:11" x14ac:dyDescent="0.3">
      <c r="A18547" s="341">
        <v>43780.884028182867</v>
      </c>
      <c r="B18547" s="318">
        <v>40199.222000000002</v>
      </c>
      <c r="C18547" s="318">
        <f t="shared" si="409"/>
        <v>0.25200000000040745</v>
      </c>
      <c r="D18547" s="414">
        <f t="shared" si="410"/>
        <v>0.12600000000020373</v>
      </c>
      <c r="H18547" s="406"/>
      <c r="J18547" s="82">
        <v>10</v>
      </c>
      <c r="K18547" s="319">
        <v>2</v>
      </c>
    </row>
    <row r="18548" spans="1:11" x14ac:dyDescent="0.3">
      <c r="A18548" s="341">
        <v>43780.925694907404</v>
      </c>
      <c r="B18548" s="318">
        <v>40199.47</v>
      </c>
      <c r="C18548" s="318">
        <f t="shared" si="409"/>
        <v>0.24799999999959255</v>
      </c>
      <c r="D18548" s="414">
        <f t="shared" si="410"/>
        <v>0.12399999999979627</v>
      </c>
      <c r="H18548" s="406"/>
      <c r="J18548" s="82">
        <v>11</v>
      </c>
      <c r="K18548" s="320">
        <v>3</v>
      </c>
    </row>
    <row r="18549" spans="1:11" x14ac:dyDescent="0.3">
      <c r="A18549" s="341">
        <v>43780.967361631941</v>
      </c>
      <c r="B18549" s="318">
        <v>40199.71</v>
      </c>
      <c r="C18549" s="318">
        <f t="shared" si="409"/>
        <v>0.23999999999796273</v>
      </c>
      <c r="D18549" s="414">
        <f t="shared" si="410"/>
        <v>0.11999999999898137</v>
      </c>
      <c r="E18549" s="336">
        <f>SUM(C18526:C18549)*7.4805194805</f>
        <v>45.474077921943824</v>
      </c>
      <c r="F18549" s="324">
        <f>AVERAGE(D18526:D18549)</f>
        <v>0.12664583333328969</v>
      </c>
      <c r="G18549" s="324">
        <f>_xlfn.STDEV.S(D18526:D18549)</f>
        <v>3.8715213465254209E-3</v>
      </c>
      <c r="H18549" s="406"/>
      <c r="J18549" s="82">
        <v>12</v>
      </c>
      <c r="K18549" s="321">
        <v>4</v>
      </c>
    </row>
    <row r="18550" spans="1:11" x14ac:dyDescent="0.3">
      <c r="A18550" s="341">
        <v>43781.009028356479</v>
      </c>
      <c r="B18550" s="318">
        <v>40199.957000000002</v>
      </c>
      <c r="C18550" s="318">
        <f t="shared" si="409"/>
        <v>0.2470000000030268</v>
      </c>
      <c r="D18550" s="414">
        <f t="shared" si="410"/>
        <v>0.1235000000015134</v>
      </c>
      <c r="H18550" s="406"/>
      <c r="J18550" s="82">
        <v>13</v>
      </c>
      <c r="K18550" s="391">
        <v>1</v>
      </c>
    </row>
    <row r="18551" spans="1:11" x14ac:dyDescent="0.3">
      <c r="A18551" s="341">
        <v>43781.050695081016</v>
      </c>
      <c r="B18551" s="318">
        <v>40200.212</v>
      </c>
      <c r="C18551" s="318">
        <f t="shared" si="409"/>
        <v>0.25499999999738066</v>
      </c>
      <c r="D18551" s="414">
        <f t="shared" si="410"/>
        <v>0.12749999999869033</v>
      </c>
      <c r="H18551" s="406"/>
      <c r="J18551" s="82">
        <v>14</v>
      </c>
      <c r="K18551" s="319">
        <v>2</v>
      </c>
    </row>
    <row r="18552" spans="1:11" x14ac:dyDescent="0.3">
      <c r="A18552" s="341">
        <v>43781.092361805553</v>
      </c>
      <c r="B18552" s="318">
        <v>40200.466999999997</v>
      </c>
      <c r="C18552" s="318">
        <f t="shared" si="409"/>
        <v>0.25499999999738066</v>
      </c>
      <c r="D18552" s="414">
        <f t="shared" si="410"/>
        <v>0.12749999999869033</v>
      </c>
      <c r="H18552" s="406"/>
      <c r="J18552" s="82">
        <v>15</v>
      </c>
      <c r="K18552" s="320">
        <v>3</v>
      </c>
    </row>
    <row r="18553" spans="1:11" x14ac:dyDescent="0.3">
      <c r="A18553" s="341">
        <v>43781.13402853009</v>
      </c>
      <c r="B18553" s="318">
        <v>40200.712</v>
      </c>
      <c r="C18553" s="318">
        <f t="shared" si="409"/>
        <v>0.24500000000261934</v>
      </c>
      <c r="D18553" s="414">
        <f t="shared" si="410"/>
        <v>0.12250000000130967</v>
      </c>
      <c r="H18553" s="406"/>
      <c r="J18553" s="82">
        <v>16</v>
      </c>
      <c r="K18553" s="321">
        <v>4</v>
      </c>
    </row>
    <row r="18554" spans="1:11" x14ac:dyDescent="0.3">
      <c r="A18554" s="341">
        <v>43781.175695254627</v>
      </c>
      <c r="B18554" s="318">
        <v>40200.968999999997</v>
      </c>
      <c r="C18554" s="318">
        <f t="shared" si="409"/>
        <v>0.25699999999778811</v>
      </c>
      <c r="D18554" s="414">
        <f t="shared" si="410"/>
        <v>0.12849999999889405</v>
      </c>
      <c r="H18554" s="406"/>
      <c r="J18554" s="82">
        <v>17</v>
      </c>
      <c r="K18554" s="391">
        <v>1</v>
      </c>
    </row>
    <row r="18555" spans="1:11" x14ac:dyDescent="0.3">
      <c r="A18555" s="341">
        <v>43781.217361979165</v>
      </c>
      <c r="B18555" s="318">
        <v>40201.233</v>
      </c>
      <c r="C18555" s="318">
        <f t="shared" si="409"/>
        <v>0.26400000000285218</v>
      </c>
      <c r="D18555" s="414">
        <f t="shared" si="410"/>
        <v>0.13200000000142609</v>
      </c>
      <c r="H18555" s="406"/>
      <c r="J18555" s="82">
        <v>18</v>
      </c>
      <c r="K18555" s="319">
        <v>2</v>
      </c>
    </row>
    <row r="18556" spans="1:11" x14ac:dyDescent="0.3">
      <c r="A18556" s="341">
        <v>43781.259028703702</v>
      </c>
      <c r="B18556" s="318">
        <v>40201.491999999998</v>
      </c>
      <c r="C18556" s="318">
        <f t="shared" si="409"/>
        <v>0.25899999999819556</v>
      </c>
      <c r="D18556" s="414">
        <f t="shared" si="410"/>
        <v>0.12949999999909778</v>
      </c>
      <c r="H18556" s="406"/>
      <c r="J18556" s="82">
        <v>19</v>
      </c>
      <c r="K18556" s="320">
        <v>3</v>
      </c>
    </row>
    <row r="18557" spans="1:11" x14ac:dyDescent="0.3">
      <c r="A18557" s="341">
        <v>43781.300695428239</v>
      </c>
      <c r="B18557" s="318">
        <v>40201.741000000002</v>
      </c>
      <c r="C18557" s="318">
        <f t="shared" si="409"/>
        <v>0.24900000000343425</v>
      </c>
      <c r="D18557" s="414">
        <f t="shared" si="410"/>
        <v>0.12450000000171713</v>
      </c>
      <c r="H18557" s="406"/>
      <c r="J18557" s="82">
        <v>20</v>
      </c>
      <c r="K18557" s="321">
        <v>4</v>
      </c>
    </row>
    <row r="18558" spans="1:11" x14ac:dyDescent="0.3">
      <c r="A18558" s="341">
        <v>43781.342362152776</v>
      </c>
      <c r="B18558" s="318">
        <v>40202.002999999997</v>
      </c>
      <c r="C18558" s="318">
        <f t="shared" si="409"/>
        <v>0.26199999999516876</v>
      </c>
      <c r="D18558" s="414">
        <f t="shared" si="410"/>
        <v>0.13099999999758438</v>
      </c>
      <c r="H18558" s="406"/>
      <c r="J18558" s="82">
        <v>21</v>
      </c>
      <c r="K18558" s="391">
        <v>1</v>
      </c>
    </row>
    <row r="18559" spans="1:11" x14ac:dyDescent="0.3">
      <c r="A18559" s="341">
        <v>43781.384028877314</v>
      </c>
      <c r="B18559" s="318">
        <v>40202.269999999997</v>
      </c>
      <c r="C18559" s="318">
        <f t="shared" si="409"/>
        <v>0.26699999999982538</v>
      </c>
      <c r="D18559" s="414">
        <f t="shared" si="410"/>
        <v>0.13349999999991269</v>
      </c>
      <c r="H18559" s="406"/>
      <c r="J18559" s="82">
        <v>22</v>
      </c>
      <c r="K18559" s="319">
        <v>2</v>
      </c>
    </row>
    <row r="18560" spans="1:11" x14ac:dyDescent="0.3">
      <c r="A18560" s="341">
        <v>43781.425695601851</v>
      </c>
      <c r="B18560" s="318">
        <v>40202.521999999997</v>
      </c>
      <c r="C18560" s="318">
        <f t="shared" si="409"/>
        <v>0.25200000000040745</v>
      </c>
      <c r="D18560" s="414">
        <f t="shared" si="410"/>
        <v>0.12600000000020373</v>
      </c>
      <c r="H18560" s="406"/>
      <c r="J18560" s="82">
        <v>23</v>
      </c>
      <c r="K18560" s="320">
        <v>3</v>
      </c>
    </row>
    <row r="18561" spans="1:11" x14ac:dyDescent="0.3">
      <c r="A18561" s="341">
        <v>43781.467362326388</v>
      </c>
      <c r="B18561" s="318">
        <v>40202.771000000001</v>
      </c>
      <c r="C18561" s="318">
        <f t="shared" si="409"/>
        <v>0.24900000000343425</v>
      </c>
      <c r="D18561" s="414">
        <f t="shared" si="410"/>
        <v>0.12450000000171713</v>
      </c>
      <c r="H18561" s="406"/>
      <c r="J18561" s="82">
        <v>24</v>
      </c>
      <c r="K18561" s="321">
        <v>4</v>
      </c>
    </row>
    <row r="18562" spans="1:11" x14ac:dyDescent="0.3">
      <c r="A18562" s="341">
        <v>43781.509029050925</v>
      </c>
      <c r="B18562" s="318">
        <v>40203.029000000002</v>
      </c>
      <c r="C18562" s="318">
        <f t="shared" si="409"/>
        <v>0.25800000000162981</v>
      </c>
      <c r="D18562" s="414">
        <f t="shared" si="410"/>
        <v>0.12900000000081491</v>
      </c>
      <c r="H18562" s="406"/>
      <c r="J18562" s="82">
        <v>25</v>
      </c>
      <c r="K18562" s="391">
        <v>1</v>
      </c>
    </row>
    <row r="18563" spans="1:11" x14ac:dyDescent="0.3">
      <c r="A18563" s="341">
        <v>43781.550695775462</v>
      </c>
      <c r="B18563" s="318">
        <v>40203.29</v>
      </c>
      <c r="C18563" s="318">
        <f t="shared" si="409"/>
        <v>0.26099999999860302</v>
      </c>
      <c r="D18563" s="414">
        <f t="shared" si="410"/>
        <v>0.13049999999930151</v>
      </c>
      <c r="H18563" s="406"/>
      <c r="J18563" s="82">
        <v>26</v>
      </c>
      <c r="K18563" s="319">
        <v>2</v>
      </c>
    </row>
    <row r="18564" spans="1:11" x14ac:dyDescent="0.3">
      <c r="A18564" s="341">
        <v>43781.5923625</v>
      </c>
      <c r="B18564" s="318">
        <v>40203.54</v>
      </c>
      <c r="C18564" s="318">
        <f t="shared" si="409"/>
        <v>0.25</v>
      </c>
      <c r="D18564" s="414">
        <f t="shared" si="410"/>
        <v>0.125</v>
      </c>
      <c r="H18564" s="406"/>
      <c r="J18564" s="82">
        <v>27</v>
      </c>
      <c r="K18564" s="320">
        <v>3</v>
      </c>
    </row>
    <row r="18565" spans="1:11" x14ac:dyDescent="0.3">
      <c r="A18565" s="341">
        <v>43781.634029224537</v>
      </c>
      <c r="B18565" s="318">
        <v>40203.783000000003</v>
      </c>
      <c r="C18565" s="318">
        <f t="shared" si="409"/>
        <v>0.24300000000221189</v>
      </c>
      <c r="D18565" s="414">
        <f t="shared" si="410"/>
        <v>0.12150000000110595</v>
      </c>
      <c r="H18565" s="406"/>
      <c r="J18565" s="82">
        <v>28</v>
      </c>
      <c r="K18565" s="321">
        <v>4</v>
      </c>
    </row>
    <row r="18566" spans="1:11" x14ac:dyDescent="0.3">
      <c r="A18566" s="341">
        <v>43781.675695949074</v>
      </c>
      <c r="B18566" s="318">
        <v>40204.038999999997</v>
      </c>
      <c r="C18566" s="318">
        <f t="shared" si="409"/>
        <v>0.2559999999939464</v>
      </c>
      <c r="D18566" s="414">
        <f t="shared" si="410"/>
        <v>0.1279999999969732</v>
      </c>
      <c r="H18566" s="406"/>
      <c r="J18566" s="82">
        <v>29</v>
      </c>
      <c r="K18566" s="391">
        <v>1</v>
      </c>
    </row>
    <row r="18567" spans="1:11" x14ac:dyDescent="0.3">
      <c r="A18567" s="341">
        <v>43781.717362673611</v>
      </c>
      <c r="B18567" s="318">
        <v>40204.292000000001</v>
      </c>
      <c r="C18567" s="318">
        <f t="shared" si="409"/>
        <v>0.25300000000424916</v>
      </c>
      <c r="D18567" s="414">
        <f t="shared" si="410"/>
        <v>0.12650000000212458</v>
      </c>
      <c r="H18567" s="406"/>
      <c r="J18567" s="82">
        <v>30</v>
      </c>
      <c r="K18567" s="319">
        <v>2</v>
      </c>
    </row>
    <row r="18568" spans="1:11" x14ac:dyDescent="0.3">
      <c r="A18568" s="341">
        <v>43781.759029398148</v>
      </c>
      <c r="B18568" s="318">
        <v>40204.538999999997</v>
      </c>
      <c r="C18568" s="318">
        <f t="shared" si="409"/>
        <v>0.24699999999575084</v>
      </c>
      <c r="D18568" s="414">
        <f t="shared" si="410"/>
        <v>0.12349999999787542</v>
      </c>
      <c r="H18568" s="406"/>
      <c r="J18568" s="82">
        <v>31</v>
      </c>
      <c r="K18568" s="320">
        <v>3</v>
      </c>
    </row>
    <row r="18569" spans="1:11" x14ac:dyDescent="0.3">
      <c r="A18569" s="341">
        <v>43781.800696122686</v>
      </c>
      <c r="B18569" s="318">
        <v>40204.78</v>
      </c>
      <c r="C18569" s="318">
        <f t="shared" si="409"/>
        <v>0.24100000000180444</v>
      </c>
      <c r="D18569" s="414">
        <f t="shared" si="410"/>
        <v>0.12050000000090222</v>
      </c>
      <c r="H18569" s="406"/>
      <c r="J18569" s="82">
        <v>32</v>
      </c>
      <c r="K18569" s="321">
        <v>4</v>
      </c>
    </row>
    <row r="18570" spans="1:11" x14ac:dyDescent="0.3">
      <c r="A18570" s="341">
        <v>43781.842362847223</v>
      </c>
      <c r="B18570" s="318">
        <v>40205.029000000002</v>
      </c>
      <c r="C18570" s="318">
        <f t="shared" si="409"/>
        <v>0.24900000000343425</v>
      </c>
      <c r="D18570" s="414">
        <f t="shared" si="410"/>
        <v>0.12450000000171713</v>
      </c>
      <c r="H18570" s="406"/>
      <c r="J18570" s="82">
        <v>33</v>
      </c>
      <c r="K18570" s="391">
        <v>1</v>
      </c>
    </row>
    <row r="18571" spans="1:11" x14ac:dyDescent="0.3">
      <c r="A18571" s="341">
        <v>43781.88402957176</v>
      </c>
      <c r="B18571" s="318">
        <v>40205.275000000001</v>
      </c>
      <c r="C18571" s="318">
        <f t="shared" si="409"/>
        <v>0.24599999999918509</v>
      </c>
      <c r="D18571" s="414">
        <f t="shared" si="410"/>
        <v>0.12299999999959255</v>
      </c>
      <c r="H18571" s="406"/>
      <c r="J18571" s="82">
        <v>34</v>
      </c>
      <c r="K18571" s="319">
        <v>2</v>
      </c>
    </row>
    <row r="18572" spans="1:11" x14ac:dyDescent="0.3">
      <c r="A18572" s="341">
        <v>43781.925696296297</v>
      </c>
      <c r="B18572" s="318">
        <v>40205.519</v>
      </c>
      <c r="C18572" s="318">
        <f t="shared" si="409"/>
        <v>0.24399999999877764</v>
      </c>
      <c r="D18572" s="414">
        <f t="shared" si="410"/>
        <v>0.12199999999938882</v>
      </c>
      <c r="H18572" s="406"/>
      <c r="J18572" s="82">
        <v>35</v>
      </c>
      <c r="K18572" s="320">
        <v>3</v>
      </c>
    </row>
    <row r="18573" spans="1:11" x14ac:dyDescent="0.3">
      <c r="A18573" s="341">
        <v>43781.967363020834</v>
      </c>
      <c r="B18573" s="318">
        <v>40205.760999999999</v>
      </c>
      <c r="C18573" s="318">
        <f t="shared" si="409"/>
        <v>0.24199999999837019</v>
      </c>
      <c r="D18573" s="414">
        <f t="shared" si="410"/>
        <v>0.12099999999918509</v>
      </c>
      <c r="E18573" s="336">
        <f>SUM(C18550:C18573)*7.4805194805</f>
        <v>45.264623376501582</v>
      </c>
      <c r="F18573" s="324">
        <f>AVERAGE(D18550:D18573)</f>
        <v>0.12606249999998909</v>
      </c>
      <c r="G18573" s="324">
        <f>_xlfn.STDEV.S(D18550:D18573)</f>
        <v>3.6514217000971987E-3</v>
      </c>
      <c r="H18573" s="406"/>
      <c r="J18573" s="82">
        <v>36</v>
      </c>
      <c r="K18573" s="321">
        <v>4</v>
      </c>
    </row>
    <row r="18574" spans="1:11" x14ac:dyDescent="0.3">
      <c r="A18574" s="341">
        <v>43782.009029745372</v>
      </c>
      <c r="B18574" s="318">
        <v>40206.012999999999</v>
      </c>
      <c r="C18574" s="318">
        <f t="shared" si="409"/>
        <v>0.25200000000040745</v>
      </c>
      <c r="D18574" s="414">
        <f t="shared" si="410"/>
        <v>0.12600000000020373</v>
      </c>
      <c r="H18574" s="406"/>
      <c r="J18574" s="82">
        <v>37</v>
      </c>
      <c r="K18574" s="391">
        <v>1</v>
      </c>
    </row>
    <row r="18575" spans="1:11" x14ac:dyDescent="0.3">
      <c r="A18575" s="341">
        <v>43782.050696469909</v>
      </c>
      <c r="B18575" s="318">
        <v>40206.271000000001</v>
      </c>
      <c r="C18575" s="318">
        <f t="shared" si="409"/>
        <v>0.25800000000162981</v>
      </c>
      <c r="D18575" s="414">
        <f t="shared" si="410"/>
        <v>0.12900000000081491</v>
      </c>
      <c r="H18575" s="406"/>
      <c r="J18575" s="82">
        <v>38</v>
      </c>
      <c r="K18575" s="319">
        <v>2</v>
      </c>
    </row>
    <row r="18576" spans="1:11" x14ac:dyDescent="0.3">
      <c r="A18576" s="341">
        <v>43782.092363194446</v>
      </c>
      <c r="B18576" s="318">
        <v>40206.519</v>
      </c>
      <c r="C18576" s="318">
        <f t="shared" si="409"/>
        <v>0.24799999999959255</v>
      </c>
      <c r="D18576" s="414">
        <f t="shared" si="410"/>
        <v>0.12399999999979627</v>
      </c>
      <c r="H18576" s="406"/>
      <c r="J18576" s="82">
        <v>39</v>
      </c>
      <c r="K18576" s="320">
        <v>3</v>
      </c>
    </row>
    <row r="18577" spans="1:11" x14ac:dyDescent="0.3">
      <c r="A18577" s="341">
        <v>43782.134029918983</v>
      </c>
      <c r="B18577" s="318">
        <v>40206.762000000002</v>
      </c>
      <c r="C18577" s="318">
        <f t="shared" si="409"/>
        <v>0.24300000000221189</v>
      </c>
      <c r="D18577" s="414">
        <f t="shared" si="410"/>
        <v>0.12150000000110595</v>
      </c>
      <c r="H18577" s="406"/>
      <c r="J18577" s="82">
        <v>40</v>
      </c>
      <c r="K18577" s="321">
        <v>4</v>
      </c>
    </row>
    <row r="18578" spans="1:11" x14ac:dyDescent="0.3">
      <c r="A18578" s="341">
        <v>43782.17569664352</v>
      </c>
      <c r="B18578" s="318">
        <v>40207.021999999997</v>
      </c>
      <c r="C18578" s="318">
        <f t="shared" si="409"/>
        <v>0.25999999999476131</v>
      </c>
      <c r="D18578" s="414">
        <f t="shared" si="410"/>
        <v>0.12999999999738066</v>
      </c>
      <c r="H18578" s="406"/>
      <c r="J18578" s="82">
        <v>41</v>
      </c>
      <c r="K18578" s="391">
        <v>1</v>
      </c>
    </row>
    <row r="18579" spans="1:11" x14ac:dyDescent="0.3">
      <c r="A18579" s="341">
        <v>43782.217363368058</v>
      </c>
      <c r="B18579" s="318">
        <v>40207.290999999997</v>
      </c>
      <c r="C18579" s="318">
        <f t="shared" si="409"/>
        <v>0.26900000000023283</v>
      </c>
      <c r="D18579" s="414">
        <f t="shared" si="410"/>
        <v>0.13450000000011642</v>
      </c>
      <c r="H18579" s="406"/>
      <c r="J18579" s="82">
        <v>42</v>
      </c>
      <c r="K18579" s="319">
        <v>2</v>
      </c>
    </row>
    <row r="18580" spans="1:11" x14ac:dyDescent="0.3">
      <c r="A18580" s="341">
        <v>43782.259030092595</v>
      </c>
      <c r="B18580" s="318">
        <v>40207.548000000003</v>
      </c>
      <c r="C18580" s="318">
        <f t="shared" si="409"/>
        <v>0.25700000000506407</v>
      </c>
      <c r="D18580" s="414">
        <f t="shared" si="410"/>
        <v>0.12850000000253203</v>
      </c>
      <c r="H18580" s="406"/>
      <c r="J18580" s="82">
        <v>43</v>
      </c>
      <c r="K18580" s="320">
        <v>3</v>
      </c>
    </row>
    <row r="18581" spans="1:11" x14ac:dyDescent="0.3">
      <c r="A18581" s="341">
        <v>43782.300696817132</v>
      </c>
      <c r="B18581" s="318">
        <v>40207.796000000002</v>
      </c>
      <c r="C18581" s="318">
        <f t="shared" si="409"/>
        <v>0.24799999999959255</v>
      </c>
      <c r="D18581" s="414">
        <f t="shared" si="410"/>
        <v>0.12399999999979627</v>
      </c>
      <c r="H18581" s="406"/>
      <c r="J18581" s="82">
        <v>44</v>
      </c>
      <c r="K18581" s="321">
        <v>4</v>
      </c>
    </row>
    <row r="18582" spans="1:11" x14ac:dyDescent="0.3">
      <c r="A18582" s="341">
        <v>43782.342363541669</v>
      </c>
      <c r="B18582" s="318">
        <v>40208.050999999999</v>
      </c>
      <c r="C18582" s="318">
        <f t="shared" si="409"/>
        <v>0.25499999999738066</v>
      </c>
      <c r="D18582" s="414">
        <f t="shared" si="410"/>
        <v>0.12749999999869033</v>
      </c>
      <c r="H18582" s="406"/>
      <c r="J18582" s="82">
        <v>45</v>
      </c>
      <c r="K18582" s="391">
        <v>1</v>
      </c>
    </row>
    <row r="18583" spans="1:11" x14ac:dyDescent="0.3">
      <c r="A18583" s="341">
        <v>43782.384030266207</v>
      </c>
      <c r="B18583" s="318">
        <v>40208.307000000001</v>
      </c>
      <c r="C18583" s="318">
        <f t="shared" si="409"/>
        <v>0.25600000000122236</v>
      </c>
      <c r="D18583" s="414">
        <f t="shared" si="410"/>
        <v>0.12800000000061118</v>
      </c>
      <c r="H18583" s="406"/>
      <c r="J18583" s="82">
        <v>46</v>
      </c>
      <c r="K18583" s="319">
        <v>2</v>
      </c>
    </row>
    <row r="18584" spans="1:11" x14ac:dyDescent="0.3">
      <c r="A18584" s="341">
        <v>43782.425696990744</v>
      </c>
      <c r="B18584" s="318">
        <v>40208.559999999998</v>
      </c>
      <c r="C18584" s="318">
        <f t="shared" si="409"/>
        <v>0.2529999999969732</v>
      </c>
      <c r="D18584" s="414">
        <f t="shared" si="410"/>
        <v>0.1264999999984866</v>
      </c>
      <c r="H18584" s="406"/>
      <c r="J18584" s="82">
        <v>47</v>
      </c>
      <c r="K18584" s="320">
        <v>3</v>
      </c>
    </row>
    <row r="18585" spans="1:11" x14ac:dyDescent="0.3">
      <c r="A18585" s="341">
        <v>43782.467363715281</v>
      </c>
      <c r="B18585" s="318">
        <v>40208.809000000001</v>
      </c>
      <c r="C18585" s="318">
        <f t="shared" si="409"/>
        <v>0.24900000000343425</v>
      </c>
      <c r="D18585" s="414">
        <f t="shared" si="410"/>
        <v>0.12450000000171713</v>
      </c>
      <c r="H18585" s="406"/>
      <c r="J18585" s="82">
        <v>48</v>
      </c>
      <c r="K18585" s="321">
        <v>4</v>
      </c>
    </row>
    <row r="18586" spans="1:11" x14ac:dyDescent="0.3">
      <c r="A18586" s="341">
        <v>43782.509030439818</v>
      </c>
      <c r="B18586" s="318">
        <v>40209.067000000003</v>
      </c>
      <c r="C18586" s="318">
        <f t="shared" si="409"/>
        <v>0.25800000000162981</v>
      </c>
      <c r="D18586" s="414">
        <f t="shared" si="410"/>
        <v>0.12900000000081491</v>
      </c>
      <c r="H18586" s="406"/>
      <c r="J18586" s="82">
        <v>49</v>
      </c>
      <c r="K18586" s="391">
        <v>1</v>
      </c>
    </row>
    <row r="18587" spans="1:11" x14ac:dyDescent="0.3">
      <c r="A18587" s="341">
        <v>43782.550697164355</v>
      </c>
      <c r="B18587" s="318">
        <v>40209.319000000003</v>
      </c>
      <c r="C18587" s="318">
        <f t="shared" si="409"/>
        <v>0.25200000000040745</v>
      </c>
      <c r="D18587" s="414">
        <f t="shared" si="410"/>
        <v>0.12600000000020373</v>
      </c>
      <c r="H18587" s="406"/>
      <c r="J18587" s="82">
        <v>50</v>
      </c>
      <c r="K18587" s="319">
        <v>2</v>
      </c>
    </row>
    <row r="18588" spans="1:11" x14ac:dyDescent="0.3">
      <c r="A18588" s="341">
        <v>43782.592363888885</v>
      </c>
      <c r="B18588" s="318">
        <v>40209.561000000002</v>
      </c>
      <c r="C18588" s="318">
        <f t="shared" si="409"/>
        <v>0.24199999999837019</v>
      </c>
      <c r="D18588" s="414">
        <f t="shared" si="410"/>
        <v>0.12099999999918509</v>
      </c>
      <c r="H18588" s="406"/>
      <c r="J18588" s="82">
        <v>51</v>
      </c>
      <c r="K18588" s="320">
        <v>3</v>
      </c>
    </row>
    <row r="18589" spans="1:11" x14ac:dyDescent="0.3">
      <c r="A18589" s="341">
        <v>43782.634030613423</v>
      </c>
      <c r="B18589" s="318">
        <v>40209.800000000003</v>
      </c>
      <c r="C18589" s="318">
        <f t="shared" si="409"/>
        <v>0.23900000000139698</v>
      </c>
      <c r="D18589" s="414">
        <f t="shared" si="410"/>
        <v>0.11950000000069849</v>
      </c>
      <c r="H18589" s="406"/>
      <c r="J18589" s="82">
        <v>52</v>
      </c>
      <c r="K18589" s="321">
        <v>4</v>
      </c>
    </row>
    <row r="18590" spans="1:11" x14ac:dyDescent="0.3">
      <c r="A18590" s="341">
        <v>43782.67569733796</v>
      </c>
      <c r="B18590" s="318">
        <v>40210.050000000003</v>
      </c>
      <c r="C18590" s="318">
        <f t="shared" si="409"/>
        <v>0.25</v>
      </c>
      <c r="D18590" s="414">
        <f t="shared" si="410"/>
        <v>0.125</v>
      </c>
      <c r="H18590" s="406"/>
      <c r="J18590" s="82">
        <v>53</v>
      </c>
      <c r="K18590" s="391">
        <v>1</v>
      </c>
    </row>
    <row r="18591" spans="1:11" x14ac:dyDescent="0.3">
      <c r="A18591" s="341">
        <v>43782.717364062497</v>
      </c>
      <c r="B18591" s="318">
        <v>40210.300999999999</v>
      </c>
      <c r="C18591" s="318">
        <f t="shared" si="409"/>
        <v>0.25099999999656575</v>
      </c>
      <c r="D18591" s="414">
        <f t="shared" si="410"/>
        <v>0.12549999999828287</v>
      </c>
      <c r="H18591" s="406"/>
      <c r="J18591" s="82">
        <v>54</v>
      </c>
      <c r="K18591" s="319">
        <v>2</v>
      </c>
    </row>
    <row r="18592" spans="1:11" x14ac:dyDescent="0.3">
      <c r="A18592" s="341">
        <v>43782.759030787034</v>
      </c>
      <c r="B18592" s="318">
        <v>40210.544000000002</v>
      </c>
      <c r="C18592" s="318">
        <f t="shared" si="409"/>
        <v>0.24300000000221189</v>
      </c>
      <c r="D18592" s="414">
        <f t="shared" si="410"/>
        <v>0.12150000000110595</v>
      </c>
      <c r="H18592" s="406"/>
      <c r="J18592" s="82">
        <v>55</v>
      </c>
      <c r="K18592" s="320">
        <v>3</v>
      </c>
    </row>
    <row r="18593" spans="1:11" x14ac:dyDescent="0.3">
      <c r="A18593" s="341">
        <v>43782.800697511571</v>
      </c>
      <c r="B18593" s="318">
        <v>40210.777999999998</v>
      </c>
      <c r="C18593" s="318">
        <f t="shared" si="409"/>
        <v>0.23399999999674037</v>
      </c>
      <c r="D18593" s="414">
        <f t="shared" si="410"/>
        <v>0.11699999999837019</v>
      </c>
      <c r="H18593" s="406"/>
      <c r="J18593" s="82">
        <v>56</v>
      </c>
      <c r="K18593" s="321">
        <v>4</v>
      </c>
    </row>
    <row r="18594" spans="1:11" x14ac:dyDescent="0.3">
      <c r="A18594" s="341">
        <v>43782.842364236109</v>
      </c>
      <c r="B18594" s="318">
        <v>40211.019999999997</v>
      </c>
      <c r="C18594" s="318">
        <f t="shared" si="409"/>
        <v>0.24199999999837019</v>
      </c>
      <c r="D18594" s="414">
        <f t="shared" si="410"/>
        <v>0.12099999999918509</v>
      </c>
      <c r="H18594" s="406"/>
      <c r="J18594" s="82">
        <v>57</v>
      </c>
      <c r="K18594" s="391">
        <v>1</v>
      </c>
    </row>
    <row r="18595" spans="1:11" x14ac:dyDescent="0.3">
      <c r="A18595" s="341">
        <v>43782.884030960646</v>
      </c>
      <c r="B18595" s="318">
        <v>40211.269</v>
      </c>
      <c r="C18595" s="318">
        <f t="shared" si="409"/>
        <v>0.24900000000343425</v>
      </c>
      <c r="D18595" s="414">
        <f t="shared" si="410"/>
        <v>0.12450000000171713</v>
      </c>
      <c r="H18595" s="406"/>
      <c r="J18595" s="82">
        <v>58</v>
      </c>
      <c r="K18595" s="319">
        <v>2</v>
      </c>
    </row>
    <row r="18596" spans="1:11" x14ac:dyDescent="0.3">
      <c r="A18596" s="341">
        <v>43782.925697685183</v>
      </c>
      <c r="B18596" s="318">
        <v>40211.512000000002</v>
      </c>
      <c r="C18596" s="318">
        <f t="shared" si="409"/>
        <v>0.24300000000221189</v>
      </c>
      <c r="D18596" s="414">
        <f t="shared" si="410"/>
        <v>0.12150000000110595</v>
      </c>
      <c r="H18596" s="406"/>
      <c r="J18596" s="82">
        <v>59</v>
      </c>
      <c r="K18596" s="320">
        <v>3</v>
      </c>
    </row>
    <row r="18597" spans="1:11" x14ac:dyDescent="0.3">
      <c r="A18597" s="341">
        <v>43782.96736440972</v>
      </c>
      <c r="B18597" s="318">
        <v>40211.745999999999</v>
      </c>
      <c r="C18597" s="318">
        <f t="shared" si="409"/>
        <v>0.23399999999674037</v>
      </c>
      <c r="D18597" s="414">
        <f t="shared" si="410"/>
        <v>0.11699999999837019</v>
      </c>
      <c r="E18597" s="336">
        <f>SUM(C18574:C18597)*7.4805194805</f>
        <v>44.770909090796856</v>
      </c>
      <c r="F18597" s="324">
        <f>AVERAGE(D18574:D18597)</f>
        <v>0.12468750000001212</v>
      </c>
      <c r="G18597" s="324">
        <f>_xlfn.STDEV.S(D18574:D18597)</f>
        <v>4.203550518054865E-3</v>
      </c>
      <c r="H18597" s="406"/>
      <c r="J18597" s="82">
        <v>60</v>
      </c>
      <c r="K18597" s="321">
        <v>4</v>
      </c>
    </row>
    <row r="18598" spans="1:11" x14ac:dyDescent="0.3">
      <c r="A18598" s="341">
        <v>43783.009031134257</v>
      </c>
      <c r="B18598" s="318">
        <v>40211.995000000003</v>
      </c>
      <c r="C18598" s="318">
        <f t="shared" si="409"/>
        <v>0.24900000000343425</v>
      </c>
      <c r="D18598" s="414">
        <f t="shared" si="410"/>
        <v>0.12450000000171713</v>
      </c>
      <c r="H18598" s="406"/>
      <c r="J18598" s="82">
        <v>61</v>
      </c>
      <c r="K18598" s="391">
        <v>1</v>
      </c>
    </row>
    <row r="18599" spans="1:11" x14ac:dyDescent="0.3">
      <c r="A18599" s="341">
        <v>43783.050697858795</v>
      </c>
      <c r="B18599" s="318">
        <v>40212.250999999997</v>
      </c>
      <c r="C18599" s="318">
        <f t="shared" si="409"/>
        <v>0.2559999999939464</v>
      </c>
      <c r="D18599" s="414">
        <f t="shared" si="410"/>
        <v>0.1279999999969732</v>
      </c>
      <c r="H18599" s="406"/>
      <c r="J18599" s="82">
        <v>62</v>
      </c>
      <c r="K18599" s="319">
        <v>2</v>
      </c>
    </row>
    <row r="18600" spans="1:11" x14ac:dyDescent="0.3">
      <c r="A18600" s="341">
        <v>43783.092364583332</v>
      </c>
      <c r="B18600" s="318">
        <v>40212.500999999997</v>
      </c>
      <c r="C18600" s="318">
        <f t="shared" si="409"/>
        <v>0.25</v>
      </c>
      <c r="D18600" s="414">
        <f t="shared" si="410"/>
        <v>0.125</v>
      </c>
      <c r="H18600" s="406"/>
      <c r="J18600" s="82">
        <v>63</v>
      </c>
      <c r="K18600" s="320">
        <v>3</v>
      </c>
    </row>
    <row r="18601" spans="1:11" x14ac:dyDescent="0.3">
      <c r="A18601" s="341">
        <v>43783.134031307869</v>
      </c>
      <c r="B18601" s="318">
        <v>40212.745000000003</v>
      </c>
      <c r="C18601" s="318">
        <f t="shared" si="409"/>
        <v>0.2440000000060536</v>
      </c>
      <c r="D18601" s="414">
        <f t="shared" si="410"/>
        <v>0.1220000000030268</v>
      </c>
      <c r="H18601" s="406"/>
      <c r="J18601" s="82">
        <v>64</v>
      </c>
      <c r="K18601" s="321">
        <v>4</v>
      </c>
    </row>
    <row r="18602" spans="1:11" x14ac:dyDescent="0.3">
      <c r="A18602" s="341">
        <v>43783.175698032406</v>
      </c>
      <c r="B18602" s="318">
        <v>40213.002</v>
      </c>
      <c r="C18602" s="318">
        <f t="shared" si="409"/>
        <v>0.25699999999778811</v>
      </c>
      <c r="D18602" s="414">
        <f t="shared" si="410"/>
        <v>0.12849999999889405</v>
      </c>
      <c r="H18602" s="406"/>
      <c r="J18602" s="82">
        <v>65</v>
      </c>
      <c r="K18602" s="391">
        <v>1</v>
      </c>
    </row>
    <row r="18603" spans="1:11" x14ac:dyDescent="0.3">
      <c r="A18603" s="341">
        <v>43783.217364756943</v>
      </c>
      <c r="B18603" s="318">
        <v>40213.262999999999</v>
      </c>
      <c r="C18603" s="318">
        <f t="shared" si="409"/>
        <v>0.26099999999860302</v>
      </c>
      <c r="D18603" s="414">
        <f t="shared" si="410"/>
        <v>0.13049999999930151</v>
      </c>
      <c r="H18603" s="406"/>
      <c r="J18603" s="82">
        <v>66</v>
      </c>
      <c r="K18603" s="319">
        <v>2</v>
      </c>
    </row>
    <row r="18604" spans="1:11" x14ac:dyDescent="0.3">
      <c r="A18604" s="341">
        <v>43783.259031481481</v>
      </c>
      <c r="B18604" s="318">
        <v>40213.517999999996</v>
      </c>
      <c r="C18604" s="318">
        <f t="shared" si="409"/>
        <v>0.25499999999738066</v>
      </c>
      <c r="D18604" s="414">
        <f t="shared" si="410"/>
        <v>0.12749999999869033</v>
      </c>
      <c r="H18604" s="406"/>
      <c r="J18604" s="82">
        <v>67</v>
      </c>
      <c r="K18604" s="320">
        <v>3</v>
      </c>
    </row>
    <row r="18605" spans="1:11" x14ac:dyDescent="0.3">
      <c r="A18605" s="341">
        <v>43783.300698206018</v>
      </c>
      <c r="B18605" s="318">
        <v>40213.767999999996</v>
      </c>
      <c r="C18605" s="318">
        <f t="shared" si="409"/>
        <v>0.25</v>
      </c>
      <c r="D18605" s="414">
        <f t="shared" si="410"/>
        <v>0.125</v>
      </c>
      <c r="H18605" s="406"/>
      <c r="J18605" s="82">
        <v>68</v>
      </c>
      <c r="K18605" s="321">
        <v>4</v>
      </c>
    </row>
    <row r="18606" spans="1:11" x14ac:dyDescent="0.3">
      <c r="A18606" s="341">
        <v>43783.342364930555</v>
      </c>
      <c r="B18606" s="318">
        <v>40214.027999999998</v>
      </c>
      <c r="C18606" s="318">
        <f t="shared" si="409"/>
        <v>0.26000000000203727</v>
      </c>
      <c r="D18606" s="414">
        <f t="shared" si="410"/>
        <v>0.13000000000101863</v>
      </c>
      <c r="H18606" s="406"/>
      <c r="J18606" s="82">
        <v>69</v>
      </c>
      <c r="K18606" s="391">
        <v>1</v>
      </c>
    </row>
    <row r="18607" spans="1:11" x14ac:dyDescent="0.3">
      <c r="A18607" s="341">
        <v>43783.384031655092</v>
      </c>
      <c r="B18607" s="318">
        <v>40214.286999999997</v>
      </c>
      <c r="C18607" s="318">
        <f t="shared" si="409"/>
        <v>0.25899999999819556</v>
      </c>
      <c r="D18607" s="414">
        <f t="shared" si="410"/>
        <v>0.12949999999909778</v>
      </c>
      <c r="H18607" s="406"/>
      <c r="J18607" s="82">
        <v>70</v>
      </c>
      <c r="K18607" s="319">
        <v>2</v>
      </c>
    </row>
    <row r="18608" spans="1:11" x14ac:dyDescent="0.3">
      <c r="A18608" s="341">
        <v>43783.425698379629</v>
      </c>
      <c r="B18608" s="318">
        <v>40214.531999999999</v>
      </c>
      <c r="C18608" s="318">
        <f t="shared" si="409"/>
        <v>0.24500000000261934</v>
      </c>
      <c r="D18608" s="414">
        <f t="shared" si="410"/>
        <v>0.12250000000130967</v>
      </c>
      <c r="H18608" s="406"/>
      <c r="J18608" s="82">
        <v>71</v>
      </c>
      <c r="K18608" s="320">
        <v>3</v>
      </c>
    </row>
    <row r="18609" spans="1:11" x14ac:dyDescent="0.3">
      <c r="A18609" s="341">
        <v>43783.467365104167</v>
      </c>
      <c r="B18609" s="318">
        <v>40214.777000000002</v>
      </c>
      <c r="C18609" s="318">
        <f t="shared" si="409"/>
        <v>0.24500000000261934</v>
      </c>
      <c r="D18609" s="414">
        <f t="shared" si="410"/>
        <v>0.12250000000130967</v>
      </c>
      <c r="H18609" s="406"/>
      <c r="J18609" s="82">
        <v>72</v>
      </c>
      <c r="K18609" s="321">
        <v>4</v>
      </c>
    </row>
    <row r="18610" spans="1:11" x14ac:dyDescent="0.3">
      <c r="A18610" s="341">
        <v>43783.509031828704</v>
      </c>
      <c r="B18610" s="318">
        <v>40215.029000000002</v>
      </c>
      <c r="C18610" s="318">
        <f t="shared" si="409"/>
        <v>0.25200000000040745</v>
      </c>
      <c r="D18610" s="414">
        <f t="shared" si="410"/>
        <v>0.12600000000020373</v>
      </c>
      <c r="H18610" s="406"/>
      <c r="J18610" s="82">
        <v>73</v>
      </c>
      <c r="K18610" s="391">
        <v>1</v>
      </c>
    </row>
    <row r="18611" spans="1:11" x14ac:dyDescent="0.3">
      <c r="A18611" s="341">
        <v>43783.550698553241</v>
      </c>
      <c r="B18611" s="318">
        <v>40215.288</v>
      </c>
      <c r="C18611" s="318">
        <f t="shared" si="409"/>
        <v>0.25899999999819556</v>
      </c>
      <c r="D18611" s="414">
        <f t="shared" si="410"/>
        <v>0.12949999999909778</v>
      </c>
      <c r="H18611" s="406"/>
      <c r="J18611" s="82">
        <v>74</v>
      </c>
      <c r="K18611" s="319">
        <v>2</v>
      </c>
    </row>
    <row r="18612" spans="1:11" x14ac:dyDescent="0.3">
      <c r="A18612" s="341">
        <v>43783.592365277778</v>
      </c>
      <c r="B18612" s="318">
        <v>40215.531999999999</v>
      </c>
      <c r="C18612" s="318">
        <f t="shared" si="409"/>
        <v>0.24399999999877764</v>
      </c>
      <c r="D18612" s="414">
        <f t="shared" si="410"/>
        <v>0.12199999999938882</v>
      </c>
      <c r="H18612" s="406"/>
      <c r="J18612" s="82">
        <v>75</v>
      </c>
      <c r="K18612" s="320">
        <v>3</v>
      </c>
    </row>
    <row r="18613" spans="1:11" x14ac:dyDescent="0.3">
      <c r="A18613" s="341">
        <v>43783.634032002316</v>
      </c>
      <c r="B18613" s="318">
        <v>40215.771000000001</v>
      </c>
      <c r="C18613" s="318">
        <f t="shared" si="409"/>
        <v>0.23900000000139698</v>
      </c>
      <c r="D18613" s="414">
        <f t="shared" si="410"/>
        <v>0.11950000000069849</v>
      </c>
      <c r="H18613" s="406"/>
      <c r="J18613" s="82">
        <v>76</v>
      </c>
      <c r="K18613" s="321">
        <v>4</v>
      </c>
    </row>
    <row r="18614" spans="1:11" x14ac:dyDescent="0.3">
      <c r="A18614" s="341">
        <v>43783.675698726853</v>
      </c>
      <c r="B18614" s="318">
        <v>40216.017999999996</v>
      </c>
      <c r="C18614" s="318">
        <f t="shared" si="409"/>
        <v>0.24699999999575084</v>
      </c>
      <c r="D18614" s="414">
        <f t="shared" si="410"/>
        <v>0.12349999999787542</v>
      </c>
      <c r="H18614" s="406"/>
      <c r="J18614" s="82">
        <v>77</v>
      </c>
      <c r="K18614" s="391">
        <v>1</v>
      </c>
    </row>
    <row r="18615" spans="1:11" x14ac:dyDescent="0.3">
      <c r="A18615" s="341">
        <v>43783.71736545139</v>
      </c>
      <c r="B18615" s="318">
        <v>40216.269999999997</v>
      </c>
      <c r="C18615" s="318">
        <f t="shared" si="409"/>
        <v>0.25200000000040745</v>
      </c>
      <c r="D18615" s="414">
        <f t="shared" si="410"/>
        <v>0.12600000000020373</v>
      </c>
      <c r="H18615" s="406"/>
      <c r="J18615" s="82">
        <v>78</v>
      </c>
      <c r="K18615" s="319">
        <v>2</v>
      </c>
    </row>
    <row r="18616" spans="1:11" x14ac:dyDescent="0.3">
      <c r="A18616" s="341">
        <v>43783.759032175927</v>
      </c>
      <c r="B18616" s="318">
        <v>40216.512999999999</v>
      </c>
      <c r="C18616" s="318">
        <f t="shared" si="409"/>
        <v>0.24300000000221189</v>
      </c>
      <c r="D18616" s="414">
        <f t="shared" si="410"/>
        <v>0.12150000000110595</v>
      </c>
      <c r="H18616" s="406"/>
      <c r="J18616" s="82">
        <v>79</v>
      </c>
      <c r="K18616" s="320">
        <v>3</v>
      </c>
    </row>
    <row r="18617" spans="1:11" x14ac:dyDescent="0.3">
      <c r="A18617" s="341">
        <v>43783.800698900464</v>
      </c>
      <c r="B18617" s="318">
        <v>40216.752999999997</v>
      </c>
      <c r="C18617" s="318">
        <f t="shared" si="409"/>
        <v>0.23999999999796273</v>
      </c>
      <c r="D18617" s="414">
        <f t="shared" si="410"/>
        <v>0.11999999999898137</v>
      </c>
      <c r="H18617" s="406"/>
      <c r="J18617" s="82">
        <v>80</v>
      </c>
      <c r="K18617" s="321">
        <v>4</v>
      </c>
    </row>
    <row r="18618" spans="1:11" x14ac:dyDescent="0.3">
      <c r="A18618" s="341">
        <v>43783.842365625002</v>
      </c>
      <c r="B18618" s="318">
        <v>40216.998</v>
      </c>
      <c r="C18618" s="318">
        <f t="shared" si="409"/>
        <v>0.24500000000261934</v>
      </c>
      <c r="D18618" s="414">
        <f t="shared" si="410"/>
        <v>0.12250000000130967</v>
      </c>
      <c r="H18618" s="406"/>
      <c r="J18618" s="82">
        <v>81</v>
      </c>
      <c r="K18618" s="391">
        <v>1</v>
      </c>
    </row>
    <row r="18619" spans="1:11" x14ac:dyDescent="0.3">
      <c r="A18619" s="341">
        <v>43783.884032349539</v>
      </c>
      <c r="B18619" s="318">
        <v>40217.245000000003</v>
      </c>
      <c r="C18619" s="318">
        <f t="shared" si="409"/>
        <v>0.2470000000030268</v>
      </c>
      <c r="D18619" s="414">
        <f t="shared" si="410"/>
        <v>0.1235000000015134</v>
      </c>
      <c r="H18619" s="406"/>
      <c r="J18619" s="82">
        <v>82</v>
      </c>
      <c r="K18619" s="319">
        <v>2</v>
      </c>
    </row>
    <row r="18620" spans="1:11" x14ac:dyDescent="0.3">
      <c r="A18620" s="341">
        <v>43783.925699074076</v>
      </c>
      <c r="B18620" s="318">
        <v>40217.483</v>
      </c>
      <c r="C18620" s="318">
        <f t="shared" si="409"/>
        <v>0.23799999999755528</v>
      </c>
      <c r="D18620" s="414">
        <f t="shared" si="410"/>
        <v>0.11899999999877764</v>
      </c>
      <c r="H18620" s="406"/>
      <c r="J18620" s="82">
        <v>83</v>
      </c>
      <c r="K18620" s="320">
        <v>3</v>
      </c>
    </row>
    <row r="18621" spans="1:11" x14ac:dyDescent="0.3">
      <c r="A18621" s="341">
        <v>43783.967365798613</v>
      </c>
      <c r="B18621" s="318">
        <v>40217.720999999998</v>
      </c>
      <c r="C18621" s="318">
        <f t="shared" si="409"/>
        <v>0.23799999999755528</v>
      </c>
      <c r="D18621" s="414">
        <f t="shared" si="410"/>
        <v>0.11899999999877764</v>
      </c>
      <c r="E18621" s="336">
        <f>SUM(C18598:C18621)*7.4805194805</f>
        <v>44.696103895976613</v>
      </c>
      <c r="F18621" s="324">
        <f>AVERAGE(D18598:D18621)</f>
        <v>0.12447916666663635</v>
      </c>
      <c r="G18621" s="324">
        <f>_xlfn.STDEV.S(D18598:D18621)</f>
        <v>3.6100077277845637E-3</v>
      </c>
      <c r="H18621" s="406"/>
      <c r="J18621" s="82">
        <v>84</v>
      </c>
      <c r="K18621" s="321">
        <v>4</v>
      </c>
    </row>
    <row r="18622" spans="1:11" x14ac:dyDescent="0.3">
      <c r="A18622" s="341">
        <v>43784.00903252315</v>
      </c>
      <c r="B18622" s="318">
        <v>40217.97</v>
      </c>
      <c r="C18622" s="318">
        <f t="shared" si="409"/>
        <v>0.24900000000343425</v>
      </c>
      <c r="D18622" s="414">
        <f t="shared" si="410"/>
        <v>0.12450000000171713</v>
      </c>
      <c r="H18622" s="406"/>
      <c r="J18622" s="82">
        <v>85</v>
      </c>
      <c r="K18622" s="391">
        <v>1</v>
      </c>
    </row>
    <row r="18623" spans="1:11" x14ac:dyDescent="0.3">
      <c r="A18623" s="341">
        <v>43784.050699247688</v>
      </c>
      <c r="B18623" s="318">
        <v>40218.220999999998</v>
      </c>
      <c r="C18623" s="318">
        <f t="shared" si="409"/>
        <v>0.25099999999656575</v>
      </c>
      <c r="D18623" s="414">
        <f t="shared" si="410"/>
        <v>0.12549999999828287</v>
      </c>
      <c r="H18623" s="406"/>
      <c r="J18623" s="82">
        <v>86</v>
      </c>
      <c r="K18623" s="319">
        <v>2</v>
      </c>
    </row>
    <row r="18624" spans="1:11" x14ac:dyDescent="0.3">
      <c r="A18624" s="341">
        <v>43784.092365972225</v>
      </c>
      <c r="B18624" s="318">
        <v>40218.47</v>
      </c>
      <c r="C18624" s="318">
        <f t="shared" si="409"/>
        <v>0.24900000000343425</v>
      </c>
      <c r="D18624" s="414">
        <f t="shared" si="410"/>
        <v>0.12450000000171713</v>
      </c>
      <c r="H18624" s="406"/>
      <c r="J18624" s="82">
        <v>87</v>
      </c>
      <c r="K18624" s="320">
        <v>3</v>
      </c>
    </row>
    <row r="18625" spans="1:12" x14ac:dyDescent="0.3">
      <c r="A18625" s="341">
        <v>43784.134032696762</v>
      </c>
      <c r="B18625" s="318">
        <v>40218.707999999999</v>
      </c>
      <c r="C18625" s="318">
        <f t="shared" si="409"/>
        <v>0.23799999999755528</v>
      </c>
      <c r="D18625" s="414">
        <f t="shared" si="410"/>
        <v>0.11899999999877764</v>
      </c>
      <c r="H18625" s="406"/>
      <c r="J18625" s="82">
        <v>88</v>
      </c>
      <c r="K18625" s="321">
        <v>4</v>
      </c>
    </row>
    <row r="18626" spans="1:12" x14ac:dyDescent="0.3">
      <c r="A18626" s="341">
        <v>43784.175699421299</v>
      </c>
      <c r="B18626" s="318">
        <v>40218.959000000003</v>
      </c>
      <c r="C18626" s="318">
        <f t="shared" si="409"/>
        <v>0.25100000000384171</v>
      </c>
      <c r="D18626" s="414">
        <f t="shared" si="410"/>
        <v>0.12550000000192085</v>
      </c>
      <c r="H18626" s="406"/>
      <c r="J18626" s="82">
        <v>89</v>
      </c>
      <c r="K18626" s="391">
        <v>1</v>
      </c>
    </row>
    <row r="18627" spans="1:12" x14ac:dyDescent="0.3">
      <c r="A18627" s="341">
        <v>43784.217366145836</v>
      </c>
      <c r="B18627" s="318">
        <v>40219.218000000001</v>
      </c>
      <c r="C18627" s="318">
        <f t="shared" si="409"/>
        <v>0.25899999999819556</v>
      </c>
      <c r="D18627" s="414">
        <f t="shared" si="410"/>
        <v>0.12949999999909778</v>
      </c>
      <c r="H18627" s="406"/>
      <c r="J18627" s="82">
        <v>90</v>
      </c>
      <c r="K18627" s="319">
        <v>2</v>
      </c>
    </row>
    <row r="18628" spans="1:12" x14ac:dyDescent="0.3">
      <c r="A18628" s="341">
        <v>43784.259032870374</v>
      </c>
      <c r="B18628" s="318">
        <v>40219.468000000001</v>
      </c>
      <c r="C18628" s="318">
        <f t="shared" si="409"/>
        <v>0.25</v>
      </c>
      <c r="D18628" s="414">
        <f t="shared" si="410"/>
        <v>0.125</v>
      </c>
      <c r="H18628" s="406"/>
      <c r="J18628" s="82">
        <v>91</v>
      </c>
      <c r="K18628" s="320">
        <v>3</v>
      </c>
    </row>
    <row r="18629" spans="1:12" x14ac:dyDescent="0.3">
      <c r="A18629" s="341">
        <v>43784.300699594911</v>
      </c>
      <c r="B18629" s="318">
        <v>40219.712</v>
      </c>
      <c r="C18629" s="318">
        <f t="shared" si="409"/>
        <v>0.24399999999877764</v>
      </c>
      <c r="D18629" s="414">
        <f t="shared" si="410"/>
        <v>0.12199999999938882</v>
      </c>
      <c r="H18629" s="406"/>
      <c r="J18629" s="82">
        <v>92</v>
      </c>
      <c r="K18629" s="321">
        <v>4</v>
      </c>
    </row>
    <row r="18630" spans="1:12" x14ac:dyDescent="0.3">
      <c r="A18630" s="341">
        <v>43784.342366319448</v>
      </c>
      <c r="B18630" s="318">
        <v>40219.962</v>
      </c>
      <c r="C18630" s="318">
        <f t="shared" si="409"/>
        <v>0.25</v>
      </c>
      <c r="D18630" s="414">
        <f t="shared" si="410"/>
        <v>0.125</v>
      </c>
      <c r="H18630" s="406"/>
      <c r="J18630" s="82">
        <v>93</v>
      </c>
      <c r="K18630" s="391">
        <v>1</v>
      </c>
    </row>
    <row r="18631" spans="1:12" x14ac:dyDescent="0.3">
      <c r="A18631" s="341">
        <v>43784.361111111109</v>
      </c>
      <c r="B18631" s="318">
        <v>40219.962</v>
      </c>
      <c r="H18631" s="332"/>
      <c r="J18631" s="82">
        <v>1</v>
      </c>
      <c r="K18631" s="391">
        <v>1</v>
      </c>
      <c r="L18631" s="54" t="s">
        <v>313</v>
      </c>
    </row>
    <row r="18632" spans="1:12" x14ac:dyDescent="0.3">
      <c r="A18632" s="341">
        <v>43784.402777777781</v>
      </c>
      <c r="B18632" s="318">
        <v>40220.220999999998</v>
      </c>
      <c r="C18632" s="318">
        <f>B18632-B18631</f>
        <v>0.25899999999819556</v>
      </c>
      <c r="D18632" s="414">
        <f>C18632/2</f>
        <v>0.12949999999909778</v>
      </c>
      <c r="H18632" s="406"/>
      <c r="J18632" s="82">
        <v>2</v>
      </c>
      <c r="K18632" s="319">
        <v>2</v>
      </c>
    </row>
    <row r="18633" spans="1:12" x14ac:dyDescent="0.3">
      <c r="A18633" s="341">
        <v>43784.444444444445</v>
      </c>
      <c r="B18633" s="318">
        <v>40220.470999999998</v>
      </c>
      <c r="C18633" s="318">
        <f t="shared" ref="C18633:C18730" si="411">B18633-B18632</f>
        <v>0.25</v>
      </c>
      <c r="D18633" s="414">
        <f t="shared" ref="D18633:D18730" si="412">C18633/2</f>
        <v>0.125</v>
      </c>
      <c r="H18633" s="406"/>
      <c r="J18633" s="82">
        <v>3</v>
      </c>
      <c r="K18633" s="320">
        <v>3</v>
      </c>
    </row>
    <row r="18634" spans="1:12" x14ac:dyDescent="0.3">
      <c r="A18634" s="341">
        <v>43784.486111111109</v>
      </c>
      <c r="B18634" s="318">
        <v>40220.712</v>
      </c>
      <c r="C18634" s="318">
        <f t="shared" si="411"/>
        <v>0.24100000000180444</v>
      </c>
      <c r="D18634" s="414">
        <f t="shared" si="412"/>
        <v>0.12050000000090222</v>
      </c>
      <c r="H18634" s="406"/>
      <c r="J18634" s="82">
        <v>4</v>
      </c>
      <c r="K18634" s="321">
        <v>4</v>
      </c>
    </row>
    <row r="18635" spans="1:12" x14ac:dyDescent="0.3">
      <c r="A18635" s="341">
        <v>43784.527777777781</v>
      </c>
      <c r="B18635" s="318">
        <v>40220.962</v>
      </c>
      <c r="C18635" s="318">
        <f t="shared" si="411"/>
        <v>0.25</v>
      </c>
      <c r="D18635" s="414">
        <f t="shared" si="412"/>
        <v>0.125</v>
      </c>
      <c r="H18635" s="406"/>
      <c r="J18635" s="82">
        <v>5</v>
      </c>
      <c r="K18635" s="391">
        <v>1</v>
      </c>
    </row>
    <row r="18636" spans="1:12" x14ac:dyDescent="0.3">
      <c r="A18636" s="341">
        <v>43784.569444444445</v>
      </c>
      <c r="B18636" s="318">
        <v>40221.218000000001</v>
      </c>
      <c r="C18636" s="318">
        <f t="shared" si="411"/>
        <v>0.25600000000122236</v>
      </c>
      <c r="D18636" s="414">
        <f t="shared" si="412"/>
        <v>0.12800000000061118</v>
      </c>
      <c r="H18636" s="406"/>
      <c r="J18636" s="82">
        <v>6</v>
      </c>
      <c r="K18636" s="319">
        <v>2</v>
      </c>
    </row>
    <row r="18637" spans="1:12" x14ac:dyDescent="0.3">
      <c r="A18637" s="341">
        <v>43784.611111111109</v>
      </c>
      <c r="B18637" s="318">
        <v>40221.464999999997</v>
      </c>
      <c r="C18637" s="318">
        <f t="shared" si="411"/>
        <v>0.24699999999575084</v>
      </c>
      <c r="D18637" s="414">
        <f t="shared" si="412"/>
        <v>0.12349999999787542</v>
      </c>
      <c r="H18637" s="406"/>
      <c r="J18637" s="82">
        <v>7</v>
      </c>
      <c r="K18637" s="320">
        <v>3</v>
      </c>
    </row>
    <row r="18638" spans="1:12" x14ac:dyDescent="0.3">
      <c r="A18638" s="341">
        <v>43784.652777777781</v>
      </c>
      <c r="B18638" s="318">
        <v>40221.701999999997</v>
      </c>
      <c r="C18638" s="318">
        <f t="shared" si="411"/>
        <v>0.23700000000098953</v>
      </c>
      <c r="D18638" s="414">
        <f t="shared" si="412"/>
        <v>0.11850000000049477</v>
      </c>
      <c r="H18638" s="406"/>
      <c r="J18638" s="82">
        <v>8</v>
      </c>
      <c r="K18638" s="321">
        <v>4</v>
      </c>
    </row>
    <row r="18639" spans="1:12" x14ac:dyDescent="0.3">
      <c r="A18639" s="341">
        <v>43784.694444270834</v>
      </c>
      <c r="B18639" s="318">
        <v>40221.949000000001</v>
      </c>
      <c r="C18639" s="318">
        <f t="shared" si="411"/>
        <v>0.2470000000030268</v>
      </c>
      <c r="D18639" s="414">
        <f t="shared" si="412"/>
        <v>0.1235000000015134</v>
      </c>
      <c r="H18639" s="406"/>
      <c r="J18639" s="82">
        <v>9</v>
      </c>
      <c r="K18639" s="391">
        <v>1</v>
      </c>
    </row>
    <row r="18640" spans="1:12" x14ac:dyDescent="0.3">
      <c r="A18640" s="341">
        <v>43784.736110879632</v>
      </c>
      <c r="B18640" s="318">
        <v>40222.199000000001</v>
      </c>
      <c r="C18640" s="318">
        <f t="shared" si="411"/>
        <v>0.25</v>
      </c>
      <c r="D18640" s="414">
        <f t="shared" si="412"/>
        <v>0.125</v>
      </c>
      <c r="H18640" s="406"/>
      <c r="J18640" s="82">
        <v>10</v>
      </c>
      <c r="K18640" s="319">
        <v>2</v>
      </c>
    </row>
    <row r="18641" spans="1:11" x14ac:dyDescent="0.3">
      <c r="A18641" s="341">
        <v>43784.777777488423</v>
      </c>
      <c r="B18641" s="318">
        <v>40222.442000000003</v>
      </c>
      <c r="C18641" s="318">
        <f t="shared" si="411"/>
        <v>0.24300000000221189</v>
      </c>
      <c r="D18641" s="414">
        <f t="shared" si="412"/>
        <v>0.12150000000110595</v>
      </c>
      <c r="H18641" s="406"/>
      <c r="J18641" s="82">
        <v>11</v>
      </c>
      <c r="K18641" s="320">
        <v>3</v>
      </c>
    </row>
    <row r="18642" spans="1:11" x14ac:dyDescent="0.3">
      <c r="A18642" s="341">
        <v>43784.819444097222</v>
      </c>
      <c r="B18642" s="318">
        <v>40222.680999999997</v>
      </c>
      <c r="C18642" s="318">
        <f t="shared" si="411"/>
        <v>0.23899999999412103</v>
      </c>
      <c r="D18642" s="414">
        <f t="shared" si="412"/>
        <v>0.11949999999706051</v>
      </c>
      <c r="H18642" s="406"/>
      <c r="J18642" s="82">
        <v>12</v>
      </c>
      <c r="K18642" s="321">
        <v>4</v>
      </c>
    </row>
    <row r="18643" spans="1:11" x14ac:dyDescent="0.3">
      <c r="A18643" s="341">
        <v>43784.861110706021</v>
      </c>
      <c r="B18643" s="318">
        <v>40222.925999999999</v>
      </c>
      <c r="C18643" s="318">
        <f t="shared" si="411"/>
        <v>0.24500000000261934</v>
      </c>
      <c r="D18643" s="414">
        <f t="shared" si="412"/>
        <v>0.12250000000130967</v>
      </c>
      <c r="H18643" s="406"/>
      <c r="J18643" s="82">
        <v>13</v>
      </c>
      <c r="K18643" s="391">
        <v>1</v>
      </c>
    </row>
    <row r="18644" spans="1:11" x14ac:dyDescent="0.3">
      <c r="A18644" s="341">
        <v>43784.902777314812</v>
      </c>
      <c r="B18644" s="318">
        <v>40223.173000000003</v>
      </c>
      <c r="C18644" s="318">
        <f t="shared" si="411"/>
        <v>0.2470000000030268</v>
      </c>
      <c r="D18644" s="414">
        <f t="shared" si="412"/>
        <v>0.1235000000015134</v>
      </c>
      <c r="H18644" s="406"/>
      <c r="J18644" s="82">
        <v>14</v>
      </c>
      <c r="K18644" s="319">
        <v>2</v>
      </c>
    </row>
    <row r="18645" spans="1:11" x14ac:dyDescent="0.3">
      <c r="A18645" s="341">
        <v>43784.94444392361</v>
      </c>
      <c r="B18645" s="318">
        <v>40223.413</v>
      </c>
      <c r="C18645" s="318">
        <f t="shared" si="411"/>
        <v>0.23999999999796273</v>
      </c>
      <c r="D18645" s="414">
        <f t="shared" si="412"/>
        <v>0.11999999999898137</v>
      </c>
      <c r="H18645" s="406"/>
      <c r="J18645" s="82">
        <v>15</v>
      </c>
      <c r="K18645" s="320">
        <v>3</v>
      </c>
    </row>
    <row r="18646" spans="1:11" x14ac:dyDescent="0.3">
      <c r="A18646" s="341">
        <v>43784.986110532409</v>
      </c>
      <c r="B18646" s="318">
        <v>40223.65</v>
      </c>
      <c r="C18646" s="318">
        <f t="shared" si="411"/>
        <v>0.23700000000098953</v>
      </c>
      <c r="D18646" s="414">
        <f t="shared" si="412"/>
        <v>0.11850000000049477</v>
      </c>
      <c r="E18646" s="336">
        <f>SUM(C18622:C18646)*7.4805194805</f>
        <v>44.351999999912366</v>
      </c>
      <c r="F18646" s="324">
        <f>AVERAGE(D18622:D18646)</f>
        <v>0.12352083333341095</v>
      </c>
      <c r="G18646" s="324">
        <f>_xlfn.STDEV.S(D18622:D18646)</f>
        <v>3.1501524003569423E-3</v>
      </c>
      <c r="H18646" s="406"/>
      <c r="J18646" s="82">
        <v>16</v>
      </c>
      <c r="K18646" s="321">
        <v>4</v>
      </c>
    </row>
    <row r="18647" spans="1:11" x14ac:dyDescent="0.3">
      <c r="A18647" s="341">
        <v>43785.0277771412</v>
      </c>
      <c r="B18647" s="318">
        <v>40223.898000000001</v>
      </c>
      <c r="C18647" s="318">
        <f t="shared" si="411"/>
        <v>0.24799999999959255</v>
      </c>
      <c r="D18647" s="414">
        <f t="shared" si="412"/>
        <v>0.12399999999979627</v>
      </c>
      <c r="H18647" s="406"/>
      <c r="J18647" s="82">
        <v>17</v>
      </c>
      <c r="K18647" s="391">
        <v>1</v>
      </c>
    </row>
    <row r="18648" spans="1:11" x14ac:dyDescent="0.3">
      <c r="A18648" s="341">
        <v>43785.069443749999</v>
      </c>
      <c r="B18648" s="318">
        <v>40224.158000000003</v>
      </c>
      <c r="C18648" s="318">
        <f t="shared" si="411"/>
        <v>0.26000000000203727</v>
      </c>
      <c r="D18648" s="414">
        <f t="shared" si="412"/>
        <v>0.13000000000101863</v>
      </c>
      <c r="H18648" s="406"/>
      <c r="J18648" s="82">
        <v>18</v>
      </c>
      <c r="K18648" s="319">
        <v>2</v>
      </c>
    </row>
    <row r="18649" spans="1:11" x14ac:dyDescent="0.3">
      <c r="A18649" s="341">
        <v>43785.111110358797</v>
      </c>
      <c r="B18649" s="318">
        <v>40224.410000000003</v>
      </c>
      <c r="C18649" s="318">
        <f t="shared" si="411"/>
        <v>0.25200000000040745</v>
      </c>
      <c r="D18649" s="414">
        <f t="shared" si="412"/>
        <v>0.12600000000020373</v>
      </c>
      <c r="H18649" s="406"/>
      <c r="J18649" s="82">
        <v>19</v>
      </c>
      <c r="K18649" s="320">
        <v>3</v>
      </c>
    </row>
    <row r="18650" spans="1:11" x14ac:dyDescent="0.3">
      <c r="A18650" s="341">
        <v>43785.152776967596</v>
      </c>
      <c r="B18650" s="318">
        <v>40224.658000000003</v>
      </c>
      <c r="C18650" s="318">
        <f t="shared" si="411"/>
        <v>0.24799999999959255</v>
      </c>
      <c r="D18650" s="414">
        <f t="shared" si="412"/>
        <v>0.12399999999979627</v>
      </c>
      <c r="H18650" s="406"/>
      <c r="J18650" s="82">
        <v>20</v>
      </c>
      <c r="K18650" s="321">
        <v>4</v>
      </c>
    </row>
    <row r="18651" spans="1:11" x14ac:dyDescent="0.3">
      <c r="A18651" s="341">
        <v>43785.194443576387</v>
      </c>
      <c r="B18651" s="318">
        <v>40224.908000000003</v>
      </c>
      <c r="C18651" s="318">
        <f t="shared" si="411"/>
        <v>0.25</v>
      </c>
      <c r="D18651" s="414">
        <f t="shared" si="412"/>
        <v>0.125</v>
      </c>
      <c r="H18651" s="406"/>
      <c r="J18651" s="82">
        <v>21</v>
      </c>
      <c r="K18651" s="391">
        <v>1</v>
      </c>
    </row>
    <row r="18652" spans="1:11" x14ac:dyDescent="0.3">
      <c r="A18652" s="341">
        <v>43785.236110185186</v>
      </c>
      <c r="B18652" s="318">
        <v>40225.17</v>
      </c>
      <c r="C18652" s="318">
        <f t="shared" si="411"/>
        <v>0.26199999999516876</v>
      </c>
      <c r="D18652" s="414">
        <f t="shared" si="412"/>
        <v>0.13099999999758438</v>
      </c>
      <c r="H18652" s="406"/>
      <c r="J18652" s="82">
        <v>22</v>
      </c>
      <c r="K18652" s="319">
        <v>2</v>
      </c>
    </row>
    <row r="18653" spans="1:11" x14ac:dyDescent="0.3">
      <c r="A18653" s="341">
        <v>43785.277776793984</v>
      </c>
      <c r="B18653" s="318">
        <v>40225.428999999996</v>
      </c>
      <c r="C18653" s="318">
        <f t="shared" si="411"/>
        <v>0.25899999999819556</v>
      </c>
      <c r="D18653" s="414">
        <f t="shared" si="412"/>
        <v>0.12949999999909778</v>
      </c>
      <c r="H18653" s="406"/>
      <c r="J18653" s="82">
        <v>23</v>
      </c>
      <c r="K18653" s="320">
        <v>3</v>
      </c>
    </row>
    <row r="18654" spans="1:11" x14ac:dyDescent="0.3">
      <c r="A18654" s="341">
        <v>43785.319443402776</v>
      </c>
      <c r="B18654" s="318">
        <v>40225.678999999996</v>
      </c>
      <c r="C18654" s="318">
        <f t="shared" si="411"/>
        <v>0.25</v>
      </c>
      <c r="D18654" s="414">
        <f t="shared" si="412"/>
        <v>0.125</v>
      </c>
      <c r="H18654" s="406"/>
      <c r="J18654" s="82">
        <v>24</v>
      </c>
      <c r="K18654" s="321">
        <v>4</v>
      </c>
    </row>
    <row r="18655" spans="1:11" x14ac:dyDescent="0.3">
      <c r="A18655" s="341">
        <v>43785.361110011574</v>
      </c>
      <c r="B18655" s="318">
        <v>40225.932999999997</v>
      </c>
      <c r="C18655" s="318">
        <f t="shared" si="411"/>
        <v>0.25400000000081491</v>
      </c>
      <c r="D18655" s="414">
        <f t="shared" si="412"/>
        <v>0.12700000000040745</v>
      </c>
      <c r="H18655" s="406"/>
      <c r="J18655" s="82">
        <v>25</v>
      </c>
      <c r="K18655" s="391">
        <v>1</v>
      </c>
    </row>
    <row r="18656" spans="1:11" x14ac:dyDescent="0.3">
      <c r="A18656" s="341">
        <v>43785.402776620373</v>
      </c>
      <c r="B18656" s="318">
        <v>40226.192000000003</v>
      </c>
      <c r="C18656" s="318">
        <f t="shared" si="411"/>
        <v>0.25900000000547152</v>
      </c>
      <c r="D18656" s="414">
        <f t="shared" si="412"/>
        <v>0.12950000000273576</v>
      </c>
      <c r="H18656" s="406"/>
      <c r="J18656" s="82">
        <v>26</v>
      </c>
      <c r="K18656" s="319">
        <v>2</v>
      </c>
    </row>
    <row r="18657" spans="1:11" x14ac:dyDescent="0.3">
      <c r="A18657" s="341">
        <v>43785.444443229164</v>
      </c>
      <c r="B18657" s="318">
        <v>40226.442000000003</v>
      </c>
      <c r="C18657" s="318">
        <f t="shared" si="411"/>
        <v>0.25</v>
      </c>
      <c r="D18657" s="414">
        <f t="shared" si="412"/>
        <v>0.125</v>
      </c>
      <c r="H18657" s="406"/>
      <c r="J18657" s="82">
        <v>27</v>
      </c>
      <c r="K18657" s="320">
        <v>3</v>
      </c>
    </row>
    <row r="18658" spans="1:11" x14ac:dyDescent="0.3">
      <c r="A18658" s="341">
        <v>43785.486109837962</v>
      </c>
      <c r="B18658" s="318">
        <v>40226.682999999997</v>
      </c>
      <c r="C18658" s="318">
        <f t="shared" si="411"/>
        <v>0.24099999999452848</v>
      </c>
      <c r="D18658" s="414">
        <f t="shared" si="412"/>
        <v>0.12049999999726424</v>
      </c>
      <c r="H18658" s="406"/>
      <c r="J18658" s="82">
        <v>28</v>
      </c>
      <c r="K18658" s="321">
        <v>4</v>
      </c>
    </row>
    <row r="18659" spans="1:11" x14ac:dyDescent="0.3">
      <c r="A18659" s="341">
        <v>43785.527776446761</v>
      </c>
      <c r="B18659" s="318">
        <v>40226.938000000002</v>
      </c>
      <c r="C18659" s="318">
        <f t="shared" si="411"/>
        <v>0.25500000000465661</v>
      </c>
      <c r="D18659" s="414">
        <f t="shared" si="412"/>
        <v>0.12750000000232831</v>
      </c>
      <c r="H18659" s="406"/>
      <c r="J18659" s="82">
        <v>29</v>
      </c>
      <c r="K18659" s="391">
        <v>1</v>
      </c>
    </row>
    <row r="18660" spans="1:11" x14ac:dyDescent="0.3">
      <c r="A18660" s="341">
        <v>43785.569443055552</v>
      </c>
      <c r="B18660" s="318">
        <v>40227.196000000004</v>
      </c>
      <c r="C18660" s="318">
        <f t="shared" si="411"/>
        <v>0.25800000000162981</v>
      </c>
      <c r="D18660" s="414">
        <f t="shared" si="412"/>
        <v>0.12900000000081491</v>
      </c>
      <c r="H18660" s="406"/>
      <c r="J18660" s="82">
        <v>30</v>
      </c>
      <c r="K18660" s="319">
        <v>2</v>
      </c>
    </row>
    <row r="18661" spans="1:11" x14ac:dyDescent="0.3">
      <c r="A18661" s="341">
        <v>43785.611109664351</v>
      </c>
      <c r="B18661" s="318">
        <v>40227.440999999999</v>
      </c>
      <c r="C18661" s="318">
        <f t="shared" si="411"/>
        <v>0.24499999999534339</v>
      </c>
      <c r="D18661" s="414">
        <f t="shared" si="412"/>
        <v>0.12249999999767169</v>
      </c>
      <c r="H18661" s="406"/>
      <c r="J18661" s="82">
        <v>31</v>
      </c>
      <c r="K18661" s="320">
        <v>3</v>
      </c>
    </row>
    <row r="18662" spans="1:11" x14ac:dyDescent="0.3">
      <c r="A18662" s="341">
        <v>43785.652776273149</v>
      </c>
      <c r="B18662" s="318">
        <v>40227.678</v>
      </c>
      <c r="C18662" s="318">
        <f t="shared" si="411"/>
        <v>0.23700000000098953</v>
      </c>
      <c r="D18662" s="414">
        <f t="shared" si="412"/>
        <v>0.11850000000049477</v>
      </c>
      <c r="H18662" s="406"/>
      <c r="J18662" s="82">
        <v>32</v>
      </c>
      <c r="K18662" s="321">
        <v>4</v>
      </c>
    </row>
    <row r="18663" spans="1:11" x14ac:dyDescent="0.3">
      <c r="A18663" s="341">
        <v>43785.694442881948</v>
      </c>
      <c r="B18663" s="318">
        <v>40227.921999999999</v>
      </c>
      <c r="C18663" s="318">
        <f t="shared" si="411"/>
        <v>0.24399999999877764</v>
      </c>
      <c r="D18663" s="414">
        <f t="shared" si="412"/>
        <v>0.12199999999938882</v>
      </c>
      <c r="H18663" s="406"/>
      <c r="J18663" s="82">
        <v>33</v>
      </c>
      <c r="K18663" s="391">
        <v>1</v>
      </c>
    </row>
    <row r="18664" spans="1:11" x14ac:dyDescent="0.3">
      <c r="A18664" s="341">
        <v>43785.736109490739</v>
      </c>
      <c r="B18664" s="318">
        <v>40228.171999999999</v>
      </c>
      <c r="C18664" s="318">
        <f t="shared" si="411"/>
        <v>0.25</v>
      </c>
      <c r="D18664" s="414">
        <f t="shared" si="412"/>
        <v>0.125</v>
      </c>
      <c r="H18664" s="406"/>
      <c r="J18664" s="82">
        <v>34</v>
      </c>
      <c r="K18664" s="319">
        <v>2</v>
      </c>
    </row>
    <row r="18665" spans="1:11" x14ac:dyDescent="0.3">
      <c r="A18665" s="341">
        <v>43785.777776099538</v>
      </c>
      <c r="B18665" s="318">
        <v>40228.417999999998</v>
      </c>
      <c r="C18665" s="318">
        <f t="shared" si="411"/>
        <v>0.24599999999918509</v>
      </c>
      <c r="D18665" s="414">
        <f t="shared" si="412"/>
        <v>0.12299999999959255</v>
      </c>
      <c r="H18665" s="406"/>
      <c r="J18665" s="82">
        <v>35</v>
      </c>
      <c r="K18665" s="320">
        <v>3</v>
      </c>
    </row>
    <row r="18666" spans="1:11" x14ac:dyDescent="0.3">
      <c r="A18666" s="341">
        <v>43785.819442708336</v>
      </c>
      <c r="B18666" s="318">
        <v>40228.652999999998</v>
      </c>
      <c r="C18666" s="318">
        <f t="shared" si="411"/>
        <v>0.23500000000058208</v>
      </c>
      <c r="D18666" s="414">
        <f t="shared" si="412"/>
        <v>0.11750000000029104</v>
      </c>
      <c r="H18666" s="406"/>
      <c r="J18666" s="82">
        <v>36</v>
      </c>
      <c r="K18666" s="321">
        <v>4</v>
      </c>
    </row>
    <row r="18667" spans="1:11" x14ac:dyDescent="0.3">
      <c r="A18667" s="341">
        <v>43785.861109317128</v>
      </c>
      <c r="B18667" s="318">
        <v>40228.896999999997</v>
      </c>
      <c r="C18667" s="318">
        <f t="shared" si="411"/>
        <v>0.24399999999877764</v>
      </c>
      <c r="D18667" s="414">
        <f t="shared" si="412"/>
        <v>0.12199999999938882</v>
      </c>
      <c r="H18667" s="406"/>
      <c r="J18667" s="82">
        <v>37</v>
      </c>
      <c r="K18667" s="391">
        <v>1</v>
      </c>
    </row>
    <row r="18668" spans="1:11" x14ac:dyDescent="0.3">
      <c r="A18668" s="341">
        <v>43785.902775925926</v>
      </c>
      <c r="B18668" s="318">
        <v>40229.148000000001</v>
      </c>
      <c r="C18668" s="318">
        <f t="shared" si="411"/>
        <v>0.25100000000384171</v>
      </c>
      <c r="D18668" s="414">
        <f t="shared" si="412"/>
        <v>0.12550000000192085</v>
      </c>
      <c r="H18668" s="406"/>
      <c r="J18668" s="82">
        <v>38</v>
      </c>
      <c r="K18668" s="319">
        <v>2</v>
      </c>
    </row>
    <row r="18669" spans="1:11" x14ac:dyDescent="0.3">
      <c r="A18669" s="341">
        <v>43785.944442534725</v>
      </c>
      <c r="B18669" s="318">
        <v>40229.392999999996</v>
      </c>
      <c r="C18669" s="318">
        <f t="shared" si="411"/>
        <v>0.24499999999534339</v>
      </c>
      <c r="D18669" s="414">
        <f t="shared" si="412"/>
        <v>0.12249999999767169</v>
      </c>
      <c r="H18669" s="406"/>
      <c r="J18669" s="82">
        <v>39</v>
      </c>
      <c r="K18669" s="320">
        <v>3</v>
      </c>
    </row>
    <row r="18670" spans="1:11" x14ac:dyDescent="0.3">
      <c r="A18670" s="341">
        <v>43785.986109143516</v>
      </c>
      <c r="B18670" s="318">
        <v>40229.631000000001</v>
      </c>
      <c r="C18670" s="318">
        <f t="shared" si="411"/>
        <v>0.23800000000483124</v>
      </c>
      <c r="D18670" s="414">
        <f t="shared" si="412"/>
        <v>0.11900000000241562</v>
      </c>
      <c r="E18670" s="336">
        <f>SUM(C18647:C18670)*7.4805194805</f>
        <v>44.740987012868757</v>
      </c>
      <c r="F18670" s="324">
        <f>AVERAGE(D18647:D18670)</f>
        <v>0.12460416666666181</v>
      </c>
      <c r="G18670" s="324">
        <f>_xlfn.STDEV.S(D18647:D18670)</f>
        <v>3.7095035608963357E-3</v>
      </c>
      <c r="H18670" s="406"/>
      <c r="J18670" s="82">
        <v>40</v>
      </c>
      <c r="K18670" s="321">
        <v>4</v>
      </c>
    </row>
    <row r="18671" spans="1:11" x14ac:dyDescent="0.3">
      <c r="A18671" s="341">
        <v>43786.027775752314</v>
      </c>
      <c r="B18671" s="318">
        <v>40229.874000000003</v>
      </c>
      <c r="C18671" s="318">
        <f t="shared" si="411"/>
        <v>0.24300000000221189</v>
      </c>
      <c r="D18671" s="414">
        <f t="shared" si="412"/>
        <v>0.12150000000110595</v>
      </c>
      <c r="H18671" s="406"/>
      <c r="J18671" s="82">
        <v>41</v>
      </c>
      <c r="K18671" s="391">
        <v>1</v>
      </c>
    </row>
    <row r="18672" spans="1:11" x14ac:dyDescent="0.3">
      <c r="A18672" s="341">
        <v>43786.069442361113</v>
      </c>
      <c r="B18672" s="318">
        <v>40230.129000000001</v>
      </c>
      <c r="C18672" s="318">
        <f t="shared" si="411"/>
        <v>0.25499999999738066</v>
      </c>
      <c r="D18672" s="414">
        <f t="shared" si="412"/>
        <v>0.12749999999869033</v>
      </c>
      <c r="H18672" s="406"/>
      <c r="J18672" s="82">
        <v>42</v>
      </c>
      <c r="K18672" s="319">
        <v>2</v>
      </c>
    </row>
    <row r="18673" spans="1:11" x14ac:dyDescent="0.3">
      <c r="A18673" s="341">
        <v>43786.111108969904</v>
      </c>
      <c r="B18673" s="318">
        <v>40230.385000000002</v>
      </c>
      <c r="C18673" s="318">
        <f t="shared" si="411"/>
        <v>0.25600000000122236</v>
      </c>
      <c r="D18673" s="414">
        <f t="shared" si="412"/>
        <v>0.12800000000061118</v>
      </c>
      <c r="H18673" s="406"/>
      <c r="J18673" s="82">
        <v>43</v>
      </c>
      <c r="K18673" s="320">
        <v>3</v>
      </c>
    </row>
    <row r="18674" spans="1:11" x14ac:dyDescent="0.3">
      <c r="A18674" s="341">
        <v>43786.152775578703</v>
      </c>
      <c r="B18674" s="318">
        <v>40230.631999999998</v>
      </c>
      <c r="C18674" s="318">
        <f t="shared" si="411"/>
        <v>0.24699999999575084</v>
      </c>
      <c r="D18674" s="414">
        <f t="shared" si="412"/>
        <v>0.12349999999787542</v>
      </c>
      <c r="H18674" s="406"/>
      <c r="J18674" s="82">
        <v>44</v>
      </c>
      <c r="K18674" s="321">
        <v>4</v>
      </c>
    </row>
    <row r="18675" spans="1:11" x14ac:dyDescent="0.3">
      <c r="A18675" s="341">
        <v>43786.194442187501</v>
      </c>
      <c r="B18675" s="318">
        <v>40230.89</v>
      </c>
      <c r="C18675" s="318">
        <f t="shared" si="411"/>
        <v>0.25800000000162981</v>
      </c>
      <c r="D18675" s="414">
        <f t="shared" si="412"/>
        <v>0.12900000000081491</v>
      </c>
      <c r="H18675" s="406"/>
      <c r="J18675" s="82">
        <v>45</v>
      </c>
      <c r="K18675" s="391">
        <v>1</v>
      </c>
    </row>
    <row r="18676" spans="1:11" x14ac:dyDescent="0.3">
      <c r="A18676" s="341">
        <v>43786.236108796293</v>
      </c>
      <c r="B18676" s="318">
        <v>40231.150999999998</v>
      </c>
      <c r="C18676" s="318">
        <f t="shared" si="411"/>
        <v>0.26099999999860302</v>
      </c>
      <c r="D18676" s="414">
        <f t="shared" si="412"/>
        <v>0.13049999999930151</v>
      </c>
      <c r="H18676" s="406"/>
      <c r="J18676" s="82">
        <v>46</v>
      </c>
      <c r="K18676" s="319">
        <v>2</v>
      </c>
    </row>
    <row r="18677" spans="1:11" x14ac:dyDescent="0.3">
      <c r="A18677" s="341">
        <v>43786.277775405091</v>
      </c>
      <c r="B18677" s="318">
        <v>40231.406999999999</v>
      </c>
      <c r="C18677" s="318">
        <f t="shared" si="411"/>
        <v>0.25600000000122236</v>
      </c>
      <c r="D18677" s="414">
        <f t="shared" si="412"/>
        <v>0.12800000000061118</v>
      </c>
      <c r="H18677" s="406"/>
      <c r="J18677" s="82">
        <v>47</v>
      </c>
      <c r="K18677" s="320">
        <v>3</v>
      </c>
    </row>
    <row r="18678" spans="1:11" x14ac:dyDescent="0.3">
      <c r="A18678" s="341">
        <v>43786.31944201389</v>
      </c>
      <c r="B18678" s="318">
        <v>40231.654999999999</v>
      </c>
      <c r="C18678" s="318">
        <f t="shared" si="411"/>
        <v>0.24799999999959255</v>
      </c>
      <c r="D18678" s="414">
        <f t="shared" si="412"/>
        <v>0.12399999999979627</v>
      </c>
      <c r="H18678" s="406"/>
      <c r="J18678" s="82">
        <v>48</v>
      </c>
      <c r="K18678" s="321">
        <v>4</v>
      </c>
    </row>
    <row r="18679" spans="1:11" x14ac:dyDescent="0.3">
      <c r="A18679" s="341">
        <v>43786.361108622688</v>
      </c>
      <c r="B18679" s="318">
        <v>40231.911</v>
      </c>
      <c r="C18679" s="318">
        <f t="shared" si="411"/>
        <v>0.25600000000122236</v>
      </c>
      <c r="D18679" s="414">
        <f t="shared" si="412"/>
        <v>0.12800000000061118</v>
      </c>
      <c r="H18679" s="406"/>
      <c r="J18679" s="82">
        <v>49</v>
      </c>
      <c r="K18679" s="391">
        <v>1</v>
      </c>
    </row>
    <row r="18680" spans="1:11" x14ac:dyDescent="0.3">
      <c r="A18680" s="341">
        <v>43786.40277523148</v>
      </c>
      <c r="B18680" s="318">
        <v>40232.171000000002</v>
      </c>
      <c r="C18680" s="318">
        <f t="shared" si="411"/>
        <v>0.26000000000203727</v>
      </c>
      <c r="D18680" s="414">
        <f t="shared" si="412"/>
        <v>0.13000000000101863</v>
      </c>
      <c r="H18680" s="406"/>
      <c r="J18680" s="82">
        <v>50</v>
      </c>
      <c r="K18680" s="319">
        <v>2</v>
      </c>
    </row>
    <row r="18681" spans="1:11" x14ac:dyDescent="0.3">
      <c r="A18681" s="341">
        <v>43786.444441840278</v>
      </c>
      <c r="B18681" s="318">
        <v>40232.421999999999</v>
      </c>
      <c r="C18681" s="318">
        <f t="shared" si="411"/>
        <v>0.25099999999656575</v>
      </c>
      <c r="D18681" s="414">
        <f t="shared" si="412"/>
        <v>0.12549999999828287</v>
      </c>
      <c r="H18681" s="406"/>
      <c r="J18681" s="82">
        <v>51</v>
      </c>
      <c r="K18681" s="320">
        <v>3</v>
      </c>
    </row>
    <row r="18682" spans="1:11" x14ac:dyDescent="0.3">
      <c r="A18682" s="341">
        <v>43786.486108449077</v>
      </c>
      <c r="B18682" s="318">
        <v>40232.660000000003</v>
      </c>
      <c r="C18682" s="318">
        <f t="shared" si="411"/>
        <v>0.23800000000483124</v>
      </c>
      <c r="D18682" s="414">
        <f t="shared" si="412"/>
        <v>0.11900000000241562</v>
      </c>
      <c r="H18682" s="406"/>
      <c r="J18682" s="82">
        <v>52</v>
      </c>
      <c r="K18682" s="321">
        <v>4</v>
      </c>
    </row>
    <row r="18683" spans="1:11" x14ac:dyDescent="0.3">
      <c r="A18683" s="341">
        <v>43786.527775057868</v>
      </c>
      <c r="B18683" s="318">
        <v>40232.902000000002</v>
      </c>
      <c r="C18683" s="318">
        <f t="shared" si="411"/>
        <v>0.24199999999837019</v>
      </c>
      <c r="D18683" s="414">
        <f t="shared" si="412"/>
        <v>0.12099999999918509</v>
      </c>
      <c r="H18683" s="406"/>
      <c r="J18683" s="82">
        <v>53</v>
      </c>
      <c r="K18683" s="391">
        <v>1</v>
      </c>
    </row>
    <row r="18684" spans="1:11" x14ac:dyDescent="0.3">
      <c r="A18684" s="341">
        <v>43786.569441666667</v>
      </c>
      <c r="B18684" s="318">
        <v>40233.161</v>
      </c>
      <c r="C18684" s="318">
        <f t="shared" si="411"/>
        <v>0.25899999999819556</v>
      </c>
      <c r="D18684" s="414">
        <f t="shared" si="412"/>
        <v>0.12949999999909778</v>
      </c>
      <c r="H18684" s="406"/>
      <c r="J18684" s="82">
        <v>54</v>
      </c>
      <c r="K18684" s="319">
        <v>2</v>
      </c>
    </row>
    <row r="18685" spans="1:11" x14ac:dyDescent="0.3">
      <c r="A18685" s="341">
        <v>43786.611108275465</v>
      </c>
      <c r="B18685" s="318">
        <v>40233.410000000003</v>
      </c>
      <c r="C18685" s="318">
        <f t="shared" si="411"/>
        <v>0.24900000000343425</v>
      </c>
      <c r="D18685" s="414">
        <f t="shared" si="412"/>
        <v>0.12450000000171713</v>
      </c>
      <c r="H18685" s="406"/>
      <c r="J18685" s="82">
        <v>55</v>
      </c>
      <c r="K18685" s="320">
        <v>3</v>
      </c>
    </row>
    <row r="18686" spans="1:11" x14ac:dyDescent="0.3">
      <c r="A18686" s="341">
        <v>43786.652774884256</v>
      </c>
      <c r="B18686" s="318">
        <v>40233.650999999998</v>
      </c>
      <c r="C18686" s="318">
        <f t="shared" si="411"/>
        <v>0.24099999999452848</v>
      </c>
      <c r="D18686" s="414">
        <f t="shared" si="412"/>
        <v>0.12049999999726424</v>
      </c>
      <c r="H18686" s="406"/>
      <c r="J18686" s="82">
        <v>56</v>
      </c>
      <c r="K18686" s="321">
        <v>4</v>
      </c>
    </row>
    <row r="18687" spans="1:11" x14ac:dyDescent="0.3">
      <c r="A18687" s="341">
        <v>43786.694441493055</v>
      </c>
      <c r="B18687" s="318">
        <v>40233.892999999996</v>
      </c>
      <c r="C18687" s="318">
        <f t="shared" si="411"/>
        <v>0.24199999999837019</v>
      </c>
      <c r="D18687" s="414">
        <f t="shared" si="412"/>
        <v>0.12099999999918509</v>
      </c>
      <c r="H18687" s="406"/>
      <c r="J18687" s="82">
        <v>57</v>
      </c>
      <c r="K18687" s="391">
        <v>1</v>
      </c>
    </row>
    <row r="18688" spans="1:11" x14ac:dyDescent="0.3">
      <c r="A18688" s="341">
        <v>43786.736108101853</v>
      </c>
      <c r="B18688" s="318">
        <v>40234.142</v>
      </c>
      <c r="C18688" s="318">
        <f t="shared" si="411"/>
        <v>0.24900000000343425</v>
      </c>
      <c r="D18688" s="414">
        <f t="shared" si="412"/>
        <v>0.12450000000171713</v>
      </c>
      <c r="H18688" s="406"/>
      <c r="J18688" s="82">
        <v>58</v>
      </c>
      <c r="K18688" s="319">
        <v>2</v>
      </c>
    </row>
    <row r="18689" spans="1:11" x14ac:dyDescent="0.3">
      <c r="A18689" s="341">
        <v>43786.777774710645</v>
      </c>
      <c r="B18689" s="318">
        <v>40234.387999999999</v>
      </c>
      <c r="C18689" s="318">
        <f t="shared" si="411"/>
        <v>0.24599999999918509</v>
      </c>
      <c r="D18689" s="414">
        <f t="shared" si="412"/>
        <v>0.12299999999959255</v>
      </c>
      <c r="H18689" s="406"/>
      <c r="J18689" s="82">
        <v>59</v>
      </c>
      <c r="K18689" s="320">
        <v>3</v>
      </c>
    </row>
    <row r="18690" spans="1:11" x14ac:dyDescent="0.3">
      <c r="A18690" s="341">
        <v>43786.819441319443</v>
      </c>
      <c r="B18690" s="318">
        <v>40234.627</v>
      </c>
      <c r="C18690" s="318">
        <f t="shared" si="411"/>
        <v>0.23900000000139698</v>
      </c>
      <c r="D18690" s="414">
        <f t="shared" si="412"/>
        <v>0.11950000000069849</v>
      </c>
      <c r="H18690" s="406"/>
      <c r="J18690" s="82">
        <v>60</v>
      </c>
      <c r="K18690" s="321">
        <v>4</v>
      </c>
    </row>
    <row r="18691" spans="1:11" x14ac:dyDescent="0.3">
      <c r="A18691" s="341">
        <v>43786.861107928242</v>
      </c>
      <c r="B18691" s="318">
        <v>40234.868999999999</v>
      </c>
      <c r="C18691" s="318">
        <f t="shared" si="411"/>
        <v>0.24199999999837019</v>
      </c>
      <c r="D18691" s="414">
        <f t="shared" si="412"/>
        <v>0.12099999999918509</v>
      </c>
      <c r="H18691" s="406"/>
      <c r="J18691" s="82">
        <v>61</v>
      </c>
      <c r="K18691" s="391">
        <v>1</v>
      </c>
    </row>
    <row r="18692" spans="1:11" x14ac:dyDescent="0.3">
      <c r="A18692" s="341">
        <v>43786.90277453704</v>
      </c>
      <c r="B18692" s="318">
        <v>40235.118999999999</v>
      </c>
      <c r="C18692" s="318">
        <f t="shared" si="411"/>
        <v>0.25</v>
      </c>
      <c r="D18692" s="414">
        <f t="shared" si="412"/>
        <v>0.125</v>
      </c>
      <c r="H18692" s="406"/>
      <c r="J18692" s="82">
        <v>62</v>
      </c>
      <c r="K18692" s="319">
        <v>2</v>
      </c>
    </row>
    <row r="18693" spans="1:11" x14ac:dyDescent="0.3">
      <c r="A18693" s="341">
        <v>43786.944441145832</v>
      </c>
      <c r="B18693" s="318">
        <v>40235.362000000001</v>
      </c>
      <c r="C18693" s="318">
        <f t="shared" si="411"/>
        <v>0.24300000000221189</v>
      </c>
      <c r="D18693" s="414">
        <f t="shared" si="412"/>
        <v>0.12150000000110595</v>
      </c>
      <c r="H18693" s="406"/>
      <c r="J18693" s="82">
        <v>63</v>
      </c>
      <c r="K18693" s="320">
        <v>3</v>
      </c>
    </row>
    <row r="18694" spans="1:11" x14ac:dyDescent="0.3">
      <c r="A18694" s="341">
        <v>43786.98610775463</v>
      </c>
      <c r="B18694" s="318">
        <v>40235.601000000002</v>
      </c>
      <c r="C18694" s="318">
        <f t="shared" si="411"/>
        <v>0.23900000000139698</v>
      </c>
      <c r="D18694" s="414">
        <f t="shared" si="412"/>
        <v>0.11950000000069849</v>
      </c>
      <c r="E18694" s="336">
        <f>SUM(C18671:C18694)*7.4805194805</f>
        <v>44.658701298593705</v>
      </c>
      <c r="F18694" s="324">
        <f>AVERAGE(D18671:D18694)</f>
        <v>0.12437500000002426</v>
      </c>
      <c r="G18694" s="324">
        <f>_xlfn.STDEV.S(D18671:D18694)</f>
        <v>3.6867860399097258E-3</v>
      </c>
      <c r="H18694" s="404"/>
      <c r="I18694" s="344">
        <f>AVERAGE(D18526:D18694)</f>
        <v>0.12491071428571775</v>
      </c>
      <c r="J18694" s="82">
        <v>64</v>
      </c>
      <c r="K18694" s="321">
        <v>4</v>
      </c>
    </row>
    <row r="18695" spans="1:11" x14ac:dyDescent="0.3">
      <c r="A18695" s="341">
        <v>43787.027774363429</v>
      </c>
      <c r="B18695" s="318">
        <v>40235.841999999997</v>
      </c>
      <c r="C18695" s="318">
        <f t="shared" si="411"/>
        <v>0.24099999999452848</v>
      </c>
      <c r="D18695" s="414">
        <f t="shared" si="412"/>
        <v>0.12049999999726424</v>
      </c>
      <c r="H18695" s="406"/>
      <c r="J18695" s="82">
        <v>65</v>
      </c>
      <c r="K18695" s="391">
        <v>1</v>
      </c>
    </row>
    <row r="18696" spans="1:11" x14ac:dyDescent="0.3">
      <c r="A18696" s="341">
        <v>43787.06944097222</v>
      </c>
      <c r="B18696" s="318">
        <v>40236.099000000002</v>
      </c>
      <c r="C18696" s="318">
        <f t="shared" si="411"/>
        <v>0.25700000000506407</v>
      </c>
      <c r="D18696" s="414">
        <f t="shared" si="412"/>
        <v>0.12850000000253203</v>
      </c>
      <c r="H18696" s="406"/>
      <c r="J18696" s="82">
        <v>66</v>
      </c>
      <c r="K18696" s="319">
        <v>2</v>
      </c>
    </row>
    <row r="18697" spans="1:11" x14ac:dyDescent="0.3">
      <c r="A18697" s="341">
        <v>43787.111107581019</v>
      </c>
      <c r="B18697" s="318">
        <v>40236.351999999999</v>
      </c>
      <c r="C18697" s="318">
        <f t="shared" si="411"/>
        <v>0.2529999999969732</v>
      </c>
      <c r="D18697" s="414">
        <f t="shared" si="412"/>
        <v>0.1264999999984866</v>
      </c>
      <c r="H18697" s="406"/>
      <c r="J18697" s="82">
        <v>67</v>
      </c>
      <c r="K18697" s="320">
        <v>3</v>
      </c>
    </row>
    <row r="18698" spans="1:11" x14ac:dyDescent="0.3">
      <c r="A18698" s="341">
        <v>43787.152774189817</v>
      </c>
      <c r="B18698" s="318">
        <v>40236.601000000002</v>
      </c>
      <c r="C18698" s="318">
        <f t="shared" si="411"/>
        <v>0.24900000000343425</v>
      </c>
      <c r="D18698" s="414">
        <f t="shared" si="412"/>
        <v>0.12450000000171713</v>
      </c>
      <c r="H18698" s="406"/>
      <c r="J18698" s="82">
        <v>68</v>
      </c>
      <c r="K18698" s="321">
        <v>4</v>
      </c>
    </row>
    <row r="18699" spans="1:11" x14ac:dyDescent="0.3">
      <c r="A18699" s="341">
        <v>43787.194440798608</v>
      </c>
      <c r="B18699" s="318">
        <v>40236.856</v>
      </c>
      <c r="C18699" s="318">
        <f t="shared" si="411"/>
        <v>0.25499999999738066</v>
      </c>
      <c r="D18699" s="414">
        <f t="shared" si="412"/>
        <v>0.12749999999869033</v>
      </c>
      <c r="H18699" s="406"/>
      <c r="J18699" s="82">
        <v>69</v>
      </c>
      <c r="K18699" s="391">
        <v>1</v>
      </c>
    </row>
    <row r="18700" spans="1:11" x14ac:dyDescent="0.3">
      <c r="A18700" s="341">
        <v>43787.236107407407</v>
      </c>
      <c r="B18700" s="318">
        <v>40237.120000000003</v>
      </c>
      <c r="C18700" s="318">
        <f t="shared" si="411"/>
        <v>0.26400000000285218</v>
      </c>
      <c r="D18700" s="414">
        <f t="shared" si="412"/>
        <v>0.13200000000142609</v>
      </c>
      <c r="H18700" s="406"/>
      <c r="J18700" s="82">
        <v>70</v>
      </c>
      <c r="K18700" s="319">
        <v>2</v>
      </c>
    </row>
    <row r="18701" spans="1:11" x14ac:dyDescent="0.3">
      <c r="A18701" s="341">
        <v>43787.277774016206</v>
      </c>
      <c r="B18701" s="318">
        <v>40237.377</v>
      </c>
      <c r="C18701" s="318">
        <f t="shared" si="411"/>
        <v>0.25699999999778811</v>
      </c>
      <c r="D18701" s="414">
        <f t="shared" si="412"/>
        <v>0.12849999999889405</v>
      </c>
      <c r="H18701" s="406"/>
      <c r="J18701" s="82">
        <v>71</v>
      </c>
      <c r="K18701" s="320">
        <v>3</v>
      </c>
    </row>
    <row r="18702" spans="1:11" x14ac:dyDescent="0.3">
      <c r="A18702" s="341">
        <v>43787.319440624997</v>
      </c>
      <c r="B18702" s="318">
        <v>40237.622000000003</v>
      </c>
      <c r="C18702" s="318">
        <f t="shared" si="411"/>
        <v>0.24500000000261934</v>
      </c>
      <c r="D18702" s="414">
        <f t="shared" si="412"/>
        <v>0.12250000000130967</v>
      </c>
      <c r="H18702" s="406"/>
      <c r="J18702" s="82">
        <v>72</v>
      </c>
      <c r="K18702" s="321">
        <v>4</v>
      </c>
    </row>
    <row r="18703" spans="1:11" x14ac:dyDescent="0.3">
      <c r="A18703" s="341">
        <v>43787.361107233795</v>
      </c>
      <c r="B18703" s="318">
        <v>40237.877999999997</v>
      </c>
      <c r="C18703" s="318">
        <f t="shared" si="411"/>
        <v>0.2559999999939464</v>
      </c>
      <c r="D18703" s="414">
        <f t="shared" si="412"/>
        <v>0.1279999999969732</v>
      </c>
      <c r="H18703" s="406"/>
      <c r="J18703" s="82">
        <v>73</v>
      </c>
      <c r="K18703" s="391">
        <v>1</v>
      </c>
    </row>
    <row r="18704" spans="1:11" x14ac:dyDescent="0.3">
      <c r="A18704" s="341">
        <v>43787.402773842594</v>
      </c>
      <c r="B18704" s="318">
        <v>40238.139000000003</v>
      </c>
      <c r="C18704" s="318">
        <f t="shared" si="411"/>
        <v>0.26100000000587897</v>
      </c>
      <c r="D18704" s="414">
        <f t="shared" si="412"/>
        <v>0.13050000000293949</v>
      </c>
      <c r="H18704" s="406"/>
      <c r="J18704" s="82">
        <v>74</v>
      </c>
      <c r="K18704" s="319">
        <v>2</v>
      </c>
    </row>
    <row r="18705" spans="1:11" x14ac:dyDescent="0.3">
      <c r="A18705" s="341">
        <v>43787.444440451392</v>
      </c>
      <c r="B18705" s="318">
        <v>40238.392999999996</v>
      </c>
      <c r="C18705" s="318">
        <f t="shared" si="411"/>
        <v>0.25399999999353895</v>
      </c>
      <c r="D18705" s="414">
        <f t="shared" si="412"/>
        <v>0.12699999999676947</v>
      </c>
      <c r="H18705" s="406"/>
      <c r="J18705" s="82">
        <v>75</v>
      </c>
      <c r="K18705" s="320">
        <v>3</v>
      </c>
    </row>
    <row r="18706" spans="1:11" x14ac:dyDescent="0.3">
      <c r="A18706" s="341">
        <v>43787.486107060184</v>
      </c>
      <c r="B18706" s="318">
        <v>40238.642</v>
      </c>
      <c r="C18706" s="318">
        <f t="shared" si="411"/>
        <v>0.24900000000343425</v>
      </c>
      <c r="D18706" s="414">
        <f t="shared" si="412"/>
        <v>0.12450000000171713</v>
      </c>
      <c r="H18706" s="406"/>
      <c r="J18706" s="82">
        <v>76</v>
      </c>
      <c r="K18706" s="321">
        <v>4</v>
      </c>
    </row>
    <row r="18707" spans="1:11" x14ac:dyDescent="0.3">
      <c r="A18707" s="341">
        <v>43787.527773668982</v>
      </c>
      <c r="B18707" s="318">
        <v>40238.898000000001</v>
      </c>
      <c r="C18707" s="318">
        <f t="shared" si="411"/>
        <v>0.25600000000122236</v>
      </c>
      <c r="D18707" s="414">
        <f t="shared" si="412"/>
        <v>0.12800000000061118</v>
      </c>
      <c r="H18707" s="406"/>
      <c r="J18707" s="82">
        <v>77</v>
      </c>
      <c r="K18707" s="391">
        <v>1</v>
      </c>
    </row>
    <row r="18708" spans="1:11" x14ac:dyDescent="0.3">
      <c r="A18708" s="341">
        <v>43787.569440277781</v>
      </c>
      <c r="B18708" s="318">
        <v>40239.158000000003</v>
      </c>
      <c r="C18708" s="318">
        <f t="shared" si="411"/>
        <v>0.26000000000203727</v>
      </c>
      <c r="D18708" s="414">
        <f t="shared" si="412"/>
        <v>0.13000000000101863</v>
      </c>
      <c r="H18708" s="406"/>
      <c r="J18708" s="82">
        <v>78</v>
      </c>
      <c r="K18708" s="319">
        <v>2</v>
      </c>
    </row>
    <row r="18709" spans="1:11" x14ac:dyDescent="0.3">
      <c r="A18709" s="341">
        <v>43787.611106886572</v>
      </c>
      <c r="B18709" s="318">
        <v>40239.408000000003</v>
      </c>
      <c r="C18709" s="318">
        <f t="shared" si="411"/>
        <v>0.25</v>
      </c>
      <c r="D18709" s="414">
        <f t="shared" si="412"/>
        <v>0.125</v>
      </c>
      <c r="H18709" s="406"/>
      <c r="J18709" s="82">
        <v>79</v>
      </c>
      <c r="K18709" s="320">
        <v>3</v>
      </c>
    </row>
    <row r="18710" spans="1:11" x14ac:dyDescent="0.3">
      <c r="A18710" s="341">
        <v>43787.652773495371</v>
      </c>
      <c r="B18710" s="318">
        <v>40239.650999999998</v>
      </c>
      <c r="C18710" s="318">
        <f t="shared" si="411"/>
        <v>0.24299999999493593</v>
      </c>
      <c r="D18710" s="414">
        <f t="shared" si="412"/>
        <v>0.12149999999746797</v>
      </c>
      <c r="H18710" s="406"/>
      <c r="J18710" s="82">
        <v>80</v>
      </c>
      <c r="K18710" s="321">
        <v>4</v>
      </c>
    </row>
    <row r="18711" spans="1:11" x14ac:dyDescent="0.3">
      <c r="A18711" s="341">
        <v>43787.694440104169</v>
      </c>
      <c r="B18711" s="318">
        <v>40239.9</v>
      </c>
      <c r="C18711" s="318">
        <f t="shared" si="411"/>
        <v>0.24900000000343425</v>
      </c>
      <c r="D18711" s="414">
        <f t="shared" si="412"/>
        <v>0.12450000000171713</v>
      </c>
      <c r="H18711" s="406"/>
      <c r="J18711" s="82">
        <v>81</v>
      </c>
      <c r="K18711" s="391">
        <v>1</v>
      </c>
    </row>
    <row r="18712" spans="1:11" x14ac:dyDescent="0.3">
      <c r="A18712" s="341">
        <v>43787.73610671296</v>
      </c>
      <c r="B18712" s="318">
        <v>40240.152999999998</v>
      </c>
      <c r="C18712" s="318">
        <f t="shared" si="411"/>
        <v>0.2529999999969732</v>
      </c>
      <c r="D18712" s="414">
        <f t="shared" si="412"/>
        <v>0.1264999999984866</v>
      </c>
      <c r="H18712" s="406"/>
      <c r="J18712" s="82">
        <v>82</v>
      </c>
      <c r="K18712" s="319">
        <v>2</v>
      </c>
    </row>
    <row r="18713" spans="1:11" x14ac:dyDescent="0.3">
      <c r="A18713" s="341">
        <v>43787.777773321759</v>
      </c>
      <c r="B18713" s="318">
        <v>40240.398999999998</v>
      </c>
      <c r="C18713" s="318">
        <f t="shared" si="411"/>
        <v>0.24599999999918509</v>
      </c>
      <c r="D18713" s="414">
        <f t="shared" si="412"/>
        <v>0.12299999999959255</v>
      </c>
      <c r="H18713" s="406"/>
      <c r="J18713" s="82">
        <v>83</v>
      </c>
      <c r="K18713" s="320">
        <v>3</v>
      </c>
    </row>
    <row r="18714" spans="1:11" x14ac:dyDescent="0.3">
      <c r="A18714" s="341">
        <v>43787.819439930558</v>
      </c>
      <c r="B18714" s="318">
        <v>40240.631999999998</v>
      </c>
      <c r="C18714" s="318">
        <f t="shared" si="411"/>
        <v>0.23300000000017462</v>
      </c>
      <c r="D18714" s="414">
        <f t="shared" si="412"/>
        <v>0.11650000000008731</v>
      </c>
      <c r="H18714" s="406"/>
      <c r="J18714" s="82">
        <v>84</v>
      </c>
      <c r="K18714" s="321">
        <v>4</v>
      </c>
    </row>
    <row r="18715" spans="1:11" x14ac:dyDescent="0.3">
      <c r="A18715" s="341">
        <v>43787.861106539349</v>
      </c>
      <c r="B18715" s="318">
        <v>40240.873</v>
      </c>
      <c r="C18715" s="318">
        <f t="shared" si="411"/>
        <v>0.24100000000180444</v>
      </c>
      <c r="D18715" s="414">
        <f t="shared" si="412"/>
        <v>0.12050000000090222</v>
      </c>
      <c r="H18715" s="406"/>
      <c r="J18715" s="82">
        <v>85</v>
      </c>
      <c r="K18715" s="391">
        <v>1</v>
      </c>
    </row>
    <row r="18716" spans="1:11" x14ac:dyDescent="0.3">
      <c r="A18716" s="341">
        <v>43787.902773148147</v>
      </c>
      <c r="B18716" s="318">
        <v>40241.129000000001</v>
      </c>
      <c r="C18716" s="318">
        <f t="shared" si="411"/>
        <v>0.25600000000122236</v>
      </c>
      <c r="D18716" s="414">
        <f t="shared" si="412"/>
        <v>0.12800000000061118</v>
      </c>
      <c r="H18716" s="406"/>
      <c r="J18716" s="82">
        <v>86</v>
      </c>
      <c r="K18716" s="319">
        <v>2</v>
      </c>
    </row>
    <row r="18717" spans="1:11" x14ac:dyDescent="0.3">
      <c r="A18717" s="341">
        <v>43787.944439756946</v>
      </c>
      <c r="B18717" s="318">
        <v>40241.374000000003</v>
      </c>
      <c r="C18717" s="318">
        <f t="shared" si="411"/>
        <v>0.24500000000261934</v>
      </c>
      <c r="D18717" s="414">
        <f t="shared" si="412"/>
        <v>0.12250000000130967</v>
      </c>
      <c r="H18717" s="406"/>
      <c r="J18717" s="82">
        <v>87</v>
      </c>
      <c r="K18717" s="320">
        <v>3</v>
      </c>
    </row>
    <row r="18718" spans="1:11" x14ac:dyDescent="0.3">
      <c r="A18718" s="341">
        <v>43787.986106365737</v>
      </c>
      <c r="B18718" s="318">
        <v>40241.612000000001</v>
      </c>
      <c r="C18718" s="318">
        <f t="shared" si="411"/>
        <v>0.23799999999755528</v>
      </c>
      <c r="D18718" s="414">
        <f t="shared" si="412"/>
        <v>0.11899999999877764</v>
      </c>
      <c r="E18718" s="336">
        <f>SUM(C18695:C18718)*7.4805194805</f>
        <v>44.965402597275052</v>
      </c>
      <c r="F18718" s="324">
        <f>AVERAGE(D18695:D18718)</f>
        <v>0.12522916666663755</v>
      </c>
      <c r="G18718" s="324">
        <f>_xlfn.STDEV.S(D18695:D18718)</f>
        <v>3.8869323066416557E-3</v>
      </c>
      <c r="H18718" s="406"/>
      <c r="J18718" s="82">
        <v>88</v>
      </c>
      <c r="K18718" s="321">
        <v>4</v>
      </c>
    </row>
    <row r="18719" spans="1:11" x14ac:dyDescent="0.3">
      <c r="A18719" s="341">
        <v>43788.027772974536</v>
      </c>
      <c r="B18719" s="318">
        <v>40241.851999999999</v>
      </c>
      <c r="C18719" s="318">
        <f t="shared" si="411"/>
        <v>0.23999999999796273</v>
      </c>
      <c r="D18719" s="414">
        <f t="shared" si="412"/>
        <v>0.11999999999898137</v>
      </c>
      <c r="H18719" s="406"/>
      <c r="J18719" s="82">
        <v>89</v>
      </c>
      <c r="K18719" s="391">
        <v>1</v>
      </c>
    </row>
    <row r="18720" spans="1:11" x14ac:dyDescent="0.3">
      <c r="A18720" s="341">
        <v>43788.069439583334</v>
      </c>
      <c r="B18720" s="318">
        <v>40242.108999999997</v>
      </c>
      <c r="C18720" s="318">
        <f t="shared" si="411"/>
        <v>0.25699999999778811</v>
      </c>
      <c r="D18720" s="414">
        <f t="shared" si="412"/>
        <v>0.12849999999889405</v>
      </c>
      <c r="H18720" s="406"/>
      <c r="J18720" s="82">
        <v>90</v>
      </c>
      <c r="K18720" s="319">
        <v>2</v>
      </c>
    </row>
    <row r="18721" spans="1:12" x14ac:dyDescent="0.3">
      <c r="A18721" s="341">
        <v>43788.111106192133</v>
      </c>
      <c r="B18721" s="318">
        <v>40242.362000000001</v>
      </c>
      <c r="C18721" s="318">
        <f t="shared" si="411"/>
        <v>0.25300000000424916</v>
      </c>
      <c r="D18721" s="414">
        <f t="shared" si="412"/>
        <v>0.12650000000212458</v>
      </c>
      <c r="H18721" s="406"/>
      <c r="J18721" s="82">
        <v>91</v>
      </c>
      <c r="K18721" s="320">
        <v>3</v>
      </c>
    </row>
    <row r="18722" spans="1:12" x14ac:dyDescent="0.3">
      <c r="A18722" s="341">
        <v>43788.152772800924</v>
      </c>
      <c r="B18722" s="318">
        <v>40242.614000000001</v>
      </c>
      <c r="C18722" s="318">
        <f t="shared" si="411"/>
        <v>0.25200000000040745</v>
      </c>
      <c r="D18722" s="414">
        <f t="shared" si="412"/>
        <v>0.12600000000020373</v>
      </c>
      <c r="H18722" s="406"/>
      <c r="J18722" s="82">
        <v>92</v>
      </c>
      <c r="K18722" s="321">
        <v>4</v>
      </c>
    </row>
    <row r="18723" spans="1:12" x14ac:dyDescent="0.3">
      <c r="A18723" s="341">
        <v>43788.194439409723</v>
      </c>
      <c r="B18723" s="318">
        <v>40242.868000000002</v>
      </c>
      <c r="C18723" s="318">
        <f t="shared" si="411"/>
        <v>0.25400000000081491</v>
      </c>
      <c r="D18723" s="414">
        <f t="shared" si="412"/>
        <v>0.12700000000040745</v>
      </c>
      <c r="H18723" s="406"/>
      <c r="J18723" s="82">
        <v>93</v>
      </c>
      <c r="K18723" s="391">
        <v>1</v>
      </c>
    </row>
    <row r="18724" spans="1:12" x14ac:dyDescent="0.3">
      <c r="A18724" s="341">
        <v>43788.236106018521</v>
      </c>
      <c r="B18724" s="318">
        <v>40243.129000000001</v>
      </c>
      <c r="C18724" s="318">
        <f t="shared" si="411"/>
        <v>0.26099999999860302</v>
      </c>
      <c r="D18724" s="414">
        <f t="shared" si="412"/>
        <v>0.13049999999930151</v>
      </c>
      <c r="H18724" s="406"/>
      <c r="J18724" s="82">
        <v>94</v>
      </c>
      <c r="K18724" s="319">
        <v>2</v>
      </c>
    </row>
    <row r="18725" spans="1:12" x14ac:dyDescent="0.3">
      <c r="A18725" s="341">
        <v>43788.277772627313</v>
      </c>
      <c r="B18725" s="318">
        <v>40243.381000000001</v>
      </c>
      <c r="C18725" s="318">
        <f t="shared" si="411"/>
        <v>0.25200000000040745</v>
      </c>
      <c r="D18725" s="414">
        <f t="shared" si="412"/>
        <v>0.12600000000020373</v>
      </c>
      <c r="H18725" s="406"/>
      <c r="J18725" s="82">
        <v>95</v>
      </c>
      <c r="K18725" s="320">
        <v>3</v>
      </c>
    </row>
    <row r="18726" spans="1:12" x14ac:dyDescent="0.3">
      <c r="A18726" s="341">
        <v>43788.319439236111</v>
      </c>
      <c r="B18726" s="318">
        <v>40243.627999999997</v>
      </c>
      <c r="C18726" s="318">
        <f t="shared" si="411"/>
        <v>0.24699999999575084</v>
      </c>
      <c r="D18726" s="414">
        <f t="shared" si="412"/>
        <v>0.12349999999787542</v>
      </c>
      <c r="H18726" s="406"/>
      <c r="J18726" s="82">
        <v>96</v>
      </c>
      <c r="K18726" s="321">
        <v>4</v>
      </c>
    </row>
    <row r="18727" spans="1:12" x14ac:dyDescent="0.3">
      <c r="A18727" s="341">
        <v>43788.36110584491</v>
      </c>
      <c r="B18727" s="318">
        <v>40243.881999999998</v>
      </c>
      <c r="C18727" s="318">
        <f t="shared" si="411"/>
        <v>0.25400000000081491</v>
      </c>
      <c r="D18727" s="414">
        <f t="shared" si="412"/>
        <v>0.12700000000040745</v>
      </c>
      <c r="H18727" s="406"/>
      <c r="J18727" s="82">
        <v>97</v>
      </c>
      <c r="K18727" s="391">
        <v>1</v>
      </c>
    </row>
    <row r="18728" spans="1:12" x14ac:dyDescent="0.3">
      <c r="A18728" s="341">
        <v>43788.402772453701</v>
      </c>
      <c r="B18728" s="318">
        <v>40244.148000000001</v>
      </c>
      <c r="C18728" s="318">
        <f t="shared" si="411"/>
        <v>0.26600000000325963</v>
      </c>
      <c r="D18728" s="414">
        <f t="shared" si="412"/>
        <v>0.13300000000162981</v>
      </c>
      <c r="H18728" s="406"/>
      <c r="J18728" s="82">
        <v>98</v>
      </c>
      <c r="K18728" s="319">
        <v>2</v>
      </c>
    </row>
    <row r="18729" spans="1:12" x14ac:dyDescent="0.3">
      <c r="A18729" s="341">
        <v>43788.444439062499</v>
      </c>
      <c r="B18729" s="318">
        <v>40244.402000000002</v>
      </c>
      <c r="C18729" s="318">
        <f t="shared" si="411"/>
        <v>0.25400000000081491</v>
      </c>
      <c r="D18729" s="414">
        <f t="shared" si="412"/>
        <v>0.12700000000040745</v>
      </c>
      <c r="H18729" s="406"/>
      <c r="J18729" s="82">
        <v>99</v>
      </c>
      <c r="K18729" s="320">
        <v>3</v>
      </c>
    </row>
    <row r="18730" spans="1:12" x14ac:dyDescent="0.3">
      <c r="A18730" s="341">
        <v>43788.486105671298</v>
      </c>
      <c r="B18730" s="318">
        <v>40244.644</v>
      </c>
      <c r="C18730" s="318">
        <f t="shared" si="411"/>
        <v>0.24199999999837019</v>
      </c>
      <c r="D18730" s="414">
        <f t="shared" si="412"/>
        <v>0.12099999999918509</v>
      </c>
      <c r="H18730" s="406"/>
      <c r="J18730" s="82">
        <v>100</v>
      </c>
      <c r="K18730" s="321">
        <v>4</v>
      </c>
    </row>
    <row r="18731" spans="1:12" x14ac:dyDescent="0.3">
      <c r="A18731" s="341">
        <v>43788.739583333336</v>
      </c>
      <c r="B18731" s="318">
        <v>40246.148999999998</v>
      </c>
      <c r="H18731" s="332"/>
      <c r="J18731" s="82">
        <v>1</v>
      </c>
      <c r="K18731" s="319">
        <v>2</v>
      </c>
      <c r="L18731" s="54" t="s">
        <v>313</v>
      </c>
    </row>
    <row r="18732" spans="1:12" x14ac:dyDescent="0.3">
      <c r="A18732" s="341">
        <v>43788.78125</v>
      </c>
      <c r="B18732" s="318">
        <v>40246.394</v>
      </c>
      <c r="C18732" s="318">
        <f>B18732-B18731</f>
        <v>0.24500000000261934</v>
      </c>
      <c r="D18732" s="414">
        <f>C18732/2</f>
        <v>0.12250000000130967</v>
      </c>
      <c r="H18732" s="406"/>
      <c r="J18732" s="82">
        <v>2</v>
      </c>
      <c r="K18732" s="320">
        <v>3</v>
      </c>
    </row>
    <row r="18733" spans="1:12" x14ac:dyDescent="0.3">
      <c r="A18733" s="341">
        <v>43788.822916666664</v>
      </c>
      <c r="B18733" s="318">
        <v>40246.629999999997</v>
      </c>
      <c r="C18733" s="318">
        <f t="shared" ref="C18733:C18970" si="413">B18733-B18732</f>
        <v>0.23599999999714782</v>
      </c>
      <c r="D18733" s="414">
        <f t="shared" ref="D18733:D18960" si="414">C18733/2</f>
        <v>0.11799999999857391</v>
      </c>
      <c r="H18733" s="406"/>
      <c r="J18733" s="82">
        <v>3</v>
      </c>
      <c r="K18733" s="321">
        <v>4</v>
      </c>
    </row>
    <row r="18734" spans="1:12" x14ac:dyDescent="0.3">
      <c r="A18734" s="341">
        <v>43788.864583333336</v>
      </c>
      <c r="B18734" s="318">
        <v>40246.872000000003</v>
      </c>
      <c r="C18734" s="318">
        <f t="shared" si="413"/>
        <v>0.24200000000564614</v>
      </c>
      <c r="D18734" s="414">
        <f t="shared" si="414"/>
        <v>0.12100000000282307</v>
      </c>
      <c r="H18734" s="406"/>
      <c r="J18734" s="82">
        <v>4</v>
      </c>
      <c r="K18734" s="391">
        <v>1</v>
      </c>
    </row>
    <row r="18735" spans="1:12" x14ac:dyDescent="0.3">
      <c r="A18735" s="341">
        <v>43788.906249826388</v>
      </c>
      <c r="B18735" s="318">
        <v>40247.120999999999</v>
      </c>
      <c r="C18735" s="318">
        <f t="shared" si="413"/>
        <v>0.24899999999615829</v>
      </c>
      <c r="D18735" s="414">
        <f t="shared" si="414"/>
        <v>0.12449999999807915</v>
      </c>
      <c r="H18735" s="406"/>
      <c r="J18735" s="82">
        <v>5</v>
      </c>
      <c r="K18735" s="319">
        <v>2</v>
      </c>
    </row>
    <row r="18736" spans="1:12" x14ac:dyDescent="0.3">
      <c r="A18736" s="341">
        <v>43788.947916435187</v>
      </c>
      <c r="B18736" s="318">
        <v>40247.364000000001</v>
      </c>
      <c r="C18736" s="318">
        <f t="shared" si="413"/>
        <v>0.24300000000221189</v>
      </c>
      <c r="D18736" s="414">
        <f t="shared" si="414"/>
        <v>0.12150000000110595</v>
      </c>
      <c r="H18736" s="406"/>
      <c r="J18736" s="82">
        <v>6</v>
      </c>
      <c r="K18736" s="320">
        <v>3</v>
      </c>
    </row>
    <row r="18737" spans="1:11" x14ac:dyDescent="0.3">
      <c r="A18737" s="341">
        <v>43788.989583043978</v>
      </c>
      <c r="B18737" s="318">
        <v>40247.603000000003</v>
      </c>
      <c r="C18737" s="318">
        <f t="shared" si="413"/>
        <v>0.23900000000139698</v>
      </c>
      <c r="D18737" s="414">
        <f t="shared" si="414"/>
        <v>0.11950000000069849</v>
      </c>
      <c r="E18737" s="336">
        <f>SUM(C18719:C18741)*7.4805194805</f>
        <v>41.015688311582807</v>
      </c>
      <c r="F18737" s="324">
        <f>AVERAGE(D18719:D18741)</f>
        <v>0.12461363636364033</v>
      </c>
      <c r="G18737" s="324">
        <f>_xlfn.STDEV.S(D18719:D18741)</f>
        <v>3.6804885100365269E-3</v>
      </c>
      <c r="H18737" s="406"/>
      <c r="J18737" s="82">
        <v>7</v>
      </c>
      <c r="K18737" s="321">
        <v>4</v>
      </c>
    </row>
    <row r="18738" spans="1:11" x14ac:dyDescent="0.3">
      <c r="A18738" s="341">
        <v>43789.031249652777</v>
      </c>
      <c r="B18738" s="318">
        <v>40247.847999999998</v>
      </c>
      <c r="C18738" s="318">
        <f t="shared" si="413"/>
        <v>0.24499999999534339</v>
      </c>
      <c r="D18738" s="414">
        <f t="shared" si="414"/>
        <v>0.12249999999767169</v>
      </c>
      <c r="H18738" s="406"/>
      <c r="J18738" s="82">
        <v>8</v>
      </c>
      <c r="K18738" s="391">
        <v>1</v>
      </c>
    </row>
    <row r="18739" spans="1:11" x14ac:dyDescent="0.3">
      <c r="A18739" s="341">
        <v>43789.072916261575</v>
      </c>
      <c r="B18739" s="318">
        <v>40248.1</v>
      </c>
      <c r="C18739" s="318">
        <f t="shared" si="413"/>
        <v>0.25200000000040745</v>
      </c>
      <c r="D18739" s="414">
        <f t="shared" si="414"/>
        <v>0.12600000000020373</v>
      </c>
      <c r="H18739" s="406"/>
      <c r="J18739" s="82">
        <v>9</v>
      </c>
      <c r="K18739" s="319">
        <v>2</v>
      </c>
    </row>
    <row r="18740" spans="1:11" x14ac:dyDescent="0.3">
      <c r="A18740" s="341">
        <v>43789.114582870374</v>
      </c>
      <c r="B18740" s="318">
        <v>40248.349000000002</v>
      </c>
      <c r="C18740" s="318">
        <f t="shared" si="413"/>
        <v>0.24900000000343425</v>
      </c>
      <c r="D18740" s="414">
        <f t="shared" si="414"/>
        <v>0.12450000000171713</v>
      </c>
      <c r="H18740" s="406"/>
      <c r="J18740" s="82">
        <v>10</v>
      </c>
      <c r="K18740" s="320">
        <v>3</v>
      </c>
    </row>
    <row r="18741" spans="1:11" x14ac:dyDescent="0.3">
      <c r="A18741" s="341">
        <v>43789.156249479165</v>
      </c>
      <c r="B18741" s="318">
        <v>40248.6</v>
      </c>
      <c r="C18741" s="318">
        <f t="shared" si="413"/>
        <v>0.25099999999656575</v>
      </c>
      <c r="D18741" s="414">
        <f t="shared" si="414"/>
        <v>0.12549999999828287</v>
      </c>
      <c r="H18741" s="406"/>
      <c r="J18741" s="82">
        <v>11</v>
      </c>
      <c r="K18741" s="321">
        <v>4</v>
      </c>
    </row>
    <row r="18742" spans="1:11" x14ac:dyDescent="0.3">
      <c r="A18742" s="341">
        <v>43789.197916087964</v>
      </c>
      <c r="B18742" s="318">
        <v>40248.85</v>
      </c>
      <c r="C18742" s="318">
        <f t="shared" si="413"/>
        <v>0.25</v>
      </c>
      <c r="D18742" s="414">
        <f t="shared" si="414"/>
        <v>0.125</v>
      </c>
      <c r="H18742" s="406"/>
      <c r="J18742" s="82">
        <v>12</v>
      </c>
      <c r="K18742" s="391">
        <v>1</v>
      </c>
    </row>
    <row r="18743" spans="1:11" x14ac:dyDescent="0.3">
      <c r="A18743" s="341">
        <v>43789.239582696762</v>
      </c>
      <c r="B18743" s="318">
        <v>40249.112000000001</v>
      </c>
      <c r="C18743" s="318">
        <f t="shared" si="413"/>
        <v>0.26200000000244472</v>
      </c>
      <c r="D18743" s="414">
        <f t="shared" si="414"/>
        <v>0.13100000000122236</v>
      </c>
      <c r="H18743" s="406"/>
      <c r="J18743" s="82">
        <v>13</v>
      </c>
      <c r="K18743" s="319">
        <v>2</v>
      </c>
    </row>
    <row r="18744" spans="1:11" x14ac:dyDescent="0.3">
      <c r="A18744" s="341">
        <v>43789.281249305554</v>
      </c>
      <c r="B18744" s="318">
        <v>40249.370000000003</v>
      </c>
      <c r="C18744" s="318">
        <f t="shared" si="413"/>
        <v>0.25800000000162981</v>
      </c>
      <c r="D18744" s="414">
        <f t="shared" si="414"/>
        <v>0.12900000000081491</v>
      </c>
      <c r="H18744" s="406"/>
      <c r="J18744" s="82">
        <v>14</v>
      </c>
      <c r="K18744" s="320">
        <v>3</v>
      </c>
    </row>
    <row r="18745" spans="1:11" x14ac:dyDescent="0.3">
      <c r="A18745" s="341">
        <v>43789.322915914352</v>
      </c>
      <c r="B18745" s="318">
        <v>40249.618000000002</v>
      </c>
      <c r="C18745" s="318">
        <f t="shared" si="413"/>
        <v>0.24799999999959255</v>
      </c>
      <c r="D18745" s="414">
        <f t="shared" si="414"/>
        <v>0.12399999999979627</v>
      </c>
      <c r="H18745" s="406"/>
      <c r="J18745" s="82">
        <v>15</v>
      </c>
      <c r="K18745" s="321">
        <v>4</v>
      </c>
    </row>
    <row r="18746" spans="1:11" x14ac:dyDescent="0.3">
      <c r="A18746" s="341">
        <v>43789.364582523151</v>
      </c>
      <c r="B18746" s="318">
        <v>40249.868000000002</v>
      </c>
      <c r="C18746" s="318">
        <f t="shared" si="413"/>
        <v>0.25</v>
      </c>
      <c r="D18746" s="414">
        <f t="shared" si="414"/>
        <v>0.125</v>
      </c>
      <c r="H18746" s="406"/>
      <c r="J18746" s="82">
        <v>16</v>
      </c>
      <c r="K18746" s="391">
        <v>1</v>
      </c>
    </row>
    <row r="18747" spans="1:11" x14ac:dyDescent="0.3">
      <c r="A18747" s="341">
        <v>43789.406249131942</v>
      </c>
      <c r="B18747" s="318">
        <v>40250.127</v>
      </c>
      <c r="C18747" s="318">
        <f t="shared" si="413"/>
        <v>0.25899999999819556</v>
      </c>
      <c r="D18747" s="414">
        <f t="shared" si="414"/>
        <v>0.12949999999909778</v>
      </c>
      <c r="H18747" s="406"/>
      <c r="J18747" s="82">
        <v>17</v>
      </c>
      <c r="K18747" s="319">
        <v>2</v>
      </c>
    </row>
    <row r="18748" spans="1:11" x14ac:dyDescent="0.3">
      <c r="A18748" s="341">
        <v>43789.44791574074</v>
      </c>
      <c r="B18748" s="318">
        <v>40250.381999999998</v>
      </c>
      <c r="C18748" s="318">
        <f t="shared" si="413"/>
        <v>0.25499999999738066</v>
      </c>
      <c r="D18748" s="414">
        <f t="shared" si="414"/>
        <v>0.12749999999869033</v>
      </c>
      <c r="H18748" s="406"/>
      <c r="J18748" s="82">
        <v>18</v>
      </c>
      <c r="K18748" s="320">
        <v>3</v>
      </c>
    </row>
    <row r="18749" spans="1:11" x14ac:dyDescent="0.3">
      <c r="A18749" s="341">
        <v>43789.489582349539</v>
      </c>
      <c r="B18749" s="318">
        <v>40250.629999999997</v>
      </c>
      <c r="C18749" s="318">
        <f t="shared" si="413"/>
        <v>0.24799999999959255</v>
      </c>
      <c r="D18749" s="414">
        <f t="shared" si="414"/>
        <v>0.12399999999979627</v>
      </c>
      <c r="H18749" s="406"/>
      <c r="J18749" s="82">
        <v>19</v>
      </c>
      <c r="K18749" s="321">
        <v>4</v>
      </c>
    </row>
    <row r="18750" spans="1:11" x14ac:dyDescent="0.3">
      <c r="A18750" s="341">
        <v>43789.53124895833</v>
      </c>
      <c r="B18750" s="318">
        <v>40250.879000000001</v>
      </c>
      <c r="C18750" s="318">
        <f t="shared" si="413"/>
        <v>0.24900000000343425</v>
      </c>
      <c r="D18750" s="414">
        <f t="shared" si="414"/>
        <v>0.12450000000171713</v>
      </c>
      <c r="H18750" s="406"/>
      <c r="J18750" s="82">
        <v>20</v>
      </c>
      <c r="K18750" s="391">
        <v>1</v>
      </c>
    </row>
    <row r="18751" spans="1:11" x14ac:dyDescent="0.3">
      <c r="A18751" s="341">
        <v>43789.572915567129</v>
      </c>
      <c r="B18751" s="318">
        <v>40251.135000000002</v>
      </c>
      <c r="C18751" s="318">
        <f t="shared" si="413"/>
        <v>0.25600000000122236</v>
      </c>
      <c r="D18751" s="414">
        <f t="shared" si="414"/>
        <v>0.12800000000061118</v>
      </c>
      <c r="H18751" s="406"/>
      <c r="J18751" s="82">
        <v>21</v>
      </c>
      <c r="K18751" s="319">
        <v>2</v>
      </c>
    </row>
    <row r="18752" spans="1:11" x14ac:dyDescent="0.3">
      <c r="A18752" s="341">
        <v>43789.614582175927</v>
      </c>
      <c r="B18752" s="318">
        <v>40251.381999999998</v>
      </c>
      <c r="C18752" s="318">
        <f t="shared" si="413"/>
        <v>0.24699999999575084</v>
      </c>
      <c r="D18752" s="414">
        <f t="shared" si="414"/>
        <v>0.12349999999787542</v>
      </c>
      <c r="H18752" s="406"/>
      <c r="J18752" s="82">
        <v>22</v>
      </c>
      <c r="K18752" s="320">
        <v>3</v>
      </c>
    </row>
    <row r="18753" spans="1:11" x14ac:dyDescent="0.3">
      <c r="A18753" s="341">
        <v>43789.656248784719</v>
      </c>
      <c r="B18753" s="318">
        <v>40251.627</v>
      </c>
      <c r="C18753" s="318">
        <f t="shared" si="413"/>
        <v>0.24500000000261934</v>
      </c>
      <c r="D18753" s="414">
        <f t="shared" si="414"/>
        <v>0.12250000000130967</v>
      </c>
      <c r="H18753" s="406"/>
      <c r="J18753" s="82">
        <v>23</v>
      </c>
      <c r="K18753" s="321">
        <v>4</v>
      </c>
    </row>
    <row r="18754" spans="1:11" x14ac:dyDescent="0.3">
      <c r="A18754" s="341">
        <v>43789.697915393517</v>
      </c>
      <c r="B18754" s="318">
        <v>40251.873</v>
      </c>
      <c r="C18754" s="318">
        <f t="shared" si="413"/>
        <v>0.24599999999918509</v>
      </c>
      <c r="D18754" s="414">
        <f t="shared" si="414"/>
        <v>0.12299999999959255</v>
      </c>
      <c r="H18754" s="406"/>
      <c r="J18754" s="82">
        <v>24</v>
      </c>
      <c r="K18754" s="391">
        <v>1</v>
      </c>
    </row>
    <row r="18755" spans="1:11" x14ac:dyDescent="0.3">
      <c r="A18755" s="341">
        <v>43789.739582002316</v>
      </c>
      <c r="B18755" s="318">
        <v>40252.129999999997</v>
      </c>
      <c r="C18755" s="318">
        <f t="shared" si="413"/>
        <v>0.25699999999778811</v>
      </c>
      <c r="D18755" s="414">
        <f t="shared" si="414"/>
        <v>0.12849999999889405</v>
      </c>
      <c r="H18755" s="406"/>
      <c r="J18755" s="82">
        <v>25</v>
      </c>
      <c r="K18755" s="319">
        <v>2</v>
      </c>
    </row>
    <row r="18756" spans="1:11" x14ac:dyDescent="0.3">
      <c r="A18756" s="341">
        <v>43789.781248611114</v>
      </c>
      <c r="B18756" s="318">
        <v>40252.373</v>
      </c>
      <c r="C18756" s="318">
        <f t="shared" si="413"/>
        <v>0.24300000000221189</v>
      </c>
      <c r="D18756" s="414">
        <f t="shared" si="414"/>
        <v>0.12150000000110595</v>
      </c>
      <c r="H18756" s="406"/>
      <c r="J18756" s="82">
        <v>26</v>
      </c>
      <c r="K18756" s="320">
        <v>3</v>
      </c>
    </row>
    <row r="18757" spans="1:11" x14ac:dyDescent="0.3">
      <c r="A18757" s="341">
        <v>43789.822915219906</v>
      </c>
      <c r="B18757" s="318">
        <v>40252.608999999997</v>
      </c>
      <c r="C18757" s="318">
        <f t="shared" si="413"/>
        <v>0.23599999999714782</v>
      </c>
      <c r="D18757" s="414">
        <f t="shared" si="414"/>
        <v>0.11799999999857391</v>
      </c>
      <c r="H18757" s="406"/>
      <c r="J18757" s="82">
        <v>27</v>
      </c>
      <c r="K18757" s="321">
        <v>4</v>
      </c>
    </row>
    <row r="18758" spans="1:11" x14ac:dyDescent="0.3">
      <c r="A18758" s="341">
        <v>43789.864581828704</v>
      </c>
      <c r="B18758" s="318">
        <v>40252.849000000002</v>
      </c>
      <c r="C18758" s="318">
        <f t="shared" si="413"/>
        <v>0.24000000000523869</v>
      </c>
      <c r="D18758" s="414">
        <f t="shared" si="414"/>
        <v>0.12000000000261934</v>
      </c>
      <c r="H18758" s="406"/>
      <c r="J18758" s="82">
        <v>28</v>
      </c>
      <c r="K18758" s="391">
        <v>1</v>
      </c>
    </row>
    <row r="18759" spans="1:11" x14ac:dyDescent="0.3">
      <c r="A18759" s="341">
        <v>43789.906248437503</v>
      </c>
      <c r="B18759" s="318">
        <v>40253.097999999998</v>
      </c>
      <c r="C18759" s="318">
        <f t="shared" si="413"/>
        <v>0.24899999999615829</v>
      </c>
      <c r="D18759" s="414">
        <f t="shared" si="414"/>
        <v>0.12449999999807915</v>
      </c>
      <c r="H18759" s="406"/>
      <c r="J18759" s="82">
        <v>29</v>
      </c>
      <c r="K18759" s="319">
        <v>2</v>
      </c>
    </row>
    <row r="18760" spans="1:11" x14ac:dyDescent="0.3">
      <c r="A18760" s="341">
        <v>43789.947915046294</v>
      </c>
      <c r="B18760" s="318">
        <v>40253.343999999997</v>
      </c>
      <c r="C18760" s="318">
        <f t="shared" si="413"/>
        <v>0.24599999999918509</v>
      </c>
      <c r="D18760" s="414">
        <f t="shared" si="414"/>
        <v>0.12299999999959255</v>
      </c>
      <c r="H18760" s="406"/>
      <c r="J18760" s="82">
        <v>30</v>
      </c>
      <c r="K18760" s="320">
        <v>3</v>
      </c>
    </row>
    <row r="18761" spans="1:11" x14ac:dyDescent="0.3">
      <c r="A18761" s="341">
        <v>43789.989581655092</v>
      </c>
      <c r="B18761" s="318">
        <v>40253.582999999999</v>
      </c>
      <c r="C18761" s="318">
        <f t="shared" si="413"/>
        <v>0.23900000000139698</v>
      </c>
      <c r="D18761" s="414">
        <f t="shared" si="414"/>
        <v>0.11950000000069849</v>
      </c>
      <c r="E18761" s="336">
        <f>SUM(C18742:C18762)*7.4805194805</f>
        <v>39.063272727182756</v>
      </c>
      <c r="F18761" s="324">
        <f>AVERAGE(D18742:D18762)</f>
        <v>0.12433333333337075</v>
      </c>
      <c r="G18761" s="324">
        <f>_xlfn.STDEV.S(D18742:D18762)</f>
        <v>3.5788731930939252E-3</v>
      </c>
      <c r="H18761" s="406"/>
      <c r="J18761" s="82">
        <v>31</v>
      </c>
      <c r="K18761" s="321">
        <v>4</v>
      </c>
    </row>
    <row r="18762" spans="1:11" x14ac:dyDescent="0.3">
      <c r="A18762" s="341">
        <v>43790.031248263891</v>
      </c>
      <c r="B18762" s="318">
        <v>40253.822</v>
      </c>
      <c r="C18762" s="318">
        <f t="shared" si="413"/>
        <v>0.23900000000139698</v>
      </c>
      <c r="D18762" s="414">
        <f t="shared" si="414"/>
        <v>0.11950000000069849</v>
      </c>
      <c r="H18762" s="406"/>
      <c r="J18762" s="82">
        <v>32</v>
      </c>
      <c r="K18762" s="391">
        <v>1</v>
      </c>
    </row>
    <row r="18763" spans="1:11" x14ac:dyDescent="0.3">
      <c r="A18763" s="341">
        <v>43790.072914872682</v>
      </c>
      <c r="B18763" s="318">
        <v>40254.078000000001</v>
      </c>
      <c r="C18763" s="318">
        <f t="shared" si="413"/>
        <v>0.25600000000122236</v>
      </c>
      <c r="D18763" s="414">
        <f t="shared" si="414"/>
        <v>0.12800000000061118</v>
      </c>
      <c r="H18763" s="406"/>
      <c r="J18763" s="82">
        <v>33</v>
      </c>
      <c r="K18763" s="319">
        <v>2</v>
      </c>
    </row>
    <row r="18764" spans="1:11" x14ac:dyDescent="0.3">
      <c r="A18764" s="341">
        <v>43790.114581481481</v>
      </c>
      <c r="B18764" s="318">
        <v>40254.328999999998</v>
      </c>
      <c r="C18764" s="318">
        <f t="shared" si="413"/>
        <v>0.25099999999656575</v>
      </c>
      <c r="D18764" s="414">
        <f t="shared" si="414"/>
        <v>0.12549999999828287</v>
      </c>
      <c r="H18764" s="406"/>
      <c r="J18764" s="82">
        <v>34</v>
      </c>
      <c r="K18764" s="320">
        <v>3</v>
      </c>
    </row>
    <row r="18765" spans="1:11" x14ac:dyDescent="0.3">
      <c r="A18765" s="341">
        <v>43790.156248090279</v>
      </c>
      <c r="B18765" s="318">
        <v>40254.578999999998</v>
      </c>
      <c r="C18765" s="318">
        <f t="shared" si="413"/>
        <v>0.25</v>
      </c>
      <c r="D18765" s="414">
        <f t="shared" si="414"/>
        <v>0.125</v>
      </c>
      <c r="H18765" s="406"/>
      <c r="J18765" s="82">
        <v>35</v>
      </c>
      <c r="K18765" s="321">
        <v>4</v>
      </c>
    </row>
    <row r="18766" spans="1:11" x14ac:dyDescent="0.3">
      <c r="A18766" s="341">
        <v>43790.197914699071</v>
      </c>
      <c r="B18766" s="318">
        <v>40254.822</v>
      </c>
      <c r="C18766" s="318">
        <f t="shared" si="413"/>
        <v>0.24300000000221189</v>
      </c>
      <c r="D18766" s="414">
        <f t="shared" si="414"/>
        <v>0.12150000000110595</v>
      </c>
      <c r="H18766" s="406"/>
      <c r="J18766" s="82">
        <v>36</v>
      </c>
      <c r="K18766" s="391">
        <v>1</v>
      </c>
    </row>
    <row r="18767" spans="1:11" x14ac:dyDescent="0.3">
      <c r="A18767" s="341">
        <v>43790.239581307869</v>
      </c>
      <c r="B18767" s="318">
        <v>40255.082999999999</v>
      </c>
      <c r="C18767" s="318">
        <f t="shared" si="413"/>
        <v>0.26099999999860302</v>
      </c>
      <c r="D18767" s="414">
        <f t="shared" si="414"/>
        <v>0.13049999999930151</v>
      </c>
      <c r="H18767" s="406"/>
      <c r="J18767" s="82">
        <v>37</v>
      </c>
      <c r="K18767" s="319">
        <v>2</v>
      </c>
    </row>
    <row r="18768" spans="1:11" x14ac:dyDescent="0.3">
      <c r="A18768" s="341">
        <v>43790.281247916668</v>
      </c>
      <c r="B18768" s="318">
        <v>40255.341</v>
      </c>
      <c r="C18768" s="318">
        <f t="shared" si="413"/>
        <v>0.25800000000162981</v>
      </c>
      <c r="D18768" s="414">
        <f t="shared" si="414"/>
        <v>0.12900000000081491</v>
      </c>
      <c r="H18768" s="406"/>
      <c r="J18768" s="82">
        <v>38</v>
      </c>
      <c r="K18768" s="320">
        <v>3</v>
      </c>
    </row>
    <row r="18769" spans="1:11" x14ac:dyDescent="0.3">
      <c r="A18769" s="341">
        <v>43790.322914525466</v>
      </c>
      <c r="B18769" s="318">
        <v>40255.591999999997</v>
      </c>
      <c r="C18769" s="318">
        <f t="shared" si="413"/>
        <v>0.25099999999656575</v>
      </c>
      <c r="D18769" s="414">
        <f t="shared" si="414"/>
        <v>0.12549999999828287</v>
      </c>
      <c r="H18769" s="406"/>
      <c r="J18769" s="82">
        <v>39</v>
      </c>
      <c r="K18769" s="321">
        <v>4</v>
      </c>
    </row>
    <row r="18770" spans="1:11" x14ac:dyDescent="0.3">
      <c r="A18770" s="341">
        <v>43790.364581134258</v>
      </c>
      <c r="B18770" s="318">
        <v>40255.841</v>
      </c>
      <c r="C18770" s="318">
        <f t="shared" si="413"/>
        <v>0.24900000000343425</v>
      </c>
      <c r="D18770" s="414">
        <f t="shared" si="414"/>
        <v>0.12450000000171713</v>
      </c>
      <c r="H18770" s="406"/>
      <c r="J18770" s="82">
        <v>40</v>
      </c>
      <c r="K18770" s="391">
        <v>1</v>
      </c>
    </row>
    <row r="18771" spans="1:11" x14ac:dyDescent="0.3">
      <c r="A18771" s="341">
        <v>43790.406247743056</v>
      </c>
      <c r="B18771" s="318">
        <v>40256.101000000002</v>
      </c>
      <c r="C18771" s="318">
        <f t="shared" si="413"/>
        <v>0.26000000000203727</v>
      </c>
      <c r="D18771" s="414">
        <f t="shared" si="414"/>
        <v>0.13000000000101863</v>
      </c>
      <c r="H18771" s="406"/>
      <c r="J18771" s="82">
        <v>41</v>
      </c>
      <c r="K18771" s="319">
        <v>2</v>
      </c>
    </row>
    <row r="18772" spans="1:11" x14ac:dyDescent="0.3">
      <c r="A18772" s="341">
        <v>43790.447914351855</v>
      </c>
      <c r="B18772" s="318">
        <v>40256.357000000004</v>
      </c>
      <c r="C18772" s="318">
        <f t="shared" si="413"/>
        <v>0.25600000000122236</v>
      </c>
      <c r="D18772" s="414">
        <f t="shared" si="414"/>
        <v>0.12800000000061118</v>
      </c>
      <c r="H18772" s="406"/>
      <c r="J18772" s="82">
        <v>42</v>
      </c>
      <c r="K18772" s="320">
        <v>3</v>
      </c>
    </row>
    <row r="18773" spans="1:11" x14ac:dyDescent="0.3">
      <c r="A18773" s="341">
        <v>43790.489580960646</v>
      </c>
      <c r="B18773" s="318">
        <v>40256.601000000002</v>
      </c>
      <c r="C18773" s="318">
        <f t="shared" si="413"/>
        <v>0.24399999999877764</v>
      </c>
      <c r="D18773" s="414">
        <f t="shared" si="414"/>
        <v>0.12199999999938882</v>
      </c>
      <c r="H18773" s="406"/>
      <c r="J18773" s="82">
        <v>43</v>
      </c>
      <c r="K18773" s="321">
        <v>4</v>
      </c>
    </row>
    <row r="18774" spans="1:11" x14ac:dyDescent="0.3">
      <c r="A18774" s="341">
        <v>43790.531247569445</v>
      </c>
      <c r="B18774" s="318">
        <v>40256.851000000002</v>
      </c>
      <c r="C18774" s="318">
        <f t="shared" si="413"/>
        <v>0.25</v>
      </c>
      <c r="D18774" s="414">
        <f t="shared" si="414"/>
        <v>0.125</v>
      </c>
      <c r="H18774" s="406"/>
      <c r="J18774" s="82">
        <v>44</v>
      </c>
      <c r="K18774" s="391">
        <v>1</v>
      </c>
    </row>
    <row r="18775" spans="1:11" x14ac:dyDescent="0.3">
      <c r="A18775" s="341">
        <v>43790.572914178243</v>
      </c>
      <c r="B18775" s="318">
        <v>40257.108999999997</v>
      </c>
      <c r="C18775" s="318">
        <f t="shared" si="413"/>
        <v>0.25799999999435386</v>
      </c>
      <c r="D18775" s="414">
        <f t="shared" si="414"/>
        <v>0.12899999999717693</v>
      </c>
      <c r="H18775" s="406"/>
      <c r="J18775" s="82">
        <v>45</v>
      </c>
      <c r="K18775" s="319">
        <v>2</v>
      </c>
    </row>
    <row r="18776" spans="1:11" x14ac:dyDescent="0.3">
      <c r="A18776" s="341">
        <v>43790.614580787034</v>
      </c>
      <c r="B18776" s="318">
        <v>40257.360999999997</v>
      </c>
      <c r="C18776" s="318">
        <f t="shared" si="413"/>
        <v>0.25200000000040745</v>
      </c>
      <c r="D18776" s="414">
        <f t="shared" si="414"/>
        <v>0.12600000000020373</v>
      </c>
      <c r="H18776" s="406"/>
      <c r="J18776" s="82">
        <v>46</v>
      </c>
      <c r="K18776" s="320">
        <v>3</v>
      </c>
    </row>
    <row r="18777" spans="1:11" x14ac:dyDescent="0.3">
      <c r="A18777" s="341">
        <v>43790.656247395833</v>
      </c>
      <c r="B18777" s="318">
        <v>40257.601999999999</v>
      </c>
      <c r="C18777" s="318">
        <f t="shared" si="413"/>
        <v>0.24100000000180444</v>
      </c>
      <c r="D18777" s="414">
        <f t="shared" si="414"/>
        <v>0.12050000000090222</v>
      </c>
      <c r="H18777" s="406"/>
      <c r="J18777" s="82">
        <v>47</v>
      </c>
      <c r="K18777" s="321">
        <v>4</v>
      </c>
    </row>
    <row r="18778" spans="1:11" x14ac:dyDescent="0.3">
      <c r="A18778" s="341">
        <v>43790.697914004631</v>
      </c>
      <c r="B18778" s="318">
        <v>40257.847999999998</v>
      </c>
      <c r="C18778" s="318">
        <f t="shared" si="413"/>
        <v>0.24599999999918509</v>
      </c>
      <c r="D18778" s="414">
        <f t="shared" si="414"/>
        <v>0.12299999999959255</v>
      </c>
      <c r="H18778" s="406"/>
      <c r="J18778" s="82">
        <v>48</v>
      </c>
      <c r="K18778" s="391">
        <v>1</v>
      </c>
    </row>
    <row r="18779" spans="1:11" x14ac:dyDescent="0.3">
      <c r="A18779" s="341">
        <v>43790.739580613423</v>
      </c>
      <c r="B18779" s="318">
        <v>40258.101000000002</v>
      </c>
      <c r="C18779" s="318">
        <f t="shared" si="413"/>
        <v>0.25300000000424916</v>
      </c>
      <c r="D18779" s="414">
        <f t="shared" si="414"/>
        <v>0.12650000000212458</v>
      </c>
      <c r="H18779" s="406"/>
      <c r="J18779" s="82">
        <v>49</v>
      </c>
      <c r="K18779" s="319">
        <v>2</v>
      </c>
    </row>
    <row r="18780" spans="1:11" x14ac:dyDescent="0.3">
      <c r="A18780" s="341">
        <v>43790.781247222221</v>
      </c>
      <c r="B18780" s="318">
        <v>40258.351000000002</v>
      </c>
      <c r="C18780" s="318">
        <f t="shared" si="413"/>
        <v>0.25</v>
      </c>
      <c r="D18780" s="414">
        <f t="shared" si="414"/>
        <v>0.125</v>
      </c>
      <c r="H18780" s="406"/>
      <c r="J18780" s="82">
        <v>50</v>
      </c>
      <c r="K18780" s="320">
        <v>3</v>
      </c>
    </row>
    <row r="18781" spans="1:11" x14ac:dyDescent="0.3">
      <c r="A18781" s="341">
        <v>43790.82291383102</v>
      </c>
      <c r="B18781" s="318">
        <v>40258.591999999997</v>
      </c>
      <c r="C18781" s="318">
        <f t="shared" si="413"/>
        <v>0.24099999999452848</v>
      </c>
      <c r="D18781" s="414">
        <f t="shared" si="414"/>
        <v>0.12049999999726424</v>
      </c>
      <c r="H18781" s="406"/>
      <c r="J18781" s="82">
        <v>51</v>
      </c>
      <c r="K18781" s="321">
        <v>4</v>
      </c>
    </row>
    <row r="18782" spans="1:11" x14ac:dyDescent="0.3">
      <c r="A18782" s="341">
        <v>43790.864580439818</v>
      </c>
      <c r="B18782" s="318">
        <v>40258.828999999998</v>
      </c>
      <c r="C18782" s="318">
        <f t="shared" si="413"/>
        <v>0.23700000000098953</v>
      </c>
      <c r="D18782" s="414">
        <f t="shared" si="414"/>
        <v>0.11850000000049477</v>
      </c>
      <c r="H18782" s="406"/>
      <c r="J18782" s="82">
        <v>52</v>
      </c>
      <c r="K18782" s="391">
        <v>1</v>
      </c>
    </row>
    <row r="18783" spans="1:11" x14ac:dyDescent="0.3">
      <c r="A18783" s="341">
        <v>43790.90624704861</v>
      </c>
      <c r="B18783" s="318">
        <v>40259.074999999997</v>
      </c>
      <c r="C18783" s="318">
        <f t="shared" si="413"/>
        <v>0.24599999999918509</v>
      </c>
      <c r="D18783" s="414">
        <f t="shared" si="414"/>
        <v>0.12299999999959255</v>
      </c>
      <c r="H18783" s="406"/>
      <c r="J18783" s="82">
        <v>53</v>
      </c>
      <c r="K18783" s="319">
        <v>2</v>
      </c>
    </row>
    <row r="18784" spans="1:11" x14ac:dyDescent="0.3">
      <c r="A18784" s="341">
        <v>43790.947913657408</v>
      </c>
      <c r="B18784" s="318">
        <v>40259.321000000004</v>
      </c>
      <c r="C18784" s="318">
        <f t="shared" si="413"/>
        <v>0.24600000000646105</v>
      </c>
      <c r="D18784" s="414">
        <f t="shared" si="414"/>
        <v>0.12300000000323053</v>
      </c>
      <c r="H18784" s="406"/>
      <c r="J18784" s="82">
        <v>54</v>
      </c>
      <c r="K18784" s="320">
        <v>3</v>
      </c>
    </row>
    <row r="18785" spans="1:12" x14ac:dyDescent="0.3">
      <c r="A18785" s="341">
        <v>43790.989580266207</v>
      </c>
      <c r="B18785" s="318">
        <v>40259.567999999999</v>
      </c>
      <c r="C18785" s="318">
        <f t="shared" si="413"/>
        <v>0.24699999999575084</v>
      </c>
      <c r="D18785" s="414">
        <f t="shared" si="414"/>
        <v>0.12349999999787542</v>
      </c>
      <c r="E18785" s="336">
        <f>SUM(C18763:C18785)*7.4805194805</f>
        <v>42.983064934946903</v>
      </c>
      <c r="F18785" s="324">
        <f>AVERAGE(D18763:D18785)</f>
        <v>0.12491304347824315</v>
      </c>
      <c r="G18785" s="324">
        <f>_xlfn.STDEV.S(D18763:D18785)</f>
        <v>3.2144990204509257E-3</v>
      </c>
      <c r="H18785" s="406"/>
      <c r="J18785" s="82">
        <v>55</v>
      </c>
      <c r="K18785" s="321">
        <v>4</v>
      </c>
    </row>
    <row r="18786" spans="1:12" x14ac:dyDescent="0.3">
      <c r="A18786" s="341">
        <v>43791.031246874998</v>
      </c>
      <c r="B18786" s="318">
        <v>40259.807999999997</v>
      </c>
      <c r="C18786" s="318">
        <f t="shared" si="413"/>
        <v>0.23999999999796273</v>
      </c>
      <c r="D18786" s="414">
        <f t="shared" si="414"/>
        <v>0.11999999999898137</v>
      </c>
      <c r="H18786" s="406"/>
      <c r="J18786" s="82">
        <v>56</v>
      </c>
      <c r="K18786" s="391">
        <v>1</v>
      </c>
    </row>
    <row r="18787" spans="1:12" x14ac:dyDescent="0.3">
      <c r="A18787" s="341">
        <v>43791.072913483797</v>
      </c>
      <c r="B18787" s="318">
        <v>40260.059000000001</v>
      </c>
      <c r="C18787" s="318">
        <f t="shared" si="413"/>
        <v>0.25100000000384171</v>
      </c>
      <c r="D18787" s="414">
        <f t="shared" si="414"/>
        <v>0.12550000000192085</v>
      </c>
      <c r="H18787" s="406"/>
      <c r="J18787" s="82">
        <v>57</v>
      </c>
      <c r="K18787" s="319">
        <v>2</v>
      </c>
    </row>
    <row r="18788" spans="1:12" x14ac:dyDescent="0.3">
      <c r="A18788" s="341">
        <v>43791.114580092595</v>
      </c>
      <c r="B18788" s="318">
        <v>40260.31</v>
      </c>
      <c r="C18788" s="318">
        <f t="shared" si="413"/>
        <v>0.25099999999656575</v>
      </c>
      <c r="D18788" s="414">
        <f t="shared" si="414"/>
        <v>0.12549999999828287</v>
      </c>
      <c r="H18788" s="406"/>
      <c r="J18788" s="82">
        <v>58</v>
      </c>
      <c r="K18788" s="320">
        <v>3</v>
      </c>
    </row>
    <row r="18789" spans="1:12" x14ac:dyDescent="0.3">
      <c r="A18789" s="341">
        <v>43791.156246701386</v>
      </c>
      <c r="B18789" s="318">
        <v>40260.559000000001</v>
      </c>
      <c r="C18789" s="318">
        <f t="shared" si="413"/>
        <v>0.24900000000343425</v>
      </c>
      <c r="D18789" s="414">
        <f t="shared" si="414"/>
        <v>0.12450000000171713</v>
      </c>
      <c r="H18789" s="406"/>
      <c r="J18789" s="82">
        <v>59</v>
      </c>
      <c r="K18789" s="321">
        <v>4</v>
      </c>
    </row>
    <row r="18790" spans="1:12" x14ac:dyDescent="0.3">
      <c r="A18790" s="341">
        <v>43791.197913310185</v>
      </c>
      <c r="B18790" s="318">
        <v>40260.81</v>
      </c>
      <c r="C18790" s="318">
        <f t="shared" si="413"/>
        <v>0.25099999999656575</v>
      </c>
      <c r="D18790" s="414">
        <f t="shared" si="414"/>
        <v>0.12549999999828287</v>
      </c>
      <c r="H18790" s="406"/>
      <c r="J18790" s="82">
        <v>60</v>
      </c>
      <c r="K18790" s="391">
        <v>1</v>
      </c>
    </row>
    <row r="18791" spans="1:12" x14ac:dyDescent="0.3">
      <c r="A18791" s="341">
        <v>43791.239579918984</v>
      </c>
      <c r="B18791" s="318">
        <v>40261.076999999997</v>
      </c>
      <c r="C18791" s="318">
        <f t="shared" si="413"/>
        <v>0.26699999999982538</v>
      </c>
      <c r="D18791" s="414">
        <f t="shared" si="414"/>
        <v>0.13349999999991269</v>
      </c>
      <c r="H18791" s="406"/>
      <c r="J18791" s="82">
        <v>61</v>
      </c>
      <c r="K18791" s="319">
        <v>2</v>
      </c>
    </row>
    <row r="18792" spans="1:12" x14ac:dyDescent="0.3">
      <c r="A18792" s="341">
        <v>43791.281246527775</v>
      </c>
      <c r="B18792" s="318">
        <v>40261.336000000003</v>
      </c>
      <c r="C18792" s="318">
        <f t="shared" si="413"/>
        <v>0.25900000000547152</v>
      </c>
      <c r="D18792" s="414">
        <f t="shared" si="414"/>
        <v>0.12950000000273576</v>
      </c>
      <c r="H18792" s="406"/>
      <c r="J18792" s="82">
        <v>62</v>
      </c>
      <c r="K18792" s="320">
        <v>3</v>
      </c>
    </row>
    <row r="18793" spans="1:12" x14ac:dyDescent="0.3">
      <c r="A18793" s="341">
        <v>43791.322913136573</v>
      </c>
      <c r="B18793" s="318">
        <v>40261.587</v>
      </c>
      <c r="C18793" s="318">
        <f t="shared" si="413"/>
        <v>0.25099999999656575</v>
      </c>
      <c r="D18793" s="414">
        <f t="shared" si="414"/>
        <v>0.12549999999828287</v>
      </c>
      <c r="H18793" s="406"/>
      <c r="J18793" s="82">
        <v>63</v>
      </c>
      <c r="K18793" s="321">
        <v>4</v>
      </c>
    </row>
    <row r="18794" spans="1:12" x14ac:dyDescent="0.3">
      <c r="A18794" s="341">
        <v>43791.364579745372</v>
      </c>
      <c r="B18794" s="318">
        <v>40261.830999999998</v>
      </c>
      <c r="C18794" s="318">
        <f t="shared" si="413"/>
        <v>0.24399999999877764</v>
      </c>
      <c r="D18794" s="414">
        <f t="shared" si="414"/>
        <v>0.12199999999938882</v>
      </c>
      <c r="H18794" s="406"/>
      <c r="J18794" s="82">
        <v>64</v>
      </c>
      <c r="K18794" s="391">
        <v>1</v>
      </c>
    </row>
    <row r="18795" spans="1:12" x14ac:dyDescent="0.3">
      <c r="A18795" s="341">
        <v>43791.406246354163</v>
      </c>
      <c r="B18795" s="318">
        <v>40262.091</v>
      </c>
      <c r="C18795" s="318">
        <f t="shared" si="413"/>
        <v>0.26000000000203727</v>
      </c>
      <c r="D18795" s="414">
        <f t="shared" si="414"/>
        <v>0.13000000000101863</v>
      </c>
      <c r="H18795" s="406"/>
      <c r="J18795" s="82">
        <v>65</v>
      </c>
      <c r="K18795" s="319">
        <v>2</v>
      </c>
    </row>
    <row r="18796" spans="1:12" x14ac:dyDescent="0.3">
      <c r="A18796" s="341">
        <v>43791.447912962962</v>
      </c>
      <c r="B18796" s="318">
        <v>40262.347999999998</v>
      </c>
      <c r="C18796" s="318">
        <f t="shared" si="413"/>
        <v>0.25699999999778811</v>
      </c>
      <c r="D18796" s="414">
        <f t="shared" si="414"/>
        <v>0.12849999999889405</v>
      </c>
      <c r="H18796" s="406"/>
      <c r="J18796" s="82">
        <v>66</v>
      </c>
      <c r="K18796" s="320">
        <v>3</v>
      </c>
    </row>
    <row r="18797" spans="1:12" x14ac:dyDescent="0.3">
      <c r="A18797" s="341">
        <v>43791.479166666664</v>
      </c>
      <c r="B18797" s="318">
        <v>40262.597000000002</v>
      </c>
      <c r="C18797" s="318">
        <f t="shared" si="413"/>
        <v>0.24900000000343425</v>
      </c>
      <c r="D18797" s="414">
        <f t="shared" si="414"/>
        <v>0.12450000000171713</v>
      </c>
      <c r="H18797" s="406"/>
      <c r="J18797" s="82">
        <v>1</v>
      </c>
      <c r="K18797" s="321">
        <v>4</v>
      </c>
      <c r="L18797" s="54" t="s">
        <v>313</v>
      </c>
    </row>
    <row r="18798" spans="1:12" x14ac:dyDescent="0.3">
      <c r="A18798" s="341">
        <v>43791.520833333336</v>
      </c>
      <c r="B18798" s="318">
        <v>40262.841</v>
      </c>
      <c r="C18798" s="318">
        <f t="shared" si="413"/>
        <v>0.24399999999877764</v>
      </c>
      <c r="D18798" s="414">
        <f t="shared" si="414"/>
        <v>0.12199999999938882</v>
      </c>
      <c r="H18798" s="406"/>
      <c r="J18798" s="82">
        <v>2</v>
      </c>
      <c r="K18798" s="391">
        <v>1</v>
      </c>
    </row>
    <row r="18799" spans="1:12" x14ac:dyDescent="0.3">
      <c r="A18799" s="341">
        <v>43791.5625</v>
      </c>
      <c r="B18799" s="318">
        <v>40263.097999999998</v>
      </c>
      <c r="C18799" s="318">
        <f t="shared" si="413"/>
        <v>0.25699999999778811</v>
      </c>
      <c r="D18799" s="414">
        <f t="shared" si="414"/>
        <v>0.12849999999889405</v>
      </c>
      <c r="H18799" s="406"/>
      <c r="J18799" s="82">
        <v>3</v>
      </c>
      <c r="K18799" s="319">
        <v>2</v>
      </c>
    </row>
    <row r="18800" spans="1:12" x14ac:dyDescent="0.3">
      <c r="A18800" s="341">
        <v>43791.604166666664</v>
      </c>
      <c r="B18800" s="318">
        <v>40263.345999999998</v>
      </c>
      <c r="C18800" s="318">
        <f t="shared" si="413"/>
        <v>0.24799999999959255</v>
      </c>
      <c r="D18800" s="414">
        <f t="shared" si="414"/>
        <v>0.12399999999979627</v>
      </c>
      <c r="H18800" s="406"/>
      <c r="J18800" s="82">
        <v>4</v>
      </c>
      <c r="K18800" s="320">
        <v>3</v>
      </c>
    </row>
    <row r="18801" spans="1:11" x14ac:dyDescent="0.3">
      <c r="A18801" s="341">
        <v>43791.645833333336</v>
      </c>
      <c r="B18801" s="318">
        <v>40263.591</v>
      </c>
      <c r="C18801" s="318">
        <f t="shared" si="413"/>
        <v>0.24500000000261934</v>
      </c>
      <c r="D18801" s="414">
        <f t="shared" si="414"/>
        <v>0.12250000000130967</v>
      </c>
      <c r="H18801" s="406"/>
      <c r="J18801" s="82">
        <v>5</v>
      </c>
      <c r="K18801" s="321">
        <v>4</v>
      </c>
    </row>
    <row r="18802" spans="1:11" x14ac:dyDescent="0.3">
      <c r="A18802" s="341">
        <v>43791.6875</v>
      </c>
      <c r="B18802" s="318">
        <v>40263.832000000002</v>
      </c>
      <c r="C18802" s="318">
        <f t="shared" si="413"/>
        <v>0.24100000000180444</v>
      </c>
      <c r="D18802" s="414">
        <f t="shared" si="414"/>
        <v>0.12050000000090222</v>
      </c>
      <c r="H18802" s="406"/>
      <c r="J18802" s="82">
        <v>6</v>
      </c>
      <c r="K18802" s="391">
        <v>1</v>
      </c>
    </row>
    <row r="18803" spans="1:11" x14ac:dyDescent="0.3">
      <c r="A18803" s="341">
        <v>43791.729166666664</v>
      </c>
      <c r="B18803" s="318">
        <v>40264.086000000003</v>
      </c>
      <c r="C18803" s="318">
        <f t="shared" si="413"/>
        <v>0.25400000000081491</v>
      </c>
      <c r="D18803" s="414">
        <f t="shared" si="414"/>
        <v>0.12700000000040745</v>
      </c>
      <c r="H18803" s="406"/>
      <c r="J18803" s="82">
        <v>7</v>
      </c>
      <c r="K18803" s="319">
        <v>2</v>
      </c>
    </row>
    <row r="18804" spans="1:11" x14ac:dyDescent="0.3">
      <c r="A18804" s="341">
        <v>43791.770833333336</v>
      </c>
      <c r="B18804" s="318">
        <v>40264.33</v>
      </c>
      <c r="C18804" s="318">
        <f t="shared" si="413"/>
        <v>0.24399999999877764</v>
      </c>
      <c r="D18804" s="414">
        <f t="shared" si="414"/>
        <v>0.12199999999938882</v>
      </c>
      <c r="H18804" s="406"/>
      <c r="J18804" s="82">
        <v>8</v>
      </c>
      <c r="K18804" s="320">
        <v>3</v>
      </c>
    </row>
    <row r="18805" spans="1:11" x14ac:dyDescent="0.3">
      <c r="A18805" s="341">
        <v>43791.8125</v>
      </c>
      <c r="B18805" s="318">
        <v>40264.571000000004</v>
      </c>
      <c r="C18805" s="318">
        <f t="shared" si="413"/>
        <v>0.24100000000180444</v>
      </c>
      <c r="D18805" s="414">
        <f t="shared" si="414"/>
        <v>0.12050000000090222</v>
      </c>
      <c r="H18805" s="406"/>
      <c r="J18805" s="82">
        <v>9</v>
      </c>
      <c r="K18805" s="321">
        <v>4</v>
      </c>
    </row>
    <row r="18806" spans="1:11" x14ac:dyDescent="0.3">
      <c r="A18806" s="341">
        <v>43791.854166666664</v>
      </c>
      <c r="B18806" s="318">
        <v>40264.807999999997</v>
      </c>
      <c r="C18806" s="318">
        <f t="shared" si="413"/>
        <v>0.23699999999371357</v>
      </c>
      <c r="D18806" s="414">
        <f t="shared" si="414"/>
        <v>0.11849999999685679</v>
      </c>
      <c r="H18806" s="406"/>
      <c r="J18806" s="82">
        <v>10</v>
      </c>
      <c r="K18806" s="391">
        <v>1</v>
      </c>
    </row>
    <row r="18807" spans="1:11" x14ac:dyDescent="0.3">
      <c r="A18807" s="341">
        <v>43791.895833333336</v>
      </c>
      <c r="B18807" s="318">
        <v>40265.052000000003</v>
      </c>
      <c r="C18807" s="318">
        <f t="shared" si="413"/>
        <v>0.2440000000060536</v>
      </c>
      <c r="D18807" s="414">
        <f t="shared" si="414"/>
        <v>0.1220000000030268</v>
      </c>
      <c r="H18807" s="406"/>
      <c r="J18807" s="82">
        <v>11</v>
      </c>
      <c r="K18807" s="319">
        <v>2</v>
      </c>
    </row>
    <row r="18808" spans="1:11" x14ac:dyDescent="0.3">
      <c r="A18808" s="341">
        <v>43791.9375</v>
      </c>
      <c r="B18808" s="318">
        <v>40265.298999999999</v>
      </c>
      <c r="C18808" s="318">
        <f t="shared" si="413"/>
        <v>0.24699999999575084</v>
      </c>
      <c r="D18808" s="414">
        <f t="shared" si="414"/>
        <v>0.12349999999787542</v>
      </c>
      <c r="H18808" s="406"/>
      <c r="J18808" s="82">
        <v>12</v>
      </c>
      <c r="K18808" s="320">
        <v>3</v>
      </c>
    </row>
    <row r="18809" spans="1:11" x14ac:dyDescent="0.3">
      <c r="A18809" s="341">
        <v>43791.979166666664</v>
      </c>
      <c r="B18809" s="318">
        <v>40265.54</v>
      </c>
      <c r="C18809" s="318">
        <f t="shared" si="413"/>
        <v>0.24100000000180444</v>
      </c>
      <c r="D18809" s="414">
        <f t="shared" si="414"/>
        <v>0.12050000000090222</v>
      </c>
      <c r="E18809" s="336">
        <f>SUM(C18786:C18809)*7.4805194805</f>
        <v>44.673662337557758</v>
      </c>
      <c r="F18809" s="324">
        <f>AVERAGE(D18786:D18809)</f>
        <v>0.12441666666669941</v>
      </c>
      <c r="G18809" s="324">
        <f>_xlfn.STDEV.S(D18786:D18809)</f>
        <v>3.6880142728598739E-3</v>
      </c>
      <c r="H18809" s="406"/>
      <c r="J18809" s="82">
        <v>13</v>
      </c>
      <c r="K18809" s="321">
        <v>4</v>
      </c>
    </row>
    <row r="18810" spans="1:11" x14ac:dyDescent="0.3">
      <c r="A18810" s="341">
        <v>43792.020833333336</v>
      </c>
      <c r="B18810" s="318">
        <v>40265.781000000003</v>
      </c>
      <c r="C18810" s="318">
        <f t="shared" si="413"/>
        <v>0.24100000000180444</v>
      </c>
      <c r="D18810" s="414">
        <f t="shared" si="414"/>
        <v>0.12050000000090222</v>
      </c>
      <c r="H18810" s="406"/>
      <c r="J18810" s="82">
        <v>14</v>
      </c>
      <c r="K18810" s="391">
        <v>1</v>
      </c>
    </row>
    <row r="18811" spans="1:11" x14ac:dyDescent="0.3">
      <c r="A18811" s="341">
        <v>43792.0625</v>
      </c>
      <c r="B18811" s="318">
        <v>40266.038</v>
      </c>
      <c r="C18811" s="318">
        <f t="shared" si="413"/>
        <v>0.25699999999778811</v>
      </c>
      <c r="D18811" s="414">
        <f t="shared" si="414"/>
        <v>0.12849999999889405</v>
      </c>
      <c r="H18811" s="406"/>
      <c r="J18811" s="82">
        <v>15</v>
      </c>
      <c r="K18811" s="319">
        <v>2</v>
      </c>
    </row>
    <row r="18812" spans="1:11" x14ac:dyDescent="0.3">
      <c r="A18812" s="341">
        <v>43792.104166666664</v>
      </c>
      <c r="B18812" s="318">
        <v>40266.292000000001</v>
      </c>
      <c r="C18812" s="318">
        <f t="shared" si="413"/>
        <v>0.25400000000081491</v>
      </c>
      <c r="D18812" s="414">
        <f t="shared" si="414"/>
        <v>0.12700000000040745</v>
      </c>
      <c r="H18812" s="406"/>
      <c r="J18812" s="82">
        <v>16</v>
      </c>
      <c r="K18812" s="320">
        <v>3</v>
      </c>
    </row>
    <row r="18813" spans="1:11" x14ac:dyDescent="0.3">
      <c r="A18813" s="341">
        <v>43792.145833333336</v>
      </c>
      <c r="B18813" s="318">
        <v>40266.538999999997</v>
      </c>
      <c r="C18813" s="318">
        <f t="shared" si="413"/>
        <v>0.24699999999575084</v>
      </c>
      <c r="D18813" s="414">
        <f t="shared" si="414"/>
        <v>0.12349999999787542</v>
      </c>
      <c r="H18813" s="406"/>
      <c r="J18813" s="82">
        <v>17</v>
      </c>
      <c r="K18813" s="321">
        <v>4</v>
      </c>
    </row>
    <row r="18814" spans="1:11" x14ac:dyDescent="0.3">
      <c r="A18814" s="341">
        <v>43792.1875</v>
      </c>
      <c r="B18814" s="318">
        <v>40266.781999999999</v>
      </c>
      <c r="C18814" s="318">
        <f t="shared" si="413"/>
        <v>0.24300000000221189</v>
      </c>
      <c r="D18814" s="414">
        <f t="shared" si="414"/>
        <v>0.12150000000110595</v>
      </c>
      <c r="H18814" s="406"/>
      <c r="J18814" s="82">
        <v>18</v>
      </c>
      <c r="K18814" s="391">
        <v>1</v>
      </c>
    </row>
    <row r="18815" spans="1:11" x14ac:dyDescent="0.3">
      <c r="A18815" s="341">
        <v>43792.229166666664</v>
      </c>
      <c r="B18815" s="318">
        <v>40267.042000000001</v>
      </c>
      <c r="C18815" s="318">
        <f t="shared" si="413"/>
        <v>0.26000000000203727</v>
      </c>
      <c r="D18815" s="414">
        <f t="shared" si="414"/>
        <v>0.13000000000101863</v>
      </c>
      <c r="H18815" s="406"/>
      <c r="J18815" s="82">
        <v>19</v>
      </c>
      <c r="K18815" s="319">
        <v>2</v>
      </c>
    </row>
    <row r="18816" spans="1:11" x14ac:dyDescent="0.3">
      <c r="A18816" s="341">
        <v>43792.270833333336</v>
      </c>
      <c r="B18816" s="318">
        <v>40267.302000000003</v>
      </c>
      <c r="C18816" s="318">
        <f t="shared" si="413"/>
        <v>0.26000000000203727</v>
      </c>
      <c r="D18816" s="414">
        <f t="shared" si="414"/>
        <v>0.13000000000101863</v>
      </c>
      <c r="H18816" s="406"/>
      <c r="J18816" s="82">
        <v>20</v>
      </c>
      <c r="K18816" s="320">
        <v>3</v>
      </c>
    </row>
    <row r="18817" spans="1:11" x14ac:dyDescent="0.3">
      <c r="A18817" s="341">
        <v>43792.3125</v>
      </c>
      <c r="B18817" s="318">
        <v>40267.559000000001</v>
      </c>
      <c r="C18817" s="318">
        <f t="shared" si="413"/>
        <v>0.25699999999778811</v>
      </c>
      <c r="D18817" s="414">
        <f t="shared" si="414"/>
        <v>0.12849999999889405</v>
      </c>
      <c r="H18817" s="406"/>
      <c r="J18817" s="82">
        <v>21</v>
      </c>
      <c r="K18817" s="321">
        <v>4</v>
      </c>
    </row>
    <row r="18818" spans="1:11" x14ac:dyDescent="0.3">
      <c r="A18818" s="341">
        <v>43792.354166666664</v>
      </c>
      <c r="B18818" s="318">
        <v>40267.809000000001</v>
      </c>
      <c r="C18818" s="318">
        <f t="shared" si="413"/>
        <v>0.25</v>
      </c>
      <c r="D18818" s="414">
        <f t="shared" si="414"/>
        <v>0.125</v>
      </c>
      <c r="H18818" s="406"/>
      <c r="J18818" s="82">
        <v>22</v>
      </c>
      <c r="K18818" s="391">
        <v>1</v>
      </c>
    </row>
    <row r="18819" spans="1:11" x14ac:dyDescent="0.3">
      <c r="A18819" s="341">
        <v>43792.395833333336</v>
      </c>
      <c r="B18819" s="318">
        <v>40268.061999999998</v>
      </c>
      <c r="C18819" s="318">
        <f t="shared" si="413"/>
        <v>0.2529999999969732</v>
      </c>
      <c r="D18819" s="414">
        <f t="shared" si="414"/>
        <v>0.1264999999984866</v>
      </c>
      <c r="H18819" s="406"/>
      <c r="J18819" s="82">
        <v>23</v>
      </c>
      <c r="K18819" s="319">
        <v>2</v>
      </c>
    </row>
    <row r="18820" spans="1:11" x14ac:dyDescent="0.3">
      <c r="A18820" s="341">
        <v>43792.4375</v>
      </c>
      <c r="B18820" s="318">
        <v>40268.311000000002</v>
      </c>
      <c r="C18820" s="318">
        <f t="shared" si="413"/>
        <v>0.24900000000343425</v>
      </c>
      <c r="D18820" s="414">
        <f t="shared" si="414"/>
        <v>0.12450000000171713</v>
      </c>
      <c r="H18820" s="406"/>
      <c r="J18820" s="82">
        <v>24</v>
      </c>
      <c r="K18820" s="320">
        <v>3</v>
      </c>
    </row>
    <row r="18821" spans="1:11" x14ac:dyDescent="0.3">
      <c r="A18821" s="341">
        <v>43792.479166666664</v>
      </c>
      <c r="B18821" s="318">
        <v>40268.559999999998</v>
      </c>
      <c r="C18821" s="318">
        <f t="shared" si="413"/>
        <v>0.24899999999615829</v>
      </c>
      <c r="D18821" s="414">
        <f t="shared" si="414"/>
        <v>0.12449999999807915</v>
      </c>
      <c r="H18821" s="406"/>
      <c r="J18821" s="82">
        <v>25</v>
      </c>
      <c r="K18821" s="321">
        <v>4</v>
      </c>
    </row>
    <row r="18822" spans="1:11" x14ac:dyDescent="0.3">
      <c r="A18822" s="341">
        <v>43792.520833333336</v>
      </c>
      <c r="B18822" s="318">
        <v>40268.800999999999</v>
      </c>
      <c r="C18822" s="318">
        <f t="shared" si="413"/>
        <v>0.24100000000180444</v>
      </c>
      <c r="D18822" s="414">
        <f t="shared" si="414"/>
        <v>0.12050000000090222</v>
      </c>
      <c r="H18822" s="406"/>
      <c r="J18822" s="82">
        <v>26</v>
      </c>
      <c r="K18822" s="391">
        <v>1</v>
      </c>
    </row>
    <row r="18823" spans="1:11" x14ac:dyDescent="0.3">
      <c r="A18823" s="341">
        <v>43792.5625</v>
      </c>
      <c r="B18823" s="318">
        <v>40269.061999999998</v>
      </c>
      <c r="C18823" s="318">
        <f t="shared" si="413"/>
        <v>0.26099999999860302</v>
      </c>
      <c r="D18823" s="414">
        <f t="shared" si="414"/>
        <v>0.13049999999930151</v>
      </c>
      <c r="H18823" s="406"/>
      <c r="J18823" s="82">
        <v>27</v>
      </c>
      <c r="K18823" s="319">
        <v>2</v>
      </c>
    </row>
    <row r="18824" spans="1:11" x14ac:dyDescent="0.3">
      <c r="A18824" s="341">
        <v>43792.604166666664</v>
      </c>
      <c r="B18824" s="318">
        <v>40269.300000000003</v>
      </c>
      <c r="C18824" s="318">
        <f t="shared" si="413"/>
        <v>0.23800000000483124</v>
      </c>
      <c r="D18824" s="414">
        <f t="shared" si="414"/>
        <v>0.11900000000241562</v>
      </c>
      <c r="H18824" s="406"/>
      <c r="J18824" s="82">
        <v>28</v>
      </c>
      <c r="K18824" s="320">
        <v>3</v>
      </c>
    </row>
    <row r="18825" spans="1:11" x14ac:dyDescent="0.3">
      <c r="A18825" s="341">
        <v>43792.645833333336</v>
      </c>
      <c r="B18825" s="318">
        <v>40269.538</v>
      </c>
      <c r="C18825" s="318">
        <f t="shared" si="413"/>
        <v>0.23799999999755528</v>
      </c>
      <c r="D18825" s="414">
        <f t="shared" si="414"/>
        <v>0.11899999999877764</v>
      </c>
      <c r="H18825" s="406"/>
      <c r="J18825" s="82">
        <v>29</v>
      </c>
      <c r="K18825" s="321">
        <v>4</v>
      </c>
    </row>
    <row r="18826" spans="1:11" x14ac:dyDescent="0.3">
      <c r="A18826" s="341">
        <v>43792.6875</v>
      </c>
      <c r="B18826" s="318">
        <v>40269.771999999997</v>
      </c>
      <c r="C18826" s="318">
        <f t="shared" si="413"/>
        <v>0.23399999999674037</v>
      </c>
      <c r="D18826" s="414">
        <f t="shared" si="414"/>
        <v>0.11699999999837019</v>
      </c>
      <c r="H18826" s="406"/>
      <c r="J18826" s="82">
        <v>30</v>
      </c>
      <c r="K18826" s="391">
        <v>1</v>
      </c>
    </row>
    <row r="18827" spans="1:11" x14ac:dyDescent="0.3">
      <c r="A18827" s="341">
        <v>43792.729166666664</v>
      </c>
      <c r="B18827" s="318">
        <v>40270.021000000001</v>
      </c>
      <c r="C18827" s="318">
        <f t="shared" si="413"/>
        <v>0.24900000000343425</v>
      </c>
      <c r="D18827" s="414">
        <f t="shared" si="414"/>
        <v>0.12450000000171713</v>
      </c>
      <c r="H18827" s="406"/>
      <c r="J18827" s="82">
        <v>31</v>
      </c>
      <c r="K18827" s="319">
        <v>2</v>
      </c>
    </row>
    <row r="18828" spans="1:11" x14ac:dyDescent="0.3">
      <c r="A18828" s="341">
        <v>43792.770833333336</v>
      </c>
      <c r="B18828" s="318">
        <v>40270.275999999998</v>
      </c>
      <c r="C18828" s="318">
        <f t="shared" si="413"/>
        <v>0.25499999999738066</v>
      </c>
      <c r="D18828" s="414">
        <f t="shared" si="414"/>
        <v>0.12749999999869033</v>
      </c>
      <c r="H18828" s="406"/>
      <c r="J18828" s="82">
        <v>32</v>
      </c>
      <c r="K18828" s="320">
        <v>3</v>
      </c>
    </row>
    <row r="18829" spans="1:11" x14ac:dyDescent="0.3">
      <c r="A18829" s="341">
        <v>43792.8125</v>
      </c>
      <c r="B18829" s="318">
        <v>40270.516000000003</v>
      </c>
      <c r="C18829" s="318">
        <f t="shared" si="413"/>
        <v>0.24000000000523869</v>
      </c>
      <c r="D18829" s="414">
        <f t="shared" si="414"/>
        <v>0.12000000000261934</v>
      </c>
      <c r="H18829" s="406"/>
      <c r="J18829" s="82">
        <v>33</v>
      </c>
      <c r="K18829" s="321">
        <v>4</v>
      </c>
    </row>
    <row r="18830" spans="1:11" x14ac:dyDescent="0.3">
      <c r="A18830" s="341">
        <v>43792.854166666664</v>
      </c>
      <c r="B18830" s="318">
        <v>40270.75</v>
      </c>
      <c r="C18830" s="318">
        <f t="shared" si="413"/>
        <v>0.23399999999674037</v>
      </c>
      <c r="D18830" s="414">
        <f t="shared" si="414"/>
        <v>0.11699999999837019</v>
      </c>
      <c r="H18830" s="406"/>
      <c r="J18830" s="82">
        <v>34</v>
      </c>
      <c r="K18830" s="391">
        <v>1</v>
      </c>
    </row>
    <row r="18831" spans="1:11" x14ac:dyDescent="0.3">
      <c r="A18831" s="341">
        <v>43792.895833333336</v>
      </c>
      <c r="B18831" s="318">
        <v>40270.998</v>
      </c>
      <c r="C18831" s="318">
        <f t="shared" si="413"/>
        <v>0.24799999999959255</v>
      </c>
      <c r="D18831" s="414">
        <f t="shared" si="414"/>
        <v>0.12399999999979627</v>
      </c>
      <c r="H18831" s="406"/>
      <c r="J18831" s="82">
        <v>35</v>
      </c>
      <c r="K18831" s="319">
        <v>2</v>
      </c>
    </row>
    <row r="18832" spans="1:11" x14ac:dyDescent="0.3">
      <c r="A18832" s="341">
        <v>43792.9375</v>
      </c>
      <c r="B18832" s="318">
        <v>40271.249000000003</v>
      </c>
      <c r="C18832" s="318">
        <f t="shared" si="413"/>
        <v>0.25100000000384171</v>
      </c>
      <c r="D18832" s="414">
        <f t="shared" si="414"/>
        <v>0.12550000000192085</v>
      </c>
      <c r="H18832" s="406"/>
      <c r="J18832" s="82">
        <v>36</v>
      </c>
      <c r="K18832" s="320">
        <v>3</v>
      </c>
    </row>
    <row r="18833" spans="1:11" x14ac:dyDescent="0.3">
      <c r="A18833" s="341">
        <v>43792.979166666664</v>
      </c>
      <c r="B18833" s="318">
        <v>40271.491000000002</v>
      </c>
      <c r="C18833" s="318">
        <f t="shared" si="413"/>
        <v>0.24199999999837019</v>
      </c>
      <c r="D18833" s="414">
        <f t="shared" si="414"/>
        <v>0.12099999999918509</v>
      </c>
      <c r="E18833" s="336">
        <f>SUM(C18810:C18833)*7.4805194805</f>
        <v>44.51657142846247</v>
      </c>
      <c r="F18833" s="324">
        <f>AVERAGE(D18810:D18833)</f>
        <v>0.12397916666668607</v>
      </c>
      <c r="G18833" s="324">
        <f>_xlfn.STDEV.S(D18810:D18833)</f>
        <v>4.1190943671352304E-3</v>
      </c>
      <c r="H18833" s="406"/>
      <c r="J18833" s="82">
        <v>37</v>
      </c>
      <c r="K18833" s="321">
        <v>4</v>
      </c>
    </row>
    <row r="18834" spans="1:11" x14ac:dyDescent="0.3">
      <c r="A18834" s="341">
        <v>43793.020833333336</v>
      </c>
      <c r="B18834" s="318">
        <v>40271.728000000003</v>
      </c>
      <c r="C18834" s="318">
        <f t="shared" si="413"/>
        <v>0.23700000000098953</v>
      </c>
      <c r="D18834" s="414">
        <f t="shared" si="414"/>
        <v>0.11850000000049477</v>
      </c>
      <c r="H18834" s="406"/>
      <c r="J18834" s="82">
        <v>38</v>
      </c>
      <c r="K18834" s="391">
        <v>1</v>
      </c>
    </row>
    <row r="18835" spans="1:11" x14ac:dyDescent="0.3">
      <c r="A18835" s="341">
        <v>43793.0625</v>
      </c>
      <c r="B18835" s="318">
        <v>40271.978999999999</v>
      </c>
      <c r="C18835" s="318">
        <f t="shared" si="413"/>
        <v>0.25099999999656575</v>
      </c>
      <c r="D18835" s="414">
        <f t="shared" si="414"/>
        <v>0.12549999999828287</v>
      </c>
      <c r="H18835" s="406"/>
      <c r="J18835" s="82">
        <v>39</v>
      </c>
      <c r="K18835" s="319">
        <v>2</v>
      </c>
    </row>
    <row r="18836" spans="1:11" x14ac:dyDescent="0.3">
      <c r="A18836" s="341">
        <v>43793.104166666664</v>
      </c>
      <c r="B18836" s="318">
        <v>40272.235000000001</v>
      </c>
      <c r="C18836" s="318">
        <f t="shared" si="413"/>
        <v>0.25600000000122236</v>
      </c>
      <c r="D18836" s="414">
        <f t="shared" si="414"/>
        <v>0.12800000000061118</v>
      </c>
      <c r="H18836" s="406"/>
      <c r="J18836" s="82">
        <v>40</v>
      </c>
      <c r="K18836" s="320">
        <v>3</v>
      </c>
    </row>
    <row r="18837" spans="1:11" x14ac:dyDescent="0.3">
      <c r="A18837" s="341">
        <v>43793.145833333336</v>
      </c>
      <c r="B18837" s="318">
        <v>40272.485000000001</v>
      </c>
      <c r="C18837" s="318">
        <f t="shared" si="413"/>
        <v>0.25</v>
      </c>
      <c r="D18837" s="414">
        <f t="shared" si="414"/>
        <v>0.125</v>
      </c>
      <c r="H18837" s="406"/>
      <c r="J18837" s="82">
        <v>41</v>
      </c>
      <c r="K18837" s="321">
        <v>4</v>
      </c>
    </row>
    <row r="18838" spans="1:11" x14ac:dyDescent="0.3">
      <c r="A18838" s="341">
        <v>43793.1875</v>
      </c>
      <c r="B18838" s="318">
        <v>40272.730000000003</v>
      </c>
      <c r="C18838" s="318">
        <f t="shared" si="413"/>
        <v>0.24500000000261934</v>
      </c>
      <c r="D18838" s="414">
        <f t="shared" si="414"/>
        <v>0.12250000000130967</v>
      </c>
      <c r="H18838" s="406"/>
      <c r="J18838" s="82">
        <v>42</v>
      </c>
      <c r="K18838" s="391">
        <v>1</v>
      </c>
    </row>
    <row r="18839" spans="1:11" x14ac:dyDescent="0.3">
      <c r="A18839" s="341">
        <v>43793.229166666664</v>
      </c>
      <c r="B18839" s="318">
        <v>40272.982000000004</v>
      </c>
      <c r="C18839" s="318">
        <f t="shared" si="413"/>
        <v>0.25200000000040745</v>
      </c>
      <c r="D18839" s="414">
        <f t="shared" si="414"/>
        <v>0.12600000000020373</v>
      </c>
      <c r="H18839" s="406"/>
      <c r="J18839" s="82">
        <v>43</v>
      </c>
      <c r="K18839" s="319">
        <v>2</v>
      </c>
    </row>
    <row r="18840" spans="1:11" x14ac:dyDescent="0.3">
      <c r="A18840" s="341">
        <v>43793.270833333336</v>
      </c>
      <c r="B18840" s="318">
        <v>40273.245999999999</v>
      </c>
      <c r="C18840" s="318">
        <f t="shared" si="413"/>
        <v>0.26399999999557622</v>
      </c>
      <c r="D18840" s="414">
        <f t="shared" si="414"/>
        <v>0.13199999999778811</v>
      </c>
      <c r="H18840" s="406"/>
      <c r="J18840" s="82">
        <v>44</v>
      </c>
      <c r="K18840" s="320">
        <v>3</v>
      </c>
    </row>
    <row r="18841" spans="1:11" x14ac:dyDescent="0.3">
      <c r="A18841" s="341">
        <v>43793.3125</v>
      </c>
      <c r="B18841" s="318">
        <v>40273.499000000003</v>
      </c>
      <c r="C18841" s="318">
        <f t="shared" si="413"/>
        <v>0.25300000000424916</v>
      </c>
      <c r="D18841" s="414">
        <f t="shared" si="414"/>
        <v>0.12650000000212458</v>
      </c>
      <c r="H18841" s="406"/>
      <c r="J18841" s="82">
        <v>45</v>
      </c>
      <c r="K18841" s="321">
        <v>4</v>
      </c>
    </row>
    <row r="18842" spans="1:11" x14ac:dyDescent="0.3">
      <c r="A18842" s="341">
        <v>43793.354166666664</v>
      </c>
      <c r="B18842" s="318">
        <v>40273.748</v>
      </c>
      <c r="C18842" s="318">
        <f t="shared" si="413"/>
        <v>0.24899999999615829</v>
      </c>
      <c r="D18842" s="414">
        <f t="shared" si="414"/>
        <v>0.12449999999807915</v>
      </c>
      <c r="H18842" s="406"/>
      <c r="J18842" s="82">
        <v>46</v>
      </c>
      <c r="K18842" s="391">
        <v>1</v>
      </c>
    </row>
    <row r="18843" spans="1:11" x14ac:dyDescent="0.3">
      <c r="A18843" s="341">
        <v>43793.395833333336</v>
      </c>
      <c r="B18843" s="318">
        <v>40274.002</v>
      </c>
      <c r="C18843" s="318">
        <f t="shared" si="413"/>
        <v>0.25400000000081491</v>
      </c>
      <c r="D18843" s="414">
        <f t="shared" si="414"/>
        <v>0.12700000000040745</v>
      </c>
      <c r="H18843" s="406"/>
      <c r="J18843" s="82">
        <v>47</v>
      </c>
      <c r="K18843" s="319">
        <v>2</v>
      </c>
    </row>
    <row r="18844" spans="1:11" x14ac:dyDescent="0.3">
      <c r="A18844" s="341">
        <v>43793.4375</v>
      </c>
      <c r="B18844" s="318">
        <v>40274.256999999998</v>
      </c>
      <c r="C18844" s="318">
        <f t="shared" si="413"/>
        <v>0.25499999999738066</v>
      </c>
      <c r="D18844" s="414">
        <f t="shared" si="414"/>
        <v>0.12749999999869033</v>
      </c>
      <c r="H18844" s="406"/>
      <c r="J18844" s="82">
        <v>48</v>
      </c>
      <c r="K18844" s="320">
        <v>3</v>
      </c>
    </row>
    <row r="18845" spans="1:11" x14ac:dyDescent="0.3">
      <c r="A18845" s="341">
        <v>43793.479166666664</v>
      </c>
      <c r="B18845" s="318">
        <v>40274.499000000003</v>
      </c>
      <c r="C18845" s="318">
        <f t="shared" si="413"/>
        <v>0.24200000000564614</v>
      </c>
      <c r="D18845" s="414">
        <f t="shared" si="414"/>
        <v>0.12100000000282307</v>
      </c>
      <c r="H18845" s="406"/>
      <c r="J18845" s="82">
        <v>49</v>
      </c>
      <c r="K18845" s="321">
        <v>4</v>
      </c>
    </row>
    <row r="18846" spans="1:11" x14ac:dyDescent="0.3">
      <c r="A18846" s="341">
        <v>43793.520833333336</v>
      </c>
      <c r="B18846" s="318">
        <v>40274.739000000001</v>
      </c>
      <c r="C18846" s="318">
        <f t="shared" si="413"/>
        <v>0.23999999999796273</v>
      </c>
      <c r="D18846" s="414">
        <f t="shared" si="414"/>
        <v>0.11999999999898137</v>
      </c>
      <c r="H18846" s="406"/>
      <c r="J18846" s="82">
        <v>50</v>
      </c>
      <c r="K18846" s="391">
        <v>1</v>
      </c>
    </row>
    <row r="18847" spans="1:11" x14ac:dyDescent="0.3">
      <c r="A18847" s="341">
        <v>43793.5625</v>
      </c>
      <c r="B18847" s="318">
        <v>40274.991000000002</v>
      </c>
      <c r="C18847" s="318">
        <f t="shared" si="413"/>
        <v>0.25200000000040745</v>
      </c>
      <c r="D18847" s="414">
        <f t="shared" si="414"/>
        <v>0.12600000000020373</v>
      </c>
      <c r="H18847" s="406"/>
      <c r="J18847" s="82">
        <v>51</v>
      </c>
      <c r="K18847" s="319">
        <v>2</v>
      </c>
    </row>
    <row r="18848" spans="1:11" x14ac:dyDescent="0.3">
      <c r="A18848" s="341">
        <v>43793.604166666664</v>
      </c>
      <c r="B18848" s="318">
        <v>40275.248</v>
      </c>
      <c r="C18848" s="318">
        <f t="shared" si="413"/>
        <v>0.25699999999778811</v>
      </c>
      <c r="D18848" s="414">
        <f t="shared" si="414"/>
        <v>0.12849999999889405</v>
      </c>
      <c r="H18848" s="406"/>
      <c r="J18848" s="82">
        <v>52</v>
      </c>
      <c r="K18848" s="320">
        <v>3</v>
      </c>
    </row>
    <row r="18849" spans="1:11" x14ac:dyDescent="0.3">
      <c r="A18849" s="341">
        <v>43793.645833333336</v>
      </c>
      <c r="B18849" s="318">
        <v>40275.491999999998</v>
      </c>
      <c r="C18849" s="318">
        <f t="shared" si="413"/>
        <v>0.24399999999877764</v>
      </c>
      <c r="D18849" s="414">
        <f t="shared" si="414"/>
        <v>0.12199999999938882</v>
      </c>
      <c r="H18849" s="406"/>
      <c r="J18849" s="82">
        <v>53</v>
      </c>
      <c r="K18849" s="321">
        <v>4</v>
      </c>
    </row>
    <row r="18850" spans="1:11" x14ac:dyDescent="0.3">
      <c r="A18850" s="341">
        <v>43793.6875</v>
      </c>
      <c r="B18850" s="318">
        <v>40275.728000000003</v>
      </c>
      <c r="C18850" s="318">
        <f t="shared" si="413"/>
        <v>0.23600000000442378</v>
      </c>
      <c r="D18850" s="414">
        <f t="shared" si="414"/>
        <v>0.11800000000221189</v>
      </c>
      <c r="H18850" s="406"/>
      <c r="J18850" s="82">
        <v>54</v>
      </c>
      <c r="K18850" s="391">
        <v>1</v>
      </c>
    </row>
    <row r="18851" spans="1:11" x14ac:dyDescent="0.3">
      <c r="A18851" s="341">
        <v>43793.729166666664</v>
      </c>
      <c r="B18851" s="318">
        <v>40275.972000000002</v>
      </c>
      <c r="C18851" s="318">
        <f t="shared" si="413"/>
        <v>0.24399999999877764</v>
      </c>
      <c r="D18851" s="414">
        <f t="shared" si="414"/>
        <v>0.12199999999938882</v>
      </c>
      <c r="H18851" s="406"/>
      <c r="J18851" s="82">
        <v>55</v>
      </c>
      <c r="K18851" s="319">
        <v>2</v>
      </c>
    </row>
    <row r="18852" spans="1:11" x14ac:dyDescent="0.3">
      <c r="A18852" s="341">
        <v>43793.770833333336</v>
      </c>
      <c r="B18852" s="318">
        <v>40276.226999999999</v>
      </c>
      <c r="C18852" s="318">
        <f t="shared" si="413"/>
        <v>0.25499999999738066</v>
      </c>
      <c r="D18852" s="414">
        <f t="shared" si="414"/>
        <v>0.12749999999869033</v>
      </c>
      <c r="H18852" s="406"/>
      <c r="J18852" s="82">
        <v>56</v>
      </c>
      <c r="K18852" s="320">
        <v>3</v>
      </c>
    </row>
    <row r="18853" spans="1:11" x14ac:dyDescent="0.3">
      <c r="A18853" s="341">
        <v>43793.8125</v>
      </c>
      <c r="B18853" s="318">
        <v>40276.472000000002</v>
      </c>
      <c r="C18853" s="318">
        <f t="shared" si="413"/>
        <v>0.24500000000261934</v>
      </c>
      <c r="D18853" s="414">
        <f t="shared" si="414"/>
        <v>0.12250000000130967</v>
      </c>
      <c r="H18853" s="406"/>
      <c r="J18853" s="82">
        <v>57</v>
      </c>
      <c r="K18853" s="321">
        <v>4</v>
      </c>
    </row>
    <row r="18854" spans="1:11" x14ac:dyDescent="0.3">
      <c r="A18854" s="341">
        <v>43793.854166666664</v>
      </c>
      <c r="B18854" s="318">
        <v>40276.705000000002</v>
      </c>
      <c r="C18854" s="318">
        <f t="shared" si="413"/>
        <v>0.23300000000017462</v>
      </c>
      <c r="D18854" s="414">
        <f t="shared" si="414"/>
        <v>0.11650000000008731</v>
      </c>
      <c r="H18854" s="406"/>
      <c r="J18854" s="82">
        <v>58</v>
      </c>
      <c r="K18854" s="391">
        <v>1</v>
      </c>
    </row>
    <row r="18855" spans="1:11" x14ac:dyDescent="0.3">
      <c r="A18855" s="341">
        <v>43793.895833333336</v>
      </c>
      <c r="B18855" s="318">
        <v>40276.949000000001</v>
      </c>
      <c r="C18855" s="318">
        <f t="shared" si="413"/>
        <v>0.24399999999877764</v>
      </c>
      <c r="D18855" s="414">
        <f t="shared" si="414"/>
        <v>0.12199999999938882</v>
      </c>
      <c r="H18855" s="406"/>
      <c r="J18855" s="82">
        <v>59</v>
      </c>
      <c r="K18855" s="319">
        <v>2</v>
      </c>
    </row>
    <row r="18856" spans="1:11" x14ac:dyDescent="0.3">
      <c r="A18856" s="341">
        <v>43793.9375</v>
      </c>
      <c r="B18856" s="318">
        <v>40277.199000000001</v>
      </c>
      <c r="C18856" s="318">
        <f t="shared" si="413"/>
        <v>0.25</v>
      </c>
      <c r="D18856" s="414">
        <f t="shared" si="414"/>
        <v>0.125</v>
      </c>
      <c r="H18856" s="406"/>
      <c r="J18856" s="82">
        <v>60</v>
      </c>
      <c r="K18856" s="320">
        <v>3</v>
      </c>
    </row>
    <row r="18857" spans="1:11" x14ac:dyDescent="0.3">
      <c r="A18857" s="341">
        <v>43793.979166666664</v>
      </c>
      <c r="B18857" s="318">
        <v>40277.440999999999</v>
      </c>
      <c r="C18857" s="318">
        <f t="shared" si="413"/>
        <v>0.24199999999837019</v>
      </c>
      <c r="D18857" s="414">
        <f t="shared" si="414"/>
        <v>0.12099999999918509</v>
      </c>
      <c r="E18857" s="336">
        <f>SUM(C18834:C18857)*7.4805194805</f>
        <v>44.509090908953226</v>
      </c>
      <c r="F18857" s="324">
        <f>AVERAGE(D18834:D18857)</f>
        <v>0.1239583333332727</v>
      </c>
      <c r="G18857" s="324">
        <f>_xlfn.STDEV.S(D18834:D18857)</f>
        <v>3.7616967335194398E-3</v>
      </c>
      <c r="H18857" s="404"/>
      <c r="I18857" s="344">
        <f>AVERAGE(D18695:D18857)</f>
        <v>0.12449074074073804</v>
      </c>
      <c r="J18857" s="82">
        <v>61</v>
      </c>
      <c r="K18857" s="321">
        <v>4</v>
      </c>
    </row>
    <row r="18858" spans="1:11" x14ac:dyDescent="0.3">
      <c r="A18858" s="341">
        <v>43794.020833333336</v>
      </c>
      <c r="B18858" s="318">
        <v>40277.680999999997</v>
      </c>
      <c r="C18858" s="318">
        <f t="shared" si="413"/>
        <v>0.23999999999796273</v>
      </c>
      <c r="D18858" s="414">
        <f t="shared" si="414"/>
        <v>0.11999999999898137</v>
      </c>
      <c r="H18858" s="406"/>
      <c r="J18858" s="82">
        <v>62</v>
      </c>
      <c r="K18858" s="391">
        <v>1</v>
      </c>
    </row>
    <row r="18859" spans="1:11" x14ac:dyDescent="0.3">
      <c r="A18859" s="341">
        <v>43794.0625</v>
      </c>
      <c r="B18859" s="318">
        <v>40277.930999999997</v>
      </c>
      <c r="C18859" s="318">
        <f t="shared" si="413"/>
        <v>0.25</v>
      </c>
      <c r="D18859" s="414">
        <f t="shared" si="414"/>
        <v>0.125</v>
      </c>
      <c r="H18859" s="406"/>
      <c r="J18859" s="82">
        <v>63</v>
      </c>
      <c r="K18859" s="319">
        <v>2</v>
      </c>
    </row>
    <row r="18860" spans="1:11" x14ac:dyDescent="0.3">
      <c r="A18860" s="341">
        <v>43794.104166666664</v>
      </c>
      <c r="B18860" s="318">
        <v>40278.188000000002</v>
      </c>
      <c r="C18860" s="318">
        <f t="shared" si="413"/>
        <v>0.25700000000506407</v>
      </c>
      <c r="D18860" s="414">
        <f t="shared" si="414"/>
        <v>0.12850000000253203</v>
      </c>
      <c r="H18860" s="406"/>
      <c r="J18860" s="82">
        <v>64</v>
      </c>
      <c r="K18860" s="320">
        <v>3</v>
      </c>
    </row>
    <row r="18861" spans="1:11" x14ac:dyDescent="0.3">
      <c r="A18861" s="341">
        <v>43794.145833333336</v>
      </c>
      <c r="B18861" s="318">
        <v>40278.436999999998</v>
      </c>
      <c r="C18861" s="318">
        <f t="shared" si="413"/>
        <v>0.24899999999615829</v>
      </c>
      <c r="D18861" s="414">
        <f t="shared" si="414"/>
        <v>0.12449999999807915</v>
      </c>
      <c r="H18861" s="406"/>
      <c r="J18861" s="82">
        <v>65</v>
      </c>
      <c r="K18861" s="321">
        <v>4</v>
      </c>
    </row>
    <row r="18862" spans="1:11" x14ac:dyDescent="0.3">
      <c r="A18862" s="341">
        <v>43794.1875</v>
      </c>
      <c r="B18862" s="318">
        <v>40278.682000000001</v>
      </c>
      <c r="C18862" s="318">
        <f t="shared" si="413"/>
        <v>0.24500000000261934</v>
      </c>
      <c r="D18862" s="414">
        <f t="shared" si="414"/>
        <v>0.12250000000130967</v>
      </c>
      <c r="H18862" s="406"/>
      <c r="J18862" s="82">
        <v>66</v>
      </c>
      <c r="K18862" s="391">
        <v>1</v>
      </c>
    </row>
    <row r="18863" spans="1:11" x14ac:dyDescent="0.3">
      <c r="A18863" s="341">
        <v>43794.229166666664</v>
      </c>
      <c r="B18863" s="318">
        <v>40278.94</v>
      </c>
      <c r="C18863" s="318">
        <f t="shared" si="413"/>
        <v>0.25800000000162981</v>
      </c>
      <c r="D18863" s="414">
        <f t="shared" si="414"/>
        <v>0.12900000000081491</v>
      </c>
      <c r="H18863" s="406"/>
      <c r="J18863" s="82">
        <v>67</v>
      </c>
      <c r="K18863" s="319">
        <v>2</v>
      </c>
    </row>
    <row r="18864" spans="1:11" x14ac:dyDescent="0.3">
      <c r="A18864" s="341">
        <v>43794.270833333336</v>
      </c>
      <c r="B18864" s="318">
        <v>40279.201000000001</v>
      </c>
      <c r="C18864" s="318">
        <f t="shared" si="413"/>
        <v>0.26099999999860302</v>
      </c>
      <c r="D18864" s="414">
        <f t="shared" si="414"/>
        <v>0.13049999999930151</v>
      </c>
      <c r="H18864" s="406"/>
      <c r="J18864" s="82">
        <v>68</v>
      </c>
      <c r="K18864" s="320">
        <v>3</v>
      </c>
    </row>
    <row r="18865" spans="1:11" x14ac:dyDescent="0.3">
      <c r="A18865" s="341">
        <v>43794.3125</v>
      </c>
      <c r="B18865" s="318">
        <v>40279.457000000002</v>
      </c>
      <c r="C18865" s="318">
        <f t="shared" si="413"/>
        <v>0.25600000000122236</v>
      </c>
      <c r="D18865" s="414">
        <f t="shared" si="414"/>
        <v>0.12800000000061118</v>
      </c>
      <c r="H18865" s="406"/>
      <c r="J18865" s="82">
        <v>69</v>
      </c>
      <c r="K18865" s="321">
        <v>4</v>
      </c>
    </row>
    <row r="18866" spans="1:11" x14ac:dyDescent="0.3">
      <c r="A18866" s="341">
        <v>43794.354166666664</v>
      </c>
      <c r="B18866" s="318">
        <v>40279.701999999997</v>
      </c>
      <c r="C18866" s="318">
        <f t="shared" si="413"/>
        <v>0.24499999999534339</v>
      </c>
      <c r="D18866" s="414">
        <f t="shared" si="414"/>
        <v>0.12249999999767169</v>
      </c>
      <c r="H18866" s="406"/>
      <c r="J18866" s="82">
        <v>70</v>
      </c>
      <c r="K18866" s="391">
        <v>1</v>
      </c>
    </row>
    <row r="18867" spans="1:11" x14ac:dyDescent="0.3">
      <c r="A18867" s="341">
        <v>43794.395833333336</v>
      </c>
      <c r="B18867" s="318">
        <v>40279.957999999999</v>
      </c>
      <c r="C18867" s="318">
        <f t="shared" si="413"/>
        <v>0.25600000000122236</v>
      </c>
      <c r="D18867" s="414">
        <f t="shared" si="414"/>
        <v>0.12800000000061118</v>
      </c>
      <c r="H18867" s="406"/>
      <c r="J18867" s="82">
        <v>71</v>
      </c>
      <c r="K18867" s="319">
        <v>2</v>
      </c>
    </row>
    <row r="18868" spans="1:11" x14ac:dyDescent="0.3">
      <c r="A18868" s="341">
        <v>43794.4375</v>
      </c>
      <c r="B18868" s="318">
        <v>40280.218000000001</v>
      </c>
      <c r="C18868" s="318">
        <f t="shared" si="413"/>
        <v>0.26000000000203727</v>
      </c>
      <c r="D18868" s="414">
        <f t="shared" si="414"/>
        <v>0.13000000000101863</v>
      </c>
      <c r="H18868" s="406"/>
      <c r="J18868" s="82">
        <v>72</v>
      </c>
      <c r="K18868" s="320">
        <v>3</v>
      </c>
    </row>
    <row r="18869" spans="1:11" x14ac:dyDescent="0.3">
      <c r="A18869" s="341">
        <v>43794.479166666664</v>
      </c>
      <c r="B18869" s="318">
        <v>40280.468000000001</v>
      </c>
      <c r="C18869" s="318">
        <f t="shared" si="413"/>
        <v>0.25</v>
      </c>
      <c r="D18869" s="414">
        <f t="shared" si="414"/>
        <v>0.125</v>
      </c>
      <c r="H18869" s="406"/>
      <c r="J18869" s="82">
        <v>73</v>
      </c>
      <c r="K18869" s="321">
        <v>4</v>
      </c>
    </row>
    <row r="18870" spans="1:11" x14ac:dyDescent="0.3">
      <c r="A18870" s="341">
        <v>43794.520833333336</v>
      </c>
      <c r="B18870" s="318">
        <v>40280.711000000003</v>
      </c>
      <c r="C18870" s="318">
        <f t="shared" si="413"/>
        <v>0.24300000000221189</v>
      </c>
      <c r="D18870" s="414">
        <f t="shared" si="414"/>
        <v>0.12150000000110595</v>
      </c>
      <c r="H18870" s="406"/>
      <c r="J18870" s="82">
        <v>74</v>
      </c>
      <c r="K18870" s="391">
        <v>1</v>
      </c>
    </row>
    <row r="18871" spans="1:11" x14ac:dyDescent="0.3">
      <c r="A18871" s="341">
        <v>43794.5625</v>
      </c>
      <c r="B18871" s="318">
        <v>40280.962</v>
      </c>
      <c r="C18871" s="318">
        <f t="shared" si="413"/>
        <v>0.25099999999656575</v>
      </c>
      <c r="D18871" s="414">
        <f t="shared" si="414"/>
        <v>0.12549999999828287</v>
      </c>
      <c r="H18871" s="406"/>
      <c r="J18871" s="82">
        <v>75</v>
      </c>
      <c r="K18871" s="319">
        <v>2</v>
      </c>
    </row>
    <row r="18872" spans="1:11" x14ac:dyDescent="0.3">
      <c r="A18872" s="341">
        <v>43794.604166666664</v>
      </c>
      <c r="B18872" s="318">
        <v>40281.22</v>
      </c>
      <c r="C18872" s="318">
        <f t="shared" si="413"/>
        <v>0.25800000000162981</v>
      </c>
      <c r="D18872" s="414">
        <f t="shared" si="414"/>
        <v>0.12900000000081491</v>
      </c>
      <c r="H18872" s="406"/>
      <c r="J18872" s="82">
        <v>76</v>
      </c>
      <c r="K18872" s="320">
        <v>3</v>
      </c>
    </row>
    <row r="18873" spans="1:11" x14ac:dyDescent="0.3">
      <c r="A18873" s="341">
        <v>43794.645833333336</v>
      </c>
      <c r="B18873" s="318">
        <v>40281.47</v>
      </c>
      <c r="C18873" s="318">
        <f t="shared" si="413"/>
        <v>0.25</v>
      </c>
      <c r="D18873" s="414">
        <f t="shared" si="414"/>
        <v>0.125</v>
      </c>
      <c r="H18873" s="406"/>
      <c r="J18873" s="82">
        <v>77</v>
      </c>
      <c r="K18873" s="321">
        <v>4</v>
      </c>
    </row>
    <row r="18874" spans="1:11" x14ac:dyDescent="0.3">
      <c r="A18874" s="341">
        <v>43794.6875</v>
      </c>
      <c r="B18874" s="318">
        <v>40281.711000000003</v>
      </c>
      <c r="C18874" s="318">
        <f t="shared" si="413"/>
        <v>0.24100000000180444</v>
      </c>
      <c r="D18874" s="414">
        <f t="shared" si="414"/>
        <v>0.12050000000090222</v>
      </c>
      <c r="H18874" s="406"/>
      <c r="J18874" s="82">
        <v>78</v>
      </c>
      <c r="K18874" s="391">
        <v>1</v>
      </c>
    </row>
    <row r="18875" spans="1:11" x14ac:dyDescent="0.3">
      <c r="A18875" s="341">
        <v>43794.729166666664</v>
      </c>
      <c r="B18875" s="318">
        <v>40281.961000000003</v>
      </c>
      <c r="C18875" s="318">
        <f t="shared" si="413"/>
        <v>0.25</v>
      </c>
      <c r="D18875" s="414">
        <f t="shared" si="414"/>
        <v>0.125</v>
      </c>
      <c r="H18875" s="406"/>
      <c r="J18875" s="82">
        <v>79</v>
      </c>
      <c r="K18875" s="319">
        <v>2</v>
      </c>
    </row>
    <row r="18876" spans="1:11" x14ac:dyDescent="0.3">
      <c r="A18876" s="341">
        <v>43794.770833333336</v>
      </c>
      <c r="B18876" s="318">
        <v>40282.211000000003</v>
      </c>
      <c r="C18876" s="318">
        <f t="shared" si="413"/>
        <v>0.25</v>
      </c>
      <c r="D18876" s="414">
        <f t="shared" si="414"/>
        <v>0.125</v>
      </c>
      <c r="H18876" s="406"/>
      <c r="J18876" s="82">
        <v>80</v>
      </c>
      <c r="K18876" s="320">
        <v>3</v>
      </c>
    </row>
    <row r="18877" spans="1:11" x14ac:dyDescent="0.3">
      <c r="A18877" s="341">
        <v>43794.8125</v>
      </c>
      <c r="B18877" s="318">
        <v>40282.453000000001</v>
      </c>
      <c r="C18877" s="318">
        <f t="shared" si="413"/>
        <v>0.24199999999837019</v>
      </c>
      <c r="D18877" s="414">
        <f t="shared" si="414"/>
        <v>0.12099999999918509</v>
      </c>
      <c r="H18877" s="406"/>
      <c r="J18877" s="82">
        <v>81</v>
      </c>
      <c r="K18877" s="321">
        <v>4</v>
      </c>
    </row>
    <row r="18878" spans="1:11" x14ac:dyDescent="0.3">
      <c r="A18878" s="341">
        <v>43794.854166666664</v>
      </c>
      <c r="B18878" s="318">
        <v>40282.690999999999</v>
      </c>
      <c r="C18878" s="318">
        <f t="shared" si="413"/>
        <v>0.23799999999755528</v>
      </c>
      <c r="D18878" s="414">
        <f t="shared" si="414"/>
        <v>0.11899999999877764</v>
      </c>
      <c r="H18878" s="406"/>
      <c r="J18878" s="82">
        <v>82</v>
      </c>
      <c r="K18878" s="391">
        <v>1</v>
      </c>
    </row>
    <row r="18879" spans="1:11" x14ac:dyDescent="0.3">
      <c r="A18879" s="341">
        <v>43794.895833333336</v>
      </c>
      <c r="B18879" s="318">
        <v>40282.936999999998</v>
      </c>
      <c r="C18879" s="318">
        <f t="shared" si="413"/>
        <v>0.24599999999918509</v>
      </c>
      <c r="D18879" s="414">
        <f t="shared" si="414"/>
        <v>0.12299999999959255</v>
      </c>
      <c r="H18879" s="406"/>
      <c r="J18879" s="82">
        <v>83</v>
      </c>
      <c r="K18879" s="319">
        <v>2</v>
      </c>
    </row>
    <row r="18880" spans="1:11" x14ac:dyDescent="0.3">
      <c r="A18880" s="341">
        <v>43794.9375</v>
      </c>
      <c r="B18880" s="318">
        <v>40283.188999999998</v>
      </c>
      <c r="C18880" s="318">
        <f t="shared" si="413"/>
        <v>0.25200000000040745</v>
      </c>
      <c r="D18880" s="414">
        <f t="shared" si="414"/>
        <v>0.12600000000020373</v>
      </c>
      <c r="H18880" s="406"/>
      <c r="J18880" s="82">
        <v>84</v>
      </c>
      <c r="K18880" s="320">
        <v>3</v>
      </c>
    </row>
    <row r="18881" spans="1:11" x14ac:dyDescent="0.3">
      <c r="A18881" s="341">
        <v>43794.979166666664</v>
      </c>
      <c r="B18881" s="318">
        <v>40283.428</v>
      </c>
      <c r="C18881" s="318">
        <f t="shared" si="413"/>
        <v>0.23900000000139698</v>
      </c>
      <c r="D18881" s="414">
        <f t="shared" si="414"/>
        <v>0.11950000000069849</v>
      </c>
      <c r="E18881" s="336">
        <f>SUM(C18858:C18881)*7.4805194805</f>
        <v>44.785870129760902</v>
      </c>
      <c r="F18881" s="324">
        <f>AVERAGE(D18858:D18881)</f>
        <v>0.12472916666668728</v>
      </c>
      <c r="G18881" s="324">
        <f>_xlfn.STDEV.S(D18858:D18881)</f>
        <v>3.448311391349611E-3</v>
      </c>
      <c r="H18881" s="406"/>
      <c r="J18881" s="82">
        <v>85</v>
      </c>
      <c r="K18881" s="321">
        <v>4</v>
      </c>
    </row>
    <row r="18882" spans="1:11" x14ac:dyDescent="0.3">
      <c r="A18882" s="341">
        <v>43795.020833333336</v>
      </c>
      <c r="B18882" s="318">
        <v>40283.660000000003</v>
      </c>
      <c r="C18882" s="318">
        <f t="shared" si="413"/>
        <v>0.23200000000360887</v>
      </c>
      <c r="D18882" s="414">
        <f t="shared" si="414"/>
        <v>0.11600000000180444</v>
      </c>
      <c r="H18882" s="406"/>
      <c r="J18882" s="82">
        <v>86</v>
      </c>
      <c r="K18882" s="391">
        <v>1</v>
      </c>
    </row>
    <row r="18883" spans="1:11" x14ac:dyDescent="0.3">
      <c r="A18883" s="341">
        <v>43795.0625</v>
      </c>
      <c r="B18883" s="318">
        <v>40283.909</v>
      </c>
      <c r="C18883" s="318">
        <f t="shared" si="413"/>
        <v>0.24899999999615829</v>
      </c>
      <c r="D18883" s="414">
        <f t="shared" si="414"/>
        <v>0.12449999999807915</v>
      </c>
      <c r="H18883" s="406"/>
      <c r="J18883" s="82">
        <v>87</v>
      </c>
      <c r="K18883" s="319">
        <v>2</v>
      </c>
    </row>
    <row r="18884" spans="1:11" x14ac:dyDescent="0.3">
      <c r="A18884" s="341">
        <v>43795.104166666664</v>
      </c>
      <c r="B18884" s="318">
        <v>40284.167999999998</v>
      </c>
      <c r="C18884" s="318">
        <f t="shared" si="413"/>
        <v>0.25899999999819556</v>
      </c>
      <c r="D18884" s="414">
        <f t="shared" si="414"/>
        <v>0.12949999999909778</v>
      </c>
      <c r="H18884" s="406"/>
      <c r="J18884" s="82">
        <v>88</v>
      </c>
      <c r="K18884" s="320">
        <v>3</v>
      </c>
    </row>
    <row r="18885" spans="1:11" x14ac:dyDescent="0.3">
      <c r="A18885" s="341">
        <v>43795.145833333336</v>
      </c>
      <c r="B18885" s="318">
        <v>40284.419000000002</v>
      </c>
      <c r="C18885" s="318">
        <f t="shared" si="413"/>
        <v>0.25100000000384171</v>
      </c>
      <c r="D18885" s="414">
        <f t="shared" si="414"/>
        <v>0.12550000000192085</v>
      </c>
      <c r="H18885" s="406"/>
      <c r="J18885" s="82">
        <v>89</v>
      </c>
      <c r="K18885" s="321">
        <v>4</v>
      </c>
    </row>
    <row r="18886" spans="1:11" x14ac:dyDescent="0.3">
      <c r="A18886" s="341">
        <v>43795.1875</v>
      </c>
      <c r="B18886" s="318">
        <v>40284.661</v>
      </c>
      <c r="C18886" s="318">
        <f t="shared" si="413"/>
        <v>0.24199999999837019</v>
      </c>
      <c r="D18886" s="414">
        <f t="shared" si="414"/>
        <v>0.12099999999918509</v>
      </c>
      <c r="H18886" s="406"/>
      <c r="J18886" s="82">
        <v>90</v>
      </c>
      <c r="K18886" s="391">
        <v>1</v>
      </c>
    </row>
    <row r="18887" spans="1:11" x14ac:dyDescent="0.3">
      <c r="A18887" s="341">
        <v>43795.229166666664</v>
      </c>
      <c r="B18887" s="318">
        <v>40284.911999999997</v>
      </c>
      <c r="C18887" s="318">
        <f t="shared" si="413"/>
        <v>0.25099999999656575</v>
      </c>
      <c r="D18887" s="414">
        <f t="shared" si="414"/>
        <v>0.12549999999828287</v>
      </c>
      <c r="H18887" s="406"/>
      <c r="J18887" s="82">
        <v>91</v>
      </c>
      <c r="K18887" s="319">
        <v>2</v>
      </c>
    </row>
    <row r="18888" spans="1:11" x14ac:dyDescent="0.3">
      <c r="A18888" s="341">
        <v>43795.270833333336</v>
      </c>
      <c r="B18888" s="318">
        <v>40285.173000000003</v>
      </c>
      <c r="C18888" s="318">
        <f t="shared" si="413"/>
        <v>0.26100000000587897</v>
      </c>
      <c r="D18888" s="414">
        <f t="shared" si="414"/>
        <v>0.13050000000293949</v>
      </c>
      <c r="H18888" s="406"/>
      <c r="J18888" s="82">
        <v>92</v>
      </c>
      <c r="K18888" s="320">
        <v>3</v>
      </c>
    </row>
    <row r="18889" spans="1:11" x14ac:dyDescent="0.3">
      <c r="A18889" s="341">
        <v>43795.3125</v>
      </c>
      <c r="B18889" s="318">
        <v>40285.430999999997</v>
      </c>
      <c r="C18889" s="318">
        <f t="shared" si="413"/>
        <v>0.25799999999435386</v>
      </c>
      <c r="D18889" s="414">
        <f t="shared" si="414"/>
        <v>0.12899999999717693</v>
      </c>
      <c r="H18889" s="406"/>
      <c r="J18889" s="82">
        <v>93</v>
      </c>
      <c r="K18889" s="321">
        <v>4</v>
      </c>
    </row>
    <row r="18890" spans="1:11" x14ac:dyDescent="0.3">
      <c r="A18890" s="341">
        <v>43795.354166666664</v>
      </c>
      <c r="B18890" s="318">
        <v>40285.68</v>
      </c>
      <c r="C18890" s="318">
        <f t="shared" si="413"/>
        <v>0.24900000000343425</v>
      </c>
      <c r="D18890" s="414">
        <f t="shared" si="414"/>
        <v>0.12450000000171713</v>
      </c>
      <c r="H18890" s="406"/>
      <c r="J18890" s="82">
        <v>94</v>
      </c>
      <c r="K18890" s="391">
        <v>1</v>
      </c>
    </row>
    <row r="18891" spans="1:11" x14ac:dyDescent="0.3">
      <c r="A18891" s="341">
        <v>43795.395833333336</v>
      </c>
      <c r="B18891" s="318">
        <v>40285.938000000002</v>
      </c>
      <c r="C18891" s="318">
        <f t="shared" si="413"/>
        <v>0.25800000000162981</v>
      </c>
      <c r="D18891" s="414">
        <f t="shared" si="414"/>
        <v>0.12900000000081491</v>
      </c>
      <c r="H18891" s="406"/>
      <c r="J18891" s="82">
        <v>95</v>
      </c>
      <c r="K18891" s="319">
        <v>2</v>
      </c>
    </row>
    <row r="18892" spans="1:11" x14ac:dyDescent="0.3">
      <c r="A18892" s="341">
        <v>43795.4375</v>
      </c>
      <c r="B18892" s="318">
        <v>40286.192000000003</v>
      </c>
      <c r="C18892" s="318">
        <f t="shared" si="413"/>
        <v>0.25400000000081491</v>
      </c>
      <c r="D18892" s="414">
        <f t="shared" si="414"/>
        <v>0.12700000000040745</v>
      </c>
      <c r="H18892" s="406"/>
      <c r="J18892" s="82">
        <v>96</v>
      </c>
      <c r="K18892" s="320">
        <v>3</v>
      </c>
    </row>
    <row r="18893" spans="1:11" x14ac:dyDescent="0.3">
      <c r="A18893" s="341">
        <v>43795.479166666664</v>
      </c>
      <c r="B18893" s="318">
        <v>40286.440999999999</v>
      </c>
      <c r="C18893" s="318">
        <f t="shared" si="413"/>
        <v>0.24899999999615829</v>
      </c>
      <c r="D18893" s="414">
        <f t="shared" si="414"/>
        <v>0.12449999999807915</v>
      </c>
      <c r="H18893" s="406"/>
      <c r="J18893" s="82">
        <v>97</v>
      </c>
      <c r="K18893" s="321">
        <v>4</v>
      </c>
    </row>
    <row r="18894" spans="1:11" x14ac:dyDescent="0.3">
      <c r="A18894" s="341">
        <v>43795.520833333336</v>
      </c>
      <c r="B18894" s="318">
        <v>40286.682000000001</v>
      </c>
      <c r="C18894" s="318">
        <f t="shared" si="413"/>
        <v>0.24100000000180444</v>
      </c>
      <c r="D18894" s="414">
        <f t="shared" si="414"/>
        <v>0.12050000000090222</v>
      </c>
      <c r="H18894" s="406"/>
      <c r="J18894" s="82">
        <v>98</v>
      </c>
      <c r="K18894" s="391">
        <v>1</v>
      </c>
    </row>
    <row r="18895" spans="1:11" x14ac:dyDescent="0.3">
      <c r="A18895" s="341">
        <v>43795.5625</v>
      </c>
      <c r="B18895" s="318">
        <v>40286.938999999998</v>
      </c>
      <c r="C18895" s="318">
        <f t="shared" si="413"/>
        <v>0.25699999999778811</v>
      </c>
      <c r="D18895" s="414">
        <f t="shared" si="414"/>
        <v>0.12849999999889405</v>
      </c>
      <c r="H18895" s="406"/>
      <c r="J18895" s="82">
        <v>99</v>
      </c>
      <c r="K18895" s="319">
        <v>2</v>
      </c>
    </row>
    <row r="18896" spans="1:11" x14ac:dyDescent="0.3">
      <c r="A18896" s="341">
        <v>43795.604166666664</v>
      </c>
      <c r="B18896" s="318">
        <v>40287.197999999997</v>
      </c>
      <c r="C18896" s="318">
        <f t="shared" si="413"/>
        <v>0.25899999999819556</v>
      </c>
      <c r="D18896" s="414">
        <f t="shared" si="414"/>
        <v>0.12949999999909778</v>
      </c>
      <c r="H18896" s="406"/>
      <c r="J18896" s="82">
        <v>100</v>
      </c>
      <c r="K18896" s="320">
        <v>3</v>
      </c>
    </row>
    <row r="18897" spans="1:12" x14ac:dyDescent="0.3">
      <c r="A18897" s="341">
        <v>43795.638194444444</v>
      </c>
      <c r="B18897" s="318">
        <v>40287.445</v>
      </c>
      <c r="C18897" s="318">
        <f t="shared" si="413"/>
        <v>0.2470000000030268</v>
      </c>
      <c r="D18897" s="414">
        <f t="shared" si="414"/>
        <v>0.1235000000015134</v>
      </c>
      <c r="H18897" s="406"/>
      <c r="J18897" s="82">
        <v>1</v>
      </c>
      <c r="K18897" s="321">
        <v>4</v>
      </c>
      <c r="L18897" s="54" t="s">
        <v>313</v>
      </c>
    </row>
    <row r="18898" spans="1:12" x14ac:dyDescent="0.3">
      <c r="A18898" s="341">
        <v>43795.679861111108</v>
      </c>
      <c r="B18898" s="318">
        <v>40287.682999999997</v>
      </c>
      <c r="C18898" s="318">
        <f t="shared" si="413"/>
        <v>0.23799999999755528</v>
      </c>
      <c r="D18898" s="414">
        <f t="shared" si="414"/>
        <v>0.11899999999877764</v>
      </c>
      <c r="H18898" s="406"/>
      <c r="J18898" s="82">
        <v>2</v>
      </c>
      <c r="K18898" s="391">
        <v>1</v>
      </c>
    </row>
    <row r="18899" spans="1:12" x14ac:dyDescent="0.3">
      <c r="A18899" s="341">
        <v>43795.72152777778</v>
      </c>
      <c r="B18899" s="318">
        <v>40287.932000000001</v>
      </c>
      <c r="C18899" s="318">
        <f t="shared" si="413"/>
        <v>0.24900000000343425</v>
      </c>
      <c r="D18899" s="414">
        <f t="shared" si="414"/>
        <v>0.12450000000171713</v>
      </c>
      <c r="H18899" s="406"/>
      <c r="J18899" s="82">
        <v>3</v>
      </c>
      <c r="K18899" s="319">
        <v>2</v>
      </c>
    </row>
    <row r="18900" spans="1:12" x14ac:dyDescent="0.3">
      <c r="A18900" s="341">
        <v>43795.763194444444</v>
      </c>
      <c r="B18900" s="318">
        <v>40288.188000000002</v>
      </c>
      <c r="C18900" s="318">
        <f t="shared" si="413"/>
        <v>0.25600000000122236</v>
      </c>
      <c r="D18900" s="414">
        <f t="shared" si="414"/>
        <v>0.12800000000061118</v>
      </c>
      <c r="H18900" s="406"/>
      <c r="J18900" s="82">
        <v>4</v>
      </c>
      <c r="K18900" s="320">
        <v>3</v>
      </c>
    </row>
    <row r="18901" spans="1:12" x14ac:dyDescent="0.3">
      <c r="A18901" s="341">
        <v>43795.804861226854</v>
      </c>
      <c r="B18901" s="318">
        <v>40288.432000000001</v>
      </c>
      <c r="C18901" s="318">
        <f t="shared" si="413"/>
        <v>0.24399999999877764</v>
      </c>
      <c r="D18901" s="414">
        <f t="shared" si="414"/>
        <v>0.12199999999938882</v>
      </c>
      <c r="H18901" s="406"/>
      <c r="J18901" s="82">
        <v>5</v>
      </c>
      <c r="K18901" s="321">
        <v>4</v>
      </c>
    </row>
    <row r="18902" spans="1:12" x14ac:dyDescent="0.3">
      <c r="A18902" s="341">
        <v>43795.846527951391</v>
      </c>
      <c r="B18902" s="318">
        <v>40288.669000000002</v>
      </c>
      <c r="C18902" s="318">
        <f t="shared" si="413"/>
        <v>0.23700000000098953</v>
      </c>
      <c r="D18902" s="414">
        <f t="shared" si="414"/>
        <v>0.11850000000049477</v>
      </c>
      <c r="H18902" s="406"/>
      <c r="J18902" s="82">
        <v>6</v>
      </c>
      <c r="K18902" s="391">
        <v>1</v>
      </c>
    </row>
    <row r="18903" spans="1:12" x14ac:dyDescent="0.3">
      <c r="A18903" s="341">
        <v>43795.888194675928</v>
      </c>
      <c r="B18903" s="318">
        <v>40288.911</v>
      </c>
      <c r="C18903" s="318">
        <f t="shared" si="413"/>
        <v>0.24199999999837019</v>
      </c>
      <c r="D18903" s="414">
        <f t="shared" si="414"/>
        <v>0.12099999999918509</v>
      </c>
      <c r="H18903" s="406"/>
      <c r="J18903" s="82">
        <v>7</v>
      </c>
      <c r="K18903" s="319">
        <v>2</v>
      </c>
    </row>
    <row r="18904" spans="1:12" x14ac:dyDescent="0.3">
      <c r="A18904" s="341">
        <v>43795.929861400466</v>
      </c>
      <c r="B18904" s="318">
        <v>40289.163</v>
      </c>
      <c r="C18904" s="318">
        <f t="shared" si="413"/>
        <v>0.25200000000040745</v>
      </c>
      <c r="D18904" s="414">
        <f t="shared" si="414"/>
        <v>0.12600000000020373</v>
      </c>
      <c r="H18904" s="406"/>
      <c r="J18904" s="82">
        <v>8</v>
      </c>
      <c r="K18904" s="320">
        <v>3</v>
      </c>
    </row>
    <row r="18905" spans="1:12" x14ac:dyDescent="0.3">
      <c r="A18905" s="341">
        <v>43795.971528125003</v>
      </c>
      <c r="B18905" s="318">
        <v>40289.408000000003</v>
      </c>
      <c r="C18905" s="318">
        <f t="shared" si="413"/>
        <v>0.24500000000261934</v>
      </c>
      <c r="D18905" s="414">
        <f t="shared" si="414"/>
        <v>0.12250000000130967</v>
      </c>
      <c r="E18905" s="336">
        <f>SUM(C18882:C18905)*7.4805194805</f>
        <v>44.733506493413948</v>
      </c>
      <c r="F18905" s="324">
        <f>AVERAGE(D18882:D18905)</f>
        <v>0.12458333333340003</v>
      </c>
      <c r="G18905" s="324">
        <f>_xlfn.STDEV.S(D18882:D18905)</f>
        <v>3.9305566223059567E-3</v>
      </c>
      <c r="H18905" s="406"/>
      <c r="J18905" s="82">
        <v>9</v>
      </c>
      <c r="K18905" s="321">
        <v>4</v>
      </c>
    </row>
    <row r="18906" spans="1:12" x14ac:dyDescent="0.3">
      <c r="A18906" s="341">
        <v>43796.01319484954</v>
      </c>
      <c r="B18906" s="318">
        <v>40289.644999999997</v>
      </c>
      <c r="C18906" s="318">
        <f t="shared" si="413"/>
        <v>0.23699999999371357</v>
      </c>
      <c r="D18906" s="414">
        <f t="shared" si="414"/>
        <v>0.11849999999685679</v>
      </c>
      <c r="H18906" s="406"/>
      <c r="J18906" s="82">
        <v>10</v>
      </c>
      <c r="K18906" s="391">
        <v>1</v>
      </c>
    </row>
    <row r="18907" spans="1:12" x14ac:dyDescent="0.3">
      <c r="A18907" s="341">
        <v>43796.054861574077</v>
      </c>
      <c r="B18907" s="318">
        <v>40289.89</v>
      </c>
      <c r="C18907" s="318">
        <f t="shared" si="413"/>
        <v>0.24500000000261934</v>
      </c>
      <c r="D18907" s="414">
        <f t="shared" si="414"/>
        <v>0.12250000000130967</v>
      </c>
      <c r="H18907" s="406"/>
      <c r="J18907" s="82">
        <v>11</v>
      </c>
      <c r="K18907" s="319">
        <v>2</v>
      </c>
    </row>
    <row r="18908" spans="1:12" x14ac:dyDescent="0.3">
      <c r="A18908" s="341">
        <v>43796.096528298614</v>
      </c>
      <c r="B18908" s="318">
        <v>40290.141000000003</v>
      </c>
      <c r="C18908" s="318">
        <f t="shared" si="413"/>
        <v>0.25100000000384171</v>
      </c>
      <c r="D18908" s="414">
        <f t="shared" si="414"/>
        <v>0.12550000000192085</v>
      </c>
      <c r="H18908" s="406"/>
      <c r="J18908" s="82">
        <v>12</v>
      </c>
      <c r="K18908" s="320">
        <v>3</v>
      </c>
    </row>
    <row r="18909" spans="1:12" x14ac:dyDescent="0.3">
      <c r="A18909" s="341">
        <v>43796.138195023152</v>
      </c>
      <c r="B18909" s="318">
        <v>40290.394999999997</v>
      </c>
      <c r="C18909" s="318">
        <f t="shared" si="413"/>
        <v>0.25399999999353895</v>
      </c>
      <c r="D18909" s="414">
        <f t="shared" si="414"/>
        <v>0.12699999999676947</v>
      </c>
      <c r="H18909" s="406"/>
      <c r="J18909" s="82">
        <v>13</v>
      </c>
      <c r="K18909" s="321">
        <v>4</v>
      </c>
    </row>
    <row r="18910" spans="1:12" x14ac:dyDescent="0.3">
      <c r="A18910" s="341">
        <v>43796.179861747682</v>
      </c>
      <c r="B18910" s="318">
        <v>40290.642</v>
      </c>
      <c r="C18910" s="318">
        <f t="shared" si="413"/>
        <v>0.2470000000030268</v>
      </c>
      <c r="D18910" s="414">
        <f t="shared" si="414"/>
        <v>0.1235000000015134</v>
      </c>
      <c r="H18910" s="406"/>
      <c r="J18910" s="82">
        <v>14</v>
      </c>
      <c r="K18910" s="391">
        <v>1</v>
      </c>
    </row>
    <row r="18911" spans="1:12" x14ac:dyDescent="0.3">
      <c r="A18911" s="341">
        <v>43796.221528472219</v>
      </c>
      <c r="B18911" s="318">
        <v>40290.898000000001</v>
      </c>
      <c r="C18911" s="318">
        <f t="shared" si="413"/>
        <v>0.25600000000122236</v>
      </c>
      <c r="D18911" s="414">
        <f t="shared" si="414"/>
        <v>0.12800000000061118</v>
      </c>
      <c r="H18911" s="406"/>
      <c r="J18911" s="82">
        <v>15</v>
      </c>
      <c r="K18911" s="319">
        <v>2</v>
      </c>
    </row>
    <row r="18912" spans="1:12" x14ac:dyDescent="0.3">
      <c r="A18912" s="341">
        <v>43796.263195196756</v>
      </c>
      <c r="B18912" s="318">
        <v>40291.158000000003</v>
      </c>
      <c r="C18912" s="318">
        <f t="shared" si="413"/>
        <v>0.26000000000203727</v>
      </c>
      <c r="D18912" s="414">
        <f t="shared" si="414"/>
        <v>0.13000000000101863</v>
      </c>
      <c r="H18912" s="406"/>
      <c r="J18912" s="82">
        <v>16</v>
      </c>
      <c r="K18912" s="320">
        <v>3</v>
      </c>
    </row>
    <row r="18913" spans="1:11" x14ac:dyDescent="0.3">
      <c r="A18913" s="341">
        <v>43796.304861921293</v>
      </c>
      <c r="B18913" s="318">
        <v>40291.410000000003</v>
      </c>
      <c r="C18913" s="318">
        <f t="shared" si="413"/>
        <v>0.25200000000040745</v>
      </c>
      <c r="D18913" s="414">
        <f t="shared" si="414"/>
        <v>0.12600000000020373</v>
      </c>
      <c r="H18913" s="406"/>
      <c r="J18913" s="82">
        <v>17</v>
      </c>
      <c r="K18913" s="321">
        <v>4</v>
      </c>
    </row>
    <row r="18914" spans="1:11" x14ac:dyDescent="0.3">
      <c r="A18914" s="341">
        <v>43796.34652864583</v>
      </c>
      <c r="B18914" s="318">
        <v>40291.659</v>
      </c>
      <c r="C18914" s="318">
        <f t="shared" si="413"/>
        <v>0.24899999999615829</v>
      </c>
      <c r="D18914" s="414">
        <f t="shared" si="414"/>
        <v>0.12449999999807915</v>
      </c>
      <c r="H18914" s="406"/>
      <c r="J18914" s="82">
        <v>18</v>
      </c>
      <c r="K18914" s="391">
        <v>1</v>
      </c>
    </row>
    <row r="18915" spans="1:11" x14ac:dyDescent="0.3">
      <c r="A18915" s="341">
        <v>43796.388195370368</v>
      </c>
      <c r="B18915" s="318">
        <v>40291.917999999998</v>
      </c>
      <c r="C18915" s="318">
        <f t="shared" si="413"/>
        <v>0.25899999999819556</v>
      </c>
      <c r="D18915" s="414">
        <f t="shared" si="414"/>
        <v>0.12949999999909778</v>
      </c>
      <c r="H18915" s="406"/>
      <c r="J18915" s="82">
        <v>19</v>
      </c>
      <c r="K18915" s="319">
        <v>2</v>
      </c>
    </row>
    <row r="18916" spans="1:11" x14ac:dyDescent="0.3">
      <c r="A18916" s="341">
        <v>43796.429862094905</v>
      </c>
      <c r="B18916" s="318">
        <v>40292.178</v>
      </c>
      <c r="C18916" s="318">
        <f t="shared" si="413"/>
        <v>0.26000000000203727</v>
      </c>
      <c r="D18916" s="414">
        <f t="shared" si="414"/>
        <v>0.13000000000101863</v>
      </c>
      <c r="H18916" s="406"/>
      <c r="J18916" s="82">
        <v>20</v>
      </c>
      <c r="K18916" s="320">
        <v>3</v>
      </c>
    </row>
    <row r="18917" spans="1:11" x14ac:dyDescent="0.3">
      <c r="A18917" s="341">
        <v>43796.471528819442</v>
      </c>
      <c r="B18917" s="318">
        <v>40292.43</v>
      </c>
      <c r="C18917" s="318">
        <f t="shared" si="413"/>
        <v>0.25200000000040745</v>
      </c>
      <c r="D18917" s="414">
        <f t="shared" si="414"/>
        <v>0.12600000000020373</v>
      </c>
      <c r="H18917" s="406"/>
      <c r="J18917" s="82">
        <v>21</v>
      </c>
      <c r="K18917" s="321">
        <v>4</v>
      </c>
    </row>
    <row r="18918" spans="1:11" x14ac:dyDescent="0.3">
      <c r="A18918" s="341">
        <v>43796.513195543979</v>
      </c>
      <c r="B18918" s="318">
        <v>40292.671000000002</v>
      </c>
      <c r="C18918" s="318">
        <f t="shared" si="413"/>
        <v>0.24100000000180444</v>
      </c>
      <c r="D18918" s="414">
        <f t="shared" si="414"/>
        <v>0.12050000000090222</v>
      </c>
      <c r="H18918" s="406"/>
      <c r="J18918" s="82">
        <v>22</v>
      </c>
      <c r="K18918" s="391">
        <v>1</v>
      </c>
    </row>
    <row r="18919" spans="1:11" x14ac:dyDescent="0.3">
      <c r="A18919" s="341">
        <v>43796.554862268516</v>
      </c>
      <c r="B18919" s="318">
        <v>40292.921999999999</v>
      </c>
      <c r="C18919" s="318">
        <f t="shared" si="413"/>
        <v>0.25099999999656575</v>
      </c>
      <c r="D18919" s="414">
        <f t="shared" si="414"/>
        <v>0.12549999999828287</v>
      </c>
      <c r="H18919" s="406"/>
      <c r="J18919" s="82">
        <v>23</v>
      </c>
      <c r="K18919" s="319">
        <v>2</v>
      </c>
    </row>
    <row r="18920" spans="1:11" x14ac:dyDescent="0.3">
      <c r="A18920" s="341">
        <v>43796.596528993054</v>
      </c>
      <c r="B18920" s="318">
        <v>40293.182000000001</v>
      </c>
      <c r="C18920" s="318">
        <f t="shared" si="413"/>
        <v>0.26000000000203727</v>
      </c>
      <c r="D18920" s="414">
        <f t="shared" si="414"/>
        <v>0.13000000000101863</v>
      </c>
      <c r="H18920" s="406"/>
      <c r="J18920" s="82">
        <v>24</v>
      </c>
      <c r="K18920" s="320">
        <v>3</v>
      </c>
    </row>
    <row r="18921" spans="1:11" x14ac:dyDescent="0.3">
      <c r="A18921" s="341">
        <v>43796.638195717591</v>
      </c>
      <c r="B18921" s="318">
        <v>40293.438000000002</v>
      </c>
      <c r="C18921" s="318">
        <f t="shared" si="413"/>
        <v>0.25600000000122236</v>
      </c>
      <c r="D18921" s="414">
        <f t="shared" si="414"/>
        <v>0.12800000000061118</v>
      </c>
      <c r="H18921" s="406"/>
      <c r="J18921" s="82">
        <v>25</v>
      </c>
      <c r="K18921" s="321">
        <v>4</v>
      </c>
    </row>
    <row r="18922" spans="1:11" x14ac:dyDescent="0.3">
      <c r="A18922" s="341">
        <v>43796.679862442128</v>
      </c>
      <c r="B18922" s="318">
        <v>40293.682000000001</v>
      </c>
      <c r="C18922" s="318">
        <f t="shared" si="413"/>
        <v>0.24399999999877764</v>
      </c>
      <c r="D18922" s="414">
        <f t="shared" si="414"/>
        <v>0.12199999999938882</v>
      </c>
      <c r="H18922" s="406"/>
      <c r="J18922" s="82">
        <v>26</v>
      </c>
      <c r="K18922" s="391">
        <v>1</v>
      </c>
    </row>
    <row r="18923" spans="1:11" x14ac:dyDescent="0.3">
      <c r="A18923" s="341">
        <v>43796.721529166665</v>
      </c>
      <c r="B18923" s="318">
        <v>40293.932000000001</v>
      </c>
      <c r="C18923" s="318">
        <f t="shared" si="413"/>
        <v>0.25</v>
      </c>
      <c r="D18923" s="414">
        <f t="shared" si="414"/>
        <v>0.125</v>
      </c>
      <c r="H18923" s="406"/>
      <c r="J18923" s="82">
        <v>27</v>
      </c>
      <c r="K18923" s="319">
        <v>2</v>
      </c>
    </row>
    <row r="18924" spans="1:11" x14ac:dyDescent="0.3">
      <c r="A18924" s="341">
        <v>43796.763195891202</v>
      </c>
      <c r="B18924" s="318">
        <v>40294.188000000002</v>
      </c>
      <c r="C18924" s="318">
        <f t="shared" si="413"/>
        <v>0.25600000000122236</v>
      </c>
      <c r="D18924" s="414">
        <f t="shared" si="414"/>
        <v>0.12800000000061118</v>
      </c>
      <c r="H18924" s="406"/>
      <c r="J18924" s="82">
        <v>28</v>
      </c>
      <c r="K18924" s="320">
        <v>3</v>
      </c>
    </row>
    <row r="18925" spans="1:11" x14ac:dyDescent="0.3">
      <c r="A18925" s="341">
        <v>43796.80486261574</v>
      </c>
      <c r="B18925" s="318">
        <v>40294.432000000001</v>
      </c>
      <c r="C18925" s="318">
        <f t="shared" si="413"/>
        <v>0.24399999999877764</v>
      </c>
      <c r="D18925" s="414">
        <f t="shared" si="414"/>
        <v>0.12199999999938882</v>
      </c>
      <c r="H18925" s="406"/>
      <c r="J18925" s="82">
        <v>29</v>
      </c>
      <c r="K18925" s="321">
        <v>4</v>
      </c>
    </row>
    <row r="18926" spans="1:11" x14ac:dyDescent="0.3">
      <c r="A18926" s="341">
        <v>43796.846529340277</v>
      </c>
      <c r="B18926" s="318">
        <v>40294.671999999999</v>
      </c>
      <c r="C18926" s="318">
        <f t="shared" si="413"/>
        <v>0.23999999999796273</v>
      </c>
      <c r="D18926" s="414">
        <f t="shared" si="414"/>
        <v>0.11999999999898137</v>
      </c>
      <c r="H18926" s="406"/>
      <c r="J18926" s="82">
        <v>30</v>
      </c>
      <c r="K18926" s="391">
        <v>1</v>
      </c>
    </row>
    <row r="18927" spans="1:11" x14ac:dyDescent="0.3">
      <c r="A18927" s="341">
        <v>43796.888196064814</v>
      </c>
      <c r="B18927" s="318">
        <v>40294.921000000002</v>
      </c>
      <c r="C18927" s="318">
        <f t="shared" si="413"/>
        <v>0.24900000000343425</v>
      </c>
      <c r="D18927" s="414">
        <f t="shared" si="414"/>
        <v>0.12450000000171713</v>
      </c>
      <c r="H18927" s="406"/>
      <c r="J18927" s="82">
        <v>31</v>
      </c>
      <c r="K18927" s="319">
        <v>2</v>
      </c>
    </row>
    <row r="18928" spans="1:11" x14ac:dyDescent="0.3">
      <c r="A18928" s="341">
        <v>43796.929862789351</v>
      </c>
      <c r="B18928" s="318">
        <v>40295.175000000003</v>
      </c>
      <c r="C18928" s="318">
        <f t="shared" si="413"/>
        <v>0.25400000000081491</v>
      </c>
      <c r="D18928" s="414">
        <f t="shared" si="414"/>
        <v>0.12700000000040745</v>
      </c>
      <c r="H18928" s="406"/>
      <c r="J18928" s="82">
        <v>32</v>
      </c>
      <c r="K18928" s="320">
        <v>3</v>
      </c>
    </row>
    <row r="18929" spans="1:11" x14ac:dyDescent="0.3">
      <c r="A18929" s="341">
        <v>43796.971529513889</v>
      </c>
      <c r="B18929" s="318">
        <v>40295.419000000002</v>
      </c>
      <c r="C18929" s="318">
        <f t="shared" si="413"/>
        <v>0.24399999999877764</v>
      </c>
      <c r="D18929" s="414">
        <f t="shared" si="414"/>
        <v>0.12199999999938882</v>
      </c>
      <c r="E18929" s="336">
        <f>SUM(C18906:C18929)*7.4805194805</f>
        <v>44.965402597275052</v>
      </c>
      <c r="F18929" s="324">
        <f>AVERAGE(D18906:D18929)</f>
        <v>0.12522916666663755</v>
      </c>
      <c r="G18929" s="324">
        <f>_xlfn.STDEV.S(D18906:D18929)</f>
        <v>3.3296401646545947E-3</v>
      </c>
      <c r="H18929" s="406"/>
      <c r="J18929" s="82">
        <v>33</v>
      </c>
      <c r="K18929" s="321">
        <v>4</v>
      </c>
    </row>
    <row r="18930" spans="1:11" x14ac:dyDescent="0.3">
      <c r="A18930" s="341">
        <v>43797.013196238426</v>
      </c>
      <c r="B18930" s="318">
        <v>40295.654999999999</v>
      </c>
      <c r="C18930" s="318">
        <f t="shared" si="413"/>
        <v>0.23599999999714782</v>
      </c>
      <c r="D18930" s="414">
        <f t="shared" si="414"/>
        <v>0.11799999999857391</v>
      </c>
      <c r="H18930" s="406"/>
      <c r="J18930" s="82">
        <v>34</v>
      </c>
      <c r="K18930" s="391">
        <v>1</v>
      </c>
    </row>
    <row r="18931" spans="1:11" x14ac:dyDescent="0.3">
      <c r="A18931" s="341">
        <v>43797.054862962963</v>
      </c>
      <c r="B18931" s="318">
        <v>40295.900999999998</v>
      </c>
      <c r="C18931" s="318">
        <f t="shared" si="413"/>
        <v>0.24599999999918509</v>
      </c>
      <c r="D18931" s="414">
        <f t="shared" si="414"/>
        <v>0.12299999999959255</v>
      </c>
      <c r="H18931" s="406"/>
      <c r="J18931" s="82">
        <v>35</v>
      </c>
      <c r="K18931" s="319">
        <v>2</v>
      </c>
    </row>
    <row r="18932" spans="1:11" x14ac:dyDescent="0.3">
      <c r="A18932" s="341">
        <v>43797.0965296875</v>
      </c>
      <c r="B18932" s="318">
        <v>40296.159</v>
      </c>
      <c r="C18932" s="318">
        <f t="shared" si="413"/>
        <v>0.25800000000162981</v>
      </c>
      <c r="D18932" s="414">
        <f t="shared" si="414"/>
        <v>0.12900000000081491</v>
      </c>
      <c r="H18932" s="406"/>
      <c r="J18932" s="82">
        <v>36</v>
      </c>
      <c r="K18932" s="320">
        <v>3</v>
      </c>
    </row>
    <row r="18933" spans="1:11" x14ac:dyDescent="0.3">
      <c r="A18933" s="341">
        <v>43797.138196412037</v>
      </c>
      <c r="B18933" s="318">
        <v>40296.408000000003</v>
      </c>
      <c r="C18933" s="318">
        <f t="shared" si="413"/>
        <v>0.24900000000343425</v>
      </c>
      <c r="D18933" s="414">
        <f t="shared" si="414"/>
        <v>0.12450000000171713</v>
      </c>
      <c r="H18933" s="406"/>
      <c r="J18933" s="82">
        <v>37</v>
      </c>
      <c r="K18933" s="321">
        <v>4</v>
      </c>
    </row>
    <row r="18934" spans="1:11" x14ac:dyDescent="0.3">
      <c r="A18934" s="341">
        <v>43797.179863136575</v>
      </c>
      <c r="B18934" s="318">
        <v>40296.65</v>
      </c>
      <c r="C18934" s="318">
        <f t="shared" si="413"/>
        <v>0.24199999999837019</v>
      </c>
      <c r="D18934" s="414">
        <f t="shared" si="414"/>
        <v>0.12099999999918509</v>
      </c>
      <c r="H18934" s="406"/>
      <c r="J18934" s="82">
        <v>38</v>
      </c>
      <c r="K18934" s="391">
        <v>1</v>
      </c>
    </row>
    <row r="18935" spans="1:11" x14ac:dyDescent="0.3">
      <c r="A18935" s="341">
        <v>43797.221529861112</v>
      </c>
      <c r="B18935" s="318">
        <v>40296.900999999998</v>
      </c>
      <c r="C18935" s="318">
        <f t="shared" si="413"/>
        <v>0.25099999999656575</v>
      </c>
      <c r="D18935" s="414">
        <f t="shared" si="414"/>
        <v>0.12549999999828287</v>
      </c>
      <c r="H18935" s="406"/>
      <c r="J18935" s="82">
        <v>39</v>
      </c>
      <c r="K18935" s="319">
        <v>2</v>
      </c>
    </row>
    <row r="18936" spans="1:11" x14ac:dyDescent="0.3">
      <c r="A18936" s="341">
        <v>43797.263196585649</v>
      </c>
      <c r="B18936" s="318">
        <v>40297.163</v>
      </c>
      <c r="C18936" s="318">
        <f t="shared" si="413"/>
        <v>0.26200000000244472</v>
      </c>
      <c r="D18936" s="414">
        <f t="shared" si="414"/>
        <v>0.13100000000122236</v>
      </c>
      <c r="H18936" s="406"/>
      <c r="J18936" s="82">
        <v>40</v>
      </c>
      <c r="K18936" s="320">
        <v>3</v>
      </c>
    </row>
    <row r="18937" spans="1:11" x14ac:dyDescent="0.3">
      <c r="A18937" s="341">
        <v>43797.304863310186</v>
      </c>
      <c r="B18937" s="318">
        <v>40297.42</v>
      </c>
      <c r="C18937" s="318">
        <f t="shared" si="413"/>
        <v>0.25699999999778811</v>
      </c>
      <c r="D18937" s="414">
        <f t="shared" si="414"/>
        <v>0.12849999999889405</v>
      </c>
      <c r="H18937" s="406"/>
      <c r="J18937" s="82">
        <v>41</v>
      </c>
      <c r="K18937" s="321">
        <v>4</v>
      </c>
    </row>
    <row r="18938" spans="1:11" x14ac:dyDescent="0.3">
      <c r="A18938" s="341">
        <v>43797.346530034723</v>
      </c>
      <c r="B18938" s="318">
        <v>40297.667999999998</v>
      </c>
      <c r="C18938" s="318">
        <f t="shared" si="413"/>
        <v>0.24799999999959255</v>
      </c>
      <c r="D18938" s="414">
        <f t="shared" si="414"/>
        <v>0.12399999999979627</v>
      </c>
      <c r="H18938" s="406"/>
      <c r="J18938" s="82">
        <v>42</v>
      </c>
      <c r="K18938" s="391">
        <v>1</v>
      </c>
    </row>
    <row r="18939" spans="1:11" x14ac:dyDescent="0.3">
      <c r="A18939" s="341">
        <v>43797.388196759261</v>
      </c>
      <c r="B18939" s="318">
        <v>40297.919000000002</v>
      </c>
      <c r="C18939" s="318">
        <f t="shared" si="413"/>
        <v>0.25100000000384171</v>
      </c>
      <c r="D18939" s="414">
        <f t="shared" si="414"/>
        <v>0.12550000000192085</v>
      </c>
      <c r="H18939" s="406"/>
      <c r="J18939" s="82">
        <v>43</v>
      </c>
      <c r="K18939" s="319">
        <v>2</v>
      </c>
    </row>
    <row r="18940" spans="1:11" x14ac:dyDescent="0.3">
      <c r="A18940" s="341">
        <v>43797.429863483798</v>
      </c>
      <c r="B18940" s="318">
        <v>40298.171999999999</v>
      </c>
      <c r="C18940" s="318">
        <f t="shared" si="413"/>
        <v>0.2529999999969732</v>
      </c>
      <c r="D18940" s="414">
        <f t="shared" si="414"/>
        <v>0.1264999999984866</v>
      </c>
      <c r="H18940" s="406"/>
      <c r="J18940" s="82">
        <v>44</v>
      </c>
      <c r="K18940" s="320">
        <v>3</v>
      </c>
    </row>
    <row r="18941" spans="1:11" x14ac:dyDescent="0.3">
      <c r="A18941" s="341">
        <v>43797.471530208335</v>
      </c>
      <c r="B18941" s="318">
        <v>40298.419000000002</v>
      </c>
      <c r="C18941" s="318">
        <f t="shared" si="413"/>
        <v>0.2470000000030268</v>
      </c>
      <c r="D18941" s="414">
        <f t="shared" si="414"/>
        <v>0.1235000000015134</v>
      </c>
      <c r="H18941" s="406"/>
      <c r="J18941" s="82">
        <v>45</v>
      </c>
      <c r="K18941" s="321">
        <v>4</v>
      </c>
    </row>
    <row r="18942" spans="1:11" x14ac:dyDescent="0.3">
      <c r="A18942" s="341">
        <v>43797.513196932872</v>
      </c>
      <c r="B18942" s="318">
        <v>40298.660000000003</v>
      </c>
      <c r="C18942" s="318">
        <f t="shared" si="413"/>
        <v>0.24100000000180444</v>
      </c>
      <c r="D18942" s="414">
        <f t="shared" si="414"/>
        <v>0.12050000000090222</v>
      </c>
      <c r="H18942" s="406"/>
      <c r="J18942" s="82">
        <v>46</v>
      </c>
      <c r="K18942" s="391">
        <v>1</v>
      </c>
    </row>
    <row r="18943" spans="1:11" x14ac:dyDescent="0.3">
      <c r="A18943" s="341">
        <v>43797.554863657409</v>
      </c>
      <c r="B18943" s="318">
        <v>40298.906000000003</v>
      </c>
      <c r="C18943" s="318">
        <f t="shared" si="413"/>
        <v>0.24599999999918509</v>
      </c>
      <c r="D18943" s="414">
        <f t="shared" si="414"/>
        <v>0.12299999999959255</v>
      </c>
      <c r="H18943" s="406"/>
      <c r="J18943" s="82">
        <v>47</v>
      </c>
      <c r="K18943" s="319">
        <v>2</v>
      </c>
    </row>
    <row r="18944" spans="1:11" x14ac:dyDescent="0.3">
      <c r="A18944" s="341">
        <v>43797.596530381947</v>
      </c>
      <c r="B18944" s="318">
        <v>40299.156999999999</v>
      </c>
      <c r="C18944" s="318">
        <f t="shared" si="413"/>
        <v>0.25099999999656575</v>
      </c>
      <c r="D18944" s="414">
        <f t="shared" si="414"/>
        <v>0.12549999999828287</v>
      </c>
      <c r="H18944" s="406"/>
      <c r="J18944" s="82">
        <v>48</v>
      </c>
      <c r="K18944" s="320">
        <v>3</v>
      </c>
    </row>
    <row r="18945" spans="1:11" x14ac:dyDescent="0.3">
      <c r="A18945" s="341">
        <v>43797.638197106484</v>
      </c>
      <c r="B18945" s="318">
        <v>40299.4</v>
      </c>
      <c r="C18945" s="318">
        <f t="shared" si="413"/>
        <v>0.24300000000221189</v>
      </c>
      <c r="D18945" s="414">
        <f t="shared" si="414"/>
        <v>0.12150000000110595</v>
      </c>
      <c r="H18945" s="406"/>
      <c r="J18945" s="82">
        <v>49</v>
      </c>
      <c r="K18945" s="321">
        <v>4</v>
      </c>
    </row>
    <row r="18946" spans="1:11" x14ac:dyDescent="0.3">
      <c r="A18946" s="341">
        <v>43797.679863831021</v>
      </c>
      <c r="B18946" s="318">
        <v>40299.637999999999</v>
      </c>
      <c r="C18946" s="318">
        <f t="shared" si="413"/>
        <v>0.23799999999755528</v>
      </c>
      <c r="D18946" s="414">
        <f t="shared" si="414"/>
        <v>0.11899999999877764</v>
      </c>
      <c r="H18946" s="406"/>
      <c r="J18946" s="82">
        <v>50</v>
      </c>
      <c r="K18946" s="391">
        <v>1</v>
      </c>
    </row>
    <row r="18947" spans="1:11" x14ac:dyDescent="0.3">
      <c r="A18947" s="341">
        <v>43797.721530555558</v>
      </c>
      <c r="B18947" s="318">
        <v>40299.885999999999</v>
      </c>
      <c r="C18947" s="318">
        <f t="shared" si="413"/>
        <v>0.24799999999959255</v>
      </c>
      <c r="D18947" s="414">
        <f t="shared" si="414"/>
        <v>0.12399999999979627</v>
      </c>
      <c r="H18947" s="406"/>
      <c r="J18947" s="82">
        <v>51</v>
      </c>
      <c r="K18947" s="319">
        <v>2</v>
      </c>
    </row>
    <row r="18948" spans="1:11" x14ac:dyDescent="0.3">
      <c r="A18948" s="341">
        <v>43797.763197280095</v>
      </c>
      <c r="B18948" s="318">
        <v>40300.137999999999</v>
      </c>
      <c r="C18948" s="318">
        <f t="shared" si="413"/>
        <v>0.25200000000040745</v>
      </c>
      <c r="D18948" s="414">
        <f t="shared" si="414"/>
        <v>0.12600000000020373</v>
      </c>
      <c r="H18948" s="406"/>
      <c r="J18948" s="82">
        <v>52</v>
      </c>
      <c r="K18948" s="320">
        <v>3</v>
      </c>
    </row>
    <row r="18949" spans="1:11" x14ac:dyDescent="0.3">
      <c r="A18949" s="341">
        <v>43797.804864004633</v>
      </c>
      <c r="B18949" s="318">
        <v>40300.381000000001</v>
      </c>
      <c r="C18949" s="318">
        <f t="shared" si="413"/>
        <v>0.24300000000221189</v>
      </c>
      <c r="D18949" s="414">
        <f t="shared" si="414"/>
        <v>0.12150000000110595</v>
      </c>
      <c r="H18949" s="406"/>
      <c r="J18949" s="82">
        <v>53</v>
      </c>
      <c r="K18949" s="321">
        <v>4</v>
      </c>
    </row>
    <row r="18950" spans="1:11" x14ac:dyDescent="0.3">
      <c r="A18950" s="341">
        <v>43797.84653072917</v>
      </c>
      <c r="B18950" s="318">
        <v>40300.618000000002</v>
      </c>
      <c r="C18950" s="318">
        <f t="shared" si="413"/>
        <v>0.23700000000098953</v>
      </c>
      <c r="D18950" s="414">
        <f t="shared" si="414"/>
        <v>0.11850000000049477</v>
      </c>
      <c r="H18950" s="406"/>
      <c r="J18950" s="82">
        <v>54</v>
      </c>
      <c r="K18950" s="391">
        <v>1</v>
      </c>
    </row>
    <row r="18951" spans="1:11" x14ac:dyDescent="0.3">
      <c r="A18951" s="341">
        <v>43797.888197453707</v>
      </c>
      <c r="B18951" s="318">
        <v>40300.855000000003</v>
      </c>
      <c r="C18951" s="318">
        <f t="shared" si="413"/>
        <v>0.23700000000098953</v>
      </c>
      <c r="D18951" s="414">
        <f t="shared" si="414"/>
        <v>0.11850000000049477</v>
      </c>
      <c r="H18951" s="406"/>
      <c r="J18951" s="82">
        <v>55</v>
      </c>
      <c r="K18951" s="319">
        <v>2</v>
      </c>
    </row>
    <row r="18952" spans="1:11" x14ac:dyDescent="0.3">
      <c r="A18952" s="341">
        <v>43797.929864178244</v>
      </c>
      <c r="B18952" s="318">
        <v>40301.112000000001</v>
      </c>
      <c r="C18952" s="318">
        <f t="shared" si="413"/>
        <v>0.25699999999778811</v>
      </c>
      <c r="D18952" s="414">
        <f t="shared" si="414"/>
        <v>0.12849999999889405</v>
      </c>
      <c r="H18952" s="406"/>
      <c r="J18952" s="82">
        <v>56</v>
      </c>
      <c r="K18952" s="320">
        <v>3</v>
      </c>
    </row>
    <row r="18953" spans="1:11" x14ac:dyDescent="0.3">
      <c r="A18953" s="341">
        <v>43797.971530902774</v>
      </c>
      <c r="B18953" s="318">
        <v>40301.360999999997</v>
      </c>
      <c r="C18953" s="318">
        <f t="shared" si="413"/>
        <v>0.24899999999615829</v>
      </c>
      <c r="D18953" s="414">
        <f t="shared" si="414"/>
        <v>0.12449999999807915</v>
      </c>
      <c r="E18953" s="336">
        <f>SUM(C18930:C18953)*7.4805194805</f>
        <v>44.449246753097036</v>
      </c>
      <c r="F18953" s="324">
        <f>AVERAGE(D18930:D18953)</f>
        <v>0.12379166666657208</v>
      </c>
      <c r="G18953" s="324">
        <f>_xlfn.STDEV.S(D18930:D18953)</f>
        <v>3.5414215601397995E-3</v>
      </c>
      <c r="H18953" s="406"/>
      <c r="J18953" s="82">
        <v>57</v>
      </c>
      <c r="K18953" s="321">
        <v>4</v>
      </c>
    </row>
    <row r="18954" spans="1:11" x14ac:dyDescent="0.3">
      <c r="A18954" s="341">
        <v>43798.013197627311</v>
      </c>
      <c r="B18954" s="318">
        <v>40301.599999999999</v>
      </c>
      <c r="C18954" s="318">
        <f t="shared" si="413"/>
        <v>0.23900000000139698</v>
      </c>
      <c r="D18954" s="414">
        <f t="shared" si="414"/>
        <v>0.11950000000069849</v>
      </c>
      <c r="H18954" s="406"/>
      <c r="J18954" s="82">
        <v>58</v>
      </c>
      <c r="K18954" s="391">
        <v>1</v>
      </c>
    </row>
    <row r="18955" spans="1:11" x14ac:dyDescent="0.3">
      <c r="A18955" s="341">
        <v>43798.054864351849</v>
      </c>
      <c r="B18955" s="318">
        <v>40301.839</v>
      </c>
      <c r="C18955" s="318">
        <f t="shared" si="413"/>
        <v>0.23900000000139698</v>
      </c>
      <c r="D18955" s="414">
        <f t="shared" si="414"/>
        <v>0.11950000000069849</v>
      </c>
      <c r="H18955" s="406"/>
      <c r="J18955" s="82">
        <v>59</v>
      </c>
      <c r="K18955" s="319">
        <v>2</v>
      </c>
    </row>
    <row r="18956" spans="1:11" x14ac:dyDescent="0.3">
      <c r="A18956" s="341">
        <v>43798.096531076386</v>
      </c>
      <c r="B18956" s="318">
        <v>40302.091</v>
      </c>
      <c r="C18956" s="318">
        <f t="shared" si="413"/>
        <v>0.25200000000040745</v>
      </c>
      <c r="D18956" s="414">
        <f t="shared" si="414"/>
        <v>0.12600000000020373</v>
      </c>
      <c r="H18956" s="406"/>
      <c r="J18956" s="82">
        <v>60</v>
      </c>
      <c r="K18956" s="320">
        <v>3</v>
      </c>
    </row>
    <row r="18957" spans="1:11" x14ac:dyDescent="0.3">
      <c r="A18957" s="341">
        <v>43798.138197800923</v>
      </c>
      <c r="B18957" s="318">
        <v>40302.341999999997</v>
      </c>
      <c r="C18957" s="318">
        <f t="shared" si="413"/>
        <v>0.25099999999656575</v>
      </c>
      <c r="D18957" s="414">
        <f t="shared" si="414"/>
        <v>0.12549999999828287</v>
      </c>
      <c r="H18957" s="406"/>
      <c r="J18957" s="82">
        <v>61</v>
      </c>
      <c r="K18957" s="321">
        <v>4</v>
      </c>
    </row>
    <row r="18958" spans="1:11" x14ac:dyDescent="0.3">
      <c r="A18958" s="341">
        <v>43798.17986452546</v>
      </c>
      <c r="B18958" s="318">
        <v>40302.591</v>
      </c>
      <c r="C18958" s="318">
        <f t="shared" si="413"/>
        <v>0.24900000000343425</v>
      </c>
      <c r="D18958" s="414">
        <f t="shared" si="414"/>
        <v>0.12450000000171713</v>
      </c>
      <c r="H18958" s="406"/>
      <c r="J18958" s="82">
        <v>62</v>
      </c>
      <c r="K18958" s="391">
        <v>1</v>
      </c>
    </row>
    <row r="18959" spans="1:11" x14ac:dyDescent="0.3">
      <c r="A18959" s="341">
        <v>43798.221531249997</v>
      </c>
      <c r="B18959" s="318">
        <v>40302.839999999997</v>
      </c>
      <c r="C18959" s="318">
        <f t="shared" si="413"/>
        <v>0.24899999999615829</v>
      </c>
      <c r="D18959" s="414">
        <f t="shared" si="414"/>
        <v>0.12449999999807915</v>
      </c>
      <c r="H18959" s="406"/>
      <c r="J18959" s="82">
        <v>63</v>
      </c>
      <c r="K18959" s="319">
        <v>2</v>
      </c>
    </row>
    <row r="18960" spans="1:11" x14ac:dyDescent="0.3">
      <c r="A18960" s="341">
        <v>43798.263197974535</v>
      </c>
      <c r="B18960" s="318">
        <v>40303.101000000002</v>
      </c>
      <c r="C18960" s="318">
        <f t="shared" si="413"/>
        <v>0.26100000000587897</v>
      </c>
      <c r="D18960" s="414">
        <f t="shared" si="414"/>
        <v>0.13050000000293949</v>
      </c>
      <c r="H18960" s="406"/>
      <c r="J18960" s="82">
        <v>64</v>
      </c>
      <c r="K18960" s="320">
        <v>3</v>
      </c>
    </row>
    <row r="18961" spans="1:12" x14ac:dyDescent="0.3">
      <c r="A18961" s="341">
        <v>43798.304864699072</v>
      </c>
      <c r="B18961" s="318">
        <v>40303.358999999997</v>
      </c>
      <c r="C18961" s="318">
        <f t="shared" si="413"/>
        <v>0.25799999999435386</v>
      </c>
      <c r="D18961" s="414">
        <f t="shared" ref="D18961:D19217" si="415">C18961/2</f>
        <v>0.12899999999717693</v>
      </c>
      <c r="H18961" s="406"/>
      <c r="J18961" s="82">
        <v>65</v>
      </c>
      <c r="K18961" s="321">
        <v>4</v>
      </c>
    </row>
    <row r="18962" spans="1:12" x14ac:dyDescent="0.3">
      <c r="A18962" s="341">
        <v>43798.346531423609</v>
      </c>
      <c r="B18962" s="318">
        <v>40303.608999999997</v>
      </c>
      <c r="C18962" s="318">
        <f t="shared" si="413"/>
        <v>0.25</v>
      </c>
      <c r="D18962" s="414">
        <f t="shared" si="415"/>
        <v>0.125</v>
      </c>
      <c r="H18962" s="406"/>
      <c r="J18962" s="82">
        <v>66</v>
      </c>
      <c r="K18962" s="391">
        <v>1</v>
      </c>
    </row>
    <row r="18963" spans="1:12" x14ac:dyDescent="0.3">
      <c r="A18963" s="341">
        <v>43798.388198148146</v>
      </c>
      <c r="B18963" s="318">
        <v>40303.860999999997</v>
      </c>
      <c r="C18963" s="318">
        <f t="shared" si="413"/>
        <v>0.25200000000040745</v>
      </c>
      <c r="D18963" s="414">
        <f t="shared" si="415"/>
        <v>0.12600000000020373</v>
      </c>
      <c r="H18963" s="406"/>
      <c r="J18963" s="82">
        <v>67</v>
      </c>
      <c r="K18963" s="319">
        <v>2</v>
      </c>
    </row>
    <row r="18964" spans="1:12" x14ac:dyDescent="0.3">
      <c r="A18964" s="341">
        <v>43798.429864872684</v>
      </c>
      <c r="B18964" s="318">
        <v>40304.120999999999</v>
      </c>
      <c r="C18964" s="318">
        <f t="shared" si="413"/>
        <v>0.26000000000203727</v>
      </c>
      <c r="D18964" s="414">
        <f t="shared" si="415"/>
        <v>0.13000000000101863</v>
      </c>
      <c r="H18964" s="406"/>
      <c r="J18964" s="82">
        <v>68</v>
      </c>
      <c r="K18964" s="320">
        <v>3</v>
      </c>
    </row>
    <row r="18965" spans="1:12" x14ac:dyDescent="0.3">
      <c r="A18965" s="341">
        <v>43798.471531597221</v>
      </c>
      <c r="B18965" s="318">
        <v>40304.370999999999</v>
      </c>
      <c r="C18965" s="318">
        <f t="shared" si="413"/>
        <v>0.25</v>
      </c>
      <c r="D18965" s="414">
        <f t="shared" si="415"/>
        <v>0.125</v>
      </c>
      <c r="H18965" s="406"/>
      <c r="J18965" s="82">
        <v>69</v>
      </c>
      <c r="K18965" s="321">
        <v>4</v>
      </c>
    </row>
    <row r="18966" spans="1:12" x14ac:dyDescent="0.3">
      <c r="A18966" s="341">
        <v>43798.513198321758</v>
      </c>
      <c r="B18966" s="318">
        <v>40304.612999999998</v>
      </c>
      <c r="C18966" s="318">
        <f t="shared" si="413"/>
        <v>0.24199999999837019</v>
      </c>
      <c r="D18966" s="414">
        <f t="shared" si="415"/>
        <v>0.12099999999918509</v>
      </c>
      <c r="H18966" s="406"/>
      <c r="J18966" s="82">
        <v>70</v>
      </c>
      <c r="K18966" s="391">
        <v>1</v>
      </c>
    </row>
    <row r="18967" spans="1:12" x14ac:dyDescent="0.3">
      <c r="A18967" s="341">
        <v>43798.554865046295</v>
      </c>
      <c r="B18967" s="318">
        <v>40304.86</v>
      </c>
      <c r="C18967" s="318">
        <f t="shared" si="413"/>
        <v>0.2470000000030268</v>
      </c>
      <c r="D18967" s="414">
        <f t="shared" si="415"/>
        <v>0.1235000000015134</v>
      </c>
      <c r="H18967" s="406"/>
      <c r="J18967" s="82">
        <v>71</v>
      </c>
      <c r="K18967" s="319">
        <v>2</v>
      </c>
    </row>
    <row r="18968" spans="1:12" x14ac:dyDescent="0.3">
      <c r="A18968" s="341">
        <v>43798.596531770832</v>
      </c>
      <c r="B18968" s="318">
        <v>40305.116999999998</v>
      </c>
      <c r="C18968" s="318">
        <f t="shared" si="413"/>
        <v>0.25699999999778811</v>
      </c>
      <c r="D18968" s="414">
        <f t="shared" si="415"/>
        <v>0.12849999999889405</v>
      </c>
      <c r="H18968" s="406"/>
      <c r="J18968" s="82">
        <v>72</v>
      </c>
      <c r="K18968" s="320">
        <v>3</v>
      </c>
    </row>
    <row r="18969" spans="1:12" x14ac:dyDescent="0.3">
      <c r="A18969" s="341">
        <v>43798.63819849537</v>
      </c>
      <c r="B18969" s="318">
        <v>40305.364000000001</v>
      </c>
      <c r="C18969" s="318">
        <f t="shared" si="413"/>
        <v>0.2470000000030268</v>
      </c>
      <c r="D18969" s="414">
        <f t="shared" si="415"/>
        <v>0.1235000000015134</v>
      </c>
      <c r="H18969" s="406"/>
      <c r="J18969" s="82">
        <v>73</v>
      </c>
      <c r="K18969" s="321">
        <v>4</v>
      </c>
    </row>
    <row r="18970" spans="1:12" x14ac:dyDescent="0.3">
      <c r="A18970" s="341">
        <v>43798.679865219907</v>
      </c>
      <c r="B18970" s="318">
        <v>40305.608</v>
      </c>
      <c r="C18970" s="318">
        <f t="shared" si="413"/>
        <v>0.24399999999877764</v>
      </c>
      <c r="D18970" s="414">
        <f t="shared" si="415"/>
        <v>0.12199999999938882</v>
      </c>
      <c r="H18970" s="406"/>
      <c r="J18970" s="82">
        <v>74</v>
      </c>
      <c r="K18970" s="391">
        <v>1</v>
      </c>
    </row>
    <row r="18971" spans="1:12" x14ac:dyDescent="0.3">
      <c r="A18971" s="341">
        <v>43798.697222222225</v>
      </c>
      <c r="B18971" s="318">
        <v>40305.608</v>
      </c>
      <c r="C18971" s="318"/>
      <c r="D18971" s="414"/>
      <c r="H18971" s="406"/>
      <c r="J18971" s="82">
        <v>1</v>
      </c>
      <c r="K18971" s="391">
        <v>1</v>
      </c>
      <c r="L18971" s="54" t="s">
        <v>313</v>
      </c>
    </row>
    <row r="18972" spans="1:12" x14ac:dyDescent="0.3">
      <c r="A18972" s="341">
        <v>43798.738888888889</v>
      </c>
      <c r="B18972" s="318">
        <v>40305.849000000002</v>
      </c>
      <c r="C18972" s="318">
        <f t="shared" ref="C18972:C19227" si="416">B18972-B18971</f>
        <v>0.24100000000180444</v>
      </c>
      <c r="D18972" s="414">
        <f t="shared" si="415"/>
        <v>0.12050000000090222</v>
      </c>
      <c r="H18972" s="406"/>
      <c r="J18972" s="82">
        <v>2</v>
      </c>
      <c r="K18972" s="319">
        <v>2</v>
      </c>
    </row>
    <row r="18973" spans="1:12" x14ac:dyDescent="0.3">
      <c r="A18973" s="341">
        <v>43798.780555555553</v>
      </c>
      <c r="B18973" s="318">
        <v>40306.099000000002</v>
      </c>
      <c r="C18973" s="318">
        <f t="shared" si="416"/>
        <v>0.25</v>
      </c>
      <c r="D18973" s="414">
        <f t="shared" si="415"/>
        <v>0.125</v>
      </c>
      <c r="H18973" s="406"/>
      <c r="J18973" s="82">
        <v>3</v>
      </c>
      <c r="K18973" s="320">
        <v>3</v>
      </c>
    </row>
    <row r="18974" spans="1:12" x14ac:dyDescent="0.3">
      <c r="A18974" s="341">
        <v>43798.822222222225</v>
      </c>
      <c r="B18974" s="318">
        <v>40306.347999999998</v>
      </c>
      <c r="C18974" s="318">
        <f t="shared" si="416"/>
        <v>0.24899999999615829</v>
      </c>
      <c r="D18974" s="414">
        <f t="shared" si="415"/>
        <v>0.12449999999807915</v>
      </c>
      <c r="H18974" s="406"/>
      <c r="J18974" s="82">
        <v>4</v>
      </c>
      <c r="K18974" s="321">
        <v>4</v>
      </c>
    </row>
    <row r="18975" spans="1:12" x14ac:dyDescent="0.3">
      <c r="A18975" s="341">
        <v>43798.863888715277</v>
      </c>
      <c r="B18975" s="318">
        <v>40306.584000000003</v>
      </c>
      <c r="C18975" s="318">
        <f t="shared" si="416"/>
        <v>0.23600000000442378</v>
      </c>
      <c r="D18975" s="414">
        <f t="shared" si="415"/>
        <v>0.11800000000221189</v>
      </c>
      <c r="H18975" s="406"/>
      <c r="J18975" s="82">
        <v>5</v>
      </c>
      <c r="K18975" s="391">
        <v>1</v>
      </c>
    </row>
    <row r="18976" spans="1:12" x14ac:dyDescent="0.3">
      <c r="A18976" s="341">
        <v>43798.905555324076</v>
      </c>
      <c r="B18976" s="318">
        <v>40306.817999999999</v>
      </c>
      <c r="C18976" s="318">
        <f t="shared" si="416"/>
        <v>0.23399999999674037</v>
      </c>
      <c r="D18976" s="414">
        <f t="shared" si="415"/>
        <v>0.11699999999837019</v>
      </c>
      <c r="H18976" s="406"/>
      <c r="J18976" s="82">
        <v>6</v>
      </c>
      <c r="K18976" s="319">
        <v>2</v>
      </c>
    </row>
    <row r="18977" spans="1:11" x14ac:dyDescent="0.3">
      <c r="A18977" s="341">
        <v>43798.947221932867</v>
      </c>
      <c r="B18977" s="318">
        <v>40307.061999999998</v>
      </c>
      <c r="C18977" s="318">
        <f t="shared" si="416"/>
        <v>0.24399999999877764</v>
      </c>
      <c r="D18977" s="414">
        <f t="shared" si="415"/>
        <v>0.12199999999938882</v>
      </c>
      <c r="H18977" s="406"/>
      <c r="J18977" s="82">
        <v>7</v>
      </c>
      <c r="K18977" s="320">
        <v>3</v>
      </c>
    </row>
    <row r="18978" spans="1:11" x14ac:dyDescent="0.3">
      <c r="A18978" s="341">
        <v>43798.988888541666</v>
      </c>
      <c r="B18978" s="318">
        <v>40307.31</v>
      </c>
      <c r="C18978" s="318">
        <f t="shared" si="416"/>
        <v>0.24799999999959255</v>
      </c>
      <c r="D18978" s="414">
        <f t="shared" si="415"/>
        <v>0.12399999999979627</v>
      </c>
      <c r="E18978" s="336">
        <f>SUM(C18954:C18978)*7.4805194805</f>
        <v>44.501610389498417</v>
      </c>
      <c r="F18978" s="324">
        <f>AVERAGE(D18954:D18978)</f>
        <v>0.12393750000001091</v>
      </c>
      <c r="G18978" s="324">
        <f>_xlfn.STDEV.S(D18954:D18978)</f>
        <v>3.567097529113513E-3</v>
      </c>
      <c r="H18978" s="406"/>
      <c r="J18978" s="82">
        <v>8</v>
      </c>
      <c r="K18978" s="321">
        <v>4</v>
      </c>
    </row>
    <row r="18979" spans="1:11" x14ac:dyDescent="0.3">
      <c r="A18979" s="341">
        <v>43799.030555150464</v>
      </c>
      <c r="B18979" s="318">
        <v>40307.552000000003</v>
      </c>
      <c r="C18979" s="318">
        <f t="shared" si="416"/>
        <v>0.24200000000564614</v>
      </c>
      <c r="D18979" s="414">
        <f t="shared" si="415"/>
        <v>0.12100000000282307</v>
      </c>
      <c r="H18979" s="406"/>
      <c r="J18979" s="82">
        <v>9</v>
      </c>
      <c r="K18979" s="391">
        <v>1</v>
      </c>
    </row>
    <row r="18980" spans="1:11" x14ac:dyDescent="0.3">
      <c r="A18980" s="341">
        <v>43799.072221759256</v>
      </c>
      <c r="B18980" s="318">
        <v>40307.792000000001</v>
      </c>
      <c r="C18980" s="318">
        <f t="shared" si="416"/>
        <v>0.23999999999796273</v>
      </c>
      <c r="D18980" s="414">
        <f t="shared" si="415"/>
        <v>0.11999999999898137</v>
      </c>
      <c r="H18980" s="406"/>
      <c r="J18980" s="82">
        <v>10</v>
      </c>
      <c r="K18980" s="319">
        <v>2</v>
      </c>
    </row>
    <row r="18981" spans="1:11" x14ac:dyDescent="0.3">
      <c r="A18981" s="341">
        <v>43799.113888368054</v>
      </c>
      <c r="B18981" s="318">
        <v>40308.038999999997</v>
      </c>
      <c r="C18981" s="318">
        <f t="shared" si="416"/>
        <v>0.24699999999575084</v>
      </c>
      <c r="D18981" s="414">
        <f t="shared" si="415"/>
        <v>0.12349999999787542</v>
      </c>
      <c r="H18981" s="406"/>
      <c r="J18981" s="82">
        <v>11</v>
      </c>
      <c r="K18981" s="320">
        <v>3</v>
      </c>
    </row>
    <row r="18982" spans="1:11" x14ac:dyDescent="0.3">
      <c r="A18982" s="341">
        <v>43799.155554976853</v>
      </c>
      <c r="B18982" s="318">
        <v>40308.288</v>
      </c>
      <c r="C18982" s="318">
        <f t="shared" si="416"/>
        <v>0.24900000000343425</v>
      </c>
      <c r="D18982" s="414">
        <f t="shared" si="415"/>
        <v>0.12450000000171713</v>
      </c>
      <c r="H18982" s="406"/>
      <c r="J18982" s="82">
        <v>12</v>
      </c>
      <c r="K18982" s="321">
        <v>4</v>
      </c>
    </row>
    <row r="18983" spans="1:11" x14ac:dyDescent="0.3">
      <c r="A18983" s="341">
        <v>43799.197221585651</v>
      </c>
      <c r="B18983" s="318">
        <v>40308.538</v>
      </c>
      <c r="C18983" s="318">
        <f t="shared" si="416"/>
        <v>0.25</v>
      </c>
      <c r="D18983" s="414">
        <f t="shared" si="415"/>
        <v>0.125</v>
      </c>
      <c r="H18983" s="406"/>
      <c r="J18983" s="82">
        <v>13</v>
      </c>
      <c r="K18983" s="391">
        <v>1</v>
      </c>
    </row>
    <row r="18984" spans="1:11" x14ac:dyDescent="0.3">
      <c r="A18984" s="341">
        <v>43799.238888194443</v>
      </c>
      <c r="B18984" s="318">
        <v>40308.785000000003</v>
      </c>
      <c r="C18984" s="318">
        <f t="shared" si="416"/>
        <v>0.2470000000030268</v>
      </c>
      <c r="D18984" s="414">
        <f t="shared" si="415"/>
        <v>0.1235000000015134</v>
      </c>
      <c r="H18984" s="406"/>
      <c r="J18984" s="82">
        <v>14</v>
      </c>
      <c r="K18984" s="319">
        <v>2</v>
      </c>
    </row>
    <row r="18985" spans="1:11" x14ac:dyDescent="0.3">
      <c r="A18985" s="341">
        <v>43799.280554803241</v>
      </c>
      <c r="B18985" s="318">
        <v>40309.042000000001</v>
      </c>
      <c r="C18985" s="318">
        <f t="shared" si="416"/>
        <v>0.25699999999778811</v>
      </c>
      <c r="D18985" s="414">
        <f t="shared" si="415"/>
        <v>0.12849999999889405</v>
      </c>
      <c r="H18985" s="406"/>
      <c r="J18985" s="82">
        <v>15</v>
      </c>
      <c r="K18985" s="320">
        <v>3</v>
      </c>
    </row>
    <row r="18986" spans="1:11" x14ac:dyDescent="0.3">
      <c r="A18986" s="341">
        <v>43799.32222141204</v>
      </c>
      <c r="B18986" s="318">
        <v>40309.298999999999</v>
      </c>
      <c r="C18986" s="318">
        <f t="shared" si="416"/>
        <v>0.25699999999778811</v>
      </c>
      <c r="D18986" s="414">
        <f t="shared" si="415"/>
        <v>0.12849999999889405</v>
      </c>
      <c r="H18986" s="406"/>
      <c r="J18986" s="82">
        <v>16</v>
      </c>
      <c r="K18986" s="321">
        <v>4</v>
      </c>
    </row>
    <row r="18987" spans="1:11" x14ac:dyDescent="0.3">
      <c r="A18987" s="341">
        <v>43799.363888020831</v>
      </c>
      <c r="B18987" s="318">
        <v>40309.548999999999</v>
      </c>
      <c r="C18987" s="318">
        <f t="shared" si="416"/>
        <v>0.25</v>
      </c>
      <c r="D18987" s="414">
        <f t="shared" si="415"/>
        <v>0.125</v>
      </c>
      <c r="H18987" s="406"/>
      <c r="J18987" s="82">
        <v>17</v>
      </c>
      <c r="K18987" s="391">
        <v>1</v>
      </c>
    </row>
    <row r="18988" spans="1:11" x14ac:dyDescent="0.3">
      <c r="A18988" s="341">
        <v>43799.405554629629</v>
      </c>
      <c r="B18988" s="318">
        <v>40309.796999999999</v>
      </c>
      <c r="C18988" s="318">
        <f t="shared" si="416"/>
        <v>0.24799999999959255</v>
      </c>
      <c r="D18988" s="414">
        <f t="shared" si="415"/>
        <v>0.12399999999979627</v>
      </c>
      <c r="H18988" s="406"/>
      <c r="J18988" s="82">
        <v>18</v>
      </c>
      <c r="K18988" s="319">
        <v>2</v>
      </c>
    </row>
    <row r="18989" spans="1:11" x14ac:dyDescent="0.3">
      <c r="A18989" s="341">
        <v>43799.447221238428</v>
      </c>
      <c r="B18989" s="318">
        <v>40310.050999999999</v>
      </c>
      <c r="C18989" s="318">
        <f t="shared" si="416"/>
        <v>0.25400000000081491</v>
      </c>
      <c r="D18989" s="414">
        <f t="shared" si="415"/>
        <v>0.12700000000040745</v>
      </c>
      <c r="H18989" s="406"/>
      <c r="J18989" s="82">
        <v>19</v>
      </c>
      <c r="K18989" s="320">
        <v>3</v>
      </c>
    </row>
    <row r="18990" spans="1:11" x14ac:dyDescent="0.3">
      <c r="A18990" s="341">
        <v>43799.488887847219</v>
      </c>
      <c r="B18990" s="318">
        <v>40310.307999999997</v>
      </c>
      <c r="C18990" s="318">
        <f t="shared" si="416"/>
        <v>0.25699999999778811</v>
      </c>
      <c r="D18990" s="414">
        <f t="shared" si="415"/>
        <v>0.12849999999889405</v>
      </c>
      <c r="H18990" s="406"/>
      <c r="J18990" s="82">
        <v>20</v>
      </c>
      <c r="K18990" s="321">
        <v>4</v>
      </c>
    </row>
    <row r="18991" spans="1:11" x14ac:dyDescent="0.3">
      <c r="A18991" s="341">
        <v>43799.530554456018</v>
      </c>
      <c r="B18991" s="318">
        <v>40310.555</v>
      </c>
      <c r="C18991" s="318">
        <f t="shared" si="416"/>
        <v>0.2470000000030268</v>
      </c>
      <c r="D18991" s="414">
        <f t="shared" si="415"/>
        <v>0.1235000000015134</v>
      </c>
      <c r="H18991" s="406"/>
      <c r="J18991" s="82">
        <v>21</v>
      </c>
      <c r="K18991" s="391">
        <v>1</v>
      </c>
    </row>
    <row r="18992" spans="1:11" x14ac:dyDescent="0.3">
      <c r="A18992" s="341">
        <v>43799.572221064816</v>
      </c>
      <c r="B18992" s="318">
        <v>40310.798000000003</v>
      </c>
      <c r="C18992" s="318">
        <f t="shared" si="416"/>
        <v>0.24300000000221189</v>
      </c>
      <c r="D18992" s="414">
        <f t="shared" si="415"/>
        <v>0.12150000000110595</v>
      </c>
      <c r="H18992" s="406"/>
      <c r="J18992" s="82">
        <v>22</v>
      </c>
      <c r="K18992" s="319">
        <v>2</v>
      </c>
    </row>
    <row r="18993" spans="1:11" x14ac:dyDescent="0.3">
      <c r="A18993" s="341">
        <v>43799.613887673608</v>
      </c>
      <c r="B18993" s="318">
        <v>40311.048999999999</v>
      </c>
      <c r="C18993" s="318">
        <f t="shared" si="416"/>
        <v>0.25099999999656575</v>
      </c>
      <c r="D18993" s="414">
        <f t="shared" si="415"/>
        <v>0.12549999999828287</v>
      </c>
      <c r="H18993" s="406"/>
      <c r="J18993" s="82">
        <v>23</v>
      </c>
      <c r="K18993" s="320">
        <v>3</v>
      </c>
    </row>
    <row r="18994" spans="1:11" x14ac:dyDescent="0.3">
      <c r="A18994" s="341">
        <v>43799.655554282406</v>
      </c>
      <c r="B18994" s="318">
        <v>40311.298000000003</v>
      </c>
      <c r="C18994" s="318">
        <f t="shared" si="416"/>
        <v>0.24900000000343425</v>
      </c>
      <c r="D18994" s="414">
        <f t="shared" si="415"/>
        <v>0.12450000000171713</v>
      </c>
      <c r="H18994" s="406"/>
      <c r="J18994" s="82">
        <v>24</v>
      </c>
      <c r="K18994" s="321">
        <v>4</v>
      </c>
    </row>
    <row r="18995" spans="1:11" x14ac:dyDescent="0.3">
      <c r="A18995" s="341">
        <v>43799.697220891205</v>
      </c>
      <c r="B18995" s="318">
        <v>40311.542999999998</v>
      </c>
      <c r="C18995" s="318">
        <f t="shared" si="416"/>
        <v>0.24499999999534339</v>
      </c>
      <c r="D18995" s="414">
        <f t="shared" si="415"/>
        <v>0.12249999999767169</v>
      </c>
      <c r="H18995" s="406"/>
      <c r="J18995" s="82">
        <v>25</v>
      </c>
      <c r="K18995" s="391">
        <v>1</v>
      </c>
    </row>
    <row r="18996" spans="1:11" x14ac:dyDescent="0.3">
      <c r="A18996" s="341">
        <v>43799.738887500003</v>
      </c>
      <c r="B18996" s="318">
        <v>40311.781999999999</v>
      </c>
      <c r="C18996" s="318">
        <f t="shared" si="416"/>
        <v>0.23900000000139698</v>
      </c>
      <c r="D18996" s="414">
        <f t="shared" si="415"/>
        <v>0.11950000000069849</v>
      </c>
      <c r="H18996" s="406"/>
      <c r="J18996" s="82">
        <v>26</v>
      </c>
      <c r="K18996" s="319">
        <v>2</v>
      </c>
    </row>
    <row r="18997" spans="1:11" x14ac:dyDescent="0.3">
      <c r="A18997" s="341">
        <v>43799.780554108795</v>
      </c>
      <c r="B18997" s="318">
        <v>40312.031000000003</v>
      </c>
      <c r="C18997" s="318">
        <f t="shared" si="416"/>
        <v>0.24900000000343425</v>
      </c>
      <c r="D18997" s="414">
        <f t="shared" si="415"/>
        <v>0.12450000000171713</v>
      </c>
      <c r="H18997" s="406"/>
      <c r="J18997" s="82">
        <v>27</v>
      </c>
      <c r="K18997" s="320">
        <v>3</v>
      </c>
    </row>
    <row r="18998" spans="1:11" x14ac:dyDescent="0.3">
      <c r="A18998" s="341">
        <v>43799.822220717593</v>
      </c>
      <c r="B18998" s="318">
        <v>40312.279000000002</v>
      </c>
      <c r="C18998" s="318">
        <f t="shared" si="416"/>
        <v>0.24799999999959255</v>
      </c>
      <c r="D18998" s="414">
        <f t="shared" si="415"/>
        <v>0.12399999999979627</v>
      </c>
      <c r="H18998" s="406"/>
      <c r="J18998" s="82">
        <v>28</v>
      </c>
      <c r="K18998" s="321">
        <v>4</v>
      </c>
    </row>
    <row r="18999" spans="1:11" x14ac:dyDescent="0.3">
      <c r="A18999" s="341">
        <v>43799.863887326392</v>
      </c>
      <c r="B18999" s="318">
        <v>40312.521000000001</v>
      </c>
      <c r="C18999" s="318">
        <f t="shared" si="416"/>
        <v>0.24199999999837019</v>
      </c>
      <c r="D18999" s="414">
        <f t="shared" si="415"/>
        <v>0.12099999999918509</v>
      </c>
      <c r="H18999" s="406"/>
      <c r="J18999" s="82">
        <v>29</v>
      </c>
      <c r="K18999" s="391">
        <v>1</v>
      </c>
    </row>
    <row r="19000" spans="1:11" x14ac:dyDescent="0.3">
      <c r="A19000" s="341">
        <v>43799.905553935183</v>
      </c>
      <c r="B19000" s="318">
        <v>40312.76</v>
      </c>
      <c r="C19000" s="318">
        <f t="shared" si="416"/>
        <v>0.23900000000139698</v>
      </c>
      <c r="D19000" s="414">
        <f t="shared" si="415"/>
        <v>0.11950000000069849</v>
      </c>
      <c r="H19000" s="406"/>
      <c r="J19000" s="82">
        <v>30</v>
      </c>
      <c r="K19000" s="319">
        <v>2</v>
      </c>
    </row>
    <row r="19001" spans="1:11" x14ac:dyDescent="0.3">
      <c r="A19001" s="341">
        <v>43799.947220543982</v>
      </c>
      <c r="B19001" s="318">
        <v>40313.008999999998</v>
      </c>
      <c r="C19001" s="318">
        <f t="shared" si="416"/>
        <v>0.24899999999615829</v>
      </c>
      <c r="D19001" s="414">
        <f t="shared" si="415"/>
        <v>0.12449999999807915</v>
      </c>
      <c r="H19001" s="406"/>
      <c r="J19001" s="82">
        <v>31</v>
      </c>
      <c r="K19001" s="320">
        <v>3</v>
      </c>
    </row>
    <row r="19002" spans="1:11" x14ac:dyDescent="0.3">
      <c r="A19002" s="341">
        <v>43799.98888715278</v>
      </c>
      <c r="B19002" s="318">
        <v>40313.258000000002</v>
      </c>
      <c r="C19002" s="318">
        <f t="shared" si="416"/>
        <v>0.24900000000343425</v>
      </c>
      <c r="D19002" s="414">
        <f t="shared" si="415"/>
        <v>0.12450000000171713</v>
      </c>
      <c r="E19002" s="336">
        <f>SUM(C18979:C19002)*7.4805194805</f>
        <v>44.494129870043608</v>
      </c>
      <c r="F19002" s="324">
        <f>AVERAGE(D18979:D19002)</f>
        <v>0.12391666666674912</v>
      </c>
      <c r="G19002" s="324">
        <f>_xlfn.STDEV.S(D18979:D19002)</f>
        <v>2.6278883346844482E-3</v>
      </c>
      <c r="H19002" s="406"/>
      <c r="J19002" s="82">
        <v>32</v>
      </c>
      <c r="K19002" s="321">
        <v>4</v>
      </c>
    </row>
    <row r="19003" spans="1:11" x14ac:dyDescent="0.3">
      <c r="A19003" s="341">
        <v>43800.030553761571</v>
      </c>
      <c r="B19003" s="318">
        <v>40313.502</v>
      </c>
      <c r="C19003" s="318">
        <f t="shared" si="416"/>
        <v>0.24399999999877764</v>
      </c>
      <c r="D19003" s="414">
        <f t="shared" si="415"/>
        <v>0.12199999999938882</v>
      </c>
      <c r="H19003" s="406"/>
      <c r="J19003" s="82">
        <v>33</v>
      </c>
      <c r="K19003" s="391">
        <v>1</v>
      </c>
    </row>
    <row r="19004" spans="1:11" x14ac:dyDescent="0.3">
      <c r="A19004" s="341">
        <v>43800.07222037037</v>
      </c>
      <c r="B19004" s="318">
        <v>40313.748</v>
      </c>
      <c r="C19004" s="318">
        <f t="shared" si="416"/>
        <v>0.24599999999918509</v>
      </c>
      <c r="D19004" s="414">
        <f t="shared" si="415"/>
        <v>0.12299999999959255</v>
      </c>
      <c r="H19004" s="406"/>
      <c r="J19004" s="82">
        <v>34</v>
      </c>
      <c r="K19004" s="319">
        <v>2</v>
      </c>
    </row>
    <row r="19005" spans="1:11" x14ac:dyDescent="0.3">
      <c r="A19005" s="341">
        <v>43800.113886979168</v>
      </c>
      <c r="B19005" s="318">
        <v>40314.002</v>
      </c>
      <c r="C19005" s="318">
        <f t="shared" si="416"/>
        <v>0.25400000000081491</v>
      </c>
      <c r="D19005" s="414">
        <f t="shared" si="415"/>
        <v>0.12700000000040745</v>
      </c>
      <c r="H19005" s="406"/>
      <c r="J19005" s="82">
        <v>35</v>
      </c>
      <c r="K19005" s="320">
        <v>3</v>
      </c>
    </row>
    <row r="19006" spans="1:11" x14ac:dyDescent="0.3">
      <c r="A19006" s="341">
        <v>43800.15555358796</v>
      </c>
      <c r="B19006" s="318">
        <v>40314.258999999998</v>
      </c>
      <c r="C19006" s="318">
        <f t="shared" si="416"/>
        <v>0.25699999999778811</v>
      </c>
      <c r="D19006" s="414">
        <f t="shared" si="415"/>
        <v>0.12849999999889405</v>
      </c>
      <c r="H19006" s="406"/>
      <c r="J19006" s="82">
        <v>36</v>
      </c>
      <c r="K19006" s="321">
        <v>4</v>
      </c>
    </row>
    <row r="19007" spans="1:11" x14ac:dyDescent="0.3">
      <c r="A19007" s="341">
        <v>43800.197220196758</v>
      </c>
      <c r="B19007" s="318">
        <v>40314.51</v>
      </c>
      <c r="C19007" s="318">
        <f t="shared" si="416"/>
        <v>0.25100000000384171</v>
      </c>
      <c r="D19007" s="414">
        <f t="shared" si="415"/>
        <v>0.12550000000192085</v>
      </c>
      <c r="H19007" s="406"/>
      <c r="J19007" s="82">
        <v>37</v>
      </c>
      <c r="K19007" s="391">
        <v>1</v>
      </c>
    </row>
    <row r="19008" spans="1:11" x14ac:dyDescent="0.3">
      <c r="A19008" s="341">
        <v>43800.238886805557</v>
      </c>
      <c r="B19008" s="318">
        <v>40314.76</v>
      </c>
      <c r="C19008" s="318">
        <f t="shared" si="416"/>
        <v>0.25</v>
      </c>
      <c r="D19008" s="414">
        <f t="shared" si="415"/>
        <v>0.125</v>
      </c>
      <c r="H19008" s="406"/>
      <c r="J19008" s="82">
        <v>38</v>
      </c>
      <c r="K19008" s="319">
        <v>2</v>
      </c>
    </row>
    <row r="19009" spans="1:11" x14ac:dyDescent="0.3">
      <c r="A19009" s="341">
        <v>43800.280553414355</v>
      </c>
      <c r="B19009" s="318">
        <v>40315.019999999997</v>
      </c>
      <c r="C19009" s="318">
        <f t="shared" si="416"/>
        <v>0.25999999999476131</v>
      </c>
      <c r="D19009" s="414">
        <f t="shared" si="415"/>
        <v>0.12999999999738066</v>
      </c>
      <c r="H19009" s="406"/>
      <c r="J19009" s="82">
        <v>39</v>
      </c>
      <c r="K19009" s="320">
        <v>3</v>
      </c>
    </row>
    <row r="19010" spans="1:11" x14ac:dyDescent="0.3">
      <c r="A19010" s="341">
        <v>43800.322220023147</v>
      </c>
      <c r="B19010" s="318">
        <v>40315.281000000003</v>
      </c>
      <c r="C19010" s="318">
        <f t="shared" si="416"/>
        <v>0.26100000000587897</v>
      </c>
      <c r="D19010" s="414">
        <f t="shared" si="415"/>
        <v>0.13050000000293949</v>
      </c>
      <c r="H19010" s="406"/>
      <c r="J19010" s="82">
        <v>40</v>
      </c>
      <c r="K19010" s="321">
        <v>4</v>
      </c>
    </row>
    <row r="19011" spans="1:11" x14ac:dyDescent="0.3">
      <c r="A19011" s="341">
        <v>43800.363886631945</v>
      </c>
      <c r="B19011" s="318">
        <v>40315.531000000003</v>
      </c>
      <c r="C19011" s="318">
        <f t="shared" si="416"/>
        <v>0.25</v>
      </c>
      <c r="D19011" s="414">
        <f t="shared" si="415"/>
        <v>0.125</v>
      </c>
      <c r="H19011" s="406"/>
      <c r="J19011" s="82">
        <v>41</v>
      </c>
      <c r="K19011" s="391">
        <v>1</v>
      </c>
    </row>
    <row r="19012" spans="1:11" x14ac:dyDescent="0.3">
      <c r="A19012" s="341">
        <v>43800.405553240744</v>
      </c>
      <c r="B19012" s="318">
        <v>40315.773000000001</v>
      </c>
      <c r="C19012" s="318">
        <f t="shared" si="416"/>
        <v>0.24199999999837019</v>
      </c>
      <c r="D19012" s="414">
        <f t="shared" si="415"/>
        <v>0.12099999999918509</v>
      </c>
      <c r="H19012" s="406"/>
      <c r="J19012" s="82">
        <v>42</v>
      </c>
      <c r="K19012" s="319">
        <v>2</v>
      </c>
    </row>
    <row r="19013" spans="1:11" x14ac:dyDescent="0.3">
      <c r="A19013" s="341">
        <v>43800.447219849535</v>
      </c>
      <c r="B19013" s="318">
        <v>40316.021000000001</v>
      </c>
      <c r="C19013" s="318">
        <f t="shared" si="416"/>
        <v>0.24799999999959255</v>
      </c>
      <c r="D19013" s="414">
        <f t="shared" si="415"/>
        <v>0.12399999999979627</v>
      </c>
      <c r="H19013" s="406"/>
      <c r="J19013" s="82">
        <v>43</v>
      </c>
      <c r="K19013" s="320">
        <v>3</v>
      </c>
    </row>
    <row r="19014" spans="1:11" x14ac:dyDescent="0.3">
      <c r="A19014" s="341">
        <v>43800.488886458334</v>
      </c>
      <c r="B19014" s="318">
        <v>40316.271000000001</v>
      </c>
      <c r="C19014" s="318">
        <f t="shared" si="416"/>
        <v>0.25</v>
      </c>
      <c r="D19014" s="414">
        <f t="shared" si="415"/>
        <v>0.125</v>
      </c>
      <c r="H19014" s="406"/>
      <c r="J19014" s="82">
        <v>44</v>
      </c>
      <c r="K19014" s="321">
        <v>4</v>
      </c>
    </row>
    <row r="19015" spans="1:11" x14ac:dyDescent="0.3">
      <c r="A19015" s="341">
        <v>43800.530553067132</v>
      </c>
      <c r="B19015" s="318">
        <v>40316.517999999996</v>
      </c>
      <c r="C19015" s="318">
        <f t="shared" si="416"/>
        <v>0.24699999999575084</v>
      </c>
      <c r="D19015" s="414">
        <f t="shared" si="415"/>
        <v>0.12349999999787542</v>
      </c>
      <c r="H19015" s="406"/>
      <c r="J19015" s="82">
        <v>45</v>
      </c>
      <c r="K19015" s="391">
        <v>1</v>
      </c>
    </row>
    <row r="19016" spans="1:11" x14ac:dyDescent="0.3">
      <c r="A19016" s="341">
        <v>43800.572219675923</v>
      </c>
      <c r="B19016" s="318">
        <v>40316.758999999998</v>
      </c>
      <c r="C19016" s="318">
        <f t="shared" si="416"/>
        <v>0.24100000000180444</v>
      </c>
      <c r="D19016" s="414">
        <f t="shared" si="415"/>
        <v>0.12050000000090222</v>
      </c>
      <c r="H19016" s="406"/>
      <c r="J19016" s="82">
        <v>46</v>
      </c>
      <c r="K19016" s="319">
        <v>2</v>
      </c>
    </row>
    <row r="19017" spans="1:11" x14ac:dyDescent="0.3">
      <c r="A19017" s="341">
        <v>43800.613886284722</v>
      </c>
      <c r="B19017" s="318">
        <v>40317.002999999997</v>
      </c>
      <c r="C19017" s="318">
        <f t="shared" si="416"/>
        <v>0.24399999999877764</v>
      </c>
      <c r="D19017" s="414">
        <f t="shared" si="415"/>
        <v>0.12199999999938882</v>
      </c>
      <c r="H19017" s="406"/>
      <c r="J19017" s="82">
        <v>47</v>
      </c>
      <c r="K19017" s="320">
        <v>3</v>
      </c>
    </row>
    <row r="19018" spans="1:11" x14ac:dyDescent="0.3">
      <c r="A19018" s="341">
        <v>43800.655552893521</v>
      </c>
      <c r="B19018" s="318">
        <v>40317.249000000003</v>
      </c>
      <c r="C19018" s="318">
        <f t="shared" si="416"/>
        <v>0.24600000000646105</v>
      </c>
      <c r="D19018" s="414">
        <f t="shared" si="415"/>
        <v>0.12300000000323053</v>
      </c>
      <c r="H19018" s="406"/>
      <c r="J19018" s="82">
        <v>48</v>
      </c>
      <c r="K19018" s="321">
        <v>4</v>
      </c>
    </row>
    <row r="19019" spans="1:11" x14ac:dyDescent="0.3">
      <c r="A19019" s="341">
        <v>43800.697219502312</v>
      </c>
      <c r="B19019" s="318">
        <v>40317.487999999998</v>
      </c>
      <c r="C19019" s="318">
        <f t="shared" si="416"/>
        <v>0.23899999999412103</v>
      </c>
      <c r="D19019" s="414">
        <f t="shared" si="415"/>
        <v>0.11949999999706051</v>
      </c>
      <c r="H19019" s="406"/>
      <c r="J19019" s="82">
        <v>49</v>
      </c>
      <c r="K19019" s="391">
        <v>1</v>
      </c>
    </row>
    <row r="19020" spans="1:11" x14ac:dyDescent="0.3">
      <c r="A19020" s="341">
        <v>43800.73888611111</v>
      </c>
      <c r="B19020" s="318">
        <v>40317.726999999999</v>
      </c>
      <c r="C19020" s="318">
        <f t="shared" si="416"/>
        <v>0.23900000000139698</v>
      </c>
      <c r="D19020" s="414">
        <f t="shared" si="415"/>
        <v>0.11950000000069849</v>
      </c>
      <c r="H19020" s="406"/>
      <c r="J19020" s="82">
        <v>50</v>
      </c>
      <c r="K19020" s="319">
        <v>2</v>
      </c>
    </row>
    <row r="19021" spans="1:11" x14ac:dyDescent="0.3">
      <c r="A19021" s="341">
        <v>43800.780552719909</v>
      </c>
      <c r="B19021" s="318">
        <v>40317.972000000002</v>
      </c>
      <c r="C19021" s="318">
        <f t="shared" si="416"/>
        <v>0.24500000000261934</v>
      </c>
      <c r="D19021" s="414">
        <f t="shared" si="415"/>
        <v>0.12250000000130967</v>
      </c>
      <c r="H19021" s="406"/>
      <c r="J19021" s="82">
        <v>51</v>
      </c>
      <c r="K19021" s="320">
        <v>3</v>
      </c>
    </row>
    <row r="19022" spans="1:11" x14ac:dyDescent="0.3">
      <c r="A19022" s="341">
        <v>43800.8222193287</v>
      </c>
      <c r="B19022" s="318">
        <v>40318.220999999998</v>
      </c>
      <c r="C19022" s="318">
        <f t="shared" si="416"/>
        <v>0.24899999999615829</v>
      </c>
      <c r="D19022" s="414">
        <f t="shared" si="415"/>
        <v>0.12449999999807915</v>
      </c>
      <c r="H19022" s="406"/>
      <c r="J19022" s="82">
        <v>52</v>
      </c>
      <c r="K19022" s="321">
        <v>4</v>
      </c>
    </row>
    <row r="19023" spans="1:11" x14ac:dyDescent="0.3">
      <c r="A19023" s="341">
        <v>43800.863885937499</v>
      </c>
      <c r="B19023" s="318">
        <v>40318.461000000003</v>
      </c>
      <c r="C19023" s="318">
        <f t="shared" si="416"/>
        <v>0.24000000000523869</v>
      </c>
      <c r="D19023" s="414">
        <f t="shared" si="415"/>
        <v>0.12000000000261934</v>
      </c>
      <c r="H19023" s="406"/>
      <c r="J19023" s="82">
        <v>53</v>
      </c>
      <c r="K19023" s="391">
        <v>1</v>
      </c>
    </row>
    <row r="19024" spans="1:11" x14ac:dyDescent="0.3">
      <c r="A19024" s="341">
        <v>43800.905552546297</v>
      </c>
      <c r="B19024" s="318">
        <v>40318.699000000001</v>
      </c>
      <c r="C19024" s="318">
        <f t="shared" si="416"/>
        <v>0.23799999999755528</v>
      </c>
      <c r="D19024" s="414">
        <f t="shared" si="415"/>
        <v>0.11899999999877764</v>
      </c>
      <c r="H19024" s="406"/>
      <c r="J19024" s="82">
        <v>54</v>
      </c>
      <c r="K19024" s="319">
        <v>2</v>
      </c>
    </row>
    <row r="19025" spans="1:11" x14ac:dyDescent="0.3">
      <c r="A19025" s="341">
        <v>43800.947219155096</v>
      </c>
      <c r="B19025" s="318">
        <v>40318.942999999999</v>
      </c>
      <c r="C19025" s="318">
        <f t="shared" si="416"/>
        <v>0.24399999999877764</v>
      </c>
      <c r="D19025" s="414">
        <f t="shared" si="415"/>
        <v>0.12199999999938882</v>
      </c>
      <c r="H19025" s="406"/>
      <c r="J19025" s="82">
        <v>55</v>
      </c>
      <c r="K19025" s="320">
        <v>3</v>
      </c>
    </row>
    <row r="19026" spans="1:11" x14ac:dyDescent="0.3">
      <c r="A19026" s="341">
        <v>43800.988885763887</v>
      </c>
      <c r="B19026" s="318">
        <v>40319.192000000003</v>
      </c>
      <c r="C19026" s="318">
        <f t="shared" si="416"/>
        <v>0.24900000000343425</v>
      </c>
      <c r="D19026" s="414">
        <f t="shared" si="415"/>
        <v>0.12450000000171713</v>
      </c>
      <c r="E19026" s="336">
        <f>SUM(C19003:C19026)*7.4805194805</f>
        <v>44.389402597295273</v>
      </c>
      <c r="F19026" s="324">
        <f>AVERAGE(D19003:D19026)</f>
        <v>0.12362500000002304</v>
      </c>
      <c r="G19026" s="324">
        <f>_xlfn.STDEV.S(D19003:D19026)</f>
        <v>3.1562567263132201E-3</v>
      </c>
      <c r="H19026" s="404"/>
      <c r="I19026" s="344">
        <f>AVERAGE(D18858:D19026)</f>
        <v>0.12425892857144001</v>
      </c>
      <c r="J19026" s="82">
        <v>56</v>
      </c>
      <c r="K19026" s="321">
        <v>4</v>
      </c>
    </row>
    <row r="19027" spans="1:11" x14ac:dyDescent="0.3">
      <c r="A19027" s="341">
        <v>43801.030552372686</v>
      </c>
      <c r="B19027" s="318">
        <v>40319.438000000002</v>
      </c>
      <c r="C19027" s="318">
        <f t="shared" si="416"/>
        <v>0.24599999999918509</v>
      </c>
      <c r="D19027" s="414">
        <f t="shared" si="415"/>
        <v>0.12299999999959255</v>
      </c>
      <c r="H19027" s="406"/>
      <c r="J19027" s="82">
        <v>57</v>
      </c>
      <c r="K19027" s="391">
        <v>1</v>
      </c>
    </row>
    <row r="19028" spans="1:11" x14ac:dyDescent="0.3">
      <c r="A19028" s="341">
        <v>43801.072218981484</v>
      </c>
      <c r="B19028" s="318">
        <v>40319.677000000003</v>
      </c>
      <c r="C19028" s="318">
        <f t="shared" si="416"/>
        <v>0.23900000000139698</v>
      </c>
      <c r="D19028" s="414">
        <f t="shared" si="415"/>
        <v>0.11950000000069849</v>
      </c>
      <c r="H19028" s="406"/>
      <c r="J19028" s="82">
        <v>58</v>
      </c>
      <c r="K19028" s="319">
        <v>2</v>
      </c>
    </row>
    <row r="19029" spans="1:11" x14ac:dyDescent="0.3">
      <c r="A19029" s="341">
        <v>43801.113885590275</v>
      </c>
      <c r="B19029" s="318">
        <v>40319.921000000002</v>
      </c>
      <c r="C19029" s="318">
        <f t="shared" si="416"/>
        <v>0.24399999999877764</v>
      </c>
      <c r="D19029" s="414">
        <f t="shared" si="415"/>
        <v>0.12199999999938882</v>
      </c>
      <c r="H19029" s="406"/>
      <c r="J19029" s="82">
        <v>59</v>
      </c>
      <c r="K19029" s="320">
        <v>3</v>
      </c>
    </row>
    <row r="19030" spans="1:11" x14ac:dyDescent="0.3">
      <c r="A19030" s="341">
        <v>43801.155552199074</v>
      </c>
      <c r="B19030" s="318">
        <v>40320.178</v>
      </c>
      <c r="C19030" s="318">
        <f t="shared" si="416"/>
        <v>0.25699999999778811</v>
      </c>
      <c r="D19030" s="414">
        <f t="shared" si="415"/>
        <v>0.12849999999889405</v>
      </c>
      <c r="H19030" s="406"/>
      <c r="J19030" s="82">
        <v>60</v>
      </c>
      <c r="K19030" s="321">
        <v>4</v>
      </c>
    </row>
    <row r="19031" spans="1:11" x14ac:dyDescent="0.3">
      <c r="A19031" s="341">
        <v>43801.197218807873</v>
      </c>
      <c r="B19031" s="318">
        <v>40320.430999999997</v>
      </c>
      <c r="C19031" s="318">
        <f t="shared" si="416"/>
        <v>0.2529999999969732</v>
      </c>
      <c r="D19031" s="414">
        <f t="shared" si="415"/>
        <v>0.1264999999984866</v>
      </c>
      <c r="H19031" s="406"/>
      <c r="J19031" s="82">
        <v>61</v>
      </c>
      <c r="K19031" s="391">
        <v>1</v>
      </c>
    </row>
    <row r="19032" spans="1:11" x14ac:dyDescent="0.3">
      <c r="A19032" s="341">
        <v>43801.238885416664</v>
      </c>
      <c r="B19032" s="318">
        <v>40320.678</v>
      </c>
      <c r="C19032" s="318">
        <f t="shared" si="416"/>
        <v>0.2470000000030268</v>
      </c>
      <c r="D19032" s="414">
        <f t="shared" si="415"/>
        <v>0.1235000000015134</v>
      </c>
      <c r="H19032" s="406"/>
      <c r="J19032" s="82">
        <v>62</v>
      </c>
      <c r="K19032" s="319">
        <v>2</v>
      </c>
    </row>
    <row r="19033" spans="1:11" x14ac:dyDescent="0.3">
      <c r="A19033" s="341">
        <v>43801.280552025462</v>
      </c>
      <c r="B19033" s="318">
        <v>40320.930999999997</v>
      </c>
      <c r="C19033" s="318">
        <f t="shared" si="416"/>
        <v>0.2529999999969732</v>
      </c>
      <c r="D19033" s="414">
        <f t="shared" si="415"/>
        <v>0.1264999999984866</v>
      </c>
      <c r="H19033" s="406"/>
      <c r="J19033" s="82">
        <v>63</v>
      </c>
      <c r="K19033" s="320">
        <v>3</v>
      </c>
    </row>
    <row r="19034" spans="1:11" x14ac:dyDescent="0.3">
      <c r="A19034" s="341">
        <v>43801.322218634261</v>
      </c>
      <c r="B19034" s="318">
        <v>40321.192000000003</v>
      </c>
      <c r="C19034" s="318">
        <f t="shared" si="416"/>
        <v>0.26100000000587897</v>
      </c>
      <c r="D19034" s="414">
        <f t="shared" si="415"/>
        <v>0.13050000000293949</v>
      </c>
      <c r="H19034" s="406"/>
      <c r="J19034" s="82">
        <v>64</v>
      </c>
      <c r="K19034" s="321">
        <v>4</v>
      </c>
    </row>
    <row r="19035" spans="1:11" x14ac:dyDescent="0.3">
      <c r="A19035" s="341">
        <v>43801.363885243052</v>
      </c>
      <c r="B19035" s="318">
        <v>40321.447</v>
      </c>
      <c r="C19035" s="318">
        <f t="shared" si="416"/>
        <v>0.25499999999738066</v>
      </c>
      <c r="D19035" s="414">
        <f t="shared" si="415"/>
        <v>0.12749999999869033</v>
      </c>
      <c r="H19035" s="406"/>
      <c r="J19035" s="82">
        <v>65</v>
      </c>
      <c r="K19035" s="391">
        <v>1</v>
      </c>
    </row>
    <row r="19036" spans="1:11" x14ac:dyDescent="0.3">
      <c r="A19036" s="341">
        <v>43801.405551851851</v>
      </c>
      <c r="B19036" s="318">
        <v>40321.692999999999</v>
      </c>
      <c r="C19036" s="318">
        <f t="shared" si="416"/>
        <v>0.24599999999918509</v>
      </c>
      <c r="D19036" s="414">
        <f t="shared" si="415"/>
        <v>0.12299999999959255</v>
      </c>
      <c r="H19036" s="406"/>
      <c r="J19036" s="82">
        <v>66</v>
      </c>
      <c r="K19036" s="319">
        <v>2</v>
      </c>
    </row>
    <row r="19037" spans="1:11" x14ac:dyDescent="0.3">
      <c r="A19037" s="341">
        <v>43801.447218460649</v>
      </c>
      <c r="B19037" s="318">
        <v>40321.947999999997</v>
      </c>
      <c r="C19037" s="318">
        <f t="shared" si="416"/>
        <v>0.25499999999738066</v>
      </c>
      <c r="D19037" s="414">
        <f t="shared" si="415"/>
        <v>0.12749999999869033</v>
      </c>
      <c r="H19037" s="406"/>
      <c r="J19037" s="82">
        <v>67</v>
      </c>
      <c r="K19037" s="320">
        <v>3</v>
      </c>
    </row>
    <row r="19038" spans="1:11" x14ac:dyDescent="0.3">
      <c r="A19038" s="341">
        <v>43801.488885069448</v>
      </c>
      <c r="B19038" s="318">
        <v>40322.199999999997</v>
      </c>
      <c r="C19038" s="318">
        <f t="shared" si="416"/>
        <v>0.25200000000040745</v>
      </c>
      <c r="D19038" s="414">
        <f t="shared" si="415"/>
        <v>0.12600000000020373</v>
      </c>
      <c r="H19038" s="406"/>
      <c r="J19038" s="82">
        <v>68</v>
      </c>
      <c r="K19038" s="321">
        <v>4</v>
      </c>
    </row>
    <row r="19039" spans="1:11" x14ac:dyDescent="0.3">
      <c r="A19039" s="341">
        <v>43801.530551678239</v>
      </c>
      <c r="B19039" s="318">
        <v>40322.449999999997</v>
      </c>
      <c r="C19039" s="318">
        <f t="shared" si="416"/>
        <v>0.25</v>
      </c>
      <c r="D19039" s="414">
        <f t="shared" si="415"/>
        <v>0.125</v>
      </c>
      <c r="H19039" s="406"/>
      <c r="J19039" s="82">
        <v>69</v>
      </c>
      <c r="K19039" s="391">
        <v>1</v>
      </c>
    </row>
    <row r="19040" spans="1:11" x14ac:dyDescent="0.3">
      <c r="A19040" s="341">
        <v>43801.572218287038</v>
      </c>
      <c r="B19040" s="318">
        <v>40322.697999999997</v>
      </c>
      <c r="C19040" s="318">
        <f t="shared" si="416"/>
        <v>0.24799999999959255</v>
      </c>
      <c r="D19040" s="414">
        <f t="shared" si="415"/>
        <v>0.12399999999979627</v>
      </c>
      <c r="H19040" s="406"/>
      <c r="J19040" s="82">
        <v>70</v>
      </c>
      <c r="K19040" s="319">
        <v>2</v>
      </c>
    </row>
    <row r="19041" spans="1:11" x14ac:dyDescent="0.3">
      <c r="A19041" s="341">
        <v>43801.613884895836</v>
      </c>
      <c r="B19041" s="318">
        <v>40322.951000000001</v>
      </c>
      <c r="C19041" s="318">
        <f t="shared" si="416"/>
        <v>0.25300000000424916</v>
      </c>
      <c r="D19041" s="414">
        <f t="shared" si="415"/>
        <v>0.12650000000212458</v>
      </c>
      <c r="H19041" s="406"/>
      <c r="J19041" s="82">
        <v>71</v>
      </c>
      <c r="K19041" s="320">
        <v>3</v>
      </c>
    </row>
    <row r="19042" spans="1:11" x14ac:dyDescent="0.3">
      <c r="A19042" s="341">
        <v>43801.655551504628</v>
      </c>
      <c r="B19042" s="318">
        <v>40323.218999999997</v>
      </c>
      <c r="C19042" s="318">
        <f t="shared" si="416"/>
        <v>0.26799999999639113</v>
      </c>
      <c r="D19042" s="414">
        <f t="shared" si="415"/>
        <v>0.13399999999819556</v>
      </c>
      <c r="H19042" s="406"/>
      <c r="J19042" s="82">
        <v>72</v>
      </c>
      <c r="K19042" s="321">
        <v>4</v>
      </c>
    </row>
    <row r="19043" spans="1:11" x14ac:dyDescent="0.3">
      <c r="A19043" s="341">
        <v>43801.697218113426</v>
      </c>
      <c r="B19043" s="318">
        <v>40323.453999999998</v>
      </c>
      <c r="C19043" s="318">
        <f t="shared" si="416"/>
        <v>0.23500000000058208</v>
      </c>
      <c r="D19043" s="414">
        <f t="shared" si="415"/>
        <v>0.11750000000029104</v>
      </c>
      <c r="H19043" s="406"/>
      <c r="J19043" s="82">
        <v>73</v>
      </c>
      <c r="K19043" s="391">
        <v>1</v>
      </c>
    </row>
    <row r="19044" spans="1:11" x14ac:dyDescent="0.3">
      <c r="A19044" s="341">
        <v>43801.738884722225</v>
      </c>
      <c r="B19044" s="318">
        <v>40323.692000000003</v>
      </c>
      <c r="C19044" s="318">
        <f t="shared" si="416"/>
        <v>0.23800000000483124</v>
      </c>
      <c r="D19044" s="414">
        <f t="shared" si="415"/>
        <v>0.11900000000241562</v>
      </c>
      <c r="H19044" s="406"/>
      <c r="J19044" s="82">
        <v>74</v>
      </c>
      <c r="K19044" s="319">
        <v>2</v>
      </c>
    </row>
    <row r="19045" spans="1:11" x14ac:dyDescent="0.3">
      <c r="A19045" s="341">
        <v>43801.780551331016</v>
      </c>
      <c r="B19045" s="318">
        <v>40323.942000000003</v>
      </c>
      <c r="C19045" s="318">
        <f t="shared" si="416"/>
        <v>0.25</v>
      </c>
      <c r="D19045" s="414">
        <f t="shared" si="415"/>
        <v>0.125</v>
      </c>
      <c r="H19045" s="406"/>
      <c r="J19045" s="82">
        <v>75</v>
      </c>
      <c r="K19045" s="320">
        <v>3</v>
      </c>
    </row>
    <row r="19046" spans="1:11" x14ac:dyDescent="0.3">
      <c r="A19046" s="341">
        <v>43801.822217939814</v>
      </c>
      <c r="B19046" s="318">
        <v>40324.199000000001</v>
      </c>
      <c r="C19046" s="318">
        <f t="shared" si="416"/>
        <v>0.25699999999778811</v>
      </c>
      <c r="D19046" s="414">
        <f t="shared" si="415"/>
        <v>0.12849999999889405</v>
      </c>
      <c r="H19046" s="406"/>
      <c r="J19046" s="82">
        <v>76</v>
      </c>
      <c r="K19046" s="321">
        <v>4</v>
      </c>
    </row>
    <row r="19047" spans="1:11" x14ac:dyDescent="0.3">
      <c r="A19047" s="341">
        <v>43801.863884548613</v>
      </c>
      <c r="B19047" s="318">
        <v>40324.442000000003</v>
      </c>
      <c r="C19047" s="318">
        <f t="shared" si="416"/>
        <v>0.24300000000221189</v>
      </c>
      <c r="D19047" s="414">
        <f t="shared" si="415"/>
        <v>0.12150000000110595</v>
      </c>
      <c r="H19047" s="406"/>
      <c r="J19047" s="82">
        <v>77</v>
      </c>
      <c r="K19047" s="391">
        <v>1</v>
      </c>
    </row>
    <row r="19048" spans="1:11" x14ac:dyDescent="0.3">
      <c r="A19048" s="341">
        <v>43801.905551157404</v>
      </c>
      <c r="B19048" s="318">
        <v>40324.677000000003</v>
      </c>
      <c r="C19048" s="318">
        <f t="shared" si="416"/>
        <v>0.23500000000058208</v>
      </c>
      <c r="D19048" s="414">
        <f t="shared" si="415"/>
        <v>0.11750000000029104</v>
      </c>
      <c r="H19048" s="406"/>
      <c r="J19048" s="82">
        <v>78</v>
      </c>
      <c r="K19048" s="319">
        <v>2</v>
      </c>
    </row>
    <row r="19049" spans="1:11" x14ac:dyDescent="0.3">
      <c r="A19049" s="341">
        <v>43801.947217766203</v>
      </c>
      <c r="B19049" s="318">
        <v>40324.913</v>
      </c>
      <c r="C19049" s="318">
        <f t="shared" si="416"/>
        <v>0.23599999999714782</v>
      </c>
      <c r="D19049" s="414">
        <f t="shared" si="415"/>
        <v>0.11799999999857391</v>
      </c>
      <c r="H19049" s="406"/>
      <c r="J19049" s="82">
        <v>79</v>
      </c>
      <c r="K19049" s="320">
        <v>3</v>
      </c>
    </row>
    <row r="19050" spans="1:11" x14ac:dyDescent="0.3">
      <c r="A19050" s="341">
        <v>43801.988884375001</v>
      </c>
      <c r="B19050" s="318">
        <v>40325.163999999997</v>
      </c>
      <c r="C19050" s="318">
        <f t="shared" si="416"/>
        <v>0.25099999999656575</v>
      </c>
      <c r="D19050" s="414">
        <f t="shared" si="415"/>
        <v>0.12549999999828287</v>
      </c>
      <c r="E19050" s="336">
        <f>SUM(C19027:C19050)*7.4805194805</f>
        <v>44.67366233750333</v>
      </c>
      <c r="F19050" s="324">
        <f>AVERAGE(D19027:D19050)</f>
        <v>0.12441666666654783</v>
      </c>
      <c r="G19050" s="324">
        <f>_xlfn.STDEV.S(D19027:D19050)</f>
        <v>4.2135048576590608E-3</v>
      </c>
      <c r="H19050" s="406"/>
      <c r="J19050" s="82">
        <v>80</v>
      </c>
      <c r="K19050" s="321">
        <v>4</v>
      </c>
    </row>
    <row r="19051" spans="1:11" x14ac:dyDescent="0.3">
      <c r="A19051" s="341">
        <v>43802.0305509838</v>
      </c>
      <c r="B19051" s="318">
        <v>40325.411</v>
      </c>
      <c r="C19051" s="318">
        <f t="shared" si="416"/>
        <v>0.2470000000030268</v>
      </c>
      <c r="D19051" s="414">
        <f t="shared" si="415"/>
        <v>0.1235000000015134</v>
      </c>
      <c r="H19051" s="406"/>
      <c r="J19051" s="82">
        <v>81</v>
      </c>
      <c r="K19051" s="391">
        <v>1</v>
      </c>
    </row>
    <row r="19052" spans="1:11" x14ac:dyDescent="0.3">
      <c r="A19052" s="341">
        <v>43802.072217592591</v>
      </c>
      <c r="B19052" s="318">
        <v>40325.654999999999</v>
      </c>
      <c r="C19052" s="318">
        <f t="shared" si="416"/>
        <v>0.24399999999877764</v>
      </c>
      <c r="D19052" s="414">
        <f t="shared" si="415"/>
        <v>0.12199999999938882</v>
      </c>
      <c r="H19052" s="406"/>
      <c r="J19052" s="82">
        <v>82</v>
      </c>
      <c r="K19052" s="319">
        <v>2</v>
      </c>
    </row>
    <row r="19053" spans="1:11" x14ac:dyDescent="0.3">
      <c r="A19053" s="341">
        <v>43802.11388420139</v>
      </c>
      <c r="B19053" s="318">
        <v>40325.902999999998</v>
      </c>
      <c r="C19053" s="318">
        <f t="shared" si="416"/>
        <v>0.24799999999959255</v>
      </c>
      <c r="D19053" s="414">
        <f t="shared" si="415"/>
        <v>0.12399999999979627</v>
      </c>
      <c r="H19053" s="406"/>
      <c r="J19053" s="82">
        <v>83</v>
      </c>
      <c r="K19053" s="320">
        <v>3</v>
      </c>
    </row>
    <row r="19054" spans="1:11" x14ac:dyDescent="0.3">
      <c r="A19054" s="341">
        <v>43802.155550810188</v>
      </c>
      <c r="B19054" s="318">
        <v>40326.161</v>
      </c>
      <c r="C19054" s="318">
        <f t="shared" si="416"/>
        <v>0.25800000000162981</v>
      </c>
      <c r="D19054" s="414">
        <f t="shared" si="415"/>
        <v>0.12900000000081491</v>
      </c>
      <c r="H19054" s="406"/>
      <c r="J19054" s="82">
        <v>84</v>
      </c>
      <c r="K19054" s="321">
        <v>4</v>
      </c>
    </row>
    <row r="19055" spans="1:11" x14ac:dyDescent="0.3">
      <c r="A19055" s="341">
        <v>43802.19721741898</v>
      </c>
      <c r="B19055" s="318">
        <v>40326.410000000003</v>
      </c>
      <c r="C19055" s="318">
        <f t="shared" si="416"/>
        <v>0.24900000000343425</v>
      </c>
      <c r="D19055" s="414">
        <f t="shared" si="415"/>
        <v>0.12450000000171713</v>
      </c>
      <c r="H19055" s="406"/>
      <c r="J19055" s="82">
        <v>85</v>
      </c>
      <c r="K19055" s="391">
        <v>1</v>
      </c>
    </row>
    <row r="19056" spans="1:11" x14ac:dyDescent="0.3">
      <c r="A19056" s="341">
        <v>43802.238884027778</v>
      </c>
      <c r="B19056" s="318">
        <v>40326.659</v>
      </c>
      <c r="C19056" s="318">
        <f t="shared" si="416"/>
        <v>0.24899999999615829</v>
      </c>
      <c r="D19056" s="414">
        <f t="shared" si="415"/>
        <v>0.12449999999807915</v>
      </c>
      <c r="H19056" s="406"/>
      <c r="J19056" s="82">
        <v>86</v>
      </c>
      <c r="K19056" s="319">
        <v>2</v>
      </c>
    </row>
    <row r="19057" spans="1:12" x14ac:dyDescent="0.3">
      <c r="A19057" s="341">
        <v>43802.280550636577</v>
      </c>
      <c r="B19057" s="318">
        <v>40326.911999999997</v>
      </c>
      <c r="C19057" s="318">
        <f t="shared" si="416"/>
        <v>0.2529999999969732</v>
      </c>
      <c r="D19057" s="414">
        <f t="shared" si="415"/>
        <v>0.1264999999984866</v>
      </c>
      <c r="H19057" s="406"/>
      <c r="J19057" s="82">
        <v>87</v>
      </c>
      <c r="K19057" s="320">
        <v>3</v>
      </c>
    </row>
    <row r="19058" spans="1:12" x14ac:dyDescent="0.3">
      <c r="A19058" s="341">
        <v>43802.322217245368</v>
      </c>
      <c r="B19058" s="318">
        <v>40327.171000000002</v>
      </c>
      <c r="C19058" s="318">
        <f t="shared" si="416"/>
        <v>0.25900000000547152</v>
      </c>
      <c r="D19058" s="414">
        <f t="shared" si="415"/>
        <v>0.12950000000273576</v>
      </c>
      <c r="H19058" s="406"/>
      <c r="J19058" s="82">
        <v>88</v>
      </c>
      <c r="K19058" s="321">
        <v>4</v>
      </c>
    </row>
    <row r="19059" spans="1:12" x14ac:dyDescent="0.3">
      <c r="A19059" s="341">
        <v>43802.363883854166</v>
      </c>
      <c r="B19059" s="318">
        <v>40327.421999999999</v>
      </c>
      <c r="C19059" s="318">
        <f t="shared" si="416"/>
        <v>0.25099999999656575</v>
      </c>
      <c r="D19059" s="414">
        <f t="shared" si="415"/>
        <v>0.12549999999828287</v>
      </c>
      <c r="H19059" s="406"/>
      <c r="J19059" s="82">
        <v>89</v>
      </c>
      <c r="K19059" s="391">
        <v>1</v>
      </c>
    </row>
    <row r="19060" spans="1:12" x14ac:dyDescent="0.3">
      <c r="A19060" s="341">
        <v>43802.405550462965</v>
      </c>
      <c r="B19060" s="318">
        <v>40327.667999999998</v>
      </c>
      <c r="C19060" s="318">
        <f t="shared" si="416"/>
        <v>0.24599999999918509</v>
      </c>
      <c r="D19060" s="414">
        <f t="shared" si="415"/>
        <v>0.12299999999959255</v>
      </c>
      <c r="H19060" s="406"/>
      <c r="J19060" s="82">
        <v>90</v>
      </c>
      <c r="K19060" s="319">
        <v>2</v>
      </c>
    </row>
    <row r="19061" spans="1:12" x14ac:dyDescent="0.3">
      <c r="A19061" s="341">
        <v>43802.447217071756</v>
      </c>
      <c r="B19061" s="318">
        <v>40327.919000000002</v>
      </c>
      <c r="C19061" s="318">
        <f t="shared" si="416"/>
        <v>0.25100000000384171</v>
      </c>
      <c r="D19061" s="414">
        <f t="shared" si="415"/>
        <v>0.12550000000192085</v>
      </c>
      <c r="H19061" s="406"/>
      <c r="J19061" s="82">
        <v>91</v>
      </c>
      <c r="K19061" s="320">
        <v>3</v>
      </c>
    </row>
    <row r="19062" spans="1:12" x14ac:dyDescent="0.3">
      <c r="A19062" s="341">
        <v>43802.488883680555</v>
      </c>
      <c r="B19062" s="318">
        <v>40328.178</v>
      </c>
      <c r="C19062" s="318">
        <f t="shared" si="416"/>
        <v>0.25899999999819556</v>
      </c>
      <c r="D19062" s="414">
        <f t="shared" si="415"/>
        <v>0.12949999999909778</v>
      </c>
      <c r="H19062" s="406"/>
      <c r="J19062" s="82">
        <v>92</v>
      </c>
      <c r="K19062" s="321">
        <v>4</v>
      </c>
    </row>
    <row r="19063" spans="1:12" x14ac:dyDescent="0.3">
      <c r="A19063" s="341">
        <v>43802.530550289353</v>
      </c>
      <c r="B19063" s="318">
        <v>40328.428999999996</v>
      </c>
      <c r="C19063" s="318">
        <f t="shared" si="416"/>
        <v>0.25099999999656575</v>
      </c>
      <c r="D19063" s="414">
        <f t="shared" si="415"/>
        <v>0.12549999999828287</v>
      </c>
      <c r="H19063" s="406"/>
      <c r="J19063" s="82">
        <v>93</v>
      </c>
      <c r="K19063" s="391">
        <v>1</v>
      </c>
    </row>
    <row r="19064" spans="1:12" x14ac:dyDescent="0.3">
      <c r="A19064" s="341">
        <v>43802.572216898145</v>
      </c>
      <c r="B19064" s="318">
        <v>40328.677000000003</v>
      </c>
      <c r="C19064" s="318">
        <f t="shared" si="416"/>
        <v>0.2480000000068685</v>
      </c>
      <c r="D19064" s="414">
        <f t="shared" si="415"/>
        <v>0.12400000000343425</v>
      </c>
      <c r="H19064" s="406"/>
      <c r="J19064" s="82">
        <v>94</v>
      </c>
      <c r="K19064" s="319">
        <v>2</v>
      </c>
    </row>
    <row r="19065" spans="1:12" x14ac:dyDescent="0.3">
      <c r="A19065" s="341">
        <v>43802.613883506943</v>
      </c>
      <c r="B19065" s="318">
        <v>40328.928</v>
      </c>
      <c r="C19065" s="318">
        <f t="shared" si="416"/>
        <v>0.25099999999656575</v>
      </c>
      <c r="D19065" s="414">
        <f t="shared" si="415"/>
        <v>0.12549999999828287</v>
      </c>
      <c r="H19065" s="406"/>
      <c r="J19065" s="82">
        <v>95</v>
      </c>
      <c r="K19065" s="320">
        <v>3</v>
      </c>
    </row>
    <row r="19066" spans="1:12" x14ac:dyDescent="0.3">
      <c r="A19066" s="341">
        <v>43802.655550115742</v>
      </c>
      <c r="B19066" s="318">
        <v>40329.182000000001</v>
      </c>
      <c r="C19066" s="318">
        <f t="shared" si="416"/>
        <v>0.25400000000081491</v>
      </c>
      <c r="D19066" s="414">
        <f t="shared" si="415"/>
        <v>0.12700000000040745</v>
      </c>
      <c r="H19066" s="406"/>
      <c r="J19066" s="82">
        <v>96</v>
      </c>
      <c r="K19066" s="321">
        <v>4</v>
      </c>
    </row>
    <row r="19067" spans="1:12" x14ac:dyDescent="0.3">
      <c r="A19067" s="341">
        <v>43802.69721672454</v>
      </c>
      <c r="B19067" s="318">
        <v>40329.432000000001</v>
      </c>
      <c r="C19067" s="318">
        <f t="shared" si="416"/>
        <v>0.25</v>
      </c>
      <c r="D19067" s="414">
        <f t="shared" si="415"/>
        <v>0.125</v>
      </c>
      <c r="H19067" s="406"/>
      <c r="J19067" s="82">
        <v>97</v>
      </c>
      <c r="K19067" s="391">
        <v>1</v>
      </c>
    </row>
    <row r="19068" spans="1:12" x14ac:dyDescent="0.3">
      <c r="A19068" s="341">
        <v>43802.738883333332</v>
      </c>
      <c r="B19068" s="318">
        <v>40329.671000000002</v>
      </c>
      <c r="C19068" s="318">
        <f t="shared" si="416"/>
        <v>0.23900000000139698</v>
      </c>
      <c r="D19068" s="414">
        <f t="shared" si="415"/>
        <v>0.11950000000069849</v>
      </c>
      <c r="H19068" s="406"/>
      <c r="J19068" s="82">
        <v>98</v>
      </c>
      <c r="K19068" s="319">
        <v>2</v>
      </c>
    </row>
    <row r="19069" spans="1:12" x14ac:dyDescent="0.3">
      <c r="A19069" s="341">
        <v>43802.770138888889</v>
      </c>
      <c r="B19069" s="318">
        <v>40329.913</v>
      </c>
      <c r="C19069" s="318">
        <f t="shared" si="416"/>
        <v>0.24199999999837019</v>
      </c>
      <c r="D19069" s="414">
        <f t="shared" si="415"/>
        <v>0.12099999999918509</v>
      </c>
      <c r="H19069" s="406"/>
      <c r="J19069" s="82">
        <v>1</v>
      </c>
      <c r="K19069" s="320">
        <v>3</v>
      </c>
      <c r="L19069" s="54" t="s">
        <v>313</v>
      </c>
    </row>
    <row r="19070" spans="1:12" x14ac:dyDescent="0.3">
      <c r="A19070" s="341">
        <v>43802.811805555553</v>
      </c>
      <c r="B19070" s="318">
        <v>40330.161999999997</v>
      </c>
      <c r="C19070" s="318">
        <f t="shared" si="416"/>
        <v>0.24899999999615829</v>
      </c>
      <c r="D19070" s="414">
        <f t="shared" si="415"/>
        <v>0.12449999999807915</v>
      </c>
      <c r="H19070" s="406"/>
      <c r="J19070" s="82">
        <v>2</v>
      </c>
      <c r="K19070" s="321">
        <v>4</v>
      </c>
    </row>
    <row r="19071" spans="1:12" x14ac:dyDescent="0.3">
      <c r="A19071" s="341">
        <v>43802.853472222225</v>
      </c>
      <c r="B19071" s="318">
        <v>40330.404999999999</v>
      </c>
      <c r="C19071" s="318">
        <f t="shared" si="416"/>
        <v>0.24300000000221189</v>
      </c>
      <c r="D19071" s="414">
        <f t="shared" si="415"/>
        <v>0.12150000000110595</v>
      </c>
      <c r="H19071" s="406"/>
      <c r="J19071" s="82">
        <v>3</v>
      </c>
      <c r="K19071" s="391">
        <v>1</v>
      </c>
    </row>
    <row r="19072" spans="1:12" x14ac:dyDescent="0.3">
      <c r="A19072" s="341">
        <v>43802.895138888889</v>
      </c>
      <c r="B19072" s="318">
        <v>40330.642</v>
      </c>
      <c r="C19072" s="318">
        <f t="shared" si="416"/>
        <v>0.23700000000098953</v>
      </c>
      <c r="D19072" s="414">
        <f t="shared" si="415"/>
        <v>0.11850000000049477</v>
      </c>
      <c r="H19072" s="406"/>
      <c r="J19072" s="82">
        <v>4</v>
      </c>
      <c r="K19072" s="319">
        <v>2</v>
      </c>
    </row>
    <row r="19073" spans="1:11" x14ac:dyDescent="0.3">
      <c r="A19073" s="341">
        <v>43802.936805671299</v>
      </c>
      <c r="B19073" s="318">
        <v>40330.887999999999</v>
      </c>
      <c r="C19073" s="318">
        <f t="shared" si="416"/>
        <v>0.24599999999918509</v>
      </c>
      <c r="D19073" s="414">
        <f t="shared" si="415"/>
        <v>0.12299999999959255</v>
      </c>
      <c r="H19073" s="406"/>
      <c r="J19073" s="82">
        <v>5</v>
      </c>
      <c r="K19073" s="320">
        <v>3</v>
      </c>
    </row>
    <row r="19074" spans="1:11" x14ac:dyDescent="0.3">
      <c r="A19074" s="341">
        <v>43802.978472395836</v>
      </c>
      <c r="B19074" s="318">
        <v>40331.131999999998</v>
      </c>
      <c r="C19074" s="318">
        <f t="shared" si="416"/>
        <v>0.24399999999877764</v>
      </c>
      <c r="D19074" s="414">
        <f t="shared" si="415"/>
        <v>0.12199999999938882</v>
      </c>
      <c r="E19074" s="336">
        <f>SUM(C19051:C19074)*7.4805194805</f>
        <v>44.643740259629659</v>
      </c>
      <c r="F19074" s="324">
        <f>AVERAGE(D19051:D19074)</f>
        <v>0.1243333333333491</v>
      </c>
      <c r="G19074" s="324">
        <f>_xlfn.STDEV.S(D19051:D19074)</f>
        <v>2.8348248418944028E-3</v>
      </c>
      <c r="H19074" s="406"/>
      <c r="J19074" s="82">
        <v>6</v>
      </c>
      <c r="K19074" s="321">
        <v>4</v>
      </c>
    </row>
    <row r="19075" spans="1:11" x14ac:dyDescent="0.3">
      <c r="A19075" s="341">
        <v>43803.020139120374</v>
      </c>
      <c r="B19075" s="318">
        <v>40331.375999999997</v>
      </c>
      <c r="C19075" s="318">
        <f t="shared" si="416"/>
        <v>0.24399999999877764</v>
      </c>
      <c r="D19075" s="414">
        <f t="shared" si="415"/>
        <v>0.12199999999938882</v>
      </c>
      <c r="H19075" s="406"/>
      <c r="J19075" s="82">
        <v>7</v>
      </c>
      <c r="K19075" s="391">
        <v>1</v>
      </c>
    </row>
    <row r="19076" spans="1:11" x14ac:dyDescent="0.3">
      <c r="A19076" s="341">
        <v>43803.061805844911</v>
      </c>
      <c r="B19076" s="318">
        <v>40331.618999999999</v>
      </c>
      <c r="C19076" s="318">
        <f t="shared" si="416"/>
        <v>0.24300000000221189</v>
      </c>
      <c r="D19076" s="414">
        <f t="shared" si="415"/>
        <v>0.12150000000110595</v>
      </c>
      <c r="H19076" s="406"/>
      <c r="J19076" s="82">
        <v>8</v>
      </c>
      <c r="K19076" s="319">
        <v>2</v>
      </c>
    </row>
    <row r="19077" spans="1:11" x14ac:dyDescent="0.3">
      <c r="A19077" s="341">
        <v>43803.103472569448</v>
      </c>
      <c r="B19077" s="318">
        <v>40331.868000000002</v>
      </c>
      <c r="C19077" s="318">
        <f t="shared" si="416"/>
        <v>0.24900000000343425</v>
      </c>
      <c r="D19077" s="414">
        <f t="shared" si="415"/>
        <v>0.12450000000171713</v>
      </c>
      <c r="H19077" s="406"/>
      <c r="J19077" s="82">
        <v>9</v>
      </c>
      <c r="K19077" s="320">
        <v>3</v>
      </c>
    </row>
    <row r="19078" spans="1:11" x14ac:dyDescent="0.3">
      <c r="A19078" s="341">
        <v>43803.145139293978</v>
      </c>
      <c r="B19078" s="318">
        <v>40332.122000000003</v>
      </c>
      <c r="C19078" s="318">
        <f t="shared" si="416"/>
        <v>0.25400000000081491</v>
      </c>
      <c r="D19078" s="414">
        <f t="shared" si="415"/>
        <v>0.12700000000040745</v>
      </c>
      <c r="H19078" s="406"/>
      <c r="J19078" s="82">
        <v>10</v>
      </c>
      <c r="K19078" s="321">
        <v>4</v>
      </c>
    </row>
    <row r="19079" spans="1:11" x14ac:dyDescent="0.3">
      <c r="A19079" s="341">
        <v>43803.186806018515</v>
      </c>
      <c r="B19079" s="318">
        <v>40332.372000000003</v>
      </c>
      <c r="C19079" s="318">
        <f t="shared" si="416"/>
        <v>0.25</v>
      </c>
      <c r="D19079" s="414">
        <f t="shared" si="415"/>
        <v>0.125</v>
      </c>
      <c r="H19079" s="406"/>
      <c r="J19079" s="82">
        <v>11</v>
      </c>
      <c r="K19079" s="391">
        <v>1</v>
      </c>
    </row>
    <row r="19080" spans="1:11" x14ac:dyDescent="0.3">
      <c r="A19080" s="341">
        <v>43803.228472743052</v>
      </c>
      <c r="B19080" s="318">
        <v>40332.618000000002</v>
      </c>
      <c r="C19080" s="318">
        <f t="shared" si="416"/>
        <v>0.24599999999918509</v>
      </c>
      <c r="D19080" s="414">
        <f t="shared" si="415"/>
        <v>0.12299999999959255</v>
      </c>
      <c r="H19080" s="406"/>
      <c r="J19080" s="82">
        <v>12</v>
      </c>
      <c r="K19080" s="319">
        <v>2</v>
      </c>
    </row>
    <row r="19081" spans="1:11" x14ac:dyDescent="0.3">
      <c r="A19081" s="341">
        <v>43803.27013946759</v>
      </c>
      <c r="B19081" s="318">
        <v>40332.866999999998</v>
      </c>
      <c r="C19081" s="318">
        <f t="shared" si="416"/>
        <v>0.24899999999615829</v>
      </c>
      <c r="D19081" s="414">
        <f t="shared" si="415"/>
        <v>0.12449999999807915</v>
      </c>
      <c r="H19081" s="406"/>
      <c r="J19081" s="82">
        <v>13</v>
      </c>
      <c r="K19081" s="320">
        <v>3</v>
      </c>
    </row>
    <row r="19082" spans="1:11" x14ac:dyDescent="0.3">
      <c r="A19082" s="341">
        <v>43803.311806192127</v>
      </c>
      <c r="B19082" s="318">
        <v>40333.127999999997</v>
      </c>
      <c r="C19082" s="318">
        <f t="shared" si="416"/>
        <v>0.26099999999860302</v>
      </c>
      <c r="D19082" s="414">
        <f t="shared" si="415"/>
        <v>0.13049999999930151</v>
      </c>
      <c r="H19082" s="406"/>
      <c r="J19082" s="82">
        <v>14</v>
      </c>
      <c r="K19082" s="321">
        <v>4</v>
      </c>
    </row>
    <row r="19083" spans="1:11" x14ac:dyDescent="0.3">
      <c r="A19083" s="341">
        <v>43803.353472916664</v>
      </c>
      <c r="B19083" s="318">
        <v>40333.383000000002</v>
      </c>
      <c r="C19083" s="318">
        <f t="shared" si="416"/>
        <v>0.25500000000465661</v>
      </c>
      <c r="D19083" s="414">
        <f t="shared" si="415"/>
        <v>0.12750000000232831</v>
      </c>
      <c r="H19083" s="406"/>
      <c r="J19083" s="82">
        <v>15</v>
      </c>
      <c r="K19083" s="391">
        <v>1</v>
      </c>
    </row>
    <row r="19084" spans="1:11" x14ac:dyDescent="0.3">
      <c r="A19084" s="341">
        <v>43803.395139641201</v>
      </c>
      <c r="B19084" s="318">
        <v>40333.631000000001</v>
      </c>
      <c r="C19084" s="318">
        <f t="shared" si="416"/>
        <v>0.24799999999959255</v>
      </c>
      <c r="D19084" s="414">
        <f t="shared" si="415"/>
        <v>0.12399999999979627</v>
      </c>
      <c r="H19084" s="406"/>
      <c r="J19084" s="82">
        <v>16</v>
      </c>
      <c r="K19084" s="319">
        <v>2</v>
      </c>
    </row>
    <row r="19085" spans="1:11" x14ac:dyDescent="0.3">
      <c r="A19085" s="341">
        <v>43803.436806365738</v>
      </c>
      <c r="B19085" s="318">
        <v>40333.889000000003</v>
      </c>
      <c r="C19085" s="318">
        <f t="shared" si="416"/>
        <v>0.25800000000162981</v>
      </c>
      <c r="D19085" s="414">
        <f t="shared" si="415"/>
        <v>0.12900000000081491</v>
      </c>
      <c r="H19085" s="406"/>
      <c r="J19085" s="82">
        <v>17</v>
      </c>
      <c r="K19085" s="320">
        <v>3</v>
      </c>
    </row>
    <row r="19086" spans="1:11" x14ac:dyDescent="0.3">
      <c r="A19086" s="341">
        <v>43803.478473090276</v>
      </c>
      <c r="B19086" s="318">
        <v>40334.131999999998</v>
      </c>
      <c r="C19086" s="318">
        <f t="shared" si="416"/>
        <v>0.24299999999493593</v>
      </c>
      <c r="D19086" s="414">
        <f t="shared" si="415"/>
        <v>0.12149999999746797</v>
      </c>
      <c r="H19086" s="406"/>
      <c r="J19086" s="82">
        <v>18</v>
      </c>
      <c r="K19086" s="321">
        <v>4</v>
      </c>
    </row>
    <row r="19087" spans="1:11" x14ac:dyDescent="0.3">
      <c r="A19087" s="341">
        <v>43803.520139814813</v>
      </c>
      <c r="B19087" s="318">
        <v>40334.383999999998</v>
      </c>
      <c r="C19087" s="318">
        <f t="shared" si="416"/>
        <v>0.25200000000040745</v>
      </c>
      <c r="D19087" s="414">
        <f t="shared" si="415"/>
        <v>0.12600000000020373</v>
      </c>
      <c r="H19087" s="406"/>
      <c r="J19087" s="82">
        <v>19</v>
      </c>
      <c r="K19087" s="391">
        <v>1</v>
      </c>
    </row>
    <row r="19088" spans="1:11" x14ac:dyDescent="0.3">
      <c r="A19088" s="341">
        <v>43803.56180653935</v>
      </c>
      <c r="B19088" s="318">
        <v>40334.629999999997</v>
      </c>
      <c r="C19088" s="318">
        <f t="shared" si="416"/>
        <v>0.24599999999918509</v>
      </c>
      <c r="D19088" s="414">
        <f t="shared" si="415"/>
        <v>0.12299999999959255</v>
      </c>
      <c r="H19088" s="406"/>
      <c r="J19088" s="82">
        <v>20</v>
      </c>
      <c r="K19088" s="319">
        <v>2</v>
      </c>
    </row>
    <row r="19089" spans="1:11" x14ac:dyDescent="0.3">
      <c r="A19089" s="341">
        <v>43803.603473263887</v>
      </c>
      <c r="B19089" s="318">
        <v>40334.879999999997</v>
      </c>
      <c r="C19089" s="318">
        <f t="shared" si="416"/>
        <v>0.25</v>
      </c>
      <c r="D19089" s="414">
        <f t="shared" si="415"/>
        <v>0.125</v>
      </c>
      <c r="H19089" s="406"/>
      <c r="J19089" s="82">
        <v>21</v>
      </c>
      <c r="K19089" s="320">
        <v>3</v>
      </c>
    </row>
    <row r="19090" spans="1:11" x14ac:dyDescent="0.3">
      <c r="A19090" s="341">
        <v>43803.645139988424</v>
      </c>
      <c r="B19090" s="318">
        <v>40335.131999999998</v>
      </c>
      <c r="C19090" s="318">
        <f t="shared" si="416"/>
        <v>0.25200000000040745</v>
      </c>
      <c r="D19090" s="414">
        <f t="shared" si="415"/>
        <v>0.12600000000020373</v>
      </c>
      <c r="H19090" s="406"/>
      <c r="J19090" s="82">
        <v>22</v>
      </c>
      <c r="K19090" s="321">
        <v>4</v>
      </c>
    </row>
    <row r="19091" spans="1:11" x14ac:dyDescent="0.3">
      <c r="A19091" s="341">
        <v>43803.686806712962</v>
      </c>
      <c r="B19091" s="318">
        <v>40335.381000000001</v>
      </c>
      <c r="C19091" s="318">
        <f t="shared" si="416"/>
        <v>0.24900000000343425</v>
      </c>
      <c r="D19091" s="414">
        <f t="shared" si="415"/>
        <v>0.12450000000171713</v>
      </c>
      <c r="H19091" s="406"/>
      <c r="J19091" s="82">
        <v>23</v>
      </c>
      <c r="K19091" s="391">
        <v>1</v>
      </c>
    </row>
    <row r="19092" spans="1:11" x14ac:dyDescent="0.3">
      <c r="A19092" s="341">
        <v>43803.728473437499</v>
      </c>
      <c r="B19092" s="318">
        <v>40335.622000000003</v>
      </c>
      <c r="C19092" s="318">
        <f t="shared" si="416"/>
        <v>0.24100000000180444</v>
      </c>
      <c r="D19092" s="414">
        <f t="shared" si="415"/>
        <v>0.12050000000090222</v>
      </c>
      <c r="H19092" s="406"/>
      <c r="J19092" s="82">
        <v>24</v>
      </c>
      <c r="K19092" s="319">
        <v>2</v>
      </c>
    </row>
    <row r="19093" spans="1:11" x14ac:dyDescent="0.3">
      <c r="A19093" s="341">
        <v>43803.770140162036</v>
      </c>
      <c r="B19093" s="318">
        <v>40335.868000000002</v>
      </c>
      <c r="C19093" s="318">
        <f t="shared" si="416"/>
        <v>0.24599999999918509</v>
      </c>
      <c r="D19093" s="414">
        <f t="shared" si="415"/>
        <v>0.12299999999959255</v>
      </c>
      <c r="H19093" s="406"/>
      <c r="J19093" s="82">
        <v>25</v>
      </c>
      <c r="K19093" s="320">
        <v>3</v>
      </c>
    </row>
    <row r="19094" spans="1:11" x14ac:dyDescent="0.3">
      <c r="A19094" s="341">
        <v>43803.811806886573</v>
      </c>
      <c r="B19094" s="318">
        <v>40336.120000000003</v>
      </c>
      <c r="C19094" s="318">
        <f t="shared" si="416"/>
        <v>0.25200000000040745</v>
      </c>
      <c r="D19094" s="414">
        <f t="shared" si="415"/>
        <v>0.12600000000020373</v>
      </c>
      <c r="H19094" s="406"/>
      <c r="J19094" s="82">
        <v>26</v>
      </c>
      <c r="K19094" s="321">
        <v>4</v>
      </c>
    </row>
    <row r="19095" spans="1:11" x14ac:dyDescent="0.3">
      <c r="A19095" s="341">
        <v>43803.853473611111</v>
      </c>
      <c r="B19095" s="318">
        <v>40336.360999999997</v>
      </c>
      <c r="C19095" s="318">
        <f t="shared" si="416"/>
        <v>0.24099999999452848</v>
      </c>
      <c r="D19095" s="414">
        <f t="shared" si="415"/>
        <v>0.12049999999726424</v>
      </c>
      <c r="H19095" s="406"/>
      <c r="J19095" s="82">
        <v>27</v>
      </c>
      <c r="K19095" s="391">
        <v>1</v>
      </c>
    </row>
    <row r="19096" spans="1:11" x14ac:dyDescent="0.3">
      <c r="A19096" s="341">
        <v>43803.895140335648</v>
      </c>
      <c r="B19096" s="318">
        <v>40336.601000000002</v>
      </c>
      <c r="C19096" s="318">
        <f t="shared" si="416"/>
        <v>0.24000000000523869</v>
      </c>
      <c r="D19096" s="414">
        <f t="shared" si="415"/>
        <v>0.12000000000261934</v>
      </c>
      <c r="H19096" s="406"/>
      <c r="J19096" s="82">
        <v>28</v>
      </c>
      <c r="K19096" s="319">
        <v>2</v>
      </c>
    </row>
    <row r="19097" spans="1:11" x14ac:dyDescent="0.3">
      <c r="A19097" s="341">
        <v>43803.936807060185</v>
      </c>
      <c r="B19097" s="318">
        <v>40336.841</v>
      </c>
      <c r="C19097" s="318">
        <f t="shared" si="416"/>
        <v>0.23999999999796273</v>
      </c>
      <c r="D19097" s="414">
        <f t="shared" si="415"/>
        <v>0.11999999999898137</v>
      </c>
      <c r="H19097" s="406"/>
      <c r="J19097" s="82">
        <v>29</v>
      </c>
      <c r="K19097" s="320">
        <v>3</v>
      </c>
    </row>
    <row r="19098" spans="1:11" x14ac:dyDescent="0.3">
      <c r="A19098" s="341">
        <v>43803.978473784722</v>
      </c>
      <c r="B19098" s="318">
        <v>40337.091999999997</v>
      </c>
      <c r="C19098" s="318">
        <f t="shared" si="416"/>
        <v>0.25099999999656575</v>
      </c>
      <c r="D19098" s="414">
        <f t="shared" si="415"/>
        <v>0.12549999999828287</v>
      </c>
      <c r="E19098" s="336">
        <f>SUM(C19075:C19098)*7.4805194805</f>
        <v>44.583896103773469</v>
      </c>
      <c r="F19098" s="324">
        <f>AVERAGE(D19075:D19098)</f>
        <v>0.12416666666664848</v>
      </c>
      <c r="G19098" s="324">
        <f>_xlfn.STDEV.S(D19075:D19098)</f>
        <v>2.8039826750235887E-3</v>
      </c>
      <c r="H19098" s="406"/>
      <c r="J19098" s="82">
        <v>30</v>
      </c>
      <c r="K19098" s="321">
        <v>4</v>
      </c>
    </row>
    <row r="19099" spans="1:11" x14ac:dyDescent="0.3">
      <c r="A19099" s="341">
        <v>43804.020140509259</v>
      </c>
      <c r="B19099" s="318">
        <v>40337.339</v>
      </c>
      <c r="C19099" s="318">
        <f t="shared" si="416"/>
        <v>0.2470000000030268</v>
      </c>
      <c r="D19099" s="414">
        <f t="shared" si="415"/>
        <v>0.1235000000015134</v>
      </c>
      <c r="H19099" s="406"/>
      <c r="J19099" s="82">
        <v>31</v>
      </c>
      <c r="K19099" s="391">
        <v>1</v>
      </c>
    </row>
    <row r="19100" spans="1:11" x14ac:dyDescent="0.3">
      <c r="A19100" s="341">
        <v>43804.061807233797</v>
      </c>
      <c r="B19100" s="318">
        <v>40337.580999999998</v>
      </c>
      <c r="C19100" s="318">
        <f t="shared" si="416"/>
        <v>0.24199999999837019</v>
      </c>
      <c r="D19100" s="414">
        <f t="shared" si="415"/>
        <v>0.12099999999918509</v>
      </c>
      <c r="H19100" s="406"/>
      <c r="J19100" s="82">
        <v>32</v>
      </c>
      <c r="K19100" s="319">
        <v>2</v>
      </c>
    </row>
    <row r="19101" spans="1:11" x14ac:dyDescent="0.3">
      <c r="A19101" s="341">
        <v>43804.103473958334</v>
      </c>
      <c r="B19101" s="318">
        <v>40337.822</v>
      </c>
      <c r="C19101" s="318">
        <f t="shared" si="416"/>
        <v>0.24100000000180444</v>
      </c>
      <c r="D19101" s="414">
        <f t="shared" si="415"/>
        <v>0.12050000000090222</v>
      </c>
      <c r="H19101" s="406"/>
      <c r="J19101" s="82">
        <v>33</v>
      </c>
      <c r="K19101" s="320">
        <v>3</v>
      </c>
    </row>
    <row r="19102" spans="1:11" x14ac:dyDescent="0.3">
      <c r="A19102" s="341">
        <v>43804.145140682871</v>
      </c>
      <c r="B19102" s="318">
        <v>40338.082000000002</v>
      </c>
      <c r="C19102" s="318">
        <f t="shared" si="416"/>
        <v>0.26000000000203727</v>
      </c>
      <c r="D19102" s="414">
        <f t="shared" si="415"/>
        <v>0.13000000000101863</v>
      </c>
      <c r="H19102" s="406"/>
      <c r="J19102" s="82">
        <v>34</v>
      </c>
      <c r="K19102" s="321">
        <v>4</v>
      </c>
    </row>
    <row r="19103" spans="1:11" x14ac:dyDescent="0.3">
      <c r="A19103" s="341">
        <v>43804.186807407408</v>
      </c>
      <c r="B19103" s="318">
        <v>40338.339</v>
      </c>
      <c r="C19103" s="318">
        <f t="shared" si="416"/>
        <v>0.25699999999778811</v>
      </c>
      <c r="D19103" s="414">
        <f t="shared" si="415"/>
        <v>0.12849999999889405</v>
      </c>
      <c r="H19103" s="406"/>
      <c r="J19103" s="82">
        <v>35</v>
      </c>
      <c r="K19103" s="391">
        <v>1</v>
      </c>
    </row>
    <row r="19104" spans="1:11" x14ac:dyDescent="0.3">
      <c r="A19104" s="341">
        <v>43804.228474131945</v>
      </c>
      <c r="B19104" s="318">
        <v>40338.591</v>
      </c>
      <c r="C19104" s="318">
        <f t="shared" si="416"/>
        <v>0.25200000000040745</v>
      </c>
      <c r="D19104" s="414">
        <f t="shared" si="415"/>
        <v>0.12600000000020373</v>
      </c>
      <c r="H19104" s="406"/>
      <c r="J19104" s="82">
        <v>36</v>
      </c>
      <c r="K19104" s="319">
        <v>2</v>
      </c>
    </row>
    <row r="19105" spans="1:11" x14ac:dyDescent="0.3">
      <c r="A19105" s="341">
        <v>43804.270140856483</v>
      </c>
      <c r="B19105" s="318">
        <v>40338.839</v>
      </c>
      <c r="C19105" s="318">
        <f t="shared" si="416"/>
        <v>0.24799999999959255</v>
      </c>
      <c r="D19105" s="414">
        <f t="shared" si="415"/>
        <v>0.12399999999979627</v>
      </c>
      <c r="H19105" s="406"/>
      <c r="J19105" s="82">
        <v>37</v>
      </c>
      <c r="K19105" s="320">
        <v>3</v>
      </c>
    </row>
    <row r="19106" spans="1:11" x14ac:dyDescent="0.3">
      <c r="A19106" s="341">
        <v>43804.31180758102</v>
      </c>
      <c r="B19106" s="318">
        <v>40339.097999999998</v>
      </c>
      <c r="C19106" s="318">
        <f t="shared" si="416"/>
        <v>0.25899999999819556</v>
      </c>
      <c r="D19106" s="414">
        <f t="shared" si="415"/>
        <v>0.12949999999909778</v>
      </c>
      <c r="H19106" s="406"/>
      <c r="J19106" s="82">
        <v>38</v>
      </c>
      <c r="K19106" s="321">
        <v>4</v>
      </c>
    </row>
    <row r="19107" spans="1:11" x14ac:dyDescent="0.3">
      <c r="A19107" s="341">
        <v>43804.353474305557</v>
      </c>
      <c r="B19107" s="318">
        <v>40339.35</v>
      </c>
      <c r="C19107" s="318">
        <f t="shared" si="416"/>
        <v>0.25200000000040745</v>
      </c>
      <c r="D19107" s="414">
        <f t="shared" si="415"/>
        <v>0.12600000000020373</v>
      </c>
      <c r="H19107" s="406"/>
      <c r="J19107" s="82">
        <v>39</v>
      </c>
      <c r="K19107" s="391">
        <v>1</v>
      </c>
    </row>
    <row r="19108" spans="1:11" x14ac:dyDescent="0.3">
      <c r="A19108" s="341">
        <v>43804.395141030094</v>
      </c>
      <c r="B19108" s="318">
        <v>40339.601000000002</v>
      </c>
      <c r="C19108" s="318">
        <f t="shared" si="416"/>
        <v>0.25100000000384171</v>
      </c>
      <c r="D19108" s="414">
        <f t="shared" si="415"/>
        <v>0.12550000000192085</v>
      </c>
      <c r="H19108" s="406"/>
      <c r="J19108" s="82">
        <v>40</v>
      </c>
      <c r="K19108" s="319">
        <v>2</v>
      </c>
    </row>
    <row r="19109" spans="1:11" x14ac:dyDescent="0.3">
      <c r="A19109" s="341">
        <v>43804.436807754631</v>
      </c>
      <c r="B19109" s="318">
        <v>40339.851000000002</v>
      </c>
      <c r="C19109" s="318">
        <f t="shared" si="416"/>
        <v>0.25</v>
      </c>
      <c r="D19109" s="414">
        <f t="shared" si="415"/>
        <v>0.125</v>
      </c>
      <c r="H19109" s="406"/>
      <c r="J19109" s="82">
        <v>41</v>
      </c>
      <c r="K19109" s="320">
        <v>3</v>
      </c>
    </row>
    <row r="19110" spans="1:11" x14ac:dyDescent="0.3">
      <c r="A19110" s="341">
        <v>43804.478474479169</v>
      </c>
      <c r="B19110" s="318">
        <v>40340.108</v>
      </c>
      <c r="C19110" s="318">
        <f t="shared" si="416"/>
        <v>0.25699999999778811</v>
      </c>
      <c r="D19110" s="414">
        <f t="shared" si="415"/>
        <v>0.12849999999889405</v>
      </c>
      <c r="H19110" s="406"/>
      <c r="J19110" s="82">
        <v>42</v>
      </c>
      <c r="K19110" s="321">
        <v>4</v>
      </c>
    </row>
    <row r="19111" spans="1:11" x14ac:dyDescent="0.3">
      <c r="A19111" s="341">
        <v>43804.520141203706</v>
      </c>
      <c r="B19111" s="318">
        <v>40340.357000000004</v>
      </c>
      <c r="C19111" s="318">
        <f t="shared" si="416"/>
        <v>0.24900000000343425</v>
      </c>
      <c r="D19111" s="414">
        <f t="shared" si="415"/>
        <v>0.12450000000171713</v>
      </c>
      <c r="H19111" s="406"/>
      <c r="J19111" s="82">
        <v>43</v>
      </c>
      <c r="K19111" s="391">
        <v>1</v>
      </c>
    </row>
    <row r="19112" spans="1:11" x14ac:dyDescent="0.3">
      <c r="A19112" s="341">
        <v>43804.561807928243</v>
      </c>
      <c r="B19112" s="318">
        <v>40340.601000000002</v>
      </c>
      <c r="C19112" s="318">
        <f t="shared" si="416"/>
        <v>0.24399999999877764</v>
      </c>
      <c r="D19112" s="414">
        <f t="shared" si="415"/>
        <v>0.12199999999938882</v>
      </c>
      <c r="H19112" s="406"/>
      <c r="J19112" s="82">
        <v>44</v>
      </c>
      <c r="K19112" s="319">
        <v>2</v>
      </c>
    </row>
    <row r="19113" spans="1:11" x14ac:dyDescent="0.3">
      <c r="A19113" s="341">
        <v>43804.60347465278</v>
      </c>
      <c r="B19113" s="318">
        <v>40340.85</v>
      </c>
      <c r="C19113" s="318">
        <f t="shared" si="416"/>
        <v>0.24899999999615829</v>
      </c>
      <c r="D19113" s="414">
        <f t="shared" si="415"/>
        <v>0.12449999999807915</v>
      </c>
      <c r="H19113" s="406"/>
      <c r="J19113" s="82">
        <v>45</v>
      </c>
      <c r="K19113" s="320">
        <v>3</v>
      </c>
    </row>
    <row r="19114" spans="1:11" x14ac:dyDescent="0.3">
      <c r="A19114" s="341">
        <v>43804.645141377317</v>
      </c>
      <c r="B19114" s="318">
        <v>40341.11</v>
      </c>
      <c r="C19114" s="318">
        <f t="shared" si="416"/>
        <v>0.26000000000203727</v>
      </c>
      <c r="D19114" s="414">
        <f t="shared" si="415"/>
        <v>0.13000000000101863</v>
      </c>
      <c r="H19114" s="406"/>
      <c r="J19114" s="82">
        <v>46</v>
      </c>
      <c r="K19114" s="321">
        <v>4</v>
      </c>
    </row>
    <row r="19115" spans="1:11" x14ac:dyDescent="0.3">
      <c r="A19115" s="341">
        <v>43804.686808101855</v>
      </c>
      <c r="B19115" s="318">
        <v>40341.360999999997</v>
      </c>
      <c r="C19115" s="318">
        <f t="shared" si="416"/>
        <v>0.25099999999656575</v>
      </c>
      <c r="D19115" s="414">
        <f t="shared" si="415"/>
        <v>0.12549999999828287</v>
      </c>
      <c r="H19115" s="406"/>
      <c r="J19115" s="82">
        <v>47</v>
      </c>
      <c r="K19115" s="391">
        <v>1</v>
      </c>
    </row>
    <row r="19116" spans="1:11" x14ac:dyDescent="0.3">
      <c r="A19116" s="341">
        <v>43804.728474826392</v>
      </c>
      <c r="B19116" s="318">
        <v>40341.607000000004</v>
      </c>
      <c r="C19116" s="318">
        <f t="shared" si="416"/>
        <v>0.24600000000646105</v>
      </c>
      <c r="D19116" s="414">
        <f t="shared" si="415"/>
        <v>0.12300000000323053</v>
      </c>
      <c r="H19116" s="406"/>
      <c r="J19116" s="82">
        <v>48</v>
      </c>
      <c r="K19116" s="319">
        <v>2</v>
      </c>
    </row>
    <row r="19117" spans="1:11" x14ac:dyDescent="0.3">
      <c r="A19117" s="341">
        <v>43804.770141550929</v>
      </c>
      <c r="B19117" s="318">
        <v>40341.847000000002</v>
      </c>
      <c r="C19117" s="318">
        <f t="shared" si="416"/>
        <v>0.23999999999796273</v>
      </c>
      <c r="D19117" s="414">
        <f t="shared" si="415"/>
        <v>0.11999999999898137</v>
      </c>
      <c r="H19117" s="406"/>
      <c r="J19117" s="82">
        <v>49</v>
      </c>
      <c r="K19117" s="320">
        <v>3</v>
      </c>
    </row>
    <row r="19118" spans="1:11" x14ac:dyDescent="0.3">
      <c r="A19118" s="341">
        <v>43804.811808275466</v>
      </c>
      <c r="B19118" s="318">
        <v>40342.095000000001</v>
      </c>
      <c r="C19118" s="318">
        <f t="shared" si="416"/>
        <v>0.24799999999959255</v>
      </c>
      <c r="D19118" s="414">
        <f t="shared" si="415"/>
        <v>0.12399999999979627</v>
      </c>
      <c r="H19118" s="406"/>
      <c r="J19118" s="82">
        <v>50</v>
      </c>
      <c r="K19118" s="321">
        <v>4</v>
      </c>
    </row>
    <row r="19119" spans="1:11" x14ac:dyDescent="0.3">
      <c r="A19119" s="341">
        <v>43804.853475000004</v>
      </c>
      <c r="B19119" s="318">
        <v>40342.341</v>
      </c>
      <c r="C19119" s="318">
        <f t="shared" si="416"/>
        <v>0.24599999999918509</v>
      </c>
      <c r="D19119" s="414">
        <f t="shared" si="415"/>
        <v>0.12299999999959255</v>
      </c>
      <c r="H19119" s="406"/>
      <c r="J19119" s="82">
        <v>51</v>
      </c>
      <c r="K19119" s="391">
        <v>1</v>
      </c>
    </row>
    <row r="19120" spans="1:11" x14ac:dyDescent="0.3">
      <c r="A19120" s="341">
        <v>43804.895141724533</v>
      </c>
      <c r="B19120" s="318">
        <v>40342.582999999999</v>
      </c>
      <c r="C19120" s="318">
        <f t="shared" si="416"/>
        <v>0.24199999999837019</v>
      </c>
      <c r="D19120" s="414">
        <f t="shared" si="415"/>
        <v>0.12099999999918509</v>
      </c>
      <c r="H19120" s="406"/>
      <c r="J19120" s="82">
        <v>52</v>
      </c>
      <c r="K19120" s="319">
        <v>2</v>
      </c>
    </row>
    <row r="19121" spans="1:11" x14ac:dyDescent="0.3">
      <c r="A19121" s="341">
        <v>43804.936808449071</v>
      </c>
      <c r="B19121" s="318">
        <v>40342.821000000004</v>
      </c>
      <c r="C19121" s="318">
        <f t="shared" si="416"/>
        <v>0.23800000000483124</v>
      </c>
      <c r="D19121" s="414">
        <f t="shared" si="415"/>
        <v>0.11900000000241562</v>
      </c>
      <c r="H19121" s="406"/>
      <c r="J19121" s="82">
        <v>53</v>
      </c>
      <c r="K19121" s="320">
        <v>3</v>
      </c>
    </row>
    <row r="19122" spans="1:11" x14ac:dyDescent="0.3">
      <c r="A19122" s="341">
        <v>43804.978475173608</v>
      </c>
      <c r="B19122" s="318">
        <v>40343.069000000003</v>
      </c>
      <c r="C19122" s="318">
        <f t="shared" si="416"/>
        <v>0.24799999999959255</v>
      </c>
      <c r="D19122" s="414">
        <f t="shared" si="415"/>
        <v>0.12399999999979627</v>
      </c>
      <c r="E19122" s="336">
        <f>SUM(C19099:C19122)*7.4805194805</f>
        <v>44.711064934995093</v>
      </c>
      <c r="F19122" s="324">
        <f>AVERAGE(D19099:D19122)</f>
        <v>0.12452083333346309</v>
      </c>
      <c r="G19122" s="324">
        <f>_xlfn.STDEV.S(D19099:D19122)</f>
        <v>3.1467000196167133E-3</v>
      </c>
      <c r="H19122" s="406"/>
      <c r="J19122" s="82">
        <v>54</v>
      </c>
      <c r="K19122" s="321">
        <v>4</v>
      </c>
    </row>
    <row r="19123" spans="1:11" x14ac:dyDescent="0.3">
      <c r="A19123" s="341">
        <v>43805.020141898145</v>
      </c>
      <c r="B19123" s="318">
        <v>40343.317000000003</v>
      </c>
      <c r="C19123" s="318">
        <f t="shared" si="416"/>
        <v>0.24799999999959255</v>
      </c>
      <c r="D19123" s="414">
        <f t="shared" si="415"/>
        <v>0.12399999999979627</v>
      </c>
      <c r="H19123" s="406"/>
      <c r="J19123" s="82">
        <v>55</v>
      </c>
      <c r="K19123" s="391">
        <v>1</v>
      </c>
    </row>
    <row r="19124" spans="1:11" x14ac:dyDescent="0.3">
      <c r="A19124" s="341">
        <v>43805.061808622682</v>
      </c>
      <c r="B19124" s="318">
        <v>40343.561000000002</v>
      </c>
      <c r="C19124" s="318">
        <f t="shared" si="416"/>
        <v>0.24399999999877764</v>
      </c>
      <c r="D19124" s="414">
        <f t="shared" si="415"/>
        <v>0.12199999999938882</v>
      </c>
      <c r="H19124" s="406"/>
      <c r="J19124" s="82">
        <v>56</v>
      </c>
      <c r="K19124" s="319">
        <v>2</v>
      </c>
    </row>
    <row r="19125" spans="1:11" x14ac:dyDescent="0.3">
      <c r="A19125" s="341">
        <v>43805.10347534722</v>
      </c>
      <c r="B19125" s="318">
        <v>40343.805</v>
      </c>
      <c r="C19125" s="318">
        <f t="shared" si="416"/>
        <v>0.24399999999877764</v>
      </c>
      <c r="D19125" s="414">
        <f t="shared" si="415"/>
        <v>0.12199999999938882</v>
      </c>
      <c r="H19125" s="406"/>
      <c r="J19125" s="82">
        <v>57</v>
      </c>
      <c r="K19125" s="320">
        <v>3</v>
      </c>
    </row>
    <row r="19126" spans="1:11" x14ac:dyDescent="0.3">
      <c r="A19126" s="341">
        <v>43805.145142071757</v>
      </c>
      <c r="B19126" s="318">
        <v>40344.059000000001</v>
      </c>
      <c r="C19126" s="318">
        <f t="shared" si="416"/>
        <v>0.25400000000081491</v>
      </c>
      <c r="D19126" s="414">
        <f t="shared" si="415"/>
        <v>0.12700000000040745</v>
      </c>
      <c r="H19126" s="406"/>
      <c r="J19126" s="82">
        <v>58</v>
      </c>
      <c r="K19126" s="321">
        <v>4</v>
      </c>
    </row>
    <row r="19127" spans="1:11" x14ac:dyDescent="0.3">
      <c r="A19127" s="341">
        <v>43805.186808796294</v>
      </c>
      <c r="B19127" s="318">
        <v>40344.311000000002</v>
      </c>
      <c r="C19127" s="318">
        <f t="shared" si="416"/>
        <v>0.25200000000040745</v>
      </c>
      <c r="D19127" s="414">
        <f t="shared" si="415"/>
        <v>0.12600000000020373</v>
      </c>
      <c r="H19127" s="406"/>
      <c r="J19127" s="82">
        <v>59</v>
      </c>
      <c r="K19127" s="391">
        <v>1</v>
      </c>
    </row>
    <row r="19128" spans="1:11" x14ac:dyDescent="0.3">
      <c r="A19128" s="341">
        <v>43805.228475520831</v>
      </c>
      <c r="B19128" s="318">
        <v>40344.561000000002</v>
      </c>
      <c r="C19128" s="318">
        <f t="shared" si="416"/>
        <v>0.25</v>
      </c>
      <c r="D19128" s="414">
        <f t="shared" si="415"/>
        <v>0.125</v>
      </c>
      <c r="H19128" s="406"/>
      <c r="J19128" s="82">
        <v>60</v>
      </c>
      <c r="K19128" s="319">
        <v>2</v>
      </c>
    </row>
    <row r="19129" spans="1:11" x14ac:dyDescent="0.3">
      <c r="A19129" s="341">
        <v>43805.270142245368</v>
      </c>
      <c r="B19129" s="318">
        <v>40344.81</v>
      </c>
      <c r="C19129" s="318">
        <f t="shared" si="416"/>
        <v>0.24899999999615829</v>
      </c>
      <c r="D19129" s="414">
        <f t="shared" si="415"/>
        <v>0.12449999999807915</v>
      </c>
      <c r="H19129" s="406"/>
      <c r="J19129" s="82">
        <v>61</v>
      </c>
      <c r="K19129" s="320">
        <v>3</v>
      </c>
    </row>
    <row r="19130" spans="1:11" x14ac:dyDescent="0.3">
      <c r="A19130" s="341">
        <v>43805.311808969906</v>
      </c>
      <c r="B19130" s="318">
        <v>40345.067999999999</v>
      </c>
      <c r="C19130" s="318">
        <f t="shared" si="416"/>
        <v>0.25800000000162981</v>
      </c>
      <c r="D19130" s="414">
        <f t="shared" si="415"/>
        <v>0.12900000000081491</v>
      </c>
      <c r="H19130" s="406"/>
      <c r="J19130" s="82">
        <v>62</v>
      </c>
      <c r="K19130" s="321">
        <v>4</v>
      </c>
    </row>
    <row r="19131" spans="1:11" x14ac:dyDescent="0.3">
      <c r="A19131" s="341">
        <v>43805.353475694443</v>
      </c>
      <c r="B19131" s="318">
        <v>40345.32</v>
      </c>
      <c r="C19131" s="318">
        <f t="shared" si="416"/>
        <v>0.25200000000040745</v>
      </c>
      <c r="D19131" s="414">
        <f t="shared" si="415"/>
        <v>0.12600000000020373</v>
      </c>
      <c r="H19131" s="406"/>
      <c r="J19131" s="82">
        <v>63</v>
      </c>
      <c r="K19131" s="391">
        <v>1</v>
      </c>
    </row>
    <row r="19132" spans="1:11" x14ac:dyDescent="0.3">
      <c r="A19132" s="341">
        <v>43805.39514241898</v>
      </c>
      <c r="B19132" s="318">
        <v>40345.57</v>
      </c>
      <c r="C19132" s="318">
        <f t="shared" si="416"/>
        <v>0.25</v>
      </c>
      <c r="D19132" s="414">
        <f t="shared" si="415"/>
        <v>0.125</v>
      </c>
      <c r="H19132" s="406"/>
      <c r="J19132" s="82">
        <v>64</v>
      </c>
      <c r="K19132" s="319">
        <v>2</v>
      </c>
    </row>
    <row r="19133" spans="1:11" x14ac:dyDescent="0.3">
      <c r="A19133" s="341">
        <v>43805.436809143517</v>
      </c>
      <c r="B19133" s="318">
        <v>40345.817000000003</v>
      </c>
      <c r="C19133" s="318">
        <f t="shared" si="416"/>
        <v>0.2470000000030268</v>
      </c>
      <c r="D19133" s="414">
        <f t="shared" si="415"/>
        <v>0.1235000000015134</v>
      </c>
      <c r="H19133" s="406"/>
      <c r="J19133" s="82">
        <v>65</v>
      </c>
      <c r="K19133" s="320">
        <v>3</v>
      </c>
    </row>
    <row r="19134" spans="1:11" x14ac:dyDescent="0.3">
      <c r="A19134" s="341">
        <v>43805.478475868054</v>
      </c>
      <c r="B19134" s="318">
        <v>40346.072</v>
      </c>
      <c r="C19134" s="318">
        <f t="shared" si="416"/>
        <v>0.25499999999738066</v>
      </c>
      <c r="D19134" s="414">
        <f t="shared" si="415"/>
        <v>0.12749999999869033</v>
      </c>
      <c r="H19134" s="406"/>
      <c r="J19134" s="82">
        <v>66</v>
      </c>
      <c r="K19134" s="321">
        <v>4</v>
      </c>
    </row>
    <row r="19135" spans="1:11" x14ac:dyDescent="0.3">
      <c r="A19135" s="341">
        <v>43805.520142592592</v>
      </c>
      <c r="B19135" s="318">
        <v>40346.328000000001</v>
      </c>
      <c r="C19135" s="318">
        <f t="shared" si="416"/>
        <v>0.25600000000122236</v>
      </c>
      <c r="D19135" s="414">
        <f t="shared" si="415"/>
        <v>0.12800000000061118</v>
      </c>
      <c r="H19135" s="406"/>
      <c r="J19135" s="82">
        <v>67</v>
      </c>
      <c r="K19135" s="391">
        <v>1</v>
      </c>
    </row>
    <row r="19136" spans="1:11" x14ac:dyDescent="0.3">
      <c r="A19136" s="341">
        <v>43805.561809317129</v>
      </c>
      <c r="B19136" s="318">
        <v>40346.572999999997</v>
      </c>
      <c r="C19136" s="318">
        <f t="shared" si="416"/>
        <v>0.24499999999534339</v>
      </c>
      <c r="D19136" s="414">
        <f t="shared" si="415"/>
        <v>0.12249999999767169</v>
      </c>
      <c r="H19136" s="406"/>
      <c r="J19136" s="82">
        <v>68</v>
      </c>
      <c r="K19136" s="319">
        <v>2</v>
      </c>
    </row>
    <row r="19137" spans="1:12" x14ac:dyDescent="0.3">
      <c r="A19137" s="341">
        <v>43805.603476041666</v>
      </c>
      <c r="B19137" s="318">
        <v>40346.817999999999</v>
      </c>
      <c r="C19137" s="318">
        <f t="shared" si="416"/>
        <v>0.24500000000261934</v>
      </c>
      <c r="D19137" s="414">
        <f t="shared" si="415"/>
        <v>0.12250000000130967</v>
      </c>
      <c r="H19137" s="406"/>
      <c r="J19137" s="82">
        <v>69</v>
      </c>
      <c r="K19137" s="320">
        <v>3</v>
      </c>
    </row>
    <row r="19138" spans="1:12" x14ac:dyDescent="0.3">
      <c r="A19138" s="341">
        <v>43805.645142766203</v>
      </c>
      <c r="B19138" s="318">
        <v>40347.07</v>
      </c>
      <c r="C19138" s="318">
        <f t="shared" si="416"/>
        <v>0.25200000000040745</v>
      </c>
      <c r="D19138" s="414">
        <f t="shared" si="415"/>
        <v>0.12600000000020373</v>
      </c>
      <c r="H19138" s="406"/>
      <c r="J19138" s="82">
        <v>70</v>
      </c>
      <c r="K19138" s="321">
        <v>4</v>
      </c>
    </row>
    <row r="19139" spans="1:12" x14ac:dyDescent="0.3">
      <c r="A19139" s="341">
        <v>43805.68680949074</v>
      </c>
      <c r="B19139" s="318">
        <v>40347.322</v>
      </c>
      <c r="C19139" s="318">
        <f t="shared" si="416"/>
        <v>0.25200000000040745</v>
      </c>
      <c r="D19139" s="414">
        <f t="shared" si="415"/>
        <v>0.12600000000020373</v>
      </c>
      <c r="H19139" s="406"/>
      <c r="J19139" s="82">
        <v>71</v>
      </c>
      <c r="K19139" s="391">
        <v>1</v>
      </c>
    </row>
    <row r="19140" spans="1:12" x14ac:dyDescent="0.3">
      <c r="A19140" s="341">
        <v>43805.728476215278</v>
      </c>
      <c r="B19140" s="318">
        <v>40347.571000000004</v>
      </c>
      <c r="C19140" s="318">
        <f t="shared" si="416"/>
        <v>0.24900000000343425</v>
      </c>
      <c r="D19140" s="414">
        <f t="shared" si="415"/>
        <v>0.12450000000171713</v>
      </c>
      <c r="H19140" s="406"/>
      <c r="J19140" s="82">
        <v>72</v>
      </c>
      <c r="K19140" s="319">
        <v>2</v>
      </c>
    </row>
    <row r="19141" spans="1:12" x14ac:dyDescent="0.3">
      <c r="A19141" s="341">
        <v>43805.770142939815</v>
      </c>
      <c r="B19141" s="318">
        <v>40347.811000000002</v>
      </c>
      <c r="C19141" s="318">
        <f t="shared" si="416"/>
        <v>0.23999999999796273</v>
      </c>
      <c r="D19141" s="414">
        <f t="shared" si="415"/>
        <v>0.11999999999898137</v>
      </c>
      <c r="H19141" s="406"/>
      <c r="J19141" s="82">
        <v>73</v>
      </c>
      <c r="K19141" s="320">
        <v>3</v>
      </c>
    </row>
    <row r="19142" spans="1:12" x14ac:dyDescent="0.3">
      <c r="A19142" s="341">
        <v>43805.811809664352</v>
      </c>
      <c r="B19142" s="318">
        <v>40348.06</v>
      </c>
      <c r="C19142" s="318">
        <f t="shared" si="416"/>
        <v>0.24899999999615829</v>
      </c>
      <c r="D19142" s="414">
        <f t="shared" si="415"/>
        <v>0.12449999999807915</v>
      </c>
      <c r="H19142" s="406"/>
      <c r="J19142" s="82">
        <v>74</v>
      </c>
      <c r="K19142" s="321">
        <v>4</v>
      </c>
    </row>
    <row r="19143" spans="1:12" x14ac:dyDescent="0.3">
      <c r="A19143" s="341">
        <v>43805.853476388889</v>
      </c>
      <c r="B19143" s="318">
        <v>40348.302000000003</v>
      </c>
      <c r="C19143" s="318">
        <f t="shared" si="416"/>
        <v>0.24200000000564614</v>
      </c>
      <c r="D19143" s="414">
        <f t="shared" si="415"/>
        <v>0.12100000000282307</v>
      </c>
      <c r="H19143" s="406"/>
      <c r="J19143" s="82">
        <v>75</v>
      </c>
      <c r="K19143" s="391">
        <v>1</v>
      </c>
    </row>
    <row r="19144" spans="1:12" x14ac:dyDescent="0.3">
      <c r="A19144" s="341">
        <v>43805.895143113426</v>
      </c>
      <c r="B19144" s="318">
        <v>40348.550999999999</v>
      </c>
      <c r="C19144" s="318">
        <f t="shared" si="416"/>
        <v>0.24899999999615829</v>
      </c>
      <c r="D19144" s="414">
        <f t="shared" si="415"/>
        <v>0.12449999999807915</v>
      </c>
      <c r="H19144" s="406"/>
      <c r="J19144" s="82">
        <v>76</v>
      </c>
      <c r="K19144" s="319">
        <v>2</v>
      </c>
    </row>
    <row r="19145" spans="1:12" x14ac:dyDescent="0.3">
      <c r="A19145" s="341">
        <v>43805.936809837964</v>
      </c>
      <c r="B19145" s="318">
        <v>40348.792000000001</v>
      </c>
      <c r="C19145" s="318">
        <f t="shared" si="416"/>
        <v>0.24100000000180444</v>
      </c>
      <c r="D19145" s="414">
        <f t="shared" si="415"/>
        <v>0.12050000000090222</v>
      </c>
      <c r="H19145" s="406"/>
      <c r="J19145" s="82">
        <v>77</v>
      </c>
      <c r="K19145" s="320">
        <v>3</v>
      </c>
    </row>
    <row r="19146" spans="1:12" x14ac:dyDescent="0.3">
      <c r="A19146" s="341">
        <v>43805.978476562501</v>
      </c>
      <c r="B19146" s="318">
        <v>40349.046999999999</v>
      </c>
      <c r="C19146" s="318">
        <f t="shared" si="416"/>
        <v>0.25499999999738066</v>
      </c>
      <c r="D19146" s="414">
        <f t="shared" si="415"/>
        <v>0.12749999999869033</v>
      </c>
      <c r="E19146" s="336">
        <f>SUM(C19123:C19146)*7.4805194805</f>
        <v>44.718545454395475</v>
      </c>
      <c r="F19146" s="324">
        <f>AVERAGE(D19123:D19146)</f>
        <v>0.12454166666657329</v>
      </c>
      <c r="G19146" s="324">
        <f>_xlfn.STDEV.S(D19123:D19146)</f>
        <v>2.4357690806115118E-3</v>
      </c>
      <c r="H19146" s="406"/>
      <c r="J19146" s="82">
        <v>78</v>
      </c>
      <c r="K19146" s="321">
        <v>4</v>
      </c>
    </row>
    <row r="19147" spans="1:12" x14ac:dyDescent="0.3">
      <c r="A19147" s="341">
        <v>43806.020143287038</v>
      </c>
      <c r="B19147" s="318">
        <v>40349.292999999998</v>
      </c>
      <c r="C19147" s="318">
        <f t="shared" si="416"/>
        <v>0.24599999999918509</v>
      </c>
      <c r="D19147" s="414">
        <f t="shared" si="415"/>
        <v>0.12299999999959255</v>
      </c>
      <c r="H19147" s="406"/>
      <c r="J19147" s="82">
        <v>79</v>
      </c>
      <c r="K19147" s="391">
        <v>1</v>
      </c>
    </row>
    <row r="19148" spans="1:12" x14ac:dyDescent="0.3">
      <c r="A19148" s="341">
        <v>43806.03125</v>
      </c>
      <c r="B19148" s="318">
        <v>40349.292999999998</v>
      </c>
      <c r="H19148" s="332"/>
      <c r="J19148" s="82">
        <v>1</v>
      </c>
      <c r="K19148" s="391">
        <v>1</v>
      </c>
      <c r="L19148" s="54" t="s">
        <v>313</v>
      </c>
    </row>
    <row r="19149" spans="1:12" x14ac:dyDescent="0.3">
      <c r="A19149" s="341">
        <v>43806.072916666664</v>
      </c>
      <c r="B19149" s="318">
        <v>40349.538999999997</v>
      </c>
      <c r="C19149" s="318">
        <f t="shared" si="416"/>
        <v>0.24599999999918509</v>
      </c>
      <c r="D19149" s="414">
        <f t="shared" si="415"/>
        <v>0.12299999999959255</v>
      </c>
      <c r="H19149" s="406"/>
      <c r="J19149" s="82">
        <v>2</v>
      </c>
      <c r="K19149" s="319">
        <v>2</v>
      </c>
    </row>
    <row r="19150" spans="1:12" x14ac:dyDescent="0.3">
      <c r="A19150" s="341">
        <v>43806.114583333336</v>
      </c>
      <c r="B19150" s="318">
        <v>40349.78</v>
      </c>
      <c r="C19150" s="318">
        <f t="shared" si="416"/>
        <v>0.24100000000180444</v>
      </c>
      <c r="D19150" s="414">
        <f t="shared" si="415"/>
        <v>0.12050000000090222</v>
      </c>
      <c r="H19150" s="406"/>
      <c r="J19150" s="82">
        <v>3</v>
      </c>
      <c r="K19150" s="320">
        <v>3</v>
      </c>
    </row>
    <row r="19151" spans="1:12" x14ac:dyDescent="0.3">
      <c r="A19151" s="341">
        <v>43806.15625</v>
      </c>
      <c r="B19151" s="318">
        <v>40350.033000000003</v>
      </c>
      <c r="C19151" s="318">
        <f t="shared" si="416"/>
        <v>0.25300000000424916</v>
      </c>
      <c r="D19151" s="414">
        <f t="shared" si="415"/>
        <v>0.12650000000212458</v>
      </c>
      <c r="H19151" s="406"/>
      <c r="J19151" s="82">
        <v>4</v>
      </c>
      <c r="K19151" s="321">
        <v>4</v>
      </c>
    </row>
    <row r="19152" spans="1:12" x14ac:dyDescent="0.3">
      <c r="A19152" s="341">
        <v>43806.197916435187</v>
      </c>
      <c r="B19152" s="318">
        <v>40350.292000000001</v>
      </c>
      <c r="C19152" s="318">
        <f t="shared" si="416"/>
        <v>0.25899999999819556</v>
      </c>
      <c r="D19152" s="414">
        <f t="shared" si="415"/>
        <v>0.12949999999909778</v>
      </c>
      <c r="H19152" s="406"/>
      <c r="J19152" s="82">
        <v>5</v>
      </c>
      <c r="K19152" s="391">
        <v>1</v>
      </c>
    </row>
    <row r="19153" spans="1:11" x14ac:dyDescent="0.3">
      <c r="A19153" s="341">
        <v>43806.239583043978</v>
      </c>
      <c r="B19153" s="318">
        <v>40350.544999999998</v>
      </c>
      <c r="C19153" s="318">
        <f t="shared" si="416"/>
        <v>0.2529999999969732</v>
      </c>
      <c r="D19153" s="414">
        <f t="shared" si="415"/>
        <v>0.1264999999984866</v>
      </c>
      <c r="H19153" s="406"/>
      <c r="J19153" s="82">
        <v>6</v>
      </c>
      <c r="K19153" s="319">
        <v>2</v>
      </c>
    </row>
    <row r="19154" spans="1:11" x14ac:dyDescent="0.3">
      <c r="A19154" s="341">
        <v>43806.281249652777</v>
      </c>
      <c r="B19154" s="318">
        <v>40350.79</v>
      </c>
      <c r="C19154" s="318">
        <f t="shared" si="416"/>
        <v>0.24500000000261934</v>
      </c>
      <c r="D19154" s="414">
        <f t="shared" si="415"/>
        <v>0.12250000000130967</v>
      </c>
      <c r="H19154" s="406"/>
      <c r="J19154" s="82">
        <v>7</v>
      </c>
      <c r="K19154" s="320">
        <v>3</v>
      </c>
    </row>
    <row r="19155" spans="1:11" x14ac:dyDescent="0.3">
      <c r="A19155" s="341">
        <v>43806.322916261575</v>
      </c>
      <c r="B19155" s="318">
        <v>40351.046999999999</v>
      </c>
      <c r="C19155" s="318">
        <f t="shared" si="416"/>
        <v>0.25699999999778811</v>
      </c>
      <c r="D19155" s="414">
        <f t="shared" si="415"/>
        <v>0.12849999999889405</v>
      </c>
      <c r="H19155" s="406"/>
      <c r="J19155" s="82">
        <v>8</v>
      </c>
      <c r="K19155" s="321">
        <v>4</v>
      </c>
    </row>
    <row r="19156" spans="1:11" x14ac:dyDescent="0.3">
      <c r="A19156" s="341">
        <v>43806.364582870374</v>
      </c>
      <c r="B19156" s="318">
        <v>40351.300000000003</v>
      </c>
      <c r="C19156" s="318">
        <f t="shared" si="416"/>
        <v>0.25300000000424916</v>
      </c>
      <c r="D19156" s="414">
        <f t="shared" si="415"/>
        <v>0.12650000000212458</v>
      </c>
      <c r="H19156" s="406"/>
      <c r="J19156" s="82">
        <v>9</v>
      </c>
      <c r="K19156" s="391">
        <v>1</v>
      </c>
    </row>
    <row r="19157" spans="1:11" x14ac:dyDescent="0.3">
      <c r="A19157" s="341">
        <v>43806.406249479165</v>
      </c>
      <c r="B19157" s="318">
        <v>40351.550999999999</v>
      </c>
      <c r="C19157" s="318">
        <f t="shared" si="416"/>
        <v>0.25099999999656575</v>
      </c>
      <c r="D19157" s="414">
        <f t="shared" si="415"/>
        <v>0.12549999999828287</v>
      </c>
      <c r="H19157" s="406"/>
      <c r="J19157" s="82">
        <v>10</v>
      </c>
      <c r="K19157" s="319">
        <v>2</v>
      </c>
    </row>
    <row r="19158" spans="1:11" x14ac:dyDescent="0.3">
      <c r="A19158" s="341">
        <v>43806.447916087964</v>
      </c>
      <c r="B19158" s="318">
        <v>40351.792000000001</v>
      </c>
      <c r="C19158" s="318">
        <f t="shared" si="416"/>
        <v>0.24100000000180444</v>
      </c>
      <c r="D19158" s="414">
        <f t="shared" si="415"/>
        <v>0.12050000000090222</v>
      </c>
      <c r="H19158" s="406"/>
      <c r="J19158" s="82">
        <v>11</v>
      </c>
      <c r="K19158" s="320">
        <v>3</v>
      </c>
    </row>
    <row r="19159" spans="1:11" x14ac:dyDescent="0.3">
      <c r="A19159" s="341">
        <v>43806.489582696762</v>
      </c>
      <c r="B19159" s="318">
        <v>40352.042000000001</v>
      </c>
      <c r="C19159" s="318">
        <f t="shared" si="416"/>
        <v>0.25</v>
      </c>
      <c r="D19159" s="414">
        <f t="shared" si="415"/>
        <v>0.125</v>
      </c>
      <c r="H19159" s="406"/>
      <c r="J19159" s="82">
        <v>12</v>
      </c>
      <c r="K19159" s="321">
        <v>4</v>
      </c>
    </row>
    <row r="19160" spans="1:11" x14ac:dyDescent="0.3">
      <c r="A19160" s="341">
        <v>43806.531249305554</v>
      </c>
      <c r="B19160" s="318">
        <v>40352.292000000001</v>
      </c>
      <c r="C19160" s="318">
        <f t="shared" si="416"/>
        <v>0.25</v>
      </c>
      <c r="D19160" s="414">
        <f t="shared" si="415"/>
        <v>0.125</v>
      </c>
      <c r="H19160" s="406"/>
      <c r="J19160" s="82">
        <v>13</v>
      </c>
      <c r="K19160" s="391">
        <v>1</v>
      </c>
    </row>
    <row r="19161" spans="1:11" x14ac:dyDescent="0.3">
      <c r="A19161" s="341">
        <v>43806.572915914352</v>
      </c>
      <c r="B19161" s="318">
        <v>40352.540999999997</v>
      </c>
      <c r="C19161" s="318">
        <f t="shared" si="416"/>
        <v>0.24899999999615829</v>
      </c>
      <c r="D19161" s="414">
        <f t="shared" si="415"/>
        <v>0.12449999999807915</v>
      </c>
      <c r="H19161" s="406"/>
      <c r="J19161" s="82">
        <v>14</v>
      </c>
      <c r="K19161" s="319">
        <v>2</v>
      </c>
    </row>
    <row r="19162" spans="1:11" x14ac:dyDescent="0.3">
      <c r="A19162" s="341">
        <v>43806.614582523151</v>
      </c>
      <c r="B19162" s="318">
        <v>40352.781000000003</v>
      </c>
      <c r="C19162" s="318">
        <f t="shared" si="416"/>
        <v>0.24000000000523869</v>
      </c>
      <c r="D19162" s="414">
        <f t="shared" si="415"/>
        <v>0.12000000000261934</v>
      </c>
      <c r="H19162" s="406"/>
      <c r="J19162" s="82">
        <v>15</v>
      </c>
      <c r="K19162" s="320">
        <v>3</v>
      </c>
    </row>
    <row r="19163" spans="1:11" x14ac:dyDescent="0.3">
      <c r="A19163" s="341">
        <v>43806.656249131942</v>
      </c>
      <c r="B19163" s="318">
        <v>40353.033000000003</v>
      </c>
      <c r="C19163" s="318">
        <f t="shared" si="416"/>
        <v>0.25200000000040745</v>
      </c>
      <c r="D19163" s="414">
        <f t="shared" si="415"/>
        <v>0.12600000000020373</v>
      </c>
      <c r="H19163" s="406"/>
      <c r="J19163" s="82">
        <v>16</v>
      </c>
      <c r="K19163" s="321">
        <v>4</v>
      </c>
    </row>
    <row r="19164" spans="1:11" x14ac:dyDescent="0.3">
      <c r="A19164" s="341">
        <v>43806.69791574074</v>
      </c>
      <c r="B19164" s="318">
        <v>40353.284</v>
      </c>
      <c r="C19164" s="318">
        <f t="shared" si="416"/>
        <v>0.25099999999656575</v>
      </c>
      <c r="D19164" s="414">
        <f t="shared" si="415"/>
        <v>0.12549999999828287</v>
      </c>
      <c r="H19164" s="406"/>
      <c r="J19164" s="82">
        <v>17</v>
      </c>
      <c r="K19164" s="391">
        <v>1</v>
      </c>
    </row>
    <row r="19165" spans="1:11" x14ac:dyDescent="0.3">
      <c r="A19165" s="341">
        <v>43806.739582349539</v>
      </c>
      <c r="B19165" s="318">
        <v>40353.53</v>
      </c>
      <c r="C19165" s="318">
        <f t="shared" si="416"/>
        <v>0.24599999999918509</v>
      </c>
      <c r="D19165" s="414">
        <f t="shared" si="415"/>
        <v>0.12299999999959255</v>
      </c>
      <c r="H19165" s="406"/>
      <c r="J19165" s="82">
        <v>18</v>
      </c>
      <c r="K19165" s="319">
        <v>2</v>
      </c>
    </row>
    <row r="19166" spans="1:11" x14ac:dyDescent="0.3">
      <c r="A19166" s="341">
        <v>43806.78124895833</v>
      </c>
      <c r="B19166" s="318">
        <v>40353.771000000001</v>
      </c>
      <c r="C19166" s="318">
        <f t="shared" si="416"/>
        <v>0.24100000000180444</v>
      </c>
      <c r="D19166" s="414">
        <f t="shared" si="415"/>
        <v>0.12050000000090222</v>
      </c>
      <c r="H19166" s="406"/>
      <c r="J19166" s="82">
        <v>19</v>
      </c>
      <c r="K19166" s="320">
        <v>3</v>
      </c>
    </row>
    <row r="19167" spans="1:11" x14ac:dyDescent="0.3">
      <c r="A19167" s="341">
        <v>43806.822915567129</v>
      </c>
      <c r="B19167" s="318">
        <v>40354.021999999997</v>
      </c>
      <c r="C19167" s="318">
        <f t="shared" si="416"/>
        <v>0.25099999999656575</v>
      </c>
      <c r="D19167" s="414">
        <f t="shared" si="415"/>
        <v>0.12549999999828287</v>
      </c>
      <c r="H19167" s="406"/>
      <c r="J19167" s="82">
        <v>20</v>
      </c>
      <c r="K19167" s="321">
        <v>4</v>
      </c>
    </row>
    <row r="19168" spans="1:11" x14ac:dyDescent="0.3">
      <c r="A19168" s="341">
        <v>43806.864582175927</v>
      </c>
      <c r="B19168" s="318">
        <v>40354.275000000001</v>
      </c>
      <c r="C19168" s="318">
        <f t="shared" si="416"/>
        <v>0.25300000000424916</v>
      </c>
      <c r="D19168" s="414">
        <f t="shared" si="415"/>
        <v>0.12650000000212458</v>
      </c>
      <c r="H19168" s="406"/>
      <c r="J19168" s="82">
        <v>21</v>
      </c>
      <c r="K19168" s="391">
        <v>1</v>
      </c>
    </row>
    <row r="19169" spans="1:11" x14ac:dyDescent="0.3">
      <c r="A19169" s="341">
        <v>43806.906248784719</v>
      </c>
      <c r="B19169" s="318">
        <v>40354.517999999996</v>
      </c>
      <c r="C19169" s="318">
        <f t="shared" si="416"/>
        <v>0.24299999999493593</v>
      </c>
      <c r="D19169" s="414">
        <f t="shared" si="415"/>
        <v>0.12149999999746797</v>
      </c>
      <c r="H19169" s="406"/>
      <c r="J19169" s="82">
        <v>22</v>
      </c>
      <c r="K19169" s="319">
        <v>2</v>
      </c>
    </row>
    <row r="19170" spans="1:11" x14ac:dyDescent="0.3">
      <c r="A19170" s="341">
        <v>43806.947915393517</v>
      </c>
      <c r="B19170" s="318">
        <v>40354.758000000002</v>
      </c>
      <c r="C19170" s="318">
        <f t="shared" si="416"/>
        <v>0.24000000000523869</v>
      </c>
      <c r="D19170" s="414">
        <f t="shared" si="415"/>
        <v>0.12000000000261934</v>
      </c>
      <c r="H19170" s="406"/>
      <c r="J19170" s="82">
        <v>23</v>
      </c>
      <c r="K19170" s="320">
        <v>3</v>
      </c>
    </row>
    <row r="19171" spans="1:11" x14ac:dyDescent="0.3">
      <c r="A19171" s="341">
        <v>43806.989582002316</v>
      </c>
      <c r="B19171" s="318">
        <v>40355.008999999998</v>
      </c>
      <c r="C19171" s="318">
        <f t="shared" si="416"/>
        <v>0.25099999999656575</v>
      </c>
      <c r="D19171" s="414">
        <f t="shared" si="415"/>
        <v>0.12549999999828287</v>
      </c>
      <c r="E19171" s="336">
        <f>SUM(C19147:C19171)*7.4805194805</f>
        <v>44.598857142737515</v>
      </c>
      <c r="F19171" s="324">
        <f>AVERAGE(D19147:D19171)</f>
        <v>0.12420833333332364</v>
      </c>
      <c r="G19171" s="324">
        <f>_xlfn.STDEV.S(D19147:D19171)</f>
        <v>2.7183621448798462E-3</v>
      </c>
      <c r="H19171" s="406"/>
      <c r="J19171" s="82">
        <v>24</v>
      </c>
      <c r="K19171" s="321">
        <v>4</v>
      </c>
    </row>
    <row r="19172" spans="1:11" x14ac:dyDescent="0.3">
      <c r="A19172" s="341">
        <v>43807.031248611114</v>
      </c>
      <c r="B19172" s="318">
        <v>40355.262000000002</v>
      </c>
      <c r="C19172" s="318">
        <f t="shared" si="416"/>
        <v>0.25300000000424916</v>
      </c>
      <c r="D19172" s="414">
        <f t="shared" si="415"/>
        <v>0.12650000000212458</v>
      </c>
      <c r="H19172" s="406"/>
      <c r="J19172" s="82">
        <v>25</v>
      </c>
      <c r="K19172" s="391">
        <v>1</v>
      </c>
    </row>
    <row r="19173" spans="1:11" x14ac:dyDescent="0.3">
      <c r="A19173" s="341">
        <v>43807.072915219906</v>
      </c>
      <c r="B19173" s="318">
        <v>40355.512000000002</v>
      </c>
      <c r="C19173" s="318">
        <f t="shared" si="416"/>
        <v>0.25</v>
      </c>
      <c r="D19173" s="414">
        <f t="shared" si="415"/>
        <v>0.125</v>
      </c>
      <c r="H19173" s="406"/>
      <c r="J19173" s="82">
        <v>26</v>
      </c>
      <c r="K19173" s="319">
        <v>2</v>
      </c>
    </row>
    <row r="19174" spans="1:11" x14ac:dyDescent="0.3">
      <c r="A19174" s="341">
        <v>43807.114581828704</v>
      </c>
      <c r="B19174" s="318">
        <v>40355.752</v>
      </c>
      <c r="C19174" s="318">
        <f t="shared" si="416"/>
        <v>0.23999999999796273</v>
      </c>
      <c r="D19174" s="414">
        <f t="shared" si="415"/>
        <v>0.11999999999898137</v>
      </c>
      <c r="H19174" s="406"/>
      <c r="J19174" s="82">
        <v>27</v>
      </c>
      <c r="K19174" s="320">
        <v>3</v>
      </c>
    </row>
    <row r="19175" spans="1:11" x14ac:dyDescent="0.3">
      <c r="A19175" s="341">
        <v>43807.156248437503</v>
      </c>
      <c r="B19175" s="318">
        <v>40356.004999999997</v>
      </c>
      <c r="C19175" s="318">
        <f t="shared" si="416"/>
        <v>0.2529999999969732</v>
      </c>
      <c r="D19175" s="414">
        <f t="shared" si="415"/>
        <v>0.1264999999984866</v>
      </c>
      <c r="H19175" s="406"/>
      <c r="J19175" s="82">
        <v>28</v>
      </c>
      <c r="K19175" s="321">
        <v>4</v>
      </c>
    </row>
    <row r="19176" spans="1:11" x14ac:dyDescent="0.3">
      <c r="A19176" s="341">
        <v>43807.197915046294</v>
      </c>
      <c r="B19176" s="318">
        <v>40356.262000000002</v>
      </c>
      <c r="C19176" s="318">
        <f t="shared" si="416"/>
        <v>0.25700000000506407</v>
      </c>
      <c r="D19176" s="414">
        <f t="shared" si="415"/>
        <v>0.12850000000253203</v>
      </c>
      <c r="H19176" s="406"/>
      <c r="J19176" s="82">
        <v>29</v>
      </c>
      <c r="K19176" s="391">
        <v>1</v>
      </c>
    </row>
    <row r="19177" spans="1:11" x14ac:dyDescent="0.3">
      <c r="A19177" s="341">
        <v>43807.239581655092</v>
      </c>
      <c r="B19177" s="318">
        <v>40356.519</v>
      </c>
      <c r="C19177" s="318">
        <f t="shared" si="416"/>
        <v>0.25699999999778811</v>
      </c>
      <c r="D19177" s="414">
        <f t="shared" si="415"/>
        <v>0.12849999999889405</v>
      </c>
      <c r="H19177" s="406"/>
      <c r="J19177" s="82">
        <v>30</v>
      </c>
      <c r="K19177" s="319">
        <v>2</v>
      </c>
    </row>
    <row r="19178" spans="1:11" x14ac:dyDescent="0.3">
      <c r="A19178" s="341">
        <v>43807.281248263891</v>
      </c>
      <c r="B19178" s="318">
        <v>40356.769999999997</v>
      </c>
      <c r="C19178" s="318">
        <f t="shared" si="416"/>
        <v>0.25099999999656575</v>
      </c>
      <c r="D19178" s="414">
        <f t="shared" si="415"/>
        <v>0.12549999999828287</v>
      </c>
      <c r="H19178" s="406"/>
      <c r="J19178" s="82">
        <v>31</v>
      </c>
      <c r="K19178" s="320">
        <v>3</v>
      </c>
    </row>
    <row r="19179" spans="1:11" x14ac:dyDescent="0.3">
      <c r="A19179" s="341">
        <v>43807.322914872682</v>
      </c>
      <c r="B19179" s="318">
        <v>40357.027999999998</v>
      </c>
      <c r="C19179" s="318">
        <f t="shared" si="416"/>
        <v>0.25800000000162981</v>
      </c>
      <c r="D19179" s="414">
        <f t="shared" si="415"/>
        <v>0.12900000000081491</v>
      </c>
      <c r="H19179" s="406"/>
      <c r="J19179" s="82">
        <v>32</v>
      </c>
      <c r="K19179" s="321">
        <v>4</v>
      </c>
    </row>
    <row r="19180" spans="1:11" x14ac:dyDescent="0.3">
      <c r="A19180" s="341">
        <v>43807.364581481481</v>
      </c>
      <c r="B19180" s="318">
        <v>40357.281000000003</v>
      </c>
      <c r="C19180" s="318">
        <f t="shared" si="416"/>
        <v>0.25300000000424916</v>
      </c>
      <c r="D19180" s="414">
        <f t="shared" si="415"/>
        <v>0.12650000000212458</v>
      </c>
      <c r="H19180" s="406"/>
      <c r="J19180" s="82">
        <v>33</v>
      </c>
      <c r="K19180" s="391">
        <v>1</v>
      </c>
    </row>
    <row r="19181" spans="1:11" x14ac:dyDescent="0.3">
      <c r="A19181" s="341">
        <v>43807.406248090279</v>
      </c>
      <c r="B19181" s="318">
        <v>40357.529000000002</v>
      </c>
      <c r="C19181" s="318">
        <f t="shared" si="416"/>
        <v>0.24799999999959255</v>
      </c>
      <c r="D19181" s="414">
        <f t="shared" si="415"/>
        <v>0.12399999999979627</v>
      </c>
      <c r="H19181" s="406"/>
      <c r="J19181" s="82">
        <v>34</v>
      </c>
      <c r="K19181" s="319">
        <v>2</v>
      </c>
    </row>
    <row r="19182" spans="1:11" x14ac:dyDescent="0.3">
      <c r="A19182" s="341">
        <v>43807.447914699071</v>
      </c>
      <c r="B19182" s="318">
        <v>40357.771000000001</v>
      </c>
      <c r="C19182" s="318">
        <f t="shared" si="416"/>
        <v>0.24199999999837019</v>
      </c>
      <c r="D19182" s="414">
        <f t="shared" si="415"/>
        <v>0.12099999999918509</v>
      </c>
      <c r="H19182" s="406"/>
      <c r="J19182" s="82">
        <v>35</v>
      </c>
      <c r="K19182" s="320">
        <v>3</v>
      </c>
    </row>
    <row r="19183" spans="1:11" x14ac:dyDescent="0.3">
      <c r="A19183" s="341">
        <v>43807.489581307869</v>
      </c>
      <c r="B19183" s="318">
        <v>40358.027999999998</v>
      </c>
      <c r="C19183" s="318">
        <f t="shared" si="416"/>
        <v>0.25699999999778811</v>
      </c>
      <c r="D19183" s="414">
        <f t="shared" si="415"/>
        <v>0.12849999999889405</v>
      </c>
      <c r="H19183" s="406"/>
      <c r="J19183" s="82">
        <v>36</v>
      </c>
      <c r="K19183" s="321">
        <v>4</v>
      </c>
    </row>
    <row r="19184" spans="1:11" x14ac:dyDescent="0.3">
      <c r="A19184" s="341">
        <v>43807.531247916668</v>
      </c>
      <c r="B19184" s="318">
        <v>40358.281000000003</v>
      </c>
      <c r="C19184" s="318">
        <f t="shared" si="416"/>
        <v>0.25300000000424916</v>
      </c>
      <c r="D19184" s="414">
        <f t="shared" si="415"/>
        <v>0.12650000000212458</v>
      </c>
      <c r="H19184" s="406"/>
      <c r="J19184" s="82">
        <v>37</v>
      </c>
      <c r="K19184" s="391">
        <v>1</v>
      </c>
    </row>
    <row r="19185" spans="1:11" x14ac:dyDescent="0.3">
      <c r="A19185" s="341">
        <v>43807.572914525466</v>
      </c>
      <c r="B19185" s="318">
        <v>40358.53</v>
      </c>
      <c r="C19185" s="318">
        <f t="shared" si="416"/>
        <v>0.24899999999615829</v>
      </c>
      <c r="D19185" s="414">
        <f t="shared" si="415"/>
        <v>0.12449999999807915</v>
      </c>
      <c r="H19185" s="406"/>
      <c r="J19185" s="82">
        <v>38</v>
      </c>
      <c r="K19185" s="319">
        <v>2</v>
      </c>
    </row>
    <row r="19186" spans="1:11" x14ac:dyDescent="0.3">
      <c r="A19186" s="341">
        <v>43807.614581134258</v>
      </c>
      <c r="B19186" s="318">
        <v>40358.771000000001</v>
      </c>
      <c r="C19186" s="318">
        <f t="shared" si="416"/>
        <v>0.24100000000180444</v>
      </c>
      <c r="D19186" s="414">
        <f t="shared" si="415"/>
        <v>0.12050000000090222</v>
      </c>
      <c r="H19186" s="406"/>
      <c r="J19186" s="82">
        <v>39</v>
      </c>
      <c r="K19186" s="320">
        <v>3</v>
      </c>
    </row>
    <row r="19187" spans="1:11" x14ac:dyDescent="0.3">
      <c r="A19187" s="341">
        <v>43807.656247743056</v>
      </c>
      <c r="B19187" s="318">
        <v>40359.019999999997</v>
      </c>
      <c r="C19187" s="318">
        <f t="shared" si="416"/>
        <v>0.24899999999615829</v>
      </c>
      <c r="D19187" s="414">
        <f t="shared" si="415"/>
        <v>0.12449999999807915</v>
      </c>
      <c r="H19187" s="406"/>
      <c r="J19187" s="82">
        <v>40</v>
      </c>
      <c r="K19187" s="321">
        <v>4</v>
      </c>
    </row>
    <row r="19188" spans="1:11" x14ac:dyDescent="0.3">
      <c r="A19188" s="341">
        <v>43807.697914351855</v>
      </c>
      <c r="B19188" s="318">
        <v>40359.273000000001</v>
      </c>
      <c r="C19188" s="318">
        <f t="shared" si="416"/>
        <v>0.25300000000424916</v>
      </c>
      <c r="D19188" s="414">
        <f t="shared" si="415"/>
        <v>0.12650000000212458</v>
      </c>
      <c r="H19188" s="406"/>
      <c r="J19188" s="82">
        <v>41</v>
      </c>
      <c r="K19188" s="391">
        <v>1</v>
      </c>
    </row>
    <row r="19189" spans="1:11" x14ac:dyDescent="0.3">
      <c r="A19189" s="341">
        <v>43807.739580960646</v>
      </c>
      <c r="B19189" s="318">
        <v>40359.521999999997</v>
      </c>
      <c r="C19189" s="318">
        <f t="shared" si="416"/>
        <v>0.24899999999615829</v>
      </c>
      <c r="D19189" s="414">
        <f t="shared" si="415"/>
        <v>0.12449999999807915</v>
      </c>
      <c r="H19189" s="406"/>
      <c r="J19189" s="82">
        <v>42</v>
      </c>
      <c r="K19189" s="319">
        <v>2</v>
      </c>
    </row>
    <row r="19190" spans="1:11" x14ac:dyDescent="0.3">
      <c r="A19190" s="341">
        <v>43807.781247569445</v>
      </c>
      <c r="B19190" s="318">
        <v>40359.767</v>
      </c>
      <c r="C19190" s="318">
        <f t="shared" si="416"/>
        <v>0.24500000000261934</v>
      </c>
      <c r="D19190" s="414">
        <f t="shared" si="415"/>
        <v>0.12250000000130967</v>
      </c>
      <c r="H19190" s="406"/>
      <c r="J19190" s="82">
        <v>43</v>
      </c>
      <c r="K19190" s="320">
        <v>3</v>
      </c>
    </row>
    <row r="19191" spans="1:11" x14ac:dyDescent="0.3">
      <c r="A19191" s="341">
        <v>43807.822914178243</v>
      </c>
      <c r="B19191" s="318">
        <v>40360.008999999998</v>
      </c>
      <c r="C19191" s="318">
        <f t="shared" si="416"/>
        <v>0.24199999999837019</v>
      </c>
      <c r="D19191" s="414">
        <f t="shared" si="415"/>
        <v>0.12099999999918509</v>
      </c>
      <c r="H19191" s="406"/>
      <c r="J19191" s="82">
        <v>44</v>
      </c>
      <c r="K19191" s="321">
        <v>4</v>
      </c>
    </row>
    <row r="19192" spans="1:11" x14ac:dyDescent="0.3">
      <c r="A19192" s="341">
        <v>43807.864580787034</v>
      </c>
      <c r="B19192" s="318">
        <v>40360.256000000001</v>
      </c>
      <c r="C19192" s="318">
        <f t="shared" si="416"/>
        <v>0.2470000000030268</v>
      </c>
      <c r="D19192" s="414">
        <f t="shared" si="415"/>
        <v>0.1235000000015134</v>
      </c>
      <c r="H19192" s="406"/>
      <c r="J19192" s="82">
        <v>45</v>
      </c>
      <c r="K19192" s="391">
        <v>1</v>
      </c>
    </row>
    <row r="19193" spans="1:11" x14ac:dyDescent="0.3">
      <c r="A19193" s="341">
        <v>43807.906247395833</v>
      </c>
      <c r="B19193" s="318">
        <v>40360.499000000003</v>
      </c>
      <c r="C19193" s="318">
        <f t="shared" si="416"/>
        <v>0.24300000000221189</v>
      </c>
      <c r="D19193" s="414">
        <f t="shared" si="415"/>
        <v>0.12150000000110595</v>
      </c>
      <c r="H19193" s="406"/>
      <c r="J19193" s="82">
        <v>46</v>
      </c>
      <c r="K19193" s="319">
        <v>2</v>
      </c>
    </row>
    <row r="19194" spans="1:11" x14ac:dyDescent="0.3">
      <c r="A19194" s="341">
        <v>43807.947914004631</v>
      </c>
      <c r="B19194" s="318">
        <v>40360.737999999998</v>
      </c>
      <c r="C19194" s="318">
        <f t="shared" si="416"/>
        <v>0.23899999999412103</v>
      </c>
      <c r="D19194" s="414">
        <f t="shared" si="415"/>
        <v>0.11949999999706051</v>
      </c>
      <c r="H19194" s="406"/>
      <c r="J19194" s="82">
        <v>47</v>
      </c>
      <c r="K19194" s="320">
        <v>3</v>
      </c>
    </row>
    <row r="19195" spans="1:11" x14ac:dyDescent="0.3">
      <c r="A19195" s="341">
        <v>43807.989580613423</v>
      </c>
      <c r="B19195" s="318">
        <v>40360.981</v>
      </c>
      <c r="C19195" s="318">
        <f t="shared" si="416"/>
        <v>0.24300000000221189</v>
      </c>
      <c r="D19195" s="414">
        <f t="shared" si="415"/>
        <v>0.12150000000110595</v>
      </c>
      <c r="E19195" s="336">
        <f>SUM(C19172:C19195)*7.4805194805</f>
        <v>44.673662337557758</v>
      </c>
      <c r="F19195" s="324">
        <f>AVERAGE(D19172:D19195)</f>
        <v>0.12441666666669941</v>
      </c>
      <c r="G19195" s="324">
        <f>_xlfn.STDEV.S(D19172:D19195)</f>
        <v>2.9365265890554789E-3</v>
      </c>
      <c r="H19195" s="404"/>
      <c r="I19195" s="344">
        <f>AVERAGE(D19027:D19195)</f>
        <v>0.12437202380951498</v>
      </c>
      <c r="J19195" s="82">
        <v>48</v>
      </c>
      <c r="K19195" s="321">
        <v>4</v>
      </c>
    </row>
    <row r="19196" spans="1:11" x14ac:dyDescent="0.3">
      <c r="A19196" s="341">
        <v>43808.031247222221</v>
      </c>
      <c r="B19196" s="318">
        <v>40361.231</v>
      </c>
      <c r="C19196" s="318">
        <f t="shared" si="416"/>
        <v>0.25</v>
      </c>
      <c r="D19196" s="414">
        <f t="shared" si="415"/>
        <v>0.125</v>
      </c>
      <c r="H19196" s="406"/>
      <c r="J19196" s="82">
        <v>49</v>
      </c>
      <c r="K19196" s="391">
        <v>1</v>
      </c>
    </row>
    <row r="19197" spans="1:11" x14ac:dyDescent="0.3">
      <c r="A19197" s="341">
        <v>43808.07291383102</v>
      </c>
      <c r="B19197" s="318">
        <v>40361.480000000003</v>
      </c>
      <c r="C19197" s="318">
        <f t="shared" si="416"/>
        <v>0.24900000000343425</v>
      </c>
      <c r="D19197" s="414">
        <f t="shared" si="415"/>
        <v>0.12450000000171713</v>
      </c>
      <c r="H19197" s="406"/>
      <c r="J19197" s="82">
        <v>50</v>
      </c>
      <c r="K19197" s="319">
        <v>2</v>
      </c>
    </row>
    <row r="19198" spans="1:11" x14ac:dyDescent="0.3">
      <c r="A19198" s="341">
        <v>43808.114580439818</v>
      </c>
      <c r="B19198" s="318">
        <v>40361.722999999998</v>
      </c>
      <c r="C19198" s="318">
        <f t="shared" si="416"/>
        <v>0.24299999999493593</v>
      </c>
      <c r="D19198" s="414">
        <f t="shared" si="415"/>
        <v>0.12149999999746797</v>
      </c>
      <c r="H19198" s="406"/>
      <c r="J19198" s="82">
        <v>51</v>
      </c>
      <c r="K19198" s="320">
        <v>3</v>
      </c>
    </row>
    <row r="19199" spans="1:11" x14ac:dyDescent="0.3">
      <c r="A19199" s="341">
        <v>43808.15624704861</v>
      </c>
      <c r="B19199" s="318">
        <v>40361.978000000003</v>
      </c>
      <c r="C19199" s="318">
        <f t="shared" si="416"/>
        <v>0.25500000000465661</v>
      </c>
      <c r="D19199" s="414">
        <f t="shared" si="415"/>
        <v>0.12750000000232831</v>
      </c>
      <c r="H19199" s="406"/>
      <c r="J19199" s="82">
        <v>52</v>
      </c>
      <c r="K19199" s="321">
        <v>4</v>
      </c>
    </row>
    <row r="19200" spans="1:11" x14ac:dyDescent="0.3">
      <c r="A19200" s="341">
        <v>43808.197913657408</v>
      </c>
      <c r="B19200" s="318">
        <v>40362.233999999997</v>
      </c>
      <c r="C19200" s="318">
        <f t="shared" si="416"/>
        <v>0.2559999999939464</v>
      </c>
      <c r="D19200" s="414">
        <f t="shared" si="415"/>
        <v>0.1279999999969732</v>
      </c>
      <c r="H19200" s="406"/>
      <c r="J19200" s="82">
        <v>53</v>
      </c>
      <c r="K19200" s="391">
        <v>1</v>
      </c>
    </row>
    <row r="19201" spans="1:12" x14ac:dyDescent="0.3">
      <c r="A19201" s="341">
        <v>43808.239580266207</v>
      </c>
      <c r="B19201" s="318">
        <v>40362.487000000001</v>
      </c>
      <c r="C19201" s="318">
        <f t="shared" si="416"/>
        <v>0.25300000000424916</v>
      </c>
      <c r="D19201" s="414">
        <f t="shared" si="415"/>
        <v>0.12650000000212458</v>
      </c>
      <c r="H19201" s="406"/>
      <c r="J19201" s="82">
        <v>54</v>
      </c>
      <c r="K19201" s="319">
        <v>2</v>
      </c>
    </row>
    <row r="19202" spans="1:12" x14ac:dyDescent="0.3">
      <c r="A19202" s="341">
        <v>43808.281246874998</v>
      </c>
      <c r="B19202" s="318">
        <v>40362.732000000004</v>
      </c>
      <c r="C19202" s="318">
        <f t="shared" si="416"/>
        <v>0.24500000000261934</v>
      </c>
      <c r="D19202" s="414">
        <f t="shared" si="415"/>
        <v>0.12250000000130967</v>
      </c>
      <c r="H19202" s="406"/>
      <c r="J19202" s="82">
        <v>55</v>
      </c>
      <c r="K19202" s="320">
        <v>3</v>
      </c>
    </row>
    <row r="19203" spans="1:12" x14ac:dyDescent="0.3">
      <c r="A19203" s="341">
        <v>43808.322913483797</v>
      </c>
      <c r="B19203" s="318">
        <v>40362.99</v>
      </c>
      <c r="C19203" s="318">
        <f t="shared" si="416"/>
        <v>0.25799999999435386</v>
      </c>
      <c r="D19203" s="414">
        <f t="shared" si="415"/>
        <v>0.12899999999717693</v>
      </c>
      <c r="H19203" s="406"/>
      <c r="J19203" s="82">
        <v>56</v>
      </c>
      <c r="K19203" s="321">
        <v>4</v>
      </c>
    </row>
    <row r="19204" spans="1:12" x14ac:dyDescent="0.3">
      <c r="A19204" s="341">
        <v>43808.35833333333</v>
      </c>
      <c r="B19204" s="318">
        <v>40363.25</v>
      </c>
      <c r="C19204" s="318">
        <f t="shared" si="416"/>
        <v>0.26000000000203727</v>
      </c>
      <c r="D19204" s="414">
        <f t="shared" si="415"/>
        <v>0.13000000000101863</v>
      </c>
      <c r="H19204" s="406"/>
      <c r="J19204" s="82">
        <v>1</v>
      </c>
      <c r="K19204" s="391">
        <v>1</v>
      </c>
      <c r="L19204" s="54" t="s">
        <v>313</v>
      </c>
    </row>
    <row r="19205" spans="1:12" x14ac:dyDescent="0.3">
      <c r="A19205" s="341">
        <v>43808.4</v>
      </c>
      <c r="B19205" s="318">
        <v>40363.5</v>
      </c>
      <c r="C19205" s="318">
        <f t="shared" si="416"/>
        <v>0.25</v>
      </c>
      <c r="D19205" s="414">
        <f t="shared" si="415"/>
        <v>0.125</v>
      </c>
      <c r="H19205" s="406"/>
      <c r="J19205" s="82">
        <v>2</v>
      </c>
      <c r="K19205" s="319">
        <v>2</v>
      </c>
    </row>
    <row r="19206" spans="1:12" x14ac:dyDescent="0.3">
      <c r="A19206" s="341">
        <v>43808.441666666666</v>
      </c>
      <c r="B19206" s="318">
        <v>40363.741000000002</v>
      </c>
      <c r="C19206" s="318">
        <f t="shared" si="416"/>
        <v>0.24100000000180444</v>
      </c>
      <c r="D19206" s="414">
        <f t="shared" si="415"/>
        <v>0.12050000000090222</v>
      </c>
      <c r="H19206" s="406"/>
      <c r="J19206" s="82">
        <v>3</v>
      </c>
      <c r="K19206" s="320">
        <v>3</v>
      </c>
    </row>
    <row r="19207" spans="1:12" x14ac:dyDescent="0.3">
      <c r="A19207" s="341">
        <v>43808.483333449076</v>
      </c>
      <c r="B19207" s="318">
        <v>40363.995999999999</v>
      </c>
      <c r="C19207" s="318">
        <f t="shared" si="416"/>
        <v>0.25499999999738066</v>
      </c>
      <c r="D19207" s="414">
        <f t="shared" si="415"/>
        <v>0.12749999999869033</v>
      </c>
      <c r="H19207" s="406"/>
      <c r="J19207" s="82">
        <v>4</v>
      </c>
      <c r="K19207" s="321">
        <v>4</v>
      </c>
    </row>
    <row r="19208" spans="1:12" x14ac:dyDescent="0.3">
      <c r="A19208" s="341">
        <v>43808.525000173613</v>
      </c>
      <c r="B19208" s="318">
        <v>40364.252</v>
      </c>
      <c r="C19208" s="318">
        <f t="shared" si="416"/>
        <v>0.25600000000122236</v>
      </c>
      <c r="D19208" s="414">
        <f t="shared" si="415"/>
        <v>0.12800000000061118</v>
      </c>
      <c r="H19208" s="406"/>
      <c r="J19208" s="82">
        <v>5</v>
      </c>
      <c r="K19208" s="391">
        <v>1</v>
      </c>
    </row>
    <row r="19209" spans="1:12" x14ac:dyDescent="0.3">
      <c r="A19209" s="341">
        <v>43808.56666689815</v>
      </c>
      <c r="B19209" s="318">
        <v>40364.506999999998</v>
      </c>
      <c r="C19209" s="318">
        <f t="shared" si="416"/>
        <v>0.25499999999738066</v>
      </c>
      <c r="D19209" s="414">
        <f t="shared" si="415"/>
        <v>0.12749999999869033</v>
      </c>
      <c r="H19209" s="406"/>
      <c r="J19209" s="82">
        <v>6</v>
      </c>
      <c r="K19209" s="319">
        <v>2</v>
      </c>
    </row>
    <row r="19210" spans="1:12" x14ac:dyDescent="0.3">
      <c r="A19210" s="341">
        <v>43808.608333622687</v>
      </c>
      <c r="B19210" s="318">
        <v>40364.75</v>
      </c>
      <c r="C19210" s="318">
        <f t="shared" si="416"/>
        <v>0.24300000000221189</v>
      </c>
      <c r="D19210" s="414">
        <f t="shared" si="415"/>
        <v>0.12150000000110595</v>
      </c>
      <c r="H19210" s="406"/>
      <c r="J19210" s="82">
        <v>7</v>
      </c>
      <c r="K19210" s="320">
        <v>3</v>
      </c>
    </row>
    <row r="19211" spans="1:12" x14ac:dyDescent="0.3">
      <c r="A19211" s="341">
        <v>43808.650000347225</v>
      </c>
      <c r="B19211" s="318">
        <v>40365.000999999997</v>
      </c>
      <c r="C19211" s="318">
        <f t="shared" si="416"/>
        <v>0.25099999999656575</v>
      </c>
      <c r="D19211" s="414">
        <f t="shared" si="415"/>
        <v>0.12549999999828287</v>
      </c>
      <c r="H19211" s="406"/>
      <c r="J19211" s="82">
        <v>8</v>
      </c>
      <c r="K19211" s="321">
        <v>4</v>
      </c>
    </row>
    <row r="19212" spans="1:12" x14ac:dyDescent="0.3">
      <c r="A19212" s="341">
        <v>43808.691667071762</v>
      </c>
      <c r="B19212" s="318">
        <v>40365.254000000001</v>
      </c>
      <c r="C19212" s="318">
        <f t="shared" si="416"/>
        <v>0.25300000000424916</v>
      </c>
      <c r="D19212" s="414">
        <f t="shared" si="415"/>
        <v>0.12650000000212458</v>
      </c>
      <c r="H19212" s="406"/>
      <c r="J19212" s="82">
        <v>9</v>
      </c>
      <c r="K19212" s="391">
        <v>1</v>
      </c>
    </row>
    <row r="19213" spans="1:12" x14ac:dyDescent="0.3">
      <c r="A19213" s="341">
        <v>43808.733333796299</v>
      </c>
      <c r="B19213" s="318">
        <v>40365.502999999997</v>
      </c>
      <c r="C19213" s="318">
        <f t="shared" si="416"/>
        <v>0.24899999999615829</v>
      </c>
      <c r="D19213" s="414">
        <f t="shared" si="415"/>
        <v>0.12449999999807915</v>
      </c>
      <c r="H19213" s="406"/>
      <c r="J19213" s="82">
        <v>10</v>
      </c>
      <c r="K19213" s="319">
        <v>2</v>
      </c>
    </row>
    <row r="19214" spans="1:12" x14ac:dyDescent="0.3">
      <c r="A19214" s="341">
        <v>43808.775000520836</v>
      </c>
      <c r="B19214" s="318">
        <v>40365.749000000003</v>
      </c>
      <c r="C19214" s="318">
        <f t="shared" si="416"/>
        <v>0.24600000000646105</v>
      </c>
      <c r="D19214" s="414">
        <f t="shared" si="415"/>
        <v>0.12300000000323053</v>
      </c>
      <c r="H19214" s="406"/>
      <c r="J19214" s="82">
        <v>11</v>
      </c>
      <c r="K19214" s="320">
        <v>3</v>
      </c>
    </row>
    <row r="19215" spans="1:12" x14ac:dyDescent="0.3">
      <c r="A19215" s="341">
        <v>43808.816667245374</v>
      </c>
      <c r="B19215" s="318">
        <v>40366.000999999997</v>
      </c>
      <c r="C19215" s="318">
        <f t="shared" si="416"/>
        <v>0.2519999999931315</v>
      </c>
      <c r="D19215" s="414">
        <f t="shared" si="415"/>
        <v>0.12599999999656575</v>
      </c>
      <c r="H19215" s="406"/>
      <c r="J19215" s="82">
        <v>12</v>
      </c>
      <c r="K19215" s="321">
        <v>4</v>
      </c>
    </row>
    <row r="19216" spans="1:12" x14ac:dyDescent="0.3">
      <c r="A19216" s="341">
        <v>43808.858333969911</v>
      </c>
      <c r="B19216" s="318">
        <v>40366.252</v>
      </c>
      <c r="C19216" s="318">
        <f t="shared" si="416"/>
        <v>0.25100000000384171</v>
      </c>
      <c r="D19216" s="414">
        <f t="shared" si="415"/>
        <v>0.12550000000192085</v>
      </c>
      <c r="H19216" s="406"/>
      <c r="J19216" s="82">
        <v>13</v>
      </c>
      <c r="K19216" s="391">
        <v>1</v>
      </c>
    </row>
    <row r="19217" spans="1:11" x14ac:dyDescent="0.3">
      <c r="A19217" s="341">
        <v>43808.900000694448</v>
      </c>
      <c r="B19217" s="318">
        <v>40366.491999999998</v>
      </c>
      <c r="C19217" s="318">
        <f t="shared" si="416"/>
        <v>0.23999999999796273</v>
      </c>
      <c r="D19217" s="414">
        <f t="shared" si="415"/>
        <v>0.11999999999898137</v>
      </c>
      <c r="H19217" s="406"/>
      <c r="J19217" s="82">
        <v>14</v>
      </c>
      <c r="K19217" s="319">
        <v>2</v>
      </c>
    </row>
    <row r="19218" spans="1:11" x14ac:dyDescent="0.3">
      <c r="A19218" s="341">
        <v>43808.941667418978</v>
      </c>
      <c r="B19218" s="318">
        <v>40366.728999999999</v>
      </c>
      <c r="C19218" s="318">
        <f t="shared" si="416"/>
        <v>0.23700000000098953</v>
      </c>
      <c r="D19218" s="414">
        <f t="shared" ref="D19218:D19334" si="417">C19218/2</f>
        <v>0.11850000000049477</v>
      </c>
      <c r="H19218" s="406"/>
      <c r="J19218" s="82">
        <v>15</v>
      </c>
      <c r="K19218" s="320">
        <v>3</v>
      </c>
    </row>
    <row r="19219" spans="1:11" x14ac:dyDescent="0.3">
      <c r="A19219" s="341">
        <v>43808.983334143515</v>
      </c>
      <c r="B19219" s="318">
        <v>40366.978000000003</v>
      </c>
      <c r="C19219" s="318">
        <f t="shared" si="416"/>
        <v>0.24900000000343425</v>
      </c>
      <c r="D19219" s="414">
        <f t="shared" si="417"/>
        <v>0.12450000000171713</v>
      </c>
      <c r="E19219" s="336">
        <f>SUM(C19196:C19219)*7.4805194805</f>
        <v>44.860675324581145</v>
      </c>
      <c r="F19219" s="324">
        <f>AVERAGE(D19196:D19219)</f>
        <v>0.12493750000006305</v>
      </c>
      <c r="G19219" s="324">
        <f>_xlfn.STDEV.S(D19196:D19219)</f>
        <v>2.9975080227078914E-3</v>
      </c>
      <c r="H19219" s="406"/>
      <c r="J19219" s="82">
        <v>16</v>
      </c>
      <c r="K19219" s="321">
        <v>4</v>
      </c>
    </row>
    <row r="19220" spans="1:11" x14ac:dyDescent="0.3">
      <c r="A19220" s="341">
        <v>43809.025000868052</v>
      </c>
      <c r="B19220" s="318">
        <v>40367.232000000004</v>
      </c>
      <c r="C19220" s="318">
        <f t="shared" si="416"/>
        <v>0.25400000000081491</v>
      </c>
      <c r="D19220" s="414">
        <f t="shared" si="417"/>
        <v>0.12700000000040745</v>
      </c>
      <c r="H19220" s="406"/>
      <c r="J19220" s="82">
        <v>17</v>
      </c>
      <c r="K19220" s="391">
        <v>1</v>
      </c>
    </row>
    <row r="19221" spans="1:11" x14ac:dyDescent="0.3">
      <c r="A19221" s="341">
        <v>43809.06666759259</v>
      </c>
      <c r="B19221" s="318">
        <v>40367.480000000003</v>
      </c>
      <c r="C19221" s="318">
        <f t="shared" si="416"/>
        <v>0.24799999999959255</v>
      </c>
      <c r="D19221" s="414">
        <f t="shared" si="417"/>
        <v>0.12399999999979627</v>
      </c>
      <c r="H19221" s="406"/>
      <c r="J19221" s="82">
        <v>18</v>
      </c>
      <c r="K19221" s="319">
        <v>2</v>
      </c>
    </row>
    <row r="19222" spans="1:11" x14ac:dyDescent="0.3">
      <c r="A19222" s="341">
        <v>43809.108334317127</v>
      </c>
      <c r="B19222" s="318">
        <v>40367.720999999998</v>
      </c>
      <c r="C19222" s="318">
        <f t="shared" si="416"/>
        <v>0.24099999999452848</v>
      </c>
      <c r="D19222" s="414">
        <f t="shared" si="417"/>
        <v>0.12049999999726424</v>
      </c>
      <c r="H19222" s="406"/>
      <c r="J19222" s="82">
        <v>19</v>
      </c>
      <c r="K19222" s="320">
        <v>3</v>
      </c>
    </row>
    <row r="19223" spans="1:11" x14ac:dyDescent="0.3">
      <c r="A19223" s="341">
        <v>43809.150001041664</v>
      </c>
      <c r="B19223" s="318">
        <v>40367.970999999998</v>
      </c>
      <c r="C19223" s="318">
        <f t="shared" si="416"/>
        <v>0.25</v>
      </c>
      <c r="D19223" s="414">
        <f t="shared" si="417"/>
        <v>0.125</v>
      </c>
      <c r="H19223" s="406"/>
      <c r="J19223" s="82">
        <v>20</v>
      </c>
      <c r="K19223" s="321">
        <v>4</v>
      </c>
    </row>
    <row r="19224" spans="1:11" x14ac:dyDescent="0.3">
      <c r="A19224" s="341">
        <v>43809.191667766201</v>
      </c>
      <c r="B19224" s="318">
        <v>40368.228999999999</v>
      </c>
      <c r="C19224" s="318">
        <f t="shared" si="416"/>
        <v>0.25800000000162981</v>
      </c>
      <c r="D19224" s="414">
        <f t="shared" si="417"/>
        <v>0.12900000000081491</v>
      </c>
      <c r="H19224" s="406"/>
      <c r="J19224" s="82">
        <v>21</v>
      </c>
      <c r="K19224" s="391">
        <v>1</v>
      </c>
    </row>
    <row r="19225" spans="1:11" x14ac:dyDescent="0.3">
      <c r="A19225" s="341">
        <v>43809.233334490738</v>
      </c>
      <c r="B19225" s="318">
        <v>40368.483999999997</v>
      </c>
      <c r="C19225" s="318">
        <f t="shared" si="416"/>
        <v>0.25499999999738066</v>
      </c>
      <c r="D19225" s="414">
        <f t="shared" si="417"/>
        <v>0.12749999999869033</v>
      </c>
      <c r="H19225" s="406"/>
      <c r="J19225" s="82">
        <v>22</v>
      </c>
      <c r="K19225" s="319">
        <v>2</v>
      </c>
    </row>
    <row r="19226" spans="1:11" x14ac:dyDescent="0.3">
      <c r="A19226" s="341">
        <v>43809.275001215276</v>
      </c>
      <c r="B19226" s="318">
        <v>40368.733</v>
      </c>
      <c r="C19226" s="318">
        <f t="shared" si="416"/>
        <v>0.24900000000343425</v>
      </c>
      <c r="D19226" s="414">
        <f t="shared" si="417"/>
        <v>0.12450000000171713</v>
      </c>
      <c r="H19226" s="406"/>
      <c r="J19226" s="82">
        <v>23</v>
      </c>
      <c r="K19226" s="320">
        <v>3</v>
      </c>
    </row>
    <row r="19227" spans="1:11" x14ac:dyDescent="0.3">
      <c r="A19227" s="341">
        <v>43809.316667939813</v>
      </c>
      <c r="B19227" s="318">
        <v>40368.991000000002</v>
      </c>
      <c r="C19227" s="318">
        <f t="shared" si="416"/>
        <v>0.25800000000162981</v>
      </c>
      <c r="D19227" s="414">
        <f t="shared" si="417"/>
        <v>0.12900000000081491</v>
      </c>
      <c r="H19227" s="406"/>
      <c r="J19227" s="82">
        <v>24</v>
      </c>
      <c r="K19227" s="321">
        <v>4</v>
      </c>
    </row>
    <row r="19228" spans="1:11" x14ac:dyDescent="0.3">
      <c r="A19228" s="341">
        <v>43809.35833466435</v>
      </c>
      <c r="B19228" s="318">
        <v>40369.249000000003</v>
      </c>
      <c r="C19228" s="318">
        <f t="shared" ref="C19228:C19334" si="418">B19228-B19227</f>
        <v>0.25800000000162981</v>
      </c>
      <c r="D19228" s="414">
        <f t="shared" si="417"/>
        <v>0.12900000000081491</v>
      </c>
      <c r="H19228" s="406"/>
      <c r="J19228" s="82">
        <v>25</v>
      </c>
      <c r="K19228" s="391">
        <v>1</v>
      </c>
    </row>
    <row r="19229" spans="1:11" x14ac:dyDescent="0.3">
      <c r="A19229" s="341">
        <v>43809.400001388887</v>
      </c>
      <c r="B19229" s="318">
        <v>40369.499000000003</v>
      </c>
      <c r="C19229" s="318">
        <f t="shared" si="418"/>
        <v>0.25</v>
      </c>
      <c r="D19229" s="414">
        <f t="shared" si="417"/>
        <v>0.125</v>
      </c>
      <c r="H19229" s="406"/>
      <c r="J19229" s="82">
        <v>26</v>
      </c>
      <c r="K19229" s="319">
        <v>2</v>
      </c>
    </row>
    <row r="19230" spans="1:11" x14ac:dyDescent="0.3">
      <c r="A19230" s="341">
        <v>43809.441668113424</v>
      </c>
      <c r="B19230" s="318">
        <v>40369.741999999998</v>
      </c>
      <c r="C19230" s="318">
        <f t="shared" si="418"/>
        <v>0.24299999999493593</v>
      </c>
      <c r="D19230" s="414">
        <f t="shared" si="417"/>
        <v>0.12149999999746797</v>
      </c>
      <c r="H19230" s="406"/>
      <c r="J19230" s="82">
        <v>27</v>
      </c>
      <c r="K19230" s="320">
        <v>3</v>
      </c>
    </row>
    <row r="19231" spans="1:11" x14ac:dyDescent="0.3">
      <c r="A19231" s="341">
        <v>43809.483334837962</v>
      </c>
      <c r="B19231" s="318">
        <v>40369.998</v>
      </c>
      <c r="C19231" s="318">
        <f t="shared" si="418"/>
        <v>0.25600000000122236</v>
      </c>
      <c r="D19231" s="414">
        <f t="shared" si="417"/>
        <v>0.12800000000061118</v>
      </c>
      <c r="H19231" s="406"/>
      <c r="J19231" s="82">
        <v>28</v>
      </c>
      <c r="K19231" s="321">
        <v>4</v>
      </c>
    </row>
    <row r="19232" spans="1:11" x14ac:dyDescent="0.3">
      <c r="A19232" s="341">
        <v>43809.525001562499</v>
      </c>
      <c r="B19232" s="318">
        <v>40370.252</v>
      </c>
      <c r="C19232" s="318">
        <f t="shared" si="418"/>
        <v>0.25400000000081491</v>
      </c>
      <c r="D19232" s="414">
        <f t="shared" si="417"/>
        <v>0.12700000000040745</v>
      </c>
      <c r="H19232" s="406"/>
      <c r="J19232" s="82">
        <v>29</v>
      </c>
      <c r="K19232" s="391">
        <v>1</v>
      </c>
    </row>
    <row r="19233" spans="1:11" x14ac:dyDescent="0.3">
      <c r="A19233" s="341">
        <v>43809.566668287036</v>
      </c>
      <c r="B19233" s="318">
        <v>40370.502</v>
      </c>
      <c r="C19233" s="318">
        <f t="shared" si="418"/>
        <v>0.25</v>
      </c>
      <c r="D19233" s="414">
        <f t="shared" si="417"/>
        <v>0.125</v>
      </c>
      <c r="H19233" s="406"/>
      <c r="J19233" s="82">
        <v>30</v>
      </c>
      <c r="K19233" s="319">
        <v>2</v>
      </c>
    </row>
    <row r="19234" spans="1:11" x14ac:dyDescent="0.3">
      <c r="A19234" s="341">
        <v>43809.608335011573</v>
      </c>
      <c r="B19234" s="318">
        <v>40370.745000000003</v>
      </c>
      <c r="C19234" s="318">
        <f t="shared" si="418"/>
        <v>0.24300000000221189</v>
      </c>
      <c r="D19234" s="414">
        <f t="shared" si="417"/>
        <v>0.12150000000110595</v>
      </c>
      <c r="H19234" s="406"/>
      <c r="J19234" s="82">
        <v>31</v>
      </c>
      <c r="K19234" s="320">
        <v>3</v>
      </c>
    </row>
    <row r="19235" spans="1:11" x14ac:dyDescent="0.3">
      <c r="A19235" s="341">
        <v>43809.65000173611</v>
      </c>
      <c r="B19235" s="318">
        <v>40370.999000000003</v>
      </c>
      <c r="C19235" s="318">
        <f t="shared" si="418"/>
        <v>0.25400000000081491</v>
      </c>
      <c r="D19235" s="414">
        <f t="shared" si="417"/>
        <v>0.12700000000040745</v>
      </c>
      <c r="H19235" s="406"/>
      <c r="J19235" s="82">
        <v>32</v>
      </c>
      <c r="K19235" s="321">
        <v>4</v>
      </c>
    </row>
    <row r="19236" spans="1:11" x14ac:dyDescent="0.3">
      <c r="A19236" s="341">
        <v>43809.691668460648</v>
      </c>
      <c r="B19236" s="318">
        <v>40371.250999999997</v>
      </c>
      <c r="C19236" s="318">
        <f t="shared" si="418"/>
        <v>0.2519999999931315</v>
      </c>
      <c r="D19236" s="414">
        <f t="shared" si="417"/>
        <v>0.12599999999656575</v>
      </c>
      <c r="H19236" s="406"/>
      <c r="J19236" s="82">
        <v>33</v>
      </c>
      <c r="K19236" s="391">
        <v>1</v>
      </c>
    </row>
    <row r="19237" spans="1:11" x14ac:dyDescent="0.3">
      <c r="A19237" s="341">
        <v>43809.733335185185</v>
      </c>
      <c r="B19237" s="318">
        <v>40371.498</v>
      </c>
      <c r="C19237" s="318">
        <f t="shared" si="418"/>
        <v>0.2470000000030268</v>
      </c>
      <c r="D19237" s="414">
        <f t="shared" si="417"/>
        <v>0.1235000000015134</v>
      </c>
      <c r="H19237" s="406"/>
      <c r="J19237" s="82">
        <v>34</v>
      </c>
      <c r="K19237" s="319">
        <v>2</v>
      </c>
    </row>
    <row r="19238" spans="1:11" x14ac:dyDescent="0.3">
      <c r="A19238" s="341">
        <v>43809.775001909722</v>
      </c>
      <c r="B19238" s="318">
        <v>40371.732000000004</v>
      </c>
      <c r="C19238" s="318">
        <f t="shared" si="418"/>
        <v>0.23400000000401633</v>
      </c>
      <c r="D19238" s="414">
        <f t="shared" si="417"/>
        <v>0.11700000000200816</v>
      </c>
      <c r="H19238" s="406"/>
      <c r="J19238" s="82">
        <v>35</v>
      </c>
      <c r="K19238" s="320">
        <v>3</v>
      </c>
    </row>
    <row r="19239" spans="1:11" x14ac:dyDescent="0.3">
      <c r="A19239" s="341">
        <v>43809.816668634259</v>
      </c>
      <c r="B19239" s="318">
        <v>40371.978000000003</v>
      </c>
      <c r="C19239" s="318">
        <f t="shared" si="418"/>
        <v>0.24599999999918509</v>
      </c>
      <c r="D19239" s="414">
        <f t="shared" si="417"/>
        <v>0.12299999999959255</v>
      </c>
      <c r="H19239" s="406"/>
      <c r="J19239" s="82">
        <v>36</v>
      </c>
      <c r="K19239" s="321">
        <v>4</v>
      </c>
    </row>
    <row r="19240" spans="1:11" x14ac:dyDescent="0.3">
      <c r="A19240" s="341">
        <v>43809.858335358796</v>
      </c>
      <c r="B19240" s="318">
        <v>40372.222999999998</v>
      </c>
      <c r="C19240" s="318">
        <f t="shared" si="418"/>
        <v>0.24499999999534339</v>
      </c>
      <c r="D19240" s="414">
        <f t="shared" si="417"/>
        <v>0.12249999999767169</v>
      </c>
      <c r="H19240" s="406"/>
      <c r="J19240" s="82">
        <v>37</v>
      </c>
      <c r="K19240" s="391">
        <v>1</v>
      </c>
    </row>
    <row r="19241" spans="1:11" x14ac:dyDescent="0.3">
      <c r="A19241" s="341">
        <v>43809.900002083334</v>
      </c>
      <c r="B19241" s="318">
        <v>40372.466999999997</v>
      </c>
      <c r="C19241" s="318">
        <f t="shared" si="418"/>
        <v>0.24399999999877764</v>
      </c>
      <c r="D19241" s="414">
        <f t="shared" si="417"/>
        <v>0.12199999999938882</v>
      </c>
      <c r="H19241" s="406"/>
      <c r="J19241" s="82">
        <v>38</v>
      </c>
      <c r="K19241" s="319">
        <v>2</v>
      </c>
    </row>
    <row r="19242" spans="1:11" x14ac:dyDescent="0.3">
      <c r="A19242" s="341">
        <v>43809.941668807871</v>
      </c>
      <c r="B19242" s="318">
        <v>40372.697999999997</v>
      </c>
      <c r="C19242" s="318">
        <f t="shared" si="418"/>
        <v>0.23099999999976717</v>
      </c>
      <c r="D19242" s="414">
        <f t="shared" si="417"/>
        <v>0.11549999999988358</v>
      </c>
      <c r="H19242" s="406"/>
      <c r="J19242" s="82">
        <v>39</v>
      </c>
      <c r="K19242" s="320">
        <v>3</v>
      </c>
    </row>
    <row r="19243" spans="1:11" x14ac:dyDescent="0.3">
      <c r="A19243" s="341">
        <v>43809.983335532408</v>
      </c>
      <c r="B19243" s="318">
        <v>40372.959000000003</v>
      </c>
      <c r="C19243" s="318">
        <f t="shared" si="418"/>
        <v>0.26100000000587897</v>
      </c>
      <c r="D19243" s="414">
        <f t="shared" si="417"/>
        <v>0.13050000000293949</v>
      </c>
      <c r="E19243" s="336">
        <f>SUM(C19220:C19243)*7.4805194805</f>
        <v>44.740987012868757</v>
      </c>
      <c r="F19243" s="324">
        <f>AVERAGE(D19220:D19243)</f>
        <v>0.12460416666666181</v>
      </c>
      <c r="G19243" s="324">
        <f>_xlfn.STDEV.S(D19220:D19243)</f>
        <v>3.7560940824678335E-3</v>
      </c>
      <c r="H19243" s="406"/>
      <c r="J19243" s="82">
        <v>40</v>
      </c>
      <c r="K19243" s="321">
        <v>4</v>
      </c>
    </row>
    <row r="19244" spans="1:11" x14ac:dyDescent="0.3">
      <c r="A19244" s="341">
        <v>43810.025002256945</v>
      </c>
      <c r="B19244" s="318">
        <v>40373.188000000002</v>
      </c>
      <c r="C19244" s="318">
        <f t="shared" si="418"/>
        <v>0.22899999999935972</v>
      </c>
      <c r="D19244" s="414">
        <f t="shared" si="417"/>
        <v>0.11449999999967986</v>
      </c>
      <c r="H19244" s="406"/>
      <c r="J19244" s="82">
        <v>41</v>
      </c>
      <c r="K19244" s="391">
        <v>1</v>
      </c>
    </row>
    <row r="19245" spans="1:11" x14ac:dyDescent="0.3">
      <c r="A19245" s="341">
        <v>43810.066668981483</v>
      </c>
      <c r="B19245" s="318">
        <v>40373.438000000002</v>
      </c>
      <c r="C19245" s="318">
        <f t="shared" si="418"/>
        <v>0.25</v>
      </c>
      <c r="D19245" s="414">
        <f t="shared" si="417"/>
        <v>0.125</v>
      </c>
      <c r="H19245" s="406"/>
      <c r="J19245" s="82">
        <v>42</v>
      </c>
      <c r="K19245" s="319">
        <v>2</v>
      </c>
    </row>
    <row r="19246" spans="1:11" x14ac:dyDescent="0.3">
      <c r="A19246" s="341">
        <v>43810.10833570602</v>
      </c>
      <c r="B19246" s="318">
        <v>40373.678</v>
      </c>
      <c r="C19246" s="318">
        <f t="shared" si="418"/>
        <v>0.23999999999796273</v>
      </c>
      <c r="D19246" s="414">
        <f t="shared" si="417"/>
        <v>0.11999999999898137</v>
      </c>
      <c r="H19246" s="406"/>
      <c r="J19246" s="82">
        <v>43</v>
      </c>
      <c r="K19246" s="320">
        <v>3</v>
      </c>
    </row>
    <row r="19247" spans="1:11" x14ac:dyDescent="0.3">
      <c r="A19247" s="341">
        <v>43810.150002430557</v>
      </c>
      <c r="B19247" s="318">
        <v>40373.928</v>
      </c>
      <c r="C19247" s="318">
        <f t="shared" si="418"/>
        <v>0.25</v>
      </c>
      <c r="D19247" s="414">
        <f t="shared" si="417"/>
        <v>0.125</v>
      </c>
      <c r="H19247" s="406"/>
      <c r="J19247" s="82">
        <v>44</v>
      </c>
      <c r="K19247" s="321">
        <v>4</v>
      </c>
    </row>
    <row r="19248" spans="1:11" x14ac:dyDescent="0.3">
      <c r="A19248" s="341">
        <v>43810.191669155094</v>
      </c>
      <c r="B19248" s="318">
        <v>40374.178999999996</v>
      </c>
      <c r="C19248" s="318">
        <f t="shared" si="418"/>
        <v>0.25099999999656575</v>
      </c>
      <c r="D19248" s="414">
        <f t="shared" si="417"/>
        <v>0.12549999999828287</v>
      </c>
      <c r="H19248" s="406"/>
      <c r="J19248" s="82">
        <v>45</v>
      </c>
      <c r="K19248" s="391">
        <v>1</v>
      </c>
    </row>
    <row r="19249" spans="1:11" x14ac:dyDescent="0.3">
      <c r="A19249" s="341">
        <v>43810.233335879631</v>
      </c>
      <c r="B19249" s="318">
        <v>40374.428999999996</v>
      </c>
      <c r="C19249" s="318">
        <f t="shared" si="418"/>
        <v>0.25</v>
      </c>
      <c r="D19249" s="414">
        <f t="shared" si="417"/>
        <v>0.125</v>
      </c>
      <c r="H19249" s="406"/>
      <c r="J19249" s="82">
        <v>46</v>
      </c>
      <c r="K19249" s="319">
        <v>2</v>
      </c>
    </row>
    <row r="19250" spans="1:11" x14ac:dyDescent="0.3">
      <c r="A19250" s="341">
        <v>43810.275002604169</v>
      </c>
      <c r="B19250" s="318">
        <v>40374.678</v>
      </c>
      <c r="C19250" s="318">
        <f t="shared" si="418"/>
        <v>0.24900000000343425</v>
      </c>
      <c r="D19250" s="414">
        <f t="shared" si="417"/>
        <v>0.12450000000171713</v>
      </c>
      <c r="H19250" s="406"/>
      <c r="J19250" s="82">
        <v>47</v>
      </c>
      <c r="K19250" s="320">
        <v>3</v>
      </c>
    </row>
    <row r="19251" spans="1:11" x14ac:dyDescent="0.3">
      <c r="A19251" s="341">
        <v>43810.316669328706</v>
      </c>
      <c r="B19251" s="318">
        <v>40374.932000000001</v>
      </c>
      <c r="C19251" s="318">
        <f t="shared" si="418"/>
        <v>0.25400000000081491</v>
      </c>
      <c r="D19251" s="414">
        <f t="shared" si="417"/>
        <v>0.12700000000040745</v>
      </c>
      <c r="H19251" s="406"/>
      <c r="J19251" s="82">
        <v>48</v>
      </c>
      <c r="K19251" s="321">
        <v>4</v>
      </c>
    </row>
    <row r="19252" spans="1:11" x14ac:dyDescent="0.3">
      <c r="A19252" s="341">
        <v>43810.358336053243</v>
      </c>
      <c r="B19252" s="318">
        <v>40375.192000000003</v>
      </c>
      <c r="C19252" s="318">
        <f t="shared" si="418"/>
        <v>0.26000000000203727</v>
      </c>
      <c r="D19252" s="414">
        <f t="shared" si="417"/>
        <v>0.13000000000101863</v>
      </c>
      <c r="H19252" s="406"/>
      <c r="J19252" s="82">
        <v>49</v>
      </c>
      <c r="K19252" s="391">
        <v>1</v>
      </c>
    </row>
    <row r="19253" spans="1:11" x14ac:dyDescent="0.3">
      <c r="A19253" s="341">
        <v>43810.40000277778</v>
      </c>
      <c r="B19253" s="318">
        <v>40375.442000000003</v>
      </c>
      <c r="C19253" s="318">
        <f t="shared" si="418"/>
        <v>0.25</v>
      </c>
      <c r="D19253" s="414">
        <f t="shared" si="417"/>
        <v>0.125</v>
      </c>
      <c r="H19253" s="406"/>
      <c r="J19253" s="82">
        <v>50</v>
      </c>
      <c r="K19253" s="319">
        <v>2</v>
      </c>
    </row>
    <row r="19254" spans="1:11" x14ac:dyDescent="0.3">
      <c r="A19254" s="341">
        <v>43810.441669502317</v>
      </c>
      <c r="B19254" s="318">
        <v>40375.682000000001</v>
      </c>
      <c r="C19254" s="318">
        <f t="shared" si="418"/>
        <v>0.23999999999796273</v>
      </c>
      <c r="D19254" s="414">
        <f t="shared" si="417"/>
        <v>0.11999999999898137</v>
      </c>
      <c r="H19254" s="406"/>
      <c r="J19254" s="82">
        <v>51</v>
      </c>
      <c r="K19254" s="320">
        <v>3</v>
      </c>
    </row>
    <row r="19255" spans="1:11" x14ac:dyDescent="0.3">
      <c r="A19255" s="341">
        <v>43810.483336226855</v>
      </c>
      <c r="B19255" s="318">
        <v>40375.93</v>
      </c>
      <c r="C19255" s="318">
        <f t="shared" si="418"/>
        <v>0.24799999999959255</v>
      </c>
      <c r="D19255" s="414">
        <f t="shared" si="417"/>
        <v>0.12399999999979627</v>
      </c>
      <c r="H19255" s="406"/>
      <c r="J19255" s="82">
        <v>52</v>
      </c>
      <c r="K19255" s="321">
        <v>4</v>
      </c>
    </row>
    <row r="19256" spans="1:11" x14ac:dyDescent="0.3">
      <c r="A19256" s="341">
        <v>43810.525002951392</v>
      </c>
      <c r="B19256" s="318">
        <v>40376.188999999998</v>
      </c>
      <c r="C19256" s="318">
        <f t="shared" si="418"/>
        <v>0.25899999999819556</v>
      </c>
      <c r="D19256" s="414">
        <f t="shared" si="417"/>
        <v>0.12949999999909778</v>
      </c>
      <c r="H19256" s="406"/>
      <c r="J19256" s="82">
        <v>53</v>
      </c>
      <c r="K19256" s="391">
        <v>1</v>
      </c>
    </row>
    <row r="19257" spans="1:11" x14ac:dyDescent="0.3">
      <c r="A19257" s="341">
        <v>43810.566669675929</v>
      </c>
      <c r="B19257" s="318">
        <v>40376.438999999998</v>
      </c>
      <c r="C19257" s="318">
        <f t="shared" si="418"/>
        <v>0.25</v>
      </c>
      <c r="D19257" s="414">
        <f t="shared" si="417"/>
        <v>0.125</v>
      </c>
      <c r="H19257" s="406"/>
      <c r="J19257" s="82">
        <v>54</v>
      </c>
      <c r="K19257" s="319">
        <v>2</v>
      </c>
    </row>
    <row r="19258" spans="1:11" x14ac:dyDescent="0.3">
      <c r="A19258" s="341">
        <v>43810.608336400466</v>
      </c>
      <c r="B19258" s="318">
        <v>40376.678</v>
      </c>
      <c r="C19258" s="318">
        <f t="shared" si="418"/>
        <v>0.23900000000139698</v>
      </c>
      <c r="D19258" s="414">
        <f t="shared" si="417"/>
        <v>0.11950000000069849</v>
      </c>
      <c r="H19258" s="406"/>
      <c r="J19258" s="82">
        <v>55</v>
      </c>
      <c r="K19258" s="320">
        <v>3</v>
      </c>
    </row>
    <row r="19259" spans="1:11" x14ac:dyDescent="0.3">
      <c r="A19259" s="341">
        <v>43810.650003125003</v>
      </c>
      <c r="B19259" s="318">
        <v>40376.921000000002</v>
      </c>
      <c r="C19259" s="318">
        <f t="shared" si="418"/>
        <v>0.24300000000221189</v>
      </c>
      <c r="D19259" s="414">
        <f t="shared" si="417"/>
        <v>0.12150000000110595</v>
      </c>
      <c r="H19259" s="406"/>
      <c r="J19259" s="82">
        <v>56</v>
      </c>
      <c r="K19259" s="321">
        <v>4</v>
      </c>
    </row>
    <row r="19260" spans="1:11" x14ac:dyDescent="0.3">
      <c r="A19260" s="341">
        <v>43810.691669849541</v>
      </c>
      <c r="B19260" s="318">
        <v>40377.171000000002</v>
      </c>
      <c r="C19260" s="318">
        <f t="shared" si="418"/>
        <v>0.25</v>
      </c>
      <c r="D19260" s="414">
        <f t="shared" si="417"/>
        <v>0.125</v>
      </c>
      <c r="H19260" s="406"/>
      <c r="J19260" s="82">
        <v>57</v>
      </c>
      <c r="K19260" s="391">
        <v>1</v>
      </c>
    </row>
    <row r="19261" spans="1:11" x14ac:dyDescent="0.3">
      <c r="A19261" s="341">
        <v>43810.733336574071</v>
      </c>
      <c r="B19261" s="318">
        <v>40377.417000000001</v>
      </c>
      <c r="C19261" s="318">
        <f t="shared" si="418"/>
        <v>0.24599999999918509</v>
      </c>
      <c r="D19261" s="414">
        <f t="shared" si="417"/>
        <v>0.12299999999959255</v>
      </c>
      <c r="H19261" s="406"/>
      <c r="J19261" s="82">
        <v>58</v>
      </c>
      <c r="K19261" s="319">
        <v>2</v>
      </c>
    </row>
    <row r="19262" spans="1:11" x14ac:dyDescent="0.3">
      <c r="A19262" s="341">
        <v>43810.775003298608</v>
      </c>
      <c r="B19262" s="318">
        <v>40377.650999999998</v>
      </c>
      <c r="C19262" s="318">
        <f t="shared" si="418"/>
        <v>0.23399999999674037</v>
      </c>
      <c r="D19262" s="414">
        <f t="shared" si="417"/>
        <v>0.11699999999837019</v>
      </c>
      <c r="H19262" s="406"/>
      <c r="J19262" s="82">
        <v>59</v>
      </c>
      <c r="K19262" s="320">
        <v>3</v>
      </c>
    </row>
    <row r="19263" spans="1:11" x14ac:dyDescent="0.3">
      <c r="A19263" s="341">
        <v>43810.816670023145</v>
      </c>
      <c r="B19263" s="318">
        <v>40377.89</v>
      </c>
      <c r="C19263" s="318">
        <f t="shared" si="418"/>
        <v>0.23900000000139698</v>
      </c>
      <c r="D19263" s="414">
        <f t="shared" si="417"/>
        <v>0.11950000000069849</v>
      </c>
      <c r="H19263" s="406"/>
      <c r="J19263" s="82">
        <v>60</v>
      </c>
      <c r="K19263" s="321">
        <v>4</v>
      </c>
    </row>
    <row r="19264" spans="1:11" x14ac:dyDescent="0.3">
      <c r="A19264" s="341">
        <v>43810.858336747682</v>
      </c>
      <c r="B19264" s="318">
        <v>40378.135999999999</v>
      </c>
      <c r="C19264" s="318">
        <f t="shared" si="418"/>
        <v>0.24599999999918509</v>
      </c>
      <c r="D19264" s="414">
        <f t="shared" si="417"/>
        <v>0.12299999999959255</v>
      </c>
      <c r="H19264" s="406"/>
      <c r="J19264" s="82">
        <v>61</v>
      </c>
      <c r="K19264" s="391">
        <v>1</v>
      </c>
    </row>
    <row r="19265" spans="1:11" x14ac:dyDescent="0.3">
      <c r="A19265" s="341">
        <v>43810.900003472219</v>
      </c>
      <c r="B19265" s="318">
        <v>40378.377999999997</v>
      </c>
      <c r="C19265" s="318">
        <f t="shared" si="418"/>
        <v>0.24199999999837019</v>
      </c>
      <c r="D19265" s="414">
        <f t="shared" si="417"/>
        <v>0.12099999999918509</v>
      </c>
      <c r="H19265" s="406"/>
      <c r="J19265" s="82">
        <v>62</v>
      </c>
      <c r="K19265" s="319">
        <v>2</v>
      </c>
    </row>
    <row r="19266" spans="1:11" x14ac:dyDescent="0.3">
      <c r="A19266" s="341">
        <v>43810.941670196757</v>
      </c>
      <c r="B19266" s="318">
        <v>40378.616999999998</v>
      </c>
      <c r="C19266" s="318">
        <f t="shared" si="418"/>
        <v>0.23900000000139698</v>
      </c>
      <c r="D19266" s="414">
        <f t="shared" si="417"/>
        <v>0.11950000000069849</v>
      </c>
      <c r="H19266" s="406"/>
      <c r="J19266" s="82">
        <v>63</v>
      </c>
      <c r="K19266" s="320">
        <v>3</v>
      </c>
    </row>
    <row r="19267" spans="1:11" x14ac:dyDescent="0.3">
      <c r="A19267" s="341">
        <v>43810.983336921294</v>
      </c>
      <c r="B19267" s="318">
        <v>40378.851000000002</v>
      </c>
      <c r="C19267" s="318">
        <f t="shared" si="418"/>
        <v>0.23400000000401633</v>
      </c>
      <c r="D19267" s="414">
        <f t="shared" si="417"/>
        <v>0.11700000000200816</v>
      </c>
      <c r="E19267" s="336">
        <f>SUM(C19244:C19267)*7.4805194805</f>
        <v>44.07522077910469</v>
      </c>
      <c r="F19267" s="324">
        <f>AVERAGE(D19244:D19267)</f>
        <v>0.12274999999999636</v>
      </c>
      <c r="G19267" s="324">
        <f>_xlfn.STDEV.S(D19244:D19267)</f>
        <v>3.8701758189491212E-3</v>
      </c>
      <c r="H19267" s="406"/>
      <c r="J19267" s="82">
        <v>64</v>
      </c>
      <c r="K19267" s="321">
        <v>4</v>
      </c>
    </row>
    <row r="19268" spans="1:11" x14ac:dyDescent="0.3">
      <c r="A19268" s="341">
        <v>43811.025003645831</v>
      </c>
      <c r="B19268" s="318">
        <v>40379.097999999998</v>
      </c>
      <c r="C19268" s="318">
        <f t="shared" si="418"/>
        <v>0.24699999999575084</v>
      </c>
      <c r="D19268" s="414">
        <f t="shared" si="417"/>
        <v>0.12349999999787542</v>
      </c>
      <c r="H19268" s="406"/>
      <c r="J19268" s="82">
        <v>65</v>
      </c>
      <c r="K19268" s="391">
        <v>1</v>
      </c>
    </row>
    <row r="19269" spans="1:11" x14ac:dyDescent="0.3">
      <c r="A19269" s="341">
        <v>43811.066670370368</v>
      </c>
      <c r="B19269" s="318">
        <v>40379.343000000001</v>
      </c>
      <c r="C19269" s="318">
        <f t="shared" si="418"/>
        <v>0.24500000000261934</v>
      </c>
      <c r="D19269" s="414">
        <f t="shared" si="417"/>
        <v>0.12250000000130967</v>
      </c>
      <c r="H19269" s="406"/>
      <c r="J19269" s="82">
        <v>66</v>
      </c>
      <c r="K19269" s="319">
        <v>2</v>
      </c>
    </row>
    <row r="19270" spans="1:11" x14ac:dyDescent="0.3">
      <c r="A19270" s="341">
        <v>43811.108337094905</v>
      </c>
      <c r="B19270" s="318">
        <v>40379.591</v>
      </c>
      <c r="C19270" s="318">
        <f t="shared" si="418"/>
        <v>0.24799999999959255</v>
      </c>
      <c r="D19270" s="414">
        <f t="shared" si="417"/>
        <v>0.12399999999979627</v>
      </c>
      <c r="H19270" s="406"/>
      <c r="J19270" s="82">
        <v>67</v>
      </c>
      <c r="K19270" s="320">
        <v>3</v>
      </c>
    </row>
    <row r="19271" spans="1:11" x14ac:dyDescent="0.3">
      <c r="A19271" s="341">
        <v>43811.150003819443</v>
      </c>
      <c r="B19271" s="318">
        <v>40379.847999999998</v>
      </c>
      <c r="C19271" s="318">
        <f t="shared" si="418"/>
        <v>0.25699999999778811</v>
      </c>
      <c r="D19271" s="414">
        <f t="shared" si="417"/>
        <v>0.12849999999889405</v>
      </c>
      <c r="H19271" s="406"/>
      <c r="J19271" s="82">
        <v>68</v>
      </c>
      <c r="K19271" s="321">
        <v>4</v>
      </c>
    </row>
    <row r="19272" spans="1:11" x14ac:dyDescent="0.3">
      <c r="A19272" s="341">
        <v>43811.19167054398</v>
      </c>
      <c r="B19272" s="318">
        <v>40380.089999999997</v>
      </c>
      <c r="C19272" s="318">
        <f t="shared" si="418"/>
        <v>0.24199999999837019</v>
      </c>
      <c r="D19272" s="414">
        <f t="shared" si="417"/>
        <v>0.12099999999918509</v>
      </c>
      <c r="H19272" s="406"/>
      <c r="J19272" s="82">
        <v>69</v>
      </c>
      <c r="K19272" s="391">
        <v>1</v>
      </c>
    </row>
    <row r="19273" spans="1:11" x14ac:dyDescent="0.3">
      <c r="A19273" s="341">
        <v>43811.233337268517</v>
      </c>
      <c r="B19273" s="318">
        <v>40380.339999999997</v>
      </c>
      <c r="C19273" s="318">
        <f t="shared" si="418"/>
        <v>0.25</v>
      </c>
      <c r="D19273" s="414">
        <f t="shared" si="417"/>
        <v>0.125</v>
      </c>
      <c r="H19273" s="406"/>
      <c r="J19273" s="82">
        <v>70</v>
      </c>
      <c r="K19273" s="319">
        <v>2</v>
      </c>
    </row>
    <row r="19274" spans="1:11" x14ac:dyDescent="0.3">
      <c r="A19274" s="341">
        <v>43811.275003993054</v>
      </c>
      <c r="B19274" s="318">
        <v>40380.588000000003</v>
      </c>
      <c r="C19274" s="318">
        <f t="shared" si="418"/>
        <v>0.2480000000068685</v>
      </c>
      <c r="D19274" s="414">
        <f t="shared" si="417"/>
        <v>0.12400000000343425</v>
      </c>
      <c r="H19274" s="406"/>
      <c r="J19274" s="82">
        <v>71</v>
      </c>
      <c r="K19274" s="320">
        <v>3</v>
      </c>
    </row>
    <row r="19275" spans="1:11" x14ac:dyDescent="0.3">
      <c r="A19275" s="341">
        <v>43811.316670717591</v>
      </c>
      <c r="B19275" s="318">
        <v>40380.838000000003</v>
      </c>
      <c r="C19275" s="318">
        <f t="shared" si="418"/>
        <v>0.25</v>
      </c>
      <c r="D19275" s="414">
        <f t="shared" si="417"/>
        <v>0.125</v>
      </c>
      <c r="H19275" s="406"/>
      <c r="J19275" s="82">
        <v>72</v>
      </c>
      <c r="K19275" s="321">
        <v>4</v>
      </c>
    </row>
    <row r="19276" spans="1:11" x14ac:dyDescent="0.3">
      <c r="A19276" s="341">
        <v>43811.358337442129</v>
      </c>
      <c r="B19276" s="318">
        <v>40381.099000000002</v>
      </c>
      <c r="C19276" s="318">
        <f t="shared" si="418"/>
        <v>0.26099999999860302</v>
      </c>
      <c r="D19276" s="414">
        <f t="shared" si="417"/>
        <v>0.13049999999930151</v>
      </c>
      <c r="H19276" s="406"/>
      <c r="J19276" s="82">
        <v>73</v>
      </c>
      <c r="K19276" s="391">
        <v>1</v>
      </c>
    </row>
    <row r="19277" spans="1:11" x14ac:dyDescent="0.3">
      <c r="A19277" s="341">
        <v>43811.400004166666</v>
      </c>
      <c r="B19277" s="318">
        <v>40381.351999999999</v>
      </c>
      <c r="C19277" s="318">
        <f t="shared" si="418"/>
        <v>0.2529999999969732</v>
      </c>
      <c r="D19277" s="414">
        <f t="shared" si="417"/>
        <v>0.1264999999984866</v>
      </c>
      <c r="H19277" s="406"/>
      <c r="J19277" s="82">
        <v>74</v>
      </c>
      <c r="K19277" s="319">
        <v>2</v>
      </c>
    </row>
    <row r="19278" spans="1:11" x14ac:dyDescent="0.3">
      <c r="A19278" s="341">
        <v>43811.441670891203</v>
      </c>
      <c r="B19278" s="318">
        <v>40381.599000000002</v>
      </c>
      <c r="C19278" s="318">
        <f t="shared" si="418"/>
        <v>0.2470000000030268</v>
      </c>
      <c r="D19278" s="414">
        <f t="shared" si="417"/>
        <v>0.1235000000015134</v>
      </c>
      <c r="H19278" s="406"/>
      <c r="J19278" s="82">
        <v>75</v>
      </c>
      <c r="K19278" s="320">
        <v>3</v>
      </c>
    </row>
    <row r="19279" spans="1:11" x14ac:dyDescent="0.3">
      <c r="A19279" s="341">
        <v>43811.48333761574</v>
      </c>
      <c r="B19279" s="318">
        <v>40381.841</v>
      </c>
      <c r="C19279" s="318">
        <f t="shared" si="418"/>
        <v>0.24199999999837019</v>
      </c>
      <c r="D19279" s="414">
        <f t="shared" si="417"/>
        <v>0.12099999999918509</v>
      </c>
      <c r="H19279" s="406"/>
      <c r="J19279" s="82">
        <v>76</v>
      </c>
      <c r="K19279" s="321">
        <v>4</v>
      </c>
    </row>
    <row r="19280" spans="1:11" x14ac:dyDescent="0.3">
      <c r="A19280" s="341">
        <v>43811.525004340278</v>
      </c>
      <c r="B19280" s="318">
        <v>40382.091999999997</v>
      </c>
      <c r="C19280" s="318">
        <f t="shared" si="418"/>
        <v>0.25099999999656575</v>
      </c>
      <c r="D19280" s="414">
        <f t="shared" si="417"/>
        <v>0.12549999999828287</v>
      </c>
      <c r="H19280" s="406"/>
      <c r="J19280" s="82">
        <v>77</v>
      </c>
      <c r="K19280" s="391">
        <v>1</v>
      </c>
    </row>
    <row r="19281" spans="1:11" x14ac:dyDescent="0.3">
      <c r="A19281" s="341">
        <v>43811.566671064815</v>
      </c>
      <c r="B19281" s="318">
        <v>40382.347999999998</v>
      </c>
      <c r="C19281" s="318">
        <f t="shared" si="418"/>
        <v>0.25600000000122236</v>
      </c>
      <c r="D19281" s="414">
        <f t="shared" si="417"/>
        <v>0.12800000000061118</v>
      </c>
      <c r="H19281" s="406"/>
      <c r="J19281" s="82">
        <v>78</v>
      </c>
      <c r="K19281" s="319">
        <v>2</v>
      </c>
    </row>
    <row r="19282" spans="1:11" x14ac:dyDescent="0.3">
      <c r="A19282" s="341">
        <v>43811.608337789352</v>
      </c>
      <c r="B19282" s="318">
        <v>40382.595999999998</v>
      </c>
      <c r="C19282" s="318">
        <f t="shared" si="418"/>
        <v>0.24799999999959255</v>
      </c>
      <c r="D19282" s="414">
        <f t="shared" si="417"/>
        <v>0.12399999999979627</v>
      </c>
      <c r="H19282" s="406"/>
      <c r="J19282" s="82">
        <v>79</v>
      </c>
      <c r="K19282" s="320">
        <v>3</v>
      </c>
    </row>
    <row r="19283" spans="1:11" x14ac:dyDescent="0.3">
      <c r="A19283" s="341">
        <v>43811.650004513889</v>
      </c>
      <c r="B19283" s="318">
        <v>40382.839</v>
      </c>
      <c r="C19283" s="318">
        <f t="shared" si="418"/>
        <v>0.24300000000221189</v>
      </c>
      <c r="D19283" s="414">
        <f t="shared" si="417"/>
        <v>0.12150000000110595</v>
      </c>
      <c r="H19283" s="406"/>
      <c r="J19283" s="82">
        <v>80</v>
      </c>
      <c r="K19283" s="321">
        <v>4</v>
      </c>
    </row>
    <row r="19284" spans="1:11" x14ac:dyDescent="0.3">
      <c r="A19284" s="341">
        <v>43811.691671238426</v>
      </c>
      <c r="B19284" s="318">
        <v>40383.089999999997</v>
      </c>
      <c r="C19284" s="318">
        <f t="shared" si="418"/>
        <v>0.25099999999656575</v>
      </c>
      <c r="D19284" s="414">
        <f t="shared" si="417"/>
        <v>0.12549999999828287</v>
      </c>
      <c r="H19284" s="406"/>
      <c r="J19284" s="82">
        <v>81</v>
      </c>
      <c r="K19284" s="391">
        <v>1</v>
      </c>
    </row>
    <row r="19285" spans="1:11" x14ac:dyDescent="0.3">
      <c r="A19285" s="341">
        <v>43811.733337962964</v>
      </c>
      <c r="B19285" s="318">
        <v>40383.339999999997</v>
      </c>
      <c r="C19285" s="318">
        <f t="shared" si="418"/>
        <v>0.25</v>
      </c>
      <c r="D19285" s="414">
        <f t="shared" si="417"/>
        <v>0.125</v>
      </c>
      <c r="H19285" s="406"/>
      <c r="J19285" s="82">
        <v>82</v>
      </c>
      <c r="K19285" s="319">
        <v>2</v>
      </c>
    </row>
    <row r="19286" spans="1:11" x14ac:dyDescent="0.3">
      <c r="A19286" s="341">
        <v>43811.775004687501</v>
      </c>
      <c r="B19286" s="318">
        <v>40383.582000000002</v>
      </c>
      <c r="C19286" s="318">
        <f t="shared" si="418"/>
        <v>0.24200000000564614</v>
      </c>
      <c r="D19286" s="414">
        <f t="shared" si="417"/>
        <v>0.12100000000282307</v>
      </c>
      <c r="H19286" s="406"/>
      <c r="J19286" s="82">
        <v>83</v>
      </c>
      <c r="K19286" s="320">
        <v>3</v>
      </c>
    </row>
    <row r="19287" spans="1:11" x14ac:dyDescent="0.3">
      <c r="A19287" s="341">
        <v>43811.816671412038</v>
      </c>
      <c r="B19287" s="318">
        <v>40383.822999999997</v>
      </c>
      <c r="C19287" s="318">
        <f t="shared" si="418"/>
        <v>0.24099999999452848</v>
      </c>
      <c r="D19287" s="414">
        <f t="shared" si="417"/>
        <v>0.12049999999726424</v>
      </c>
      <c r="H19287" s="406"/>
      <c r="J19287" s="82">
        <v>84</v>
      </c>
      <c r="K19287" s="321">
        <v>4</v>
      </c>
    </row>
    <row r="19288" spans="1:11" x14ac:dyDescent="0.3">
      <c r="A19288" s="341">
        <v>43811.858338136575</v>
      </c>
      <c r="B19288" s="318">
        <v>40384.072999999997</v>
      </c>
      <c r="C19288" s="318">
        <f t="shared" si="418"/>
        <v>0.25</v>
      </c>
      <c r="D19288" s="414">
        <f t="shared" si="417"/>
        <v>0.125</v>
      </c>
      <c r="H19288" s="406"/>
      <c r="J19288" s="82">
        <v>85</v>
      </c>
      <c r="K19288" s="391">
        <v>1</v>
      </c>
    </row>
    <row r="19289" spans="1:11" x14ac:dyDescent="0.3">
      <c r="A19289" s="341">
        <v>43811.900004861112</v>
      </c>
      <c r="B19289" s="318">
        <v>40384.319000000003</v>
      </c>
      <c r="C19289" s="318">
        <f t="shared" si="418"/>
        <v>0.24600000000646105</v>
      </c>
      <c r="D19289" s="414">
        <f t="shared" si="417"/>
        <v>0.12300000000323053</v>
      </c>
      <c r="H19289" s="406"/>
      <c r="J19289" s="82">
        <v>86</v>
      </c>
      <c r="K19289" s="319">
        <v>2</v>
      </c>
    </row>
    <row r="19290" spans="1:11" x14ac:dyDescent="0.3">
      <c r="A19290" s="341">
        <v>43811.94167158565</v>
      </c>
      <c r="B19290" s="318">
        <v>40384.561999999998</v>
      </c>
      <c r="C19290" s="318">
        <f t="shared" si="418"/>
        <v>0.24299999999493593</v>
      </c>
      <c r="D19290" s="414">
        <f t="shared" si="417"/>
        <v>0.12149999999746797</v>
      </c>
      <c r="H19290" s="406"/>
      <c r="J19290" s="82">
        <v>87</v>
      </c>
      <c r="K19290" s="320">
        <v>3</v>
      </c>
    </row>
    <row r="19291" spans="1:11" x14ac:dyDescent="0.3">
      <c r="A19291" s="341">
        <v>43811.983338310187</v>
      </c>
      <c r="B19291" s="318">
        <v>40384.800999999999</v>
      </c>
      <c r="C19291" s="318">
        <f t="shared" si="418"/>
        <v>0.23900000000139698</v>
      </c>
      <c r="D19291" s="414">
        <f t="shared" si="417"/>
        <v>0.11950000000069849</v>
      </c>
      <c r="E19291" s="336">
        <f>SUM(C19268:C19291)*7.4805194805</f>
        <v>44.509090908953226</v>
      </c>
      <c r="F19291" s="324">
        <f>AVERAGE(D19268:D19291)</f>
        <v>0.1239583333332727</v>
      </c>
      <c r="G19291" s="324">
        <f>_xlfn.STDEV.S(D19268:D19291)</f>
        <v>2.7103532041948507E-3</v>
      </c>
      <c r="H19291" s="406"/>
      <c r="J19291" s="82">
        <v>88</v>
      </c>
      <c r="K19291" s="321">
        <v>4</v>
      </c>
    </row>
    <row r="19292" spans="1:11" x14ac:dyDescent="0.3">
      <c r="A19292" s="341">
        <v>43812.025005034724</v>
      </c>
      <c r="B19292" s="318">
        <v>40385.052000000003</v>
      </c>
      <c r="C19292" s="318">
        <f t="shared" si="418"/>
        <v>0.25100000000384171</v>
      </c>
      <c r="D19292" s="414">
        <f t="shared" si="417"/>
        <v>0.12550000000192085</v>
      </c>
      <c r="H19292" s="406"/>
      <c r="J19292" s="82">
        <v>89</v>
      </c>
      <c r="K19292" s="391">
        <v>1</v>
      </c>
    </row>
    <row r="19293" spans="1:11" x14ac:dyDescent="0.3">
      <c r="A19293" s="341">
        <v>43812.066671759261</v>
      </c>
      <c r="B19293" s="318">
        <v>40385.300999999999</v>
      </c>
      <c r="C19293" s="318">
        <f t="shared" si="418"/>
        <v>0.24899999999615829</v>
      </c>
      <c r="D19293" s="414">
        <f t="shared" si="417"/>
        <v>0.12449999999807915</v>
      </c>
      <c r="H19293" s="406"/>
      <c r="J19293" s="82">
        <v>90</v>
      </c>
      <c r="K19293" s="319">
        <v>2</v>
      </c>
    </row>
    <row r="19294" spans="1:11" x14ac:dyDescent="0.3">
      <c r="A19294" s="341">
        <v>43812.108338483798</v>
      </c>
      <c r="B19294" s="318">
        <v>40385.548999999999</v>
      </c>
      <c r="C19294" s="318">
        <f t="shared" si="418"/>
        <v>0.24799999999959255</v>
      </c>
      <c r="D19294" s="414">
        <f t="shared" si="417"/>
        <v>0.12399999999979627</v>
      </c>
      <c r="H19294" s="406"/>
      <c r="J19294" s="82">
        <v>91</v>
      </c>
      <c r="K19294" s="320">
        <v>3</v>
      </c>
    </row>
    <row r="19295" spans="1:11" x14ac:dyDescent="0.3">
      <c r="A19295" s="341">
        <v>43812.150005208336</v>
      </c>
      <c r="B19295" s="318">
        <v>40385.792000000001</v>
      </c>
      <c r="C19295" s="318">
        <f t="shared" si="418"/>
        <v>0.24300000000221189</v>
      </c>
      <c r="D19295" s="414">
        <f t="shared" si="417"/>
        <v>0.12150000000110595</v>
      </c>
      <c r="H19295" s="406"/>
      <c r="J19295" s="82">
        <v>92</v>
      </c>
      <c r="K19295" s="321">
        <v>4</v>
      </c>
    </row>
    <row r="19296" spans="1:11" x14ac:dyDescent="0.3">
      <c r="A19296" s="341">
        <v>43812.191671932873</v>
      </c>
      <c r="B19296" s="318">
        <v>40386.050999999999</v>
      </c>
      <c r="C19296" s="318">
        <f t="shared" si="418"/>
        <v>0.25899999999819556</v>
      </c>
      <c r="D19296" s="414">
        <f t="shared" si="417"/>
        <v>0.12949999999909778</v>
      </c>
      <c r="H19296" s="406"/>
      <c r="J19296" s="82">
        <v>93</v>
      </c>
      <c r="K19296" s="391">
        <v>1</v>
      </c>
    </row>
    <row r="19297" spans="1:12" x14ac:dyDescent="0.3">
      <c r="A19297" s="341">
        <v>43812.23333865741</v>
      </c>
      <c r="B19297" s="318">
        <v>40386.302000000003</v>
      </c>
      <c r="C19297" s="318">
        <f t="shared" si="418"/>
        <v>0.25100000000384171</v>
      </c>
      <c r="D19297" s="414">
        <f t="shared" si="417"/>
        <v>0.12550000000192085</v>
      </c>
      <c r="H19297" s="406"/>
      <c r="J19297" s="82">
        <v>94</v>
      </c>
      <c r="K19297" s="319">
        <v>2</v>
      </c>
    </row>
    <row r="19298" spans="1:12" x14ac:dyDescent="0.3">
      <c r="A19298" s="341">
        <v>43812.275005381947</v>
      </c>
      <c r="B19298" s="318">
        <v>40386.557999999997</v>
      </c>
      <c r="C19298" s="318">
        <f t="shared" si="418"/>
        <v>0.2559999999939464</v>
      </c>
      <c r="D19298" s="414">
        <f t="shared" si="417"/>
        <v>0.1279999999969732</v>
      </c>
      <c r="H19298" s="406"/>
      <c r="J19298" s="82">
        <v>95</v>
      </c>
      <c r="K19298" s="320">
        <v>3</v>
      </c>
    </row>
    <row r="19299" spans="1:12" x14ac:dyDescent="0.3">
      <c r="A19299" s="341">
        <v>43812.316672106484</v>
      </c>
      <c r="B19299" s="318">
        <v>40386.800000000003</v>
      </c>
      <c r="C19299" s="318">
        <f t="shared" si="418"/>
        <v>0.24200000000564614</v>
      </c>
      <c r="D19299" s="414">
        <f t="shared" si="417"/>
        <v>0.12100000000282307</v>
      </c>
      <c r="H19299" s="406"/>
      <c r="J19299" s="82">
        <v>96</v>
      </c>
      <c r="K19299" s="321">
        <v>4</v>
      </c>
    </row>
    <row r="19300" spans="1:12" x14ac:dyDescent="0.3">
      <c r="A19300" s="341">
        <v>43812.354861111111</v>
      </c>
      <c r="B19300" s="318">
        <v>40387.053999999996</v>
      </c>
      <c r="C19300" s="318">
        <f t="shared" si="418"/>
        <v>0.25399999999353895</v>
      </c>
      <c r="D19300" s="414">
        <f t="shared" si="417"/>
        <v>0.12699999999676947</v>
      </c>
      <c r="H19300" s="406"/>
      <c r="J19300" s="82">
        <v>1</v>
      </c>
      <c r="K19300" s="391">
        <v>1</v>
      </c>
      <c r="L19300" s="54" t="s">
        <v>313</v>
      </c>
    </row>
    <row r="19301" spans="1:12" x14ac:dyDescent="0.3">
      <c r="A19301" s="341">
        <v>43812.396527777775</v>
      </c>
      <c r="B19301" s="318">
        <v>40387.311000000002</v>
      </c>
      <c r="C19301" s="318">
        <f t="shared" si="418"/>
        <v>0.25700000000506407</v>
      </c>
      <c r="D19301" s="414">
        <f t="shared" si="417"/>
        <v>0.12850000000253203</v>
      </c>
      <c r="H19301" s="406"/>
      <c r="J19301" s="82">
        <v>2</v>
      </c>
      <c r="K19301" s="319">
        <v>2</v>
      </c>
    </row>
    <row r="19302" spans="1:12" x14ac:dyDescent="0.3">
      <c r="A19302" s="341">
        <v>43812.438194444447</v>
      </c>
      <c r="B19302" s="318">
        <v>40387.561999999998</v>
      </c>
      <c r="C19302" s="318">
        <f t="shared" si="418"/>
        <v>0.25099999999656575</v>
      </c>
      <c r="D19302" s="414">
        <f t="shared" si="417"/>
        <v>0.12549999999828287</v>
      </c>
      <c r="H19302" s="406"/>
      <c r="J19302" s="82">
        <v>3</v>
      </c>
      <c r="K19302" s="320">
        <v>3</v>
      </c>
    </row>
    <row r="19303" spans="1:12" x14ac:dyDescent="0.3">
      <c r="A19303" s="341">
        <v>43812.479861111111</v>
      </c>
      <c r="B19303" s="318">
        <v>40387.809000000001</v>
      </c>
      <c r="C19303" s="318">
        <f t="shared" si="418"/>
        <v>0.2470000000030268</v>
      </c>
      <c r="D19303" s="414">
        <f t="shared" si="417"/>
        <v>0.1235000000015134</v>
      </c>
      <c r="H19303" s="406"/>
      <c r="J19303" s="82">
        <v>4</v>
      </c>
      <c r="K19303" s="321">
        <v>4</v>
      </c>
    </row>
    <row r="19304" spans="1:12" x14ac:dyDescent="0.3">
      <c r="A19304" s="341">
        <v>43812.521527893521</v>
      </c>
      <c r="B19304" s="318">
        <v>40388.059000000001</v>
      </c>
      <c r="C19304" s="318">
        <f t="shared" si="418"/>
        <v>0.25</v>
      </c>
      <c r="D19304" s="414">
        <f t="shared" si="417"/>
        <v>0.125</v>
      </c>
      <c r="H19304" s="406"/>
      <c r="J19304" s="82">
        <v>5</v>
      </c>
      <c r="K19304" s="391">
        <v>1</v>
      </c>
    </row>
    <row r="19305" spans="1:12" x14ac:dyDescent="0.3">
      <c r="A19305" s="341">
        <v>43812.563194618058</v>
      </c>
      <c r="B19305" s="318">
        <v>40388.307999999997</v>
      </c>
      <c r="C19305" s="318">
        <f t="shared" si="418"/>
        <v>0.24899999999615829</v>
      </c>
      <c r="D19305" s="414">
        <f t="shared" si="417"/>
        <v>0.12449999999807915</v>
      </c>
      <c r="H19305" s="406"/>
      <c r="J19305" s="82">
        <v>6</v>
      </c>
      <c r="K19305" s="319">
        <v>2</v>
      </c>
    </row>
    <row r="19306" spans="1:12" x14ac:dyDescent="0.3">
      <c r="A19306" s="341">
        <v>43812.604861342596</v>
      </c>
      <c r="B19306" s="318">
        <v>40388.555</v>
      </c>
      <c r="C19306" s="318">
        <f t="shared" si="418"/>
        <v>0.2470000000030268</v>
      </c>
      <c r="D19306" s="414">
        <f t="shared" si="417"/>
        <v>0.1235000000015134</v>
      </c>
      <c r="H19306" s="406"/>
      <c r="J19306" s="82">
        <v>7</v>
      </c>
      <c r="K19306" s="320">
        <v>3</v>
      </c>
    </row>
    <row r="19307" spans="1:12" x14ac:dyDescent="0.3">
      <c r="A19307" s="341">
        <v>43812.646528067133</v>
      </c>
      <c r="B19307" s="318">
        <v>40388.798999999999</v>
      </c>
      <c r="C19307" s="318">
        <f t="shared" si="418"/>
        <v>0.24399999999877764</v>
      </c>
      <c r="D19307" s="414">
        <f t="shared" si="417"/>
        <v>0.12199999999938882</v>
      </c>
      <c r="H19307" s="406"/>
      <c r="J19307" s="82">
        <v>8</v>
      </c>
      <c r="K19307" s="321">
        <v>4</v>
      </c>
    </row>
    <row r="19308" spans="1:12" x14ac:dyDescent="0.3">
      <c r="A19308" s="341">
        <v>43812.68819479167</v>
      </c>
      <c r="B19308" s="318">
        <v>40389.048999999999</v>
      </c>
      <c r="C19308" s="318">
        <f t="shared" si="418"/>
        <v>0.25</v>
      </c>
      <c r="D19308" s="414">
        <f t="shared" si="417"/>
        <v>0.125</v>
      </c>
      <c r="H19308" s="406"/>
      <c r="J19308" s="82">
        <v>9</v>
      </c>
      <c r="K19308" s="391">
        <v>1</v>
      </c>
    </row>
    <row r="19309" spans="1:12" x14ac:dyDescent="0.3">
      <c r="A19309" s="341">
        <v>43812.729861516207</v>
      </c>
      <c r="B19309" s="318">
        <v>40389.298000000003</v>
      </c>
      <c r="C19309" s="318">
        <f t="shared" si="418"/>
        <v>0.24900000000343425</v>
      </c>
      <c r="D19309" s="414">
        <f t="shared" si="417"/>
        <v>0.12450000000171713</v>
      </c>
      <c r="H19309" s="406"/>
      <c r="J19309" s="82">
        <v>10</v>
      </c>
      <c r="K19309" s="319">
        <v>2</v>
      </c>
    </row>
    <row r="19310" spans="1:12" x14ac:dyDescent="0.3">
      <c r="A19310" s="341">
        <v>43812.771528240744</v>
      </c>
      <c r="B19310" s="318">
        <v>40389.533000000003</v>
      </c>
      <c r="C19310" s="318">
        <f t="shared" si="418"/>
        <v>0.23500000000058208</v>
      </c>
      <c r="D19310" s="414">
        <f t="shared" si="417"/>
        <v>0.11750000000029104</v>
      </c>
      <c r="H19310" s="406"/>
      <c r="J19310" s="82">
        <v>11</v>
      </c>
      <c r="K19310" s="320">
        <v>3</v>
      </c>
    </row>
    <row r="19311" spans="1:12" x14ac:dyDescent="0.3">
      <c r="A19311" s="341">
        <v>43812.813194965274</v>
      </c>
      <c r="B19311" s="318">
        <v>40389.767999999996</v>
      </c>
      <c r="C19311" s="318">
        <f t="shared" si="418"/>
        <v>0.23499999999330612</v>
      </c>
      <c r="D19311" s="414">
        <f t="shared" si="417"/>
        <v>0.11749999999665306</v>
      </c>
      <c r="H19311" s="406"/>
      <c r="J19311" s="82">
        <v>12</v>
      </c>
      <c r="K19311" s="321">
        <v>4</v>
      </c>
    </row>
    <row r="19312" spans="1:12" x14ac:dyDescent="0.3">
      <c r="A19312" s="341">
        <v>43812.854861689812</v>
      </c>
      <c r="B19312" s="318">
        <v>40390.01</v>
      </c>
      <c r="C19312" s="318">
        <f t="shared" si="418"/>
        <v>0.24200000000564614</v>
      </c>
      <c r="D19312" s="414">
        <f t="shared" si="417"/>
        <v>0.12100000000282307</v>
      </c>
      <c r="H19312" s="406"/>
      <c r="J19312" s="82">
        <v>13</v>
      </c>
      <c r="K19312" s="391">
        <v>1</v>
      </c>
    </row>
    <row r="19313" spans="1:11" x14ac:dyDescent="0.3">
      <c r="A19313" s="341">
        <v>43812.896528414349</v>
      </c>
      <c r="B19313" s="318">
        <v>40390.258999999998</v>
      </c>
      <c r="C19313" s="318">
        <f t="shared" si="418"/>
        <v>0.24899999999615829</v>
      </c>
      <c r="D19313" s="414">
        <f t="shared" si="417"/>
        <v>0.12449999999807915</v>
      </c>
      <c r="H19313" s="406"/>
      <c r="J19313" s="82">
        <v>14</v>
      </c>
      <c r="K19313" s="319">
        <v>2</v>
      </c>
    </row>
    <row r="19314" spans="1:11" x14ac:dyDescent="0.3">
      <c r="A19314" s="341">
        <v>43812.938195138886</v>
      </c>
      <c r="B19314" s="318">
        <v>40390.498</v>
      </c>
      <c r="C19314" s="318">
        <f t="shared" si="418"/>
        <v>0.23900000000139698</v>
      </c>
      <c r="D19314" s="414">
        <f t="shared" si="417"/>
        <v>0.11950000000069849</v>
      </c>
      <c r="H19314" s="406"/>
      <c r="J19314" s="82">
        <v>15</v>
      </c>
      <c r="K19314" s="320">
        <v>3</v>
      </c>
    </row>
    <row r="19315" spans="1:11" x14ac:dyDescent="0.3">
      <c r="A19315" s="341">
        <v>43812.979861863423</v>
      </c>
      <c r="B19315" s="318">
        <v>40390.730000000003</v>
      </c>
      <c r="C19315" s="318">
        <f t="shared" si="418"/>
        <v>0.23200000000360887</v>
      </c>
      <c r="D19315" s="414">
        <f t="shared" si="417"/>
        <v>0.11600000000180444</v>
      </c>
      <c r="E19315" s="336">
        <f>SUM(C19292:C19315)*7.4805194805</f>
        <v>44.351999999912366</v>
      </c>
      <c r="F19315" s="324">
        <f>AVERAGE(D19292:D19315)</f>
        <v>0.12352083333341095</v>
      </c>
      <c r="G19315" s="324">
        <f>_xlfn.STDEV.S(D19292:D19315)</f>
        <v>3.4718719626217289E-3</v>
      </c>
      <c r="H19315" s="406"/>
      <c r="J19315" s="82">
        <v>16</v>
      </c>
      <c r="K19315" s="321">
        <v>4</v>
      </c>
    </row>
    <row r="19316" spans="1:11" x14ac:dyDescent="0.3">
      <c r="A19316" s="341">
        <v>43813.02152858796</v>
      </c>
      <c r="B19316" s="318">
        <v>40390.974999999999</v>
      </c>
      <c r="C19316" s="318">
        <f t="shared" si="418"/>
        <v>0.24499999999534339</v>
      </c>
      <c r="D19316" s="414">
        <f t="shared" si="417"/>
        <v>0.12249999999767169</v>
      </c>
      <c r="H19316" s="406"/>
      <c r="J19316" s="82">
        <v>17</v>
      </c>
      <c r="K19316" s="391">
        <v>1</v>
      </c>
    </row>
    <row r="19317" spans="1:11" x14ac:dyDescent="0.3">
      <c r="A19317" s="341">
        <v>43813.063195312498</v>
      </c>
      <c r="B19317" s="318">
        <v>40391.226999999999</v>
      </c>
      <c r="C19317" s="318">
        <f t="shared" si="418"/>
        <v>0.25200000000040745</v>
      </c>
      <c r="D19317" s="414">
        <f t="shared" si="417"/>
        <v>0.12600000000020373</v>
      </c>
      <c r="H19317" s="406"/>
      <c r="J19317" s="82">
        <v>18</v>
      </c>
      <c r="K19317" s="319">
        <v>2</v>
      </c>
    </row>
    <row r="19318" spans="1:11" x14ac:dyDescent="0.3">
      <c r="A19318" s="341">
        <v>43813.104862037035</v>
      </c>
      <c r="B19318" s="318">
        <v>40391.468999999997</v>
      </c>
      <c r="C19318" s="318">
        <f t="shared" si="418"/>
        <v>0.24199999999837019</v>
      </c>
      <c r="D19318" s="414">
        <f t="shared" si="417"/>
        <v>0.12099999999918509</v>
      </c>
      <c r="H19318" s="406"/>
      <c r="J19318" s="82">
        <v>19</v>
      </c>
      <c r="K19318" s="320">
        <v>3</v>
      </c>
    </row>
    <row r="19319" spans="1:11" x14ac:dyDescent="0.3">
      <c r="A19319" s="341">
        <v>43813.146528761572</v>
      </c>
      <c r="B19319" s="318">
        <v>40391.707999999999</v>
      </c>
      <c r="C19319" s="318">
        <f t="shared" si="418"/>
        <v>0.23900000000139698</v>
      </c>
      <c r="D19319" s="414">
        <f t="shared" si="417"/>
        <v>0.11950000000069849</v>
      </c>
      <c r="H19319" s="406"/>
      <c r="J19319" s="82">
        <v>20</v>
      </c>
      <c r="K19319" s="321">
        <v>4</v>
      </c>
    </row>
    <row r="19320" spans="1:11" x14ac:dyDescent="0.3">
      <c r="A19320" s="341">
        <v>43813.188195486109</v>
      </c>
      <c r="B19320" s="318">
        <v>40391.959000000003</v>
      </c>
      <c r="C19320" s="318">
        <f t="shared" si="418"/>
        <v>0.25100000000384171</v>
      </c>
      <c r="D19320" s="414">
        <f t="shared" si="417"/>
        <v>0.12550000000192085</v>
      </c>
      <c r="H19320" s="406"/>
      <c r="J19320" s="82">
        <v>21</v>
      </c>
      <c r="K19320" s="391">
        <v>1</v>
      </c>
    </row>
    <row r="19321" spans="1:11" x14ac:dyDescent="0.3">
      <c r="A19321" s="341">
        <v>43813.229862210646</v>
      </c>
      <c r="B19321" s="318">
        <v>40392.22</v>
      </c>
      <c r="C19321" s="318">
        <f t="shared" si="418"/>
        <v>0.26099999999860302</v>
      </c>
      <c r="D19321" s="414">
        <f t="shared" si="417"/>
        <v>0.13049999999930151</v>
      </c>
      <c r="H19321" s="406"/>
      <c r="J19321" s="82">
        <v>22</v>
      </c>
      <c r="K19321" s="319">
        <v>2</v>
      </c>
    </row>
    <row r="19322" spans="1:11" x14ac:dyDescent="0.3">
      <c r="A19322" s="341">
        <v>43813.271528935184</v>
      </c>
      <c r="B19322" s="318">
        <v>40392.476999999999</v>
      </c>
      <c r="C19322" s="318">
        <f t="shared" si="418"/>
        <v>0.25699999999778811</v>
      </c>
      <c r="D19322" s="414">
        <f t="shared" si="417"/>
        <v>0.12849999999889405</v>
      </c>
      <c r="H19322" s="406"/>
      <c r="J19322" s="82">
        <v>23</v>
      </c>
      <c r="K19322" s="320">
        <v>3</v>
      </c>
    </row>
    <row r="19323" spans="1:11" x14ac:dyDescent="0.3">
      <c r="A19323" s="341">
        <v>43813.313195659721</v>
      </c>
      <c r="B19323" s="318">
        <v>40392.720000000001</v>
      </c>
      <c r="C19323" s="318">
        <f t="shared" si="418"/>
        <v>0.24300000000221189</v>
      </c>
      <c r="D19323" s="414">
        <f t="shared" si="417"/>
        <v>0.12150000000110595</v>
      </c>
      <c r="H19323" s="406"/>
      <c r="J19323" s="82">
        <v>24</v>
      </c>
      <c r="K19323" s="321">
        <v>4</v>
      </c>
    </row>
    <row r="19324" spans="1:11" x14ac:dyDescent="0.3">
      <c r="A19324" s="341">
        <v>43813.354862384258</v>
      </c>
      <c r="B19324" s="318">
        <v>40392.970999999998</v>
      </c>
      <c r="C19324" s="318">
        <f t="shared" si="418"/>
        <v>0.25099999999656575</v>
      </c>
      <c r="D19324" s="414">
        <f t="shared" si="417"/>
        <v>0.12549999999828287</v>
      </c>
      <c r="H19324" s="406"/>
      <c r="J19324" s="82">
        <v>25</v>
      </c>
      <c r="K19324" s="391">
        <v>1</v>
      </c>
    </row>
    <row r="19325" spans="1:11" x14ac:dyDescent="0.3">
      <c r="A19325" s="341">
        <v>43813.396529108795</v>
      </c>
      <c r="B19325" s="318">
        <v>40393.228999999999</v>
      </c>
      <c r="C19325" s="318">
        <f t="shared" si="418"/>
        <v>0.25800000000162981</v>
      </c>
      <c r="D19325" s="414">
        <f t="shared" si="417"/>
        <v>0.12900000000081491</v>
      </c>
      <c r="H19325" s="406"/>
      <c r="J19325" s="82">
        <v>26</v>
      </c>
      <c r="K19325" s="319">
        <v>2</v>
      </c>
    </row>
    <row r="19326" spans="1:11" x14ac:dyDescent="0.3">
      <c r="A19326" s="341">
        <v>43813.438195833332</v>
      </c>
      <c r="B19326" s="318">
        <v>40393.478999999999</v>
      </c>
      <c r="C19326" s="318">
        <f t="shared" si="418"/>
        <v>0.25</v>
      </c>
      <c r="D19326" s="414">
        <f t="shared" si="417"/>
        <v>0.125</v>
      </c>
      <c r="H19326" s="406"/>
      <c r="J19326" s="82">
        <v>27</v>
      </c>
      <c r="K19326" s="320">
        <v>3</v>
      </c>
    </row>
    <row r="19327" spans="1:11" x14ac:dyDescent="0.3">
      <c r="A19327" s="341">
        <v>43813.47986255787</v>
      </c>
      <c r="B19327" s="318">
        <v>40393.720999999998</v>
      </c>
      <c r="C19327" s="318">
        <f t="shared" si="418"/>
        <v>0.24199999999837019</v>
      </c>
      <c r="D19327" s="414">
        <f t="shared" si="417"/>
        <v>0.12099999999918509</v>
      </c>
      <c r="H19327" s="406"/>
      <c r="J19327" s="82">
        <v>28</v>
      </c>
      <c r="K19327" s="321">
        <v>4</v>
      </c>
    </row>
    <row r="19328" spans="1:11" x14ac:dyDescent="0.3">
      <c r="A19328" s="341">
        <v>43813.521529282407</v>
      </c>
      <c r="B19328" s="318">
        <v>40393.978999999999</v>
      </c>
      <c r="C19328" s="318">
        <f t="shared" si="418"/>
        <v>0.25800000000162981</v>
      </c>
      <c r="D19328" s="414">
        <f t="shared" si="417"/>
        <v>0.12900000000081491</v>
      </c>
      <c r="H19328" s="406"/>
      <c r="J19328" s="82">
        <v>29</v>
      </c>
      <c r="K19328" s="391">
        <v>1</v>
      </c>
    </row>
    <row r="19329" spans="1:11" x14ac:dyDescent="0.3">
      <c r="A19329" s="341">
        <v>43813.563196006944</v>
      </c>
      <c r="B19329" s="318">
        <v>40394.22</v>
      </c>
      <c r="C19329" s="318">
        <f t="shared" si="418"/>
        <v>0.24100000000180444</v>
      </c>
      <c r="D19329" s="414">
        <f t="shared" si="417"/>
        <v>0.12050000000090222</v>
      </c>
      <c r="H19329" s="406"/>
      <c r="J19329" s="82">
        <v>30</v>
      </c>
      <c r="K19329" s="319">
        <v>2</v>
      </c>
    </row>
    <row r="19330" spans="1:11" x14ac:dyDescent="0.3">
      <c r="A19330" s="341">
        <v>43813.604862731481</v>
      </c>
      <c r="B19330" s="318">
        <v>40394.462</v>
      </c>
      <c r="C19330" s="318">
        <f t="shared" si="418"/>
        <v>0.24199999999837019</v>
      </c>
      <c r="D19330" s="414">
        <f t="shared" si="417"/>
        <v>0.12099999999918509</v>
      </c>
      <c r="H19330" s="406"/>
      <c r="J19330" s="82">
        <v>31</v>
      </c>
      <c r="K19330" s="320">
        <v>3</v>
      </c>
    </row>
    <row r="19331" spans="1:11" x14ac:dyDescent="0.3">
      <c r="A19331" s="341">
        <v>43813.646529456018</v>
      </c>
      <c r="B19331" s="318">
        <v>40394.699999999997</v>
      </c>
      <c r="C19331" s="318">
        <f t="shared" si="418"/>
        <v>0.23799999999755528</v>
      </c>
      <c r="D19331" s="414">
        <f t="shared" si="417"/>
        <v>0.11899999999877764</v>
      </c>
      <c r="H19331" s="406"/>
      <c r="J19331" s="82">
        <v>32</v>
      </c>
      <c r="K19331" s="321">
        <v>4</v>
      </c>
    </row>
    <row r="19332" spans="1:11" x14ac:dyDescent="0.3">
      <c r="A19332" s="341">
        <v>43813.688196180556</v>
      </c>
      <c r="B19332" s="318">
        <v>40394.947999999997</v>
      </c>
      <c r="C19332" s="318">
        <f t="shared" si="418"/>
        <v>0.24799999999959255</v>
      </c>
      <c r="D19332" s="414">
        <f t="shared" si="417"/>
        <v>0.12399999999979627</v>
      </c>
      <c r="H19332" s="406"/>
      <c r="J19332" s="82">
        <v>33</v>
      </c>
      <c r="K19332" s="391">
        <v>1</v>
      </c>
    </row>
    <row r="19333" spans="1:11" x14ac:dyDescent="0.3">
      <c r="A19333" s="341">
        <v>43813.729862905093</v>
      </c>
      <c r="B19333" s="318">
        <v>40395.199000000001</v>
      </c>
      <c r="C19333" s="318">
        <f t="shared" si="418"/>
        <v>0.25100000000384171</v>
      </c>
      <c r="D19333" s="414">
        <f t="shared" si="417"/>
        <v>0.12550000000192085</v>
      </c>
      <c r="H19333" s="406"/>
      <c r="J19333" s="82">
        <v>34</v>
      </c>
      <c r="K19333" s="319">
        <v>2</v>
      </c>
    </row>
    <row r="19334" spans="1:11" x14ac:dyDescent="0.3">
      <c r="A19334" s="341">
        <v>43813.77152962963</v>
      </c>
      <c r="B19334" s="318">
        <v>40395.436999999998</v>
      </c>
      <c r="C19334" s="318">
        <f t="shared" si="418"/>
        <v>0.23799999999755528</v>
      </c>
      <c r="D19334" s="414">
        <f t="shared" si="417"/>
        <v>0.11899999999877764</v>
      </c>
      <c r="H19334" s="406"/>
      <c r="J19334" s="82">
        <v>35</v>
      </c>
      <c r="K19334" s="320">
        <v>3</v>
      </c>
    </row>
    <row r="19335" spans="1:11" x14ac:dyDescent="0.3">
      <c r="A19335" s="341">
        <v>43813.813196354167</v>
      </c>
      <c r="B19335" s="318">
        <v>40395.667999999998</v>
      </c>
      <c r="C19335" s="318">
        <f t="shared" ref="C19335:C19420" si="419">B19335-B19334</f>
        <v>0.23099999999976717</v>
      </c>
      <c r="D19335" s="414">
        <f t="shared" ref="D19335:D19420" si="420">C19335/2</f>
        <v>0.11549999999988358</v>
      </c>
      <c r="H19335" s="406"/>
      <c r="J19335" s="82">
        <v>36</v>
      </c>
      <c r="K19335" s="321">
        <v>4</v>
      </c>
    </row>
    <row r="19336" spans="1:11" x14ac:dyDescent="0.3">
      <c r="A19336" s="341">
        <v>43813.854863078705</v>
      </c>
      <c r="B19336" s="318">
        <v>40395.902999999998</v>
      </c>
      <c r="C19336" s="318">
        <f t="shared" si="419"/>
        <v>0.23500000000058208</v>
      </c>
      <c r="D19336" s="414">
        <f t="shared" si="420"/>
        <v>0.11750000000029104</v>
      </c>
      <c r="H19336" s="406"/>
      <c r="J19336" s="82">
        <v>37</v>
      </c>
      <c r="K19336" s="391">
        <v>1</v>
      </c>
    </row>
    <row r="19337" spans="1:11" x14ac:dyDescent="0.3">
      <c r="A19337" s="341">
        <v>43813.896529803242</v>
      </c>
      <c r="B19337" s="318">
        <v>40396.158000000003</v>
      </c>
      <c r="C19337" s="318">
        <f t="shared" si="419"/>
        <v>0.25500000000465661</v>
      </c>
      <c r="D19337" s="414">
        <f t="shared" si="420"/>
        <v>0.12750000000232831</v>
      </c>
      <c r="H19337" s="406"/>
      <c r="J19337" s="82">
        <v>38</v>
      </c>
      <c r="K19337" s="319">
        <v>2</v>
      </c>
    </row>
    <row r="19338" spans="1:11" x14ac:dyDescent="0.3">
      <c r="A19338" s="341">
        <v>43813.938196527779</v>
      </c>
      <c r="B19338" s="318">
        <v>40396.398999999998</v>
      </c>
      <c r="C19338" s="318">
        <f t="shared" si="419"/>
        <v>0.24099999999452848</v>
      </c>
      <c r="D19338" s="414">
        <f t="shared" si="420"/>
        <v>0.12049999999726424</v>
      </c>
      <c r="H19338" s="406"/>
      <c r="J19338" s="82">
        <v>39</v>
      </c>
      <c r="K19338" s="320">
        <v>3</v>
      </c>
    </row>
    <row r="19339" spans="1:11" x14ac:dyDescent="0.3">
      <c r="A19339" s="341">
        <v>43813.979863252316</v>
      </c>
      <c r="B19339" s="318">
        <v>40396.631999999998</v>
      </c>
      <c r="C19339" s="318">
        <f t="shared" si="419"/>
        <v>0.23300000000017462</v>
      </c>
      <c r="D19339" s="414">
        <f t="shared" si="420"/>
        <v>0.11650000000008731</v>
      </c>
      <c r="E19339" s="336">
        <f>SUM(C19316:C19339)*7.4805194805</f>
        <v>44.150025973870505</v>
      </c>
      <c r="F19339" s="324">
        <f>AVERAGE(D19316:D19339)</f>
        <v>0.12295833333322055</v>
      </c>
      <c r="G19339" s="324">
        <f>_xlfn.STDEV.S(D19316:D19339)</f>
        <v>4.2295972333300834E-3</v>
      </c>
      <c r="H19339" s="406"/>
      <c r="J19339" s="82">
        <v>40</v>
      </c>
      <c r="K19339" s="321">
        <v>4</v>
      </c>
    </row>
    <row r="19340" spans="1:11" x14ac:dyDescent="0.3">
      <c r="A19340" s="341">
        <v>43814.021529976853</v>
      </c>
      <c r="B19340" s="318">
        <v>40396.877</v>
      </c>
      <c r="C19340" s="318">
        <f t="shared" si="419"/>
        <v>0.24500000000261934</v>
      </c>
      <c r="D19340" s="414">
        <f t="shared" si="420"/>
        <v>0.12250000000130967</v>
      </c>
      <c r="H19340" s="406"/>
      <c r="J19340" s="82">
        <v>41</v>
      </c>
      <c r="K19340" s="391">
        <v>1</v>
      </c>
    </row>
    <row r="19341" spans="1:11" x14ac:dyDescent="0.3">
      <c r="A19341" s="341">
        <v>43814.063196701391</v>
      </c>
      <c r="B19341" s="318">
        <v>40397.129999999997</v>
      </c>
      <c r="C19341" s="318">
        <f t="shared" si="419"/>
        <v>0.2529999999969732</v>
      </c>
      <c r="D19341" s="414">
        <f t="shared" si="420"/>
        <v>0.1264999999984866</v>
      </c>
      <c r="H19341" s="406"/>
      <c r="J19341" s="82">
        <v>42</v>
      </c>
      <c r="K19341" s="319">
        <v>2</v>
      </c>
    </row>
    <row r="19342" spans="1:11" x14ac:dyDescent="0.3">
      <c r="A19342" s="341">
        <v>43814.104863425928</v>
      </c>
      <c r="B19342" s="318">
        <v>40397.379999999997</v>
      </c>
      <c r="C19342" s="318">
        <f t="shared" si="419"/>
        <v>0.25</v>
      </c>
      <c r="D19342" s="414">
        <f t="shared" si="420"/>
        <v>0.125</v>
      </c>
      <c r="H19342" s="406"/>
      <c r="J19342" s="82">
        <v>43</v>
      </c>
      <c r="K19342" s="320">
        <v>3</v>
      </c>
    </row>
    <row r="19343" spans="1:11" x14ac:dyDescent="0.3">
      <c r="A19343" s="341">
        <v>43814.146530150465</v>
      </c>
      <c r="B19343" s="318">
        <v>40397.620999999999</v>
      </c>
      <c r="C19343" s="318">
        <f t="shared" si="419"/>
        <v>0.24100000000180444</v>
      </c>
      <c r="D19343" s="414">
        <f t="shared" si="420"/>
        <v>0.12050000000090222</v>
      </c>
      <c r="H19343" s="406"/>
      <c r="J19343" s="82">
        <v>44</v>
      </c>
      <c r="K19343" s="321">
        <v>4</v>
      </c>
    </row>
    <row r="19344" spans="1:11" x14ac:dyDescent="0.3">
      <c r="A19344" s="341">
        <v>43814.188196875002</v>
      </c>
      <c r="B19344" s="318">
        <v>40397.870000000003</v>
      </c>
      <c r="C19344" s="318">
        <f t="shared" si="419"/>
        <v>0.24900000000343425</v>
      </c>
      <c r="D19344" s="414">
        <f t="shared" si="420"/>
        <v>0.12450000000171713</v>
      </c>
      <c r="H19344" s="406"/>
      <c r="J19344" s="82">
        <v>45</v>
      </c>
      <c r="K19344" s="391">
        <v>1</v>
      </c>
    </row>
    <row r="19345" spans="1:11" x14ac:dyDescent="0.3">
      <c r="A19345" s="341">
        <v>43814.229863599539</v>
      </c>
      <c r="B19345" s="318">
        <v>40398.137999999999</v>
      </c>
      <c r="C19345" s="318">
        <f t="shared" si="419"/>
        <v>0.26799999999639113</v>
      </c>
      <c r="D19345" s="414">
        <f t="shared" si="420"/>
        <v>0.13399999999819556</v>
      </c>
      <c r="H19345" s="406"/>
      <c r="J19345" s="82">
        <v>46</v>
      </c>
      <c r="K19345" s="319">
        <v>2</v>
      </c>
    </row>
    <row r="19346" spans="1:11" x14ac:dyDescent="0.3">
      <c r="A19346" s="341">
        <v>43814.271530324077</v>
      </c>
      <c r="B19346" s="318">
        <v>40398.391000000003</v>
      </c>
      <c r="C19346" s="318">
        <f t="shared" si="419"/>
        <v>0.25300000000424916</v>
      </c>
      <c r="D19346" s="414">
        <f t="shared" si="420"/>
        <v>0.12650000000212458</v>
      </c>
      <c r="H19346" s="406"/>
      <c r="J19346" s="82">
        <v>47</v>
      </c>
      <c r="K19346" s="320">
        <v>3</v>
      </c>
    </row>
    <row r="19347" spans="1:11" x14ac:dyDescent="0.3">
      <c r="A19347" s="341">
        <v>43814.313197048614</v>
      </c>
      <c r="B19347" s="318">
        <v>40398.642</v>
      </c>
      <c r="C19347" s="318">
        <f t="shared" si="419"/>
        <v>0.25099999999656575</v>
      </c>
      <c r="D19347" s="414">
        <f t="shared" si="420"/>
        <v>0.12549999999828287</v>
      </c>
      <c r="H19347" s="406"/>
      <c r="J19347" s="82">
        <v>48</v>
      </c>
      <c r="K19347" s="321">
        <v>4</v>
      </c>
    </row>
    <row r="19348" spans="1:11" x14ac:dyDescent="0.3">
      <c r="A19348" s="341">
        <v>43814.354863773151</v>
      </c>
      <c r="B19348" s="318">
        <v>40398.892</v>
      </c>
      <c r="C19348" s="318">
        <f t="shared" si="419"/>
        <v>0.25</v>
      </c>
      <c r="D19348" s="414">
        <f t="shared" si="420"/>
        <v>0.125</v>
      </c>
      <c r="H19348" s="406"/>
      <c r="J19348" s="82">
        <v>49</v>
      </c>
      <c r="K19348" s="391">
        <v>1</v>
      </c>
    </row>
    <row r="19349" spans="1:11" x14ac:dyDescent="0.3">
      <c r="A19349" s="341">
        <v>43814.396530497688</v>
      </c>
      <c r="B19349" s="318">
        <v>40399.150999999998</v>
      </c>
      <c r="C19349" s="318">
        <f t="shared" si="419"/>
        <v>0.25899999999819556</v>
      </c>
      <c r="D19349" s="414">
        <f t="shared" si="420"/>
        <v>0.12949999999909778</v>
      </c>
      <c r="H19349" s="406"/>
      <c r="J19349" s="82">
        <v>50</v>
      </c>
      <c r="K19349" s="319">
        <v>2</v>
      </c>
    </row>
    <row r="19350" spans="1:11" x14ac:dyDescent="0.3">
      <c r="A19350" s="341">
        <v>43814.438197222225</v>
      </c>
      <c r="B19350" s="318">
        <v>40399.398999999998</v>
      </c>
      <c r="C19350" s="318">
        <f t="shared" si="419"/>
        <v>0.24799999999959255</v>
      </c>
      <c r="D19350" s="414">
        <f t="shared" si="420"/>
        <v>0.12399999999979627</v>
      </c>
      <c r="H19350" s="406"/>
      <c r="J19350" s="82">
        <v>51</v>
      </c>
      <c r="K19350" s="320">
        <v>3</v>
      </c>
    </row>
    <row r="19351" spans="1:11" x14ac:dyDescent="0.3">
      <c r="A19351" s="341">
        <v>43814.479863946763</v>
      </c>
      <c r="B19351" s="318">
        <v>40399.64</v>
      </c>
      <c r="C19351" s="318">
        <f t="shared" si="419"/>
        <v>0.24100000000180444</v>
      </c>
      <c r="D19351" s="414">
        <f t="shared" si="420"/>
        <v>0.12050000000090222</v>
      </c>
      <c r="H19351" s="406"/>
      <c r="J19351" s="82">
        <v>52</v>
      </c>
      <c r="K19351" s="321">
        <v>4</v>
      </c>
    </row>
    <row r="19352" spans="1:11" x14ac:dyDescent="0.3">
      <c r="A19352" s="341">
        <v>43814.5215306713</v>
      </c>
      <c r="B19352" s="318">
        <v>40399.881999999998</v>
      </c>
      <c r="C19352" s="318">
        <f t="shared" si="419"/>
        <v>0.24199999999837019</v>
      </c>
      <c r="D19352" s="414">
        <f t="shared" si="420"/>
        <v>0.12099999999918509</v>
      </c>
      <c r="H19352" s="406"/>
      <c r="J19352" s="82">
        <v>53</v>
      </c>
      <c r="K19352" s="391">
        <v>1</v>
      </c>
    </row>
    <row r="19353" spans="1:11" x14ac:dyDescent="0.3">
      <c r="A19353" s="341">
        <v>43814.56319739583</v>
      </c>
      <c r="B19353" s="318">
        <v>40400.139000000003</v>
      </c>
      <c r="C19353" s="318">
        <f t="shared" si="419"/>
        <v>0.25700000000506407</v>
      </c>
      <c r="D19353" s="414">
        <f t="shared" si="420"/>
        <v>0.12850000000253203</v>
      </c>
      <c r="H19353" s="406"/>
      <c r="J19353" s="82">
        <v>54</v>
      </c>
      <c r="K19353" s="319">
        <v>2</v>
      </c>
    </row>
    <row r="19354" spans="1:11" x14ac:dyDescent="0.3">
      <c r="A19354" s="341">
        <v>43814.604864120367</v>
      </c>
      <c r="B19354" s="318">
        <v>40400.379999999997</v>
      </c>
      <c r="C19354" s="318">
        <f t="shared" si="419"/>
        <v>0.24099999999452848</v>
      </c>
      <c r="D19354" s="414">
        <f t="shared" si="420"/>
        <v>0.12049999999726424</v>
      </c>
      <c r="H19354" s="406"/>
      <c r="J19354" s="82">
        <v>55</v>
      </c>
      <c r="K19354" s="320">
        <v>3</v>
      </c>
    </row>
    <row r="19355" spans="1:11" x14ac:dyDescent="0.3">
      <c r="A19355" s="341">
        <v>43814.646530844904</v>
      </c>
      <c r="B19355" s="318">
        <v>40400.612000000001</v>
      </c>
      <c r="C19355" s="318">
        <f t="shared" si="419"/>
        <v>0.23200000000360887</v>
      </c>
      <c r="D19355" s="414">
        <f t="shared" si="420"/>
        <v>0.11600000000180444</v>
      </c>
      <c r="H19355" s="406"/>
      <c r="J19355" s="82">
        <v>56</v>
      </c>
      <c r="K19355" s="321">
        <v>4</v>
      </c>
    </row>
    <row r="19356" spans="1:11" x14ac:dyDescent="0.3">
      <c r="A19356" s="341">
        <v>43814.688197569441</v>
      </c>
      <c r="B19356" s="318">
        <v>40400.851000000002</v>
      </c>
      <c r="C19356" s="318">
        <f t="shared" si="419"/>
        <v>0.23900000000139698</v>
      </c>
      <c r="D19356" s="414">
        <f t="shared" si="420"/>
        <v>0.11950000000069849</v>
      </c>
      <c r="H19356" s="406"/>
      <c r="J19356" s="82">
        <v>57</v>
      </c>
      <c r="K19356" s="391">
        <v>1</v>
      </c>
    </row>
    <row r="19357" spans="1:11" x14ac:dyDescent="0.3">
      <c r="A19357" s="341">
        <v>43814.729864293979</v>
      </c>
      <c r="B19357" s="318">
        <v>40401.101000000002</v>
      </c>
      <c r="C19357" s="318">
        <f t="shared" si="419"/>
        <v>0.25</v>
      </c>
      <c r="D19357" s="414">
        <f t="shared" si="420"/>
        <v>0.125</v>
      </c>
      <c r="H19357" s="406"/>
      <c r="J19357" s="82">
        <v>58</v>
      </c>
      <c r="K19357" s="319">
        <v>2</v>
      </c>
    </row>
    <row r="19358" spans="1:11" x14ac:dyDescent="0.3">
      <c r="A19358" s="341">
        <v>43814.771531018516</v>
      </c>
      <c r="B19358" s="318">
        <v>40401.345000000001</v>
      </c>
      <c r="C19358" s="318">
        <f t="shared" si="419"/>
        <v>0.24399999999877764</v>
      </c>
      <c r="D19358" s="414">
        <f t="shared" si="420"/>
        <v>0.12199999999938882</v>
      </c>
      <c r="H19358" s="406"/>
      <c r="J19358" s="82">
        <v>59</v>
      </c>
      <c r="K19358" s="320">
        <v>3</v>
      </c>
    </row>
    <row r="19359" spans="1:11" x14ac:dyDescent="0.3">
      <c r="A19359" s="341">
        <v>43814.813197743053</v>
      </c>
      <c r="B19359" s="318">
        <v>40401.58</v>
      </c>
      <c r="C19359" s="318">
        <f t="shared" si="419"/>
        <v>0.23500000000058208</v>
      </c>
      <c r="D19359" s="414">
        <f t="shared" si="420"/>
        <v>0.11750000000029104</v>
      </c>
      <c r="H19359" s="406"/>
      <c r="J19359" s="82">
        <v>60</v>
      </c>
      <c r="K19359" s="321">
        <v>4</v>
      </c>
    </row>
    <row r="19360" spans="1:11" x14ac:dyDescent="0.3">
      <c r="A19360" s="341">
        <v>43814.85486446759</v>
      </c>
      <c r="B19360" s="318">
        <v>40401.811999999998</v>
      </c>
      <c r="C19360" s="318">
        <f t="shared" si="419"/>
        <v>0.23199999999633292</v>
      </c>
      <c r="D19360" s="414">
        <f t="shared" si="420"/>
        <v>0.11599999999816646</v>
      </c>
      <c r="H19360" s="406"/>
      <c r="J19360" s="82">
        <v>61</v>
      </c>
      <c r="K19360" s="391">
        <v>1</v>
      </c>
    </row>
    <row r="19361" spans="1:11" x14ac:dyDescent="0.3">
      <c r="A19361" s="341">
        <v>43814.896531192127</v>
      </c>
      <c r="B19361" s="318">
        <v>40402.06</v>
      </c>
      <c r="C19361" s="318">
        <f t="shared" si="419"/>
        <v>0.24799999999959255</v>
      </c>
      <c r="D19361" s="414">
        <f t="shared" si="420"/>
        <v>0.12399999999979627</v>
      </c>
      <c r="H19361" s="406"/>
      <c r="J19361" s="82">
        <v>62</v>
      </c>
      <c r="K19361" s="319">
        <v>2</v>
      </c>
    </row>
    <row r="19362" spans="1:11" x14ac:dyDescent="0.3">
      <c r="A19362" s="341">
        <v>43814.938197916665</v>
      </c>
      <c r="B19362" s="318">
        <v>40402.309000000001</v>
      </c>
      <c r="C19362" s="318">
        <f t="shared" si="419"/>
        <v>0.24900000000343425</v>
      </c>
      <c r="D19362" s="414">
        <f t="shared" si="420"/>
        <v>0.12450000000171713</v>
      </c>
      <c r="H19362" s="406"/>
      <c r="J19362" s="82">
        <v>63</v>
      </c>
      <c r="K19362" s="320">
        <v>3</v>
      </c>
    </row>
    <row r="19363" spans="1:11" x14ac:dyDescent="0.3">
      <c r="A19363" s="341">
        <v>43814.979864641202</v>
      </c>
      <c r="B19363" s="318">
        <v>40402.550999999999</v>
      </c>
      <c r="C19363" s="318">
        <f t="shared" si="419"/>
        <v>0.24199999999837019</v>
      </c>
      <c r="D19363" s="414">
        <f t="shared" si="420"/>
        <v>0.12099999999918509</v>
      </c>
      <c r="E19363" s="336">
        <f>SUM(C19340:C19363)*7.4805194805</f>
        <v>44.27719480509213</v>
      </c>
      <c r="F19363" s="324">
        <f>AVERAGE(D19340:D19363)</f>
        <v>0.12331250000003517</v>
      </c>
      <c r="G19363" s="324">
        <f>_xlfn.STDEV.S(D19340:D19363)</f>
        <v>4.2164597244632902E-3</v>
      </c>
      <c r="H19363" s="404"/>
      <c r="I19363" s="344">
        <f>AVERAGE(D19196:D19363)</f>
        <v>0.12372023809523723</v>
      </c>
      <c r="J19363" s="82">
        <v>64</v>
      </c>
      <c r="K19363" s="321">
        <v>4</v>
      </c>
    </row>
    <row r="19364" spans="1:11" x14ac:dyDescent="0.3">
      <c r="A19364" s="341">
        <v>43815.021531365739</v>
      </c>
      <c r="B19364" s="318">
        <v>40402.788999999997</v>
      </c>
      <c r="C19364" s="318">
        <f t="shared" si="419"/>
        <v>0.23799999999755528</v>
      </c>
      <c r="D19364" s="414">
        <f t="shared" si="420"/>
        <v>0.11899999999877764</v>
      </c>
      <c r="H19364" s="406"/>
      <c r="J19364" s="82">
        <v>65</v>
      </c>
      <c r="K19364" s="391">
        <v>1</v>
      </c>
    </row>
    <row r="19365" spans="1:11" x14ac:dyDescent="0.3">
      <c r="A19365" s="341">
        <v>43815.063198090276</v>
      </c>
      <c r="B19365" s="318">
        <v>40403.040999999997</v>
      </c>
      <c r="C19365" s="318">
        <f t="shared" si="419"/>
        <v>0.25200000000040745</v>
      </c>
      <c r="D19365" s="414">
        <f t="shared" si="420"/>
        <v>0.12600000000020373</v>
      </c>
      <c r="H19365" s="406"/>
      <c r="J19365" s="82">
        <v>66</v>
      </c>
      <c r="K19365" s="319">
        <v>2</v>
      </c>
    </row>
    <row r="19366" spans="1:11" x14ac:dyDescent="0.3">
      <c r="A19366" s="341">
        <v>43815.104864814813</v>
      </c>
      <c r="B19366" s="318">
        <v>40403.294000000002</v>
      </c>
      <c r="C19366" s="318">
        <f t="shared" si="419"/>
        <v>0.25300000000424916</v>
      </c>
      <c r="D19366" s="414">
        <f t="shared" si="420"/>
        <v>0.12650000000212458</v>
      </c>
      <c r="H19366" s="406"/>
      <c r="J19366" s="82">
        <v>67</v>
      </c>
      <c r="K19366" s="320">
        <v>3</v>
      </c>
    </row>
    <row r="19367" spans="1:11" x14ac:dyDescent="0.3">
      <c r="A19367" s="341">
        <v>43815.146531539351</v>
      </c>
      <c r="B19367" s="318">
        <v>40403.542000000001</v>
      </c>
      <c r="C19367" s="318">
        <f t="shared" si="419"/>
        <v>0.24799999999959255</v>
      </c>
      <c r="D19367" s="414">
        <f t="shared" si="420"/>
        <v>0.12399999999979627</v>
      </c>
      <c r="H19367" s="406"/>
      <c r="J19367" s="82">
        <v>68</v>
      </c>
      <c r="K19367" s="321">
        <v>4</v>
      </c>
    </row>
    <row r="19368" spans="1:11" x14ac:dyDescent="0.3">
      <c r="A19368" s="341">
        <v>43815.188198263888</v>
      </c>
      <c r="B19368" s="318">
        <v>40403.788</v>
      </c>
      <c r="C19368" s="318">
        <f t="shared" si="419"/>
        <v>0.24599999999918509</v>
      </c>
      <c r="D19368" s="414">
        <f t="shared" si="420"/>
        <v>0.12299999999959255</v>
      </c>
      <c r="H19368" s="406"/>
      <c r="J19368" s="82">
        <v>69</v>
      </c>
      <c r="K19368" s="391">
        <v>1</v>
      </c>
    </row>
    <row r="19369" spans="1:11" x14ac:dyDescent="0.3">
      <c r="A19369" s="341">
        <v>43815.229864988425</v>
      </c>
      <c r="B19369" s="318">
        <v>40404.046000000002</v>
      </c>
      <c r="C19369" s="318">
        <f t="shared" si="419"/>
        <v>0.25800000000162981</v>
      </c>
      <c r="D19369" s="414">
        <f t="shared" si="420"/>
        <v>0.12900000000081491</v>
      </c>
      <c r="H19369" s="406"/>
      <c r="J19369" s="82">
        <v>70</v>
      </c>
      <c r="K19369" s="319">
        <v>2</v>
      </c>
    </row>
    <row r="19370" spans="1:11" x14ac:dyDescent="0.3">
      <c r="A19370" s="341">
        <v>43815.271531712962</v>
      </c>
      <c r="B19370" s="318">
        <v>40404.300999999999</v>
      </c>
      <c r="C19370" s="318">
        <f t="shared" si="419"/>
        <v>0.25499999999738066</v>
      </c>
      <c r="D19370" s="414">
        <f t="shared" si="420"/>
        <v>0.12749999999869033</v>
      </c>
      <c r="H19370" s="406"/>
      <c r="J19370" s="82">
        <v>71</v>
      </c>
      <c r="K19370" s="320">
        <v>3</v>
      </c>
    </row>
    <row r="19371" spans="1:11" x14ac:dyDescent="0.3">
      <c r="A19371" s="341">
        <v>43815.3131984375</v>
      </c>
      <c r="B19371" s="318">
        <v>40404.552000000003</v>
      </c>
      <c r="C19371" s="318">
        <f t="shared" si="419"/>
        <v>0.25100000000384171</v>
      </c>
      <c r="D19371" s="414">
        <f t="shared" si="420"/>
        <v>0.12550000000192085</v>
      </c>
      <c r="H19371" s="406"/>
      <c r="J19371" s="82">
        <v>72</v>
      </c>
      <c r="K19371" s="321">
        <v>4</v>
      </c>
    </row>
    <row r="19372" spans="1:11" x14ac:dyDescent="0.3">
      <c r="A19372" s="341">
        <v>43815.354865162037</v>
      </c>
      <c r="B19372" s="318">
        <v>40404.800999999999</v>
      </c>
      <c r="C19372" s="318">
        <f t="shared" si="419"/>
        <v>0.24899999999615829</v>
      </c>
      <c r="D19372" s="414">
        <f t="shared" si="420"/>
        <v>0.12449999999807915</v>
      </c>
      <c r="H19372" s="406"/>
      <c r="J19372" s="82">
        <v>73</v>
      </c>
      <c r="K19372" s="391">
        <v>1</v>
      </c>
    </row>
    <row r="19373" spans="1:11" x14ac:dyDescent="0.3">
      <c r="A19373" s="341">
        <v>43815.396531886574</v>
      </c>
      <c r="B19373" s="318">
        <v>40405.059000000001</v>
      </c>
      <c r="C19373" s="318">
        <f t="shared" si="419"/>
        <v>0.25800000000162981</v>
      </c>
      <c r="D19373" s="414">
        <f t="shared" si="420"/>
        <v>0.12900000000081491</v>
      </c>
      <c r="H19373" s="406"/>
      <c r="J19373" s="82">
        <v>74</v>
      </c>
      <c r="K19373" s="319">
        <v>2</v>
      </c>
    </row>
    <row r="19374" spans="1:11" x14ac:dyDescent="0.3">
      <c r="A19374" s="341">
        <v>43815.438198611111</v>
      </c>
      <c r="B19374" s="318">
        <v>40405.311999999998</v>
      </c>
      <c r="C19374" s="318">
        <f t="shared" si="419"/>
        <v>0.2529999999969732</v>
      </c>
      <c r="D19374" s="414">
        <f t="shared" si="420"/>
        <v>0.1264999999984866</v>
      </c>
      <c r="H19374" s="406"/>
      <c r="J19374" s="82">
        <v>75</v>
      </c>
      <c r="K19374" s="320">
        <v>3</v>
      </c>
    </row>
    <row r="19375" spans="1:11" x14ac:dyDescent="0.3">
      <c r="A19375" s="341">
        <v>43815.479865335648</v>
      </c>
      <c r="B19375" s="318">
        <v>40405.56</v>
      </c>
      <c r="C19375" s="318">
        <f t="shared" si="419"/>
        <v>0.24799999999959255</v>
      </c>
      <c r="D19375" s="414">
        <f t="shared" si="420"/>
        <v>0.12399999999979627</v>
      </c>
      <c r="H19375" s="406"/>
      <c r="J19375" s="82">
        <v>76</v>
      </c>
      <c r="K19375" s="321">
        <v>4</v>
      </c>
    </row>
    <row r="19376" spans="1:11" x14ac:dyDescent="0.3">
      <c r="A19376" s="341">
        <v>43815.521532060186</v>
      </c>
      <c r="B19376" s="318">
        <v>40405.802000000003</v>
      </c>
      <c r="C19376" s="318">
        <f t="shared" si="419"/>
        <v>0.24200000000564614</v>
      </c>
      <c r="D19376" s="414">
        <f t="shared" si="420"/>
        <v>0.12100000000282307</v>
      </c>
      <c r="H19376" s="406"/>
      <c r="J19376" s="82">
        <v>77</v>
      </c>
      <c r="K19376" s="391">
        <v>1</v>
      </c>
    </row>
    <row r="19377" spans="1:11" x14ac:dyDescent="0.3">
      <c r="A19377" s="341">
        <v>43815.563198784723</v>
      </c>
      <c r="B19377" s="318">
        <v>40406.061000000002</v>
      </c>
      <c r="C19377" s="318">
        <f t="shared" si="419"/>
        <v>0.25899999999819556</v>
      </c>
      <c r="D19377" s="414">
        <f t="shared" si="420"/>
        <v>0.12949999999909778</v>
      </c>
      <c r="H19377" s="406"/>
      <c r="J19377" s="82">
        <v>78</v>
      </c>
      <c r="K19377" s="319">
        <v>2</v>
      </c>
    </row>
    <row r="19378" spans="1:11" x14ac:dyDescent="0.3">
      <c r="A19378" s="341">
        <v>43815.60486550926</v>
      </c>
      <c r="B19378" s="318">
        <v>40406.313000000002</v>
      </c>
      <c r="C19378" s="318">
        <f t="shared" si="419"/>
        <v>0.25200000000040745</v>
      </c>
      <c r="D19378" s="414">
        <f t="shared" si="420"/>
        <v>0.12600000000020373</v>
      </c>
      <c r="H19378" s="406"/>
      <c r="J19378" s="82">
        <v>79</v>
      </c>
      <c r="K19378" s="320">
        <v>3</v>
      </c>
    </row>
    <row r="19379" spans="1:11" x14ac:dyDescent="0.3">
      <c r="A19379" s="341">
        <v>43815.646532233797</v>
      </c>
      <c r="B19379" s="318">
        <v>40406.559000000001</v>
      </c>
      <c r="C19379" s="318">
        <f t="shared" si="419"/>
        <v>0.24599999999918509</v>
      </c>
      <c r="D19379" s="414">
        <f t="shared" si="420"/>
        <v>0.12299999999959255</v>
      </c>
      <c r="H19379" s="406"/>
      <c r="J19379" s="82">
        <v>80</v>
      </c>
      <c r="K19379" s="321">
        <v>4</v>
      </c>
    </row>
    <row r="19380" spans="1:11" x14ac:dyDescent="0.3">
      <c r="A19380" s="341">
        <v>43815.688198958334</v>
      </c>
      <c r="B19380" s="318">
        <v>40406.798000000003</v>
      </c>
      <c r="C19380" s="318">
        <f t="shared" si="419"/>
        <v>0.23900000000139698</v>
      </c>
      <c r="D19380" s="414">
        <f t="shared" si="420"/>
        <v>0.11950000000069849</v>
      </c>
      <c r="H19380" s="406"/>
      <c r="J19380" s="82">
        <v>81</v>
      </c>
      <c r="K19380" s="391">
        <v>1</v>
      </c>
    </row>
    <row r="19381" spans="1:11" x14ac:dyDescent="0.3">
      <c r="A19381" s="341">
        <v>43815.729865682872</v>
      </c>
      <c r="B19381" s="318">
        <v>40407.048999999999</v>
      </c>
      <c r="C19381" s="318">
        <f t="shared" si="419"/>
        <v>0.25099999999656575</v>
      </c>
      <c r="D19381" s="414">
        <f t="shared" si="420"/>
        <v>0.12549999999828287</v>
      </c>
      <c r="H19381" s="406"/>
      <c r="J19381" s="82">
        <v>82</v>
      </c>
      <c r="K19381" s="319">
        <v>2</v>
      </c>
    </row>
    <row r="19382" spans="1:11" x14ac:dyDescent="0.3">
      <c r="A19382" s="341">
        <v>43815.771532407409</v>
      </c>
      <c r="B19382" s="318">
        <v>40407.298999999999</v>
      </c>
      <c r="C19382" s="318">
        <f t="shared" si="419"/>
        <v>0.25</v>
      </c>
      <c r="D19382" s="414">
        <f t="shared" si="420"/>
        <v>0.125</v>
      </c>
      <c r="H19382" s="406"/>
      <c r="J19382" s="82">
        <v>83</v>
      </c>
      <c r="K19382" s="320">
        <v>3</v>
      </c>
    </row>
    <row r="19383" spans="1:11" x14ac:dyDescent="0.3">
      <c r="A19383" s="341">
        <v>43815.813199131946</v>
      </c>
      <c r="B19383" s="318">
        <v>40407.542000000001</v>
      </c>
      <c r="C19383" s="318">
        <f t="shared" si="419"/>
        <v>0.24300000000221189</v>
      </c>
      <c r="D19383" s="414">
        <f t="shared" si="420"/>
        <v>0.12150000000110595</v>
      </c>
      <c r="H19383" s="406"/>
      <c r="J19383" s="82">
        <v>84</v>
      </c>
      <c r="K19383" s="321">
        <v>4</v>
      </c>
    </row>
    <row r="19384" spans="1:11" x14ac:dyDescent="0.3">
      <c r="A19384" s="341">
        <v>43815.854865856483</v>
      </c>
      <c r="B19384" s="318">
        <v>40407.777999999998</v>
      </c>
      <c r="C19384" s="318">
        <f t="shared" si="419"/>
        <v>0.23599999999714782</v>
      </c>
      <c r="D19384" s="414">
        <f t="shared" si="420"/>
        <v>0.11799999999857391</v>
      </c>
      <c r="H19384" s="406"/>
      <c r="J19384" s="82">
        <v>85</v>
      </c>
      <c r="K19384" s="391">
        <v>1</v>
      </c>
    </row>
    <row r="19385" spans="1:11" x14ac:dyDescent="0.3">
      <c r="A19385" s="341">
        <v>43815.89653258102</v>
      </c>
      <c r="B19385" s="318">
        <v>40408.017999999996</v>
      </c>
      <c r="C19385" s="318">
        <f t="shared" si="419"/>
        <v>0.23999999999796273</v>
      </c>
      <c r="D19385" s="414">
        <f t="shared" si="420"/>
        <v>0.11999999999898137</v>
      </c>
      <c r="H19385" s="406"/>
      <c r="J19385" s="82">
        <v>86</v>
      </c>
      <c r="K19385" s="319">
        <v>2</v>
      </c>
    </row>
    <row r="19386" spans="1:11" x14ac:dyDescent="0.3">
      <c r="A19386" s="341">
        <v>43815.938199305558</v>
      </c>
      <c r="B19386" s="318">
        <v>40408.260999999999</v>
      </c>
      <c r="C19386" s="318">
        <f t="shared" si="419"/>
        <v>0.24300000000221189</v>
      </c>
      <c r="D19386" s="414">
        <f t="shared" si="420"/>
        <v>0.12150000000110595</v>
      </c>
      <c r="H19386" s="406"/>
      <c r="J19386" s="82">
        <v>87</v>
      </c>
      <c r="K19386" s="320">
        <v>3</v>
      </c>
    </row>
    <row r="19387" spans="1:11" x14ac:dyDescent="0.3">
      <c r="A19387" s="341">
        <v>43815.979866030095</v>
      </c>
      <c r="B19387" s="318">
        <v>40408.506000000001</v>
      </c>
      <c r="C19387" s="318">
        <f t="shared" si="419"/>
        <v>0.24500000000261934</v>
      </c>
      <c r="D19387" s="414">
        <f t="shared" si="420"/>
        <v>0.12250000000130967</v>
      </c>
      <c r="E19387" s="336">
        <f>SUM(C19364:C19387)*7.4805194805</f>
        <v>44.546493506390561</v>
      </c>
      <c r="F19387" s="324">
        <f>AVERAGE(D19364:D19387)</f>
        <v>0.12406250000003638</v>
      </c>
      <c r="G19387" s="324">
        <f>_xlfn.STDEV.S(D19364:D19387)</f>
        <v>3.2414184361665896E-3</v>
      </c>
      <c r="H19387" s="406"/>
      <c r="J19387" s="82">
        <v>88</v>
      </c>
      <c r="K19387" s="321">
        <v>4</v>
      </c>
    </row>
    <row r="19388" spans="1:11" x14ac:dyDescent="0.3">
      <c r="A19388" s="341">
        <v>43816.021532754632</v>
      </c>
      <c r="B19388" s="318">
        <v>40408.741999999998</v>
      </c>
      <c r="C19388" s="318">
        <f t="shared" si="419"/>
        <v>0.23599999999714782</v>
      </c>
      <c r="D19388" s="414">
        <f t="shared" si="420"/>
        <v>0.11799999999857391</v>
      </c>
      <c r="H19388" s="406"/>
      <c r="J19388" s="82">
        <v>89</v>
      </c>
      <c r="K19388" s="391">
        <v>1</v>
      </c>
    </row>
    <row r="19389" spans="1:11" x14ac:dyDescent="0.3">
      <c r="A19389" s="341">
        <v>43816.063199479169</v>
      </c>
      <c r="B19389" s="318">
        <v>40408.991999999998</v>
      </c>
      <c r="C19389" s="318">
        <f t="shared" si="419"/>
        <v>0.25</v>
      </c>
      <c r="D19389" s="414">
        <f t="shared" si="420"/>
        <v>0.125</v>
      </c>
      <c r="H19389" s="406"/>
      <c r="J19389" s="82">
        <v>90</v>
      </c>
      <c r="K19389" s="319">
        <v>2</v>
      </c>
    </row>
    <row r="19390" spans="1:11" x14ac:dyDescent="0.3">
      <c r="A19390" s="341">
        <v>43816.104866203706</v>
      </c>
      <c r="B19390" s="318">
        <v>40409.245000000003</v>
      </c>
      <c r="C19390" s="318">
        <f t="shared" si="419"/>
        <v>0.25300000000424916</v>
      </c>
      <c r="D19390" s="414">
        <f t="shared" si="420"/>
        <v>0.12650000000212458</v>
      </c>
      <c r="H19390" s="406"/>
      <c r="J19390" s="82">
        <v>91</v>
      </c>
      <c r="K19390" s="320">
        <v>3</v>
      </c>
    </row>
    <row r="19391" spans="1:11" x14ac:dyDescent="0.3">
      <c r="A19391" s="341">
        <v>43816.146532928244</v>
      </c>
      <c r="B19391" s="318">
        <v>40409.49</v>
      </c>
      <c r="C19391" s="318">
        <f t="shared" si="419"/>
        <v>0.24499999999534339</v>
      </c>
      <c r="D19391" s="414">
        <f t="shared" si="420"/>
        <v>0.12249999999767169</v>
      </c>
      <c r="H19391" s="406"/>
      <c r="J19391" s="82">
        <v>92</v>
      </c>
      <c r="K19391" s="321">
        <v>4</v>
      </c>
    </row>
    <row r="19392" spans="1:11" x14ac:dyDescent="0.3">
      <c r="A19392" s="341">
        <v>43816.188199652781</v>
      </c>
      <c r="B19392" s="318">
        <v>40409.731</v>
      </c>
      <c r="C19392" s="318">
        <f t="shared" si="419"/>
        <v>0.24100000000180444</v>
      </c>
      <c r="D19392" s="414">
        <f t="shared" si="420"/>
        <v>0.12050000000090222</v>
      </c>
      <c r="H19392" s="406"/>
      <c r="J19392" s="82">
        <v>93</v>
      </c>
      <c r="K19392" s="391">
        <v>1</v>
      </c>
    </row>
    <row r="19393" spans="1:12" x14ac:dyDescent="0.3">
      <c r="A19393" s="341">
        <v>43816.229866377318</v>
      </c>
      <c r="B19393" s="318">
        <v>40409.982000000004</v>
      </c>
      <c r="C19393" s="318">
        <f t="shared" si="419"/>
        <v>0.25100000000384171</v>
      </c>
      <c r="D19393" s="414">
        <f t="shared" si="420"/>
        <v>0.12550000000192085</v>
      </c>
      <c r="H19393" s="406"/>
      <c r="J19393" s="82">
        <v>94</v>
      </c>
      <c r="K19393" s="319">
        <v>2</v>
      </c>
    </row>
    <row r="19394" spans="1:12" x14ac:dyDescent="0.3">
      <c r="A19394" s="341">
        <v>43816.271533101855</v>
      </c>
      <c r="B19394" s="318">
        <v>40410.241000000002</v>
      </c>
      <c r="C19394" s="318">
        <f t="shared" si="419"/>
        <v>0.25899999999819556</v>
      </c>
      <c r="D19394" s="414">
        <f t="shared" si="420"/>
        <v>0.12949999999909778</v>
      </c>
      <c r="H19394" s="406"/>
      <c r="J19394" s="82">
        <v>95</v>
      </c>
      <c r="K19394" s="320">
        <v>3</v>
      </c>
    </row>
    <row r="19395" spans="1:12" x14ac:dyDescent="0.3">
      <c r="A19395" s="341">
        <v>43816.313194444447</v>
      </c>
      <c r="B19395" s="318">
        <v>40410.491000000002</v>
      </c>
      <c r="C19395" s="318">
        <f t="shared" si="419"/>
        <v>0.25</v>
      </c>
      <c r="D19395" s="414">
        <f t="shared" si="420"/>
        <v>0.125</v>
      </c>
      <c r="H19395" s="406"/>
      <c r="J19395" s="82">
        <v>96</v>
      </c>
      <c r="K19395" s="321">
        <v>4</v>
      </c>
    </row>
    <row r="19396" spans="1:12" x14ac:dyDescent="0.3">
      <c r="A19396" s="341">
        <v>43816.366666666669</v>
      </c>
      <c r="B19396" s="318">
        <v>40410.735000000001</v>
      </c>
      <c r="C19396" s="318">
        <f t="shared" si="419"/>
        <v>0.24399999999877764</v>
      </c>
      <c r="D19396" s="414">
        <f t="shared" si="420"/>
        <v>0.12199999999938882</v>
      </c>
      <c r="H19396" s="406"/>
      <c r="K19396" s="391">
        <v>1</v>
      </c>
    </row>
    <row r="19397" spans="1:12" x14ac:dyDescent="0.3">
      <c r="A19397" s="341">
        <v>43816.380555555559</v>
      </c>
      <c r="B19397" s="318">
        <v>40410.989000000001</v>
      </c>
      <c r="C19397" s="318">
        <f t="shared" si="419"/>
        <v>0.25400000000081491</v>
      </c>
      <c r="D19397" s="414">
        <f t="shared" si="420"/>
        <v>0.12700000000040745</v>
      </c>
      <c r="H19397" s="406"/>
      <c r="J19397" s="82">
        <v>1</v>
      </c>
      <c r="K19397" s="319">
        <v>2</v>
      </c>
      <c r="L19397" s="54" t="s">
        <v>403</v>
      </c>
    </row>
    <row r="19398" spans="1:12" x14ac:dyDescent="0.3">
      <c r="A19398" s="341">
        <v>43816.422222222223</v>
      </c>
      <c r="B19398" s="318">
        <v>40411.245000000003</v>
      </c>
      <c r="C19398" s="318">
        <f t="shared" si="419"/>
        <v>0.25600000000122236</v>
      </c>
      <c r="D19398" s="414">
        <f t="shared" si="420"/>
        <v>0.12800000000061118</v>
      </c>
      <c r="H19398" s="406"/>
      <c r="J19398" s="82">
        <v>2</v>
      </c>
      <c r="K19398" s="320">
        <v>3</v>
      </c>
    </row>
    <row r="19399" spans="1:12" x14ac:dyDescent="0.3">
      <c r="A19399" s="341">
        <v>43816.463888888888</v>
      </c>
      <c r="B19399" s="318">
        <v>40411.491999999998</v>
      </c>
      <c r="C19399" s="318">
        <f t="shared" si="419"/>
        <v>0.24699999999575084</v>
      </c>
      <c r="D19399" s="414">
        <f t="shared" si="420"/>
        <v>0.12349999999787542</v>
      </c>
      <c r="H19399" s="406"/>
      <c r="J19399" s="82">
        <v>3</v>
      </c>
      <c r="K19399" s="321">
        <v>4</v>
      </c>
    </row>
    <row r="19400" spans="1:12" x14ac:dyDescent="0.3">
      <c r="A19400" s="341">
        <v>43816.505555555559</v>
      </c>
      <c r="B19400" s="318">
        <v>40411.732000000004</v>
      </c>
      <c r="C19400" s="318">
        <f t="shared" si="419"/>
        <v>0.24000000000523869</v>
      </c>
      <c r="D19400" s="414">
        <f t="shared" si="420"/>
        <v>0.12000000000261934</v>
      </c>
      <c r="H19400" s="406"/>
      <c r="J19400" s="82">
        <v>4</v>
      </c>
      <c r="K19400" s="391">
        <v>1</v>
      </c>
    </row>
    <row r="19401" spans="1:12" x14ac:dyDescent="0.3">
      <c r="A19401" s="341">
        <v>43816.547222222223</v>
      </c>
      <c r="B19401" s="318">
        <v>40411.983</v>
      </c>
      <c r="C19401" s="318">
        <f t="shared" si="419"/>
        <v>0.25099999999656575</v>
      </c>
      <c r="D19401" s="414">
        <f t="shared" si="420"/>
        <v>0.12549999999828287</v>
      </c>
      <c r="H19401" s="406"/>
      <c r="J19401" s="82">
        <v>5</v>
      </c>
      <c r="K19401" s="319">
        <v>2</v>
      </c>
    </row>
    <row r="19402" spans="1:12" x14ac:dyDescent="0.3">
      <c r="A19402" s="341">
        <v>43816.588888888888</v>
      </c>
      <c r="B19402" s="318">
        <v>40412.239999999998</v>
      </c>
      <c r="C19402" s="318">
        <f t="shared" si="419"/>
        <v>0.25699999999778811</v>
      </c>
      <c r="D19402" s="414">
        <f t="shared" si="420"/>
        <v>0.12849999999889405</v>
      </c>
      <c r="H19402" s="406"/>
      <c r="J19402" s="82">
        <v>6</v>
      </c>
      <c r="K19402" s="320">
        <v>3</v>
      </c>
    </row>
    <row r="19403" spans="1:12" x14ac:dyDescent="0.3">
      <c r="A19403" s="341">
        <v>43816.630555555559</v>
      </c>
      <c r="B19403" s="318">
        <v>40412.487999999998</v>
      </c>
      <c r="C19403" s="318">
        <f t="shared" si="419"/>
        <v>0.24799999999959255</v>
      </c>
      <c r="D19403" s="414">
        <f t="shared" si="420"/>
        <v>0.12399999999979627</v>
      </c>
      <c r="H19403" s="406"/>
      <c r="J19403" s="82">
        <v>7</v>
      </c>
      <c r="K19403" s="321">
        <v>4</v>
      </c>
    </row>
    <row r="19404" spans="1:12" x14ac:dyDescent="0.3">
      <c r="A19404" s="341">
        <v>43816.672222222223</v>
      </c>
      <c r="B19404" s="318">
        <v>40412.728000000003</v>
      </c>
      <c r="C19404" s="318">
        <f t="shared" si="419"/>
        <v>0.24000000000523869</v>
      </c>
      <c r="D19404" s="414">
        <f t="shared" si="420"/>
        <v>0.12000000000261934</v>
      </c>
      <c r="H19404" s="406"/>
      <c r="J19404" s="82">
        <v>8</v>
      </c>
      <c r="K19404" s="391">
        <v>1</v>
      </c>
    </row>
    <row r="19405" spans="1:12" x14ac:dyDescent="0.3">
      <c r="A19405" s="341">
        <v>43816.713888888888</v>
      </c>
      <c r="B19405" s="318">
        <v>40412.97</v>
      </c>
      <c r="C19405" s="318">
        <f t="shared" si="419"/>
        <v>0.24199999999837019</v>
      </c>
      <c r="D19405" s="414">
        <f t="shared" si="420"/>
        <v>0.12099999999918509</v>
      </c>
      <c r="H19405" s="406"/>
      <c r="J19405" s="82">
        <v>9</v>
      </c>
      <c r="K19405" s="319">
        <v>2</v>
      </c>
    </row>
    <row r="19406" spans="1:12" x14ac:dyDescent="0.3">
      <c r="A19406" s="341">
        <v>43816.755555555559</v>
      </c>
      <c r="B19406" s="318">
        <v>40413.218999999997</v>
      </c>
      <c r="C19406" s="318">
        <f t="shared" si="419"/>
        <v>0.24899999999615829</v>
      </c>
      <c r="D19406" s="414">
        <f t="shared" si="420"/>
        <v>0.12449999999807915</v>
      </c>
      <c r="H19406" s="406"/>
      <c r="J19406" s="82">
        <v>10</v>
      </c>
      <c r="K19406" s="320">
        <v>3</v>
      </c>
    </row>
    <row r="19407" spans="1:12" x14ac:dyDescent="0.3">
      <c r="A19407" s="341">
        <v>43816.797222222223</v>
      </c>
      <c r="B19407" s="318">
        <v>40413.461000000003</v>
      </c>
      <c r="C19407" s="318">
        <f t="shared" si="419"/>
        <v>0.24200000000564614</v>
      </c>
      <c r="D19407" s="414">
        <f t="shared" si="420"/>
        <v>0.12100000000282307</v>
      </c>
      <c r="H19407" s="406"/>
      <c r="J19407" s="82">
        <v>11</v>
      </c>
      <c r="K19407" s="321">
        <v>4</v>
      </c>
    </row>
    <row r="19408" spans="1:12" x14ac:dyDescent="0.3">
      <c r="A19408" s="341">
        <v>43816.838888888888</v>
      </c>
      <c r="B19408" s="318">
        <v>40413.697999999997</v>
      </c>
      <c r="C19408" s="318">
        <f t="shared" si="419"/>
        <v>0.23699999999371357</v>
      </c>
      <c r="D19408" s="414">
        <f t="shared" si="420"/>
        <v>0.11849999999685679</v>
      </c>
      <c r="H19408" s="406"/>
      <c r="J19408" s="82">
        <v>12</v>
      </c>
      <c r="K19408" s="391">
        <v>1</v>
      </c>
    </row>
    <row r="19409" spans="1:11" x14ac:dyDescent="0.3">
      <c r="A19409" s="341">
        <v>43816.880555555559</v>
      </c>
      <c r="B19409" s="318">
        <v>40413.938000000002</v>
      </c>
      <c r="C19409" s="318">
        <f t="shared" si="419"/>
        <v>0.24000000000523869</v>
      </c>
      <c r="D19409" s="414">
        <f t="shared" si="420"/>
        <v>0.12000000000261934</v>
      </c>
      <c r="H19409" s="406"/>
      <c r="J19409" s="82">
        <v>13</v>
      </c>
      <c r="K19409" s="319">
        <v>2</v>
      </c>
    </row>
    <row r="19410" spans="1:11" x14ac:dyDescent="0.3">
      <c r="A19410" s="341">
        <v>43816.922222222223</v>
      </c>
      <c r="B19410" s="318">
        <v>40414.180999999997</v>
      </c>
      <c r="C19410" s="318">
        <f t="shared" si="419"/>
        <v>0.24299999999493593</v>
      </c>
      <c r="D19410" s="414">
        <f t="shared" si="420"/>
        <v>0.12149999999746797</v>
      </c>
      <c r="H19410" s="406"/>
      <c r="J19410" s="82">
        <v>14</v>
      </c>
      <c r="K19410" s="320">
        <v>3</v>
      </c>
    </row>
    <row r="19411" spans="1:11" x14ac:dyDescent="0.3">
      <c r="A19411" s="341">
        <v>43816.963888888888</v>
      </c>
      <c r="B19411" s="318">
        <v>40414.421000000002</v>
      </c>
      <c r="C19411" s="318">
        <f t="shared" si="419"/>
        <v>0.24000000000523869</v>
      </c>
      <c r="D19411" s="414">
        <f t="shared" si="420"/>
        <v>0.12000000000261934</v>
      </c>
      <c r="E19411" s="336">
        <f>SUM(C19388:C19411)*7.4805194805</f>
        <v>44.247272727164031</v>
      </c>
      <c r="F19411" s="324">
        <f>AVERAGE(D19388:D19411)</f>
        <v>0.12322916666668486</v>
      </c>
      <c r="G19411" s="324">
        <f>_xlfn.STDEV.S(D19388:D19411)</f>
        <v>3.2803074041029795E-3</v>
      </c>
      <c r="H19411" s="406"/>
      <c r="J19411" s="82">
        <v>15</v>
      </c>
      <c r="K19411" s="321">
        <v>4</v>
      </c>
    </row>
    <row r="19412" spans="1:11" x14ac:dyDescent="0.3">
      <c r="A19412" s="341">
        <v>43817.005555555559</v>
      </c>
      <c r="B19412" s="318">
        <v>40414.660000000003</v>
      </c>
      <c r="C19412" s="318">
        <f t="shared" si="419"/>
        <v>0.23900000000139698</v>
      </c>
      <c r="D19412" s="414">
        <f t="shared" si="420"/>
        <v>0.11950000000069849</v>
      </c>
      <c r="H19412" s="406"/>
      <c r="J19412" s="82">
        <v>16</v>
      </c>
      <c r="K19412" s="391">
        <v>1</v>
      </c>
    </row>
    <row r="19413" spans="1:11" x14ac:dyDescent="0.3">
      <c r="A19413" s="341">
        <v>43817.047222222223</v>
      </c>
      <c r="B19413" s="318">
        <v>40414.906999999999</v>
      </c>
      <c r="C19413" s="318">
        <f t="shared" si="419"/>
        <v>0.24699999999575084</v>
      </c>
      <c r="D19413" s="414">
        <f t="shared" si="420"/>
        <v>0.12349999999787542</v>
      </c>
      <c r="H19413" s="406"/>
      <c r="J19413" s="82">
        <v>17</v>
      </c>
      <c r="K19413" s="319">
        <v>2</v>
      </c>
    </row>
    <row r="19414" spans="1:11" x14ac:dyDescent="0.3">
      <c r="A19414" s="341">
        <v>43817.088888888888</v>
      </c>
      <c r="B19414" s="318">
        <v>40415.160000000003</v>
      </c>
      <c r="C19414" s="318">
        <f t="shared" si="419"/>
        <v>0.25300000000424916</v>
      </c>
      <c r="D19414" s="414">
        <f t="shared" si="420"/>
        <v>0.12650000000212458</v>
      </c>
      <c r="H19414" s="406"/>
      <c r="J19414" s="82">
        <v>18</v>
      </c>
      <c r="K19414" s="320">
        <v>3</v>
      </c>
    </row>
    <row r="19415" spans="1:11" x14ac:dyDescent="0.3">
      <c r="A19415" s="341">
        <v>43817.130555555559</v>
      </c>
      <c r="B19415" s="318">
        <v>40415.406000000003</v>
      </c>
      <c r="C19415" s="318">
        <f t="shared" si="419"/>
        <v>0.24599999999918509</v>
      </c>
      <c r="D19415" s="414">
        <f t="shared" si="420"/>
        <v>0.12299999999959255</v>
      </c>
      <c r="H19415" s="406"/>
      <c r="J19415" s="82">
        <v>19</v>
      </c>
      <c r="K19415" s="321">
        <v>4</v>
      </c>
    </row>
    <row r="19416" spans="1:11" x14ac:dyDescent="0.3">
      <c r="A19416" s="341">
        <v>43817.172222222223</v>
      </c>
      <c r="B19416" s="318">
        <v>40415.648999999998</v>
      </c>
      <c r="C19416" s="318">
        <f t="shared" si="419"/>
        <v>0.24299999999493593</v>
      </c>
      <c r="D19416" s="414">
        <f t="shared" si="420"/>
        <v>0.12149999999746797</v>
      </c>
      <c r="H19416" s="406"/>
      <c r="J19416" s="82">
        <v>20</v>
      </c>
      <c r="K19416" s="391">
        <v>1</v>
      </c>
    </row>
    <row r="19417" spans="1:11" x14ac:dyDescent="0.3">
      <c r="A19417" s="341">
        <v>43817.213888888888</v>
      </c>
      <c r="B19417" s="318">
        <v>40415.898999999998</v>
      </c>
      <c r="C19417" s="318">
        <f t="shared" si="419"/>
        <v>0.25</v>
      </c>
      <c r="D19417" s="414">
        <f t="shared" si="420"/>
        <v>0.125</v>
      </c>
      <c r="H19417" s="406"/>
      <c r="J19417" s="82">
        <v>21</v>
      </c>
      <c r="K19417" s="319">
        <v>2</v>
      </c>
    </row>
    <row r="19418" spans="1:11" x14ac:dyDescent="0.3">
      <c r="A19418" s="341">
        <v>43817.255555555559</v>
      </c>
      <c r="B19418" s="318">
        <v>40416.159</v>
      </c>
      <c r="C19418" s="318">
        <f t="shared" si="419"/>
        <v>0.26000000000203727</v>
      </c>
      <c r="D19418" s="414">
        <f t="shared" si="420"/>
        <v>0.13000000000101863</v>
      </c>
      <c r="H19418" s="406"/>
      <c r="J19418" s="82">
        <v>22</v>
      </c>
      <c r="K19418" s="320">
        <v>3</v>
      </c>
    </row>
    <row r="19419" spans="1:11" x14ac:dyDescent="0.3">
      <c r="A19419" s="341">
        <v>43817.297222222223</v>
      </c>
      <c r="B19419" s="318">
        <v>40416.410000000003</v>
      </c>
      <c r="C19419" s="318">
        <f t="shared" si="419"/>
        <v>0.25100000000384171</v>
      </c>
      <c r="D19419" s="414">
        <f t="shared" si="420"/>
        <v>0.12550000000192085</v>
      </c>
      <c r="H19419" s="406"/>
      <c r="J19419" s="82">
        <v>23</v>
      </c>
      <c r="K19419" s="321">
        <v>4</v>
      </c>
    </row>
    <row r="19420" spans="1:11" x14ac:dyDescent="0.3">
      <c r="A19420" s="341">
        <v>43817.338888888888</v>
      </c>
      <c r="B19420" s="318">
        <v>40416.652999999998</v>
      </c>
      <c r="C19420" s="318">
        <f t="shared" si="419"/>
        <v>0.24299999999493593</v>
      </c>
      <c r="D19420" s="414">
        <f t="shared" si="420"/>
        <v>0.12149999999746797</v>
      </c>
      <c r="H19420" s="406"/>
      <c r="J19420" s="82">
        <v>24</v>
      </c>
      <c r="K19420" s="391">
        <v>1</v>
      </c>
    </row>
    <row r="19421" spans="1:11" x14ac:dyDescent="0.3">
      <c r="A19421" s="341">
        <v>43817.380555555559</v>
      </c>
      <c r="B19421" s="318">
        <v>40416.902000000002</v>
      </c>
      <c r="C19421" s="318">
        <f t="shared" ref="C19421:C19484" si="421">B19421-B19420</f>
        <v>0.24900000000343425</v>
      </c>
      <c r="D19421" s="414">
        <f t="shared" ref="D19421:D19484" si="422">C19421/2</f>
        <v>0.12450000000171713</v>
      </c>
      <c r="H19421" s="406"/>
      <c r="J19421" s="82">
        <v>25</v>
      </c>
      <c r="K19421" s="319">
        <v>2</v>
      </c>
    </row>
    <row r="19422" spans="1:11" x14ac:dyDescent="0.3">
      <c r="A19422" s="341">
        <v>43817.422222222223</v>
      </c>
      <c r="B19422" s="318">
        <v>40417.161</v>
      </c>
      <c r="C19422" s="318">
        <f t="shared" si="421"/>
        <v>0.25899999999819556</v>
      </c>
      <c r="D19422" s="414">
        <f t="shared" si="422"/>
        <v>0.12949999999909778</v>
      </c>
      <c r="H19422" s="406"/>
      <c r="J19422" s="82">
        <v>26</v>
      </c>
      <c r="K19422" s="320">
        <v>3</v>
      </c>
    </row>
    <row r="19423" spans="1:11" x14ac:dyDescent="0.3">
      <c r="A19423" s="341">
        <v>43817.463888888888</v>
      </c>
      <c r="B19423" s="318">
        <v>40417.410000000003</v>
      </c>
      <c r="C19423" s="318">
        <f t="shared" si="421"/>
        <v>0.24900000000343425</v>
      </c>
      <c r="D19423" s="414">
        <f t="shared" si="422"/>
        <v>0.12450000000171713</v>
      </c>
      <c r="H19423" s="406"/>
      <c r="J19423" s="82">
        <v>27</v>
      </c>
      <c r="K19423" s="321">
        <v>4</v>
      </c>
    </row>
    <row r="19424" spans="1:11" x14ac:dyDescent="0.3">
      <c r="A19424" s="341">
        <v>43817.505555555559</v>
      </c>
      <c r="B19424" s="318">
        <v>40417.652000000002</v>
      </c>
      <c r="C19424" s="318">
        <f t="shared" si="421"/>
        <v>0.24199999999837019</v>
      </c>
      <c r="D19424" s="414">
        <f t="shared" si="422"/>
        <v>0.12099999999918509</v>
      </c>
      <c r="H19424" s="406"/>
      <c r="J19424" s="82">
        <v>28</v>
      </c>
      <c r="K19424" s="391">
        <v>1</v>
      </c>
    </row>
    <row r="19425" spans="1:11" x14ac:dyDescent="0.3">
      <c r="A19425" s="341">
        <v>43817.547222222223</v>
      </c>
      <c r="B19425" s="318">
        <v>40417.9</v>
      </c>
      <c r="C19425" s="318">
        <f t="shared" si="421"/>
        <v>0.24799999999959255</v>
      </c>
      <c r="D19425" s="414">
        <f t="shared" si="422"/>
        <v>0.12399999999979627</v>
      </c>
      <c r="H19425" s="406"/>
      <c r="J19425" s="82">
        <v>29</v>
      </c>
      <c r="K19425" s="319">
        <v>2</v>
      </c>
    </row>
    <row r="19426" spans="1:11" x14ac:dyDescent="0.3">
      <c r="A19426" s="341">
        <v>43817.588888888888</v>
      </c>
      <c r="B19426" s="318">
        <v>40418.154999999999</v>
      </c>
      <c r="C19426" s="318">
        <f t="shared" si="421"/>
        <v>0.25499999999738066</v>
      </c>
      <c r="D19426" s="414">
        <f t="shared" si="422"/>
        <v>0.12749999999869033</v>
      </c>
      <c r="H19426" s="406"/>
      <c r="J19426" s="82">
        <v>30</v>
      </c>
      <c r="K19426" s="320">
        <v>3</v>
      </c>
    </row>
    <row r="19427" spans="1:11" x14ac:dyDescent="0.3">
      <c r="A19427" s="341">
        <v>43817.630555555559</v>
      </c>
      <c r="B19427" s="318">
        <v>40418.402000000002</v>
      </c>
      <c r="C19427" s="318">
        <f t="shared" si="421"/>
        <v>0.2470000000030268</v>
      </c>
      <c r="D19427" s="414">
        <f t="shared" si="422"/>
        <v>0.1235000000015134</v>
      </c>
      <c r="H19427" s="406"/>
      <c r="J19427" s="82">
        <v>31</v>
      </c>
      <c r="K19427" s="321">
        <v>4</v>
      </c>
    </row>
    <row r="19428" spans="1:11" x14ac:dyDescent="0.3">
      <c r="A19428" s="341">
        <v>43817.672222222223</v>
      </c>
      <c r="B19428" s="318">
        <v>40418.646999999997</v>
      </c>
      <c r="C19428" s="318">
        <f t="shared" si="421"/>
        <v>0.24499999999534339</v>
      </c>
      <c r="D19428" s="414">
        <f t="shared" si="422"/>
        <v>0.12249999999767169</v>
      </c>
      <c r="H19428" s="406"/>
      <c r="J19428" s="82">
        <v>32</v>
      </c>
      <c r="K19428" s="391">
        <v>1</v>
      </c>
    </row>
    <row r="19429" spans="1:11" x14ac:dyDescent="0.3">
      <c r="A19429" s="341">
        <v>43817.713888888888</v>
      </c>
      <c r="B19429" s="318">
        <v>40418.889000000003</v>
      </c>
      <c r="C19429" s="318">
        <f t="shared" si="421"/>
        <v>0.24200000000564614</v>
      </c>
      <c r="D19429" s="414">
        <f t="shared" si="422"/>
        <v>0.12100000000282307</v>
      </c>
      <c r="H19429" s="406"/>
      <c r="J19429" s="82">
        <v>33</v>
      </c>
      <c r="K19429" s="319">
        <v>2</v>
      </c>
    </row>
    <row r="19430" spans="1:11" x14ac:dyDescent="0.3">
      <c r="A19430" s="341">
        <v>43817.755555555559</v>
      </c>
      <c r="B19430" s="318">
        <v>40419.137999999999</v>
      </c>
      <c r="C19430" s="318">
        <f t="shared" si="421"/>
        <v>0.24899999999615829</v>
      </c>
      <c r="D19430" s="414">
        <f t="shared" si="422"/>
        <v>0.12449999999807915</v>
      </c>
      <c r="H19430" s="406"/>
      <c r="J19430" s="82">
        <v>34</v>
      </c>
      <c r="K19430" s="320">
        <v>3</v>
      </c>
    </row>
    <row r="19431" spans="1:11" x14ac:dyDescent="0.3">
      <c r="A19431" s="341">
        <v>43817.797222222223</v>
      </c>
      <c r="B19431" s="318">
        <v>40419.377999999997</v>
      </c>
      <c r="C19431" s="318">
        <f t="shared" si="421"/>
        <v>0.23999999999796273</v>
      </c>
      <c r="D19431" s="414">
        <f t="shared" si="422"/>
        <v>0.11999999999898137</v>
      </c>
      <c r="H19431" s="406"/>
      <c r="J19431" s="82">
        <v>35</v>
      </c>
      <c r="K19431" s="321">
        <v>4</v>
      </c>
    </row>
    <row r="19432" spans="1:11" x14ac:dyDescent="0.3">
      <c r="A19432" s="341">
        <v>43817.838888888888</v>
      </c>
      <c r="B19432" s="318">
        <v>40419.616999999998</v>
      </c>
      <c r="C19432" s="318">
        <f t="shared" si="421"/>
        <v>0.23900000000139698</v>
      </c>
      <c r="D19432" s="414">
        <f t="shared" si="422"/>
        <v>0.11950000000069849</v>
      </c>
      <c r="H19432" s="406"/>
      <c r="J19432" s="82">
        <v>36</v>
      </c>
      <c r="K19432" s="391">
        <v>1</v>
      </c>
    </row>
    <row r="19433" spans="1:11" x14ac:dyDescent="0.3">
      <c r="A19433" s="341">
        <v>43817.880555555559</v>
      </c>
      <c r="B19433" s="318">
        <v>40419.856</v>
      </c>
      <c r="C19433" s="318">
        <f t="shared" si="421"/>
        <v>0.23900000000139698</v>
      </c>
      <c r="D19433" s="414">
        <f t="shared" si="422"/>
        <v>0.11950000000069849</v>
      </c>
      <c r="H19433" s="406"/>
      <c r="J19433" s="82">
        <v>37</v>
      </c>
      <c r="K19433" s="319">
        <v>2</v>
      </c>
    </row>
    <row r="19434" spans="1:11" x14ac:dyDescent="0.3">
      <c r="A19434" s="341">
        <v>43817.922222222223</v>
      </c>
      <c r="B19434" s="318">
        <v>40420.101000000002</v>
      </c>
      <c r="C19434" s="318">
        <f t="shared" si="421"/>
        <v>0.24500000000261934</v>
      </c>
      <c r="D19434" s="414">
        <f t="shared" si="422"/>
        <v>0.12250000000130967</v>
      </c>
      <c r="H19434" s="406"/>
      <c r="J19434" s="82">
        <v>38</v>
      </c>
      <c r="K19434" s="320">
        <v>3</v>
      </c>
    </row>
    <row r="19435" spans="1:11" x14ac:dyDescent="0.3">
      <c r="A19435" s="341">
        <v>43817.963888888888</v>
      </c>
      <c r="B19435" s="318">
        <v>40420.341999999997</v>
      </c>
      <c r="C19435" s="318">
        <f t="shared" si="421"/>
        <v>0.24099999999452848</v>
      </c>
      <c r="D19435" s="414">
        <f t="shared" si="422"/>
        <v>0.12049999999726424</v>
      </c>
      <c r="E19435" s="336">
        <f>SUM(C19412:C19435)*7.4805194805</f>
        <v>44.292155844001748</v>
      </c>
      <c r="F19435" s="324">
        <f>AVERAGE(D19412:D19435)</f>
        <v>0.12335416666655874</v>
      </c>
      <c r="G19435" s="324">
        <f>_xlfn.STDEV.S(D19412:D19435)</f>
        <v>2.9799298457398168E-3</v>
      </c>
      <c r="H19435" s="406"/>
      <c r="J19435" s="82">
        <v>39</v>
      </c>
      <c r="K19435" s="321">
        <v>4</v>
      </c>
    </row>
    <row r="19436" spans="1:11" x14ac:dyDescent="0.3">
      <c r="A19436" s="341">
        <v>43818.005555555559</v>
      </c>
      <c r="B19436" s="318">
        <v>40420.580999999998</v>
      </c>
      <c r="C19436" s="318">
        <f t="shared" si="421"/>
        <v>0.23900000000139698</v>
      </c>
      <c r="D19436" s="414">
        <f t="shared" si="422"/>
        <v>0.11950000000069849</v>
      </c>
      <c r="H19436" s="406"/>
      <c r="J19436" s="82">
        <v>40</v>
      </c>
      <c r="K19436" s="391">
        <v>1</v>
      </c>
    </row>
    <row r="19437" spans="1:11" x14ac:dyDescent="0.3">
      <c r="A19437" s="341">
        <v>43818.047222222223</v>
      </c>
      <c r="B19437" s="318">
        <v>40420.822999999997</v>
      </c>
      <c r="C19437" s="318">
        <f t="shared" si="421"/>
        <v>0.24199999999837019</v>
      </c>
      <c r="D19437" s="414">
        <f t="shared" si="422"/>
        <v>0.12099999999918509</v>
      </c>
      <c r="H19437" s="406"/>
      <c r="J19437" s="82">
        <v>41</v>
      </c>
      <c r="K19437" s="319">
        <v>2</v>
      </c>
    </row>
    <row r="19438" spans="1:11" x14ac:dyDescent="0.3">
      <c r="A19438" s="341">
        <v>43818.088888888888</v>
      </c>
      <c r="B19438" s="318">
        <v>40421.080999999998</v>
      </c>
      <c r="C19438" s="318">
        <f t="shared" si="421"/>
        <v>0.25800000000162981</v>
      </c>
      <c r="D19438" s="414">
        <f t="shared" si="422"/>
        <v>0.12900000000081491</v>
      </c>
      <c r="H19438" s="406"/>
      <c r="J19438" s="82">
        <v>42</v>
      </c>
      <c r="K19438" s="320">
        <v>3</v>
      </c>
    </row>
    <row r="19439" spans="1:11" x14ac:dyDescent="0.3">
      <c r="A19439" s="341">
        <v>43818.130555555559</v>
      </c>
      <c r="B19439" s="318">
        <v>40421.337</v>
      </c>
      <c r="C19439" s="318">
        <f t="shared" si="421"/>
        <v>0.25600000000122236</v>
      </c>
      <c r="D19439" s="414">
        <f t="shared" si="422"/>
        <v>0.12800000000061118</v>
      </c>
      <c r="H19439" s="406"/>
      <c r="J19439" s="82">
        <v>43</v>
      </c>
      <c r="K19439" s="321">
        <v>4</v>
      </c>
    </row>
    <row r="19440" spans="1:11" x14ac:dyDescent="0.3">
      <c r="A19440" s="341">
        <v>43818.172222222223</v>
      </c>
      <c r="B19440" s="318">
        <v>40421.580999999998</v>
      </c>
      <c r="C19440" s="318">
        <f t="shared" si="421"/>
        <v>0.24399999999877764</v>
      </c>
      <c r="D19440" s="414">
        <f t="shared" si="422"/>
        <v>0.12199999999938882</v>
      </c>
      <c r="H19440" s="406"/>
      <c r="J19440" s="82">
        <v>44</v>
      </c>
      <c r="K19440" s="391">
        <v>1</v>
      </c>
    </row>
    <row r="19441" spans="1:11" x14ac:dyDescent="0.3">
      <c r="A19441" s="341">
        <v>43818.213888888888</v>
      </c>
      <c r="B19441" s="318">
        <v>40421.824999999997</v>
      </c>
      <c r="C19441" s="318">
        <f t="shared" si="421"/>
        <v>0.24399999999877764</v>
      </c>
      <c r="D19441" s="414">
        <f t="shared" si="422"/>
        <v>0.12199999999938882</v>
      </c>
      <c r="H19441" s="406"/>
      <c r="J19441" s="82">
        <v>45</v>
      </c>
      <c r="K19441" s="319">
        <v>2</v>
      </c>
    </row>
    <row r="19442" spans="1:11" x14ac:dyDescent="0.3">
      <c r="A19442" s="341">
        <v>43818.255555555559</v>
      </c>
      <c r="B19442" s="318">
        <v>40422.080000000002</v>
      </c>
      <c r="C19442" s="318">
        <f t="shared" si="421"/>
        <v>0.25500000000465661</v>
      </c>
      <c r="D19442" s="414">
        <f t="shared" si="422"/>
        <v>0.12750000000232831</v>
      </c>
      <c r="H19442" s="406"/>
      <c r="J19442" s="82">
        <v>46</v>
      </c>
      <c r="K19442" s="320">
        <v>3</v>
      </c>
    </row>
    <row r="19443" spans="1:11" x14ac:dyDescent="0.3">
      <c r="A19443" s="341">
        <v>43818.297222222223</v>
      </c>
      <c r="B19443" s="318">
        <v>40422.338000000003</v>
      </c>
      <c r="C19443" s="318">
        <f t="shared" si="421"/>
        <v>0.25800000000162981</v>
      </c>
      <c r="D19443" s="414">
        <f t="shared" si="422"/>
        <v>0.12900000000081491</v>
      </c>
      <c r="H19443" s="406"/>
      <c r="J19443" s="82">
        <v>47</v>
      </c>
      <c r="K19443" s="321">
        <v>4</v>
      </c>
    </row>
    <row r="19444" spans="1:11" x14ac:dyDescent="0.3">
      <c r="A19444" s="341">
        <v>43818.338888888888</v>
      </c>
      <c r="B19444" s="318">
        <v>40422.588000000003</v>
      </c>
      <c r="C19444" s="318">
        <f t="shared" si="421"/>
        <v>0.25</v>
      </c>
      <c r="D19444" s="414">
        <f t="shared" si="422"/>
        <v>0.125</v>
      </c>
      <c r="H19444" s="406"/>
      <c r="J19444" s="82">
        <v>48</v>
      </c>
      <c r="K19444" s="391">
        <v>1</v>
      </c>
    </row>
    <row r="19445" spans="1:11" x14ac:dyDescent="0.3">
      <c r="A19445" s="341">
        <v>43818.380555555559</v>
      </c>
      <c r="B19445" s="318">
        <v>40422.832000000002</v>
      </c>
      <c r="C19445" s="318">
        <f t="shared" si="421"/>
        <v>0.24399999999877764</v>
      </c>
      <c r="D19445" s="414">
        <f t="shared" si="422"/>
        <v>0.12199999999938882</v>
      </c>
      <c r="H19445" s="406"/>
      <c r="J19445" s="82">
        <v>49</v>
      </c>
      <c r="K19445" s="319">
        <v>2</v>
      </c>
    </row>
    <row r="19446" spans="1:11" x14ac:dyDescent="0.3">
      <c r="A19446" s="341">
        <v>43818.422222222223</v>
      </c>
      <c r="B19446" s="318">
        <v>40423.089</v>
      </c>
      <c r="C19446" s="318">
        <f t="shared" si="421"/>
        <v>0.25699999999778811</v>
      </c>
      <c r="D19446" s="414">
        <f t="shared" si="422"/>
        <v>0.12849999999889405</v>
      </c>
      <c r="H19446" s="406"/>
      <c r="J19446" s="82">
        <v>50</v>
      </c>
      <c r="K19446" s="320">
        <v>3</v>
      </c>
    </row>
    <row r="19447" spans="1:11" x14ac:dyDescent="0.3">
      <c r="A19447" s="341">
        <v>43818.463888888888</v>
      </c>
      <c r="B19447" s="318">
        <v>40423.339</v>
      </c>
      <c r="C19447" s="318">
        <f t="shared" si="421"/>
        <v>0.25</v>
      </c>
      <c r="D19447" s="414">
        <f t="shared" si="422"/>
        <v>0.125</v>
      </c>
      <c r="H19447" s="406"/>
      <c r="J19447" s="82">
        <v>51</v>
      </c>
      <c r="K19447" s="321">
        <v>4</v>
      </c>
    </row>
    <row r="19448" spans="1:11" x14ac:dyDescent="0.3">
      <c r="A19448" s="341">
        <v>43818.505555555559</v>
      </c>
      <c r="B19448" s="318">
        <v>40423.582000000002</v>
      </c>
      <c r="C19448" s="318">
        <f t="shared" si="421"/>
        <v>0.24300000000221189</v>
      </c>
      <c r="D19448" s="414">
        <f t="shared" si="422"/>
        <v>0.12150000000110595</v>
      </c>
      <c r="H19448" s="406"/>
      <c r="J19448" s="82">
        <v>52</v>
      </c>
      <c r="K19448" s="391">
        <v>1</v>
      </c>
    </row>
    <row r="19449" spans="1:11" x14ac:dyDescent="0.3">
      <c r="A19449" s="341">
        <v>43818.547222222223</v>
      </c>
      <c r="B19449" s="318">
        <v>40423.830999999998</v>
      </c>
      <c r="C19449" s="318">
        <f t="shared" si="421"/>
        <v>0.24899999999615829</v>
      </c>
      <c r="D19449" s="414">
        <f t="shared" si="422"/>
        <v>0.12449999999807915</v>
      </c>
      <c r="H19449" s="406"/>
      <c r="J19449" s="82">
        <v>53</v>
      </c>
      <c r="K19449" s="319">
        <v>2</v>
      </c>
    </row>
    <row r="19450" spans="1:11" x14ac:dyDescent="0.3">
      <c r="A19450" s="341">
        <v>43818.588888888888</v>
      </c>
      <c r="B19450" s="318">
        <v>40424.088000000003</v>
      </c>
      <c r="C19450" s="318">
        <f t="shared" si="421"/>
        <v>0.25700000000506407</v>
      </c>
      <c r="D19450" s="414">
        <f t="shared" si="422"/>
        <v>0.12850000000253203</v>
      </c>
      <c r="H19450" s="406"/>
      <c r="J19450" s="82">
        <v>54</v>
      </c>
      <c r="K19450" s="320">
        <v>3</v>
      </c>
    </row>
    <row r="19451" spans="1:11" x14ac:dyDescent="0.3">
      <c r="A19451" s="341">
        <v>43818.630555555559</v>
      </c>
      <c r="B19451" s="318">
        <v>40424.334000000003</v>
      </c>
      <c r="C19451" s="318">
        <f t="shared" si="421"/>
        <v>0.24599999999918509</v>
      </c>
      <c r="D19451" s="414">
        <f t="shared" si="422"/>
        <v>0.12299999999959255</v>
      </c>
      <c r="H19451" s="406"/>
      <c r="J19451" s="82">
        <v>55</v>
      </c>
      <c r="K19451" s="321">
        <v>4</v>
      </c>
    </row>
    <row r="19452" spans="1:11" x14ac:dyDescent="0.3">
      <c r="A19452" s="341">
        <v>43818.672222222223</v>
      </c>
      <c r="B19452" s="318">
        <v>40424.578999999998</v>
      </c>
      <c r="C19452" s="318">
        <f t="shared" si="421"/>
        <v>0.24499999999534339</v>
      </c>
      <c r="D19452" s="414">
        <f t="shared" si="422"/>
        <v>0.12249999999767169</v>
      </c>
      <c r="H19452" s="406"/>
      <c r="J19452" s="82">
        <v>56</v>
      </c>
      <c r="K19452" s="391">
        <v>1</v>
      </c>
    </row>
    <row r="19453" spans="1:11" x14ac:dyDescent="0.3">
      <c r="A19453" s="341">
        <v>43818.713888888888</v>
      </c>
      <c r="B19453" s="318">
        <v>40424.82</v>
      </c>
      <c r="C19453" s="318">
        <f t="shared" si="421"/>
        <v>0.24100000000180444</v>
      </c>
      <c r="D19453" s="414">
        <f t="shared" si="422"/>
        <v>0.12050000000090222</v>
      </c>
      <c r="H19453" s="406"/>
      <c r="J19453" s="82">
        <v>57</v>
      </c>
      <c r="K19453" s="319">
        <v>2</v>
      </c>
    </row>
    <row r="19454" spans="1:11" x14ac:dyDescent="0.3">
      <c r="A19454" s="341">
        <v>43818.755555555559</v>
      </c>
      <c r="B19454" s="318">
        <v>40425.07</v>
      </c>
      <c r="C19454" s="318">
        <f t="shared" si="421"/>
        <v>0.25</v>
      </c>
      <c r="D19454" s="414">
        <f t="shared" si="422"/>
        <v>0.125</v>
      </c>
      <c r="H19454" s="406"/>
      <c r="J19454" s="82">
        <v>58</v>
      </c>
      <c r="K19454" s="320">
        <v>3</v>
      </c>
    </row>
    <row r="19455" spans="1:11" x14ac:dyDescent="0.3">
      <c r="A19455" s="341">
        <v>43818.797222222223</v>
      </c>
      <c r="B19455" s="318">
        <v>40425.311999999998</v>
      </c>
      <c r="C19455" s="318">
        <f t="shared" si="421"/>
        <v>0.24199999999837019</v>
      </c>
      <c r="D19455" s="414">
        <f t="shared" si="422"/>
        <v>0.12099999999918509</v>
      </c>
      <c r="H19455" s="406"/>
      <c r="J19455" s="82">
        <v>59</v>
      </c>
      <c r="K19455" s="321">
        <v>4</v>
      </c>
    </row>
    <row r="19456" spans="1:11" x14ac:dyDescent="0.3">
      <c r="A19456" s="341">
        <v>43818.838888888888</v>
      </c>
      <c r="B19456" s="318">
        <v>40425.550000000003</v>
      </c>
      <c r="C19456" s="318">
        <f t="shared" si="421"/>
        <v>0.23800000000483124</v>
      </c>
      <c r="D19456" s="414">
        <f t="shared" si="422"/>
        <v>0.11900000000241562</v>
      </c>
      <c r="H19456" s="406"/>
      <c r="J19456" s="82">
        <v>60</v>
      </c>
      <c r="K19456" s="391">
        <v>1</v>
      </c>
    </row>
    <row r="19457" spans="1:12" x14ac:dyDescent="0.3">
      <c r="A19457" s="341">
        <v>43818.880555555559</v>
      </c>
      <c r="B19457" s="318">
        <v>40425.781999999999</v>
      </c>
      <c r="C19457" s="318">
        <f t="shared" si="421"/>
        <v>0.23199999999633292</v>
      </c>
      <c r="D19457" s="414">
        <f t="shared" si="422"/>
        <v>0.11599999999816646</v>
      </c>
      <c r="H19457" s="406"/>
      <c r="J19457" s="82">
        <v>61</v>
      </c>
      <c r="K19457" s="319">
        <v>2</v>
      </c>
    </row>
    <row r="19458" spans="1:12" x14ac:dyDescent="0.3">
      <c r="A19458" s="341">
        <v>43818.922222222223</v>
      </c>
      <c r="B19458" s="318">
        <v>40426.031000000003</v>
      </c>
      <c r="C19458" s="318">
        <f t="shared" si="421"/>
        <v>0.24900000000343425</v>
      </c>
      <c r="D19458" s="414">
        <f t="shared" si="422"/>
        <v>0.12450000000171713</v>
      </c>
      <c r="H19458" s="406"/>
      <c r="J19458" s="82">
        <v>62</v>
      </c>
      <c r="K19458" s="320">
        <v>3</v>
      </c>
    </row>
    <row r="19459" spans="1:12" x14ac:dyDescent="0.3">
      <c r="A19459" s="341">
        <v>43818.963888888888</v>
      </c>
      <c r="B19459" s="318">
        <v>40426.277999999998</v>
      </c>
      <c r="C19459" s="318">
        <f t="shared" si="421"/>
        <v>0.24699999999575084</v>
      </c>
      <c r="D19459" s="414">
        <f t="shared" si="422"/>
        <v>0.12349999999787542</v>
      </c>
      <c r="E19459" s="336">
        <f>SUM(C19436:C19459)*7.4805194805</f>
        <v>44.404363636259319</v>
      </c>
      <c r="F19459" s="324">
        <f>AVERAGE(D19436:D19459)</f>
        <v>0.12366666666669819</v>
      </c>
      <c r="G19459" s="324">
        <f>_xlfn.STDEV.S(D19436:D19459)</f>
        <v>3.4943017800913535E-3</v>
      </c>
      <c r="H19459" s="406"/>
      <c r="J19459" s="82">
        <v>63</v>
      </c>
      <c r="K19459" s="321">
        <v>4</v>
      </c>
    </row>
    <row r="19460" spans="1:12" x14ac:dyDescent="0.3">
      <c r="A19460" s="341">
        <v>43819.005555555559</v>
      </c>
      <c r="B19460" s="318">
        <v>40426.512000000002</v>
      </c>
      <c r="C19460" s="318">
        <f t="shared" si="421"/>
        <v>0.23400000000401633</v>
      </c>
      <c r="D19460" s="414">
        <f t="shared" si="422"/>
        <v>0.11700000000200816</v>
      </c>
      <c r="H19460" s="406"/>
      <c r="J19460" s="82">
        <v>64</v>
      </c>
      <c r="K19460" s="391">
        <v>1</v>
      </c>
    </row>
    <row r="19461" spans="1:12" x14ac:dyDescent="0.3">
      <c r="A19461" s="341">
        <v>43819.047222222223</v>
      </c>
      <c r="B19461" s="318">
        <v>40426.75</v>
      </c>
      <c r="C19461" s="318">
        <f t="shared" si="421"/>
        <v>0.23799999999755528</v>
      </c>
      <c r="D19461" s="414">
        <f t="shared" si="422"/>
        <v>0.11899999999877764</v>
      </c>
      <c r="H19461" s="406"/>
      <c r="J19461" s="82">
        <v>65</v>
      </c>
      <c r="K19461" s="319">
        <v>2</v>
      </c>
    </row>
    <row r="19462" spans="1:12" x14ac:dyDescent="0.3">
      <c r="A19462" s="341">
        <v>43819.088888888888</v>
      </c>
      <c r="B19462" s="318">
        <v>40427.000999999997</v>
      </c>
      <c r="C19462" s="318">
        <f t="shared" si="421"/>
        <v>0.25099999999656575</v>
      </c>
      <c r="D19462" s="414">
        <f t="shared" si="422"/>
        <v>0.12549999999828287</v>
      </c>
      <c r="H19462" s="406"/>
      <c r="J19462" s="82">
        <v>66</v>
      </c>
      <c r="K19462" s="320">
        <v>3</v>
      </c>
    </row>
    <row r="19463" spans="1:12" x14ac:dyDescent="0.3">
      <c r="A19463" s="341">
        <v>43819.130555555559</v>
      </c>
      <c r="B19463" s="318">
        <v>40427.258000000002</v>
      </c>
      <c r="C19463" s="318">
        <f t="shared" si="421"/>
        <v>0.25700000000506407</v>
      </c>
      <c r="D19463" s="414">
        <f t="shared" si="422"/>
        <v>0.12850000000253203</v>
      </c>
      <c r="H19463" s="406"/>
      <c r="J19463" s="82">
        <v>67</v>
      </c>
      <c r="K19463" s="321">
        <v>4</v>
      </c>
    </row>
    <row r="19464" spans="1:12" x14ac:dyDescent="0.3">
      <c r="A19464" s="341">
        <v>43819.172222222223</v>
      </c>
      <c r="B19464" s="318">
        <v>40427.508000000002</v>
      </c>
      <c r="C19464" s="318">
        <f t="shared" si="421"/>
        <v>0.25</v>
      </c>
      <c r="D19464" s="414">
        <f t="shared" si="422"/>
        <v>0.125</v>
      </c>
      <c r="H19464" s="406"/>
      <c r="J19464" s="82">
        <v>68</v>
      </c>
      <c r="K19464" s="391">
        <v>1</v>
      </c>
    </row>
    <row r="19465" spans="1:12" x14ac:dyDescent="0.3">
      <c r="A19465" s="341">
        <v>43819.213888888888</v>
      </c>
      <c r="B19465" s="318">
        <v>40427.741000000002</v>
      </c>
      <c r="C19465" s="318">
        <f t="shared" si="421"/>
        <v>0.23300000000017462</v>
      </c>
      <c r="D19465" s="414">
        <f t="shared" si="422"/>
        <v>0.11650000000008731</v>
      </c>
      <c r="H19465" s="406"/>
      <c r="J19465" s="82">
        <v>69</v>
      </c>
      <c r="K19465" s="319">
        <v>2</v>
      </c>
    </row>
    <row r="19466" spans="1:12" x14ac:dyDescent="0.3">
      <c r="A19466" s="341">
        <v>43819.255555555559</v>
      </c>
      <c r="B19466" s="318">
        <v>40427.998</v>
      </c>
      <c r="C19466" s="318">
        <f t="shared" si="421"/>
        <v>0.25699999999778811</v>
      </c>
      <c r="D19466" s="414">
        <f t="shared" si="422"/>
        <v>0.12849999999889405</v>
      </c>
      <c r="H19466" s="406"/>
      <c r="J19466" s="82">
        <v>70</v>
      </c>
      <c r="K19466" s="320">
        <v>3</v>
      </c>
    </row>
    <row r="19467" spans="1:12" x14ac:dyDescent="0.3">
      <c r="A19467" s="341">
        <v>43819.297222222223</v>
      </c>
      <c r="B19467" s="318">
        <v>40428.252</v>
      </c>
      <c r="C19467" s="318">
        <f t="shared" si="421"/>
        <v>0.25400000000081491</v>
      </c>
      <c r="D19467" s="414">
        <f t="shared" si="422"/>
        <v>0.12700000000040745</v>
      </c>
      <c r="H19467" s="406"/>
      <c r="J19467" s="82">
        <v>71</v>
      </c>
      <c r="K19467" s="321">
        <v>4</v>
      </c>
    </row>
    <row r="19468" spans="1:12" x14ac:dyDescent="0.3">
      <c r="A19468" s="341">
        <v>43819.338888888888</v>
      </c>
      <c r="B19468" s="318">
        <v>40428.508000000002</v>
      </c>
      <c r="C19468" s="318">
        <f t="shared" si="421"/>
        <v>0.25600000000122236</v>
      </c>
      <c r="D19468" s="414">
        <f t="shared" si="422"/>
        <v>0.12800000000061118</v>
      </c>
      <c r="H19468" s="406"/>
      <c r="J19468" s="82">
        <v>72</v>
      </c>
      <c r="K19468" s="391">
        <v>1</v>
      </c>
    </row>
    <row r="19469" spans="1:12" x14ac:dyDescent="0.3">
      <c r="A19469" s="341">
        <v>43819.37777777778</v>
      </c>
      <c r="B19469" s="318">
        <v>40428.754999999997</v>
      </c>
      <c r="C19469" s="318">
        <f t="shared" si="421"/>
        <v>0.24699999999575084</v>
      </c>
      <c r="D19469" s="414">
        <f t="shared" si="422"/>
        <v>0.12349999999787542</v>
      </c>
      <c r="H19469" s="406"/>
      <c r="J19469" s="82">
        <v>1</v>
      </c>
      <c r="K19469" s="319">
        <v>2</v>
      </c>
      <c r="L19469" s="54" t="s">
        <v>313</v>
      </c>
    </row>
    <row r="19470" spans="1:12" x14ac:dyDescent="0.3">
      <c r="A19470" s="341">
        <v>43819.419444444444</v>
      </c>
      <c r="B19470" s="318">
        <v>40429.008999999998</v>
      </c>
      <c r="C19470" s="318">
        <f t="shared" si="421"/>
        <v>0.25400000000081491</v>
      </c>
      <c r="D19470" s="414">
        <f t="shared" si="422"/>
        <v>0.12700000000040745</v>
      </c>
      <c r="H19470" s="406"/>
      <c r="J19470" s="82">
        <v>2</v>
      </c>
      <c r="K19470" s="320">
        <v>3</v>
      </c>
    </row>
    <row r="19471" spans="1:12" x14ac:dyDescent="0.3">
      <c r="A19471" s="341">
        <v>43819.461111111108</v>
      </c>
      <c r="B19471" s="318">
        <v>40429.26</v>
      </c>
      <c r="C19471" s="318">
        <f t="shared" si="421"/>
        <v>0.25100000000384171</v>
      </c>
      <c r="D19471" s="414">
        <f t="shared" si="422"/>
        <v>0.12550000000192085</v>
      </c>
      <c r="H19471" s="406"/>
      <c r="J19471" s="82">
        <v>3</v>
      </c>
      <c r="K19471" s="321">
        <v>4</v>
      </c>
    </row>
    <row r="19472" spans="1:12" x14ac:dyDescent="0.3">
      <c r="A19472" s="341">
        <v>43819.50277777778</v>
      </c>
      <c r="B19472" s="318">
        <v>40429.502</v>
      </c>
      <c r="C19472" s="318">
        <f t="shared" si="421"/>
        <v>0.24199999999837019</v>
      </c>
      <c r="D19472" s="414">
        <f t="shared" si="422"/>
        <v>0.12099999999918509</v>
      </c>
      <c r="H19472" s="406"/>
      <c r="J19472" s="82">
        <v>4</v>
      </c>
      <c r="K19472" s="391">
        <v>1</v>
      </c>
    </row>
    <row r="19473" spans="1:11" x14ac:dyDescent="0.3">
      <c r="A19473" s="341">
        <v>43819.544444444444</v>
      </c>
      <c r="B19473" s="318">
        <v>40429.741999999998</v>
      </c>
      <c r="C19473" s="318">
        <f t="shared" si="421"/>
        <v>0.23999999999796273</v>
      </c>
      <c r="D19473" s="414">
        <f t="shared" si="422"/>
        <v>0.11999999999898137</v>
      </c>
      <c r="H19473" s="406"/>
      <c r="J19473" s="82">
        <v>5</v>
      </c>
      <c r="K19473" s="319">
        <v>2</v>
      </c>
    </row>
    <row r="19474" spans="1:11" x14ac:dyDescent="0.3">
      <c r="A19474" s="341">
        <v>43819.586111111108</v>
      </c>
      <c r="B19474" s="318">
        <v>40429.989000000001</v>
      </c>
      <c r="C19474" s="318">
        <f t="shared" si="421"/>
        <v>0.2470000000030268</v>
      </c>
      <c r="D19474" s="414">
        <f t="shared" si="422"/>
        <v>0.1235000000015134</v>
      </c>
      <c r="H19474" s="406"/>
      <c r="J19474" s="82">
        <v>6</v>
      </c>
      <c r="K19474" s="320">
        <v>3</v>
      </c>
    </row>
    <row r="19475" spans="1:11" x14ac:dyDescent="0.3">
      <c r="A19475" s="341">
        <v>43819.62777777778</v>
      </c>
      <c r="B19475" s="318">
        <v>40430.239000000001</v>
      </c>
      <c r="C19475" s="318">
        <f t="shared" si="421"/>
        <v>0.25</v>
      </c>
      <c r="D19475" s="414">
        <f t="shared" si="422"/>
        <v>0.125</v>
      </c>
      <c r="H19475" s="406"/>
      <c r="J19475" s="82">
        <v>7</v>
      </c>
      <c r="K19475" s="321">
        <v>4</v>
      </c>
    </row>
    <row r="19476" spans="1:11" x14ac:dyDescent="0.3">
      <c r="A19476" s="341">
        <v>43819.669444386571</v>
      </c>
      <c r="B19476" s="318">
        <v>40430.478000000003</v>
      </c>
      <c r="C19476" s="318">
        <f t="shared" si="421"/>
        <v>0.23900000000139698</v>
      </c>
      <c r="D19476" s="414">
        <f t="shared" si="422"/>
        <v>0.11950000000069849</v>
      </c>
      <c r="H19476" s="406"/>
      <c r="J19476" s="82">
        <v>8</v>
      </c>
      <c r="K19476" s="391">
        <v>1</v>
      </c>
    </row>
    <row r="19477" spans="1:11" x14ac:dyDescent="0.3">
      <c r="A19477" s="341">
        <v>43819.711111053242</v>
      </c>
      <c r="B19477" s="318">
        <v>40430.71</v>
      </c>
      <c r="C19477" s="318">
        <f t="shared" si="421"/>
        <v>0.23199999999633292</v>
      </c>
      <c r="D19477" s="414">
        <f t="shared" si="422"/>
        <v>0.11599999999816646</v>
      </c>
      <c r="H19477" s="406"/>
      <c r="J19477" s="82">
        <v>9</v>
      </c>
      <c r="K19477" s="319">
        <v>2</v>
      </c>
    </row>
    <row r="19478" spans="1:11" x14ac:dyDescent="0.3">
      <c r="A19478" s="341">
        <v>43819.752777719907</v>
      </c>
      <c r="B19478" s="318">
        <v>40430.951999999997</v>
      </c>
      <c r="C19478" s="318">
        <f t="shared" si="421"/>
        <v>0.24199999999837019</v>
      </c>
      <c r="D19478" s="414">
        <f t="shared" si="422"/>
        <v>0.12099999999918509</v>
      </c>
      <c r="H19478" s="406"/>
      <c r="J19478" s="82">
        <v>10</v>
      </c>
      <c r="K19478" s="320">
        <v>3</v>
      </c>
    </row>
    <row r="19479" spans="1:11" x14ac:dyDescent="0.3">
      <c r="A19479" s="341">
        <v>43819.794444386571</v>
      </c>
      <c r="B19479" s="318">
        <v>40431.197999999997</v>
      </c>
      <c r="C19479" s="318">
        <f t="shared" si="421"/>
        <v>0.24599999999918509</v>
      </c>
      <c r="D19479" s="414">
        <f t="shared" si="422"/>
        <v>0.12299999999959255</v>
      </c>
      <c r="H19479" s="406"/>
      <c r="J19479" s="82">
        <v>11</v>
      </c>
      <c r="K19479" s="321">
        <v>4</v>
      </c>
    </row>
    <row r="19480" spans="1:11" x14ac:dyDescent="0.3">
      <c r="A19480" s="341">
        <v>43819.836111053242</v>
      </c>
      <c r="B19480" s="318">
        <v>40431.428</v>
      </c>
      <c r="C19480" s="318">
        <f t="shared" si="421"/>
        <v>0.23000000000320142</v>
      </c>
      <c r="D19480" s="414">
        <f t="shared" si="422"/>
        <v>0.11500000000160071</v>
      </c>
      <c r="H19480" s="406"/>
      <c r="J19480" s="82">
        <v>12</v>
      </c>
      <c r="K19480" s="391">
        <v>1</v>
      </c>
    </row>
    <row r="19481" spans="1:11" x14ac:dyDescent="0.3">
      <c r="A19481" s="341">
        <v>43819.877777719907</v>
      </c>
      <c r="B19481" s="318">
        <v>40431.658000000003</v>
      </c>
      <c r="C19481" s="318">
        <f t="shared" si="421"/>
        <v>0.23000000000320142</v>
      </c>
      <c r="D19481" s="414">
        <f t="shared" si="422"/>
        <v>0.11500000000160071</v>
      </c>
      <c r="H19481" s="406"/>
      <c r="J19481" s="82">
        <v>13</v>
      </c>
      <c r="K19481" s="319">
        <v>2</v>
      </c>
    </row>
    <row r="19482" spans="1:11" x14ac:dyDescent="0.3">
      <c r="A19482" s="341">
        <v>43819.919444386571</v>
      </c>
      <c r="B19482" s="318">
        <v>40431.896999999997</v>
      </c>
      <c r="C19482" s="318">
        <f t="shared" si="421"/>
        <v>0.23899999999412103</v>
      </c>
      <c r="D19482" s="414">
        <f t="shared" si="422"/>
        <v>0.11949999999706051</v>
      </c>
      <c r="H19482" s="406"/>
      <c r="J19482" s="82">
        <v>14</v>
      </c>
      <c r="K19482" s="320">
        <v>3</v>
      </c>
    </row>
    <row r="19483" spans="1:11" x14ac:dyDescent="0.3">
      <c r="A19483" s="341">
        <v>43819.961111053242</v>
      </c>
      <c r="B19483" s="318">
        <v>40432.141000000003</v>
      </c>
      <c r="C19483" s="318">
        <f t="shared" si="421"/>
        <v>0.2440000000060536</v>
      </c>
      <c r="D19483" s="414">
        <f t="shared" si="422"/>
        <v>0.1220000000030268</v>
      </c>
      <c r="E19483" s="336">
        <f>SUM(C19460:C19483)*7.4805194805</f>
        <v>43.858285714207639</v>
      </c>
      <c r="F19483" s="324">
        <f>AVERAGE(D19460:D19483)</f>
        <v>0.12214583333343398</v>
      </c>
      <c r="G19483" s="324">
        <f>_xlfn.STDEV.S(D19460:D19483)</f>
        <v>4.3476109548930665E-3</v>
      </c>
      <c r="H19483" s="406"/>
      <c r="J19483" s="82">
        <v>15</v>
      </c>
      <c r="K19483" s="321">
        <v>4</v>
      </c>
    </row>
    <row r="19484" spans="1:11" x14ac:dyDescent="0.3">
      <c r="A19484" s="341">
        <v>43820.002777719907</v>
      </c>
      <c r="B19484" s="318">
        <v>40432.381000000001</v>
      </c>
      <c r="C19484" s="318">
        <f t="shared" si="421"/>
        <v>0.23999999999796273</v>
      </c>
      <c r="D19484" s="414">
        <f t="shared" si="422"/>
        <v>0.11999999999898137</v>
      </c>
      <c r="H19484" s="406"/>
      <c r="J19484" s="82">
        <v>16</v>
      </c>
      <c r="K19484" s="391">
        <v>1</v>
      </c>
    </row>
    <row r="19485" spans="1:11" x14ac:dyDescent="0.3">
      <c r="A19485" s="341">
        <v>43820.044444386571</v>
      </c>
      <c r="B19485" s="318">
        <v>40432.612999999998</v>
      </c>
      <c r="C19485" s="318">
        <f t="shared" ref="C19485:C19568" si="423">B19485-B19484</f>
        <v>0.23199999999633292</v>
      </c>
      <c r="D19485" s="414">
        <f t="shared" ref="D19485:D19568" si="424">C19485/2</f>
        <v>0.11599999999816646</v>
      </c>
      <c r="H19485" s="406"/>
      <c r="J19485" s="82">
        <v>17</v>
      </c>
      <c r="K19485" s="319">
        <v>2</v>
      </c>
    </row>
    <row r="19486" spans="1:11" x14ac:dyDescent="0.3">
      <c r="A19486" s="341">
        <v>43820.086111053242</v>
      </c>
      <c r="B19486" s="318">
        <v>40432.851999999999</v>
      </c>
      <c r="C19486" s="318">
        <f t="shared" si="423"/>
        <v>0.23900000000139698</v>
      </c>
      <c r="D19486" s="414">
        <f t="shared" si="424"/>
        <v>0.11950000000069849</v>
      </c>
      <c r="H19486" s="406"/>
      <c r="J19486" s="82">
        <v>18</v>
      </c>
      <c r="K19486" s="320">
        <v>3</v>
      </c>
    </row>
    <row r="19487" spans="1:11" x14ac:dyDescent="0.3">
      <c r="A19487" s="341">
        <v>43820.127777719907</v>
      </c>
      <c r="B19487" s="318">
        <v>40433.108</v>
      </c>
      <c r="C19487" s="318">
        <f t="shared" si="423"/>
        <v>0.25600000000122236</v>
      </c>
      <c r="D19487" s="414">
        <f t="shared" si="424"/>
        <v>0.12800000000061118</v>
      </c>
      <c r="H19487" s="406"/>
      <c r="J19487" s="82">
        <v>19</v>
      </c>
      <c r="K19487" s="321">
        <v>4</v>
      </c>
    </row>
    <row r="19488" spans="1:11" x14ac:dyDescent="0.3">
      <c r="A19488" s="341">
        <v>43820.169444386571</v>
      </c>
      <c r="B19488" s="318">
        <v>40433.358999999997</v>
      </c>
      <c r="C19488" s="318">
        <f t="shared" si="423"/>
        <v>0.25099999999656575</v>
      </c>
      <c r="D19488" s="414">
        <f t="shared" si="424"/>
        <v>0.12549999999828287</v>
      </c>
      <c r="H19488" s="406"/>
      <c r="J19488" s="82">
        <v>20</v>
      </c>
      <c r="K19488" s="391">
        <v>1</v>
      </c>
    </row>
    <row r="19489" spans="1:11" x14ac:dyDescent="0.3">
      <c r="A19489" s="341">
        <v>43820.211111053242</v>
      </c>
      <c r="B19489" s="318">
        <v>40433.601999999999</v>
      </c>
      <c r="C19489" s="318">
        <f t="shared" si="423"/>
        <v>0.24300000000221189</v>
      </c>
      <c r="D19489" s="414">
        <f t="shared" si="424"/>
        <v>0.12150000000110595</v>
      </c>
      <c r="H19489" s="406"/>
      <c r="J19489" s="82">
        <v>21</v>
      </c>
      <c r="K19489" s="319">
        <v>2</v>
      </c>
    </row>
    <row r="19490" spans="1:11" x14ac:dyDescent="0.3">
      <c r="A19490" s="341">
        <v>43820.252777719907</v>
      </c>
      <c r="B19490" s="318">
        <v>40433.85</v>
      </c>
      <c r="C19490" s="318">
        <f t="shared" si="423"/>
        <v>0.24799999999959255</v>
      </c>
      <c r="D19490" s="414">
        <f t="shared" si="424"/>
        <v>0.12399999999979627</v>
      </c>
      <c r="H19490" s="406"/>
      <c r="J19490" s="82">
        <v>22</v>
      </c>
      <c r="K19490" s="320">
        <v>3</v>
      </c>
    </row>
    <row r="19491" spans="1:11" x14ac:dyDescent="0.3">
      <c r="A19491" s="341">
        <v>43820.294444386571</v>
      </c>
      <c r="B19491" s="318">
        <v>40434.108999999997</v>
      </c>
      <c r="C19491" s="318">
        <f t="shared" si="423"/>
        <v>0.25899999999819556</v>
      </c>
      <c r="D19491" s="414">
        <f t="shared" si="424"/>
        <v>0.12949999999909778</v>
      </c>
      <c r="H19491" s="406"/>
      <c r="J19491" s="82">
        <v>23</v>
      </c>
      <c r="K19491" s="321">
        <v>4</v>
      </c>
    </row>
    <row r="19492" spans="1:11" x14ac:dyDescent="0.3">
      <c r="A19492" s="341">
        <v>43820.336111053242</v>
      </c>
      <c r="B19492" s="318">
        <v>40434.360999999997</v>
      </c>
      <c r="C19492" s="318">
        <f t="shared" si="423"/>
        <v>0.25200000000040745</v>
      </c>
      <c r="D19492" s="414">
        <f t="shared" si="424"/>
        <v>0.12600000000020373</v>
      </c>
      <c r="H19492" s="406"/>
      <c r="J19492" s="82">
        <v>24</v>
      </c>
      <c r="K19492" s="391">
        <v>1</v>
      </c>
    </row>
    <row r="19493" spans="1:11" x14ac:dyDescent="0.3">
      <c r="A19493" s="341">
        <v>43820.377777719907</v>
      </c>
      <c r="B19493" s="318">
        <v>40434.610999999997</v>
      </c>
      <c r="C19493" s="318">
        <f t="shared" si="423"/>
        <v>0.25</v>
      </c>
      <c r="D19493" s="414">
        <f t="shared" si="424"/>
        <v>0.125</v>
      </c>
      <c r="H19493" s="406"/>
      <c r="J19493" s="82">
        <v>25</v>
      </c>
      <c r="K19493" s="319">
        <v>2</v>
      </c>
    </row>
    <row r="19494" spans="1:11" x14ac:dyDescent="0.3">
      <c r="A19494" s="341">
        <v>43820.419444386571</v>
      </c>
      <c r="B19494" s="318">
        <v>40434.858999999997</v>
      </c>
      <c r="C19494" s="318">
        <f t="shared" si="423"/>
        <v>0.24799999999959255</v>
      </c>
      <c r="D19494" s="414">
        <f t="shared" si="424"/>
        <v>0.12399999999979627</v>
      </c>
      <c r="H19494" s="406"/>
      <c r="J19494" s="82">
        <v>26</v>
      </c>
      <c r="K19494" s="320">
        <v>3</v>
      </c>
    </row>
    <row r="19495" spans="1:11" x14ac:dyDescent="0.3">
      <c r="A19495" s="341">
        <v>43820.461111053242</v>
      </c>
      <c r="B19495" s="318">
        <v>40435.110999999997</v>
      </c>
      <c r="C19495" s="318">
        <f t="shared" si="423"/>
        <v>0.25200000000040745</v>
      </c>
      <c r="D19495" s="414">
        <f t="shared" si="424"/>
        <v>0.12600000000020373</v>
      </c>
      <c r="H19495" s="406"/>
      <c r="J19495" s="82">
        <v>27</v>
      </c>
      <c r="K19495" s="321">
        <v>4</v>
      </c>
    </row>
    <row r="19496" spans="1:11" x14ac:dyDescent="0.3">
      <c r="A19496" s="341">
        <v>43820.502777719907</v>
      </c>
      <c r="B19496" s="318">
        <v>40435.362000000001</v>
      </c>
      <c r="C19496" s="318">
        <f t="shared" si="423"/>
        <v>0.25100000000384171</v>
      </c>
      <c r="D19496" s="414">
        <f t="shared" si="424"/>
        <v>0.12550000000192085</v>
      </c>
      <c r="H19496" s="406"/>
      <c r="J19496" s="82">
        <v>28</v>
      </c>
      <c r="K19496" s="391">
        <v>1</v>
      </c>
    </row>
    <row r="19497" spans="1:11" x14ac:dyDescent="0.3">
      <c r="A19497" s="341">
        <v>43820.544444386571</v>
      </c>
      <c r="B19497" s="318">
        <v>40435.608</v>
      </c>
      <c r="C19497" s="318">
        <f t="shared" si="423"/>
        <v>0.24599999999918509</v>
      </c>
      <c r="D19497" s="414">
        <f t="shared" si="424"/>
        <v>0.12299999999959255</v>
      </c>
      <c r="H19497" s="406"/>
      <c r="J19497" s="82">
        <v>29</v>
      </c>
      <c r="K19497" s="319">
        <v>2</v>
      </c>
    </row>
    <row r="19498" spans="1:11" x14ac:dyDescent="0.3">
      <c r="A19498" s="341">
        <v>43820.586111053242</v>
      </c>
      <c r="B19498" s="318">
        <v>40435.851000000002</v>
      </c>
      <c r="C19498" s="318">
        <f t="shared" si="423"/>
        <v>0.24300000000221189</v>
      </c>
      <c r="D19498" s="414">
        <f t="shared" si="424"/>
        <v>0.12150000000110595</v>
      </c>
      <c r="H19498" s="406"/>
      <c r="J19498" s="82">
        <v>30</v>
      </c>
      <c r="K19498" s="320">
        <v>3</v>
      </c>
    </row>
    <row r="19499" spans="1:11" x14ac:dyDescent="0.3">
      <c r="A19499" s="341">
        <v>43820.627777719907</v>
      </c>
      <c r="B19499" s="318">
        <v>40436.101000000002</v>
      </c>
      <c r="C19499" s="318">
        <f t="shared" si="423"/>
        <v>0.25</v>
      </c>
      <c r="D19499" s="414">
        <f t="shared" si="424"/>
        <v>0.125</v>
      </c>
      <c r="H19499" s="406"/>
      <c r="J19499" s="82">
        <v>31</v>
      </c>
      <c r="K19499" s="321">
        <v>4</v>
      </c>
    </row>
    <row r="19500" spans="1:11" x14ac:dyDescent="0.3">
      <c r="A19500" s="341">
        <v>43820.669444386571</v>
      </c>
      <c r="B19500" s="318">
        <v>40436.349000000002</v>
      </c>
      <c r="C19500" s="318">
        <f t="shared" si="423"/>
        <v>0.24799999999959255</v>
      </c>
      <c r="D19500" s="414">
        <f t="shared" si="424"/>
        <v>0.12399999999979627</v>
      </c>
      <c r="H19500" s="406"/>
      <c r="J19500" s="82">
        <v>32</v>
      </c>
      <c r="K19500" s="391">
        <v>1</v>
      </c>
    </row>
    <row r="19501" spans="1:11" x14ac:dyDescent="0.3">
      <c r="A19501" s="341">
        <v>43820.711111053242</v>
      </c>
      <c r="B19501" s="318">
        <v>40436.591</v>
      </c>
      <c r="C19501" s="318">
        <f t="shared" si="423"/>
        <v>0.24199999999837019</v>
      </c>
      <c r="D19501" s="414">
        <f t="shared" si="424"/>
        <v>0.12099999999918509</v>
      </c>
      <c r="H19501" s="406"/>
      <c r="J19501" s="82">
        <v>33</v>
      </c>
      <c r="K19501" s="319">
        <v>2</v>
      </c>
    </row>
    <row r="19502" spans="1:11" x14ac:dyDescent="0.3">
      <c r="A19502" s="341">
        <v>43820.752777719907</v>
      </c>
      <c r="B19502" s="318">
        <v>40436.83</v>
      </c>
      <c r="C19502" s="318">
        <f t="shared" si="423"/>
        <v>0.23900000000139698</v>
      </c>
      <c r="D19502" s="414">
        <f t="shared" si="424"/>
        <v>0.11950000000069849</v>
      </c>
      <c r="H19502" s="406"/>
      <c r="J19502" s="82">
        <v>34</v>
      </c>
      <c r="K19502" s="320">
        <v>3</v>
      </c>
    </row>
    <row r="19503" spans="1:11" x14ac:dyDescent="0.3">
      <c r="A19503" s="341">
        <v>43820.794444386571</v>
      </c>
      <c r="B19503" s="318">
        <v>40437.078999999998</v>
      </c>
      <c r="C19503" s="318">
        <f t="shared" si="423"/>
        <v>0.24899999999615829</v>
      </c>
      <c r="D19503" s="414">
        <f t="shared" si="424"/>
        <v>0.12449999999807915</v>
      </c>
      <c r="H19503" s="406"/>
      <c r="J19503" s="82">
        <v>35</v>
      </c>
      <c r="K19503" s="321">
        <v>4</v>
      </c>
    </row>
    <row r="19504" spans="1:11" x14ac:dyDescent="0.3">
      <c r="A19504" s="341">
        <v>43820.836111053242</v>
      </c>
      <c r="B19504" s="318">
        <v>40437.319000000003</v>
      </c>
      <c r="C19504" s="318">
        <f t="shared" si="423"/>
        <v>0.24000000000523869</v>
      </c>
      <c r="D19504" s="414">
        <f t="shared" si="424"/>
        <v>0.12000000000261934</v>
      </c>
      <c r="H19504" s="406"/>
      <c r="J19504" s="82">
        <v>36</v>
      </c>
      <c r="K19504" s="391">
        <v>1</v>
      </c>
    </row>
    <row r="19505" spans="1:11" x14ac:dyDescent="0.3">
      <c r="A19505" s="341">
        <v>43820.877777719907</v>
      </c>
      <c r="B19505" s="318">
        <v>40437.552000000003</v>
      </c>
      <c r="C19505" s="318">
        <f t="shared" si="423"/>
        <v>0.23300000000017462</v>
      </c>
      <c r="D19505" s="414">
        <f t="shared" si="424"/>
        <v>0.11650000000008731</v>
      </c>
      <c r="H19505" s="406"/>
      <c r="J19505" s="82">
        <v>37</v>
      </c>
      <c r="K19505" s="319">
        <v>2</v>
      </c>
    </row>
    <row r="19506" spans="1:11" x14ac:dyDescent="0.3">
      <c r="A19506" s="341">
        <v>43820.919444386571</v>
      </c>
      <c r="B19506" s="318">
        <v>40437.79</v>
      </c>
      <c r="C19506" s="318">
        <f t="shared" si="423"/>
        <v>0.23799999999755528</v>
      </c>
      <c r="D19506" s="414">
        <f t="shared" si="424"/>
        <v>0.11899999999877764</v>
      </c>
      <c r="H19506" s="406"/>
      <c r="J19506" s="82">
        <v>38</v>
      </c>
      <c r="K19506" s="320">
        <v>3</v>
      </c>
    </row>
    <row r="19507" spans="1:11" x14ac:dyDescent="0.3">
      <c r="A19507" s="341">
        <v>43820.961111053242</v>
      </c>
      <c r="B19507" s="318">
        <v>40438.04</v>
      </c>
      <c r="C19507" s="318">
        <f t="shared" si="423"/>
        <v>0.25</v>
      </c>
      <c r="D19507" s="414">
        <f t="shared" si="424"/>
        <v>0.125</v>
      </c>
      <c r="E19507" s="336">
        <f>SUM(C19484:C19507)*7.4805194805</f>
        <v>44.127584415451651</v>
      </c>
      <c r="F19507" s="324">
        <f>AVERAGE(D19484:D19507)</f>
        <v>0.12289583333328362</v>
      </c>
      <c r="G19507" s="324">
        <f>_xlfn.STDEV.S(D19484:D19507)</f>
        <v>3.4451578075517528E-3</v>
      </c>
      <c r="H19507" s="406"/>
      <c r="J19507" s="82">
        <v>39</v>
      </c>
      <c r="K19507" s="321">
        <v>4</v>
      </c>
    </row>
    <row r="19508" spans="1:11" x14ac:dyDescent="0.3">
      <c r="A19508" s="341">
        <v>43821.002777719907</v>
      </c>
      <c r="B19508" s="318">
        <v>40438.288999999997</v>
      </c>
      <c r="C19508" s="318">
        <f t="shared" si="423"/>
        <v>0.24899999999615829</v>
      </c>
      <c r="D19508" s="414">
        <f t="shared" si="424"/>
        <v>0.12449999999807915</v>
      </c>
      <c r="H19508" s="406"/>
      <c r="J19508" s="82">
        <v>40</v>
      </c>
      <c r="K19508" s="391">
        <v>1</v>
      </c>
    </row>
    <row r="19509" spans="1:11" x14ac:dyDescent="0.3">
      <c r="A19509" s="341">
        <v>43821.044444386571</v>
      </c>
      <c r="B19509" s="318">
        <v>40438.531999999999</v>
      </c>
      <c r="C19509" s="318">
        <f t="shared" si="423"/>
        <v>0.24300000000221189</v>
      </c>
      <c r="D19509" s="414">
        <f t="shared" si="424"/>
        <v>0.12150000000110595</v>
      </c>
      <c r="H19509" s="406"/>
      <c r="J19509" s="82">
        <v>41</v>
      </c>
      <c r="K19509" s="319">
        <v>2</v>
      </c>
    </row>
    <row r="19510" spans="1:11" x14ac:dyDescent="0.3">
      <c r="A19510" s="341">
        <v>43821.086111053242</v>
      </c>
      <c r="B19510" s="318">
        <v>40438.771000000001</v>
      </c>
      <c r="C19510" s="318">
        <f t="shared" si="423"/>
        <v>0.23900000000139698</v>
      </c>
      <c r="D19510" s="414">
        <f t="shared" si="424"/>
        <v>0.11950000000069849</v>
      </c>
      <c r="H19510" s="406"/>
      <c r="J19510" s="82">
        <v>42</v>
      </c>
      <c r="K19510" s="320">
        <v>3</v>
      </c>
    </row>
    <row r="19511" spans="1:11" x14ac:dyDescent="0.3">
      <c r="A19511" s="341">
        <v>43821.127777719907</v>
      </c>
      <c r="B19511" s="318">
        <v>40439.021000000001</v>
      </c>
      <c r="C19511" s="318">
        <f t="shared" si="423"/>
        <v>0.25</v>
      </c>
      <c r="D19511" s="414">
        <f t="shared" si="424"/>
        <v>0.125</v>
      </c>
      <c r="H19511" s="406"/>
      <c r="J19511" s="82">
        <v>43</v>
      </c>
      <c r="K19511" s="321">
        <v>4</v>
      </c>
    </row>
    <row r="19512" spans="1:11" x14ac:dyDescent="0.3">
      <c r="A19512" s="341">
        <v>43821.169444386571</v>
      </c>
      <c r="B19512" s="318">
        <v>40439.277999999998</v>
      </c>
      <c r="C19512" s="318">
        <f t="shared" si="423"/>
        <v>0.25699999999778811</v>
      </c>
      <c r="D19512" s="414">
        <f t="shared" si="424"/>
        <v>0.12849999999889405</v>
      </c>
      <c r="H19512" s="406"/>
      <c r="J19512" s="82">
        <v>44</v>
      </c>
      <c r="K19512" s="391">
        <v>1</v>
      </c>
    </row>
    <row r="19513" spans="1:11" x14ac:dyDescent="0.3">
      <c r="A19513" s="341">
        <v>43821.211111053242</v>
      </c>
      <c r="B19513" s="318">
        <v>40439.531999999999</v>
      </c>
      <c r="C19513" s="318">
        <f t="shared" si="423"/>
        <v>0.25400000000081491</v>
      </c>
      <c r="D19513" s="414">
        <f t="shared" si="424"/>
        <v>0.12700000000040745</v>
      </c>
      <c r="H19513" s="406"/>
      <c r="J19513" s="82">
        <v>45</v>
      </c>
      <c r="K19513" s="319">
        <v>2</v>
      </c>
    </row>
    <row r="19514" spans="1:11" x14ac:dyDescent="0.3">
      <c r="A19514" s="341">
        <v>43821.252777719907</v>
      </c>
      <c r="B19514" s="318">
        <v>40439.779000000002</v>
      </c>
      <c r="C19514" s="318">
        <f t="shared" si="423"/>
        <v>0.2470000000030268</v>
      </c>
      <c r="D19514" s="414">
        <f t="shared" si="424"/>
        <v>0.1235000000015134</v>
      </c>
      <c r="H19514" s="406"/>
      <c r="J19514" s="82">
        <v>46</v>
      </c>
      <c r="K19514" s="320">
        <v>3</v>
      </c>
    </row>
    <row r="19515" spans="1:11" x14ac:dyDescent="0.3">
      <c r="A19515" s="341">
        <v>43821.294444386571</v>
      </c>
      <c r="B19515" s="318">
        <v>40440.03</v>
      </c>
      <c r="C19515" s="318">
        <f t="shared" si="423"/>
        <v>0.25099999999656575</v>
      </c>
      <c r="D19515" s="414">
        <f t="shared" si="424"/>
        <v>0.12549999999828287</v>
      </c>
      <c r="H19515" s="406"/>
      <c r="J19515" s="82">
        <v>47</v>
      </c>
      <c r="K19515" s="321">
        <v>4</v>
      </c>
    </row>
    <row r="19516" spans="1:11" x14ac:dyDescent="0.3">
      <c r="A19516" s="341">
        <v>43821.336111053242</v>
      </c>
      <c r="B19516" s="318">
        <v>40440.284</v>
      </c>
      <c r="C19516" s="318">
        <f t="shared" si="423"/>
        <v>0.25400000000081491</v>
      </c>
      <c r="D19516" s="414">
        <f t="shared" si="424"/>
        <v>0.12700000000040745</v>
      </c>
      <c r="H19516" s="406"/>
      <c r="J19516" s="82">
        <v>48</v>
      </c>
      <c r="K19516" s="391">
        <v>1</v>
      </c>
    </row>
    <row r="19517" spans="1:11" x14ac:dyDescent="0.3">
      <c r="A19517" s="341">
        <v>43821.377777719907</v>
      </c>
      <c r="B19517" s="318">
        <v>40440.535000000003</v>
      </c>
      <c r="C19517" s="318">
        <f t="shared" si="423"/>
        <v>0.25100000000384171</v>
      </c>
      <c r="D19517" s="414">
        <f t="shared" si="424"/>
        <v>0.12550000000192085</v>
      </c>
      <c r="H19517" s="406"/>
      <c r="J19517" s="82">
        <v>49</v>
      </c>
      <c r="K19517" s="319">
        <v>2</v>
      </c>
    </row>
    <row r="19518" spans="1:11" x14ac:dyDescent="0.3">
      <c r="A19518" s="341">
        <v>43821.419444386571</v>
      </c>
      <c r="B19518" s="318">
        <v>40440.779000000002</v>
      </c>
      <c r="C19518" s="318">
        <f t="shared" si="423"/>
        <v>0.24399999999877764</v>
      </c>
      <c r="D19518" s="414">
        <f t="shared" si="424"/>
        <v>0.12199999999938882</v>
      </c>
      <c r="H19518" s="406"/>
      <c r="J19518" s="82">
        <v>50</v>
      </c>
      <c r="K19518" s="320">
        <v>3</v>
      </c>
    </row>
    <row r="19519" spans="1:11" x14ac:dyDescent="0.3">
      <c r="A19519" s="341">
        <v>43821.461111053242</v>
      </c>
      <c r="B19519" s="318">
        <v>40441.031999999999</v>
      </c>
      <c r="C19519" s="318">
        <f t="shared" si="423"/>
        <v>0.2529999999969732</v>
      </c>
      <c r="D19519" s="414">
        <f t="shared" si="424"/>
        <v>0.1264999999984866</v>
      </c>
      <c r="H19519" s="406"/>
      <c r="J19519" s="82">
        <v>51</v>
      </c>
      <c r="K19519" s="321">
        <v>4</v>
      </c>
    </row>
    <row r="19520" spans="1:11" x14ac:dyDescent="0.3">
      <c r="A19520" s="341">
        <v>43821.502777719907</v>
      </c>
      <c r="B19520" s="318">
        <v>40441.281999999999</v>
      </c>
      <c r="C19520" s="318">
        <f t="shared" si="423"/>
        <v>0.25</v>
      </c>
      <c r="D19520" s="414">
        <f t="shared" si="424"/>
        <v>0.125</v>
      </c>
      <c r="H19520" s="406"/>
      <c r="J19520" s="82">
        <v>52</v>
      </c>
      <c r="K19520" s="391">
        <v>1</v>
      </c>
    </row>
    <row r="19521" spans="1:11" x14ac:dyDescent="0.3">
      <c r="A19521" s="341">
        <v>43821.544444386571</v>
      </c>
      <c r="B19521" s="318">
        <v>40441.529000000002</v>
      </c>
      <c r="C19521" s="318">
        <f t="shared" si="423"/>
        <v>0.2470000000030268</v>
      </c>
      <c r="D19521" s="414">
        <f t="shared" si="424"/>
        <v>0.1235000000015134</v>
      </c>
      <c r="H19521" s="406"/>
      <c r="J19521" s="82">
        <v>53</v>
      </c>
      <c r="K19521" s="319">
        <v>2</v>
      </c>
    </row>
    <row r="19522" spans="1:11" x14ac:dyDescent="0.3">
      <c r="A19522" s="341">
        <v>43821.586111053242</v>
      </c>
      <c r="B19522" s="318">
        <v>40441.769</v>
      </c>
      <c r="C19522" s="318">
        <f t="shared" si="423"/>
        <v>0.23999999999796273</v>
      </c>
      <c r="D19522" s="414">
        <f t="shared" si="424"/>
        <v>0.11999999999898137</v>
      </c>
      <c r="H19522" s="406"/>
      <c r="J19522" s="82">
        <v>54</v>
      </c>
      <c r="K19522" s="320">
        <v>3</v>
      </c>
    </row>
    <row r="19523" spans="1:11" x14ac:dyDescent="0.3">
      <c r="A19523" s="341">
        <v>43821.627777719907</v>
      </c>
      <c r="B19523" s="318">
        <v>40442.019</v>
      </c>
      <c r="C19523" s="318">
        <f t="shared" si="423"/>
        <v>0.25</v>
      </c>
      <c r="D19523" s="414">
        <f t="shared" si="424"/>
        <v>0.125</v>
      </c>
      <c r="H19523" s="406"/>
      <c r="J19523" s="82">
        <v>55</v>
      </c>
      <c r="K19523" s="321">
        <v>4</v>
      </c>
    </row>
    <row r="19524" spans="1:11" x14ac:dyDescent="0.3">
      <c r="A19524" s="341">
        <v>43821.669444386571</v>
      </c>
      <c r="B19524" s="318">
        <v>40442.269</v>
      </c>
      <c r="C19524" s="318">
        <f t="shared" si="423"/>
        <v>0.25</v>
      </c>
      <c r="D19524" s="414">
        <f t="shared" si="424"/>
        <v>0.125</v>
      </c>
      <c r="H19524" s="406"/>
      <c r="J19524" s="82">
        <v>56</v>
      </c>
      <c r="K19524" s="391">
        <v>1</v>
      </c>
    </row>
    <row r="19525" spans="1:11" x14ac:dyDescent="0.3">
      <c r="A19525" s="341">
        <v>43821.711111053242</v>
      </c>
      <c r="B19525" s="318">
        <v>40442.510999999999</v>
      </c>
      <c r="C19525" s="318">
        <f t="shared" si="423"/>
        <v>0.24199999999837019</v>
      </c>
      <c r="D19525" s="414">
        <f t="shared" si="424"/>
        <v>0.12099999999918509</v>
      </c>
      <c r="H19525" s="406"/>
      <c r="J19525" s="82">
        <v>57</v>
      </c>
      <c r="K19525" s="319">
        <v>2</v>
      </c>
    </row>
    <row r="19526" spans="1:11" x14ac:dyDescent="0.3">
      <c r="A19526" s="341">
        <v>43821.752777719907</v>
      </c>
      <c r="B19526" s="318">
        <v>40442.748</v>
      </c>
      <c r="C19526" s="318">
        <f t="shared" si="423"/>
        <v>0.23700000000098953</v>
      </c>
      <c r="D19526" s="414">
        <f t="shared" si="424"/>
        <v>0.11850000000049477</v>
      </c>
      <c r="H19526" s="406"/>
      <c r="J19526" s="82">
        <v>58</v>
      </c>
      <c r="K19526" s="320">
        <v>3</v>
      </c>
    </row>
    <row r="19527" spans="1:11" x14ac:dyDescent="0.3">
      <c r="A19527" s="341">
        <v>43821.794444386571</v>
      </c>
      <c r="B19527" s="318">
        <v>40442.997000000003</v>
      </c>
      <c r="C19527" s="318">
        <f t="shared" si="423"/>
        <v>0.24900000000343425</v>
      </c>
      <c r="D19527" s="414">
        <f t="shared" si="424"/>
        <v>0.12450000000171713</v>
      </c>
      <c r="H19527" s="406"/>
      <c r="J19527" s="82">
        <v>59</v>
      </c>
      <c r="K19527" s="321">
        <v>4</v>
      </c>
    </row>
    <row r="19528" spans="1:11" x14ac:dyDescent="0.3">
      <c r="A19528" s="341">
        <v>43821.836111053242</v>
      </c>
      <c r="B19528" s="318">
        <v>40443.245000000003</v>
      </c>
      <c r="C19528" s="318">
        <f t="shared" si="423"/>
        <v>0.24799999999959255</v>
      </c>
      <c r="D19528" s="414">
        <f t="shared" si="424"/>
        <v>0.12399999999979627</v>
      </c>
      <c r="H19528" s="406"/>
      <c r="J19528" s="82">
        <v>60</v>
      </c>
      <c r="K19528" s="391">
        <v>1</v>
      </c>
    </row>
    <row r="19529" spans="1:11" x14ac:dyDescent="0.3">
      <c r="A19529" s="341">
        <v>43821.877777719907</v>
      </c>
      <c r="B19529" s="318">
        <v>40443.483</v>
      </c>
      <c r="C19529" s="318">
        <f t="shared" si="423"/>
        <v>0.23799999999755528</v>
      </c>
      <c r="D19529" s="414">
        <f t="shared" si="424"/>
        <v>0.11899999999877764</v>
      </c>
      <c r="H19529" s="406"/>
      <c r="J19529" s="82">
        <v>61</v>
      </c>
      <c r="K19529" s="319">
        <v>2</v>
      </c>
    </row>
    <row r="19530" spans="1:11" x14ac:dyDescent="0.3">
      <c r="A19530" s="341">
        <v>43821.919444386571</v>
      </c>
      <c r="B19530" s="318">
        <v>40443.716</v>
      </c>
      <c r="C19530" s="318">
        <f t="shared" si="423"/>
        <v>0.23300000000017462</v>
      </c>
      <c r="D19530" s="414">
        <f t="shared" si="424"/>
        <v>0.11650000000008731</v>
      </c>
      <c r="H19530" s="406"/>
      <c r="J19530" s="82">
        <v>62</v>
      </c>
      <c r="K19530" s="320">
        <v>3</v>
      </c>
    </row>
    <row r="19531" spans="1:11" x14ac:dyDescent="0.3">
      <c r="A19531" s="341">
        <v>43821.961111053242</v>
      </c>
      <c r="B19531" s="318">
        <v>40443.961000000003</v>
      </c>
      <c r="C19531" s="318">
        <f t="shared" si="423"/>
        <v>0.24500000000261934</v>
      </c>
      <c r="D19531" s="414">
        <f t="shared" si="424"/>
        <v>0.12250000000130967</v>
      </c>
      <c r="E19531" s="336">
        <f>SUM(C19508:C19531)*7.4805194805</f>
        <v>44.292155844056175</v>
      </c>
      <c r="F19531" s="324">
        <f>AVERAGE(D19508:D19531)</f>
        <v>0.12335416666671033</v>
      </c>
      <c r="G19531" s="324">
        <f>_xlfn.STDEV.S(D19508:D19531)</f>
        <v>3.044878689128081E-3</v>
      </c>
      <c r="H19531" s="404"/>
      <c r="I19531" s="344">
        <f>AVERAGE(D19364:D19531)</f>
        <v>0.12324404761905801</v>
      </c>
      <c r="J19531" s="82">
        <v>63</v>
      </c>
      <c r="K19531" s="321">
        <v>4</v>
      </c>
    </row>
    <row r="19532" spans="1:11" x14ac:dyDescent="0.3">
      <c r="A19532" s="341">
        <v>43822.002777719907</v>
      </c>
      <c r="B19532" s="318">
        <v>40444.212</v>
      </c>
      <c r="C19532" s="318">
        <f t="shared" si="423"/>
        <v>0.25099999999656575</v>
      </c>
      <c r="D19532" s="414">
        <f t="shared" si="424"/>
        <v>0.12549999999828287</v>
      </c>
      <c r="H19532" s="406"/>
      <c r="J19532" s="82">
        <v>64</v>
      </c>
      <c r="K19532" s="391">
        <v>1</v>
      </c>
    </row>
    <row r="19533" spans="1:11" x14ac:dyDescent="0.3">
      <c r="A19533" s="341">
        <v>43822.044444386571</v>
      </c>
      <c r="B19533" s="318">
        <v>40444.461000000003</v>
      </c>
      <c r="C19533" s="318">
        <f t="shared" si="423"/>
        <v>0.24900000000343425</v>
      </c>
      <c r="D19533" s="414">
        <f t="shared" si="424"/>
        <v>0.12450000000171713</v>
      </c>
      <c r="H19533" s="406"/>
      <c r="J19533" s="82">
        <v>65</v>
      </c>
      <c r="K19533" s="319">
        <v>2</v>
      </c>
    </row>
    <row r="19534" spans="1:11" x14ac:dyDescent="0.3">
      <c r="A19534" s="341">
        <v>43822.086111053242</v>
      </c>
      <c r="B19534" s="318">
        <v>40444.701000000001</v>
      </c>
      <c r="C19534" s="318">
        <f t="shared" si="423"/>
        <v>0.23999999999796273</v>
      </c>
      <c r="D19534" s="414">
        <f t="shared" si="424"/>
        <v>0.11999999999898137</v>
      </c>
      <c r="H19534" s="406"/>
      <c r="J19534" s="82">
        <v>66</v>
      </c>
      <c r="K19534" s="320">
        <v>3</v>
      </c>
    </row>
    <row r="19535" spans="1:11" x14ac:dyDescent="0.3">
      <c r="A19535" s="341">
        <v>43822.127777719907</v>
      </c>
      <c r="B19535" s="318">
        <v>40444.949000000001</v>
      </c>
      <c r="C19535" s="318">
        <f t="shared" si="423"/>
        <v>0.24799999999959255</v>
      </c>
      <c r="D19535" s="414">
        <f t="shared" si="424"/>
        <v>0.12399999999979627</v>
      </c>
      <c r="H19535" s="406"/>
      <c r="J19535" s="82">
        <v>67</v>
      </c>
      <c r="K19535" s="321">
        <v>4</v>
      </c>
    </row>
    <row r="19536" spans="1:11" x14ac:dyDescent="0.3">
      <c r="A19536" s="341">
        <v>43822.169444386571</v>
      </c>
      <c r="B19536" s="318">
        <v>40445.201999999997</v>
      </c>
      <c r="C19536" s="318">
        <f t="shared" si="423"/>
        <v>0.2529999999969732</v>
      </c>
      <c r="D19536" s="414">
        <f t="shared" si="424"/>
        <v>0.1264999999984866</v>
      </c>
      <c r="H19536" s="406"/>
      <c r="J19536" s="82">
        <v>68</v>
      </c>
      <c r="K19536" s="391">
        <v>1</v>
      </c>
    </row>
    <row r="19537" spans="1:11" x14ac:dyDescent="0.3">
      <c r="A19537" s="341">
        <v>43822.211111053242</v>
      </c>
      <c r="B19537" s="318">
        <v>40445.457999999999</v>
      </c>
      <c r="C19537" s="318">
        <f t="shared" si="423"/>
        <v>0.25600000000122236</v>
      </c>
      <c r="D19537" s="414">
        <f t="shared" si="424"/>
        <v>0.12800000000061118</v>
      </c>
      <c r="H19537" s="406"/>
      <c r="J19537" s="82">
        <v>69</v>
      </c>
      <c r="K19537" s="319">
        <v>2</v>
      </c>
    </row>
    <row r="19538" spans="1:11" x14ac:dyDescent="0.3">
      <c r="A19538" s="341">
        <v>43822.252777719907</v>
      </c>
      <c r="B19538" s="318">
        <v>40445.701999999997</v>
      </c>
      <c r="C19538" s="318">
        <f t="shared" si="423"/>
        <v>0.24399999999877764</v>
      </c>
      <c r="D19538" s="414">
        <f t="shared" si="424"/>
        <v>0.12199999999938882</v>
      </c>
      <c r="H19538" s="406"/>
      <c r="J19538" s="82">
        <v>70</v>
      </c>
      <c r="K19538" s="320">
        <v>3</v>
      </c>
    </row>
    <row r="19539" spans="1:11" x14ac:dyDescent="0.3">
      <c r="A19539" s="341">
        <v>43822.294444386571</v>
      </c>
      <c r="B19539" s="318">
        <v>40445.959000000003</v>
      </c>
      <c r="C19539" s="318">
        <f t="shared" si="423"/>
        <v>0.25700000000506407</v>
      </c>
      <c r="D19539" s="414">
        <f t="shared" si="424"/>
        <v>0.12850000000253203</v>
      </c>
      <c r="H19539" s="406"/>
      <c r="J19539" s="82">
        <v>71</v>
      </c>
      <c r="K19539" s="321">
        <v>4</v>
      </c>
    </row>
    <row r="19540" spans="1:11" x14ac:dyDescent="0.3">
      <c r="A19540" s="341">
        <v>43822.336111053242</v>
      </c>
      <c r="B19540" s="318">
        <v>40446.214999999997</v>
      </c>
      <c r="C19540" s="318">
        <f t="shared" si="423"/>
        <v>0.2559999999939464</v>
      </c>
      <c r="D19540" s="414">
        <f t="shared" si="424"/>
        <v>0.1279999999969732</v>
      </c>
      <c r="H19540" s="406"/>
      <c r="J19540" s="82">
        <v>72</v>
      </c>
      <c r="K19540" s="391">
        <v>1</v>
      </c>
    </row>
    <row r="19541" spans="1:11" x14ac:dyDescent="0.3">
      <c r="A19541" s="341">
        <v>43822.377777719907</v>
      </c>
      <c r="B19541" s="318">
        <v>40446.462</v>
      </c>
      <c r="C19541" s="318">
        <f t="shared" si="423"/>
        <v>0.2470000000030268</v>
      </c>
      <c r="D19541" s="414">
        <f t="shared" si="424"/>
        <v>0.1235000000015134</v>
      </c>
      <c r="H19541" s="406"/>
      <c r="J19541" s="82">
        <v>73</v>
      </c>
      <c r="K19541" s="319">
        <v>2</v>
      </c>
    </row>
    <row r="19542" spans="1:11" x14ac:dyDescent="0.3">
      <c r="A19542" s="341">
        <v>43822.419444386571</v>
      </c>
      <c r="B19542" s="318">
        <v>40446.701999999997</v>
      </c>
      <c r="C19542" s="318">
        <f t="shared" si="423"/>
        <v>0.23999999999796273</v>
      </c>
      <c r="D19542" s="414">
        <f t="shared" si="424"/>
        <v>0.11999999999898137</v>
      </c>
      <c r="H19542" s="406"/>
      <c r="J19542" s="82">
        <v>74</v>
      </c>
      <c r="K19542" s="320">
        <v>3</v>
      </c>
    </row>
    <row r="19543" spans="1:11" x14ac:dyDescent="0.3">
      <c r="A19543" s="341">
        <v>43822.461111053242</v>
      </c>
      <c r="B19543" s="318">
        <v>40446.953000000001</v>
      </c>
      <c r="C19543" s="318">
        <f t="shared" si="423"/>
        <v>0.25100000000384171</v>
      </c>
      <c r="D19543" s="414">
        <f t="shared" si="424"/>
        <v>0.12550000000192085</v>
      </c>
      <c r="H19543" s="406"/>
      <c r="J19543" s="82">
        <v>75</v>
      </c>
      <c r="K19543" s="321">
        <v>4</v>
      </c>
    </row>
    <row r="19544" spans="1:11" x14ac:dyDescent="0.3">
      <c r="A19544" s="341">
        <v>43822.502777719907</v>
      </c>
      <c r="B19544" s="318">
        <v>40447.21</v>
      </c>
      <c r="C19544" s="318">
        <f t="shared" si="423"/>
        <v>0.25699999999778811</v>
      </c>
      <c r="D19544" s="414">
        <f t="shared" si="424"/>
        <v>0.12849999999889405</v>
      </c>
      <c r="H19544" s="406"/>
      <c r="J19544" s="82">
        <v>76</v>
      </c>
      <c r="K19544" s="391">
        <v>1</v>
      </c>
    </row>
    <row r="19545" spans="1:11" x14ac:dyDescent="0.3">
      <c r="A19545" s="341">
        <v>43822.544444386571</v>
      </c>
      <c r="B19545" s="318">
        <v>40447.457999999999</v>
      </c>
      <c r="C19545" s="318">
        <f t="shared" si="423"/>
        <v>0.24799999999959255</v>
      </c>
      <c r="D19545" s="414">
        <f t="shared" si="424"/>
        <v>0.12399999999979627</v>
      </c>
      <c r="H19545" s="406"/>
      <c r="J19545" s="82">
        <v>77</v>
      </c>
      <c r="K19545" s="319">
        <v>2</v>
      </c>
    </row>
    <row r="19546" spans="1:11" x14ac:dyDescent="0.3">
      <c r="A19546" s="341">
        <v>43822.586111053242</v>
      </c>
      <c r="B19546" s="318">
        <v>40447.696000000004</v>
      </c>
      <c r="C19546" s="318">
        <f t="shared" si="423"/>
        <v>0.23800000000483124</v>
      </c>
      <c r="D19546" s="414">
        <f t="shared" si="424"/>
        <v>0.11900000000241562</v>
      </c>
      <c r="H19546" s="406"/>
      <c r="J19546" s="82">
        <v>78</v>
      </c>
      <c r="K19546" s="320">
        <v>3</v>
      </c>
    </row>
    <row r="19547" spans="1:11" x14ac:dyDescent="0.3">
      <c r="A19547" s="341">
        <v>43822.627777719907</v>
      </c>
      <c r="B19547" s="318">
        <v>40447.940999999999</v>
      </c>
      <c r="C19547" s="318">
        <f t="shared" si="423"/>
        <v>0.24499999999534339</v>
      </c>
      <c r="D19547" s="414">
        <f t="shared" si="424"/>
        <v>0.12249999999767169</v>
      </c>
      <c r="H19547" s="406"/>
      <c r="J19547" s="82">
        <v>79</v>
      </c>
      <c r="K19547" s="321">
        <v>4</v>
      </c>
    </row>
    <row r="19548" spans="1:11" x14ac:dyDescent="0.3">
      <c r="A19548" s="341">
        <v>43822.669444386571</v>
      </c>
      <c r="B19548" s="318">
        <v>40448.195</v>
      </c>
      <c r="C19548" s="318">
        <f t="shared" si="423"/>
        <v>0.25400000000081491</v>
      </c>
      <c r="D19548" s="414">
        <f t="shared" si="424"/>
        <v>0.12700000000040745</v>
      </c>
      <c r="H19548" s="406"/>
      <c r="J19548" s="82">
        <v>80</v>
      </c>
      <c r="K19548" s="391">
        <v>1</v>
      </c>
    </row>
    <row r="19549" spans="1:11" x14ac:dyDescent="0.3">
      <c r="A19549" s="341">
        <v>43822.711111053242</v>
      </c>
      <c r="B19549" s="318">
        <v>40448.440999999999</v>
      </c>
      <c r="C19549" s="318">
        <f t="shared" si="423"/>
        <v>0.24599999999918509</v>
      </c>
      <c r="D19549" s="414">
        <f t="shared" si="424"/>
        <v>0.12299999999959255</v>
      </c>
      <c r="H19549" s="406"/>
      <c r="J19549" s="82">
        <v>81</v>
      </c>
      <c r="K19549" s="319">
        <v>2</v>
      </c>
    </row>
    <row r="19550" spans="1:11" x14ac:dyDescent="0.3">
      <c r="A19550" s="341">
        <v>43822.752777719907</v>
      </c>
      <c r="B19550" s="318">
        <v>40448.68</v>
      </c>
      <c r="C19550" s="318">
        <f t="shared" si="423"/>
        <v>0.23900000000139698</v>
      </c>
      <c r="D19550" s="414">
        <f t="shared" si="424"/>
        <v>0.11950000000069849</v>
      </c>
      <c r="H19550" s="406"/>
      <c r="J19550" s="82">
        <v>82</v>
      </c>
      <c r="K19550" s="320">
        <v>3</v>
      </c>
    </row>
    <row r="19551" spans="1:11" x14ac:dyDescent="0.3">
      <c r="A19551" s="341">
        <v>43822.794444386571</v>
      </c>
      <c r="B19551" s="318">
        <v>40448.921000000002</v>
      </c>
      <c r="C19551" s="318">
        <f t="shared" si="423"/>
        <v>0.24100000000180444</v>
      </c>
      <c r="D19551" s="414">
        <f t="shared" si="424"/>
        <v>0.12050000000090222</v>
      </c>
      <c r="H19551" s="406"/>
      <c r="J19551" s="82">
        <v>83</v>
      </c>
      <c r="K19551" s="321">
        <v>4</v>
      </c>
    </row>
    <row r="19552" spans="1:11" x14ac:dyDescent="0.3">
      <c r="A19552" s="341">
        <v>43822.836111053242</v>
      </c>
      <c r="B19552" s="318">
        <v>40449.169000000002</v>
      </c>
      <c r="C19552" s="318">
        <f t="shared" si="423"/>
        <v>0.24799999999959255</v>
      </c>
      <c r="D19552" s="414">
        <f t="shared" si="424"/>
        <v>0.12399999999979627</v>
      </c>
      <c r="H19552" s="406"/>
      <c r="J19552" s="82">
        <v>84</v>
      </c>
      <c r="K19552" s="391">
        <v>1</v>
      </c>
    </row>
    <row r="19553" spans="1:11" x14ac:dyDescent="0.3">
      <c r="A19553" s="341">
        <v>43822.877777719907</v>
      </c>
      <c r="B19553" s="318">
        <v>40449.410000000003</v>
      </c>
      <c r="C19553" s="318">
        <f t="shared" si="423"/>
        <v>0.24100000000180444</v>
      </c>
      <c r="D19553" s="414">
        <f t="shared" si="424"/>
        <v>0.12050000000090222</v>
      </c>
      <c r="H19553" s="406"/>
      <c r="J19553" s="82">
        <v>85</v>
      </c>
      <c r="K19553" s="319">
        <v>2</v>
      </c>
    </row>
    <row r="19554" spans="1:11" x14ac:dyDescent="0.3">
      <c r="A19554" s="341">
        <v>43822.919444386571</v>
      </c>
      <c r="B19554" s="318">
        <v>40449.648000000001</v>
      </c>
      <c r="C19554" s="318">
        <f t="shared" si="423"/>
        <v>0.23799999999755528</v>
      </c>
      <c r="D19554" s="414">
        <f t="shared" si="424"/>
        <v>0.11899999999877764</v>
      </c>
      <c r="H19554" s="406"/>
      <c r="J19554" s="82">
        <v>86</v>
      </c>
      <c r="K19554" s="320">
        <v>3</v>
      </c>
    </row>
    <row r="19555" spans="1:11" x14ac:dyDescent="0.3">
      <c r="A19555" s="341">
        <v>43822.961111053242</v>
      </c>
      <c r="B19555" s="318">
        <v>40449.881999999998</v>
      </c>
      <c r="C19555" s="318">
        <f t="shared" si="423"/>
        <v>0.23399999999674037</v>
      </c>
      <c r="D19555" s="414">
        <f t="shared" si="424"/>
        <v>0.11699999999837019</v>
      </c>
      <c r="E19555" s="336">
        <f>SUM(C19532:C19555)*7.4805194805</f>
        <v>44.292155844001748</v>
      </c>
      <c r="F19555" s="324">
        <f>AVERAGE(D19532:D19555)</f>
        <v>0.12335416666655874</v>
      </c>
      <c r="G19555" s="324">
        <f>_xlfn.STDEV.S(D19532:D19555)</f>
        <v>3.3991020766852664E-3</v>
      </c>
      <c r="H19555" s="406"/>
      <c r="J19555" s="82">
        <v>87</v>
      </c>
      <c r="K19555" s="321">
        <v>4</v>
      </c>
    </row>
    <row r="19556" spans="1:11" x14ac:dyDescent="0.3">
      <c r="A19556" s="341">
        <v>43823.002777719907</v>
      </c>
      <c r="B19556" s="318">
        <v>40450.129000000001</v>
      </c>
      <c r="C19556" s="318">
        <f t="shared" si="423"/>
        <v>0.2470000000030268</v>
      </c>
      <c r="D19556" s="414">
        <f t="shared" si="424"/>
        <v>0.1235000000015134</v>
      </c>
      <c r="H19556" s="406"/>
      <c r="J19556" s="82">
        <v>88</v>
      </c>
      <c r="K19556" s="391">
        <v>1</v>
      </c>
    </row>
    <row r="19557" spans="1:11" x14ac:dyDescent="0.3">
      <c r="A19557" s="341">
        <v>43823.044444386571</v>
      </c>
      <c r="B19557" s="318">
        <v>40450.379000000001</v>
      </c>
      <c r="C19557" s="318">
        <f t="shared" si="423"/>
        <v>0.25</v>
      </c>
      <c r="D19557" s="414">
        <f t="shared" si="424"/>
        <v>0.125</v>
      </c>
      <c r="H19557" s="406"/>
      <c r="J19557" s="82">
        <v>89</v>
      </c>
      <c r="K19557" s="319">
        <v>2</v>
      </c>
    </row>
    <row r="19558" spans="1:11" x14ac:dyDescent="0.3">
      <c r="A19558" s="341">
        <v>43823.086111053242</v>
      </c>
      <c r="B19558" s="318">
        <v>40450.620999999999</v>
      </c>
      <c r="C19558" s="318">
        <f t="shared" si="423"/>
        <v>0.24199999999837019</v>
      </c>
      <c r="D19558" s="414">
        <f t="shared" si="424"/>
        <v>0.12099999999918509</v>
      </c>
      <c r="H19558" s="406"/>
      <c r="J19558" s="82">
        <v>90</v>
      </c>
      <c r="K19558" s="320">
        <v>3</v>
      </c>
    </row>
    <row r="19559" spans="1:11" x14ac:dyDescent="0.3">
      <c r="A19559" s="341">
        <v>43823.127777719907</v>
      </c>
      <c r="B19559" s="318">
        <v>40450.864000000001</v>
      </c>
      <c r="C19559" s="318">
        <f t="shared" si="423"/>
        <v>0.24300000000221189</v>
      </c>
      <c r="D19559" s="414">
        <f t="shared" si="424"/>
        <v>0.12150000000110595</v>
      </c>
      <c r="H19559" s="406"/>
      <c r="J19559" s="82">
        <v>91</v>
      </c>
      <c r="K19559" s="321">
        <v>4</v>
      </c>
    </row>
    <row r="19560" spans="1:11" x14ac:dyDescent="0.3">
      <c r="A19560" s="341">
        <v>43823.169444386571</v>
      </c>
      <c r="B19560" s="318">
        <v>40451.118000000002</v>
      </c>
      <c r="C19560" s="318">
        <f t="shared" si="423"/>
        <v>0.25400000000081491</v>
      </c>
      <c r="D19560" s="414">
        <f t="shared" si="424"/>
        <v>0.12700000000040745</v>
      </c>
      <c r="H19560" s="406"/>
      <c r="J19560" s="82">
        <v>92</v>
      </c>
      <c r="K19560" s="391">
        <v>1</v>
      </c>
    </row>
    <row r="19561" spans="1:11" x14ac:dyDescent="0.3">
      <c r="A19561" s="341">
        <v>43823.211111053242</v>
      </c>
      <c r="B19561" s="318">
        <v>40451.360000000001</v>
      </c>
      <c r="C19561" s="318">
        <f t="shared" si="423"/>
        <v>0.24199999999837019</v>
      </c>
      <c r="D19561" s="414">
        <f t="shared" si="424"/>
        <v>0.12099999999918509</v>
      </c>
      <c r="H19561" s="406"/>
      <c r="J19561" s="82">
        <v>93</v>
      </c>
      <c r="K19561" s="319">
        <v>2</v>
      </c>
    </row>
    <row r="19562" spans="1:11" x14ac:dyDescent="0.3">
      <c r="A19562" s="341">
        <v>43823.252777719907</v>
      </c>
      <c r="B19562" s="318">
        <v>40451.610999999997</v>
      </c>
      <c r="C19562" s="318">
        <f t="shared" si="423"/>
        <v>0.25099999999656575</v>
      </c>
      <c r="D19562" s="414">
        <f t="shared" si="424"/>
        <v>0.12549999999828287</v>
      </c>
      <c r="H19562" s="406"/>
      <c r="J19562" s="82">
        <v>94</v>
      </c>
      <c r="K19562" s="320">
        <v>3</v>
      </c>
    </row>
    <row r="19563" spans="1:11" x14ac:dyDescent="0.3">
      <c r="A19563" s="341">
        <v>43823.294444386571</v>
      </c>
      <c r="B19563" s="318">
        <v>40451.860999999997</v>
      </c>
      <c r="C19563" s="318">
        <f t="shared" si="423"/>
        <v>0.25</v>
      </c>
      <c r="D19563" s="414">
        <f t="shared" si="424"/>
        <v>0.125</v>
      </c>
      <c r="H19563" s="406"/>
      <c r="J19563" s="82">
        <v>95</v>
      </c>
      <c r="K19563" s="321">
        <v>4</v>
      </c>
    </row>
    <row r="19564" spans="1:11" x14ac:dyDescent="0.3">
      <c r="A19564" s="341">
        <v>43823.336111053242</v>
      </c>
      <c r="B19564" s="318">
        <v>40452.120999999999</v>
      </c>
      <c r="C19564" s="318">
        <f t="shared" si="423"/>
        <v>0.26000000000203727</v>
      </c>
      <c r="D19564" s="414">
        <f t="shared" si="424"/>
        <v>0.13000000000101863</v>
      </c>
      <c r="H19564" s="406"/>
      <c r="J19564" s="82">
        <v>96</v>
      </c>
      <c r="K19564" s="391">
        <v>1</v>
      </c>
    </row>
    <row r="19565" spans="1:11" x14ac:dyDescent="0.3">
      <c r="A19565" s="341">
        <v>43823.377777719907</v>
      </c>
      <c r="B19565" s="318">
        <v>40452.370999999999</v>
      </c>
      <c r="C19565" s="318">
        <f t="shared" si="423"/>
        <v>0.25</v>
      </c>
      <c r="D19565" s="414">
        <f t="shared" si="424"/>
        <v>0.125</v>
      </c>
      <c r="H19565" s="406"/>
      <c r="J19565" s="82">
        <v>97</v>
      </c>
      <c r="K19565" s="319">
        <v>2</v>
      </c>
    </row>
    <row r="19566" spans="1:11" x14ac:dyDescent="0.3">
      <c r="A19566" s="341">
        <v>43823.419444386571</v>
      </c>
      <c r="B19566" s="318">
        <v>40452.610999999997</v>
      </c>
      <c r="C19566" s="318">
        <f t="shared" si="423"/>
        <v>0.23999999999796273</v>
      </c>
      <c r="D19566" s="414">
        <f t="shared" si="424"/>
        <v>0.11999999999898137</v>
      </c>
      <c r="H19566" s="406"/>
      <c r="J19566" s="82">
        <v>98</v>
      </c>
      <c r="K19566" s="320">
        <v>3</v>
      </c>
    </row>
    <row r="19567" spans="1:11" x14ac:dyDescent="0.3">
      <c r="A19567" s="341">
        <v>43823.461111053242</v>
      </c>
      <c r="B19567" s="318">
        <v>40452.851000000002</v>
      </c>
      <c r="C19567" s="318">
        <f t="shared" si="423"/>
        <v>0.24000000000523869</v>
      </c>
      <c r="D19567" s="414">
        <f t="shared" si="424"/>
        <v>0.12000000000261934</v>
      </c>
      <c r="H19567" s="406"/>
      <c r="J19567" s="82">
        <v>99</v>
      </c>
      <c r="K19567" s="321">
        <v>4</v>
      </c>
    </row>
    <row r="19568" spans="1:11" x14ac:dyDescent="0.3">
      <c r="A19568" s="341">
        <v>43823.502777719907</v>
      </c>
      <c r="B19568" s="318">
        <v>40453.101000000002</v>
      </c>
      <c r="C19568" s="318">
        <f t="shared" si="423"/>
        <v>0.25</v>
      </c>
      <c r="D19568" s="414">
        <f t="shared" si="424"/>
        <v>0.125</v>
      </c>
      <c r="H19568" s="406"/>
      <c r="J19568" s="82">
        <v>100</v>
      </c>
      <c r="K19568" s="391">
        <v>1</v>
      </c>
    </row>
    <row r="19569" spans="1:12" x14ac:dyDescent="0.3">
      <c r="A19569" s="341">
        <v>43825.538888888892</v>
      </c>
      <c r="B19569" s="318">
        <v>40464.862000000001</v>
      </c>
      <c r="H19569" s="332"/>
      <c r="K19569" s="391">
        <v>1</v>
      </c>
    </row>
    <row r="19570" spans="1:12" x14ac:dyDescent="0.3">
      <c r="A19570" s="341">
        <v>43825.545138888891</v>
      </c>
      <c r="B19570" s="318">
        <v>40465.120999999999</v>
      </c>
      <c r="C19570" s="318">
        <f t="shared" ref="C19570:C19661" si="425">B19570-B19569</f>
        <v>0.25899999999819556</v>
      </c>
      <c r="D19570" s="414">
        <f t="shared" ref="D19570:D19661" si="426">C19570/2</f>
        <v>0.12949999999909778</v>
      </c>
      <c r="H19570" s="406"/>
      <c r="J19570" s="82">
        <v>1</v>
      </c>
      <c r="K19570" s="319">
        <v>2</v>
      </c>
      <c r="L19570" s="54" t="s">
        <v>313</v>
      </c>
    </row>
    <row r="19571" spans="1:12" x14ac:dyDescent="0.3">
      <c r="A19571" s="341">
        <v>43825.586805555555</v>
      </c>
      <c r="B19571" s="318">
        <v>40465.368999999999</v>
      </c>
      <c r="C19571" s="318">
        <f t="shared" si="425"/>
        <v>0.24799999999959255</v>
      </c>
      <c r="D19571" s="414">
        <f t="shared" si="426"/>
        <v>0.12399999999979627</v>
      </c>
      <c r="H19571" s="406"/>
      <c r="J19571" s="82">
        <v>2</v>
      </c>
      <c r="K19571" s="320">
        <v>3</v>
      </c>
    </row>
    <row r="19572" spans="1:12" x14ac:dyDescent="0.3">
      <c r="A19572" s="341">
        <v>43825.628472222219</v>
      </c>
      <c r="B19572" s="318">
        <v>40465.61</v>
      </c>
      <c r="C19572" s="318">
        <f t="shared" si="425"/>
        <v>0.24100000000180444</v>
      </c>
      <c r="D19572" s="414">
        <f t="shared" si="426"/>
        <v>0.12050000000090222</v>
      </c>
      <c r="H19572" s="406"/>
      <c r="J19572" s="82">
        <v>3</v>
      </c>
      <c r="K19572" s="321">
        <v>4</v>
      </c>
    </row>
    <row r="19573" spans="1:12" x14ac:dyDescent="0.3">
      <c r="A19573" s="341">
        <v>43825.670138715279</v>
      </c>
      <c r="B19573" s="318">
        <v>40465.851000000002</v>
      </c>
      <c r="C19573" s="318">
        <f t="shared" si="425"/>
        <v>0.24100000000180444</v>
      </c>
      <c r="D19573" s="414">
        <f t="shared" si="426"/>
        <v>0.12050000000090222</v>
      </c>
      <c r="H19573" s="406"/>
      <c r="J19573" s="82">
        <v>4</v>
      </c>
      <c r="K19573" s="391">
        <v>1</v>
      </c>
    </row>
    <row r="19574" spans="1:12" x14ac:dyDescent="0.3">
      <c r="A19574" s="341">
        <v>43825.711805324077</v>
      </c>
      <c r="B19574" s="318">
        <v>40466.1</v>
      </c>
      <c r="C19574" s="318">
        <f t="shared" si="425"/>
        <v>0.24899999999615829</v>
      </c>
      <c r="D19574" s="414">
        <f t="shared" si="426"/>
        <v>0.12449999999807915</v>
      </c>
      <c r="H19574" s="406"/>
      <c r="J19574" s="82">
        <v>5</v>
      </c>
      <c r="K19574" s="319">
        <v>2</v>
      </c>
    </row>
    <row r="19575" spans="1:12" x14ac:dyDescent="0.3">
      <c r="A19575" s="341">
        <v>43825.753471932869</v>
      </c>
      <c r="B19575" s="318">
        <v>40466.349000000002</v>
      </c>
      <c r="C19575" s="318">
        <f t="shared" si="425"/>
        <v>0.24900000000343425</v>
      </c>
      <c r="D19575" s="414">
        <f t="shared" si="426"/>
        <v>0.12450000000171713</v>
      </c>
      <c r="H19575" s="406"/>
      <c r="J19575" s="82">
        <v>6</v>
      </c>
      <c r="K19575" s="320">
        <v>3</v>
      </c>
    </row>
    <row r="19576" spans="1:12" x14ac:dyDescent="0.3">
      <c r="A19576" s="341">
        <v>43825.795138541667</v>
      </c>
      <c r="B19576" s="318">
        <v>40466.588000000003</v>
      </c>
      <c r="C19576" s="318">
        <f t="shared" si="425"/>
        <v>0.23900000000139698</v>
      </c>
      <c r="D19576" s="414">
        <f t="shared" si="426"/>
        <v>0.11950000000069849</v>
      </c>
      <c r="H19576" s="406"/>
      <c r="J19576" s="82">
        <v>7</v>
      </c>
      <c r="K19576" s="321">
        <v>4</v>
      </c>
    </row>
    <row r="19577" spans="1:12" x14ac:dyDescent="0.3">
      <c r="A19577" s="341">
        <v>43825.836805150466</v>
      </c>
      <c r="B19577" s="318">
        <v>40466.81</v>
      </c>
      <c r="C19577" s="318">
        <f t="shared" si="425"/>
        <v>0.22199999999429565</v>
      </c>
      <c r="D19577" s="414">
        <f t="shared" si="426"/>
        <v>0.11099999999714782</v>
      </c>
      <c r="H19577" s="406"/>
      <c r="J19577" s="82">
        <v>8</v>
      </c>
      <c r="K19577" s="391">
        <v>1</v>
      </c>
    </row>
    <row r="19578" spans="1:12" x14ac:dyDescent="0.3">
      <c r="A19578" s="341">
        <v>43825.878471759257</v>
      </c>
      <c r="B19578" s="318">
        <v>40467.050999999999</v>
      </c>
      <c r="C19578" s="318">
        <f t="shared" si="425"/>
        <v>0.24100000000180444</v>
      </c>
      <c r="D19578" s="414">
        <f t="shared" si="426"/>
        <v>0.12050000000090222</v>
      </c>
      <c r="H19578" s="406"/>
      <c r="J19578" s="82">
        <v>9</v>
      </c>
      <c r="K19578" s="319">
        <v>2</v>
      </c>
    </row>
    <row r="19579" spans="1:12" x14ac:dyDescent="0.3">
      <c r="A19579" s="341">
        <v>43825.920138368056</v>
      </c>
      <c r="B19579" s="318">
        <v>40467.292000000001</v>
      </c>
      <c r="C19579" s="318">
        <f t="shared" si="425"/>
        <v>0.24100000000180444</v>
      </c>
      <c r="D19579" s="414">
        <f t="shared" si="426"/>
        <v>0.12050000000090222</v>
      </c>
      <c r="H19579" s="406"/>
      <c r="J19579" s="82">
        <v>10</v>
      </c>
      <c r="K19579" s="320">
        <v>3</v>
      </c>
    </row>
    <row r="19580" spans="1:12" x14ac:dyDescent="0.3">
      <c r="A19580" s="341">
        <v>43825.961804976854</v>
      </c>
      <c r="B19580" s="318">
        <v>40467.529000000002</v>
      </c>
      <c r="C19580" s="318">
        <f t="shared" si="425"/>
        <v>0.23700000000098953</v>
      </c>
      <c r="D19580" s="414">
        <f t="shared" si="426"/>
        <v>0.11850000000049477</v>
      </c>
      <c r="E19580" s="336">
        <f>SUM(C19556:C19580)*7.4805194805</f>
        <v>44.03033766226698</v>
      </c>
      <c r="F19580" s="324">
        <f>AVERAGE(D19556:D19580)</f>
        <v>0.12262500000012248</v>
      </c>
      <c r="G19580" s="324">
        <f>_xlfn.STDEV.S(D19556:D19580)</f>
        <v>3.9652018975658071E-3</v>
      </c>
      <c r="H19580" s="406"/>
      <c r="J19580" s="82">
        <v>11</v>
      </c>
      <c r="K19580" s="321">
        <v>4</v>
      </c>
    </row>
    <row r="19581" spans="1:12" x14ac:dyDescent="0.3">
      <c r="A19581" s="341">
        <v>43826.003471585645</v>
      </c>
      <c r="B19581" s="318">
        <v>40467.758000000002</v>
      </c>
      <c r="C19581" s="318">
        <f t="shared" si="425"/>
        <v>0.22899999999935972</v>
      </c>
      <c r="D19581" s="414">
        <f t="shared" si="426"/>
        <v>0.11449999999967986</v>
      </c>
      <c r="H19581" s="406"/>
      <c r="J19581" s="82">
        <v>12</v>
      </c>
      <c r="K19581" s="391">
        <v>1</v>
      </c>
    </row>
    <row r="19582" spans="1:12" x14ac:dyDescent="0.3">
      <c r="A19582" s="341">
        <v>43826.045138194444</v>
      </c>
      <c r="B19582" s="318">
        <v>40467.998</v>
      </c>
      <c r="C19582" s="318">
        <f t="shared" si="425"/>
        <v>0.23999999999796273</v>
      </c>
      <c r="D19582" s="414">
        <f t="shared" si="426"/>
        <v>0.11999999999898137</v>
      </c>
      <c r="H19582" s="406"/>
      <c r="J19582" s="82">
        <v>13</v>
      </c>
      <c r="K19582" s="319">
        <v>2</v>
      </c>
    </row>
    <row r="19583" spans="1:12" x14ac:dyDescent="0.3">
      <c r="A19583" s="341">
        <v>43826.086804803243</v>
      </c>
      <c r="B19583" s="318">
        <v>40468.241999999998</v>
      </c>
      <c r="C19583" s="318">
        <f t="shared" si="425"/>
        <v>0.24399999999877764</v>
      </c>
      <c r="D19583" s="414">
        <f t="shared" si="426"/>
        <v>0.12199999999938882</v>
      </c>
      <c r="H19583" s="406"/>
      <c r="J19583" s="82">
        <v>14</v>
      </c>
      <c r="K19583" s="320">
        <v>3</v>
      </c>
    </row>
    <row r="19584" spans="1:12" x14ac:dyDescent="0.3">
      <c r="A19584" s="341">
        <v>43826.128471412034</v>
      </c>
      <c r="B19584" s="318">
        <v>40468.489000000001</v>
      </c>
      <c r="C19584" s="318">
        <f t="shared" si="425"/>
        <v>0.2470000000030268</v>
      </c>
      <c r="D19584" s="414">
        <f t="shared" si="426"/>
        <v>0.1235000000015134</v>
      </c>
      <c r="H19584" s="406"/>
      <c r="J19584" s="82">
        <v>15</v>
      </c>
      <c r="K19584" s="321">
        <v>4</v>
      </c>
    </row>
    <row r="19585" spans="1:11" x14ac:dyDescent="0.3">
      <c r="A19585" s="341">
        <v>43826.170138020832</v>
      </c>
      <c r="B19585" s="318">
        <v>40468.731</v>
      </c>
      <c r="C19585" s="318">
        <f t="shared" si="425"/>
        <v>0.24199999999837019</v>
      </c>
      <c r="D19585" s="414">
        <f t="shared" si="426"/>
        <v>0.12099999999918509</v>
      </c>
      <c r="H19585" s="406"/>
      <c r="J19585" s="82">
        <v>16</v>
      </c>
      <c r="K19585" s="391">
        <v>1</v>
      </c>
    </row>
    <row r="19586" spans="1:11" x14ac:dyDescent="0.3">
      <c r="A19586" s="341">
        <v>43826.211804629631</v>
      </c>
      <c r="B19586" s="318">
        <v>40468.981</v>
      </c>
      <c r="C19586" s="318">
        <f t="shared" si="425"/>
        <v>0.25</v>
      </c>
      <c r="D19586" s="414">
        <f t="shared" si="426"/>
        <v>0.125</v>
      </c>
      <c r="H19586" s="406"/>
      <c r="J19586" s="82">
        <v>17</v>
      </c>
      <c r="K19586" s="319">
        <v>2</v>
      </c>
    </row>
    <row r="19587" spans="1:11" x14ac:dyDescent="0.3">
      <c r="A19587" s="341">
        <v>43826.253471238429</v>
      </c>
      <c r="B19587" s="318">
        <v>40469.233</v>
      </c>
      <c r="C19587" s="318">
        <f t="shared" si="425"/>
        <v>0.25200000000040745</v>
      </c>
      <c r="D19587" s="414">
        <f t="shared" si="426"/>
        <v>0.12600000000020373</v>
      </c>
      <c r="H19587" s="406"/>
      <c r="J19587" s="82">
        <v>18</v>
      </c>
      <c r="K19587" s="320">
        <v>3</v>
      </c>
    </row>
    <row r="19588" spans="1:11" x14ac:dyDescent="0.3">
      <c r="A19588" s="341">
        <v>43826.295137847221</v>
      </c>
      <c r="B19588" s="318">
        <v>40469.478999999999</v>
      </c>
      <c r="C19588" s="318">
        <f t="shared" si="425"/>
        <v>0.24599999999918509</v>
      </c>
      <c r="D19588" s="414">
        <f t="shared" si="426"/>
        <v>0.12299999999959255</v>
      </c>
      <c r="H19588" s="406"/>
      <c r="J19588" s="82">
        <v>19</v>
      </c>
      <c r="K19588" s="321">
        <v>4</v>
      </c>
    </row>
    <row r="19589" spans="1:11" x14ac:dyDescent="0.3">
      <c r="A19589" s="341">
        <v>43826.336804456019</v>
      </c>
      <c r="B19589" s="318">
        <v>40469.72</v>
      </c>
      <c r="C19589" s="318">
        <f t="shared" si="425"/>
        <v>0.24100000000180444</v>
      </c>
      <c r="D19589" s="414">
        <f t="shared" si="426"/>
        <v>0.12050000000090222</v>
      </c>
      <c r="H19589" s="406"/>
      <c r="J19589" s="82">
        <v>20</v>
      </c>
      <c r="K19589" s="391">
        <v>1</v>
      </c>
    </row>
    <row r="19590" spans="1:11" x14ac:dyDescent="0.3">
      <c r="A19590" s="341">
        <v>43826.378471064818</v>
      </c>
      <c r="B19590" s="318">
        <v>40469.968999999997</v>
      </c>
      <c r="C19590" s="318">
        <f t="shared" si="425"/>
        <v>0.24899999999615829</v>
      </c>
      <c r="D19590" s="414">
        <f t="shared" si="426"/>
        <v>0.12449999999807915</v>
      </c>
      <c r="H19590" s="406"/>
      <c r="J19590" s="82">
        <v>21</v>
      </c>
      <c r="K19590" s="319">
        <v>2</v>
      </c>
    </row>
    <row r="19591" spans="1:11" x14ac:dyDescent="0.3">
      <c r="A19591" s="341">
        <v>43826.420137673609</v>
      </c>
      <c r="B19591" s="318">
        <v>40470.220999999998</v>
      </c>
      <c r="C19591" s="318">
        <f t="shared" si="425"/>
        <v>0.25200000000040745</v>
      </c>
      <c r="D19591" s="414">
        <f t="shared" si="426"/>
        <v>0.12600000000020373</v>
      </c>
      <c r="H19591" s="406"/>
      <c r="J19591" s="82">
        <v>22</v>
      </c>
      <c r="K19591" s="320">
        <v>3</v>
      </c>
    </row>
    <row r="19592" spans="1:11" x14ac:dyDescent="0.3">
      <c r="A19592" s="341">
        <v>43826.461804282408</v>
      </c>
      <c r="B19592" s="318">
        <v>40470.466999999997</v>
      </c>
      <c r="C19592" s="318">
        <f t="shared" si="425"/>
        <v>0.24599999999918509</v>
      </c>
      <c r="D19592" s="414">
        <f t="shared" si="426"/>
        <v>0.12299999999959255</v>
      </c>
      <c r="H19592" s="406"/>
      <c r="J19592" s="82">
        <v>23</v>
      </c>
      <c r="K19592" s="321">
        <v>4</v>
      </c>
    </row>
    <row r="19593" spans="1:11" x14ac:dyDescent="0.3">
      <c r="A19593" s="341">
        <v>43826.503470891206</v>
      </c>
      <c r="B19593" s="318">
        <v>40470.701999999997</v>
      </c>
      <c r="C19593" s="318">
        <f t="shared" si="425"/>
        <v>0.23500000000058208</v>
      </c>
      <c r="D19593" s="414">
        <f t="shared" si="426"/>
        <v>0.11750000000029104</v>
      </c>
      <c r="H19593" s="406"/>
      <c r="J19593" s="82">
        <v>24</v>
      </c>
      <c r="K19593" s="391">
        <v>1</v>
      </c>
    </row>
    <row r="19594" spans="1:11" x14ac:dyDescent="0.3">
      <c r="A19594" s="341">
        <v>43826.545137499998</v>
      </c>
      <c r="B19594" s="318">
        <v>40470.951999999997</v>
      </c>
      <c r="C19594" s="318">
        <f t="shared" si="425"/>
        <v>0.25</v>
      </c>
      <c r="D19594" s="414">
        <f t="shared" si="426"/>
        <v>0.125</v>
      </c>
      <c r="H19594" s="406"/>
      <c r="J19594" s="82">
        <v>25</v>
      </c>
      <c r="K19594" s="319">
        <v>2</v>
      </c>
    </row>
    <row r="19595" spans="1:11" x14ac:dyDescent="0.3">
      <c r="A19595" s="341">
        <v>43826.586804108796</v>
      </c>
      <c r="B19595" s="318">
        <v>40471.207999999999</v>
      </c>
      <c r="C19595" s="318">
        <f t="shared" si="425"/>
        <v>0.25600000000122236</v>
      </c>
      <c r="D19595" s="414">
        <f t="shared" si="426"/>
        <v>0.12800000000061118</v>
      </c>
      <c r="H19595" s="406"/>
      <c r="J19595" s="82">
        <v>26</v>
      </c>
      <c r="K19595" s="320">
        <v>3</v>
      </c>
    </row>
    <row r="19596" spans="1:11" x14ac:dyDescent="0.3">
      <c r="A19596" s="341">
        <v>43826.628470717595</v>
      </c>
      <c r="B19596" s="318">
        <v>40471.447999999997</v>
      </c>
      <c r="C19596" s="318">
        <f t="shared" si="425"/>
        <v>0.23999999999796273</v>
      </c>
      <c r="D19596" s="414">
        <f t="shared" si="426"/>
        <v>0.11999999999898137</v>
      </c>
      <c r="H19596" s="406"/>
      <c r="J19596" s="82">
        <v>27</v>
      </c>
      <c r="K19596" s="321">
        <v>4</v>
      </c>
    </row>
    <row r="19597" spans="1:11" x14ac:dyDescent="0.3">
      <c r="A19597" s="341">
        <v>43826.670137326386</v>
      </c>
      <c r="B19597" s="318">
        <v>40471.682000000001</v>
      </c>
      <c r="C19597" s="318">
        <f t="shared" si="425"/>
        <v>0.23400000000401633</v>
      </c>
      <c r="D19597" s="414">
        <f t="shared" si="426"/>
        <v>0.11700000000200816</v>
      </c>
      <c r="H19597" s="406"/>
      <c r="J19597" s="82">
        <v>28</v>
      </c>
      <c r="K19597" s="391">
        <v>1</v>
      </c>
    </row>
    <row r="19598" spans="1:11" x14ac:dyDescent="0.3">
      <c r="A19598" s="341">
        <v>43826.711803935184</v>
      </c>
      <c r="B19598" s="318">
        <v>40471.928999999996</v>
      </c>
      <c r="C19598" s="318">
        <f t="shared" si="425"/>
        <v>0.24699999999575084</v>
      </c>
      <c r="D19598" s="414">
        <f t="shared" si="426"/>
        <v>0.12349999999787542</v>
      </c>
      <c r="H19598" s="406"/>
      <c r="J19598" s="82">
        <v>29</v>
      </c>
      <c r="K19598" s="319">
        <v>2</v>
      </c>
    </row>
    <row r="19599" spans="1:11" x14ac:dyDescent="0.3">
      <c r="A19599" s="341">
        <v>43826.753470543983</v>
      </c>
      <c r="B19599" s="318">
        <v>40472.180999999997</v>
      </c>
      <c r="C19599" s="318">
        <f t="shared" si="425"/>
        <v>0.25200000000040745</v>
      </c>
      <c r="D19599" s="414">
        <f t="shared" si="426"/>
        <v>0.12600000000020373</v>
      </c>
      <c r="H19599" s="406"/>
      <c r="J19599" s="82">
        <v>30</v>
      </c>
      <c r="K19599" s="320">
        <v>3</v>
      </c>
    </row>
    <row r="19600" spans="1:11" x14ac:dyDescent="0.3">
      <c r="A19600" s="341">
        <v>43826.795137152774</v>
      </c>
      <c r="B19600" s="318">
        <v>40472.421999999999</v>
      </c>
      <c r="C19600" s="318">
        <f t="shared" si="425"/>
        <v>0.24100000000180444</v>
      </c>
      <c r="D19600" s="414">
        <f t="shared" si="426"/>
        <v>0.12050000000090222</v>
      </c>
      <c r="H19600" s="406"/>
      <c r="J19600" s="82">
        <v>31</v>
      </c>
      <c r="K19600" s="321">
        <v>4</v>
      </c>
    </row>
    <row r="19601" spans="1:11" x14ac:dyDescent="0.3">
      <c r="A19601" s="341">
        <v>43826.836803761573</v>
      </c>
      <c r="B19601" s="318">
        <v>40472.650999999998</v>
      </c>
      <c r="C19601" s="318">
        <f t="shared" si="425"/>
        <v>0.22899999999935972</v>
      </c>
      <c r="D19601" s="414">
        <f t="shared" si="426"/>
        <v>0.11449999999967986</v>
      </c>
      <c r="H19601" s="406"/>
      <c r="J19601" s="82">
        <v>32</v>
      </c>
      <c r="K19601" s="391">
        <v>1</v>
      </c>
    </row>
    <row r="19602" spans="1:11" x14ac:dyDescent="0.3">
      <c r="A19602" s="341">
        <v>43826.878470370371</v>
      </c>
      <c r="B19602" s="318">
        <v>40472.889000000003</v>
      </c>
      <c r="C19602" s="318">
        <f t="shared" si="425"/>
        <v>0.23800000000483124</v>
      </c>
      <c r="D19602" s="414">
        <f t="shared" si="426"/>
        <v>0.11900000000241562</v>
      </c>
      <c r="H19602" s="406"/>
      <c r="J19602" s="82">
        <v>33</v>
      </c>
      <c r="K19602" s="319">
        <v>2</v>
      </c>
    </row>
    <row r="19603" spans="1:11" x14ac:dyDescent="0.3">
      <c r="A19603" s="341">
        <v>43826.92013697917</v>
      </c>
      <c r="B19603" s="318">
        <v>40473.137999999999</v>
      </c>
      <c r="C19603" s="318">
        <f t="shared" si="425"/>
        <v>0.24899999999615829</v>
      </c>
      <c r="D19603" s="414">
        <f t="shared" si="426"/>
        <v>0.12449999999807915</v>
      </c>
      <c r="H19603" s="406"/>
      <c r="J19603" s="82">
        <v>34</v>
      </c>
      <c r="K19603" s="320">
        <v>3</v>
      </c>
    </row>
    <row r="19604" spans="1:11" x14ac:dyDescent="0.3">
      <c r="A19604" s="341">
        <v>43826.961803587961</v>
      </c>
      <c r="B19604" s="318">
        <v>40473.379999999997</v>
      </c>
      <c r="C19604" s="318">
        <f t="shared" si="425"/>
        <v>0.24199999999837019</v>
      </c>
      <c r="D19604" s="414">
        <f t="shared" si="426"/>
        <v>0.12099999999918509</v>
      </c>
      <c r="E19604" s="336">
        <f>SUM(C19581:C19604)*7.4805194805</f>
        <v>43.768519480368923</v>
      </c>
      <c r="F19604" s="324">
        <f>AVERAGE(D19581:D19604)</f>
        <v>0.12189583333323147</v>
      </c>
      <c r="G19604" s="324">
        <f>_xlfn.STDEV.S(D19581:D19604)</f>
        <v>3.6235316864410942E-3</v>
      </c>
      <c r="H19604" s="406"/>
      <c r="J19604" s="82">
        <v>35</v>
      </c>
      <c r="K19604" s="321">
        <v>4</v>
      </c>
    </row>
    <row r="19605" spans="1:11" x14ac:dyDescent="0.3">
      <c r="A19605" s="341">
        <v>43827.00347019676</v>
      </c>
      <c r="B19605" s="318">
        <v>40473.618000000002</v>
      </c>
      <c r="C19605" s="318">
        <f t="shared" si="425"/>
        <v>0.23800000000483124</v>
      </c>
      <c r="D19605" s="414">
        <f t="shared" si="426"/>
        <v>0.11900000000241562</v>
      </c>
      <c r="H19605" s="406"/>
      <c r="J19605" s="82">
        <v>36</v>
      </c>
      <c r="K19605" s="391">
        <v>1</v>
      </c>
    </row>
    <row r="19606" spans="1:11" x14ac:dyDescent="0.3">
      <c r="A19606" s="341">
        <v>43827.045136805558</v>
      </c>
      <c r="B19606" s="318">
        <v>40473.851999999999</v>
      </c>
      <c r="C19606" s="318">
        <f t="shared" si="425"/>
        <v>0.23399999999674037</v>
      </c>
      <c r="D19606" s="414">
        <f t="shared" si="426"/>
        <v>0.11699999999837019</v>
      </c>
      <c r="H19606" s="406"/>
      <c r="J19606" s="82">
        <v>37</v>
      </c>
      <c r="K19606" s="319">
        <v>2</v>
      </c>
    </row>
    <row r="19607" spans="1:11" x14ac:dyDescent="0.3">
      <c r="A19607" s="341">
        <v>43827.08680341435</v>
      </c>
      <c r="B19607" s="318">
        <v>40474.101000000002</v>
      </c>
      <c r="C19607" s="318">
        <f t="shared" si="425"/>
        <v>0.24900000000343425</v>
      </c>
      <c r="D19607" s="414">
        <f t="shared" si="426"/>
        <v>0.12450000000171713</v>
      </c>
      <c r="H19607" s="406"/>
      <c r="J19607" s="82">
        <v>38</v>
      </c>
      <c r="K19607" s="320">
        <v>3</v>
      </c>
    </row>
    <row r="19608" spans="1:11" x14ac:dyDescent="0.3">
      <c r="A19608" s="341">
        <v>43827.128470023148</v>
      </c>
      <c r="B19608" s="318">
        <v>40474.35</v>
      </c>
      <c r="C19608" s="318">
        <f t="shared" si="425"/>
        <v>0.24899999999615829</v>
      </c>
      <c r="D19608" s="414">
        <f t="shared" si="426"/>
        <v>0.12449999999807915</v>
      </c>
      <c r="H19608" s="406"/>
      <c r="J19608" s="82">
        <v>39</v>
      </c>
      <c r="K19608" s="321">
        <v>4</v>
      </c>
    </row>
    <row r="19609" spans="1:11" x14ac:dyDescent="0.3">
      <c r="A19609" s="341">
        <v>43827.170136631947</v>
      </c>
      <c r="B19609" s="318">
        <v>40474.599000000002</v>
      </c>
      <c r="C19609" s="318">
        <f t="shared" si="425"/>
        <v>0.24900000000343425</v>
      </c>
      <c r="D19609" s="414">
        <f t="shared" si="426"/>
        <v>0.12450000000171713</v>
      </c>
      <c r="H19609" s="406"/>
      <c r="J19609" s="82">
        <v>40</v>
      </c>
      <c r="K19609" s="391">
        <v>1</v>
      </c>
    </row>
    <row r="19610" spans="1:11" x14ac:dyDescent="0.3">
      <c r="A19610" s="341">
        <v>43827.211803240738</v>
      </c>
      <c r="B19610" s="318">
        <v>40474.841999999997</v>
      </c>
      <c r="C19610" s="318">
        <f t="shared" si="425"/>
        <v>0.24299999999493593</v>
      </c>
      <c r="D19610" s="414">
        <f t="shared" si="426"/>
        <v>0.12149999999746797</v>
      </c>
      <c r="H19610" s="406"/>
      <c r="J19610" s="82">
        <v>41</v>
      </c>
      <c r="K19610" s="319">
        <v>2</v>
      </c>
    </row>
    <row r="19611" spans="1:11" x14ac:dyDescent="0.3">
      <c r="A19611" s="341">
        <v>43827.253469849536</v>
      </c>
      <c r="B19611" s="318">
        <v>40475.099000000002</v>
      </c>
      <c r="C19611" s="318">
        <f t="shared" si="425"/>
        <v>0.25700000000506407</v>
      </c>
      <c r="D19611" s="414">
        <f t="shared" si="426"/>
        <v>0.12850000000253203</v>
      </c>
      <c r="H19611" s="406"/>
      <c r="J19611" s="82">
        <v>42</v>
      </c>
      <c r="K19611" s="320">
        <v>3</v>
      </c>
    </row>
    <row r="19612" spans="1:11" x14ac:dyDescent="0.3">
      <c r="A19612" s="341">
        <v>43827.295136458335</v>
      </c>
      <c r="B19612" s="318">
        <v>40475.35</v>
      </c>
      <c r="C19612" s="318">
        <f t="shared" si="425"/>
        <v>0.25099999999656575</v>
      </c>
      <c r="D19612" s="414">
        <f t="shared" si="426"/>
        <v>0.12549999999828287</v>
      </c>
      <c r="H19612" s="406"/>
      <c r="J19612" s="82">
        <v>43</v>
      </c>
      <c r="K19612" s="321">
        <v>4</v>
      </c>
    </row>
    <row r="19613" spans="1:11" x14ac:dyDescent="0.3">
      <c r="A19613" s="341">
        <v>43827.336803067126</v>
      </c>
      <c r="B19613" s="318">
        <v>40475.599000000002</v>
      </c>
      <c r="C19613" s="318">
        <f t="shared" si="425"/>
        <v>0.24900000000343425</v>
      </c>
      <c r="D19613" s="414">
        <f t="shared" si="426"/>
        <v>0.12450000000171713</v>
      </c>
      <c r="H19613" s="406"/>
      <c r="J19613" s="82">
        <v>44</v>
      </c>
      <c r="K19613" s="391">
        <v>1</v>
      </c>
    </row>
    <row r="19614" spans="1:11" x14ac:dyDescent="0.3">
      <c r="A19614" s="341">
        <v>43827.378469675925</v>
      </c>
      <c r="B19614" s="318">
        <v>40475.841999999997</v>
      </c>
      <c r="C19614" s="318">
        <f t="shared" si="425"/>
        <v>0.24299999999493593</v>
      </c>
      <c r="D19614" s="414">
        <f t="shared" si="426"/>
        <v>0.12149999999746797</v>
      </c>
      <c r="H19614" s="406"/>
      <c r="J19614" s="82">
        <v>45</v>
      </c>
      <c r="K19614" s="319">
        <v>2</v>
      </c>
    </row>
    <row r="19615" spans="1:11" x14ac:dyDescent="0.3">
      <c r="A19615" s="341">
        <v>43827.420136284723</v>
      </c>
      <c r="B19615" s="318">
        <v>40476.095000000001</v>
      </c>
      <c r="C19615" s="318">
        <f t="shared" si="425"/>
        <v>0.25300000000424916</v>
      </c>
      <c r="D19615" s="414">
        <f t="shared" si="426"/>
        <v>0.12650000000212458</v>
      </c>
      <c r="H19615" s="406"/>
      <c r="J19615" s="82">
        <v>46</v>
      </c>
      <c r="K19615" s="320">
        <v>3</v>
      </c>
    </row>
    <row r="19616" spans="1:11" x14ac:dyDescent="0.3">
      <c r="A19616" s="341">
        <v>43827.461802893522</v>
      </c>
      <c r="B19616" s="318">
        <v>40476.339</v>
      </c>
      <c r="C19616" s="318">
        <f t="shared" si="425"/>
        <v>0.24399999999877764</v>
      </c>
      <c r="D19616" s="414">
        <f t="shared" si="426"/>
        <v>0.12199999999938882</v>
      </c>
      <c r="H19616" s="406"/>
      <c r="J19616" s="82">
        <v>47</v>
      </c>
      <c r="K19616" s="321">
        <v>4</v>
      </c>
    </row>
    <row r="19617" spans="1:11" x14ac:dyDescent="0.3">
      <c r="A19617" s="341">
        <v>43827.503469502313</v>
      </c>
      <c r="B19617" s="318">
        <v>40476.58</v>
      </c>
      <c r="C19617" s="318">
        <f t="shared" si="425"/>
        <v>0.24100000000180444</v>
      </c>
      <c r="D19617" s="414">
        <f t="shared" si="426"/>
        <v>0.12050000000090222</v>
      </c>
      <c r="H19617" s="406"/>
      <c r="J19617" s="82">
        <v>48</v>
      </c>
      <c r="K19617" s="391">
        <v>1</v>
      </c>
    </row>
    <row r="19618" spans="1:11" x14ac:dyDescent="0.3">
      <c r="A19618" s="341">
        <v>43827.545136111112</v>
      </c>
      <c r="B19618" s="318">
        <v>40476.82</v>
      </c>
      <c r="C19618" s="318">
        <f t="shared" si="425"/>
        <v>0.23999999999796273</v>
      </c>
      <c r="D19618" s="414">
        <f t="shared" si="426"/>
        <v>0.11999999999898137</v>
      </c>
      <c r="H19618" s="406"/>
      <c r="J19618" s="82">
        <v>49</v>
      </c>
      <c r="K19618" s="319">
        <v>2</v>
      </c>
    </row>
    <row r="19619" spans="1:11" x14ac:dyDescent="0.3">
      <c r="A19619" s="341">
        <v>43827.58680271991</v>
      </c>
      <c r="B19619" s="318">
        <v>40477.069000000003</v>
      </c>
      <c r="C19619" s="318">
        <f t="shared" si="425"/>
        <v>0.24900000000343425</v>
      </c>
      <c r="D19619" s="414">
        <f t="shared" si="426"/>
        <v>0.12450000000171713</v>
      </c>
      <c r="H19619" s="406"/>
      <c r="J19619" s="82">
        <v>50</v>
      </c>
      <c r="K19619" s="320">
        <v>3</v>
      </c>
    </row>
    <row r="19620" spans="1:11" x14ac:dyDescent="0.3">
      <c r="A19620" s="341">
        <v>43827.628469328702</v>
      </c>
      <c r="B19620" s="318">
        <v>40477.31</v>
      </c>
      <c r="C19620" s="318">
        <f t="shared" si="425"/>
        <v>0.24099999999452848</v>
      </c>
      <c r="D19620" s="414">
        <f t="shared" si="426"/>
        <v>0.12049999999726424</v>
      </c>
      <c r="H19620" s="406"/>
      <c r="J19620" s="82">
        <v>51</v>
      </c>
      <c r="K19620" s="321">
        <v>4</v>
      </c>
    </row>
    <row r="19621" spans="1:11" x14ac:dyDescent="0.3">
      <c r="A19621" s="341">
        <v>43827.6701359375</v>
      </c>
      <c r="B19621" s="318">
        <v>40477.548000000003</v>
      </c>
      <c r="C19621" s="318">
        <f t="shared" si="425"/>
        <v>0.23800000000483124</v>
      </c>
      <c r="D19621" s="414">
        <f t="shared" si="426"/>
        <v>0.11900000000241562</v>
      </c>
      <c r="H19621" s="406"/>
      <c r="J19621" s="82">
        <v>52</v>
      </c>
      <c r="K19621" s="391">
        <v>1</v>
      </c>
    </row>
    <row r="19622" spans="1:11" x14ac:dyDescent="0.3">
      <c r="A19622" s="341">
        <v>43827.711802546299</v>
      </c>
      <c r="B19622" s="318">
        <v>40477.781000000003</v>
      </c>
      <c r="C19622" s="318">
        <f t="shared" si="425"/>
        <v>0.23300000000017462</v>
      </c>
      <c r="D19622" s="414">
        <f t="shared" si="426"/>
        <v>0.11650000000008731</v>
      </c>
      <c r="H19622" s="406"/>
      <c r="J19622" s="82">
        <v>53</v>
      </c>
      <c r="K19622" s="319">
        <v>2</v>
      </c>
    </row>
    <row r="19623" spans="1:11" x14ac:dyDescent="0.3">
      <c r="A19623" s="341">
        <v>43827.75346915509</v>
      </c>
      <c r="B19623" s="318">
        <v>40478.031999999999</v>
      </c>
      <c r="C19623" s="318">
        <f t="shared" si="425"/>
        <v>0.25099999999656575</v>
      </c>
      <c r="D19623" s="414">
        <f t="shared" si="426"/>
        <v>0.12549999999828287</v>
      </c>
      <c r="H19623" s="406"/>
      <c r="J19623" s="82">
        <v>54</v>
      </c>
      <c r="K19623" s="320">
        <v>3</v>
      </c>
    </row>
    <row r="19624" spans="1:11" x14ac:dyDescent="0.3">
      <c r="A19624" s="341">
        <v>43827.795135763889</v>
      </c>
      <c r="B19624" s="318">
        <v>40478.279000000002</v>
      </c>
      <c r="C19624" s="318">
        <f t="shared" si="425"/>
        <v>0.2470000000030268</v>
      </c>
      <c r="D19624" s="414">
        <f t="shared" si="426"/>
        <v>0.1235000000015134</v>
      </c>
      <c r="H19624" s="406"/>
      <c r="J19624" s="82">
        <v>55</v>
      </c>
      <c r="K19624" s="321">
        <v>4</v>
      </c>
    </row>
    <row r="19625" spans="1:11" x14ac:dyDescent="0.3">
      <c r="A19625" s="341">
        <v>43827.836802372687</v>
      </c>
      <c r="B19625" s="318">
        <v>40478.517</v>
      </c>
      <c r="C19625" s="318">
        <f t="shared" si="425"/>
        <v>0.23799999999755528</v>
      </c>
      <c r="D19625" s="414">
        <f t="shared" si="426"/>
        <v>0.11899999999877764</v>
      </c>
      <c r="H19625" s="406"/>
      <c r="J19625" s="82">
        <v>56</v>
      </c>
      <c r="K19625" s="391">
        <v>1</v>
      </c>
    </row>
    <row r="19626" spans="1:11" x14ac:dyDescent="0.3">
      <c r="A19626" s="341">
        <v>43827.878468981478</v>
      </c>
      <c r="B19626" s="318">
        <v>40478.748</v>
      </c>
      <c r="C19626" s="318">
        <f t="shared" si="425"/>
        <v>0.23099999999976717</v>
      </c>
      <c r="D19626" s="414">
        <f t="shared" si="426"/>
        <v>0.11549999999988358</v>
      </c>
      <c r="H19626" s="406"/>
      <c r="J19626" s="82">
        <v>57</v>
      </c>
      <c r="K19626" s="319">
        <v>2</v>
      </c>
    </row>
    <row r="19627" spans="1:11" x14ac:dyDescent="0.3">
      <c r="A19627" s="341">
        <v>43827.920135590277</v>
      </c>
      <c r="B19627" s="318">
        <v>40478.989000000001</v>
      </c>
      <c r="C19627" s="318">
        <f t="shared" si="425"/>
        <v>0.24100000000180444</v>
      </c>
      <c r="D19627" s="414">
        <f t="shared" si="426"/>
        <v>0.12050000000090222</v>
      </c>
      <c r="H19627" s="406"/>
      <c r="J19627" s="82">
        <v>58</v>
      </c>
      <c r="K19627" s="320">
        <v>3</v>
      </c>
    </row>
    <row r="19628" spans="1:11" x14ac:dyDescent="0.3">
      <c r="A19628" s="341">
        <v>43827.961802199075</v>
      </c>
      <c r="B19628" s="318">
        <v>40479.237999999998</v>
      </c>
      <c r="C19628" s="318">
        <f t="shared" si="425"/>
        <v>0.24899999999615829</v>
      </c>
      <c r="D19628" s="414">
        <f t="shared" si="426"/>
        <v>0.12449999999807915</v>
      </c>
      <c r="E19628" s="336">
        <f>SUM(C19605:C19628)*7.4805194805</f>
        <v>43.820883116770304</v>
      </c>
      <c r="F19628" s="324">
        <f>AVERAGE(D19605:D19628)</f>
        <v>0.12204166666667031</v>
      </c>
      <c r="G19628" s="324">
        <f>_xlfn.STDEV.S(D19605:D19628)</f>
        <v>3.3780514925679231E-3</v>
      </c>
      <c r="H19628" s="406"/>
      <c r="J19628" s="82">
        <v>59</v>
      </c>
      <c r="K19628" s="321">
        <v>4</v>
      </c>
    </row>
    <row r="19629" spans="1:11" x14ac:dyDescent="0.3">
      <c r="A19629" s="341">
        <v>43828.003468807867</v>
      </c>
      <c r="B19629" s="318">
        <v>40479.474999999999</v>
      </c>
      <c r="C19629" s="318">
        <f t="shared" si="425"/>
        <v>0.23700000000098953</v>
      </c>
      <c r="D19629" s="414">
        <f t="shared" si="426"/>
        <v>0.11850000000049477</v>
      </c>
      <c r="H19629" s="406"/>
      <c r="J19629" s="82">
        <v>60</v>
      </c>
      <c r="K19629" s="391">
        <v>1</v>
      </c>
    </row>
    <row r="19630" spans="1:11" x14ac:dyDescent="0.3">
      <c r="A19630" s="341">
        <v>43828.045135416665</v>
      </c>
      <c r="B19630" s="318">
        <v>40479.709000000003</v>
      </c>
      <c r="C19630" s="318">
        <f t="shared" si="425"/>
        <v>0.23400000000401633</v>
      </c>
      <c r="D19630" s="414">
        <f t="shared" si="426"/>
        <v>0.11700000000200816</v>
      </c>
      <c r="H19630" s="406"/>
      <c r="J19630" s="82">
        <v>61</v>
      </c>
      <c r="K19630" s="319">
        <v>2</v>
      </c>
    </row>
    <row r="19631" spans="1:11" x14ac:dyDescent="0.3">
      <c r="A19631" s="341">
        <v>43828.086802025464</v>
      </c>
      <c r="B19631" s="318">
        <v>40479.949000000001</v>
      </c>
      <c r="C19631" s="318">
        <f t="shared" si="425"/>
        <v>0.23999999999796273</v>
      </c>
      <c r="D19631" s="414">
        <f t="shared" si="426"/>
        <v>0.11999999999898137</v>
      </c>
      <c r="H19631" s="406"/>
      <c r="J19631" s="82">
        <v>62</v>
      </c>
      <c r="K19631" s="320">
        <v>3</v>
      </c>
    </row>
    <row r="19632" spans="1:11" x14ac:dyDescent="0.3">
      <c r="A19632" s="341">
        <v>43828.128468634262</v>
      </c>
      <c r="B19632" s="318">
        <v>40480.201000000001</v>
      </c>
      <c r="C19632" s="318">
        <f t="shared" si="425"/>
        <v>0.25200000000040745</v>
      </c>
      <c r="D19632" s="414">
        <f t="shared" si="426"/>
        <v>0.12600000000020373</v>
      </c>
      <c r="H19632" s="406"/>
      <c r="J19632" s="82">
        <v>63</v>
      </c>
      <c r="K19632" s="321">
        <v>4</v>
      </c>
    </row>
    <row r="19633" spans="1:11" x14ac:dyDescent="0.3">
      <c r="A19633" s="341">
        <v>43828.170135243054</v>
      </c>
      <c r="B19633" s="318">
        <v>40480.445</v>
      </c>
      <c r="C19633" s="318">
        <f t="shared" si="425"/>
        <v>0.24399999999877764</v>
      </c>
      <c r="D19633" s="414">
        <f t="shared" si="426"/>
        <v>0.12199999999938882</v>
      </c>
      <c r="H19633" s="406"/>
      <c r="J19633" s="82">
        <v>64</v>
      </c>
      <c r="K19633" s="391">
        <v>1</v>
      </c>
    </row>
    <row r="19634" spans="1:11" x14ac:dyDescent="0.3">
      <c r="A19634" s="341">
        <v>43828.211801851852</v>
      </c>
      <c r="B19634" s="318">
        <v>40480.680999999997</v>
      </c>
      <c r="C19634" s="318">
        <f t="shared" si="425"/>
        <v>0.23599999999714782</v>
      </c>
      <c r="D19634" s="414">
        <f t="shared" si="426"/>
        <v>0.11799999999857391</v>
      </c>
      <c r="H19634" s="406"/>
      <c r="J19634" s="82">
        <v>65</v>
      </c>
      <c r="K19634" s="319">
        <v>2</v>
      </c>
    </row>
    <row r="19635" spans="1:11" x14ac:dyDescent="0.3">
      <c r="A19635" s="341">
        <v>43828.253468460651</v>
      </c>
      <c r="B19635" s="318">
        <v>40480.928</v>
      </c>
      <c r="C19635" s="318">
        <f t="shared" si="425"/>
        <v>0.2470000000030268</v>
      </c>
      <c r="D19635" s="414">
        <f t="shared" si="426"/>
        <v>0.1235000000015134</v>
      </c>
      <c r="H19635" s="406"/>
      <c r="J19635" s="82">
        <v>66</v>
      </c>
      <c r="K19635" s="320">
        <v>3</v>
      </c>
    </row>
    <row r="19636" spans="1:11" x14ac:dyDescent="0.3">
      <c r="A19636" s="341">
        <v>43828.295135069442</v>
      </c>
      <c r="B19636" s="318">
        <v>40481.188000000002</v>
      </c>
      <c r="C19636" s="318">
        <f t="shared" si="425"/>
        <v>0.26000000000203727</v>
      </c>
      <c r="D19636" s="414">
        <f t="shared" si="426"/>
        <v>0.13000000000101863</v>
      </c>
      <c r="H19636" s="406"/>
      <c r="J19636" s="82">
        <v>67</v>
      </c>
      <c r="K19636" s="321">
        <v>4</v>
      </c>
    </row>
    <row r="19637" spans="1:11" x14ac:dyDescent="0.3">
      <c r="A19637" s="341">
        <v>43828.336801678241</v>
      </c>
      <c r="B19637" s="318">
        <v>40481.440000000002</v>
      </c>
      <c r="C19637" s="318">
        <f t="shared" si="425"/>
        <v>0.25200000000040745</v>
      </c>
      <c r="D19637" s="414">
        <f t="shared" si="426"/>
        <v>0.12600000000020373</v>
      </c>
      <c r="H19637" s="406"/>
      <c r="J19637" s="82">
        <v>68</v>
      </c>
      <c r="K19637" s="391">
        <v>1</v>
      </c>
    </row>
    <row r="19638" spans="1:11" x14ac:dyDescent="0.3">
      <c r="A19638" s="341">
        <v>43828.378468287039</v>
      </c>
      <c r="B19638" s="318">
        <v>40481.682000000001</v>
      </c>
      <c r="C19638" s="318">
        <f t="shared" si="425"/>
        <v>0.24199999999837019</v>
      </c>
      <c r="D19638" s="414">
        <f t="shared" si="426"/>
        <v>0.12099999999918509</v>
      </c>
      <c r="H19638" s="406"/>
      <c r="J19638" s="82">
        <v>69</v>
      </c>
      <c r="K19638" s="319">
        <v>2</v>
      </c>
    </row>
    <row r="19639" spans="1:11" x14ac:dyDescent="0.3">
      <c r="A19639" s="341">
        <v>43828.42013489583</v>
      </c>
      <c r="B19639" s="318">
        <v>40481.928999999996</v>
      </c>
      <c r="C19639" s="318">
        <f t="shared" si="425"/>
        <v>0.24699999999575084</v>
      </c>
      <c r="D19639" s="414">
        <f t="shared" si="426"/>
        <v>0.12349999999787542</v>
      </c>
      <c r="H19639" s="406"/>
      <c r="J19639" s="82">
        <v>70</v>
      </c>
      <c r="K19639" s="320">
        <v>3</v>
      </c>
    </row>
    <row r="19640" spans="1:11" x14ac:dyDescent="0.3">
      <c r="A19640" s="341">
        <v>43828.461801504629</v>
      </c>
      <c r="B19640" s="318">
        <v>40482.178</v>
      </c>
      <c r="C19640" s="318">
        <f t="shared" si="425"/>
        <v>0.24900000000343425</v>
      </c>
      <c r="D19640" s="414">
        <f t="shared" si="426"/>
        <v>0.12450000000171713</v>
      </c>
      <c r="H19640" s="406"/>
      <c r="J19640" s="82">
        <v>71</v>
      </c>
      <c r="K19640" s="321">
        <v>4</v>
      </c>
    </row>
    <row r="19641" spans="1:11" x14ac:dyDescent="0.3">
      <c r="A19641" s="341">
        <v>43828.503468113428</v>
      </c>
      <c r="B19641" s="318">
        <v>40482.42</v>
      </c>
      <c r="C19641" s="318">
        <f t="shared" si="425"/>
        <v>0.24199999999837019</v>
      </c>
      <c r="D19641" s="414">
        <f t="shared" si="426"/>
        <v>0.12099999999918509</v>
      </c>
      <c r="H19641" s="406"/>
      <c r="J19641" s="82">
        <v>72</v>
      </c>
      <c r="K19641" s="391">
        <v>1</v>
      </c>
    </row>
    <row r="19642" spans="1:11" x14ac:dyDescent="0.3">
      <c r="A19642" s="341">
        <v>43828.545134722219</v>
      </c>
      <c r="B19642" s="318">
        <v>40482.660000000003</v>
      </c>
      <c r="C19642" s="318">
        <f t="shared" si="425"/>
        <v>0.24000000000523869</v>
      </c>
      <c r="D19642" s="414">
        <f t="shared" si="426"/>
        <v>0.12000000000261934</v>
      </c>
      <c r="H19642" s="406"/>
      <c r="J19642" s="82">
        <v>73</v>
      </c>
      <c r="K19642" s="319">
        <v>2</v>
      </c>
    </row>
    <row r="19643" spans="1:11" x14ac:dyDescent="0.3">
      <c r="A19643" s="341">
        <v>43828.586801331017</v>
      </c>
      <c r="B19643" s="318">
        <v>40482.900999999998</v>
      </c>
      <c r="C19643" s="318">
        <f t="shared" si="425"/>
        <v>0.24099999999452848</v>
      </c>
      <c r="D19643" s="414">
        <f t="shared" si="426"/>
        <v>0.12049999999726424</v>
      </c>
      <c r="H19643" s="406"/>
      <c r="J19643" s="82">
        <v>74</v>
      </c>
      <c r="K19643" s="320">
        <v>3</v>
      </c>
    </row>
    <row r="19644" spans="1:11" x14ac:dyDescent="0.3">
      <c r="A19644" s="341">
        <v>43828.628467939816</v>
      </c>
      <c r="B19644" s="318">
        <v>40483.148999999998</v>
      </c>
      <c r="C19644" s="318">
        <f t="shared" si="425"/>
        <v>0.24799999999959255</v>
      </c>
      <c r="D19644" s="414">
        <f t="shared" si="426"/>
        <v>0.12399999999979627</v>
      </c>
      <c r="H19644" s="406"/>
      <c r="J19644" s="82">
        <v>75</v>
      </c>
      <c r="K19644" s="321">
        <v>4</v>
      </c>
    </row>
    <row r="19645" spans="1:11" x14ac:dyDescent="0.3">
      <c r="A19645" s="341">
        <v>43828.670134548614</v>
      </c>
      <c r="B19645" s="318">
        <v>40483.383999999998</v>
      </c>
      <c r="C19645" s="318">
        <f t="shared" si="425"/>
        <v>0.23500000000058208</v>
      </c>
      <c r="D19645" s="414">
        <f t="shared" si="426"/>
        <v>0.11750000000029104</v>
      </c>
      <c r="H19645" s="406"/>
      <c r="J19645" s="82">
        <v>76</v>
      </c>
      <c r="K19645" s="391">
        <v>1</v>
      </c>
    </row>
    <row r="19646" spans="1:11" x14ac:dyDescent="0.3">
      <c r="A19646" s="341">
        <v>43828.711801157406</v>
      </c>
      <c r="B19646" s="318">
        <v>40483.620000000003</v>
      </c>
      <c r="C19646" s="318">
        <f t="shared" si="425"/>
        <v>0.23600000000442378</v>
      </c>
      <c r="D19646" s="414">
        <f t="shared" si="426"/>
        <v>0.11800000000221189</v>
      </c>
      <c r="H19646" s="406"/>
      <c r="J19646" s="82">
        <v>77</v>
      </c>
      <c r="K19646" s="319">
        <v>2</v>
      </c>
    </row>
    <row r="19647" spans="1:11" x14ac:dyDescent="0.3">
      <c r="A19647" s="341">
        <v>43828.753467766204</v>
      </c>
      <c r="B19647" s="318">
        <v>40483.858</v>
      </c>
      <c r="C19647" s="318">
        <f t="shared" si="425"/>
        <v>0.23799999999755528</v>
      </c>
      <c r="D19647" s="414">
        <f t="shared" si="426"/>
        <v>0.11899999999877764</v>
      </c>
      <c r="H19647" s="406"/>
      <c r="J19647" s="82">
        <v>78</v>
      </c>
      <c r="K19647" s="320">
        <v>3</v>
      </c>
    </row>
    <row r="19648" spans="1:11" x14ac:dyDescent="0.3">
      <c r="A19648" s="341">
        <v>43828.795134375003</v>
      </c>
      <c r="B19648" s="318">
        <v>40484.101000000002</v>
      </c>
      <c r="C19648" s="318">
        <f t="shared" si="425"/>
        <v>0.24300000000221189</v>
      </c>
      <c r="D19648" s="414">
        <f t="shared" si="426"/>
        <v>0.12150000000110595</v>
      </c>
      <c r="H19648" s="406"/>
      <c r="J19648" s="82">
        <v>79</v>
      </c>
      <c r="K19648" s="321">
        <v>4</v>
      </c>
    </row>
    <row r="19649" spans="1:12" x14ac:dyDescent="0.3">
      <c r="A19649" s="341">
        <v>43828.836800983794</v>
      </c>
      <c r="B19649" s="318">
        <v>40484.339999999997</v>
      </c>
      <c r="C19649" s="318">
        <f t="shared" si="425"/>
        <v>0.23899999999412103</v>
      </c>
      <c r="D19649" s="414">
        <f t="shared" si="426"/>
        <v>0.11949999999706051</v>
      </c>
      <c r="H19649" s="406"/>
      <c r="J19649" s="82">
        <v>80</v>
      </c>
      <c r="K19649" s="391">
        <v>1</v>
      </c>
    </row>
    <row r="19650" spans="1:12" x14ac:dyDescent="0.3">
      <c r="A19650" s="341">
        <v>43828.878467592593</v>
      </c>
      <c r="B19650" s="318">
        <v>40484.578000000001</v>
      </c>
      <c r="C19650" s="318">
        <f t="shared" si="425"/>
        <v>0.23800000000483124</v>
      </c>
      <c r="D19650" s="414">
        <f t="shared" si="426"/>
        <v>0.11900000000241562</v>
      </c>
      <c r="H19650" s="406"/>
      <c r="J19650" s="82">
        <v>81</v>
      </c>
      <c r="K19650" s="319">
        <v>2</v>
      </c>
    </row>
    <row r="19651" spans="1:12" x14ac:dyDescent="0.3">
      <c r="A19651" s="341">
        <v>43828.920134201391</v>
      </c>
      <c r="B19651" s="318">
        <v>40484.811000000002</v>
      </c>
      <c r="C19651" s="318">
        <f t="shared" si="425"/>
        <v>0.23300000000017462</v>
      </c>
      <c r="D19651" s="414">
        <f t="shared" si="426"/>
        <v>0.11650000000008731</v>
      </c>
      <c r="H19651" s="406"/>
      <c r="J19651" s="82">
        <v>82</v>
      </c>
      <c r="K19651" s="320">
        <v>3</v>
      </c>
    </row>
    <row r="19652" spans="1:12" x14ac:dyDescent="0.3">
      <c r="A19652" s="341">
        <v>43828.961800810182</v>
      </c>
      <c r="B19652" s="318">
        <v>40485.055</v>
      </c>
      <c r="C19652" s="318">
        <f t="shared" si="425"/>
        <v>0.24399999999877764</v>
      </c>
      <c r="D19652" s="414">
        <f t="shared" si="426"/>
        <v>0.12199999999938882</v>
      </c>
      <c r="E19652" s="336">
        <f>SUM(C19629:C19652)*7.4805194805</f>
        <v>43.514181818088964</v>
      </c>
      <c r="F19652" s="324">
        <f>AVERAGE(D19629:D19652)</f>
        <v>0.121187500000057</v>
      </c>
      <c r="G19652" s="324">
        <f>_xlfn.STDEV.S(D19629:D19652)</f>
        <v>3.3061619019629715E-3</v>
      </c>
      <c r="H19652" s="404"/>
      <c r="I19652" s="344">
        <f>AVERAGE(D19532:D19652)</f>
        <v>0.12222083333332799</v>
      </c>
      <c r="J19652" s="82">
        <v>83</v>
      </c>
      <c r="K19652" s="321">
        <v>4</v>
      </c>
    </row>
    <row r="19653" spans="1:12" x14ac:dyDescent="0.3">
      <c r="A19653" s="341">
        <v>43829.003467418981</v>
      </c>
      <c r="B19653" s="318">
        <v>40485.296999999999</v>
      </c>
      <c r="C19653" s="318">
        <f t="shared" si="425"/>
        <v>0.24199999999837019</v>
      </c>
      <c r="D19653" s="414">
        <f t="shared" si="426"/>
        <v>0.12099999999918509</v>
      </c>
      <c r="H19653" s="406"/>
      <c r="J19653" s="82">
        <v>84</v>
      </c>
      <c r="K19653" s="391">
        <v>1</v>
      </c>
    </row>
    <row r="19654" spans="1:12" x14ac:dyDescent="0.3">
      <c r="A19654" s="341">
        <v>43829.04513402778</v>
      </c>
      <c r="B19654" s="318">
        <v>40485.538</v>
      </c>
      <c r="C19654" s="318">
        <f t="shared" si="425"/>
        <v>0.24100000000180444</v>
      </c>
      <c r="D19654" s="414">
        <f t="shared" si="426"/>
        <v>0.12050000000090222</v>
      </c>
      <c r="H19654" s="406"/>
      <c r="J19654" s="82">
        <v>85</v>
      </c>
      <c r="K19654" s="319">
        <v>2</v>
      </c>
    </row>
    <row r="19655" spans="1:12" x14ac:dyDescent="0.3">
      <c r="A19655" s="341">
        <v>43829.086800636571</v>
      </c>
      <c r="B19655" s="318">
        <v>40485.777000000002</v>
      </c>
      <c r="C19655" s="318">
        <f t="shared" si="425"/>
        <v>0.23900000000139698</v>
      </c>
      <c r="D19655" s="414">
        <f t="shared" si="426"/>
        <v>0.11950000000069849</v>
      </c>
      <c r="H19655" s="406"/>
      <c r="J19655" s="82">
        <v>86</v>
      </c>
      <c r="K19655" s="320">
        <v>3</v>
      </c>
    </row>
    <row r="19656" spans="1:12" x14ac:dyDescent="0.3">
      <c r="A19656" s="341">
        <v>43829.128467245369</v>
      </c>
      <c r="B19656" s="318">
        <v>40486.027999999998</v>
      </c>
      <c r="C19656" s="318">
        <f t="shared" si="425"/>
        <v>0.25099999999656575</v>
      </c>
      <c r="D19656" s="414">
        <f t="shared" si="426"/>
        <v>0.12549999999828287</v>
      </c>
      <c r="H19656" s="406"/>
      <c r="J19656" s="82">
        <v>87</v>
      </c>
      <c r="K19656" s="321">
        <v>4</v>
      </c>
    </row>
    <row r="19657" spans="1:12" x14ac:dyDescent="0.3">
      <c r="A19657" s="341">
        <v>43829.170133854168</v>
      </c>
      <c r="B19657" s="318">
        <v>40486.279000000002</v>
      </c>
      <c r="C19657" s="318">
        <f t="shared" si="425"/>
        <v>0.25100000000384171</v>
      </c>
      <c r="D19657" s="414">
        <f t="shared" si="426"/>
        <v>0.12550000000192085</v>
      </c>
      <c r="H19657" s="406"/>
      <c r="J19657" s="82">
        <v>88</v>
      </c>
      <c r="K19657" s="391">
        <v>1</v>
      </c>
    </row>
    <row r="19658" spans="1:12" x14ac:dyDescent="0.3">
      <c r="A19658" s="341">
        <v>43829.211800462966</v>
      </c>
      <c r="B19658" s="318">
        <v>40486.521999999997</v>
      </c>
      <c r="C19658" s="318">
        <f t="shared" si="425"/>
        <v>0.24299999999493593</v>
      </c>
      <c r="D19658" s="414">
        <f t="shared" si="426"/>
        <v>0.12149999999746797</v>
      </c>
      <c r="H19658" s="406"/>
      <c r="J19658" s="82">
        <v>89</v>
      </c>
      <c r="K19658" s="319">
        <v>2</v>
      </c>
    </row>
    <row r="19659" spans="1:12" x14ac:dyDescent="0.3">
      <c r="A19659" s="341">
        <v>43829.253467071758</v>
      </c>
      <c r="B19659" s="318">
        <v>40486.760999999999</v>
      </c>
      <c r="C19659" s="318">
        <f t="shared" si="425"/>
        <v>0.23900000000139698</v>
      </c>
      <c r="D19659" s="414">
        <f t="shared" si="426"/>
        <v>0.11950000000069849</v>
      </c>
      <c r="H19659" s="406"/>
      <c r="J19659" s="82">
        <v>90</v>
      </c>
      <c r="K19659" s="320">
        <v>3</v>
      </c>
    </row>
    <row r="19660" spans="1:12" x14ac:dyDescent="0.3">
      <c r="A19660" s="341">
        <v>43829.295133680556</v>
      </c>
      <c r="B19660" s="318">
        <v>40487.017</v>
      </c>
      <c r="C19660" s="318">
        <f t="shared" si="425"/>
        <v>0.25600000000122236</v>
      </c>
      <c r="D19660" s="414">
        <f t="shared" si="426"/>
        <v>0.12800000000061118</v>
      </c>
      <c r="H19660" s="406"/>
      <c r="J19660" s="82">
        <v>91</v>
      </c>
      <c r="K19660" s="321">
        <v>4</v>
      </c>
    </row>
    <row r="19661" spans="1:12" x14ac:dyDescent="0.3">
      <c r="A19661" s="341">
        <v>43829.336800289355</v>
      </c>
      <c r="B19661" s="318">
        <v>40487.271999999997</v>
      </c>
      <c r="C19661" s="318">
        <f t="shared" si="425"/>
        <v>0.25499999999738066</v>
      </c>
      <c r="D19661" s="414">
        <f t="shared" si="426"/>
        <v>0.12749999999869033</v>
      </c>
      <c r="H19661" s="406"/>
      <c r="J19661" s="82">
        <v>92</v>
      </c>
      <c r="K19661" s="391">
        <v>1</v>
      </c>
    </row>
    <row r="19662" spans="1:12" x14ac:dyDescent="0.3">
      <c r="A19662" s="341">
        <v>43829.379166666666</v>
      </c>
      <c r="B19662" s="318">
        <v>40487.521999999997</v>
      </c>
      <c r="C19662" s="318">
        <f t="shared" ref="C19662:C19757" si="427">B19662-B19661</f>
        <v>0.25</v>
      </c>
      <c r="D19662" s="414">
        <f t="shared" ref="D19662:D19757" si="428">C19662/2</f>
        <v>0.125</v>
      </c>
      <c r="H19662" s="406"/>
      <c r="J19662" s="82">
        <v>1</v>
      </c>
      <c r="K19662" s="319">
        <v>2</v>
      </c>
      <c r="L19662" s="54" t="s">
        <v>313</v>
      </c>
    </row>
    <row r="19663" spans="1:12" x14ac:dyDescent="0.3">
      <c r="A19663" s="341">
        <v>43829.42083333333</v>
      </c>
      <c r="B19663" s="318">
        <v>40487.760999999999</v>
      </c>
      <c r="C19663" s="318">
        <f t="shared" si="427"/>
        <v>0.23900000000139698</v>
      </c>
      <c r="D19663" s="414">
        <f t="shared" si="428"/>
        <v>0.11950000000069849</v>
      </c>
      <c r="H19663" s="406"/>
      <c r="J19663" s="82">
        <v>2</v>
      </c>
      <c r="K19663" s="320">
        <v>3</v>
      </c>
    </row>
    <row r="19664" spans="1:12" x14ac:dyDescent="0.3">
      <c r="A19664" s="341">
        <v>43829.462500000001</v>
      </c>
      <c r="B19664" s="318">
        <v>40488.008000000002</v>
      </c>
      <c r="C19664" s="318">
        <f t="shared" si="427"/>
        <v>0.2470000000030268</v>
      </c>
      <c r="D19664" s="414">
        <f t="shared" si="428"/>
        <v>0.1235000000015134</v>
      </c>
      <c r="H19664" s="406"/>
      <c r="J19664" s="82">
        <v>3</v>
      </c>
      <c r="K19664" s="321">
        <v>4</v>
      </c>
    </row>
    <row r="19665" spans="1:11" x14ac:dyDescent="0.3">
      <c r="A19665" s="341">
        <v>43829.504166666666</v>
      </c>
      <c r="B19665" s="318">
        <v>40488.252999999997</v>
      </c>
      <c r="C19665" s="318">
        <f t="shared" si="427"/>
        <v>0.24499999999534339</v>
      </c>
      <c r="D19665" s="414">
        <f t="shared" si="428"/>
        <v>0.12249999999767169</v>
      </c>
      <c r="H19665" s="406"/>
      <c r="J19665" s="82">
        <v>4</v>
      </c>
      <c r="K19665" s="391">
        <v>1</v>
      </c>
    </row>
    <row r="19666" spans="1:11" x14ac:dyDescent="0.3">
      <c r="A19666" s="341">
        <v>43829.54583333333</v>
      </c>
      <c r="B19666" s="318">
        <v>40488.500999999997</v>
      </c>
      <c r="C19666" s="318">
        <f t="shared" si="427"/>
        <v>0.24799999999959255</v>
      </c>
      <c r="D19666" s="414">
        <f t="shared" si="428"/>
        <v>0.12399999999979627</v>
      </c>
      <c r="H19666" s="406"/>
      <c r="J19666" s="82">
        <v>5</v>
      </c>
      <c r="K19666" s="319">
        <v>2</v>
      </c>
    </row>
    <row r="19667" spans="1:11" x14ac:dyDescent="0.3">
      <c r="A19667" s="341">
        <v>43829.587500000001</v>
      </c>
      <c r="B19667" s="318">
        <v>40488.74</v>
      </c>
      <c r="C19667" s="318">
        <f t="shared" si="427"/>
        <v>0.23900000000139698</v>
      </c>
      <c r="D19667" s="414">
        <f t="shared" si="428"/>
        <v>0.11950000000069849</v>
      </c>
      <c r="H19667" s="406"/>
      <c r="J19667" s="82">
        <v>6</v>
      </c>
      <c r="K19667" s="320">
        <v>3</v>
      </c>
    </row>
    <row r="19668" spans="1:11" x14ac:dyDescent="0.3">
      <c r="A19668" s="341">
        <v>43829.629166666666</v>
      </c>
      <c r="B19668" s="318">
        <v>40488.985000000001</v>
      </c>
      <c r="C19668" s="318">
        <f t="shared" si="427"/>
        <v>0.24500000000261934</v>
      </c>
      <c r="D19668" s="414">
        <f t="shared" si="428"/>
        <v>0.12250000000130967</v>
      </c>
      <c r="H19668" s="406"/>
      <c r="J19668" s="82">
        <v>7</v>
      </c>
      <c r="K19668" s="321">
        <v>4</v>
      </c>
    </row>
    <row r="19669" spans="1:11" x14ac:dyDescent="0.3">
      <c r="A19669" s="341">
        <v>43829.67083333333</v>
      </c>
      <c r="B19669" s="318">
        <v>40489.231</v>
      </c>
      <c r="C19669" s="318">
        <f t="shared" si="427"/>
        <v>0.24599999999918509</v>
      </c>
      <c r="D19669" s="414">
        <f t="shared" si="428"/>
        <v>0.12299999999959255</v>
      </c>
      <c r="H19669" s="406"/>
      <c r="J19669" s="82">
        <v>8</v>
      </c>
      <c r="K19669" s="391">
        <v>1</v>
      </c>
    </row>
    <row r="19670" spans="1:11" x14ac:dyDescent="0.3">
      <c r="A19670" s="341">
        <v>43829.712500173613</v>
      </c>
      <c r="B19670" s="318">
        <v>40489.470999999998</v>
      </c>
      <c r="C19670" s="318">
        <f t="shared" si="427"/>
        <v>0.23999999999796273</v>
      </c>
      <c r="D19670" s="414">
        <f t="shared" si="428"/>
        <v>0.11999999999898137</v>
      </c>
      <c r="H19670" s="406"/>
      <c r="J19670" s="82">
        <v>9</v>
      </c>
      <c r="K19670" s="319">
        <v>2</v>
      </c>
    </row>
    <row r="19671" spans="1:11" x14ac:dyDescent="0.3">
      <c r="A19671" s="341">
        <v>43829.75416689815</v>
      </c>
      <c r="B19671" s="318">
        <v>40489.705999999998</v>
      </c>
      <c r="C19671" s="318">
        <f t="shared" si="427"/>
        <v>0.23500000000058208</v>
      </c>
      <c r="D19671" s="414">
        <f t="shared" si="428"/>
        <v>0.11750000000029104</v>
      </c>
      <c r="H19671" s="406"/>
      <c r="J19671" s="82">
        <v>10</v>
      </c>
      <c r="K19671" s="320">
        <v>3</v>
      </c>
    </row>
    <row r="19672" spans="1:11" x14ac:dyDescent="0.3">
      <c r="A19672" s="341">
        <v>43829.795833622687</v>
      </c>
      <c r="B19672" s="318">
        <v>40489.942000000003</v>
      </c>
      <c r="C19672" s="318">
        <f t="shared" si="427"/>
        <v>0.23600000000442378</v>
      </c>
      <c r="D19672" s="414">
        <f t="shared" si="428"/>
        <v>0.11800000000221189</v>
      </c>
      <c r="H19672" s="406"/>
      <c r="J19672" s="82">
        <v>11</v>
      </c>
      <c r="K19672" s="321">
        <v>4</v>
      </c>
    </row>
    <row r="19673" spans="1:11" x14ac:dyDescent="0.3">
      <c r="A19673" s="341">
        <v>43829.837500347225</v>
      </c>
      <c r="B19673" s="318">
        <v>40490.188999999998</v>
      </c>
      <c r="C19673" s="318">
        <f t="shared" si="427"/>
        <v>0.24699999999575084</v>
      </c>
      <c r="D19673" s="414">
        <f t="shared" si="428"/>
        <v>0.12349999999787542</v>
      </c>
      <c r="H19673" s="406"/>
      <c r="J19673" s="82">
        <v>12</v>
      </c>
      <c r="K19673" s="391">
        <v>1</v>
      </c>
    </row>
    <row r="19674" spans="1:11" x14ac:dyDescent="0.3">
      <c r="A19674" s="341">
        <v>43829.879167071762</v>
      </c>
      <c r="B19674" s="318">
        <v>40490.43</v>
      </c>
      <c r="C19674" s="318">
        <f t="shared" si="427"/>
        <v>0.24100000000180444</v>
      </c>
      <c r="D19674" s="414">
        <f t="shared" si="428"/>
        <v>0.12050000000090222</v>
      </c>
      <c r="H19674" s="406"/>
      <c r="J19674" s="82">
        <v>13</v>
      </c>
      <c r="K19674" s="319">
        <v>2</v>
      </c>
    </row>
    <row r="19675" spans="1:11" x14ac:dyDescent="0.3">
      <c r="A19675" s="341">
        <v>43829.920833796299</v>
      </c>
      <c r="B19675" s="318">
        <v>40490.661999999997</v>
      </c>
      <c r="C19675" s="318">
        <f t="shared" si="427"/>
        <v>0.23199999999633292</v>
      </c>
      <c r="D19675" s="414">
        <f t="shared" si="428"/>
        <v>0.11599999999816646</v>
      </c>
      <c r="H19675" s="406"/>
      <c r="J19675" s="82">
        <v>14</v>
      </c>
      <c r="K19675" s="320">
        <v>3</v>
      </c>
    </row>
    <row r="19676" spans="1:11" x14ac:dyDescent="0.3">
      <c r="A19676" s="341">
        <v>43829.962500520836</v>
      </c>
      <c r="B19676" s="318">
        <v>40490.902000000002</v>
      </c>
      <c r="C19676" s="318">
        <f t="shared" si="427"/>
        <v>0.24000000000523869</v>
      </c>
      <c r="D19676" s="414">
        <f t="shared" si="428"/>
        <v>0.12000000000261934</v>
      </c>
      <c r="E19676" s="336">
        <f>SUM(C19653:C19676)*7.4805194805</f>
        <v>43.738597402495259</v>
      </c>
      <c r="F19676" s="324">
        <f>AVERAGE(D19653:D19676)</f>
        <v>0.12181250000003274</v>
      </c>
      <c r="G19676" s="324">
        <f>_xlfn.STDEV.S(D19653:D19676)</f>
        <v>3.0921095231335998E-3</v>
      </c>
      <c r="H19676" s="406"/>
      <c r="J19676" s="82">
        <v>15</v>
      </c>
      <c r="K19676" s="321">
        <v>4</v>
      </c>
    </row>
    <row r="19677" spans="1:11" x14ac:dyDescent="0.3">
      <c r="A19677" s="341">
        <v>43830.004167245374</v>
      </c>
      <c r="B19677" s="318">
        <v>40491.15</v>
      </c>
      <c r="C19677" s="318">
        <f t="shared" si="427"/>
        <v>0.24799999999959255</v>
      </c>
      <c r="D19677" s="414">
        <f t="shared" si="428"/>
        <v>0.12399999999979627</v>
      </c>
      <c r="H19677" s="406"/>
      <c r="J19677" s="82">
        <v>16</v>
      </c>
      <c r="K19677" s="391">
        <v>1</v>
      </c>
    </row>
    <row r="19678" spans="1:11" x14ac:dyDescent="0.3">
      <c r="A19678" s="341">
        <v>43830.045833969911</v>
      </c>
      <c r="B19678" s="318">
        <v>40491.389000000003</v>
      </c>
      <c r="C19678" s="318">
        <f t="shared" si="427"/>
        <v>0.23900000000139698</v>
      </c>
      <c r="D19678" s="414">
        <f t="shared" si="428"/>
        <v>0.11950000000069849</v>
      </c>
      <c r="H19678" s="406"/>
      <c r="J19678" s="82">
        <v>17</v>
      </c>
      <c r="K19678" s="319">
        <v>2</v>
      </c>
    </row>
    <row r="19679" spans="1:11" x14ac:dyDescent="0.3">
      <c r="A19679" s="341">
        <v>43830.087500694448</v>
      </c>
      <c r="B19679" s="318">
        <v>40491.629999999997</v>
      </c>
      <c r="C19679" s="318">
        <f t="shared" si="427"/>
        <v>0.24099999999452848</v>
      </c>
      <c r="D19679" s="414">
        <f t="shared" si="428"/>
        <v>0.12049999999726424</v>
      </c>
      <c r="H19679" s="406"/>
      <c r="J19679" s="82">
        <v>18</v>
      </c>
      <c r="K19679" s="320">
        <v>3</v>
      </c>
    </row>
    <row r="19680" spans="1:11" x14ac:dyDescent="0.3">
      <c r="A19680" s="341">
        <v>43830.129167418978</v>
      </c>
      <c r="B19680" s="318">
        <v>40491.875999999997</v>
      </c>
      <c r="C19680" s="318">
        <f t="shared" si="427"/>
        <v>0.24599999999918509</v>
      </c>
      <c r="D19680" s="414">
        <f t="shared" si="428"/>
        <v>0.12299999999959255</v>
      </c>
      <c r="H19680" s="406"/>
      <c r="J19680" s="82">
        <v>19</v>
      </c>
      <c r="K19680" s="321">
        <v>4</v>
      </c>
    </row>
    <row r="19681" spans="1:11" x14ac:dyDescent="0.3">
      <c r="A19681" s="341">
        <v>43830.170834143515</v>
      </c>
      <c r="B19681" s="318">
        <v>40492.129999999997</v>
      </c>
      <c r="C19681" s="318">
        <f t="shared" si="427"/>
        <v>0.25400000000081491</v>
      </c>
      <c r="D19681" s="414">
        <f t="shared" si="428"/>
        <v>0.12700000000040745</v>
      </c>
      <c r="H19681" s="406"/>
      <c r="J19681" s="82">
        <v>20</v>
      </c>
      <c r="K19681" s="391">
        <v>1</v>
      </c>
    </row>
    <row r="19682" spans="1:11" x14ac:dyDescent="0.3">
      <c r="A19682" s="341">
        <v>43830.212500868052</v>
      </c>
      <c r="B19682" s="318">
        <v>40492.379999999997</v>
      </c>
      <c r="C19682" s="318">
        <f t="shared" si="427"/>
        <v>0.25</v>
      </c>
      <c r="D19682" s="414">
        <f t="shared" si="428"/>
        <v>0.125</v>
      </c>
      <c r="H19682" s="406"/>
      <c r="J19682" s="82">
        <v>21</v>
      </c>
      <c r="K19682" s="319">
        <v>2</v>
      </c>
    </row>
    <row r="19683" spans="1:11" x14ac:dyDescent="0.3">
      <c r="A19683" s="341">
        <v>43830.25416759259</v>
      </c>
      <c r="B19683" s="318">
        <v>40492.622000000003</v>
      </c>
      <c r="C19683" s="318">
        <f t="shared" si="427"/>
        <v>0.24200000000564614</v>
      </c>
      <c r="D19683" s="414">
        <f t="shared" si="428"/>
        <v>0.12100000000282307</v>
      </c>
      <c r="H19683" s="406"/>
      <c r="J19683" s="82">
        <v>22</v>
      </c>
      <c r="K19683" s="320">
        <v>3</v>
      </c>
    </row>
    <row r="19684" spans="1:11" x14ac:dyDescent="0.3">
      <c r="A19684" s="341">
        <v>43830.295834317127</v>
      </c>
      <c r="B19684" s="318">
        <v>40492.868000000002</v>
      </c>
      <c r="C19684" s="318">
        <f t="shared" si="427"/>
        <v>0.24599999999918509</v>
      </c>
      <c r="D19684" s="414">
        <f t="shared" si="428"/>
        <v>0.12299999999959255</v>
      </c>
      <c r="H19684" s="406"/>
      <c r="J19684" s="82">
        <v>23</v>
      </c>
      <c r="K19684" s="321">
        <v>4</v>
      </c>
    </row>
    <row r="19685" spans="1:11" x14ac:dyDescent="0.3">
      <c r="A19685" s="341">
        <v>43830.337501041664</v>
      </c>
      <c r="B19685" s="318">
        <v>40493.127</v>
      </c>
      <c r="C19685" s="318">
        <f t="shared" si="427"/>
        <v>0.25899999999819556</v>
      </c>
      <c r="D19685" s="414">
        <f t="shared" si="428"/>
        <v>0.12949999999909778</v>
      </c>
      <c r="H19685" s="406"/>
      <c r="J19685" s="82">
        <v>24</v>
      </c>
      <c r="K19685" s="391">
        <v>1</v>
      </c>
    </row>
    <row r="19686" spans="1:11" x14ac:dyDescent="0.3">
      <c r="A19686" s="341">
        <v>43830.379167766201</v>
      </c>
      <c r="B19686" s="318">
        <v>40493.379999999997</v>
      </c>
      <c r="C19686" s="318">
        <f t="shared" si="427"/>
        <v>0.2529999999969732</v>
      </c>
      <c r="D19686" s="414">
        <f t="shared" si="428"/>
        <v>0.1264999999984866</v>
      </c>
      <c r="H19686" s="406"/>
      <c r="J19686" s="82">
        <v>25</v>
      </c>
      <c r="K19686" s="319">
        <v>2</v>
      </c>
    </row>
    <row r="19687" spans="1:11" x14ac:dyDescent="0.3">
      <c r="A19687" s="341">
        <v>43830.420834490738</v>
      </c>
      <c r="B19687" s="318">
        <v>40493.622000000003</v>
      </c>
      <c r="C19687" s="318">
        <f t="shared" si="427"/>
        <v>0.24200000000564614</v>
      </c>
      <c r="D19687" s="414">
        <f t="shared" si="428"/>
        <v>0.12100000000282307</v>
      </c>
      <c r="H19687" s="406"/>
      <c r="J19687" s="82">
        <v>26</v>
      </c>
      <c r="K19687" s="320">
        <v>3</v>
      </c>
    </row>
    <row r="19688" spans="1:11" x14ac:dyDescent="0.3">
      <c r="A19688" s="341">
        <v>43830.462501215276</v>
      </c>
      <c r="B19688" s="318">
        <v>40493.862000000001</v>
      </c>
      <c r="C19688" s="318">
        <f t="shared" si="427"/>
        <v>0.23999999999796273</v>
      </c>
      <c r="D19688" s="414">
        <f t="shared" si="428"/>
        <v>0.11999999999898137</v>
      </c>
      <c r="H19688" s="406"/>
      <c r="J19688" s="82">
        <v>27</v>
      </c>
      <c r="K19688" s="321">
        <v>4</v>
      </c>
    </row>
    <row r="19689" spans="1:11" x14ac:dyDescent="0.3">
      <c r="A19689" s="341">
        <v>43830.504167939813</v>
      </c>
      <c r="B19689" s="318">
        <v>40494.116999999998</v>
      </c>
      <c r="C19689" s="318">
        <f t="shared" si="427"/>
        <v>0.25499999999738066</v>
      </c>
      <c r="D19689" s="414">
        <f t="shared" si="428"/>
        <v>0.12749999999869033</v>
      </c>
      <c r="H19689" s="406"/>
      <c r="J19689" s="82">
        <v>28</v>
      </c>
      <c r="K19689" s="391">
        <v>1</v>
      </c>
    </row>
    <row r="19690" spans="1:11" x14ac:dyDescent="0.3">
      <c r="A19690" s="341">
        <v>43830.54583466435</v>
      </c>
      <c r="B19690" s="318">
        <v>40494.364000000001</v>
      </c>
      <c r="C19690" s="318">
        <f t="shared" si="427"/>
        <v>0.2470000000030268</v>
      </c>
      <c r="D19690" s="414">
        <f t="shared" si="428"/>
        <v>0.1235000000015134</v>
      </c>
      <c r="H19690" s="406"/>
      <c r="J19690" s="82">
        <v>29</v>
      </c>
      <c r="K19690" s="319">
        <v>2</v>
      </c>
    </row>
    <row r="19691" spans="1:11" x14ac:dyDescent="0.3">
      <c r="A19691" s="341">
        <v>43830.587501388887</v>
      </c>
      <c r="B19691" s="318">
        <v>40494.608999999997</v>
      </c>
      <c r="C19691" s="318">
        <f t="shared" si="427"/>
        <v>0.24499999999534339</v>
      </c>
      <c r="D19691" s="414">
        <f t="shared" si="428"/>
        <v>0.12249999999767169</v>
      </c>
      <c r="H19691" s="406"/>
      <c r="J19691" s="82">
        <v>30</v>
      </c>
      <c r="K19691" s="320">
        <v>3</v>
      </c>
    </row>
    <row r="19692" spans="1:11" x14ac:dyDescent="0.3">
      <c r="A19692" s="341">
        <v>43830.629168113424</v>
      </c>
      <c r="B19692" s="318">
        <v>40494.849000000002</v>
      </c>
      <c r="C19692" s="318">
        <f t="shared" si="427"/>
        <v>0.24000000000523869</v>
      </c>
      <c r="D19692" s="414">
        <f t="shared" si="428"/>
        <v>0.12000000000261934</v>
      </c>
      <c r="H19692" s="406"/>
      <c r="J19692" s="82">
        <v>31</v>
      </c>
      <c r="K19692" s="321">
        <v>4</v>
      </c>
    </row>
    <row r="19693" spans="1:11" x14ac:dyDescent="0.3">
      <c r="A19693" s="341">
        <v>43830.670834837962</v>
      </c>
      <c r="B19693" s="318">
        <v>40495.095000000001</v>
      </c>
      <c r="C19693" s="318">
        <f t="shared" si="427"/>
        <v>0.24599999999918509</v>
      </c>
      <c r="D19693" s="414">
        <f t="shared" si="428"/>
        <v>0.12299999999959255</v>
      </c>
      <c r="H19693" s="406"/>
      <c r="J19693" s="82">
        <v>32</v>
      </c>
      <c r="K19693" s="391">
        <v>1</v>
      </c>
    </row>
    <row r="19694" spans="1:11" x14ac:dyDescent="0.3">
      <c r="A19694" s="341">
        <v>43830.712501562499</v>
      </c>
      <c r="B19694" s="318">
        <v>40495.339</v>
      </c>
      <c r="C19694" s="318">
        <f t="shared" si="427"/>
        <v>0.24399999999877764</v>
      </c>
      <c r="D19694" s="414">
        <f t="shared" si="428"/>
        <v>0.12199999999938882</v>
      </c>
      <c r="H19694" s="406"/>
      <c r="J19694" s="82">
        <v>33</v>
      </c>
      <c r="K19694" s="319">
        <v>2</v>
      </c>
    </row>
    <row r="19695" spans="1:11" x14ac:dyDescent="0.3">
      <c r="A19695" s="341">
        <v>43830.754168287036</v>
      </c>
      <c r="B19695" s="318">
        <v>40495.58</v>
      </c>
      <c r="C19695" s="318">
        <f t="shared" si="427"/>
        <v>0.24100000000180444</v>
      </c>
      <c r="D19695" s="414">
        <f t="shared" si="428"/>
        <v>0.12050000000090222</v>
      </c>
      <c r="H19695" s="406"/>
      <c r="J19695" s="82">
        <v>34</v>
      </c>
      <c r="K19695" s="320">
        <v>3</v>
      </c>
    </row>
    <row r="19696" spans="1:11" x14ac:dyDescent="0.3">
      <c r="A19696" s="341">
        <v>43830.795835011573</v>
      </c>
      <c r="B19696" s="318">
        <v>40495.811999999998</v>
      </c>
      <c r="C19696" s="318">
        <f t="shared" si="427"/>
        <v>0.23199999999633292</v>
      </c>
      <c r="D19696" s="414">
        <f t="shared" si="428"/>
        <v>0.11599999999816646</v>
      </c>
      <c r="H19696" s="406"/>
      <c r="J19696" s="82">
        <v>35</v>
      </c>
      <c r="K19696" s="321">
        <v>4</v>
      </c>
    </row>
    <row r="19697" spans="1:11" x14ac:dyDescent="0.3">
      <c r="A19697" s="341">
        <v>43830.83750173611</v>
      </c>
      <c r="B19697" s="318">
        <v>40496.057000000001</v>
      </c>
      <c r="C19697" s="318">
        <f t="shared" si="427"/>
        <v>0.24500000000261934</v>
      </c>
      <c r="D19697" s="414">
        <f t="shared" si="428"/>
        <v>0.12250000000130967</v>
      </c>
      <c r="H19697" s="406"/>
      <c r="J19697" s="82">
        <v>36</v>
      </c>
      <c r="K19697" s="391">
        <v>1</v>
      </c>
    </row>
    <row r="19698" spans="1:11" x14ac:dyDescent="0.3">
      <c r="A19698" s="341">
        <v>43830.879168460648</v>
      </c>
      <c r="B19698" s="318">
        <v>40496.296999999999</v>
      </c>
      <c r="C19698" s="318">
        <f t="shared" si="427"/>
        <v>0.23999999999796273</v>
      </c>
      <c r="D19698" s="414">
        <f t="shared" si="428"/>
        <v>0.11999999999898137</v>
      </c>
      <c r="H19698" s="406"/>
      <c r="J19698" s="82">
        <v>37</v>
      </c>
      <c r="K19698" s="319">
        <v>2</v>
      </c>
    </row>
    <row r="19699" spans="1:11" x14ac:dyDescent="0.3">
      <c r="A19699" s="341">
        <v>43830.920835185185</v>
      </c>
      <c r="B19699" s="318">
        <v>40496.538999999997</v>
      </c>
      <c r="C19699" s="318">
        <f t="shared" si="427"/>
        <v>0.24199999999837019</v>
      </c>
      <c r="D19699" s="414">
        <f t="shared" si="428"/>
        <v>0.12099999999918509</v>
      </c>
      <c r="H19699" s="406"/>
      <c r="J19699" s="82">
        <v>38</v>
      </c>
      <c r="K19699" s="320">
        <v>3</v>
      </c>
    </row>
    <row r="19700" spans="1:11" x14ac:dyDescent="0.3">
      <c r="A19700" s="341">
        <v>43830.962501909722</v>
      </c>
      <c r="B19700" s="318">
        <v>40496.777999999998</v>
      </c>
      <c r="C19700" s="318">
        <f t="shared" si="427"/>
        <v>0.23900000000139698</v>
      </c>
      <c r="D19700" s="414">
        <f t="shared" si="428"/>
        <v>0.11950000000069849</v>
      </c>
      <c r="E19700" s="336">
        <f>SUM(C19677:C19700)*7.4805194805</f>
        <v>43.95553246739231</v>
      </c>
      <c r="F19700" s="324">
        <f>AVERAGE(D19677:D19700)</f>
        <v>0.12241666666659512</v>
      </c>
      <c r="G19700" s="324">
        <f>_xlfn.STDEV.S(D19677:D19700)</f>
        <v>3.0526776080229455E-3</v>
      </c>
      <c r="H19700" s="406"/>
      <c r="J19700" s="82">
        <v>39</v>
      </c>
      <c r="K19700" s="321">
        <v>4</v>
      </c>
    </row>
    <row r="19701" spans="1:11" x14ac:dyDescent="0.3">
      <c r="A19701" s="341">
        <v>43831.004168634259</v>
      </c>
      <c r="B19701" s="318">
        <v>40497.021999999997</v>
      </c>
      <c r="C19701" s="318">
        <f t="shared" si="427"/>
        <v>0.24399999999877764</v>
      </c>
      <c r="D19701" s="414">
        <f t="shared" si="428"/>
        <v>0.12199999999938882</v>
      </c>
      <c r="H19701" s="406"/>
      <c r="J19701" s="82">
        <v>40</v>
      </c>
      <c r="K19701" s="391">
        <v>1</v>
      </c>
    </row>
    <row r="19702" spans="1:11" x14ac:dyDescent="0.3">
      <c r="A19702" s="341">
        <v>43831.045835358796</v>
      </c>
      <c r="B19702" s="318">
        <v>40497.269</v>
      </c>
      <c r="C19702" s="318">
        <f t="shared" si="427"/>
        <v>0.2470000000030268</v>
      </c>
      <c r="D19702" s="414">
        <f t="shared" si="428"/>
        <v>0.1235000000015134</v>
      </c>
      <c r="H19702" s="406"/>
      <c r="J19702" s="82">
        <v>41</v>
      </c>
      <c r="K19702" s="319">
        <v>2</v>
      </c>
    </row>
    <row r="19703" spans="1:11" x14ac:dyDescent="0.3">
      <c r="A19703" s="341">
        <v>43831.087502083334</v>
      </c>
      <c r="B19703" s="318">
        <v>40497.512000000002</v>
      </c>
      <c r="C19703" s="318">
        <f t="shared" si="427"/>
        <v>0.24300000000221189</v>
      </c>
      <c r="D19703" s="414">
        <f t="shared" si="428"/>
        <v>0.12150000000110595</v>
      </c>
      <c r="H19703" s="406"/>
      <c r="J19703" s="82">
        <v>42</v>
      </c>
      <c r="K19703" s="320">
        <v>3</v>
      </c>
    </row>
    <row r="19704" spans="1:11" x14ac:dyDescent="0.3">
      <c r="A19704" s="341">
        <v>43831.129168807871</v>
      </c>
      <c r="B19704" s="318">
        <v>40497.750999999997</v>
      </c>
      <c r="C19704" s="318">
        <f t="shared" si="427"/>
        <v>0.23899999999412103</v>
      </c>
      <c r="D19704" s="414">
        <f t="shared" si="428"/>
        <v>0.11949999999706051</v>
      </c>
      <c r="H19704" s="406"/>
      <c r="J19704" s="82">
        <v>43</v>
      </c>
      <c r="K19704" s="321">
        <v>4</v>
      </c>
    </row>
    <row r="19705" spans="1:11" x14ac:dyDescent="0.3">
      <c r="A19705" s="341">
        <v>43831.170835532408</v>
      </c>
      <c r="B19705" s="318">
        <v>40498.008999999998</v>
      </c>
      <c r="C19705" s="318">
        <f t="shared" si="427"/>
        <v>0.25800000000162981</v>
      </c>
      <c r="D19705" s="414">
        <f t="shared" si="428"/>
        <v>0.12900000000081491</v>
      </c>
      <c r="H19705" s="406"/>
      <c r="J19705" s="82">
        <v>44</v>
      </c>
      <c r="K19705" s="391">
        <v>1</v>
      </c>
    </row>
    <row r="19706" spans="1:11" x14ac:dyDescent="0.3">
      <c r="A19706" s="341">
        <v>43831.212502256945</v>
      </c>
      <c r="B19706" s="318">
        <v>40498.264999999999</v>
      </c>
      <c r="C19706" s="318">
        <f t="shared" si="427"/>
        <v>0.25600000000122236</v>
      </c>
      <c r="D19706" s="414">
        <f t="shared" si="428"/>
        <v>0.12800000000061118</v>
      </c>
      <c r="H19706" s="406"/>
      <c r="J19706" s="82">
        <v>45</v>
      </c>
      <c r="K19706" s="319">
        <v>2</v>
      </c>
    </row>
    <row r="19707" spans="1:11" x14ac:dyDescent="0.3">
      <c r="A19707" s="341">
        <v>43831.254168981483</v>
      </c>
      <c r="B19707" s="318">
        <v>40498.512000000002</v>
      </c>
      <c r="C19707" s="318">
        <f t="shared" si="427"/>
        <v>0.2470000000030268</v>
      </c>
      <c r="D19707" s="414">
        <f t="shared" si="428"/>
        <v>0.1235000000015134</v>
      </c>
      <c r="H19707" s="406"/>
      <c r="J19707" s="82">
        <v>46</v>
      </c>
      <c r="K19707" s="320">
        <v>3</v>
      </c>
    </row>
    <row r="19708" spans="1:11" x14ac:dyDescent="0.3">
      <c r="A19708" s="341">
        <v>43831.29583570602</v>
      </c>
      <c r="B19708" s="318">
        <v>40498.754999999997</v>
      </c>
      <c r="C19708" s="318">
        <f t="shared" si="427"/>
        <v>0.24299999999493593</v>
      </c>
      <c r="D19708" s="414">
        <f t="shared" si="428"/>
        <v>0.12149999999746797</v>
      </c>
      <c r="H19708" s="406"/>
      <c r="J19708" s="82">
        <v>47</v>
      </c>
      <c r="K19708" s="321">
        <v>4</v>
      </c>
    </row>
    <row r="19709" spans="1:11" x14ac:dyDescent="0.3">
      <c r="A19709" s="341">
        <v>43831.337502430557</v>
      </c>
      <c r="B19709" s="318">
        <v>40499.006999999998</v>
      </c>
      <c r="C19709" s="318">
        <f t="shared" si="427"/>
        <v>0.25200000000040745</v>
      </c>
      <c r="D19709" s="414">
        <f t="shared" si="428"/>
        <v>0.12600000000020373</v>
      </c>
      <c r="H19709" s="406"/>
      <c r="J19709" s="82">
        <v>48</v>
      </c>
      <c r="K19709" s="391">
        <v>1</v>
      </c>
    </row>
    <row r="19710" spans="1:11" x14ac:dyDescent="0.3">
      <c r="A19710" s="341">
        <v>43831.379169155094</v>
      </c>
      <c r="B19710" s="318">
        <v>40499.262000000002</v>
      </c>
      <c r="C19710" s="318">
        <f t="shared" si="427"/>
        <v>0.25500000000465661</v>
      </c>
      <c r="D19710" s="414">
        <f t="shared" si="428"/>
        <v>0.12750000000232831</v>
      </c>
      <c r="H19710" s="406"/>
      <c r="J19710" s="82">
        <v>49</v>
      </c>
      <c r="K19710" s="319">
        <v>2</v>
      </c>
    </row>
    <row r="19711" spans="1:11" x14ac:dyDescent="0.3">
      <c r="A19711" s="341">
        <v>43831.420835879631</v>
      </c>
      <c r="B19711" s="318">
        <v>40499.510999999999</v>
      </c>
      <c r="C19711" s="318">
        <f t="shared" si="427"/>
        <v>0.24899999999615829</v>
      </c>
      <c r="D19711" s="414">
        <f t="shared" si="428"/>
        <v>0.12449999999807915</v>
      </c>
      <c r="H19711" s="406"/>
      <c r="J19711" s="82">
        <v>50</v>
      </c>
      <c r="K19711" s="320">
        <v>3</v>
      </c>
    </row>
    <row r="19712" spans="1:11" x14ac:dyDescent="0.3">
      <c r="A19712" s="341">
        <v>43831.462502604169</v>
      </c>
      <c r="B19712" s="318">
        <v>40499.749000000003</v>
      </c>
      <c r="C19712" s="318">
        <f t="shared" si="427"/>
        <v>0.23800000000483124</v>
      </c>
      <c r="D19712" s="414">
        <f t="shared" si="428"/>
        <v>0.11900000000241562</v>
      </c>
      <c r="H19712" s="406"/>
      <c r="J19712" s="82">
        <v>51</v>
      </c>
      <c r="K19712" s="321">
        <v>4</v>
      </c>
    </row>
    <row r="19713" spans="1:11" x14ac:dyDescent="0.3">
      <c r="A19713" s="341">
        <v>43831.504169328706</v>
      </c>
      <c r="B19713" s="318">
        <v>40499.991000000002</v>
      </c>
      <c r="C19713" s="318">
        <f t="shared" si="427"/>
        <v>0.24199999999837019</v>
      </c>
      <c r="D19713" s="414">
        <f t="shared" si="428"/>
        <v>0.12099999999918509</v>
      </c>
      <c r="H19713" s="406"/>
      <c r="J19713" s="82">
        <v>52</v>
      </c>
      <c r="K19713" s="391">
        <v>1</v>
      </c>
    </row>
    <row r="19714" spans="1:11" x14ac:dyDescent="0.3">
      <c r="A19714" s="341">
        <v>43831.545836053243</v>
      </c>
      <c r="B19714" s="318">
        <v>40500.241000000002</v>
      </c>
      <c r="C19714" s="318">
        <f t="shared" si="427"/>
        <v>0.25</v>
      </c>
      <c r="D19714" s="414">
        <f t="shared" si="428"/>
        <v>0.125</v>
      </c>
      <c r="H19714" s="406"/>
      <c r="J19714" s="82">
        <v>53</v>
      </c>
      <c r="K19714" s="319">
        <v>2</v>
      </c>
    </row>
    <row r="19715" spans="1:11" x14ac:dyDescent="0.3">
      <c r="A19715" s="341">
        <v>43831.58750277778</v>
      </c>
      <c r="B19715" s="318">
        <v>40500.482000000004</v>
      </c>
      <c r="C19715" s="318">
        <f t="shared" si="427"/>
        <v>0.24100000000180444</v>
      </c>
      <c r="D19715" s="414">
        <f t="shared" si="428"/>
        <v>0.12050000000090222</v>
      </c>
      <c r="H19715" s="406"/>
      <c r="J19715" s="82">
        <v>54</v>
      </c>
      <c r="K19715" s="320">
        <v>3</v>
      </c>
    </row>
    <row r="19716" spans="1:11" x14ac:dyDescent="0.3">
      <c r="A19716" s="341">
        <v>43831.629169502317</v>
      </c>
      <c r="B19716" s="318">
        <v>40500.718999999997</v>
      </c>
      <c r="C19716" s="318">
        <f t="shared" si="427"/>
        <v>0.23699999999371357</v>
      </c>
      <c r="D19716" s="414">
        <f t="shared" si="428"/>
        <v>0.11849999999685679</v>
      </c>
      <c r="H19716" s="406"/>
      <c r="J19716" s="82">
        <v>55</v>
      </c>
      <c r="K19716" s="321">
        <v>4</v>
      </c>
    </row>
    <row r="19717" spans="1:11" x14ac:dyDescent="0.3">
      <c r="A19717" s="341">
        <v>43831.670836226855</v>
      </c>
      <c r="B19717" s="318">
        <v>40500.959999999999</v>
      </c>
      <c r="C19717" s="318">
        <f t="shared" si="427"/>
        <v>0.24100000000180444</v>
      </c>
      <c r="D19717" s="414">
        <f t="shared" si="428"/>
        <v>0.12050000000090222</v>
      </c>
      <c r="H19717" s="406"/>
      <c r="J19717" s="82">
        <v>56</v>
      </c>
      <c r="K19717" s="391">
        <v>1</v>
      </c>
    </row>
    <row r="19718" spans="1:11" x14ac:dyDescent="0.3">
      <c r="A19718" s="341">
        <v>43831.712502951392</v>
      </c>
      <c r="B19718" s="318">
        <v>40501.21</v>
      </c>
      <c r="C19718" s="318">
        <f t="shared" si="427"/>
        <v>0.25</v>
      </c>
      <c r="D19718" s="414">
        <f t="shared" si="428"/>
        <v>0.125</v>
      </c>
      <c r="H19718" s="406"/>
      <c r="J19718" s="82">
        <v>57</v>
      </c>
      <c r="K19718" s="319">
        <v>2</v>
      </c>
    </row>
    <row r="19719" spans="1:11" x14ac:dyDescent="0.3">
      <c r="A19719" s="341">
        <v>43831.754169675929</v>
      </c>
      <c r="B19719" s="318">
        <v>40501.451000000001</v>
      </c>
      <c r="C19719" s="318">
        <f t="shared" si="427"/>
        <v>0.24100000000180444</v>
      </c>
      <c r="D19719" s="414">
        <f t="shared" si="428"/>
        <v>0.12050000000090222</v>
      </c>
      <c r="H19719" s="406"/>
      <c r="J19719" s="82">
        <v>58</v>
      </c>
      <c r="K19719" s="320">
        <v>3</v>
      </c>
    </row>
    <row r="19720" spans="1:11" x14ac:dyDescent="0.3">
      <c r="A19720" s="341">
        <v>43831.795836400466</v>
      </c>
      <c r="B19720" s="318">
        <v>40501.682000000001</v>
      </c>
      <c r="C19720" s="318">
        <f t="shared" si="427"/>
        <v>0.23099999999976717</v>
      </c>
      <c r="D19720" s="414">
        <f t="shared" si="428"/>
        <v>0.11549999999988358</v>
      </c>
      <c r="H19720" s="406"/>
      <c r="J19720" s="82">
        <v>59</v>
      </c>
      <c r="K19720" s="321">
        <v>4</v>
      </c>
    </row>
    <row r="19721" spans="1:11" x14ac:dyDescent="0.3">
      <c r="A19721" s="341">
        <v>43831.837503125003</v>
      </c>
      <c r="B19721" s="318">
        <v>40501.919999999998</v>
      </c>
      <c r="C19721" s="318">
        <f t="shared" si="427"/>
        <v>0.23799999999755528</v>
      </c>
      <c r="D19721" s="414">
        <f t="shared" si="428"/>
        <v>0.11899999999877764</v>
      </c>
      <c r="H19721" s="406"/>
      <c r="J19721" s="82">
        <v>60</v>
      </c>
      <c r="K19721" s="391">
        <v>1</v>
      </c>
    </row>
    <row r="19722" spans="1:11" x14ac:dyDescent="0.3">
      <c r="A19722" s="341">
        <v>43831.879169849541</v>
      </c>
      <c r="B19722" s="318">
        <v>40502.161999999997</v>
      </c>
      <c r="C19722" s="318">
        <f t="shared" si="427"/>
        <v>0.24199999999837019</v>
      </c>
      <c r="D19722" s="414">
        <f t="shared" si="428"/>
        <v>0.12099999999918509</v>
      </c>
      <c r="H19722" s="406"/>
      <c r="J19722" s="82">
        <v>61</v>
      </c>
      <c r="K19722" s="319">
        <v>2</v>
      </c>
    </row>
    <row r="19723" spans="1:11" x14ac:dyDescent="0.3">
      <c r="A19723" s="341">
        <v>43831.920836574071</v>
      </c>
      <c r="B19723" s="318">
        <v>40502.402000000002</v>
      </c>
      <c r="C19723" s="318">
        <f t="shared" si="427"/>
        <v>0.24000000000523869</v>
      </c>
      <c r="D19723" s="414">
        <f t="shared" si="428"/>
        <v>0.12000000000261934</v>
      </c>
      <c r="H19723" s="406"/>
      <c r="J19723" s="82">
        <v>62</v>
      </c>
      <c r="K19723" s="320">
        <v>3</v>
      </c>
    </row>
    <row r="19724" spans="1:11" x14ac:dyDescent="0.3">
      <c r="A19724" s="341">
        <v>43831.962503298608</v>
      </c>
      <c r="B19724" s="318">
        <v>40502.641000000003</v>
      </c>
      <c r="C19724" s="318">
        <f t="shared" si="427"/>
        <v>0.23900000000139698</v>
      </c>
      <c r="D19724" s="414">
        <f t="shared" si="428"/>
        <v>0.11950000000069849</v>
      </c>
      <c r="E19724" s="336">
        <f>SUM(C19701:C19724)*7.4805194805</f>
        <v>43.858285714207639</v>
      </c>
      <c r="F19724" s="324">
        <f>AVERAGE(D19701:D19724)</f>
        <v>0.12214583333343398</v>
      </c>
      <c r="G19724" s="324">
        <f>_xlfn.STDEV.S(D19701:D19724)</f>
        <v>3.3475466902074826E-3</v>
      </c>
      <c r="H19724" s="406"/>
      <c r="J19724" s="82">
        <v>63</v>
      </c>
      <c r="K19724" s="321">
        <v>4</v>
      </c>
    </row>
    <row r="19725" spans="1:11" x14ac:dyDescent="0.3">
      <c r="A19725" s="341">
        <v>43832.004170023145</v>
      </c>
      <c r="B19725" s="318">
        <v>40502.881000000001</v>
      </c>
      <c r="C19725" s="318">
        <f t="shared" si="427"/>
        <v>0.23999999999796273</v>
      </c>
      <c r="D19725" s="414">
        <f t="shared" si="428"/>
        <v>0.11999999999898137</v>
      </c>
      <c r="H19725" s="406"/>
      <c r="J19725" s="82">
        <v>64</v>
      </c>
      <c r="K19725" s="391">
        <v>1</v>
      </c>
    </row>
    <row r="19726" spans="1:11" x14ac:dyDescent="0.3">
      <c r="A19726" s="341">
        <v>43832.045836747682</v>
      </c>
      <c r="B19726" s="318">
        <v>40503.131000000001</v>
      </c>
      <c r="C19726" s="318">
        <f t="shared" si="427"/>
        <v>0.25</v>
      </c>
      <c r="D19726" s="414">
        <f t="shared" si="428"/>
        <v>0.125</v>
      </c>
      <c r="H19726" s="406"/>
      <c r="J19726" s="82">
        <v>65</v>
      </c>
      <c r="K19726" s="319">
        <v>2</v>
      </c>
    </row>
    <row r="19727" spans="1:11" x14ac:dyDescent="0.3">
      <c r="A19727" s="341">
        <v>43832.087503472219</v>
      </c>
      <c r="B19727" s="318">
        <v>40503.375999999997</v>
      </c>
      <c r="C19727" s="318">
        <f t="shared" si="427"/>
        <v>0.24499999999534339</v>
      </c>
      <c r="D19727" s="414">
        <f t="shared" si="428"/>
        <v>0.12249999999767169</v>
      </c>
      <c r="H19727" s="406"/>
      <c r="J19727" s="82">
        <v>66</v>
      </c>
      <c r="K19727" s="320">
        <v>3</v>
      </c>
    </row>
    <row r="19728" spans="1:11" x14ac:dyDescent="0.3">
      <c r="A19728" s="341">
        <v>43832.129170196757</v>
      </c>
      <c r="B19728" s="318">
        <v>40503.618999999999</v>
      </c>
      <c r="C19728" s="318">
        <f t="shared" si="427"/>
        <v>0.24300000000221189</v>
      </c>
      <c r="D19728" s="414">
        <f t="shared" si="428"/>
        <v>0.12150000000110595</v>
      </c>
      <c r="H19728" s="406"/>
      <c r="J19728" s="82">
        <v>67</v>
      </c>
      <c r="K19728" s="321">
        <v>4</v>
      </c>
    </row>
    <row r="19729" spans="1:11" x14ac:dyDescent="0.3">
      <c r="A19729" s="341">
        <v>43832.170836921294</v>
      </c>
      <c r="B19729" s="318">
        <v>40503.862000000001</v>
      </c>
      <c r="C19729" s="318">
        <f t="shared" si="427"/>
        <v>0.24300000000221189</v>
      </c>
      <c r="D19729" s="414">
        <f t="shared" si="428"/>
        <v>0.12150000000110595</v>
      </c>
      <c r="H19729" s="406"/>
      <c r="J19729" s="82">
        <v>68</v>
      </c>
      <c r="K19729" s="391">
        <v>1</v>
      </c>
    </row>
    <row r="19730" spans="1:11" x14ac:dyDescent="0.3">
      <c r="A19730" s="341">
        <v>43832.212503645831</v>
      </c>
      <c r="B19730" s="318">
        <v>40504.120999999999</v>
      </c>
      <c r="C19730" s="318">
        <f t="shared" si="427"/>
        <v>0.25899999999819556</v>
      </c>
      <c r="D19730" s="414">
        <f t="shared" si="428"/>
        <v>0.12949999999909778</v>
      </c>
      <c r="H19730" s="406"/>
      <c r="J19730" s="82">
        <v>69</v>
      </c>
      <c r="K19730" s="319">
        <v>2</v>
      </c>
    </row>
    <row r="19731" spans="1:11" x14ac:dyDescent="0.3">
      <c r="A19731" s="341">
        <v>43832.254170370368</v>
      </c>
      <c r="B19731" s="318">
        <v>40504.370999999999</v>
      </c>
      <c r="C19731" s="318">
        <f t="shared" si="427"/>
        <v>0.25</v>
      </c>
      <c r="D19731" s="414">
        <f t="shared" si="428"/>
        <v>0.125</v>
      </c>
      <c r="H19731" s="406"/>
      <c r="J19731" s="82">
        <v>70</v>
      </c>
      <c r="K19731" s="320">
        <v>3</v>
      </c>
    </row>
    <row r="19732" spans="1:11" x14ac:dyDescent="0.3">
      <c r="A19732" s="341">
        <v>43832.295837094905</v>
      </c>
      <c r="B19732" s="318">
        <v>40504.618000000002</v>
      </c>
      <c r="C19732" s="318">
        <f t="shared" si="427"/>
        <v>0.2470000000030268</v>
      </c>
      <c r="D19732" s="414">
        <f t="shared" si="428"/>
        <v>0.1235000000015134</v>
      </c>
      <c r="H19732" s="406"/>
      <c r="J19732" s="82">
        <v>71</v>
      </c>
      <c r="K19732" s="321">
        <v>4</v>
      </c>
    </row>
    <row r="19733" spans="1:11" x14ac:dyDescent="0.3">
      <c r="A19733" s="341">
        <v>43832.337503819443</v>
      </c>
      <c r="B19733" s="318">
        <v>40504.860999999997</v>
      </c>
      <c r="C19733" s="318">
        <f t="shared" si="427"/>
        <v>0.24299999999493593</v>
      </c>
      <c r="D19733" s="414">
        <f t="shared" si="428"/>
        <v>0.12149999999746797</v>
      </c>
      <c r="H19733" s="406"/>
      <c r="J19733" s="82">
        <v>72</v>
      </c>
      <c r="K19733" s="391">
        <v>1</v>
      </c>
    </row>
    <row r="19734" spans="1:11" x14ac:dyDescent="0.3">
      <c r="A19734" s="341">
        <v>43832.37917054398</v>
      </c>
      <c r="B19734" s="318">
        <v>40505.118999999999</v>
      </c>
      <c r="C19734" s="318">
        <f t="shared" si="427"/>
        <v>0.25800000000162981</v>
      </c>
      <c r="D19734" s="414">
        <f t="shared" si="428"/>
        <v>0.12900000000081491</v>
      </c>
      <c r="H19734" s="406"/>
      <c r="J19734" s="82">
        <v>73</v>
      </c>
      <c r="K19734" s="319">
        <v>2</v>
      </c>
    </row>
    <row r="19735" spans="1:11" x14ac:dyDescent="0.3">
      <c r="A19735" s="341">
        <v>43832.420837268517</v>
      </c>
      <c r="B19735" s="318">
        <v>40505.370000000003</v>
      </c>
      <c r="C19735" s="318">
        <f t="shared" si="427"/>
        <v>0.25100000000384171</v>
      </c>
      <c r="D19735" s="414">
        <f t="shared" si="428"/>
        <v>0.12550000000192085</v>
      </c>
      <c r="H19735" s="406"/>
      <c r="J19735" s="82">
        <v>74</v>
      </c>
      <c r="K19735" s="320">
        <v>3</v>
      </c>
    </row>
    <row r="19736" spans="1:11" x14ac:dyDescent="0.3">
      <c r="A19736" s="341">
        <v>43832.462503993054</v>
      </c>
      <c r="B19736" s="318">
        <v>40505.612000000001</v>
      </c>
      <c r="C19736" s="318">
        <f t="shared" si="427"/>
        <v>0.24199999999837019</v>
      </c>
      <c r="D19736" s="414">
        <f t="shared" si="428"/>
        <v>0.12099999999918509</v>
      </c>
      <c r="H19736" s="406"/>
      <c r="J19736" s="82">
        <v>75</v>
      </c>
      <c r="K19736" s="321">
        <v>4</v>
      </c>
    </row>
    <row r="19737" spans="1:11" x14ac:dyDescent="0.3">
      <c r="A19737" s="341">
        <v>43832.504170717591</v>
      </c>
      <c r="B19737" s="318">
        <v>40505.858</v>
      </c>
      <c r="C19737" s="318">
        <f t="shared" si="427"/>
        <v>0.24599999999918509</v>
      </c>
      <c r="D19737" s="414">
        <f t="shared" si="428"/>
        <v>0.12299999999959255</v>
      </c>
      <c r="H19737" s="406"/>
      <c r="J19737" s="82">
        <v>76</v>
      </c>
      <c r="K19737" s="391">
        <v>1</v>
      </c>
    </row>
    <row r="19738" spans="1:11" x14ac:dyDescent="0.3">
      <c r="A19738" s="341">
        <v>43832.545837442129</v>
      </c>
      <c r="B19738" s="318">
        <v>40506.11</v>
      </c>
      <c r="C19738" s="318">
        <f t="shared" si="427"/>
        <v>0.25200000000040745</v>
      </c>
      <c r="D19738" s="414">
        <f t="shared" si="428"/>
        <v>0.12600000000020373</v>
      </c>
      <c r="H19738" s="406"/>
      <c r="J19738" s="82">
        <v>77</v>
      </c>
      <c r="K19738" s="319">
        <v>2</v>
      </c>
    </row>
    <row r="19739" spans="1:11" x14ac:dyDescent="0.3">
      <c r="A19739" s="341">
        <v>43832.587504166666</v>
      </c>
      <c r="B19739" s="318">
        <v>40506.358999999997</v>
      </c>
      <c r="C19739" s="318">
        <f t="shared" si="427"/>
        <v>0.24899999999615829</v>
      </c>
      <c r="D19739" s="414">
        <f t="shared" si="428"/>
        <v>0.12449999999807915</v>
      </c>
      <c r="H19739" s="406"/>
      <c r="J19739" s="82">
        <v>78</v>
      </c>
      <c r="K19739" s="320">
        <v>3</v>
      </c>
    </row>
    <row r="19740" spans="1:11" x14ac:dyDescent="0.3">
      <c r="A19740" s="341">
        <v>43832.629170891203</v>
      </c>
      <c r="B19740" s="318">
        <v>40506.6</v>
      </c>
      <c r="C19740" s="318">
        <f t="shared" si="427"/>
        <v>0.24100000000180444</v>
      </c>
      <c r="D19740" s="414">
        <f t="shared" si="428"/>
        <v>0.12050000000090222</v>
      </c>
      <c r="H19740" s="406"/>
      <c r="J19740" s="82">
        <v>79</v>
      </c>
      <c r="K19740" s="321">
        <v>4</v>
      </c>
    </row>
    <row r="19741" spans="1:11" x14ac:dyDescent="0.3">
      <c r="A19741" s="341">
        <v>43832.67083761574</v>
      </c>
      <c r="B19741" s="318">
        <v>40506.834999999999</v>
      </c>
      <c r="C19741" s="318">
        <f t="shared" si="427"/>
        <v>0.23500000000058208</v>
      </c>
      <c r="D19741" s="414">
        <f t="shared" si="428"/>
        <v>0.11750000000029104</v>
      </c>
      <c r="H19741" s="406"/>
      <c r="J19741" s="82">
        <v>80</v>
      </c>
      <c r="K19741" s="391">
        <v>1</v>
      </c>
    </row>
    <row r="19742" spans="1:11" x14ac:dyDescent="0.3">
      <c r="A19742" s="341">
        <v>43832.712504340278</v>
      </c>
      <c r="B19742" s="318">
        <v>40507.088000000003</v>
      </c>
      <c r="C19742" s="318">
        <f t="shared" si="427"/>
        <v>0.25300000000424916</v>
      </c>
      <c r="D19742" s="414">
        <f t="shared" si="428"/>
        <v>0.12650000000212458</v>
      </c>
      <c r="H19742" s="406"/>
      <c r="J19742" s="82">
        <v>81</v>
      </c>
      <c r="K19742" s="319">
        <v>2</v>
      </c>
    </row>
    <row r="19743" spans="1:11" x14ac:dyDescent="0.3">
      <c r="A19743" s="341">
        <v>43832.754171064815</v>
      </c>
      <c r="B19743" s="318">
        <v>40507.332000000002</v>
      </c>
      <c r="C19743" s="318">
        <f t="shared" si="427"/>
        <v>0.24399999999877764</v>
      </c>
      <c r="D19743" s="414">
        <f t="shared" si="428"/>
        <v>0.12199999999938882</v>
      </c>
      <c r="H19743" s="406"/>
      <c r="J19743" s="82">
        <v>82</v>
      </c>
      <c r="K19743" s="320">
        <v>3</v>
      </c>
    </row>
    <row r="19744" spans="1:11" x14ac:dyDescent="0.3">
      <c r="A19744" s="341">
        <v>43832.795837789352</v>
      </c>
      <c r="B19744" s="318">
        <v>40507.572</v>
      </c>
      <c r="C19744" s="318">
        <f t="shared" si="427"/>
        <v>0.23999999999796273</v>
      </c>
      <c r="D19744" s="414">
        <f t="shared" si="428"/>
        <v>0.11999999999898137</v>
      </c>
      <c r="H19744" s="406"/>
      <c r="J19744" s="82">
        <v>83</v>
      </c>
      <c r="K19744" s="321">
        <v>4</v>
      </c>
    </row>
    <row r="19745" spans="1:12" x14ac:dyDescent="0.3">
      <c r="A19745" s="341">
        <v>43832.837504513889</v>
      </c>
      <c r="B19745" s="318">
        <v>40507.81</v>
      </c>
      <c r="C19745" s="318">
        <f t="shared" si="427"/>
        <v>0.23799999999755528</v>
      </c>
      <c r="D19745" s="414">
        <f t="shared" si="428"/>
        <v>0.11899999999877764</v>
      </c>
      <c r="H19745" s="406"/>
      <c r="J19745" s="82">
        <v>84</v>
      </c>
      <c r="K19745" s="391">
        <v>1</v>
      </c>
    </row>
    <row r="19746" spans="1:12" x14ac:dyDescent="0.3">
      <c r="A19746" s="341">
        <v>43832.879171238426</v>
      </c>
      <c r="B19746" s="318">
        <v>40508.050000000003</v>
      </c>
      <c r="C19746" s="318">
        <f t="shared" si="427"/>
        <v>0.24000000000523869</v>
      </c>
      <c r="D19746" s="414">
        <f t="shared" si="428"/>
        <v>0.12000000000261934</v>
      </c>
      <c r="H19746" s="406"/>
      <c r="J19746" s="82">
        <v>85</v>
      </c>
      <c r="K19746" s="319">
        <v>2</v>
      </c>
    </row>
    <row r="19747" spans="1:12" x14ac:dyDescent="0.3">
      <c r="A19747" s="341">
        <v>43832.920837962964</v>
      </c>
      <c r="B19747" s="318">
        <v>40508.29</v>
      </c>
      <c r="C19747" s="318">
        <f t="shared" si="427"/>
        <v>0.23999999999796273</v>
      </c>
      <c r="D19747" s="414">
        <f t="shared" si="428"/>
        <v>0.11999999999898137</v>
      </c>
      <c r="H19747" s="406"/>
      <c r="J19747" s="82">
        <v>86</v>
      </c>
      <c r="K19747" s="320">
        <v>3</v>
      </c>
    </row>
    <row r="19748" spans="1:12" x14ac:dyDescent="0.3">
      <c r="A19748" s="341">
        <v>43832.962504687501</v>
      </c>
      <c r="B19748" s="318">
        <v>40508.53</v>
      </c>
      <c r="C19748" s="318">
        <f t="shared" si="427"/>
        <v>0.23999999999796273</v>
      </c>
      <c r="D19748" s="414">
        <f t="shared" si="428"/>
        <v>0.11999999999898137</v>
      </c>
      <c r="E19748" s="336">
        <f>SUM(C19725:C19748)*7.4805194805</f>
        <v>44.052779220631407</v>
      </c>
      <c r="F19748" s="324">
        <f>AVERAGE(D19725:D19748)</f>
        <v>0.12268749999990784</v>
      </c>
      <c r="G19748" s="324">
        <f>_xlfn.STDEV.S(D19725:D19748)</f>
        <v>3.1166191969803306E-3</v>
      </c>
      <c r="H19748" s="406"/>
      <c r="J19748" s="82">
        <v>87</v>
      </c>
      <c r="K19748" s="321">
        <v>4</v>
      </c>
    </row>
    <row r="19749" spans="1:12" x14ac:dyDescent="0.3">
      <c r="A19749" s="341">
        <v>43833.004171412038</v>
      </c>
      <c r="B19749" s="318">
        <v>40508.767999999996</v>
      </c>
      <c r="C19749" s="318">
        <f t="shared" si="427"/>
        <v>0.23799999999755528</v>
      </c>
      <c r="D19749" s="414">
        <f t="shared" si="428"/>
        <v>0.11899999999877764</v>
      </c>
      <c r="H19749" s="406"/>
      <c r="J19749" s="82">
        <v>88</v>
      </c>
      <c r="K19749" s="391">
        <v>1</v>
      </c>
    </row>
    <row r="19750" spans="1:12" x14ac:dyDescent="0.3">
      <c r="A19750" s="341">
        <v>43833.045838136575</v>
      </c>
      <c r="B19750" s="318">
        <v>40509.012999999999</v>
      </c>
      <c r="C19750" s="318">
        <f t="shared" si="427"/>
        <v>0.24500000000261934</v>
      </c>
      <c r="D19750" s="414">
        <f t="shared" si="428"/>
        <v>0.12250000000130967</v>
      </c>
      <c r="H19750" s="406"/>
      <c r="J19750" s="82">
        <v>89</v>
      </c>
      <c r="K19750" s="319">
        <v>2</v>
      </c>
    </row>
    <row r="19751" spans="1:12" x14ac:dyDescent="0.3">
      <c r="A19751" s="341">
        <v>43833.087504861112</v>
      </c>
      <c r="B19751" s="318">
        <v>40509.262000000002</v>
      </c>
      <c r="C19751" s="318">
        <f t="shared" si="427"/>
        <v>0.24900000000343425</v>
      </c>
      <c r="D19751" s="414">
        <f t="shared" si="428"/>
        <v>0.12450000000171713</v>
      </c>
      <c r="H19751" s="406"/>
      <c r="J19751" s="82">
        <v>90</v>
      </c>
      <c r="K19751" s="320">
        <v>3</v>
      </c>
    </row>
    <row r="19752" spans="1:12" x14ac:dyDescent="0.3">
      <c r="A19752" s="341">
        <v>43833.12917158565</v>
      </c>
      <c r="B19752" s="318">
        <v>40509.502</v>
      </c>
      <c r="C19752" s="318">
        <f t="shared" si="427"/>
        <v>0.23999999999796273</v>
      </c>
      <c r="D19752" s="414">
        <f t="shared" si="428"/>
        <v>0.11999999999898137</v>
      </c>
      <c r="H19752" s="406"/>
      <c r="J19752" s="82">
        <v>91</v>
      </c>
      <c r="K19752" s="321">
        <v>4</v>
      </c>
    </row>
    <row r="19753" spans="1:12" x14ac:dyDescent="0.3">
      <c r="A19753" s="341">
        <v>43833.170838310187</v>
      </c>
      <c r="B19753" s="318">
        <v>40509.741000000002</v>
      </c>
      <c r="C19753" s="318">
        <f t="shared" si="427"/>
        <v>0.23900000000139698</v>
      </c>
      <c r="D19753" s="414">
        <f t="shared" si="428"/>
        <v>0.11950000000069849</v>
      </c>
      <c r="H19753" s="406"/>
      <c r="J19753" s="82">
        <v>92</v>
      </c>
      <c r="K19753" s="391">
        <v>1</v>
      </c>
    </row>
    <row r="19754" spans="1:12" x14ac:dyDescent="0.3">
      <c r="A19754" s="341">
        <v>43833.212505034724</v>
      </c>
      <c r="B19754" s="318">
        <v>40509.991999999998</v>
      </c>
      <c r="C19754" s="318">
        <f t="shared" si="427"/>
        <v>0.25099999999656575</v>
      </c>
      <c r="D19754" s="414">
        <f t="shared" si="428"/>
        <v>0.12549999999828287</v>
      </c>
      <c r="H19754" s="406"/>
      <c r="J19754" s="82">
        <v>93</v>
      </c>
      <c r="K19754" s="319">
        <v>2</v>
      </c>
    </row>
    <row r="19755" spans="1:12" x14ac:dyDescent="0.3">
      <c r="A19755" s="341">
        <v>43833.254171759261</v>
      </c>
      <c r="B19755" s="318">
        <v>40510.249000000003</v>
      </c>
      <c r="C19755" s="318">
        <f t="shared" si="427"/>
        <v>0.25700000000506407</v>
      </c>
      <c r="D19755" s="414">
        <f t="shared" si="428"/>
        <v>0.12850000000253203</v>
      </c>
      <c r="H19755" s="406"/>
      <c r="J19755" s="82">
        <v>94</v>
      </c>
      <c r="K19755" s="320">
        <v>3</v>
      </c>
    </row>
    <row r="19756" spans="1:12" x14ac:dyDescent="0.3">
      <c r="A19756" s="341">
        <v>43833.295838483798</v>
      </c>
      <c r="B19756" s="318">
        <v>40510.495000000003</v>
      </c>
      <c r="C19756" s="318">
        <f t="shared" si="427"/>
        <v>0.24599999999918509</v>
      </c>
      <c r="D19756" s="414">
        <f t="shared" si="428"/>
        <v>0.12299999999959255</v>
      </c>
      <c r="H19756" s="406"/>
      <c r="J19756" s="82">
        <v>95</v>
      </c>
      <c r="K19756" s="321">
        <v>4</v>
      </c>
    </row>
    <row r="19757" spans="1:12" x14ac:dyDescent="0.3">
      <c r="A19757" s="341">
        <v>43833.337505208336</v>
      </c>
      <c r="B19757" s="318">
        <v>40510.737999999998</v>
      </c>
      <c r="C19757" s="318">
        <f t="shared" si="427"/>
        <v>0.24299999999493593</v>
      </c>
      <c r="D19757" s="414">
        <f t="shared" si="428"/>
        <v>0.12149999999746797</v>
      </c>
      <c r="H19757" s="406"/>
      <c r="J19757" s="82">
        <v>96</v>
      </c>
      <c r="K19757" s="391">
        <v>1</v>
      </c>
    </row>
    <row r="19758" spans="1:12" x14ac:dyDescent="0.3">
      <c r="A19758" s="341">
        <v>43833.37777777778</v>
      </c>
      <c r="B19758" s="318">
        <v>40510.991000000002</v>
      </c>
      <c r="C19758" s="318">
        <f t="shared" ref="C19758:C19828" si="429">B19758-B19757</f>
        <v>0.25300000000424916</v>
      </c>
      <c r="D19758" s="414">
        <f t="shared" ref="D19758:D19828" si="430">C19758/2</f>
        <v>0.12650000000212458</v>
      </c>
      <c r="H19758" s="406"/>
      <c r="J19758" s="82">
        <v>1</v>
      </c>
      <c r="K19758" s="319">
        <v>2</v>
      </c>
      <c r="L19758" s="54" t="s">
        <v>313</v>
      </c>
    </row>
    <row r="19759" spans="1:12" x14ac:dyDescent="0.3">
      <c r="A19759" s="341">
        <v>43833.419444444444</v>
      </c>
      <c r="B19759" s="318">
        <v>40511.248</v>
      </c>
      <c r="C19759" s="318">
        <f t="shared" si="429"/>
        <v>0.25699999999778811</v>
      </c>
      <c r="D19759" s="414">
        <f t="shared" si="430"/>
        <v>0.12849999999889405</v>
      </c>
      <c r="H19759" s="406"/>
      <c r="J19759" s="82">
        <v>2</v>
      </c>
      <c r="K19759" s="320">
        <v>3</v>
      </c>
    </row>
    <row r="19760" spans="1:12" x14ac:dyDescent="0.3">
      <c r="A19760" s="341">
        <v>43833.461111111108</v>
      </c>
      <c r="B19760" s="318">
        <v>40511.491999999998</v>
      </c>
      <c r="C19760" s="318">
        <f t="shared" si="429"/>
        <v>0.24399999999877764</v>
      </c>
      <c r="D19760" s="414">
        <f t="shared" si="430"/>
        <v>0.12199999999938882</v>
      </c>
      <c r="H19760" s="406"/>
      <c r="J19760" s="82">
        <v>3</v>
      </c>
      <c r="K19760" s="321">
        <v>4</v>
      </c>
    </row>
    <row r="19761" spans="1:11" x14ac:dyDescent="0.3">
      <c r="A19761" s="341">
        <v>43833.50277777778</v>
      </c>
      <c r="B19761" s="318">
        <v>40511.731</v>
      </c>
      <c r="C19761" s="318">
        <f t="shared" si="429"/>
        <v>0.23900000000139698</v>
      </c>
      <c r="D19761" s="414">
        <f t="shared" si="430"/>
        <v>0.11950000000069849</v>
      </c>
      <c r="H19761" s="406"/>
      <c r="J19761" s="82">
        <v>4</v>
      </c>
      <c r="K19761" s="391">
        <v>1</v>
      </c>
    </row>
    <row r="19762" spans="1:11" x14ac:dyDescent="0.3">
      <c r="A19762" s="341">
        <v>43833.544444444444</v>
      </c>
      <c r="B19762" s="318">
        <v>40511.980000000003</v>
      </c>
      <c r="C19762" s="318">
        <f t="shared" si="429"/>
        <v>0.24900000000343425</v>
      </c>
      <c r="D19762" s="414">
        <f t="shared" si="430"/>
        <v>0.12450000000171713</v>
      </c>
      <c r="H19762" s="406"/>
      <c r="J19762" s="82">
        <v>5</v>
      </c>
      <c r="K19762" s="319">
        <v>2</v>
      </c>
    </row>
    <row r="19763" spans="1:11" x14ac:dyDescent="0.3">
      <c r="A19763" s="341">
        <v>43833.586111111108</v>
      </c>
      <c r="B19763" s="318">
        <v>40512.233999999997</v>
      </c>
      <c r="C19763" s="318">
        <f t="shared" si="429"/>
        <v>0.25399999999353895</v>
      </c>
      <c r="D19763" s="414">
        <f t="shared" si="430"/>
        <v>0.12699999999676947</v>
      </c>
      <c r="H19763" s="406"/>
      <c r="J19763" s="82">
        <v>6</v>
      </c>
      <c r="K19763" s="320">
        <v>3</v>
      </c>
    </row>
    <row r="19764" spans="1:11" x14ac:dyDescent="0.3">
      <c r="A19764" s="341">
        <v>43833.62777777778</v>
      </c>
      <c r="B19764" s="318">
        <v>40512.480000000003</v>
      </c>
      <c r="C19764" s="318">
        <f t="shared" si="429"/>
        <v>0.24600000000646105</v>
      </c>
      <c r="D19764" s="414">
        <f t="shared" si="430"/>
        <v>0.12300000000323053</v>
      </c>
      <c r="H19764" s="406"/>
      <c r="J19764" s="82">
        <v>7</v>
      </c>
      <c r="K19764" s="321">
        <v>4</v>
      </c>
    </row>
    <row r="19765" spans="1:11" x14ac:dyDescent="0.3">
      <c r="A19765" s="341">
        <v>43833.669444386571</v>
      </c>
      <c r="B19765" s="318">
        <v>40512.714999999997</v>
      </c>
      <c r="C19765" s="318">
        <f t="shared" si="429"/>
        <v>0.23499999999330612</v>
      </c>
      <c r="D19765" s="414">
        <f t="shared" si="430"/>
        <v>0.11749999999665306</v>
      </c>
      <c r="H19765" s="406"/>
      <c r="J19765" s="82">
        <v>8</v>
      </c>
      <c r="K19765" s="391">
        <v>1</v>
      </c>
    </row>
    <row r="19766" spans="1:11" x14ac:dyDescent="0.3">
      <c r="A19766" s="341">
        <v>43833.711111053242</v>
      </c>
      <c r="B19766" s="318">
        <v>40512.959000000003</v>
      </c>
      <c r="C19766" s="318">
        <f t="shared" si="429"/>
        <v>0.2440000000060536</v>
      </c>
      <c r="D19766" s="414">
        <f t="shared" si="430"/>
        <v>0.1220000000030268</v>
      </c>
      <c r="H19766" s="406"/>
      <c r="J19766" s="82">
        <v>9</v>
      </c>
      <c r="K19766" s="319">
        <v>2</v>
      </c>
    </row>
    <row r="19767" spans="1:11" x14ac:dyDescent="0.3">
      <c r="A19767" s="341">
        <v>43833.752777719907</v>
      </c>
      <c r="B19767" s="318">
        <v>40513.209000000003</v>
      </c>
      <c r="C19767" s="318">
        <f t="shared" si="429"/>
        <v>0.25</v>
      </c>
      <c r="D19767" s="414">
        <f t="shared" si="430"/>
        <v>0.125</v>
      </c>
      <c r="H19767" s="406"/>
      <c r="J19767" s="82">
        <v>10</v>
      </c>
      <c r="K19767" s="320">
        <v>3</v>
      </c>
    </row>
    <row r="19768" spans="1:11" x14ac:dyDescent="0.3">
      <c r="A19768" s="341">
        <v>43833.794444386571</v>
      </c>
      <c r="B19768" s="318">
        <v>40513.451999999997</v>
      </c>
      <c r="C19768" s="318">
        <f t="shared" si="429"/>
        <v>0.24299999999493593</v>
      </c>
      <c r="D19768" s="414">
        <f t="shared" si="430"/>
        <v>0.12149999999746797</v>
      </c>
      <c r="H19768" s="406"/>
      <c r="J19768" s="82">
        <v>11</v>
      </c>
      <c r="K19768" s="321">
        <v>4</v>
      </c>
    </row>
    <row r="19769" spans="1:11" x14ac:dyDescent="0.3">
      <c r="A19769" s="341">
        <v>43833.836111053242</v>
      </c>
      <c r="B19769" s="318">
        <v>40513.688999999998</v>
      </c>
      <c r="C19769" s="318">
        <f t="shared" si="429"/>
        <v>0.23700000000098953</v>
      </c>
      <c r="D19769" s="414">
        <f t="shared" si="430"/>
        <v>0.11850000000049477</v>
      </c>
      <c r="H19769" s="406"/>
      <c r="J19769" s="82">
        <v>12</v>
      </c>
      <c r="K19769" s="391">
        <v>1</v>
      </c>
    </row>
    <row r="19770" spans="1:11" x14ac:dyDescent="0.3">
      <c r="A19770" s="341">
        <v>43833.877777719907</v>
      </c>
      <c r="B19770" s="318">
        <v>40513.928999999996</v>
      </c>
      <c r="C19770" s="318">
        <f t="shared" si="429"/>
        <v>0.23999999999796273</v>
      </c>
      <c r="D19770" s="414">
        <f t="shared" si="430"/>
        <v>0.11999999999898137</v>
      </c>
      <c r="H19770" s="406"/>
      <c r="J19770" s="82">
        <v>13</v>
      </c>
      <c r="K19770" s="319">
        <v>2</v>
      </c>
    </row>
    <row r="19771" spans="1:11" x14ac:dyDescent="0.3">
      <c r="A19771" s="341">
        <v>43833.919444386571</v>
      </c>
      <c r="B19771" s="318">
        <v>40514.171999999999</v>
      </c>
      <c r="C19771" s="318">
        <f t="shared" si="429"/>
        <v>0.24300000000221189</v>
      </c>
      <c r="D19771" s="414">
        <f t="shared" si="430"/>
        <v>0.12150000000110595</v>
      </c>
      <c r="H19771" s="406"/>
      <c r="J19771" s="82">
        <v>14</v>
      </c>
      <c r="K19771" s="320">
        <v>3</v>
      </c>
    </row>
    <row r="19772" spans="1:11" x14ac:dyDescent="0.3">
      <c r="A19772" s="341">
        <v>43833.961111053242</v>
      </c>
      <c r="B19772" s="318">
        <v>40514.411</v>
      </c>
      <c r="C19772" s="318">
        <f t="shared" si="429"/>
        <v>0.23900000000139698</v>
      </c>
      <c r="D19772" s="414">
        <f t="shared" si="430"/>
        <v>0.11950000000069849</v>
      </c>
      <c r="E19772" s="336">
        <f>SUM(C19749:C19772)*7.4805194805</f>
        <v>43.992935064829645</v>
      </c>
      <c r="F19772" s="324">
        <f>AVERAGE(D19749:D19772)</f>
        <v>0.12252083333335879</v>
      </c>
      <c r="G19772" s="324">
        <f>_xlfn.STDEV.S(D19749:D19772)</f>
        <v>3.1501524006320577E-3</v>
      </c>
      <c r="H19772" s="406"/>
      <c r="J19772" s="82">
        <v>15</v>
      </c>
      <c r="K19772" s="321">
        <v>4</v>
      </c>
    </row>
    <row r="19773" spans="1:11" x14ac:dyDescent="0.3">
      <c r="A19773" s="341">
        <v>43834.002777719907</v>
      </c>
      <c r="B19773" s="318">
        <v>40514.650999999998</v>
      </c>
      <c r="C19773" s="318">
        <f t="shared" si="429"/>
        <v>0.23999999999796273</v>
      </c>
      <c r="D19773" s="414">
        <f t="shared" si="430"/>
        <v>0.11999999999898137</v>
      </c>
      <c r="H19773" s="406"/>
      <c r="J19773" s="82">
        <v>16</v>
      </c>
      <c r="K19773" s="391">
        <v>1</v>
      </c>
    </row>
    <row r="19774" spans="1:11" x14ac:dyDescent="0.3">
      <c r="A19774" s="341">
        <v>43834.044444386571</v>
      </c>
      <c r="B19774" s="318">
        <v>40514.896000000001</v>
      </c>
      <c r="C19774" s="318">
        <f t="shared" si="429"/>
        <v>0.24500000000261934</v>
      </c>
      <c r="D19774" s="414">
        <f t="shared" si="430"/>
        <v>0.12250000000130967</v>
      </c>
      <c r="H19774" s="406"/>
      <c r="J19774" s="82">
        <v>17</v>
      </c>
      <c r="K19774" s="319">
        <v>2</v>
      </c>
    </row>
    <row r="19775" spans="1:11" x14ac:dyDescent="0.3">
      <c r="A19775" s="341">
        <v>43834.086111053242</v>
      </c>
      <c r="B19775" s="318">
        <v>40515.148999999998</v>
      </c>
      <c r="C19775" s="318">
        <f t="shared" si="429"/>
        <v>0.2529999999969732</v>
      </c>
      <c r="D19775" s="414">
        <f t="shared" si="430"/>
        <v>0.1264999999984866</v>
      </c>
      <c r="H19775" s="406"/>
      <c r="J19775" s="82">
        <v>18</v>
      </c>
      <c r="K19775" s="320">
        <v>3</v>
      </c>
    </row>
    <row r="19776" spans="1:11" x14ac:dyDescent="0.3">
      <c r="A19776" s="341">
        <v>43834.127777719907</v>
      </c>
      <c r="B19776" s="318">
        <v>40515.398000000001</v>
      </c>
      <c r="C19776" s="318">
        <f t="shared" si="429"/>
        <v>0.24900000000343425</v>
      </c>
      <c r="D19776" s="414">
        <f t="shared" si="430"/>
        <v>0.12450000000171713</v>
      </c>
      <c r="H19776" s="406"/>
      <c r="J19776" s="82">
        <v>19</v>
      </c>
      <c r="K19776" s="321">
        <v>4</v>
      </c>
    </row>
    <row r="19777" spans="1:11" x14ac:dyDescent="0.3">
      <c r="A19777" s="341">
        <v>43834.169444386571</v>
      </c>
      <c r="B19777" s="318">
        <v>40515.64</v>
      </c>
      <c r="C19777" s="318">
        <f t="shared" si="429"/>
        <v>0.24199999999837019</v>
      </c>
      <c r="D19777" s="414">
        <f t="shared" si="430"/>
        <v>0.12099999999918509</v>
      </c>
      <c r="H19777" s="406"/>
      <c r="J19777" s="82">
        <v>20</v>
      </c>
      <c r="K19777" s="391">
        <v>1</v>
      </c>
    </row>
    <row r="19778" spans="1:11" x14ac:dyDescent="0.3">
      <c r="A19778" s="341">
        <v>43834.211111053242</v>
      </c>
      <c r="B19778" s="318">
        <v>40515.889000000003</v>
      </c>
      <c r="C19778" s="318">
        <f t="shared" si="429"/>
        <v>0.24900000000343425</v>
      </c>
      <c r="D19778" s="414">
        <f t="shared" si="430"/>
        <v>0.12450000000171713</v>
      </c>
      <c r="H19778" s="406"/>
      <c r="J19778" s="82">
        <v>21</v>
      </c>
      <c r="K19778" s="319">
        <v>2</v>
      </c>
    </row>
    <row r="19779" spans="1:11" x14ac:dyDescent="0.3">
      <c r="A19779" s="341">
        <v>43834.252777719907</v>
      </c>
      <c r="B19779" s="318">
        <v>40516.15</v>
      </c>
      <c r="C19779" s="318">
        <f t="shared" si="429"/>
        <v>0.26099999999860302</v>
      </c>
      <c r="D19779" s="414">
        <f t="shared" si="430"/>
        <v>0.13049999999930151</v>
      </c>
      <c r="H19779" s="406"/>
      <c r="J19779" s="82">
        <v>22</v>
      </c>
      <c r="K19779" s="320">
        <v>3</v>
      </c>
    </row>
    <row r="19780" spans="1:11" x14ac:dyDescent="0.3">
      <c r="A19780" s="341">
        <v>43834.294444386571</v>
      </c>
      <c r="B19780" s="318">
        <v>40516.400999999998</v>
      </c>
      <c r="C19780" s="318">
        <f t="shared" si="429"/>
        <v>0.25099999999656575</v>
      </c>
      <c r="D19780" s="414">
        <f t="shared" si="430"/>
        <v>0.12549999999828287</v>
      </c>
      <c r="H19780" s="406"/>
      <c r="J19780" s="82">
        <v>23</v>
      </c>
      <c r="K19780" s="321">
        <v>4</v>
      </c>
    </row>
    <row r="19781" spans="1:11" x14ac:dyDescent="0.3">
      <c r="A19781" s="341">
        <v>43834.336111053242</v>
      </c>
      <c r="B19781" s="318">
        <v>40516.642999999996</v>
      </c>
      <c r="C19781" s="318">
        <f t="shared" si="429"/>
        <v>0.24199999999837019</v>
      </c>
      <c r="D19781" s="414">
        <f t="shared" si="430"/>
        <v>0.12099999999918509</v>
      </c>
      <c r="H19781" s="406"/>
      <c r="J19781" s="82">
        <v>24</v>
      </c>
      <c r="K19781" s="391">
        <v>1</v>
      </c>
    </row>
    <row r="19782" spans="1:11" x14ac:dyDescent="0.3">
      <c r="A19782" s="341">
        <v>43834.377777719907</v>
      </c>
      <c r="B19782" s="318">
        <v>40516.89</v>
      </c>
      <c r="C19782" s="318">
        <f t="shared" si="429"/>
        <v>0.2470000000030268</v>
      </c>
      <c r="D19782" s="414">
        <f t="shared" si="430"/>
        <v>0.1235000000015134</v>
      </c>
      <c r="H19782" s="406"/>
      <c r="J19782" s="82">
        <v>25</v>
      </c>
      <c r="K19782" s="319">
        <v>2</v>
      </c>
    </row>
    <row r="19783" spans="1:11" x14ac:dyDescent="0.3">
      <c r="A19783" s="341">
        <v>43834.419444386571</v>
      </c>
      <c r="B19783" s="318">
        <v>40517.146999999997</v>
      </c>
      <c r="C19783" s="318">
        <f t="shared" si="429"/>
        <v>0.25699999999778811</v>
      </c>
      <c r="D19783" s="414">
        <f t="shared" si="430"/>
        <v>0.12849999999889405</v>
      </c>
      <c r="H19783" s="406"/>
      <c r="J19783" s="82">
        <v>26</v>
      </c>
      <c r="K19783" s="320">
        <v>3</v>
      </c>
    </row>
    <row r="19784" spans="1:11" x14ac:dyDescent="0.3">
      <c r="A19784" s="341">
        <v>43834.461111053242</v>
      </c>
      <c r="B19784" s="318">
        <v>40517.391000000003</v>
      </c>
      <c r="C19784" s="318">
        <f t="shared" si="429"/>
        <v>0.2440000000060536</v>
      </c>
      <c r="D19784" s="414">
        <f t="shared" si="430"/>
        <v>0.1220000000030268</v>
      </c>
      <c r="H19784" s="406"/>
      <c r="J19784" s="82">
        <v>27</v>
      </c>
      <c r="K19784" s="321">
        <v>4</v>
      </c>
    </row>
    <row r="19785" spans="1:11" x14ac:dyDescent="0.3">
      <c r="A19785" s="341">
        <v>43834.502777719907</v>
      </c>
      <c r="B19785" s="318">
        <v>40517.631000000001</v>
      </c>
      <c r="C19785" s="318">
        <f t="shared" si="429"/>
        <v>0.23999999999796273</v>
      </c>
      <c r="D19785" s="414">
        <f t="shared" si="430"/>
        <v>0.11999999999898137</v>
      </c>
      <c r="H19785" s="406"/>
      <c r="J19785" s="82">
        <v>28</v>
      </c>
      <c r="K19785" s="391">
        <v>1</v>
      </c>
    </row>
    <row r="19786" spans="1:11" x14ac:dyDescent="0.3">
      <c r="A19786" s="341">
        <v>43834.544444386571</v>
      </c>
      <c r="B19786" s="318">
        <v>40517.872000000003</v>
      </c>
      <c r="C19786" s="318">
        <f t="shared" si="429"/>
        <v>0.24100000000180444</v>
      </c>
      <c r="D19786" s="414">
        <f t="shared" si="430"/>
        <v>0.12050000000090222</v>
      </c>
      <c r="H19786" s="406"/>
      <c r="J19786" s="82">
        <v>29</v>
      </c>
      <c r="K19786" s="319">
        <v>2</v>
      </c>
    </row>
    <row r="19787" spans="1:11" x14ac:dyDescent="0.3">
      <c r="A19787" s="341">
        <v>43834.586111053242</v>
      </c>
      <c r="B19787" s="318">
        <v>40518.125</v>
      </c>
      <c r="C19787" s="318">
        <f t="shared" si="429"/>
        <v>0.2529999999969732</v>
      </c>
      <c r="D19787" s="414">
        <f t="shared" si="430"/>
        <v>0.1264999999984866</v>
      </c>
      <c r="H19787" s="406"/>
      <c r="J19787" s="82">
        <v>30</v>
      </c>
      <c r="K19787" s="320">
        <v>3</v>
      </c>
    </row>
    <row r="19788" spans="1:11" x14ac:dyDescent="0.3">
      <c r="A19788" s="341">
        <v>43834.627777719907</v>
      </c>
      <c r="B19788" s="318">
        <v>40518.370999999999</v>
      </c>
      <c r="C19788" s="318">
        <f t="shared" si="429"/>
        <v>0.24599999999918509</v>
      </c>
      <c r="D19788" s="414">
        <f t="shared" si="430"/>
        <v>0.12299999999959255</v>
      </c>
      <c r="H19788" s="406"/>
      <c r="J19788" s="82">
        <v>31</v>
      </c>
      <c r="K19788" s="321">
        <v>4</v>
      </c>
    </row>
    <row r="19789" spans="1:11" x14ac:dyDescent="0.3">
      <c r="A19789" s="341">
        <v>43834.669444386571</v>
      </c>
      <c r="B19789" s="318">
        <v>40518.612000000001</v>
      </c>
      <c r="C19789" s="318">
        <f t="shared" si="429"/>
        <v>0.24100000000180444</v>
      </c>
      <c r="D19789" s="414">
        <f t="shared" si="430"/>
        <v>0.12050000000090222</v>
      </c>
      <c r="H19789" s="406"/>
      <c r="J19789" s="82">
        <v>32</v>
      </c>
      <c r="K19789" s="391">
        <v>1</v>
      </c>
    </row>
    <row r="19790" spans="1:11" x14ac:dyDescent="0.3">
      <c r="A19790" s="341">
        <v>43834.711111053242</v>
      </c>
      <c r="B19790" s="318">
        <v>40518.851000000002</v>
      </c>
      <c r="C19790" s="318">
        <f t="shared" si="429"/>
        <v>0.23900000000139698</v>
      </c>
      <c r="D19790" s="414">
        <f t="shared" si="430"/>
        <v>0.11950000000069849</v>
      </c>
      <c r="H19790" s="406"/>
      <c r="J19790" s="82">
        <v>33</v>
      </c>
      <c r="K19790" s="319">
        <v>2</v>
      </c>
    </row>
    <row r="19791" spans="1:11" x14ac:dyDescent="0.3">
      <c r="A19791" s="341">
        <v>43834.752777719907</v>
      </c>
      <c r="B19791" s="318">
        <v>40519.097999999998</v>
      </c>
      <c r="C19791" s="318">
        <f t="shared" si="429"/>
        <v>0.24699999999575084</v>
      </c>
      <c r="D19791" s="414">
        <f t="shared" si="430"/>
        <v>0.12349999999787542</v>
      </c>
      <c r="H19791" s="406"/>
      <c r="J19791" s="82">
        <v>34</v>
      </c>
      <c r="K19791" s="320">
        <v>3</v>
      </c>
    </row>
    <row r="19792" spans="1:11" x14ac:dyDescent="0.3">
      <c r="A19792" s="341">
        <v>43834.794444386571</v>
      </c>
      <c r="B19792" s="318">
        <v>40519.339</v>
      </c>
      <c r="C19792" s="318">
        <f t="shared" si="429"/>
        <v>0.24100000000180444</v>
      </c>
      <c r="D19792" s="414">
        <f t="shared" si="430"/>
        <v>0.12050000000090222</v>
      </c>
      <c r="H19792" s="406"/>
      <c r="J19792" s="82">
        <v>35</v>
      </c>
      <c r="K19792" s="321">
        <v>4</v>
      </c>
    </row>
    <row r="19793" spans="1:11" x14ac:dyDescent="0.3">
      <c r="A19793" s="341">
        <v>43834.836111053242</v>
      </c>
      <c r="B19793" s="318">
        <v>40519.578000000001</v>
      </c>
      <c r="C19793" s="318">
        <f t="shared" si="429"/>
        <v>0.23900000000139698</v>
      </c>
      <c r="D19793" s="414">
        <f t="shared" si="430"/>
        <v>0.11950000000069849</v>
      </c>
      <c r="H19793" s="406"/>
      <c r="J19793" s="82">
        <v>36</v>
      </c>
      <c r="K19793" s="391">
        <v>1</v>
      </c>
    </row>
    <row r="19794" spans="1:11" x14ac:dyDescent="0.3">
      <c r="A19794" s="341">
        <v>43834.877777719907</v>
      </c>
      <c r="B19794" s="318">
        <v>40519.811999999998</v>
      </c>
      <c r="C19794" s="318">
        <f t="shared" si="429"/>
        <v>0.23399999999674037</v>
      </c>
      <c r="D19794" s="414">
        <f t="shared" si="430"/>
        <v>0.11699999999837019</v>
      </c>
      <c r="H19794" s="406"/>
      <c r="J19794" s="82">
        <v>37</v>
      </c>
      <c r="K19794" s="319">
        <v>2</v>
      </c>
    </row>
    <row r="19795" spans="1:11" x14ac:dyDescent="0.3">
      <c r="A19795" s="341">
        <v>43834.919444386571</v>
      </c>
      <c r="B19795" s="318">
        <v>40520.052000000003</v>
      </c>
      <c r="C19795" s="318">
        <f t="shared" si="429"/>
        <v>0.24000000000523869</v>
      </c>
      <c r="D19795" s="414">
        <f t="shared" si="430"/>
        <v>0.12000000000261934</v>
      </c>
      <c r="H19795" s="406"/>
      <c r="J19795" s="82">
        <v>38</v>
      </c>
      <c r="K19795" s="320">
        <v>3</v>
      </c>
    </row>
    <row r="19796" spans="1:11" x14ac:dyDescent="0.3">
      <c r="A19796" s="341">
        <v>43834.961111053242</v>
      </c>
      <c r="B19796" s="318">
        <v>40520.294999999998</v>
      </c>
      <c r="C19796" s="318">
        <f t="shared" si="429"/>
        <v>0.24299999999493593</v>
      </c>
      <c r="D19796" s="414">
        <f t="shared" si="430"/>
        <v>0.12149999999746797</v>
      </c>
      <c r="E19796" s="336">
        <f>SUM(C19773:C19796)*7.4805194805</f>
        <v>44.0153766232485</v>
      </c>
      <c r="F19796" s="324">
        <f>AVERAGE(D19773:D19796)</f>
        <v>0.12258333333329574</v>
      </c>
      <c r="G19796" s="324">
        <f>_xlfn.STDEV.S(D19773:D19796)</f>
        <v>3.2021279153859571E-3</v>
      </c>
      <c r="H19796" s="406"/>
      <c r="J19796" s="82">
        <v>39</v>
      </c>
      <c r="K19796" s="321">
        <v>4</v>
      </c>
    </row>
    <row r="19797" spans="1:11" x14ac:dyDescent="0.3">
      <c r="A19797" s="341">
        <v>43835.002777719907</v>
      </c>
      <c r="B19797" s="318">
        <v>40520.531999999999</v>
      </c>
      <c r="C19797" s="318">
        <f t="shared" si="429"/>
        <v>0.23700000000098953</v>
      </c>
      <c r="D19797" s="414">
        <f t="shared" si="430"/>
        <v>0.11850000000049477</v>
      </c>
      <c r="H19797" s="406"/>
      <c r="J19797" s="82">
        <v>40</v>
      </c>
      <c r="K19797" s="391">
        <v>1</v>
      </c>
    </row>
    <row r="19798" spans="1:11" x14ac:dyDescent="0.3">
      <c r="A19798" s="341">
        <v>43835.044444386571</v>
      </c>
      <c r="B19798" s="318">
        <v>40520.777000000002</v>
      </c>
      <c r="C19798" s="318">
        <f t="shared" si="429"/>
        <v>0.24500000000261934</v>
      </c>
      <c r="D19798" s="414">
        <f t="shared" si="430"/>
        <v>0.12250000000130967</v>
      </c>
      <c r="H19798" s="406"/>
      <c r="J19798" s="82">
        <v>41</v>
      </c>
      <c r="K19798" s="319">
        <v>2</v>
      </c>
    </row>
    <row r="19799" spans="1:11" x14ac:dyDescent="0.3">
      <c r="A19799" s="341">
        <v>43835.086111053242</v>
      </c>
      <c r="B19799" s="318">
        <v>40521.027999999998</v>
      </c>
      <c r="C19799" s="318">
        <f t="shared" si="429"/>
        <v>0.25099999999656575</v>
      </c>
      <c r="D19799" s="414">
        <f t="shared" si="430"/>
        <v>0.12549999999828287</v>
      </c>
      <c r="H19799" s="406"/>
      <c r="J19799" s="82">
        <v>42</v>
      </c>
      <c r="K19799" s="320">
        <v>3</v>
      </c>
    </row>
    <row r="19800" spans="1:11" x14ac:dyDescent="0.3">
      <c r="A19800" s="341">
        <v>43835.127777719907</v>
      </c>
      <c r="B19800" s="318">
        <v>40521.277999999998</v>
      </c>
      <c r="C19800" s="318">
        <f t="shared" si="429"/>
        <v>0.25</v>
      </c>
      <c r="D19800" s="414">
        <f t="shared" si="430"/>
        <v>0.125</v>
      </c>
      <c r="H19800" s="406"/>
      <c r="J19800" s="82">
        <v>43</v>
      </c>
      <c r="K19800" s="321">
        <v>4</v>
      </c>
    </row>
    <row r="19801" spans="1:11" x14ac:dyDescent="0.3">
      <c r="A19801" s="341">
        <v>43835.169444386571</v>
      </c>
      <c r="B19801" s="318">
        <v>40521.521999999997</v>
      </c>
      <c r="C19801" s="318">
        <f t="shared" si="429"/>
        <v>0.24399999999877764</v>
      </c>
      <c r="D19801" s="414">
        <f t="shared" si="430"/>
        <v>0.12199999999938882</v>
      </c>
      <c r="H19801" s="406"/>
      <c r="J19801" s="82">
        <v>44</v>
      </c>
      <c r="K19801" s="391">
        <v>1</v>
      </c>
    </row>
    <row r="19802" spans="1:11" x14ac:dyDescent="0.3">
      <c r="A19802" s="341">
        <v>43835.211111053242</v>
      </c>
      <c r="B19802" s="318">
        <v>40521.767999999996</v>
      </c>
      <c r="C19802" s="318">
        <f t="shared" si="429"/>
        <v>0.24599999999918509</v>
      </c>
      <c r="D19802" s="414">
        <f t="shared" si="430"/>
        <v>0.12299999999959255</v>
      </c>
      <c r="H19802" s="406"/>
      <c r="J19802" s="82">
        <v>45</v>
      </c>
      <c r="K19802" s="319">
        <v>2</v>
      </c>
    </row>
    <row r="19803" spans="1:11" x14ac:dyDescent="0.3">
      <c r="A19803" s="341">
        <v>43835.252777719907</v>
      </c>
      <c r="B19803" s="318">
        <v>40522.019</v>
      </c>
      <c r="C19803" s="318">
        <f t="shared" si="429"/>
        <v>0.25100000000384171</v>
      </c>
      <c r="D19803" s="414">
        <f t="shared" si="430"/>
        <v>0.12550000000192085</v>
      </c>
      <c r="H19803" s="406"/>
      <c r="J19803" s="82">
        <v>46</v>
      </c>
      <c r="K19803" s="320">
        <v>3</v>
      </c>
    </row>
    <row r="19804" spans="1:11" x14ac:dyDescent="0.3">
      <c r="A19804" s="341">
        <v>43835.294444386571</v>
      </c>
      <c r="B19804" s="318">
        <v>40522.275999999998</v>
      </c>
      <c r="C19804" s="318">
        <f t="shared" si="429"/>
        <v>0.25699999999778811</v>
      </c>
      <c r="D19804" s="414">
        <f t="shared" si="430"/>
        <v>0.12849999999889405</v>
      </c>
      <c r="H19804" s="406"/>
      <c r="J19804" s="82">
        <v>47</v>
      </c>
      <c r="K19804" s="321">
        <v>4</v>
      </c>
    </row>
    <row r="19805" spans="1:11" x14ac:dyDescent="0.3">
      <c r="A19805" s="341">
        <v>43835.336111053242</v>
      </c>
      <c r="B19805" s="318">
        <v>40522.521999999997</v>
      </c>
      <c r="C19805" s="318">
        <f t="shared" si="429"/>
        <v>0.24599999999918509</v>
      </c>
      <c r="D19805" s="414">
        <f t="shared" si="430"/>
        <v>0.12299999999959255</v>
      </c>
      <c r="H19805" s="406"/>
      <c r="J19805" s="82">
        <v>48</v>
      </c>
      <c r="K19805" s="391">
        <v>1</v>
      </c>
    </row>
    <row r="19806" spans="1:11" x14ac:dyDescent="0.3">
      <c r="A19806" s="341">
        <v>43835.377777719907</v>
      </c>
      <c r="B19806" s="318">
        <v>40522.762000000002</v>
      </c>
      <c r="C19806" s="318">
        <f t="shared" si="429"/>
        <v>0.24000000000523869</v>
      </c>
      <c r="D19806" s="414">
        <f t="shared" si="430"/>
        <v>0.12000000000261934</v>
      </c>
      <c r="H19806" s="406"/>
      <c r="J19806" s="82">
        <v>49</v>
      </c>
      <c r="K19806" s="319">
        <v>2</v>
      </c>
    </row>
    <row r="19807" spans="1:11" x14ac:dyDescent="0.3">
      <c r="A19807" s="341">
        <v>43835.419444386571</v>
      </c>
      <c r="B19807" s="318">
        <v>40523.012000000002</v>
      </c>
      <c r="C19807" s="318">
        <f t="shared" si="429"/>
        <v>0.25</v>
      </c>
      <c r="D19807" s="414">
        <f t="shared" si="430"/>
        <v>0.125</v>
      </c>
      <c r="H19807" s="406"/>
      <c r="J19807" s="82">
        <v>50</v>
      </c>
      <c r="K19807" s="320">
        <v>3</v>
      </c>
    </row>
    <row r="19808" spans="1:11" x14ac:dyDescent="0.3">
      <c r="A19808" s="341">
        <v>43835.461111053242</v>
      </c>
      <c r="B19808" s="318">
        <v>40523.266000000003</v>
      </c>
      <c r="C19808" s="318">
        <f t="shared" si="429"/>
        <v>0.25400000000081491</v>
      </c>
      <c r="D19808" s="414">
        <f t="shared" si="430"/>
        <v>0.12700000000040745</v>
      </c>
      <c r="H19808" s="406"/>
      <c r="J19808" s="82">
        <v>51</v>
      </c>
      <c r="K19808" s="321">
        <v>4</v>
      </c>
    </row>
    <row r="19809" spans="1:11" x14ac:dyDescent="0.3">
      <c r="A19809" s="341">
        <v>43835.502777719907</v>
      </c>
      <c r="B19809" s="318">
        <v>40523.508999999998</v>
      </c>
      <c r="C19809" s="318">
        <f t="shared" si="429"/>
        <v>0.24299999999493593</v>
      </c>
      <c r="D19809" s="414">
        <f t="shared" si="430"/>
        <v>0.12149999999746797</v>
      </c>
      <c r="H19809" s="406"/>
      <c r="J19809" s="82">
        <v>52</v>
      </c>
      <c r="K19809" s="391">
        <v>1</v>
      </c>
    </row>
    <row r="19810" spans="1:11" x14ac:dyDescent="0.3">
      <c r="A19810" s="341">
        <v>43835.544444386571</v>
      </c>
      <c r="B19810" s="318">
        <v>40523.741999999998</v>
      </c>
      <c r="C19810" s="318">
        <f t="shared" si="429"/>
        <v>0.23300000000017462</v>
      </c>
      <c r="D19810" s="414">
        <f t="shared" si="430"/>
        <v>0.11650000000008731</v>
      </c>
      <c r="H19810" s="406"/>
      <c r="J19810" s="82">
        <v>53</v>
      </c>
      <c r="K19810" s="319">
        <v>2</v>
      </c>
    </row>
    <row r="19811" spans="1:11" x14ac:dyDescent="0.3">
      <c r="A19811" s="341">
        <v>43835.586111053242</v>
      </c>
      <c r="B19811" s="318">
        <v>40523.99</v>
      </c>
      <c r="C19811" s="318">
        <f t="shared" si="429"/>
        <v>0.24799999999959255</v>
      </c>
      <c r="D19811" s="414">
        <f t="shared" si="430"/>
        <v>0.12399999999979627</v>
      </c>
      <c r="H19811" s="406"/>
      <c r="J19811" s="82">
        <v>54</v>
      </c>
      <c r="K19811" s="320">
        <v>3</v>
      </c>
    </row>
    <row r="19812" spans="1:11" x14ac:dyDescent="0.3">
      <c r="A19812" s="341">
        <v>43835.627777719907</v>
      </c>
      <c r="B19812" s="318">
        <v>40524.239999999998</v>
      </c>
      <c r="C19812" s="318">
        <f t="shared" si="429"/>
        <v>0.25</v>
      </c>
      <c r="D19812" s="414">
        <f t="shared" si="430"/>
        <v>0.125</v>
      </c>
      <c r="H19812" s="406"/>
      <c r="J19812" s="82">
        <v>55</v>
      </c>
      <c r="K19812" s="321">
        <v>4</v>
      </c>
    </row>
    <row r="19813" spans="1:11" x14ac:dyDescent="0.3">
      <c r="A19813" s="341">
        <v>43835.669444386571</v>
      </c>
      <c r="B19813" s="318">
        <v>40524.481</v>
      </c>
      <c r="C19813" s="318">
        <f t="shared" si="429"/>
        <v>0.24100000000180444</v>
      </c>
      <c r="D19813" s="414">
        <f t="shared" si="430"/>
        <v>0.12050000000090222</v>
      </c>
      <c r="H19813" s="406"/>
      <c r="J19813" s="82">
        <v>56</v>
      </c>
      <c r="K19813" s="391">
        <v>1</v>
      </c>
    </row>
    <row r="19814" spans="1:11" x14ac:dyDescent="0.3">
      <c r="A19814" s="341">
        <v>43835.711111053242</v>
      </c>
      <c r="B19814" s="318">
        <v>40524.718000000001</v>
      </c>
      <c r="C19814" s="318">
        <f t="shared" si="429"/>
        <v>0.23700000000098953</v>
      </c>
      <c r="D19814" s="414">
        <f t="shared" si="430"/>
        <v>0.11850000000049477</v>
      </c>
      <c r="H19814" s="406"/>
      <c r="J19814" s="82">
        <v>57</v>
      </c>
      <c r="K19814" s="319">
        <v>2</v>
      </c>
    </row>
    <row r="19815" spans="1:11" x14ac:dyDescent="0.3">
      <c r="A19815" s="341">
        <v>43835.752777719907</v>
      </c>
      <c r="B19815" s="318">
        <v>40524.951999999997</v>
      </c>
      <c r="C19815" s="318">
        <f t="shared" si="429"/>
        <v>0.23399999999674037</v>
      </c>
      <c r="D19815" s="414">
        <f t="shared" si="430"/>
        <v>0.11699999999837019</v>
      </c>
      <c r="H19815" s="406"/>
      <c r="J19815" s="82">
        <v>58</v>
      </c>
      <c r="K19815" s="320">
        <v>3</v>
      </c>
    </row>
    <row r="19816" spans="1:11" x14ac:dyDescent="0.3">
      <c r="A19816" s="341">
        <v>43835.794444386571</v>
      </c>
      <c r="B19816" s="318">
        <v>40525.195</v>
      </c>
      <c r="C19816" s="318">
        <f t="shared" si="429"/>
        <v>0.24300000000221189</v>
      </c>
      <c r="D19816" s="414">
        <f t="shared" si="430"/>
        <v>0.12150000000110595</v>
      </c>
      <c r="H19816" s="406"/>
      <c r="J19816" s="82">
        <v>59</v>
      </c>
      <c r="K19816" s="321">
        <v>4</v>
      </c>
    </row>
    <row r="19817" spans="1:11" x14ac:dyDescent="0.3">
      <c r="A19817" s="341">
        <v>43835.836111053242</v>
      </c>
      <c r="B19817" s="318">
        <v>40525.432000000001</v>
      </c>
      <c r="C19817" s="318">
        <f t="shared" si="429"/>
        <v>0.23700000000098953</v>
      </c>
      <c r="D19817" s="414">
        <f t="shared" si="430"/>
        <v>0.11850000000049477</v>
      </c>
      <c r="H19817" s="406"/>
      <c r="J19817" s="82">
        <v>60</v>
      </c>
      <c r="K19817" s="391">
        <v>1</v>
      </c>
    </row>
    <row r="19818" spans="1:11" x14ac:dyDescent="0.3">
      <c r="A19818" s="341">
        <v>43835.877777719907</v>
      </c>
      <c r="B19818" s="318">
        <v>40525.665000000001</v>
      </c>
      <c r="C19818" s="318">
        <f t="shared" si="429"/>
        <v>0.23300000000017462</v>
      </c>
      <c r="D19818" s="414">
        <f t="shared" si="430"/>
        <v>0.11650000000008731</v>
      </c>
      <c r="H19818" s="406"/>
      <c r="J19818" s="82">
        <v>61</v>
      </c>
      <c r="K19818" s="319">
        <v>2</v>
      </c>
    </row>
    <row r="19819" spans="1:11" x14ac:dyDescent="0.3">
      <c r="A19819" s="341">
        <v>43835.919444386571</v>
      </c>
      <c r="B19819" s="318">
        <v>40525.9</v>
      </c>
      <c r="C19819" s="318">
        <f t="shared" si="429"/>
        <v>0.23500000000058208</v>
      </c>
      <c r="D19819" s="414">
        <f t="shared" si="430"/>
        <v>0.11750000000029104</v>
      </c>
      <c r="H19819" s="406"/>
      <c r="J19819" s="82">
        <v>62</v>
      </c>
      <c r="K19819" s="320">
        <v>3</v>
      </c>
    </row>
    <row r="19820" spans="1:11" x14ac:dyDescent="0.3">
      <c r="A19820" s="341">
        <v>43835.961111053242</v>
      </c>
      <c r="B19820" s="318">
        <v>40526.146000000001</v>
      </c>
      <c r="C19820" s="318">
        <f t="shared" si="429"/>
        <v>0.24599999999918509</v>
      </c>
      <c r="D19820" s="414">
        <f t="shared" si="430"/>
        <v>0.12299999999959255</v>
      </c>
      <c r="E19820" s="336">
        <f>SUM(C19797:C19820)*7.4805194805</f>
        <v>43.76851948042335</v>
      </c>
      <c r="F19820" s="324">
        <f>AVERAGE(D19797:D19820)</f>
        <v>0.12189583333338305</v>
      </c>
      <c r="G19820" s="324">
        <f>_xlfn.STDEV.S(D19797:D19820)</f>
        <v>3.4577548842663862E-3</v>
      </c>
      <c r="H19820" s="404"/>
      <c r="I19820" s="344">
        <f>AVERAGE(D19653:D19820)</f>
        <v>0.12229464285714389</v>
      </c>
      <c r="J19820" s="82">
        <v>63</v>
      </c>
      <c r="K19820" s="321">
        <v>4</v>
      </c>
    </row>
    <row r="19821" spans="1:11" x14ac:dyDescent="0.3">
      <c r="A19821" s="341">
        <v>43836.002777719907</v>
      </c>
      <c r="B19821" s="318">
        <v>40526.383000000002</v>
      </c>
      <c r="C19821" s="318">
        <f t="shared" si="429"/>
        <v>0.23700000000098953</v>
      </c>
      <c r="D19821" s="414">
        <f t="shared" si="430"/>
        <v>0.11850000000049477</v>
      </c>
      <c r="H19821" s="406"/>
      <c r="J19821" s="82">
        <v>64</v>
      </c>
      <c r="K19821" s="391">
        <v>1</v>
      </c>
    </row>
    <row r="19822" spans="1:11" x14ac:dyDescent="0.3">
      <c r="A19822" s="341">
        <v>43836.044444386571</v>
      </c>
      <c r="B19822" s="318">
        <v>40526.620999999999</v>
      </c>
      <c r="C19822" s="318">
        <f t="shared" si="429"/>
        <v>0.23799999999755528</v>
      </c>
      <c r="D19822" s="414">
        <f t="shared" si="430"/>
        <v>0.11899999999877764</v>
      </c>
      <c r="H19822" s="406"/>
      <c r="J19822" s="82">
        <v>65</v>
      </c>
      <c r="K19822" s="319">
        <v>2</v>
      </c>
    </row>
    <row r="19823" spans="1:11" x14ac:dyDescent="0.3">
      <c r="A19823" s="341">
        <v>43836.086111053242</v>
      </c>
      <c r="B19823" s="318">
        <v>40526.858999999997</v>
      </c>
      <c r="C19823" s="318">
        <f t="shared" si="429"/>
        <v>0.23799999999755528</v>
      </c>
      <c r="D19823" s="414">
        <f t="shared" si="430"/>
        <v>0.11899999999877764</v>
      </c>
      <c r="H19823" s="406"/>
      <c r="J19823" s="82">
        <v>66</v>
      </c>
      <c r="K19823" s="320">
        <v>3</v>
      </c>
    </row>
    <row r="19824" spans="1:11" x14ac:dyDescent="0.3">
      <c r="A19824" s="341">
        <v>43836.127777719907</v>
      </c>
      <c r="B19824" s="318">
        <v>40527.108999999997</v>
      </c>
      <c r="C19824" s="318">
        <f t="shared" si="429"/>
        <v>0.25</v>
      </c>
      <c r="D19824" s="414">
        <f t="shared" si="430"/>
        <v>0.125</v>
      </c>
      <c r="H19824" s="406"/>
      <c r="J19824" s="82">
        <v>67</v>
      </c>
      <c r="K19824" s="321">
        <v>4</v>
      </c>
    </row>
    <row r="19825" spans="1:12" x14ac:dyDescent="0.3">
      <c r="A19825" s="341">
        <v>43836.169444386571</v>
      </c>
      <c r="B19825" s="318">
        <v>40527.356</v>
      </c>
      <c r="C19825" s="318">
        <f t="shared" si="429"/>
        <v>0.2470000000030268</v>
      </c>
      <c r="D19825" s="414">
        <f t="shared" si="430"/>
        <v>0.1235000000015134</v>
      </c>
      <c r="H19825" s="406"/>
      <c r="J19825" s="82">
        <v>68</v>
      </c>
      <c r="K19825" s="391">
        <v>1</v>
      </c>
    </row>
    <row r="19826" spans="1:12" x14ac:dyDescent="0.3">
      <c r="A19826" s="341">
        <v>43836.211111053242</v>
      </c>
      <c r="B19826" s="318">
        <v>40527.599999999999</v>
      </c>
      <c r="C19826" s="318">
        <f t="shared" si="429"/>
        <v>0.24399999999877764</v>
      </c>
      <c r="D19826" s="414">
        <f t="shared" si="430"/>
        <v>0.12199999999938882</v>
      </c>
      <c r="H19826" s="406"/>
      <c r="J19826" s="82">
        <v>69</v>
      </c>
      <c r="K19826" s="319">
        <v>2</v>
      </c>
    </row>
    <row r="19827" spans="1:12" x14ac:dyDescent="0.3">
      <c r="A19827" s="341">
        <v>43836.252777719907</v>
      </c>
      <c r="B19827" s="318">
        <v>40527.841999999997</v>
      </c>
      <c r="C19827" s="318">
        <f t="shared" si="429"/>
        <v>0.24199999999837019</v>
      </c>
      <c r="D19827" s="414">
        <f t="shared" si="430"/>
        <v>0.12099999999918509</v>
      </c>
      <c r="H19827" s="406"/>
      <c r="J19827" s="82">
        <v>70</v>
      </c>
      <c r="K19827" s="320">
        <v>3</v>
      </c>
    </row>
    <row r="19828" spans="1:12" x14ac:dyDescent="0.3">
      <c r="A19828" s="341">
        <v>43836.294444386571</v>
      </c>
      <c r="B19828" s="318">
        <v>40528.091999999997</v>
      </c>
      <c r="C19828" s="318">
        <f t="shared" si="429"/>
        <v>0.25</v>
      </c>
      <c r="D19828" s="414">
        <f t="shared" si="430"/>
        <v>0.125</v>
      </c>
      <c r="H19828" s="406"/>
      <c r="J19828" s="82">
        <v>71</v>
      </c>
      <c r="K19828" s="321">
        <v>4</v>
      </c>
    </row>
    <row r="19829" spans="1:12" x14ac:dyDescent="0.3">
      <c r="A19829" s="341">
        <v>43836.336111053242</v>
      </c>
      <c r="B19829" s="318">
        <v>40528.341</v>
      </c>
      <c r="C19829" s="318">
        <f t="shared" ref="C19829" si="431">B19829-B19828</f>
        <v>0.24900000000343425</v>
      </c>
      <c r="D19829" s="414">
        <f t="shared" ref="D19829" si="432">C19829/2</f>
        <v>0.12450000000171713</v>
      </c>
      <c r="H19829" s="406"/>
      <c r="J19829" s="82">
        <v>72</v>
      </c>
      <c r="K19829" s="391">
        <v>1</v>
      </c>
    </row>
    <row r="19830" spans="1:12" x14ac:dyDescent="0.3">
      <c r="A19830" s="341">
        <v>43836.352777777778</v>
      </c>
      <c r="B19830" s="318">
        <v>40528.341</v>
      </c>
      <c r="H19830" s="332"/>
      <c r="J19830" s="82">
        <v>1</v>
      </c>
      <c r="K19830" s="391">
        <v>1</v>
      </c>
      <c r="L19830" s="54" t="s">
        <v>313</v>
      </c>
    </row>
    <row r="19831" spans="1:12" x14ac:dyDescent="0.3">
      <c r="A19831" s="341">
        <v>43836.394444444442</v>
      </c>
      <c r="B19831" s="318">
        <v>40528.589999999997</v>
      </c>
      <c r="C19831" s="318">
        <f t="shared" ref="C19831:C19925" si="433">B19831-B19830</f>
        <v>0.24899999999615829</v>
      </c>
      <c r="D19831" s="414">
        <f t="shared" ref="D19831:D19925" si="434">C19831/2</f>
        <v>0.12449999999807915</v>
      </c>
      <c r="H19831" s="406"/>
      <c r="J19831" s="82">
        <v>2</v>
      </c>
      <c r="K19831" s="319">
        <v>2</v>
      </c>
    </row>
    <row r="19832" spans="1:12" x14ac:dyDescent="0.3">
      <c r="A19832" s="341">
        <v>43836.436111111114</v>
      </c>
      <c r="B19832" s="318">
        <v>40528.832000000002</v>
      </c>
      <c r="C19832" s="318">
        <f t="shared" si="433"/>
        <v>0.24200000000564614</v>
      </c>
      <c r="D19832" s="414">
        <f t="shared" si="434"/>
        <v>0.12100000000282307</v>
      </c>
      <c r="H19832" s="406"/>
      <c r="J19832" s="82">
        <v>3</v>
      </c>
      <c r="K19832" s="320">
        <v>3</v>
      </c>
    </row>
    <row r="19833" spans="1:12" x14ac:dyDescent="0.3">
      <c r="A19833" s="341">
        <v>43836.477777604166</v>
      </c>
      <c r="B19833" s="318">
        <v>40529.088000000003</v>
      </c>
      <c r="C19833" s="318">
        <f t="shared" si="433"/>
        <v>0.25600000000122236</v>
      </c>
      <c r="D19833" s="414">
        <f t="shared" si="434"/>
        <v>0.12800000000061118</v>
      </c>
      <c r="H19833" s="406"/>
      <c r="J19833" s="82">
        <v>4</v>
      </c>
      <c r="K19833" s="321">
        <v>4</v>
      </c>
    </row>
    <row r="19834" spans="1:12" x14ac:dyDescent="0.3">
      <c r="A19834" s="341">
        <v>43836.519444212965</v>
      </c>
      <c r="B19834" s="318">
        <v>40529.332000000002</v>
      </c>
      <c r="C19834" s="318">
        <f t="shared" si="433"/>
        <v>0.24399999999877764</v>
      </c>
      <c r="D19834" s="414">
        <f t="shared" si="434"/>
        <v>0.12199999999938882</v>
      </c>
      <c r="H19834" s="406"/>
      <c r="J19834" s="82">
        <v>5</v>
      </c>
      <c r="K19834" s="391">
        <v>1</v>
      </c>
    </row>
    <row r="19835" spans="1:12" x14ac:dyDescent="0.3">
      <c r="A19835" s="341">
        <v>43836.561110821756</v>
      </c>
      <c r="B19835" s="318">
        <v>40529.578000000001</v>
      </c>
      <c r="C19835" s="318">
        <f t="shared" si="433"/>
        <v>0.24599999999918509</v>
      </c>
      <c r="D19835" s="414">
        <f t="shared" si="434"/>
        <v>0.12299999999959255</v>
      </c>
      <c r="H19835" s="406"/>
      <c r="J19835" s="82">
        <v>6</v>
      </c>
      <c r="K19835" s="319">
        <v>2</v>
      </c>
    </row>
    <row r="19836" spans="1:12" x14ac:dyDescent="0.3">
      <c r="A19836" s="341">
        <v>43836.602777430555</v>
      </c>
      <c r="B19836" s="318">
        <v>40529.811999999998</v>
      </c>
      <c r="C19836" s="318">
        <f t="shared" si="433"/>
        <v>0.23399999999674037</v>
      </c>
      <c r="D19836" s="414">
        <f t="shared" si="434"/>
        <v>0.11699999999837019</v>
      </c>
      <c r="H19836" s="406"/>
      <c r="J19836" s="82">
        <v>7</v>
      </c>
      <c r="K19836" s="320">
        <v>3</v>
      </c>
    </row>
    <row r="19837" spans="1:12" x14ac:dyDescent="0.3">
      <c r="A19837" s="341">
        <v>43836.644444039353</v>
      </c>
      <c r="B19837" s="318">
        <v>40530.061000000002</v>
      </c>
      <c r="C19837" s="318">
        <f t="shared" si="433"/>
        <v>0.24900000000343425</v>
      </c>
      <c r="D19837" s="414">
        <f t="shared" si="434"/>
        <v>0.12450000000171713</v>
      </c>
      <c r="H19837" s="406"/>
      <c r="J19837" s="82">
        <v>8</v>
      </c>
      <c r="K19837" s="321">
        <v>4</v>
      </c>
    </row>
    <row r="19838" spans="1:12" x14ac:dyDescent="0.3">
      <c r="A19838" s="341">
        <v>43836.686110648145</v>
      </c>
      <c r="B19838" s="318">
        <v>40530.31</v>
      </c>
      <c r="C19838" s="318">
        <f t="shared" si="433"/>
        <v>0.24899999999615829</v>
      </c>
      <c r="D19838" s="414">
        <f t="shared" si="434"/>
        <v>0.12449999999807915</v>
      </c>
      <c r="H19838" s="406"/>
      <c r="J19838" s="82">
        <v>9</v>
      </c>
      <c r="K19838" s="391">
        <v>1</v>
      </c>
    </row>
    <row r="19839" spans="1:12" x14ac:dyDescent="0.3">
      <c r="A19839" s="341">
        <v>43836.727777256943</v>
      </c>
      <c r="B19839" s="318">
        <v>40530.552000000003</v>
      </c>
      <c r="C19839" s="318">
        <f t="shared" si="433"/>
        <v>0.24200000000564614</v>
      </c>
      <c r="D19839" s="414">
        <f t="shared" si="434"/>
        <v>0.12100000000282307</v>
      </c>
      <c r="H19839" s="406"/>
      <c r="J19839" s="82">
        <v>10</v>
      </c>
      <c r="K19839" s="319">
        <v>2</v>
      </c>
    </row>
    <row r="19840" spans="1:12" x14ac:dyDescent="0.3">
      <c r="A19840" s="341">
        <v>43836.769443865742</v>
      </c>
      <c r="B19840" s="318">
        <v>40530.786999999997</v>
      </c>
      <c r="C19840" s="318">
        <f t="shared" si="433"/>
        <v>0.23499999999330612</v>
      </c>
      <c r="D19840" s="414">
        <f t="shared" si="434"/>
        <v>0.11749999999665306</v>
      </c>
      <c r="H19840" s="406"/>
      <c r="J19840" s="82">
        <v>11</v>
      </c>
      <c r="K19840" s="320">
        <v>3</v>
      </c>
    </row>
    <row r="19841" spans="1:11" x14ac:dyDescent="0.3">
      <c r="A19841" s="341">
        <v>43836.81111047454</v>
      </c>
      <c r="B19841" s="318">
        <v>40531.027999999998</v>
      </c>
      <c r="C19841" s="318">
        <f t="shared" si="433"/>
        <v>0.24100000000180444</v>
      </c>
      <c r="D19841" s="414">
        <f t="shared" si="434"/>
        <v>0.12050000000090222</v>
      </c>
      <c r="H19841" s="406"/>
      <c r="J19841" s="82">
        <v>12</v>
      </c>
      <c r="K19841" s="321">
        <v>4</v>
      </c>
    </row>
    <row r="19842" spans="1:11" x14ac:dyDescent="0.3">
      <c r="A19842" s="341">
        <v>43836.852777083332</v>
      </c>
      <c r="B19842" s="318">
        <v>40531.269999999997</v>
      </c>
      <c r="C19842" s="318">
        <f t="shared" si="433"/>
        <v>0.24199999999837019</v>
      </c>
      <c r="D19842" s="414">
        <f t="shared" si="434"/>
        <v>0.12099999999918509</v>
      </c>
      <c r="H19842" s="406"/>
      <c r="J19842" s="82">
        <v>13</v>
      </c>
      <c r="K19842" s="391">
        <v>1</v>
      </c>
    </row>
    <row r="19843" spans="1:11" x14ac:dyDescent="0.3">
      <c r="A19843" s="341">
        <v>43836.89444369213</v>
      </c>
      <c r="B19843" s="318">
        <v>40531.51</v>
      </c>
      <c r="C19843" s="318">
        <f t="shared" si="433"/>
        <v>0.24000000000523869</v>
      </c>
      <c r="D19843" s="414">
        <f t="shared" si="434"/>
        <v>0.12000000000261934</v>
      </c>
      <c r="H19843" s="406"/>
      <c r="J19843" s="82">
        <v>14</v>
      </c>
      <c r="K19843" s="319">
        <v>2</v>
      </c>
    </row>
    <row r="19844" spans="1:11" x14ac:dyDescent="0.3">
      <c r="A19844" s="341">
        <v>43836.936110300929</v>
      </c>
      <c r="B19844" s="318">
        <v>40531.74</v>
      </c>
      <c r="C19844" s="318">
        <f t="shared" si="433"/>
        <v>0.22999999999592546</v>
      </c>
      <c r="D19844" s="414">
        <f t="shared" si="434"/>
        <v>0.11499999999796273</v>
      </c>
      <c r="H19844" s="406"/>
      <c r="J19844" s="82">
        <v>15</v>
      </c>
      <c r="K19844" s="320">
        <v>3</v>
      </c>
    </row>
    <row r="19845" spans="1:11" x14ac:dyDescent="0.3">
      <c r="A19845" s="341">
        <v>43836.97777690972</v>
      </c>
      <c r="B19845" s="318">
        <v>40531.981</v>
      </c>
      <c r="C19845" s="318">
        <f t="shared" si="433"/>
        <v>0.24100000000180444</v>
      </c>
      <c r="D19845" s="414">
        <f t="shared" si="434"/>
        <v>0.12050000000090222</v>
      </c>
      <c r="E19845" s="336">
        <f>SUM(C19822:C19845)*7.4805194805</f>
        <v>41.875948051825063</v>
      </c>
      <c r="F19845" s="324">
        <f>AVERAGE(D19822:D19845)</f>
        <v>0.12169565217387256</v>
      </c>
      <c r="G19845" s="324">
        <f>_xlfn.STDEV.S(D19822:D19845)</f>
        <v>3.0515984283317815E-3</v>
      </c>
      <c r="H19845" s="406"/>
      <c r="J19845" s="82">
        <v>16</v>
      </c>
      <c r="K19845" s="321">
        <v>4</v>
      </c>
    </row>
    <row r="19846" spans="1:11" x14ac:dyDescent="0.3">
      <c r="A19846" s="341">
        <v>43837.019443518519</v>
      </c>
      <c r="B19846" s="318">
        <v>40532.228999999999</v>
      </c>
      <c r="C19846" s="318">
        <f t="shared" si="433"/>
        <v>0.24799999999959255</v>
      </c>
      <c r="D19846" s="414">
        <f t="shared" si="434"/>
        <v>0.12399999999979627</v>
      </c>
      <c r="H19846" s="406"/>
      <c r="J19846" s="82">
        <v>17</v>
      </c>
      <c r="K19846" s="391">
        <v>1</v>
      </c>
    </row>
    <row r="19847" spans="1:11" x14ac:dyDescent="0.3">
      <c r="A19847" s="341">
        <v>43837.061110127317</v>
      </c>
      <c r="B19847" s="318">
        <v>40532.472000000002</v>
      </c>
      <c r="C19847" s="318">
        <f t="shared" si="433"/>
        <v>0.24300000000221189</v>
      </c>
      <c r="D19847" s="414">
        <f t="shared" si="434"/>
        <v>0.12150000000110595</v>
      </c>
      <c r="H19847" s="406"/>
      <c r="J19847" s="82">
        <v>18</v>
      </c>
      <c r="K19847" s="319">
        <v>2</v>
      </c>
    </row>
    <row r="19848" spans="1:11" x14ac:dyDescent="0.3">
      <c r="A19848" s="341">
        <v>43837.102776736108</v>
      </c>
      <c r="B19848" s="318">
        <v>40532.707999999999</v>
      </c>
      <c r="C19848" s="318">
        <f t="shared" si="433"/>
        <v>0.23599999999714782</v>
      </c>
      <c r="D19848" s="414">
        <f t="shared" si="434"/>
        <v>0.11799999999857391</v>
      </c>
      <c r="H19848" s="406"/>
      <c r="J19848" s="82">
        <v>19</v>
      </c>
      <c r="K19848" s="320">
        <v>3</v>
      </c>
    </row>
    <row r="19849" spans="1:11" x14ac:dyDescent="0.3">
      <c r="A19849" s="341">
        <v>43837.144443344907</v>
      </c>
      <c r="B19849" s="318">
        <v>40532.951000000001</v>
      </c>
      <c r="C19849" s="318">
        <f t="shared" si="433"/>
        <v>0.24300000000221189</v>
      </c>
      <c r="D19849" s="414">
        <f t="shared" si="434"/>
        <v>0.12150000000110595</v>
      </c>
      <c r="H19849" s="406"/>
      <c r="J19849" s="82">
        <v>20</v>
      </c>
      <c r="K19849" s="321">
        <v>4</v>
      </c>
    </row>
    <row r="19850" spans="1:11" x14ac:dyDescent="0.3">
      <c r="A19850" s="341">
        <v>43837.186109953705</v>
      </c>
      <c r="B19850" s="318">
        <v>40533.203000000001</v>
      </c>
      <c r="C19850" s="318">
        <f t="shared" si="433"/>
        <v>0.25200000000040745</v>
      </c>
      <c r="D19850" s="414">
        <f t="shared" si="434"/>
        <v>0.12600000000020373</v>
      </c>
      <c r="H19850" s="406"/>
      <c r="J19850" s="82">
        <v>21</v>
      </c>
      <c r="K19850" s="391">
        <v>1</v>
      </c>
    </row>
    <row r="19851" spans="1:11" x14ac:dyDescent="0.3">
      <c r="A19851" s="341">
        <v>43837.227776562497</v>
      </c>
      <c r="B19851" s="318">
        <v>40533.453000000001</v>
      </c>
      <c r="C19851" s="318">
        <f t="shared" si="433"/>
        <v>0.25</v>
      </c>
      <c r="D19851" s="414">
        <f t="shared" si="434"/>
        <v>0.125</v>
      </c>
      <c r="H19851" s="406"/>
      <c r="J19851" s="82">
        <v>22</v>
      </c>
      <c r="K19851" s="319">
        <v>2</v>
      </c>
    </row>
    <row r="19852" spans="1:11" x14ac:dyDescent="0.3">
      <c r="A19852" s="341">
        <v>43837.269443171295</v>
      </c>
      <c r="B19852" s="318">
        <v>40533.697999999997</v>
      </c>
      <c r="C19852" s="318">
        <f t="shared" si="433"/>
        <v>0.24499999999534339</v>
      </c>
      <c r="D19852" s="414">
        <f t="shared" si="434"/>
        <v>0.12249999999767169</v>
      </c>
      <c r="H19852" s="406"/>
      <c r="J19852" s="82">
        <v>23</v>
      </c>
      <c r="K19852" s="320">
        <v>3</v>
      </c>
    </row>
    <row r="19853" spans="1:11" x14ac:dyDescent="0.3">
      <c r="A19853" s="341">
        <v>43837.311109780094</v>
      </c>
      <c r="B19853" s="318">
        <v>40533.942999999999</v>
      </c>
      <c r="C19853" s="318">
        <f t="shared" si="433"/>
        <v>0.24500000000261934</v>
      </c>
      <c r="D19853" s="414">
        <f t="shared" si="434"/>
        <v>0.12250000000130967</v>
      </c>
      <c r="H19853" s="406"/>
      <c r="J19853" s="82">
        <v>24</v>
      </c>
      <c r="K19853" s="321">
        <v>4</v>
      </c>
    </row>
    <row r="19854" spans="1:11" x14ac:dyDescent="0.3">
      <c r="A19854" s="341">
        <v>43837.352776388892</v>
      </c>
      <c r="B19854" s="318">
        <v>40534.195</v>
      </c>
      <c r="C19854" s="318">
        <f t="shared" si="433"/>
        <v>0.25200000000040745</v>
      </c>
      <c r="D19854" s="414">
        <f t="shared" si="434"/>
        <v>0.12600000000020373</v>
      </c>
      <c r="H19854" s="406"/>
      <c r="J19854" s="82">
        <v>25</v>
      </c>
      <c r="K19854" s="391">
        <v>1</v>
      </c>
    </row>
    <row r="19855" spans="1:11" x14ac:dyDescent="0.3">
      <c r="A19855" s="341">
        <v>43837.394442997684</v>
      </c>
      <c r="B19855" s="318">
        <v>40534.44</v>
      </c>
      <c r="C19855" s="318">
        <f t="shared" si="433"/>
        <v>0.24500000000261934</v>
      </c>
      <c r="D19855" s="414">
        <f t="shared" si="434"/>
        <v>0.12250000000130967</v>
      </c>
      <c r="H19855" s="406"/>
      <c r="J19855" s="82">
        <v>26</v>
      </c>
      <c r="K19855" s="319">
        <v>2</v>
      </c>
    </row>
    <row r="19856" spans="1:11" x14ac:dyDescent="0.3">
      <c r="A19856" s="341">
        <v>43837.436109606482</v>
      </c>
      <c r="B19856" s="318">
        <v>40534.680999999997</v>
      </c>
      <c r="C19856" s="318">
        <f t="shared" si="433"/>
        <v>0.24099999999452848</v>
      </c>
      <c r="D19856" s="414">
        <f t="shared" si="434"/>
        <v>0.12049999999726424</v>
      </c>
      <c r="H19856" s="406"/>
      <c r="J19856" s="82">
        <v>27</v>
      </c>
      <c r="K19856" s="320">
        <v>3</v>
      </c>
    </row>
    <row r="19857" spans="1:11" x14ac:dyDescent="0.3">
      <c r="A19857" s="341">
        <v>43837.477776215281</v>
      </c>
      <c r="B19857" s="318">
        <v>40534.93</v>
      </c>
      <c r="C19857" s="318">
        <f t="shared" si="433"/>
        <v>0.24900000000343425</v>
      </c>
      <c r="D19857" s="414">
        <f t="shared" si="434"/>
        <v>0.12450000000171713</v>
      </c>
      <c r="H19857" s="406"/>
      <c r="J19857" s="82">
        <v>28</v>
      </c>
      <c r="K19857" s="321">
        <v>4</v>
      </c>
    </row>
    <row r="19858" spans="1:11" x14ac:dyDescent="0.3">
      <c r="A19858" s="341">
        <v>43837.519442824072</v>
      </c>
      <c r="B19858" s="318">
        <v>40535.192000000003</v>
      </c>
      <c r="C19858" s="318">
        <f t="shared" si="433"/>
        <v>0.26200000000244472</v>
      </c>
      <c r="D19858" s="414">
        <f t="shared" si="434"/>
        <v>0.13100000000122236</v>
      </c>
      <c r="H19858" s="406"/>
      <c r="J19858" s="82">
        <v>29</v>
      </c>
      <c r="K19858" s="391">
        <v>1</v>
      </c>
    </row>
    <row r="19859" spans="1:11" x14ac:dyDescent="0.3">
      <c r="A19859" s="341">
        <v>43837.561109432871</v>
      </c>
      <c r="B19859" s="318">
        <v>40535.428</v>
      </c>
      <c r="C19859" s="318">
        <f t="shared" si="433"/>
        <v>0.23599999999714782</v>
      </c>
      <c r="D19859" s="414">
        <f t="shared" si="434"/>
        <v>0.11799999999857391</v>
      </c>
      <c r="H19859" s="406"/>
      <c r="J19859" s="82">
        <v>30</v>
      </c>
      <c r="K19859" s="319">
        <v>2</v>
      </c>
    </row>
    <row r="19860" spans="1:11" x14ac:dyDescent="0.3">
      <c r="A19860" s="341">
        <v>43837.602776041669</v>
      </c>
      <c r="B19860" s="318">
        <v>40535.661999999997</v>
      </c>
      <c r="C19860" s="318">
        <f t="shared" si="433"/>
        <v>0.23399999999674037</v>
      </c>
      <c r="D19860" s="414">
        <f t="shared" si="434"/>
        <v>0.11699999999837019</v>
      </c>
      <c r="H19860" s="406"/>
      <c r="J19860" s="82">
        <v>31</v>
      </c>
      <c r="K19860" s="320">
        <v>3</v>
      </c>
    </row>
    <row r="19861" spans="1:11" x14ac:dyDescent="0.3">
      <c r="A19861" s="341">
        <v>43837.64444265046</v>
      </c>
      <c r="B19861" s="318">
        <v>40535.902000000002</v>
      </c>
      <c r="C19861" s="318">
        <f t="shared" si="433"/>
        <v>0.24000000000523869</v>
      </c>
      <c r="D19861" s="414">
        <f t="shared" si="434"/>
        <v>0.12000000000261934</v>
      </c>
      <c r="H19861" s="406"/>
      <c r="J19861" s="82">
        <v>32</v>
      </c>
      <c r="K19861" s="321">
        <v>4</v>
      </c>
    </row>
    <row r="19862" spans="1:11" x14ac:dyDescent="0.3">
      <c r="A19862" s="341">
        <v>43837.686109259259</v>
      </c>
      <c r="B19862" s="318">
        <v>40536.156999999999</v>
      </c>
      <c r="C19862" s="318">
        <f t="shared" si="433"/>
        <v>0.25499999999738066</v>
      </c>
      <c r="D19862" s="414">
        <f t="shared" si="434"/>
        <v>0.12749999999869033</v>
      </c>
      <c r="H19862" s="406"/>
      <c r="J19862" s="82">
        <v>33</v>
      </c>
      <c r="K19862" s="391">
        <v>1</v>
      </c>
    </row>
    <row r="19863" spans="1:11" x14ac:dyDescent="0.3">
      <c r="A19863" s="341">
        <v>43837.727775868058</v>
      </c>
      <c r="B19863" s="318">
        <v>40536.400000000001</v>
      </c>
      <c r="C19863" s="318">
        <f t="shared" si="433"/>
        <v>0.24300000000221189</v>
      </c>
      <c r="D19863" s="414">
        <f t="shared" si="434"/>
        <v>0.12150000000110595</v>
      </c>
      <c r="H19863" s="406"/>
      <c r="J19863" s="82">
        <v>34</v>
      </c>
      <c r="K19863" s="319">
        <v>2</v>
      </c>
    </row>
    <row r="19864" spans="1:11" x14ac:dyDescent="0.3">
      <c r="A19864" s="341">
        <v>43837.769442476849</v>
      </c>
      <c r="B19864" s="318">
        <v>40536.631000000001</v>
      </c>
      <c r="C19864" s="318">
        <f t="shared" si="433"/>
        <v>0.23099999999976717</v>
      </c>
      <c r="D19864" s="414">
        <f t="shared" si="434"/>
        <v>0.11549999999988358</v>
      </c>
      <c r="H19864" s="406"/>
      <c r="J19864" s="82">
        <v>35</v>
      </c>
      <c r="K19864" s="320">
        <v>3</v>
      </c>
    </row>
    <row r="19865" spans="1:11" x14ac:dyDescent="0.3">
      <c r="A19865" s="341">
        <v>43837.811109085647</v>
      </c>
      <c r="B19865" s="318">
        <v>40536.862999999998</v>
      </c>
      <c r="C19865" s="318">
        <f t="shared" si="433"/>
        <v>0.23199999999633292</v>
      </c>
      <c r="D19865" s="414">
        <f t="shared" si="434"/>
        <v>0.11599999999816646</v>
      </c>
      <c r="H19865" s="406"/>
      <c r="J19865" s="82">
        <v>36</v>
      </c>
      <c r="K19865" s="321">
        <v>4</v>
      </c>
    </row>
    <row r="19866" spans="1:11" x14ac:dyDescent="0.3">
      <c r="A19866" s="341">
        <v>43837.852775694446</v>
      </c>
      <c r="B19866" s="318">
        <v>40537.108999999997</v>
      </c>
      <c r="C19866" s="318">
        <f t="shared" si="433"/>
        <v>0.24599999999918509</v>
      </c>
      <c r="D19866" s="414">
        <f t="shared" si="434"/>
        <v>0.12299999999959255</v>
      </c>
      <c r="H19866" s="406"/>
      <c r="J19866" s="82">
        <v>37</v>
      </c>
      <c r="K19866" s="391">
        <v>1</v>
      </c>
    </row>
    <row r="19867" spans="1:11" x14ac:dyDescent="0.3">
      <c r="A19867" s="341">
        <v>43837.894442303237</v>
      </c>
      <c r="B19867" s="318">
        <v>40537.343999999997</v>
      </c>
      <c r="C19867" s="318">
        <f t="shared" si="433"/>
        <v>0.23500000000058208</v>
      </c>
      <c r="D19867" s="414">
        <f t="shared" si="434"/>
        <v>0.11750000000029104</v>
      </c>
      <c r="H19867" s="406"/>
      <c r="J19867" s="82">
        <v>38</v>
      </c>
      <c r="K19867" s="319">
        <v>2</v>
      </c>
    </row>
    <row r="19868" spans="1:11" x14ac:dyDescent="0.3">
      <c r="A19868" s="341">
        <v>43837.936108912036</v>
      </c>
      <c r="B19868" s="318">
        <v>40537.576000000001</v>
      </c>
      <c r="C19868" s="318">
        <f t="shared" si="433"/>
        <v>0.23200000000360887</v>
      </c>
      <c r="D19868" s="414">
        <f t="shared" si="434"/>
        <v>0.11600000000180444</v>
      </c>
      <c r="H19868" s="406"/>
      <c r="J19868" s="82">
        <v>39</v>
      </c>
      <c r="K19868" s="320">
        <v>3</v>
      </c>
    </row>
    <row r="19869" spans="1:11" x14ac:dyDescent="0.3">
      <c r="A19869" s="341">
        <v>43837.977775520834</v>
      </c>
      <c r="B19869" s="318">
        <v>40537.805</v>
      </c>
      <c r="C19869" s="318">
        <f t="shared" si="433"/>
        <v>0.22899999999935972</v>
      </c>
      <c r="D19869" s="414">
        <f t="shared" si="434"/>
        <v>0.11449999999967986</v>
      </c>
      <c r="E19869" s="336">
        <f>SUM(C19846:C19869)*7.4805194805</f>
        <v>43.566545454435918</v>
      </c>
      <c r="F19869" s="324">
        <f>AVERAGE(D19846:D19869)</f>
        <v>0.12133333333334424</v>
      </c>
      <c r="G19869" s="324">
        <f>_xlfn.STDEV.S(D19846:D19869)</f>
        <v>4.2135048582909772E-3</v>
      </c>
      <c r="H19869" s="406"/>
      <c r="J19869" s="82">
        <v>40</v>
      </c>
      <c r="K19869" s="321">
        <v>4</v>
      </c>
    </row>
    <row r="19870" spans="1:11" x14ac:dyDescent="0.3">
      <c r="A19870" s="341">
        <v>43838.019442129633</v>
      </c>
      <c r="B19870" s="318">
        <v>40538.050000000003</v>
      </c>
      <c r="C19870" s="318">
        <f t="shared" si="433"/>
        <v>0.24500000000261934</v>
      </c>
      <c r="D19870" s="414">
        <f t="shared" si="434"/>
        <v>0.12250000000130967</v>
      </c>
      <c r="H19870" s="406"/>
      <c r="J19870" s="82">
        <v>41</v>
      </c>
      <c r="K19870" s="391">
        <v>1</v>
      </c>
    </row>
    <row r="19871" spans="1:11" x14ac:dyDescent="0.3">
      <c r="A19871" s="341">
        <v>43838.061108738424</v>
      </c>
      <c r="B19871" s="318">
        <v>40538.296000000002</v>
      </c>
      <c r="C19871" s="318">
        <f t="shared" si="433"/>
        <v>0.24599999999918509</v>
      </c>
      <c r="D19871" s="414">
        <f t="shared" si="434"/>
        <v>0.12299999999959255</v>
      </c>
      <c r="H19871" s="406"/>
      <c r="J19871" s="82">
        <v>42</v>
      </c>
      <c r="K19871" s="319">
        <v>2</v>
      </c>
    </row>
    <row r="19872" spans="1:11" x14ac:dyDescent="0.3">
      <c r="A19872" s="341">
        <v>43838.102775347223</v>
      </c>
      <c r="B19872" s="318">
        <v>40538.538</v>
      </c>
      <c r="C19872" s="318">
        <f t="shared" si="433"/>
        <v>0.24199999999837019</v>
      </c>
      <c r="D19872" s="414">
        <f t="shared" si="434"/>
        <v>0.12099999999918509</v>
      </c>
      <c r="H19872" s="406"/>
      <c r="J19872" s="82">
        <v>43</v>
      </c>
      <c r="K19872" s="320">
        <v>3</v>
      </c>
    </row>
    <row r="19873" spans="1:11" x14ac:dyDescent="0.3">
      <c r="A19873" s="341">
        <v>43838.144441956021</v>
      </c>
      <c r="B19873" s="318">
        <v>40538.771999999997</v>
      </c>
      <c r="C19873" s="318">
        <f t="shared" si="433"/>
        <v>0.23399999999674037</v>
      </c>
      <c r="D19873" s="414">
        <f t="shared" si="434"/>
        <v>0.11699999999837019</v>
      </c>
      <c r="H19873" s="406"/>
      <c r="J19873" s="82">
        <v>44</v>
      </c>
      <c r="K19873" s="321">
        <v>4</v>
      </c>
    </row>
    <row r="19874" spans="1:11" x14ac:dyDescent="0.3">
      <c r="A19874" s="341">
        <v>43838.186108564812</v>
      </c>
      <c r="B19874" s="318">
        <v>40539.019</v>
      </c>
      <c r="C19874" s="318">
        <f t="shared" si="433"/>
        <v>0.2470000000030268</v>
      </c>
      <c r="D19874" s="414">
        <f t="shared" si="434"/>
        <v>0.1235000000015134</v>
      </c>
      <c r="H19874" s="406"/>
      <c r="J19874" s="82">
        <v>45</v>
      </c>
      <c r="K19874" s="391">
        <v>1</v>
      </c>
    </row>
    <row r="19875" spans="1:11" x14ac:dyDescent="0.3">
      <c r="A19875" s="341">
        <v>43838.227775173611</v>
      </c>
      <c r="B19875" s="318">
        <v>40539.273000000001</v>
      </c>
      <c r="C19875" s="318">
        <f t="shared" si="433"/>
        <v>0.25400000000081491</v>
      </c>
      <c r="D19875" s="414">
        <f t="shared" si="434"/>
        <v>0.12700000000040745</v>
      </c>
      <c r="H19875" s="406"/>
      <c r="J19875" s="82">
        <v>46</v>
      </c>
      <c r="K19875" s="319">
        <v>2</v>
      </c>
    </row>
    <row r="19876" spans="1:11" x14ac:dyDescent="0.3">
      <c r="A19876" s="341">
        <v>43838.26944178241</v>
      </c>
      <c r="B19876" s="318">
        <v>40539.521999999997</v>
      </c>
      <c r="C19876" s="318">
        <f t="shared" si="433"/>
        <v>0.24899999999615829</v>
      </c>
      <c r="D19876" s="414">
        <f t="shared" si="434"/>
        <v>0.12449999999807915</v>
      </c>
      <c r="H19876" s="406"/>
      <c r="J19876" s="82">
        <v>47</v>
      </c>
      <c r="K19876" s="320">
        <v>3</v>
      </c>
    </row>
    <row r="19877" spans="1:11" x14ac:dyDescent="0.3">
      <c r="A19877" s="341">
        <v>43838.311108391201</v>
      </c>
      <c r="B19877" s="318">
        <v>40539.760999999999</v>
      </c>
      <c r="C19877" s="318">
        <f t="shared" si="433"/>
        <v>0.23900000000139698</v>
      </c>
      <c r="D19877" s="414">
        <f t="shared" si="434"/>
        <v>0.11950000000069849</v>
      </c>
      <c r="H19877" s="406"/>
      <c r="J19877" s="82">
        <v>48</v>
      </c>
      <c r="K19877" s="321">
        <v>4</v>
      </c>
    </row>
    <row r="19878" spans="1:11" x14ac:dyDescent="0.3">
      <c r="A19878" s="341">
        <v>43838.352774999999</v>
      </c>
      <c r="B19878" s="318">
        <v>40540.008000000002</v>
      </c>
      <c r="C19878" s="318">
        <f t="shared" si="433"/>
        <v>0.2470000000030268</v>
      </c>
      <c r="D19878" s="414">
        <f t="shared" si="434"/>
        <v>0.1235000000015134</v>
      </c>
      <c r="H19878" s="406"/>
      <c r="J19878" s="82">
        <v>49</v>
      </c>
      <c r="K19878" s="391">
        <v>1</v>
      </c>
    </row>
    <row r="19879" spans="1:11" x14ac:dyDescent="0.3">
      <c r="A19879" s="341">
        <v>43838.394441608798</v>
      </c>
      <c r="B19879" s="318">
        <v>40540.258999999998</v>
      </c>
      <c r="C19879" s="318">
        <f t="shared" si="433"/>
        <v>0.25099999999656575</v>
      </c>
      <c r="D19879" s="414">
        <f t="shared" si="434"/>
        <v>0.12549999999828287</v>
      </c>
      <c r="H19879" s="406"/>
      <c r="J19879" s="82">
        <v>50</v>
      </c>
      <c r="K19879" s="319">
        <v>2</v>
      </c>
    </row>
    <row r="19880" spans="1:11" x14ac:dyDescent="0.3">
      <c r="A19880" s="341">
        <v>43838.436108217589</v>
      </c>
      <c r="B19880" s="318">
        <v>40540.502</v>
      </c>
      <c r="C19880" s="318">
        <f t="shared" si="433"/>
        <v>0.24300000000221189</v>
      </c>
      <c r="D19880" s="414">
        <f t="shared" si="434"/>
        <v>0.12150000000110595</v>
      </c>
      <c r="H19880" s="406"/>
      <c r="J19880" s="82">
        <v>51</v>
      </c>
      <c r="K19880" s="320">
        <v>3</v>
      </c>
    </row>
    <row r="19881" spans="1:11" x14ac:dyDescent="0.3">
      <c r="A19881" s="341">
        <v>43838.477774826388</v>
      </c>
      <c r="B19881" s="318">
        <v>40540.739000000001</v>
      </c>
      <c r="C19881" s="318">
        <f t="shared" si="433"/>
        <v>0.23700000000098953</v>
      </c>
      <c r="D19881" s="414">
        <f t="shared" si="434"/>
        <v>0.11850000000049477</v>
      </c>
      <c r="H19881" s="406"/>
      <c r="J19881" s="82">
        <v>52</v>
      </c>
      <c r="K19881" s="321">
        <v>4</v>
      </c>
    </row>
    <row r="19882" spans="1:11" x14ac:dyDescent="0.3">
      <c r="A19882" s="341">
        <v>43838.519441435186</v>
      </c>
      <c r="B19882" s="318">
        <v>40540.982000000004</v>
      </c>
      <c r="C19882" s="318">
        <f t="shared" si="433"/>
        <v>0.24300000000221189</v>
      </c>
      <c r="D19882" s="414">
        <f t="shared" si="434"/>
        <v>0.12150000000110595</v>
      </c>
      <c r="H19882" s="406"/>
      <c r="J19882" s="82">
        <v>53</v>
      </c>
      <c r="K19882" s="391">
        <v>1</v>
      </c>
    </row>
    <row r="19883" spans="1:11" x14ac:dyDescent="0.3">
      <c r="A19883" s="341">
        <v>43838.561108043985</v>
      </c>
      <c r="B19883" s="318">
        <v>40541.232000000004</v>
      </c>
      <c r="C19883" s="318">
        <f t="shared" si="433"/>
        <v>0.25</v>
      </c>
      <c r="D19883" s="414">
        <f t="shared" si="434"/>
        <v>0.125</v>
      </c>
      <c r="H19883" s="406"/>
      <c r="J19883" s="82">
        <v>54</v>
      </c>
      <c r="K19883" s="319">
        <v>2</v>
      </c>
    </row>
    <row r="19884" spans="1:11" x14ac:dyDescent="0.3">
      <c r="A19884" s="341">
        <v>43838.602774652776</v>
      </c>
      <c r="B19884" s="318">
        <v>40541.474000000002</v>
      </c>
      <c r="C19884" s="318">
        <f t="shared" si="433"/>
        <v>0.24199999999837019</v>
      </c>
      <c r="D19884" s="414">
        <f t="shared" si="434"/>
        <v>0.12099999999918509</v>
      </c>
      <c r="H19884" s="406"/>
      <c r="J19884" s="82">
        <v>55</v>
      </c>
      <c r="K19884" s="320">
        <v>3</v>
      </c>
    </row>
    <row r="19885" spans="1:11" x14ac:dyDescent="0.3">
      <c r="A19885" s="341">
        <v>43838.644441261575</v>
      </c>
      <c r="B19885" s="318">
        <v>40541.71</v>
      </c>
      <c r="C19885" s="318">
        <f t="shared" si="433"/>
        <v>0.23599999999714782</v>
      </c>
      <c r="D19885" s="414">
        <f t="shared" si="434"/>
        <v>0.11799999999857391</v>
      </c>
      <c r="H19885" s="406"/>
      <c r="J19885" s="82">
        <v>56</v>
      </c>
      <c r="K19885" s="321">
        <v>4</v>
      </c>
    </row>
    <row r="19886" spans="1:11" x14ac:dyDescent="0.3">
      <c r="A19886" s="341">
        <v>43838.686107870373</v>
      </c>
      <c r="B19886" s="318">
        <v>40541.951999999997</v>
      </c>
      <c r="C19886" s="318">
        <f t="shared" si="433"/>
        <v>0.24199999999837019</v>
      </c>
      <c r="D19886" s="414">
        <f t="shared" si="434"/>
        <v>0.12099999999918509</v>
      </c>
      <c r="H19886" s="406"/>
      <c r="J19886" s="82">
        <v>57</v>
      </c>
      <c r="K19886" s="391">
        <v>1</v>
      </c>
    </row>
    <row r="19887" spans="1:11" x14ac:dyDescent="0.3">
      <c r="A19887" s="341">
        <v>43838.727774479165</v>
      </c>
      <c r="B19887" s="318">
        <v>40542.199000000001</v>
      </c>
      <c r="C19887" s="318">
        <f t="shared" si="433"/>
        <v>0.2470000000030268</v>
      </c>
      <c r="D19887" s="414">
        <f t="shared" si="434"/>
        <v>0.1235000000015134</v>
      </c>
      <c r="H19887" s="406"/>
      <c r="J19887" s="82">
        <v>58</v>
      </c>
      <c r="K19887" s="319">
        <v>2</v>
      </c>
    </row>
    <row r="19888" spans="1:11" x14ac:dyDescent="0.3">
      <c r="A19888" s="341">
        <v>43838.769441087963</v>
      </c>
      <c r="B19888" s="318">
        <v>40542.436999999998</v>
      </c>
      <c r="C19888" s="318">
        <f t="shared" si="433"/>
        <v>0.23799999999755528</v>
      </c>
      <c r="D19888" s="414">
        <f t="shared" si="434"/>
        <v>0.11899999999877764</v>
      </c>
      <c r="H19888" s="406"/>
      <c r="J19888" s="82">
        <v>59</v>
      </c>
      <c r="K19888" s="320">
        <v>3</v>
      </c>
    </row>
    <row r="19889" spans="1:11" x14ac:dyDescent="0.3">
      <c r="A19889" s="341">
        <v>43838.811107696762</v>
      </c>
      <c r="B19889" s="318">
        <v>40542.669000000002</v>
      </c>
      <c r="C19889" s="318">
        <f t="shared" si="433"/>
        <v>0.23200000000360887</v>
      </c>
      <c r="D19889" s="414">
        <f t="shared" si="434"/>
        <v>0.11600000000180444</v>
      </c>
      <c r="H19889" s="406"/>
      <c r="J19889" s="82">
        <v>60</v>
      </c>
      <c r="K19889" s="321">
        <v>4</v>
      </c>
    </row>
    <row r="19890" spans="1:11" x14ac:dyDescent="0.3">
      <c r="A19890" s="341">
        <v>43838.852774305553</v>
      </c>
      <c r="B19890" s="318">
        <v>40542.906000000003</v>
      </c>
      <c r="C19890" s="318">
        <f t="shared" si="433"/>
        <v>0.23700000000098953</v>
      </c>
      <c r="D19890" s="414">
        <f t="shared" si="434"/>
        <v>0.11850000000049477</v>
      </c>
      <c r="H19890" s="406"/>
      <c r="J19890" s="82">
        <v>61</v>
      </c>
      <c r="K19890" s="391">
        <v>1</v>
      </c>
    </row>
    <row r="19891" spans="1:11" x14ac:dyDescent="0.3">
      <c r="A19891" s="341">
        <v>43838.894440914351</v>
      </c>
      <c r="B19891" s="318">
        <v>40543.148999999998</v>
      </c>
      <c r="C19891" s="318">
        <f t="shared" si="433"/>
        <v>0.24299999999493593</v>
      </c>
      <c r="D19891" s="414">
        <f t="shared" si="434"/>
        <v>0.12149999999746797</v>
      </c>
      <c r="H19891" s="406"/>
      <c r="J19891" s="82">
        <v>62</v>
      </c>
      <c r="K19891" s="319">
        <v>2</v>
      </c>
    </row>
    <row r="19892" spans="1:11" x14ac:dyDescent="0.3">
      <c r="A19892" s="341">
        <v>43838.93610752315</v>
      </c>
      <c r="B19892" s="318">
        <v>40543.381000000001</v>
      </c>
      <c r="C19892" s="318">
        <f t="shared" si="433"/>
        <v>0.23200000000360887</v>
      </c>
      <c r="D19892" s="414">
        <f t="shared" si="434"/>
        <v>0.11600000000180444</v>
      </c>
      <c r="H19892" s="406"/>
      <c r="J19892" s="82">
        <v>63</v>
      </c>
      <c r="K19892" s="320">
        <v>3</v>
      </c>
    </row>
    <row r="19893" spans="1:11" x14ac:dyDescent="0.3">
      <c r="A19893" s="341">
        <v>43838.977774131941</v>
      </c>
      <c r="B19893" s="318">
        <v>40543.612000000001</v>
      </c>
      <c r="C19893" s="318">
        <f t="shared" si="433"/>
        <v>0.23099999999976717</v>
      </c>
      <c r="D19893" s="414">
        <f t="shared" si="434"/>
        <v>0.11549999999988358</v>
      </c>
      <c r="E19893" s="336">
        <f>SUM(C19870:C19893)*7.4805194805</f>
        <v>43.439376623268721</v>
      </c>
      <c r="F19893" s="324">
        <f>AVERAGE(D19870:D19893)</f>
        <v>0.12097916666668122</v>
      </c>
      <c r="G19893" s="324">
        <f>_xlfn.STDEV.S(D19870:D19893)</f>
        <v>3.1912896624259196E-3</v>
      </c>
      <c r="H19893" s="406"/>
      <c r="J19893" s="82">
        <v>64</v>
      </c>
      <c r="K19893" s="321">
        <v>4</v>
      </c>
    </row>
    <row r="19894" spans="1:11" x14ac:dyDescent="0.3">
      <c r="A19894" s="341">
        <v>43839.01944074074</v>
      </c>
      <c r="B19894" s="318">
        <v>40543.85</v>
      </c>
      <c r="C19894" s="318">
        <f t="shared" si="433"/>
        <v>0.23799999999755528</v>
      </c>
      <c r="D19894" s="414">
        <f t="shared" si="434"/>
        <v>0.11899999999877764</v>
      </c>
      <c r="H19894" s="406"/>
      <c r="J19894" s="82">
        <v>65</v>
      </c>
      <c r="K19894" s="391">
        <v>1</v>
      </c>
    </row>
    <row r="19895" spans="1:11" x14ac:dyDescent="0.3">
      <c r="A19895" s="341">
        <v>43839.061107349538</v>
      </c>
      <c r="B19895" s="318">
        <v>40544.097999999998</v>
      </c>
      <c r="C19895" s="318">
        <f t="shared" si="433"/>
        <v>0.24799999999959255</v>
      </c>
      <c r="D19895" s="414">
        <f t="shared" si="434"/>
        <v>0.12399999999979627</v>
      </c>
      <c r="H19895" s="406"/>
      <c r="J19895" s="82">
        <v>66</v>
      </c>
      <c r="K19895" s="319">
        <v>2</v>
      </c>
    </row>
    <row r="19896" spans="1:11" x14ac:dyDescent="0.3">
      <c r="A19896" s="341">
        <v>43839.102773958337</v>
      </c>
      <c r="B19896" s="318">
        <v>40544.339999999997</v>
      </c>
      <c r="C19896" s="318">
        <f t="shared" si="433"/>
        <v>0.24199999999837019</v>
      </c>
      <c r="D19896" s="414">
        <f t="shared" si="434"/>
        <v>0.12099999999918509</v>
      </c>
      <c r="H19896" s="406"/>
      <c r="J19896" s="82">
        <v>67</v>
      </c>
      <c r="K19896" s="320">
        <v>3</v>
      </c>
    </row>
    <row r="19897" spans="1:11" x14ac:dyDescent="0.3">
      <c r="A19897" s="341">
        <v>43839.144440567128</v>
      </c>
      <c r="B19897" s="318">
        <v>40544.578999999998</v>
      </c>
      <c r="C19897" s="318">
        <f t="shared" si="433"/>
        <v>0.23900000000139698</v>
      </c>
      <c r="D19897" s="414">
        <f t="shared" si="434"/>
        <v>0.11950000000069849</v>
      </c>
      <c r="H19897" s="406"/>
      <c r="J19897" s="82">
        <v>68</v>
      </c>
      <c r="K19897" s="321">
        <v>4</v>
      </c>
    </row>
    <row r="19898" spans="1:11" x14ac:dyDescent="0.3">
      <c r="A19898" s="341">
        <v>43839.186107175927</v>
      </c>
      <c r="B19898" s="318">
        <v>40544.819000000003</v>
      </c>
      <c r="C19898" s="318">
        <f t="shared" si="433"/>
        <v>0.24000000000523869</v>
      </c>
      <c r="D19898" s="414">
        <f t="shared" si="434"/>
        <v>0.12000000000261934</v>
      </c>
      <c r="H19898" s="406"/>
      <c r="J19898" s="82">
        <v>69</v>
      </c>
      <c r="K19898" s="391">
        <v>1</v>
      </c>
    </row>
    <row r="19899" spans="1:11" x14ac:dyDescent="0.3">
      <c r="A19899" s="341">
        <v>43839.227773784725</v>
      </c>
      <c r="B19899" s="318">
        <v>40545.061999999998</v>
      </c>
      <c r="C19899" s="318">
        <f t="shared" si="433"/>
        <v>0.24299999999493593</v>
      </c>
      <c r="D19899" s="414">
        <f t="shared" si="434"/>
        <v>0.12149999999746797</v>
      </c>
      <c r="H19899" s="406"/>
      <c r="J19899" s="82">
        <v>70</v>
      </c>
      <c r="K19899" s="319">
        <v>2</v>
      </c>
    </row>
    <row r="19900" spans="1:11" x14ac:dyDescent="0.3">
      <c r="A19900" s="341">
        <v>43839.269440393517</v>
      </c>
      <c r="B19900" s="318">
        <v>40545.311999999998</v>
      </c>
      <c r="C19900" s="318">
        <f t="shared" si="433"/>
        <v>0.25</v>
      </c>
      <c r="D19900" s="414">
        <f t="shared" si="434"/>
        <v>0.125</v>
      </c>
      <c r="H19900" s="406"/>
      <c r="J19900" s="82">
        <v>71</v>
      </c>
      <c r="K19900" s="320">
        <v>3</v>
      </c>
    </row>
    <row r="19901" spans="1:11" x14ac:dyDescent="0.3">
      <c r="A19901" s="341">
        <v>43839.311107002315</v>
      </c>
      <c r="B19901" s="318">
        <v>40545.553999999996</v>
      </c>
      <c r="C19901" s="318">
        <f t="shared" si="433"/>
        <v>0.24199999999837019</v>
      </c>
      <c r="D19901" s="414">
        <f t="shared" si="434"/>
        <v>0.12099999999918509</v>
      </c>
      <c r="H19901" s="406"/>
      <c r="J19901" s="82">
        <v>72</v>
      </c>
      <c r="K19901" s="321">
        <v>4</v>
      </c>
    </row>
    <row r="19902" spans="1:11" x14ac:dyDescent="0.3">
      <c r="A19902" s="341">
        <v>43839.352773611114</v>
      </c>
      <c r="B19902" s="318">
        <v>40545.798000000003</v>
      </c>
      <c r="C19902" s="318">
        <f t="shared" si="433"/>
        <v>0.2440000000060536</v>
      </c>
      <c r="D19902" s="414">
        <f t="shared" si="434"/>
        <v>0.1220000000030268</v>
      </c>
      <c r="H19902" s="406"/>
      <c r="J19902" s="82">
        <v>73</v>
      </c>
      <c r="K19902" s="391">
        <v>1</v>
      </c>
    </row>
    <row r="19903" spans="1:11" x14ac:dyDescent="0.3">
      <c r="A19903" s="341">
        <v>43839.394440219905</v>
      </c>
      <c r="B19903" s="318">
        <v>40546.042999999998</v>
      </c>
      <c r="C19903" s="318">
        <f t="shared" si="433"/>
        <v>0.24499999999534339</v>
      </c>
      <c r="D19903" s="414">
        <f t="shared" si="434"/>
        <v>0.12249999999767169</v>
      </c>
      <c r="H19903" s="406"/>
      <c r="J19903" s="82">
        <v>74</v>
      </c>
      <c r="K19903" s="319">
        <v>2</v>
      </c>
    </row>
    <row r="19904" spans="1:11" x14ac:dyDescent="0.3">
      <c r="A19904" s="341">
        <v>43839.436106828703</v>
      </c>
      <c r="B19904" s="318">
        <v>40546.292000000001</v>
      </c>
      <c r="C19904" s="318">
        <f t="shared" si="433"/>
        <v>0.24900000000343425</v>
      </c>
      <c r="D19904" s="414">
        <f t="shared" si="434"/>
        <v>0.12450000000171713</v>
      </c>
      <c r="H19904" s="406"/>
      <c r="J19904" s="82">
        <v>75</v>
      </c>
      <c r="K19904" s="320">
        <v>3</v>
      </c>
    </row>
    <row r="19905" spans="1:11" x14ac:dyDescent="0.3">
      <c r="A19905" s="341">
        <v>43839.477773437502</v>
      </c>
      <c r="B19905" s="318">
        <v>40546.533000000003</v>
      </c>
      <c r="C19905" s="318">
        <f t="shared" si="433"/>
        <v>0.24100000000180444</v>
      </c>
      <c r="D19905" s="414">
        <f t="shared" si="434"/>
        <v>0.12050000000090222</v>
      </c>
      <c r="H19905" s="406"/>
      <c r="J19905" s="82">
        <v>76</v>
      </c>
      <c r="K19905" s="321">
        <v>4</v>
      </c>
    </row>
    <row r="19906" spans="1:11" x14ac:dyDescent="0.3">
      <c r="A19906" s="341">
        <v>43839.519440046293</v>
      </c>
      <c r="B19906" s="318">
        <v>40546.771000000001</v>
      </c>
      <c r="C19906" s="318">
        <f t="shared" si="433"/>
        <v>0.23799999999755528</v>
      </c>
      <c r="D19906" s="414">
        <f t="shared" si="434"/>
        <v>0.11899999999877764</v>
      </c>
      <c r="H19906" s="406"/>
      <c r="J19906" s="82">
        <v>77</v>
      </c>
      <c r="K19906" s="391">
        <v>1</v>
      </c>
    </row>
    <row r="19907" spans="1:11" x14ac:dyDescent="0.3">
      <c r="A19907" s="341">
        <v>43839.561106655092</v>
      </c>
      <c r="B19907" s="318">
        <v>40547.021000000001</v>
      </c>
      <c r="C19907" s="318">
        <f t="shared" si="433"/>
        <v>0.25</v>
      </c>
      <c r="D19907" s="414">
        <f t="shared" si="434"/>
        <v>0.125</v>
      </c>
      <c r="H19907" s="406"/>
      <c r="J19907" s="82">
        <v>78</v>
      </c>
      <c r="K19907" s="319">
        <v>2</v>
      </c>
    </row>
    <row r="19908" spans="1:11" x14ac:dyDescent="0.3">
      <c r="A19908" s="341">
        <v>43839.60277326389</v>
      </c>
      <c r="B19908" s="318">
        <v>40547.273000000001</v>
      </c>
      <c r="C19908" s="318">
        <f t="shared" si="433"/>
        <v>0.25200000000040745</v>
      </c>
      <c r="D19908" s="414">
        <f t="shared" si="434"/>
        <v>0.12600000000020373</v>
      </c>
      <c r="H19908" s="406"/>
      <c r="J19908" s="82">
        <v>79</v>
      </c>
      <c r="K19908" s="320">
        <v>3</v>
      </c>
    </row>
    <row r="19909" spans="1:11" x14ac:dyDescent="0.3">
      <c r="A19909" s="341">
        <v>43839.644439872682</v>
      </c>
      <c r="B19909" s="318">
        <v>40547.519</v>
      </c>
      <c r="C19909" s="318">
        <f t="shared" si="433"/>
        <v>0.24599999999918509</v>
      </c>
      <c r="D19909" s="414">
        <f t="shared" si="434"/>
        <v>0.12299999999959255</v>
      </c>
      <c r="H19909" s="406"/>
      <c r="J19909" s="82">
        <v>80</v>
      </c>
      <c r="K19909" s="321">
        <v>4</v>
      </c>
    </row>
    <row r="19910" spans="1:11" x14ac:dyDescent="0.3">
      <c r="A19910" s="341">
        <v>43839.68610648148</v>
      </c>
      <c r="B19910" s="318">
        <v>40547.750999999997</v>
      </c>
      <c r="C19910" s="318">
        <f t="shared" si="433"/>
        <v>0.23199999999633292</v>
      </c>
      <c r="D19910" s="414">
        <f t="shared" si="434"/>
        <v>0.11599999999816646</v>
      </c>
      <c r="H19910" s="406"/>
      <c r="J19910" s="82">
        <v>81</v>
      </c>
      <c r="K19910" s="391">
        <v>1</v>
      </c>
    </row>
    <row r="19911" spans="1:11" x14ac:dyDescent="0.3">
      <c r="A19911" s="341">
        <v>43839.727773090279</v>
      </c>
      <c r="B19911" s="318">
        <v>40547.997000000003</v>
      </c>
      <c r="C19911" s="318">
        <f t="shared" si="433"/>
        <v>0.24600000000646105</v>
      </c>
      <c r="D19911" s="414">
        <f t="shared" si="434"/>
        <v>0.12300000000323053</v>
      </c>
      <c r="H19911" s="406"/>
      <c r="J19911" s="82">
        <v>82</v>
      </c>
      <c r="K19911" s="319">
        <v>2</v>
      </c>
    </row>
    <row r="19912" spans="1:11" x14ac:dyDescent="0.3">
      <c r="A19912" s="341">
        <v>43839.769439699077</v>
      </c>
      <c r="B19912" s="318">
        <v>40548.241000000002</v>
      </c>
      <c r="C19912" s="318">
        <f t="shared" si="433"/>
        <v>0.24399999999877764</v>
      </c>
      <c r="D19912" s="414">
        <f t="shared" si="434"/>
        <v>0.12199999999938882</v>
      </c>
      <c r="H19912" s="406"/>
      <c r="J19912" s="82">
        <v>83</v>
      </c>
      <c r="K19912" s="320">
        <v>3</v>
      </c>
    </row>
    <row r="19913" spans="1:11" x14ac:dyDescent="0.3">
      <c r="A19913" s="341">
        <v>43839.811106307869</v>
      </c>
      <c r="B19913" s="318">
        <v>40548.482000000004</v>
      </c>
      <c r="C19913" s="318">
        <f t="shared" si="433"/>
        <v>0.24100000000180444</v>
      </c>
      <c r="D19913" s="414">
        <f t="shared" si="434"/>
        <v>0.12050000000090222</v>
      </c>
      <c r="H19913" s="406"/>
      <c r="J19913" s="82">
        <v>84</v>
      </c>
      <c r="K19913" s="321">
        <v>4</v>
      </c>
    </row>
    <row r="19914" spans="1:11" x14ac:dyDescent="0.3">
      <c r="A19914" s="341">
        <v>43839.852772916667</v>
      </c>
      <c r="B19914" s="318">
        <v>40548.714999999997</v>
      </c>
      <c r="C19914" s="318">
        <f t="shared" si="433"/>
        <v>0.23299999999289867</v>
      </c>
      <c r="D19914" s="414">
        <f t="shared" si="434"/>
        <v>0.11649999999644933</v>
      </c>
      <c r="H19914" s="406"/>
      <c r="J19914" s="82">
        <v>85</v>
      </c>
      <c r="K19914" s="391">
        <v>1</v>
      </c>
    </row>
    <row r="19915" spans="1:11" x14ac:dyDescent="0.3">
      <c r="A19915" s="341">
        <v>43839.894439525466</v>
      </c>
      <c r="B19915" s="318">
        <v>40548.951999999997</v>
      </c>
      <c r="C19915" s="318">
        <f t="shared" si="433"/>
        <v>0.23700000000098953</v>
      </c>
      <c r="D19915" s="414">
        <f t="shared" si="434"/>
        <v>0.11850000000049477</v>
      </c>
      <c r="H19915" s="406"/>
      <c r="J19915" s="82">
        <v>86</v>
      </c>
      <c r="K19915" s="319">
        <v>2</v>
      </c>
    </row>
    <row r="19916" spans="1:11" x14ac:dyDescent="0.3">
      <c r="A19916" s="341">
        <v>43839.936106134257</v>
      </c>
      <c r="B19916" s="318">
        <v>40549.199000000001</v>
      </c>
      <c r="C19916" s="318">
        <f t="shared" si="433"/>
        <v>0.2470000000030268</v>
      </c>
      <c r="D19916" s="414">
        <f t="shared" si="434"/>
        <v>0.1235000000015134</v>
      </c>
      <c r="H19916" s="406"/>
      <c r="J19916" s="82">
        <v>87</v>
      </c>
      <c r="K19916" s="320">
        <v>3</v>
      </c>
    </row>
    <row r="19917" spans="1:11" x14ac:dyDescent="0.3">
      <c r="A19917" s="341">
        <v>43839.977772743056</v>
      </c>
      <c r="B19917" s="318">
        <v>40549.438000000002</v>
      </c>
      <c r="C19917" s="318">
        <f t="shared" si="433"/>
        <v>0.23900000000139698</v>
      </c>
      <c r="D19917" s="414">
        <f t="shared" si="434"/>
        <v>0.11950000000069849</v>
      </c>
      <c r="E19917" s="336">
        <f>SUM(C19894:C19917)*7.4805194805</f>
        <v>43.581506493399964</v>
      </c>
      <c r="F19917" s="324">
        <f>AVERAGE(D19894:D19917)</f>
        <v>0.1213750000000194</v>
      </c>
      <c r="G19917" s="324">
        <f>_xlfn.STDEV.S(D19894:D19917)</f>
        <v>2.6303000330845172E-3</v>
      </c>
      <c r="H19917" s="406"/>
      <c r="J19917" s="82">
        <v>88</v>
      </c>
      <c r="K19917" s="321">
        <v>4</v>
      </c>
    </row>
    <row r="19918" spans="1:11" x14ac:dyDescent="0.3">
      <c r="A19918" s="341">
        <v>43840.019439351854</v>
      </c>
      <c r="B19918" s="318">
        <v>40549.67</v>
      </c>
      <c r="C19918" s="318">
        <f t="shared" si="433"/>
        <v>0.23199999999633292</v>
      </c>
      <c r="D19918" s="414">
        <f t="shared" si="434"/>
        <v>0.11599999999816646</v>
      </c>
      <c r="H19918" s="406"/>
      <c r="J19918" s="82">
        <v>89</v>
      </c>
      <c r="K19918" s="391">
        <v>1</v>
      </c>
    </row>
    <row r="19919" spans="1:11" x14ac:dyDescent="0.3">
      <c r="A19919" s="341">
        <v>43840.061105960645</v>
      </c>
      <c r="B19919" s="318">
        <v>40549.911</v>
      </c>
      <c r="C19919" s="318">
        <f t="shared" si="433"/>
        <v>0.24100000000180444</v>
      </c>
      <c r="D19919" s="414">
        <f t="shared" si="434"/>
        <v>0.12050000000090222</v>
      </c>
      <c r="H19919" s="406"/>
      <c r="J19919" s="82">
        <v>90</v>
      </c>
      <c r="K19919" s="319">
        <v>2</v>
      </c>
    </row>
    <row r="19920" spans="1:11" x14ac:dyDescent="0.3">
      <c r="A19920" s="341">
        <v>43840.102772569444</v>
      </c>
      <c r="B19920" s="318">
        <v>40550.159</v>
      </c>
      <c r="C19920" s="318">
        <f t="shared" si="433"/>
        <v>0.24799999999959255</v>
      </c>
      <c r="D19920" s="414">
        <f t="shared" si="434"/>
        <v>0.12399999999979627</v>
      </c>
      <c r="H19920" s="406"/>
      <c r="J19920" s="82">
        <v>91</v>
      </c>
      <c r="K19920" s="320">
        <v>3</v>
      </c>
    </row>
    <row r="19921" spans="1:12" x14ac:dyDescent="0.3">
      <c r="A19921" s="341">
        <v>43840.144439178242</v>
      </c>
      <c r="B19921" s="318">
        <v>40550.402999999998</v>
      </c>
      <c r="C19921" s="318">
        <f t="shared" si="433"/>
        <v>0.24399999999877764</v>
      </c>
      <c r="D19921" s="414">
        <f t="shared" si="434"/>
        <v>0.12199999999938882</v>
      </c>
      <c r="H19921" s="406"/>
      <c r="J19921" s="82">
        <v>92</v>
      </c>
      <c r="K19921" s="321">
        <v>4</v>
      </c>
    </row>
    <row r="19922" spans="1:12" x14ac:dyDescent="0.3">
      <c r="A19922" s="341">
        <v>43840.186105787034</v>
      </c>
      <c r="B19922" s="318">
        <v>40550.648999999998</v>
      </c>
      <c r="C19922" s="318">
        <f t="shared" si="433"/>
        <v>0.24599999999918509</v>
      </c>
      <c r="D19922" s="414">
        <f t="shared" si="434"/>
        <v>0.12299999999959255</v>
      </c>
      <c r="H19922" s="406"/>
      <c r="J19922" s="82">
        <v>93</v>
      </c>
      <c r="K19922" s="391">
        <v>1</v>
      </c>
    </row>
    <row r="19923" spans="1:12" x14ac:dyDescent="0.3">
      <c r="A19923" s="341">
        <v>43840.227772395832</v>
      </c>
      <c r="B19923" s="318">
        <v>40550.892</v>
      </c>
      <c r="C19923" s="318">
        <f t="shared" si="433"/>
        <v>0.24300000000221189</v>
      </c>
      <c r="D19923" s="414">
        <f t="shared" si="434"/>
        <v>0.12150000000110595</v>
      </c>
      <c r="H19923" s="406"/>
      <c r="J19923" s="82">
        <v>94</v>
      </c>
      <c r="K19923" s="319">
        <v>2</v>
      </c>
    </row>
    <row r="19924" spans="1:12" x14ac:dyDescent="0.3">
      <c r="A19924" s="341">
        <v>43840.269439004631</v>
      </c>
      <c r="B19924" s="318">
        <v>40551.144</v>
      </c>
      <c r="C19924" s="318">
        <f t="shared" si="433"/>
        <v>0.25200000000040745</v>
      </c>
      <c r="D19924" s="414">
        <f t="shared" si="434"/>
        <v>0.12600000000020373</v>
      </c>
      <c r="H19924" s="406"/>
      <c r="J19924" s="82">
        <v>95</v>
      </c>
      <c r="K19924" s="320">
        <v>3</v>
      </c>
    </row>
    <row r="19925" spans="1:12" x14ac:dyDescent="0.3">
      <c r="A19925" s="341">
        <v>43840.311105613429</v>
      </c>
      <c r="B19925" s="318">
        <v>40551.39</v>
      </c>
      <c r="C19925" s="318">
        <f t="shared" si="433"/>
        <v>0.24599999999918509</v>
      </c>
      <c r="D19925" s="414">
        <f t="shared" si="434"/>
        <v>0.12299999999959255</v>
      </c>
      <c r="H19925" s="406"/>
      <c r="J19925" s="82">
        <v>96</v>
      </c>
      <c r="K19925" s="321">
        <v>4</v>
      </c>
    </row>
    <row r="19926" spans="1:12" x14ac:dyDescent="0.3">
      <c r="A19926" s="341">
        <v>43840.352772222221</v>
      </c>
      <c r="B19926" s="318">
        <v>40551.631999999998</v>
      </c>
      <c r="C19926" s="318">
        <f t="shared" ref="C19926" si="435">B19926-B19925</f>
        <v>0.24199999999837019</v>
      </c>
      <c r="D19926" s="414">
        <f t="shared" ref="D19926" si="436">C19926/2</f>
        <v>0.12099999999918509</v>
      </c>
      <c r="H19926" s="406"/>
      <c r="J19926" s="82">
        <v>97</v>
      </c>
      <c r="K19926" s="391">
        <v>1</v>
      </c>
    </row>
    <row r="19927" spans="1:12" x14ac:dyDescent="0.3">
      <c r="A19927" s="341">
        <v>43840.36041666667</v>
      </c>
      <c r="B19927" s="318">
        <v>40551.631999999998</v>
      </c>
      <c r="H19927" s="332"/>
      <c r="J19927" s="82">
        <v>1</v>
      </c>
      <c r="K19927" s="391">
        <v>1</v>
      </c>
      <c r="L19927" s="54" t="s">
        <v>313</v>
      </c>
    </row>
    <row r="19928" spans="1:12" x14ac:dyDescent="0.3">
      <c r="A19928" s="341">
        <v>43840.402083333334</v>
      </c>
      <c r="B19928" s="318">
        <v>40551.881000000001</v>
      </c>
      <c r="C19928" s="318">
        <f t="shared" ref="C19928:C19994" si="437">B19928-B19927</f>
        <v>0.24900000000343425</v>
      </c>
      <c r="D19928" s="414">
        <f t="shared" ref="D19928:D19994" si="438">C19928/2</f>
        <v>0.12450000000171713</v>
      </c>
      <c r="H19928" s="406"/>
      <c r="J19928" s="82">
        <v>2</v>
      </c>
      <c r="K19928" s="319">
        <v>2</v>
      </c>
    </row>
    <row r="19929" spans="1:12" x14ac:dyDescent="0.3">
      <c r="A19929" s="341">
        <v>43840.443749999999</v>
      </c>
      <c r="B19929" s="318">
        <v>40552.139000000003</v>
      </c>
      <c r="C19929" s="318">
        <f t="shared" si="437"/>
        <v>0.25800000000162981</v>
      </c>
      <c r="D19929" s="414">
        <f t="shared" si="438"/>
        <v>0.12900000000081491</v>
      </c>
      <c r="H19929" s="406"/>
      <c r="J19929" s="82">
        <v>3</v>
      </c>
      <c r="K19929" s="320">
        <v>3</v>
      </c>
    </row>
    <row r="19930" spans="1:12" x14ac:dyDescent="0.3">
      <c r="A19930" s="341">
        <v>43840.48541666667</v>
      </c>
      <c r="B19930" s="318">
        <v>40552.385999999999</v>
      </c>
      <c r="C19930" s="318">
        <f t="shared" si="437"/>
        <v>0.24699999999575084</v>
      </c>
      <c r="D19930" s="414">
        <f t="shared" si="438"/>
        <v>0.12349999999787542</v>
      </c>
      <c r="H19930" s="406"/>
      <c r="J19930" s="82">
        <v>4</v>
      </c>
      <c r="K19930" s="321">
        <v>4</v>
      </c>
    </row>
    <row r="19931" spans="1:12" x14ac:dyDescent="0.3">
      <c r="A19931" s="341">
        <v>43840.527083333334</v>
      </c>
      <c r="B19931" s="318">
        <v>40552.622000000003</v>
      </c>
      <c r="C19931" s="318">
        <f t="shared" si="437"/>
        <v>0.23600000000442378</v>
      </c>
      <c r="D19931" s="414">
        <f t="shared" si="438"/>
        <v>0.11800000000221189</v>
      </c>
      <c r="H19931" s="406"/>
      <c r="J19931" s="82">
        <v>5</v>
      </c>
      <c r="K19931" s="391">
        <v>1</v>
      </c>
    </row>
    <row r="19932" spans="1:12" x14ac:dyDescent="0.3">
      <c r="A19932" s="341">
        <v>43840.568749999999</v>
      </c>
      <c r="B19932" s="318">
        <v>40552.862000000001</v>
      </c>
      <c r="C19932" s="318">
        <f t="shared" si="437"/>
        <v>0.23999999999796273</v>
      </c>
      <c r="D19932" s="414">
        <f t="shared" si="438"/>
        <v>0.11999999999898137</v>
      </c>
      <c r="H19932" s="406"/>
      <c r="J19932" s="82">
        <v>6</v>
      </c>
      <c r="K19932" s="319">
        <v>2</v>
      </c>
    </row>
    <row r="19933" spans="1:12" x14ac:dyDescent="0.3">
      <c r="A19933" s="341">
        <v>43840.61041666667</v>
      </c>
      <c r="B19933" s="318">
        <v>40553.118999999999</v>
      </c>
      <c r="C19933" s="318">
        <f t="shared" si="437"/>
        <v>0.25699999999778811</v>
      </c>
      <c r="D19933" s="414">
        <f t="shared" si="438"/>
        <v>0.12849999999889405</v>
      </c>
      <c r="H19933" s="406"/>
      <c r="J19933" s="82">
        <v>7</v>
      </c>
      <c r="K19933" s="320">
        <v>3</v>
      </c>
    </row>
    <row r="19934" spans="1:12" x14ac:dyDescent="0.3">
      <c r="A19934" s="341">
        <v>43840.652083159723</v>
      </c>
      <c r="B19934" s="318">
        <v>40553.364999999998</v>
      </c>
      <c r="C19934" s="318">
        <f t="shared" si="437"/>
        <v>0.24599999999918509</v>
      </c>
      <c r="D19934" s="414">
        <f t="shared" si="438"/>
        <v>0.12299999999959255</v>
      </c>
      <c r="H19934" s="406"/>
      <c r="J19934" s="82">
        <v>8</v>
      </c>
      <c r="K19934" s="321">
        <v>4</v>
      </c>
    </row>
    <row r="19935" spans="1:12" x14ac:dyDescent="0.3">
      <c r="A19935" s="341">
        <v>43840.693749768521</v>
      </c>
      <c r="B19935" s="318">
        <v>40553.601999999999</v>
      </c>
      <c r="C19935" s="318">
        <f t="shared" si="437"/>
        <v>0.23700000000098953</v>
      </c>
      <c r="D19935" s="414">
        <f t="shared" si="438"/>
        <v>0.11850000000049477</v>
      </c>
      <c r="H19935" s="406"/>
      <c r="J19935" s="82">
        <v>9</v>
      </c>
      <c r="K19935" s="391">
        <v>1</v>
      </c>
    </row>
    <row r="19936" spans="1:12" x14ac:dyDescent="0.3">
      <c r="A19936" s="341">
        <v>43840.735416377313</v>
      </c>
      <c r="B19936" s="318">
        <v>40553.839999999997</v>
      </c>
      <c r="C19936" s="318">
        <f t="shared" si="437"/>
        <v>0.23799999999755528</v>
      </c>
      <c r="D19936" s="414">
        <f t="shared" si="438"/>
        <v>0.11899999999877764</v>
      </c>
      <c r="H19936" s="406"/>
      <c r="J19936" s="82">
        <v>10</v>
      </c>
      <c r="K19936" s="319">
        <v>2</v>
      </c>
    </row>
    <row r="19937" spans="1:11" x14ac:dyDescent="0.3">
      <c r="A19937" s="341">
        <v>43840.777082986111</v>
      </c>
      <c r="B19937" s="318">
        <v>40554.087</v>
      </c>
      <c r="C19937" s="318">
        <f t="shared" si="437"/>
        <v>0.2470000000030268</v>
      </c>
      <c r="D19937" s="414">
        <f t="shared" si="438"/>
        <v>0.1235000000015134</v>
      </c>
      <c r="H19937" s="406"/>
      <c r="J19937" s="82">
        <v>11</v>
      </c>
      <c r="K19937" s="320">
        <v>3</v>
      </c>
    </row>
    <row r="19938" spans="1:11" x14ac:dyDescent="0.3">
      <c r="A19938" s="341">
        <v>43840.81874959491</v>
      </c>
      <c r="B19938" s="318">
        <v>40554.328000000001</v>
      </c>
      <c r="C19938" s="318">
        <f t="shared" si="437"/>
        <v>0.24100000000180444</v>
      </c>
      <c r="D19938" s="414">
        <f t="shared" si="438"/>
        <v>0.12050000000090222</v>
      </c>
      <c r="H19938" s="406"/>
      <c r="J19938" s="82">
        <v>12</v>
      </c>
      <c r="K19938" s="321">
        <v>4</v>
      </c>
    </row>
    <row r="19939" spans="1:11" x14ac:dyDescent="0.3">
      <c r="A19939" s="341">
        <v>43840.860416203701</v>
      </c>
      <c r="B19939" s="318">
        <v>40554.561000000002</v>
      </c>
      <c r="C19939" s="318">
        <f t="shared" si="437"/>
        <v>0.23300000000017462</v>
      </c>
      <c r="D19939" s="414">
        <f t="shared" si="438"/>
        <v>0.11650000000008731</v>
      </c>
      <c r="H19939" s="406"/>
      <c r="J19939" s="82">
        <v>13</v>
      </c>
      <c r="K19939" s="391">
        <v>1</v>
      </c>
    </row>
    <row r="19940" spans="1:11" x14ac:dyDescent="0.3">
      <c r="A19940" s="341">
        <v>43840.902082812499</v>
      </c>
      <c r="B19940" s="318">
        <v>40554.790999999997</v>
      </c>
      <c r="C19940" s="318">
        <f t="shared" si="437"/>
        <v>0.22999999999592546</v>
      </c>
      <c r="D19940" s="414">
        <f t="shared" si="438"/>
        <v>0.11499999999796273</v>
      </c>
      <c r="H19940" s="406"/>
      <c r="J19940" s="82">
        <v>14</v>
      </c>
      <c r="K19940" s="319">
        <v>2</v>
      </c>
    </row>
    <row r="19941" spans="1:11" x14ac:dyDescent="0.3">
      <c r="A19941" s="341">
        <v>43840.943749421298</v>
      </c>
      <c r="B19941" s="318">
        <v>40555.038</v>
      </c>
      <c r="C19941" s="318">
        <f t="shared" si="437"/>
        <v>0.2470000000030268</v>
      </c>
      <c r="D19941" s="414">
        <f t="shared" si="438"/>
        <v>0.1235000000015134</v>
      </c>
      <c r="H19941" s="406"/>
      <c r="J19941" s="82">
        <v>15</v>
      </c>
      <c r="K19941" s="320">
        <v>3</v>
      </c>
    </row>
    <row r="19942" spans="1:11" x14ac:dyDescent="0.3">
      <c r="A19942" s="341">
        <v>43840.985416030089</v>
      </c>
      <c r="B19942" s="318">
        <v>40555.286999999997</v>
      </c>
      <c r="C19942" s="318">
        <f t="shared" si="437"/>
        <v>0.24899999999615829</v>
      </c>
      <c r="D19942" s="414">
        <f t="shared" si="438"/>
        <v>0.12449999999807915</v>
      </c>
      <c r="E19942" s="336">
        <f>SUM(C19919:C19942)*7.4805194805</f>
        <v>42.018077921956305</v>
      </c>
      <c r="F19942" s="324">
        <f>AVERAGE(D19919:D19942)</f>
        <v>0.12210869565213849</v>
      </c>
      <c r="G19942" s="324">
        <f>_xlfn.STDEV.S(D19919:D19942)</f>
        <v>3.4343072669208246E-3</v>
      </c>
      <c r="H19942" s="406"/>
      <c r="J19942" s="82">
        <v>16</v>
      </c>
      <c r="K19942" s="321">
        <v>4</v>
      </c>
    </row>
    <row r="19943" spans="1:11" x14ac:dyDescent="0.3">
      <c r="A19943" s="341">
        <v>43841.027082638888</v>
      </c>
      <c r="B19943" s="318">
        <v>40555.523999999998</v>
      </c>
      <c r="C19943" s="318">
        <f t="shared" si="437"/>
        <v>0.23700000000098953</v>
      </c>
      <c r="D19943" s="414">
        <f t="shared" si="438"/>
        <v>0.11850000000049477</v>
      </c>
      <c r="H19943" s="406"/>
      <c r="J19943" s="82">
        <v>17</v>
      </c>
      <c r="K19943" s="391">
        <v>1</v>
      </c>
    </row>
    <row r="19944" spans="1:11" x14ac:dyDescent="0.3">
      <c r="A19944" s="341">
        <v>43841.068749247686</v>
      </c>
      <c r="B19944" s="318">
        <v>40555.758999999998</v>
      </c>
      <c r="C19944" s="318">
        <f t="shared" si="437"/>
        <v>0.23500000000058208</v>
      </c>
      <c r="D19944" s="414">
        <f t="shared" si="438"/>
        <v>0.11750000000029104</v>
      </c>
      <c r="H19944" s="406"/>
      <c r="J19944" s="82">
        <v>18</v>
      </c>
      <c r="K19944" s="319">
        <v>2</v>
      </c>
    </row>
    <row r="19945" spans="1:11" x14ac:dyDescent="0.3">
      <c r="A19945" s="341">
        <v>43841.110415856485</v>
      </c>
      <c r="B19945" s="318">
        <v>40556.002</v>
      </c>
      <c r="C19945" s="318">
        <f t="shared" si="437"/>
        <v>0.24300000000221189</v>
      </c>
      <c r="D19945" s="414">
        <f t="shared" si="438"/>
        <v>0.12150000000110595</v>
      </c>
      <c r="H19945" s="406"/>
      <c r="J19945" s="82">
        <v>19</v>
      </c>
      <c r="K19945" s="320">
        <v>3</v>
      </c>
    </row>
    <row r="19946" spans="1:11" x14ac:dyDescent="0.3">
      <c r="A19946" s="341">
        <v>43841.152082465276</v>
      </c>
      <c r="B19946" s="318">
        <v>40556.256999999998</v>
      </c>
      <c r="C19946" s="318">
        <f t="shared" si="437"/>
        <v>0.25499999999738066</v>
      </c>
      <c r="D19946" s="414">
        <f t="shared" si="438"/>
        <v>0.12749999999869033</v>
      </c>
      <c r="H19946" s="406"/>
      <c r="J19946" s="82">
        <v>20</v>
      </c>
      <c r="K19946" s="321">
        <v>4</v>
      </c>
    </row>
    <row r="19947" spans="1:11" x14ac:dyDescent="0.3">
      <c r="A19947" s="341">
        <v>43841.193749074075</v>
      </c>
      <c r="B19947" s="318">
        <v>40556.502999999997</v>
      </c>
      <c r="C19947" s="318">
        <f t="shared" si="437"/>
        <v>0.24599999999918509</v>
      </c>
      <c r="D19947" s="414">
        <f t="shared" si="438"/>
        <v>0.12299999999959255</v>
      </c>
      <c r="H19947" s="406"/>
      <c r="J19947" s="82">
        <v>21</v>
      </c>
      <c r="K19947" s="391">
        <v>1</v>
      </c>
    </row>
    <row r="19948" spans="1:11" x14ac:dyDescent="0.3">
      <c r="A19948" s="341">
        <v>43841.235415682873</v>
      </c>
      <c r="B19948" s="318">
        <v>40556.748</v>
      </c>
      <c r="C19948" s="318">
        <f t="shared" si="437"/>
        <v>0.24500000000261934</v>
      </c>
      <c r="D19948" s="414">
        <f t="shared" si="438"/>
        <v>0.12250000000130967</v>
      </c>
      <c r="H19948" s="406"/>
      <c r="J19948" s="82">
        <v>22</v>
      </c>
      <c r="K19948" s="319">
        <v>2</v>
      </c>
    </row>
    <row r="19949" spans="1:11" x14ac:dyDescent="0.3">
      <c r="A19949" s="341">
        <v>43841.277082291665</v>
      </c>
      <c r="B19949" s="318">
        <v>40557.000999999997</v>
      </c>
      <c r="C19949" s="318">
        <f t="shared" si="437"/>
        <v>0.2529999999969732</v>
      </c>
      <c r="D19949" s="414">
        <f t="shared" si="438"/>
        <v>0.1264999999984866</v>
      </c>
      <c r="H19949" s="406"/>
      <c r="J19949" s="82">
        <v>23</v>
      </c>
      <c r="K19949" s="320">
        <v>3</v>
      </c>
    </row>
    <row r="19950" spans="1:11" x14ac:dyDescent="0.3">
      <c r="A19950" s="341">
        <v>43841.318748900463</v>
      </c>
      <c r="B19950" s="318">
        <v>40557.252</v>
      </c>
      <c r="C19950" s="318">
        <f t="shared" si="437"/>
        <v>0.25100000000384171</v>
      </c>
      <c r="D19950" s="414">
        <f t="shared" si="438"/>
        <v>0.12550000000192085</v>
      </c>
      <c r="H19950" s="406"/>
      <c r="J19950" s="82">
        <v>24</v>
      </c>
      <c r="K19950" s="321">
        <v>4</v>
      </c>
    </row>
    <row r="19951" spans="1:11" x14ac:dyDescent="0.3">
      <c r="A19951" s="341">
        <v>43841.360415509262</v>
      </c>
      <c r="B19951" s="318">
        <v>40557.498</v>
      </c>
      <c r="C19951" s="318">
        <f t="shared" si="437"/>
        <v>0.24599999999918509</v>
      </c>
      <c r="D19951" s="414">
        <f t="shared" si="438"/>
        <v>0.12299999999959255</v>
      </c>
      <c r="H19951" s="406"/>
      <c r="J19951" s="82">
        <v>25</v>
      </c>
      <c r="K19951" s="391">
        <v>1</v>
      </c>
    </row>
    <row r="19952" spans="1:11" x14ac:dyDescent="0.3">
      <c r="A19952" s="341">
        <v>43841.402082118053</v>
      </c>
      <c r="B19952" s="318">
        <v>40557.737999999998</v>
      </c>
      <c r="C19952" s="318">
        <f t="shared" si="437"/>
        <v>0.23999999999796273</v>
      </c>
      <c r="D19952" s="414">
        <f t="shared" si="438"/>
        <v>0.11999999999898137</v>
      </c>
      <c r="H19952" s="406"/>
      <c r="J19952" s="82">
        <v>26</v>
      </c>
      <c r="K19952" s="319">
        <v>2</v>
      </c>
    </row>
    <row r="19953" spans="1:11" x14ac:dyDescent="0.3">
      <c r="A19953" s="341">
        <v>43841.443748726851</v>
      </c>
      <c r="B19953" s="318">
        <v>40557.99</v>
      </c>
      <c r="C19953" s="318">
        <f t="shared" si="437"/>
        <v>0.25200000000040745</v>
      </c>
      <c r="D19953" s="414">
        <f t="shared" si="438"/>
        <v>0.12600000000020373</v>
      </c>
      <c r="H19953" s="406"/>
      <c r="J19953" s="82">
        <v>27</v>
      </c>
      <c r="K19953" s="320">
        <v>3</v>
      </c>
    </row>
    <row r="19954" spans="1:11" x14ac:dyDescent="0.3">
      <c r="A19954" s="341">
        <v>43841.48541533565</v>
      </c>
      <c r="B19954" s="318">
        <v>40558.239000000001</v>
      </c>
      <c r="C19954" s="318">
        <f t="shared" si="437"/>
        <v>0.24900000000343425</v>
      </c>
      <c r="D19954" s="414">
        <f t="shared" si="438"/>
        <v>0.12450000000171713</v>
      </c>
      <c r="H19954" s="406"/>
      <c r="J19954" s="82">
        <v>28</v>
      </c>
      <c r="K19954" s="321">
        <v>4</v>
      </c>
    </row>
    <row r="19955" spans="1:11" x14ac:dyDescent="0.3">
      <c r="A19955" s="341">
        <v>43841.527081944441</v>
      </c>
      <c r="B19955" s="318">
        <v>40558.478000000003</v>
      </c>
      <c r="C19955" s="318">
        <f t="shared" si="437"/>
        <v>0.23900000000139698</v>
      </c>
      <c r="D19955" s="414">
        <f t="shared" si="438"/>
        <v>0.11950000000069849</v>
      </c>
      <c r="H19955" s="406"/>
      <c r="J19955" s="82">
        <v>29</v>
      </c>
      <c r="K19955" s="391">
        <v>1</v>
      </c>
    </row>
    <row r="19956" spans="1:11" x14ac:dyDescent="0.3">
      <c r="A19956" s="341">
        <v>43841.56874855324</v>
      </c>
      <c r="B19956" s="318">
        <v>40558.711000000003</v>
      </c>
      <c r="C19956" s="318">
        <f t="shared" si="437"/>
        <v>0.23300000000017462</v>
      </c>
      <c r="D19956" s="414">
        <f t="shared" si="438"/>
        <v>0.11650000000008731</v>
      </c>
      <c r="H19956" s="406"/>
      <c r="J19956" s="82">
        <v>30</v>
      </c>
      <c r="K19956" s="319">
        <v>2</v>
      </c>
    </row>
    <row r="19957" spans="1:11" x14ac:dyDescent="0.3">
      <c r="A19957" s="341">
        <v>43841.610415162038</v>
      </c>
      <c r="B19957" s="318">
        <v>40558.951999999997</v>
      </c>
      <c r="C19957" s="318">
        <f t="shared" si="437"/>
        <v>0.24099999999452848</v>
      </c>
      <c r="D19957" s="414">
        <f t="shared" si="438"/>
        <v>0.12049999999726424</v>
      </c>
      <c r="H19957" s="406"/>
      <c r="J19957" s="82">
        <v>31</v>
      </c>
      <c r="K19957" s="320">
        <v>3</v>
      </c>
    </row>
    <row r="19958" spans="1:11" x14ac:dyDescent="0.3">
      <c r="A19958" s="341">
        <v>43841.652081770837</v>
      </c>
      <c r="B19958" s="318">
        <v>40559.201000000001</v>
      </c>
      <c r="C19958" s="318">
        <f t="shared" si="437"/>
        <v>0.24900000000343425</v>
      </c>
      <c r="D19958" s="414">
        <f t="shared" si="438"/>
        <v>0.12450000000171713</v>
      </c>
      <c r="H19958" s="406"/>
      <c r="J19958" s="82">
        <v>32</v>
      </c>
      <c r="K19958" s="321">
        <v>4</v>
      </c>
    </row>
    <row r="19959" spans="1:11" x14ac:dyDescent="0.3">
      <c r="A19959" s="341">
        <v>43841.693748379628</v>
      </c>
      <c r="B19959" s="318">
        <v>40559.442000000003</v>
      </c>
      <c r="C19959" s="318">
        <f t="shared" si="437"/>
        <v>0.24100000000180444</v>
      </c>
      <c r="D19959" s="414">
        <f t="shared" si="438"/>
        <v>0.12050000000090222</v>
      </c>
      <c r="H19959" s="406"/>
      <c r="J19959" s="82">
        <v>33</v>
      </c>
      <c r="K19959" s="391">
        <v>1</v>
      </c>
    </row>
    <row r="19960" spans="1:11" x14ac:dyDescent="0.3">
      <c r="A19960" s="341">
        <v>43841.735414988427</v>
      </c>
      <c r="B19960" s="318">
        <v>40559.678</v>
      </c>
      <c r="C19960" s="318">
        <f t="shared" si="437"/>
        <v>0.23599999999714782</v>
      </c>
      <c r="D19960" s="414">
        <f t="shared" si="438"/>
        <v>0.11799999999857391</v>
      </c>
      <c r="H19960" s="406"/>
      <c r="J19960" s="82">
        <v>34</v>
      </c>
      <c r="K19960" s="319">
        <v>2</v>
      </c>
    </row>
    <row r="19961" spans="1:11" x14ac:dyDescent="0.3">
      <c r="A19961" s="341">
        <v>43841.777081597225</v>
      </c>
      <c r="B19961" s="318">
        <v>40559.919000000002</v>
      </c>
      <c r="C19961" s="318">
        <f t="shared" si="437"/>
        <v>0.24100000000180444</v>
      </c>
      <c r="D19961" s="414">
        <f t="shared" si="438"/>
        <v>0.12050000000090222</v>
      </c>
      <c r="H19961" s="406"/>
      <c r="J19961" s="82">
        <v>35</v>
      </c>
      <c r="K19961" s="320">
        <v>3</v>
      </c>
    </row>
    <row r="19962" spans="1:11" x14ac:dyDescent="0.3">
      <c r="A19962" s="341">
        <v>43841.818748206017</v>
      </c>
      <c r="B19962" s="318">
        <v>40560.169000000002</v>
      </c>
      <c r="C19962" s="318">
        <f t="shared" si="437"/>
        <v>0.25</v>
      </c>
      <c r="D19962" s="414">
        <f t="shared" si="438"/>
        <v>0.125</v>
      </c>
      <c r="H19962" s="406"/>
      <c r="J19962" s="82">
        <v>36</v>
      </c>
      <c r="K19962" s="321">
        <v>4</v>
      </c>
    </row>
    <row r="19963" spans="1:11" x14ac:dyDescent="0.3">
      <c r="A19963" s="341">
        <v>43841.860414814815</v>
      </c>
      <c r="B19963" s="318">
        <v>40560.410000000003</v>
      </c>
      <c r="C19963" s="318">
        <f t="shared" si="437"/>
        <v>0.24100000000180444</v>
      </c>
      <c r="D19963" s="414">
        <f t="shared" si="438"/>
        <v>0.12050000000090222</v>
      </c>
      <c r="H19963" s="406"/>
      <c r="J19963" s="82">
        <v>37</v>
      </c>
      <c r="K19963" s="391">
        <v>1</v>
      </c>
    </row>
    <row r="19964" spans="1:11" x14ac:dyDescent="0.3">
      <c r="A19964" s="341">
        <v>43841.902081423614</v>
      </c>
      <c r="B19964" s="318">
        <v>40560.648000000001</v>
      </c>
      <c r="C19964" s="318">
        <f t="shared" si="437"/>
        <v>0.23799999999755528</v>
      </c>
      <c r="D19964" s="414">
        <f t="shared" si="438"/>
        <v>0.11899999999877764</v>
      </c>
      <c r="H19964" s="406"/>
      <c r="J19964" s="82">
        <v>38</v>
      </c>
      <c r="K19964" s="319">
        <v>2</v>
      </c>
    </row>
    <row r="19965" spans="1:11" x14ac:dyDescent="0.3">
      <c r="A19965" s="341">
        <v>43841.943748032405</v>
      </c>
      <c r="B19965" s="318">
        <v>40560.89</v>
      </c>
      <c r="C19965" s="318">
        <f t="shared" si="437"/>
        <v>0.24199999999837019</v>
      </c>
      <c r="D19965" s="414">
        <f t="shared" si="438"/>
        <v>0.12099999999918509</v>
      </c>
      <c r="H19965" s="406"/>
      <c r="J19965" s="82">
        <v>39</v>
      </c>
      <c r="K19965" s="320">
        <v>3</v>
      </c>
    </row>
    <row r="19966" spans="1:11" x14ac:dyDescent="0.3">
      <c r="A19966" s="341">
        <v>43841.985414641204</v>
      </c>
      <c r="B19966" s="318">
        <v>40561.144999999997</v>
      </c>
      <c r="C19966" s="318">
        <f t="shared" si="437"/>
        <v>0.25499999999738066</v>
      </c>
      <c r="D19966" s="414">
        <f t="shared" si="438"/>
        <v>0.12749999999869033</v>
      </c>
      <c r="E19966" s="336">
        <f>SUM(C19943:C19966)*7.4805194805</f>
        <v>43.820883116770304</v>
      </c>
      <c r="F19966" s="324">
        <f>AVERAGE(D19943:D19966)</f>
        <v>0.12204166666667031</v>
      </c>
      <c r="G19966" s="324">
        <f>_xlfn.STDEV.S(D19943:D19966)</f>
        <v>3.2367343535523213E-3</v>
      </c>
      <c r="H19966" s="406"/>
      <c r="J19966" s="82">
        <v>40</v>
      </c>
      <c r="K19966" s="321">
        <v>4</v>
      </c>
    </row>
    <row r="19967" spans="1:11" x14ac:dyDescent="0.3">
      <c r="A19967" s="341">
        <v>43842.027081250002</v>
      </c>
      <c r="B19967" s="318">
        <v>40561.392</v>
      </c>
      <c r="C19967" s="318">
        <f t="shared" si="437"/>
        <v>0.2470000000030268</v>
      </c>
      <c r="D19967" s="414">
        <f t="shared" si="438"/>
        <v>0.1235000000015134</v>
      </c>
      <c r="H19967" s="406"/>
      <c r="J19967" s="82">
        <v>41</v>
      </c>
      <c r="K19967" s="391">
        <v>1</v>
      </c>
    </row>
    <row r="19968" spans="1:11" x14ac:dyDescent="0.3">
      <c r="A19968" s="341">
        <v>43842.068747858793</v>
      </c>
      <c r="B19968" s="318">
        <v>40561.635000000002</v>
      </c>
      <c r="C19968" s="318">
        <f t="shared" si="437"/>
        <v>0.24300000000221189</v>
      </c>
      <c r="D19968" s="414">
        <f t="shared" si="438"/>
        <v>0.12150000000110595</v>
      </c>
      <c r="H19968" s="406"/>
      <c r="J19968" s="82">
        <v>42</v>
      </c>
      <c r="K19968" s="319">
        <v>2</v>
      </c>
    </row>
    <row r="19969" spans="1:11" x14ac:dyDescent="0.3">
      <c r="A19969" s="341">
        <v>43842.110414467592</v>
      </c>
      <c r="B19969" s="318">
        <v>40561.875</v>
      </c>
      <c r="C19969" s="318">
        <f t="shared" si="437"/>
        <v>0.23999999999796273</v>
      </c>
      <c r="D19969" s="414">
        <f t="shared" si="438"/>
        <v>0.11999999999898137</v>
      </c>
      <c r="H19969" s="406"/>
      <c r="J19969" s="82">
        <v>43</v>
      </c>
      <c r="K19969" s="320">
        <v>3</v>
      </c>
    </row>
    <row r="19970" spans="1:11" x14ac:dyDescent="0.3">
      <c r="A19970" s="341">
        <v>43842.15208107639</v>
      </c>
      <c r="B19970" s="318">
        <v>40562.127999999997</v>
      </c>
      <c r="C19970" s="318">
        <f t="shared" si="437"/>
        <v>0.2529999999969732</v>
      </c>
      <c r="D19970" s="414">
        <f t="shared" si="438"/>
        <v>0.1264999999984866</v>
      </c>
      <c r="H19970" s="406"/>
      <c r="J19970" s="82">
        <v>44</v>
      </c>
      <c r="K19970" s="321">
        <v>4</v>
      </c>
    </row>
    <row r="19971" spans="1:11" x14ac:dyDescent="0.3">
      <c r="A19971" s="341">
        <v>43842.193747685182</v>
      </c>
      <c r="B19971" s="318">
        <v>40562.377999999997</v>
      </c>
      <c r="C19971" s="318">
        <f t="shared" si="437"/>
        <v>0.25</v>
      </c>
      <c r="D19971" s="414">
        <f t="shared" si="438"/>
        <v>0.125</v>
      </c>
      <c r="H19971" s="406"/>
      <c r="J19971" s="82">
        <v>45</v>
      </c>
      <c r="K19971" s="391">
        <v>1</v>
      </c>
    </row>
    <row r="19972" spans="1:11" x14ac:dyDescent="0.3">
      <c r="A19972" s="341">
        <v>43842.23541429398</v>
      </c>
      <c r="B19972" s="318">
        <v>40562.627</v>
      </c>
      <c r="C19972" s="318">
        <f t="shared" si="437"/>
        <v>0.24900000000343425</v>
      </c>
      <c r="D19972" s="414">
        <f t="shared" si="438"/>
        <v>0.12450000000171713</v>
      </c>
      <c r="H19972" s="406"/>
      <c r="J19972" s="82">
        <v>46</v>
      </c>
      <c r="K19972" s="319">
        <v>2</v>
      </c>
    </row>
    <row r="19973" spans="1:11" x14ac:dyDescent="0.3">
      <c r="A19973" s="341">
        <v>43842.277080902779</v>
      </c>
      <c r="B19973" s="318">
        <v>40562.872000000003</v>
      </c>
      <c r="C19973" s="318">
        <f t="shared" si="437"/>
        <v>0.24500000000261934</v>
      </c>
      <c r="D19973" s="414">
        <f t="shared" si="438"/>
        <v>0.12250000000130967</v>
      </c>
      <c r="H19973" s="406"/>
      <c r="J19973" s="82">
        <v>47</v>
      </c>
      <c r="K19973" s="320">
        <v>3</v>
      </c>
    </row>
    <row r="19974" spans="1:11" x14ac:dyDescent="0.3">
      <c r="A19974" s="341">
        <v>43842.318747511577</v>
      </c>
      <c r="B19974" s="318">
        <v>40563.127999999997</v>
      </c>
      <c r="C19974" s="318">
        <f t="shared" si="437"/>
        <v>0.2559999999939464</v>
      </c>
      <c r="D19974" s="414">
        <f t="shared" si="438"/>
        <v>0.1279999999969732</v>
      </c>
      <c r="H19974" s="406"/>
      <c r="J19974" s="82">
        <v>48</v>
      </c>
      <c r="K19974" s="321">
        <v>4</v>
      </c>
    </row>
    <row r="19975" spans="1:11" x14ac:dyDescent="0.3">
      <c r="A19975" s="341">
        <v>43842.360414120369</v>
      </c>
      <c r="B19975" s="318">
        <v>40563.372000000003</v>
      </c>
      <c r="C19975" s="318">
        <f t="shared" si="437"/>
        <v>0.2440000000060536</v>
      </c>
      <c r="D19975" s="414">
        <f t="shared" si="438"/>
        <v>0.1220000000030268</v>
      </c>
      <c r="H19975" s="406"/>
      <c r="J19975" s="82">
        <v>49</v>
      </c>
      <c r="K19975" s="391">
        <v>1</v>
      </c>
    </row>
    <row r="19976" spans="1:11" x14ac:dyDescent="0.3">
      <c r="A19976" s="341">
        <v>43842.402080729167</v>
      </c>
      <c r="B19976" s="318">
        <v>40563.616999999998</v>
      </c>
      <c r="C19976" s="318">
        <f t="shared" si="437"/>
        <v>0.24499999999534339</v>
      </c>
      <c r="D19976" s="414">
        <f t="shared" si="438"/>
        <v>0.12249999999767169</v>
      </c>
      <c r="H19976" s="406"/>
      <c r="J19976" s="82">
        <v>50</v>
      </c>
      <c r="K19976" s="319">
        <v>2</v>
      </c>
    </row>
    <row r="19977" spans="1:11" x14ac:dyDescent="0.3">
      <c r="A19977" s="341">
        <v>43842.443747337966</v>
      </c>
      <c r="B19977" s="318">
        <v>40563.858999999997</v>
      </c>
      <c r="C19977" s="318">
        <f t="shared" si="437"/>
        <v>0.24199999999837019</v>
      </c>
      <c r="D19977" s="414">
        <f t="shared" si="438"/>
        <v>0.12099999999918509</v>
      </c>
      <c r="H19977" s="406"/>
      <c r="J19977" s="82">
        <v>51</v>
      </c>
      <c r="K19977" s="320">
        <v>3</v>
      </c>
    </row>
    <row r="19978" spans="1:11" x14ac:dyDescent="0.3">
      <c r="A19978" s="341">
        <v>43842.485413946757</v>
      </c>
      <c r="B19978" s="318">
        <v>40564.112000000001</v>
      </c>
      <c r="C19978" s="318">
        <f t="shared" si="437"/>
        <v>0.25300000000424916</v>
      </c>
      <c r="D19978" s="414">
        <f t="shared" si="438"/>
        <v>0.12650000000212458</v>
      </c>
      <c r="H19978" s="406"/>
      <c r="J19978" s="82">
        <v>52</v>
      </c>
      <c r="K19978" s="321">
        <v>4</v>
      </c>
    </row>
    <row r="19979" spans="1:11" x14ac:dyDescent="0.3">
      <c r="A19979" s="341">
        <v>43842.527080555556</v>
      </c>
      <c r="B19979" s="318">
        <v>40564.353000000003</v>
      </c>
      <c r="C19979" s="318">
        <f t="shared" si="437"/>
        <v>0.24100000000180444</v>
      </c>
      <c r="D19979" s="414">
        <f t="shared" si="438"/>
        <v>0.12050000000090222</v>
      </c>
      <c r="H19979" s="406"/>
      <c r="J19979" s="82">
        <v>53</v>
      </c>
      <c r="K19979" s="391">
        <v>1</v>
      </c>
    </row>
    <row r="19980" spans="1:11" x14ac:dyDescent="0.3">
      <c r="A19980" s="341">
        <v>43842.568747164354</v>
      </c>
      <c r="B19980" s="318">
        <v>40564.591999999997</v>
      </c>
      <c r="C19980" s="318">
        <f t="shared" si="437"/>
        <v>0.23899999999412103</v>
      </c>
      <c r="D19980" s="414">
        <f t="shared" si="438"/>
        <v>0.11949999999706051</v>
      </c>
      <c r="H19980" s="406"/>
      <c r="J19980" s="82">
        <v>54</v>
      </c>
      <c r="K19980" s="319">
        <v>2</v>
      </c>
    </row>
    <row r="19981" spans="1:11" x14ac:dyDescent="0.3">
      <c r="A19981" s="341">
        <v>43842.610413773145</v>
      </c>
      <c r="B19981" s="318">
        <v>40564.83</v>
      </c>
      <c r="C19981" s="318">
        <f t="shared" si="437"/>
        <v>0.23800000000483124</v>
      </c>
      <c r="D19981" s="414">
        <f t="shared" si="438"/>
        <v>0.11900000000241562</v>
      </c>
      <c r="H19981" s="406"/>
      <c r="J19981" s="82">
        <v>55</v>
      </c>
      <c r="K19981" s="320">
        <v>3</v>
      </c>
    </row>
    <row r="19982" spans="1:11" x14ac:dyDescent="0.3">
      <c r="A19982" s="341">
        <v>43842.652080381944</v>
      </c>
      <c r="B19982" s="318">
        <v>40565.078000000001</v>
      </c>
      <c r="C19982" s="318">
        <f t="shared" si="437"/>
        <v>0.24799999999959255</v>
      </c>
      <c r="D19982" s="414">
        <f t="shared" si="438"/>
        <v>0.12399999999979627</v>
      </c>
      <c r="H19982" s="406"/>
      <c r="J19982" s="82">
        <v>56</v>
      </c>
      <c r="K19982" s="321">
        <v>4</v>
      </c>
    </row>
    <row r="19983" spans="1:11" x14ac:dyDescent="0.3">
      <c r="A19983" s="341">
        <v>43842.693746990743</v>
      </c>
      <c r="B19983" s="318">
        <v>40565.319000000003</v>
      </c>
      <c r="C19983" s="318">
        <f t="shared" si="437"/>
        <v>0.24100000000180444</v>
      </c>
      <c r="D19983" s="414">
        <f t="shared" si="438"/>
        <v>0.12050000000090222</v>
      </c>
      <c r="H19983" s="406"/>
      <c r="J19983" s="82">
        <v>57</v>
      </c>
      <c r="K19983" s="391">
        <v>1</v>
      </c>
    </row>
    <row r="19984" spans="1:11" x14ac:dyDescent="0.3">
      <c r="A19984" s="341">
        <v>43842.735413599534</v>
      </c>
      <c r="B19984" s="318">
        <v>40565.557999999997</v>
      </c>
      <c r="C19984" s="318">
        <f t="shared" si="437"/>
        <v>0.23899999999412103</v>
      </c>
      <c r="D19984" s="414">
        <f t="shared" si="438"/>
        <v>0.11949999999706051</v>
      </c>
      <c r="H19984" s="406"/>
      <c r="J19984" s="82">
        <v>58</v>
      </c>
      <c r="K19984" s="319">
        <v>2</v>
      </c>
    </row>
    <row r="19985" spans="1:12" x14ac:dyDescent="0.3">
      <c r="A19985" s="341">
        <v>43842.777080208332</v>
      </c>
      <c r="B19985" s="318">
        <v>40565.79</v>
      </c>
      <c r="C19985" s="318">
        <f t="shared" si="437"/>
        <v>0.23200000000360887</v>
      </c>
      <c r="D19985" s="414">
        <f t="shared" si="438"/>
        <v>0.11600000000180444</v>
      </c>
      <c r="H19985" s="406"/>
      <c r="J19985" s="82">
        <v>59</v>
      </c>
      <c r="K19985" s="320">
        <v>3</v>
      </c>
    </row>
    <row r="19986" spans="1:12" x14ac:dyDescent="0.3">
      <c r="A19986" s="341">
        <v>43842.818746817131</v>
      </c>
      <c r="B19986" s="318">
        <v>40566.036999999997</v>
      </c>
      <c r="C19986" s="318">
        <f t="shared" si="437"/>
        <v>0.24699999999575084</v>
      </c>
      <c r="D19986" s="414">
        <f t="shared" si="438"/>
        <v>0.12349999999787542</v>
      </c>
      <c r="H19986" s="406"/>
      <c r="J19986" s="82">
        <v>60</v>
      </c>
      <c r="K19986" s="321">
        <v>4</v>
      </c>
    </row>
    <row r="19987" spans="1:12" x14ac:dyDescent="0.3">
      <c r="A19987" s="341">
        <v>43842.860413425929</v>
      </c>
      <c r="B19987" s="318">
        <v>40566.277999999998</v>
      </c>
      <c r="C19987" s="318">
        <f t="shared" si="437"/>
        <v>0.24100000000180444</v>
      </c>
      <c r="D19987" s="414">
        <f t="shared" si="438"/>
        <v>0.12050000000090222</v>
      </c>
      <c r="H19987" s="406"/>
      <c r="J19987" s="82">
        <v>61</v>
      </c>
      <c r="K19987" s="391">
        <v>1</v>
      </c>
    </row>
    <row r="19988" spans="1:12" x14ac:dyDescent="0.3">
      <c r="A19988" s="341">
        <v>43842.902080034721</v>
      </c>
      <c r="B19988" s="318">
        <v>40566.510999999999</v>
      </c>
      <c r="C19988" s="318">
        <f t="shared" si="437"/>
        <v>0.23300000000017462</v>
      </c>
      <c r="D19988" s="414">
        <f t="shared" si="438"/>
        <v>0.11650000000008731</v>
      </c>
      <c r="H19988" s="406"/>
      <c r="J19988" s="82">
        <v>62</v>
      </c>
      <c r="K19988" s="319">
        <v>2</v>
      </c>
    </row>
    <row r="19989" spans="1:12" x14ac:dyDescent="0.3">
      <c r="A19989" s="341">
        <v>43842.943746643519</v>
      </c>
      <c r="B19989" s="318">
        <v>40566.737999999998</v>
      </c>
      <c r="C19989" s="318">
        <f t="shared" si="437"/>
        <v>0.22699999999895226</v>
      </c>
      <c r="D19989" s="414">
        <f t="shared" si="438"/>
        <v>0.11349999999947613</v>
      </c>
      <c r="H19989" s="406"/>
      <c r="J19989" s="82">
        <v>63</v>
      </c>
      <c r="K19989" s="320">
        <v>3</v>
      </c>
    </row>
    <row r="19990" spans="1:12" x14ac:dyDescent="0.3">
      <c r="A19990" s="341">
        <v>43842.985413252318</v>
      </c>
      <c r="B19990" s="318">
        <v>40566.980000000003</v>
      </c>
      <c r="C19990" s="318">
        <f t="shared" si="437"/>
        <v>0.24200000000564614</v>
      </c>
      <c r="D19990" s="414">
        <f t="shared" si="438"/>
        <v>0.12100000000282307</v>
      </c>
      <c r="E19990" s="336">
        <f>SUM(C19967:C19990)*7.4805194805</f>
        <v>43.648831168765398</v>
      </c>
      <c r="F19990" s="324">
        <f>AVERAGE(D19967:D19990)</f>
        <v>0.1215625000001334</v>
      </c>
      <c r="G19990" s="324">
        <f>_xlfn.STDEV.S(D19967:D19990)</f>
        <v>3.4208837528952661E-3</v>
      </c>
      <c r="H19990" s="404"/>
      <c r="I19990" s="344">
        <f>AVERAGE(D19821:D19990)</f>
        <v>0.12152976190476952</v>
      </c>
      <c r="J19990" s="82">
        <v>64</v>
      </c>
      <c r="K19990" s="321">
        <v>4</v>
      </c>
    </row>
    <row r="19991" spans="1:12" x14ac:dyDescent="0.3">
      <c r="A19991" s="341">
        <v>43843.027079861109</v>
      </c>
      <c r="B19991" s="318">
        <v>40567.228999999999</v>
      </c>
      <c r="C19991" s="318">
        <f t="shared" si="437"/>
        <v>0.24899999999615829</v>
      </c>
      <c r="D19991" s="414">
        <f t="shared" si="438"/>
        <v>0.12449999999807915</v>
      </c>
      <c r="H19991" s="406"/>
      <c r="J19991" s="82">
        <v>65</v>
      </c>
      <c r="K19991" s="391">
        <v>1</v>
      </c>
    </row>
    <row r="19992" spans="1:12" x14ac:dyDescent="0.3">
      <c r="A19992" s="341">
        <v>43843.068746469908</v>
      </c>
      <c r="B19992" s="318">
        <v>40567.47</v>
      </c>
      <c r="C19992" s="318">
        <f t="shared" si="437"/>
        <v>0.24100000000180444</v>
      </c>
      <c r="D19992" s="414">
        <f t="shared" si="438"/>
        <v>0.12050000000090222</v>
      </c>
      <c r="H19992" s="406"/>
      <c r="J19992" s="82">
        <v>66</v>
      </c>
      <c r="K19992" s="319">
        <v>2</v>
      </c>
    </row>
    <row r="19993" spans="1:12" x14ac:dyDescent="0.3">
      <c r="A19993" s="341">
        <v>43843.110413078706</v>
      </c>
      <c r="B19993" s="318">
        <v>40567.701999999997</v>
      </c>
      <c r="C19993" s="318">
        <f t="shared" si="437"/>
        <v>0.23199999999633292</v>
      </c>
      <c r="D19993" s="414">
        <f t="shared" si="438"/>
        <v>0.11599999999816646</v>
      </c>
      <c r="H19993" s="406"/>
      <c r="J19993" s="82">
        <v>67</v>
      </c>
      <c r="K19993" s="320">
        <v>3</v>
      </c>
    </row>
    <row r="19994" spans="1:12" x14ac:dyDescent="0.3">
      <c r="A19994" s="341">
        <v>43843.152079687497</v>
      </c>
      <c r="B19994" s="318">
        <v>40567.947999999997</v>
      </c>
      <c r="C19994" s="318">
        <f t="shared" si="437"/>
        <v>0.24599999999918509</v>
      </c>
      <c r="D19994" s="414">
        <f t="shared" si="438"/>
        <v>0.12299999999959255</v>
      </c>
      <c r="H19994" s="406"/>
      <c r="J19994" s="82">
        <v>68</v>
      </c>
      <c r="K19994" s="321">
        <v>4</v>
      </c>
    </row>
    <row r="19995" spans="1:12" x14ac:dyDescent="0.3">
      <c r="A19995" s="341">
        <v>43843.193746296296</v>
      </c>
      <c r="B19995" s="318">
        <v>40568.201000000001</v>
      </c>
      <c r="C19995" s="318">
        <f t="shared" ref="C19995:C20094" si="439">B19995-B19994</f>
        <v>0.25300000000424916</v>
      </c>
      <c r="D19995" s="414">
        <f t="shared" ref="D19995:D20094" si="440">C19995/2</f>
        <v>0.12650000000212458</v>
      </c>
      <c r="H19995" s="406"/>
      <c r="J19995" s="82">
        <v>69</v>
      </c>
      <c r="K19995" s="391">
        <v>1</v>
      </c>
    </row>
    <row r="19996" spans="1:12" x14ac:dyDescent="0.3">
      <c r="A19996" s="341">
        <v>43843.235412905095</v>
      </c>
      <c r="B19996" s="318">
        <v>40568.451999999997</v>
      </c>
      <c r="C19996" s="318">
        <f t="shared" si="439"/>
        <v>0.25099999999656575</v>
      </c>
      <c r="D19996" s="414">
        <f t="shared" si="440"/>
        <v>0.12549999999828287</v>
      </c>
      <c r="H19996" s="406"/>
      <c r="J19996" s="82">
        <v>70</v>
      </c>
      <c r="K19996" s="319">
        <v>2</v>
      </c>
    </row>
    <row r="19997" spans="1:12" x14ac:dyDescent="0.3">
      <c r="A19997" s="341">
        <v>43843.277079513886</v>
      </c>
      <c r="B19997" s="318">
        <v>40568.697999999997</v>
      </c>
      <c r="C19997" s="318">
        <f t="shared" si="439"/>
        <v>0.24599999999918509</v>
      </c>
      <c r="D19997" s="414">
        <f t="shared" si="440"/>
        <v>0.12299999999959255</v>
      </c>
      <c r="H19997" s="406"/>
      <c r="J19997" s="82">
        <v>71</v>
      </c>
      <c r="K19997" s="320">
        <v>3</v>
      </c>
    </row>
    <row r="19998" spans="1:12" x14ac:dyDescent="0.3">
      <c r="A19998" s="341">
        <v>43843.318746122684</v>
      </c>
      <c r="B19998" s="318">
        <v>40568.942999999999</v>
      </c>
      <c r="C19998" s="318">
        <f t="shared" si="439"/>
        <v>0.24500000000261934</v>
      </c>
      <c r="D19998" s="414">
        <f t="shared" si="440"/>
        <v>0.12250000000130967</v>
      </c>
      <c r="H19998" s="406"/>
      <c r="J19998" s="82">
        <v>72</v>
      </c>
      <c r="K19998" s="321">
        <v>4</v>
      </c>
    </row>
    <row r="19999" spans="1:12" x14ac:dyDescent="0.3">
      <c r="A19999" s="341">
        <v>43843.359027777777</v>
      </c>
      <c r="B19999" s="318">
        <v>40569.197999999997</v>
      </c>
      <c r="C19999" s="318">
        <f t="shared" si="439"/>
        <v>0.25499999999738066</v>
      </c>
      <c r="D19999" s="414">
        <f t="shared" si="440"/>
        <v>0.12749999999869033</v>
      </c>
      <c r="H19999" s="406"/>
      <c r="J19999" s="82">
        <v>1</v>
      </c>
      <c r="K19999" s="391">
        <v>1</v>
      </c>
      <c r="L19999" s="54" t="s">
        <v>313</v>
      </c>
    </row>
    <row r="20000" spans="1:12" x14ac:dyDescent="0.3">
      <c r="A20000" s="341">
        <v>43843.400694444441</v>
      </c>
      <c r="B20000" s="318">
        <v>40569.446000000004</v>
      </c>
      <c r="C20000" s="318">
        <f t="shared" si="439"/>
        <v>0.2480000000068685</v>
      </c>
      <c r="D20000" s="414">
        <f t="shared" si="440"/>
        <v>0.12400000000343425</v>
      </c>
      <c r="H20000" s="406"/>
      <c r="J20000" s="82">
        <v>2</v>
      </c>
      <c r="K20000" s="319">
        <v>2</v>
      </c>
    </row>
    <row r="20001" spans="1:11" x14ac:dyDescent="0.3">
      <c r="A20001" s="341">
        <v>43843.442361111112</v>
      </c>
      <c r="B20001" s="318">
        <v>40569.688000000002</v>
      </c>
      <c r="C20001" s="318">
        <f t="shared" si="439"/>
        <v>0.24199999999837019</v>
      </c>
      <c r="D20001" s="414">
        <f t="shared" si="440"/>
        <v>0.12099999999918509</v>
      </c>
      <c r="H20001" s="406"/>
      <c r="J20001" s="82">
        <v>3</v>
      </c>
      <c r="K20001" s="320">
        <v>3</v>
      </c>
    </row>
    <row r="20002" spans="1:11" x14ac:dyDescent="0.3">
      <c r="A20002" s="341">
        <v>43843.484027719911</v>
      </c>
      <c r="B20002" s="318">
        <v>40569.928</v>
      </c>
      <c r="C20002" s="318">
        <f t="shared" si="439"/>
        <v>0.23999999999796273</v>
      </c>
      <c r="D20002" s="414">
        <f t="shared" si="440"/>
        <v>0.11999999999898137</v>
      </c>
      <c r="H20002" s="406"/>
      <c r="J20002" s="82">
        <v>4</v>
      </c>
      <c r="K20002" s="321">
        <v>4</v>
      </c>
    </row>
    <row r="20003" spans="1:11" x14ac:dyDescent="0.3">
      <c r="A20003" s="341">
        <v>43843.525694386575</v>
      </c>
      <c r="B20003" s="318">
        <v>40570.178</v>
      </c>
      <c r="C20003" s="318">
        <f t="shared" si="439"/>
        <v>0.25</v>
      </c>
      <c r="D20003" s="414">
        <f t="shared" si="440"/>
        <v>0.125</v>
      </c>
      <c r="H20003" s="406"/>
      <c r="J20003" s="82">
        <v>5</v>
      </c>
      <c r="K20003" s="391">
        <v>1</v>
      </c>
    </row>
    <row r="20004" spans="1:11" x14ac:dyDescent="0.3">
      <c r="A20004" s="341">
        <v>43843.567361053239</v>
      </c>
      <c r="B20004" s="318">
        <v>40570.421999999999</v>
      </c>
      <c r="C20004" s="318">
        <f t="shared" si="439"/>
        <v>0.24399999999877764</v>
      </c>
      <c r="D20004" s="414">
        <f t="shared" si="440"/>
        <v>0.12199999999938882</v>
      </c>
      <c r="H20004" s="406"/>
      <c r="J20004" s="82">
        <v>6</v>
      </c>
      <c r="K20004" s="319">
        <v>2</v>
      </c>
    </row>
    <row r="20005" spans="1:11" x14ac:dyDescent="0.3">
      <c r="A20005" s="341">
        <v>43843.609027719911</v>
      </c>
      <c r="B20005" s="318">
        <v>40570.661999999997</v>
      </c>
      <c r="C20005" s="318">
        <f t="shared" si="439"/>
        <v>0.23999999999796273</v>
      </c>
      <c r="D20005" s="414">
        <f t="shared" si="440"/>
        <v>0.11999999999898137</v>
      </c>
      <c r="H20005" s="406"/>
      <c r="J20005" s="82">
        <v>7</v>
      </c>
      <c r="K20005" s="320">
        <v>3</v>
      </c>
    </row>
    <row r="20006" spans="1:11" x14ac:dyDescent="0.3">
      <c r="A20006" s="341">
        <v>43843.650694386575</v>
      </c>
      <c r="B20006" s="318">
        <v>40570.902999999998</v>
      </c>
      <c r="C20006" s="318">
        <f t="shared" si="439"/>
        <v>0.24100000000180444</v>
      </c>
      <c r="D20006" s="414">
        <f t="shared" si="440"/>
        <v>0.12050000000090222</v>
      </c>
      <c r="H20006" s="406"/>
      <c r="J20006" s="82">
        <v>8</v>
      </c>
      <c r="K20006" s="321">
        <v>4</v>
      </c>
    </row>
    <row r="20007" spans="1:11" x14ac:dyDescent="0.3">
      <c r="A20007" s="341">
        <v>43843.692361053239</v>
      </c>
      <c r="B20007" s="318">
        <v>40571.150999999998</v>
      </c>
      <c r="C20007" s="318">
        <f t="shared" si="439"/>
        <v>0.24799999999959255</v>
      </c>
      <c r="D20007" s="414">
        <f t="shared" si="440"/>
        <v>0.12399999999979627</v>
      </c>
      <c r="H20007" s="406"/>
      <c r="J20007" s="82">
        <v>9</v>
      </c>
      <c r="K20007" s="391">
        <v>1</v>
      </c>
    </row>
    <row r="20008" spans="1:11" x14ac:dyDescent="0.3">
      <c r="A20008" s="341">
        <v>43843.734027719911</v>
      </c>
      <c r="B20008" s="318">
        <v>40571.39</v>
      </c>
      <c r="C20008" s="318">
        <f t="shared" si="439"/>
        <v>0.23900000000139698</v>
      </c>
      <c r="D20008" s="414">
        <f t="shared" si="440"/>
        <v>0.11950000000069849</v>
      </c>
      <c r="H20008" s="406"/>
      <c r="J20008" s="82">
        <v>10</v>
      </c>
      <c r="K20008" s="319">
        <v>2</v>
      </c>
    </row>
    <row r="20009" spans="1:11" x14ac:dyDescent="0.3">
      <c r="A20009" s="341">
        <v>43843.775694386575</v>
      </c>
      <c r="B20009" s="318">
        <v>40571.627999999997</v>
      </c>
      <c r="C20009" s="318">
        <f t="shared" si="439"/>
        <v>0.23799999999755528</v>
      </c>
      <c r="D20009" s="414">
        <f t="shared" si="440"/>
        <v>0.11899999999877764</v>
      </c>
      <c r="H20009" s="406"/>
      <c r="J20009" s="82">
        <v>11</v>
      </c>
      <c r="K20009" s="320">
        <v>3</v>
      </c>
    </row>
    <row r="20010" spans="1:11" x14ac:dyDescent="0.3">
      <c r="A20010" s="341">
        <v>43843.817361053239</v>
      </c>
      <c r="B20010" s="318">
        <v>40571.860999999997</v>
      </c>
      <c r="C20010" s="318">
        <f t="shared" si="439"/>
        <v>0.23300000000017462</v>
      </c>
      <c r="D20010" s="414">
        <f t="shared" si="440"/>
        <v>0.11650000000008731</v>
      </c>
      <c r="H20010" s="406"/>
      <c r="J20010" s="82">
        <v>12</v>
      </c>
      <c r="K20010" s="321">
        <v>4</v>
      </c>
    </row>
    <row r="20011" spans="1:11" x14ac:dyDescent="0.3">
      <c r="A20011" s="341">
        <v>43843.859027719911</v>
      </c>
      <c r="B20011" s="318">
        <v>40572.106</v>
      </c>
      <c r="C20011" s="318">
        <f t="shared" si="439"/>
        <v>0.24500000000261934</v>
      </c>
      <c r="D20011" s="414">
        <f t="shared" si="440"/>
        <v>0.12250000000130967</v>
      </c>
      <c r="H20011" s="406"/>
      <c r="J20011" s="82">
        <v>13</v>
      </c>
      <c r="K20011" s="391">
        <v>1</v>
      </c>
    </row>
    <row r="20012" spans="1:11" x14ac:dyDescent="0.3">
      <c r="A20012" s="341">
        <v>43843.900694386575</v>
      </c>
      <c r="B20012" s="318">
        <v>40572.341</v>
      </c>
      <c r="C20012" s="318">
        <f t="shared" si="439"/>
        <v>0.23500000000058208</v>
      </c>
      <c r="D20012" s="414">
        <f t="shared" si="440"/>
        <v>0.11750000000029104</v>
      </c>
      <c r="H20012" s="406"/>
      <c r="J20012" s="82">
        <v>14</v>
      </c>
      <c r="K20012" s="319">
        <v>2</v>
      </c>
    </row>
    <row r="20013" spans="1:11" x14ac:dyDescent="0.3">
      <c r="A20013" s="341">
        <v>43843.942361053239</v>
      </c>
      <c r="B20013" s="318">
        <v>40572.572</v>
      </c>
      <c r="C20013" s="318">
        <f t="shared" si="439"/>
        <v>0.23099999999976717</v>
      </c>
      <c r="D20013" s="414">
        <f t="shared" si="440"/>
        <v>0.11549999999988358</v>
      </c>
      <c r="H20013" s="406"/>
      <c r="J20013" s="82">
        <v>15</v>
      </c>
      <c r="K20013" s="320">
        <v>3</v>
      </c>
    </row>
    <row r="20014" spans="1:11" x14ac:dyDescent="0.3">
      <c r="A20014" s="341">
        <v>43843.984027719911</v>
      </c>
      <c r="B20014" s="318">
        <v>40572.807999999997</v>
      </c>
      <c r="C20014" s="318">
        <f t="shared" si="439"/>
        <v>0.23599999999714782</v>
      </c>
      <c r="D20014" s="414">
        <f t="shared" si="440"/>
        <v>0.11799999999857391</v>
      </c>
      <c r="E20014" s="336">
        <f>SUM(C19991:C20014)*7.4805194805</f>
        <v>43.596467532309589</v>
      </c>
      <c r="F20014" s="324">
        <f>AVERAGE(D19991:D20014)</f>
        <v>0.12141666666654298</v>
      </c>
      <c r="G20014" s="324">
        <f>_xlfn.STDEV.S(D19991:D20014)</f>
        <v>3.3220824621759035E-3</v>
      </c>
      <c r="H20014" s="406"/>
      <c r="J20014" s="82">
        <v>16</v>
      </c>
      <c r="K20014" s="321">
        <v>4</v>
      </c>
    </row>
    <row r="20015" spans="1:11" x14ac:dyDescent="0.3">
      <c r="A20015" s="341">
        <v>43844.025694386575</v>
      </c>
      <c r="B20015" s="318">
        <v>40573.050999999999</v>
      </c>
      <c r="C20015" s="318">
        <f t="shared" si="439"/>
        <v>0.24300000000221189</v>
      </c>
      <c r="D20015" s="414">
        <f t="shared" si="440"/>
        <v>0.12150000000110595</v>
      </c>
      <c r="H20015" s="406"/>
      <c r="J20015" s="82">
        <v>17</v>
      </c>
      <c r="K20015" s="391">
        <v>1</v>
      </c>
    </row>
    <row r="20016" spans="1:11" x14ac:dyDescent="0.3">
      <c r="A20016" s="341">
        <v>43844.067361053239</v>
      </c>
      <c r="B20016" s="318">
        <v>40573.294000000002</v>
      </c>
      <c r="C20016" s="318">
        <f t="shared" si="439"/>
        <v>0.24300000000221189</v>
      </c>
      <c r="D20016" s="414">
        <f t="shared" si="440"/>
        <v>0.12150000000110595</v>
      </c>
      <c r="H20016" s="406"/>
      <c r="J20016" s="82">
        <v>18</v>
      </c>
      <c r="K20016" s="319">
        <v>2</v>
      </c>
    </row>
    <row r="20017" spans="1:11" x14ac:dyDescent="0.3">
      <c r="A20017" s="341">
        <v>43844.109027719911</v>
      </c>
      <c r="B20017" s="318">
        <v>40573.536999999997</v>
      </c>
      <c r="C20017" s="318">
        <f t="shared" si="439"/>
        <v>0.24299999999493593</v>
      </c>
      <c r="D20017" s="414">
        <f t="shared" si="440"/>
        <v>0.12149999999746797</v>
      </c>
      <c r="H20017" s="406"/>
      <c r="J20017" s="82">
        <v>19</v>
      </c>
      <c r="K20017" s="320">
        <v>3</v>
      </c>
    </row>
    <row r="20018" spans="1:11" x14ac:dyDescent="0.3">
      <c r="A20018" s="341">
        <v>43844.150694386575</v>
      </c>
      <c r="B20018" s="318">
        <v>40573.773000000001</v>
      </c>
      <c r="C20018" s="318">
        <f t="shared" si="439"/>
        <v>0.23600000000442378</v>
      </c>
      <c r="D20018" s="414">
        <f t="shared" si="440"/>
        <v>0.11800000000221189</v>
      </c>
      <c r="H20018" s="406"/>
      <c r="J20018" s="82">
        <v>20</v>
      </c>
      <c r="K20018" s="321">
        <v>4</v>
      </c>
    </row>
    <row r="20019" spans="1:11" x14ac:dyDescent="0.3">
      <c r="A20019" s="341">
        <v>43844.192361053239</v>
      </c>
      <c r="B20019" s="318">
        <v>40574.023000000001</v>
      </c>
      <c r="C20019" s="318">
        <f t="shared" si="439"/>
        <v>0.25</v>
      </c>
      <c r="D20019" s="414">
        <f t="shared" si="440"/>
        <v>0.125</v>
      </c>
      <c r="H20019" s="406"/>
      <c r="J20019" s="82">
        <v>21</v>
      </c>
      <c r="K20019" s="391">
        <v>1</v>
      </c>
    </row>
    <row r="20020" spans="1:11" x14ac:dyDescent="0.3">
      <c r="A20020" s="341">
        <v>43844.234027719911</v>
      </c>
      <c r="B20020" s="318">
        <v>40574.277999999998</v>
      </c>
      <c r="C20020" s="318">
        <f t="shared" si="439"/>
        <v>0.25499999999738066</v>
      </c>
      <c r="D20020" s="414">
        <f t="shared" si="440"/>
        <v>0.12749999999869033</v>
      </c>
      <c r="H20020" s="406"/>
      <c r="J20020" s="82">
        <v>22</v>
      </c>
      <c r="K20020" s="319">
        <v>2</v>
      </c>
    </row>
    <row r="20021" spans="1:11" x14ac:dyDescent="0.3">
      <c r="A20021" s="341">
        <v>43844.275694386575</v>
      </c>
      <c r="B20021" s="318">
        <v>40574.519999999997</v>
      </c>
      <c r="C20021" s="318">
        <f t="shared" si="439"/>
        <v>0.24199999999837019</v>
      </c>
      <c r="D20021" s="414">
        <f t="shared" si="440"/>
        <v>0.12099999999918509</v>
      </c>
      <c r="H20021" s="406"/>
      <c r="J20021" s="82">
        <v>23</v>
      </c>
      <c r="K20021" s="320">
        <v>3</v>
      </c>
    </row>
    <row r="20022" spans="1:11" x14ac:dyDescent="0.3">
      <c r="A20022" s="341">
        <v>43844.317361053239</v>
      </c>
      <c r="B20022" s="318">
        <v>40574.758999999998</v>
      </c>
      <c r="C20022" s="318">
        <f t="shared" si="439"/>
        <v>0.23900000000139698</v>
      </c>
      <c r="D20022" s="414">
        <f t="shared" si="440"/>
        <v>0.11950000000069849</v>
      </c>
      <c r="H20022" s="406"/>
      <c r="J20022" s="82">
        <v>24</v>
      </c>
      <c r="K20022" s="321">
        <v>4</v>
      </c>
    </row>
    <row r="20023" spans="1:11" x14ac:dyDescent="0.3">
      <c r="A20023" s="341">
        <v>43844.359027719911</v>
      </c>
      <c r="B20023" s="318">
        <v>40575.010999999999</v>
      </c>
      <c r="C20023" s="318">
        <f t="shared" si="439"/>
        <v>0.25200000000040745</v>
      </c>
      <c r="D20023" s="414">
        <f t="shared" si="440"/>
        <v>0.12600000000020373</v>
      </c>
      <c r="H20023" s="406"/>
      <c r="J20023" s="82">
        <v>25</v>
      </c>
      <c r="K20023" s="391">
        <v>1</v>
      </c>
    </row>
    <row r="20024" spans="1:11" x14ac:dyDescent="0.3">
      <c r="A20024" s="341">
        <v>43844.400694386575</v>
      </c>
      <c r="B20024" s="318">
        <v>40575.267999999996</v>
      </c>
      <c r="C20024" s="318">
        <f t="shared" si="439"/>
        <v>0.25699999999778811</v>
      </c>
      <c r="D20024" s="414">
        <f t="shared" si="440"/>
        <v>0.12849999999889405</v>
      </c>
      <c r="H20024" s="406"/>
      <c r="J20024" s="82">
        <v>26</v>
      </c>
      <c r="K20024" s="319">
        <v>2</v>
      </c>
    </row>
    <row r="20025" spans="1:11" x14ac:dyDescent="0.3">
      <c r="A20025" s="341">
        <v>43844.442361053239</v>
      </c>
      <c r="B20025" s="318">
        <v>40575.512000000002</v>
      </c>
      <c r="C20025" s="318">
        <f t="shared" si="439"/>
        <v>0.2440000000060536</v>
      </c>
      <c r="D20025" s="414">
        <f t="shared" si="440"/>
        <v>0.1220000000030268</v>
      </c>
      <c r="H20025" s="406"/>
      <c r="J20025" s="82">
        <v>27</v>
      </c>
      <c r="K20025" s="320">
        <v>3</v>
      </c>
    </row>
    <row r="20026" spans="1:11" x14ac:dyDescent="0.3">
      <c r="A20026" s="341">
        <v>43844.484027719911</v>
      </c>
      <c r="B20026" s="318">
        <v>40575.748</v>
      </c>
      <c r="C20026" s="318">
        <f t="shared" si="439"/>
        <v>0.23599999999714782</v>
      </c>
      <c r="D20026" s="414">
        <f t="shared" si="440"/>
        <v>0.11799999999857391</v>
      </c>
      <c r="H20026" s="406"/>
      <c r="J20026" s="82">
        <v>28</v>
      </c>
      <c r="K20026" s="321">
        <v>4</v>
      </c>
    </row>
    <row r="20027" spans="1:11" x14ac:dyDescent="0.3">
      <c r="A20027" s="341">
        <v>43844.525694386575</v>
      </c>
      <c r="B20027" s="318">
        <v>40575.995999999999</v>
      </c>
      <c r="C20027" s="318">
        <f t="shared" si="439"/>
        <v>0.24799999999959255</v>
      </c>
      <c r="D20027" s="414">
        <f t="shared" si="440"/>
        <v>0.12399999999979627</v>
      </c>
      <c r="H20027" s="406"/>
      <c r="J20027" s="82">
        <v>29</v>
      </c>
      <c r="K20027" s="391">
        <v>1</v>
      </c>
    </row>
    <row r="20028" spans="1:11" x14ac:dyDescent="0.3">
      <c r="A20028" s="341">
        <v>43844.567361053239</v>
      </c>
      <c r="B20028" s="318">
        <v>40576.25</v>
      </c>
      <c r="C20028" s="318">
        <f t="shared" si="439"/>
        <v>0.25400000000081491</v>
      </c>
      <c r="D20028" s="414">
        <f t="shared" si="440"/>
        <v>0.12700000000040745</v>
      </c>
      <c r="H20028" s="406"/>
      <c r="J20028" s="82">
        <v>30</v>
      </c>
      <c r="K20028" s="319">
        <v>2</v>
      </c>
    </row>
    <row r="20029" spans="1:11" x14ac:dyDescent="0.3">
      <c r="A20029" s="341">
        <v>43844.609027719911</v>
      </c>
      <c r="B20029" s="318">
        <v>40576.499000000003</v>
      </c>
      <c r="C20029" s="318">
        <f t="shared" si="439"/>
        <v>0.24900000000343425</v>
      </c>
      <c r="D20029" s="414">
        <f t="shared" si="440"/>
        <v>0.12450000000171713</v>
      </c>
      <c r="H20029" s="406"/>
      <c r="J20029" s="82">
        <v>31</v>
      </c>
      <c r="K20029" s="320">
        <v>3</v>
      </c>
    </row>
    <row r="20030" spans="1:11" x14ac:dyDescent="0.3">
      <c r="A20030" s="341">
        <v>43844.650694386575</v>
      </c>
      <c r="B20030" s="318">
        <v>40576.737999999998</v>
      </c>
      <c r="C20030" s="318">
        <f t="shared" si="439"/>
        <v>0.23899999999412103</v>
      </c>
      <c r="D20030" s="414">
        <f t="shared" si="440"/>
        <v>0.11949999999706051</v>
      </c>
      <c r="H20030" s="406"/>
      <c r="J20030" s="82">
        <v>32</v>
      </c>
      <c r="K20030" s="321">
        <v>4</v>
      </c>
    </row>
    <row r="20031" spans="1:11" x14ac:dyDescent="0.3">
      <c r="A20031" s="341">
        <v>43844.692361053239</v>
      </c>
      <c r="B20031" s="318">
        <v>40576.983</v>
      </c>
      <c r="C20031" s="318">
        <f t="shared" si="439"/>
        <v>0.24500000000261934</v>
      </c>
      <c r="D20031" s="414">
        <f t="shared" si="440"/>
        <v>0.12250000000130967</v>
      </c>
      <c r="H20031" s="406"/>
      <c r="J20031" s="82">
        <v>33</v>
      </c>
      <c r="K20031" s="391">
        <v>1</v>
      </c>
    </row>
    <row r="20032" spans="1:11" x14ac:dyDescent="0.3">
      <c r="A20032" s="341">
        <v>43844.734027719911</v>
      </c>
      <c r="B20032" s="318">
        <v>40577.231</v>
      </c>
      <c r="C20032" s="318">
        <f t="shared" si="439"/>
        <v>0.24799999999959255</v>
      </c>
      <c r="D20032" s="414">
        <f t="shared" si="440"/>
        <v>0.12399999999979627</v>
      </c>
      <c r="H20032" s="406"/>
      <c r="J20032" s="82">
        <v>34</v>
      </c>
      <c r="K20032" s="319">
        <v>2</v>
      </c>
    </row>
    <row r="20033" spans="1:11" x14ac:dyDescent="0.3">
      <c r="A20033" s="341">
        <v>43844.775694386575</v>
      </c>
      <c r="B20033" s="318">
        <v>40577.472000000002</v>
      </c>
      <c r="C20033" s="318">
        <f t="shared" si="439"/>
        <v>0.24100000000180444</v>
      </c>
      <c r="D20033" s="414">
        <f t="shared" si="440"/>
        <v>0.12050000000090222</v>
      </c>
      <c r="H20033" s="406"/>
      <c r="J20033" s="82">
        <v>35</v>
      </c>
      <c r="K20033" s="320">
        <v>3</v>
      </c>
    </row>
    <row r="20034" spans="1:11" x14ac:dyDescent="0.3">
      <c r="A20034" s="341">
        <v>43844.817361053239</v>
      </c>
      <c r="B20034" s="318">
        <v>40577.709000000003</v>
      </c>
      <c r="C20034" s="318">
        <f t="shared" si="439"/>
        <v>0.23700000000098953</v>
      </c>
      <c r="D20034" s="414">
        <f t="shared" si="440"/>
        <v>0.11850000000049477</v>
      </c>
      <c r="H20034" s="406"/>
      <c r="J20034" s="82">
        <v>36</v>
      </c>
      <c r="K20034" s="321">
        <v>4</v>
      </c>
    </row>
    <row r="20035" spans="1:11" x14ac:dyDescent="0.3">
      <c r="A20035" s="341">
        <v>43844.859027719911</v>
      </c>
      <c r="B20035" s="318">
        <v>40577.949000000001</v>
      </c>
      <c r="C20035" s="318">
        <f t="shared" si="439"/>
        <v>0.23999999999796273</v>
      </c>
      <c r="D20035" s="414">
        <f t="shared" si="440"/>
        <v>0.11999999999898137</v>
      </c>
      <c r="H20035" s="406"/>
      <c r="J20035" s="82">
        <v>37</v>
      </c>
      <c r="K20035" s="391">
        <v>1</v>
      </c>
    </row>
    <row r="20036" spans="1:11" x14ac:dyDescent="0.3">
      <c r="A20036" s="341">
        <v>43844.900694386575</v>
      </c>
      <c r="B20036" s="318">
        <v>40578.190999999999</v>
      </c>
      <c r="C20036" s="318">
        <f t="shared" si="439"/>
        <v>0.24199999999837019</v>
      </c>
      <c r="D20036" s="414">
        <f t="shared" si="440"/>
        <v>0.12099999999918509</v>
      </c>
      <c r="H20036" s="406"/>
      <c r="J20036" s="82">
        <v>38</v>
      </c>
      <c r="K20036" s="319">
        <v>2</v>
      </c>
    </row>
    <row r="20037" spans="1:11" x14ac:dyDescent="0.3">
      <c r="A20037" s="341">
        <v>43844.942361053239</v>
      </c>
      <c r="B20037" s="318">
        <v>40578.43</v>
      </c>
      <c r="C20037" s="318">
        <f t="shared" si="439"/>
        <v>0.23900000000139698</v>
      </c>
      <c r="D20037" s="414">
        <f t="shared" si="440"/>
        <v>0.11950000000069849</v>
      </c>
      <c r="H20037" s="406"/>
      <c r="J20037" s="82">
        <v>39</v>
      </c>
      <c r="K20037" s="320">
        <v>3</v>
      </c>
    </row>
    <row r="20038" spans="1:11" x14ac:dyDescent="0.3">
      <c r="A20038" s="341">
        <v>43844.984027719911</v>
      </c>
      <c r="B20038" s="318">
        <v>40578.667999999998</v>
      </c>
      <c r="C20038" s="318">
        <f t="shared" si="439"/>
        <v>0.23799999999755528</v>
      </c>
      <c r="D20038" s="414">
        <f t="shared" si="440"/>
        <v>0.11899999999877764</v>
      </c>
      <c r="E20038" s="336">
        <f>SUM(C20015:C20038)*7.4805194805</f>
        <v>43.835844155734357</v>
      </c>
      <c r="F20038" s="324">
        <f>AVERAGE(D20015:D20038)</f>
        <v>0.12208333333334546</v>
      </c>
      <c r="G20038" s="324">
        <f>_xlfn.STDEV.S(D20015:D20038)</f>
        <v>3.0775013391634532E-3</v>
      </c>
      <c r="H20038" s="406"/>
      <c r="J20038" s="82">
        <v>40</v>
      </c>
      <c r="K20038" s="321">
        <v>4</v>
      </c>
    </row>
    <row r="20039" spans="1:11" x14ac:dyDescent="0.3">
      <c r="A20039" s="341">
        <v>43845.025694386575</v>
      </c>
      <c r="B20039" s="318">
        <v>40578.908000000003</v>
      </c>
      <c r="C20039" s="318">
        <f t="shared" si="439"/>
        <v>0.24000000000523869</v>
      </c>
      <c r="D20039" s="414">
        <f t="shared" si="440"/>
        <v>0.12000000000261934</v>
      </c>
      <c r="H20039" s="406"/>
      <c r="J20039" s="82">
        <v>41</v>
      </c>
      <c r="K20039" s="391">
        <v>1</v>
      </c>
    </row>
    <row r="20040" spans="1:11" x14ac:dyDescent="0.3">
      <c r="A20040" s="341">
        <v>43845.067361053239</v>
      </c>
      <c r="B20040" s="318">
        <v>40579.158000000003</v>
      </c>
      <c r="C20040" s="318">
        <f t="shared" si="439"/>
        <v>0.25</v>
      </c>
      <c r="D20040" s="414">
        <f t="shared" si="440"/>
        <v>0.125</v>
      </c>
      <c r="H20040" s="406"/>
      <c r="J20040" s="82">
        <v>42</v>
      </c>
      <c r="K20040" s="319">
        <v>2</v>
      </c>
    </row>
    <row r="20041" spans="1:11" x14ac:dyDescent="0.3">
      <c r="A20041" s="341">
        <v>43845.109027719911</v>
      </c>
      <c r="B20041" s="318">
        <v>40579.4</v>
      </c>
      <c r="C20041" s="318">
        <f t="shared" si="439"/>
        <v>0.24199999999837019</v>
      </c>
      <c r="D20041" s="414">
        <f t="shared" si="440"/>
        <v>0.12099999999918509</v>
      </c>
      <c r="H20041" s="406"/>
      <c r="J20041" s="82">
        <v>43</v>
      </c>
      <c r="K20041" s="320">
        <v>3</v>
      </c>
    </row>
    <row r="20042" spans="1:11" x14ac:dyDescent="0.3">
      <c r="A20042" s="341">
        <v>43845.150694386575</v>
      </c>
      <c r="B20042" s="318">
        <v>40579.641000000003</v>
      </c>
      <c r="C20042" s="318">
        <f t="shared" si="439"/>
        <v>0.24100000000180444</v>
      </c>
      <c r="D20042" s="414">
        <f t="shared" si="440"/>
        <v>0.12050000000090222</v>
      </c>
      <c r="H20042" s="406"/>
      <c r="J20042" s="82">
        <v>44</v>
      </c>
      <c r="K20042" s="321">
        <v>4</v>
      </c>
    </row>
    <row r="20043" spans="1:11" x14ac:dyDescent="0.3">
      <c r="A20043" s="341">
        <v>43845.192361053239</v>
      </c>
      <c r="B20043" s="318">
        <v>40579.887999999999</v>
      </c>
      <c r="C20043" s="318">
        <f t="shared" si="439"/>
        <v>0.24699999999575084</v>
      </c>
      <c r="D20043" s="414">
        <f t="shared" si="440"/>
        <v>0.12349999999787542</v>
      </c>
      <c r="H20043" s="406"/>
      <c r="J20043" s="82">
        <v>45</v>
      </c>
      <c r="K20043" s="391">
        <v>1</v>
      </c>
    </row>
    <row r="20044" spans="1:11" x14ac:dyDescent="0.3">
      <c r="A20044" s="341">
        <v>43845.234027719911</v>
      </c>
      <c r="B20044" s="318">
        <v>40580.14</v>
      </c>
      <c r="C20044" s="318">
        <f t="shared" si="439"/>
        <v>0.25200000000040745</v>
      </c>
      <c r="D20044" s="414">
        <f t="shared" si="440"/>
        <v>0.12600000000020373</v>
      </c>
      <c r="H20044" s="406"/>
      <c r="J20044" s="82">
        <v>46</v>
      </c>
      <c r="K20044" s="319">
        <v>2</v>
      </c>
    </row>
    <row r="20045" spans="1:11" x14ac:dyDescent="0.3">
      <c r="A20045" s="341">
        <v>43845.275694386575</v>
      </c>
      <c r="B20045" s="318">
        <v>40580.387999999999</v>
      </c>
      <c r="C20045" s="318">
        <f t="shared" si="439"/>
        <v>0.24799999999959255</v>
      </c>
      <c r="D20045" s="414">
        <f t="shared" si="440"/>
        <v>0.12399999999979627</v>
      </c>
      <c r="H20045" s="406"/>
      <c r="J20045" s="82">
        <v>47</v>
      </c>
      <c r="K20045" s="320">
        <v>3</v>
      </c>
    </row>
    <row r="20046" spans="1:11" x14ac:dyDescent="0.3">
      <c r="A20046" s="341">
        <v>43845.317361053239</v>
      </c>
      <c r="B20046" s="318">
        <v>40580.627999999997</v>
      </c>
      <c r="C20046" s="318">
        <f t="shared" si="439"/>
        <v>0.23999999999796273</v>
      </c>
      <c r="D20046" s="414">
        <f t="shared" si="440"/>
        <v>0.11999999999898137</v>
      </c>
      <c r="H20046" s="406"/>
      <c r="J20046" s="82">
        <v>48</v>
      </c>
      <c r="K20046" s="321">
        <v>4</v>
      </c>
    </row>
    <row r="20047" spans="1:11" x14ac:dyDescent="0.3">
      <c r="A20047" s="341">
        <v>43845.359027719911</v>
      </c>
      <c r="B20047" s="318">
        <v>40580.872000000003</v>
      </c>
      <c r="C20047" s="318">
        <f t="shared" si="439"/>
        <v>0.2440000000060536</v>
      </c>
      <c r="D20047" s="414">
        <f t="shared" si="440"/>
        <v>0.1220000000030268</v>
      </c>
      <c r="H20047" s="406"/>
      <c r="J20047" s="82">
        <v>49</v>
      </c>
      <c r="K20047" s="391">
        <v>1</v>
      </c>
    </row>
    <row r="20048" spans="1:11" x14ac:dyDescent="0.3">
      <c r="A20048" s="341">
        <v>43845.400694386575</v>
      </c>
      <c r="B20048" s="318">
        <v>40581.131999999998</v>
      </c>
      <c r="C20048" s="318">
        <f t="shared" si="439"/>
        <v>0.25999999999476131</v>
      </c>
      <c r="D20048" s="414">
        <f t="shared" si="440"/>
        <v>0.12999999999738066</v>
      </c>
      <c r="H20048" s="406"/>
      <c r="J20048" s="82">
        <v>50</v>
      </c>
      <c r="K20048" s="319">
        <v>2</v>
      </c>
    </row>
    <row r="20049" spans="1:11" x14ac:dyDescent="0.3">
      <c r="A20049" s="341">
        <v>43845.442361053239</v>
      </c>
      <c r="B20049" s="318">
        <v>40581.381999999998</v>
      </c>
      <c r="C20049" s="318">
        <f t="shared" si="439"/>
        <v>0.25</v>
      </c>
      <c r="D20049" s="414">
        <f t="shared" si="440"/>
        <v>0.125</v>
      </c>
      <c r="H20049" s="406"/>
      <c r="J20049" s="82">
        <v>51</v>
      </c>
      <c r="K20049" s="320">
        <v>3</v>
      </c>
    </row>
    <row r="20050" spans="1:11" x14ac:dyDescent="0.3">
      <c r="A20050" s="341">
        <v>43845.484027719911</v>
      </c>
      <c r="B20050" s="318">
        <v>40581.623</v>
      </c>
      <c r="C20050" s="318">
        <f t="shared" si="439"/>
        <v>0.24100000000180444</v>
      </c>
      <c r="D20050" s="414">
        <f t="shared" si="440"/>
        <v>0.12050000000090222</v>
      </c>
      <c r="H20050" s="406"/>
      <c r="J20050" s="82">
        <v>52</v>
      </c>
      <c r="K20050" s="321">
        <v>4</v>
      </c>
    </row>
    <row r="20051" spans="1:11" x14ac:dyDescent="0.3">
      <c r="A20051" s="341">
        <v>43845.525694386575</v>
      </c>
      <c r="B20051" s="318">
        <v>40581.862000000001</v>
      </c>
      <c r="C20051" s="318">
        <f t="shared" si="439"/>
        <v>0.23900000000139698</v>
      </c>
      <c r="D20051" s="414">
        <f t="shared" si="440"/>
        <v>0.11950000000069849</v>
      </c>
      <c r="H20051" s="406"/>
      <c r="J20051" s="82">
        <v>53</v>
      </c>
      <c r="K20051" s="391">
        <v>1</v>
      </c>
    </row>
    <row r="20052" spans="1:11" x14ac:dyDescent="0.3">
      <c r="A20052" s="341">
        <v>43845.567361053239</v>
      </c>
      <c r="B20052" s="318">
        <v>40582.118000000002</v>
      </c>
      <c r="C20052" s="318">
        <f t="shared" si="439"/>
        <v>0.25600000000122236</v>
      </c>
      <c r="D20052" s="414">
        <f t="shared" si="440"/>
        <v>0.12800000000061118</v>
      </c>
      <c r="H20052" s="406"/>
      <c r="J20052" s="82">
        <v>54</v>
      </c>
      <c r="K20052" s="319">
        <v>2</v>
      </c>
    </row>
    <row r="20053" spans="1:11" x14ac:dyDescent="0.3">
      <c r="A20053" s="341">
        <v>43845.609027719911</v>
      </c>
      <c r="B20053" s="318">
        <v>40582.364999999998</v>
      </c>
      <c r="C20053" s="318">
        <f t="shared" si="439"/>
        <v>0.24699999999575084</v>
      </c>
      <c r="D20053" s="414">
        <f t="shared" si="440"/>
        <v>0.12349999999787542</v>
      </c>
      <c r="H20053" s="406"/>
      <c r="J20053" s="82">
        <v>55</v>
      </c>
      <c r="K20053" s="320">
        <v>3</v>
      </c>
    </row>
    <row r="20054" spans="1:11" x14ac:dyDescent="0.3">
      <c r="A20054" s="341">
        <v>43845.650694386575</v>
      </c>
      <c r="B20054" s="318">
        <v>40582.608999999997</v>
      </c>
      <c r="C20054" s="318">
        <f t="shared" si="439"/>
        <v>0.24399999999877764</v>
      </c>
      <c r="D20054" s="414">
        <f t="shared" si="440"/>
        <v>0.12199999999938882</v>
      </c>
      <c r="H20054" s="406"/>
      <c r="J20054" s="82">
        <v>56</v>
      </c>
      <c r="K20054" s="321">
        <v>4</v>
      </c>
    </row>
    <row r="20055" spans="1:11" x14ac:dyDescent="0.3">
      <c r="A20055" s="341">
        <v>43845.692361053239</v>
      </c>
      <c r="B20055" s="318">
        <v>40582.849000000002</v>
      </c>
      <c r="C20055" s="318">
        <f t="shared" si="439"/>
        <v>0.24000000000523869</v>
      </c>
      <c r="D20055" s="414">
        <f t="shared" si="440"/>
        <v>0.12000000000261934</v>
      </c>
      <c r="H20055" s="406"/>
      <c r="J20055" s="82">
        <v>57</v>
      </c>
      <c r="K20055" s="391">
        <v>1</v>
      </c>
    </row>
    <row r="20056" spans="1:11" x14ac:dyDescent="0.3">
      <c r="A20056" s="341">
        <v>43845.734027719911</v>
      </c>
      <c r="B20056" s="318">
        <v>40583.097999999998</v>
      </c>
      <c r="C20056" s="318">
        <f t="shared" si="439"/>
        <v>0.24899999999615829</v>
      </c>
      <c r="D20056" s="414">
        <f t="shared" si="440"/>
        <v>0.12449999999807915</v>
      </c>
      <c r="E20056" s="54" t="s">
        <v>280</v>
      </c>
      <c r="H20056" s="406"/>
      <c r="J20056" s="82">
        <v>58</v>
      </c>
      <c r="K20056" s="319">
        <v>2</v>
      </c>
    </row>
    <row r="20057" spans="1:11" x14ac:dyDescent="0.3">
      <c r="A20057" s="341">
        <v>43845.775694386575</v>
      </c>
      <c r="B20057" s="318">
        <v>40583.339999999997</v>
      </c>
      <c r="C20057" s="318">
        <f t="shared" si="439"/>
        <v>0.24199999999837019</v>
      </c>
      <c r="D20057" s="414">
        <f t="shared" si="440"/>
        <v>0.12099999999918509</v>
      </c>
      <c r="H20057" s="406"/>
      <c r="J20057" s="82">
        <v>59</v>
      </c>
      <c r="K20057" s="320">
        <v>3</v>
      </c>
    </row>
    <row r="20058" spans="1:11" x14ac:dyDescent="0.3">
      <c r="A20058" s="341">
        <v>43845.817361053239</v>
      </c>
      <c r="B20058" s="318">
        <v>40583.578999999998</v>
      </c>
      <c r="C20058" s="318">
        <f t="shared" si="439"/>
        <v>0.23900000000139698</v>
      </c>
      <c r="D20058" s="414">
        <f t="shared" si="440"/>
        <v>0.11950000000069849</v>
      </c>
      <c r="H20058" s="406"/>
      <c r="J20058" s="82">
        <v>60</v>
      </c>
      <c r="K20058" s="321">
        <v>4</v>
      </c>
    </row>
    <row r="20059" spans="1:11" x14ac:dyDescent="0.3">
      <c r="A20059" s="341">
        <v>43845.859027719911</v>
      </c>
      <c r="B20059" s="318">
        <v>40583.811000000002</v>
      </c>
      <c r="C20059" s="318">
        <f t="shared" si="439"/>
        <v>0.23200000000360887</v>
      </c>
      <c r="D20059" s="414">
        <f t="shared" si="440"/>
        <v>0.11600000000180444</v>
      </c>
      <c r="H20059" s="406"/>
      <c r="J20059" s="82">
        <v>61</v>
      </c>
      <c r="K20059" s="391">
        <v>1</v>
      </c>
    </row>
    <row r="20060" spans="1:11" x14ac:dyDescent="0.3">
      <c r="A20060" s="341">
        <v>43845.900694386575</v>
      </c>
      <c r="B20060" s="318">
        <v>40584.052000000003</v>
      </c>
      <c r="C20060" s="318">
        <f t="shared" si="439"/>
        <v>0.24100000000180444</v>
      </c>
      <c r="D20060" s="414">
        <f t="shared" si="440"/>
        <v>0.12050000000090222</v>
      </c>
      <c r="H20060" s="406"/>
      <c r="J20060" s="82">
        <v>62</v>
      </c>
      <c r="K20060" s="319">
        <v>2</v>
      </c>
    </row>
    <row r="20061" spans="1:11" x14ac:dyDescent="0.3">
      <c r="A20061" s="341">
        <v>43845.942361053239</v>
      </c>
      <c r="B20061" s="318">
        <v>40584.296999999999</v>
      </c>
      <c r="C20061" s="318">
        <f t="shared" si="439"/>
        <v>0.24499999999534339</v>
      </c>
      <c r="D20061" s="414">
        <f t="shared" si="440"/>
        <v>0.12249999999767169</v>
      </c>
      <c r="H20061" s="406"/>
      <c r="J20061" s="82">
        <v>63</v>
      </c>
      <c r="K20061" s="320">
        <v>3</v>
      </c>
    </row>
    <row r="20062" spans="1:11" x14ac:dyDescent="0.3">
      <c r="A20062" s="341">
        <v>43845.984027719911</v>
      </c>
      <c r="B20062" s="318">
        <v>40584.538</v>
      </c>
      <c r="C20062" s="318">
        <f t="shared" si="439"/>
        <v>0.24100000000180444</v>
      </c>
      <c r="D20062" s="414">
        <f t="shared" si="440"/>
        <v>0.12050000000090222</v>
      </c>
      <c r="E20062" s="336">
        <f>SUM(C20039:C20062)*7.4805194805</f>
        <v>43.910649350554593</v>
      </c>
      <c r="F20062" s="324">
        <f>AVERAGE(D20039:D20062)</f>
        <v>0.12229166666672124</v>
      </c>
      <c r="G20062" s="324">
        <f>_xlfn.STDEV.S(D20039:D20062)</f>
        <v>3.0819131072947095E-3</v>
      </c>
      <c r="H20062" s="406"/>
      <c r="J20062" s="82">
        <v>64</v>
      </c>
      <c r="K20062" s="321">
        <v>4</v>
      </c>
    </row>
    <row r="20063" spans="1:11" x14ac:dyDescent="0.3">
      <c r="A20063" s="341">
        <v>43846.025694386575</v>
      </c>
      <c r="B20063" s="318">
        <v>40584.771999999997</v>
      </c>
      <c r="C20063" s="318">
        <f t="shared" si="439"/>
        <v>0.23399999999674037</v>
      </c>
      <c r="D20063" s="414">
        <f t="shared" si="440"/>
        <v>0.11699999999837019</v>
      </c>
      <c r="H20063" s="406"/>
      <c r="J20063" s="82">
        <v>65</v>
      </c>
      <c r="K20063" s="391">
        <v>1</v>
      </c>
    </row>
    <row r="20064" spans="1:11" x14ac:dyDescent="0.3">
      <c r="A20064" s="341">
        <v>43846.067361053239</v>
      </c>
      <c r="B20064" s="318">
        <v>40585.019</v>
      </c>
      <c r="C20064" s="318">
        <f t="shared" si="439"/>
        <v>0.2470000000030268</v>
      </c>
      <c r="D20064" s="414">
        <f t="shared" si="440"/>
        <v>0.1235000000015134</v>
      </c>
      <c r="H20064" s="406"/>
      <c r="J20064" s="82">
        <v>66</v>
      </c>
      <c r="K20064" s="319">
        <v>2</v>
      </c>
    </row>
    <row r="20065" spans="1:11" x14ac:dyDescent="0.3">
      <c r="A20065" s="341">
        <v>43846.109027719911</v>
      </c>
      <c r="B20065" s="318">
        <v>40585.264000000003</v>
      </c>
      <c r="C20065" s="318">
        <f t="shared" si="439"/>
        <v>0.24500000000261934</v>
      </c>
      <c r="D20065" s="414">
        <f t="shared" si="440"/>
        <v>0.12250000000130967</v>
      </c>
      <c r="H20065" s="406"/>
      <c r="J20065" s="82">
        <v>67</v>
      </c>
      <c r="K20065" s="320">
        <v>3</v>
      </c>
    </row>
    <row r="20066" spans="1:11" x14ac:dyDescent="0.3">
      <c r="A20066" s="341">
        <v>43846.150694386575</v>
      </c>
      <c r="B20066" s="318">
        <v>40585.51</v>
      </c>
      <c r="C20066" s="318">
        <f t="shared" si="439"/>
        <v>0.24599999999918509</v>
      </c>
      <c r="D20066" s="414">
        <f t="shared" si="440"/>
        <v>0.12299999999959255</v>
      </c>
      <c r="H20066" s="406"/>
      <c r="J20066" s="82">
        <v>68</v>
      </c>
      <c r="K20066" s="321">
        <v>4</v>
      </c>
    </row>
    <row r="20067" spans="1:11" x14ac:dyDescent="0.3">
      <c r="A20067" s="341">
        <v>43846.192361053239</v>
      </c>
      <c r="B20067" s="318">
        <v>40585.75</v>
      </c>
      <c r="C20067" s="318">
        <f t="shared" si="439"/>
        <v>0.23999999999796273</v>
      </c>
      <c r="D20067" s="414">
        <f t="shared" si="440"/>
        <v>0.11999999999898137</v>
      </c>
      <c r="H20067" s="406"/>
      <c r="J20067" s="82">
        <v>69</v>
      </c>
      <c r="K20067" s="391">
        <v>1</v>
      </c>
    </row>
    <row r="20068" spans="1:11" x14ac:dyDescent="0.3">
      <c r="A20068" s="341">
        <v>43846.234027719911</v>
      </c>
      <c r="B20068" s="318">
        <v>40586.008000000002</v>
      </c>
      <c r="C20068" s="318">
        <f t="shared" si="439"/>
        <v>0.25800000000162981</v>
      </c>
      <c r="D20068" s="414">
        <f t="shared" si="440"/>
        <v>0.12900000000081491</v>
      </c>
      <c r="H20068" s="406"/>
      <c r="J20068" s="82">
        <v>70</v>
      </c>
      <c r="K20068" s="319">
        <v>2</v>
      </c>
    </row>
    <row r="20069" spans="1:11" x14ac:dyDescent="0.3">
      <c r="A20069" s="341">
        <v>43846.275694386575</v>
      </c>
      <c r="B20069" s="318">
        <v>40586.26</v>
      </c>
      <c r="C20069" s="318">
        <f t="shared" si="439"/>
        <v>0.25200000000040745</v>
      </c>
      <c r="D20069" s="414">
        <f t="shared" si="440"/>
        <v>0.12600000000020373</v>
      </c>
      <c r="H20069" s="406"/>
      <c r="J20069" s="82">
        <v>71</v>
      </c>
      <c r="K20069" s="320">
        <v>3</v>
      </c>
    </row>
    <row r="20070" spans="1:11" x14ac:dyDescent="0.3">
      <c r="A20070" s="341">
        <v>43846.317361053239</v>
      </c>
      <c r="B20070" s="318">
        <v>40586.502</v>
      </c>
      <c r="C20070" s="318">
        <f t="shared" si="439"/>
        <v>0.24199999999837019</v>
      </c>
      <c r="D20070" s="414">
        <f t="shared" si="440"/>
        <v>0.12099999999918509</v>
      </c>
      <c r="H20070" s="406"/>
      <c r="J20070" s="82">
        <v>72</v>
      </c>
      <c r="K20070" s="321">
        <v>4</v>
      </c>
    </row>
    <row r="20071" spans="1:11" x14ac:dyDescent="0.3">
      <c r="A20071" s="341">
        <v>43846.359027719911</v>
      </c>
      <c r="B20071" s="318">
        <v>40586.74</v>
      </c>
      <c r="C20071" s="318">
        <f t="shared" si="439"/>
        <v>0.23799999999755528</v>
      </c>
      <c r="D20071" s="414">
        <f t="shared" si="440"/>
        <v>0.11899999999877764</v>
      </c>
      <c r="H20071" s="406"/>
      <c r="J20071" s="82">
        <v>73</v>
      </c>
      <c r="K20071" s="391">
        <v>1</v>
      </c>
    </row>
    <row r="20072" spans="1:11" x14ac:dyDescent="0.3">
      <c r="A20072" s="341">
        <v>43846.400694386575</v>
      </c>
      <c r="B20072" s="318">
        <v>40586.995000000003</v>
      </c>
      <c r="C20072" s="318">
        <f t="shared" si="439"/>
        <v>0.25500000000465661</v>
      </c>
      <c r="D20072" s="414">
        <f t="shared" si="440"/>
        <v>0.12750000000232831</v>
      </c>
      <c r="H20072" s="406"/>
      <c r="J20072" s="82">
        <v>74</v>
      </c>
      <c r="K20072" s="319">
        <v>2</v>
      </c>
    </row>
    <row r="20073" spans="1:11" x14ac:dyDescent="0.3">
      <c r="A20073" s="341">
        <v>43846.442361053239</v>
      </c>
      <c r="B20073" s="318">
        <v>40587.25</v>
      </c>
      <c r="C20073" s="318">
        <f t="shared" si="439"/>
        <v>0.25499999999738066</v>
      </c>
      <c r="D20073" s="414">
        <f t="shared" si="440"/>
        <v>0.12749999999869033</v>
      </c>
      <c r="H20073" s="406"/>
      <c r="J20073" s="82">
        <v>75</v>
      </c>
      <c r="K20073" s="320">
        <v>3</v>
      </c>
    </row>
    <row r="20074" spans="1:11" x14ac:dyDescent="0.3">
      <c r="A20074" s="341">
        <v>43846.484027719911</v>
      </c>
      <c r="B20074" s="318">
        <v>40587.495000000003</v>
      </c>
      <c r="C20074" s="318">
        <f t="shared" si="439"/>
        <v>0.24500000000261934</v>
      </c>
      <c r="D20074" s="414">
        <f t="shared" si="440"/>
        <v>0.12250000000130967</v>
      </c>
      <c r="H20074" s="406"/>
      <c r="J20074" s="82">
        <v>76</v>
      </c>
      <c r="K20074" s="321">
        <v>4</v>
      </c>
    </row>
    <row r="20075" spans="1:11" x14ac:dyDescent="0.3">
      <c r="A20075" s="341">
        <v>43846.525694386575</v>
      </c>
      <c r="B20075" s="318">
        <v>40587.730000000003</v>
      </c>
      <c r="C20075" s="318">
        <f t="shared" si="439"/>
        <v>0.23500000000058208</v>
      </c>
      <c r="D20075" s="414">
        <f t="shared" si="440"/>
        <v>0.11750000000029104</v>
      </c>
      <c r="H20075" s="406"/>
      <c r="J20075" s="82">
        <v>77</v>
      </c>
      <c r="K20075" s="391">
        <v>1</v>
      </c>
    </row>
    <row r="20076" spans="1:11" x14ac:dyDescent="0.3">
      <c r="A20076" s="341">
        <v>43846.567361053239</v>
      </c>
      <c r="B20076" s="318">
        <v>40587.972999999998</v>
      </c>
      <c r="C20076" s="318">
        <f t="shared" si="439"/>
        <v>0.24299999999493593</v>
      </c>
      <c r="D20076" s="414">
        <f t="shared" si="440"/>
        <v>0.12149999999746797</v>
      </c>
      <c r="H20076" s="406"/>
      <c r="J20076" s="82">
        <v>78</v>
      </c>
      <c r="K20076" s="319">
        <v>2</v>
      </c>
    </row>
    <row r="20077" spans="1:11" x14ac:dyDescent="0.3">
      <c r="A20077" s="341">
        <v>43846.609027719911</v>
      </c>
      <c r="B20077" s="318">
        <v>40588.222000000002</v>
      </c>
      <c r="C20077" s="318">
        <f t="shared" si="439"/>
        <v>0.24900000000343425</v>
      </c>
      <c r="D20077" s="414">
        <f t="shared" si="440"/>
        <v>0.12450000000171713</v>
      </c>
      <c r="H20077" s="406"/>
      <c r="J20077" s="82">
        <v>79</v>
      </c>
      <c r="K20077" s="320">
        <v>3</v>
      </c>
    </row>
    <row r="20078" spans="1:11" x14ac:dyDescent="0.3">
      <c r="A20078" s="341">
        <v>43846.650694386575</v>
      </c>
      <c r="B20078" s="318">
        <v>40588.468999999997</v>
      </c>
      <c r="C20078" s="318">
        <f t="shared" si="439"/>
        <v>0.24699999999575084</v>
      </c>
      <c r="D20078" s="414">
        <f t="shared" si="440"/>
        <v>0.12349999999787542</v>
      </c>
      <c r="H20078" s="406"/>
      <c r="J20078" s="82">
        <v>80</v>
      </c>
      <c r="K20078" s="321">
        <v>4</v>
      </c>
    </row>
    <row r="20079" spans="1:11" x14ac:dyDescent="0.3">
      <c r="A20079" s="341">
        <v>43846.692361053239</v>
      </c>
      <c r="B20079" s="318">
        <v>40588.701000000001</v>
      </c>
      <c r="C20079" s="318">
        <f t="shared" si="439"/>
        <v>0.23200000000360887</v>
      </c>
      <c r="D20079" s="414">
        <f t="shared" si="440"/>
        <v>0.11600000000180444</v>
      </c>
      <c r="H20079" s="406"/>
      <c r="J20079" s="82">
        <v>81</v>
      </c>
      <c r="K20079" s="391">
        <v>1</v>
      </c>
    </row>
    <row r="20080" spans="1:11" x14ac:dyDescent="0.3">
      <c r="A20080" s="341">
        <v>43846.734027719911</v>
      </c>
      <c r="B20080" s="318">
        <v>40588.942000000003</v>
      </c>
      <c r="C20080" s="318">
        <f t="shared" si="439"/>
        <v>0.24100000000180444</v>
      </c>
      <c r="D20080" s="414">
        <f t="shared" si="440"/>
        <v>0.12050000000090222</v>
      </c>
      <c r="H20080" s="406"/>
      <c r="J20080" s="82">
        <v>82</v>
      </c>
      <c r="K20080" s="319">
        <v>2</v>
      </c>
    </row>
    <row r="20081" spans="1:12" x14ac:dyDescent="0.3">
      <c r="A20081" s="341">
        <v>43846.775694386575</v>
      </c>
      <c r="B20081" s="318">
        <v>40589.188999999998</v>
      </c>
      <c r="C20081" s="318">
        <f t="shared" si="439"/>
        <v>0.24699999999575084</v>
      </c>
      <c r="D20081" s="414">
        <f t="shared" si="440"/>
        <v>0.12349999999787542</v>
      </c>
      <c r="H20081" s="406"/>
      <c r="J20081" s="82">
        <v>83</v>
      </c>
      <c r="K20081" s="320">
        <v>3</v>
      </c>
    </row>
    <row r="20082" spans="1:12" x14ac:dyDescent="0.3">
      <c r="A20082" s="341">
        <v>43846.817361053239</v>
      </c>
      <c r="B20082" s="318">
        <v>40589.425000000003</v>
      </c>
      <c r="C20082" s="318">
        <f t="shared" si="439"/>
        <v>0.23600000000442378</v>
      </c>
      <c r="D20082" s="414">
        <f t="shared" si="440"/>
        <v>0.11800000000221189</v>
      </c>
      <c r="H20082" s="406"/>
      <c r="J20082" s="82">
        <v>84</v>
      </c>
      <c r="K20082" s="321">
        <v>4</v>
      </c>
    </row>
    <row r="20083" spans="1:12" x14ac:dyDescent="0.3">
      <c r="A20083" s="341">
        <v>43846.859027719911</v>
      </c>
      <c r="B20083" s="318">
        <v>40589.652000000002</v>
      </c>
      <c r="C20083" s="318">
        <f t="shared" si="439"/>
        <v>0.22699999999895226</v>
      </c>
      <c r="D20083" s="414">
        <f t="shared" si="440"/>
        <v>0.11349999999947613</v>
      </c>
      <c r="H20083" s="406"/>
      <c r="J20083" s="82">
        <v>85</v>
      </c>
      <c r="K20083" s="391">
        <v>1</v>
      </c>
    </row>
    <row r="20084" spans="1:12" x14ac:dyDescent="0.3">
      <c r="A20084" s="341">
        <v>43846.900694386575</v>
      </c>
      <c r="B20084" s="318">
        <v>40589.887999999999</v>
      </c>
      <c r="C20084" s="318">
        <f t="shared" si="439"/>
        <v>0.23599999999714782</v>
      </c>
      <c r="D20084" s="414">
        <f t="shared" si="440"/>
        <v>0.11799999999857391</v>
      </c>
      <c r="H20084" s="406"/>
      <c r="J20084" s="82">
        <v>86</v>
      </c>
      <c r="K20084" s="319">
        <v>2</v>
      </c>
    </row>
    <row r="20085" spans="1:12" x14ac:dyDescent="0.3">
      <c r="A20085" s="341">
        <v>43846.942361053239</v>
      </c>
      <c r="B20085" s="318">
        <v>40590.127999999997</v>
      </c>
      <c r="C20085" s="318">
        <f t="shared" si="439"/>
        <v>0.23999999999796273</v>
      </c>
      <c r="D20085" s="414">
        <f t="shared" si="440"/>
        <v>0.11999999999898137</v>
      </c>
      <c r="H20085" s="406"/>
      <c r="J20085" s="82">
        <v>87</v>
      </c>
      <c r="K20085" s="320">
        <v>3</v>
      </c>
    </row>
    <row r="20086" spans="1:12" x14ac:dyDescent="0.3">
      <c r="A20086" s="341">
        <v>43846.984027719911</v>
      </c>
      <c r="B20086" s="318">
        <v>40590.368999999999</v>
      </c>
      <c r="C20086" s="318">
        <f t="shared" si="439"/>
        <v>0.24100000000180444</v>
      </c>
      <c r="D20086" s="414">
        <f t="shared" si="440"/>
        <v>0.12050000000090222</v>
      </c>
      <c r="E20086" s="336">
        <f>SUM(C20063:C20086)*7.4805194805</f>
        <v>43.618909090782871</v>
      </c>
      <c r="F20086" s="324">
        <f>AVERAGE(D20063:D20086)</f>
        <v>0.1214791666666315</v>
      </c>
      <c r="G20086" s="324">
        <f>_xlfn.STDEV.S(D20063:D20086)</f>
        <v>3.8546391212563435E-3</v>
      </c>
      <c r="H20086" s="406"/>
      <c r="J20086" s="82">
        <v>88</v>
      </c>
      <c r="K20086" s="321">
        <v>4</v>
      </c>
    </row>
    <row r="20087" spans="1:12" x14ac:dyDescent="0.3">
      <c r="A20087" s="341">
        <v>43847.025694386575</v>
      </c>
      <c r="B20087" s="318">
        <v>40590.601999999999</v>
      </c>
      <c r="C20087" s="318">
        <f t="shared" si="439"/>
        <v>0.23300000000017462</v>
      </c>
      <c r="D20087" s="414">
        <f t="shared" si="440"/>
        <v>0.11650000000008731</v>
      </c>
      <c r="H20087" s="406"/>
      <c r="J20087" s="82">
        <v>89</v>
      </c>
      <c r="K20087" s="391">
        <v>1</v>
      </c>
    </row>
    <row r="20088" spans="1:12" x14ac:dyDescent="0.3">
      <c r="A20088" s="341">
        <v>43847.067361053239</v>
      </c>
      <c r="B20088" s="318">
        <v>40590.839</v>
      </c>
      <c r="C20088" s="318">
        <f t="shared" si="439"/>
        <v>0.23700000000098953</v>
      </c>
      <c r="D20088" s="414">
        <f t="shared" si="440"/>
        <v>0.11850000000049477</v>
      </c>
      <c r="H20088" s="406"/>
      <c r="J20088" s="82">
        <v>90</v>
      </c>
      <c r="K20088" s="319">
        <v>2</v>
      </c>
    </row>
    <row r="20089" spans="1:12" x14ac:dyDescent="0.3">
      <c r="A20089" s="341">
        <v>43847.109027719911</v>
      </c>
      <c r="B20089" s="318">
        <v>40591.080999999998</v>
      </c>
      <c r="C20089" s="318">
        <f t="shared" si="439"/>
        <v>0.24199999999837019</v>
      </c>
      <c r="D20089" s="414">
        <f t="shared" si="440"/>
        <v>0.12099999999918509</v>
      </c>
      <c r="H20089" s="406"/>
      <c r="J20089" s="82">
        <v>91</v>
      </c>
      <c r="K20089" s="320">
        <v>3</v>
      </c>
    </row>
    <row r="20090" spans="1:12" x14ac:dyDescent="0.3">
      <c r="A20090" s="341">
        <v>43847.150694386575</v>
      </c>
      <c r="B20090" s="318">
        <v>40591.322999999997</v>
      </c>
      <c r="C20090" s="318">
        <f t="shared" si="439"/>
        <v>0.24199999999837019</v>
      </c>
      <c r="D20090" s="414">
        <f t="shared" si="440"/>
        <v>0.12099999999918509</v>
      </c>
      <c r="H20090" s="406"/>
      <c r="J20090" s="82">
        <v>92</v>
      </c>
      <c r="K20090" s="321">
        <v>4</v>
      </c>
    </row>
    <row r="20091" spans="1:12" x14ac:dyDescent="0.3">
      <c r="A20091" s="341">
        <v>43847.192361053239</v>
      </c>
      <c r="B20091" s="318">
        <v>40591.569000000003</v>
      </c>
      <c r="C20091" s="318">
        <f t="shared" si="439"/>
        <v>0.24600000000646105</v>
      </c>
      <c r="D20091" s="414">
        <f t="shared" si="440"/>
        <v>0.12300000000323053</v>
      </c>
      <c r="H20091" s="406"/>
      <c r="J20091" s="82">
        <v>93</v>
      </c>
      <c r="K20091" s="391">
        <v>1</v>
      </c>
    </row>
    <row r="20092" spans="1:12" x14ac:dyDescent="0.3">
      <c r="A20092" s="341">
        <v>43847.234027719911</v>
      </c>
      <c r="B20092" s="318">
        <v>40591.802000000003</v>
      </c>
      <c r="C20092" s="318">
        <f t="shared" si="439"/>
        <v>0.23300000000017462</v>
      </c>
      <c r="D20092" s="414">
        <f t="shared" si="440"/>
        <v>0.11650000000008731</v>
      </c>
      <c r="H20092" s="406"/>
      <c r="J20092" s="82">
        <v>94</v>
      </c>
      <c r="K20092" s="319">
        <v>2</v>
      </c>
    </row>
    <row r="20093" spans="1:12" x14ac:dyDescent="0.3">
      <c r="A20093" s="341">
        <v>43847.275694386575</v>
      </c>
      <c r="B20093" s="318">
        <v>40592.065000000002</v>
      </c>
      <c r="C20093" s="318">
        <f t="shared" si="439"/>
        <v>0.26299999999901047</v>
      </c>
      <c r="D20093" s="414">
        <f t="shared" si="440"/>
        <v>0.13149999999950523</v>
      </c>
      <c r="H20093" s="406"/>
      <c r="J20093" s="82">
        <v>95</v>
      </c>
      <c r="K20093" s="320">
        <v>3</v>
      </c>
    </row>
    <row r="20094" spans="1:12" x14ac:dyDescent="0.3">
      <c r="A20094" s="341">
        <v>43847.317361053239</v>
      </c>
      <c r="B20094" s="318">
        <v>40592.311999999998</v>
      </c>
      <c r="C20094" s="318">
        <f t="shared" si="439"/>
        <v>0.24699999999575084</v>
      </c>
      <c r="D20094" s="414">
        <f t="shared" si="440"/>
        <v>0.12349999999787542</v>
      </c>
      <c r="H20094" s="406"/>
      <c r="J20094" s="82">
        <v>96</v>
      </c>
      <c r="K20094" s="321">
        <v>4</v>
      </c>
    </row>
    <row r="20095" spans="1:12" x14ac:dyDescent="0.3">
      <c r="A20095" s="341">
        <v>43847.355555555558</v>
      </c>
      <c r="B20095" s="318">
        <v>40592.557999999997</v>
      </c>
      <c r="C20095" s="318">
        <f t="shared" ref="C20095:C20158" si="441">B20095-B20094</f>
        <v>0.24599999999918509</v>
      </c>
      <c r="D20095" s="414">
        <f t="shared" ref="D20095:D20158" si="442">C20095/2</f>
        <v>0.12299999999959255</v>
      </c>
      <c r="H20095" s="406"/>
      <c r="J20095" s="82">
        <v>1</v>
      </c>
      <c r="K20095" s="391">
        <v>1</v>
      </c>
      <c r="L20095" s="54" t="s">
        <v>313</v>
      </c>
    </row>
    <row r="20096" spans="1:12" x14ac:dyDescent="0.3">
      <c r="A20096" s="341">
        <v>43847.397916666669</v>
      </c>
      <c r="B20096" s="318">
        <v>40592.798999999999</v>
      </c>
      <c r="C20096" s="318">
        <f t="shared" si="441"/>
        <v>0.24100000000180444</v>
      </c>
      <c r="D20096" s="414">
        <f t="shared" si="442"/>
        <v>0.12050000000090222</v>
      </c>
      <c r="H20096" s="406"/>
      <c r="J20096" s="82">
        <v>2</v>
      </c>
      <c r="K20096" s="319">
        <v>2</v>
      </c>
    </row>
    <row r="20097" spans="1:11" x14ac:dyDescent="0.3">
      <c r="A20097" s="341">
        <v>43847.438888888886</v>
      </c>
      <c r="B20097" s="318">
        <v>40593.050000000003</v>
      </c>
      <c r="C20097" s="318">
        <f t="shared" si="441"/>
        <v>0.25100000000384171</v>
      </c>
      <c r="D20097" s="414">
        <f t="shared" si="442"/>
        <v>0.12550000000192085</v>
      </c>
      <c r="H20097" s="406"/>
      <c r="J20097" s="82">
        <v>3</v>
      </c>
      <c r="K20097" s="320">
        <v>3</v>
      </c>
    </row>
    <row r="20098" spans="1:11" x14ac:dyDescent="0.3">
      <c r="A20098" s="341">
        <v>43847.480555555558</v>
      </c>
      <c r="B20098" s="318">
        <v>40593.294000000002</v>
      </c>
      <c r="C20098" s="318">
        <f t="shared" si="441"/>
        <v>0.24399999999877764</v>
      </c>
      <c r="D20098" s="414">
        <f t="shared" si="442"/>
        <v>0.12199999999938882</v>
      </c>
      <c r="H20098" s="406"/>
      <c r="J20098" s="82">
        <v>4</v>
      </c>
      <c r="K20098" s="321">
        <v>4</v>
      </c>
    </row>
    <row r="20099" spans="1:11" x14ac:dyDescent="0.3">
      <c r="A20099" s="341">
        <v>43847.522222222222</v>
      </c>
      <c r="B20099" s="318">
        <v>40593.536999999997</v>
      </c>
      <c r="C20099" s="318">
        <f t="shared" si="441"/>
        <v>0.24299999999493593</v>
      </c>
      <c r="D20099" s="414">
        <f t="shared" si="442"/>
        <v>0.12149999999746797</v>
      </c>
      <c r="H20099" s="406"/>
      <c r="J20099" s="82">
        <v>5</v>
      </c>
      <c r="K20099" s="391">
        <v>1</v>
      </c>
    </row>
    <row r="20100" spans="1:11" x14ac:dyDescent="0.3">
      <c r="A20100" s="341">
        <v>43847.563888888886</v>
      </c>
      <c r="B20100" s="318">
        <v>40593.775999999998</v>
      </c>
      <c r="C20100" s="318">
        <f t="shared" si="441"/>
        <v>0.23900000000139698</v>
      </c>
      <c r="D20100" s="414">
        <f t="shared" si="442"/>
        <v>0.11950000000069849</v>
      </c>
      <c r="H20100" s="406"/>
      <c r="J20100" s="82">
        <v>6</v>
      </c>
      <c r="K20100" s="319">
        <v>2</v>
      </c>
    </row>
    <row r="20101" spans="1:11" x14ac:dyDescent="0.3">
      <c r="A20101" s="341">
        <v>43847.605555555558</v>
      </c>
      <c r="B20101" s="318">
        <v>40594.021999999997</v>
      </c>
      <c r="C20101" s="318">
        <f t="shared" si="441"/>
        <v>0.24599999999918509</v>
      </c>
      <c r="D20101" s="414">
        <f t="shared" si="442"/>
        <v>0.12299999999959255</v>
      </c>
      <c r="H20101" s="406"/>
      <c r="J20101" s="82">
        <v>7</v>
      </c>
      <c r="K20101" s="320">
        <v>3</v>
      </c>
    </row>
    <row r="20102" spans="1:11" x14ac:dyDescent="0.3">
      <c r="A20102" s="341">
        <v>43847.647222222222</v>
      </c>
      <c r="B20102" s="318">
        <v>40594.271000000001</v>
      </c>
      <c r="C20102" s="318">
        <f t="shared" si="441"/>
        <v>0.24900000000343425</v>
      </c>
      <c r="D20102" s="414">
        <f t="shared" si="442"/>
        <v>0.12450000000171713</v>
      </c>
      <c r="H20102" s="406"/>
      <c r="J20102" s="82">
        <v>8</v>
      </c>
      <c r="K20102" s="321">
        <v>4</v>
      </c>
    </row>
    <row r="20103" spans="1:11" x14ac:dyDescent="0.3">
      <c r="A20103" s="341">
        <v>43847.68888883102</v>
      </c>
      <c r="B20103" s="318">
        <v>40594.508000000002</v>
      </c>
      <c r="C20103" s="318">
        <f t="shared" si="441"/>
        <v>0.23700000000098953</v>
      </c>
      <c r="D20103" s="414">
        <f t="shared" si="442"/>
        <v>0.11850000000049477</v>
      </c>
      <c r="H20103" s="406"/>
      <c r="J20103" s="82">
        <v>9</v>
      </c>
      <c r="K20103" s="391">
        <v>1</v>
      </c>
    </row>
    <row r="20104" spans="1:11" x14ac:dyDescent="0.3">
      <c r="A20104" s="341">
        <v>43847.730555497685</v>
      </c>
      <c r="B20104" s="318">
        <v>40594.74</v>
      </c>
      <c r="C20104" s="318">
        <f t="shared" si="441"/>
        <v>0.23199999999633292</v>
      </c>
      <c r="D20104" s="414">
        <f t="shared" si="442"/>
        <v>0.11599999999816646</v>
      </c>
      <c r="H20104" s="406"/>
      <c r="J20104" s="82">
        <v>10</v>
      </c>
      <c r="K20104" s="319">
        <v>2</v>
      </c>
    </row>
    <row r="20105" spans="1:11" x14ac:dyDescent="0.3">
      <c r="A20105" s="341">
        <v>43847.772222164349</v>
      </c>
      <c r="B20105" s="318">
        <v>40594.983</v>
      </c>
      <c r="C20105" s="318">
        <f t="shared" si="441"/>
        <v>0.24300000000221189</v>
      </c>
      <c r="D20105" s="414">
        <f t="shared" si="442"/>
        <v>0.12150000000110595</v>
      </c>
      <c r="H20105" s="406"/>
      <c r="J20105" s="82">
        <v>11</v>
      </c>
      <c r="K20105" s="320">
        <v>3</v>
      </c>
    </row>
    <row r="20106" spans="1:11" x14ac:dyDescent="0.3">
      <c r="A20106" s="341">
        <v>43847.81388883102</v>
      </c>
      <c r="B20106" s="318">
        <v>40595.230000000003</v>
      </c>
      <c r="C20106" s="318">
        <f t="shared" si="441"/>
        <v>0.2470000000030268</v>
      </c>
      <c r="D20106" s="414">
        <f t="shared" si="442"/>
        <v>0.1235000000015134</v>
      </c>
      <c r="H20106" s="406"/>
      <c r="J20106" s="82">
        <v>12</v>
      </c>
      <c r="K20106" s="321">
        <v>4</v>
      </c>
    </row>
    <row r="20107" spans="1:11" x14ac:dyDescent="0.3">
      <c r="A20107" s="341">
        <v>43847.855555497685</v>
      </c>
      <c r="B20107" s="318">
        <v>40595.463000000003</v>
      </c>
      <c r="C20107" s="318">
        <f t="shared" si="441"/>
        <v>0.23300000000017462</v>
      </c>
      <c r="D20107" s="414">
        <f t="shared" si="442"/>
        <v>0.11650000000008731</v>
      </c>
      <c r="H20107" s="406"/>
      <c r="J20107" s="82">
        <v>13</v>
      </c>
      <c r="K20107" s="391">
        <v>1</v>
      </c>
    </row>
    <row r="20108" spans="1:11" x14ac:dyDescent="0.3">
      <c r="A20108" s="341">
        <v>43847.897222164349</v>
      </c>
      <c r="B20108" s="318">
        <v>40595.690999999999</v>
      </c>
      <c r="C20108" s="318">
        <f t="shared" si="441"/>
        <v>0.22799999999551801</v>
      </c>
      <c r="D20108" s="414">
        <f t="shared" si="442"/>
        <v>0.11399999999775901</v>
      </c>
      <c r="H20108" s="406"/>
      <c r="J20108" s="82">
        <v>14</v>
      </c>
      <c r="K20108" s="319">
        <v>2</v>
      </c>
    </row>
    <row r="20109" spans="1:11" x14ac:dyDescent="0.3">
      <c r="A20109" s="341">
        <v>43847.93888883102</v>
      </c>
      <c r="B20109" s="318">
        <v>40595.928999999996</v>
      </c>
      <c r="C20109" s="318">
        <f t="shared" si="441"/>
        <v>0.23799999999755528</v>
      </c>
      <c r="D20109" s="414">
        <f t="shared" si="442"/>
        <v>0.11899999999877764</v>
      </c>
      <c r="H20109" s="406"/>
      <c r="J20109" s="82">
        <v>15</v>
      </c>
      <c r="K20109" s="320">
        <v>3</v>
      </c>
    </row>
    <row r="20110" spans="1:11" x14ac:dyDescent="0.3">
      <c r="A20110" s="341">
        <v>43847.980555497685</v>
      </c>
      <c r="B20110" s="318">
        <v>40596.175000000003</v>
      </c>
      <c r="C20110" s="318">
        <f t="shared" si="441"/>
        <v>0.24600000000646105</v>
      </c>
      <c r="D20110" s="414">
        <f t="shared" si="442"/>
        <v>0.12300000000323053</v>
      </c>
      <c r="E20110" s="336">
        <f>SUM(C20087:C20110)*7.4805194805</f>
        <v>43.431896103813912</v>
      </c>
      <c r="F20110" s="324">
        <f>AVERAGE(D20087:D20110)</f>
        <v>0.12095833333341943</v>
      </c>
      <c r="G20110" s="324">
        <f>_xlfn.STDEV.S(D20087:D20110)</f>
        <v>3.7674713778872914E-3</v>
      </c>
      <c r="H20110" s="406"/>
      <c r="J20110" s="82">
        <v>16</v>
      </c>
      <c r="K20110" s="321">
        <v>4</v>
      </c>
    </row>
    <row r="20111" spans="1:11" x14ac:dyDescent="0.3">
      <c r="A20111" s="341">
        <v>43848.022222164349</v>
      </c>
      <c r="B20111" s="318">
        <v>40596.413</v>
      </c>
      <c r="C20111" s="318">
        <f t="shared" si="441"/>
        <v>0.23799999999755528</v>
      </c>
      <c r="D20111" s="414">
        <f t="shared" si="442"/>
        <v>0.11899999999877764</v>
      </c>
      <c r="H20111" s="406"/>
      <c r="J20111" s="82">
        <v>17</v>
      </c>
      <c r="K20111" s="391">
        <v>1</v>
      </c>
    </row>
    <row r="20112" spans="1:11" x14ac:dyDescent="0.3">
      <c r="A20112" s="341">
        <v>43848.06388883102</v>
      </c>
      <c r="B20112" s="318">
        <v>40596.648999999998</v>
      </c>
      <c r="C20112" s="318">
        <f t="shared" si="441"/>
        <v>0.23599999999714782</v>
      </c>
      <c r="D20112" s="414">
        <f t="shared" si="442"/>
        <v>0.11799999999857391</v>
      </c>
      <c r="H20112" s="406"/>
      <c r="J20112" s="82">
        <v>18</v>
      </c>
      <c r="K20112" s="319">
        <v>2</v>
      </c>
    </row>
    <row r="20113" spans="1:11" x14ac:dyDescent="0.3">
      <c r="A20113" s="341">
        <v>43848.105555497685</v>
      </c>
      <c r="B20113" s="318">
        <v>40596.887999999999</v>
      </c>
      <c r="C20113" s="318">
        <f t="shared" si="441"/>
        <v>0.23900000000139698</v>
      </c>
      <c r="D20113" s="414">
        <f t="shared" si="442"/>
        <v>0.11950000000069849</v>
      </c>
      <c r="H20113" s="406"/>
      <c r="J20113" s="82">
        <v>19</v>
      </c>
      <c r="K20113" s="320">
        <v>3</v>
      </c>
    </row>
    <row r="20114" spans="1:11" x14ac:dyDescent="0.3">
      <c r="A20114" s="341">
        <v>43848.147222164349</v>
      </c>
      <c r="B20114" s="318">
        <v>40597.137999999999</v>
      </c>
      <c r="C20114" s="318">
        <f t="shared" si="441"/>
        <v>0.25</v>
      </c>
      <c r="D20114" s="414">
        <f t="shared" si="442"/>
        <v>0.125</v>
      </c>
      <c r="H20114" s="406"/>
      <c r="J20114" s="82">
        <v>20</v>
      </c>
      <c r="K20114" s="321">
        <v>4</v>
      </c>
    </row>
    <row r="20115" spans="1:11" x14ac:dyDescent="0.3">
      <c r="A20115" s="341">
        <v>43848.18888883102</v>
      </c>
      <c r="B20115" s="318">
        <v>40597.381000000001</v>
      </c>
      <c r="C20115" s="318">
        <f t="shared" si="441"/>
        <v>0.24300000000221189</v>
      </c>
      <c r="D20115" s="414">
        <f t="shared" si="442"/>
        <v>0.12150000000110595</v>
      </c>
      <c r="H20115" s="406"/>
      <c r="J20115" s="82">
        <v>21</v>
      </c>
      <c r="K20115" s="391">
        <v>1</v>
      </c>
    </row>
    <row r="20116" spans="1:11" x14ac:dyDescent="0.3">
      <c r="A20116" s="341">
        <v>43848.230555497685</v>
      </c>
      <c r="B20116" s="318">
        <v>40597.622000000003</v>
      </c>
      <c r="C20116" s="318">
        <f t="shared" si="441"/>
        <v>0.24100000000180444</v>
      </c>
      <c r="D20116" s="414">
        <f t="shared" si="442"/>
        <v>0.12050000000090222</v>
      </c>
      <c r="H20116" s="406"/>
      <c r="J20116" s="82">
        <v>22</v>
      </c>
      <c r="K20116" s="319">
        <v>2</v>
      </c>
    </row>
    <row r="20117" spans="1:11" x14ac:dyDescent="0.3">
      <c r="A20117" s="341">
        <v>43848.272222164349</v>
      </c>
      <c r="B20117" s="318">
        <v>40597.868999999999</v>
      </c>
      <c r="C20117" s="318">
        <f t="shared" si="441"/>
        <v>0.24699999999575084</v>
      </c>
      <c r="D20117" s="414">
        <f t="shared" si="442"/>
        <v>0.12349999999787542</v>
      </c>
      <c r="H20117" s="406"/>
      <c r="J20117" s="82">
        <v>23</v>
      </c>
      <c r="K20117" s="320">
        <v>3</v>
      </c>
    </row>
    <row r="20118" spans="1:11" x14ac:dyDescent="0.3">
      <c r="A20118" s="341">
        <v>43848.31388883102</v>
      </c>
      <c r="B20118" s="318">
        <v>40598.127999999997</v>
      </c>
      <c r="C20118" s="318">
        <f t="shared" si="441"/>
        <v>0.25899999999819556</v>
      </c>
      <c r="D20118" s="414">
        <f t="shared" si="442"/>
        <v>0.12949999999909778</v>
      </c>
      <c r="H20118" s="406"/>
      <c r="J20118" s="82">
        <v>24</v>
      </c>
      <c r="K20118" s="321">
        <v>4</v>
      </c>
    </row>
    <row r="20119" spans="1:11" x14ac:dyDescent="0.3">
      <c r="A20119" s="341">
        <v>43848.355555497685</v>
      </c>
      <c r="B20119" s="318">
        <v>40598.379000000001</v>
      </c>
      <c r="C20119" s="318">
        <f t="shared" si="441"/>
        <v>0.25100000000384171</v>
      </c>
      <c r="D20119" s="414">
        <f t="shared" si="442"/>
        <v>0.12550000000192085</v>
      </c>
      <c r="H20119" s="406"/>
      <c r="J20119" s="82">
        <v>25</v>
      </c>
      <c r="K20119" s="391">
        <v>1</v>
      </c>
    </row>
    <row r="20120" spans="1:11" x14ac:dyDescent="0.3">
      <c r="A20120" s="341">
        <v>43848.397222164349</v>
      </c>
      <c r="B20120" s="318">
        <v>40598.618000000002</v>
      </c>
      <c r="C20120" s="318">
        <f t="shared" si="441"/>
        <v>0.23900000000139698</v>
      </c>
      <c r="D20120" s="414">
        <f t="shared" si="442"/>
        <v>0.11950000000069849</v>
      </c>
      <c r="H20120" s="406"/>
      <c r="J20120" s="82">
        <v>26</v>
      </c>
      <c r="K20120" s="319">
        <v>2</v>
      </c>
    </row>
    <row r="20121" spans="1:11" x14ac:dyDescent="0.3">
      <c r="A20121" s="341">
        <v>43848.43888883102</v>
      </c>
      <c r="B20121" s="318">
        <v>40598.858</v>
      </c>
      <c r="C20121" s="318">
        <f t="shared" si="441"/>
        <v>0.23999999999796273</v>
      </c>
      <c r="D20121" s="414">
        <f t="shared" si="442"/>
        <v>0.11999999999898137</v>
      </c>
      <c r="H20121" s="406"/>
      <c r="J20121" s="82">
        <v>27</v>
      </c>
      <c r="K20121" s="320">
        <v>3</v>
      </c>
    </row>
    <row r="20122" spans="1:11" x14ac:dyDescent="0.3">
      <c r="A20122" s="341">
        <v>43848.480555497685</v>
      </c>
      <c r="B20122" s="318">
        <v>40599.101999999999</v>
      </c>
      <c r="C20122" s="318">
        <f t="shared" si="441"/>
        <v>0.24399999999877764</v>
      </c>
      <c r="D20122" s="414">
        <f t="shared" si="442"/>
        <v>0.12199999999938882</v>
      </c>
      <c r="H20122" s="406"/>
      <c r="J20122" s="82">
        <v>28</v>
      </c>
      <c r="K20122" s="321">
        <v>4</v>
      </c>
    </row>
    <row r="20123" spans="1:11" x14ac:dyDescent="0.3">
      <c r="A20123" s="341">
        <v>43848.522222164349</v>
      </c>
      <c r="B20123" s="318">
        <v>40599.349000000002</v>
      </c>
      <c r="C20123" s="318">
        <f t="shared" si="441"/>
        <v>0.2470000000030268</v>
      </c>
      <c r="D20123" s="414">
        <f t="shared" si="442"/>
        <v>0.1235000000015134</v>
      </c>
      <c r="H20123" s="406"/>
      <c r="J20123" s="82">
        <v>29</v>
      </c>
      <c r="K20123" s="391">
        <v>1</v>
      </c>
    </row>
    <row r="20124" spans="1:11" x14ac:dyDescent="0.3">
      <c r="A20124" s="341">
        <v>43848.56388883102</v>
      </c>
      <c r="B20124" s="318">
        <v>40599.591999999997</v>
      </c>
      <c r="C20124" s="318">
        <f t="shared" si="441"/>
        <v>0.24299999999493593</v>
      </c>
      <c r="D20124" s="414">
        <f t="shared" si="442"/>
        <v>0.12149999999746797</v>
      </c>
      <c r="H20124" s="406"/>
      <c r="J20124" s="82">
        <v>30</v>
      </c>
      <c r="K20124" s="319">
        <v>2</v>
      </c>
    </row>
    <row r="20125" spans="1:11" x14ac:dyDescent="0.3">
      <c r="A20125" s="341">
        <v>43848.605555497685</v>
      </c>
      <c r="B20125" s="318">
        <v>40599.851999999999</v>
      </c>
      <c r="C20125" s="318">
        <f t="shared" si="441"/>
        <v>0.26000000000203727</v>
      </c>
      <c r="D20125" s="414">
        <f t="shared" si="442"/>
        <v>0.13000000000101863</v>
      </c>
      <c r="H20125" s="406"/>
      <c r="J20125" s="82">
        <v>31</v>
      </c>
      <c r="K20125" s="320">
        <v>3</v>
      </c>
    </row>
    <row r="20126" spans="1:11" x14ac:dyDescent="0.3">
      <c r="A20126" s="341">
        <v>43848.647222164349</v>
      </c>
      <c r="B20126" s="318">
        <v>40600.078000000001</v>
      </c>
      <c r="C20126" s="318">
        <f t="shared" si="441"/>
        <v>0.22600000000238651</v>
      </c>
      <c r="D20126" s="414">
        <f t="shared" si="442"/>
        <v>0.11300000000119326</v>
      </c>
      <c r="H20126" s="406"/>
      <c r="J20126" s="82">
        <v>32</v>
      </c>
      <c r="K20126" s="321">
        <v>4</v>
      </c>
    </row>
    <row r="20127" spans="1:11" x14ac:dyDescent="0.3">
      <c r="A20127" s="341">
        <v>43848.68888883102</v>
      </c>
      <c r="B20127" s="318">
        <v>40600.317999999999</v>
      </c>
      <c r="C20127" s="318">
        <f t="shared" si="441"/>
        <v>0.23999999999796273</v>
      </c>
      <c r="D20127" s="414">
        <f t="shared" si="442"/>
        <v>0.11999999999898137</v>
      </c>
      <c r="H20127" s="406"/>
      <c r="J20127" s="82">
        <v>33</v>
      </c>
      <c r="K20127" s="391">
        <v>1</v>
      </c>
    </row>
    <row r="20128" spans="1:11" x14ac:dyDescent="0.3">
      <c r="A20128" s="341">
        <v>43848.730555497685</v>
      </c>
      <c r="B20128" s="318">
        <v>40600.557000000001</v>
      </c>
      <c r="C20128" s="318">
        <f t="shared" si="441"/>
        <v>0.23900000000139698</v>
      </c>
      <c r="D20128" s="414">
        <f t="shared" si="442"/>
        <v>0.11950000000069849</v>
      </c>
      <c r="H20128" s="406"/>
      <c r="J20128" s="82">
        <v>34</v>
      </c>
      <c r="K20128" s="319">
        <v>2</v>
      </c>
    </row>
    <row r="20129" spans="1:11" x14ac:dyDescent="0.3">
      <c r="A20129" s="341">
        <v>43848.772222164349</v>
      </c>
      <c r="B20129" s="318">
        <v>40600.792000000001</v>
      </c>
      <c r="C20129" s="318">
        <f t="shared" si="441"/>
        <v>0.23500000000058208</v>
      </c>
      <c r="D20129" s="414">
        <f t="shared" si="442"/>
        <v>0.11750000000029104</v>
      </c>
      <c r="H20129" s="406"/>
      <c r="J20129" s="82">
        <v>35</v>
      </c>
      <c r="K20129" s="320">
        <v>3</v>
      </c>
    </row>
    <row r="20130" spans="1:11" x14ac:dyDescent="0.3">
      <c r="A20130" s="341">
        <v>43848.81388883102</v>
      </c>
      <c r="B20130" s="318">
        <v>40601.040000000001</v>
      </c>
      <c r="C20130" s="318">
        <f t="shared" si="441"/>
        <v>0.24799999999959255</v>
      </c>
      <c r="D20130" s="414">
        <f t="shared" si="442"/>
        <v>0.12399999999979627</v>
      </c>
      <c r="H20130" s="406"/>
      <c r="J20130" s="82">
        <v>36</v>
      </c>
      <c r="K20130" s="321">
        <v>4</v>
      </c>
    </row>
    <row r="20131" spans="1:11" x14ac:dyDescent="0.3">
      <c r="A20131" s="341">
        <v>43848.855555497685</v>
      </c>
      <c r="B20131" s="318">
        <v>40601.281000000003</v>
      </c>
      <c r="C20131" s="318">
        <f t="shared" si="441"/>
        <v>0.24100000000180444</v>
      </c>
      <c r="D20131" s="414">
        <f t="shared" si="442"/>
        <v>0.12050000000090222</v>
      </c>
      <c r="H20131" s="406"/>
      <c r="J20131" s="82">
        <v>37</v>
      </c>
      <c r="K20131" s="391">
        <v>1</v>
      </c>
    </row>
    <row r="20132" spans="1:11" x14ac:dyDescent="0.3">
      <c r="A20132" s="341">
        <v>43848.897222164349</v>
      </c>
      <c r="B20132" s="318">
        <v>40601.517999999996</v>
      </c>
      <c r="C20132" s="318">
        <f t="shared" si="441"/>
        <v>0.23699999999371357</v>
      </c>
      <c r="D20132" s="414">
        <f t="shared" si="442"/>
        <v>0.11849999999685679</v>
      </c>
      <c r="H20132" s="406"/>
      <c r="J20132" s="82">
        <v>38</v>
      </c>
      <c r="K20132" s="319">
        <v>2</v>
      </c>
    </row>
    <row r="20133" spans="1:11" x14ac:dyDescent="0.3">
      <c r="A20133" s="341">
        <v>43848.93888883102</v>
      </c>
      <c r="B20133" s="318">
        <v>40601.75</v>
      </c>
      <c r="C20133" s="318">
        <f t="shared" si="441"/>
        <v>0.23200000000360887</v>
      </c>
      <c r="D20133" s="414">
        <f t="shared" si="442"/>
        <v>0.11600000000180444</v>
      </c>
      <c r="H20133" s="406"/>
      <c r="J20133" s="82">
        <v>39</v>
      </c>
      <c r="K20133" s="320">
        <v>3</v>
      </c>
    </row>
    <row r="20134" spans="1:11" x14ac:dyDescent="0.3">
      <c r="A20134" s="341">
        <v>43848.980555497685</v>
      </c>
      <c r="B20134" s="318">
        <v>40601.997000000003</v>
      </c>
      <c r="C20134" s="318">
        <f t="shared" si="441"/>
        <v>0.2470000000030268</v>
      </c>
      <c r="D20134" s="414">
        <f t="shared" si="442"/>
        <v>0.1235000000015134</v>
      </c>
      <c r="E20134" s="336">
        <f>SUM(C20111:C20134)*7.4805194805</f>
        <v>43.551584415471872</v>
      </c>
      <c r="F20134" s="324">
        <f>AVERAGE(D20111:D20134)</f>
        <v>0.12129166666666909</v>
      </c>
      <c r="G20134" s="324">
        <f>_xlfn.STDEV.S(D20111:D20134)</f>
        <v>3.8811603673901273E-3</v>
      </c>
      <c r="H20134" s="406"/>
      <c r="J20134" s="82">
        <v>40</v>
      </c>
      <c r="K20134" s="321">
        <v>4</v>
      </c>
    </row>
    <row r="20135" spans="1:11" x14ac:dyDescent="0.3">
      <c r="A20135" s="341">
        <v>43849.022222164349</v>
      </c>
      <c r="B20135" s="318">
        <v>40602.241000000002</v>
      </c>
      <c r="C20135" s="318">
        <f t="shared" si="441"/>
        <v>0.24399999999877764</v>
      </c>
      <c r="D20135" s="414">
        <f t="shared" si="442"/>
        <v>0.12199999999938882</v>
      </c>
      <c r="H20135" s="406"/>
      <c r="J20135" s="82">
        <v>41</v>
      </c>
      <c r="K20135" s="391">
        <v>1</v>
      </c>
    </row>
    <row r="20136" spans="1:11" x14ac:dyDescent="0.3">
      <c r="A20136" s="341">
        <v>43849.06388883102</v>
      </c>
      <c r="B20136" s="318">
        <v>40602.481</v>
      </c>
      <c r="C20136" s="318">
        <f t="shared" si="441"/>
        <v>0.23999999999796273</v>
      </c>
      <c r="D20136" s="414">
        <f t="shared" si="442"/>
        <v>0.11999999999898137</v>
      </c>
      <c r="H20136" s="406"/>
      <c r="J20136" s="82">
        <v>42</v>
      </c>
      <c r="K20136" s="319">
        <v>2</v>
      </c>
    </row>
    <row r="20137" spans="1:11" x14ac:dyDescent="0.3">
      <c r="A20137" s="341">
        <v>43849.105555497685</v>
      </c>
      <c r="B20137" s="318">
        <v>40602.718999999997</v>
      </c>
      <c r="C20137" s="318">
        <f t="shared" si="441"/>
        <v>0.23799999999755528</v>
      </c>
      <c r="D20137" s="414">
        <f t="shared" si="442"/>
        <v>0.11899999999877764</v>
      </c>
      <c r="H20137" s="406"/>
      <c r="J20137" s="82">
        <v>43</v>
      </c>
      <c r="K20137" s="320">
        <v>3</v>
      </c>
    </row>
    <row r="20138" spans="1:11" x14ac:dyDescent="0.3">
      <c r="A20138" s="341">
        <v>43849.147222164349</v>
      </c>
      <c r="B20138" s="318">
        <v>40602.968000000001</v>
      </c>
      <c r="C20138" s="318">
        <f t="shared" si="441"/>
        <v>0.24900000000343425</v>
      </c>
      <c r="D20138" s="414">
        <f t="shared" si="442"/>
        <v>0.12450000000171713</v>
      </c>
      <c r="H20138" s="406"/>
      <c r="J20138" s="82">
        <v>44</v>
      </c>
      <c r="K20138" s="321">
        <v>4</v>
      </c>
    </row>
    <row r="20139" spans="1:11" x14ac:dyDescent="0.3">
      <c r="A20139" s="341">
        <v>43849.18888883102</v>
      </c>
      <c r="B20139" s="318">
        <v>40603.22</v>
      </c>
      <c r="C20139" s="318">
        <f t="shared" si="441"/>
        <v>0.25200000000040745</v>
      </c>
      <c r="D20139" s="414">
        <f t="shared" si="442"/>
        <v>0.12600000000020373</v>
      </c>
      <c r="H20139" s="406"/>
      <c r="J20139" s="82">
        <v>45</v>
      </c>
      <c r="K20139" s="391">
        <v>1</v>
      </c>
    </row>
    <row r="20140" spans="1:11" x14ac:dyDescent="0.3">
      <c r="A20140" s="341">
        <v>43849.230555497685</v>
      </c>
      <c r="B20140" s="318">
        <v>40603.457999999999</v>
      </c>
      <c r="C20140" s="318">
        <f t="shared" si="441"/>
        <v>0.23799999999755528</v>
      </c>
      <c r="D20140" s="414">
        <f t="shared" si="442"/>
        <v>0.11899999999877764</v>
      </c>
      <c r="H20140" s="406"/>
      <c r="J20140" s="82">
        <v>46</v>
      </c>
      <c r="K20140" s="319">
        <v>2</v>
      </c>
    </row>
    <row r="20141" spans="1:11" x14ac:dyDescent="0.3">
      <c r="A20141" s="341">
        <v>43849.272222164349</v>
      </c>
      <c r="B20141" s="318">
        <v>40603.692999999999</v>
      </c>
      <c r="C20141" s="318">
        <f t="shared" si="441"/>
        <v>0.23500000000058208</v>
      </c>
      <c r="D20141" s="414">
        <f t="shared" si="442"/>
        <v>0.11750000000029104</v>
      </c>
      <c r="H20141" s="406"/>
      <c r="J20141" s="82">
        <v>47</v>
      </c>
      <c r="K20141" s="320">
        <v>3</v>
      </c>
    </row>
    <row r="20142" spans="1:11" x14ac:dyDescent="0.3">
      <c r="A20142" s="341">
        <v>43849.31388883102</v>
      </c>
      <c r="B20142" s="318">
        <v>40603.942000000003</v>
      </c>
      <c r="C20142" s="318">
        <f t="shared" si="441"/>
        <v>0.24900000000343425</v>
      </c>
      <c r="D20142" s="414">
        <f t="shared" si="442"/>
        <v>0.12450000000171713</v>
      </c>
      <c r="H20142" s="406"/>
      <c r="J20142" s="82">
        <v>48</v>
      </c>
      <c r="K20142" s="321">
        <v>4</v>
      </c>
    </row>
    <row r="20143" spans="1:11" x14ac:dyDescent="0.3">
      <c r="A20143" s="341">
        <v>43849.355555497685</v>
      </c>
      <c r="B20143" s="318">
        <v>40604.201000000001</v>
      </c>
      <c r="C20143" s="318">
        <f t="shared" si="441"/>
        <v>0.25899999999819556</v>
      </c>
      <c r="D20143" s="414">
        <f t="shared" si="442"/>
        <v>0.12949999999909778</v>
      </c>
      <c r="H20143" s="406"/>
      <c r="J20143" s="82">
        <v>49</v>
      </c>
      <c r="K20143" s="391">
        <v>1</v>
      </c>
    </row>
    <row r="20144" spans="1:11" x14ac:dyDescent="0.3">
      <c r="A20144" s="341">
        <v>43849.397222164349</v>
      </c>
      <c r="B20144" s="318">
        <v>40604.442999999999</v>
      </c>
      <c r="C20144" s="318">
        <f t="shared" si="441"/>
        <v>0.24199999999837019</v>
      </c>
      <c r="D20144" s="414">
        <f t="shared" si="442"/>
        <v>0.12099999999918509</v>
      </c>
      <c r="H20144" s="406"/>
      <c r="J20144" s="82">
        <v>50</v>
      </c>
      <c r="K20144" s="319">
        <v>2</v>
      </c>
    </row>
    <row r="20145" spans="1:11" x14ac:dyDescent="0.3">
      <c r="A20145" s="341">
        <v>43849.43888883102</v>
      </c>
      <c r="B20145" s="318">
        <v>40604.678999999996</v>
      </c>
      <c r="C20145" s="318">
        <f t="shared" si="441"/>
        <v>0.23599999999714782</v>
      </c>
      <c r="D20145" s="414">
        <f t="shared" si="442"/>
        <v>0.11799999999857391</v>
      </c>
      <c r="H20145" s="406"/>
      <c r="J20145" s="82">
        <v>51</v>
      </c>
      <c r="K20145" s="320">
        <v>3</v>
      </c>
    </row>
    <row r="20146" spans="1:11" x14ac:dyDescent="0.3">
      <c r="A20146" s="341">
        <v>43849.480555497685</v>
      </c>
      <c r="B20146" s="318">
        <v>40604.92</v>
      </c>
      <c r="C20146" s="318">
        <f t="shared" si="441"/>
        <v>0.24100000000180444</v>
      </c>
      <c r="D20146" s="414">
        <f t="shared" si="442"/>
        <v>0.12050000000090222</v>
      </c>
      <c r="H20146" s="406"/>
      <c r="J20146" s="82">
        <v>52</v>
      </c>
      <c r="K20146" s="321">
        <v>4</v>
      </c>
    </row>
    <row r="20147" spans="1:11" x14ac:dyDescent="0.3">
      <c r="A20147" s="341">
        <v>43849.522222164349</v>
      </c>
      <c r="B20147" s="318">
        <v>40605.169000000002</v>
      </c>
      <c r="C20147" s="318">
        <f t="shared" si="441"/>
        <v>0.24900000000343425</v>
      </c>
      <c r="D20147" s="414">
        <f t="shared" si="442"/>
        <v>0.12450000000171713</v>
      </c>
      <c r="H20147" s="406"/>
      <c r="J20147" s="82">
        <v>53</v>
      </c>
      <c r="K20147" s="391">
        <v>1</v>
      </c>
    </row>
    <row r="20148" spans="1:11" x14ac:dyDescent="0.3">
      <c r="A20148" s="341">
        <v>43849.56388883102</v>
      </c>
      <c r="B20148" s="318">
        <v>40605.404000000002</v>
      </c>
      <c r="C20148" s="318">
        <f t="shared" si="441"/>
        <v>0.23500000000058208</v>
      </c>
      <c r="D20148" s="414">
        <f t="shared" si="442"/>
        <v>0.11750000000029104</v>
      </c>
      <c r="H20148" s="406"/>
      <c r="J20148" s="82">
        <v>54</v>
      </c>
      <c r="K20148" s="319">
        <v>2</v>
      </c>
    </row>
    <row r="20149" spans="1:11" x14ac:dyDescent="0.3">
      <c r="A20149" s="341">
        <v>43849.605555497685</v>
      </c>
      <c r="B20149" s="318">
        <v>40605.642</v>
      </c>
      <c r="C20149" s="318">
        <f t="shared" si="441"/>
        <v>0.23799999999755528</v>
      </c>
      <c r="D20149" s="414">
        <f t="shared" si="442"/>
        <v>0.11899999999877764</v>
      </c>
      <c r="H20149" s="406"/>
      <c r="J20149" s="82">
        <v>55</v>
      </c>
      <c r="K20149" s="320">
        <v>3</v>
      </c>
    </row>
    <row r="20150" spans="1:11" x14ac:dyDescent="0.3">
      <c r="A20150" s="341">
        <v>43849.647222164349</v>
      </c>
      <c r="B20150" s="318">
        <v>40605.881000000001</v>
      </c>
      <c r="C20150" s="318">
        <f t="shared" si="441"/>
        <v>0.23900000000139698</v>
      </c>
      <c r="D20150" s="414">
        <f t="shared" si="442"/>
        <v>0.11950000000069849</v>
      </c>
      <c r="H20150" s="406"/>
      <c r="J20150" s="82">
        <v>56</v>
      </c>
      <c r="K20150" s="321">
        <v>4</v>
      </c>
    </row>
    <row r="20151" spans="1:11" x14ac:dyDescent="0.3">
      <c r="A20151" s="341">
        <v>43849.68888883102</v>
      </c>
      <c r="B20151" s="318">
        <v>40606.129000000001</v>
      </c>
      <c r="C20151" s="318">
        <f t="shared" si="441"/>
        <v>0.24799999999959255</v>
      </c>
      <c r="D20151" s="414">
        <f t="shared" si="442"/>
        <v>0.12399999999979627</v>
      </c>
      <c r="H20151" s="406"/>
      <c r="J20151" s="82">
        <v>57</v>
      </c>
      <c r="K20151" s="391">
        <v>1</v>
      </c>
    </row>
    <row r="20152" spans="1:11" x14ac:dyDescent="0.3">
      <c r="A20152" s="341">
        <v>43849.730555497685</v>
      </c>
      <c r="B20152" s="318">
        <v>40606.370999999999</v>
      </c>
      <c r="C20152" s="318">
        <f t="shared" si="441"/>
        <v>0.24199999999837019</v>
      </c>
      <c r="D20152" s="414">
        <f t="shared" si="442"/>
        <v>0.12099999999918509</v>
      </c>
      <c r="H20152" s="406"/>
      <c r="J20152" s="82">
        <v>58</v>
      </c>
      <c r="K20152" s="319">
        <v>2</v>
      </c>
    </row>
    <row r="20153" spans="1:11" x14ac:dyDescent="0.3">
      <c r="A20153" s="341">
        <v>43849.772222164349</v>
      </c>
      <c r="B20153" s="318">
        <v>40606.608999999997</v>
      </c>
      <c r="C20153" s="318">
        <f t="shared" si="441"/>
        <v>0.23799999999755528</v>
      </c>
      <c r="D20153" s="414">
        <f t="shared" si="442"/>
        <v>0.11899999999877764</v>
      </c>
      <c r="H20153" s="406"/>
      <c r="J20153" s="82">
        <v>59</v>
      </c>
      <c r="K20153" s="320">
        <v>3</v>
      </c>
    </row>
    <row r="20154" spans="1:11" x14ac:dyDescent="0.3">
      <c r="A20154" s="341">
        <v>43849.81388883102</v>
      </c>
      <c r="B20154" s="318">
        <v>40606.841</v>
      </c>
      <c r="C20154" s="318">
        <f t="shared" si="441"/>
        <v>0.23200000000360887</v>
      </c>
      <c r="D20154" s="414">
        <f t="shared" si="442"/>
        <v>0.11600000000180444</v>
      </c>
      <c r="H20154" s="406"/>
      <c r="J20154" s="82">
        <v>60</v>
      </c>
      <c r="K20154" s="321">
        <v>4</v>
      </c>
    </row>
    <row r="20155" spans="1:11" x14ac:dyDescent="0.3">
      <c r="A20155" s="341">
        <v>43849.855555497685</v>
      </c>
      <c r="B20155" s="318">
        <v>40607.080999999998</v>
      </c>
      <c r="C20155" s="318">
        <f t="shared" si="441"/>
        <v>0.23999999999796273</v>
      </c>
      <c r="D20155" s="414">
        <f t="shared" si="442"/>
        <v>0.11999999999898137</v>
      </c>
      <c r="H20155" s="406"/>
      <c r="J20155" s="82">
        <v>61</v>
      </c>
      <c r="K20155" s="391">
        <v>1</v>
      </c>
    </row>
    <row r="20156" spans="1:11" x14ac:dyDescent="0.3">
      <c r="A20156" s="341">
        <v>43849.897222164349</v>
      </c>
      <c r="B20156" s="318">
        <v>40607.322</v>
      </c>
      <c r="C20156" s="318">
        <f t="shared" si="441"/>
        <v>0.24100000000180444</v>
      </c>
      <c r="D20156" s="414">
        <f t="shared" si="442"/>
        <v>0.12050000000090222</v>
      </c>
      <c r="H20156" s="406"/>
      <c r="J20156" s="82">
        <v>62</v>
      </c>
      <c r="K20156" s="319">
        <v>2</v>
      </c>
    </row>
    <row r="20157" spans="1:11" x14ac:dyDescent="0.3">
      <c r="A20157" s="341">
        <v>43849.93888883102</v>
      </c>
      <c r="B20157" s="318">
        <v>40607.561000000002</v>
      </c>
      <c r="C20157" s="318">
        <f t="shared" si="441"/>
        <v>0.23900000000139698</v>
      </c>
      <c r="D20157" s="414">
        <f t="shared" si="442"/>
        <v>0.11950000000069849</v>
      </c>
      <c r="H20157" s="406"/>
      <c r="J20157" s="82">
        <v>63</v>
      </c>
      <c r="K20157" s="320">
        <v>3</v>
      </c>
    </row>
    <row r="20158" spans="1:11" x14ac:dyDescent="0.3">
      <c r="A20158" s="341">
        <v>43849.980555497685</v>
      </c>
      <c r="B20158" s="318">
        <v>40607.798000000003</v>
      </c>
      <c r="C20158" s="318">
        <f t="shared" si="441"/>
        <v>0.23700000000098953</v>
      </c>
      <c r="D20158" s="414">
        <f t="shared" si="442"/>
        <v>0.11850000000049477</v>
      </c>
      <c r="E20158" s="336">
        <f>SUM(C20135:C20158)*7.4805194805</f>
        <v>43.394493506376584</v>
      </c>
      <c r="F20158" s="324">
        <f>AVERAGE(D20135:D20158)</f>
        <v>0.12085416666665576</v>
      </c>
      <c r="G20158" s="324">
        <f>_xlfn.STDEV.S(D20135:D20158)</f>
        <v>3.1707877457322407E-3</v>
      </c>
      <c r="H20158" s="404"/>
      <c r="I20158" s="344">
        <f>AVERAGE(D19991:D20158)</f>
        <v>0.12148214285714078</v>
      </c>
      <c r="J20158" s="82">
        <v>64</v>
      </c>
      <c r="K20158" s="321">
        <v>4</v>
      </c>
    </row>
    <row r="20159" spans="1:11" x14ac:dyDescent="0.3">
      <c r="A20159" s="341">
        <v>43850.022222164349</v>
      </c>
      <c r="B20159" s="318">
        <v>40608.036</v>
      </c>
      <c r="C20159" s="318">
        <f t="shared" ref="C20159:C20222" si="443">B20159-B20158</f>
        <v>0.23799999999755528</v>
      </c>
      <c r="D20159" s="414">
        <f t="shared" ref="D20159:D20222" si="444">C20159/2</f>
        <v>0.11899999999877764</v>
      </c>
      <c r="H20159" s="406"/>
      <c r="J20159" s="82">
        <v>65</v>
      </c>
      <c r="K20159" s="391">
        <v>1</v>
      </c>
    </row>
    <row r="20160" spans="1:11" x14ac:dyDescent="0.3">
      <c r="A20160" s="341">
        <v>43850.06388883102</v>
      </c>
      <c r="B20160" s="318">
        <v>40608.279000000002</v>
      </c>
      <c r="C20160" s="318">
        <f t="shared" si="443"/>
        <v>0.24300000000221189</v>
      </c>
      <c r="D20160" s="414">
        <f t="shared" si="444"/>
        <v>0.12150000000110595</v>
      </c>
      <c r="H20160" s="406"/>
      <c r="J20160" s="82">
        <v>66</v>
      </c>
      <c r="K20160" s="319">
        <v>2</v>
      </c>
    </row>
    <row r="20161" spans="1:11" x14ac:dyDescent="0.3">
      <c r="A20161" s="341">
        <v>43850.105555497685</v>
      </c>
      <c r="B20161" s="318">
        <v>40608.521999999997</v>
      </c>
      <c r="C20161" s="318">
        <f t="shared" si="443"/>
        <v>0.24299999999493593</v>
      </c>
      <c r="D20161" s="414">
        <f t="shared" si="444"/>
        <v>0.12149999999746797</v>
      </c>
      <c r="H20161" s="406"/>
      <c r="J20161" s="82">
        <v>67</v>
      </c>
      <c r="K20161" s="320">
        <v>3</v>
      </c>
    </row>
    <row r="20162" spans="1:11" x14ac:dyDescent="0.3">
      <c r="A20162" s="341">
        <v>43850.147222164349</v>
      </c>
      <c r="B20162" s="318">
        <v>40608.762000000002</v>
      </c>
      <c r="C20162" s="318">
        <f t="shared" si="443"/>
        <v>0.24000000000523869</v>
      </c>
      <c r="D20162" s="414">
        <f t="shared" si="444"/>
        <v>0.12000000000261934</v>
      </c>
      <c r="H20162" s="406"/>
      <c r="J20162" s="82">
        <v>68</v>
      </c>
      <c r="K20162" s="321">
        <v>4</v>
      </c>
    </row>
    <row r="20163" spans="1:11" x14ac:dyDescent="0.3">
      <c r="A20163" s="341">
        <v>43850.18888883102</v>
      </c>
      <c r="B20163" s="318">
        <v>40609.012000000002</v>
      </c>
      <c r="C20163" s="318">
        <f t="shared" si="443"/>
        <v>0.25</v>
      </c>
      <c r="D20163" s="414">
        <f t="shared" si="444"/>
        <v>0.125</v>
      </c>
      <c r="H20163" s="406"/>
      <c r="J20163" s="82">
        <v>69</v>
      </c>
      <c r="K20163" s="391">
        <v>1</v>
      </c>
    </row>
    <row r="20164" spans="1:11" x14ac:dyDescent="0.3">
      <c r="A20164" s="341">
        <v>43850.230555497685</v>
      </c>
      <c r="B20164" s="318">
        <v>40609.254999999997</v>
      </c>
      <c r="C20164" s="318">
        <f t="shared" si="443"/>
        <v>0.24299999999493593</v>
      </c>
      <c r="D20164" s="414">
        <f t="shared" si="444"/>
        <v>0.12149999999746797</v>
      </c>
      <c r="H20164" s="406"/>
      <c r="J20164" s="82">
        <v>70</v>
      </c>
      <c r="K20164" s="319">
        <v>2</v>
      </c>
    </row>
    <row r="20165" spans="1:11" x14ac:dyDescent="0.3">
      <c r="A20165" s="341">
        <v>43850.272222164349</v>
      </c>
      <c r="B20165" s="318">
        <v>40609.498</v>
      </c>
      <c r="C20165" s="318">
        <f t="shared" si="443"/>
        <v>0.24300000000221189</v>
      </c>
      <c r="D20165" s="414">
        <f t="shared" si="444"/>
        <v>0.12150000000110595</v>
      </c>
      <c r="H20165" s="406"/>
      <c r="J20165" s="82">
        <v>71</v>
      </c>
      <c r="K20165" s="320">
        <v>3</v>
      </c>
    </row>
    <row r="20166" spans="1:11" x14ac:dyDescent="0.3">
      <c r="A20166" s="341">
        <v>43850.31388883102</v>
      </c>
      <c r="B20166" s="318">
        <v>40609.737999999998</v>
      </c>
      <c r="C20166" s="318">
        <f t="shared" si="443"/>
        <v>0.23999999999796273</v>
      </c>
      <c r="D20166" s="414">
        <f t="shared" si="444"/>
        <v>0.11999999999898137</v>
      </c>
      <c r="H20166" s="406"/>
      <c r="J20166" s="82">
        <v>72</v>
      </c>
      <c r="K20166" s="321">
        <v>4</v>
      </c>
    </row>
    <row r="20167" spans="1:11" x14ac:dyDescent="0.3">
      <c r="A20167" s="341">
        <v>43850.355555497685</v>
      </c>
      <c r="B20167" s="318">
        <v>40609.985999999997</v>
      </c>
      <c r="C20167" s="318">
        <f t="shared" si="443"/>
        <v>0.24799999999959255</v>
      </c>
      <c r="D20167" s="414">
        <f t="shared" si="444"/>
        <v>0.12399999999979627</v>
      </c>
      <c r="H20167" s="406"/>
      <c r="J20167" s="82">
        <v>73</v>
      </c>
      <c r="K20167" s="391">
        <v>1</v>
      </c>
    </row>
    <row r="20168" spans="1:11" x14ac:dyDescent="0.3">
      <c r="A20168" s="341">
        <v>43850.397222164349</v>
      </c>
      <c r="B20168" s="318">
        <v>40610.231</v>
      </c>
      <c r="C20168" s="318">
        <f t="shared" si="443"/>
        <v>0.24500000000261934</v>
      </c>
      <c r="D20168" s="414">
        <f t="shared" si="444"/>
        <v>0.12250000000130967</v>
      </c>
      <c r="H20168" s="406"/>
      <c r="J20168" s="82">
        <v>74</v>
      </c>
      <c r="K20168" s="319">
        <v>2</v>
      </c>
    </row>
    <row r="20169" spans="1:11" x14ac:dyDescent="0.3">
      <c r="A20169" s="341">
        <v>43850.43888883102</v>
      </c>
      <c r="B20169" s="318">
        <v>40610.472000000002</v>
      </c>
      <c r="C20169" s="318">
        <f t="shared" si="443"/>
        <v>0.24100000000180444</v>
      </c>
      <c r="D20169" s="414">
        <f t="shared" si="444"/>
        <v>0.12050000000090222</v>
      </c>
      <c r="H20169" s="406"/>
      <c r="J20169" s="82">
        <v>75</v>
      </c>
      <c r="K20169" s="320">
        <v>3</v>
      </c>
    </row>
    <row r="20170" spans="1:11" x14ac:dyDescent="0.3">
      <c r="A20170" s="341">
        <v>43850.480555497685</v>
      </c>
      <c r="B20170" s="318">
        <v>40610.707999999999</v>
      </c>
      <c r="C20170" s="318">
        <f t="shared" si="443"/>
        <v>0.23599999999714782</v>
      </c>
      <c r="D20170" s="414">
        <f t="shared" si="444"/>
        <v>0.11799999999857391</v>
      </c>
      <c r="H20170" s="406"/>
      <c r="J20170" s="82">
        <v>76</v>
      </c>
      <c r="K20170" s="321">
        <v>4</v>
      </c>
    </row>
    <row r="20171" spans="1:11" x14ac:dyDescent="0.3">
      <c r="A20171" s="341">
        <v>43850.522222164349</v>
      </c>
      <c r="B20171" s="318">
        <v>40610.955000000002</v>
      </c>
      <c r="C20171" s="318">
        <f t="shared" si="443"/>
        <v>0.2470000000030268</v>
      </c>
      <c r="D20171" s="414">
        <f t="shared" si="444"/>
        <v>0.1235000000015134</v>
      </c>
      <c r="H20171" s="406"/>
      <c r="J20171" s="82">
        <v>77</v>
      </c>
      <c r="K20171" s="391">
        <v>1</v>
      </c>
    </row>
    <row r="20172" spans="1:11" x14ac:dyDescent="0.3">
      <c r="A20172" s="341">
        <v>43850.56388883102</v>
      </c>
      <c r="B20172" s="318">
        <v>40611.197999999997</v>
      </c>
      <c r="C20172" s="318">
        <f t="shared" si="443"/>
        <v>0.24299999999493593</v>
      </c>
      <c r="D20172" s="414">
        <f t="shared" si="444"/>
        <v>0.12149999999746797</v>
      </c>
      <c r="H20172" s="406"/>
      <c r="J20172" s="82">
        <v>78</v>
      </c>
      <c r="K20172" s="319">
        <v>2</v>
      </c>
    </row>
    <row r="20173" spans="1:11" x14ac:dyDescent="0.3">
      <c r="A20173" s="341">
        <v>43850.605555497685</v>
      </c>
      <c r="B20173" s="318">
        <v>40611.436999999998</v>
      </c>
      <c r="C20173" s="318">
        <f t="shared" si="443"/>
        <v>0.23900000000139698</v>
      </c>
      <c r="D20173" s="414">
        <f t="shared" si="444"/>
        <v>0.11950000000069849</v>
      </c>
      <c r="H20173" s="406"/>
      <c r="J20173" s="82">
        <v>79</v>
      </c>
      <c r="K20173" s="320">
        <v>3</v>
      </c>
    </row>
    <row r="20174" spans="1:11" x14ac:dyDescent="0.3">
      <c r="A20174" s="341">
        <v>43850.647222164349</v>
      </c>
      <c r="B20174" s="318">
        <v>40611.669000000002</v>
      </c>
      <c r="C20174" s="318">
        <f t="shared" si="443"/>
        <v>0.23200000000360887</v>
      </c>
      <c r="D20174" s="414">
        <f t="shared" si="444"/>
        <v>0.11600000000180444</v>
      </c>
      <c r="H20174" s="406"/>
      <c r="J20174" s="82">
        <v>80</v>
      </c>
      <c r="K20174" s="321">
        <v>4</v>
      </c>
    </row>
    <row r="20175" spans="1:11" x14ac:dyDescent="0.3">
      <c r="A20175" s="341">
        <v>43850.68888883102</v>
      </c>
      <c r="B20175" s="318">
        <v>40611.911999999997</v>
      </c>
      <c r="C20175" s="318">
        <f t="shared" si="443"/>
        <v>0.24299999999493593</v>
      </c>
      <c r="D20175" s="414">
        <f t="shared" si="444"/>
        <v>0.12149999999746797</v>
      </c>
      <c r="H20175" s="406"/>
      <c r="J20175" s="82">
        <v>81</v>
      </c>
      <c r="K20175" s="391">
        <v>1</v>
      </c>
    </row>
    <row r="20176" spans="1:11" x14ac:dyDescent="0.3">
      <c r="A20176" s="341">
        <v>43850.730555497685</v>
      </c>
      <c r="B20176" s="318">
        <v>40612.152999999998</v>
      </c>
      <c r="C20176" s="318">
        <f t="shared" si="443"/>
        <v>0.24100000000180444</v>
      </c>
      <c r="D20176" s="414">
        <f t="shared" si="444"/>
        <v>0.12050000000090222</v>
      </c>
      <c r="H20176" s="406"/>
      <c r="J20176" s="82">
        <v>82</v>
      </c>
      <c r="K20176" s="319">
        <v>2</v>
      </c>
    </row>
    <row r="20177" spans="1:12" x14ac:dyDescent="0.3">
      <c r="A20177" s="341">
        <v>43850.772222164349</v>
      </c>
      <c r="B20177" s="318">
        <v>40612.392</v>
      </c>
      <c r="C20177" s="318">
        <f t="shared" si="443"/>
        <v>0.23900000000139698</v>
      </c>
      <c r="D20177" s="414">
        <f t="shared" si="444"/>
        <v>0.11950000000069849</v>
      </c>
      <c r="H20177" s="406"/>
      <c r="J20177" s="82">
        <v>83</v>
      </c>
      <c r="K20177" s="320">
        <v>3</v>
      </c>
    </row>
    <row r="20178" spans="1:12" x14ac:dyDescent="0.3">
      <c r="A20178" s="341">
        <v>43850.81388883102</v>
      </c>
      <c r="B20178" s="318">
        <v>40612.622000000003</v>
      </c>
      <c r="C20178" s="318">
        <f t="shared" si="443"/>
        <v>0.23000000000320142</v>
      </c>
      <c r="D20178" s="414">
        <f t="shared" si="444"/>
        <v>0.11500000000160071</v>
      </c>
      <c r="H20178" s="406"/>
      <c r="J20178" s="82">
        <v>84</v>
      </c>
      <c r="K20178" s="321">
        <v>4</v>
      </c>
    </row>
    <row r="20179" spans="1:12" x14ac:dyDescent="0.3">
      <c r="A20179" s="341">
        <v>43850.855555497685</v>
      </c>
      <c r="B20179" s="318">
        <v>40612.856</v>
      </c>
      <c r="C20179" s="318">
        <f t="shared" si="443"/>
        <v>0.23399999999674037</v>
      </c>
      <c r="D20179" s="414">
        <f t="shared" si="444"/>
        <v>0.11699999999837019</v>
      </c>
      <c r="H20179" s="406"/>
      <c r="J20179" s="82">
        <v>85</v>
      </c>
      <c r="K20179" s="391">
        <v>1</v>
      </c>
    </row>
    <row r="20180" spans="1:12" x14ac:dyDescent="0.3">
      <c r="A20180" s="341">
        <v>43850.897222164349</v>
      </c>
      <c r="B20180" s="318">
        <v>40613.101000000002</v>
      </c>
      <c r="C20180" s="318">
        <f t="shared" si="443"/>
        <v>0.24500000000261934</v>
      </c>
      <c r="D20180" s="414">
        <f t="shared" si="444"/>
        <v>0.12250000000130967</v>
      </c>
      <c r="H20180" s="406"/>
      <c r="J20180" s="82">
        <v>86</v>
      </c>
      <c r="K20180" s="319">
        <v>2</v>
      </c>
    </row>
    <row r="20181" spans="1:12" x14ac:dyDescent="0.3">
      <c r="A20181" s="341">
        <v>43850.93888883102</v>
      </c>
      <c r="B20181" s="318">
        <v>40613.341999999997</v>
      </c>
      <c r="C20181" s="318">
        <f t="shared" si="443"/>
        <v>0.24099999999452848</v>
      </c>
      <c r="D20181" s="414">
        <f t="shared" si="444"/>
        <v>0.12049999999726424</v>
      </c>
      <c r="H20181" s="406"/>
      <c r="J20181" s="82">
        <v>87</v>
      </c>
      <c r="K20181" s="320">
        <v>3</v>
      </c>
    </row>
    <row r="20182" spans="1:12" x14ac:dyDescent="0.3">
      <c r="A20182" s="341">
        <v>43850.980555497685</v>
      </c>
      <c r="B20182" s="318">
        <v>40613.578000000001</v>
      </c>
      <c r="C20182" s="318">
        <f t="shared" si="443"/>
        <v>0.23600000000442378</v>
      </c>
      <c r="D20182" s="414">
        <f t="shared" si="444"/>
        <v>0.11800000000221189</v>
      </c>
      <c r="E20182" s="336">
        <f>SUM(C20159:C20182)*7.4805194805</f>
        <v>43.237402597281289</v>
      </c>
      <c r="F20182" s="324">
        <f>AVERAGE(D20159:D20182)</f>
        <v>0.12041666666664241</v>
      </c>
      <c r="G20182" s="324">
        <f>_xlfn.STDEV.S(D20159:D20182)</f>
        <v>2.4257077255786957E-3</v>
      </c>
      <c r="H20182" s="406"/>
      <c r="J20182" s="82">
        <v>88</v>
      </c>
      <c r="K20182" s="321">
        <v>4</v>
      </c>
    </row>
    <row r="20183" spans="1:12" x14ac:dyDescent="0.3">
      <c r="A20183" s="341">
        <v>43851.022222164349</v>
      </c>
      <c r="B20183" s="318">
        <v>40613.811000000002</v>
      </c>
      <c r="C20183" s="318">
        <f t="shared" si="443"/>
        <v>0.23300000000017462</v>
      </c>
      <c r="D20183" s="414">
        <f t="shared" si="444"/>
        <v>0.11650000000008731</v>
      </c>
      <c r="H20183" s="406"/>
      <c r="J20183" s="82">
        <v>89</v>
      </c>
      <c r="K20183" s="391">
        <v>1</v>
      </c>
    </row>
    <row r="20184" spans="1:12" x14ac:dyDescent="0.3">
      <c r="A20184" s="341">
        <v>43851.06388883102</v>
      </c>
      <c r="B20184" s="318">
        <v>40614.059000000001</v>
      </c>
      <c r="C20184" s="318">
        <f t="shared" si="443"/>
        <v>0.24799999999959255</v>
      </c>
      <c r="D20184" s="414">
        <f t="shared" si="444"/>
        <v>0.12399999999979627</v>
      </c>
      <c r="H20184" s="406"/>
      <c r="J20184" s="82">
        <v>90</v>
      </c>
      <c r="K20184" s="319">
        <v>2</v>
      </c>
    </row>
    <row r="20185" spans="1:12" x14ac:dyDescent="0.3">
      <c r="A20185" s="341">
        <v>43851.105555497685</v>
      </c>
      <c r="B20185" s="318">
        <v>40614.303</v>
      </c>
      <c r="C20185" s="318">
        <f t="shared" si="443"/>
        <v>0.24399999999877764</v>
      </c>
      <c r="D20185" s="414">
        <f t="shared" si="444"/>
        <v>0.12199999999938882</v>
      </c>
      <c r="H20185" s="406"/>
      <c r="J20185" s="82">
        <v>91</v>
      </c>
      <c r="K20185" s="320">
        <v>3</v>
      </c>
    </row>
    <row r="20186" spans="1:12" x14ac:dyDescent="0.3">
      <c r="A20186" s="341">
        <v>43851.147222164349</v>
      </c>
      <c r="B20186" s="318">
        <v>40614.546999999999</v>
      </c>
      <c r="C20186" s="318">
        <f t="shared" si="443"/>
        <v>0.24399999999877764</v>
      </c>
      <c r="D20186" s="414">
        <f t="shared" si="444"/>
        <v>0.12199999999938882</v>
      </c>
      <c r="H20186" s="406"/>
      <c r="J20186" s="82">
        <v>92</v>
      </c>
      <c r="K20186" s="321">
        <v>4</v>
      </c>
    </row>
    <row r="20187" spans="1:12" x14ac:dyDescent="0.3">
      <c r="A20187" s="341">
        <v>43851.18888883102</v>
      </c>
      <c r="B20187" s="318">
        <v>40614.781000000003</v>
      </c>
      <c r="C20187" s="318">
        <f t="shared" si="443"/>
        <v>0.23400000000401633</v>
      </c>
      <c r="D20187" s="414">
        <f t="shared" si="444"/>
        <v>0.11700000000200816</v>
      </c>
      <c r="H20187" s="406"/>
      <c r="J20187" s="82">
        <v>93</v>
      </c>
      <c r="K20187" s="391">
        <v>1</v>
      </c>
    </row>
    <row r="20188" spans="1:12" x14ac:dyDescent="0.3">
      <c r="A20188" s="341">
        <v>43851.230555497685</v>
      </c>
      <c r="B20188" s="318">
        <v>40615.025999999998</v>
      </c>
      <c r="C20188" s="318">
        <f t="shared" si="443"/>
        <v>0.24499999999534339</v>
      </c>
      <c r="D20188" s="414">
        <f t="shared" si="444"/>
        <v>0.12249999999767169</v>
      </c>
      <c r="H20188" s="406"/>
      <c r="J20188" s="82">
        <v>94</v>
      </c>
      <c r="K20188" s="319">
        <v>2</v>
      </c>
    </row>
    <row r="20189" spans="1:12" x14ac:dyDescent="0.3">
      <c r="A20189" s="341">
        <v>43851.272222164349</v>
      </c>
      <c r="B20189" s="318">
        <v>40615.277999999998</v>
      </c>
      <c r="C20189" s="318">
        <f t="shared" si="443"/>
        <v>0.25200000000040745</v>
      </c>
      <c r="D20189" s="414">
        <f t="shared" si="444"/>
        <v>0.12600000000020373</v>
      </c>
      <c r="H20189" s="406"/>
      <c r="J20189" s="82">
        <v>95</v>
      </c>
      <c r="K20189" s="320">
        <v>3</v>
      </c>
    </row>
    <row r="20190" spans="1:12" x14ac:dyDescent="0.3">
      <c r="A20190" s="341">
        <v>43851.31388883102</v>
      </c>
      <c r="B20190" s="318">
        <v>40615.521999999997</v>
      </c>
      <c r="C20190" s="318">
        <f t="shared" si="443"/>
        <v>0.24399999999877764</v>
      </c>
      <c r="D20190" s="414">
        <f t="shared" si="444"/>
        <v>0.12199999999938882</v>
      </c>
      <c r="H20190" s="406"/>
      <c r="J20190" s="82">
        <v>96</v>
      </c>
      <c r="K20190" s="321">
        <v>4</v>
      </c>
    </row>
    <row r="20191" spans="1:12" x14ac:dyDescent="0.3">
      <c r="A20191" s="341">
        <v>43851.35833333333</v>
      </c>
      <c r="B20191" s="318">
        <v>40615.760000000002</v>
      </c>
      <c r="C20191" s="318">
        <f t="shared" si="443"/>
        <v>0.23800000000483124</v>
      </c>
      <c r="D20191" s="414">
        <f t="shared" si="444"/>
        <v>0.11900000000241562</v>
      </c>
      <c r="H20191" s="406"/>
      <c r="J20191" s="82">
        <v>1</v>
      </c>
      <c r="K20191" s="391">
        <v>1</v>
      </c>
      <c r="L20191" s="54" t="s">
        <v>313</v>
      </c>
    </row>
    <row r="20192" spans="1:12" x14ac:dyDescent="0.3">
      <c r="A20192" s="341">
        <v>43851.4</v>
      </c>
      <c r="B20192" s="318">
        <v>40615.999000000003</v>
      </c>
      <c r="C20192" s="318">
        <f t="shared" si="443"/>
        <v>0.23900000000139698</v>
      </c>
      <c r="D20192" s="414">
        <f t="shared" si="444"/>
        <v>0.11950000000069849</v>
      </c>
      <c r="H20192" s="406"/>
      <c r="J20192" s="82">
        <v>2</v>
      </c>
      <c r="K20192" s="319">
        <v>2</v>
      </c>
    </row>
    <row r="20193" spans="1:11" x14ac:dyDescent="0.3">
      <c r="A20193" s="341">
        <v>43851.441666666666</v>
      </c>
      <c r="B20193" s="318">
        <v>40616.25</v>
      </c>
      <c r="C20193" s="318">
        <f t="shared" si="443"/>
        <v>0.25099999999656575</v>
      </c>
      <c r="D20193" s="414">
        <f t="shared" si="444"/>
        <v>0.12549999999828287</v>
      </c>
      <c r="H20193" s="406"/>
      <c r="J20193" s="82">
        <v>3</v>
      </c>
      <c r="K20193" s="320">
        <v>3</v>
      </c>
    </row>
    <row r="20194" spans="1:11" x14ac:dyDescent="0.3">
      <c r="A20194" s="341">
        <v>43851.48333333333</v>
      </c>
      <c r="B20194" s="318">
        <v>40616.495999999999</v>
      </c>
      <c r="C20194" s="318">
        <f t="shared" si="443"/>
        <v>0.24599999999918509</v>
      </c>
      <c r="D20194" s="414">
        <f t="shared" si="444"/>
        <v>0.12299999999959255</v>
      </c>
      <c r="H20194" s="406"/>
      <c r="J20194" s="82">
        <v>4</v>
      </c>
      <c r="K20194" s="321">
        <v>4</v>
      </c>
    </row>
    <row r="20195" spans="1:11" x14ac:dyDescent="0.3">
      <c r="A20195" s="341">
        <v>43851.525000000001</v>
      </c>
      <c r="B20195" s="318">
        <v>40616.731</v>
      </c>
      <c r="C20195" s="318">
        <f t="shared" si="443"/>
        <v>0.23500000000058208</v>
      </c>
      <c r="D20195" s="414">
        <f t="shared" si="444"/>
        <v>0.11750000000029104</v>
      </c>
      <c r="H20195" s="406"/>
      <c r="J20195" s="82">
        <v>5</v>
      </c>
      <c r="K20195" s="391">
        <v>1</v>
      </c>
    </row>
    <row r="20196" spans="1:11" x14ac:dyDescent="0.3">
      <c r="A20196" s="341">
        <v>43851.566666666666</v>
      </c>
      <c r="B20196" s="318">
        <v>40616.968999999997</v>
      </c>
      <c r="C20196" s="318">
        <f t="shared" si="443"/>
        <v>0.23799999999755528</v>
      </c>
      <c r="D20196" s="414">
        <f t="shared" si="444"/>
        <v>0.11899999999877764</v>
      </c>
      <c r="H20196" s="406"/>
      <c r="J20196" s="82">
        <v>6</v>
      </c>
      <c r="K20196" s="319">
        <v>2</v>
      </c>
    </row>
    <row r="20197" spans="1:11" x14ac:dyDescent="0.3">
      <c r="A20197" s="341">
        <v>43851.60833333333</v>
      </c>
      <c r="B20197" s="318">
        <v>40617.213000000003</v>
      </c>
      <c r="C20197" s="318">
        <f t="shared" si="443"/>
        <v>0.2440000000060536</v>
      </c>
      <c r="D20197" s="414">
        <f t="shared" si="444"/>
        <v>0.1220000000030268</v>
      </c>
      <c r="H20197" s="406"/>
      <c r="J20197" s="82">
        <v>7</v>
      </c>
      <c r="K20197" s="320">
        <v>3</v>
      </c>
    </row>
    <row r="20198" spans="1:11" x14ac:dyDescent="0.3">
      <c r="A20198" s="341">
        <v>43851.65</v>
      </c>
      <c r="B20198" s="318">
        <v>40617.451999999997</v>
      </c>
      <c r="C20198" s="318">
        <f t="shared" si="443"/>
        <v>0.23899999999412103</v>
      </c>
      <c r="D20198" s="414">
        <f t="shared" si="444"/>
        <v>0.11949999999706051</v>
      </c>
      <c r="H20198" s="406"/>
      <c r="J20198" s="82">
        <v>8</v>
      </c>
      <c r="K20198" s="321">
        <v>4</v>
      </c>
    </row>
    <row r="20199" spans="1:11" x14ac:dyDescent="0.3">
      <c r="A20199" s="341">
        <v>43851.691666608793</v>
      </c>
      <c r="B20199" s="318">
        <v>40617.69</v>
      </c>
      <c r="C20199" s="318">
        <f t="shared" si="443"/>
        <v>0.23800000000483124</v>
      </c>
      <c r="D20199" s="414">
        <f t="shared" si="444"/>
        <v>0.11900000000241562</v>
      </c>
      <c r="H20199" s="406"/>
      <c r="J20199" s="82">
        <v>9</v>
      </c>
      <c r="K20199" s="391">
        <v>1</v>
      </c>
    </row>
    <row r="20200" spans="1:11" x14ac:dyDescent="0.3">
      <c r="A20200" s="341">
        <v>43851.733333275464</v>
      </c>
      <c r="B20200" s="318">
        <v>40617.930999999997</v>
      </c>
      <c r="C20200" s="318">
        <f t="shared" si="443"/>
        <v>0.24099999999452848</v>
      </c>
      <c r="D20200" s="414">
        <f t="shared" si="444"/>
        <v>0.12049999999726424</v>
      </c>
      <c r="H20200" s="406"/>
      <c r="J20200" s="82">
        <v>10</v>
      </c>
      <c r="K20200" s="319">
        <v>2</v>
      </c>
    </row>
    <row r="20201" spans="1:11" x14ac:dyDescent="0.3">
      <c r="A20201" s="341">
        <v>43851.774999942128</v>
      </c>
      <c r="B20201" s="318">
        <v>40618.173000000003</v>
      </c>
      <c r="C20201" s="318">
        <f t="shared" si="443"/>
        <v>0.24200000000564614</v>
      </c>
      <c r="D20201" s="414">
        <f t="shared" si="444"/>
        <v>0.12100000000282307</v>
      </c>
      <c r="H20201" s="406"/>
      <c r="J20201" s="82">
        <v>11</v>
      </c>
      <c r="K20201" s="320">
        <v>3</v>
      </c>
    </row>
    <row r="20202" spans="1:11" x14ac:dyDescent="0.3">
      <c r="A20202" s="341">
        <v>43851.816666608793</v>
      </c>
      <c r="B20202" s="318">
        <v>40618.409</v>
      </c>
      <c r="C20202" s="318">
        <f t="shared" si="443"/>
        <v>0.23599999999714782</v>
      </c>
      <c r="D20202" s="414">
        <f t="shared" si="444"/>
        <v>0.11799999999857391</v>
      </c>
      <c r="H20202" s="406"/>
      <c r="J20202" s="82">
        <v>12</v>
      </c>
      <c r="K20202" s="321">
        <v>4</v>
      </c>
    </row>
    <row r="20203" spans="1:11" x14ac:dyDescent="0.3">
      <c r="A20203" s="341">
        <v>43851.858333275464</v>
      </c>
      <c r="B20203" s="318">
        <v>40618.642</v>
      </c>
      <c r="C20203" s="318">
        <f t="shared" si="443"/>
        <v>0.23300000000017462</v>
      </c>
      <c r="D20203" s="414">
        <f t="shared" si="444"/>
        <v>0.11650000000008731</v>
      </c>
      <c r="H20203" s="406"/>
      <c r="J20203" s="82">
        <v>13</v>
      </c>
      <c r="K20203" s="391">
        <v>1</v>
      </c>
    </row>
    <row r="20204" spans="1:11" x14ac:dyDescent="0.3">
      <c r="A20204" s="341">
        <v>43851.899999942128</v>
      </c>
      <c r="B20204" s="318">
        <v>40618.879000000001</v>
      </c>
      <c r="C20204" s="318">
        <f t="shared" si="443"/>
        <v>0.23700000000098953</v>
      </c>
      <c r="D20204" s="414">
        <f t="shared" si="444"/>
        <v>0.11850000000049477</v>
      </c>
      <c r="H20204" s="406"/>
      <c r="J20204" s="82">
        <v>14</v>
      </c>
      <c r="K20204" s="319">
        <v>2</v>
      </c>
    </row>
    <row r="20205" spans="1:11" x14ac:dyDescent="0.3">
      <c r="A20205" s="341">
        <v>43851.941666608793</v>
      </c>
      <c r="B20205" s="318">
        <v>40619.118999999999</v>
      </c>
      <c r="C20205" s="318">
        <f t="shared" si="443"/>
        <v>0.23999999999796273</v>
      </c>
      <c r="D20205" s="414">
        <f t="shared" si="444"/>
        <v>0.11999999999898137</v>
      </c>
      <c r="H20205" s="406"/>
      <c r="J20205" s="82">
        <v>15</v>
      </c>
      <c r="K20205" s="320">
        <v>3</v>
      </c>
    </row>
    <row r="20206" spans="1:11" x14ac:dyDescent="0.3">
      <c r="A20206" s="341">
        <v>43851.983333275464</v>
      </c>
      <c r="B20206" s="318">
        <v>40619.353999999999</v>
      </c>
      <c r="C20206" s="318">
        <f t="shared" si="443"/>
        <v>0.23500000000058208</v>
      </c>
      <c r="D20206" s="414">
        <f t="shared" si="444"/>
        <v>0.11750000000029104</v>
      </c>
      <c r="E20206" s="336">
        <f>SUM(C20183:C20206)*7.4805194805</f>
        <v>43.207480519353197</v>
      </c>
      <c r="F20206" s="324">
        <f>AVERAGE(D20183:D20206)</f>
        <v>0.1203333333332921</v>
      </c>
      <c r="G20206" s="324">
        <f>_xlfn.STDEV.S(D20183:D20206)</f>
        <v>2.7013147627596829E-3</v>
      </c>
      <c r="H20206" s="406"/>
      <c r="J20206" s="82">
        <v>16</v>
      </c>
      <c r="K20206" s="321">
        <v>4</v>
      </c>
    </row>
    <row r="20207" spans="1:11" x14ac:dyDescent="0.3">
      <c r="A20207" s="341">
        <v>43852.024999942128</v>
      </c>
      <c r="B20207" s="318">
        <v>40619.591</v>
      </c>
      <c r="C20207" s="318">
        <f t="shared" si="443"/>
        <v>0.23700000000098953</v>
      </c>
      <c r="D20207" s="414">
        <f t="shared" si="444"/>
        <v>0.11850000000049477</v>
      </c>
      <c r="H20207" s="406"/>
      <c r="J20207" s="82">
        <v>17</v>
      </c>
      <c r="K20207" s="391">
        <v>1</v>
      </c>
    </row>
    <row r="20208" spans="1:11" x14ac:dyDescent="0.3">
      <c r="A20208" s="341">
        <v>43852.066666608793</v>
      </c>
      <c r="B20208" s="318">
        <v>40619.828999999998</v>
      </c>
      <c r="C20208" s="318">
        <f t="shared" si="443"/>
        <v>0.23799999999755528</v>
      </c>
      <c r="D20208" s="414">
        <f t="shared" si="444"/>
        <v>0.11899999999877764</v>
      </c>
      <c r="H20208" s="406"/>
      <c r="J20208" s="82">
        <v>18</v>
      </c>
      <c r="K20208" s="319">
        <v>2</v>
      </c>
    </row>
    <row r="20209" spans="1:11" x14ac:dyDescent="0.3">
      <c r="A20209" s="341">
        <v>43852.108333275464</v>
      </c>
      <c r="B20209" s="318">
        <v>40620.071000000004</v>
      </c>
      <c r="C20209" s="318">
        <f t="shared" si="443"/>
        <v>0.24200000000564614</v>
      </c>
      <c r="D20209" s="414">
        <f t="shared" si="444"/>
        <v>0.12100000000282307</v>
      </c>
      <c r="H20209" s="406"/>
      <c r="J20209" s="82">
        <v>19</v>
      </c>
      <c r="K20209" s="320">
        <v>3</v>
      </c>
    </row>
    <row r="20210" spans="1:11" x14ac:dyDescent="0.3">
      <c r="A20210" s="341">
        <v>43852.149999942128</v>
      </c>
      <c r="B20210" s="318">
        <v>40620.311000000002</v>
      </c>
      <c r="C20210" s="318">
        <f t="shared" si="443"/>
        <v>0.23999999999796273</v>
      </c>
      <c r="D20210" s="414">
        <f t="shared" si="444"/>
        <v>0.11999999999898137</v>
      </c>
      <c r="H20210" s="406"/>
      <c r="J20210" s="82">
        <v>20</v>
      </c>
      <c r="K20210" s="321">
        <v>4</v>
      </c>
    </row>
    <row r="20211" spans="1:11" x14ac:dyDescent="0.3">
      <c r="A20211" s="341">
        <v>43852.191666608793</v>
      </c>
      <c r="B20211" s="318">
        <v>40620.550999999999</v>
      </c>
      <c r="C20211" s="318">
        <f t="shared" si="443"/>
        <v>0.23999999999796273</v>
      </c>
      <c r="D20211" s="414">
        <f t="shared" si="444"/>
        <v>0.11999999999898137</v>
      </c>
      <c r="H20211" s="406"/>
      <c r="J20211" s="82">
        <v>21</v>
      </c>
      <c r="K20211" s="391">
        <v>1</v>
      </c>
    </row>
    <row r="20212" spans="1:11" x14ac:dyDescent="0.3">
      <c r="A20212" s="341">
        <v>43852.233333275464</v>
      </c>
      <c r="B20212" s="318">
        <v>40620.788</v>
      </c>
      <c r="C20212" s="318">
        <f t="shared" si="443"/>
        <v>0.23700000000098953</v>
      </c>
      <c r="D20212" s="414">
        <f t="shared" si="444"/>
        <v>0.11850000000049477</v>
      </c>
      <c r="H20212" s="406"/>
      <c r="J20212" s="82">
        <v>22</v>
      </c>
      <c r="K20212" s="319">
        <v>2</v>
      </c>
    </row>
    <row r="20213" spans="1:11" x14ac:dyDescent="0.3">
      <c r="A20213" s="341">
        <v>43852.274999942128</v>
      </c>
      <c r="B20213" s="318">
        <v>40621.040000000001</v>
      </c>
      <c r="C20213" s="318">
        <f t="shared" si="443"/>
        <v>0.25200000000040745</v>
      </c>
      <c r="D20213" s="414">
        <f t="shared" si="444"/>
        <v>0.12600000000020373</v>
      </c>
      <c r="H20213" s="406"/>
      <c r="J20213" s="82">
        <v>23</v>
      </c>
      <c r="K20213" s="320">
        <v>3</v>
      </c>
    </row>
    <row r="20214" spans="1:11" x14ac:dyDescent="0.3">
      <c r="A20214" s="341">
        <v>43852.316666608793</v>
      </c>
      <c r="B20214" s="318">
        <v>40621.288999999997</v>
      </c>
      <c r="C20214" s="318">
        <f t="shared" si="443"/>
        <v>0.24899999999615829</v>
      </c>
      <c r="D20214" s="414">
        <f t="shared" si="444"/>
        <v>0.12449999999807915</v>
      </c>
      <c r="H20214" s="406"/>
      <c r="J20214" s="82">
        <v>24</v>
      </c>
      <c r="K20214" s="321">
        <v>4</v>
      </c>
    </row>
    <row r="20215" spans="1:11" x14ac:dyDescent="0.3">
      <c r="A20215" s="341">
        <v>43852.358333275464</v>
      </c>
      <c r="B20215" s="318">
        <v>40621.53</v>
      </c>
      <c r="C20215" s="318">
        <f t="shared" si="443"/>
        <v>0.24100000000180444</v>
      </c>
      <c r="D20215" s="414">
        <f t="shared" si="444"/>
        <v>0.12050000000090222</v>
      </c>
      <c r="H20215" s="406"/>
      <c r="J20215" s="82">
        <v>25</v>
      </c>
      <c r="K20215" s="391">
        <v>1</v>
      </c>
    </row>
    <row r="20216" spans="1:11" x14ac:dyDescent="0.3">
      <c r="A20216" s="341">
        <v>43852.399999942128</v>
      </c>
      <c r="B20216" s="318">
        <v>40621.760999999999</v>
      </c>
      <c r="C20216" s="318">
        <f t="shared" si="443"/>
        <v>0.23099999999976717</v>
      </c>
      <c r="D20216" s="414">
        <f t="shared" si="444"/>
        <v>0.11549999999988358</v>
      </c>
      <c r="H20216" s="406"/>
      <c r="J20216" s="82">
        <v>26</v>
      </c>
      <c r="K20216" s="319">
        <v>2</v>
      </c>
    </row>
    <row r="20217" spans="1:11" x14ac:dyDescent="0.3">
      <c r="A20217" s="341">
        <v>43852.441666608793</v>
      </c>
      <c r="B20217" s="318">
        <v>40622.008999999998</v>
      </c>
      <c r="C20217" s="318">
        <f t="shared" si="443"/>
        <v>0.24799999999959255</v>
      </c>
      <c r="D20217" s="414">
        <f t="shared" si="444"/>
        <v>0.12399999999979627</v>
      </c>
      <c r="H20217" s="406"/>
      <c r="J20217" s="82">
        <v>27</v>
      </c>
      <c r="K20217" s="320">
        <v>3</v>
      </c>
    </row>
    <row r="20218" spans="1:11" x14ac:dyDescent="0.3">
      <c r="A20218" s="341">
        <v>43852.483333275464</v>
      </c>
      <c r="B20218" s="318">
        <v>40622.258999999998</v>
      </c>
      <c r="C20218" s="318">
        <f t="shared" si="443"/>
        <v>0.25</v>
      </c>
      <c r="D20218" s="414">
        <f t="shared" si="444"/>
        <v>0.125</v>
      </c>
      <c r="H20218" s="406"/>
      <c r="J20218" s="82">
        <v>28</v>
      </c>
      <c r="K20218" s="321">
        <v>4</v>
      </c>
    </row>
    <row r="20219" spans="1:11" x14ac:dyDescent="0.3">
      <c r="A20219" s="341">
        <v>43852.524999942128</v>
      </c>
      <c r="B20219" s="318">
        <v>40622.499000000003</v>
      </c>
      <c r="C20219" s="318">
        <f t="shared" si="443"/>
        <v>0.24000000000523869</v>
      </c>
      <c r="D20219" s="414">
        <f t="shared" si="444"/>
        <v>0.12000000000261934</v>
      </c>
      <c r="H20219" s="406"/>
      <c r="J20219" s="82">
        <v>29</v>
      </c>
      <c r="K20219" s="391">
        <v>1</v>
      </c>
    </row>
    <row r="20220" spans="1:11" x14ac:dyDescent="0.3">
      <c r="A20220" s="341">
        <v>43852.566666608793</v>
      </c>
      <c r="B20220" s="318">
        <v>40622.728000000003</v>
      </c>
      <c r="C20220" s="318">
        <f t="shared" si="443"/>
        <v>0.22899999999935972</v>
      </c>
      <c r="D20220" s="414">
        <f t="shared" si="444"/>
        <v>0.11449999999967986</v>
      </c>
      <c r="H20220" s="406"/>
      <c r="J20220" s="82">
        <v>30</v>
      </c>
      <c r="K20220" s="319">
        <v>2</v>
      </c>
    </row>
    <row r="20221" spans="1:11" x14ac:dyDescent="0.3">
      <c r="A20221" s="341">
        <v>43852.608333275464</v>
      </c>
      <c r="B20221" s="318">
        <v>40622.972000000002</v>
      </c>
      <c r="C20221" s="318">
        <f t="shared" si="443"/>
        <v>0.24399999999877764</v>
      </c>
      <c r="D20221" s="414">
        <f t="shared" si="444"/>
        <v>0.12199999999938882</v>
      </c>
      <c r="H20221" s="406"/>
      <c r="J20221" s="82">
        <v>31</v>
      </c>
      <c r="K20221" s="320">
        <v>3</v>
      </c>
    </row>
    <row r="20222" spans="1:11" x14ac:dyDescent="0.3">
      <c r="A20222" s="341">
        <v>43852.649999942128</v>
      </c>
      <c r="B20222" s="318">
        <v>40623.22</v>
      </c>
      <c r="C20222" s="318">
        <f t="shared" si="443"/>
        <v>0.24799999999959255</v>
      </c>
      <c r="D20222" s="414">
        <f t="shared" si="444"/>
        <v>0.12399999999979627</v>
      </c>
      <c r="H20222" s="406"/>
      <c r="J20222" s="82">
        <v>32</v>
      </c>
      <c r="K20222" s="321">
        <v>4</v>
      </c>
    </row>
    <row r="20223" spans="1:11" x14ac:dyDescent="0.3">
      <c r="A20223" s="341">
        <v>43852.691666608793</v>
      </c>
      <c r="B20223" s="318">
        <v>40623.455999999998</v>
      </c>
      <c r="C20223" s="318">
        <f t="shared" ref="C20223:C20294" si="445">B20223-B20222</f>
        <v>0.23599999999714782</v>
      </c>
      <c r="D20223" s="414">
        <f t="shared" ref="D20223:D20294" si="446">C20223/2</f>
        <v>0.11799999999857391</v>
      </c>
      <c r="H20223" s="406"/>
      <c r="J20223" s="82">
        <v>33</v>
      </c>
      <c r="K20223" s="391">
        <v>1</v>
      </c>
    </row>
    <row r="20224" spans="1:11" x14ac:dyDescent="0.3">
      <c r="A20224" s="341">
        <v>43852.733333275464</v>
      </c>
      <c r="B20224" s="318">
        <v>40623.682999999997</v>
      </c>
      <c r="C20224" s="318">
        <f t="shared" si="445"/>
        <v>0.22699999999895226</v>
      </c>
      <c r="D20224" s="414">
        <f t="shared" si="446"/>
        <v>0.11349999999947613</v>
      </c>
      <c r="H20224" s="406"/>
      <c r="J20224" s="82">
        <v>34</v>
      </c>
      <c r="K20224" s="319">
        <v>2</v>
      </c>
    </row>
    <row r="20225" spans="1:11" x14ac:dyDescent="0.3">
      <c r="A20225" s="341">
        <v>43852.774999942128</v>
      </c>
      <c r="B20225" s="318">
        <v>40623.921999999999</v>
      </c>
      <c r="C20225" s="318">
        <f t="shared" si="445"/>
        <v>0.23900000000139698</v>
      </c>
      <c r="D20225" s="414">
        <f t="shared" si="446"/>
        <v>0.11950000000069849</v>
      </c>
      <c r="H20225" s="406"/>
      <c r="J20225" s="82">
        <v>35</v>
      </c>
      <c r="K20225" s="320">
        <v>3</v>
      </c>
    </row>
    <row r="20226" spans="1:11" x14ac:dyDescent="0.3">
      <c r="A20226" s="341">
        <v>43852.816666608793</v>
      </c>
      <c r="B20226" s="318">
        <v>40624.169000000002</v>
      </c>
      <c r="C20226" s="318">
        <f t="shared" si="445"/>
        <v>0.2470000000030268</v>
      </c>
      <c r="D20226" s="414">
        <f t="shared" si="446"/>
        <v>0.1235000000015134</v>
      </c>
      <c r="H20226" s="406"/>
      <c r="J20226" s="82">
        <v>36</v>
      </c>
      <c r="K20226" s="321">
        <v>4</v>
      </c>
    </row>
    <row r="20227" spans="1:11" x14ac:dyDescent="0.3">
      <c r="A20227" s="341">
        <v>43852.858333275464</v>
      </c>
      <c r="B20227" s="318">
        <v>40624.402000000002</v>
      </c>
      <c r="C20227" s="318">
        <f t="shared" si="445"/>
        <v>0.23300000000017462</v>
      </c>
      <c r="D20227" s="414">
        <f t="shared" si="446"/>
        <v>0.11650000000008731</v>
      </c>
      <c r="H20227" s="406"/>
      <c r="J20227" s="82">
        <v>37</v>
      </c>
      <c r="K20227" s="391">
        <v>1</v>
      </c>
    </row>
    <row r="20228" spans="1:11" x14ac:dyDescent="0.3">
      <c r="A20228" s="341">
        <v>43852.899999942128</v>
      </c>
      <c r="B20228" s="318">
        <v>40624.631000000001</v>
      </c>
      <c r="C20228" s="318">
        <f t="shared" si="445"/>
        <v>0.22899999999935972</v>
      </c>
      <c r="D20228" s="414">
        <f t="shared" si="446"/>
        <v>0.11449999999967986</v>
      </c>
      <c r="H20228" s="406"/>
      <c r="J20228" s="82">
        <v>38</v>
      </c>
      <c r="K20228" s="319">
        <v>2</v>
      </c>
    </row>
    <row r="20229" spans="1:11" x14ac:dyDescent="0.3">
      <c r="A20229" s="341">
        <v>43852.941666608793</v>
      </c>
      <c r="B20229" s="318">
        <v>40624.860999999997</v>
      </c>
      <c r="C20229" s="318">
        <f t="shared" si="445"/>
        <v>0.22999999999592546</v>
      </c>
      <c r="D20229" s="414">
        <f t="shared" si="446"/>
        <v>0.11499999999796273</v>
      </c>
      <c r="H20229" s="406"/>
      <c r="J20229" s="82">
        <v>39</v>
      </c>
      <c r="K20229" s="320">
        <v>3</v>
      </c>
    </row>
    <row r="20230" spans="1:11" x14ac:dyDescent="0.3">
      <c r="A20230" s="341">
        <v>43852.983333275464</v>
      </c>
      <c r="B20230" s="318">
        <v>40625.103000000003</v>
      </c>
      <c r="C20230" s="318">
        <f t="shared" si="445"/>
        <v>0.24200000000564614</v>
      </c>
      <c r="D20230" s="414">
        <f t="shared" si="446"/>
        <v>0.12100000000282307</v>
      </c>
      <c r="E20230" s="336">
        <f>SUM(C20207:C20230)*7.4805194805</f>
        <v>43.005506493420192</v>
      </c>
      <c r="F20230" s="324">
        <f>AVERAGE(D20207:D20230)</f>
        <v>0.11977083333340488</v>
      </c>
      <c r="G20230" s="324">
        <f>_xlfn.STDEV.S(D20207:D20230)</f>
        <v>3.6145213368559909E-3</v>
      </c>
      <c r="H20230" s="406"/>
      <c r="J20230" s="82">
        <v>40</v>
      </c>
      <c r="K20230" s="321">
        <v>4</v>
      </c>
    </row>
    <row r="20231" spans="1:11" x14ac:dyDescent="0.3">
      <c r="A20231" s="341">
        <v>43853.024999942128</v>
      </c>
      <c r="B20231" s="318">
        <v>40625.341999999997</v>
      </c>
      <c r="C20231" s="318">
        <f t="shared" si="445"/>
        <v>0.23899999999412103</v>
      </c>
      <c r="D20231" s="414">
        <f t="shared" si="446"/>
        <v>0.11949999999706051</v>
      </c>
      <c r="H20231" s="406"/>
      <c r="J20231" s="82">
        <v>41</v>
      </c>
      <c r="K20231" s="391">
        <v>1</v>
      </c>
    </row>
    <row r="20232" spans="1:11" x14ac:dyDescent="0.3">
      <c r="A20232" s="341">
        <v>43853.066666608793</v>
      </c>
      <c r="B20232" s="318">
        <v>40625.578000000001</v>
      </c>
      <c r="C20232" s="318">
        <f t="shared" si="445"/>
        <v>0.23600000000442378</v>
      </c>
      <c r="D20232" s="414">
        <f t="shared" si="446"/>
        <v>0.11800000000221189</v>
      </c>
      <c r="H20232" s="406"/>
      <c r="J20232" s="82">
        <v>42</v>
      </c>
      <c r="K20232" s="319">
        <v>2</v>
      </c>
    </row>
    <row r="20233" spans="1:11" x14ac:dyDescent="0.3">
      <c r="A20233" s="341">
        <v>43853.108333275464</v>
      </c>
      <c r="B20233" s="318">
        <v>40625.811999999998</v>
      </c>
      <c r="C20233" s="318">
        <f t="shared" si="445"/>
        <v>0.23399999999674037</v>
      </c>
      <c r="D20233" s="414">
        <f t="shared" si="446"/>
        <v>0.11699999999837019</v>
      </c>
      <c r="H20233" s="406"/>
      <c r="J20233" s="82">
        <v>43</v>
      </c>
      <c r="K20233" s="320">
        <v>3</v>
      </c>
    </row>
    <row r="20234" spans="1:11" x14ac:dyDescent="0.3">
      <c r="A20234" s="341">
        <v>43853.149999942128</v>
      </c>
      <c r="B20234" s="318">
        <v>40626.061000000002</v>
      </c>
      <c r="C20234" s="318">
        <f t="shared" si="445"/>
        <v>0.24900000000343425</v>
      </c>
      <c r="D20234" s="414">
        <f t="shared" si="446"/>
        <v>0.12450000000171713</v>
      </c>
      <c r="H20234" s="406"/>
      <c r="J20234" s="82">
        <v>44</v>
      </c>
      <c r="K20234" s="321">
        <v>4</v>
      </c>
    </row>
    <row r="20235" spans="1:11" x14ac:dyDescent="0.3">
      <c r="A20235" s="341">
        <v>43853.191666608793</v>
      </c>
      <c r="B20235" s="318">
        <v>40626.31</v>
      </c>
      <c r="C20235" s="318">
        <f t="shared" si="445"/>
        <v>0.24899999999615829</v>
      </c>
      <c r="D20235" s="414">
        <f t="shared" si="446"/>
        <v>0.12449999999807915</v>
      </c>
      <c r="H20235" s="406"/>
      <c r="J20235" s="82">
        <v>45</v>
      </c>
      <c r="K20235" s="391">
        <v>1</v>
      </c>
    </row>
    <row r="20236" spans="1:11" x14ac:dyDescent="0.3">
      <c r="A20236" s="341">
        <v>43853.233333275464</v>
      </c>
      <c r="B20236" s="318">
        <v>40626.542000000001</v>
      </c>
      <c r="C20236" s="318">
        <f t="shared" si="445"/>
        <v>0.23200000000360887</v>
      </c>
      <c r="D20236" s="414">
        <f t="shared" si="446"/>
        <v>0.11600000000180444</v>
      </c>
      <c r="H20236" s="406"/>
      <c r="J20236" s="82">
        <v>46</v>
      </c>
      <c r="K20236" s="319">
        <v>2</v>
      </c>
    </row>
    <row r="20237" spans="1:11" x14ac:dyDescent="0.3">
      <c r="A20237" s="341">
        <v>43853.274999942128</v>
      </c>
      <c r="B20237" s="318">
        <v>40626.781000000003</v>
      </c>
      <c r="C20237" s="318">
        <f t="shared" si="445"/>
        <v>0.23900000000139698</v>
      </c>
      <c r="D20237" s="414">
        <f t="shared" si="446"/>
        <v>0.11950000000069849</v>
      </c>
      <c r="H20237" s="406"/>
      <c r="J20237" s="82">
        <v>47</v>
      </c>
      <c r="K20237" s="320">
        <v>3</v>
      </c>
    </row>
    <row r="20238" spans="1:11" x14ac:dyDescent="0.3">
      <c r="A20238" s="341">
        <v>43853.316666608793</v>
      </c>
      <c r="B20238" s="318">
        <v>40627.031000000003</v>
      </c>
      <c r="C20238" s="318">
        <f t="shared" si="445"/>
        <v>0.25</v>
      </c>
      <c r="D20238" s="414">
        <f t="shared" si="446"/>
        <v>0.125</v>
      </c>
      <c r="H20238" s="406"/>
      <c r="J20238" s="82">
        <v>48</v>
      </c>
      <c r="K20238" s="321">
        <v>4</v>
      </c>
    </row>
    <row r="20239" spans="1:11" x14ac:dyDescent="0.3">
      <c r="A20239" s="341">
        <v>43853.358333275464</v>
      </c>
      <c r="B20239" s="318">
        <v>40627.284</v>
      </c>
      <c r="C20239" s="318">
        <f t="shared" si="445"/>
        <v>0.2529999999969732</v>
      </c>
      <c r="D20239" s="414">
        <f t="shared" si="446"/>
        <v>0.1264999999984866</v>
      </c>
      <c r="H20239" s="406"/>
      <c r="J20239" s="82">
        <v>49</v>
      </c>
      <c r="K20239" s="391">
        <v>1</v>
      </c>
    </row>
    <row r="20240" spans="1:11" x14ac:dyDescent="0.3">
      <c r="A20240" s="341">
        <v>43853.399999942128</v>
      </c>
      <c r="B20240" s="318">
        <v>40627.521999999997</v>
      </c>
      <c r="C20240" s="318">
        <f t="shared" si="445"/>
        <v>0.23799999999755528</v>
      </c>
      <c r="D20240" s="414">
        <f t="shared" si="446"/>
        <v>0.11899999999877764</v>
      </c>
      <c r="H20240" s="406"/>
      <c r="J20240" s="82">
        <v>50</v>
      </c>
      <c r="K20240" s="319">
        <v>2</v>
      </c>
    </row>
    <row r="20241" spans="1:11" x14ac:dyDescent="0.3">
      <c r="A20241" s="341">
        <v>43853.441666608793</v>
      </c>
      <c r="B20241" s="318">
        <v>40627.760999999999</v>
      </c>
      <c r="C20241" s="318">
        <f t="shared" si="445"/>
        <v>0.23900000000139698</v>
      </c>
      <c r="D20241" s="414">
        <f t="shared" si="446"/>
        <v>0.11950000000069849</v>
      </c>
      <c r="H20241" s="406"/>
      <c r="J20241" s="82">
        <v>51</v>
      </c>
      <c r="K20241" s="320">
        <v>3</v>
      </c>
    </row>
    <row r="20242" spans="1:11" x14ac:dyDescent="0.3">
      <c r="A20242" s="341">
        <v>43853.483333275464</v>
      </c>
      <c r="B20242" s="318">
        <v>40628.008999999998</v>
      </c>
      <c r="C20242" s="318">
        <f t="shared" si="445"/>
        <v>0.24799999999959255</v>
      </c>
      <c r="D20242" s="414">
        <f t="shared" si="446"/>
        <v>0.12399999999979627</v>
      </c>
      <c r="H20242" s="406"/>
      <c r="J20242" s="82">
        <v>52</v>
      </c>
      <c r="K20242" s="321">
        <v>4</v>
      </c>
    </row>
    <row r="20243" spans="1:11" x14ac:dyDescent="0.3">
      <c r="A20243" s="341">
        <v>43853.524999942128</v>
      </c>
      <c r="B20243" s="318">
        <v>40628.330999999998</v>
      </c>
      <c r="C20243" s="318">
        <f t="shared" si="445"/>
        <v>0.32200000000011642</v>
      </c>
      <c r="D20243" s="414">
        <f t="shared" si="446"/>
        <v>0.16100000000005821</v>
      </c>
      <c r="H20243" s="406"/>
      <c r="J20243" s="82">
        <v>53</v>
      </c>
      <c r="K20243" s="391">
        <v>1</v>
      </c>
    </row>
    <row r="20244" spans="1:11" x14ac:dyDescent="0.3">
      <c r="A20244" s="341">
        <v>43853.566666608793</v>
      </c>
      <c r="B20244" s="318">
        <v>40628.572</v>
      </c>
      <c r="C20244" s="318">
        <f t="shared" si="445"/>
        <v>0.24100000000180444</v>
      </c>
      <c r="D20244" s="414">
        <f t="shared" si="446"/>
        <v>0.12050000000090222</v>
      </c>
      <c r="H20244" s="406"/>
      <c r="J20244" s="82">
        <v>54</v>
      </c>
      <c r="K20244" s="319">
        <v>2</v>
      </c>
    </row>
    <row r="20245" spans="1:11" x14ac:dyDescent="0.3">
      <c r="A20245" s="341">
        <v>43853.608333275464</v>
      </c>
      <c r="B20245" s="318">
        <v>40628.817999999999</v>
      </c>
      <c r="C20245" s="318">
        <f t="shared" si="445"/>
        <v>0.24599999999918509</v>
      </c>
      <c r="D20245" s="414">
        <f t="shared" si="446"/>
        <v>0.12299999999959255</v>
      </c>
      <c r="H20245" s="406"/>
      <c r="J20245" s="82">
        <v>55</v>
      </c>
      <c r="K20245" s="320">
        <v>3</v>
      </c>
    </row>
    <row r="20246" spans="1:11" x14ac:dyDescent="0.3">
      <c r="A20246" s="341">
        <v>43853.649999942128</v>
      </c>
      <c r="B20246" s="318">
        <v>40629.069000000003</v>
      </c>
      <c r="C20246" s="318">
        <f t="shared" si="445"/>
        <v>0.25100000000384171</v>
      </c>
      <c r="D20246" s="414">
        <f t="shared" si="446"/>
        <v>0.12550000000192085</v>
      </c>
      <c r="H20246" s="406"/>
      <c r="J20246" s="82">
        <v>56</v>
      </c>
      <c r="K20246" s="321">
        <v>4</v>
      </c>
    </row>
    <row r="20247" spans="1:11" x14ac:dyDescent="0.3">
      <c r="A20247" s="341">
        <v>43853.691666608793</v>
      </c>
      <c r="B20247" s="318">
        <v>40629.311999999998</v>
      </c>
      <c r="C20247" s="318">
        <f t="shared" si="445"/>
        <v>0.24299999999493593</v>
      </c>
      <c r="D20247" s="414">
        <f t="shared" si="446"/>
        <v>0.12149999999746797</v>
      </c>
      <c r="H20247" s="406"/>
      <c r="J20247" s="82">
        <v>57</v>
      </c>
      <c r="K20247" s="391">
        <v>1</v>
      </c>
    </row>
    <row r="20248" spans="1:11" x14ac:dyDescent="0.3">
      <c r="A20248" s="341">
        <v>43853.733333275464</v>
      </c>
      <c r="B20248" s="318">
        <v>40629.544999999998</v>
      </c>
      <c r="C20248" s="318">
        <f t="shared" si="445"/>
        <v>0.23300000000017462</v>
      </c>
      <c r="D20248" s="414">
        <f t="shared" si="446"/>
        <v>0.11650000000008731</v>
      </c>
      <c r="H20248" s="406"/>
      <c r="J20248" s="82">
        <v>58</v>
      </c>
      <c r="K20248" s="319">
        <v>2</v>
      </c>
    </row>
    <row r="20249" spans="1:11" x14ac:dyDescent="0.3">
      <c r="A20249" s="341">
        <v>43853.774999942128</v>
      </c>
      <c r="B20249" s="318">
        <v>40629.779000000002</v>
      </c>
      <c r="C20249" s="318">
        <f t="shared" si="445"/>
        <v>0.23400000000401633</v>
      </c>
      <c r="D20249" s="414">
        <f t="shared" si="446"/>
        <v>0.11700000000200816</v>
      </c>
      <c r="H20249" s="406"/>
      <c r="J20249" s="82">
        <v>59</v>
      </c>
      <c r="K20249" s="320">
        <v>3</v>
      </c>
    </row>
    <row r="20250" spans="1:11" x14ac:dyDescent="0.3">
      <c r="A20250" s="341">
        <v>43853.816666608793</v>
      </c>
      <c r="B20250" s="318">
        <v>40630.019999999997</v>
      </c>
      <c r="C20250" s="318">
        <f t="shared" si="445"/>
        <v>0.24099999999452848</v>
      </c>
      <c r="D20250" s="414">
        <f t="shared" si="446"/>
        <v>0.12049999999726424</v>
      </c>
      <c r="H20250" s="406"/>
      <c r="J20250" s="82">
        <v>60</v>
      </c>
      <c r="K20250" s="321">
        <v>4</v>
      </c>
    </row>
    <row r="20251" spans="1:11" x14ac:dyDescent="0.3">
      <c r="A20251" s="341">
        <v>43853.858333275464</v>
      </c>
      <c r="B20251" s="318">
        <v>40630.260999999999</v>
      </c>
      <c r="C20251" s="318">
        <f t="shared" si="445"/>
        <v>0.24100000000180444</v>
      </c>
      <c r="D20251" s="414">
        <f t="shared" si="446"/>
        <v>0.12050000000090222</v>
      </c>
      <c r="H20251" s="406"/>
      <c r="J20251" s="82">
        <v>61</v>
      </c>
      <c r="K20251" s="391">
        <v>1</v>
      </c>
    </row>
    <row r="20252" spans="1:11" x14ac:dyDescent="0.3">
      <c r="A20252" s="341">
        <v>43853.899999942128</v>
      </c>
      <c r="B20252" s="318">
        <v>40630.497000000003</v>
      </c>
      <c r="C20252" s="318">
        <f t="shared" si="445"/>
        <v>0.23600000000442378</v>
      </c>
      <c r="D20252" s="414">
        <f t="shared" si="446"/>
        <v>0.11800000000221189</v>
      </c>
      <c r="H20252" s="406"/>
      <c r="J20252" s="82">
        <v>62</v>
      </c>
      <c r="K20252" s="319">
        <v>2</v>
      </c>
    </row>
    <row r="20253" spans="1:11" x14ac:dyDescent="0.3">
      <c r="A20253" s="341">
        <v>43853.941666608793</v>
      </c>
      <c r="B20253" s="318">
        <v>40630.728000000003</v>
      </c>
      <c r="C20253" s="318">
        <f t="shared" si="445"/>
        <v>0.23099999999976717</v>
      </c>
      <c r="D20253" s="414">
        <f t="shared" si="446"/>
        <v>0.11549999999988358</v>
      </c>
      <c r="H20253" s="406"/>
      <c r="J20253" s="82">
        <v>63</v>
      </c>
      <c r="K20253" s="320">
        <v>3</v>
      </c>
    </row>
    <row r="20254" spans="1:11" x14ac:dyDescent="0.3">
      <c r="A20254" s="341">
        <v>43853.983333275464</v>
      </c>
      <c r="B20254" s="318">
        <v>40630.968999999997</v>
      </c>
      <c r="C20254" s="318">
        <f t="shared" si="445"/>
        <v>0.24099999999452848</v>
      </c>
      <c r="D20254" s="414">
        <f t="shared" si="446"/>
        <v>0.12049999999726424</v>
      </c>
      <c r="E20254" s="336">
        <f>SUM(C20231:C20254)*7.4805194805</f>
        <v>43.880727272572067</v>
      </c>
      <c r="F20254" s="324">
        <f>AVERAGE(D20231:D20254)</f>
        <v>0.12220833333321934</v>
      </c>
      <c r="G20254" s="324">
        <f>_xlfn.STDEV.S(D20231:D20254)</f>
        <v>8.8623736473595425E-3</v>
      </c>
      <c r="H20254" s="406"/>
      <c r="J20254" s="82">
        <v>64</v>
      </c>
      <c r="K20254" s="321">
        <v>4</v>
      </c>
    </row>
    <row r="20255" spans="1:11" x14ac:dyDescent="0.3">
      <c r="A20255" s="341">
        <v>43854.024999942128</v>
      </c>
      <c r="B20255" s="318">
        <v>40631.213000000003</v>
      </c>
      <c r="C20255" s="318">
        <f t="shared" si="445"/>
        <v>0.2440000000060536</v>
      </c>
      <c r="D20255" s="414">
        <f t="shared" si="446"/>
        <v>0.1220000000030268</v>
      </c>
      <c r="H20255" s="406"/>
      <c r="J20255" s="82">
        <v>65</v>
      </c>
      <c r="K20255" s="391">
        <v>1</v>
      </c>
    </row>
    <row r="20256" spans="1:11" x14ac:dyDescent="0.3">
      <c r="A20256" s="341">
        <v>43854.066666608793</v>
      </c>
      <c r="B20256" s="318">
        <v>40631.451999999997</v>
      </c>
      <c r="C20256" s="318">
        <f t="shared" si="445"/>
        <v>0.23899999999412103</v>
      </c>
      <c r="D20256" s="414">
        <f t="shared" si="446"/>
        <v>0.11949999999706051</v>
      </c>
      <c r="H20256" s="406"/>
      <c r="J20256" s="82">
        <v>66</v>
      </c>
      <c r="K20256" s="319">
        <v>2</v>
      </c>
    </row>
    <row r="20257" spans="1:12" x14ac:dyDescent="0.3">
      <c r="A20257" s="341">
        <v>43854.108333275464</v>
      </c>
      <c r="B20257" s="318">
        <v>40631.688000000002</v>
      </c>
      <c r="C20257" s="318">
        <f t="shared" si="445"/>
        <v>0.23600000000442378</v>
      </c>
      <c r="D20257" s="414">
        <f t="shared" si="446"/>
        <v>0.11800000000221189</v>
      </c>
      <c r="H20257" s="406"/>
      <c r="J20257" s="82">
        <v>67</v>
      </c>
      <c r="K20257" s="320">
        <v>3</v>
      </c>
    </row>
    <row r="20258" spans="1:12" x14ac:dyDescent="0.3">
      <c r="A20258" s="341">
        <v>43854.149999942128</v>
      </c>
      <c r="B20258" s="318">
        <v>40631.932000000001</v>
      </c>
      <c r="C20258" s="318">
        <f t="shared" si="445"/>
        <v>0.24399999999877764</v>
      </c>
      <c r="D20258" s="414">
        <f t="shared" si="446"/>
        <v>0.12199999999938882</v>
      </c>
      <c r="H20258" s="406"/>
      <c r="J20258" s="82">
        <v>68</v>
      </c>
      <c r="K20258" s="321">
        <v>4</v>
      </c>
    </row>
    <row r="20259" spans="1:12" x14ac:dyDescent="0.3">
      <c r="A20259" s="341">
        <v>43854.191666608793</v>
      </c>
      <c r="B20259" s="318">
        <v>40632.19</v>
      </c>
      <c r="C20259" s="318">
        <f t="shared" si="445"/>
        <v>0.25800000000162981</v>
      </c>
      <c r="D20259" s="414">
        <f t="shared" si="446"/>
        <v>0.12900000000081491</v>
      </c>
      <c r="H20259" s="406"/>
      <c r="J20259" s="82">
        <v>69</v>
      </c>
      <c r="K20259" s="391">
        <v>1</v>
      </c>
    </row>
    <row r="20260" spans="1:12" x14ac:dyDescent="0.3">
      <c r="A20260" s="341">
        <v>43854.233333275464</v>
      </c>
      <c r="B20260" s="318">
        <v>40632.428999999996</v>
      </c>
      <c r="C20260" s="318">
        <f t="shared" si="445"/>
        <v>0.23899999999412103</v>
      </c>
      <c r="D20260" s="414">
        <f t="shared" si="446"/>
        <v>0.11949999999706051</v>
      </c>
      <c r="H20260" s="406"/>
      <c r="J20260" s="82">
        <v>70</v>
      </c>
      <c r="K20260" s="319">
        <v>2</v>
      </c>
    </row>
    <row r="20261" spans="1:12" x14ac:dyDescent="0.3">
      <c r="A20261" s="341">
        <v>43854.274999942128</v>
      </c>
      <c r="B20261" s="318">
        <v>40632.667999999998</v>
      </c>
      <c r="C20261" s="318">
        <f t="shared" si="445"/>
        <v>0.23900000000139698</v>
      </c>
      <c r="D20261" s="414">
        <f t="shared" si="446"/>
        <v>0.11950000000069849</v>
      </c>
      <c r="H20261" s="406"/>
      <c r="J20261" s="82">
        <v>71</v>
      </c>
      <c r="K20261" s="320">
        <v>3</v>
      </c>
    </row>
    <row r="20262" spans="1:12" x14ac:dyDescent="0.3">
      <c r="A20262" s="341">
        <v>43854.316666608793</v>
      </c>
      <c r="B20262" s="318">
        <v>40632.910000000003</v>
      </c>
      <c r="C20262" s="318">
        <f t="shared" si="445"/>
        <v>0.24200000000564614</v>
      </c>
      <c r="D20262" s="414">
        <f t="shared" si="446"/>
        <v>0.12100000000282307</v>
      </c>
      <c r="H20262" s="406"/>
      <c r="J20262" s="82">
        <v>72</v>
      </c>
      <c r="K20262" s="321">
        <v>4</v>
      </c>
    </row>
    <row r="20263" spans="1:12" x14ac:dyDescent="0.3">
      <c r="A20263" s="341">
        <v>43854.356944444444</v>
      </c>
      <c r="B20263" s="318">
        <v>40633.167999999998</v>
      </c>
      <c r="C20263" s="318">
        <f t="shared" si="445"/>
        <v>0.25799999999435386</v>
      </c>
      <c r="D20263" s="414">
        <f t="shared" si="446"/>
        <v>0.12899999999717693</v>
      </c>
      <c r="H20263" s="406"/>
      <c r="J20263" s="82">
        <v>1</v>
      </c>
      <c r="K20263" s="391">
        <v>1</v>
      </c>
      <c r="L20263" s="54" t="s">
        <v>313</v>
      </c>
    </row>
    <row r="20264" spans="1:12" x14ac:dyDescent="0.3">
      <c r="A20264" s="341">
        <v>43854.398611111108</v>
      </c>
      <c r="B20264" s="318">
        <v>40633.409</v>
      </c>
      <c r="C20264" s="318">
        <f t="shared" si="445"/>
        <v>0.24100000000180444</v>
      </c>
      <c r="D20264" s="414">
        <f t="shared" si="446"/>
        <v>0.12050000000090222</v>
      </c>
      <c r="H20264" s="406"/>
      <c r="J20264" s="82">
        <v>2</v>
      </c>
      <c r="K20264" s="319">
        <v>2</v>
      </c>
    </row>
    <row r="20265" spans="1:12" x14ac:dyDescent="0.3">
      <c r="A20265" s="341">
        <v>43854.44027777778</v>
      </c>
      <c r="B20265" s="318">
        <v>40633.650999999998</v>
      </c>
      <c r="C20265" s="318">
        <f t="shared" si="445"/>
        <v>0.24199999999837019</v>
      </c>
      <c r="D20265" s="414">
        <f t="shared" si="446"/>
        <v>0.12099999999918509</v>
      </c>
      <c r="H20265" s="406"/>
      <c r="J20265" s="82">
        <v>3</v>
      </c>
      <c r="K20265" s="320">
        <v>3</v>
      </c>
    </row>
    <row r="20266" spans="1:12" x14ac:dyDescent="0.3">
      <c r="A20266" s="341">
        <v>43854.481944386571</v>
      </c>
      <c r="B20266" s="318">
        <v>40633.891000000003</v>
      </c>
      <c r="C20266" s="318">
        <f t="shared" si="445"/>
        <v>0.24000000000523869</v>
      </c>
      <c r="D20266" s="414">
        <f t="shared" si="446"/>
        <v>0.12000000000261934</v>
      </c>
      <c r="H20266" s="406"/>
      <c r="J20266" s="82">
        <v>4</v>
      </c>
      <c r="K20266" s="321">
        <v>4</v>
      </c>
    </row>
    <row r="20267" spans="1:12" x14ac:dyDescent="0.3">
      <c r="A20267" s="341">
        <v>43854.523611053242</v>
      </c>
      <c r="B20267" s="318">
        <v>40634.14</v>
      </c>
      <c r="C20267" s="318">
        <f t="shared" si="445"/>
        <v>0.24899999999615829</v>
      </c>
      <c r="D20267" s="414">
        <f t="shared" si="446"/>
        <v>0.12449999999807915</v>
      </c>
      <c r="H20267" s="406"/>
      <c r="J20267" s="82">
        <v>5</v>
      </c>
      <c r="K20267" s="391">
        <v>1</v>
      </c>
    </row>
    <row r="20268" spans="1:12" x14ac:dyDescent="0.3">
      <c r="A20268" s="341">
        <v>43854.565277719907</v>
      </c>
      <c r="B20268" s="318">
        <v>40634.379000000001</v>
      </c>
      <c r="C20268" s="318">
        <f t="shared" si="445"/>
        <v>0.23900000000139698</v>
      </c>
      <c r="D20268" s="414">
        <f t="shared" si="446"/>
        <v>0.11950000000069849</v>
      </c>
      <c r="H20268" s="406"/>
      <c r="J20268" s="82">
        <v>6</v>
      </c>
      <c r="K20268" s="319">
        <v>2</v>
      </c>
    </row>
    <row r="20269" spans="1:12" x14ac:dyDescent="0.3">
      <c r="A20269" s="341">
        <v>43854.606944386571</v>
      </c>
      <c r="B20269" s="318">
        <v>40634.620000000003</v>
      </c>
      <c r="C20269" s="318">
        <f t="shared" si="445"/>
        <v>0.24100000000180444</v>
      </c>
      <c r="D20269" s="414">
        <f t="shared" si="446"/>
        <v>0.12050000000090222</v>
      </c>
      <c r="H20269" s="406"/>
      <c r="J20269" s="82">
        <v>7</v>
      </c>
      <c r="K20269" s="320">
        <v>3</v>
      </c>
    </row>
    <row r="20270" spans="1:12" x14ac:dyDescent="0.3">
      <c r="A20270" s="341">
        <v>43854.648611053242</v>
      </c>
      <c r="B20270" s="318">
        <v>40634.858999999997</v>
      </c>
      <c r="C20270" s="318">
        <f t="shared" si="445"/>
        <v>0.23899999999412103</v>
      </c>
      <c r="D20270" s="414">
        <f t="shared" si="446"/>
        <v>0.11949999999706051</v>
      </c>
      <c r="H20270" s="406"/>
      <c r="J20270" s="82">
        <v>8</v>
      </c>
      <c r="K20270" s="321">
        <v>4</v>
      </c>
    </row>
    <row r="20271" spans="1:12" x14ac:dyDescent="0.3">
      <c r="A20271" s="341">
        <v>43854.690277719907</v>
      </c>
      <c r="B20271" s="318">
        <v>40635.101999999999</v>
      </c>
      <c r="C20271" s="318">
        <f t="shared" si="445"/>
        <v>0.24300000000221189</v>
      </c>
      <c r="D20271" s="414">
        <f t="shared" si="446"/>
        <v>0.12150000000110595</v>
      </c>
      <c r="H20271" s="406"/>
      <c r="J20271" s="82">
        <v>9</v>
      </c>
      <c r="K20271" s="391">
        <v>1</v>
      </c>
    </row>
    <row r="20272" spans="1:12" x14ac:dyDescent="0.3">
      <c r="A20272" s="341">
        <v>43854.731944386571</v>
      </c>
      <c r="B20272" s="318">
        <v>40635.347999999998</v>
      </c>
      <c r="C20272" s="318">
        <f t="shared" si="445"/>
        <v>0.24599999999918509</v>
      </c>
      <c r="D20272" s="414">
        <f t="shared" si="446"/>
        <v>0.12299999999959255</v>
      </c>
      <c r="H20272" s="406"/>
      <c r="J20272" s="82">
        <v>10</v>
      </c>
      <c r="K20272" s="319">
        <v>2</v>
      </c>
    </row>
    <row r="20273" spans="1:11" x14ac:dyDescent="0.3">
      <c r="A20273" s="341">
        <v>43854.773611053242</v>
      </c>
      <c r="B20273" s="318">
        <v>40635.587</v>
      </c>
      <c r="C20273" s="318">
        <f t="shared" si="445"/>
        <v>0.23900000000139698</v>
      </c>
      <c r="D20273" s="414">
        <f t="shared" si="446"/>
        <v>0.11950000000069849</v>
      </c>
      <c r="H20273" s="406"/>
      <c r="J20273" s="82">
        <v>11</v>
      </c>
      <c r="K20273" s="320">
        <v>3</v>
      </c>
    </row>
    <row r="20274" spans="1:11" x14ac:dyDescent="0.3">
      <c r="A20274" s="341">
        <v>43854.815277719907</v>
      </c>
      <c r="B20274" s="318">
        <v>40635.82</v>
      </c>
      <c r="C20274" s="318">
        <f t="shared" si="445"/>
        <v>0.23300000000017462</v>
      </c>
      <c r="D20274" s="414">
        <f t="shared" si="446"/>
        <v>0.11650000000008731</v>
      </c>
      <c r="H20274" s="406"/>
      <c r="J20274" s="82">
        <v>12</v>
      </c>
      <c r="K20274" s="321">
        <v>4</v>
      </c>
    </row>
    <row r="20275" spans="1:11" x14ac:dyDescent="0.3">
      <c r="A20275" s="341">
        <v>43854.856944386571</v>
      </c>
      <c r="B20275" s="318">
        <v>40636.06</v>
      </c>
      <c r="C20275" s="318">
        <f t="shared" si="445"/>
        <v>0.23999999999796273</v>
      </c>
      <c r="D20275" s="414">
        <f t="shared" si="446"/>
        <v>0.11999999999898137</v>
      </c>
      <c r="H20275" s="406"/>
      <c r="J20275" s="82">
        <v>13</v>
      </c>
      <c r="K20275" s="391">
        <v>1</v>
      </c>
    </row>
    <row r="20276" spans="1:11" x14ac:dyDescent="0.3">
      <c r="A20276" s="341">
        <v>43854.898611053242</v>
      </c>
      <c r="B20276" s="318">
        <v>40636.298999999999</v>
      </c>
      <c r="C20276" s="318">
        <f t="shared" si="445"/>
        <v>0.23900000000139698</v>
      </c>
      <c r="D20276" s="414">
        <f t="shared" si="446"/>
        <v>0.11950000000069849</v>
      </c>
      <c r="H20276" s="406"/>
      <c r="J20276" s="82">
        <v>14</v>
      </c>
      <c r="K20276" s="319">
        <v>2</v>
      </c>
    </row>
    <row r="20277" spans="1:11" x14ac:dyDescent="0.3">
      <c r="A20277" s="341">
        <v>43854.940277719907</v>
      </c>
      <c r="B20277" s="318">
        <v>40636.538999999997</v>
      </c>
      <c r="C20277" s="318">
        <f t="shared" si="445"/>
        <v>0.23999999999796273</v>
      </c>
      <c r="D20277" s="414">
        <f t="shared" si="446"/>
        <v>0.11999999999898137</v>
      </c>
      <c r="H20277" s="406"/>
      <c r="J20277" s="82">
        <v>15</v>
      </c>
      <c r="K20277" s="320">
        <v>3</v>
      </c>
    </row>
    <row r="20278" spans="1:11" x14ac:dyDescent="0.3">
      <c r="A20278" s="341">
        <v>43854.981944386571</v>
      </c>
      <c r="B20278" s="318">
        <v>40636.773000000001</v>
      </c>
      <c r="C20278" s="318">
        <f t="shared" si="445"/>
        <v>0.23400000000401633</v>
      </c>
      <c r="D20278" s="414">
        <f t="shared" si="446"/>
        <v>0.11700000000200816</v>
      </c>
      <c r="E20278" s="336">
        <f>SUM(C20255:C20278)*7.4805194805</f>
        <v>43.416935064849866</v>
      </c>
      <c r="F20278" s="324">
        <f>AVERAGE(D20255:D20278)</f>
        <v>0.12091666666674428</v>
      </c>
      <c r="G20278" s="324">
        <f>_xlfn.STDEV.S(D20255:D20278)</f>
        <v>3.0276503536955704E-3</v>
      </c>
      <c r="H20278" s="406"/>
      <c r="J20278" s="82">
        <v>16</v>
      </c>
      <c r="K20278" s="321">
        <v>4</v>
      </c>
    </row>
    <row r="20279" spans="1:11" x14ac:dyDescent="0.3">
      <c r="A20279" s="341">
        <v>43855.023611053242</v>
      </c>
      <c r="B20279" s="318">
        <v>40637.017999999996</v>
      </c>
      <c r="C20279" s="318">
        <f t="shared" si="445"/>
        <v>0.24499999999534339</v>
      </c>
      <c r="D20279" s="414">
        <f t="shared" si="446"/>
        <v>0.12249999999767169</v>
      </c>
      <c r="H20279" s="406"/>
      <c r="J20279" s="82">
        <v>17</v>
      </c>
      <c r="K20279" s="391">
        <v>1</v>
      </c>
    </row>
    <row r="20280" spans="1:11" x14ac:dyDescent="0.3">
      <c r="A20280" s="341">
        <v>43855.065277719907</v>
      </c>
      <c r="B20280" s="318">
        <v>40637.260999999999</v>
      </c>
      <c r="C20280" s="318">
        <f t="shared" si="445"/>
        <v>0.24300000000221189</v>
      </c>
      <c r="D20280" s="414">
        <f t="shared" si="446"/>
        <v>0.12150000000110595</v>
      </c>
      <c r="H20280" s="406"/>
      <c r="J20280" s="82">
        <v>18</v>
      </c>
      <c r="K20280" s="319">
        <v>2</v>
      </c>
    </row>
    <row r="20281" spans="1:11" x14ac:dyDescent="0.3">
      <c r="A20281" s="341">
        <v>43855.106944386571</v>
      </c>
      <c r="B20281" s="318">
        <v>40637.500999999997</v>
      </c>
      <c r="C20281" s="318">
        <f t="shared" si="445"/>
        <v>0.23999999999796273</v>
      </c>
      <c r="D20281" s="414">
        <f t="shared" si="446"/>
        <v>0.11999999999898137</v>
      </c>
      <c r="H20281" s="406"/>
      <c r="J20281" s="82">
        <v>19</v>
      </c>
      <c r="K20281" s="320">
        <v>3</v>
      </c>
    </row>
    <row r="20282" spans="1:11" x14ac:dyDescent="0.3">
      <c r="A20282" s="341">
        <v>43855.148611053242</v>
      </c>
      <c r="B20282" s="318">
        <v>40637.739000000001</v>
      </c>
      <c r="C20282" s="318">
        <f t="shared" si="445"/>
        <v>0.23800000000483124</v>
      </c>
      <c r="D20282" s="414">
        <f t="shared" si="446"/>
        <v>0.11900000000241562</v>
      </c>
      <c r="H20282" s="406"/>
      <c r="J20282" s="82">
        <v>20</v>
      </c>
      <c r="K20282" s="321">
        <v>4</v>
      </c>
    </row>
    <row r="20283" spans="1:11" x14ac:dyDescent="0.3">
      <c r="A20283" s="341">
        <v>43855.190277719907</v>
      </c>
      <c r="B20283" s="318">
        <v>40637.991000000002</v>
      </c>
      <c r="C20283" s="318">
        <f t="shared" si="445"/>
        <v>0.25200000000040745</v>
      </c>
      <c r="D20283" s="414">
        <f t="shared" si="446"/>
        <v>0.12600000000020373</v>
      </c>
      <c r="H20283" s="406"/>
      <c r="J20283" s="82">
        <v>21</v>
      </c>
      <c r="K20283" s="391">
        <v>1</v>
      </c>
    </row>
    <row r="20284" spans="1:11" x14ac:dyDescent="0.3">
      <c r="A20284" s="341">
        <v>43855.231944386571</v>
      </c>
      <c r="B20284" s="318">
        <v>40638.239000000001</v>
      </c>
      <c r="C20284" s="318">
        <f t="shared" si="445"/>
        <v>0.24799999999959255</v>
      </c>
      <c r="D20284" s="414">
        <f t="shared" si="446"/>
        <v>0.12399999999979627</v>
      </c>
      <c r="H20284" s="406"/>
      <c r="J20284" s="82">
        <v>22</v>
      </c>
      <c r="K20284" s="319">
        <v>2</v>
      </c>
    </row>
    <row r="20285" spans="1:11" x14ac:dyDescent="0.3">
      <c r="A20285" s="341">
        <v>43855.273611053242</v>
      </c>
      <c r="B20285" s="318">
        <v>40638.482000000004</v>
      </c>
      <c r="C20285" s="318">
        <f t="shared" si="445"/>
        <v>0.24300000000221189</v>
      </c>
      <c r="D20285" s="414">
        <f t="shared" si="446"/>
        <v>0.12150000000110595</v>
      </c>
      <c r="H20285" s="406"/>
      <c r="J20285" s="82">
        <v>23</v>
      </c>
      <c r="K20285" s="320">
        <v>3</v>
      </c>
    </row>
    <row r="20286" spans="1:11" x14ac:dyDescent="0.3">
      <c r="A20286" s="341">
        <v>43855.315277719907</v>
      </c>
      <c r="B20286" s="318">
        <v>40638.726999999999</v>
      </c>
      <c r="C20286" s="318">
        <f t="shared" si="445"/>
        <v>0.24499999999534339</v>
      </c>
      <c r="D20286" s="414">
        <f t="shared" si="446"/>
        <v>0.12249999999767169</v>
      </c>
      <c r="H20286" s="406"/>
      <c r="J20286" s="82">
        <v>24</v>
      </c>
      <c r="K20286" s="321">
        <v>4</v>
      </c>
    </row>
    <row r="20287" spans="1:11" x14ac:dyDescent="0.3">
      <c r="A20287" s="341">
        <v>43855.356944386571</v>
      </c>
      <c r="B20287" s="318">
        <v>40638.974999999999</v>
      </c>
      <c r="C20287" s="318">
        <f t="shared" si="445"/>
        <v>0.24799999999959255</v>
      </c>
      <c r="D20287" s="414">
        <f t="shared" si="446"/>
        <v>0.12399999999979627</v>
      </c>
      <c r="H20287" s="406"/>
      <c r="J20287" s="82">
        <v>25</v>
      </c>
      <c r="K20287" s="391">
        <v>1</v>
      </c>
    </row>
    <row r="20288" spans="1:11" x14ac:dyDescent="0.3">
      <c r="A20288" s="341">
        <v>43855.398611053242</v>
      </c>
      <c r="B20288" s="318">
        <v>40639.220999999998</v>
      </c>
      <c r="C20288" s="318">
        <f t="shared" si="445"/>
        <v>0.24599999999918509</v>
      </c>
      <c r="D20288" s="414">
        <f t="shared" si="446"/>
        <v>0.12299999999959255</v>
      </c>
      <c r="H20288" s="406"/>
      <c r="J20288" s="82">
        <v>26</v>
      </c>
      <c r="K20288" s="319">
        <v>2</v>
      </c>
    </row>
    <row r="20289" spans="1:11" x14ac:dyDescent="0.3">
      <c r="A20289" s="341">
        <v>43855.440277719907</v>
      </c>
      <c r="B20289" s="318">
        <v>40639.466999999997</v>
      </c>
      <c r="C20289" s="318">
        <f t="shared" si="445"/>
        <v>0.24599999999918509</v>
      </c>
      <c r="D20289" s="414">
        <f t="shared" si="446"/>
        <v>0.12299999999959255</v>
      </c>
      <c r="H20289" s="406"/>
      <c r="J20289" s="82">
        <v>27</v>
      </c>
      <c r="K20289" s="320">
        <v>3</v>
      </c>
    </row>
    <row r="20290" spans="1:11" x14ac:dyDescent="0.3">
      <c r="A20290" s="341">
        <v>43855.481944386571</v>
      </c>
      <c r="B20290" s="318">
        <v>40639.701000000001</v>
      </c>
      <c r="C20290" s="318">
        <f t="shared" si="445"/>
        <v>0.23400000000401633</v>
      </c>
      <c r="D20290" s="414">
        <f t="shared" si="446"/>
        <v>0.11700000000200816</v>
      </c>
      <c r="H20290" s="406"/>
      <c r="J20290" s="82">
        <v>28</v>
      </c>
      <c r="K20290" s="321">
        <v>4</v>
      </c>
    </row>
    <row r="20291" spans="1:11" x14ac:dyDescent="0.3">
      <c r="A20291" s="341">
        <v>43855.523611053242</v>
      </c>
      <c r="B20291" s="318">
        <v>40639.94</v>
      </c>
      <c r="C20291" s="318">
        <f t="shared" si="445"/>
        <v>0.23900000000139698</v>
      </c>
      <c r="D20291" s="414">
        <f t="shared" si="446"/>
        <v>0.11950000000069849</v>
      </c>
      <c r="H20291" s="406"/>
      <c r="J20291" s="82">
        <v>29</v>
      </c>
      <c r="K20291" s="391">
        <v>1</v>
      </c>
    </row>
    <row r="20292" spans="1:11" x14ac:dyDescent="0.3">
      <c r="A20292" s="341">
        <v>43855.565277719907</v>
      </c>
      <c r="B20292" s="318">
        <v>40640.188999999998</v>
      </c>
      <c r="C20292" s="318">
        <f t="shared" si="445"/>
        <v>0.24899999999615829</v>
      </c>
      <c r="D20292" s="414">
        <f t="shared" si="446"/>
        <v>0.12449999999807915</v>
      </c>
      <c r="H20292" s="406"/>
      <c r="J20292" s="82">
        <v>30</v>
      </c>
      <c r="K20292" s="319">
        <v>2</v>
      </c>
    </row>
    <row r="20293" spans="1:11" x14ac:dyDescent="0.3">
      <c r="A20293" s="341">
        <v>43855.606944386571</v>
      </c>
      <c r="B20293" s="318">
        <v>40640.428</v>
      </c>
      <c r="C20293" s="318">
        <f t="shared" si="445"/>
        <v>0.23900000000139698</v>
      </c>
      <c r="D20293" s="414">
        <f t="shared" si="446"/>
        <v>0.11950000000069849</v>
      </c>
      <c r="H20293" s="406"/>
      <c r="J20293" s="82">
        <v>31</v>
      </c>
      <c r="K20293" s="320">
        <v>3</v>
      </c>
    </row>
    <row r="20294" spans="1:11" x14ac:dyDescent="0.3">
      <c r="A20294" s="341">
        <v>43855.648611053242</v>
      </c>
      <c r="B20294" s="318">
        <v>40640.652000000002</v>
      </c>
      <c r="C20294" s="318">
        <f t="shared" si="445"/>
        <v>0.22400000000197906</v>
      </c>
      <c r="D20294" s="414">
        <f t="shared" si="446"/>
        <v>0.11200000000098953</v>
      </c>
      <c r="H20294" s="406"/>
      <c r="J20294" s="82">
        <v>32</v>
      </c>
      <c r="K20294" s="321">
        <v>4</v>
      </c>
    </row>
    <row r="20295" spans="1:11" x14ac:dyDescent="0.3">
      <c r="A20295" s="341">
        <v>43855.690277719907</v>
      </c>
      <c r="B20295" s="318">
        <v>40640.889000000003</v>
      </c>
      <c r="C20295" s="318">
        <f t="shared" ref="C20295:C20366" si="447">B20295-B20294</f>
        <v>0.23700000000098953</v>
      </c>
      <c r="D20295" s="414">
        <f t="shared" ref="D20295:D20366" si="448">C20295/2</f>
        <v>0.11850000000049477</v>
      </c>
      <c r="H20295" s="406"/>
      <c r="J20295" s="82">
        <v>33</v>
      </c>
      <c r="K20295" s="391">
        <v>1</v>
      </c>
    </row>
    <row r="20296" spans="1:11" x14ac:dyDescent="0.3">
      <c r="A20296" s="341">
        <v>43855.731944386571</v>
      </c>
      <c r="B20296" s="318">
        <v>40641.135000000002</v>
      </c>
      <c r="C20296" s="318">
        <f t="shared" si="447"/>
        <v>0.24599999999918509</v>
      </c>
      <c r="D20296" s="414">
        <f t="shared" si="448"/>
        <v>0.12299999999959255</v>
      </c>
      <c r="H20296" s="406"/>
      <c r="J20296" s="82">
        <v>34</v>
      </c>
      <c r="K20296" s="319">
        <v>2</v>
      </c>
    </row>
    <row r="20297" spans="1:11" x14ac:dyDescent="0.3">
      <c r="A20297" s="341">
        <v>43855.773611053242</v>
      </c>
      <c r="B20297" s="318">
        <v>40641.373</v>
      </c>
      <c r="C20297" s="318">
        <f t="shared" si="447"/>
        <v>0.23799999999755528</v>
      </c>
      <c r="D20297" s="414">
        <f t="shared" si="448"/>
        <v>0.11899999999877764</v>
      </c>
      <c r="H20297" s="406"/>
      <c r="J20297" s="82">
        <v>35</v>
      </c>
      <c r="K20297" s="320">
        <v>3</v>
      </c>
    </row>
    <row r="20298" spans="1:11" x14ac:dyDescent="0.3">
      <c r="A20298" s="341">
        <v>43855.815277719907</v>
      </c>
      <c r="B20298" s="318">
        <v>40641.603000000003</v>
      </c>
      <c r="C20298" s="318">
        <f t="shared" si="447"/>
        <v>0.23000000000320142</v>
      </c>
      <c r="D20298" s="414">
        <f t="shared" si="448"/>
        <v>0.11500000000160071</v>
      </c>
      <c r="H20298" s="406"/>
      <c r="J20298" s="82">
        <v>36</v>
      </c>
      <c r="K20298" s="321">
        <v>4</v>
      </c>
    </row>
    <row r="20299" spans="1:11" x14ac:dyDescent="0.3">
      <c r="A20299" s="341">
        <v>43855.856944386571</v>
      </c>
      <c r="B20299" s="318">
        <v>40641.830999999998</v>
      </c>
      <c r="C20299" s="318">
        <f t="shared" si="447"/>
        <v>0.22799999999551801</v>
      </c>
      <c r="D20299" s="414">
        <f t="shared" si="448"/>
        <v>0.11399999999775901</v>
      </c>
      <c r="H20299" s="406"/>
      <c r="J20299" s="82">
        <v>37</v>
      </c>
      <c r="K20299" s="391">
        <v>1</v>
      </c>
    </row>
    <row r="20300" spans="1:11" x14ac:dyDescent="0.3">
      <c r="A20300" s="341">
        <v>43855.898611053242</v>
      </c>
      <c r="B20300" s="318">
        <v>40642.072999999997</v>
      </c>
      <c r="C20300" s="318">
        <f t="shared" si="447"/>
        <v>0.24199999999837019</v>
      </c>
      <c r="D20300" s="414">
        <f t="shared" si="448"/>
        <v>0.12099999999918509</v>
      </c>
      <c r="H20300" s="406"/>
      <c r="J20300" s="82">
        <v>38</v>
      </c>
      <c r="K20300" s="319">
        <v>2</v>
      </c>
    </row>
    <row r="20301" spans="1:11" x14ac:dyDescent="0.3">
      <c r="A20301" s="341">
        <v>43855.940277719907</v>
      </c>
      <c r="B20301" s="318">
        <v>40642.315000000002</v>
      </c>
      <c r="C20301" s="318">
        <f t="shared" si="447"/>
        <v>0.24200000000564614</v>
      </c>
      <c r="D20301" s="414">
        <f t="shared" si="448"/>
        <v>0.12100000000282307</v>
      </c>
      <c r="H20301" s="406"/>
      <c r="J20301" s="82">
        <v>39</v>
      </c>
      <c r="K20301" s="320">
        <v>3</v>
      </c>
    </row>
    <row r="20302" spans="1:11" x14ac:dyDescent="0.3">
      <c r="A20302" s="341">
        <v>43855.981944386571</v>
      </c>
      <c r="B20302" s="318">
        <v>40642.550000000003</v>
      </c>
      <c r="C20302" s="318">
        <f t="shared" si="447"/>
        <v>0.23500000000058208</v>
      </c>
      <c r="D20302" s="414">
        <f t="shared" si="448"/>
        <v>0.11750000000029104</v>
      </c>
      <c r="E20302" s="336">
        <f>SUM(C20279:C20302)*7.4805194805</f>
        <v>43.214961038862434</v>
      </c>
      <c r="F20302" s="324">
        <f>AVERAGE(D20279:D20302)</f>
        <v>0.12035416666670547</v>
      </c>
      <c r="G20302" s="324">
        <f>_xlfn.STDEV.S(D20279:D20302)</f>
        <v>3.4656048049296639E-3</v>
      </c>
      <c r="H20302" s="406"/>
      <c r="J20302" s="82">
        <v>40</v>
      </c>
      <c r="K20302" s="321">
        <v>4</v>
      </c>
    </row>
    <row r="20303" spans="1:11" x14ac:dyDescent="0.3">
      <c r="A20303" s="341">
        <v>43856.023611053242</v>
      </c>
      <c r="B20303" s="318">
        <v>40642.788999999997</v>
      </c>
      <c r="C20303" s="318">
        <f t="shared" si="447"/>
        <v>0.23899999999412103</v>
      </c>
      <c r="D20303" s="414">
        <f t="shared" si="448"/>
        <v>0.11949999999706051</v>
      </c>
      <c r="H20303" s="406"/>
      <c r="J20303" s="82">
        <v>41</v>
      </c>
      <c r="K20303" s="391">
        <v>1</v>
      </c>
    </row>
    <row r="20304" spans="1:11" x14ac:dyDescent="0.3">
      <c r="A20304" s="341">
        <v>43856.065277719907</v>
      </c>
      <c r="B20304" s="318">
        <v>40643.021999999997</v>
      </c>
      <c r="C20304" s="318">
        <f t="shared" si="447"/>
        <v>0.23300000000017462</v>
      </c>
      <c r="D20304" s="414">
        <f t="shared" si="448"/>
        <v>0.11650000000008731</v>
      </c>
      <c r="H20304" s="406"/>
      <c r="J20304" s="82">
        <v>42</v>
      </c>
      <c r="K20304" s="319">
        <v>2</v>
      </c>
    </row>
    <row r="20305" spans="1:11" x14ac:dyDescent="0.3">
      <c r="A20305" s="341">
        <v>43856.106944386571</v>
      </c>
      <c r="B20305" s="318">
        <v>40643.271000000001</v>
      </c>
      <c r="C20305" s="318">
        <f t="shared" si="447"/>
        <v>0.24900000000343425</v>
      </c>
      <c r="D20305" s="414">
        <f t="shared" si="448"/>
        <v>0.12450000000171713</v>
      </c>
      <c r="H20305" s="406"/>
      <c r="J20305" s="82">
        <v>43</v>
      </c>
      <c r="K20305" s="320">
        <v>3</v>
      </c>
    </row>
    <row r="20306" spans="1:11" x14ac:dyDescent="0.3">
      <c r="A20306" s="341">
        <v>43856.148611053242</v>
      </c>
      <c r="B20306" s="318">
        <v>40643.51</v>
      </c>
      <c r="C20306" s="318">
        <f t="shared" si="447"/>
        <v>0.23900000000139698</v>
      </c>
      <c r="D20306" s="414">
        <f t="shared" si="448"/>
        <v>0.11950000000069849</v>
      </c>
      <c r="H20306" s="406"/>
      <c r="J20306" s="82">
        <v>44</v>
      </c>
      <c r="K20306" s="321">
        <v>4</v>
      </c>
    </row>
    <row r="20307" spans="1:11" x14ac:dyDescent="0.3">
      <c r="A20307" s="341">
        <v>43856.190277719907</v>
      </c>
      <c r="B20307" s="318">
        <v>40643.741999999998</v>
      </c>
      <c r="C20307" s="318">
        <f t="shared" si="447"/>
        <v>0.23199999999633292</v>
      </c>
      <c r="D20307" s="414">
        <f t="shared" si="448"/>
        <v>0.11599999999816646</v>
      </c>
      <c r="H20307" s="406"/>
      <c r="J20307" s="82">
        <v>45</v>
      </c>
      <c r="K20307" s="391">
        <v>1</v>
      </c>
    </row>
    <row r="20308" spans="1:11" x14ac:dyDescent="0.3">
      <c r="A20308" s="341">
        <v>43856.231944386571</v>
      </c>
      <c r="B20308" s="318">
        <v>40643.987999999998</v>
      </c>
      <c r="C20308" s="318">
        <f t="shared" si="447"/>
        <v>0.24599999999918509</v>
      </c>
      <c r="D20308" s="414">
        <f t="shared" si="448"/>
        <v>0.12299999999959255</v>
      </c>
      <c r="H20308" s="406"/>
      <c r="J20308" s="82">
        <v>46</v>
      </c>
      <c r="K20308" s="319">
        <v>2</v>
      </c>
    </row>
    <row r="20309" spans="1:11" x14ac:dyDescent="0.3">
      <c r="A20309" s="341">
        <v>43856.273611053242</v>
      </c>
      <c r="B20309" s="318">
        <v>40644.241999999998</v>
      </c>
      <c r="C20309" s="318">
        <f t="shared" si="447"/>
        <v>0.25400000000081491</v>
      </c>
      <c r="D20309" s="414">
        <f t="shared" si="448"/>
        <v>0.12700000000040745</v>
      </c>
      <c r="H20309" s="406"/>
      <c r="J20309" s="82">
        <v>47</v>
      </c>
      <c r="K20309" s="320">
        <v>3</v>
      </c>
    </row>
    <row r="20310" spans="1:11" x14ac:dyDescent="0.3">
      <c r="A20310" s="341">
        <v>43856.315277719907</v>
      </c>
      <c r="B20310" s="318">
        <v>40644.498</v>
      </c>
      <c r="C20310" s="318">
        <f t="shared" si="447"/>
        <v>0.25600000000122236</v>
      </c>
      <c r="D20310" s="414">
        <f t="shared" si="448"/>
        <v>0.12800000000061118</v>
      </c>
      <c r="H20310" s="406"/>
      <c r="J20310" s="82">
        <v>48</v>
      </c>
      <c r="K20310" s="321">
        <v>4</v>
      </c>
    </row>
    <row r="20311" spans="1:11" x14ac:dyDescent="0.3">
      <c r="A20311" s="341">
        <v>43856.356944386571</v>
      </c>
      <c r="B20311" s="318">
        <v>40644.732000000004</v>
      </c>
      <c r="C20311" s="318">
        <f t="shared" si="447"/>
        <v>0.23400000000401633</v>
      </c>
      <c r="D20311" s="414">
        <f t="shared" si="448"/>
        <v>0.11700000000200816</v>
      </c>
      <c r="H20311" s="406"/>
      <c r="J20311" s="82">
        <v>49</v>
      </c>
      <c r="K20311" s="391">
        <v>1</v>
      </c>
    </row>
    <row r="20312" spans="1:11" x14ac:dyDescent="0.3">
      <c r="A20312" s="341">
        <v>43856.398611053242</v>
      </c>
      <c r="B20312" s="318">
        <v>40644.970999999998</v>
      </c>
      <c r="C20312" s="318">
        <f t="shared" si="447"/>
        <v>0.23899999999412103</v>
      </c>
      <c r="D20312" s="414">
        <f t="shared" si="448"/>
        <v>0.11949999999706051</v>
      </c>
      <c r="H20312" s="406"/>
      <c r="J20312" s="82">
        <v>50</v>
      </c>
      <c r="K20312" s="319">
        <v>2</v>
      </c>
    </row>
    <row r="20313" spans="1:11" x14ac:dyDescent="0.3">
      <c r="A20313" s="341">
        <v>43856.440277719907</v>
      </c>
      <c r="B20313" s="318">
        <v>40645.218999999997</v>
      </c>
      <c r="C20313" s="318">
        <f t="shared" si="447"/>
        <v>0.24799999999959255</v>
      </c>
      <c r="D20313" s="414">
        <f t="shared" si="448"/>
        <v>0.12399999999979627</v>
      </c>
      <c r="H20313" s="406"/>
      <c r="J20313" s="82">
        <v>51</v>
      </c>
      <c r="K20313" s="320">
        <v>3</v>
      </c>
    </row>
    <row r="20314" spans="1:11" x14ac:dyDescent="0.3">
      <c r="A20314" s="341">
        <v>43856.481944386571</v>
      </c>
      <c r="B20314" s="318">
        <v>40645.462</v>
      </c>
      <c r="C20314" s="318">
        <f t="shared" si="447"/>
        <v>0.24300000000221189</v>
      </c>
      <c r="D20314" s="414">
        <f t="shared" si="448"/>
        <v>0.12150000000110595</v>
      </c>
      <c r="H20314" s="406"/>
      <c r="J20314" s="82">
        <v>52</v>
      </c>
      <c r="K20314" s="321">
        <v>4</v>
      </c>
    </row>
    <row r="20315" spans="1:11" x14ac:dyDescent="0.3">
      <c r="A20315" s="341">
        <v>43856.523611053242</v>
      </c>
      <c r="B20315" s="318">
        <v>40645.699999999997</v>
      </c>
      <c r="C20315" s="318">
        <f t="shared" si="447"/>
        <v>0.23799999999755528</v>
      </c>
      <c r="D20315" s="414">
        <f t="shared" si="448"/>
        <v>0.11899999999877764</v>
      </c>
      <c r="H20315" s="406"/>
      <c r="J20315" s="82">
        <v>53</v>
      </c>
      <c r="K20315" s="391">
        <v>1</v>
      </c>
    </row>
    <row r="20316" spans="1:11" x14ac:dyDescent="0.3">
      <c r="A20316" s="341">
        <v>43856.565277719907</v>
      </c>
      <c r="B20316" s="318">
        <v>40645.942000000003</v>
      </c>
      <c r="C20316" s="318">
        <f t="shared" si="447"/>
        <v>0.24200000000564614</v>
      </c>
      <c r="D20316" s="414">
        <f t="shared" si="448"/>
        <v>0.12100000000282307</v>
      </c>
      <c r="H20316" s="406"/>
      <c r="J20316" s="82">
        <v>54</v>
      </c>
      <c r="K20316" s="319">
        <v>2</v>
      </c>
    </row>
    <row r="20317" spans="1:11" x14ac:dyDescent="0.3">
      <c r="A20317" s="341">
        <v>43856.606944386571</v>
      </c>
      <c r="B20317" s="318">
        <v>40646.188999999998</v>
      </c>
      <c r="C20317" s="318">
        <f t="shared" si="447"/>
        <v>0.24699999999575084</v>
      </c>
      <c r="D20317" s="414">
        <f t="shared" si="448"/>
        <v>0.12349999999787542</v>
      </c>
      <c r="H20317" s="406"/>
      <c r="J20317" s="82">
        <v>55</v>
      </c>
      <c r="K20317" s="320">
        <v>3</v>
      </c>
    </row>
    <row r="20318" spans="1:11" x14ac:dyDescent="0.3">
      <c r="A20318" s="341">
        <v>43856.648611053242</v>
      </c>
      <c r="B20318" s="318">
        <v>40646.427000000003</v>
      </c>
      <c r="C20318" s="318">
        <f t="shared" si="447"/>
        <v>0.23800000000483124</v>
      </c>
      <c r="D20318" s="414">
        <f t="shared" si="448"/>
        <v>0.11900000000241562</v>
      </c>
      <c r="H20318" s="406"/>
      <c r="J20318" s="82">
        <v>56</v>
      </c>
      <c r="K20318" s="321">
        <v>4</v>
      </c>
    </row>
    <row r="20319" spans="1:11" x14ac:dyDescent="0.3">
      <c r="A20319" s="341">
        <v>43856.690277719907</v>
      </c>
      <c r="B20319" s="318">
        <v>40646.658000000003</v>
      </c>
      <c r="C20319" s="318">
        <f t="shared" si="447"/>
        <v>0.23099999999976717</v>
      </c>
      <c r="D20319" s="414">
        <f t="shared" si="448"/>
        <v>0.11549999999988358</v>
      </c>
      <c r="H20319" s="406"/>
      <c r="J20319" s="82">
        <v>57</v>
      </c>
      <c r="K20319" s="391">
        <v>1</v>
      </c>
    </row>
    <row r="20320" spans="1:11" x14ac:dyDescent="0.3">
      <c r="A20320" s="341">
        <v>43856.731944386571</v>
      </c>
      <c r="B20320" s="318">
        <v>40646.896999999997</v>
      </c>
      <c r="C20320" s="318">
        <f t="shared" si="447"/>
        <v>0.23899999999412103</v>
      </c>
      <c r="D20320" s="414">
        <f t="shared" si="448"/>
        <v>0.11949999999706051</v>
      </c>
      <c r="H20320" s="406"/>
      <c r="J20320" s="82">
        <v>58</v>
      </c>
      <c r="K20320" s="319">
        <v>2</v>
      </c>
    </row>
    <row r="20321" spans="1:12" x14ac:dyDescent="0.3">
      <c r="A20321" s="341">
        <v>43856.773611053242</v>
      </c>
      <c r="B20321" s="318">
        <v>40647.139000000003</v>
      </c>
      <c r="C20321" s="318">
        <f t="shared" si="447"/>
        <v>0.24200000000564614</v>
      </c>
      <c r="D20321" s="414">
        <f t="shared" si="448"/>
        <v>0.12100000000282307</v>
      </c>
      <c r="H20321" s="406"/>
      <c r="J20321" s="82">
        <v>59</v>
      </c>
      <c r="K20321" s="320">
        <v>3</v>
      </c>
    </row>
    <row r="20322" spans="1:12" x14ac:dyDescent="0.3">
      <c r="A20322" s="341">
        <v>43856.815277719907</v>
      </c>
      <c r="B20322" s="318">
        <v>40647.372000000003</v>
      </c>
      <c r="C20322" s="318">
        <f t="shared" si="447"/>
        <v>0.23300000000017462</v>
      </c>
      <c r="D20322" s="414">
        <f t="shared" si="448"/>
        <v>0.11650000000008731</v>
      </c>
      <c r="H20322" s="406"/>
      <c r="J20322" s="82">
        <v>60</v>
      </c>
      <c r="K20322" s="321">
        <v>4</v>
      </c>
    </row>
    <row r="20323" spans="1:12" x14ac:dyDescent="0.3">
      <c r="A20323" s="341">
        <v>43856.856944386571</v>
      </c>
      <c r="B20323" s="318">
        <v>40647.603000000003</v>
      </c>
      <c r="C20323" s="318">
        <f t="shared" si="447"/>
        <v>0.23099999999976717</v>
      </c>
      <c r="D20323" s="414">
        <f t="shared" si="448"/>
        <v>0.11549999999988358</v>
      </c>
      <c r="H20323" s="406"/>
      <c r="J20323" s="82">
        <v>61</v>
      </c>
      <c r="K20323" s="391">
        <v>1</v>
      </c>
    </row>
    <row r="20324" spans="1:12" x14ac:dyDescent="0.3">
      <c r="A20324" s="341">
        <v>43856.898611053242</v>
      </c>
      <c r="B20324" s="318">
        <v>40647.838000000003</v>
      </c>
      <c r="C20324" s="318">
        <f t="shared" si="447"/>
        <v>0.23500000000058208</v>
      </c>
      <c r="D20324" s="414">
        <f t="shared" si="448"/>
        <v>0.11750000000029104</v>
      </c>
      <c r="H20324" s="406"/>
      <c r="J20324" s="82">
        <v>62</v>
      </c>
      <c r="K20324" s="319">
        <v>2</v>
      </c>
    </row>
    <row r="20325" spans="1:12" x14ac:dyDescent="0.3">
      <c r="A20325" s="341">
        <v>43856.940277719907</v>
      </c>
      <c r="B20325" s="318">
        <v>40648.076000000001</v>
      </c>
      <c r="C20325" s="318">
        <f t="shared" si="447"/>
        <v>0.23799999999755528</v>
      </c>
      <c r="D20325" s="414">
        <f t="shared" si="448"/>
        <v>0.11899999999877764</v>
      </c>
      <c r="H20325" s="406"/>
      <c r="J20325" s="82">
        <v>63</v>
      </c>
      <c r="K20325" s="320">
        <v>3</v>
      </c>
    </row>
    <row r="20326" spans="1:12" x14ac:dyDescent="0.3">
      <c r="A20326" s="341">
        <v>43856.981944386571</v>
      </c>
      <c r="B20326" s="318">
        <v>40648.307999999997</v>
      </c>
      <c r="C20326" s="318">
        <f t="shared" si="447"/>
        <v>0.23199999999633292</v>
      </c>
      <c r="D20326" s="414">
        <f t="shared" si="448"/>
        <v>0.11599999999816646</v>
      </c>
      <c r="E20326" s="336">
        <f>SUM(C20303:C20326)*7.4805194805</f>
        <v>43.072831168676764</v>
      </c>
      <c r="F20326" s="324">
        <f>AVERAGE(D20303:D20326)</f>
        <v>0.11995833333321571</v>
      </c>
      <c r="G20326" s="324">
        <f>_xlfn.STDEV.S(D20303:D20326)</f>
        <v>3.5567347836279297E-3</v>
      </c>
      <c r="H20326" s="404"/>
      <c r="I20326" s="344">
        <f>AVERAGE(D20159:D20326)</f>
        <v>0.1205654761904606</v>
      </c>
      <c r="J20326" s="82">
        <v>64</v>
      </c>
      <c r="K20326" s="321">
        <v>4</v>
      </c>
    </row>
    <row r="20327" spans="1:12" x14ac:dyDescent="0.3">
      <c r="A20327" s="341">
        <v>43857.023611053242</v>
      </c>
      <c r="B20327" s="318">
        <v>40648.546999999999</v>
      </c>
      <c r="C20327" s="318">
        <f t="shared" si="447"/>
        <v>0.23900000000139698</v>
      </c>
      <c r="D20327" s="414">
        <f t="shared" si="448"/>
        <v>0.11950000000069849</v>
      </c>
      <c r="H20327" s="406"/>
      <c r="J20327" s="82">
        <v>65</v>
      </c>
      <c r="K20327" s="391">
        <v>1</v>
      </c>
    </row>
    <row r="20328" spans="1:12" x14ac:dyDescent="0.3">
      <c r="A20328" s="341">
        <v>43857.065277719907</v>
      </c>
      <c r="B20328" s="318">
        <v>40648.781999999999</v>
      </c>
      <c r="C20328" s="318">
        <f t="shared" si="447"/>
        <v>0.23500000000058208</v>
      </c>
      <c r="D20328" s="414">
        <f t="shared" si="448"/>
        <v>0.11750000000029104</v>
      </c>
      <c r="H20328" s="406"/>
      <c r="J20328" s="82">
        <v>66</v>
      </c>
      <c r="K20328" s="319">
        <v>2</v>
      </c>
    </row>
    <row r="20329" spans="1:12" x14ac:dyDescent="0.3">
      <c r="A20329" s="341">
        <v>43857.106944386571</v>
      </c>
      <c r="B20329" s="318">
        <v>40649.029000000002</v>
      </c>
      <c r="C20329" s="318">
        <f t="shared" si="447"/>
        <v>0.2470000000030268</v>
      </c>
      <c r="D20329" s="414">
        <f t="shared" si="448"/>
        <v>0.1235000000015134</v>
      </c>
      <c r="H20329" s="406"/>
      <c r="J20329" s="82">
        <v>67</v>
      </c>
      <c r="K20329" s="320">
        <v>3</v>
      </c>
    </row>
    <row r="20330" spans="1:12" x14ac:dyDescent="0.3">
      <c r="A20330" s="341">
        <v>43857.148611053242</v>
      </c>
      <c r="B20330" s="318">
        <v>40649.271999999997</v>
      </c>
      <c r="C20330" s="318">
        <f t="shared" si="447"/>
        <v>0.24299999999493593</v>
      </c>
      <c r="D20330" s="414">
        <f t="shared" si="448"/>
        <v>0.12149999999746797</v>
      </c>
      <c r="H20330" s="406"/>
      <c r="J20330" s="82">
        <v>68</v>
      </c>
      <c r="K20330" s="321">
        <v>4</v>
      </c>
    </row>
    <row r="20331" spans="1:12" x14ac:dyDescent="0.3">
      <c r="A20331" s="341">
        <v>43857.190277719907</v>
      </c>
      <c r="B20331" s="318">
        <v>40649.510999999999</v>
      </c>
      <c r="C20331" s="318">
        <f t="shared" si="447"/>
        <v>0.23900000000139698</v>
      </c>
      <c r="D20331" s="414">
        <f t="shared" si="448"/>
        <v>0.11950000000069849</v>
      </c>
      <c r="H20331" s="406"/>
      <c r="J20331" s="82">
        <v>69</v>
      </c>
      <c r="K20331" s="391">
        <v>1</v>
      </c>
    </row>
    <row r="20332" spans="1:12" x14ac:dyDescent="0.3">
      <c r="A20332" s="341">
        <v>43857.231944386571</v>
      </c>
      <c r="B20332" s="318">
        <v>40649.741999999998</v>
      </c>
      <c r="C20332" s="318">
        <f t="shared" si="447"/>
        <v>0.23099999999976717</v>
      </c>
      <c r="D20332" s="414">
        <f t="shared" si="448"/>
        <v>0.11549999999988358</v>
      </c>
      <c r="H20332" s="406"/>
      <c r="J20332" s="82">
        <v>70</v>
      </c>
      <c r="K20332" s="319">
        <v>2</v>
      </c>
    </row>
    <row r="20333" spans="1:12" x14ac:dyDescent="0.3">
      <c r="A20333" s="341">
        <v>43857.273611053242</v>
      </c>
      <c r="B20333" s="318">
        <v>40649.991999999998</v>
      </c>
      <c r="C20333" s="318">
        <f t="shared" si="447"/>
        <v>0.25</v>
      </c>
      <c r="D20333" s="414">
        <f t="shared" si="448"/>
        <v>0.125</v>
      </c>
      <c r="H20333" s="406"/>
      <c r="J20333" s="82">
        <v>71</v>
      </c>
      <c r="K20333" s="320">
        <v>3</v>
      </c>
    </row>
    <row r="20334" spans="1:12" x14ac:dyDescent="0.3">
      <c r="A20334" s="341">
        <v>43857.315277719907</v>
      </c>
      <c r="B20334" s="318">
        <v>40650.247000000003</v>
      </c>
      <c r="C20334" s="318">
        <f t="shared" si="447"/>
        <v>0.25500000000465661</v>
      </c>
      <c r="D20334" s="414">
        <f t="shared" si="448"/>
        <v>0.12750000000232831</v>
      </c>
      <c r="H20334" s="406"/>
      <c r="J20334" s="82">
        <v>72</v>
      </c>
      <c r="K20334" s="321">
        <v>4</v>
      </c>
    </row>
    <row r="20335" spans="1:12" x14ac:dyDescent="0.3">
      <c r="A20335" s="341">
        <v>43857.35833333333</v>
      </c>
      <c r="B20335" s="318">
        <v>40650.49</v>
      </c>
      <c r="C20335" s="318">
        <f t="shared" si="447"/>
        <v>0.24299999999493593</v>
      </c>
      <c r="D20335" s="414">
        <f t="shared" si="448"/>
        <v>0.12149999999746797</v>
      </c>
      <c r="H20335" s="406"/>
      <c r="J20335" s="82">
        <v>1</v>
      </c>
      <c r="K20335" s="391">
        <v>1</v>
      </c>
      <c r="L20335" s="54" t="s">
        <v>313</v>
      </c>
    </row>
    <row r="20336" spans="1:12" x14ac:dyDescent="0.3">
      <c r="A20336" s="341">
        <v>43857.4</v>
      </c>
      <c r="B20336" s="318">
        <v>40650.720999999998</v>
      </c>
      <c r="C20336" s="318">
        <f t="shared" si="447"/>
        <v>0.23099999999976717</v>
      </c>
      <c r="D20336" s="414">
        <f t="shared" si="448"/>
        <v>0.11549999999988358</v>
      </c>
      <c r="H20336" s="406"/>
      <c r="J20336" s="82">
        <v>2</v>
      </c>
      <c r="K20336" s="319">
        <v>2</v>
      </c>
    </row>
    <row r="20337" spans="1:11" x14ac:dyDescent="0.3">
      <c r="A20337" s="341">
        <v>43857.441666666666</v>
      </c>
      <c r="B20337" s="318">
        <v>40650.968999999997</v>
      </c>
      <c r="C20337" s="318">
        <f t="shared" si="447"/>
        <v>0.24799999999959255</v>
      </c>
      <c r="D20337" s="414">
        <f t="shared" si="448"/>
        <v>0.12399999999979627</v>
      </c>
      <c r="H20337" s="406"/>
      <c r="J20337" s="82">
        <v>3</v>
      </c>
      <c r="K20337" s="320">
        <v>3</v>
      </c>
    </row>
    <row r="20338" spans="1:11" x14ac:dyDescent="0.3">
      <c r="A20338" s="341">
        <v>43857.48333333333</v>
      </c>
      <c r="B20338" s="318">
        <v>40651.22</v>
      </c>
      <c r="C20338" s="318">
        <f t="shared" si="447"/>
        <v>0.25100000000384171</v>
      </c>
      <c r="D20338" s="414">
        <f t="shared" si="448"/>
        <v>0.12550000000192085</v>
      </c>
      <c r="H20338" s="406"/>
      <c r="J20338" s="82">
        <v>4</v>
      </c>
      <c r="K20338" s="321">
        <v>4</v>
      </c>
    </row>
    <row r="20339" spans="1:11" x14ac:dyDescent="0.3">
      <c r="A20339" s="341">
        <v>43857.525000000001</v>
      </c>
      <c r="B20339" s="318">
        <v>40651.462</v>
      </c>
      <c r="C20339" s="318">
        <f t="shared" si="447"/>
        <v>0.24199999999837019</v>
      </c>
      <c r="D20339" s="414">
        <f t="shared" si="448"/>
        <v>0.12099999999918509</v>
      </c>
      <c r="H20339" s="406"/>
      <c r="J20339" s="82">
        <v>5</v>
      </c>
      <c r="K20339" s="391">
        <v>1</v>
      </c>
    </row>
    <row r="20340" spans="1:11" x14ac:dyDescent="0.3">
      <c r="A20340" s="341">
        <v>43857.566666666666</v>
      </c>
      <c r="B20340" s="318">
        <v>40651.69</v>
      </c>
      <c r="C20340" s="318">
        <f t="shared" si="447"/>
        <v>0.22800000000279397</v>
      </c>
      <c r="D20340" s="414">
        <f t="shared" si="448"/>
        <v>0.11400000000139698</v>
      </c>
      <c r="H20340" s="406"/>
      <c r="J20340" s="82">
        <v>6</v>
      </c>
      <c r="K20340" s="319">
        <v>2</v>
      </c>
    </row>
    <row r="20341" spans="1:11" x14ac:dyDescent="0.3">
      <c r="A20341" s="341">
        <v>43857.60833333333</v>
      </c>
      <c r="B20341" s="318">
        <v>40651.936000000002</v>
      </c>
      <c r="C20341" s="318">
        <f t="shared" si="447"/>
        <v>0.24599999999918509</v>
      </c>
      <c r="D20341" s="414">
        <f t="shared" si="448"/>
        <v>0.12299999999959255</v>
      </c>
      <c r="H20341" s="406"/>
      <c r="J20341" s="82">
        <v>7</v>
      </c>
      <c r="K20341" s="320">
        <v>3</v>
      </c>
    </row>
    <row r="20342" spans="1:11" x14ac:dyDescent="0.3">
      <c r="A20342" s="341">
        <v>43857.65</v>
      </c>
      <c r="B20342" s="318">
        <v>40652.188000000002</v>
      </c>
      <c r="C20342" s="318">
        <f t="shared" si="447"/>
        <v>0.25200000000040745</v>
      </c>
      <c r="D20342" s="414">
        <f t="shared" si="448"/>
        <v>0.12600000000020373</v>
      </c>
      <c r="H20342" s="406"/>
      <c r="J20342" s="82">
        <v>8</v>
      </c>
      <c r="K20342" s="321">
        <v>4</v>
      </c>
    </row>
    <row r="20343" spans="1:11" x14ac:dyDescent="0.3">
      <c r="A20343" s="341">
        <v>43857.691666724539</v>
      </c>
      <c r="B20343" s="318">
        <v>40652.428</v>
      </c>
      <c r="C20343" s="318">
        <f t="shared" si="447"/>
        <v>0.23999999999796273</v>
      </c>
      <c r="D20343" s="414">
        <f t="shared" si="448"/>
        <v>0.11999999999898137</v>
      </c>
      <c r="H20343" s="406"/>
      <c r="J20343" s="82">
        <v>9</v>
      </c>
      <c r="K20343" s="391">
        <v>1</v>
      </c>
    </row>
    <row r="20344" spans="1:11" x14ac:dyDescent="0.3">
      <c r="A20344" s="341">
        <v>43857.733333449076</v>
      </c>
      <c r="B20344" s="318">
        <v>40652.658000000003</v>
      </c>
      <c r="C20344" s="318">
        <f t="shared" si="447"/>
        <v>0.23000000000320142</v>
      </c>
      <c r="D20344" s="414">
        <f t="shared" si="448"/>
        <v>0.11500000000160071</v>
      </c>
      <c r="H20344" s="406"/>
      <c r="J20344" s="82">
        <v>10</v>
      </c>
      <c r="K20344" s="319">
        <v>2</v>
      </c>
    </row>
    <row r="20345" spans="1:11" x14ac:dyDescent="0.3">
      <c r="A20345" s="341">
        <v>43857.775000173613</v>
      </c>
      <c r="B20345" s="318">
        <v>40652.891000000003</v>
      </c>
      <c r="C20345" s="318">
        <f t="shared" si="447"/>
        <v>0.23300000000017462</v>
      </c>
      <c r="D20345" s="414">
        <f t="shared" si="448"/>
        <v>0.11650000000008731</v>
      </c>
      <c r="H20345" s="406"/>
      <c r="J20345" s="82">
        <v>11</v>
      </c>
      <c r="K20345" s="320">
        <v>3</v>
      </c>
    </row>
    <row r="20346" spans="1:11" x14ac:dyDescent="0.3">
      <c r="A20346" s="341">
        <v>43857.81666689815</v>
      </c>
      <c r="B20346" s="318">
        <v>40653.137999999999</v>
      </c>
      <c r="C20346" s="318">
        <f t="shared" si="447"/>
        <v>0.24699999999575084</v>
      </c>
      <c r="D20346" s="414">
        <f t="shared" si="448"/>
        <v>0.12349999999787542</v>
      </c>
      <c r="H20346" s="406"/>
      <c r="J20346" s="82">
        <v>12</v>
      </c>
      <c r="K20346" s="321">
        <v>4</v>
      </c>
    </row>
    <row r="20347" spans="1:11" x14ac:dyDescent="0.3">
      <c r="A20347" s="341">
        <v>43857.858333622687</v>
      </c>
      <c r="B20347" s="318">
        <v>40653.372000000003</v>
      </c>
      <c r="C20347" s="318">
        <f t="shared" si="447"/>
        <v>0.23400000000401633</v>
      </c>
      <c r="D20347" s="414">
        <f t="shared" si="448"/>
        <v>0.11700000000200816</v>
      </c>
      <c r="H20347" s="406"/>
      <c r="J20347" s="82">
        <v>13</v>
      </c>
      <c r="K20347" s="391">
        <v>1</v>
      </c>
    </row>
    <row r="20348" spans="1:11" x14ac:dyDescent="0.3">
      <c r="A20348" s="341">
        <v>43857.900000347225</v>
      </c>
      <c r="B20348" s="318">
        <v>40653.601999999999</v>
      </c>
      <c r="C20348" s="318">
        <f t="shared" si="447"/>
        <v>0.22999999999592546</v>
      </c>
      <c r="D20348" s="414">
        <f t="shared" si="448"/>
        <v>0.11499999999796273</v>
      </c>
      <c r="H20348" s="406"/>
      <c r="J20348" s="82">
        <v>14</v>
      </c>
      <c r="K20348" s="319">
        <v>2</v>
      </c>
    </row>
    <row r="20349" spans="1:11" x14ac:dyDescent="0.3">
      <c r="A20349" s="341">
        <v>43857.941667071762</v>
      </c>
      <c r="B20349" s="318">
        <v>40653.830999999998</v>
      </c>
      <c r="C20349" s="318">
        <f t="shared" si="447"/>
        <v>0.22899999999935972</v>
      </c>
      <c r="D20349" s="414">
        <f t="shared" si="448"/>
        <v>0.11449999999967986</v>
      </c>
      <c r="H20349" s="406"/>
      <c r="J20349" s="82">
        <v>15</v>
      </c>
      <c r="K20349" s="320">
        <v>3</v>
      </c>
    </row>
    <row r="20350" spans="1:11" x14ac:dyDescent="0.3">
      <c r="A20350" s="341">
        <v>43857.983333796299</v>
      </c>
      <c r="B20350" s="318">
        <v>40654.071000000004</v>
      </c>
      <c r="C20350" s="318">
        <f t="shared" si="447"/>
        <v>0.24000000000523869</v>
      </c>
      <c r="D20350" s="414">
        <f t="shared" si="448"/>
        <v>0.12000000000261934</v>
      </c>
      <c r="E20350" s="336">
        <f>SUM(C20327:C20350)*7.4805194805</f>
        <v>43.110233766168527</v>
      </c>
      <c r="F20350" s="324">
        <f>AVERAGE(D20327:D20350)</f>
        <v>0.12006250000013097</v>
      </c>
      <c r="G20350" s="324">
        <f>_xlfn.STDEV.S(D20327:D20350)</f>
        <v>4.1027893481441506E-3</v>
      </c>
      <c r="H20350" s="406"/>
      <c r="J20350" s="82">
        <v>16</v>
      </c>
      <c r="K20350" s="321">
        <v>4</v>
      </c>
    </row>
    <row r="20351" spans="1:11" x14ac:dyDescent="0.3">
      <c r="A20351" s="341">
        <v>43858.025000520836</v>
      </c>
      <c r="B20351" s="318">
        <v>40654.311999999998</v>
      </c>
      <c r="C20351" s="318">
        <f t="shared" si="447"/>
        <v>0.24099999999452848</v>
      </c>
      <c r="D20351" s="414">
        <f t="shared" si="448"/>
        <v>0.12049999999726424</v>
      </c>
      <c r="H20351" s="406"/>
      <c r="J20351" s="82">
        <v>17</v>
      </c>
      <c r="K20351" s="391">
        <v>1</v>
      </c>
    </row>
    <row r="20352" spans="1:11" x14ac:dyDescent="0.3">
      <c r="A20352" s="341">
        <v>43858.066667245374</v>
      </c>
      <c r="B20352" s="318">
        <v>40654.550999999999</v>
      </c>
      <c r="C20352" s="318">
        <f t="shared" si="447"/>
        <v>0.23900000000139698</v>
      </c>
      <c r="D20352" s="414">
        <f t="shared" si="448"/>
        <v>0.11950000000069849</v>
      </c>
      <c r="H20352" s="406"/>
      <c r="J20352" s="82">
        <v>18</v>
      </c>
      <c r="K20352" s="319">
        <v>2</v>
      </c>
    </row>
    <row r="20353" spans="1:11" x14ac:dyDescent="0.3">
      <c r="A20353" s="341">
        <v>43858.108333969911</v>
      </c>
      <c r="B20353" s="318">
        <v>40654.781999999999</v>
      </c>
      <c r="C20353" s="318">
        <f t="shared" si="447"/>
        <v>0.23099999999976717</v>
      </c>
      <c r="D20353" s="414">
        <f t="shared" si="448"/>
        <v>0.11549999999988358</v>
      </c>
      <c r="H20353" s="406"/>
      <c r="J20353" s="82">
        <v>19</v>
      </c>
      <c r="K20353" s="320">
        <v>3</v>
      </c>
    </row>
    <row r="20354" spans="1:11" x14ac:dyDescent="0.3">
      <c r="A20354" s="341">
        <v>43858.150000694448</v>
      </c>
      <c r="B20354" s="318">
        <v>40655.031000000003</v>
      </c>
      <c r="C20354" s="318">
        <f t="shared" si="447"/>
        <v>0.24900000000343425</v>
      </c>
      <c r="D20354" s="414">
        <f t="shared" si="448"/>
        <v>0.12450000000171713</v>
      </c>
      <c r="H20354" s="406"/>
      <c r="J20354" s="82">
        <v>20</v>
      </c>
      <c r="K20354" s="321">
        <v>4</v>
      </c>
    </row>
    <row r="20355" spans="1:11" x14ac:dyDescent="0.3">
      <c r="A20355" s="341">
        <v>43858.191667418978</v>
      </c>
      <c r="B20355" s="318">
        <v>40655.281000000003</v>
      </c>
      <c r="C20355" s="318">
        <f t="shared" si="447"/>
        <v>0.25</v>
      </c>
      <c r="D20355" s="414">
        <f t="shared" si="448"/>
        <v>0.125</v>
      </c>
      <c r="H20355" s="406"/>
      <c r="J20355" s="82">
        <v>21</v>
      </c>
      <c r="K20355" s="391">
        <v>1</v>
      </c>
    </row>
    <row r="20356" spans="1:11" x14ac:dyDescent="0.3">
      <c r="A20356" s="341">
        <v>43858.233334143515</v>
      </c>
      <c r="B20356" s="318">
        <v>40655.521000000001</v>
      </c>
      <c r="C20356" s="318">
        <f t="shared" si="447"/>
        <v>0.23999999999796273</v>
      </c>
      <c r="D20356" s="414">
        <f t="shared" si="448"/>
        <v>0.11999999999898137</v>
      </c>
      <c r="H20356" s="406"/>
      <c r="J20356" s="82">
        <v>22</v>
      </c>
      <c r="K20356" s="319">
        <v>2</v>
      </c>
    </row>
    <row r="20357" spans="1:11" x14ac:dyDescent="0.3">
      <c r="A20357" s="341">
        <v>43858.275000868052</v>
      </c>
      <c r="B20357" s="318">
        <v>40655.760000000002</v>
      </c>
      <c r="C20357" s="318">
        <f t="shared" si="447"/>
        <v>0.23900000000139698</v>
      </c>
      <c r="D20357" s="414">
        <f t="shared" si="448"/>
        <v>0.11950000000069849</v>
      </c>
      <c r="H20357" s="406"/>
      <c r="J20357" s="82">
        <v>23</v>
      </c>
      <c r="K20357" s="320">
        <v>3</v>
      </c>
    </row>
    <row r="20358" spans="1:11" x14ac:dyDescent="0.3">
      <c r="A20358" s="341">
        <v>43858.31666759259</v>
      </c>
      <c r="B20358" s="318">
        <v>40656.008000000002</v>
      </c>
      <c r="C20358" s="318">
        <f t="shared" si="447"/>
        <v>0.24799999999959255</v>
      </c>
      <c r="D20358" s="414">
        <f t="shared" si="448"/>
        <v>0.12399999999979627</v>
      </c>
      <c r="H20358" s="406"/>
      <c r="J20358" s="82">
        <v>24</v>
      </c>
      <c r="K20358" s="321">
        <v>4</v>
      </c>
    </row>
    <row r="20359" spans="1:11" x14ac:dyDescent="0.3">
      <c r="A20359" s="341">
        <v>43858.358334317127</v>
      </c>
      <c r="B20359" s="318">
        <v>40656.26</v>
      </c>
      <c r="C20359" s="318">
        <f t="shared" si="447"/>
        <v>0.25200000000040745</v>
      </c>
      <c r="D20359" s="414">
        <f t="shared" si="448"/>
        <v>0.12600000000020373</v>
      </c>
      <c r="H20359" s="406"/>
      <c r="J20359" s="82">
        <v>25</v>
      </c>
      <c r="K20359" s="391">
        <v>1</v>
      </c>
    </row>
    <row r="20360" spans="1:11" x14ac:dyDescent="0.3">
      <c r="A20360" s="341">
        <v>43858.400001041664</v>
      </c>
      <c r="B20360" s="318">
        <v>40656.500999999997</v>
      </c>
      <c r="C20360" s="318">
        <f t="shared" si="447"/>
        <v>0.24099999999452848</v>
      </c>
      <c r="D20360" s="414">
        <f t="shared" si="448"/>
        <v>0.12049999999726424</v>
      </c>
      <c r="H20360" s="406"/>
      <c r="J20360" s="82">
        <v>26</v>
      </c>
      <c r="K20360" s="319">
        <v>2</v>
      </c>
    </row>
    <row r="20361" spans="1:11" x14ac:dyDescent="0.3">
      <c r="A20361" s="341">
        <v>43858.441667766201</v>
      </c>
      <c r="B20361" s="318">
        <v>40656.741000000002</v>
      </c>
      <c r="C20361" s="318">
        <f t="shared" si="447"/>
        <v>0.24000000000523869</v>
      </c>
      <c r="D20361" s="414">
        <f t="shared" si="448"/>
        <v>0.12000000000261934</v>
      </c>
      <c r="H20361" s="406"/>
      <c r="J20361" s="82">
        <v>27</v>
      </c>
      <c r="K20361" s="320">
        <v>3</v>
      </c>
    </row>
    <row r="20362" spans="1:11" x14ac:dyDescent="0.3">
      <c r="A20362" s="341">
        <v>43858.483334490738</v>
      </c>
      <c r="B20362" s="318">
        <v>40656.989000000001</v>
      </c>
      <c r="C20362" s="318">
        <f t="shared" si="447"/>
        <v>0.24799999999959255</v>
      </c>
      <c r="D20362" s="414">
        <f t="shared" si="448"/>
        <v>0.12399999999979627</v>
      </c>
      <c r="H20362" s="406"/>
      <c r="J20362" s="82">
        <v>28</v>
      </c>
      <c r="K20362" s="321">
        <v>4</v>
      </c>
    </row>
    <row r="20363" spans="1:11" x14ac:dyDescent="0.3">
      <c r="A20363" s="341">
        <v>43858.525001215276</v>
      </c>
      <c r="B20363" s="318">
        <v>40657.237000000001</v>
      </c>
      <c r="C20363" s="318">
        <f t="shared" si="447"/>
        <v>0.24799999999959255</v>
      </c>
      <c r="D20363" s="414">
        <f t="shared" si="448"/>
        <v>0.12399999999979627</v>
      </c>
      <c r="H20363" s="406"/>
      <c r="J20363" s="82">
        <v>29</v>
      </c>
      <c r="K20363" s="391">
        <v>1</v>
      </c>
    </row>
    <row r="20364" spans="1:11" x14ac:dyDescent="0.3">
      <c r="A20364" s="341">
        <v>43858.566667939813</v>
      </c>
      <c r="B20364" s="318">
        <v>40657.470999999998</v>
      </c>
      <c r="C20364" s="318">
        <f t="shared" si="447"/>
        <v>0.23399999999674037</v>
      </c>
      <c r="D20364" s="414">
        <f t="shared" si="448"/>
        <v>0.11699999999837019</v>
      </c>
      <c r="H20364" s="406"/>
      <c r="J20364" s="82">
        <v>30</v>
      </c>
      <c r="K20364" s="319">
        <v>2</v>
      </c>
    </row>
    <row r="20365" spans="1:11" x14ac:dyDescent="0.3">
      <c r="A20365" s="341">
        <v>43858.60833466435</v>
      </c>
      <c r="B20365" s="318">
        <v>40657.709000000003</v>
      </c>
      <c r="C20365" s="318">
        <f t="shared" si="447"/>
        <v>0.23800000000483124</v>
      </c>
      <c r="D20365" s="414">
        <f t="shared" si="448"/>
        <v>0.11900000000241562</v>
      </c>
      <c r="H20365" s="406"/>
      <c r="J20365" s="82">
        <v>31</v>
      </c>
      <c r="K20365" s="320">
        <v>3</v>
      </c>
    </row>
    <row r="20366" spans="1:11" x14ac:dyDescent="0.3">
      <c r="A20366" s="341">
        <v>43858.650001388887</v>
      </c>
      <c r="B20366" s="318">
        <v>40657.957000000002</v>
      </c>
      <c r="C20366" s="318">
        <f t="shared" si="447"/>
        <v>0.24799999999959255</v>
      </c>
      <c r="D20366" s="414">
        <f t="shared" si="448"/>
        <v>0.12399999999979627</v>
      </c>
      <c r="H20366" s="406"/>
      <c r="J20366" s="82">
        <v>32</v>
      </c>
      <c r="K20366" s="321">
        <v>4</v>
      </c>
    </row>
    <row r="20367" spans="1:11" x14ac:dyDescent="0.3">
      <c r="A20367" s="341">
        <v>43858.691668113424</v>
      </c>
      <c r="B20367" s="318">
        <v>40658.201000000001</v>
      </c>
      <c r="C20367" s="318">
        <f t="shared" ref="C20367:C20397" si="449">B20367-B20366</f>
        <v>0.24399999999877764</v>
      </c>
      <c r="D20367" s="414">
        <f t="shared" ref="D20367:D20397" si="450">C20367/2</f>
        <v>0.12199999999938882</v>
      </c>
      <c r="H20367" s="406"/>
      <c r="J20367" s="82">
        <v>33</v>
      </c>
      <c r="K20367" s="391">
        <v>1</v>
      </c>
    </row>
    <row r="20368" spans="1:11" x14ac:dyDescent="0.3">
      <c r="A20368" s="341">
        <v>43858.733334837962</v>
      </c>
      <c r="B20368" s="318">
        <v>40658.432999999997</v>
      </c>
      <c r="C20368" s="318">
        <f t="shared" si="449"/>
        <v>0.23199999999633292</v>
      </c>
      <c r="D20368" s="414">
        <f t="shared" si="450"/>
        <v>0.11599999999816646</v>
      </c>
      <c r="H20368" s="406"/>
      <c r="J20368" s="82">
        <v>34</v>
      </c>
      <c r="K20368" s="319">
        <v>2</v>
      </c>
    </row>
    <row r="20369" spans="1:11" x14ac:dyDescent="0.3">
      <c r="A20369" s="341">
        <v>43858.775001562499</v>
      </c>
      <c r="B20369" s="318">
        <v>40658.67</v>
      </c>
      <c r="C20369" s="318">
        <f t="shared" si="449"/>
        <v>0.23700000000098953</v>
      </c>
      <c r="D20369" s="414">
        <f t="shared" si="450"/>
        <v>0.11850000000049477</v>
      </c>
      <c r="H20369" s="406"/>
      <c r="J20369" s="82">
        <v>35</v>
      </c>
      <c r="K20369" s="320">
        <v>3</v>
      </c>
    </row>
    <row r="20370" spans="1:11" x14ac:dyDescent="0.3">
      <c r="A20370" s="341">
        <v>43858.816668287036</v>
      </c>
      <c r="B20370" s="318">
        <v>40658.908000000003</v>
      </c>
      <c r="C20370" s="318">
        <f t="shared" si="449"/>
        <v>0.23800000000483124</v>
      </c>
      <c r="D20370" s="414">
        <f t="shared" si="450"/>
        <v>0.11900000000241562</v>
      </c>
      <c r="H20370" s="406"/>
      <c r="J20370" s="82">
        <v>36</v>
      </c>
      <c r="K20370" s="321">
        <v>4</v>
      </c>
    </row>
    <row r="20371" spans="1:11" x14ac:dyDescent="0.3">
      <c r="A20371" s="341">
        <v>43858.858335011573</v>
      </c>
      <c r="B20371" s="318">
        <v>40659.148999999998</v>
      </c>
      <c r="C20371" s="318">
        <f t="shared" si="449"/>
        <v>0.24099999999452848</v>
      </c>
      <c r="D20371" s="414">
        <f t="shared" si="450"/>
        <v>0.12049999999726424</v>
      </c>
      <c r="H20371" s="406"/>
      <c r="J20371" s="82">
        <v>37</v>
      </c>
      <c r="K20371" s="391">
        <v>1</v>
      </c>
    </row>
    <row r="20372" spans="1:11" x14ac:dyDescent="0.3">
      <c r="A20372" s="341">
        <v>43858.90000173611</v>
      </c>
      <c r="B20372" s="318">
        <v>40659.381000000001</v>
      </c>
      <c r="C20372" s="318">
        <f t="shared" si="449"/>
        <v>0.23200000000360887</v>
      </c>
      <c r="D20372" s="414">
        <f t="shared" si="450"/>
        <v>0.11600000000180444</v>
      </c>
      <c r="H20372" s="406"/>
      <c r="J20372" s="82">
        <v>38</v>
      </c>
      <c r="K20372" s="319">
        <v>2</v>
      </c>
    </row>
    <row r="20373" spans="1:11" x14ac:dyDescent="0.3">
      <c r="A20373" s="341">
        <v>43858.941668460648</v>
      </c>
      <c r="B20373" s="318">
        <v>40659.610999999997</v>
      </c>
      <c r="C20373" s="318">
        <f t="shared" si="449"/>
        <v>0.22999999999592546</v>
      </c>
      <c r="D20373" s="414">
        <f t="shared" si="450"/>
        <v>0.11499999999796273</v>
      </c>
      <c r="H20373" s="406"/>
      <c r="J20373" s="82">
        <v>39</v>
      </c>
      <c r="K20373" s="320">
        <v>3</v>
      </c>
    </row>
    <row r="20374" spans="1:11" x14ac:dyDescent="0.3">
      <c r="A20374" s="341">
        <v>43858.983335185185</v>
      </c>
      <c r="B20374" s="318">
        <v>40659.843000000001</v>
      </c>
      <c r="C20374" s="318">
        <f t="shared" si="449"/>
        <v>0.23200000000360887</v>
      </c>
      <c r="D20374" s="414">
        <f t="shared" si="450"/>
        <v>0.11600000000180444</v>
      </c>
      <c r="E20374" s="336">
        <f>SUM(C20351:C20374)*7.4805194805</f>
        <v>43.177558441425099</v>
      </c>
      <c r="F20374" s="324">
        <f>AVERAGE(D20351:D20374)</f>
        <v>0.12024999999994179</v>
      </c>
      <c r="G20374" s="324">
        <f>_xlfn.STDEV.S(D20351:D20374)</f>
        <v>3.3329709948377172E-3</v>
      </c>
      <c r="H20374" s="406"/>
      <c r="J20374" s="82">
        <v>40</v>
      </c>
      <c r="K20374" s="321">
        <v>4</v>
      </c>
    </row>
    <row r="20375" spans="1:11" x14ac:dyDescent="0.3">
      <c r="A20375" s="341">
        <v>43859.025001909722</v>
      </c>
      <c r="B20375" s="318">
        <v>40660.080000000002</v>
      </c>
      <c r="C20375" s="318">
        <f t="shared" si="449"/>
        <v>0.23700000000098953</v>
      </c>
      <c r="D20375" s="414">
        <f t="shared" si="450"/>
        <v>0.11850000000049477</v>
      </c>
      <c r="H20375" s="406"/>
      <c r="J20375" s="82">
        <v>41</v>
      </c>
      <c r="K20375" s="391">
        <v>1</v>
      </c>
    </row>
    <row r="20376" spans="1:11" x14ac:dyDescent="0.3">
      <c r="A20376" s="341">
        <v>43859.066668634259</v>
      </c>
      <c r="B20376" s="318">
        <v>40660.317999999999</v>
      </c>
      <c r="C20376" s="318">
        <f t="shared" si="449"/>
        <v>0.23799999999755528</v>
      </c>
      <c r="D20376" s="414">
        <f t="shared" si="450"/>
        <v>0.11899999999877764</v>
      </c>
      <c r="H20376" s="406"/>
      <c r="J20376" s="82">
        <v>42</v>
      </c>
      <c r="K20376" s="319">
        <v>2</v>
      </c>
    </row>
    <row r="20377" spans="1:11" x14ac:dyDescent="0.3">
      <c r="A20377" s="341">
        <v>43859.108335358796</v>
      </c>
      <c r="B20377" s="318">
        <v>40660.552000000003</v>
      </c>
      <c r="C20377" s="318">
        <f t="shared" si="449"/>
        <v>0.23400000000401633</v>
      </c>
      <c r="D20377" s="414">
        <f t="shared" si="450"/>
        <v>0.11700000000200816</v>
      </c>
      <c r="H20377" s="406"/>
      <c r="J20377" s="82">
        <v>43</v>
      </c>
      <c r="K20377" s="320">
        <v>3</v>
      </c>
    </row>
    <row r="20378" spans="1:11" x14ac:dyDescent="0.3">
      <c r="A20378" s="341">
        <v>43859.150002083334</v>
      </c>
      <c r="B20378" s="318">
        <v>40660.790999999997</v>
      </c>
      <c r="C20378" s="318">
        <f t="shared" si="449"/>
        <v>0.23899999999412103</v>
      </c>
      <c r="D20378" s="414">
        <f t="shared" si="450"/>
        <v>0.11949999999706051</v>
      </c>
      <c r="H20378" s="406"/>
      <c r="J20378" s="82">
        <v>44</v>
      </c>
      <c r="K20378" s="321">
        <v>4</v>
      </c>
    </row>
    <row r="20379" spans="1:11" x14ac:dyDescent="0.3">
      <c r="A20379" s="341">
        <v>43859.191668807871</v>
      </c>
      <c r="B20379" s="318">
        <v>40661.040999999997</v>
      </c>
      <c r="C20379" s="318">
        <f t="shared" si="449"/>
        <v>0.25</v>
      </c>
      <c r="D20379" s="414">
        <f t="shared" si="450"/>
        <v>0.125</v>
      </c>
      <c r="H20379" s="406"/>
      <c r="J20379" s="82">
        <v>45</v>
      </c>
      <c r="K20379" s="391">
        <v>1</v>
      </c>
    </row>
    <row r="20380" spans="1:11" x14ac:dyDescent="0.3">
      <c r="A20380" s="341">
        <v>43859.233335532408</v>
      </c>
      <c r="B20380" s="318">
        <v>40661.279000000002</v>
      </c>
      <c r="C20380" s="318">
        <f t="shared" si="449"/>
        <v>0.23800000000483124</v>
      </c>
      <c r="D20380" s="414">
        <f t="shared" si="450"/>
        <v>0.11900000000241562</v>
      </c>
      <c r="H20380" s="406"/>
      <c r="J20380" s="82">
        <v>46</v>
      </c>
      <c r="K20380" s="319">
        <v>2</v>
      </c>
    </row>
    <row r="20381" spans="1:11" x14ac:dyDescent="0.3">
      <c r="A20381" s="341">
        <v>43859.275002256945</v>
      </c>
      <c r="B20381" s="318">
        <v>40661.521000000001</v>
      </c>
      <c r="C20381" s="318">
        <f t="shared" si="449"/>
        <v>0.24199999999837019</v>
      </c>
      <c r="D20381" s="414">
        <f t="shared" si="450"/>
        <v>0.12099999999918509</v>
      </c>
      <c r="H20381" s="406"/>
      <c r="J20381" s="82">
        <v>47</v>
      </c>
      <c r="K20381" s="320">
        <v>3</v>
      </c>
    </row>
    <row r="20382" spans="1:11" x14ac:dyDescent="0.3">
      <c r="A20382" s="341">
        <v>43859.316668981483</v>
      </c>
      <c r="B20382" s="318">
        <v>40661.758999999998</v>
      </c>
      <c r="C20382" s="318">
        <f t="shared" si="449"/>
        <v>0.23799999999755528</v>
      </c>
      <c r="D20382" s="414">
        <f t="shared" si="450"/>
        <v>0.11899999999877764</v>
      </c>
      <c r="H20382" s="406"/>
      <c r="J20382" s="82">
        <v>48</v>
      </c>
      <c r="K20382" s="321">
        <v>4</v>
      </c>
    </row>
    <row r="20383" spans="1:11" x14ac:dyDescent="0.3">
      <c r="A20383" s="341">
        <v>43859.35833570602</v>
      </c>
      <c r="B20383" s="318">
        <v>40662.008999999998</v>
      </c>
      <c r="C20383" s="318">
        <f t="shared" si="449"/>
        <v>0.25</v>
      </c>
      <c r="D20383" s="414">
        <f t="shared" si="450"/>
        <v>0.125</v>
      </c>
      <c r="H20383" s="406"/>
      <c r="J20383" s="82">
        <v>49</v>
      </c>
      <c r="K20383" s="391">
        <v>1</v>
      </c>
    </row>
    <row r="20384" spans="1:11" x14ac:dyDescent="0.3">
      <c r="A20384" s="341">
        <v>43859.400002430557</v>
      </c>
      <c r="B20384" s="318">
        <v>40662.249000000003</v>
      </c>
      <c r="C20384" s="318">
        <f t="shared" si="449"/>
        <v>0.24000000000523869</v>
      </c>
      <c r="D20384" s="414">
        <f t="shared" si="450"/>
        <v>0.12000000000261934</v>
      </c>
      <c r="H20384" s="406"/>
      <c r="J20384" s="82">
        <v>50</v>
      </c>
      <c r="K20384" s="319">
        <v>2</v>
      </c>
    </row>
    <row r="20385" spans="1:12" x14ac:dyDescent="0.3">
      <c r="A20385" s="341">
        <v>43859.441669155094</v>
      </c>
      <c r="B20385" s="318">
        <v>40662.487999999998</v>
      </c>
      <c r="C20385" s="318">
        <f t="shared" si="449"/>
        <v>0.23899999999412103</v>
      </c>
      <c r="D20385" s="414">
        <f t="shared" si="450"/>
        <v>0.11949999999706051</v>
      </c>
      <c r="H20385" s="406"/>
      <c r="J20385" s="82">
        <v>51</v>
      </c>
      <c r="K20385" s="320">
        <v>3</v>
      </c>
    </row>
    <row r="20386" spans="1:12" x14ac:dyDescent="0.3">
      <c r="A20386" s="341">
        <v>43859.483335879631</v>
      </c>
      <c r="B20386" s="318">
        <v>40662.718999999997</v>
      </c>
      <c r="C20386" s="318">
        <f t="shared" si="449"/>
        <v>0.23099999999976717</v>
      </c>
      <c r="D20386" s="414">
        <f t="shared" si="450"/>
        <v>0.11549999999988358</v>
      </c>
      <c r="H20386" s="406"/>
      <c r="J20386" s="82">
        <v>52</v>
      </c>
      <c r="K20386" s="321">
        <v>4</v>
      </c>
    </row>
    <row r="20387" spans="1:12" x14ac:dyDescent="0.3">
      <c r="A20387" s="341">
        <v>43859.525002604169</v>
      </c>
      <c r="B20387" s="318">
        <v>40662.963000000003</v>
      </c>
      <c r="C20387" s="318">
        <f t="shared" si="449"/>
        <v>0.2440000000060536</v>
      </c>
      <c r="D20387" s="414">
        <f t="shared" si="450"/>
        <v>0.1220000000030268</v>
      </c>
      <c r="H20387" s="406"/>
      <c r="J20387" s="82">
        <v>53</v>
      </c>
      <c r="K20387" s="391">
        <v>1</v>
      </c>
    </row>
    <row r="20388" spans="1:12" x14ac:dyDescent="0.3">
      <c r="A20388" s="341">
        <v>43859.566669328706</v>
      </c>
      <c r="B20388" s="318">
        <v>40663.203000000001</v>
      </c>
      <c r="C20388" s="318">
        <f t="shared" si="449"/>
        <v>0.23999999999796273</v>
      </c>
      <c r="D20388" s="414">
        <f t="shared" si="450"/>
        <v>0.11999999999898137</v>
      </c>
      <c r="H20388" s="406"/>
      <c r="J20388" s="82">
        <v>54</v>
      </c>
      <c r="K20388" s="319">
        <v>2</v>
      </c>
    </row>
    <row r="20389" spans="1:12" x14ac:dyDescent="0.3">
      <c r="A20389" s="341">
        <v>43859.608336053243</v>
      </c>
      <c r="B20389" s="318">
        <v>40663.440000000002</v>
      </c>
      <c r="C20389" s="318">
        <f t="shared" si="449"/>
        <v>0.23700000000098953</v>
      </c>
      <c r="D20389" s="414">
        <f t="shared" si="450"/>
        <v>0.11850000000049477</v>
      </c>
      <c r="H20389" s="406"/>
      <c r="J20389" s="82">
        <v>55</v>
      </c>
      <c r="K20389" s="320">
        <v>3</v>
      </c>
    </row>
    <row r="20390" spans="1:12" x14ac:dyDescent="0.3">
      <c r="A20390" s="341">
        <v>43859.65000277778</v>
      </c>
      <c r="B20390" s="318">
        <v>40663.669000000002</v>
      </c>
      <c r="C20390" s="318">
        <f t="shared" si="449"/>
        <v>0.22899999999935972</v>
      </c>
      <c r="D20390" s="414">
        <f t="shared" si="450"/>
        <v>0.11449999999967986</v>
      </c>
      <c r="H20390" s="406"/>
      <c r="J20390" s="82">
        <v>56</v>
      </c>
      <c r="K20390" s="321">
        <v>4</v>
      </c>
    </row>
    <row r="20391" spans="1:12" x14ac:dyDescent="0.3">
      <c r="A20391" s="341">
        <v>43859.691669502317</v>
      </c>
      <c r="B20391" s="318">
        <v>40663.909</v>
      </c>
      <c r="C20391" s="318">
        <f t="shared" si="449"/>
        <v>0.23999999999796273</v>
      </c>
      <c r="D20391" s="414">
        <f t="shared" si="450"/>
        <v>0.11999999999898137</v>
      </c>
      <c r="H20391" s="406"/>
      <c r="J20391" s="82">
        <v>57</v>
      </c>
      <c r="K20391" s="391">
        <v>1</v>
      </c>
    </row>
    <row r="20392" spans="1:12" x14ac:dyDescent="0.3">
      <c r="A20392" s="341">
        <v>43859.733336226855</v>
      </c>
      <c r="B20392" s="318">
        <v>40664.158000000003</v>
      </c>
      <c r="C20392" s="318">
        <f t="shared" si="449"/>
        <v>0.24900000000343425</v>
      </c>
      <c r="D20392" s="414">
        <f t="shared" si="450"/>
        <v>0.12450000000171713</v>
      </c>
      <c r="H20392" s="406"/>
      <c r="J20392" s="82">
        <v>58</v>
      </c>
      <c r="K20392" s="319">
        <v>2</v>
      </c>
    </row>
    <row r="20393" spans="1:12" x14ac:dyDescent="0.3">
      <c r="A20393" s="341">
        <v>43859.775002951392</v>
      </c>
      <c r="B20393" s="318">
        <v>40664.392999999996</v>
      </c>
      <c r="C20393" s="318">
        <f t="shared" si="449"/>
        <v>0.23499999999330612</v>
      </c>
      <c r="D20393" s="414">
        <f t="shared" si="450"/>
        <v>0.11749999999665306</v>
      </c>
      <c r="H20393" s="406"/>
      <c r="J20393" s="82">
        <v>59</v>
      </c>
      <c r="K20393" s="320">
        <v>3</v>
      </c>
    </row>
    <row r="20394" spans="1:12" x14ac:dyDescent="0.3">
      <c r="A20394" s="341">
        <v>43859.816669675929</v>
      </c>
      <c r="B20394" s="318">
        <v>40664.620999999999</v>
      </c>
      <c r="C20394" s="318">
        <f t="shared" si="449"/>
        <v>0.22800000000279397</v>
      </c>
      <c r="D20394" s="414">
        <f t="shared" si="450"/>
        <v>0.11400000000139698</v>
      </c>
      <c r="H20394" s="406"/>
      <c r="J20394" s="82">
        <v>60</v>
      </c>
      <c r="K20394" s="321">
        <v>4</v>
      </c>
    </row>
    <row r="20395" spans="1:12" x14ac:dyDescent="0.3">
      <c r="A20395" s="341">
        <v>43859.858336400466</v>
      </c>
      <c r="B20395" s="318">
        <v>40664.85</v>
      </c>
      <c r="C20395" s="318">
        <f t="shared" si="449"/>
        <v>0.22899999999935972</v>
      </c>
      <c r="D20395" s="414">
        <f t="shared" si="450"/>
        <v>0.11449999999967986</v>
      </c>
      <c r="H20395" s="406"/>
      <c r="J20395" s="82">
        <v>61</v>
      </c>
      <c r="K20395" s="391">
        <v>1</v>
      </c>
    </row>
    <row r="20396" spans="1:12" x14ac:dyDescent="0.3">
      <c r="A20396" s="341">
        <v>43859.900003125003</v>
      </c>
      <c r="B20396" s="318">
        <v>40665.091</v>
      </c>
      <c r="C20396" s="318">
        <f t="shared" si="449"/>
        <v>0.24100000000180444</v>
      </c>
      <c r="D20396" s="414">
        <f t="shared" si="450"/>
        <v>0.12050000000090222</v>
      </c>
      <c r="H20396" s="406"/>
      <c r="J20396" s="82">
        <v>62</v>
      </c>
      <c r="K20396" s="319">
        <v>2</v>
      </c>
    </row>
    <row r="20397" spans="1:12" x14ac:dyDescent="0.3">
      <c r="A20397" s="341">
        <v>43859.941669849541</v>
      </c>
      <c r="B20397" s="355">
        <v>40665.328999999998</v>
      </c>
      <c r="C20397" s="318">
        <f t="shared" si="449"/>
        <v>0.23799999999755528</v>
      </c>
      <c r="D20397" s="414">
        <f t="shared" si="450"/>
        <v>0.11899999999877764</v>
      </c>
      <c r="H20397" s="406"/>
      <c r="J20397" s="82">
        <v>63</v>
      </c>
      <c r="K20397" s="320">
        <v>3</v>
      </c>
    </row>
    <row r="20398" spans="1:12" x14ac:dyDescent="0.3">
      <c r="A20398" s="341">
        <v>43859.983336574071</v>
      </c>
      <c r="B20398" s="355">
        <v>40665.49</v>
      </c>
      <c r="C20398" s="318"/>
      <c r="D20398" s="414"/>
      <c r="E20398" s="336">
        <f>SUM(C20375:C20398)*7.4805194805</f>
        <v>41.038129870001661</v>
      </c>
      <c r="F20398" s="324">
        <f>AVERAGE(D20375:D20398)</f>
        <v>0.11926086956515539</v>
      </c>
      <c r="G20398" s="324">
        <f>_xlfn.STDEV.S(D20375:D20398)</f>
        <v>3.0446285236525187E-3</v>
      </c>
      <c r="H20398" s="406"/>
      <c r="J20398" s="82">
        <v>64</v>
      </c>
      <c r="K20398" s="321">
        <v>4</v>
      </c>
    </row>
    <row r="20399" spans="1:12" x14ac:dyDescent="0.3">
      <c r="A20399" s="341">
        <v>43860.025003298608</v>
      </c>
      <c r="B20399" s="318">
        <v>40665.49</v>
      </c>
      <c r="C20399" s="318"/>
      <c r="D20399" s="414"/>
      <c r="H20399" s="406"/>
      <c r="J20399" s="82">
        <v>65</v>
      </c>
      <c r="L20399" s="54" t="s">
        <v>404</v>
      </c>
    </row>
    <row r="20400" spans="1:12" x14ac:dyDescent="0.3">
      <c r="A20400" s="341">
        <v>43860.066670023145</v>
      </c>
      <c r="B20400" s="318">
        <v>40665.49</v>
      </c>
      <c r="C20400" s="318"/>
      <c r="D20400" s="414"/>
      <c r="H20400" s="406"/>
      <c r="J20400" s="82">
        <v>66</v>
      </c>
    </row>
    <row r="20401" spans="1:10" x14ac:dyDescent="0.3">
      <c r="A20401" s="341">
        <v>43860.108336747682</v>
      </c>
      <c r="B20401" s="318">
        <v>40665.49</v>
      </c>
      <c r="C20401" s="318"/>
      <c r="D20401" s="414"/>
      <c r="H20401" s="406"/>
      <c r="J20401" s="82">
        <v>67</v>
      </c>
    </row>
    <row r="20402" spans="1:10" x14ac:dyDescent="0.3">
      <c r="A20402" s="341">
        <v>43860.150003472219</v>
      </c>
      <c r="B20402" s="318">
        <v>40665.49</v>
      </c>
      <c r="C20402" s="318"/>
      <c r="D20402" s="414"/>
      <c r="H20402" s="406"/>
      <c r="J20402" s="82">
        <v>68</v>
      </c>
    </row>
    <row r="20403" spans="1:10" x14ac:dyDescent="0.3">
      <c r="A20403" s="341">
        <v>43860.191670196757</v>
      </c>
      <c r="B20403" s="318">
        <v>40665.49</v>
      </c>
      <c r="C20403" s="318"/>
      <c r="D20403" s="414"/>
      <c r="H20403" s="406"/>
      <c r="J20403" s="82">
        <v>69</v>
      </c>
    </row>
    <row r="20404" spans="1:10" x14ac:dyDescent="0.3">
      <c r="A20404" s="341">
        <v>43860.233336921294</v>
      </c>
      <c r="B20404" s="318">
        <v>40665.49</v>
      </c>
      <c r="C20404" s="318"/>
      <c r="D20404" s="414"/>
      <c r="H20404" s="406"/>
      <c r="J20404" s="82">
        <v>70</v>
      </c>
    </row>
    <row r="20405" spans="1:10" x14ac:dyDescent="0.3">
      <c r="A20405" s="341">
        <v>43860.275003645831</v>
      </c>
      <c r="B20405" s="318">
        <v>40665.49</v>
      </c>
      <c r="C20405" s="318"/>
      <c r="D20405" s="414"/>
      <c r="H20405" s="406"/>
      <c r="J20405" s="82">
        <v>71</v>
      </c>
    </row>
    <row r="20406" spans="1:10" x14ac:dyDescent="0.3">
      <c r="A20406" s="341">
        <v>43860.316670370368</v>
      </c>
      <c r="B20406" s="318">
        <v>40665.49</v>
      </c>
      <c r="C20406" s="318"/>
      <c r="D20406" s="414"/>
      <c r="H20406" s="406"/>
      <c r="J20406" s="82">
        <v>72</v>
      </c>
    </row>
    <row r="20407" spans="1:10" x14ac:dyDescent="0.3">
      <c r="A20407" s="341">
        <v>43860.358337094905</v>
      </c>
      <c r="B20407" s="318">
        <v>40665.49</v>
      </c>
      <c r="C20407" s="318"/>
      <c r="D20407" s="414"/>
      <c r="H20407" s="406"/>
      <c r="J20407" s="82">
        <v>73</v>
      </c>
    </row>
    <row r="20408" spans="1:10" x14ac:dyDescent="0.3">
      <c r="A20408" s="341">
        <v>43860.400003819443</v>
      </c>
      <c r="B20408" s="318">
        <v>40665.49</v>
      </c>
      <c r="C20408" s="318"/>
      <c r="D20408" s="414"/>
      <c r="H20408" s="406"/>
      <c r="J20408" s="82">
        <v>74</v>
      </c>
    </row>
    <row r="20409" spans="1:10" x14ac:dyDescent="0.3">
      <c r="A20409" s="341">
        <v>43860.44167054398</v>
      </c>
      <c r="B20409" s="318">
        <v>40665.49</v>
      </c>
      <c r="C20409" s="318"/>
      <c r="D20409" s="414"/>
      <c r="H20409" s="406"/>
      <c r="J20409" s="82">
        <v>75</v>
      </c>
    </row>
    <row r="20410" spans="1:10" x14ac:dyDescent="0.3">
      <c r="A20410" s="341">
        <v>43860.483337268517</v>
      </c>
      <c r="B20410" s="318">
        <v>40665.49</v>
      </c>
      <c r="C20410" s="318"/>
      <c r="D20410" s="414"/>
      <c r="H20410" s="406"/>
      <c r="J20410" s="82">
        <v>76</v>
      </c>
    </row>
    <row r="20411" spans="1:10" x14ac:dyDescent="0.3">
      <c r="A20411" s="341">
        <v>43860.525003993054</v>
      </c>
      <c r="B20411" s="318">
        <v>40665.49</v>
      </c>
      <c r="C20411" s="318"/>
      <c r="D20411" s="414"/>
      <c r="H20411" s="406"/>
      <c r="J20411" s="82">
        <v>77</v>
      </c>
    </row>
    <row r="20412" spans="1:10" x14ac:dyDescent="0.3">
      <c r="A20412" s="341">
        <v>43860.566670717591</v>
      </c>
      <c r="B20412" s="318">
        <v>40665.49</v>
      </c>
      <c r="C20412" s="318"/>
      <c r="D20412" s="414"/>
      <c r="H20412" s="406"/>
      <c r="J20412" s="82">
        <v>78</v>
      </c>
    </row>
    <row r="20413" spans="1:10" x14ac:dyDescent="0.3">
      <c r="A20413" s="341">
        <v>43860.608337442129</v>
      </c>
      <c r="B20413" s="318">
        <v>40665.49</v>
      </c>
      <c r="C20413" s="318"/>
      <c r="D20413" s="414"/>
      <c r="H20413" s="406"/>
      <c r="J20413" s="82">
        <v>79</v>
      </c>
    </row>
    <row r="20414" spans="1:10" x14ac:dyDescent="0.3">
      <c r="A20414" s="341">
        <v>43860.650004166666</v>
      </c>
      <c r="B20414" s="318">
        <v>40665.49</v>
      </c>
      <c r="C20414" s="318"/>
      <c r="D20414" s="414"/>
      <c r="H20414" s="406"/>
      <c r="J20414" s="82">
        <v>80</v>
      </c>
    </row>
    <row r="20415" spans="1:10" x14ac:dyDescent="0.3">
      <c r="A20415" s="341">
        <v>43860.691670891203</v>
      </c>
      <c r="B20415" s="318">
        <v>40665.49</v>
      </c>
      <c r="C20415" s="318"/>
      <c r="D20415" s="414"/>
      <c r="H20415" s="406"/>
      <c r="J20415" s="82">
        <v>81</v>
      </c>
    </row>
    <row r="20416" spans="1:10" x14ac:dyDescent="0.3">
      <c r="A20416" s="341">
        <v>43860.73333761574</v>
      </c>
      <c r="B20416" s="318">
        <v>40665.49</v>
      </c>
      <c r="C20416" s="318"/>
      <c r="D20416" s="414"/>
      <c r="H20416" s="406"/>
      <c r="J20416" s="82">
        <v>82</v>
      </c>
    </row>
    <row r="20417" spans="1:12" x14ac:dyDescent="0.3">
      <c r="A20417" s="341">
        <v>43860.775004340278</v>
      </c>
      <c r="B20417" s="318">
        <v>40665.49</v>
      </c>
      <c r="C20417" s="318"/>
      <c r="D20417" s="414"/>
      <c r="H20417" s="406"/>
      <c r="J20417" s="82">
        <v>83</v>
      </c>
    </row>
    <row r="20418" spans="1:12" x14ac:dyDescent="0.3">
      <c r="A20418" s="341">
        <v>43860.816671064815</v>
      </c>
      <c r="B20418" s="318">
        <v>40665.49</v>
      </c>
      <c r="C20418" s="318"/>
      <c r="D20418" s="414"/>
      <c r="H20418" s="406"/>
      <c r="J20418" s="82">
        <v>84</v>
      </c>
    </row>
    <row r="20419" spans="1:12" x14ac:dyDescent="0.3">
      <c r="A20419" s="341">
        <v>43860.858337789352</v>
      </c>
      <c r="B20419" s="318">
        <v>40665.49</v>
      </c>
      <c r="C20419" s="318"/>
      <c r="D20419" s="414"/>
      <c r="H20419" s="406"/>
      <c r="J20419" s="82">
        <v>85</v>
      </c>
    </row>
    <row r="20420" spans="1:12" x14ac:dyDescent="0.3">
      <c r="A20420" s="341">
        <v>43860.900004513889</v>
      </c>
      <c r="B20420" s="318">
        <v>40665.49</v>
      </c>
      <c r="C20420" s="318"/>
      <c r="D20420" s="414"/>
      <c r="H20420" s="406"/>
      <c r="J20420" s="82">
        <v>86</v>
      </c>
    </row>
    <row r="20421" spans="1:12" x14ac:dyDescent="0.3">
      <c r="A20421" s="341">
        <v>43860.941671238426</v>
      </c>
      <c r="B20421" s="318">
        <v>40665.49</v>
      </c>
      <c r="C20421" s="318"/>
      <c r="D20421" s="414"/>
      <c r="H20421" s="406"/>
      <c r="J20421" s="82">
        <v>87</v>
      </c>
    </row>
    <row r="20422" spans="1:12" x14ac:dyDescent="0.3">
      <c r="A20422" s="341">
        <v>43860.983337962964</v>
      </c>
      <c r="B20422" s="318">
        <v>40665.49</v>
      </c>
      <c r="C20422" s="318"/>
      <c r="D20422" s="414"/>
      <c r="E20422" s="336">
        <f>SUM(C20399:C20422)*7.4805194805</f>
        <v>0</v>
      </c>
      <c r="F20422" s="324" t="e">
        <f>AVERAGE(D20399:D20422)</f>
        <v>#DIV/0!</v>
      </c>
      <c r="G20422" s="324" t="e">
        <f>_xlfn.STDEV.S(D20399:D20422)</f>
        <v>#DIV/0!</v>
      </c>
      <c r="H20422" s="406"/>
      <c r="J20422" s="82">
        <v>88</v>
      </c>
    </row>
    <row r="20423" spans="1:12" x14ac:dyDescent="0.3">
      <c r="A20423" s="341">
        <v>43861.025004687501</v>
      </c>
      <c r="B20423" s="318">
        <v>40665.49</v>
      </c>
      <c r="C20423" s="318"/>
      <c r="D20423" s="414"/>
      <c r="H20423" s="406"/>
      <c r="J20423" s="82">
        <v>89</v>
      </c>
    </row>
    <row r="20424" spans="1:12" x14ac:dyDescent="0.3">
      <c r="A20424" s="341">
        <v>43861.066671412038</v>
      </c>
      <c r="B20424" s="318">
        <v>40665.49</v>
      </c>
      <c r="C20424" s="318"/>
      <c r="D20424" s="414"/>
      <c r="H20424" s="406"/>
      <c r="J20424" s="82">
        <v>90</v>
      </c>
    </row>
    <row r="20425" spans="1:12" x14ac:dyDescent="0.3">
      <c r="A20425" s="341">
        <v>43861.108338136575</v>
      </c>
      <c r="B20425" s="318">
        <v>40665.49</v>
      </c>
      <c r="C20425" s="318"/>
      <c r="D20425" s="414"/>
      <c r="H20425" s="406"/>
      <c r="J20425" s="82">
        <v>91</v>
      </c>
    </row>
    <row r="20426" spans="1:12" x14ac:dyDescent="0.3">
      <c r="A20426" s="341">
        <v>43861.150004861112</v>
      </c>
      <c r="B20426" s="318">
        <v>40665.49</v>
      </c>
      <c r="C20426" s="318"/>
      <c r="D20426" s="414"/>
      <c r="H20426" s="406"/>
      <c r="J20426" s="82">
        <v>92</v>
      </c>
    </row>
    <row r="20427" spans="1:12" x14ac:dyDescent="0.3">
      <c r="A20427" s="341">
        <v>43861.19167158565</v>
      </c>
      <c r="B20427" s="318">
        <v>40665.49</v>
      </c>
      <c r="C20427" s="318"/>
      <c r="D20427" s="414"/>
      <c r="H20427" s="406"/>
      <c r="J20427" s="82">
        <v>93</v>
      </c>
    </row>
    <row r="20428" spans="1:12" x14ac:dyDescent="0.3">
      <c r="A20428" s="341">
        <v>43861.233338310187</v>
      </c>
      <c r="B20428" s="318">
        <v>40665.49</v>
      </c>
      <c r="C20428" s="318"/>
      <c r="D20428" s="414"/>
      <c r="H20428" s="406"/>
      <c r="J20428" s="82">
        <v>94</v>
      </c>
    </row>
    <row r="20429" spans="1:12" x14ac:dyDescent="0.3">
      <c r="A20429" s="341">
        <v>43861.275005034724</v>
      </c>
      <c r="B20429" s="318">
        <v>40665.49</v>
      </c>
      <c r="C20429" s="318"/>
      <c r="D20429" s="414"/>
      <c r="H20429" s="406"/>
      <c r="J20429" s="82">
        <v>95</v>
      </c>
    </row>
    <row r="20430" spans="1:12" x14ac:dyDescent="0.3">
      <c r="A20430" s="341">
        <v>43861.316671759261</v>
      </c>
      <c r="B20430" s="318">
        <v>40665.49</v>
      </c>
      <c r="C20430" s="318"/>
      <c r="D20430" s="414"/>
      <c r="H20430" s="406"/>
      <c r="J20430" s="82">
        <v>96</v>
      </c>
    </row>
    <row r="20431" spans="1:12" x14ac:dyDescent="0.3">
      <c r="A20431" s="341">
        <v>43861.356249999997</v>
      </c>
      <c r="B20431" s="318">
        <v>40665.49</v>
      </c>
      <c r="C20431" s="318"/>
      <c r="D20431" s="414"/>
      <c r="H20431" s="406"/>
    </row>
    <row r="20432" spans="1:12" x14ac:dyDescent="0.3">
      <c r="A20432" s="341">
        <v>43861.37777777778</v>
      </c>
      <c r="B20432" s="318">
        <v>40665.722000000002</v>
      </c>
      <c r="C20432" s="318">
        <f t="shared" ref="C20432:C20495" si="451">B20432-B20431</f>
        <v>0.23200000000360887</v>
      </c>
      <c r="D20432" s="414">
        <f t="shared" ref="D20432:D20495" si="452">C20432/2</f>
        <v>0.11600000000180444</v>
      </c>
      <c r="H20432" s="406"/>
      <c r="J20432" s="82">
        <v>1</v>
      </c>
      <c r="K20432" s="319">
        <v>2</v>
      </c>
      <c r="L20432" s="54" t="s">
        <v>405</v>
      </c>
    </row>
    <row r="20433" spans="1:11" x14ac:dyDescent="0.3">
      <c r="A20433" s="341">
        <v>43861.419444444444</v>
      </c>
      <c r="B20433" s="318">
        <v>40665.970999999998</v>
      </c>
      <c r="C20433" s="318">
        <f t="shared" si="451"/>
        <v>0.24899999999615829</v>
      </c>
      <c r="D20433" s="414">
        <f t="shared" si="452"/>
        <v>0.12449999999807915</v>
      </c>
      <c r="H20433" s="406"/>
      <c r="J20433" s="82">
        <v>2</v>
      </c>
      <c r="K20433" s="320">
        <v>3</v>
      </c>
    </row>
    <row r="20434" spans="1:11" x14ac:dyDescent="0.3">
      <c r="A20434" s="341">
        <v>43861.461111111108</v>
      </c>
      <c r="B20434" s="318">
        <v>40666.218999999997</v>
      </c>
      <c r="C20434" s="318">
        <f t="shared" si="451"/>
        <v>0.24799999999959255</v>
      </c>
      <c r="D20434" s="414">
        <f t="shared" si="452"/>
        <v>0.12399999999979627</v>
      </c>
      <c r="H20434" s="406"/>
      <c r="J20434" s="82">
        <v>3</v>
      </c>
      <c r="K20434" s="321">
        <v>4</v>
      </c>
    </row>
    <row r="20435" spans="1:11" x14ac:dyDescent="0.3">
      <c r="A20435" s="341">
        <v>43861.50277777778</v>
      </c>
      <c r="B20435" s="318">
        <v>40666.457000000002</v>
      </c>
      <c r="C20435" s="318">
        <f t="shared" si="451"/>
        <v>0.23800000000483124</v>
      </c>
      <c r="D20435" s="414">
        <f t="shared" si="452"/>
        <v>0.11900000000241562</v>
      </c>
      <c r="H20435" s="406"/>
      <c r="J20435" s="82">
        <v>4</v>
      </c>
      <c r="K20435" s="391">
        <v>1</v>
      </c>
    </row>
    <row r="20436" spans="1:11" x14ac:dyDescent="0.3">
      <c r="A20436" s="341">
        <v>43861.544444444444</v>
      </c>
      <c r="B20436" s="318">
        <v>40666.682000000001</v>
      </c>
      <c r="C20436" s="318">
        <f t="shared" si="451"/>
        <v>0.22499999999854481</v>
      </c>
      <c r="D20436" s="414">
        <f t="shared" si="452"/>
        <v>0.1124999999992724</v>
      </c>
      <c r="H20436" s="406"/>
      <c r="J20436" s="82">
        <v>5</v>
      </c>
      <c r="K20436" s="319">
        <v>2</v>
      </c>
    </row>
    <row r="20437" spans="1:11" x14ac:dyDescent="0.3">
      <c r="A20437" s="341">
        <v>43861.586111111108</v>
      </c>
      <c r="B20437" s="318">
        <v>40666.928</v>
      </c>
      <c r="C20437" s="318">
        <f t="shared" si="451"/>
        <v>0.24599999999918509</v>
      </c>
      <c r="D20437" s="414">
        <f t="shared" si="452"/>
        <v>0.12299999999959255</v>
      </c>
      <c r="H20437" s="406"/>
      <c r="J20437" s="82">
        <v>6</v>
      </c>
      <c r="K20437" s="320">
        <v>3</v>
      </c>
    </row>
    <row r="20438" spans="1:11" x14ac:dyDescent="0.3">
      <c r="A20438" s="341">
        <v>43861.62777777778</v>
      </c>
      <c r="B20438" s="318">
        <v>40667.171999999999</v>
      </c>
      <c r="C20438" s="318">
        <f t="shared" si="451"/>
        <v>0.24399999999877764</v>
      </c>
      <c r="D20438" s="414">
        <f t="shared" si="452"/>
        <v>0.12199999999938882</v>
      </c>
      <c r="H20438" s="406"/>
      <c r="J20438" s="82">
        <v>7</v>
      </c>
      <c r="K20438" s="321">
        <v>4</v>
      </c>
    </row>
    <row r="20439" spans="1:11" x14ac:dyDescent="0.3">
      <c r="A20439" s="341">
        <v>43861.669444212966</v>
      </c>
      <c r="B20439" s="318">
        <v>40667.409</v>
      </c>
      <c r="C20439" s="318">
        <f t="shared" si="451"/>
        <v>0.23700000000098953</v>
      </c>
      <c r="D20439" s="414">
        <f t="shared" si="452"/>
        <v>0.11850000000049477</v>
      </c>
      <c r="H20439" s="406"/>
      <c r="J20439" s="82">
        <v>8</v>
      </c>
      <c r="K20439" s="391">
        <v>1</v>
      </c>
    </row>
    <row r="20440" spans="1:11" x14ac:dyDescent="0.3">
      <c r="A20440" s="341">
        <v>43861.711110821758</v>
      </c>
      <c r="B20440" s="318">
        <v>40667.635000000002</v>
      </c>
      <c r="C20440" s="318">
        <f t="shared" si="451"/>
        <v>0.22600000000238651</v>
      </c>
      <c r="D20440" s="414">
        <f t="shared" si="452"/>
        <v>0.11300000000119326</v>
      </c>
      <c r="H20440" s="406"/>
      <c r="J20440" s="82">
        <v>9</v>
      </c>
      <c r="K20440" s="319">
        <v>2</v>
      </c>
    </row>
    <row r="20441" spans="1:11" x14ac:dyDescent="0.3">
      <c r="A20441" s="341">
        <v>43861.752777430556</v>
      </c>
      <c r="B20441" s="318">
        <v>40667.870999999999</v>
      </c>
      <c r="C20441" s="318">
        <f t="shared" si="451"/>
        <v>0.23599999999714782</v>
      </c>
      <c r="D20441" s="414">
        <f t="shared" si="452"/>
        <v>0.11799999999857391</v>
      </c>
      <c r="H20441" s="406"/>
      <c r="J20441" s="82">
        <v>10</v>
      </c>
      <c r="K20441" s="320">
        <v>3</v>
      </c>
    </row>
    <row r="20442" spans="1:11" x14ac:dyDescent="0.3">
      <c r="A20442" s="341">
        <v>43861.794444039355</v>
      </c>
      <c r="B20442" s="318">
        <v>40668.112000000001</v>
      </c>
      <c r="C20442" s="318">
        <f t="shared" si="451"/>
        <v>0.24100000000180444</v>
      </c>
      <c r="D20442" s="414">
        <f t="shared" si="452"/>
        <v>0.12050000000090222</v>
      </c>
      <c r="H20442" s="406"/>
      <c r="J20442" s="82">
        <v>11</v>
      </c>
      <c r="K20442" s="321">
        <v>4</v>
      </c>
    </row>
    <row r="20443" spans="1:11" x14ac:dyDescent="0.3">
      <c r="A20443" s="341">
        <v>43861.836110648146</v>
      </c>
      <c r="B20443" s="318">
        <v>40668.343000000001</v>
      </c>
      <c r="C20443" s="318">
        <f t="shared" si="451"/>
        <v>0.23099999999976717</v>
      </c>
      <c r="D20443" s="414">
        <f t="shared" si="452"/>
        <v>0.11549999999988358</v>
      </c>
      <c r="H20443" s="406"/>
      <c r="J20443" s="82">
        <v>12</v>
      </c>
      <c r="K20443" s="391">
        <v>1</v>
      </c>
    </row>
    <row r="20444" spans="1:11" x14ac:dyDescent="0.3">
      <c r="A20444" s="341">
        <v>43861.877777256945</v>
      </c>
      <c r="B20444" s="318">
        <v>40668.578999999998</v>
      </c>
      <c r="C20444" s="318">
        <f t="shared" si="451"/>
        <v>0.23599999999714782</v>
      </c>
      <c r="D20444" s="414">
        <f t="shared" si="452"/>
        <v>0.11799999999857391</v>
      </c>
      <c r="H20444" s="406"/>
      <c r="J20444" s="82">
        <v>13</v>
      </c>
      <c r="K20444" s="319">
        <v>2</v>
      </c>
    </row>
    <row r="20445" spans="1:11" x14ac:dyDescent="0.3">
      <c r="A20445" s="341">
        <v>43861.919443865743</v>
      </c>
      <c r="B20445" s="318">
        <v>40668.811000000002</v>
      </c>
      <c r="C20445" s="318">
        <f t="shared" si="451"/>
        <v>0.23200000000360887</v>
      </c>
      <c r="D20445" s="414">
        <f t="shared" si="452"/>
        <v>0.11600000000180444</v>
      </c>
      <c r="H20445" s="406"/>
      <c r="J20445" s="82">
        <v>14</v>
      </c>
      <c r="K20445" s="320">
        <v>3</v>
      </c>
    </row>
    <row r="20446" spans="1:11" x14ac:dyDescent="0.3">
      <c r="A20446" s="341">
        <v>43861.961110474535</v>
      </c>
      <c r="B20446" s="318">
        <v>40669.050999999999</v>
      </c>
      <c r="C20446" s="318">
        <f t="shared" si="451"/>
        <v>0.23999999999796273</v>
      </c>
      <c r="D20446" s="414">
        <f t="shared" si="452"/>
        <v>0.11999999999898137</v>
      </c>
      <c r="E20446" s="336">
        <f>SUM(C20423:C20446)*7.4805194805</f>
        <v>26.638129870071822</v>
      </c>
      <c r="F20446" s="324">
        <f>AVERAGE(D20423:D20446)</f>
        <v>0.11870000000005045</v>
      </c>
      <c r="G20446" s="324">
        <f>_xlfn.STDEV.S(D20423:D20446)</f>
        <v>3.7119498144558261E-3</v>
      </c>
      <c r="H20446" s="406"/>
      <c r="J20446" s="82">
        <v>15</v>
      </c>
      <c r="K20446" s="321">
        <v>4</v>
      </c>
    </row>
    <row r="20447" spans="1:11" x14ac:dyDescent="0.3">
      <c r="A20447" s="341">
        <v>43862.002777083333</v>
      </c>
      <c r="B20447" s="318">
        <v>40669.29</v>
      </c>
      <c r="C20447" s="318">
        <f t="shared" si="451"/>
        <v>0.23900000000139698</v>
      </c>
      <c r="D20447" s="414">
        <f t="shared" si="452"/>
        <v>0.11950000000069849</v>
      </c>
      <c r="H20447" s="406" t="s">
        <v>280</v>
      </c>
      <c r="J20447" s="82">
        <v>16</v>
      </c>
      <c r="K20447" s="391">
        <v>1</v>
      </c>
    </row>
    <row r="20448" spans="1:11" x14ac:dyDescent="0.3">
      <c r="A20448" s="341">
        <v>43862.044443692132</v>
      </c>
      <c r="B20448" s="318">
        <v>40669.523000000001</v>
      </c>
      <c r="C20448" s="318">
        <f t="shared" si="451"/>
        <v>0.23300000000017462</v>
      </c>
      <c r="D20448" s="414">
        <f t="shared" si="452"/>
        <v>0.11650000000008731</v>
      </c>
      <c r="H20448" s="406"/>
      <c r="J20448" s="82">
        <v>17</v>
      </c>
      <c r="K20448" s="319">
        <v>2</v>
      </c>
    </row>
    <row r="20449" spans="1:11" x14ac:dyDescent="0.3">
      <c r="A20449" s="341">
        <v>43862.086110300923</v>
      </c>
      <c r="B20449" s="318">
        <v>40669.758000000002</v>
      </c>
      <c r="C20449" s="318">
        <f t="shared" si="451"/>
        <v>0.23500000000058208</v>
      </c>
      <c r="D20449" s="414">
        <f t="shared" si="452"/>
        <v>0.11750000000029104</v>
      </c>
      <c r="H20449" s="406"/>
      <c r="J20449" s="82">
        <v>18</v>
      </c>
      <c r="K20449" s="320">
        <v>3</v>
      </c>
    </row>
    <row r="20450" spans="1:11" x14ac:dyDescent="0.3">
      <c r="A20450" s="341">
        <v>43862.127776909721</v>
      </c>
      <c r="B20450" s="318">
        <v>40670.000999999997</v>
      </c>
      <c r="C20450" s="318">
        <f t="shared" si="451"/>
        <v>0.24299999999493593</v>
      </c>
      <c r="D20450" s="414">
        <f t="shared" si="452"/>
        <v>0.12149999999746797</v>
      </c>
      <c r="H20450" s="406"/>
      <c r="J20450" s="82">
        <v>19</v>
      </c>
      <c r="K20450" s="321">
        <v>4</v>
      </c>
    </row>
    <row r="20451" spans="1:11" x14ac:dyDescent="0.3">
      <c r="A20451" s="341">
        <v>43862.16944351852</v>
      </c>
      <c r="B20451" s="318">
        <v>40670.249000000003</v>
      </c>
      <c r="C20451" s="318">
        <f t="shared" si="451"/>
        <v>0.2480000000068685</v>
      </c>
      <c r="D20451" s="414">
        <f t="shared" si="452"/>
        <v>0.12400000000343425</v>
      </c>
      <c r="H20451" s="406"/>
      <c r="J20451" s="82">
        <v>20</v>
      </c>
      <c r="K20451" s="391">
        <v>1</v>
      </c>
    </row>
    <row r="20452" spans="1:11" x14ac:dyDescent="0.3">
      <c r="A20452" s="341">
        <v>43862.211110127311</v>
      </c>
      <c r="B20452" s="318">
        <v>40670.482000000004</v>
      </c>
      <c r="C20452" s="318">
        <f t="shared" si="451"/>
        <v>0.23300000000017462</v>
      </c>
      <c r="D20452" s="414">
        <f t="shared" si="452"/>
        <v>0.11650000000008731</v>
      </c>
      <c r="H20452" s="406"/>
      <c r="J20452" s="82">
        <v>21</v>
      </c>
      <c r="K20452" s="319">
        <v>2</v>
      </c>
    </row>
    <row r="20453" spans="1:11" x14ac:dyDescent="0.3">
      <c r="A20453" s="341">
        <v>43862.25277673611</v>
      </c>
      <c r="B20453" s="318">
        <v>40670.720999999998</v>
      </c>
      <c r="C20453" s="318">
        <f t="shared" si="451"/>
        <v>0.23899999999412103</v>
      </c>
      <c r="D20453" s="414">
        <f t="shared" si="452"/>
        <v>0.11949999999706051</v>
      </c>
      <c r="H20453" s="406"/>
      <c r="J20453" s="82">
        <v>22</v>
      </c>
      <c r="K20453" s="320">
        <v>3</v>
      </c>
    </row>
    <row r="20454" spans="1:11" x14ac:dyDescent="0.3">
      <c r="A20454" s="341">
        <v>43862.294443344908</v>
      </c>
      <c r="B20454" s="318">
        <v>40670.970999999998</v>
      </c>
      <c r="C20454" s="318">
        <f t="shared" si="451"/>
        <v>0.25</v>
      </c>
      <c r="D20454" s="414">
        <f t="shared" si="452"/>
        <v>0.125</v>
      </c>
      <c r="H20454" s="406"/>
      <c r="J20454" s="82">
        <v>23</v>
      </c>
      <c r="K20454" s="321">
        <v>4</v>
      </c>
    </row>
    <row r="20455" spans="1:11" x14ac:dyDescent="0.3">
      <c r="A20455" s="341">
        <v>43862.336109953707</v>
      </c>
      <c r="B20455" s="318">
        <v>40671.222000000002</v>
      </c>
      <c r="C20455" s="318">
        <f t="shared" si="451"/>
        <v>0.25100000000384171</v>
      </c>
      <c r="D20455" s="414">
        <f t="shared" si="452"/>
        <v>0.12550000000192085</v>
      </c>
      <c r="H20455" s="406"/>
      <c r="J20455" s="82">
        <v>24</v>
      </c>
      <c r="K20455" s="391">
        <v>1</v>
      </c>
    </row>
    <row r="20456" spans="1:11" x14ac:dyDescent="0.3">
      <c r="A20456" s="341">
        <v>43862.377776562498</v>
      </c>
      <c r="B20456" s="318">
        <v>40671.457999999999</v>
      </c>
      <c r="C20456" s="318">
        <f t="shared" si="451"/>
        <v>0.23599999999714782</v>
      </c>
      <c r="D20456" s="414">
        <f t="shared" si="452"/>
        <v>0.11799999999857391</v>
      </c>
      <c r="H20456" s="406"/>
      <c r="J20456" s="82">
        <v>25</v>
      </c>
      <c r="K20456" s="319">
        <v>2</v>
      </c>
    </row>
    <row r="20457" spans="1:11" x14ac:dyDescent="0.3">
      <c r="A20457" s="341">
        <v>43862.419443171297</v>
      </c>
      <c r="B20457" s="318">
        <v>40671.69</v>
      </c>
      <c r="C20457" s="318">
        <f t="shared" si="451"/>
        <v>0.23200000000360887</v>
      </c>
      <c r="D20457" s="414">
        <f t="shared" si="452"/>
        <v>0.11600000000180444</v>
      </c>
      <c r="H20457" s="406"/>
      <c r="J20457" s="82">
        <v>26</v>
      </c>
      <c r="K20457" s="320">
        <v>3</v>
      </c>
    </row>
    <row r="20458" spans="1:11" x14ac:dyDescent="0.3">
      <c r="A20458" s="341">
        <v>43862.461109780095</v>
      </c>
      <c r="B20458" s="318">
        <v>40671.93</v>
      </c>
      <c r="C20458" s="318">
        <f t="shared" si="451"/>
        <v>0.23999999999796273</v>
      </c>
      <c r="D20458" s="414">
        <f t="shared" si="452"/>
        <v>0.11999999999898137</v>
      </c>
      <c r="H20458" s="406"/>
      <c r="J20458" s="82">
        <v>27</v>
      </c>
      <c r="K20458" s="321">
        <v>4</v>
      </c>
    </row>
    <row r="20459" spans="1:11" x14ac:dyDescent="0.3">
      <c r="A20459" s="341">
        <v>43862.502776388887</v>
      </c>
      <c r="B20459" s="318">
        <v>40672.178</v>
      </c>
      <c r="C20459" s="318">
        <f t="shared" si="451"/>
        <v>0.24799999999959255</v>
      </c>
      <c r="D20459" s="414">
        <f t="shared" si="452"/>
        <v>0.12399999999979627</v>
      </c>
      <c r="H20459" s="406"/>
      <c r="J20459" s="82">
        <v>28</v>
      </c>
      <c r="K20459" s="391">
        <v>1</v>
      </c>
    </row>
    <row r="20460" spans="1:11" x14ac:dyDescent="0.3">
      <c r="A20460" s="341">
        <v>43862.544442997685</v>
      </c>
      <c r="B20460" s="318">
        <v>40672.408000000003</v>
      </c>
      <c r="C20460" s="318">
        <f t="shared" si="451"/>
        <v>0.23000000000320142</v>
      </c>
      <c r="D20460" s="414">
        <f t="shared" si="452"/>
        <v>0.11500000000160071</v>
      </c>
      <c r="H20460" s="406"/>
      <c r="J20460" s="82">
        <v>29</v>
      </c>
      <c r="K20460" s="319">
        <v>2</v>
      </c>
    </row>
    <row r="20461" spans="1:11" x14ac:dyDescent="0.3">
      <c r="A20461" s="341">
        <v>43862.586109606484</v>
      </c>
      <c r="B20461" s="318">
        <v>40672.637000000002</v>
      </c>
      <c r="C20461" s="318">
        <f t="shared" si="451"/>
        <v>0.22899999999935972</v>
      </c>
      <c r="D20461" s="414">
        <f t="shared" si="452"/>
        <v>0.11449999999967986</v>
      </c>
      <c r="H20461" s="406"/>
      <c r="J20461" s="82">
        <v>30</v>
      </c>
      <c r="K20461" s="320">
        <v>3</v>
      </c>
    </row>
    <row r="20462" spans="1:11" x14ac:dyDescent="0.3">
      <c r="A20462" s="341">
        <v>43862.627776215275</v>
      </c>
      <c r="B20462" s="318">
        <v>40672.868000000002</v>
      </c>
      <c r="C20462" s="318">
        <f t="shared" si="451"/>
        <v>0.23099999999976717</v>
      </c>
      <c r="D20462" s="414">
        <f t="shared" si="452"/>
        <v>0.11549999999988358</v>
      </c>
      <c r="H20462" s="406"/>
      <c r="J20462" s="82">
        <v>31</v>
      </c>
      <c r="K20462" s="321">
        <v>4</v>
      </c>
    </row>
    <row r="20463" spans="1:11" x14ac:dyDescent="0.3">
      <c r="A20463" s="341">
        <v>43862.669442824073</v>
      </c>
      <c r="B20463" s="318">
        <v>40673.110999999997</v>
      </c>
      <c r="C20463" s="318">
        <f t="shared" si="451"/>
        <v>0.24299999999493593</v>
      </c>
      <c r="D20463" s="414">
        <f t="shared" si="452"/>
        <v>0.12149999999746797</v>
      </c>
      <c r="H20463" s="406"/>
      <c r="J20463" s="82">
        <v>32</v>
      </c>
      <c r="K20463" s="391">
        <v>1</v>
      </c>
    </row>
    <row r="20464" spans="1:11" x14ac:dyDescent="0.3">
      <c r="A20464" s="341">
        <v>43862.711109432872</v>
      </c>
      <c r="B20464" s="318">
        <v>40673.343999999997</v>
      </c>
      <c r="C20464" s="318">
        <f t="shared" si="451"/>
        <v>0.23300000000017462</v>
      </c>
      <c r="D20464" s="414">
        <f t="shared" si="452"/>
        <v>0.11650000000008731</v>
      </c>
      <c r="H20464" s="406"/>
      <c r="J20464" s="82">
        <v>33</v>
      </c>
      <c r="K20464" s="319">
        <v>2</v>
      </c>
    </row>
    <row r="20465" spans="1:11" x14ac:dyDescent="0.3">
      <c r="A20465" s="341">
        <v>43862.752776041663</v>
      </c>
      <c r="B20465" s="318">
        <v>40673.578999999998</v>
      </c>
      <c r="C20465" s="318">
        <f t="shared" si="451"/>
        <v>0.23500000000058208</v>
      </c>
      <c r="D20465" s="414">
        <f t="shared" si="452"/>
        <v>0.11750000000029104</v>
      </c>
      <c r="H20465" s="406"/>
      <c r="J20465" s="82">
        <v>34</v>
      </c>
      <c r="K20465" s="320">
        <v>3</v>
      </c>
    </row>
    <row r="20466" spans="1:11" x14ac:dyDescent="0.3">
      <c r="A20466" s="341">
        <v>43862.794442650462</v>
      </c>
      <c r="B20466" s="318">
        <v>40673.81</v>
      </c>
      <c r="C20466" s="318">
        <f t="shared" si="451"/>
        <v>0.23099999999976717</v>
      </c>
      <c r="D20466" s="414">
        <f t="shared" si="452"/>
        <v>0.11549999999988358</v>
      </c>
      <c r="H20466" s="406"/>
      <c r="J20466" s="82">
        <v>35</v>
      </c>
      <c r="K20466" s="321">
        <v>4</v>
      </c>
    </row>
    <row r="20467" spans="1:11" x14ac:dyDescent="0.3">
      <c r="A20467" s="341">
        <v>43862.83610925926</v>
      </c>
      <c r="B20467" s="318">
        <v>40674.052000000003</v>
      </c>
      <c r="C20467" s="318">
        <f t="shared" si="451"/>
        <v>0.24200000000564614</v>
      </c>
      <c r="D20467" s="414">
        <f t="shared" si="452"/>
        <v>0.12100000000282307</v>
      </c>
      <c r="H20467" s="406"/>
      <c r="J20467" s="82">
        <v>36</v>
      </c>
      <c r="K20467" s="391">
        <v>1</v>
      </c>
    </row>
    <row r="20468" spans="1:11" x14ac:dyDescent="0.3">
      <c r="A20468" s="341">
        <v>43862.877775868059</v>
      </c>
      <c r="B20468" s="318">
        <v>40674.290999999997</v>
      </c>
      <c r="C20468" s="318">
        <f t="shared" si="451"/>
        <v>0.23899999999412103</v>
      </c>
      <c r="D20468" s="414">
        <f t="shared" si="452"/>
        <v>0.11949999999706051</v>
      </c>
      <c r="H20468" s="406"/>
      <c r="J20468" s="82">
        <v>37</v>
      </c>
      <c r="K20468" s="319">
        <v>2</v>
      </c>
    </row>
    <row r="20469" spans="1:11" x14ac:dyDescent="0.3">
      <c r="A20469" s="341">
        <v>43862.91944247685</v>
      </c>
      <c r="B20469" s="318">
        <v>40674.527000000002</v>
      </c>
      <c r="C20469" s="318">
        <f t="shared" si="451"/>
        <v>0.23600000000442378</v>
      </c>
      <c r="D20469" s="414">
        <f t="shared" si="452"/>
        <v>0.11800000000221189</v>
      </c>
      <c r="H20469" s="406"/>
      <c r="J20469" s="82">
        <v>38</v>
      </c>
      <c r="K20469" s="320">
        <v>3</v>
      </c>
    </row>
    <row r="20470" spans="1:11" x14ac:dyDescent="0.3">
      <c r="A20470" s="341">
        <v>43862.961109085649</v>
      </c>
      <c r="B20470" s="318">
        <v>40674.752</v>
      </c>
      <c r="C20470" s="318">
        <f t="shared" si="451"/>
        <v>0.22499999999854481</v>
      </c>
      <c r="D20470" s="414">
        <f t="shared" si="452"/>
        <v>0.1124999999992724</v>
      </c>
      <c r="E20470" s="336">
        <f>SUM(C20447:C20470)*7.4805194805</f>
        <v>42.646441558337465</v>
      </c>
      <c r="F20470" s="324">
        <f>AVERAGE(D20447:D20470)</f>
        <v>0.11877083333335274</v>
      </c>
      <c r="G20470" s="324">
        <f>_xlfn.STDEV.S(D20447:D20470)</f>
        <v>3.5045906748229485E-3</v>
      </c>
      <c r="H20470" s="406"/>
      <c r="J20470" s="82">
        <v>39</v>
      </c>
      <c r="K20470" s="321">
        <v>4</v>
      </c>
    </row>
    <row r="20471" spans="1:11" x14ac:dyDescent="0.3">
      <c r="A20471" s="341">
        <v>43863.002775694447</v>
      </c>
      <c r="B20471" s="318">
        <v>40674.998</v>
      </c>
      <c r="C20471" s="318">
        <f t="shared" si="451"/>
        <v>0.24599999999918509</v>
      </c>
      <c r="D20471" s="414">
        <f t="shared" si="452"/>
        <v>0.12299999999959255</v>
      </c>
      <c r="H20471" s="406"/>
      <c r="J20471" s="82">
        <v>40</v>
      </c>
      <c r="K20471" s="391">
        <v>1</v>
      </c>
    </row>
    <row r="20472" spans="1:11" x14ac:dyDescent="0.3">
      <c r="A20472" s="341">
        <v>43863.044442303239</v>
      </c>
      <c r="B20472" s="318">
        <v>40675.239000000001</v>
      </c>
      <c r="C20472" s="318">
        <f t="shared" si="451"/>
        <v>0.24100000000180444</v>
      </c>
      <c r="D20472" s="414">
        <f t="shared" si="452"/>
        <v>0.12050000000090222</v>
      </c>
      <c r="H20472" s="406"/>
      <c r="J20472" s="82">
        <v>41</v>
      </c>
      <c r="K20472" s="319">
        <v>2</v>
      </c>
    </row>
    <row r="20473" spans="1:11" x14ac:dyDescent="0.3">
      <c r="A20473" s="341">
        <v>43863.086108912037</v>
      </c>
      <c r="B20473" s="318">
        <v>40675.478000000003</v>
      </c>
      <c r="C20473" s="318">
        <f t="shared" si="451"/>
        <v>0.23900000000139698</v>
      </c>
      <c r="D20473" s="414">
        <f t="shared" si="452"/>
        <v>0.11950000000069849</v>
      </c>
      <c r="H20473" s="406"/>
      <c r="J20473" s="82">
        <v>42</v>
      </c>
      <c r="K20473" s="320">
        <v>3</v>
      </c>
    </row>
    <row r="20474" spans="1:11" x14ac:dyDescent="0.3">
      <c r="A20474" s="341">
        <v>43863.127775520836</v>
      </c>
      <c r="B20474" s="318">
        <v>40675.709000000003</v>
      </c>
      <c r="C20474" s="318">
        <f t="shared" si="451"/>
        <v>0.23099999999976717</v>
      </c>
      <c r="D20474" s="414">
        <f t="shared" si="452"/>
        <v>0.11549999999988358</v>
      </c>
      <c r="H20474" s="406"/>
      <c r="J20474" s="82">
        <v>43</v>
      </c>
      <c r="K20474" s="321">
        <v>4</v>
      </c>
    </row>
    <row r="20475" spans="1:11" x14ac:dyDescent="0.3">
      <c r="A20475" s="341">
        <v>43863.169442129627</v>
      </c>
      <c r="B20475" s="318">
        <v>40675.951000000001</v>
      </c>
      <c r="C20475" s="318">
        <f t="shared" si="451"/>
        <v>0.24199999999837019</v>
      </c>
      <c r="D20475" s="414">
        <f t="shared" si="452"/>
        <v>0.12099999999918509</v>
      </c>
      <c r="H20475" s="406"/>
      <c r="J20475" s="82">
        <v>44</v>
      </c>
      <c r="K20475" s="391">
        <v>1</v>
      </c>
    </row>
    <row r="20476" spans="1:11" x14ac:dyDescent="0.3">
      <c r="A20476" s="341">
        <v>43863.211108738426</v>
      </c>
      <c r="B20476" s="318">
        <v>40676.197999999997</v>
      </c>
      <c r="C20476" s="318">
        <f t="shared" si="451"/>
        <v>0.24699999999575084</v>
      </c>
      <c r="D20476" s="414">
        <f t="shared" si="452"/>
        <v>0.12349999999787542</v>
      </c>
      <c r="H20476" s="406"/>
      <c r="J20476" s="82">
        <v>45</v>
      </c>
      <c r="K20476" s="319">
        <v>2</v>
      </c>
    </row>
    <row r="20477" spans="1:11" x14ac:dyDescent="0.3">
      <c r="A20477" s="341">
        <v>43863.252775347224</v>
      </c>
      <c r="B20477" s="318">
        <v>40676.447</v>
      </c>
      <c r="C20477" s="318">
        <f t="shared" si="451"/>
        <v>0.24900000000343425</v>
      </c>
      <c r="D20477" s="414">
        <f t="shared" si="452"/>
        <v>0.12450000000171713</v>
      </c>
      <c r="H20477" s="406"/>
      <c r="J20477" s="82">
        <v>46</v>
      </c>
      <c r="K20477" s="320">
        <v>3</v>
      </c>
    </row>
    <row r="20478" spans="1:11" x14ac:dyDescent="0.3">
      <c r="A20478" s="341">
        <v>43863.294441956015</v>
      </c>
      <c r="B20478" s="318">
        <v>40676.686000000002</v>
      </c>
      <c r="C20478" s="318">
        <f t="shared" si="451"/>
        <v>0.23900000000139698</v>
      </c>
      <c r="D20478" s="414">
        <f t="shared" si="452"/>
        <v>0.11950000000069849</v>
      </c>
      <c r="H20478" s="406"/>
      <c r="J20478" s="82">
        <v>47</v>
      </c>
      <c r="K20478" s="321">
        <v>4</v>
      </c>
    </row>
    <row r="20479" spans="1:11" x14ac:dyDescent="0.3">
      <c r="A20479" s="341">
        <v>43863.336108564814</v>
      </c>
      <c r="B20479" s="318">
        <v>40676.928999999996</v>
      </c>
      <c r="C20479" s="318">
        <f t="shared" si="451"/>
        <v>0.24299999999493593</v>
      </c>
      <c r="D20479" s="414">
        <f t="shared" si="452"/>
        <v>0.12149999999746797</v>
      </c>
      <c r="H20479" s="406"/>
      <c r="J20479" s="82">
        <v>48</v>
      </c>
      <c r="K20479" s="391">
        <v>1</v>
      </c>
    </row>
    <row r="20480" spans="1:11" x14ac:dyDescent="0.3">
      <c r="A20480" s="341">
        <v>43863.377775173612</v>
      </c>
      <c r="B20480" s="318">
        <v>40677.171000000002</v>
      </c>
      <c r="C20480" s="318">
        <f t="shared" si="451"/>
        <v>0.24200000000564614</v>
      </c>
      <c r="D20480" s="414">
        <f t="shared" si="452"/>
        <v>0.12100000000282307</v>
      </c>
      <c r="H20480" s="406"/>
      <c r="J20480" s="82">
        <v>49</v>
      </c>
      <c r="K20480" s="319">
        <v>2</v>
      </c>
    </row>
    <row r="20481" spans="1:11" x14ac:dyDescent="0.3">
      <c r="A20481" s="341">
        <v>43863.419441782411</v>
      </c>
      <c r="B20481" s="318">
        <v>40677.411999999997</v>
      </c>
      <c r="C20481" s="318">
        <f t="shared" si="451"/>
        <v>0.24099999999452848</v>
      </c>
      <c r="D20481" s="414">
        <f t="shared" si="452"/>
        <v>0.12049999999726424</v>
      </c>
      <c r="H20481" s="406"/>
      <c r="J20481" s="82">
        <v>50</v>
      </c>
      <c r="K20481" s="320">
        <v>3</v>
      </c>
    </row>
    <row r="20482" spans="1:11" x14ac:dyDescent="0.3">
      <c r="A20482" s="341">
        <v>43863.461108391202</v>
      </c>
      <c r="B20482" s="318">
        <v>40677.648000000001</v>
      </c>
      <c r="C20482" s="318">
        <f t="shared" si="451"/>
        <v>0.23600000000442378</v>
      </c>
      <c r="D20482" s="414">
        <f t="shared" si="452"/>
        <v>0.11800000000221189</v>
      </c>
      <c r="H20482" s="406"/>
      <c r="J20482" s="82">
        <v>51</v>
      </c>
      <c r="K20482" s="321">
        <v>4</v>
      </c>
    </row>
    <row r="20483" spans="1:11" x14ac:dyDescent="0.3">
      <c r="A20483" s="341">
        <v>43863.502775000001</v>
      </c>
      <c r="B20483" s="318">
        <v>40677.881000000001</v>
      </c>
      <c r="C20483" s="318">
        <f t="shared" si="451"/>
        <v>0.23300000000017462</v>
      </c>
      <c r="D20483" s="414">
        <f t="shared" si="452"/>
        <v>0.11650000000008731</v>
      </c>
      <c r="H20483" s="406"/>
      <c r="J20483" s="82">
        <v>52</v>
      </c>
      <c r="K20483" s="391">
        <v>1</v>
      </c>
    </row>
    <row r="20484" spans="1:11" x14ac:dyDescent="0.3">
      <c r="A20484" s="341">
        <v>43863.544441608799</v>
      </c>
      <c r="B20484" s="318">
        <v>40678.120999999999</v>
      </c>
      <c r="C20484" s="318">
        <f t="shared" si="451"/>
        <v>0.23999999999796273</v>
      </c>
      <c r="D20484" s="414">
        <f t="shared" si="452"/>
        <v>0.11999999999898137</v>
      </c>
      <c r="H20484" s="406"/>
      <c r="J20484" s="82">
        <v>53</v>
      </c>
      <c r="K20484" s="319">
        <v>2</v>
      </c>
    </row>
    <row r="20485" spans="1:11" x14ac:dyDescent="0.3">
      <c r="A20485" s="341">
        <v>43863.586108217591</v>
      </c>
      <c r="B20485" s="318">
        <v>40678.362000000001</v>
      </c>
      <c r="C20485" s="318">
        <f t="shared" si="451"/>
        <v>0.24100000000180444</v>
      </c>
      <c r="D20485" s="414">
        <f t="shared" si="452"/>
        <v>0.12050000000090222</v>
      </c>
      <c r="H20485" s="406"/>
      <c r="J20485" s="82">
        <v>54</v>
      </c>
      <c r="K20485" s="320">
        <v>3</v>
      </c>
    </row>
    <row r="20486" spans="1:11" x14ac:dyDescent="0.3">
      <c r="A20486" s="341">
        <v>43863.627774826389</v>
      </c>
      <c r="B20486" s="318">
        <v>40678.6</v>
      </c>
      <c r="C20486" s="318">
        <f t="shared" si="451"/>
        <v>0.23799999999755528</v>
      </c>
      <c r="D20486" s="414">
        <f t="shared" si="452"/>
        <v>0.11899999999877764</v>
      </c>
      <c r="H20486" s="406"/>
      <c r="J20486" s="82">
        <v>55</v>
      </c>
      <c r="K20486" s="321">
        <v>4</v>
      </c>
    </row>
    <row r="20487" spans="1:11" x14ac:dyDescent="0.3">
      <c r="A20487" s="341">
        <v>43863.669441435188</v>
      </c>
      <c r="B20487" s="318">
        <v>40678.830999999998</v>
      </c>
      <c r="C20487" s="318">
        <f t="shared" si="451"/>
        <v>0.23099999999976717</v>
      </c>
      <c r="D20487" s="414">
        <f t="shared" si="452"/>
        <v>0.11549999999988358</v>
      </c>
      <c r="H20487" s="406"/>
      <c r="J20487" s="82">
        <v>56</v>
      </c>
      <c r="K20487" s="391">
        <v>1</v>
      </c>
    </row>
    <row r="20488" spans="1:11" x14ac:dyDescent="0.3">
      <c r="A20488" s="341">
        <v>43863.711108043979</v>
      </c>
      <c r="B20488" s="318">
        <v>40679.067000000003</v>
      </c>
      <c r="C20488" s="318">
        <f t="shared" si="451"/>
        <v>0.23600000000442378</v>
      </c>
      <c r="D20488" s="414">
        <f t="shared" si="452"/>
        <v>0.11800000000221189</v>
      </c>
      <c r="H20488" s="406"/>
      <c r="J20488" s="82">
        <v>57</v>
      </c>
      <c r="K20488" s="319">
        <v>2</v>
      </c>
    </row>
    <row r="20489" spans="1:11" x14ac:dyDescent="0.3">
      <c r="A20489" s="341">
        <v>43863.752774652778</v>
      </c>
      <c r="B20489" s="318">
        <v>40679.307999999997</v>
      </c>
      <c r="C20489" s="318">
        <f t="shared" si="451"/>
        <v>0.24099999999452848</v>
      </c>
      <c r="D20489" s="414">
        <f t="shared" si="452"/>
        <v>0.12049999999726424</v>
      </c>
      <c r="H20489" s="406"/>
      <c r="J20489" s="82">
        <v>58</v>
      </c>
      <c r="K20489" s="320">
        <v>3</v>
      </c>
    </row>
    <row r="20490" spans="1:11" x14ac:dyDescent="0.3">
      <c r="A20490" s="341">
        <v>43863.794441261576</v>
      </c>
      <c r="B20490" s="318">
        <v>40679.546999999999</v>
      </c>
      <c r="C20490" s="318">
        <f t="shared" si="451"/>
        <v>0.23900000000139698</v>
      </c>
      <c r="D20490" s="414">
        <f t="shared" si="452"/>
        <v>0.11950000000069849</v>
      </c>
      <c r="H20490" s="406"/>
      <c r="J20490" s="82">
        <v>59</v>
      </c>
      <c r="K20490" s="321">
        <v>4</v>
      </c>
    </row>
    <row r="20491" spans="1:11" x14ac:dyDescent="0.3">
      <c r="A20491" s="341">
        <v>43863.836107870367</v>
      </c>
      <c r="B20491" s="318">
        <v>40679.777000000002</v>
      </c>
      <c r="C20491" s="318">
        <f t="shared" si="451"/>
        <v>0.23000000000320142</v>
      </c>
      <c r="D20491" s="414">
        <f t="shared" si="452"/>
        <v>0.11500000000160071</v>
      </c>
      <c r="H20491" s="406"/>
      <c r="J20491" s="82">
        <v>60</v>
      </c>
      <c r="K20491" s="391">
        <v>1</v>
      </c>
    </row>
    <row r="20492" spans="1:11" x14ac:dyDescent="0.3">
      <c r="A20492" s="341">
        <v>43863.877774479166</v>
      </c>
      <c r="B20492" s="318">
        <v>40680.002</v>
      </c>
      <c r="C20492" s="318">
        <f t="shared" si="451"/>
        <v>0.22499999999854481</v>
      </c>
      <c r="D20492" s="414">
        <f t="shared" si="452"/>
        <v>0.1124999999992724</v>
      </c>
      <c r="H20492" s="406"/>
      <c r="J20492" s="82">
        <v>61</v>
      </c>
      <c r="K20492" s="319">
        <v>2</v>
      </c>
    </row>
    <row r="20493" spans="1:11" x14ac:dyDescent="0.3">
      <c r="A20493" s="341">
        <v>43863.919441087965</v>
      </c>
      <c r="B20493" s="318">
        <v>40680.248</v>
      </c>
      <c r="C20493" s="318">
        <f t="shared" si="451"/>
        <v>0.24599999999918509</v>
      </c>
      <c r="D20493" s="414">
        <f t="shared" si="452"/>
        <v>0.12299999999959255</v>
      </c>
      <c r="H20493" s="406"/>
      <c r="J20493" s="82">
        <v>62</v>
      </c>
      <c r="K20493" s="320">
        <v>3</v>
      </c>
    </row>
    <row r="20494" spans="1:11" x14ac:dyDescent="0.3">
      <c r="A20494" s="341">
        <v>43863.961107696756</v>
      </c>
      <c r="B20494" s="318">
        <v>40680.483999999997</v>
      </c>
      <c r="C20494" s="318">
        <f t="shared" si="451"/>
        <v>0.23599999999714782</v>
      </c>
      <c r="D20494" s="414">
        <f t="shared" si="452"/>
        <v>0.11799999999857391</v>
      </c>
      <c r="E20494" s="336">
        <f>SUM(C20471:C20494)*7.4805194805</f>
        <v>42.878337662198568</v>
      </c>
      <c r="F20494" s="324">
        <f>AVERAGE(D20471:D20494)</f>
        <v>0.11941666666659027</v>
      </c>
      <c r="G20494" s="324">
        <f>_xlfn.STDEV.S(D20471:D20494)</f>
        <v>2.9142329388588662E-3</v>
      </c>
      <c r="H20494" s="404"/>
      <c r="I20494" s="344">
        <f>AVERAGE(D20327:D20494)</f>
        <v>0.11945895522387842</v>
      </c>
      <c r="J20494" s="82">
        <v>63</v>
      </c>
      <c r="K20494" s="321">
        <v>4</v>
      </c>
    </row>
    <row r="20495" spans="1:11" x14ac:dyDescent="0.3">
      <c r="A20495" s="341">
        <v>43864.002774305554</v>
      </c>
      <c r="B20495" s="318">
        <v>40680.718000000001</v>
      </c>
      <c r="C20495" s="318">
        <f t="shared" si="451"/>
        <v>0.23400000000401633</v>
      </c>
      <c r="D20495" s="414">
        <f t="shared" si="452"/>
        <v>0.11700000000200816</v>
      </c>
      <c r="H20495" s="406"/>
      <c r="J20495" s="82">
        <v>64</v>
      </c>
      <c r="K20495" s="391">
        <v>1</v>
      </c>
    </row>
    <row r="20496" spans="1:11" x14ac:dyDescent="0.3">
      <c r="A20496" s="341">
        <v>43864.044440914353</v>
      </c>
      <c r="B20496" s="318">
        <v>40680.951000000001</v>
      </c>
      <c r="C20496" s="318">
        <f t="shared" ref="C20496:C20503" si="453">B20496-B20495</f>
        <v>0.23300000000017462</v>
      </c>
      <c r="D20496" s="414">
        <f t="shared" ref="D20496:D20503" si="454">C20496/2</f>
        <v>0.11650000000008731</v>
      </c>
      <c r="H20496" s="406"/>
      <c r="J20496" s="82">
        <v>65</v>
      </c>
      <c r="K20496" s="319">
        <v>2</v>
      </c>
    </row>
    <row r="20497" spans="1:12" x14ac:dyDescent="0.3">
      <c r="A20497" s="341">
        <v>43864.086107523151</v>
      </c>
      <c r="B20497" s="318">
        <v>40681.201000000001</v>
      </c>
      <c r="C20497" s="318">
        <f t="shared" si="453"/>
        <v>0.25</v>
      </c>
      <c r="D20497" s="414">
        <f t="shared" si="454"/>
        <v>0.125</v>
      </c>
      <c r="H20497" s="406"/>
      <c r="J20497" s="82">
        <v>66</v>
      </c>
      <c r="K20497" s="320">
        <v>3</v>
      </c>
    </row>
    <row r="20498" spans="1:12" x14ac:dyDescent="0.3">
      <c r="A20498" s="341">
        <v>43864.127774131943</v>
      </c>
      <c r="B20498" s="318">
        <v>40681.447</v>
      </c>
      <c r="C20498" s="318">
        <f t="shared" si="453"/>
        <v>0.24599999999918509</v>
      </c>
      <c r="D20498" s="414">
        <f t="shared" si="454"/>
        <v>0.12299999999959255</v>
      </c>
      <c r="H20498" s="406"/>
      <c r="J20498" s="82">
        <v>67</v>
      </c>
      <c r="K20498" s="321">
        <v>4</v>
      </c>
    </row>
    <row r="20499" spans="1:12" x14ac:dyDescent="0.3">
      <c r="A20499" s="341">
        <v>43864.169440740741</v>
      </c>
      <c r="B20499" s="318">
        <v>40681.682999999997</v>
      </c>
      <c r="C20499" s="318">
        <f t="shared" si="453"/>
        <v>0.23599999999714782</v>
      </c>
      <c r="D20499" s="414">
        <f t="shared" si="454"/>
        <v>0.11799999999857391</v>
      </c>
      <c r="H20499" s="406"/>
      <c r="J20499" s="82">
        <v>68</v>
      </c>
      <c r="K20499" s="391">
        <v>1</v>
      </c>
    </row>
    <row r="20500" spans="1:12" x14ac:dyDescent="0.3">
      <c r="A20500" s="341">
        <v>43864.21110734954</v>
      </c>
      <c r="B20500" s="318">
        <v>40681.921000000002</v>
      </c>
      <c r="C20500" s="318">
        <f t="shared" si="453"/>
        <v>0.23800000000483124</v>
      </c>
      <c r="D20500" s="414">
        <f t="shared" si="454"/>
        <v>0.11900000000241562</v>
      </c>
      <c r="H20500" s="406"/>
      <c r="J20500" s="82">
        <v>69</v>
      </c>
      <c r="K20500" s="319">
        <v>2</v>
      </c>
    </row>
    <row r="20501" spans="1:12" x14ac:dyDescent="0.3">
      <c r="A20501" s="341">
        <v>43864.252773958331</v>
      </c>
      <c r="B20501" s="318">
        <v>40682.171999999999</v>
      </c>
      <c r="C20501" s="318">
        <f t="shared" si="453"/>
        <v>0.25099999999656575</v>
      </c>
      <c r="D20501" s="414">
        <f t="shared" si="454"/>
        <v>0.12549999999828287</v>
      </c>
      <c r="H20501" s="406"/>
      <c r="J20501" s="82">
        <v>70</v>
      </c>
      <c r="K20501" s="320">
        <v>3</v>
      </c>
    </row>
    <row r="20502" spans="1:12" x14ac:dyDescent="0.3">
      <c r="A20502" s="341">
        <v>43864.29444056713</v>
      </c>
      <c r="B20502" s="318">
        <v>40682.42</v>
      </c>
      <c r="C20502" s="318">
        <f t="shared" si="453"/>
        <v>0.24799999999959255</v>
      </c>
      <c r="D20502" s="414">
        <f t="shared" si="454"/>
        <v>0.12399999999979627</v>
      </c>
      <c r="H20502" s="406"/>
      <c r="J20502" s="82">
        <v>71</v>
      </c>
      <c r="K20502" s="321">
        <v>4</v>
      </c>
    </row>
    <row r="20503" spans="1:12" x14ac:dyDescent="0.3">
      <c r="A20503" s="341">
        <v>43864.336107175928</v>
      </c>
      <c r="B20503" s="318">
        <v>40682.661999999997</v>
      </c>
      <c r="C20503" s="318">
        <f t="shared" si="453"/>
        <v>0.24199999999837019</v>
      </c>
      <c r="D20503" s="414">
        <f t="shared" si="454"/>
        <v>0.12099999999918509</v>
      </c>
      <c r="H20503" s="406"/>
      <c r="J20503" s="82">
        <v>72</v>
      </c>
      <c r="K20503" s="391">
        <v>1</v>
      </c>
    </row>
    <row r="20504" spans="1:12" x14ac:dyDescent="0.3">
      <c r="A20504" s="341">
        <v>43864.359722222223</v>
      </c>
      <c r="B20504" s="318">
        <v>40682.661999999997</v>
      </c>
      <c r="H20504" s="332"/>
      <c r="J20504" s="82">
        <v>1</v>
      </c>
      <c r="K20504" s="391">
        <v>1</v>
      </c>
      <c r="L20504" s="54" t="s">
        <v>313</v>
      </c>
    </row>
    <row r="20505" spans="1:12" x14ac:dyDescent="0.3">
      <c r="A20505" s="341">
        <v>43864.401388888888</v>
      </c>
      <c r="B20505" s="318">
        <v>40682.904000000002</v>
      </c>
      <c r="C20505" s="318">
        <f t="shared" ref="C20505:C20599" si="455">B20505-B20504</f>
        <v>0.24200000000564614</v>
      </c>
      <c r="D20505" s="414">
        <f t="shared" ref="D20505:D20599" si="456">C20505/2</f>
        <v>0.12100000000282307</v>
      </c>
      <c r="H20505" s="406"/>
      <c r="J20505" s="82">
        <v>2</v>
      </c>
      <c r="K20505" s="319">
        <v>2</v>
      </c>
    </row>
    <row r="20506" spans="1:12" x14ac:dyDescent="0.3">
      <c r="A20506" s="341">
        <v>43864.443055555559</v>
      </c>
      <c r="B20506" s="318">
        <v>40683.156999999999</v>
      </c>
      <c r="C20506" s="318">
        <f t="shared" si="455"/>
        <v>0.2529999999969732</v>
      </c>
      <c r="D20506" s="414">
        <f t="shared" si="456"/>
        <v>0.1264999999984866</v>
      </c>
      <c r="H20506" s="406"/>
      <c r="J20506" s="82">
        <v>3</v>
      </c>
      <c r="K20506" s="320">
        <v>3</v>
      </c>
    </row>
    <row r="20507" spans="1:12" x14ac:dyDescent="0.3">
      <c r="A20507" s="341">
        <v>43864.484722048612</v>
      </c>
      <c r="B20507" s="318">
        <v>40683.392999999996</v>
      </c>
      <c r="C20507" s="318">
        <f t="shared" si="455"/>
        <v>0.23599999999714782</v>
      </c>
      <c r="D20507" s="414">
        <f t="shared" si="456"/>
        <v>0.11799999999857391</v>
      </c>
      <c r="H20507" s="406"/>
      <c r="J20507" s="82">
        <v>4</v>
      </c>
      <c r="K20507" s="321">
        <v>4</v>
      </c>
    </row>
    <row r="20508" spans="1:12" x14ac:dyDescent="0.3">
      <c r="A20508" s="341">
        <v>43864.52638865741</v>
      </c>
      <c r="B20508" s="318">
        <v>40683.631000000001</v>
      </c>
      <c r="C20508" s="318">
        <f t="shared" si="455"/>
        <v>0.23800000000483124</v>
      </c>
      <c r="D20508" s="414">
        <f t="shared" si="456"/>
        <v>0.11900000000241562</v>
      </c>
      <c r="H20508" s="406"/>
      <c r="J20508" s="82">
        <v>5</v>
      </c>
      <c r="K20508" s="391">
        <v>1</v>
      </c>
    </row>
    <row r="20509" spans="1:12" x14ac:dyDescent="0.3">
      <c r="A20509" s="341">
        <v>43864.568055266202</v>
      </c>
      <c r="B20509" s="318">
        <v>40683.864999999998</v>
      </c>
      <c r="C20509" s="318">
        <f t="shared" si="455"/>
        <v>0.23399999999674037</v>
      </c>
      <c r="D20509" s="414">
        <f t="shared" si="456"/>
        <v>0.11699999999837019</v>
      </c>
      <c r="H20509" s="406"/>
      <c r="J20509" s="82">
        <v>6</v>
      </c>
      <c r="K20509" s="319">
        <v>2</v>
      </c>
    </row>
    <row r="20510" spans="1:12" x14ac:dyDescent="0.3">
      <c r="A20510" s="341">
        <v>43864.609721875</v>
      </c>
      <c r="B20510" s="318">
        <v>40684.118000000002</v>
      </c>
      <c r="C20510" s="318">
        <f t="shared" si="455"/>
        <v>0.25300000000424916</v>
      </c>
      <c r="D20510" s="414">
        <f t="shared" si="456"/>
        <v>0.12650000000212458</v>
      </c>
      <c r="H20510" s="406"/>
      <c r="J20510" s="82">
        <v>7</v>
      </c>
      <c r="K20510" s="320">
        <v>3</v>
      </c>
    </row>
    <row r="20511" spans="1:12" x14ac:dyDescent="0.3">
      <c r="A20511" s="341">
        <v>43864.651388483799</v>
      </c>
      <c r="B20511" s="318">
        <v>40684.358999999997</v>
      </c>
      <c r="C20511" s="318">
        <f t="shared" si="455"/>
        <v>0.24099999999452848</v>
      </c>
      <c r="D20511" s="414">
        <f t="shared" si="456"/>
        <v>0.12049999999726424</v>
      </c>
      <c r="H20511" s="406"/>
      <c r="J20511" s="82">
        <v>8</v>
      </c>
      <c r="K20511" s="321">
        <v>4</v>
      </c>
    </row>
    <row r="20512" spans="1:12" x14ac:dyDescent="0.3">
      <c r="A20512" s="341">
        <v>43864.69305509259</v>
      </c>
      <c r="B20512" s="318">
        <v>40684.593000000001</v>
      </c>
      <c r="C20512" s="318">
        <f t="shared" si="455"/>
        <v>0.23400000000401633</v>
      </c>
      <c r="D20512" s="414">
        <f t="shared" si="456"/>
        <v>0.11700000000200816</v>
      </c>
      <c r="H20512" s="406"/>
      <c r="J20512" s="82">
        <v>9</v>
      </c>
      <c r="K20512" s="391">
        <v>1</v>
      </c>
    </row>
    <row r="20513" spans="1:11" x14ac:dyDescent="0.3">
      <c r="A20513" s="341">
        <v>43864.734721701388</v>
      </c>
      <c r="B20513" s="318">
        <v>40684.822</v>
      </c>
      <c r="C20513" s="318">
        <f t="shared" si="455"/>
        <v>0.22899999999935972</v>
      </c>
      <c r="D20513" s="414">
        <f t="shared" si="456"/>
        <v>0.11449999999967986</v>
      </c>
      <c r="H20513" s="406"/>
      <c r="J20513" s="82">
        <v>10</v>
      </c>
      <c r="K20513" s="319">
        <v>2</v>
      </c>
    </row>
    <row r="20514" spans="1:11" x14ac:dyDescent="0.3">
      <c r="A20514" s="341">
        <v>43864.776388310187</v>
      </c>
      <c r="B20514" s="318">
        <v>40685.069000000003</v>
      </c>
      <c r="C20514" s="318">
        <f t="shared" si="455"/>
        <v>0.2470000000030268</v>
      </c>
      <c r="D20514" s="414">
        <f t="shared" si="456"/>
        <v>0.1235000000015134</v>
      </c>
      <c r="H20514" s="406"/>
      <c r="J20514" s="82">
        <v>11</v>
      </c>
      <c r="K20514" s="320">
        <v>3</v>
      </c>
    </row>
    <row r="20515" spans="1:11" x14ac:dyDescent="0.3">
      <c r="A20515" s="341">
        <v>43864.818054918978</v>
      </c>
      <c r="B20515" s="318">
        <v>40685.309000000001</v>
      </c>
      <c r="C20515" s="318">
        <f t="shared" si="455"/>
        <v>0.23999999999796273</v>
      </c>
      <c r="D20515" s="414">
        <f t="shared" si="456"/>
        <v>0.11999999999898137</v>
      </c>
      <c r="H20515" s="406"/>
      <c r="J20515" s="82">
        <v>12</v>
      </c>
      <c r="K20515" s="321">
        <v>4</v>
      </c>
    </row>
    <row r="20516" spans="1:11" x14ac:dyDescent="0.3">
      <c r="A20516" s="341">
        <v>43864.859721527777</v>
      </c>
      <c r="B20516" s="318">
        <v>40685.54</v>
      </c>
      <c r="C20516" s="318">
        <f t="shared" si="455"/>
        <v>0.23099999999976717</v>
      </c>
      <c r="D20516" s="414">
        <f t="shared" si="456"/>
        <v>0.11549999999988358</v>
      </c>
      <c r="H20516" s="406"/>
      <c r="J20516" s="82">
        <v>13</v>
      </c>
      <c r="K20516" s="391">
        <v>1</v>
      </c>
    </row>
    <row r="20517" spans="1:11" x14ac:dyDescent="0.3">
      <c r="A20517" s="341">
        <v>43864.901388136575</v>
      </c>
      <c r="B20517" s="318">
        <v>40685.771000000001</v>
      </c>
      <c r="C20517" s="318">
        <f t="shared" si="455"/>
        <v>0.23099999999976717</v>
      </c>
      <c r="D20517" s="414">
        <f t="shared" si="456"/>
        <v>0.11549999999988358</v>
      </c>
      <c r="H20517" s="406"/>
      <c r="J20517" s="82">
        <v>14</v>
      </c>
      <c r="K20517" s="319">
        <v>2</v>
      </c>
    </row>
    <row r="20518" spans="1:11" x14ac:dyDescent="0.3">
      <c r="A20518" s="341">
        <v>43864.943054745374</v>
      </c>
      <c r="B20518" s="318">
        <v>40686.014000000003</v>
      </c>
      <c r="C20518" s="318">
        <f t="shared" si="455"/>
        <v>0.24300000000221189</v>
      </c>
      <c r="D20518" s="414">
        <f t="shared" si="456"/>
        <v>0.12150000000110595</v>
      </c>
      <c r="H20518" s="406"/>
      <c r="J20518" s="82">
        <v>15</v>
      </c>
      <c r="K20518" s="320">
        <v>3</v>
      </c>
    </row>
    <row r="20519" spans="1:11" x14ac:dyDescent="0.3">
      <c r="A20519" s="341">
        <v>43864.984721354165</v>
      </c>
      <c r="B20519" s="318">
        <v>40686.256999999998</v>
      </c>
      <c r="C20519" s="318">
        <f t="shared" si="455"/>
        <v>0.24299999999493593</v>
      </c>
      <c r="D20519" s="414">
        <f t="shared" si="456"/>
        <v>0.12149999999746797</v>
      </c>
      <c r="E20519" s="336">
        <f>SUM(C20495:C20519)*7.4805194805</f>
        <v>43.185038960934335</v>
      </c>
      <c r="F20519" s="324">
        <f>AVERAGE(D20495:D20519)</f>
        <v>0.12027083333335516</v>
      </c>
      <c r="G20519" s="324">
        <f>_xlfn.STDEV.S(D20495:D20519)</f>
        <v>3.6235316865447669E-3</v>
      </c>
      <c r="H20519" s="406"/>
      <c r="J20519" s="82">
        <v>16</v>
      </c>
      <c r="K20519" s="321">
        <v>4</v>
      </c>
    </row>
    <row r="20520" spans="1:11" x14ac:dyDescent="0.3">
      <c r="A20520" s="341">
        <v>43865.026387962964</v>
      </c>
      <c r="B20520" s="318">
        <v>40686.487999999998</v>
      </c>
      <c r="C20520" s="318">
        <f t="shared" si="455"/>
        <v>0.23099999999976717</v>
      </c>
      <c r="D20520" s="414">
        <f t="shared" si="456"/>
        <v>0.11549999999988358</v>
      </c>
      <c r="H20520" s="406"/>
      <c r="J20520" s="82">
        <v>17</v>
      </c>
      <c r="K20520" s="391">
        <v>1</v>
      </c>
    </row>
    <row r="20521" spans="1:11" x14ac:dyDescent="0.3">
      <c r="A20521" s="341">
        <v>43865.068054571762</v>
      </c>
      <c r="B20521" s="318">
        <v>40686.711000000003</v>
      </c>
      <c r="C20521" s="318">
        <f t="shared" si="455"/>
        <v>0.22300000000541331</v>
      </c>
      <c r="D20521" s="414">
        <f t="shared" si="456"/>
        <v>0.11150000000270666</v>
      </c>
      <c r="H20521" s="406"/>
      <c r="J20521" s="82">
        <v>18</v>
      </c>
      <c r="K20521" s="319">
        <v>2</v>
      </c>
    </row>
    <row r="20522" spans="1:11" x14ac:dyDescent="0.3">
      <c r="A20522" s="341">
        <v>43865.109721180554</v>
      </c>
      <c r="B20522" s="318">
        <v>40686.959000000003</v>
      </c>
      <c r="C20522" s="318">
        <f t="shared" si="455"/>
        <v>0.24799999999959255</v>
      </c>
      <c r="D20522" s="414">
        <f t="shared" si="456"/>
        <v>0.12399999999979627</v>
      </c>
      <c r="H20522" s="406"/>
      <c r="J20522" s="82">
        <v>19</v>
      </c>
      <c r="K20522" s="320">
        <v>3</v>
      </c>
    </row>
    <row r="20523" spans="1:11" x14ac:dyDescent="0.3">
      <c r="A20523" s="341">
        <v>43865.151387789352</v>
      </c>
      <c r="B20523" s="318">
        <v>40687.21</v>
      </c>
      <c r="C20523" s="318">
        <f t="shared" si="455"/>
        <v>0.25099999999656575</v>
      </c>
      <c r="D20523" s="414">
        <f t="shared" si="456"/>
        <v>0.12549999999828287</v>
      </c>
      <c r="H20523" s="406"/>
      <c r="J20523" s="82">
        <v>20</v>
      </c>
      <c r="K20523" s="321">
        <v>4</v>
      </c>
    </row>
    <row r="20524" spans="1:11" x14ac:dyDescent="0.3">
      <c r="A20524" s="341">
        <v>43865.193054398151</v>
      </c>
      <c r="B20524" s="318">
        <v>40687.451999999997</v>
      </c>
      <c r="C20524" s="318">
        <f t="shared" si="455"/>
        <v>0.24199999999837019</v>
      </c>
      <c r="D20524" s="414">
        <f t="shared" si="456"/>
        <v>0.12099999999918509</v>
      </c>
      <c r="H20524" s="406"/>
      <c r="J20524" s="82">
        <v>21</v>
      </c>
      <c r="K20524" s="391">
        <v>1</v>
      </c>
    </row>
    <row r="20525" spans="1:11" x14ac:dyDescent="0.3">
      <c r="A20525" s="341">
        <v>43865.234721006942</v>
      </c>
      <c r="B20525" s="318">
        <v>40687.680999999997</v>
      </c>
      <c r="C20525" s="318">
        <f t="shared" si="455"/>
        <v>0.22899999999935972</v>
      </c>
      <c r="D20525" s="414">
        <f t="shared" si="456"/>
        <v>0.11449999999967986</v>
      </c>
      <c r="H20525" s="406"/>
      <c r="J20525" s="82">
        <v>22</v>
      </c>
      <c r="K20525" s="319">
        <v>2</v>
      </c>
    </row>
    <row r="20526" spans="1:11" x14ac:dyDescent="0.3">
      <c r="A20526" s="341">
        <v>43865.276387615741</v>
      </c>
      <c r="B20526" s="318">
        <v>40687.928999999996</v>
      </c>
      <c r="C20526" s="318">
        <f t="shared" si="455"/>
        <v>0.24799999999959255</v>
      </c>
      <c r="D20526" s="414">
        <f t="shared" si="456"/>
        <v>0.12399999999979627</v>
      </c>
      <c r="H20526" s="406"/>
      <c r="J20526" s="82">
        <v>23</v>
      </c>
      <c r="K20526" s="320">
        <v>3</v>
      </c>
    </row>
    <row r="20527" spans="1:11" x14ac:dyDescent="0.3">
      <c r="A20527" s="341">
        <v>43865.318054224539</v>
      </c>
      <c r="B20527" s="318">
        <v>40688.182000000001</v>
      </c>
      <c r="C20527" s="318">
        <f t="shared" si="455"/>
        <v>0.25300000000424916</v>
      </c>
      <c r="D20527" s="414">
        <f t="shared" si="456"/>
        <v>0.12650000000212458</v>
      </c>
      <c r="H20527" s="406"/>
      <c r="J20527" s="82">
        <v>24</v>
      </c>
      <c r="K20527" s="321">
        <v>4</v>
      </c>
    </row>
    <row r="20528" spans="1:11" x14ac:dyDescent="0.3">
      <c r="A20528" s="341">
        <v>43865.35972083333</v>
      </c>
      <c r="B20528" s="318">
        <v>40688.43</v>
      </c>
      <c r="C20528" s="318">
        <f t="shared" si="455"/>
        <v>0.24799999999959255</v>
      </c>
      <c r="D20528" s="414">
        <f t="shared" si="456"/>
        <v>0.12399999999979627</v>
      </c>
      <c r="H20528" s="406"/>
      <c r="J20528" s="82">
        <v>25</v>
      </c>
      <c r="K20528" s="391">
        <v>1</v>
      </c>
    </row>
    <row r="20529" spans="1:11" x14ac:dyDescent="0.3">
      <c r="A20529" s="341">
        <v>43865.401387442129</v>
      </c>
      <c r="B20529" s="318">
        <v>40688.663999999997</v>
      </c>
      <c r="C20529" s="318">
        <f t="shared" si="455"/>
        <v>0.23399999999674037</v>
      </c>
      <c r="D20529" s="414">
        <f t="shared" si="456"/>
        <v>0.11699999999837019</v>
      </c>
      <c r="H20529" s="406"/>
      <c r="J20529" s="82">
        <v>26</v>
      </c>
      <c r="K20529" s="319">
        <v>2</v>
      </c>
    </row>
    <row r="20530" spans="1:11" x14ac:dyDescent="0.3">
      <c r="A20530" s="341">
        <v>43865.443054050927</v>
      </c>
      <c r="B20530" s="318">
        <v>40688.908000000003</v>
      </c>
      <c r="C20530" s="318">
        <f t="shared" si="455"/>
        <v>0.2440000000060536</v>
      </c>
      <c r="D20530" s="414">
        <f t="shared" si="456"/>
        <v>0.1220000000030268</v>
      </c>
      <c r="H20530" s="406"/>
      <c r="J20530" s="82">
        <v>27</v>
      </c>
      <c r="K20530" s="320">
        <v>3</v>
      </c>
    </row>
    <row r="20531" spans="1:11" x14ac:dyDescent="0.3">
      <c r="A20531" s="341">
        <v>43865.484720659719</v>
      </c>
      <c r="B20531" s="318">
        <v>40689.159</v>
      </c>
      <c r="C20531" s="318">
        <f t="shared" si="455"/>
        <v>0.25099999999656575</v>
      </c>
      <c r="D20531" s="414">
        <f t="shared" si="456"/>
        <v>0.12549999999828287</v>
      </c>
      <c r="H20531" s="406"/>
      <c r="J20531" s="82">
        <v>28</v>
      </c>
      <c r="K20531" s="321">
        <v>4</v>
      </c>
    </row>
    <row r="20532" spans="1:11" x14ac:dyDescent="0.3">
      <c r="A20532" s="341">
        <v>43865.526387268517</v>
      </c>
      <c r="B20532" s="318">
        <v>40689.402000000002</v>
      </c>
      <c r="C20532" s="318">
        <f t="shared" si="455"/>
        <v>0.24300000000221189</v>
      </c>
      <c r="D20532" s="414">
        <f t="shared" si="456"/>
        <v>0.12150000000110595</v>
      </c>
      <c r="H20532" s="406"/>
      <c r="J20532" s="82">
        <v>29</v>
      </c>
      <c r="K20532" s="391">
        <v>1</v>
      </c>
    </row>
    <row r="20533" spans="1:11" x14ac:dyDescent="0.3">
      <c r="A20533" s="341">
        <v>43865.568053877316</v>
      </c>
      <c r="B20533" s="318">
        <v>40689.631999999998</v>
      </c>
      <c r="C20533" s="318">
        <f t="shared" si="455"/>
        <v>0.22999999999592546</v>
      </c>
      <c r="D20533" s="414">
        <f t="shared" si="456"/>
        <v>0.11499999999796273</v>
      </c>
      <c r="H20533" s="406"/>
      <c r="J20533" s="82">
        <v>30</v>
      </c>
      <c r="K20533" s="319">
        <v>2</v>
      </c>
    </row>
    <row r="20534" spans="1:11" x14ac:dyDescent="0.3">
      <c r="A20534" s="341">
        <v>43865.609720486114</v>
      </c>
      <c r="B20534" s="318">
        <v>40689.870000000003</v>
      </c>
      <c r="C20534" s="318">
        <f t="shared" si="455"/>
        <v>0.23800000000483124</v>
      </c>
      <c r="D20534" s="414">
        <f t="shared" si="456"/>
        <v>0.11900000000241562</v>
      </c>
      <c r="H20534" s="406"/>
      <c r="J20534" s="82">
        <v>31</v>
      </c>
      <c r="K20534" s="320">
        <v>3</v>
      </c>
    </row>
    <row r="20535" spans="1:11" x14ac:dyDescent="0.3">
      <c r="A20535" s="341">
        <v>43865.651387094906</v>
      </c>
      <c r="B20535" s="318">
        <v>40690.114999999998</v>
      </c>
      <c r="C20535" s="318">
        <f t="shared" si="455"/>
        <v>0.24499999999534339</v>
      </c>
      <c r="D20535" s="414">
        <f t="shared" si="456"/>
        <v>0.12249999999767169</v>
      </c>
      <c r="H20535" s="406"/>
      <c r="J20535" s="82">
        <v>32</v>
      </c>
      <c r="K20535" s="321">
        <v>4</v>
      </c>
    </row>
    <row r="20536" spans="1:11" x14ac:dyDescent="0.3">
      <c r="A20536" s="341">
        <v>43865.693053703704</v>
      </c>
      <c r="B20536" s="318">
        <v>40690.36</v>
      </c>
      <c r="C20536" s="318">
        <f t="shared" si="455"/>
        <v>0.24500000000261934</v>
      </c>
      <c r="D20536" s="414">
        <f t="shared" si="456"/>
        <v>0.12250000000130967</v>
      </c>
      <c r="H20536" s="406"/>
      <c r="J20536" s="82">
        <v>33</v>
      </c>
      <c r="K20536" s="391">
        <v>1</v>
      </c>
    </row>
    <row r="20537" spans="1:11" x14ac:dyDescent="0.3">
      <c r="A20537" s="341">
        <v>43865.734720312503</v>
      </c>
      <c r="B20537" s="318">
        <v>40690.599000000002</v>
      </c>
      <c r="C20537" s="318">
        <f t="shared" si="455"/>
        <v>0.23900000000139698</v>
      </c>
      <c r="D20537" s="414">
        <f t="shared" si="456"/>
        <v>0.11950000000069849</v>
      </c>
      <c r="H20537" s="406"/>
      <c r="J20537" s="82">
        <v>34</v>
      </c>
      <c r="K20537" s="319">
        <v>2</v>
      </c>
    </row>
    <row r="20538" spans="1:11" x14ac:dyDescent="0.3">
      <c r="A20538" s="341">
        <v>43865.776386921294</v>
      </c>
      <c r="B20538" s="318">
        <v>40690.832000000002</v>
      </c>
      <c r="C20538" s="318">
        <f t="shared" si="455"/>
        <v>0.23300000000017462</v>
      </c>
      <c r="D20538" s="414">
        <f t="shared" si="456"/>
        <v>0.11650000000008731</v>
      </c>
      <c r="H20538" s="406"/>
      <c r="J20538" s="82">
        <v>35</v>
      </c>
      <c r="K20538" s="320">
        <v>3</v>
      </c>
    </row>
    <row r="20539" spans="1:11" x14ac:dyDescent="0.3">
      <c r="A20539" s="341">
        <v>43865.818053530093</v>
      </c>
      <c r="B20539" s="318">
        <v>40691.071000000004</v>
      </c>
      <c r="C20539" s="318">
        <f t="shared" si="455"/>
        <v>0.23900000000139698</v>
      </c>
      <c r="D20539" s="414">
        <f t="shared" si="456"/>
        <v>0.11950000000069849</v>
      </c>
      <c r="H20539" s="406"/>
      <c r="J20539" s="82">
        <v>36</v>
      </c>
      <c r="K20539" s="321">
        <v>4</v>
      </c>
    </row>
    <row r="20540" spans="1:11" x14ac:dyDescent="0.3">
      <c r="A20540" s="341">
        <v>43865.859720138891</v>
      </c>
      <c r="B20540" s="318">
        <v>40691.31</v>
      </c>
      <c r="C20540" s="318">
        <f t="shared" si="455"/>
        <v>0.23899999999412103</v>
      </c>
      <c r="D20540" s="414">
        <f t="shared" si="456"/>
        <v>0.11949999999706051</v>
      </c>
      <c r="H20540" s="406"/>
      <c r="J20540" s="82">
        <v>37</v>
      </c>
      <c r="K20540" s="391">
        <v>1</v>
      </c>
    </row>
    <row r="20541" spans="1:11" x14ac:dyDescent="0.3">
      <c r="A20541" s="341">
        <v>43865.901386747682</v>
      </c>
      <c r="B20541" s="318">
        <v>40691.548000000003</v>
      </c>
      <c r="C20541" s="318">
        <f t="shared" si="455"/>
        <v>0.23800000000483124</v>
      </c>
      <c r="D20541" s="414">
        <f t="shared" si="456"/>
        <v>0.11900000000241562</v>
      </c>
      <c r="H20541" s="406"/>
      <c r="J20541" s="82">
        <v>38</v>
      </c>
      <c r="K20541" s="319">
        <v>2</v>
      </c>
    </row>
    <row r="20542" spans="1:11" x14ac:dyDescent="0.3">
      <c r="A20542" s="341">
        <v>43865.943053356481</v>
      </c>
      <c r="B20542" s="318">
        <v>40691.779000000002</v>
      </c>
      <c r="C20542" s="318">
        <f t="shared" si="455"/>
        <v>0.23099999999976717</v>
      </c>
      <c r="D20542" s="414">
        <f t="shared" si="456"/>
        <v>0.11549999999988358</v>
      </c>
      <c r="H20542" s="406"/>
      <c r="J20542" s="82">
        <v>39</v>
      </c>
      <c r="K20542" s="320">
        <v>3</v>
      </c>
    </row>
    <row r="20543" spans="1:11" x14ac:dyDescent="0.3">
      <c r="A20543" s="341">
        <v>43865.98471996528</v>
      </c>
      <c r="B20543" s="318">
        <v>40692.019999999997</v>
      </c>
      <c r="C20543" s="318">
        <f t="shared" si="455"/>
        <v>0.24099999999452848</v>
      </c>
      <c r="D20543" s="414">
        <f t="shared" si="456"/>
        <v>0.12049999999726424</v>
      </c>
      <c r="E20543" s="336">
        <f>SUM(C20520:C20543)*7.4805194805</f>
        <v>43.110233766114099</v>
      </c>
      <c r="F20543" s="324">
        <f>AVERAGE(D20520:D20543)</f>
        <v>0.12006249999997938</v>
      </c>
      <c r="G20543" s="324">
        <f>_xlfn.STDEV.S(D20520:D20543)</f>
        <v>3.9708516771923275E-3</v>
      </c>
      <c r="H20543" s="406"/>
      <c r="J20543" s="82">
        <v>40</v>
      </c>
      <c r="K20543" s="321">
        <v>4</v>
      </c>
    </row>
    <row r="20544" spans="1:11" x14ac:dyDescent="0.3">
      <c r="A20544" s="341">
        <v>43866.026386574071</v>
      </c>
      <c r="B20544" s="318">
        <v>40692.264999999999</v>
      </c>
      <c r="C20544" s="318">
        <f t="shared" si="455"/>
        <v>0.24500000000261934</v>
      </c>
      <c r="D20544" s="414">
        <f t="shared" si="456"/>
        <v>0.12250000000130967</v>
      </c>
      <c r="H20544" s="406"/>
      <c r="J20544" s="82">
        <v>41</v>
      </c>
      <c r="K20544" s="391">
        <v>1</v>
      </c>
    </row>
    <row r="20545" spans="1:11" x14ac:dyDescent="0.3">
      <c r="A20545" s="341">
        <v>43866.068053182869</v>
      </c>
      <c r="B20545" s="318">
        <v>40692.500999999997</v>
      </c>
      <c r="C20545" s="318">
        <f t="shared" si="455"/>
        <v>0.23599999999714782</v>
      </c>
      <c r="D20545" s="414">
        <f t="shared" si="456"/>
        <v>0.11799999999857391</v>
      </c>
      <c r="H20545" s="406"/>
      <c r="J20545" s="82">
        <v>42</v>
      </c>
      <c r="K20545" s="319">
        <v>2</v>
      </c>
    </row>
    <row r="20546" spans="1:11" x14ac:dyDescent="0.3">
      <c r="A20546" s="341">
        <v>43866.109719791668</v>
      </c>
      <c r="B20546" s="318">
        <v>40692.739000000001</v>
      </c>
      <c r="C20546" s="318">
        <f t="shared" si="455"/>
        <v>0.23800000000483124</v>
      </c>
      <c r="D20546" s="414">
        <f t="shared" si="456"/>
        <v>0.11900000000241562</v>
      </c>
      <c r="H20546" s="406"/>
      <c r="J20546" s="82">
        <v>43</v>
      </c>
      <c r="K20546" s="320">
        <v>3</v>
      </c>
    </row>
    <row r="20547" spans="1:11" x14ac:dyDescent="0.3">
      <c r="A20547" s="341">
        <v>43866.151386400466</v>
      </c>
      <c r="B20547" s="318">
        <v>40692.989000000001</v>
      </c>
      <c r="C20547" s="318">
        <f t="shared" si="455"/>
        <v>0.25</v>
      </c>
      <c r="D20547" s="414">
        <f t="shared" si="456"/>
        <v>0.125</v>
      </c>
      <c r="H20547" s="406"/>
      <c r="J20547" s="82">
        <v>44</v>
      </c>
      <c r="K20547" s="321">
        <v>4</v>
      </c>
    </row>
    <row r="20548" spans="1:11" x14ac:dyDescent="0.3">
      <c r="A20548" s="341">
        <v>43866.193053009258</v>
      </c>
      <c r="B20548" s="318">
        <v>40693.243999999999</v>
      </c>
      <c r="C20548" s="318">
        <f t="shared" si="455"/>
        <v>0.25499999999738066</v>
      </c>
      <c r="D20548" s="414">
        <f t="shared" si="456"/>
        <v>0.12749999999869033</v>
      </c>
      <c r="H20548" s="406"/>
      <c r="J20548" s="82">
        <v>45</v>
      </c>
      <c r="K20548" s="391">
        <v>1</v>
      </c>
    </row>
    <row r="20549" spans="1:11" x14ac:dyDescent="0.3">
      <c r="A20549" s="341">
        <v>43866.234719618056</v>
      </c>
      <c r="B20549" s="318">
        <v>40693.491000000002</v>
      </c>
      <c r="C20549" s="318">
        <f t="shared" si="455"/>
        <v>0.2470000000030268</v>
      </c>
      <c r="D20549" s="414">
        <f t="shared" si="456"/>
        <v>0.1235000000015134</v>
      </c>
      <c r="H20549" s="406"/>
      <c r="J20549" s="82">
        <v>46</v>
      </c>
      <c r="K20549" s="319">
        <v>2</v>
      </c>
    </row>
    <row r="20550" spans="1:11" x14ac:dyDescent="0.3">
      <c r="A20550" s="341">
        <v>43866.276386226855</v>
      </c>
      <c r="B20550" s="318">
        <v>40693.735000000001</v>
      </c>
      <c r="C20550" s="318">
        <f t="shared" si="455"/>
        <v>0.24399999999877764</v>
      </c>
      <c r="D20550" s="414">
        <f t="shared" si="456"/>
        <v>0.12199999999938882</v>
      </c>
      <c r="H20550" s="406"/>
      <c r="J20550" s="82">
        <v>47</v>
      </c>
      <c r="K20550" s="320">
        <v>3</v>
      </c>
    </row>
    <row r="20551" spans="1:11" x14ac:dyDescent="0.3">
      <c r="A20551" s="341">
        <v>43866.318052835646</v>
      </c>
      <c r="B20551" s="318">
        <v>40693.987999999998</v>
      </c>
      <c r="C20551" s="318">
        <f t="shared" si="455"/>
        <v>0.2529999999969732</v>
      </c>
      <c r="D20551" s="414">
        <f t="shared" si="456"/>
        <v>0.1264999999984866</v>
      </c>
      <c r="H20551" s="406"/>
      <c r="J20551" s="82">
        <v>48</v>
      </c>
      <c r="K20551" s="321">
        <v>4</v>
      </c>
    </row>
    <row r="20552" spans="1:11" x14ac:dyDescent="0.3">
      <c r="A20552" s="341">
        <v>43866.359719444445</v>
      </c>
      <c r="B20552" s="318">
        <v>40694.239000000001</v>
      </c>
      <c r="C20552" s="318">
        <f t="shared" si="455"/>
        <v>0.25100000000384171</v>
      </c>
      <c r="D20552" s="414">
        <f t="shared" si="456"/>
        <v>0.12550000000192085</v>
      </c>
      <c r="H20552" s="406"/>
      <c r="J20552" s="82">
        <v>49</v>
      </c>
      <c r="K20552" s="391">
        <v>1</v>
      </c>
    </row>
    <row r="20553" spans="1:11" x14ac:dyDescent="0.3">
      <c r="A20553" s="341">
        <v>43866.401386053243</v>
      </c>
      <c r="B20553" s="318">
        <v>40694.472999999998</v>
      </c>
      <c r="C20553" s="318">
        <f t="shared" si="455"/>
        <v>0.23399999999674037</v>
      </c>
      <c r="D20553" s="414">
        <f t="shared" si="456"/>
        <v>0.11699999999837019</v>
      </c>
      <c r="H20553" s="406"/>
      <c r="J20553" s="82">
        <v>50</v>
      </c>
      <c r="K20553" s="319">
        <v>2</v>
      </c>
    </row>
    <row r="20554" spans="1:11" x14ac:dyDescent="0.3">
      <c r="A20554" s="341">
        <v>43866.443052662034</v>
      </c>
      <c r="B20554" s="318">
        <v>40694.712</v>
      </c>
      <c r="C20554" s="318">
        <f t="shared" si="455"/>
        <v>0.23900000000139698</v>
      </c>
      <c r="D20554" s="414">
        <f t="shared" si="456"/>
        <v>0.11950000000069849</v>
      </c>
      <c r="H20554" s="406"/>
      <c r="J20554" s="82">
        <v>51</v>
      </c>
      <c r="K20554" s="320">
        <v>3</v>
      </c>
    </row>
    <row r="20555" spans="1:11" x14ac:dyDescent="0.3">
      <c r="A20555" s="341">
        <v>43866.484719270833</v>
      </c>
      <c r="B20555" s="318">
        <v>40694.962</v>
      </c>
      <c r="C20555" s="318">
        <f t="shared" si="455"/>
        <v>0.25</v>
      </c>
      <c r="D20555" s="414">
        <f t="shared" si="456"/>
        <v>0.125</v>
      </c>
      <c r="H20555" s="406"/>
      <c r="J20555" s="82">
        <v>52</v>
      </c>
      <c r="K20555" s="321">
        <v>4</v>
      </c>
    </row>
    <row r="20556" spans="1:11" x14ac:dyDescent="0.3">
      <c r="A20556" s="341">
        <v>43866.526385879632</v>
      </c>
      <c r="B20556" s="318">
        <v>40695.214999999997</v>
      </c>
      <c r="C20556" s="318">
        <f t="shared" si="455"/>
        <v>0.2529999999969732</v>
      </c>
      <c r="D20556" s="414">
        <f t="shared" si="456"/>
        <v>0.1264999999984866</v>
      </c>
      <c r="H20556" s="406"/>
      <c r="J20556" s="82">
        <v>53</v>
      </c>
      <c r="K20556" s="391">
        <v>1</v>
      </c>
    </row>
    <row r="20557" spans="1:11" x14ac:dyDescent="0.3">
      <c r="A20557" s="341">
        <v>43866.568052488423</v>
      </c>
      <c r="B20557" s="318">
        <v>40695.449000000001</v>
      </c>
      <c r="C20557" s="318">
        <f t="shared" si="455"/>
        <v>0.23400000000401633</v>
      </c>
      <c r="D20557" s="414">
        <f t="shared" si="456"/>
        <v>0.11700000000200816</v>
      </c>
      <c r="H20557" s="406"/>
      <c r="J20557" s="82">
        <v>54</v>
      </c>
      <c r="K20557" s="319">
        <v>2</v>
      </c>
    </row>
    <row r="20558" spans="1:11" x14ac:dyDescent="0.3">
      <c r="A20558" s="341">
        <v>43866.609719097221</v>
      </c>
      <c r="B20558" s="318">
        <v>40695.680999999997</v>
      </c>
      <c r="C20558" s="318">
        <f t="shared" si="455"/>
        <v>0.23199999999633292</v>
      </c>
      <c r="D20558" s="414">
        <f t="shared" si="456"/>
        <v>0.11599999999816646</v>
      </c>
      <c r="H20558" s="406"/>
      <c r="J20558" s="82">
        <v>55</v>
      </c>
      <c r="K20558" s="320">
        <v>3</v>
      </c>
    </row>
    <row r="20559" spans="1:11" x14ac:dyDescent="0.3">
      <c r="A20559" s="341">
        <v>43866.65138570602</v>
      </c>
      <c r="B20559" s="318">
        <v>40695.921999999999</v>
      </c>
      <c r="C20559" s="318">
        <f t="shared" si="455"/>
        <v>0.24100000000180444</v>
      </c>
      <c r="D20559" s="414">
        <f t="shared" si="456"/>
        <v>0.12050000000090222</v>
      </c>
      <c r="H20559" s="406"/>
      <c r="J20559" s="82">
        <v>56</v>
      </c>
      <c r="K20559" s="321">
        <v>4</v>
      </c>
    </row>
    <row r="20560" spans="1:11" x14ac:dyDescent="0.3">
      <c r="A20560" s="341">
        <v>43866.693052314811</v>
      </c>
      <c r="B20560" s="318">
        <v>40696.171999999999</v>
      </c>
      <c r="C20560" s="318">
        <f t="shared" si="455"/>
        <v>0.25</v>
      </c>
      <c r="D20560" s="414">
        <f t="shared" si="456"/>
        <v>0.125</v>
      </c>
      <c r="H20560" s="406"/>
      <c r="J20560" s="82">
        <v>57</v>
      </c>
      <c r="K20560" s="391">
        <v>1</v>
      </c>
    </row>
    <row r="20561" spans="1:11" x14ac:dyDescent="0.3">
      <c r="A20561" s="341">
        <v>43866.73471892361</v>
      </c>
      <c r="B20561" s="318">
        <v>40696.408000000003</v>
      </c>
      <c r="C20561" s="318">
        <f t="shared" si="455"/>
        <v>0.23600000000442378</v>
      </c>
      <c r="D20561" s="414">
        <f t="shared" si="456"/>
        <v>0.11800000000221189</v>
      </c>
      <c r="H20561" s="406"/>
      <c r="J20561" s="82">
        <v>58</v>
      </c>
      <c r="K20561" s="319">
        <v>2</v>
      </c>
    </row>
    <row r="20562" spans="1:11" x14ac:dyDescent="0.3">
      <c r="A20562" s="341">
        <v>43866.776385532408</v>
      </c>
      <c r="B20562" s="318">
        <v>40696.639999999999</v>
      </c>
      <c r="C20562" s="318">
        <f t="shared" si="455"/>
        <v>0.23199999999633292</v>
      </c>
      <c r="D20562" s="414">
        <f t="shared" si="456"/>
        <v>0.11599999999816646</v>
      </c>
      <c r="H20562" s="406"/>
      <c r="J20562" s="82">
        <v>59</v>
      </c>
      <c r="K20562" s="320">
        <v>3</v>
      </c>
    </row>
    <row r="20563" spans="1:11" x14ac:dyDescent="0.3">
      <c r="A20563" s="341">
        <v>43866.818052141207</v>
      </c>
      <c r="B20563" s="318">
        <v>40696.872000000003</v>
      </c>
      <c r="C20563" s="318">
        <f t="shared" si="455"/>
        <v>0.23200000000360887</v>
      </c>
      <c r="D20563" s="414">
        <f t="shared" si="456"/>
        <v>0.11600000000180444</v>
      </c>
      <c r="H20563" s="406"/>
      <c r="J20563" s="82">
        <v>60</v>
      </c>
      <c r="K20563" s="321">
        <v>4</v>
      </c>
    </row>
    <row r="20564" spans="1:11" x14ac:dyDescent="0.3">
      <c r="A20564" s="341">
        <v>43866.859718749998</v>
      </c>
      <c r="B20564" s="318">
        <v>40697.118000000002</v>
      </c>
      <c r="C20564" s="318">
        <f t="shared" si="455"/>
        <v>0.24599999999918509</v>
      </c>
      <c r="D20564" s="414">
        <f t="shared" si="456"/>
        <v>0.12299999999959255</v>
      </c>
      <c r="H20564" s="406"/>
      <c r="J20564" s="82">
        <v>61</v>
      </c>
      <c r="K20564" s="391">
        <v>1</v>
      </c>
    </row>
    <row r="20565" spans="1:11" x14ac:dyDescent="0.3">
      <c r="A20565" s="341">
        <v>43866.901385358797</v>
      </c>
      <c r="B20565" s="318">
        <v>40697.355000000003</v>
      </c>
      <c r="C20565" s="318">
        <f t="shared" si="455"/>
        <v>0.23700000000098953</v>
      </c>
      <c r="D20565" s="414">
        <f t="shared" si="456"/>
        <v>0.11850000000049477</v>
      </c>
      <c r="H20565" s="406"/>
      <c r="J20565" s="82">
        <v>62</v>
      </c>
      <c r="K20565" s="319">
        <v>2</v>
      </c>
    </row>
    <row r="20566" spans="1:11" x14ac:dyDescent="0.3">
      <c r="A20566" s="341">
        <v>43866.943051967595</v>
      </c>
      <c r="B20566" s="318">
        <v>40697.588000000003</v>
      </c>
      <c r="C20566" s="318">
        <f t="shared" si="455"/>
        <v>0.23300000000017462</v>
      </c>
      <c r="D20566" s="414">
        <f t="shared" si="456"/>
        <v>0.11650000000008731</v>
      </c>
      <c r="H20566" s="406"/>
      <c r="J20566" s="82">
        <v>63</v>
      </c>
      <c r="K20566" s="320">
        <v>3</v>
      </c>
    </row>
    <row r="20567" spans="1:11" x14ac:dyDescent="0.3">
      <c r="A20567" s="341">
        <v>43866.984718576387</v>
      </c>
      <c r="B20567" s="318">
        <v>40697.82</v>
      </c>
      <c r="C20567" s="318">
        <f t="shared" si="455"/>
        <v>0.23199999999633292</v>
      </c>
      <c r="D20567" s="414">
        <f t="shared" si="456"/>
        <v>0.11599999999816646</v>
      </c>
      <c r="E20567" s="336">
        <f>SUM(C20544:C20567)*7.4805194805</f>
        <v>43.387012986921768</v>
      </c>
      <c r="F20567" s="324">
        <f>AVERAGE(D20544:D20567)</f>
        <v>0.12083333333339397</v>
      </c>
      <c r="G20567" s="324">
        <f>_xlfn.STDEV.S(D20544:D20567)</f>
        <v>3.9936543868814966E-3</v>
      </c>
      <c r="H20567" s="406"/>
      <c r="J20567" s="82">
        <v>64</v>
      </c>
      <c r="K20567" s="321">
        <v>4</v>
      </c>
    </row>
    <row r="20568" spans="1:11" x14ac:dyDescent="0.3">
      <c r="A20568" s="341">
        <v>43867.026385185185</v>
      </c>
      <c r="B20568" s="318">
        <v>40698.07</v>
      </c>
      <c r="C20568" s="318">
        <f t="shared" si="455"/>
        <v>0.25</v>
      </c>
      <c r="D20568" s="414">
        <f t="shared" si="456"/>
        <v>0.125</v>
      </c>
      <c r="H20568" s="406"/>
      <c r="J20568" s="82">
        <v>65</v>
      </c>
      <c r="K20568" s="391">
        <v>1</v>
      </c>
    </row>
    <row r="20569" spans="1:11" x14ac:dyDescent="0.3">
      <c r="A20569" s="341">
        <v>43867.068051793984</v>
      </c>
      <c r="B20569" s="318">
        <v>40698.311999999998</v>
      </c>
      <c r="C20569" s="318">
        <f t="shared" si="455"/>
        <v>0.24199999999837019</v>
      </c>
      <c r="D20569" s="414">
        <f t="shared" si="456"/>
        <v>0.12099999999918509</v>
      </c>
      <c r="H20569" s="406"/>
      <c r="J20569" s="82">
        <v>66</v>
      </c>
      <c r="K20569" s="319">
        <v>2</v>
      </c>
    </row>
    <row r="20570" spans="1:11" x14ac:dyDescent="0.3">
      <c r="A20570" s="341">
        <v>43867.109718402775</v>
      </c>
      <c r="B20570" s="318">
        <v>40698.561000000002</v>
      </c>
      <c r="C20570" s="318">
        <f t="shared" si="455"/>
        <v>0.24900000000343425</v>
      </c>
      <c r="D20570" s="414">
        <f t="shared" si="456"/>
        <v>0.12450000000171713</v>
      </c>
      <c r="H20570" s="406"/>
      <c r="J20570" s="82">
        <v>67</v>
      </c>
      <c r="K20570" s="320">
        <v>3</v>
      </c>
    </row>
    <row r="20571" spans="1:11" x14ac:dyDescent="0.3">
      <c r="A20571" s="341">
        <v>43867.151385011573</v>
      </c>
      <c r="B20571" s="318">
        <v>40698.800999999999</v>
      </c>
      <c r="C20571" s="318">
        <f t="shared" si="455"/>
        <v>0.23999999999796273</v>
      </c>
      <c r="D20571" s="414">
        <f t="shared" si="456"/>
        <v>0.11999999999898137</v>
      </c>
      <c r="H20571" s="406"/>
      <c r="J20571" s="82">
        <v>68</v>
      </c>
      <c r="K20571" s="321">
        <v>4</v>
      </c>
    </row>
    <row r="20572" spans="1:11" x14ac:dyDescent="0.3">
      <c r="A20572" s="341">
        <v>43867.193051620372</v>
      </c>
      <c r="B20572" s="318">
        <v>40699.050999999999</v>
      </c>
      <c r="C20572" s="318">
        <f t="shared" si="455"/>
        <v>0.25</v>
      </c>
      <c r="D20572" s="414">
        <f t="shared" si="456"/>
        <v>0.125</v>
      </c>
      <c r="H20572" s="406"/>
      <c r="J20572" s="82">
        <v>69</v>
      </c>
      <c r="K20572" s="391">
        <v>1</v>
      </c>
    </row>
    <row r="20573" spans="1:11" x14ac:dyDescent="0.3">
      <c r="A20573" s="341">
        <v>43867.234718229163</v>
      </c>
      <c r="B20573" s="318">
        <v>40699.298000000003</v>
      </c>
      <c r="C20573" s="318">
        <f t="shared" si="455"/>
        <v>0.2470000000030268</v>
      </c>
      <c r="D20573" s="414">
        <f t="shared" si="456"/>
        <v>0.1235000000015134</v>
      </c>
      <c r="H20573" s="406"/>
      <c r="J20573" s="82">
        <v>70</v>
      </c>
      <c r="K20573" s="319">
        <v>2</v>
      </c>
    </row>
    <row r="20574" spans="1:11" x14ac:dyDescent="0.3">
      <c r="A20574" s="341">
        <v>43867.276384837962</v>
      </c>
      <c r="B20574" s="318">
        <v>40699.546999999999</v>
      </c>
      <c r="C20574" s="318">
        <f t="shared" si="455"/>
        <v>0.24899999999615829</v>
      </c>
      <c r="D20574" s="414">
        <f t="shared" si="456"/>
        <v>0.12449999999807915</v>
      </c>
      <c r="H20574" s="406"/>
      <c r="J20574" s="82">
        <v>71</v>
      </c>
      <c r="K20574" s="320">
        <v>3</v>
      </c>
    </row>
    <row r="20575" spans="1:11" x14ac:dyDescent="0.3">
      <c r="A20575" s="341">
        <v>43867.31805144676</v>
      </c>
      <c r="B20575" s="318">
        <v>40699.785000000003</v>
      </c>
      <c r="C20575" s="318">
        <f t="shared" si="455"/>
        <v>0.23800000000483124</v>
      </c>
      <c r="D20575" s="414">
        <f t="shared" si="456"/>
        <v>0.11900000000241562</v>
      </c>
      <c r="H20575" s="406"/>
      <c r="J20575" s="82">
        <v>72</v>
      </c>
      <c r="K20575" s="321">
        <v>4</v>
      </c>
    </row>
    <row r="20576" spans="1:11" x14ac:dyDescent="0.3">
      <c r="A20576" s="341">
        <v>43867.359718055559</v>
      </c>
      <c r="B20576" s="318">
        <v>40700.029000000002</v>
      </c>
      <c r="C20576" s="318">
        <f t="shared" si="455"/>
        <v>0.24399999999877764</v>
      </c>
      <c r="D20576" s="414">
        <f t="shared" si="456"/>
        <v>0.12199999999938882</v>
      </c>
      <c r="H20576" s="406"/>
      <c r="J20576" s="82">
        <v>73</v>
      </c>
      <c r="K20576" s="391">
        <v>1</v>
      </c>
    </row>
    <row r="20577" spans="1:11" x14ac:dyDescent="0.3">
      <c r="A20577" s="341">
        <v>43867.40138466435</v>
      </c>
      <c r="B20577" s="318">
        <v>40700.271000000001</v>
      </c>
      <c r="C20577" s="318">
        <f t="shared" si="455"/>
        <v>0.24199999999837019</v>
      </c>
      <c r="D20577" s="414">
        <f t="shared" si="456"/>
        <v>0.12099999999918509</v>
      </c>
      <c r="H20577" s="406"/>
      <c r="J20577" s="82">
        <v>74</v>
      </c>
      <c r="K20577" s="319">
        <v>2</v>
      </c>
    </row>
    <row r="20578" spans="1:11" x14ac:dyDescent="0.3">
      <c r="A20578" s="341">
        <v>43867.443051273149</v>
      </c>
      <c r="B20578" s="318">
        <v>40700.512000000002</v>
      </c>
      <c r="C20578" s="318">
        <f t="shared" si="455"/>
        <v>0.24100000000180444</v>
      </c>
      <c r="D20578" s="414">
        <f t="shared" si="456"/>
        <v>0.12050000000090222</v>
      </c>
      <c r="H20578" s="406"/>
      <c r="J20578" s="82">
        <v>75</v>
      </c>
      <c r="K20578" s="320">
        <v>3</v>
      </c>
    </row>
    <row r="20579" spans="1:11" x14ac:dyDescent="0.3">
      <c r="A20579" s="341">
        <v>43867.484717881947</v>
      </c>
      <c r="B20579" s="318">
        <v>40700.75</v>
      </c>
      <c r="C20579" s="318">
        <f t="shared" si="455"/>
        <v>0.23799999999755528</v>
      </c>
      <c r="D20579" s="414">
        <f t="shared" si="456"/>
        <v>0.11899999999877764</v>
      </c>
      <c r="H20579" s="406"/>
      <c r="J20579" s="82">
        <v>76</v>
      </c>
      <c r="K20579" s="321">
        <v>4</v>
      </c>
    </row>
    <row r="20580" spans="1:11" x14ac:dyDescent="0.3">
      <c r="A20580" s="341">
        <v>43867.526384490739</v>
      </c>
      <c r="B20580" s="318">
        <v>40700.999000000003</v>
      </c>
      <c r="C20580" s="318">
        <f t="shared" si="455"/>
        <v>0.24900000000343425</v>
      </c>
      <c r="D20580" s="414">
        <f t="shared" si="456"/>
        <v>0.12450000000171713</v>
      </c>
      <c r="H20580" s="406"/>
      <c r="J20580" s="82">
        <v>77</v>
      </c>
      <c r="K20580" s="391">
        <v>1</v>
      </c>
    </row>
    <row r="20581" spans="1:11" x14ac:dyDescent="0.3">
      <c r="A20581" s="341">
        <v>43867.568051099537</v>
      </c>
      <c r="B20581" s="318">
        <v>40701.239000000001</v>
      </c>
      <c r="C20581" s="318">
        <f t="shared" si="455"/>
        <v>0.23999999999796273</v>
      </c>
      <c r="D20581" s="414">
        <f t="shared" si="456"/>
        <v>0.11999999999898137</v>
      </c>
      <c r="H20581" s="406"/>
      <c r="J20581" s="82">
        <v>78</v>
      </c>
      <c r="K20581" s="319">
        <v>2</v>
      </c>
    </row>
    <row r="20582" spans="1:11" x14ac:dyDescent="0.3">
      <c r="A20582" s="341">
        <v>43867.609717708336</v>
      </c>
      <c r="B20582" s="318">
        <v>40701.481</v>
      </c>
      <c r="C20582" s="318">
        <f t="shared" si="455"/>
        <v>0.24199999999837019</v>
      </c>
      <c r="D20582" s="414">
        <f t="shared" si="456"/>
        <v>0.12099999999918509</v>
      </c>
      <c r="H20582" s="406"/>
      <c r="J20582" s="82">
        <v>79</v>
      </c>
      <c r="K20582" s="320">
        <v>3</v>
      </c>
    </row>
    <row r="20583" spans="1:11" x14ac:dyDescent="0.3">
      <c r="A20583" s="341">
        <v>43867.651384317127</v>
      </c>
      <c r="B20583" s="318">
        <v>40701.718000000001</v>
      </c>
      <c r="C20583" s="318">
        <f t="shared" si="455"/>
        <v>0.23700000000098953</v>
      </c>
      <c r="D20583" s="414">
        <f t="shared" si="456"/>
        <v>0.11850000000049477</v>
      </c>
      <c r="H20583" s="406"/>
      <c r="J20583" s="82">
        <v>80</v>
      </c>
      <c r="K20583" s="321">
        <v>4</v>
      </c>
    </row>
    <row r="20584" spans="1:11" x14ac:dyDescent="0.3">
      <c r="A20584" s="341">
        <v>43867.693050925925</v>
      </c>
      <c r="B20584" s="318">
        <v>40701.96</v>
      </c>
      <c r="C20584" s="318">
        <f t="shared" si="455"/>
        <v>0.24199999999837019</v>
      </c>
      <c r="D20584" s="414">
        <f t="shared" si="456"/>
        <v>0.12099999999918509</v>
      </c>
      <c r="H20584" s="406"/>
      <c r="J20584" s="82">
        <v>81</v>
      </c>
      <c r="K20584" s="391">
        <v>1</v>
      </c>
    </row>
    <row r="20585" spans="1:11" x14ac:dyDescent="0.3">
      <c r="A20585" s="341">
        <v>43867.734717534724</v>
      </c>
      <c r="B20585" s="318">
        <v>40702.197999999997</v>
      </c>
      <c r="C20585" s="318">
        <f t="shared" si="455"/>
        <v>0.23799999999755528</v>
      </c>
      <c r="D20585" s="414">
        <f t="shared" si="456"/>
        <v>0.11899999999877764</v>
      </c>
      <c r="H20585" s="406"/>
      <c r="J20585" s="82">
        <v>82</v>
      </c>
      <c r="K20585" s="319">
        <v>2</v>
      </c>
    </row>
    <row r="20586" spans="1:11" x14ac:dyDescent="0.3">
      <c r="A20586" s="341">
        <v>43867.776384143515</v>
      </c>
      <c r="B20586" s="318">
        <v>40702.438000000002</v>
      </c>
      <c r="C20586" s="318">
        <f t="shared" si="455"/>
        <v>0.24000000000523869</v>
      </c>
      <c r="D20586" s="414">
        <f t="shared" si="456"/>
        <v>0.12000000000261934</v>
      </c>
      <c r="H20586" s="406"/>
      <c r="J20586" s="82">
        <v>83</v>
      </c>
      <c r="K20586" s="320">
        <v>3</v>
      </c>
    </row>
    <row r="20587" spans="1:11" x14ac:dyDescent="0.3">
      <c r="A20587" s="341">
        <v>43867.818050752314</v>
      </c>
      <c r="B20587" s="318">
        <v>40702.669000000002</v>
      </c>
      <c r="C20587" s="318">
        <f t="shared" si="455"/>
        <v>0.23099999999976717</v>
      </c>
      <c r="D20587" s="414">
        <f t="shared" si="456"/>
        <v>0.11549999999988358</v>
      </c>
      <c r="H20587" s="406"/>
      <c r="J20587" s="82">
        <v>84</v>
      </c>
      <c r="K20587" s="321">
        <v>4</v>
      </c>
    </row>
    <row r="20588" spans="1:11" x14ac:dyDescent="0.3">
      <c r="A20588" s="341">
        <v>43867.859717361112</v>
      </c>
      <c r="B20588" s="318">
        <v>40702.904999999999</v>
      </c>
      <c r="C20588" s="318">
        <f t="shared" si="455"/>
        <v>0.23599999999714782</v>
      </c>
      <c r="D20588" s="414">
        <f t="shared" si="456"/>
        <v>0.11799999999857391</v>
      </c>
      <c r="H20588" s="406"/>
      <c r="J20588" s="82">
        <v>85</v>
      </c>
      <c r="K20588" s="391">
        <v>1</v>
      </c>
    </row>
    <row r="20589" spans="1:11" x14ac:dyDescent="0.3">
      <c r="A20589" s="341">
        <v>43867.901383969911</v>
      </c>
      <c r="B20589" s="318">
        <v>40703.139000000003</v>
      </c>
      <c r="C20589" s="318">
        <f t="shared" si="455"/>
        <v>0.23400000000401633</v>
      </c>
      <c r="D20589" s="414">
        <f t="shared" si="456"/>
        <v>0.11700000000200816</v>
      </c>
      <c r="H20589" s="406"/>
      <c r="J20589" s="82">
        <v>86</v>
      </c>
      <c r="K20589" s="319">
        <v>2</v>
      </c>
    </row>
    <row r="20590" spans="1:11" x14ac:dyDescent="0.3">
      <c r="A20590" s="341">
        <v>43867.943050578702</v>
      </c>
      <c r="B20590" s="318">
        <v>40703.370999999999</v>
      </c>
      <c r="C20590" s="318">
        <f t="shared" si="455"/>
        <v>0.23199999999633292</v>
      </c>
      <c r="D20590" s="414">
        <f t="shared" si="456"/>
        <v>0.11599999999816646</v>
      </c>
      <c r="H20590" s="406"/>
      <c r="J20590" s="82">
        <v>87</v>
      </c>
      <c r="K20590" s="320">
        <v>3</v>
      </c>
    </row>
    <row r="20591" spans="1:11" x14ac:dyDescent="0.3">
      <c r="A20591" s="341">
        <v>43867.984717187501</v>
      </c>
      <c r="B20591" s="318">
        <v>40703.601999999999</v>
      </c>
      <c r="C20591" s="318">
        <f t="shared" si="455"/>
        <v>0.23099999999976717</v>
      </c>
      <c r="D20591" s="414">
        <f t="shared" si="456"/>
        <v>0.11549999999988358</v>
      </c>
      <c r="E20591" s="336">
        <f>SUM(C20568:C20591)*7.4805194805</f>
        <v>43.252363636245342</v>
      </c>
      <c r="F20591" s="324">
        <f>AVERAGE(D20568:D20591)</f>
        <v>0.12045833333331757</v>
      </c>
      <c r="G20591" s="324">
        <f>_xlfn.STDEV.S(D20568:D20591)</f>
        <v>2.9558956073731835E-3</v>
      </c>
      <c r="H20591" s="406"/>
      <c r="J20591" s="82">
        <v>88</v>
      </c>
      <c r="K20591" s="321">
        <v>4</v>
      </c>
    </row>
    <row r="20592" spans="1:11" x14ac:dyDescent="0.3">
      <c r="A20592" s="341">
        <v>43868.026383796299</v>
      </c>
      <c r="B20592" s="318">
        <v>40703.838000000003</v>
      </c>
      <c r="C20592" s="318">
        <f t="shared" si="455"/>
        <v>0.23600000000442378</v>
      </c>
      <c r="D20592" s="414">
        <f t="shared" si="456"/>
        <v>0.11800000000221189</v>
      </c>
      <c r="H20592" s="406"/>
      <c r="J20592" s="82">
        <v>89</v>
      </c>
      <c r="K20592" s="391">
        <v>1</v>
      </c>
    </row>
    <row r="20593" spans="1:12" x14ac:dyDescent="0.3">
      <c r="A20593" s="341">
        <v>43868.068050405091</v>
      </c>
      <c r="B20593" s="318">
        <v>40704.071000000004</v>
      </c>
      <c r="C20593" s="318">
        <f t="shared" si="455"/>
        <v>0.23300000000017462</v>
      </c>
      <c r="D20593" s="414">
        <f t="shared" si="456"/>
        <v>0.11650000000008731</v>
      </c>
      <c r="H20593" s="406"/>
      <c r="J20593" s="82">
        <v>90</v>
      </c>
      <c r="K20593" s="319">
        <v>2</v>
      </c>
    </row>
    <row r="20594" spans="1:12" x14ac:dyDescent="0.3">
      <c r="A20594" s="341">
        <v>43868.109717013889</v>
      </c>
      <c r="B20594" s="318">
        <v>40704.31</v>
      </c>
      <c r="C20594" s="318">
        <f t="shared" si="455"/>
        <v>0.23899999999412103</v>
      </c>
      <c r="D20594" s="414">
        <f t="shared" si="456"/>
        <v>0.11949999999706051</v>
      </c>
      <c r="H20594" s="406"/>
      <c r="J20594" s="82">
        <v>91</v>
      </c>
      <c r="K20594" s="320">
        <v>3</v>
      </c>
    </row>
    <row r="20595" spans="1:12" x14ac:dyDescent="0.3">
      <c r="A20595" s="341">
        <v>43868.151383622688</v>
      </c>
      <c r="B20595" s="318">
        <v>40704.550000000003</v>
      </c>
      <c r="C20595" s="318">
        <f t="shared" si="455"/>
        <v>0.24000000000523869</v>
      </c>
      <c r="D20595" s="414">
        <f t="shared" si="456"/>
        <v>0.12000000000261934</v>
      </c>
      <c r="H20595" s="406"/>
      <c r="J20595" s="82">
        <v>92</v>
      </c>
      <c r="K20595" s="321">
        <v>4</v>
      </c>
    </row>
    <row r="20596" spans="1:12" x14ac:dyDescent="0.3">
      <c r="A20596" s="341">
        <v>43868.193050231479</v>
      </c>
      <c r="B20596" s="318">
        <v>40704.781999999999</v>
      </c>
      <c r="C20596" s="318">
        <f t="shared" si="455"/>
        <v>0.23199999999633292</v>
      </c>
      <c r="D20596" s="414">
        <f t="shared" si="456"/>
        <v>0.11599999999816646</v>
      </c>
      <c r="H20596" s="406"/>
      <c r="J20596" s="82">
        <v>93</v>
      </c>
      <c r="K20596" s="391">
        <v>1</v>
      </c>
    </row>
    <row r="20597" spans="1:12" x14ac:dyDescent="0.3">
      <c r="A20597" s="341">
        <v>43868.234716840278</v>
      </c>
      <c r="B20597" s="318">
        <v>40705.023000000001</v>
      </c>
      <c r="C20597" s="318">
        <f t="shared" si="455"/>
        <v>0.24100000000180444</v>
      </c>
      <c r="D20597" s="414">
        <f t="shared" si="456"/>
        <v>0.12050000000090222</v>
      </c>
      <c r="H20597" s="406"/>
      <c r="J20597" s="82">
        <v>94</v>
      </c>
      <c r="K20597" s="319">
        <v>2</v>
      </c>
    </row>
    <row r="20598" spans="1:12" x14ac:dyDescent="0.3">
      <c r="A20598" s="341">
        <v>43868.276383449076</v>
      </c>
      <c r="B20598" s="318">
        <v>40705.271999999997</v>
      </c>
      <c r="C20598" s="318">
        <f t="shared" si="455"/>
        <v>0.24899999999615829</v>
      </c>
      <c r="D20598" s="414">
        <f t="shared" si="456"/>
        <v>0.12449999999807915</v>
      </c>
      <c r="H20598" s="406"/>
      <c r="J20598" s="82">
        <v>95</v>
      </c>
      <c r="K20598" s="320">
        <v>3</v>
      </c>
    </row>
    <row r="20599" spans="1:12" x14ac:dyDescent="0.3">
      <c r="A20599" s="341">
        <v>43868.318050057867</v>
      </c>
      <c r="B20599" s="318">
        <v>40705.516000000003</v>
      </c>
      <c r="C20599" s="318">
        <f t="shared" si="455"/>
        <v>0.2440000000060536</v>
      </c>
      <c r="D20599" s="414">
        <f t="shared" si="456"/>
        <v>0.1220000000030268</v>
      </c>
      <c r="H20599" s="406"/>
      <c r="J20599" s="82">
        <v>96</v>
      </c>
      <c r="K20599" s="321">
        <v>4</v>
      </c>
    </row>
    <row r="20600" spans="1:12" x14ac:dyDescent="0.3">
      <c r="A20600" s="341">
        <v>43868.359716666666</v>
      </c>
      <c r="B20600" s="318">
        <v>40705.758000000002</v>
      </c>
      <c r="C20600" s="318">
        <f t="shared" ref="C20600:C20671" si="457">B20600-B20599</f>
        <v>0.24199999999837019</v>
      </c>
      <c r="D20600" s="414">
        <f t="shared" ref="D20600:D20671" si="458">C20600/2</f>
        <v>0.12099999999918509</v>
      </c>
      <c r="H20600" s="406"/>
      <c r="K20600" s="391">
        <v>1</v>
      </c>
    </row>
    <row r="20601" spans="1:12" x14ac:dyDescent="0.3">
      <c r="A20601" s="341">
        <v>43868.378472222219</v>
      </c>
      <c r="B20601" s="318">
        <v>40706.000999999997</v>
      </c>
      <c r="C20601" s="318">
        <f t="shared" si="457"/>
        <v>0.24299999999493593</v>
      </c>
      <c r="D20601" s="414">
        <f t="shared" si="458"/>
        <v>0.12149999999746797</v>
      </c>
      <c r="H20601" s="406"/>
      <c r="J20601" s="82">
        <v>1</v>
      </c>
      <c r="K20601" s="319">
        <v>2</v>
      </c>
      <c r="L20601" s="54" t="s">
        <v>313</v>
      </c>
    </row>
    <row r="20602" spans="1:12" x14ac:dyDescent="0.3">
      <c r="A20602" s="341">
        <v>43868.420138888891</v>
      </c>
      <c r="B20602" s="318">
        <v>40706.25</v>
      </c>
      <c r="C20602" s="318">
        <f t="shared" si="457"/>
        <v>0.24900000000343425</v>
      </c>
      <c r="D20602" s="414">
        <f t="shared" si="458"/>
        <v>0.12450000000171713</v>
      </c>
      <c r="H20602" s="406"/>
      <c r="J20602" s="82">
        <v>2</v>
      </c>
      <c r="K20602" s="320">
        <v>3</v>
      </c>
    </row>
    <row r="20603" spans="1:12" x14ac:dyDescent="0.3">
      <c r="A20603" s="341">
        <v>43868.461805555555</v>
      </c>
      <c r="B20603" s="318">
        <v>40706.487999999998</v>
      </c>
      <c r="C20603" s="318">
        <f t="shared" si="457"/>
        <v>0.23799999999755528</v>
      </c>
      <c r="D20603" s="414">
        <f t="shared" si="458"/>
        <v>0.11899999999877764</v>
      </c>
      <c r="H20603" s="406"/>
      <c r="J20603" s="82">
        <v>3</v>
      </c>
      <c r="K20603" s="321">
        <v>4</v>
      </c>
    </row>
    <row r="20604" spans="1:12" x14ac:dyDescent="0.3">
      <c r="A20604" s="341">
        <v>43868.503472337965</v>
      </c>
      <c r="B20604" s="318">
        <v>40706.720999999998</v>
      </c>
      <c r="C20604" s="318">
        <f t="shared" si="457"/>
        <v>0.23300000000017462</v>
      </c>
      <c r="D20604" s="414">
        <f t="shared" si="458"/>
        <v>0.11650000000008731</v>
      </c>
      <c r="H20604" s="406"/>
      <c r="J20604" s="82">
        <v>4</v>
      </c>
      <c r="K20604" s="391">
        <v>1</v>
      </c>
    </row>
    <row r="20605" spans="1:12" x14ac:dyDescent="0.3">
      <c r="A20605" s="341">
        <v>43868.545139062502</v>
      </c>
      <c r="B20605" s="318">
        <v>40706.959000000003</v>
      </c>
      <c r="C20605" s="318">
        <f t="shared" si="457"/>
        <v>0.23800000000483124</v>
      </c>
      <c r="D20605" s="414">
        <f t="shared" si="458"/>
        <v>0.11900000000241562</v>
      </c>
      <c r="H20605" s="406"/>
      <c r="J20605" s="82">
        <v>5</v>
      </c>
      <c r="K20605" s="319">
        <v>2</v>
      </c>
    </row>
    <row r="20606" spans="1:12" x14ac:dyDescent="0.3">
      <c r="A20606" s="341">
        <v>43868.586805787039</v>
      </c>
      <c r="B20606" s="318">
        <v>40707.209000000003</v>
      </c>
      <c r="C20606" s="318">
        <f t="shared" si="457"/>
        <v>0.25</v>
      </c>
      <c r="D20606" s="414">
        <f t="shared" si="458"/>
        <v>0.125</v>
      </c>
      <c r="H20606" s="406"/>
      <c r="J20606" s="82">
        <v>6</v>
      </c>
      <c r="K20606" s="320">
        <v>3</v>
      </c>
    </row>
    <row r="20607" spans="1:12" x14ac:dyDescent="0.3">
      <c r="A20607" s="341">
        <v>43868.628472511577</v>
      </c>
      <c r="B20607" s="318">
        <v>40707.445</v>
      </c>
      <c r="C20607" s="318">
        <f t="shared" si="457"/>
        <v>0.23599999999714782</v>
      </c>
      <c r="D20607" s="414">
        <f t="shared" si="458"/>
        <v>0.11799999999857391</v>
      </c>
      <c r="H20607" s="406"/>
      <c r="J20607" s="82">
        <v>7</v>
      </c>
      <c r="K20607" s="321">
        <v>4</v>
      </c>
    </row>
    <row r="20608" spans="1:12" x14ac:dyDescent="0.3">
      <c r="A20608" s="341">
        <v>43868.670139236114</v>
      </c>
      <c r="B20608" s="318">
        <v>40707.675000000003</v>
      </c>
      <c r="C20608" s="318">
        <f t="shared" si="457"/>
        <v>0.23000000000320142</v>
      </c>
      <c r="D20608" s="414">
        <f t="shared" si="458"/>
        <v>0.11500000000160071</v>
      </c>
      <c r="H20608" s="406"/>
      <c r="J20608" s="82">
        <v>8</v>
      </c>
      <c r="K20608" s="391">
        <v>1</v>
      </c>
    </row>
    <row r="20609" spans="1:11" x14ac:dyDescent="0.3">
      <c r="A20609" s="341">
        <v>43868.711805960651</v>
      </c>
      <c r="B20609" s="318">
        <v>40707.908000000003</v>
      </c>
      <c r="C20609" s="318">
        <f t="shared" si="457"/>
        <v>0.23300000000017462</v>
      </c>
      <c r="D20609" s="414">
        <f t="shared" si="458"/>
        <v>0.11650000000008731</v>
      </c>
      <c r="H20609" s="406"/>
      <c r="J20609" s="82">
        <v>9</v>
      </c>
      <c r="K20609" s="319">
        <v>2</v>
      </c>
    </row>
    <row r="20610" spans="1:11" x14ac:dyDescent="0.3">
      <c r="A20610" s="341">
        <v>43868.753472685188</v>
      </c>
      <c r="B20610" s="318">
        <v>40708.152000000002</v>
      </c>
      <c r="C20610" s="318">
        <f t="shared" si="457"/>
        <v>0.24399999999877764</v>
      </c>
      <c r="D20610" s="414">
        <f t="shared" si="458"/>
        <v>0.12199999999938882</v>
      </c>
      <c r="H20610" s="406"/>
      <c r="J20610" s="82">
        <v>10</v>
      </c>
      <c r="K20610" s="320">
        <v>3</v>
      </c>
    </row>
    <row r="20611" spans="1:11" x14ac:dyDescent="0.3">
      <c r="A20611" s="341">
        <v>43868.795139409725</v>
      </c>
      <c r="B20611" s="318">
        <v>40708.389000000003</v>
      </c>
      <c r="C20611" s="318">
        <f t="shared" si="457"/>
        <v>0.23700000000098953</v>
      </c>
      <c r="D20611" s="414">
        <f t="shared" si="458"/>
        <v>0.11850000000049477</v>
      </c>
      <c r="H20611" s="406"/>
      <c r="J20611" s="82">
        <v>11</v>
      </c>
      <c r="K20611" s="321">
        <v>4</v>
      </c>
    </row>
    <row r="20612" spans="1:11" x14ac:dyDescent="0.3">
      <c r="A20612" s="341">
        <v>43868.836806134263</v>
      </c>
      <c r="B20612" s="318">
        <v>40708.620999999999</v>
      </c>
      <c r="C20612" s="318">
        <f t="shared" si="457"/>
        <v>0.23199999999633292</v>
      </c>
      <c r="D20612" s="414">
        <f t="shared" si="458"/>
        <v>0.11599999999816646</v>
      </c>
      <c r="H20612" s="406"/>
      <c r="J20612" s="82">
        <v>12</v>
      </c>
      <c r="K20612" s="391">
        <v>1</v>
      </c>
    </row>
    <row r="20613" spans="1:11" x14ac:dyDescent="0.3">
      <c r="A20613" s="341">
        <v>43868.8784728588</v>
      </c>
      <c r="B20613" s="318">
        <v>40708.849000000002</v>
      </c>
      <c r="C20613" s="318">
        <f t="shared" si="457"/>
        <v>0.22800000000279397</v>
      </c>
      <c r="D20613" s="414">
        <f t="shared" si="458"/>
        <v>0.11400000000139698</v>
      </c>
      <c r="H20613" s="406"/>
      <c r="J20613" s="82">
        <v>13</v>
      </c>
      <c r="K20613" s="319">
        <v>2</v>
      </c>
    </row>
    <row r="20614" spans="1:11" x14ac:dyDescent="0.3">
      <c r="A20614" s="341">
        <v>43868.92013958333</v>
      </c>
      <c r="B20614" s="318">
        <v>40709.091999999997</v>
      </c>
      <c r="C20614" s="318">
        <f t="shared" si="457"/>
        <v>0.24299999999493593</v>
      </c>
      <c r="D20614" s="414">
        <f t="shared" si="458"/>
        <v>0.12149999999746797</v>
      </c>
      <c r="H20614" s="406"/>
      <c r="J20614" s="82">
        <v>14</v>
      </c>
      <c r="K20614" s="320">
        <v>3</v>
      </c>
    </row>
    <row r="20615" spans="1:11" x14ac:dyDescent="0.3">
      <c r="A20615" s="341">
        <v>43868.961806307867</v>
      </c>
      <c r="B20615" s="318">
        <v>40709.33</v>
      </c>
      <c r="C20615" s="318">
        <f t="shared" si="457"/>
        <v>0.23800000000483124</v>
      </c>
      <c r="D20615" s="414">
        <f t="shared" si="458"/>
        <v>0.11900000000241562</v>
      </c>
      <c r="E20615" s="336">
        <f>SUM(C20592:C20615)*7.4805194805</f>
        <v>42.848415584324897</v>
      </c>
      <c r="F20615" s="324">
        <f>AVERAGE(D20592:D20615)</f>
        <v>0.11933333333339154</v>
      </c>
      <c r="G20615" s="324">
        <f>_xlfn.STDEV.S(D20592:D20615)</f>
        <v>3.0348220584820451E-3</v>
      </c>
      <c r="H20615" s="406"/>
      <c r="J20615" s="82">
        <v>15</v>
      </c>
      <c r="K20615" s="321">
        <v>4</v>
      </c>
    </row>
    <row r="20616" spans="1:11" x14ac:dyDescent="0.3">
      <c r="A20616" s="341">
        <v>43869.003473032404</v>
      </c>
      <c r="B20616" s="318">
        <v>40709.561000000002</v>
      </c>
      <c r="C20616" s="318">
        <f t="shared" si="457"/>
        <v>0.23099999999976717</v>
      </c>
      <c r="D20616" s="414">
        <f t="shared" si="458"/>
        <v>0.11549999999988358</v>
      </c>
      <c r="H20616" s="406"/>
      <c r="J20616" s="82">
        <v>16</v>
      </c>
      <c r="K20616" s="391">
        <v>1</v>
      </c>
    </row>
    <row r="20617" spans="1:11" x14ac:dyDescent="0.3">
      <c r="A20617" s="341">
        <v>43869.045139756941</v>
      </c>
      <c r="B20617" s="318">
        <v>40709.781000000003</v>
      </c>
      <c r="C20617" s="318">
        <f t="shared" si="457"/>
        <v>0.22000000000116415</v>
      </c>
      <c r="D20617" s="414">
        <f t="shared" si="458"/>
        <v>0.11000000000058208</v>
      </c>
      <c r="H20617" s="406"/>
      <c r="J20617" s="82">
        <v>17</v>
      </c>
      <c r="K20617" s="319">
        <v>2</v>
      </c>
    </row>
    <row r="20618" spans="1:11" x14ac:dyDescent="0.3">
      <c r="A20618" s="341">
        <v>43869.086806481479</v>
      </c>
      <c r="B20618" s="318">
        <v>40710.027000000002</v>
      </c>
      <c r="C20618" s="318">
        <f t="shared" si="457"/>
        <v>0.24599999999918509</v>
      </c>
      <c r="D20618" s="414">
        <f t="shared" si="458"/>
        <v>0.12299999999959255</v>
      </c>
      <c r="H20618" s="406"/>
      <c r="J20618" s="82">
        <v>18</v>
      </c>
      <c r="K20618" s="320">
        <v>3</v>
      </c>
    </row>
    <row r="20619" spans="1:11" x14ac:dyDescent="0.3">
      <c r="A20619" s="341">
        <v>43869.128473206016</v>
      </c>
      <c r="B20619" s="318">
        <v>40710.271999999997</v>
      </c>
      <c r="C20619" s="318">
        <f t="shared" si="457"/>
        <v>0.24499999999534339</v>
      </c>
      <c r="D20619" s="414">
        <f t="shared" si="458"/>
        <v>0.12249999999767169</v>
      </c>
      <c r="H20619" s="406"/>
      <c r="J20619" s="82">
        <v>19</v>
      </c>
      <c r="K20619" s="321">
        <v>4</v>
      </c>
    </row>
    <row r="20620" spans="1:11" x14ac:dyDescent="0.3">
      <c r="A20620" s="341">
        <v>43869.170139930553</v>
      </c>
      <c r="B20620" s="318">
        <v>40710.512000000002</v>
      </c>
      <c r="C20620" s="318">
        <f t="shared" si="457"/>
        <v>0.24000000000523869</v>
      </c>
      <c r="D20620" s="414">
        <f t="shared" si="458"/>
        <v>0.12000000000261934</v>
      </c>
      <c r="H20620" s="406"/>
      <c r="J20620" s="82">
        <v>20</v>
      </c>
      <c r="K20620" s="391">
        <v>1</v>
      </c>
    </row>
    <row r="20621" spans="1:11" x14ac:dyDescent="0.3">
      <c r="A20621" s="341">
        <v>43869.21180665509</v>
      </c>
      <c r="B20621" s="318">
        <v>40710.74</v>
      </c>
      <c r="C20621" s="318">
        <f t="shared" si="457"/>
        <v>0.22799999999551801</v>
      </c>
      <c r="D20621" s="414">
        <f t="shared" si="458"/>
        <v>0.11399999999775901</v>
      </c>
      <c r="H20621" s="406"/>
      <c r="J20621" s="82">
        <v>21</v>
      </c>
      <c r="K20621" s="319">
        <v>2</v>
      </c>
    </row>
    <row r="20622" spans="1:11" x14ac:dyDescent="0.3">
      <c r="A20622" s="341">
        <v>43869.253473379627</v>
      </c>
      <c r="B20622" s="318">
        <v>40710.995000000003</v>
      </c>
      <c r="C20622" s="318">
        <f t="shared" si="457"/>
        <v>0.25500000000465661</v>
      </c>
      <c r="D20622" s="414">
        <f t="shared" si="458"/>
        <v>0.12750000000232831</v>
      </c>
      <c r="H20622" s="406"/>
      <c r="J20622" s="82">
        <v>22</v>
      </c>
      <c r="K20622" s="320">
        <v>3</v>
      </c>
    </row>
    <row r="20623" spans="1:11" x14ac:dyDescent="0.3">
      <c r="A20623" s="341">
        <v>43869.295140104165</v>
      </c>
      <c r="B20623" s="318">
        <v>40711.25</v>
      </c>
      <c r="C20623" s="318">
        <f t="shared" si="457"/>
        <v>0.25499999999738066</v>
      </c>
      <c r="D20623" s="414">
        <f t="shared" si="458"/>
        <v>0.12749999999869033</v>
      </c>
      <c r="H20623" s="406"/>
      <c r="J20623" s="82">
        <v>23</v>
      </c>
      <c r="K20623" s="321">
        <v>4</v>
      </c>
    </row>
    <row r="20624" spans="1:11" x14ac:dyDescent="0.3">
      <c r="A20624" s="341">
        <v>43869.336806828702</v>
      </c>
      <c r="B20624" s="318">
        <v>40711.495000000003</v>
      </c>
      <c r="C20624" s="318">
        <f t="shared" si="457"/>
        <v>0.24500000000261934</v>
      </c>
      <c r="D20624" s="414">
        <f t="shared" si="458"/>
        <v>0.12250000000130967</v>
      </c>
      <c r="H20624" s="406"/>
      <c r="J20624" s="82">
        <v>24</v>
      </c>
      <c r="K20624" s="391">
        <v>1</v>
      </c>
    </row>
    <row r="20625" spans="1:11" x14ac:dyDescent="0.3">
      <c r="A20625" s="341">
        <v>43869.378473553239</v>
      </c>
      <c r="B20625" s="318">
        <v>40711.722000000002</v>
      </c>
      <c r="C20625" s="318">
        <f t="shared" si="457"/>
        <v>0.22699999999895226</v>
      </c>
      <c r="D20625" s="414">
        <f t="shared" si="458"/>
        <v>0.11349999999947613</v>
      </c>
      <c r="H20625" s="406"/>
      <c r="J20625" s="82">
        <v>25</v>
      </c>
      <c r="K20625" s="319">
        <v>2</v>
      </c>
    </row>
    <row r="20626" spans="1:11" x14ac:dyDescent="0.3">
      <c r="A20626" s="341">
        <v>43869.420140277776</v>
      </c>
      <c r="B20626" s="318">
        <v>40711.968999999997</v>
      </c>
      <c r="C20626" s="318">
        <f t="shared" si="457"/>
        <v>0.24699999999575084</v>
      </c>
      <c r="D20626" s="414">
        <f t="shared" si="458"/>
        <v>0.12349999999787542</v>
      </c>
      <c r="H20626" s="406"/>
      <c r="J20626" s="82">
        <v>26</v>
      </c>
      <c r="K20626" s="320">
        <v>3</v>
      </c>
    </row>
    <row r="20627" spans="1:11" x14ac:dyDescent="0.3">
      <c r="A20627" s="341">
        <v>43869.461807002313</v>
      </c>
      <c r="B20627" s="318">
        <v>40712.218000000001</v>
      </c>
      <c r="C20627" s="318">
        <f t="shared" si="457"/>
        <v>0.24900000000343425</v>
      </c>
      <c r="D20627" s="414">
        <f t="shared" si="458"/>
        <v>0.12450000000171713</v>
      </c>
      <c r="H20627" s="406"/>
      <c r="J20627" s="82">
        <v>27</v>
      </c>
      <c r="K20627" s="321">
        <v>4</v>
      </c>
    </row>
    <row r="20628" spans="1:11" x14ac:dyDescent="0.3">
      <c r="A20628" s="341">
        <v>43869.503473726851</v>
      </c>
      <c r="B20628" s="318">
        <v>40712.46</v>
      </c>
      <c r="C20628" s="318">
        <f t="shared" si="457"/>
        <v>0.24199999999837019</v>
      </c>
      <c r="D20628" s="414">
        <f t="shared" si="458"/>
        <v>0.12099999999918509</v>
      </c>
      <c r="H20628" s="406"/>
      <c r="J20628" s="82">
        <v>28</v>
      </c>
      <c r="K20628" s="391">
        <v>1</v>
      </c>
    </row>
    <row r="20629" spans="1:11" x14ac:dyDescent="0.3">
      <c r="A20629" s="341">
        <v>43869.545140451388</v>
      </c>
      <c r="B20629" s="318">
        <v>40712.682000000001</v>
      </c>
      <c r="C20629" s="318">
        <f t="shared" si="457"/>
        <v>0.22200000000157161</v>
      </c>
      <c r="D20629" s="414">
        <f t="shared" si="458"/>
        <v>0.1110000000007858</v>
      </c>
      <c r="H20629" s="406"/>
      <c r="J20629" s="82">
        <v>29</v>
      </c>
      <c r="K20629" s="319">
        <v>2</v>
      </c>
    </row>
    <row r="20630" spans="1:11" x14ac:dyDescent="0.3">
      <c r="A20630" s="341">
        <v>43869.586807175925</v>
      </c>
      <c r="B20630" s="318">
        <v>40712.921999999999</v>
      </c>
      <c r="C20630" s="318">
        <f t="shared" si="457"/>
        <v>0.23999999999796273</v>
      </c>
      <c r="D20630" s="414">
        <f t="shared" si="458"/>
        <v>0.11999999999898137</v>
      </c>
      <c r="H20630" s="406"/>
      <c r="J20630" s="82">
        <v>30</v>
      </c>
      <c r="K20630" s="320">
        <v>3</v>
      </c>
    </row>
    <row r="20631" spans="1:11" x14ac:dyDescent="0.3">
      <c r="A20631" s="341">
        <v>43869.628473900462</v>
      </c>
      <c r="B20631" s="318">
        <v>40713.171000000002</v>
      </c>
      <c r="C20631" s="318">
        <f t="shared" si="457"/>
        <v>0.24900000000343425</v>
      </c>
      <c r="D20631" s="414">
        <f t="shared" si="458"/>
        <v>0.12450000000171713</v>
      </c>
      <c r="H20631" s="406"/>
      <c r="J20631" s="82">
        <v>31</v>
      </c>
      <c r="K20631" s="321">
        <v>4</v>
      </c>
    </row>
    <row r="20632" spans="1:11" x14ac:dyDescent="0.3">
      <c r="A20632" s="341">
        <v>43869.670140624999</v>
      </c>
      <c r="B20632" s="318">
        <v>40713.411999999997</v>
      </c>
      <c r="C20632" s="318">
        <f t="shared" si="457"/>
        <v>0.24099999999452848</v>
      </c>
      <c r="D20632" s="414">
        <f t="shared" si="458"/>
        <v>0.12049999999726424</v>
      </c>
      <c r="H20632" s="406"/>
      <c r="J20632" s="82">
        <v>32</v>
      </c>
      <c r="K20632" s="391">
        <v>1</v>
      </c>
    </row>
    <row r="20633" spans="1:11" x14ac:dyDescent="0.3">
      <c r="A20633" s="341">
        <v>43869.711807349537</v>
      </c>
      <c r="B20633" s="318">
        <v>40713.641000000003</v>
      </c>
      <c r="C20633" s="318">
        <f t="shared" si="457"/>
        <v>0.22900000000663567</v>
      </c>
      <c r="D20633" s="414">
        <f t="shared" si="458"/>
        <v>0.11450000000331784</v>
      </c>
      <c r="H20633" s="406"/>
      <c r="J20633" s="82">
        <v>33</v>
      </c>
      <c r="K20633" s="319">
        <v>2</v>
      </c>
    </row>
    <row r="20634" spans="1:11" x14ac:dyDescent="0.3">
      <c r="A20634" s="341">
        <v>43869.753474074074</v>
      </c>
      <c r="B20634" s="318">
        <v>40713.877999999997</v>
      </c>
      <c r="C20634" s="318">
        <f t="shared" si="457"/>
        <v>0.23699999999371357</v>
      </c>
      <c r="D20634" s="414">
        <f t="shared" si="458"/>
        <v>0.11849999999685679</v>
      </c>
      <c r="H20634" s="406"/>
      <c r="J20634" s="82">
        <v>34</v>
      </c>
      <c r="K20634" s="320">
        <v>3</v>
      </c>
    </row>
    <row r="20635" spans="1:11" x14ac:dyDescent="0.3">
      <c r="A20635" s="341">
        <v>43869.795140798611</v>
      </c>
      <c r="B20635" s="318">
        <v>40714.120000000003</v>
      </c>
      <c r="C20635" s="318">
        <f t="shared" si="457"/>
        <v>0.24200000000564614</v>
      </c>
      <c r="D20635" s="414">
        <f t="shared" si="458"/>
        <v>0.12100000000282307</v>
      </c>
      <c r="H20635" s="406"/>
      <c r="J20635" s="82">
        <v>35</v>
      </c>
      <c r="K20635" s="321">
        <v>4</v>
      </c>
    </row>
    <row r="20636" spans="1:11" x14ac:dyDescent="0.3">
      <c r="A20636" s="341">
        <v>43869.836807523148</v>
      </c>
      <c r="B20636" s="318">
        <v>40714.358999999997</v>
      </c>
      <c r="C20636" s="318">
        <f t="shared" si="457"/>
        <v>0.23899999999412103</v>
      </c>
      <c r="D20636" s="414">
        <f t="shared" si="458"/>
        <v>0.11949999999706051</v>
      </c>
      <c r="H20636" s="406"/>
      <c r="J20636" s="82">
        <v>36</v>
      </c>
      <c r="K20636" s="391">
        <v>1</v>
      </c>
    </row>
    <row r="20637" spans="1:11" x14ac:dyDescent="0.3">
      <c r="A20637" s="341">
        <v>43869.878474247686</v>
      </c>
      <c r="B20637" s="318">
        <v>40714.589</v>
      </c>
      <c r="C20637" s="318">
        <f t="shared" si="457"/>
        <v>0.23000000000320142</v>
      </c>
      <c r="D20637" s="414">
        <f t="shared" si="458"/>
        <v>0.11500000000160071</v>
      </c>
      <c r="H20637" s="406"/>
      <c r="J20637" s="82">
        <v>37</v>
      </c>
      <c r="K20637" s="319">
        <v>2</v>
      </c>
    </row>
    <row r="20638" spans="1:11" x14ac:dyDescent="0.3">
      <c r="A20638" s="341">
        <v>43869.920140972223</v>
      </c>
      <c r="B20638" s="318">
        <v>40714.821000000004</v>
      </c>
      <c r="C20638" s="318">
        <f t="shared" si="457"/>
        <v>0.23200000000360887</v>
      </c>
      <c r="D20638" s="414">
        <f t="shared" si="458"/>
        <v>0.11600000000180444</v>
      </c>
      <c r="H20638" s="406"/>
      <c r="J20638" s="82">
        <v>38</v>
      </c>
      <c r="K20638" s="320">
        <v>3</v>
      </c>
    </row>
    <row r="20639" spans="1:11" x14ac:dyDescent="0.3">
      <c r="A20639" s="341">
        <v>43869.96180769676</v>
      </c>
      <c r="B20639" s="318">
        <v>40715.061999999998</v>
      </c>
      <c r="C20639" s="318">
        <f t="shared" si="457"/>
        <v>0.24099999999452848</v>
      </c>
      <c r="D20639" s="414">
        <f t="shared" si="458"/>
        <v>0.12049999999726424</v>
      </c>
      <c r="E20639" s="336">
        <f>SUM(C20616:C20639)*7.4805194805</f>
        <v>42.878337662198568</v>
      </c>
      <c r="F20639" s="324">
        <f>AVERAGE(D20616:D20639)</f>
        <v>0.11941666666659027</v>
      </c>
      <c r="G20639" s="324">
        <f>_xlfn.STDEV.S(D20616:D20639)</f>
        <v>4.8199464786308262E-3</v>
      </c>
      <c r="H20639" s="406"/>
      <c r="J20639" s="82">
        <v>39</v>
      </c>
      <c r="K20639" s="321">
        <v>4</v>
      </c>
    </row>
    <row r="20640" spans="1:11" x14ac:dyDescent="0.3">
      <c r="A20640" s="341">
        <v>43870.003474421297</v>
      </c>
      <c r="B20640" s="318">
        <v>40715.305</v>
      </c>
      <c r="C20640" s="318">
        <f t="shared" si="457"/>
        <v>0.24300000000221189</v>
      </c>
      <c r="D20640" s="414">
        <f t="shared" si="458"/>
        <v>0.12150000000110595</v>
      </c>
      <c r="H20640" s="406"/>
      <c r="J20640" s="82">
        <v>40</v>
      </c>
      <c r="K20640" s="391">
        <v>1</v>
      </c>
    </row>
    <row r="20641" spans="1:11" x14ac:dyDescent="0.3">
      <c r="A20641" s="341">
        <v>43870.045141145834</v>
      </c>
      <c r="B20641" s="318">
        <v>40715.54</v>
      </c>
      <c r="C20641" s="318">
        <f t="shared" si="457"/>
        <v>0.23500000000058208</v>
      </c>
      <c r="D20641" s="414">
        <f t="shared" si="458"/>
        <v>0.11750000000029104</v>
      </c>
      <c r="H20641" s="406"/>
      <c r="J20641" s="82">
        <v>41</v>
      </c>
      <c r="K20641" s="319">
        <v>2</v>
      </c>
    </row>
    <row r="20642" spans="1:11" x14ac:dyDescent="0.3">
      <c r="A20642" s="341">
        <v>43870.086807870372</v>
      </c>
      <c r="B20642" s="318">
        <v>40715.771000000001</v>
      </c>
      <c r="C20642" s="318">
        <f t="shared" si="457"/>
        <v>0.23099999999976717</v>
      </c>
      <c r="D20642" s="414">
        <f t="shared" si="458"/>
        <v>0.11549999999988358</v>
      </c>
      <c r="H20642" s="406"/>
      <c r="J20642" s="82">
        <v>42</v>
      </c>
      <c r="K20642" s="320">
        <v>3</v>
      </c>
    </row>
    <row r="20643" spans="1:11" x14ac:dyDescent="0.3">
      <c r="A20643" s="341">
        <v>43870.128474594909</v>
      </c>
      <c r="B20643" s="318">
        <v>40716.012000000002</v>
      </c>
      <c r="C20643" s="318">
        <f t="shared" si="457"/>
        <v>0.24100000000180444</v>
      </c>
      <c r="D20643" s="414">
        <f t="shared" si="458"/>
        <v>0.12050000000090222</v>
      </c>
      <c r="H20643" s="406"/>
      <c r="J20643" s="82">
        <v>43</v>
      </c>
      <c r="K20643" s="321">
        <v>4</v>
      </c>
    </row>
    <row r="20644" spans="1:11" x14ac:dyDescent="0.3">
      <c r="A20644" s="341">
        <v>43870.170141319446</v>
      </c>
      <c r="B20644" s="318">
        <v>40716.262000000002</v>
      </c>
      <c r="C20644" s="318">
        <f t="shared" si="457"/>
        <v>0.25</v>
      </c>
      <c r="D20644" s="414">
        <f t="shared" si="458"/>
        <v>0.125</v>
      </c>
      <c r="H20644" s="406"/>
      <c r="J20644" s="82">
        <v>44</v>
      </c>
      <c r="K20644" s="391">
        <v>1</v>
      </c>
    </row>
    <row r="20645" spans="1:11" x14ac:dyDescent="0.3">
      <c r="A20645" s="341">
        <v>43870.211808043983</v>
      </c>
      <c r="B20645" s="318">
        <v>40716.508000000002</v>
      </c>
      <c r="C20645" s="318">
        <f t="shared" si="457"/>
        <v>0.24599999999918509</v>
      </c>
      <c r="D20645" s="414">
        <f t="shared" si="458"/>
        <v>0.12299999999959255</v>
      </c>
      <c r="H20645" s="406"/>
      <c r="J20645" s="82">
        <v>45</v>
      </c>
      <c r="K20645" s="319">
        <v>2</v>
      </c>
    </row>
    <row r="20646" spans="1:11" x14ac:dyDescent="0.3">
      <c r="A20646" s="341">
        <v>43870.25347476852</v>
      </c>
      <c r="B20646" s="318">
        <v>40716.76</v>
      </c>
      <c r="C20646" s="318">
        <f t="shared" si="457"/>
        <v>0.25200000000040745</v>
      </c>
      <c r="D20646" s="414">
        <f t="shared" si="458"/>
        <v>0.12600000000020373</v>
      </c>
      <c r="H20646" s="406"/>
      <c r="J20646" s="82">
        <v>46</v>
      </c>
      <c r="K20646" s="320">
        <v>3</v>
      </c>
    </row>
    <row r="20647" spans="1:11" x14ac:dyDescent="0.3">
      <c r="A20647" s="341">
        <v>43870.295141493058</v>
      </c>
      <c r="B20647" s="318">
        <v>40717.002</v>
      </c>
      <c r="C20647" s="318">
        <f t="shared" si="457"/>
        <v>0.24199999999837019</v>
      </c>
      <c r="D20647" s="414">
        <f t="shared" si="458"/>
        <v>0.12099999999918509</v>
      </c>
      <c r="H20647" s="406"/>
      <c r="J20647" s="82">
        <v>47</v>
      </c>
      <c r="K20647" s="321">
        <v>4</v>
      </c>
    </row>
    <row r="20648" spans="1:11" x14ac:dyDescent="0.3">
      <c r="A20648" s="341">
        <v>43870.336808217595</v>
      </c>
      <c r="B20648" s="318">
        <v>40717.25</v>
      </c>
      <c r="C20648" s="318">
        <f t="shared" si="457"/>
        <v>0.24799999999959255</v>
      </c>
      <c r="D20648" s="414">
        <f t="shared" si="458"/>
        <v>0.12399999999979627</v>
      </c>
      <c r="H20648" s="406"/>
      <c r="J20648" s="82">
        <v>48</v>
      </c>
      <c r="K20648" s="391">
        <v>1</v>
      </c>
    </row>
    <row r="20649" spans="1:11" x14ac:dyDescent="0.3">
      <c r="A20649" s="341">
        <v>43870.378474942132</v>
      </c>
      <c r="B20649" s="318">
        <v>40717.487000000001</v>
      </c>
      <c r="C20649" s="318">
        <f t="shared" si="457"/>
        <v>0.23700000000098953</v>
      </c>
      <c r="D20649" s="414">
        <f t="shared" si="458"/>
        <v>0.11850000000049477</v>
      </c>
      <c r="H20649" s="406"/>
      <c r="J20649" s="82">
        <v>49</v>
      </c>
      <c r="K20649" s="319">
        <v>2</v>
      </c>
    </row>
    <row r="20650" spans="1:11" x14ac:dyDescent="0.3">
      <c r="A20650" s="341">
        <v>43870.420141666669</v>
      </c>
      <c r="B20650" s="318">
        <v>40717.726000000002</v>
      </c>
      <c r="C20650" s="318">
        <f t="shared" si="457"/>
        <v>0.23900000000139698</v>
      </c>
      <c r="D20650" s="414">
        <f t="shared" si="458"/>
        <v>0.11950000000069849</v>
      </c>
      <c r="H20650" s="406"/>
      <c r="J20650" s="82">
        <v>50</v>
      </c>
      <c r="K20650" s="320">
        <v>3</v>
      </c>
    </row>
    <row r="20651" spans="1:11" x14ac:dyDescent="0.3">
      <c r="A20651" s="341">
        <v>43870.461808391206</v>
      </c>
      <c r="B20651" s="318">
        <v>40717.97</v>
      </c>
      <c r="C20651" s="318">
        <f t="shared" si="457"/>
        <v>0.24399999999877764</v>
      </c>
      <c r="D20651" s="414">
        <f t="shared" si="458"/>
        <v>0.12199999999938882</v>
      </c>
      <c r="H20651" s="406"/>
      <c r="J20651" s="82">
        <v>51</v>
      </c>
      <c r="K20651" s="321">
        <v>4</v>
      </c>
    </row>
    <row r="20652" spans="1:11" x14ac:dyDescent="0.3">
      <c r="A20652" s="341">
        <v>43870.503475115744</v>
      </c>
      <c r="B20652" s="318">
        <v>40718.216999999997</v>
      </c>
      <c r="C20652" s="318">
        <f t="shared" si="457"/>
        <v>0.24699999999575084</v>
      </c>
      <c r="D20652" s="414">
        <f t="shared" si="458"/>
        <v>0.12349999999787542</v>
      </c>
      <c r="H20652" s="406"/>
      <c r="J20652" s="82">
        <v>52</v>
      </c>
      <c r="K20652" s="391">
        <v>1</v>
      </c>
    </row>
    <row r="20653" spans="1:11" x14ac:dyDescent="0.3">
      <c r="A20653" s="341">
        <v>43870.545141840281</v>
      </c>
      <c r="B20653" s="318">
        <v>40718.447999999997</v>
      </c>
      <c r="C20653" s="318">
        <f t="shared" si="457"/>
        <v>0.23099999999976717</v>
      </c>
      <c r="D20653" s="414">
        <f t="shared" si="458"/>
        <v>0.11549999999988358</v>
      </c>
      <c r="H20653" s="406"/>
      <c r="J20653" s="82">
        <v>53</v>
      </c>
      <c r="K20653" s="319">
        <v>2</v>
      </c>
    </row>
    <row r="20654" spans="1:11" x14ac:dyDescent="0.3">
      <c r="A20654" s="341">
        <v>43870.586808564818</v>
      </c>
      <c r="B20654" s="318">
        <v>40718.680999999997</v>
      </c>
      <c r="C20654" s="318">
        <f t="shared" si="457"/>
        <v>0.23300000000017462</v>
      </c>
      <c r="D20654" s="414">
        <f t="shared" si="458"/>
        <v>0.11650000000008731</v>
      </c>
      <c r="H20654" s="406"/>
      <c r="J20654" s="82">
        <v>54</v>
      </c>
      <c r="K20654" s="320">
        <v>3</v>
      </c>
    </row>
    <row r="20655" spans="1:11" x14ac:dyDescent="0.3">
      <c r="A20655" s="341">
        <v>43870.628475289355</v>
      </c>
      <c r="B20655" s="318">
        <v>40718.921000000002</v>
      </c>
      <c r="C20655" s="318">
        <f t="shared" si="457"/>
        <v>0.24000000000523869</v>
      </c>
      <c r="D20655" s="414">
        <f t="shared" si="458"/>
        <v>0.12000000000261934</v>
      </c>
      <c r="H20655" s="406"/>
      <c r="J20655" s="82">
        <v>55</v>
      </c>
      <c r="K20655" s="321">
        <v>4</v>
      </c>
    </row>
    <row r="20656" spans="1:11" x14ac:dyDescent="0.3">
      <c r="A20656" s="341">
        <v>43870.670142013892</v>
      </c>
      <c r="B20656" s="318">
        <v>40719.167999999998</v>
      </c>
      <c r="C20656" s="318">
        <f t="shared" si="457"/>
        <v>0.24699999999575084</v>
      </c>
      <c r="D20656" s="414">
        <f t="shared" si="458"/>
        <v>0.12349999999787542</v>
      </c>
      <c r="H20656" s="406"/>
      <c r="J20656" s="82">
        <v>56</v>
      </c>
      <c r="K20656" s="391">
        <v>1</v>
      </c>
    </row>
    <row r="20657" spans="1:11" x14ac:dyDescent="0.3">
      <c r="A20657" s="341">
        <v>43870.711808738422</v>
      </c>
      <c r="B20657" s="318">
        <v>40719.398000000001</v>
      </c>
      <c r="C20657" s="318">
        <f t="shared" si="457"/>
        <v>0.23000000000320142</v>
      </c>
      <c r="D20657" s="414">
        <f t="shared" si="458"/>
        <v>0.11500000000160071</v>
      </c>
      <c r="H20657" s="406"/>
      <c r="J20657" s="82">
        <v>57</v>
      </c>
      <c r="K20657" s="319">
        <v>2</v>
      </c>
    </row>
    <row r="20658" spans="1:11" x14ac:dyDescent="0.3">
      <c r="A20658" s="341">
        <v>43870.75347546296</v>
      </c>
      <c r="B20658" s="318">
        <v>40719.631000000001</v>
      </c>
      <c r="C20658" s="318">
        <f t="shared" si="457"/>
        <v>0.23300000000017462</v>
      </c>
      <c r="D20658" s="414">
        <f t="shared" si="458"/>
        <v>0.11650000000008731</v>
      </c>
      <c r="H20658" s="406"/>
      <c r="J20658" s="82">
        <v>58</v>
      </c>
      <c r="K20658" s="320">
        <v>3</v>
      </c>
    </row>
    <row r="20659" spans="1:11" x14ac:dyDescent="0.3">
      <c r="A20659" s="341">
        <v>43870.795142187497</v>
      </c>
      <c r="B20659" s="318">
        <v>40719.868999999999</v>
      </c>
      <c r="C20659" s="318">
        <f t="shared" si="457"/>
        <v>0.23799999999755528</v>
      </c>
      <c r="D20659" s="414">
        <f t="shared" si="458"/>
        <v>0.11899999999877764</v>
      </c>
      <c r="H20659" s="406"/>
      <c r="J20659" s="82">
        <v>59</v>
      </c>
      <c r="K20659" s="321">
        <v>4</v>
      </c>
    </row>
    <row r="20660" spans="1:11" x14ac:dyDescent="0.3">
      <c r="A20660" s="341">
        <v>43870.836808912034</v>
      </c>
      <c r="B20660" s="318">
        <v>40720.107000000004</v>
      </c>
      <c r="C20660" s="318">
        <f t="shared" si="457"/>
        <v>0.23800000000483124</v>
      </c>
      <c r="D20660" s="414">
        <f t="shared" si="458"/>
        <v>0.11900000000241562</v>
      </c>
      <c r="H20660" s="406"/>
      <c r="J20660" s="82">
        <v>60</v>
      </c>
      <c r="K20660" s="391">
        <v>1</v>
      </c>
    </row>
    <row r="20661" spans="1:11" x14ac:dyDescent="0.3">
      <c r="A20661" s="341">
        <v>43870.878475636571</v>
      </c>
      <c r="B20661" s="318">
        <v>40720.332000000002</v>
      </c>
      <c r="C20661" s="318">
        <f t="shared" si="457"/>
        <v>0.22499999999854481</v>
      </c>
      <c r="D20661" s="414">
        <f t="shared" si="458"/>
        <v>0.1124999999992724</v>
      </c>
      <c r="H20661" s="406"/>
      <c r="J20661" s="82">
        <v>61</v>
      </c>
      <c r="K20661" s="319">
        <v>2</v>
      </c>
    </row>
    <row r="20662" spans="1:11" x14ac:dyDescent="0.3">
      <c r="A20662" s="341">
        <v>43870.920142361108</v>
      </c>
      <c r="B20662" s="318">
        <v>40720.565000000002</v>
      </c>
      <c r="C20662" s="318">
        <f t="shared" si="457"/>
        <v>0.23300000000017462</v>
      </c>
      <c r="D20662" s="414">
        <f t="shared" si="458"/>
        <v>0.11650000000008731</v>
      </c>
      <c r="H20662" s="406"/>
      <c r="J20662" s="82">
        <v>62</v>
      </c>
      <c r="K20662" s="320">
        <v>3</v>
      </c>
    </row>
    <row r="20663" spans="1:11" x14ac:dyDescent="0.3">
      <c r="A20663" s="341">
        <v>43870.961809085646</v>
      </c>
      <c r="B20663" s="318">
        <v>40720.798000000003</v>
      </c>
      <c r="C20663" s="318">
        <f t="shared" si="457"/>
        <v>0.23300000000017462</v>
      </c>
      <c r="D20663" s="414">
        <f t="shared" si="458"/>
        <v>0.11650000000008731</v>
      </c>
      <c r="E20663" s="336">
        <f>SUM(C20640:C20663)*7.4805194805</f>
        <v>42.908259740181094</v>
      </c>
      <c r="F20663" s="324">
        <f>AVERAGE(D20640:D20663)</f>
        <v>0.11950000000009216</v>
      </c>
      <c r="G20663" s="324">
        <f>_xlfn.STDEV.S(D20640:D20663)</f>
        <v>3.5722359333416431E-3</v>
      </c>
      <c r="H20663" s="404"/>
      <c r="I20663" s="344">
        <f>AVERAGE(D20495:D20663)</f>
        <v>0.11998214285716001</v>
      </c>
      <c r="J20663" s="82">
        <v>63</v>
      </c>
      <c r="K20663" s="321">
        <v>4</v>
      </c>
    </row>
    <row r="20664" spans="1:11" x14ac:dyDescent="0.3">
      <c r="A20664" s="341">
        <v>43871.003475810183</v>
      </c>
      <c r="B20664" s="318">
        <v>40721.040999999997</v>
      </c>
      <c r="C20664" s="318">
        <f t="shared" si="457"/>
        <v>0.24299999999493593</v>
      </c>
      <c r="D20664" s="414">
        <f t="shared" si="458"/>
        <v>0.12149999999746797</v>
      </c>
      <c r="H20664" s="406"/>
      <c r="J20664" s="82">
        <v>64</v>
      </c>
      <c r="K20664" s="391">
        <v>1</v>
      </c>
    </row>
    <row r="20665" spans="1:11" x14ac:dyDescent="0.3">
      <c r="A20665" s="341">
        <v>43871.04514253472</v>
      </c>
      <c r="B20665" s="318">
        <v>40721.279000000002</v>
      </c>
      <c r="C20665" s="318">
        <f t="shared" si="457"/>
        <v>0.23800000000483124</v>
      </c>
      <c r="D20665" s="414">
        <f t="shared" si="458"/>
        <v>0.11900000000241562</v>
      </c>
      <c r="H20665" s="406"/>
      <c r="J20665" s="82">
        <v>65</v>
      </c>
      <c r="K20665" s="319">
        <v>2</v>
      </c>
    </row>
    <row r="20666" spans="1:11" x14ac:dyDescent="0.3">
      <c r="A20666" s="341">
        <v>43871.086809259257</v>
      </c>
      <c r="B20666" s="318">
        <v>40721.519</v>
      </c>
      <c r="C20666" s="318">
        <f t="shared" si="457"/>
        <v>0.23999999999796273</v>
      </c>
      <c r="D20666" s="414">
        <f t="shared" si="458"/>
        <v>0.11999999999898137</v>
      </c>
      <c r="H20666" s="406"/>
      <c r="J20666" s="82">
        <v>66</v>
      </c>
      <c r="K20666" s="320">
        <v>3</v>
      </c>
    </row>
    <row r="20667" spans="1:11" x14ac:dyDescent="0.3">
      <c r="A20667" s="341">
        <v>43871.128475983794</v>
      </c>
      <c r="B20667" s="318">
        <v>40721.756000000001</v>
      </c>
      <c r="C20667" s="318">
        <f t="shared" si="457"/>
        <v>0.23700000000098953</v>
      </c>
      <c r="D20667" s="414">
        <f t="shared" si="458"/>
        <v>0.11850000000049477</v>
      </c>
      <c r="H20667" s="406"/>
      <c r="J20667" s="82">
        <v>67</v>
      </c>
      <c r="K20667" s="321">
        <v>4</v>
      </c>
    </row>
    <row r="20668" spans="1:11" x14ac:dyDescent="0.3">
      <c r="A20668" s="341">
        <v>43871.170142708332</v>
      </c>
      <c r="B20668" s="318">
        <v>40722.008000000002</v>
      </c>
      <c r="C20668" s="318">
        <f t="shared" si="457"/>
        <v>0.25200000000040745</v>
      </c>
      <c r="D20668" s="414">
        <f t="shared" si="458"/>
        <v>0.12600000000020373</v>
      </c>
      <c r="H20668" s="406"/>
      <c r="J20668" s="82">
        <v>68</v>
      </c>
      <c r="K20668" s="391">
        <v>1</v>
      </c>
    </row>
    <row r="20669" spans="1:11" x14ac:dyDescent="0.3">
      <c r="A20669" s="341">
        <v>43871.211809432869</v>
      </c>
      <c r="B20669" s="318">
        <v>40722.252999999997</v>
      </c>
      <c r="C20669" s="318">
        <f t="shared" si="457"/>
        <v>0.24499999999534339</v>
      </c>
      <c r="D20669" s="414">
        <f t="shared" si="458"/>
        <v>0.12249999999767169</v>
      </c>
      <c r="H20669" s="406"/>
      <c r="J20669" s="82">
        <v>69</v>
      </c>
      <c r="K20669" s="319">
        <v>2</v>
      </c>
    </row>
    <row r="20670" spans="1:11" x14ac:dyDescent="0.3">
      <c r="A20670" s="341">
        <v>43871.253476157406</v>
      </c>
      <c r="B20670" s="318">
        <v>40722.499000000003</v>
      </c>
      <c r="C20670" s="318">
        <f t="shared" si="457"/>
        <v>0.24600000000646105</v>
      </c>
      <c r="D20670" s="414">
        <f t="shared" si="458"/>
        <v>0.12300000000323053</v>
      </c>
      <c r="H20670" s="406"/>
      <c r="J20670" s="82">
        <v>70</v>
      </c>
      <c r="K20670" s="320">
        <v>3</v>
      </c>
    </row>
    <row r="20671" spans="1:11" x14ac:dyDescent="0.3">
      <c r="A20671" s="341">
        <v>43871.295142881943</v>
      </c>
      <c r="B20671" s="318">
        <v>40722.739000000001</v>
      </c>
      <c r="C20671" s="318">
        <f t="shared" si="457"/>
        <v>0.23999999999796273</v>
      </c>
      <c r="D20671" s="414">
        <f t="shared" si="458"/>
        <v>0.11999999999898137</v>
      </c>
      <c r="H20671" s="406"/>
      <c r="J20671" s="82">
        <v>71</v>
      </c>
      <c r="K20671" s="321">
        <v>4</v>
      </c>
    </row>
    <row r="20672" spans="1:11" x14ac:dyDescent="0.3">
      <c r="A20672" s="341">
        <v>43871.336809606481</v>
      </c>
      <c r="B20672" s="318">
        <v>40722.989000000001</v>
      </c>
      <c r="C20672" s="318">
        <f t="shared" ref="C20672" si="459">B20672-B20671</f>
        <v>0.25</v>
      </c>
      <c r="D20672" s="414">
        <f t="shared" ref="D20672" si="460">C20672/2</f>
        <v>0.125</v>
      </c>
      <c r="H20672" s="406"/>
      <c r="J20672" s="82">
        <v>72</v>
      </c>
      <c r="K20672" s="391">
        <v>1</v>
      </c>
    </row>
    <row r="20673" spans="1:12" x14ac:dyDescent="0.3">
      <c r="A20673" s="341">
        <v>43871.357638888891</v>
      </c>
      <c r="B20673" s="318">
        <v>40722.989000000001</v>
      </c>
      <c r="H20673" s="332"/>
      <c r="J20673" s="82">
        <v>1</v>
      </c>
      <c r="K20673" s="391">
        <v>1</v>
      </c>
      <c r="L20673" s="54" t="s">
        <v>313</v>
      </c>
    </row>
    <row r="20674" spans="1:12" x14ac:dyDescent="0.3">
      <c r="A20674" s="341">
        <v>43871.399305555555</v>
      </c>
      <c r="B20674" s="318">
        <v>40723.237000000001</v>
      </c>
      <c r="C20674" s="318">
        <f t="shared" ref="C20674:C20769" si="461">B20674-B20673</f>
        <v>0.24799999999959255</v>
      </c>
      <c r="D20674" s="414">
        <f t="shared" ref="D20674:D20769" si="462">C20674/2</f>
        <v>0.12399999999979627</v>
      </c>
      <c r="H20674" s="406"/>
      <c r="J20674" s="82">
        <v>2</v>
      </c>
      <c r="K20674" s="319">
        <v>2</v>
      </c>
    </row>
    <row r="20675" spans="1:12" x14ac:dyDescent="0.3">
      <c r="A20675" s="341">
        <v>43871.440972222219</v>
      </c>
      <c r="B20675" s="318">
        <v>40723.478999999999</v>
      </c>
      <c r="C20675" s="318">
        <f t="shared" si="461"/>
        <v>0.24199999999837019</v>
      </c>
      <c r="D20675" s="414">
        <f t="shared" si="462"/>
        <v>0.12099999999918509</v>
      </c>
      <c r="H20675" s="406"/>
      <c r="J20675" s="82">
        <v>3</v>
      </c>
      <c r="K20675" s="320">
        <v>3</v>
      </c>
    </row>
    <row r="20676" spans="1:12" x14ac:dyDescent="0.3">
      <c r="A20676" s="341">
        <v>43871.482638715279</v>
      </c>
      <c r="B20676" s="318">
        <v>40723.711000000003</v>
      </c>
      <c r="C20676" s="318">
        <f t="shared" si="461"/>
        <v>0.23200000000360887</v>
      </c>
      <c r="D20676" s="414">
        <f t="shared" si="462"/>
        <v>0.11600000000180444</v>
      </c>
      <c r="H20676" s="406"/>
      <c r="J20676" s="82">
        <v>4</v>
      </c>
      <c r="K20676" s="321">
        <v>4</v>
      </c>
    </row>
    <row r="20677" spans="1:12" x14ac:dyDescent="0.3">
      <c r="A20677" s="341">
        <v>43871.524305324077</v>
      </c>
      <c r="B20677" s="318">
        <v>40723.959000000003</v>
      </c>
      <c r="C20677" s="318">
        <f t="shared" si="461"/>
        <v>0.24799999999959255</v>
      </c>
      <c r="D20677" s="414">
        <f t="shared" si="462"/>
        <v>0.12399999999979627</v>
      </c>
      <c r="H20677" s="406"/>
      <c r="J20677" s="82">
        <v>5</v>
      </c>
      <c r="K20677" s="391">
        <v>1</v>
      </c>
    </row>
    <row r="20678" spans="1:12" x14ac:dyDescent="0.3">
      <c r="A20678" s="341">
        <v>43871.565971932869</v>
      </c>
      <c r="B20678" s="318">
        <v>40724.201999999997</v>
      </c>
      <c r="C20678" s="318">
        <f t="shared" si="461"/>
        <v>0.24299999999493593</v>
      </c>
      <c r="D20678" s="414">
        <f t="shared" si="462"/>
        <v>0.12149999999746797</v>
      </c>
      <c r="H20678" s="406"/>
      <c r="J20678" s="82">
        <v>6</v>
      </c>
      <c r="K20678" s="319">
        <v>2</v>
      </c>
    </row>
    <row r="20679" spans="1:12" x14ac:dyDescent="0.3">
      <c r="A20679" s="341">
        <v>43871.607638541667</v>
      </c>
      <c r="B20679" s="318">
        <v>40724.449000000001</v>
      </c>
      <c r="C20679" s="318">
        <f t="shared" si="461"/>
        <v>0.2470000000030268</v>
      </c>
      <c r="D20679" s="414">
        <f t="shared" si="462"/>
        <v>0.1235000000015134</v>
      </c>
      <c r="H20679" s="406"/>
      <c r="J20679" s="82">
        <v>7</v>
      </c>
      <c r="K20679" s="320">
        <v>3</v>
      </c>
    </row>
    <row r="20680" spans="1:12" x14ac:dyDescent="0.3">
      <c r="A20680" s="341">
        <v>43871.649305150466</v>
      </c>
      <c r="B20680" s="318">
        <v>40724.692000000003</v>
      </c>
      <c r="C20680" s="318">
        <f t="shared" si="461"/>
        <v>0.24300000000221189</v>
      </c>
      <c r="D20680" s="414">
        <f t="shared" si="462"/>
        <v>0.12150000000110595</v>
      </c>
      <c r="H20680" s="406"/>
      <c r="J20680" s="82">
        <v>8</v>
      </c>
      <c r="K20680" s="321">
        <v>4</v>
      </c>
    </row>
    <row r="20681" spans="1:12" x14ac:dyDescent="0.3">
      <c r="A20681" s="341">
        <v>43871.690971759257</v>
      </c>
      <c r="B20681" s="318">
        <v>40724.921000000002</v>
      </c>
      <c r="C20681" s="318">
        <f t="shared" si="461"/>
        <v>0.22899999999935972</v>
      </c>
      <c r="D20681" s="414">
        <f t="shared" si="462"/>
        <v>0.11449999999967986</v>
      </c>
      <c r="H20681" s="406"/>
      <c r="J20681" s="82">
        <v>9</v>
      </c>
      <c r="K20681" s="391">
        <v>1</v>
      </c>
    </row>
    <row r="20682" spans="1:12" x14ac:dyDescent="0.3">
      <c r="A20682" s="341">
        <v>43871.732638368056</v>
      </c>
      <c r="B20682" s="318">
        <v>40725.161</v>
      </c>
      <c r="C20682" s="318">
        <f t="shared" si="461"/>
        <v>0.23999999999796273</v>
      </c>
      <c r="D20682" s="414">
        <f t="shared" si="462"/>
        <v>0.11999999999898137</v>
      </c>
      <c r="H20682" s="406"/>
      <c r="J20682" s="82">
        <v>10</v>
      </c>
      <c r="K20682" s="319">
        <v>2</v>
      </c>
    </row>
    <row r="20683" spans="1:12" x14ac:dyDescent="0.3">
      <c r="A20683" s="341">
        <v>43871.774304976854</v>
      </c>
      <c r="B20683" s="318">
        <v>40725.402999999998</v>
      </c>
      <c r="C20683" s="318">
        <f t="shared" si="461"/>
        <v>0.24199999999837019</v>
      </c>
      <c r="D20683" s="414">
        <f t="shared" si="462"/>
        <v>0.12099999999918509</v>
      </c>
      <c r="H20683" s="406"/>
      <c r="J20683" s="82">
        <v>11</v>
      </c>
      <c r="K20683" s="320">
        <v>3</v>
      </c>
    </row>
    <row r="20684" spans="1:12" x14ac:dyDescent="0.3">
      <c r="A20684" s="341">
        <v>43871.815971585645</v>
      </c>
      <c r="B20684" s="318">
        <v>40725.639000000003</v>
      </c>
      <c r="C20684" s="318">
        <f t="shared" si="461"/>
        <v>0.23600000000442378</v>
      </c>
      <c r="D20684" s="414">
        <f t="shared" si="462"/>
        <v>0.11800000000221189</v>
      </c>
      <c r="H20684" s="406"/>
      <c r="J20684" s="82">
        <v>12</v>
      </c>
      <c r="K20684" s="321">
        <v>4</v>
      </c>
    </row>
    <row r="20685" spans="1:12" x14ac:dyDescent="0.3">
      <c r="A20685" s="341">
        <v>43871.857638194444</v>
      </c>
      <c r="B20685" s="318">
        <v>40725.870999999999</v>
      </c>
      <c r="C20685" s="318">
        <f t="shared" si="461"/>
        <v>0.23199999999633292</v>
      </c>
      <c r="D20685" s="414">
        <f t="shared" si="462"/>
        <v>0.11599999999816646</v>
      </c>
      <c r="H20685" s="406"/>
      <c r="J20685" s="82">
        <v>13</v>
      </c>
      <c r="K20685" s="391">
        <v>1</v>
      </c>
    </row>
    <row r="20686" spans="1:12" x14ac:dyDescent="0.3">
      <c r="A20686" s="341">
        <v>43871.899304803243</v>
      </c>
      <c r="B20686" s="318">
        <v>40726.107000000004</v>
      </c>
      <c r="C20686" s="318">
        <f t="shared" si="461"/>
        <v>0.23600000000442378</v>
      </c>
      <c r="D20686" s="414">
        <f t="shared" si="462"/>
        <v>0.11800000000221189</v>
      </c>
      <c r="H20686" s="406"/>
      <c r="J20686" s="82">
        <v>14</v>
      </c>
      <c r="K20686" s="319">
        <v>2</v>
      </c>
    </row>
    <row r="20687" spans="1:12" x14ac:dyDescent="0.3">
      <c r="A20687" s="341">
        <v>43871.940971412034</v>
      </c>
      <c r="B20687" s="318">
        <v>40726.347999999998</v>
      </c>
      <c r="C20687" s="318">
        <f t="shared" si="461"/>
        <v>0.24099999999452848</v>
      </c>
      <c r="D20687" s="414">
        <f t="shared" si="462"/>
        <v>0.12049999999726424</v>
      </c>
      <c r="H20687" s="406"/>
      <c r="J20687" s="82">
        <v>15</v>
      </c>
      <c r="K20687" s="320">
        <v>3</v>
      </c>
    </row>
    <row r="20688" spans="1:12" x14ac:dyDescent="0.3">
      <c r="A20688" s="341">
        <v>43871.982638020832</v>
      </c>
      <c r="B20688" s="318">
        <v>40726.580999999998</v>
      </c>
      <c r="C20688" s="318">
        <f t="shared" si="461"/>
        <v>0.23300000000017462</v>
      </c>
      <c r="D20688" s="414">
        <f t="shared" si="462"/>
        <v>0.11650000000008731</v>
      </c>
      <c r="E20688" s="336">
        <f>SUM(C20664:C20688)*7.4805194805</f>
        <v>43.259844155700151</v>
      </c>
      <c r="F20688" s="324">
        <f>AVERAGE(D20664:D20688)</f>
        <v>0.12047916666657936</v>
      </c>
      <c r="G20688" s="324">
        <f>_xlfn.STDEV.S(D20664:D20688)</f>
        <v>3.0197868000912623E-3</v>
      </c>
      <c r="H20688" s="406"/>
      <c r="J20688" s="82">
        <v>16</v>
      </c>
      <c r="K20688" s="321">
        <v>4</v>
      </c>
    </row>
    <row r="20689" spans="1:11" x14ac:dyDescent="0.3">
      <c r="A20689" s="341">
        <v>43872.024304629631</v>
      </c>
      <c r="B20689" s="318">
        <v>40726.811000000002</v>
      </c>
      <c r="C20689" s="318">
        <f t="shared" si="461"/>
        <v>0.23000000000320142</v>
      </c>
      <c r="D20689" s="414">
        <f t="shared" si="462"/>
        <v>0.11500000000160071</v>
      </c>
      <c r="H20689" s="406"/>
      <c r="J20689" s="82">
        <v>17</v>
      </c>
      <c r="K20689" s="391">
        <v>1</v>
      </c>
    </row>
    <row r="20690" spans="1:11" x14ac:dyDescent="0.3">
      <c r="A20690" s="341">
        <v>43872.065971238429</v>
      </c>
      <c r="B20690" s="318">
        <v>40727.048999999999</v>
      </c>
      <c r="C20690" s="318">
        <f t="shared" si="461"/>
        <v>0.23799999999755528</v>
      </c>
      <c r="D20690" s="414">
        <f t="shared" si="462"/>
        <v>0.11899999999877764</v>
      </c>
      <c r="H20690" s="406"/>
      <c r="J20690" s="82">
        <v>18</v>
      </c>
      <c r="K20690" s="319">
        <v>2</v>
      </c>
    </row>
    <row r="20691" spans="1:11" x14ac:dyDescent="0.3">
      <c r="A20691" s="341">
        <v>43872.107637847221</v>
      </c>
      <c r="B20691" s="318">
        <v>40727.298000000003</v>
      </c>
      <c r="C20691" s="318">
        <f t="shared" si="461"/>
        <v>0.24900000000343425</v>
      </c>
      <c r="D20691" s="414">
        <f t="shared" si="462"/>
        <v>0.12450000000171713</v>
      </c>
      <c r="H20691" s="406"/>
      <c r="J20691" s="82">
        <v>19</v>
      </c>
      <c r="K20691" s="320">
        <v>3</v>
      </c>
    </row>
    <row r="20692" spans="1:11" x14ac:dyDescent="0.3">
      <c r="A20692" s="341">
        <v>43872.149304456019</v>
      </c>
      <c r="B20692" s="318">
        <v>40727.542000000001</v>
      </c>
      <c r="C20692" s="318">
        <f t="shared" si="461"/>
        <v>0.24399999999877764</v>
      </c>
      <c r="D20692" s="414">
        <f t="shared" si="462"/>
        <v>0.12199999999938882</v>
      </c>
      <c r="H20692" s="406"/>
      <c r="J20692" s="82">
        <v>20</v>
      </c>
      <c r="K20692" s="321">
        <v>4</v>
      </c>
    </row>
    <row r="20693" spans="1:11" x14ac:dyDescent="0.3">
      <c r="A20693" s="341">
        <v>43872.190971064818</v>
      </c>
      <c r="B20693" s="318">
        <v>40727.781000000003</v>
      </c>
      <c r="C20693" s="318">
        <f t="shared" si="461"/>
        <v>0.23900000000139698</v>
      </c>
      <c r="D20693" s="414">
        <f t="shared" si="462"/>
        <v>0.11950000000069849</v>
      </c>
      <c r="H20693" s="406"/>
      <c r="J20693" s="82">
        <v>21</v>
      </c>
      <c r="K20693" s="391">
        <v>1</v>
      </c>
    </row>
    <row r="20694" spans="1:11" x14ac:dyDescent="0.3">
      <c r="A20694" s="341">
        <v>43872.232637673609</v>
      </c>
      <c r="B20694" s="318">
        <v>40728.023000000001</v>
      </c>
      <c r="C20694" s="318">
        <f t="shared" si="461"/>
        <v>0.24199999999837019</v>
      </c>
      <c r="D20694" s="414">
        <f t="shared" si="462"/>
        <v>0.12099999999918509</v>
      </c>
      <c r="H20694" s="406"/>
      <c r="J20694" s="82">
        <v>22</v>
      </c>
      <c r="K20694" s="319">
        <v>2</v>
      </c>
    </row>
    <row r="20695" spans="1:11" x14ac:dyDescent="0.3">
      <c r="A20695" s="341">
        <v>43872.274304282408</v>
      </c>
      <c r="B20695" s="318">
        <v>40728.275999999998</v>
      </c>
      <c r="C20695" s="318">
        <f t="shared" si="461"/>
        <v>0.2529999999969732</v>
      </c>
      <c r="D20695" s="414">
        <f t="shared" si="462"/>
        <v>0.1264999999984866</v>
      </c>
      <c r="H20695" s="406"/>
      <c r="J20695" s="82">
        <v>23</v>
      </c>
      <c r="K20695" s="320">
        <v>3</v>
      </c>
    </row>
    <row r="20696" spans="1:11" x14ac:dyDescent="0.3">
      <c r="A20696" s="341">
        <v>43872.315970891206</v>
      </c>
      <c r="B20696" s="318">
        <v>40728.525000000001</v>
      </c>
      <c r="C20696" s="318">
        <f t="shared" si="461"/>
        <v>0.24900000000343425</v>
      </c>
      <c r="D20696" s="414">
        <f t="shared" si="462"/>
        <v>0.12450000000171713</v>
      </c>
      <c r="H20696" s="406"/>
      <c r="J20696" s="82">
        <v>24</v>
      </c>
      <c r="K20696" s="321">
        <v>4</v>
      </c>
    </row>
    <row r="20697" spans="1:11" x14ac:dyDescent="0.3">
      <c r="A20697" s="341">
        <v>43872.357637499998</v>
      </c>
      <c r="B20697" s="318">
        <v>40728.769999999997</v>
      </c>
      <c r="C20697" s="318">
        <f t="shared" si="461"/>
        <v>0.24499999999534339</v>
      </c>
      <c r="D20697" s="414">
        <f t="shared" si="462"/>
        <v>0.12249999999767169</v>
      </c>
      <c r="H20697" s="406"/>
      <c r="J20697" s="82">
        <v>25</v>
      </c>
      <c r="K20697" s="391">
        <v>1</v>
      </c>
    </row>
    <row r="20698" spans="1:11" x14ac:dyDescent="0.3">
      <c r="A20698" s="341">
        <v>43872.399304108796</v>
      </c>
      <c r="B20698" s="318">
        <v>40729.010999999999</v>
      </c>
      <c r="C20698" s="318">
        <f t="shared" si="461"/>
        <v>0.24100000000180444</v>
      </c>
      <c r="D20698" s="414">
        <f t="shared" si="462"/>
        <v>0.12050000000090222</v>
      </c>
      <c r="H20698" s="406"/>
      <c r="J20698" s="82">
        <v>26</v>
      </c>
      <c r="K20698" s="319">
        <v>2</v>
      </c>
    </row>
    <row r="20699" spans="1:11" x14ac:dyDescent="0.3">
      <c r="A20699" s="341">
        <v>43872.440970717595</v>
      </c>
      <c r="B20699" s="318">
        <v>40729.262000000002</v>
      </c>
      <c r="C20699" s="318">
        <f t="shared" si="461"/>
        <v>0.25100000000384171</v>
      </c>
      <c r="D20699" s="414">
        <f t="shared" si="462"/>
        <v>0.12550000000192085</v>
      </c>
      <c r="H20699" s="406"/>
      <c r="J20699" s="82">
        <v>27</v>
      </c>
      <c r="K20699" s="320">
        <v>3</v>
      </c>
    </row>
    <row r="20700" spans="1:11" x14ac:dyDescent="0.3">
      <c r="A20700" s="341">
        <v>43872.482637326386</v>
      </c>
      <c r="B20700" s="318">
        <v>40729.502</v>
      </c>
      <c r="C20700" s="318">
        <f t="shared" si="461"/>
        <v>0.23999999999796273</v>
      </c>
      <c r="D20700" s="414">
        <f t="shared" si="462"/>
        <v>0.11999999999898137</v>
      </c>
      <c r="H20700" s="406"/>
      <c r="J20700" s="82">
        <v>28</v>
      </c>
      <c r="K20700" s="321">
        <v>4</v>
      </c>
    </row>
    <row r="20701" spans="1:11" x14ac:dyDescent="0.3">
      <c r="A20701" s="341">
        <v>43872.524303935184</v>
      </c>
      <c r="B20701" s="318">
        <v>40729.74</v>
      </c>
      <c r="C20701" s="318">
        <f t="shared" si="461"/>
        <v>0.23799999999755528</v>
      </c>
      <c r="D20701" s="414">
        <f t="shared" si="462"/>
        <v>0.11899999999877764</v>
      </c>
      <c r="H20701" s="406"/>
      <c r="J20701" s="82">
        <v>29</v>
      </c>
      <c r="K20701" s="391">
        <v>1</v>
      </c>
    </row>
    <row r="20702" spans="1:11" x14ac:dyDescent="0.3">
      <c r="A20702" s="341">
        <v>43872.565970543983</v>
      </c>
      <c r="B20702" s="318">
        <v>40729.981</v>
      </c>
      <c r="C20702" s="318">
        <f t="shared" si="461"/>
        <v>0.24100000000180444</v>
      </c>
      <c r="D20702" s="414">
        <f t="shared" si="462"/>
        <v>0.12050000000090222</v>
      </c>
      <c r="H20702" s="406"/>
      <c r="J20702" s="82">
        <v>30</v>
      </c>
      <c r="K20702" s="319">
        <v>2</v>
      </c>
    </row>
    <row r="20703" spans="1:11" x14ac:dyDescent="0.3">
      <c r="A20703" s="341">
        <v>43872.607637152774</v>
      </c>
      <c r="B20703" s="318">
        <v>40730.231</v>
      </c>
      <c r="C20703" s="318">
        <f t="shared" si="461"/>
        <v>0.25</v>
      </c>
      <c r="D20703" s="414">
        <f t="shared" si="462"/>
        <v>0.125</v>
      </c>
      <c r="H20703" s="406"/>
      <c r="J20703" s="82">
        <v>31</v>
      </c>
      <c r="K20703" s="320">
        <v>3</v>
      </c>
    </row>
    <row r="20704" spans="1:11" x14ac:dyDescent="0.3">
      <c r="A20704" s="341">
        <v>43872.649303761573</v>
      </c>
      <c r="B20704" s="318">
        <v>40730.472000000002</v>
      </c>
      <c r="C20704" s="318">
        <f t="shared" si="461"/>
        <v>0.24100000000180444</v>
      </c>
      <c r="D20704" s="414">
        <f t="shared" si="462"/>
        <v>0.12050000000090222</v>
      </c>
      <c r="H20704" s="406"/>
      <c r="J20704" s="82">
        <v>32</v>
      </c>
      <c r="K20704" s="321">
        <v>4</v>
      </c>
    </row>
    <row r="20705" spans="1:11" x14ac:dyDescent="0.3">
      <c r="A20705" s="341">
        <v>43872.690970370371</v>
      </c>
      <c r="B20705" s="318">
        <v>40730.707999999999</v>
      </c>
      <c r="C20705" s="318">
        <f t="shared" si="461"/>
        <v>0.23599999999714782</v>
      </c>
      <c r="D20705" s="414">
        <f t="shared" si="462"/>
        <v>0.11799999999857391</v>
      </c>
      <c r="H20705" s="406"/>
      <c r="J20705" s="82">
        <v>33</v>
      </c>
      <c r="K20705" s="391">
        <v>1</v>
      </c>
    </row>
    <row r="20706" spans="1:11" x14ac:dyDescent="0.3">
      <c r="A20706" s="341">
        <v>43872.73263697917</v>
      </c>
      <c r="B20706" s="318">
        <v>40730.942999999999</v>
      </c>
      <c r="C20706" s="318">
        <f t="shared" si="461"/>
        <v>0.23500000000058208</v>
      </c>
      <c r="D20706" s="414">
        <f t="shared" si="462"/>
        <v>0.11750000000029104</v>
      </c>
      <c r="H20706" s="406"/>
      <c r="J20706" s="82">
        <v>34</v>
      </c>
      <c r="K20706" s="319">
        <v>2</v>
      </c>
    </row>
    <row r="20707" spans="1:11" x14ac:dyDescent="0.3">
      <c r="A20707" s="341">
        <v>43872.774303587961</v>
      </c>
      <c r="B20707" s="318">
        <v>40731.190999999999</v>
      </c>
      <c r="C20707" s="318">
        <f t="shared" si="461"/>
        <v>0.24799999999959255</v>
      </c>
      <c r="D20707" s="414">
        <f t="shared" si="462"/>
        <v>0.12399999999979627</v>
      </c>
      <c r="H20707" s="406"/>
      <c r="J20707" s="82">
        <v>35</v>
      </c>
      <c r="K20707" s="320">
        <v>3</v>
      </c>
    </row>
    <row r="20708" spans="1:11" x14ac:dyDescent="0.3">
      <c r="A20708" s="341">
        <v>43872.81597019676</v>
      </c>
      <c r="B20708" s="318">
        <v>40731.423999999999</v>
      </c>
      <c r="C20708" s="318">
        <f t="shared" si="461"/>
        <v>0.23300000000017462</v>
      </c>
      <c r="D20708" s="414">
        <f t="shared" si="462"/>
        <v>0.11650000000008731</v>
      </c>
      <c r="H20708" s="406"/>
      <c r="J20708" s="82">
        <v>36</v>
      </c>
      <c r="K20708" s="321">
        <v>4</v>
      </c>
    </row>
    <row r="20709" spans="1:11" x14ac:dyDescent="0.3">
      <c r="A20709" s="341">
        <v>43872.857636805558</v>
      </c>
      <c r="B20709" s="318">
        <v>40731.652000000002</v>
      </c>
      <c r="C20709" s="318">
        <f t="shared" si="461"/>
        <v>0.22800000000279397</v>
      </c>
      <c r="D20709" s="414">
        <f t="shared" si="462"/>
        <v>0.11400000000139698</v>
      </c>
      <c r="H20709" s="406"/>
      <c r="J20709" s="82">
        <v>37</v>
      </c>
      <c r="K20709" s="391">
        <v>1</v>
      </c>
    </row>
    <row r="20710" spans="1:11" x14ac:dyDescent="0.3">
      <c r="A20710" s="341">
        <v>43872.89930341435</v>
      </c>
      <c r="B20710" s="318">
        <v>40731.885000000002</v>
      </c>
      <c r="C20710" s="318">
        <f t="shared" si="461"/>
        <v>0.23300000000017462</v>
      </c>
      <c r="D20710" s="414">
        <f t="shared" si="462"/>
        <v>0.11650000000008731</v>
      </c>
      <c r="H20710" s="406"/>
      <c r="J20710" s="82">
        <v>38</v>
      </c>
      <c r="K20710" s="319">
        <v>2</v>
      </c>
    </row>
    <row r="20711" spans="1:11" x14ac:dyDescent="0.3">
      <c r="A20711" s="341">
        <v>43872.940970023148</v>
      </c>
      <c r="B20711" s="318">
        <v>40732.131000000001</v>
      </c>
      <c r="C20711" s="318">
        <f t="shared" si="461"/>
        <v>0.24599999999918509</v>
      </c>
      <c r="D20711" s="414">
        <f t="shared" si="462"/>
        <v>0.12299999999959255</v>
      </c>
      <c r="H20711" s="406"/>
      <c r="J20711" s="82">
        <v>39</v>
      </c>
      <c r="K20711" s="320">
        <v>3</v>
      </c>
    </row>
    <row r="20712" spans="1:11" x14ac:dyDescent="0.3">
      <c r="A20712" s="341">
        <v>43872.982636631947</v>
      </c>
      <c r="B20712" s="318">
        <v>40732.368999999999</v>
      </c>
      <c r="C20712" s="318">
        <f t="shared" si="461"/>
        <v>0.23799999999755528</v>
      </c>
      <c r="D20712" s="414">
        <f t="shared" si="462"/>
        <v>0.11899999999877764</v>
      </c>
      <c r="E20712" s="336">
        <f>SUM(C20689:C20712)*7.4805194805</f>
        <v>43.297246753137486</v>
      </c>
      <c r="F20712" s="324">
        <f>AVERAGE(D20689:D20712)</f>
        <v>0.12058333333334303</v>
      </c>
      <c r="G20712" s="324">
        <f>_xlfn.STDEV.S(D20689:D20712)</f>
        <v>3.3997016066326406E-3</v>
      </c>
      <c r="H20712" s="406"/>
      <c r="J20712" s="82">
        <v>40</v>
      </c>
      <c r="K20712" s="321">
        <v>4</v>
      </c>
    </row>
    <row r="20713" spans="1:11" x14ac:dyDescent="0.3">
      <c r="A20713" s="341">
        <v>43873.024303240738</v>
      </c>
      <c r="B20713" s="318">
        <v>40732.599000000002</v>
      </c>
      <c r="C20713" s="318">
        <f t="shared" si="461"/>
        <v>0.23000000000320142</v>
      </c>
      <c r="D20713" s="414">
        <f t="shared" si="462"/>
        <v>0.11500000000160071</v>
      </c>
      <c r="H20713" s="406"/>
      <c r="J20713" s="82">
        <v>41</v>
      </c>
      <c r="K20713" s="391">
        <v>1</v>
      </c>
    </row>
    <row r="20714" spans="1:11" x14ac:dyDescent="0.3">
      <c r="A20714" s="341">
        <v>43873.065969849536</v>
      </c>
      <c r="B20714" s="318">
        <v>40732.828000000001</v>
      </c>
      <c r="C20714" s="318">
        <f t="shared" si="461"/>
        <v>0.22899999999935972</v>
      </c>
      <c r="D20714" s="414">
        <f t="shared" si="462"/>
        <v>0.11449999999967986</v>
      </c>
      <c r="H20714" s="406"/>
      <c r="J20714" s="82">
        <v>42</v>
      </c>
      <c r="K20714" s="319">
        <v>2</v>
      </c>
    </row>
    <row r="20715" spans="1:11" x14ac:dyDescent="0.3">
      <c r="A20715" s="341">
        <v>43873.107636458335</v>
      </c>
      <c r="B20715" s="318">
        <v>40733.078999999998</v>
      </c>
      <c r="C20715" s="318">
        <f t="shared" si="461"/>
        <v>0.25099999999656575</v>
      </c>
      <c r="D20715" s="414">
        <f t="shared" si="462"/>
        <v>0.12549999999828287</v>
      </c>
      <c r="H20715" s="406"/>
      <c r="J20715" s="82">
        <v>43</v>
      </c>
      <c r="K20715" s="320">
        <v>3</v>
      </c>
    </row>
    <row r="20716" spans="1:11" x14ac:dyDescent="0.3">
      <c r="A20716" s="341">
        <v>43873.149303067126</v>
      </c>
      <c r="B20716" s="318">
        <v>40733.322</v>
      </c>
      <c r="C20716" s="318">
        <f t="shared" si="461"/>
        <v>0.24300000000221189</v>
      </c>
      <c r="D20716" s="414">
        <f t="shared" si="462"/>
        <v>0.12150000000110595</v>
      </c>
      <c r="H20716" s="406"/>
      <c r="J20716" s="82">
        <v>44</v>
      </c>
      <c r="K20716" s="321">
        <v>4</v>
      </c>
    </row>
    <row r="20717" spans="1:11" x14ac:dyDescent="0.3">
      <c r="A20717" s="341">
        <v>43873.190969675925</v>
      </c>
      <c r="B20717" s="318">
        <v>40733.567999999999</v>
      </c>
      <c r="C20717" s="318">
        <f t="shared" si="461"/>
        <v>0.24599999999918509</v>
      </c>
      <c r="D20717" s="414">
        <f t="shared" si="462"/>
        <v>0.12299999999959255</v>
      </c>
      <c r="H20717" s="406"/>
      <c r="J20717" s="82">
        <v>45</v>
      </c>
      <c r="K20717" s="391">
        <v>1</v>
      </c>
    </row>
    <row r="20718" spans="1:11" x14ac:dyDescent="0.3">
      <c r="A20718" s="341">
        <v>43873.232636284723</v>
      </c>
      <c r="B20718" s="318">
        <v>40733.798999999999</v>
      </c>
      <c r="C20718" s="318">
        <f t="shared" si="461"/>
        <v>0.23099999999976717</v>
      </c>
      <c r="D20718" s="414">
        <f t="shared" si="462"/>
        <v>0.11549999999988358</v>
      </c>
      <c r="H20718" s="406"/>
      <c r="J20718" s="82">
        <v>46</v>
      </c>
      <c r="K20718" s="319">
        <v>2</v>
      </c>
    </row>
    <row r="20719" spans="1:11" x14ac:dyDescent="0.3">
      <c r="A20719" s="341">
        <v>43873.274302893522</v>
      </c>
      <c r="B20719" s="318">
        <v>40734.055999999997</v>
      </c>
      <c r="C20719" s="318">
        <f t="shared" si="461"/>
        <v>0.25699999999778811</v>
      </c>
      <c r="D20719" s="414">
        <f t="shared" si="462"/>
        <v>0.12849999999889405</v>
      </c>
      <c r="H20719" s="406"/>
      <c r="J20719" s="82">
        <v>47</v>
      </c>
      <c r="K20719" s="320">
        <v>3</v>
      </c>
    </row>
    <row r="20720" spans="1:11" x14ac:dyDescent="0.3">
      <c r="A20720" s="341">
        <v>43873.315969502313</v>
      </c>
      <c r="B20720" s="318">
        <v>40734.300000000003</v>
      </c>
      <c r="C20720" s="318">
        <f t="shared" si="461"/>
        <v>0.2440000000060536</v>
      </c>
      <c r="D20720" s="414">
        <f t="shared" si="462"/>
        <v>0.1220000000030268</v>
      </c>
      <c r="H20720" s="406"/>
      <c r="J20720" s="82">
        <v>48</v>
      </c>
      <c r="K20720" s="321">
        <v>4</v>
      </c>
    </row>
    <row r="20721" spans="1:11" x14ac:dyDescent="0.3">
      <c r="A20721" s="341">
        <v>43873.357636111112</v>
      </c>
      <c r="B20721" s="318">
        <v>40734.546999999999</v>
      </c>
      <c r="C20721" s="318">
        <f t="shared" si="461"/>
        <v>0.24699999999575084</v>
      </c>
      <c r="D20721" s="414">
        <f t="shared" si="462"/>
        <v>0.12349999999787542</v>
      </c>
      <c r="H20721" s="406"/>
      <c r="J20721" s="82">
        <v>49</v>
      </c>
      <c r="K20721" s="391">
        <v>1</v>
      </c>
    </row>
    <row r="20722" spans="1:11" x14ac:dyDescent="0.3">
      <c r="A20722" s="341">
        <v>43873.39930271991</v>
      </c>
      <c r="B20722" s="318">
        <v>40734.777999999998</v>
      </c>
      <c r="C20722" s="318">
        <f t="shared" si="461"/>
        <v>0.23099999999976717</v>
      </c>
      <c r="D20722" s="414">
        <f t="shared" si="462"/>
        <v>0.11549999999988358</v>
      </c>
      <c r="H20722" s="406"/>
      <c r="J20722" s="82">
        <v>50</v>
      </c>
      <c r="K20722" s="319">
        <v>2</v>
      </c>
    </row>
    <row r="20723" spans="1:11" x14ac:dyDescent="0.3">
      <c r="A20723" s="341">
        <v>43873.440969328702</v>
      </c>
      <c r="B20723" s="318">
        <v>40735.027999999998</v>
      </c>
      <c r="C20723" s="318">
        <f t="shared" si="461"/>
        <v>0.25</v>
      </c>
      <c r="D20723" s="414">
        <f t="shared" si="462"/>
        <v>0.125</v>
      </c>
      <c r="H20723" s="406"/>
      <c r="J20723" s="82">
        <v>51</v>
      </c>
      <c r="K20723" s="320">
        <v>3</v>
      </c>
    </row>
    <row r="20724" spans="1:11" x14ac:dyDescent="0.3">
      <c r="A20724" s="341">
        <v>43873.4826359375</v>
      </c>
      <c r="B20724" s="318">
        <v>40735.277999999998</v>
      </c>
      <c r="C20724" s="318">
        <f t="shared" si="461"/>
        <v>0.25</v>
      </c>
      <c r="D20724" s="414">
        <f t="shared" si="462"/>
        <v>0.125</v>
      </c>
      <c r="H20724" s="406"/>
      <c r="J20724" s="82">
        <v>52</v>
      </c>
      <c r="K20724" s="321">
        <v>4</v>
      </c>
    </row>
    <row r="20725" spans="1:11" x14ac:dyDescent="0.3">
      <c r="A20725" s="341">
        <v>43873.524302546299</v>
      </c>
      <c r="B20725" s="318">
        <v>40735.519999999997</v>
      </c>
      <c r="C20725" s="318">
        <f t="shared" si="461"/>
        <v>0.24199999999837019</v>
      </c>
      <c r="D20725" s="414">
        <f t="shared" si="462"/>
        <v>0.12099999999918509</v>
      </c>
      <c r="H20725" s="406"/>
      <c r="J20725" s="82">
        <v>53</v>
      </c>
      <c r="K20725" s="391">
        <v>1</v>
      </c>
    </row>
    <row r="20726" spans="1:11" x14ac:dyDescent="0.3">
      <c r="A20726" s="341">
        <v>43873.56596915509</v>
      </c>
      <c r="B20726" s="318">
        <v>40735.743999999999</v>
      </c>
      <c r="C20726" s="318">
        <f t="shared" si="461"/>
        <v>0.22400000000197906</v>
      </c>
      <c r="D20726" s="414">
        <f t="shared" si="462"/>
        <v>0.11200000000098953</v>
      </c>
      <c r="H20726" s="406"/>
      <c r="J20726" s="82">
        <v>54</v>
      </c>
      <c r="K20726" s="319">
        <v>2</v>
      </c>
    </row>
    <row r="20727" spans="1:11" x14ac:dyDescent="0.3">
      <c r="A20727" s="341">
        <v>43873.607635763889</v>
      </c>
      <c r="B20727" s="318">
        <v>40735.99</v>
      </c>
      <c r="C20727" s="318">
        <f t="shared" si="461"/>
        <v>0.24599999999918509</v>
      </c>
      <c r="D20727" s="414">
        <f t="shared" si="462"/>
        <v>0.12299999999959255</v>
      </c>
      <c r="H20727" s="406"/>
      <c r="J20727" s="82">
        <v>55</v>
      </c>
      <c r="K20727" s="320">
        <v>3</v>
      </c>
    </row>
    <row r="20728" spans="1:11" x14ac:dyDescent="0.3">
      <c r="A20728" s="341">
        <v>43873.649302372687</v>
      </c>
      <c r="B20728" s="318">
        <v>40736.239000000001</v>
      </c>
      <c r="C20728" s="318">
        <f t="shared" si="461"/>
        <v>0.24900000000343425</v>
      </c>
      <c r="D20728" s="414">
        <f t="shared" si="462"/>
        <v>0.12450000000171713</v>
      </c>
      <c r="H20728" s="406"/>
      <c r="J20728" s="82">
        <v>56</v>
      </c>
      <c r="K20728" s="321">
        <v>4</v>
      </c>
    </row>
    <row r="20729" spans="1:11" x14ac:dyDescent="0.3">
      <c r="A20729" s="341">
        <v>43873.690968981478</v>
      </c>
      <c r="B20729" s="318">
        <v>40736.481</v>
      </c>
      <c r="C20729" s="318">
        <f t="shared" si="461"/>
        <v>0.24199999999837019</v>
      </c>
      <c r="D20729" s="414">
        <f t="shared" si="462"/>
        <v>0.12099999999918509</v>
      </c>
      <c r="H20729" s="406"/>
      <c r="J20729" s="82">
        <v>57</v>
      </c>
      <c r="K20729" s="391">
        <v>1</v>
      </c>
    </row>
    <row r="20730" spans="1:11" x14ac:dyDescent="0.3">
      <c r="A20730" s="341">
        <v>43873.732635590277</v>
      </c>
      <c r="B20730" s="318">
        <v>40736.709000000003</v>
      </c>
      <c r="C20730" s="318">
        <f t="shared" si="461"/>
        <v>0.22800000000279397</v>
      </c>
      <c r="D20730" s="414">
        <f t="shared" si="462"/>
        <v>0.11400000000139698</v>
      </c>
      <c r="H20730" s="406"/>
      <c r="J20730" s="82">
        <v>58</v>
      </c>
      <c r="K20730" s="319">
        <v>2</v>
      </c>
    </row>
    <row r="20731" spans="1:11" x14ac:dyDescent="0.3">
      <c r="A20731" s="341">
        <v>43873.774302199075</v>
      </c>
      <c r="B20731" s="318">
        <v>40736.949000000001</v>
      </c>
      <c r="C20731" s="318">
        <f t="shared" si="461"/>
        <v>0.23999999999796273</v>
      </c>
      <c r="D20731" s="414">
        <f t="shared" si="462"/>
        <v>0.11999999999898137</v>
      </c>
      <c r="H20731" s="406"/>
      <c r="J20731" s="82">
        <v>59</v>
      </c>
      <c r="K20731" s="320">
        <v>3</v>
      </c>
    </row>
    <row r="20732" spans="1:11" x14ac:dyDescent="0.3">
      <c r="A20732" s="341">
        <v>43873.815968807867</v>
      </c>
      <c r="B20732" s="318">
        <v>40737.190999999999</v>
      </c>
      <c r="C20732" s="318">
        <f t="shared" si="461"/>
        <v>0.24199999999837019</v>
      </c>
      <c r="D20732" s="414">
        <f t="shared" si="462"/>
        <v>0.12099999999918509</v>
      </c>
      <c r="H20732" s="406"/>
      <c r="J20732" s="82">
        <v>60</v>
      </c>
      <c r="K20732" s="321">
        <v>4</v>
      </c>
    </row>
    <row r="20733" spans="1:11" x14ac:dyDescent="0.3">
      <c r="A20733" s="341">
        <v>43873.857635416665</v>
      </c>
      <c r="B20733" s="318">
        <v>40737.428</v>
      </c>
      <c r="C20733" s="318">
        <f t="shared" si="461"/>
        <v>0.23700000000098953</v>
      </c>
      <c r="D20733" s="414">
        <f t="shared" si="462"/>
        <v>0.11850000000049477</v>
      </c>
      <c r="H20733" s="406"/>
      <c r="J20733" s="82">
        <v>61</v>
      </c>
      <c r="K20733" s="391">
        <v>1</v>
      </c>
    </row>
    <row r="20734" spans="1:11" x14ac:dyDescent="0.3">
      <c r="A20734" s="341">
        <v>43873.899302025464</v>
      </c>
      <c r="B20734" s="318">
        <v>40737.650999999998</v>
      </c>
      <c r="C20734" s="318">
        <f t="shared" si="461"/>
        <v>0.22299999999813735</v>
      </c>
      <c r="D20734" s="414">
        <f t="shared" si="462"/>
        <v>0.11149999999906868</v>
      </c>
      <c r="H20734" s="406"/>
      <c r="J20734" s="82">
        <v>62</v>
      </c>
      <c r="K20734" s="319">
        <v>2</v>
      </c>
    </row>
    <row r="20735" spans="1:11" x14ac:dyDescent="0.3">
      <c r="A20735" s="341">
        <v>43873.940968634262</v>
      </c>
      <c r="B20735" s="318">
        <v>40737.881999999998</v>
      </c>
      <c r="C20735" s="318">
        <f t="shared" si="461"/>
        <v>0.23099999999976717</v>
      </c>
      <c r="D20735" s="414">
        <f t="shared" si="462"/>
        <v>0.11549999999988358</v>
      </c>
      <c r="H20735" s="406"/>
      <c r="J20735" s="82">
        <v>63</v>
      </c>
      <c r="K20735" s="320">
        <v>3</v>
      </c>
    </row>
    <row r="20736" spans="1:11" x14ac:dyDescent="0.3">
      <c r="A20736" s="341">
        <v>43873.982635243054</v>
      </c>
      <c r="B20736" s="318">
        <v>40738.129000000001</v>
      </c>
      <c r="C20736" s="318">
        <f t="shared" si="461"/>
        <v>0.2470000000030268</v>
      </c>
      <c r="D20736" s="414">
        <f t="shared" si="462"/>
        <v>0.1235000000015134</v>
      </c>
      <c r="E20736" s="336">
        <f>SUM(C20713:C20736)*7.4805194805</f>
        <v>43.087792207695237</v>
      </c>
      <c r="F20736" s="324">
        <f>AVERAGE(D20713:D20736)</f>
        <v>0.12000000000004245</v>
      </c>
      <c r="G20736" s="324">
        <f>_xlfn.STDEV.S(D20713:D20736)</f>
        <v>4.7319450911564084E-3</v>
      </c>
      <c r="H20736" s="406"/>
      <c r="J20736" s="82">
        <v>64</v>
      </c>
      <c r="K20736" s="321">
        <v>4</v>
      </c>
    </row>
    <row r="20737" spans="1:11" x14ac:dyDescent="0.3">
      <c r="A20737" s="341">
        <v>43874.024301851852</v>
      </c>
      <c r="B20737" s="318">
        <v>40738.368999999999</v>
      </c>
      <c r="C20737" s="318">
        <f t="shared" si="461"/>
        <v>0.23999999999796273</v>
      </c>
      <c r="D20737" s="414">
        <f t="shared" si="462"/>
        <v>0.11999999999898137</v>
      </c>
      <c r="H20737" s="406"/>
      <c r="J20737" s="82">
        <v>65</v>
      </c>
      <c r="K20737" s="391">
        <v>1</v>
      </c>
    </row>
    <row r="20738" spans="1:11" x14ac:dyDescent="0.3">
      <c r="A20738" s="341">
        <v>43874.065968460651</v>
      </c>
      <c r="B20738" s="318">
        <v>40738.601000000002</v>
      </c>
      <c r="C20738" s="318">
        <f t="shared" si="461"/>
        <v>0.23200000000360887</v>
      </c>
      <c r="D20738" s="414">
        <f t="shared" si="462"/>
        <v>0.11600000000180444</v>
      </c>
      <c r="H20738" s="406"/>
      <c r="J20738" s="82">
        <v>66</v>
      </c>
      <c r="K20738" s="319">
        <v>2</v>
      </c>
    </row>
    <row r="20739" spans="1:11" x14ac:dyDescent="0.3">
      <c r="A20739" s="341">
        <v>43874.107635069442</v>
      </c>
      <c r="B20739" s="318">
        <v>40738.839</v>
      </c>
      <c r="C20739" s="318">
        <f t="shared" si="461"/>
        <v>0.23799999999755528</v>
      </c>
      <c r="D20739" s="414">
        <f t="shared" si="462"/>
        <v>0.11899999999877764</v>
      </c>
      <c r="H20739" s="406"/>
      <c r="J20739" s="82">
        <v>67</v>
      </c>
      <c r="K20739" s="320">
        <v>3</v>
      </c>
    </row>
    <row r="20740" spans="1:11" x14ac:dyDescent="0.3">
      <c r="A20740" s="341">
        <v>43874.149301678241</v>
      </c>
      <c r="B20740" s="318">
        <v>40739.088000000003</v>
      </c>
      <c r="C20740" s="318">
        <f t="shared" si="461"/>
        <v>0.24900000000343425</v>
      </c>
      <c r="D20740" s="414">
        <f t="shared" si="462"/>
        <v>0.12450000000171713</v>
      </c>
      <c r="H20740" s="406"/>
      <c r="J20740" s="82">
        <v>68</v>
      </c>
      <c r="K20740" s="321">
        <v>4</v>
      </c>
    </row>
    <row r="20741" spans="1:11" x14ac:dyDescent="0.3">
      <c r="A20741" s="341">
        <v>43874.190968287039</v>
      </c>
      <c r="B20741" s="318">
        <v>40739.332000000002</v>
      </c>
      <c r="C20741" s="318">
        <f t="shared" si="461"/>
        <v>0.24399999999877764</v>
      </c>
      <c r="D20741" s="414">
        <f t="shared" si="462"/>
        <v>0.12199999999938882</v>
      </c>
      <c r="H20741" s="406"/>
      <c r="J20741" s="82">
        <v>69</v>
      </c>
      <c r="K20741" s="391">
        <v>1</v>
      </c>
    </row>
    <row r="20742" spans="1:11" x14ac:dyDescent="0.3">
      <c r="A20742" s="341">
        <v>43874.23263489583</v>
      </c>
      <c r="B20742" s="318">
        <v>40739.572</v>
      </c>
      <c r="C20742" s="318">
        <f t="shared" si="461"/>
        <v>0.23999999999796273</v>
      </c>
      <c r="D20742" s="414">
        <f t="shared" si="462"/>
        <v>0.11999999999898137</v>
      </c>
      <c r="H20742" s="406"/>
      <c r="J20742" s="82">
        <v>70</v>
      </c>
      <c r="K20742" s="319">
        <v>2</v>
      </c>
    </row>
    <row r="20743" spans="1:11" x14ac:dyDescent="0.3">
      <c r="A20743" s="341">
        <v>43874.274301504629</v>
      </c>
      <c r="B20743" s="318">
        <v>40739.819000000003</v>
      </c>
      <c r="C20743" s="318">
        <f t="shared" si="461"/>
        <v>0.2470000000030268</v>
      </c>
      <c r="D20743" s="414">
        <f t="shared" si="462"/>
        <v>0.1235000000015134</v>
      </c>
      <c r="H20743" s="406"/>
      <c r="J20743" s="82">
        <v>71</v>
      </c>
      <c r="K20743" s="320">
        <v>3</v>
      </c>
    </row>
    <row r="20744" spans="1:11" x14ac:dyDescent="0.3">
      <c r="A20744" s="341">
        <v>43874.315968113428</v>
      </c>
      <c r="B20744" s="318">
        <v>40740.069000000003</v>
      </c>
      <c r="C20744" s="318">
        <f t="shared" si="461"/>
        <v>0.25</v>
      </c>
      <c r="D20744" s="414">
        <f t="shared" si="462"/>
        <v>0.125</v>
      </c>
      <c r="H20744" s="406"/>
      <c r="J20744" s="82">
        <v>72</v>
      </c>
      <c r="K20744" s="321">
        <v>4</v>
      </c>
    </row>
    <row r="20745" spans="1:11" x14ac:dyDescent="0.3">
      <c r="A20745" s="341">
        <v>43874.357634722219</v>
      </c>
      <c r="B20745" s="318">
        <v>40740.319000000003</v>
      </c>
      <c r="C20745" s="318">
        <f t="shared" si="461"/>
        <v>0.25</v>
      </c>
      <c r="D20745" s="414">
        <f t="shared" si="462"/>
        <v>0.125</v>
      </c>
      <c r="H20745" s="406"/>
      <c r="J20745" s="82">
        <v>73</v>
      </c>
      <c r="K20745" s="391">
        <v>1</v>
      </c>
    </row>
    <row r="20746" spans="1:11" x14ac:dyDescent="0.3">
      <c r="A20746" s="341">
        <v>43874.399301331017</v>
      </c>
      <c r="B20746" s="318">
        <v>40740.552000000003</v>
      </c>
      <c r="C20746" s="318">
        <f t="shared" si="461"/>
        <v>0.23300000000017462</v>
      </c>
      <c r="D20746" s="414">
        <f t="shared" si="462"/>
        <v>0.11650000000008731</v>
      </c>
      <c r="H20746" s="406"/>
      <c r="J20746" s="82">
        <v>74</v>
      </c>
      <c r="K20746" s="319">
        <v>2</v>
      </c>
    </row>
    <row r="20747" spans="1:11" x14ac:dyDescent="0.3">
      <c r="A20747" s="341">
        <v>43874.440967939816</v>
      </c>
      <c r="B20747" s="318">
        <v>40740.790999999997</v>
      </c>
      <c r="C20747" s="318">
        <f t="shared" si="461"/>
        <v>0.23899999999412103</v>
      </c>
      <c r="D20747" s="414">
        <f t="shared" si="462"/>
        <v>0.11949999999706051</v>
      </c>
      <c r="H20747" s="406"/>
      <c r="J20747" s="82">
        <v>75</v>
      </c>
      <c r="K20747" s="320">
        <v>3</v>
      </c>
    </row>
    <row r="20748" spans="1:11" x14ac:dyDescent="0.3">
      <c r="A20748" s="341">
        <v>43874.482634548614</v>
      </c>
      <c r="B20748" s="318">
        <v>40741.038999999997</v>
      </c>
      <c r="C20748" s="318">
        <f t="shared" si="461"/>
        <v>0.24799999999959255</v>
      </c>
      <c r="D20748" s="414">
        <f t="shared" si="462"/>
        <v>0.12399999999979627</v>
      </c>
      <c r="H20748" s="406"/>
      <c r="J20748" s="82">
        <v>76</v>
      </c>
      <c r="K20748" s="321">
        <v>4</v>
      </c>
    </row>
    <row r="20749" spans="1:11" x14ac:dyDescent="0.3">
      <c r="A20749" s="341">
        <v>43874.524301157406</v>
      </c>
      <c r="B20749" s="318">
        <v>40741.279000000002</v>
      </c>
      <c r="C20749" s="318">
        <f t="shared" si="461"/>
        <v>0.24000000000523869</v>
      </c>
      <c r="D20749" s="414">
        <f t="shared" si="462"/>
        <v>0.12000000000261934</v>
      </c>
      <c r="H20749" s="406"/>
      <c r="J20749" s="82">
        <v>77</v>
      </c>
      <c r="K20749" s="391">
        <v>1</v>
      </c>
    </row>
    <row r="20750" spans="1:11" x14ac:dyDescent="0.3">
      <c r="A20750" s="341">
        <v>43874.565967766204</v>
      </c>
      <c r="B20750" s="318">
        <v>40741.508000000002</v>
      </c>
      <c r="C20750" s="318">
        <f t="shared" si="461"/>
        <v>0.22899999999935972</v>
      </c>
      <c r="D20750" s="414">
        <f t="shared" si="462"/>
        <v>0.11449999999967986</v>
      </c>
      <c r="H20750" s="406"/>
      <c r="J20750" s="82">
        <v>78</v>
      </c>
      <c r="K20750" s="319">
        <v>2</v>
      </c>
    </row>
    <row r="20751" spans="1:11" x14ac:dyDescent="0.3">
      <c r="A20751" s="341">
        <v>43874.607634375003</v>
      </c>
      <c r="B20751" s="318">
        <v>40741.74</v>
      </c>
      <c r="C20751" s="318">
        <f t="shared" si="461"/>
        <v>0.23199999999633292</v>
      </c>
      <c r="D20751" s="414">
        <f t="shared" si="462"/>
        <v>0.11599999999816646</v>
      </c>
      <c r="H20751" s="406"/>
      <c r="J20751" s="82">
        <v>79</v>
      </c>
      <c r="K20751" s="320">
        <v>3</v>
      </c>
    </row>
    <row r="20752" spans="1:11" x14ac:dyDescent="0.3">
      <c r="A20752" s="341">
        <v>43874.649300983794</v>
      </c>
      <c r="B20752" s="318">
        <v>40741.981</v>
      </c>
      <c r="C20752" s="318">
        <f t="shared" si="461"/>
        <v>0.24100000000180444</v>
      </c>
      <c r="D20752" s="414">
        <f t="shared" si="462"/>
        <v>0.12050000000090222</v>
      </c>
      <c r="H20752" s="406"/>
      <c r="J20752" s="82">
        <v>80</v>
      </c>
      <c r="K20752" s="321">
        <v>4</v>
      </c>
    </row>
    <row r="20753" spans="1:11" x14ac:dyDescent="0.3">
      <c r="A20753" s="341">
        <v>43874.690967592593</v>
      </c>
      <c r="B20753" s="318">
        <v>40742.222000000002</v>
      </c>
      <c r="C20753" s="318">
        <f t="shared" si="461"/>
        <v>0.24100000000180444</v>
      </c>
      <c r="D20753" s="414">
        <f t="shared" si="462"/>
        <v>0.12050000000090222</v>
      </c>
      <c r="H20753" s="406"/>
      <c r="J20753" s="82">
        <v>81</v>
      </c>
      <c r="K20753" s="391">
        <v>1</v>
      </c>
    </row>
    <row r="20754" spans="1:11" x14ac:dyDescent="0.3">
      <c r="A20754" s="341">
        <v>43874.732634201391</v>
      </c>
      <c r="B20754" s="318">
        <v>40742.449999999997</v>
      </c>
      <c r="C20754" s="318">
        <f t="shared" si="461"/>
        <v>0.22799999999551801</v>
      </c>
      <c r="D20754" s="414">
        <f t="shared" si="462"/>
        <v>0.11399999999775901</v>
      </c>
      <c r="H20754" s="406"/>
      <c r="J20754" s="82">
        <v>82</v>
      </c>
      <c r="K20754" s="319">
        <v>2</v>
      </c>
    </row>
    <row r="20755" spans="1:11" x14ac:dyDescent="0.3">
      <c r="A20755" s="341">
        <v>43874.774300810182</v>
      </c>
      <c r="B20755" s="318">
        <v>40742.682000000001</v>
      </c>
      <c r="C20755" s="318">
        <f t="shared" si="461"/>
        <v>0.23200000000360887</v>
      </c>
      <c r="D20755" s="414">
        <f t="shared" si="462"/>
        <v>0.11600000000180444</v>
      </c>
      <c r="H20755" s="406"/>
      <c r="J20755" s="82">
        <v>83</v>
      </c>
      <c r="K20755" s="320">
        <v>3</v>
      </c>
    </row>
    <row r="20756" spans="1:11" x14ac:dyDescent="0.3">
      <c r="A20756" s="341">
        <v>43874.815967418981</v>
      </c>
      <c r="B20756" s="318">
        <v>40742.921000000002</v>
      </c>
      <c r="C20756" s="318">
        <f t="shared" si="461"/>
        <v>0.23900000000139698</v>
      </c>
      <c r="D20756" s="414">
        <f t="shared" si="462"/>
        <v>0.11950000000069849</v>
      </c>
      <c r="H20756" s="406"/>
      <c r="J20756" s="82">
        <v>84</v>
      </c>
      <c r="K20756" s="321">
        <v>4</v>
      </c>
    </row>
    <row r="20757" spans="1:11" x14ac:dyDescent="0.3">
      <c r="A20757" s="341">
        <v>43874.85763402778</v>
      </c>
      <c r="B20757" s="318">
        <v>40743.161999999997</v>
      </c>
      <c r="C20757" s="318">
        <f t="shared" si="461"/>
        <v>0.24099999999452848</v>
      </c>
      <c r="D20757" s="414">
        <f t="shared" si="462"/>
        <v>0.12049999999726424</v>
      </c>
      <c r="H20757" s="406"/>
      <c r="J20757" s="82">
        <v>85</v>
      </c>
      <c r="K20757" s="391">
        <v>1</v>
      </c>
    </row>
    <row r="20758" spans="1:11" x14ac:dyDescent="0.3">
      <c r="A20758" s="341">
        <v>43874.899300636571</v>
      </c>
      <c r="B20758" s="318">
        <v>40743.39</v>
      </c>
      <c r="C20758" s="318">
        <f t="shared" si="461"/>
        <v>0.22800000000279397</v>
      </c>
      <c r="D20758" s="414">
        <f t="shared" si="462"/>
        <v>0.11400000000139698</v>
      </c>
      <c r="H20758" s="406"/>
      <c r="J20758" s="82">
        <v>86</v>
      </c>
      <c r="K20758" s="319">
        <v>2</v>
      </c>
    </row>
    <row r="20759" spans="1:11" x14ac:dyDescent="0.3">
      <c r="A20759" s="341">
        <v>43874.940967245369</v>
      </c>
      <c r="B20759" s="318">
        <v>40743.620000000003</v>
      </c>
      <c r="C20759" s="318">
        <f t="shared" si="461"/>
        <v>0.23000000000320142</v>
      </c>
      <c r="D20759" s="414">
        <f t="shared" si="462"/>
        <v>0.11500000000160071</v>
      </c>
      <c r="H20759" s="406"/>
      <c r="J20759" s="82">
        <v>87</v>
      </c>
      <c r="K20759" s="320">
        <v>3</v>
      </c>
    </row>
    <row r="20760" spans="1:11" x14ac:dyDescent="0.3">
      <c r="A20760" s="341">
        <v>43874.982633854168</v>
      </c>
      <c r="B20760" s="318">
        <v>40743.856</v>
      </c>
      <c r="C20760" s="318">
        <f t="shared" si="461"/>
        <v>0.23599999999714782</v>
      </c>
      <c r="D20760" s="414">
        <f t="shared" si="462"/>
        <v>0.11799999999857391</v>
      </c>
      <c r="E20760" s="336">
        <f>SUM(C20737:C20760)*7.4805194805</f>
        <v>42.84093506481566</v>
      </c>
      <c r="F20760" s="324">
        <f>AVERAGE(D20737:D20760)</f>
        <v>0.11931249999997817</v>
      </c>
      <c r="G20760" s="324">
        <f>_xlfn.STDEV.S(D20737:D20760)</f>
        <v>3.5195494401213186E-3</v>
      </c>
      <c r="H20760" s="406"/>
      <c r="J20760" s="82">
        <v>88</v>
      </c>
      <c r="K20760" s="321">
        <v>4</v>
      </c>
    </row>
    <row r="20761" spans="1:11" x14ac:dyDescent="0.3">
      <c r="A20761" s="341">
        <v>43875.024300462966</v>
      </c>
      <c r="B20761" s="318">
        <v>40744.1</v>
      </c>
      <c r="C20761" s="318">
        <f t="shared" si="461"/>
        <v>0.24399999999877764</v>
      </c>
      <c r="D20761" s="414">
        <f t="shared" si="462"/>
        <v>0.12199999999938882</v>
      </c>
      <c r="H20761" s="406"/>
      <c r="J20761" s="82">
        <v>89</v>
      </c>
      <c r="K20761" s="391">
        <v>1</v>
      </c>
    </row>
    <row r="20762" spans="1:11" x14ac:dyDescent="0.3">
      <c r="A20762" s="341">
        <v>43875.065967071758</v>
      </c>
      <c r="B20762" s="318">
        <v>40744.33</v>
      </c>
      <c r="C20762" s="318">
        <f t="shared" si="461"/>
        <v>0.23000000000320142</v>
      </c>
      <c r="D20762" s="414">
        <f t="shared" si="462"/>
        <v>0.11500000000160071</v>
      </c>
      <c r="H20762" s="406"/>
      <c r="J20762" s="82">
        <v>90</v>
      </c>
      <c r="K20762" s="319">
        <v>2</v>
      </c>
    </row>
    <row r="20763" spans="1:11" x14ac:dyDescent="0.3">
      <c r="A20763" s="341">
        <v>43875.107633680556</v>
      </c>
      <c r="B20763" s="318">
        <v>40744.569000000003</v>
      </c>
      <c r="C20763" s="318">
        <f t="shared" si="461"/>
        <v>0.23900000000139698</v>
      </c>
      <c r="D20763" s="414">
        <f t="shared" si="462"/>
        <v>0.11950000000069849</v>
      </c>
      <c r="H20763" s="406"/>
      <c r="J20763" s="82">
        <v>91</v>
      </c>
      <c r="K20763" s="320">
        <v>3</v>
      </c>
    </row>
    <row r="20764" spans="1:11" x14ac:dyDescent="0.3">
      <c r="A20764" s="341">
        <v>43875.149300289355</v>
      </c>
      <c r="B20764" s="318">
        <v>40744.809000000001</v>
      </c>
      <c r="C20764" s="318">
        <f t="shared" si="461"/>
        <v>0.23999999999796273</v>
      </c>
      <c r="D20764" s="414">
        <f t="shared" si="462"/>
        <v>0.11999999999898137</v>
      </c>
      <c r="H20764" s="406"/>
      <c r="J20764" s="82">
        <v>92</v>
      </c>
      <c r="K20764" s="321">
        <v>4</v>
      </c>
    </row>
    <row r="20765" spans="1:11" x14ac:dyDescent="0.3">
      <c r="A20765" s="341">
        <v>43875.190966898146</v>
      </c>
      <c r="B20765" s="318">
        <v>40745.055999999997</v>
      </c>
      <c r="C20765" s="318">
        <f t="shared" si="461"/>
        <v>0.24699999999575084</v>
      </c>
      <c r="D20765" s="414">
        <f t="shared" si="462"/>
        <v>0.12349999999787542</v>
      </c>
      <c r="H20765" s="406"/>
      <c r="J20765" s="82">
        <v>93</v>
      </c>
      <c r="K20765" s="391">
        <v>1</v>
      </c>
    </row>
    <row r="20766" spans="1:11" x14ac:dyDescent="0.3">
      <c r="A20766" s="341">
        <v>43875.232633506945</v>
      </c>
      <c r="B20766" s="318">
        <v>40745.292000000001</v>
      </c>
      <c r="C20766" s="318">
        <f t="shared" si="461"/>
        <v>0.23600000000442378</v>
      </c>
      <c r="D20766" s="414">
        <f t="shared" si="462"/>
        <v>0.11800000000221189</v>
      </c>
      <c r="H20766" s="406"/>
      <c r="J20766" s="82">
        <v>94</v>
      </c>
      <c r="K20766" s="319">
        <v>2</v>
      </c>
    </row>
    <row r="20767" spans="1:11" x14ac:dyDescent="0.3">
      <c r="A20767" s="341">
        <v>43875.274300115743</v>
      </c>
      <c r="B20767" s="318">
        <v>40745.538</v>
      </c>
      <c r="C20767" s="318">
        <f t="shared" si="461"/>
        <v>0.24599999999918509</v>
      </c>
      <c r="D20767" s="414">
        <f t="shared" si="462"/>
        <v>0.12299999999959255</v>
      </c>
      <c r="H20767" s="406"/>
      <c r="J20767" s="82">
        <v>95</v>
      </c>
      <c r="K20767" s="320">
        <v>3</v>
      </c>
    </row>
    <row r="20768" spans="1:11" x14ac:dyDescent="0.3">
      <c r="A20768" s="341">
        <v>43875.315966724535</v>
      </c>
      <c r="B20768" s="318">
        <v>40745.777999999998</v>
      </c>
      <c r="C20768" s="318">
        <f t="shared" si="461"/>
        <v>0.23999999999796273</v>
      </c>
      <c r="D20768" s="414">
        <f t="shared" si="462"/>
        <v>0.11999999999898137</v>
      </c>
      <c r="H20768" s="406"/>
      <c r="J20768" s="82">
        <v>96</v>
      </c>
      <c r="K20768" s="321">
        <v>4</v>
      </c>
    </row>
    <row r="20769" spans="1:12" x14ac:dyDescent="0.3">
      <c r="A20769" s="341">
        <v>43875.357633333333</v>
      </c>
      <c r="B20769" s="318">
        <v>40746.029000000002</v>
      </c>
      <c r="C20769" s="318">
        <f t="shared" si="461"/>
        <v>0.25100000000384171</v>
      </c>
      <c r="D20769" s="414">
        <f t="shared" si="462"/>
        <v>0.12550000000192085</v>
      </c>
      <c r="H20769" s="406"/>
      <c r="J20769" s="82">
        <v>97</v>
      </c>
      <c r="K20769" s="391">
        <v>1</v>
      </c>
    </row>
    <row r="20770" spans="1:12" x14ac:dyDescent="0.3">
      <c r="A20770" s="341">
        <v>43875.382638888892</v>
      </c>
      <c r="B20770" s="318">
        <v>40746.271999999997</v>
      </c>
      <c r="C20770" s="318">
        <f t="shared" ref="C20770:C20848" si="463">B20770-B20769</f>
        <v>0.24299999999493593</v>
      </c>
      <c r="D20770" s="414">
        <f t="shared" ref="D20770:D20848" si="464">C20770/2</f>
        <v>0.12149999999746797</v>
      </c>
      <c r="H20770" s="406"/>
      <c r="J20770" s="82">
        <v>1</v>
      </c>
      <c r="K20770" s="319">
        <v>2</v>
      </c>
      <c r="L20770" s="54" t="s">
        <v>313</v>
      </c>
    </row>
    <row r="20771" spans="1:12" x14ac:dyDescent="0.3">
      <c r="A20771" s="341">
        <v>43875.424305555556</v>
      </c>
      <c r="B20771" s="318">
        <v>40746.510999999999</v>
      </c>
      <c r="C20771" s="318">
        <f t="shared" si="463"/>
        <v>0.23900000000139698</v>
      </c>
      <c r="D20771" s="414">
        <f t="shared" si="464"/>
        <v>0.11950000000069849</v>
      </c>
      <c r="H20771" s="406"/>
      <c r="J20771" s="82">
        <v>2</v>
      </c>
      <c r="K20771" s="320">
        <v>3</v>
      </c>
    </row>
    <row r="20772" spans="1:12" x14ac:dyDescent="0.3">
      <c r="A20772" s="341">
        <v>43875.46597222222</v>
      </c>
      <c r="B20772" s="318">
        <v>40746.745000000003</v>
      </c>
      <c r="C20772" s="318">
        <f t="shared" si="463"/>
        <v>0.23400000000401633</v>
      </c>
      <c r="D20772" s="414">
        <f t="shared" si="464"/>
        <v>0.11700000000200816</v>
      </c>
      <c r="H20772" s="406"/>
      <c r="J20772" s="82">
        <v>3</v>
      </c>
      <c r="K20772" s="321">
        <v>4</v>
      </c>
    </row>
    <row r="20773" spans="1:12" x14ac:dyDescent="0.3">
      <c r="A20773" s="341">
        <v>43875.507638888892</v>
      </c>
      <c r="B20773" s="318">
        <v>40746.991000000002</v>
      </c>
      <c r="C20773" s="318">
        <f t="shared" si="463"/>
        <v>0.24599999999918509</v>
      </c>
      <c r="D20773" s="414">
        <f t="shared" si="464"/>
        <v>0.12299999999959255</v>
      </c>
      <c r="H20773" s="406"/>
      <c r="J20773" s="82">
        <v>4</v>
      </c>
      <c r="K20773" s="391">
        <v>1</v>
      </c>
    </row>
    <row r="20774" spans="1:12" x14ac:dyDescent="0.3">
      <c r="A20774" s="341">
        <v>43875.549305555556</v>
      </c>
      <c r="B20774" s="318">
        <v>40747.237999999998</v>
      </c>
      <c r="C20774" s="318">
        <f t="shared" si="463"/>
        <v>0.24699999999575084</v>
      </c>
      <c r="D20774" s="414">
        <f t="shared" si="464"/>
        <v>0.12349999999787542</v>
      </c>
      <c r="H20774" s="406"/>
      <c r="J20774" s="82">
        <v>5</v>
      </c>
      <c r="K20774" s="319">
        <v>2</v>
      </c>
    </row>
    <row r="20775" spans="1:12" x14ac:dyDescent="0.3">
      <c r="A20775" s="341">
        <v>43875.59097222222</v>
      </c>
      <c r="B20775" s="318">
        <v>40747.478000000003</v>
      </c>
      <c r="C20775" s="318">
        <f t="shared" si="463"/>
        <v>0.24000000000523869</v>
      </c>
      <c r="D20775" s="414">
        <f t="shared" si="464"/>
        <v>0.12000000000261934</v>
      </c>
      <c r="H20775" s="406"/>
      <c r="J20775" s="82">
        <v>6</v>
      </c>
      <c r="K20775" s="320">
        <v>3</v>
      </c>
    </row>
    <row r="20776" spans="1:12" x14ac:dyDescent="0.3">
      <c r="A20776" s="341">
        <v>43875.632638888892</v>
      </c>
      <c r="B20776" s="318">
        <v>40747.709000000003</v>
      </c>
      <c r="C20776" s="318">
        <f t="shared" si="463"/>
        <v>0.23099999999976717</v>
      </c>
      <c r="D20776" s="414">
        <f t="shared" si="464"/>
        <v>0.11549999999988358</v>
      </c>
      <c r="H20776" s="406"/>
      <c r="J20776" s="82">
        <v>7</v>
      </c>
      <c r="K20776" s="321">
        <v>4</v>
      </c>
    </row>
    <row r="20777" spans="1:12" x14ac:dyDescent="0.3">
      <c r="A20777" s="341">
        <v>43875.674305555556</v>
      </c>
      <c r="B20777" s="318">
        <v>40747.949999999997</v>
      </c>
      <c r="C20777" s="318">
        <f t="shared" si="463"/>
        <v>0.24099999999452848</v>
      </c>
      <c r="D20777" s="414">
        <f t="shared" si="464"/>
        <v>0.12049999999726424</v>
      </c>
      <c r="H20777" s="406"/>
      <c r="J20777" s="82">
        <v>8</v>
      </c>
      <c r="K20777" s="391">
        <v>1</v>
      </c>
    </row>
    <row r="20778" spans="1:12" x14ac:dyDescent="0.3">
      <c r="A20778" s="341">
        <v>43875.71597222222</v>
      </c>
      <c r="B20778" s="318">
        <v>40748.19</v>
      </c>
      <c r="C20778" s="318">
        <f t="shared" si="463"/>
        <v>0.24000000000523869</v>
      </c>
      <c r="D20778" s="414">
        <f t="shared" si="464"/>
        <v>0.12000000000261934</v>
      </c>
      <c r="H20778" s="406"/>
      <c r="J20778" s="82">
        <v>9</v>
      </c>
      <c r="K20778" s="319">
        <v>2</v>
      </c>
    </row>
    <row r="20779" spans="1:12" x14ac:dyDescent="0.3">
      <c r="A20779" s="341">
        <v>43875.757638888892</v>
      </c>
      <c r="B20779" s="318">
        <v>40748.43</v>
      </c>
      <c r="C20779" s="318">
        <f t="shared" si="463"/>
        <v>0.23999999999796273</v>
      </c>
      <c r="D20779" s="414">
        <f t="shared" si="464"/>
        <v>0.11999999999898137</v>
      </c>
      <c r="H20779" s="406"/>
      <c r="J20779" s="82">
        <v>10</v>
      </c>
      <c r="K20779" s="320">
        <v>3</v>
      </c>
    </row>
    <row r="20780" spans="1:12" x14ac:dyDescent="0.3">
      <c r="A20780" s="341">
        <v>43875.799305555556</v>
      </c>
      <c r="B20780" s="318">
        <v>40748.661</v>
      </c>
      <c r="C20780" s="318">
        <f t="shared" si="463"/>
        <v>0.23099999999976717</v>
      </c>
      <c r="D20780" s="414">
        <f t="shared" si="464"/>
        <v>0.11549999999988358</v>
      </c>
      <c r="H20780" s="406"/>
      <c r="J20780" s="82">
        <v>11</v>
      </c>
      <c r="K20780" s="321">
        <v>4</v>
      </c>
    </row>
    <row r="20781" spans="1:12" x14ac:dyDescent="0.3">
      <c r="A20781" s="341">
        <v>43875.84097222222</v>
      </c>
      <c r="B20781" s="318">
        <v>40748.896999999997</v>
      </c>
      <c r="C20781" s="318">
        <f t="shared" si="463"/>
        <v>0.23599999999714782</v>
      </c>
      <c r="D20781" s="414">
        <f t="shared" si="464"/>
        <v>0.11799999999857391</v>
      </c>
      <c r="H20781" s="406"/>
      <c r="J20781" s="82">
        <v>12</v>
      </c>
      <c r="K20781" s="391">
        <v>1</v>
      </c>
    </row>
    <row r="20782" spans="1:12" x14ac:dyDescent="0.3">
      <c r="A20782" s="341">
        <v>43875.882638888892</v>
      </c>
      <c r="B20782" s="318">
        <v>40749.131999999998</v>
      </c>
      <c r="C20782" s="318">
        <f t="shared" si="463"/>
        <v>0.23500000000058208</v>
      </c>
      <c r="D20782" s="414">
        <f t="shared" si="464"/>
        <v>0.11750000000029104</v>
      </c>
      <c r="H20782" s="406"/>
      <c r="J20782" s="82">
        <v>13</v>
      </c>
      <c r="K20782" s="319">
        <v>2</v>
      </c>
    </row>
    <row r="20783" spans="1:12" x14ac:dyDescent="0.3">
      <c r="A20783" s="341">
        <v>43875.924305555556</v>
      </c>
      <c r="B20783" s="318">
        <v>40749.372000000003</v>
      </c>
      <c r="C20783" s="318">
        <f t="shared" si="463"/>
        <v>0.24000000000523869</v>
      </c>
      <c r="D20783" s="414">
        <f t="shared" si="464"/>
        <v>0.12000000000261934</v>
      </c>
      <c r="H20783" s="406"/>
      <c r="J20783" s="82">
        <v>14</v>
      </c>
      <c r="K20783" s="320">
        <v>3</v>
      </c>
    </row>
    <row r="20784" spans="1:12" x14ac:dyDescent="0.3">
      <c r="A20784" s="341">
        <v>43875.96597222222</v>
      </c>
      <c r="B20784" s="318">
        <v>40749.605000000003</v>
      </c>
      <c r="C20784" s="318">
        <f t="shared" si="463"/>
        <v>0.23300000000017462</v>
      </c>
      <c r="D20784" s="414">
        <f t="shared" si="464"/>
        <v>0.11650000000008731</v>
      </c>
      <c r="E20784" s="336">
        <f>SUM(C20761:C20784)*7.4805194805</f>
        <v>43.005506493420192</v>
      </c>
      <c r="F20784" s="324">
        <f>AVERAGE(D20761:D20784)</f>
        <v>0.11977083333340488</v>
      </c>
      <c r="G20784" s="324">
        <f>_xlfn.STDEV.S(D20761:D20784)</f>
        <v>2.7935452251595721E-3</v>
      </c>
      <c r="H20784" s="406"/>
      <c r="J20784" s="82">
        <v>15</v>
      </c>
      <c r="K20784" s="321">
        <v>4</v>
      </c>
    </row>
    <row r="20785" spans="1:11" x14ac:dyDescent="0.3">
      <c r="A20785" s="341">
        <v>43876.007638888892</v>
      </c>
      <c r="B20785" s="318">
        <v>40749.839</v>
      </c>
      <c r="C20785" s="318">
        <f t="shared" si="463"/>
        <v>0.23399999999674037</v>
      </c>
      <c r="D20785" s="414">
        <f t="shared" si="464"/>
        <v>0.11699999999837019</v>
      </c>
      <c r="H20785" s="406"/>
      <c r="J20785" s="82">
        <v>16</v>
      </c>
      <c r="K20785" s="391">
        <v>1</v>
      </c>
    </row>
    <row r="20786" spans="1:11" x14ac:dyDescent="0.3">
      <c r="A20786" s="341">
        <v>43876.049305555556</v>
      </c>
      <c r="B20786" s="318">
        <v>40750.076999999997</v>
      </c>
      <c r="C20786" s="318">
        <f t="shared" si="463"/>
        <v>0.23799999999755528</v>
      </c>
      <c r="D20786" s="414">
        <f t="shared" si="464"/>
        <v>0.11899999999877764</v>
      </c>
      <c r="H20786" s="406"/>
      <c r="J20786" s="82">
        <v>17</v>
      </c>
      <c r="K20786" s="319">
        <v>2</v>
      </c>
    </row>
    <row r="20787" spans="1:11" x14ac:dyDescent="0.3">
      <c r="A20787" s="341">
        <v>43876.09097222222</v>
      </c>
      <c r="B20787" s="318">
        <v>40750.322</v>
      </c>
      <c r="C20787" s="318">
        <f t="shared" si="463"/>
        <v>0.24500000000261934</v>
      </c>
      <c r="D20787" s="414">
        <f t="shared" si="464"/>
        <v>0.12250000000130967</v>
      </c>
      <c r="H20787" s="406"/>
      <c r="J20787" s="82">
        <v>18</v>
      </c>
      <c r="K20787" s="320">
        <v>3</v>
      </c>
    </row>
    <row r="20788" spans="1:11" x14ac:dyDescent="0.3">
      <c r="A20788" s="341">
        <v>43876.132638888892</v>
      </c>
      <c r="B20788" s="318">
        <v>40750.567999999999</v>
      </c>
      <c r="C20788" s="318">
        <f t="shared" si="463"/>
        <v>0.24599999999918509</v>
      </c>
      <c r="D20788" s="414">
        <f t="shared" si="464"/>
        <v>0.12299999999959255</v>
      </c>
      <c r="H20788" s="406"/>
      <c r="J20788" s="82">
        <v>19</v>
      </c>
      <c r="K20788" s="321">
        <v>4</v>
      </c>
    </row>
    <row r="20789" spans="1:11" x14ac:dyDescent="0.3">
      <c r="A20789" s="341">
        <v>43876.174305555556</v>
      </c>
      <c r="B20789" s="318">
        <v>40750.800999999999</v>
      </c>
      <c r="C20789" s="318">
        <f t="shared" si="463"/>
        <v>0.23300000000017462</v>
      </c>
      <c r="D20789" s="414">
        <f t="shared" si="464"/>
        <v>0.11650000000008731</v>
      </c>
      <c r="H20789" s="406"/>
      <c r="J20789" s="82">
        <v>20</v>
      </c>
      <c r="K20789" s="391">
        <v>1</v>
      </c>
    </row>
    <row r="20790" spans="1:11" x14ac:dyDescent="0.3">
      <c r="A20790" s="341">
        <v>43876.21597222222</v>
      </c>
      <c r="B20790" s="318">
        <v>40751.046999999999</v>
      </c>
      <c r="C20790" s="318">
        <f t="shared" si="463"/>
        <v>0.24599999999918509</v>
      </c>
      <c r="D20790" s="414">
        <f t="shared" si="464"/>
        <v>0.12299999999959255</v>
      </c>
      <c r="H20790" s="406"/>
      <c r="J20790" s="82">
        <v>21</v>
      </c>
      <c r="K20790" s="319">
        <v>2</v>
      </c>
    </row>
    <row r="20791" spans="1:11" x14ac:dyDescent="0.3">
      <c r="A20791" s="341">
        <v>43876.257638888892</v>
      </c>
      <c r="B20791" s="318">
        <v>40751.296999999999</v>
      </c>
      <c r="C20791" s="318">
        <f t="shared" si="463"/>
        <v>0.25</v>
      </c>
      <c r="D20791" s="414">
        <f t="shared" si="464"/>
        <v>0.125</v>
      </c>
      <c r="H20791" s="406"/>
      <c r="J20791" s="82">
        <v>22</v>
      </c>
      <c r="K20791" s="320">
        <v>3</v>
      </c>
    </row>
    <row r="20792" spans="1:11" x14ac:dyDescent="0.3">
      <c r="A20792" s="341">
        <v>43876.299305555556</v>
      </c>
      <c r="B20792" s="318">
        <v>40751.544000000002</v>
      </c>
      <c r="C20792" s="318">
        <f t="shared" si="463"/>
        <v>0.2470000000030268</v>
      </c>
      <c r="D20792" s="414">
        <f t="shared" si="464"/>
        <v>0.1235000000015134</v>
      </c>
      <c r="H20792" s="406"/>
      <c r="J20792" s="82">
        <v>23</v>
      </c>
      <c r="K20792" s="321">
        <v>4</v>
      </c>
    </row>
    <row r="20793" spans="1:11" x14ac:dyDescent="0.3">
      <c r="A20793" s="341">
        <v>43876.34097222222</v>
      </c>
      <c r="B20793" s="318">
        <v>40751.783000000003</v>
      </c>
      <c r="C20793" s="318">
        <f t="shared" si="463"/>
        <v>0.23900000000139698</v>
      </c>
      <c r="D20793" s="414">
        <f t="shared" si="464"/>
        <v>0.11950000000069849</v>
      </c>
      <c r="H20793" s="406"/>
      <c r="J20793" s="82">
        <v>24</v>
      </c>
      <c r="K20793" s="391">
        <v>1</v>
      </c>
    </row>
    <row r="20794" spans="1:11" x14ac:dyDescent="0.3">
      <c r="A20794" s="341">
        <v>43876.382638888892</v>
      </c>
      <c r="B20794" s="318">
        <v>40752.025000000001</v>
      </c>
      <c r="C20794" s="318">
        <f t="shared" si="463"/>
        <v>0.24199999999837019</v>
      </c>
      <c r="D20794" s="414">
        <f t="shared" si="464"/>
        <v>0.12099999999918509</v>
      </c>
      <c r="H20794" s="406"/>
      <c r="J20794" s="82">
        <v>25</v>
      </c>
      <c r="K20794" s="319">
        <v>2</v>
      </c>
    </row>
    <row r="20795" spans="1:11" x14ac:dyDescent="0.3">
      <c r="A20795" s="341">
        <v>43876.424305555556</v>
      </c>
      <c r="B20795" s="318">
        <v>40752.271999999997</v>
      </c>
      <c r="C20795" s="318">
        <f t="shared" si="463"/>
        <v>0.24699999999575084</v>
      </c>
      <c r="D20795" s="414">
        <f t="shared" si="464"/>
        <v>0.12349999999787542</v>
      </c>
      <c r="H20795" s="406"/>
      <c r="J20795" s="82">
        <v>26</v>
      </c>
      <c r="K20795" s="320">
        <v>3</v>
      </c>
    </row>
    <row r="20796" spans="1:11" x14ac:dyDescent="0.3">
      <c r="A20796" s="341">
        <v>43876.46597222222</v>
      </c>
      <c r="B20796" s="318">
        <v>40752.514000000003</v>
      </c>
      <c r="C20796" s="318">
        <f t="shared" si="463"/>
        <v>0.24200000000564614</v>
      </c>
      <c r="D20796" s="414">
        <f t="shared" si="464"/>
        <v>0.12100000000282307</v>
      </c>
      <c r="H20796" s="406"/>
      <c r="J20796" s="82">
        <v>27</v>
      </c>
      <c r="K20796" s="321">
        <v>4</v>
      </c>
    </row>
    <row r="20797" spans="1:11" x14ac:dyDescent="0.3">
      <c r="A20797" s="341">
        <v>43876.507638888892</v>
      </c>
      <c r="B20797" s="318">
        <v>40752.749000000003</v>
      </c>
      <c r="C20797" s="318">
        <f t="shared" si="463"/>
        <v>0.23500000000058208</v>
      </c>
      <c r="D20797" s="414">
        <f t="shared" si="464"/>
        <v>0.11750000000029104</v>
      </c>
      <c r="H20797" s="406"/>
      <c r="J20797" s="82">
        <v>28</v>
      </c>
      <c r="K20797" s="391">
        <v>1</v>
      </c>
    </row>
    <row r="20798" spans="1:11" x14ac:dyDescent="0.3">
      <c r="A20798" s="341">
        <v>43876.549305555556</v>
      </c>
      <c r="B20798" s="318">
        <v>40752.983</v>
      </c>
      <c r="C20798" s="318">
        <f t="shared" si="463"/>
        <v>0.23399999999674037</v>
      </c>
      <c r="D20798" s="414">
        <f t="shared" si="464"/>
        <v>0.11699999999837019</v>
      </c>
      <c r="H20798" s="406"/>
      <c r="J20798" s="82">
        <v>29</v>
      </c>
      <c r="K20798" s="319">
        <v>2</v>
      </c>
    </row>
    <row r="20799" spans="1:11" x14ac:dyDescent="0.3">
      <c r="A20799" s="341">
        <v>43876.59097222222</v>
      </c>
      <c r="B20799" s="318">
        <v>40753.228999999999</v>
      </c>
      <c r="C20799" s="318">
        <f t="shared" si="463"/>
        <v>0.24599999999918509</v>
      </c>
      <c r="D20799" s="414">
        <f t="shared" si="464"/>
        <v>0.12299999999959255</v>
      </c>
      <c r="H20799" s="406"/>
      <c r="J20799" s="82">
        <v>30</v>
      </c>
      <c r="K20799" s="320">
        <v>3</v>
      </c>
    </row>
    <row r="20800" spans="1:11" x14ac:dyDescent="0.3">
      <c r="A20800" s="341">
        <v>43876.632638888892</v>
      </c>
      <c r="B20800" s="318">
        <v>40753.470999999998</v>
      </c>
      <c r="C20800" s="318">
        <f t="shared" si="463"/>
        <v>0.24199999999837019</v>
      </c>
      <c r="D20800" s="414">
        <f t="shared" si="464"/>
        <v>0.12099999999918509</v>
      </c>
      <c r="H20800" s="406"/>
      <c r="J20800" s="82">
        <v>31</v>
      </c>
      <c r="K20800" s="321">
        <v>4</v>
      </c>
    </row>
    <row r="20801" spans="1:11" x14ac:dyDescent="0.3">
      <c r="A20801" s="341">
        <v>43876.674305555556</v>
      </c>
      <c r="B20801" s="318">
        <v>40753.705000000002</v>
      </c>
      <c r="C20801" s="318">
        <f t="shared" si="463"/>
        <v>0.23400000000401633</v>
      </c>
      <c r="D20801" s="414">
        <f t="shared" si="464"/>
        <v>0.11700000000200816</v>
      </c>
      <c r="H20801" s="406"/>
      <c r="J20801" s="82">
        <v>32</v>
      </c>
      <c r="K20801" s="391">
        <v>1</v>
      </c>
    </row>
    <row r="20802" spans="1:11" x14ac:dyDescent="0.3">
      <c r="A20802" s="341">
        <v>43876.715971990743</v>
      </c>
      <c r="B20802" s="318">
        <v>40753.938000000002</v>
      </c>
      <c r="C20802" s="318">
        <f t="shared" si="463"/>
        <v>0.23300000000017462</v>
      </c>
      <c r="D20802" s="414">
        <f t="shared" si="464"/>
        <v>0.11650000000008731</v>
      </c>
      <c r="H20802" s="406"/>
      <c r="J20802" s="82">
        <v>33</v>
      </c>
      <c r="K20802" s="319">
        <v>2</v>
      </c>
    </row>
    <row r="20803" spans="1:11" x14ac:dyDescent="0.3">
      <c r="A20803" s="341">
        <v>43876.757638599534</v>
      </c>
      <c r="B20803" s="318">
        <v>40754.180999999997</v>
      </c>
      <c r="C20803" s="318">
        <f t="shared" si="463"/>
        <v>0.24299999999493593</v>
      </c>
      <c r="D20803" s="414">
        <f t="shared" si="464"/>
        <v>0.12149999999746797</v>
      </c>
      <c r="H20803" s="406"/>
      <c r="J20803" s="82">
        <v>34</v>
      </c>
      <c r="K20803" s="320">
        <v>3</v>
      </c>
    </row>
    <row r="20804" spans="1:11" x14ac:dyDescent="0.3">
      <c r="A20804" s="341">
        <v>43876.799305208333</v>
      </c>
      <c r="B20804" s="318">
        <v>40754.419000000002</v>
      </c>
      <c r="C20804" s="318">
        <f t="shared" si="463"/>
        <v>0.23800000000483124</v>
      </c>
      <c r="D20804" s="414">
        <f t="shared" si="464"/>
        <v>0.11900000000241562</v>
      </c>
      <c r="H20804" s="406"/>
      <c r="J20804" s="82">
        <v>35</v>
      </c>
      <c r="K20804" s="321">
        <v>4</v>
      </c>
    </row>
    <row r="20805" spans="1:11" x14ac:dyDescent="0.3">
      <c r="A20805" s="341">
        <v>43876.840971817132</v>
      </c>
      <c r="B20805" s="318">
        <v>40754.650999999998</v>
      </c>
      <c r="C20805" s="318">
        <f t="shared" si="463"/>
        <v>0.23199999999633292</v>
      </c>
      <c r="D20805" s="414">
        <f t="shared" si="464"/>
        <v>0.11599999999816646</v>
      </c>
      <c r="H20805" s="406"/>
      <c r="J20805" s="82">
        <v>36</v>
      </c>
      <c r="K20805" s="391">
        <v>1</v>
      </c>
    </row>
    <row r="20806" spans="1:11" x14ac:dyDescent="0.3">
      <c r="A20806" s="341">
        <v>43876.882638425923</v>
      </c>
      <c r="B20806" s="318">
        <v>40754.883999999998</v>
      </c>
      <c r="C20806" s="318">
        <f t="shared" si="463"/>
        <v>0.23300000000017462</v>
      </c>
      <c r="D20806" s="414">
        <f t="shared" si="464"/>
        <v>0.11650000000008731</v>
      </c>
      <c r="H20806" s="406"/>
      <c r="J20806" s="82">
        <v>37</v>
      </c>
      <c r="K20806" s="319">
        <v>2</v>
      </c>
    </row>
    <row r="20807" spans="1:11" x14ac:dyDescent="0.3">
      <c r="A20807" s="341">
        <v>43876.924305034721</v>
      </c>
      <c r="B20807" s="318">
        <v>40755.129000000001</v>
      </c>
      <c r="C20807" s="318">
        <f t="shared" si="463"/>
        <v>0.24500000000261934</v>
      </c>
      <c r="D20807" s="414">
        <f t="shared" si="464"/>
        <v>0.12250000000130967</v>
      </c>
      <c r="H20807" s="406"/>
      <c r="J20807" s="82">
        <v>38</v>
      </c>
      <c r="K20807" s="320">
        <v>3</v>
      </c>
    </row>
    <row r="20808" spans="1:11" x14ac:dyDescent="0.3">
      <c r="A20808" s="341">
        <v>43876.96597164352</v>
      </c>
      <c r="B20808" s="318">
        <v>40755.366999999998</v>
      </c>
      <c r="C20808" s="318">
        <f t="shared" si="463"/>
        <v>0.23799999999755528</v>
      </c>
      <c r="D20808" s="414">
        <f t="shared" si="464"/>
        <v>0.11899999999877764</v>
      </c>
      <c r="E20808" s="336">
        <f>SUM(C20785:C20808)*7.4805194805</f>
        <v>43.102753246604863</v>
      </c>
      <c r="F20808" s="324">
        <f>AVERAGE(D20785:D20808)</f>
        <v>0.12004166666656602</v>
      </c>
      <c r="G20808" s="324">
        <f>_xlfn.STDEV.S(D20785:D20808)</f>
        <v>2.8242608371045505E-3</v>
      </c>
      <c r="H20808" s="406"/>
      <c r="J20808" s="82">
        <v>39</v>
      </c>
      <c r="K20808" s="321">
        <v>4</v>
      </c>
    </row>
    <row r="20809" spans="1:11" x14ac:dyDescent="0.3">
      <c r="A20809" s="341">
        <v>43877.007638252318</v>
      </c>
      <c r="B20809" s="318">
        <v>40755.601000000002</v>
      </c>
      <c r="C20809" s="318">
        <f t="shared" si="463"/>
        <v>0.23400000000401633</v>
      </c>
      <c r="D20809" s="414">
        <f t="shared" si="464"/>
        <v>0.11700000000200816</v>
      </c>
      <c r="H20809" s="406"/>
      <c r="J20809" s="82">
        <v>40</v>
      </c>
      <c r="K20809" s="391">
        <v>1</v>
      </c>
    </row>
    <row r="20810" spans="1:11" x14ac:dyDescent="0.3">
      <c r="A20810" s="341">
        <v>43877.04930486111</v>
      </c>
      <c r="B20810" s="318">
        <v>40755.830999999998</v>
      </c>
      <c r="C20810" s="318">
        <f t="shared" si="463"/>
        <v>0.22999999999592546</v>
      </c>
      <c r="D20810" s="414">
        <f t="shared" si="464"/>
        <v>0.11499999999796273</v>
      </c>
      <c r="H20810" s="406"/>
      <c r="J20810" s="82">
        <v>41</v>
      </c>
      <c r="K20810" s="319">
        <v>2</v>
      </c>
    </row>
    <row r="20811" spans="1:11" x14ac:dyDescent="0.3">
      <c r="A20811" s="341">
        <v>43877.090971469908</v>
      </c>
      <c r="B20811" s="318">
        <v>40756.078999999998</v>
      </c>
      <c r="C20811" s="318">
        <f t="shared" si="463"/>
        <v>0.24799999999959255</v>
      </c>
      <c r="D20811" s="414">
        <f t="shared" si="464"/>
        <v>0.12399999999979627</v>
      </c>
      <c r="H20811" s="406"/>
      <c r="J20811" s="82">
        <v>42</v>
      </c>
      <c r="K20811" s="320">
        <v>3</v>
      </c>
    </row>
    <row r="20812" spans="1:11" x14ac:dyDescent="0.3">
      <c r="A20812" s="341">
        <v>43877.132638078707</v>
      </c>
      <c r="B20812" s="318">
        <v>40756.322</v>
      </c>
      <c r="C20812" s="318">
        <f t="shared" si="463"/>
        <v>0.24300000000221189</v>
      </c>
      <c r="D20812" s="414">
        <f t="shared" si="464"/>
        <v>0.12150000000110595</v>
      </c>
      <c r="H20812" s="406"/>
      <c r="J20812" s="82">
        <v>43</v>
      </c>
      <c r="K20812" s="321">
        <v>4</v>
      </c>
    </row>
    <row r="20813" spans="1:11" x14ac:dyDescent="0.3">
      <c r="A20813" s="341">
        <v>43877.174304687498</v>
      </c>
      <c r="B20813" s="318">
        <v>40756.567999999999</v>
      </c>
      <c r="C20813" s="318">
        <f t="shared" si="463"/>
        <v>0.24599999999918509</v>
      </c>
      <c r="D20813" s="414">
        <f t="shared" si="464"/>
        <v>0.12299999999959255</v>
      </c>
      <c r="H20813" s="406"/>
      <c r="J20813" s="82">
        <v>44</v>
      </c>
      <c r="K20813" s="391">
        <v>1</v>
      </c>
    </row>
    <row r="20814" spans="1:11" x14ac:dyDescent="0.3">
      <c r="A20814" s="341">
        <v>43877.215971296297</v>
      </c>
      <c r="B20814" s="318">
        <v>40756.800999999999</v>
      </c>
      <c r="C20814" s="318">
        <f t="shared" si="463"/>
        <v>0.23300000000017462</v>
      </c>
      <c r="D20814" s="414">
        <f t="shared" si="464"/>
        <v>0.11650000000008731</v>
      </c>
      <c r="H20814" s="406"/>
      <c r="J20814" s="82">
        <v>45</v>
      </c>
      <c r="K20814" s="319">
        <v>2</v>
      </c>
    </row>
    <row r="20815" spans="1:11" x14ac:dyDescent="0.3">
      <c r="A20815" s="341">
        <v>43877.257637905095</v>
      </c>
      <c r="B20815" s="318">
        <v>40757.059000000001</v>
      </c>
      <c r="C20815" s="318">
        <f t="shared" si="463"/>
        <v>0.25800000000162981</v>
      </c>
      <c r="D20815" s="414">
        <f t="shared" si="464"/>
        <v>0.12900000000081491</v>
      </c>
      <c r="H20815" s="406"/>
      <c r="J20815" s="82">
        <v>46</v>
      </c>
      <c r="K20815" s="320">
        <v>3</v>
      </c>
    </row>
    <row r="20816" spans="1:11" x14ac:dyDescent="0.3">
      <c r="A20816" s="341">
        <v>43877.299304513886</v>
      </c>
      <c r="B20816" s="318">
        <v>40757.307999999997</v>
      </c>
      <c r="C20816" s="318">
        <f t="shared" si="463"/>
        <v>0.24899999999615829</v>
      </c>
      <c r="D20816" s="414">
        <f t="shared" si="464"/>
        <v>0.12449999999807915</v>
      </c>
      <c r="H20816" s="406"/>
      <c r="J20816" s="82">
        <v>47</v>
      </c>
      <c r="K20816" s="321">
        <v>4</v>
      </c>
    </row>
    <row r="20817" spans="1:11" x14ac:dyDescent="0.3">
      <c r="A20817" s="341">
        <v>43877.340971122685</v>
      </c>
      <c r="B20817" s="318">
        <v>40757.550000000003</v>
      </c>
      <c r="C20817" s="318">
        <f t="shared" si="463"/>
        <v>0.24200000000564614</v>
      </c>
      <c r="D20817" s="414">
        <f t="shared" si="464"/>
        <v>0.12100000000282307</v>
      </c>
      <c r="H20817" s="406"/>
      <c r="J20817" s="82">
        <v>48</v>
      </c>
      <c r="K20817" s="391">
        <v>1</v>
      </c>
    </row>
    <row r="20818" spans="1:11" x14ac:dyDescent="0.3">
      <c r="A20818" s="341">
        <v>43877.382637731484</v>
      </c>
      <c r="B20818" s="318">
        <v>40757.783000000003</v>
      </c>
      <c r="C20818" s="318">
        <f t="shared" si="463"/>
        <v>0.23300000000017462</v>
      </c>
      <c r="D20818" s="414">
        <f t="shared" si="464"/>
        <v>0.11650000000008731</v>
      </c>
      <c r="H20818" s="406"/>
      <c r="J20818" s="82">
        <v>49</v>
      </c>
      <c r="K20818" s="319">
        <v>2</v>
      </c>
    </row>
    <row r="20819" spans="1:11" x14ac:dyDescent="0.3">
      <c r="A20819" s="341">
        <v>43877.424304340275</v>
      </c>
      <c r="B20819" s="318">
        <v>40758.038</v>
      </c>
      <c r="C20819" s="318">
        <f t="shared" si="463"/>
        <v>0.25499999999738066</v>
      </c>
      <c r="D20819" s="414">
        <f t="shared" si="464"/>
        <v>0.12749999999869033</v>
      </c>
      <c r="H20819" s="406"/>
      <c r="J20819" s="82">
        <v>50</v>
      </c>
      <c r="K20819" s="320">
        <v>3</v>
      </c>
    </row>
    <row r="20820" spans="1:11" x14ac:dyDescent="0.3">
      <c r="A20820" s="341">
        <v>43877.465970949073</v>
      </c>
      <c r="B20820" s="318">
        <v>40758.286999999997</v>
      </c>
      <c r="C20820" s="318">
        <f t="shared" si="463"/>
        <v>0.24899999999615829</v>
      </c>
      <c r="D20820" s="414">
        <f t="shared" si="464"/>
        <v>0.12449999999807915</v>
      </c>
      <c r="H20820" s="406"/>
      <c r="J20820" s="82">
        <v>51</v>
      </c>
      <c r="K20820" s="321">
        <v>4</v>
      </c>
    </row>
    <row r="20821" spans="1:11" x14ac:dyDescent="0.3">
      <c r="A20821" s="341">
        <v>43877.507637557872</v>
      </c>
      <c r="B20821" s="318">
        <v>40758.529000000002</v>
      </c>
      <c r="C20821" s="318">
        <f t="shared" si="463"/>
        <v>0.24200000000564614</v>
      </c>
      <c r="D20821" s="414">
        <f t="shared" si="464"/>
        <v>0.12100000000282307</v>
      </c>
      <c r="H20821" s="406"/>
      <c r="J20821" s="82">
        <v>52</v>
      </c>
      <c r="K20821" s="391">
        <v>1</v>
      </c>
    </row>
    <row r="20822" spans="1:11" x14ac:dyDescent="0.3">
      <c r="A20822" s="341">
        <v>43877.549304166663</v>
      </c>
      <c r="B20822" s="318">
        <v>40758.758000000002</v>
      </c>
      <c r="C20822" s="318">
        <f t="shared" si="463"/>
        <v>0.22899999999935972</v>
      </c>
      <c r="D20822" s="414">
        <f t="shared" si="464"/>
        <v>0.11449999999967986</v>
      </c>
      <c r="H20822" s="406"/>
      <c r="J20822" s="82">
        <v>53</v>
      </c>
      <c r="K20822" s="319">
        <v>2</v>
      </c>
    </row>
    <row r="20823" spans="1:11" x14ac:dyDescent="0.3">
      <c r="A20823" s="341">
        <v>43877.590970775462</v>
      </c>
      <c r="B20823" s="318">
        <v>40759.000999999997</v>
      </c>
      <c r="C20823" s="318">
        <f t="shared" si="463"/>
        <v>0.24299999999493593</v>
      </c>
      <c r="D20823" s="414">
        <f t="shared" si="464"/>
        <v>0.12149999999746797</v>
      </c>
      <c r="H20823" s="406"/>
      <c r="J20823" s="82">
        <v>54</v>
      </c>
      <c r="K20823" s="320">
        <v>3</v>
      </c>
    </row>
    <row r="20824" spans="1:11" x14ac:dyDescent="0.3">
      <c r="A20824" s="341">
        <v>43877.63263738426</v>
      </c>
      <c r="B20824" s="318">
        <v>40759.252</v>
      </c>
      <c r="C20824" s="318">
        <f t="shared" si="463"/>
        <v>0.25100000000384171</v>
      </c>
      <c r="D20824" s="414">
        <f t="shared" si="464"/>
        <v>0.12550000000192085</v>
      </c>
      <c r="H20824" s="406"/>
      <c r="J20824" s="82">
        <v>55</v>
      </c>
      <c r="K20824" s="321">
        <v>4</v>
      </c>
    </row>
    <row r="20825" spans="1:11" x14ac:dyDescent="0.3">
      <c r="A20825" s="341">
        <v>43877.674303993059</v>
      </c>
      <c r="B20825" s="318">
        <v>40759.491999999998</v>
      </c>
      <c r="C20825" s="318">
        <f t="shared" si="463"/>
        <v>0.23999999999796273</v>
      </c>
      <c r="D20825" s="414">
        <f t="shared" si="464"/>
        <v>0.11999999999898137</v>
      </c>
      <c r="H20825" s="406"/>
      <c r="J20825" s="82">
        <v>56</v>
      </c>
      <c r="K20825" s="391">
        <v>1</v>
      </c>
    </row>
    <row r="20826" spans="1:11" x14ac:dyDescent="0.3">
      <c r="A20826" s="341">
        <v>43877.71597060185</v>
      </c>
      <c r="B20826" s="318">
        <v>40759.722000000002</v>
      </c>
      <c r="C20826" s="318">
        <f t="shared" si="463"/>
        <v>0.23000000000320142</v>
      </c>
      <c r="D20826" s="414">
        <f t="shared" si="464"/>
        <v>0.11500000000160071</v>
      </c>
      <c r="H20826" s="406"/>
      <c r="J20826" s="82">
        <v>57</v>
      </c>
      <c r="K20826" s="319">
        <v>2</v>
      </c>
    </row>
    <row r="20827" spans="1:11" x14ac:dyDescent="0.3">
      <c r="A20827" s="341">
        <v>43877.757637210649</v>
      </c>
      <c r="B20827" s="318">
        <v>40759.961000000003</v>
      </c>
      <c r="C20827" s="318">
        <f t="shared" si="463"/>
        <v>0.23900000000139698</v>
      </c>
      <c r="D20827" s="414">
        <f t="shared" si="464"/>
        <v>0.11950000000069849</v>
      </c>
      <c r="H20827" s="406"/>
      <c r="J20827" s="82">
        <v>58</v>
      </c>
      <c r="K20827" s="320">
        <v>3</v>
      </c>
    </row>
    <row r="20828" spans="1:11" x14ac:dyDescent="0.3">
      <c r="A20828" s="341">
        <v>43877.799303819447</v>
      </c>
      <c r="B20828" s="318">
        <v>40760.21</v>
      </c>
      <c r="C20828" s="318">
        <f t="shared" si="463"/>
        <v>0.24899999999615829</v>
      </c>
      <c r="D20828" s="414">
        <f t="shared" si="464"/>
        <v>0.12449999999807915</v>
      </c>
      <c r="H20828" s="406"/>
      <c r="J20828" s="82">
        <v>59</v>
      </c>
      <c r="K20828" s="321">
        <v>4</v>
      </c>
    </row>
    <row r="20829" spans="1:11" x14ac:dyDescent="0.3">
      <c r="A20829" s="341">
        <v>43877.840970428239</v>
      </c>
      <c r="B20829" s="318">
        <v>40760.445</v>
      </c>
      <c r="C20829" s="318">
        <f t="shared" si="463"/>
        <v>0.23500000000058208</v>
      </c>
      <c r="D20829" s="414">
        <f t="shared" si="464"/>
        <v>0.11750000000029104</v>
      </c>
      <c r="H20829" s="406"/>
      <c r="J20829" s="82">
        <v>60</v>
      </c>
      <c r="K20829" s="391">
        <v>1</v>
      </c>
    </row>
    <row r="20830" spans="1:11" x14ac:dyDescent="0.3">
      <c r="A20830" s="341">
        <v>43877.882637037037</v>
      </c>
      <c r="B20830" s="318">
        <v>40760.667999999998</v>
      </c>
      <c r="C20830" s="318">
        <f t="shared" si="463"/>
        <v>0.22299999999813735</v>
      </c>
      <c r="D20830" s="414">
        <f t="shared" si="464"/>
        <v>0.11149999999906868</v>
      </c>
      <c r="H20830" s="406"/>
      <c r="J20830" s="82">
        <v>61</v>
      </c>
      <c r="K20830" s="319">
        <v>2</v>
      </c>
    </row>
    <row r="20831" spans="1:11" x14ac:dyDescent="0.3">
      <c r="A20831" s="341">
        <v>43877.924303645836</v>
      </c>
      <c r="B20831" s="318">
        <v>40760.902000000002</v>
      </c>
      <c r="C20831" s="318">
        <f t="shared" si="463"/>
        <v>0.23400000000401633</v>
      </c>
      <c r="D20831" s="414">
        <f t="shared" si="464"/>
        <v>0.11700000000200816</v>
      </c>
      <c r="H20831" s="406"/>
      <c r="J20831" s="82">
        <v>62</v>
      </c>
      <c r="K20831" s="320">
        <v>3</v>
      </c>
    </row>
    <row r="20832" spans="1:11" x14ac:dyDescent="0.3">
      <c r="A20832" s="341">
        <v>43877.965970254627</v>
      </c>
      <c r="B20832" s="318">
        <v>40761.152000000002</v>
      </c>
      <c r="C20832" s="318">
        <f t="shared" si="463"/>
        <v>0.25</v>
      </c>
      <c r="D20832" s="414">
        <f t="shared" si="464"/>
        <v>0.125</v>
      </c>
      <c r="E20832" s="336">
        <f>SUM(C20809:C20832)*7.4805194805</f>
        <v>43.274805194718624</v>
      </c>
      <c r="F20832" s="324">
        <f>AVERAGE(D20809:D20832)</f>
        <v>0.12052083333340609</v>
      </c>
      <c r="G20832" s="324">
        <f>_xlfn.STDEV.S(D20809:D20832)</f>
        <v>4.5670825208174249E-3</v>
      </c>
      <c r="H20832" s="404"/>
      <c r="I20832" s="344">
        <f>AVERAGE(D20664:D20832)</f>
        <v>0.12010119047618857</v>
      </c>
      <c r="J20832" s="82">
        <v>63</v>
      </c>
      <c r="K20832" s="321">
        <v>4</v>
      </c>
    </row>
    <row r="20833" spans="1:11" x14ac:dyDescent="0.3">
      <c r="A20833" s="341">
        <v>43878.007636863425</v>
      </c>
      <c r="B20833" s="318">
        <v>40761.396999999997</v>
      </c>
      <c r="C20833" s="318">
        <f t="shared" si="463"/>
        <v>0.24499999999534339</v>
      </c>
      <c r="D20833" s="414">
        <f t="shared" si="464"/>
        <v>0.12249999999767169</v>
      </c>
      <c r="H20833" s="406"/>
      <c r="J20833" s="82">
        <v>64</v>
      </c>
      <c r="K20833" s="391">
        <v>1</v>
      </c>
    </row>
    <row r="20834" spans="1:11" x14ac:dyDescent="0.3">
      <c r="A20834" s="341">
        <v>43878.049303472224</v>
      </c>
      <c r="B20834" s="318">
        <v>40761.627</v>
      </c>
      <c r="C20834" s="318">
        <f t="shared" si="463"/>
        <v>0.23000000000320142</v>
      </c>
      <c r="D20834" s="414">
        <f t="shared" si="464"/>
        <v>0.11500000000160071</v>
      </c>
      <c r="H20834" s="406"/>
      <c r="J20834" s="82">
        <v>65</v>
      </c>
      <c r="K20834" s="319">
        <v>2</v>
      </c>
    </row>
    <row r="20835" spans="1:11" x14ac:dyDescent="0.3">
      <c r="A20835" s="341">
        <v>43878.090970081015</v>
      </c>
      <c r="B20835" s="318">
        <v>40761.860999999997</v>
      </c>
      <c r="C20835" s="318">
        <f t="shared" si="463"/>
        <v>0.23399999999674037</v>
      </c>
      <c r="D20835" s="414">
        <f t="shared" si="464"/>
        <v>0.11699999999837019</v>
      </c>
      <c r="H20835" s="406"/>
      <c r="J20835" s="82">
        <v>66</v>
      </c>
      <c r="K20835" s="320">
        <v>3</v>
      </c>
    </row>
    <row r="20836" spans="1:11" x14ac:dyDescent="0.3">
      <c r="A20836" s="341">
        <v>43878.132636689814</v>
      </c>
      <c r="B20836" s="318">
        <v>40762.11</v>
      </c>
      <c r="C20836" s="318">
        <f t="shared" si="463"/>
        <v>0.24900000000343425</v>
      </c>
      <c r="D20836" s="414">
        <f t="shared" si="464"/>
        <v>0.12450000000171713</v>
      </c>
      <c r="H20836" s="406"/>
      <c r="J20836" s="82">
        <v>67</v>
      </c>
      <c r="K20836" s="321">
        <v>4</v>
      </c>
    </row>
    <row r="20837" spans="1:11" x14ac:dyDescent="0.3">
      <c r="A20837" s="341">
        <v>43878.174303298612</v>
      </c>
      <c r="B20837" s="318">
        <v>40762.36</v>
      </c>
      <c r="C20837" s="318">
        <f t="shared" si="463"/>
        <v>0.25</v>
      </c>
      <c r="D20837" s="414">
        <f t="shared" si="464"/>
        <v>0.125</v>
      </c>
      <c r="H20837" s="406"/>
      <c r="J20837" s="82">
        <v>68</v>
      </c>
      <c r="K20837" s="391">
        <v>1</v>
      </c>
    </row>
    <row r="20838" spans="1:11" x14ac:dyDescent="0.3">
      <c r="A20838" s="341">
        <v>43878.215969907411</v>
      </c>
      <c r="B20838" s="318">
        <v>40762.597999999998</v>
      </c>
      <c r="C20838" s="318">
        <f t="shared" si="463"/>
        <v>0.23799999999755528</v>
      </c>
      <c r="D20838" s="414">
        <f t="shared" si="464"/>
        <v>0.11899999999877764</v>
      </c>
      <c r="H20838" s="406"/>
      <c r="J20838" s="82">
        <v>69</v>
      </c>
      <c r="K20838" s="319">
        <v>2</v>
      </c>
    </row>
    <row r="20839" spans="1:11" x14ac:dyDescent="0.3">
      <c r="A20839" s="341">
        <v>43878.257636516202</v>
      </c>
      <c r="B20839" s="318">
        <v>40762.841</v>
      </c>
      <c r="C20839" s="318">
        <f t="shared" si="463"/>
        <v>0.24300000000221189</v>
      </c>
      <c r="D20839" s="414">
        <f t="shared" si="464"/>
        <v>0.12150000000110595</v>
      </c>
      <c r="H20839" s="406"/>
      <c r="J20839" s="82">
        <v>70</v>
      </c>
      <c r="K20839" s="320">
        <v>3</v>
      </c>
    </row>
    <row r="20840" spans="1:11" x14ac:dyDescent="0.3">
      <c r="A20840" s="341">
        <v>43878.299303125001</v>
      </c>
      <c r="B20840" s="318">
        <v>40763.091</v>
      </c>
      <c r="C20840" s="318">
        <f t="shared" si="463"/>
        <v>0.25</v>
      </c>
      <c r="D20840" s="414">
        <f t="shared" si="464"/>
        <v>0.125</v>
      </c>
      <c r="H20840" s="406"/>
      <c r="J20840" s="82">
        <v>71</v>
      </c>
      <c r="K20840" s="321">
        <v>4</v>
      </c>
    </row>
    <row r="20841" spans="1:11" x14ac:dyDescent="0.3">
      <c r="A20841" s="341">
        <v>43878.340969733799</v>
      </c>
      <c r="B20841" s="318">
        <v>40763.339</v>
      </c>
      <c r="C20841" s="318">
        <f t="shared" si="463"/>
        <v>0.24799999999959255</v>
      </c>
      <c r="D20841" s="414">
        <f t="shared" si="464"/>
        <v>0.12399999999979627</v>
      </c>
      <c r="H20841" s="406"/>
      <c r="J20841" s="82">
        <v>72</v>
      </c>
      <c r="K20841" s="391">
        <v>1</v>
      </c>
    </row>
    <row r="20842" spans="1:11" x14ac:dyDescent="0.3">
      <c r="A20842" s="341">
        <v>43878.382636342591</v>
      </c>
      <c r="B20842" s="318">
        <v>40763.574999999997</v>
      </c>
      <c r="C20842" s="318">
        <f t="shared" si="463"/>
        <v>0.23599999999714782</v>
      </c>
      <c r="D20842" s="414">
        <f t="shared" si="464"/>
        <v>0.11799999999857391</v>
      </c>
      <c r="H20842" s="406"/>
      <c r="J20842" s="82">
        <v>73</v>
      </c>
      <c r="K20842" s="319">
        <v>2</v>
      </c>
    </row>
    <row r="20843" spans="1:11" x14ac:dyDescent="0.3">
      <c r="A20843" s="341">
        <v>43878.424302951389</v>
      </c>
      <c r="B20843" s="318">
        <v>40763.817000000003</v>
      </c>
      <c r="C20843" s="318">
        <f t="shared" si="463"/>
        <v>0.24200000000564614</v>
      </c>
      <c r="D20843" s="414">
        <f t="shared" si="464"/>
        <v>0.12100000000282307</v>
      </c>
      <c r="H20843" s="406"/>
      <c r="J20843" s="82">
        <v>74</v>
      </c>
      <c r="K20843" s="320">
        <v>3</v>
      </c>
    </row>
    <row r="20844" spans="1:11" x14ac:dyDescent="0.3">
      <c r="A20844" s="341">
        <v>43878.465969560188</v>
      </c>
      <c r="B20844" s="318">
        <v>40764.063000000002</v>
      </c>
      <c r="C20844" s="318">
        <f t="shared" si="463"/>
        <v>0.24599999999918509</v>
      </c>
      <c r="D20844" s="414">
        <f t="shared" si="464"/>
        <v>0.12299999999959255</v>
      </c>
      <c r="H20844" s="406"/>
      <c r="J20844" s="82">
        <v>75</v>
      </c>
      <c r="K20844" s="321">
        <v>4</v>
      </c>
    </row>
    <row r="20845" spans="1:11" x14ac:dyDescent="0.3">
      <c r="A20845" s="341">
        <v>43878.507636168979</v>
      </c>
      <c r="B20845" s="318">
        <v>40764.31</v>
      </c>
      <c r="C20845" s="318">
        <f t="shared" si="463"/>
        <v>0.24699999999575084</v>
      </c>
      <c r="D20845" s="414">
        <f t="shared" si="464"/>
        <v>0.12349999999787542</v>
      </c>
      <c r="H20845" s="406"/>
      <c r="J20845" s="82">
        <v>76</v>
      </c>
      <c r="K20845" s="391">
        <v>1</v>
      </c>
    </row>
    <row r="20846" spans="1:11" x14ac:dyDescent="0.3">
      <c r="A20846" s="341">
        <v>43878.549302777777</v>
      </c>
      <c r="B20846" s="318">
        <v>40764.548000000003</v>
      </c>
      <c r="C20846" s="318">
        <f t="shared" si="463"/>
        <v>0.23800000000483124</v>
      </c>
      <c r="D20846" s="414">
        <f t="shared" si="464"/>
        <v>0.11900000000241562</v>
      </c>
      <c r="H20846" s="406"/>
      <c r="J20846" s="82">
        <v>77</v>
      </c>
      <c r="K20846" s="319">
        <v>2</v>
      </c>
    </row>
    <row r="20847" spans="1:11" x14ac:dyDescent="0.3">
      <c r="A20847" s="341">
        <v>43878.590969386576</v>
      </c>
      <c r="B20847" s="318">
        <v>40764.785000000003</v>
      </c>
      <c r="C20847" s="318">
        <f t="shared" si="463"/>
        <v>0.23700000000098953</v>
      </c>
      <c r="D20847" s="414">
        <f t="shared" si="464"/>
        <v>0.11850000000049477</v>
      </c>
      <c r="H20847" s="406"/>
      <c r="J20847" s="82">
        <v>78</v>
      </c>
      <c r="K20847" s="320">
        <v>3</v>
      </c>
    </row>
    <row r="20848" spans="1:11" x14ac:dyDescent="0.3">
      <c r="A20848" s="341">
        <v>43878.632635995367</v>
      </c>
      <c r="B20848" s="318">
        <v>40765.031999999999</v>
      </c>
      <c r="C20848" s="318">
        <f t="shared" si="463"/>
        <v>0.24699999999575084</v>
      </c>
      <c r="D20848" s="414">
        <f t="shared" si="464"/>
        <v>0.12349999999787542</v>
      </c>
      <c r="H20848" s="406"/>
      <c r="J20848" s="82">
        <v>79</v>
      </c>
      <c r="K20848" s="321">
        <v>4</v>
      </c>
    </row>
    <row r="20849" spans="1:12" x14ac:dyDescent="0.3">
      <c r="A20849" s="341">
        <v>43878.674302604166</v>
      </c>
      <c r="B20849" s="318">
        <v>40765.277999999998</v>
      </c>
      <c r="C20849" s="318">
        <f t="shared" ref="C20849" si="465">B20849-B20848</f>
        <v>0.24599999999918509</v>
      </c>
      <c r="D20849" s="414">
        <f t="shared" ref="D20849" si="466">C20849/2</f>
        <v>0.12299999999959255</v>
      </c>
      <c r="H20849" s="406"/>
      <c r="J20849" s="82">
        <v>80</v>
      </c>
      <c r="K20849" s="391">
        <v>1</v>
      </c>
    </row>
    <row r="20850" spans="1:12" x14ac:dyDescent="0.3">
      <c r="A20850" s="341">
        <v>43878.695833333331</v>
      </c>
      <c r="B20850" s="318">
        <v>40765.502</v>
      </c>
      <c r="C20850" s="318"/>
      <c r="D20850" s="414"/>
      <c r="H20850" s="406"/>
      <c r="K20850" s="319"/>
      <c r="L20850" s="54" t="s">
        <v>406</v>
      </c>
    </row>
    <row r="20851" spans="1:12" x14ac:dyDescent="0.3">
      <c r="A20851" s="341">
        <v>43878.700694444444</v>
      </c>
      <c r="B20851" s="318">
        <v>40765.502</v>
      </c>
      <c r="H20851" s="332"/>
      <c r="J20851" s="82">
        <v>1</v>
      </c>
      <c r="K20851" s="320"/>
      <c r="L20851" s="54" t="s">
        <v>313</v>
      </c>
    </row>
    <row r="20852" spans="1:12" x14ac:dyDescent="0.3">
      <c r="A20852" s="341">
        <v>43878.742361111108</v>
      </c>
      <c r="B20852" s="318">
        <v>40765.730000000003</v>
      </c>
      <c r="C20852" s="318">
        <f t="shared" ref="C20852:C20915" si="467">B20852-B20851</f>
        <v>0.22800000000279397</v>
      </c>
      <c r="D20852" s="414">
        <f t="shared" ref="D20852:D20915" si="468">C20852/2</f>
        <v>0.11400000000139698</v>
      </c>
      <c r="H20852" s="406"/>
      <c r="J20852" s="82">
        <v>2</v>
      </c>
      <c r="K20852" s="319">
        <v>2</v>
      </c>
    </row>
    <row r="20853" spans="1:12" x14ac:dyDescent="0.3">
      <c r="A20853" s="341">
        <v>43878.78402777778</v>
      </c>
      <c r="B20853" s="318">
        <v>40765.970999999998</v>
      </c>
      <c r="C20853" s="318">
        <f t="shared" si="467"/>
        <v>0.24099999999452848</v>
      </c>
      <c r="D20853" s="414">
        <f t="shared" si="468"/>
        <v>0.12049999999726424</v>
      </c>
      <c r="H20853" s="406"/>
      <c r="J20853" s="82">
        <v>3</v>
      </c>
      <c r="K20853" s="320">
        <v>3</v>
      </c>
    </row>
    <row r="20854" spans="1:12" x14ac:dyDescent="0.3">
      <c r="A20854" s="341">
        <v>43878.825694444444</v>
      </c>
      <c r="B20854" s="318">
        <v>40766.211000000003</v>
      </c>
      <c r="C20854" s="318">
        <f t="shared" si="467"/>
        <v>0.24000000000523869</v>
      </c>
      <c r="D20854" s="414">
        <f t="shared" si="468"/>
        <v>0.12000000000261934</v>
      </c>
      <c r="H20854" s="406"/>
      <c r="J20854" s="82">
        <v>4</v>
      </c>
      <c r="K20854" s="321">
        <v>4</v>
      </c>
    </row>
    <row r="20855" spans="1:12" x14ac:dyDescent="0.3">
      <c r="A20855" s="341">
        <v>43878.867361053242</v>
      </c>
      <c r="B20855" s="318">
        <v>40766.440999999999</v>
      </c>
      <c r="C20855" s="318">
        <f t="shared" si="467"/>
        <v>0.22999999999592546</v>
      </c>
      <c r="D20855" s="414">
        <f t="shared" si="468"/>
        <v>0.11499999999796273</v>
      </c>
      <c r="H20855" s="406"/>
      <c r="J20855" s="82">
        <v>5</v>
      </c>
      <c r="K20855" s="391">
        <v>1</v>
      </c>
    </row>
    <row r="20856" spans="1:12" x14ac:dyDescent="0.3">
      <c r="A20856" s="341">
        <v>43878.909027719907</v>
      </c>
      <c r="B20856" s="318">
        <v>40766.669000000002</v>
      </c>
      <c r="C20856" s="318">
        <f t="shared" si="467"/>
        <v>0.22800000000279397</v>
      </c>
      <c r="D20856" s="414">
        <f t="shared" si="468"/>
        <v>0.11400000000139698</v>
      </c>
      <c r="H20856" s="406"/>
      <c r="J20856" s="82">
        <v>6</v>
      </c>
      <c r="K20856" s="319">
        <v>2</v>
      </c>
    </row>
    <row r="20857" spans="1:12" x14ac:dyDescent="0.3">
      <c r="A20857" s="341">
        <v>43878.950694386571</v>
      </c>
      <c r="B20857" s="318">
        <v>40766.906000000003</v>
      </c>
      <c r="C20857" s="318">
        <f t="shared" si="467"/>
        <v>0.23700000000098953</v>
      </c>
      <c r="D20857" s="414">
        <f t="shared" si="468"/>
        <v>0.11850000000049477</v>
      </c>
      <c r="H20857" s="406"/>
      <c r="J20857" s="82">
        <v>7</v>
      </c>
      <c r="K20857" s="320">
        <v>3</v>
      </c>
    </row>
    <row r="20858" spans="1:12" x14ac:dyDescent="0.3">
      <c r="A20858" s="341">
        <v>43878.992361053242</v>
      </c>
      <c r="B20858" s="318">
        <v>40767.148000000001</v>
      </c>
      <c r="C20858" s="318">
        <f t="shared" si="467"/>
        <v>0.24199999999837019</v>
      </c>
      <c r="D20858" s="414">
        <f t="shared" si="468"/>
        <v>0.12099999999918509</v>
      </c>
      <c r="E20858" s="336">
        <f>SUM(C20833:C20858)*7.4805194805</f>
        <v>43.177558441425099</v>
      </c>
      <c r="F20858" s="324">
        <f>AVERAGE(D20833:D20858)</f>
        <v>0.12024999999994179</v>
      </c>
      <c r="G20858" s="324">
        <f>_xlfn.STDEV.S(D20833:D20858)</f>
        <v>3.4859968317592195E-3</v>
      </c>
      <c r="H20858" s="406"/>
      <c r="J20858" s="82">
        <v>8</v>
      </c>
      <c r="K20858" s="321">
        <v>4</v>
      </c>
    </row>
    <row r="20859" spans="1:12" x14ac:dyDescent="0.3">
      <c r="A20859" s="341">
        <v>43879.034027719907</v>
      </c>
      <c r="B20859" s="318">
        <v>40767.381999999998</v>
      </c>
      <c r="C20859" s="318">
        <f t="shared" si="467"/>
        <v>0.23399999999674037</v>
      </c>
      <c r="D20859" s="414">
        <f t="shared" si="468"/>
        <v>0.11699999999837019</v>
      </c>
      <c r="H20859" s="406"/>
      <c r="J20859" s="82">
        <v>9</v>
      </c>
      <c r="K20859" s="391">
        <v>1</v>
      </c>
    </row>
    <row r="20860" spans="1:12" x14ac:dyDescent="0.3">
      <c r="A20860" s="341">
        <v>43879.075694386571</v>
      </c>
      <c r="B20860" s="318">
        <v>40767.61</v>
      </c>
      <c r="C20860" s="318">
        <f t="shared" si="467"/>
        <v>0.22800000000279397</v>
      </c>
      <c r="D20860" s="414">
        <f t="shared" si="468"/>
        <v>0.11400000000139698</v>
      </c>
      <c r="H20860" s="406"/>
      <c r="J20860" s="82">
        <v>10</v>
      </c>
      <c r="K20860" s="319">
        <v>2</v>
      </c>
    </row>
    <row r="20861" spans="1:12" x14ac:dyDescent="0.3">
      <c r="A20861" s="341">
        <v>43879.117361053242</v>
      </c>
      <c r="B20861" s="318">
        <v>40767.849000000002</v>
      </c>
      <c r="C20861" s="318">
        <f t="shared" si="467"/>
        <v>0.23900000000139698</v>
      </c>
      <c r="D20861" s="414">
        <f t="shared" si="468"/>
        <v>0.11950000000069849</v>
      </c>
      <c r="H20861" s="406"/>
      <c r="J20861" s="82">
        <v>11</v>
      </c>
      <c r="K20861" s="320">
        <v>3</v>
      </c>
    </row>
    <row r="20862" spans="1:12" x14ac:dyDescent="0.3">
      <c r="A20862" s="341">
        <v>43879.159027719907</v>
      </c>
      <c r="B20862" s="318">
        <v>40768.091999999997</v>
      </c>
      <c r="C20862" s="318">
        <f t="shared" si="467"/>
        <v>0.24299999999493593</v>
      </c>
      <c r="D20862" s="414">
        <f t="shared" si="468"/>
        <v>0.12149999999746797</v>
      </c>
      <c r="H20862" s="406"/>
      <c r="J20862" s="82">
        <v>12</v>
      </c>
      <c r="K20862" s="321">
        <v>4</v>
      </c>
    </row>
    <row r="20863" spans="1:12" x14ac:dyDescent="0.3">
      <c r="A20863" s="341">
        <v>43879.200694386571</v>
      </c>
      <c r="B20863" s="318">
        <v>40768.332000000002</v>
      </c>
      <c r="C20863" s="318">
        <f t="shared" si="467"/>
        <v>0.24000000000523869</v>
      </c>
      <c r="D20863" s="414">
        <f t="shared" si="468"/>
        <v>0.12000000000261934</v>
      </c>
      <c r="H20863" s="406"/>
      <c r="J20863" s="82">
        <v>13</v>
      </c>
      <c r="K20863" s="391">
        <v>1</v>
      </c>
    </row>
    <row r="20864" spans="1:12" x14ac:dyDescent="0.3">
      <c r="A20864" s="341">
        <v>43879.242361053242</v>
      </c>
      <c r="B20864" s="318">
        <v>40768.57</v>
      </c>
      <c r="C20864" s="318">
        <f t="shared" si="467"/>
        <v>0.23799999999755528</v>
      </c>
      <c r="D20864" s="414">
        <f t="shared" si="468"/>
        <v>0.11899999999877764</v>
      </c>
      <c r="H20864" s="406"/>
      <c r="J20864" s="82">
        <v>14</v>
      </c>
      <c r="K20864" s="319">
        <v>2</v>
      </c>
    </row>
    <row r="20865" spans="1:11" x14ac:dyDescent="0.3">
      <c r="A20865" s="341">
        <v>43879.284027719907</v>
      </c>
      <c r="B20865" s="318">
        <v>40768.811999999998</v>
      </c>
      <c r="C20865" s="318">
        <f t="shared" si="467"/>
        <v>0.24199999999837019</v>
      </c>
      <c r="D20865" s="414">
        <f t="shared" si="468"/>
        <v>0.12099999999918509</v>
      </c>
      <c r="H20865" s="406"/>
      <c r="J20865" s="82">
        <v>15</v>
      </c>
      <c r="K20865" s="320">
        <v>3</v>
      </c>
    </row>
    <row r="20866" spans="1:11" x14ac:dyDescent="0.3">
      <c r="A20866" s="341">
        <v>43879.325694386571</v>
      </c>
      <c r="B20866" s="318">
        <v>40769.061999999998</v>
      </c>
      <c r="C20866" s="318">
        <f t="shared" si="467"/>
        <v>0.25</v>
      </c>
      <c r="D20866" s="414">
        <f t="shared" si="468"/>
        <v>0.125</v>
      </c>
      <c r="H20866" s="406"/>
      <c r="J20866" s="82">
        <v>16</v>
      </c>
      <c r="K20866" s="321">
        <v>4</v>
      </c>
    </row>
    <row r="20867" spans="1:11" x14ac:dyDescent="0.3">
      <c r="A20867" s="341">
        <v>43879.367361053242</v>
      </c>
      <c r="B20867" s="318">
        <v>40769.309000000001</v>
      </c>
      <c r="C20867" s="318">
        <f t="shared" si="467"/>
        <v>0.2470000000030268</v>
      </c>
      <c r="D20867" s="414">
        <f t="shared" si="468"/>
        <v>0.1235000000015134</v>
      </c>
      <c r="H20867" s="406"/>
      <c r="J20867" s="82">
        <v>17</v>
      </c>
      <c r="K20867" s="391">
        <v>1</v>
      </c>
    </row>
    <row r="20868" spans="1:11" x14ac:dyDescent="0.3">
      <c r="A20868" s="341">
        <v>43879.409027719907</v>
      </c>
      <c r="B20868" s="318">
        <v>40769.540999999997</v>
      </c>
      <c r="C20868" s="318">
        <f t="shared" si="467"/>
        <v>0.23199999999633292</v>
      </c>
      <c r="D20868" s="414">
        <f t="shared" si="468"/>
        <v>0.11599999999816646</v>
      </c>
      <c r="H20868" s="406"/>
      <c r="J20868" s="82">
        <v>18</v>
      </c>
      <c r="K20868" s="319">
        <v>2</v>
      </c>
    </row>
    <row r="20869" spans="1:11" x14ac:dyDescent="0.3">
      <c r="A20869" s="341">
        <v>43879.450694386571</v>
      </c>
      <c r="B20869" s="318">
        <v>40769.777999999998</v>
      </c>
      <c r="C20869" s="318">
        <f t="shared" si="467"/>
        <v>0.23700000000098953</v>
      </c>
      <c r="D20869" s="414">
        <f t="shared" si="468"/>
        <v>0.11850000000049477</v>
      </c>
      <c r="H20869" s="406"/>
      <c r="J20869" s="82">
        <v>19</v>
      </c>
      <c r="K20869" s="320">
        <v>3</v>
      </c>
    </row>
    <row r="20870" spans="1:11" x14ac:dyDescent="0.3">
      <c r="A20870" s="341">
        <v>43879.492361053242</v>
      </c>
      <c r="B20870" s="318">
        <v>40770.021999999997</v>
      </c>
      <c r="C20870" s="318">
        <f t="shared" si="467"/>
        <v>0.24399999999877764</v>
      </c>
      <c r="D20870" s="414">
        <f t="shared" si="468"/>
        <v>0.12199999999938882</v>
      </c>
      <c r="H20870" s="406"/>
      <c r="J20870" s="82">
        <v>20</v>
      </c>
      <c r="K20870" s="321">
        <v>4</v>
      </c>
    </row>
    <row r="20871" spans="1:11" x14ac:dyDescent="0.3">
      <c r="A20871" s="341">
        <v>43879.534027719907</v>
      </c>
      <c r="B20871" s="318">
        <v>40770.271999999997</v>
      </c>
      <c r="C20871" s="318">
        <f t="shared" si="467"/>
        <v>0.25</v>
      </c>
      <c r="D20871" s="414">
        <f t="shared" si="468"/>
        <v>0.125</v>
      </c>
      <c r="H20871" s="406"/>
      <c r="J20871" s="82">
        <v>21</v>
      </c>
      <c r="K20871" s="391">
        <v>1</v>
      </c>
    </row>
    <row r="20872" spans="1:11" x14ac:dyDescent="0.3">
      <c r="A20872" s="341">
        <v>43879.575694386571</v>
      </c>
      <c r="B20872" s="318">
        <v>40770.502999999997</v>
      </c>
      <c r="C20872" s="318">
        <f t="shared" si="467"/>
        <v>0.23099999999976717</v>
      </c>
      <c r="D20872" s="414">
        <f t="shared" si="468"/>
        <v>0.11549999999988358</v>
      </c>
      <c r="H20872" s="406"/>
      <c r="J20872" s="82">
        <v>22</v>
      </c>
      <c r="K20872" s="319">
        <v>2</v>
      </c>
    </row>
    <row r="20873" spans="1:11" x14ac:dyDescent="0.3">
      <c r="A20873" s="341">
        <v>43879.617361053242</v>
      </c>
      <c r="B20873" s="318">
        <v>40770.737999999998</v>
      </c>
      <c r="C20873" s="318">
        <f t="shared" si="467"/>
        <v>0.23500000000058208</v>
      </c>
      <c r="D20873" s="414">
        <f t="shared" si="468"/>
        <v>0.11750000000029104</v>
      </c>
      <c r="H20873" s="406"/>
      <c r="J20873" s="82">
        <v>23</v>
      </c>
      <c r="K20873" s="320">
        <v>3</v>
      </c>
    </row>
    <row r="20874" spans="1:11" x14ac:dyDescent="0.3">
      <c r="A20874" s="341">
        <v>43879.659027719907</v>
      </c>
      <c r="B20874" s="318">
        <v>40770.981</v>
      </c>
      <c r="C20874" s="318">
        <f t="shared" si="467"/>
        <v>0.24300000000221189</v>
      </c>
      <c r="D20874" s="414">
        <f t="shared" si="468"/>
        <v>0.12150000000110595</v>
      </c>
      <c r="H20874" s="406"/>
      <c r="J20874" s="82">
        <v>24</v>
      </c>
      <c r="K20874" s="321">
        <v>4</v>
      </c>
    </row>
    <row r="20875" spans="1:11" x14ac:dyDescent="0.3">
      <c r="A20875" s="341">
        <v>43879.700694386571</v>
      </c>
      <c r="B20875" s="318">
        <v>40771.228000000003</v>
      </c>
      <c r="C20875" s="318">
        <f t="shared" si="467"/>
        <v>0.2470000000030268</v>
      </c>
      <c r="D20875" s="414">
        <f t="shared" si="468"/>
        <v>0.1235000000015134</v>
      </c>
      <c r="H20875" s="406"/>
      <c r="J20875" s="82">
        <v>25</v>
      </c>
      <c r="K20875" s="391">
        <v>1</v>
      </c>
    </row>
    <row r="20876" spans="1:11" x14ac:dyDescent="0.3">
      <c r="A20876" s="341">
        <v>43879.742361053242</v>
      </c>
      <c r="B20876" s="318">
        <v>40771.457999999999</v>
      </c>
      <c r="C20876" s="318">
        <f t="shared" si="467"/>
        <v>0.22999999999592546</v>
      </c>
      <c r="D20876" s="414">
        <f t="shared" si="468"/>
        <v>0.11499999999796273</v>
      </c>
      <c r="H20876" s="406"/>
      <c r="J20876" s="82">
        <v>26</v>
      </c>
      <c r="K20876" s="319">
        <v>2</v>
      </c>
    </row>
    <row r="20877" spans="1:11" x14ac:dyDescent="0.3">
      <c r="A20877" s="341">
        <v>43879.784027719907</v>
      </c>
      <c r="B20877" s="318">
        <v>40771.688000000002</v>
      </c>
      <c r="C20877" s="318">
        <f t="shared" si="467"/>
        <v>0.23000000000320142</v>
      </c>
      <c r="D20877" s="414">
        <f t="shared" si="468"/>
        <v>0.11500000000160071</v>
      </c>
      <c r="H20877" s="406"/>
      <c r="J20877" s="82">
        <v>27</v>
      </c>
      <c r="K20877" s="320">
        <v>3</v>
      </c>
    </row>
    <row r="20878" spans="1:11" x14ac:dyDescent="0.3">
      <c r="A20878" s="341">
        <v>43879.825694386571</v>
      </c>
      <c r="B20878" s="318">
        <v>40771.925000000003</v>
      </c>
      <c r="C20878" s="318">
        <f t="shared" si="467"/>
        <v>0.23700000000098953</v>
      </c>
      <c r="D20878" s="414">
        <f t="shared" si="468"/>
        <v>0.11850000000049477</v>
      </c>
      <c r="H20878" s="406"/>
      <c r="J20878" s="82">
        <v>28</v>
      </c>
      <c r="K20878" s="321">
        <v>4</v>
      </c>
    </row>
    <row r="20879" spans="1:11" x14ac:dyDescent="0.3">
      <c r="A20879" s="341">
        <v>43879.867361053242</v>
      </c>
      <c r="B20879" s="318">
        <v>40772.17</v>
      </c>
      <c r="C20879" s="318">
        <f t="shared" si="467"/>
        <v>0.24499999999534339</v>
      </c>
      <c r="D20879" s="414">
        <f t="shared" si="468"/>
        <v>0.12249999999767169</v>
      </c>
      <c r="H20879" s="406"/>
      <c r="J20879" s="82">
        <v>29</v>
      </c>
      <c r="K20879" s="391">
        <v>1</v>
      </c>
    </row>
    <row r="20880" spans="1:11" x14ac:dyDescent="0.3">
      <c r="A20880" s="341">
        <v>43879.909027719907</v>
      </c>
      <c r="B20880" s="318">
        <v>40772.404999999999</v>
      </c>
      <c r="C20880" s="318">
        <f t="shared" si="467"/>
        <v>0.23500000000058208</v>
      </c>
      <c r="D20880" s="414">
        <f t="shared" si="468"/>
        <v>0.11750000000029104</v>
      </c>
      <c r="H20880" s="406"/>
      <c r="J20880" s="82">
        <v>30</v>
      </c>
      <c r="K20880" s="319">
        <v>2</v>
      </c>
    </row>
    <row r="20881" spans="1:11" x14ac:dyDescent="0.3">
      <c r="A20881" s="341">
        <v>43879.950694386571</v>
      </c>
      <c r="B20881" s="318">
        <v>40772.631999999998</v>
      </c>
      <c r="C20881" s="318">
        <f t="shared" si="467"/>
        <v>0.22699999999895226</v>
      </c>
      <c r="D20881" s="414">
        <f t="shared" si="468"/>
        <v>0.11349999999947613</v>
      </c>
      <c r="H20881" s="406"/>
      <c r="J20881" s="82">
        <v>31</v>
      </c>
      <c r="K20881" s="320">
        <v>3</v>
      </c>
    </row>
    <row r="20882" spans="1:11" x14ac:dyDescent="0.3">
      <c r="A20882" s="341">
        <v>43879.992361053242</v>
      </c>
      <c r="B20882" s="318">
        <v>40772.862000000001</v>
      </c>
      <c r="C20882" s="318">
        <f t="shared" si="467"/>
        <v>0.23000000000320142</v>
      </c>
      <c r="D20882" s="414">
        <f t="shared" si="468"/>
        <v>0.11500000000160071</v>
      </c>
      <c r="E20882" s="336">
        <f>SUM(C20859:C20882)*7.4805194805</f>
        <v>42.743688311576562</v>
      </c>
      <c r="F20882" s="324">
        <f>AVERAGE(D20859:D20882)</f>
        <v>0.11904166666666545</v>
      </c>
      <c r="G20882" s="324">
        <f>_xlfn.STDEV.S(D20859:D20882)</f>
        <v>3.519871127422497E-3</v>
      </c>
      <c r="H20882" s="406"/>
      <c r="J20882" s="82">
        <v>32</v>
      </c>
      <c r="K20882" s="321">
        <v>4</v>
      </c>
    </row>
    <row r="20883" spans="1:11" x14ac:dyDescent="0.3">
      <c r="A20883" s="341">
        <v>43880.034027719907</v>
      </c>
      <c r="B20883" s="318">
        <v>40773.11</v>
      </c>
      <c r="C20883" s="318">
        <f t="shared" si="467"/>
        <v>0.24799999999959255</v>
      </c>
      <c r="D20883" s="414">
        <f t="shared" si="468"/>
        <v>0.12399999999979627</v>
      </c>
      <c r="H20883" s="406"/>
      <c r="J20883" s="82">
        <v>33</v>
      </c>
      <c r="K20883" s="391">
        <v>1</v>
      </c>
    </row>
    <row r="20884" spans="1:11" x14ac:dyDescent="0.3">
      <c r="A20884" s="341">
        <v>43880.075694386571</v>
      </c>
      <c r="B20884" s="318">
        <v>40773.349000000002</v>
      </c>
      <c r="C20884" s="318">
        <f t="shared" si="467"/>
        <v>0.23900000000139698</v>
      </c>
      <c r="D20884" s="414">
        <f t="shared" si="468"/>
        <v>0.11950000000069849</v>
      </c>
      <c r="H20884" s="406"/>
      <c r="J20884" s="82">
        <v>34</v>
      </c>
      <c r="K20884" s="319">
        <v>2</v>
      </c>
    </row>
    <row r="20885" spans="1:11" x14ac:dyDescent="0.3">
      <c r="A20885" s="341">
        <v>43880.117361053242</v>
      </c>
      <c r="B20885" s="318">
        <v>40773.584000000003</v>
      </c>
      <c r="C20885" s="318">
        <f t="shared" si="467"/>
        <v>0.23500000000058208</v>
      </c>
      <c r="D20885" s="414">
        <f t="shared" si="468"/>
        <v>0.11750000000029104</v>
      </c>
      <c r="H20885" s="406"/>
      <c r="J20885" s="82">
        <v>35</v>
      </c>
      <c r="K20885" s="320">
        <v>3</v>
      </c>
    </row>
    <row r="20886" spans="1:11" x14ac:dyDescent="0.3">
      <c r="A20886" s="341">
        <v>43880.159027719907</v>
      </c>
      <c r="B20886" s="318">
        <v>40773.82</v>
      </c>
      <c r="C20886" s="318">
        <f t="shared" si="467"/>
        <v>0.23599999999714782</v>
      </c>
      <c r="D20886" s="414">
        <f t="shared" si="468"/>
        <v>0.11799999999857391</v>
      </c>
      <c r="H20886" s="406"/>
      <c r="J20886" s="82">
        <v>36</v>
      </c>
      <c r="K20886" s="321">
        <v>4</v>
      </c>
    </row>
    <row r="20887" spans="1:11" x14ac:dyDescent="0.3">
      <c r="A20887" s="341">
        <v>43880.200694386571</v>
      </c>
      <c r="B20887" s="318">
        <v>40774.069000000003</v>
      </c>
      <c r="C20887" s="318">
        <f t="shared" si="467"/>
        <v>0.24900000000343425</v>
      </c>
      <c r="D20887" s="414">
        <f t="shared" si="468"/>
        <v>0.12450000000171713</v>
      </c>
      <c r="H20887" s="406"/>
      <c r="J20887" s="82">
        <v>37</v>
      </c>
      <c r="K20887" s="391">
        <v>1</v>
      </c>
    </row>
    <row r="20888" spans="1:11" x14ac:dyDescent="0.3">
      <c r="A20888" s="341">
        <v>43880.242361053242</v>
      </c>
      <c r="B20888" s="318">
        <v>40774.311000000002</v>
      </c>
      <c r="C20888" s="318">
        <f t="shared" si="467"/>
        <v>0.24199999999837019</v>
      </c>
      <c r="D20888" s="414">
        <f t="shared" si="468"/>
        <v>0.12099999999918509</v>
      </c>
      <c r="H20888" s="406"/>
      <c r="J20888" s="82">
        <v>38</v>
      </c>
      <c r="K20888" s="319">
        <v>2</v>
      </c>
    </row>
    <row r="20889" spans="1:11" x14ac:dyDescent="0.3">
      <c r="A20889" s="341">
        <v>43880.284027719907</v>
      </c>
      <c r="B20889" s="318">
        <v>40774.553999999996</v>
      </c>
      <c r="C20889" s="318">
        <f t="shared" si="467"/>
        <v>0.24299999999493593</v>
      </c>
      <c r="D20889" s="414">
        <f t="shared" si="468"/>
        <v>0.12149999999746797</v>
      </c>
      <c r="H20889" s="406"/>
      <c r="J20889" s="82">
        <v>39</v>
      </c>
      <c r="K20889" s="320">
        <v>3</v>
      </c>
    </row>
    <row r="20890" spans="1:11" x14ac:dyDescent="0.3">
      <c r="A20890" s="341">
        <v>43880.325694386571</v>
      </c>
      <c r="B20890" s="318">
        <v>40774.792000000001</v>
      </c>
      <c r="C20890" s="318">
        <f t="shared" si="467"/>
        <v>0.23800000000483124</v>
      </c>
      <c r="D20890" s="414">
        <f t="shared" si="468"/>
        <v>0.11900000000241562</v>
      </c>
      <c r="H20890" s="406"/>
      <c r="J20890" s="82">
        <v>40</v>
      </c>
      <c r="K20890" s="321">
        <v>4</v>
      </c>
    </row>
    <row r="20891" spans="1:11" x14ac:dyDescent="0.3">
      <c r="A20891" s="341">
        <v>43880.367361053242</v>
      </c>
      <c r="B20891" s="318">
        <v>40775.042000000001</v>
      </c>
      <c r="C20891" s="318">
        <f t="shared" si="467"/>
        <v>0.25</v>
      </c>
      <c r="D20891" s="414">
        <f t="shared" si="468"/>
        <v>0.125</v>
      </c>
      <c r="H20891" s="406"/>
      <c r="J20891" s="82">
        <v>41</v>
      </c>
      <c r="K20891" s="391">
        <v>1</v>
      </c>
    </row>
    <row r="20892" spans="1:11" x14ac:dyDescent="0.3">
      <c r="A20892" s="341">
        <v>43880.409027719907</v>
      </c>
      <c r="B20892" s="318">
        <v>40775.283000000003</v>
      </c>
      <c r="C20892" s="318">
        <f t="shared" si="467"/>
        <v>0.24100000000180444</v>
      </c>
      <c r="D20892" s="414">
        <f t="shared" si="468"/>
        <v>0.12050000000090222</v>
      </c>
      <c r="H20892" s="406"/>
      <c r="J20892" s="82">
        <v>42</v>
      </c>
      <c r="K20892" s="319">
        <v>2</v>
      </c>
    </row>
    <row r="20893" spans="1:11" x14ac:dyDescent="0.3">
      <c r="A20893" s="341">
        <v>43880.450694386571</v>
      </c>
      <c r="B20893" s="318">
        <v>40775.527999999998</v>
      </c>
      <c r="C20893" s="318">
        <f t="shared" si="467"/>
        <v>0.24499999999534339</v>
      </c>
      <c r="D20893" s="414">
        <f t="shared" si="468"/>
        <v>0.12249999999767169</v>
      </c>
      <c r="H20893" s="406"/>
      <c r="J20893" s="82">
        <v>43</v>
      </c>
      <c r="K20893" s="320">
        <v>3</v>
      </c>
    </row>
    <row r="20894" spans="1:11" x14ac:dyDescent="0.3">
      <c r="A20894" s="341">
        <v>43880.492361053242</v>
      </c>
      <c r="B20894" s="318">
        <v>40775.758999999998</v>
      </c>
      <c r="C20894" s="318">
        <f t="shared" si="467"/>
        <v>0.23099999999976717</v>
      </c>
      <c r="D20894" s="414">
        <f t="shared" si="468"/>
        <v>0.11549999999988358</v>
      </c>
      <c r="H20894" s="406"/>
      <c r="J20894" s="82">
        <v>44</v>
      </c>
      <c r="K20894" s="321">
        <v>4</v>
      </c>
    </row>
    <row r="20895" spans="1:11" x14ac:dyDescent="0.3">
      <c r="A20895" s="341">
        <v>43880.534027719907</v>
      </c>
      <c r="B20895" s="318">
        <v>40776</v>
      </c>
      <c r="C20895" s="318">
        <f t="shared" si="467"/>
        <v>0.24100000000180444</v>
      </c>
      <c r="D20895" s="414">
        <f t="shared" si="468"/>
        <v>0.12050000000090222</v>
      </c>
      <c r="H20895" s="406"/>
      <c r="J20895" s="82">
        <v>45</v>
      </c>
      <c r="K20895" s="391">
        <v>1</v>
      </c>
    </row>
    <row r="20896" spans="1:11" x14ac:dyDescent="0.3">
      <c r="A20896" s="341">
        <v>43880.575694386571</v>
      </c>
      <c r="B20896" s="318">
        <v>40776.241000000002</v>
      </c>
      <c r="C20896" s="318">
        <f t="shared" si="467"/>
        <v>0.24100000000180444</v>
      </c>
      <c r="D20896" s="414">
        <f t="shared" si="468"/>
        <v>0.12050000000090222</v>
      </c>
      <c r="H20896" s="406"/>
      <c r="J20896" s="82">
        <v>46</v>
      </c>
      <c r="K20896" s="319">
        <v>2</v>
      </c>
    </row>
    <row r="20897" spans="1:11" x14ac:dyDescent="0.3">
      <c r="A20897" s="341">
        <v>43880.617361053242</v>
      </c>
      <c r="B20897" s="318">
        <v>40776.482000000004</v>
      </c>
      <c r="C20897" s="318">
        <f t="shared" si="467"/>
        <v>0.24100000000180444</v>
      </c>
      <c r="D20897" s="414">
        <f t="shared" si="468"/>
        <v>0.12050000000090222</v>
      </c>
      <c r="H20897" s="406"/>
      <c r="J20897" s="82">
        <v>47</v>
      </c>
      <c r="K20897" s="320">
        <v>3</v>
      </c>
    </row>
    <row r="20898" spans="1:11" x14ac:dyDescent="0.3">
      <c r="A20898" s="341">
        <v>43880.659027719907</v>
      </c>
      <c r="B20898" s="318">
        <v>40776.718000000001</v>
      </c>
      <c r="C20898" s="318">
        <f t="shared" si="467"/>
        <v>0.23599999999714782</v>
      </c>
      <c r="D20898" s="414">
        <f t="shared" si="468"/>
        <v>0.11799999999857391</v>
      </c>
      <c r="H20898" s="406"/>
      <c r="J20898" s="82">
        <v>48</v>
      </c>
      <c r="K20898" s="321">
        <v>4</v>
      </c>
    </row>
    <row r="20899" spans="1:11" x14ac:dyDescent="0.3">
      <c r="A20899" s="341">
        <v>43880.700694386571</v>
      </c>
      <c r="B20899" s="318">
        <v>40776.957999999999</v>
      </c>
      <c r="C20899" s="318">
        <f t="shared" si="467"/>
        <v>0.23999999999796273</v>
      </c>
      <c r="D20899" s="414">
        <f t="shared" si="468"/>
        <v>0.11999999999898137</v>
      </c>
      <c r="H20899" s="406"/>
      <c r="J20899" s="82">
        <v>49</v>
      </c>
      <c r="K20899" s="391">
        <v>1</v>
      </c>
    </row>
    <row r="20900" spans="1:11" x14ac:dyDescent="0.3">
      <c r="A20900" s="341">
        <v>43880.742361053242</v>
      </c>
      <c r="B20900" s="318">
        <v>40777.190999999999</v>
      </c>
      <c r="C20900" s="318">
        <f t="shared" si="467"/>
        <v>0.23300000000017462</v>
      </c>
      <c r="D20900" s="414">
        <f t="shared" si="468"/>
        <v>0.11650000000008731</v>
      </c>
      <c r="H20900" s="406"/>
      <c r="J20900" s="82">
        <v>50</v>
      </c>
      <c r="K20900" s="319">
        <v>2</v>
      </c>
    </row>
    <row r="20901" spans="1:11" x14ac:dyDescent="0.3">
      <c r="A20901" s="341">
        <v>43880.784027719907</v>
      </c>
      <c r="B20901" s="318">
        <v>40777.428999999996</v>
      </c>
      <c r="C20901" s="318">
        <f t="shared" si="467"/>
        <v>0.23799999999755528</v>
      </c>
      <c r="D20901" s="414">
        <f t="shared" si="468"/>
        <v>0.11899999999877764</v>
      </c>
      <c r="H20901" s="406"/>
      <c r="J20901" s="82">
        <v>51</v>
      </c>
      <c r="K20901" s="320">
        <v>3</v>
      </c>
    </row>
    <row r="20902" spans="1:11" x14ac:dyDescent="0.3">
      <c r="A20902" s="341">
        <v>43880.825694386571</v>
      </c>
      <c r="B20902" s="318">
        <v>40777.659</v>
      </c>
      <c r="C20902" s="318">
        <f t="shared" si="467"/>
        <v>0.23000000000320142</v>
      </c>
      <c r="D20902" s="414">
        <f t="shared" si="468"/>
        <v>0.11500000000160071</v>
      </c>
      <c r="H20902" s="406"/>
      <c r="J20902" s="82">
        <v>52</v>
      </c>
      <c r="K20902" s="321">
        <v>4</v>
      </c>
    </row>
    <row r="20903" spans="1:11" x14ac:dyDescent="0.3">
      <c r="A20903" s="341">
        <v>43880.867361053242</v>
      </c>
      <c r="B20903" s="318">
        <v>40777.892</v>
      </c>
      <c r="C20903" s="318">
        <f t="shared" si="467"/>
        <v>0.23300000000017462</v>
      </c>
      <c r="D20903" s="414">
        <f t="shared" si="468"/>
        <v>0.11650000000008731</v>
      </c>
      <c r="H20903" s="406"/>
      <c r="J20903" s="82">
        <v>53</v>
      </c>
      <c r="K20903" s="391">
        <v>1</v>
      </c>
    </row>
    <row r="20904" spans="1:11" x14ac:dyDescent="0.3">
      <c r="A20904" s="341">
        <v>43880.909027719907</v>
      </c>
      <c r="B20904" s="318">
        <v>40778.127999999997</v>
      </c>
      <c r="C20904" s="318">
        <f t="shared" si="467"/>
        <v>0.23599999999714782</v>
      </c>
      <c r="D20904" s="414">
        <f t="shared" si="468"/>
        <v>0.11799999999857391</v>
      </c>
      <c r="H20904" s="406"/>
      <c r="J20904" s="82">
        <v>54</v>
      </c>
      <c r="K20904" s="319">
        <v>2</v>
      </c>
    </row>
    <row r="20905" spans="1:11" x14ac:dyDescent="0.3">
      <c r="A20905" s="341">
        <v>43880.950694386571</v>
      </c>
      <c r="B20905" s="318">
        <v>40778.364999999998</v>
      </c>
      <c r="C20905" s="318">
        <f t="shared" si="467"/>
        <v>0.23700000000098953</v>
      </c>
      <c r="D20905" s="414">
        <f t="shared" si="468"/>
        <v>0.11850000000049477</v>
      </c>
      <c r="H20905" s="406"/>
      <c r="J20905" s="82">
        <v>55</v>
      </c>
      <c r="K20905" s="320">
        <v>3</v>
      </c>
    </row>
    <row r="20906" spans="1:11" x14ac:dyDescent="0.3">
      <c r="A20906" s="341">
        <v>43880.992361053242</v>
      </c>
      <c r="B20906" s="318">
        <v>40778.601000000002</v>
      </c>
      <c r="C20906" s="318">
        <f t="shared" si="467"/>
        <v>0.23600000000442378</v>
      </c>
      <c r="D20906" s="414">
        <f t="shared" si="468"/>
        <v>0.11800000000221189</v>
      </c>
      <c r="E20906" s="336">
        <f>SUM(C20883:C20906)*7.4805194805</f>
        <v>42.930701298599949</v>
      </c>
      <c r="F20906" s="324">
        <f>AVERAGE(D20883:D20906)</f>
        <v>0.1195625000000291</v>
      </c>
      <c r="G20906" s="324">
        <f>_xlfn.STDEV.S(D20883:D20906)</f>
        <v>2.6674874188467924E-3</v>
      </c>
      <c r="H20906" s="406"/>
      <c r="J20906" s="82">
        <v>56</v>
      </c>
      <c r="K20906" s="321">
        <v>4</v>
      </c>
    </row>
    <row r="20907" spans="1:11" x14ac:dyDescent="0.3">
      <c r="A20907" s="341">
        <v>43881.034027719907</v>
      </c>
      <c r="B20907" s="318">
        <v>40778.830999999998</v>
      </c>
      <c r="C20907" s="318">
        <f t="shared" si="467"/>
        <v>0.22999999999592546</v>
      </c>
      <c r="D20907" s="414">
        <f t="shared" si="468"/>
        <v>0.11499999999796273</v>
      </c>
      <c r="H20907" s="406"/>
      <c r="J20907" s="82">
        <v>57</v>
      </c>
      <c r="K20907" s="391">
        <v>1</v>
      </c>
    </row>
    <row r="20908" spans="1:11" x14ac:dyDescent="0.3">
      <c r="A20908" s="341">
        <v>43881.075694386571</v>
      </c>
      <c r="B20908" s="318">
        <v>40779.069000000003</v>
      </c>
      <c r="C20908" s="318">
        <f t="shared" si="467"/>
        <v>0.23800000000483124</v>
      </c>
      <c r="D20908" s="414">
        <f t="shared" si="468"/>
        <v>0.11900000000241562</v>
      </c>
      <c r="H20908" s="406"/>
      <c r="J20908" s="82">
        <v>58</v>
      </c>
      <c r="K20908" s="319">
        <v>2</v>
      </c>
    </row>
    <row r="20909" spans="1:11" x14ac:dyDescent="0.3">
      <c r="A20909" s="341">
        <v>43881.117361053242</v>
      </c>
      <c r="B20909" s="318">
        <v>40779.311999999998</v>
      </c>
      <c r="C20909" s="318">
        <f t="shared" si="467"/>
        <v>0.24299999999493593</v>
      </c>
      <c r="D20909" s="414">
        <f t="shared" si="468"/>
        <v>0.12149999999746797</v>
      </c>
      <c r="H20909" s="406"/>
      <c r="J20909" s="82">
        <v>59</v>
      </c>
      <c r="K20909" s="320">
        <v>3</v>
      </c>
    </row>
    <row r="20910" spans="1:11" x14ac:dyDescent="0.3">
      <c r="A20910" s="341">
        <v>43881.159027719907</v>
      </c>
      <c r="B20910" s="318">
        <v>40779.559000000001</v>
      </c>
      <c r="C20910" s="318">
        <f t="shared" si="467"/>
        <v>0.2470000000030268</v>
      </c>
      <c r="D20910" s="414">
        <f t="shared" si="468"/>
        <v>0.1235000000015134</v>
      </c>
      <c r="H20910" s="406"/>
      <c r="J20910" s="82">
        <v>60</v>
      </c>
      <c r="K20910" s="321">
        <v>4</v>
      </c>
    </row>
    <row r="20911" spans="1:11" x14ac:dyDescent="0.3">
      <c r="A20911" s="341">
        <v>43881.200694386571</v>
      </c>
      <c r="B20911" s="318">
        <v>40779.798000000003</v>
      </c>
      <c r="C20911" s="318">
        <f t="shared" si="467"/>
        <v>0.23900000000139698</v>
      </c>
      <c r="D20911" s="414">
        <f t="shared" si="468"/>
        <v>0.11950000000069849</v>
      </c>
      <c r="H20911" s="406"/>
      <c r="J20911" s="82">
        <v>61</v>
      </c>
      <c r="K20911" s="391">
        <v>1</v>
      </c>
    </row>
    <row r="20912" spans="1:11" x14ac:dyDescent="0.3">
      <c r="A20912" s="341">
        <v>43881.242361053242</v>
      </c>
      <c r="B20912" s="318">
        <v>40780.035000000003</v>
      </c>
      <c r="C20912" s="318">
        <f t="shared" si="467"/>
        <v>0.23700000000098953</v>
      </c>
      <c r="D20912" s="414">
        <f t="shared" si="468"/>
        <v>0.11850000000049477</v>
      </c>
      <c r="H20912" s="406"/>
      <c r="J20912" s="82">
        <v>62</v>
      </c>
      <c r="K20912" s="319">
        <v>2</v>
      </c>
    </row>
    <row r="20913" spans="1:11" x14ac:dyDescent="0.3">
      <c r="A20913" s="341">
        <v>43881.284027719907</v>
      </c>
      <c r="B20913" s="318">
        <v>40780.281000000003</v>
      </c>
      <c r="C20913" s="318">
        <f t="shared" si="467"/>
        <v>0.24599999999918509</v>
      </c>
      <c r="D20913" s="414">
        <f t="shared" si="468"/>
        <v>0.12299999999959255</v>
      </c>
      <c r="H20913" s="406"/>
      <c r="J20913" s="82">
        <v>63</v>
      </c>
      <c r="K20913" s="320">
        <v>3</v>
      </c>
    </row>
    <row r="20914" spans="1:11" x14ac:dyDescent="0.3">
      <c r="A20914" s="341">
        <v>43881.325694386571</v>
      </c>
      <c r="B20914" s="318">
        <v>40780.523000000001</v>
      </c>
      <c r="C20914" s="318">
        <f t="shared" si="467"/>
        <v>0.24199999999837019</v>
      </c>
      <c r="D20914" s="414">
        <f t="shared" si="468"/>
        <v>0.12099999999918509</v>
      </c>
      <c r="H20914" s="406"/>
      <c r="J20914" s="82">
        <v>64</v>
      </c>
      <c r="K20914" s="321">
        <v>4</v>
      </c>
    </row>
    <row r="20915" spans="1:11" x14ac:dyDescent="0.3">
      <c r="A20915" s="341">
        <v>43881.367361053242</v>
      </c>
      <c r="B20915" s="318">
        <v>40780.767999999996</v>
      </c>
      <c r="C20915" s="318">
        <f t="shared" si="467"/>
        <v>0.24499999999534339</v>
      </c>
      <c r="D20915" s="414">
        <f t="shared" si="468"/>
        <v>0.12249999999767169</v>
      </c>
      <c r="H20915" s="406"/>
      <c r="J20915" s="82">
        <v>65</v>
      </c>
      <c r="K20915" s="391">
        <v>1</v>
      </c>
    </row>
    <row r="20916" spans="1:11" x14ac:dyDescent="0.3">
      <c r="A20916" s="341">
        <v>43881.409027719907</v>
      </c>
      <c r="B20916" s="318">
        <v>40781.006999999998</v>
      </c>
      <c r="C20916" s="318">
        <f t="shared" ref="C20916:C21006" si="469">B20916-B20915</f>
        <v>0.23900000000139698</v>
      </c>
      <c r="D20916" s="414">
        <f t="shared" ref="D20916:D21006" si="470">C20916/2</f>
        <v>0.11950000000069849</v>
      </c>
      <c r="H20916" s="406"/>
      <c r="J20916" s="82">
        <v>66</v>
      </c>
      <c r="K20916" s="319">
        <v>2</v>
      </c>
    </row>
    <row r="20917" spans="1:11" x14ac:dyDescent="0.3">
      <c r="A20917" s="341">
        <v>43881.450694386571</v>
      </c>
      <c r="B20917" s="318">
        <v>40781.254000000001</v>
      </c>
      <c r="C20917" s="318">
        <f t="shared" si="469"/>
        <v>0.2470000000030268</v>
      </c>
      <c r="D20917" s="414">
        <f t="shared" si="470"/>
        <v>0.1235000000015134</v>
      </c>
      <c r="H20917" s="406"/>
      <c r="J20917" s="82">
        <v>67</v>
      </c>
      <c r="K20917" s="320">
        <v>3</v>
      </c>
    </row>
    <row r="20918" spans="1:11" x14ac:dyDescent="0.3">
      <c r="A20918" s="341">
        <v>43881.492361053242</v>
      </c>
      <c r="B20918" s="318">
        <v>40781.493000000002</v>
      </c>
      <c r="C20918" s="318">
        <f t="shared" si="469"/>
        <v>0.23900000000139698</v>
      </c>
      <c r="D20918" s="414">
        <f t="shared" si="470"/>
        <v>0.11950000000069849</v>
      </c>
      <c r="H20918" s="406"/>
      <c r="J20918" s="82">
        <v>68</v>
      </c>
      <c r="K20918" s="321">
        <v>4</v>
      </c>
    </row>
    <row r="20919" spans="1:11" x14ac:dyDescent="0.3">
      <c r="A20919" s="341">
        <v>43881.534027719907</v>
      </c>
      <c r="B20919" s="318">
        <v>40781.728999999999</v>
      </c>
      <c r="C20919" s="318">
        <f t="shared" si="469"/>
        <v>0.23599999999714782</v>
      </c>
      <c r="D20919" s="414">
        <f t="shared" si="470"/>
        <v>0.11799999999857391</v>
      </c>
      <c r="H20919" s="406"/>
      <c r="J20919" s="82">
        <v>69</v>
      </c>
      <c r="K20919" s="391">
        <v>1</v>
      </c>
    </row>
    <row r="20920" spans="1:11" x14ac:dyDescent="0.3">
      <c r="A20920" s="341">
        <v>43881.575694386571</v>
      </c>
      <c r="B20920" s="318">
        <v>40781.964</v>
      </c>
      <c r="C20920" s="318">
        <f t="shared" si="469"/>
        <v>0.23500000000058208</v>
      </c>
      <c r="D20920" s="414">
        <f t="shared" si="470"/>
        <v>0.11750000000029104</v>
      </c>
      <c r="H20920" s="406"/>
      <c r="J20920" s="82">
        <v>70</v>
      </c>
      <c r="K20920" s="319">
        <v>2</v>
      </c>
    </row>
    <row r="20921" spans="1:11" x14ac:dyDescent="0.3">
      <c r="A20921" s="341">
        <v>43881.617361053242</v>
      </c>
      <c r="B20921" s="318">
        <v>40782.21</v>
      </c>
      <c r="C20921" s="318">
        <f t="shared" si="469"/>
        <v>0.24599999999918509</v>
      </c>
      <c r="D20921" s="414">
        <f t="shared" si="470"/>
        <v>0.12299999999959255</v>
      </c>
      <c r="H20921" s="406"/>
      <c r="J20921" s="82">
        <v>71</v>
      </c>
      <c r="K20921" s="320">
        <v>3</v>
      </c>
    </row>
    <row r="20922" spans="1:11" x14ac:dyDescent="0.3">
      <c r="A20922" s="341">
        <v>43881.659027719907</v>
      </c>
      <c r="B20922" s="318">
        <v>40782.446000000004</v>
      </c>
      <c r="C20922" s="318">
        <f t="shared" si="469"/>
        <v>0.23600000000442378</v>
      </c>
      <c r="D20922" s="414">
        <f t="shared" si="470"/>
        <v>0.11800000000221189</v>
      </c>
      <c r="H20922" s="406"/>
      <c r="J20922" s="82">
        <v>72</v>
      </c>
      <c r="K20922" s="321">
        <v>4</v>
      </c>
    </row>
    <row r="20923" spans="1:11" x14ac:dyDescent="0.3">
      <c r="A20923" s="341">
        <v>43881.700694386571</v>
      </c>
      <c r="B20923" s="318">
        <v>40782.68</v>
      </c>
      <c r="C20923" s="318">
        <f t="shared" si="469"/>
        <v>0.23399999999674037</v>
      </c>
      <c r="D20923" s="414">
        <f t="shared" si="470"/>
        <v>0.11699999999837019</v>
      </c>
      <c r="H20923" s="406"/>
      <c r="J20923" s="82">
        <v>73</v>
      </c>
      <c r="K20923" s="391">
        <v>1</v>
      </c>
    </row>
    <row r="20924" spans="1:11" x14ac:dyDescent="0.3">
      <c r="A20924" s="341">
        <v>43881.742361053242</v>
      </c>
      <c r="B20924" s="318">
        <v>40782.915999999997</v>
      </c>
      <c r="C20924" s="318">
        <f t="shared" si="469"/>
        <v>0.23599999999714782</v>
      </c>
      <c r="D20924" s="414">
        <f t="shared" si="470"/>
        <v>0.11799999999857391</v>
      </c>
      <c r="H20924" s="406"/>
      <c r="J20924" s="82">
        <v>74</v>
      </c>
      <c r="K20924" s="319">
        <v>2</v>
      </c>
    </row>
    <row r="20925" spans="1:11" x14ac:dyDescent="0.3">
      <c r="A20925" s="341">
        <v>43881.784027719907</v>
      </c>
      <c r="B20925" s="318">
        <v>40783.160000000003</v>
      </c>
      <c r="C20925" s="318">
        <f t="shared" si="469"/>
        <v>0.2440000000060536</v>
      </c>
      <c r="D20925" s="414">
        <f t="shared" si="470"/>
        <v>0.1220000000030268</v>
      </c>
      <c r="H20925" s="406"/>
      <c r="J20925" s="82">
        <v>75</v>
      </c>
      <c r="K20925" s="320">
        <v>3</v>
      </c>
    </row>
    <row r="20926" spans="1:11" x14ac:dyDescent="0.3">
      <c r="A20926" s="341">
        <v>43881.825694386571</v>
      </c>
      <c r="B20926" s="318">
        <v>40783.394</v>
      </c>
      <c r="C20926" s="318">
        <f t="shared" si="469"/>
        <v>0.23399999999674037</v>
      </c>
      <c r="D20926" s="414">
        <f t="shared" si="470"/>
        <v>0.11699999999837019</v>
      </c>
      <c r="H20926" s="406"/>
      <c r="J20926" s="82">
        <v>76</v>
      </c>
      <c r="K20926" s="321">
        <v>4</v>
      </c>
    </row>
    <row r="20927" spans="1:11" x14ac:dyDescent="0.3">
      <c r="A20927" s="341">
        <v>43881.867361053242</v>
      </c>
      <c r="B20927" s="318">
        <v>40783.625</v>
      </c>
      <c r="C20927" s="318">
        <f t="shared" si="469"/>
        <v>0.23099999999976717</v>
      </c>
      <c r="D20927" s="414">
        <f t="shared" si="470"/>
        <v>0.11549999999988358</v>
      </c>
      <c r="H20927" s="406"/>
      <c r="J20927" s="82">
        <v>77</v>
      </c>
      <c r="K20927" s="391">
        <v>1</v>
      </c>
    </row>
    <row r="20928" spans="1:11" x14ac:dyDescent="0.3">
      <c r="A20928" s="341">
        <v>43881.909027719907</v>
      </c>
      <c r="B20928" s="318">
        <v>40783.851999999999</v>
      </c>
      <c r="C20928" s="318">
        <f t="shared" si="469"/>
        <v>0.22699999999895226</v>
      </c>
      <c r="D20928" s="414">
        <f t="shared" si="470"/>
        <v>0.11349999999947613</v>
      </c>
      <c r="H20928" s="406"/>
      <c r="J20928" s="82">
        <v>78</v>
      </c>
      <c r="K20928" s="319">
        <v>2</v>
      </c>
    </row>
    <row r="20929" spans="1:12" x14ac:dyDescent="0.3">
      <c r="A20929" s="341">
        <v>43881.950694386571</v>
      </c>
      <c r="B20929" s="318">
        <v>40784.097999999998</v>
      </c>
      <c r="C20929" s="318">
        <f t="shared" si="469"/>
        <v>0.24599999999918509</v>
      </c>
      <c r="D20929" s="414">
        <f t="shared" si="470"/>
        <v>0.12299999999959255</v>
      </c>
      <c r="H20929" s="406"/>
      <c r="J20929" s="82">
        <v>79</v>
      </c>
      <c r="K20929" s="320">
        <v>3</v>
      </c>
    </row>
    <row r="20930" spans="1:12" x14ac:dyDescent="0.3">
      <c r="A20930" s="341">
        <v>43881.992361053242</v>
      </c>
      <c r="B20930" s="318">
        <v>40784.330999999998</v>
      </c>
      <c r="C20930" s="318">
        <f t="shared" si="469"/>
        <v>0.23300000000017462</v>
      </c>
      <c r="D20930" s="414">
        <f t="shared" si="470"/>
        <v>0.11650000000008731</v>
      </c>
      <c r="E20930" s="336">
        <f>SUM(C20907:C20930)*7.4805194805</f>
        <v>42.863376623234522</v>
      </c>
      <c r="F20930" s="324">
        <f>AVERAGE(D20907:D20930)</f>
        <v>0.11937499999991512</v>
      </c>
      <c r="G20930" s="324">
        <f>_xlfn.STDEV.S(D20907:D20930)</f>
        <v>2.9164078563282251E-3</v>
      </c>
      <c r="H20930" s="406"/>
      <c r="J20930" s="82">
        <v>80</v>
      </c>
      <c r="K20930" s="321">
        <v>4</v>
      </c>
    </row>
    <row r="20931" spans="1:12" x14ac:dyDescent="0.3">
      <c r="A20931" s="341">
        <v>43882.034027719907</v>
      </c>
      <c r="B20931" s="318">
        <v>40784.567999999999</v>
      </c>
      <c r="C20931" s="318">
        <f t="shared" si="469"/>
        <v>0.23700000000098953</v>
      </c>
      <c r="D20931" s="414">
        <f t="shared" si="470"/>
        <v>0.11850000000049477</v>
      </c>
      <c r="H20931" s="406"/>
      <c r="J20931" s="82">
        <v>81</v>
      </c>
      <c r="K20931" s="391">
        <v>1</v>
      </c>
    </row>
    <row r="20932" spans="1:12" x14ac:dyDescent="0.3">
      <c r="A20932" s="341">
        <v>43882.075694386571</v>
      </c>
      <c r="B20932" s="318">
        <v>40784.792000000001</v>
      </c>
      <c r="C20932" s="318">
        <f t="shared" si="469"/>
        <v>0.22400000000197906</v>
      </c>
      <c r="D20932" s="414">
        <f t="shared" si="470"/>
        <v>0.11200000000098953</v>
      </c>
      <c r="H20932" s="406"/>
      <c r="J20932" s="82">
        <v>82</v>
      </c>
      <c r="K20932" s="319">
        <v>2</v>
      </c>
    </row>
    <row r="20933" spans="1:12" x14ac:dyDescent="0.3">
      <c r="A20933" s="341">
        <v>43882.117361053242</v>
      </c>
      <c r="B20933" s="318">
        <v>40785.038999999997</v>
      </c>
      <c r="C20933" s="318">
        <f t="shared" si="469"/>
        <v>0.24699999999575084</v>
      </c>
      <c r="D20933" s="414">
        <f t="shared" si="470"/>
        <v>0.12349999999787542</v>
      </c>
      <c r="H20933" s="406"/>
      <c r="J20933" s="82">
        <v>83</v>
      </c>
      <c r="K20933" s="320">
        <v>3</v>
      </c>
    </row>
    <row r="20934" spans="1:12" x14ac:dyDescent="0.3">
      <c r="A20934" s="341">
        <v>43882.159027719907</v>
      </c>
      <c r="B20934" s="318">
        <v>40785.281000000003</v>
      </c>
      <c r="C20934" s="318">
        <f t="shared" si="469"/>
        <v>0.24200000000564614</v>
      </c>
      <c r="D20934" s="414">
        <f t="shared" si="470"/>
        <v>0.12100000000282307</v>
      </c>
      <c r="H20934" s="406"/>
      <c r="J20934" s="82">
        <v>84</v>
      </c>
      <c r="K20934" s="321">
        <v>4</v>
      </c>
    </row>
    <row r="20935" spans="1:12" x14ac:dyDescent="0.3">
      <c r="A20935" s="341">
        <v>43882.200694386571</v>
      </c>
      <c r="B20935" s="318">
        <v>40785.521999999997</v>
      </c>
      <c r="C20935" s="318">
        <f t="shared" si="469"/>
        <v>0.24099999999452848</v>
      </c>
      <c r="D20935" s="414">
        <f t="shared" si="470"/>
        <v>0.12049999999726424</v>
      </c>
      <c r="H20935" s="406"/>
      <c r="J20935" s="82">
        <v>85</v>
      </c>
      <c r="K20935" s="391">
        <v>1</v>
      </c>
    </row>
    <row r="20936" spans="1:12" x14ac:dyDescent="0.3">
      <c r="A20936" s="341">
        <v>43882.242361053242</v>
      </c>
      <c r="B20936" s="318">
        <v>40785.752999999997</v>
      </c>
      <c r="C20936" s="318">
        <f t="shared" si="469"/>
        <v>0.23099999999976717</v>
      </c>
      <c r="D20936" s="414">
        <f t="shared" si="470"/>
        <v>0.11549999999988358</v>
      </c>
      <c r="H20936" s="406"/>
      <c r="J20936" s="82">
        <v>86</v>
      </c>
      <c r="K20936" s="319">
        <v>2</v>
      </c>
    </row>
    <row r="20937" spans="1:12" x14ac:dyDescent="0.3">
      <c r="A20937" s="341">
        <v>43882.284027719907</v>
      </c>
      <c r="B20937" s="318">
        <v>40786.004999999997</v>
      </c>
      <c r="C20937" s="318">
        <f t="shared" si="469"/>
        <v>0.25200000000040745</v>
      </c>
      <c r="D20937" s="414">
        <f t="shared" si="470"/>
        <v>0.12600000000020373</v>
      </c>
      <c r="H20937" s="406"/>
      <c r="J20937" s="82">
        <v>87</v>
      </c>
      <c r="K20937" s="320">
        <v>3</v>
      </c>
    </row>
    <row r="20938" spans="1:12" x14ac:dyDescent="0.3">
      <c r="A20938" s="341">
        <v>43882.325694386571</v>
      </c>
      <c r="B20938" s="318">
        <v>40786.256000000001</v>
      </c>
      <c r="C20938" s="318">
        <f t="shared" si="469"/>
        <v>0.25100000000384171</v>
      </c>
      <c r="D20938" s="414">
        <f t="shared" si="470"/>
        <v>0.12550000000192085</v>
      </c>
      <c r="H20938" s="406"/>
      <c r="J20938" s="82">
        <v>88</v>
      </c>
      <c r="K20938" s="321">
        <v>4</v>
      </c>
    </row>
    <row r="20939" spans="1:12" x14ac:dyDescent="0.3">
      <c r="A20939" s="341">
        <v>43882.367361053242</v>
      </c>
      <c r="B20939" s="318">
        <v>40786.495000000003</v>
      </c>
      <c r="C20939" s="318">
        <f t="shared" si="469"/>
        <v>0.23900000000139698</v>
      </c>
      <c r="D20939" s="414">
        <f t="shared" si="470"/>
        <v>0.11950000000069849</v>
      </c>
      <c r="H20939" s="406"/>
      <c r="J20939" s="82">
        <v>89</v>
      </c>
      <c r="K20939" s="391">
        <v>1</v>
      </c>
    </row>
    <row r="20940" spans="1:12" x14ac:dyDescent="0.3">
      <c r="A20940" s="341">
        <v>43882.409027719907</v>
      </c>
      <c r="B20940" s="318">
        <v>40786.722000000002</v>
      </c>
      <c r="C20940" s="318">
        <f t="shared" si="469"/>
        <v>0.22699999999895226</v>
      </c>
      <c r="D20940" s="414">
        <f t="shared" si="470"/>
        <v>0.11349999999947613</v>
      </c>
      <c r="H20940" s="406"/>
      <c r="J20940" s="82">
        <v>90</v>
      </c>
      <c r="K20940" s="319">
        <v>2</v>
      </c>
    </row>
    <row r="20941" spans="1:12" x14ac:dyDescent="0.3">
      <c r="A20941" s="341">
        <v>43882.450694386571</v>
      </c>
      <c r="B20941" s="318">
        <v>40786.970999999998</v>
      </c>
      <c r="C20941" s="318">
        <f t="shared" si="469"/>
        <v>0.24899999999615829</v>
      </c>
      <c r="D20941" s="414">
        <f t="shared" si="470"/>
        <v>0.12449999999807915</v>
      </c>
      <c r="H20941" s="406"/>
      <c r="J20941" s="82">
        <v>91</v>
      </c>
      <c r="K20941" s="320">
        <v>3</v>
      </c>
    </row>
    <row r="20942" spans="1:12" x14ac:dyDescent="0.3">
      <c r="A20942" s="341">
        <v>43882.492361053242</v>
      </c>
      <c r="B20942" s="318">
        <v>40787.222000000002</v>
      </c>
      <c r="C20942" s="318">
        <f t="shared" si="469"/>
        <v>0.25100000000384171</v>
      </c>
      <c r="D20942" s="414">
        <f t="shared" si="470"/>
        <v>0.12550000000192085</v>
      </c>
      <c r="H20942" s="406"/>
      <c r="J20942" s="82">
        <v>92</v>
      </c>
      <c r="K20942" s="321">
        <v>4</v>
      </c>
    </row>
    <row r="20943" spans="1:12" x14ac:dyDescent="0.3">
      <c r="A20943" s="341">
        <v>43882.534027719907</v>
      </c>
      <c r="B20943" s="318">
        <v>40787.466</v>
      </c>
      <c r="C20943" s="318">
        <f t="shared" si="469"/>
        <v>0.24399999999877764</v>
      </c>
      <c r="D20943" s="414">
        <f t="shared" si="470"/>
        <v>0.12199999999938882</v>
      </c>
      <c r="H20943" s="406"/>
      <c r="J20943" s="82">
        <v>93</v>
      </c>
      <c r="K20943" s="391">
        <v>1</v>
      </c>
    </row>
    <row r="20944" spans="1:12" x14ac:dyDescent="0.3">
      <c r="A20944" s="341">
        <v>43882.552777777775</v>
      </c>
      <c r="B20944" s="318">
        <v>40787.690999999999</v>
      </c>
      <c r="C20944" s="318">
        <f t="shared" si="469"/>
        <v>0.22499999999854481</v>
      </c>
      <c r="D20944" s="414">
        <f t="shared" si="470"/>
        <v>0.1124999999992724</v>
      </c>
      <c r="H20944" s="406"/>
      <c r="J20944" s="82">
        <v>1</v>
      </c>
      <c r="K20944" s="319">
        <v>2</v>
      </c>
      <c r="L20944" s="54" t="s">
        <v>313</v>
      </c>
    </row>
    <row r="20945" spans="1:11" x14ac:dyDescent="0.3">
      <c r="A20945" s="341">
        <v>43882.594444444447</v>
      </c>
      <c r="B20945" s="318">
        <v>40787.932000000001</v>
      </c>
      <c r="C20945" s="318">
        <f t="shared" si="469"/>
        <v>0.24100000000180444</v>
      </c>
      <c r="D20945" s="414">
        <f t="shared" si="470"/>
        <v>0.12050000000090222</v>
      </c>
      <c r="H20945" s="406"/>
      <c r="J20945" s="82">
        <v>2</v>
      </c>
      <c r="K20945" s="320">
        <v>3</v>
      </c>
    </row>
    <row r="20946" spans="1:11" x14ac:dyDescent="0.3">
      <c r="A20946" s="341">
        <v>43882.636111111111</v>
      </c>
      <c r="B20946" s="318">
        <v>40788.18</v>
      </c>
      <c r="C20946" s="318">
        <f t="shared" si="469"/>
        <v>0.24799999999959255</v>
      </c>
      <c r="D20946" s="414">
        <f t="shared" si="470"/>
        <v>0.12399999999979627</v>
      </c>
      <c r="H20946" s="406"/>
      <c r="J20946" s="82">
        <v>3</v>
      </c>
      <c r="K20946" s="321">
        <v>4</v>
      </c>
    </row>
    <row r="20947" spans="1:11" x14ac:dyDescent="0.3">
      <c r="A20947" s="341">
        <v>43882.677777777775</v>
      </c>
      <c r="B20947" s="318">
        <v>40788.421000000002</v>
      </c>
      <c r="C20947" s="318">
        <f t="shared" si="469"/>
        <v>0.24100000000180444</v>
      </c>
      <c r="D20947" s="414">
        <f t="shared" si="470"/>
        <v>0.12050000000090222</v>
      </c>
      <c r="H20947" s="406"/>
      <c r="J20947" s="82">
        <v>4</v>
      </c>
      <c r="K20947" s="391">
        <v>1</v>
      </c>
    </row>
    <row r="20948" spans="1:11" x14ac:dyDescent="0.3">
      <c r="A20948" s="341">
        <v>43882.719444618058</v>
      </c>
      <c r="B20948" s="318">
        <v>40788.648999999998</v>
      </c>
      <c r="C20948" s="318">
        <f t="shared" si="469"/>
        <v>0.22799999999551801</v>
      </c>
      <c r="D20948" s="414">
        <f t="shared" si="470"/>
        <v>0.11399999999775901</v>
      </c>
      <c r="H20948" s="406"/>
      <c r="J20948" s="82">
        <v>5</v>
      </c>
      <c r="K20948" s="319">
        <v>2</v>
      </c>
    </row>
    <row r="20949" spans="1:11" x14ac:dyDescent="0.3">
      <c r="A20949" s="341">
        <v>43882.761111342596</v>
      </c>
      <c r="B20949" s="318">
        <v>40788.887000000002</v>
      </c>
      <c r="C20949" s="318">
        <f t="shared" si="469"/>
        <v>0.23800000000483124</v>
      </c>
      <c r="D20949" s="414">
        <f t="shared" si="470"/>
        <v>0.11900000000241562</v>
      </c>
      <c r="H20949" s="406"/>
      <c r="J20949" s="82">
        <v>6</v>
      </c>
      <c r="K20949" s="320">
        <v>3</v>
      </c>
    </row>
    <row r="20950" spans="1:11" x14ac:dyDescent="0.3">
      <c r="A20950" s="341">
        <v>43882.802778067133</v>
      </c>
      <c r="B20950" s="318">
        <v>40789.129999999997</v>
      </c>
      <c r="C20950" s="318">
        <f t="shared" si="469"/>
        <v>0.24299999999493593</v>
      </c>
      <c r="D20950" s="414">
        <f t="shared" si="470"/>
        <v>0.12149999999746797</v>
      </c>
      <c r="H20950" s="406"/>
      <c r="J20950" s="82">
        <v>7</v>
      </c>
      <c r="K20950" s="321">
        <v>4</v>
      </c>
    </row>
    <row r="20951" spans="1:11" x14ac:dyDescent="0.3">
      <c r="A20951" s="341">
        <v>43882.84444479167</v>
      </c>
      <c r="B20951" s="318">
        <v>40789.368999999999</v>
      </c>
      <c r="C20951" s="318">
        <f t="shared" si="469"/>
        <v>0.23900000000139698</v>
      </c>
      <c r="D20951" s="414">
        <f t="shared" si="470"/>
        <v>0.11950000000069849</v>
      </c>
      <c r="H20951" s="406"/>
      <c r="J20951" s="82">
        <v>8</v>
      </c>
      <c r="K20951" s="391">
        <v>1</v>
      </c>
    </row>
    <row r="20952" spans="1:11" x14ac:dyDescent="0.3">
      <c r="A20952" s="341">
        <v>43882.886111516207</v>
      </c>
      <c r="B20952" s="318">
        <v>40789.589999999997</v>
      </c>
      <c r="C20952" s="318">
        <f t="shared" si="469"/>
        <v>0.2209999999977299</v>
      </c>
      <c r="D20952" s="414">
        <f t="shared" si="470"/>
        <v>0.11049999999886495</v>
      </c>
      <c r="H20952" s="406"/>
      <c r="J20952" s="82">
        <v>9</v>
      </c>
      <c r="K20952" s="319">
        <v>2</v>
      </c>
    </row>
    <row r="20953" spans="1:11" x14ac:dyDescent="0.3">
      <c r="A20953" s="341">
        <v>43882.927778240744</v>
      </c>
      <c r="B20953" s="318">
        <v>40789.819000000003</v>
      </c>
      <c r="C20953" s="318">
        <f t="shared" si="469"/>
        <v>0.22900000000663567</v>
      </c>
      <c r="D20953" s="414">
        <f t="shared" si="470"/>
        <v>0.11450000000331784</v>
      </c>
      <c r="H20953" s="406"/>
      <c r="J20953" s="82">
        <v>10</v>
      </c>
      <c r="K20953" s="320">
        <v>3</v>
      </c>
    </row>
    <row r="20954" spans="1:11" x14ac:dyDescent="0.3">
      <c r="A20954" s="341">
        <v>43882.969444965274</v>
      </c>
      <c r="B20954" s="318">
        <v>40790.059000000001</v>
      </c>
      <c r="C20954" s="318">
        <f t="shared" si="469"/>
        <v>0.23999999999796273</v>
      </c>
      <c r="D20954" s="414">
        <f t="shared" si="470"/>
        <v>0.11999999999898137</v>
      </c>
      <c r="E20954" s="336">
        <f>SUM(C20931:C20954)*7.4805194805</f>
        <v>42.848415584324897</v>
      </c>
      <c r="F20954" s="324">
        <f>AVERAGE(D20931:D20954)</f>
        <v>0.11933333333339154</v>
      </c>
      <c r="G20954" s="324">
        <f>_xlfn.STDEV.S(D20931:D20954)</f>
        <v>4.5936313822507353E-3</v>
      </c>
      <c r="H20954" s="406"/>
      <c r="J20954" s="82">
        <v>11</v>
      </c>
      <c r="K20954" s="321">
        <v>4</v>
      </c>
    </row>
    <row r="20955" spans="1:11" x14ac:dyDescent="0.3">
      <c r="A20955" s="341">
        <v>43883.011111689812</v>
      </c>
      <c r="B20955" s="318">
        <v>40790.300000000003</v>
      </c>
      <c r="C20955" s="318">
        <f t="shared" si="469"/>
        <v>0.24100000000180444</v>
      </c>
      <c r="D20955" s="414">
        <f t="shared" si="470"/>
        <v>0.12050000000090222</v>
      </c>
      <c r="H20955" s="406"/>
      <c r="J20955" s="82">
        <v>12</v>
      </c>
      <c r="K20955" s="391">
        <v>1</v>
      </c>
    </row>
    <row r="20956" spans="1:11" x14ac:dyDescent="0.3">
      <c r="A20956" s="341">
        <v>43883.052778414349</v>
      </c>
      <c r="B20956" s="318">
        <v>40790.531000000003</v>
      </c>
      <c r="C20956" s="318">
        <f t="shared" si="469"/>
        <v>0.23099999999976717</v>
      </c>
      <c r="D20956" s="414">
        <f t="shared" si="470"/>
        <v>0.11549999999988358</v>
      </c>
      <c r="H20956" s="406"/>
      <c r="J20956" s="82">
        <v>13</v>
      </c>
      <c r="K20956" s="319">
        <v>2</v>
      </c>
    </row>
    <row r="20957" spans="1:11" x14ac:dyDescent="0.3">
      <c r="A20957" s="341">
        <v>43883.094445138886</v>
      </c>
      <c r="B20957" s="318">
        <v>40790.766000000003</v>
      </c>
      <c r="C20957" s="318">
        <f t="shared" si="469"/>
        <v>0.23500000000058208</v>
      </c>
      <c r="D20957" s="414">
        <f t="shared" si="470"/>
        <v>0.11750000000029104</v>
      </c>
      <c r="H20957" s="406"/>
      <c r="J20957" s="82">
        <v>14</v>
      </c>
      <c r="K20957" s="320">
        <v>3</v>
      </c>
    </row>
    <row r="20958" spans="1:11" x14ac:dyDescent="0.3">
      <c r="A20958" s="341">
        <v>43883.136111863423</v>
      </c>
      <c r="B20958" s="318">
        <v>40791.01</v>
      </c>
      <c r="C20958" s="318">
        <f t="shared" si="469"/>
        <v>0.24399999999877764</v>
      </c>
      <c r="D20958" s="414">
        <f t="shared" si="470"/>
        <v>0.12199999999938882</v>
      </c>
      <c r="H20958" s="406"/>
      <c r="J20958" s="82">
        <v>15</v>
      </c>
      <c r="K20958" s="321">
        <v>4</v>
      </c>
    </row>
    <row r="20959" spans="1:11" x14ac:dyDescent="0.3">
      <c r="A20959" s="341">
        <v>43883.17777858796</v>
      </c>
      <c r="B20959" s="318">
        <v>40791.26</v>
      </c>
      <c r="C20959" s="318">
        <f t="shared" si="469"/>
        <v>0.25</v>
      </c>
      <c r="D20959" s="414">
        <f t="shared" si="470"/>
        <v>0.125</v>
      </c>
      <c r="H20959" s="406"/>
      <c r="J20959" s="82">
        <v>16</v>
      </c>
      <c r="K20959" s="391">
        <v>1</v>
      </c>
    </row>
    <row r="20960" spans="1:11" x14ac:dyDescent="0.3">
      <c r="A20960" s="341">
        <v>43883.219445312498</v>
      </c>
      <c r="B20960" s="318">
        <v>40791.498</v>
      </c>
      <c r="C20960" s="318">
        <f t="shared" si="469"/>
        <v>0.23799999999755528</v>
      </c>
      <c r="D20960" s="414">
        <f t="shared" si="470"/>
        <v>0.11899999999877764</v>
      </c>
      <c r="H20960" s="406"/>
      <c r="J20960" s="82">
        <v>17</v>
      </c>
      <c r="K20960" s="319">
        <v>2</v>
      </c>
    </row>
    <row r="20961" spans="1:11" x14ac:dyDescent="0.3">
      <c r="A20961" s="341">
        <v>43883.261112037035</v>
      </c>
      <c r="B20961" s="318">
        <v>40791.737999999998</v>
      </c>
      <c r="C20961" s="318">
        <f t="shared" si="469"/>
        <v>0.23999999999796273</v>
      </c>
      <c r="D20961" s="414">
        <f t="shared" si="470"/>
        <v>0.11999999999898137</v>
      </c>
      <c r="H20961" s="406"/>
      <c r="J20961" s="82">
        <v>18</v>
      </c>
      <c r="K20961" s="320">
        <v>3</v>
      </c>
    </row>
    <row r="20962" spans="1:11" x14ac:dyDescent="0.3">
      <c r="A20962" s="341">
        <v>43883.302778761572</v>
      </c>
      <c r="B20962" s="318">
        <v>40791.989000000001</v>
      </c>
      <c r="C20962" s="318">
        <f t="shared" si="469"/>
        <v>0.25100000000384171</v>
      </c>
      <c r="D20962" s="414">
        <f t="shared" si="470"/>
        <v>0.12550000000192085</v>
      </c>
      <c r="H20962" s="406"/>
      <c r="J20962" s="82">
        <v>19</v>
      </c>
      <c r="K20962" s="321">
        <v>4</v>
      </c>
    </row>
    <row r="20963" spans="1:11" x14ac:dyDescent="0.3">
      <c r="A20963" s="341">
        <v>43883.344445486109</v>
      </c>
      <c r="B20963" s="318">
        <v>40792.232000000004</v>
      </c>
      <c r="C20963" s="318">
        <f t="shared" si="469"/>
        <v>0.24300000000221189</v>
      </c>
      <c r="D20963" s="414">
        <f t="shared" si="470"/>
        <v>0.12150000000110595</v>
      </c>
      <c r="H20963" s="406"/>
      <c r="J20963" s="82">
        <v>20</v>
      </c>
      <c r="K20963" s="391">
        <v>1</v>
      </c>
    </row>
    <row r="20964" spans="1:11" x14ac:dyDescent="0.3">
      <c r="A20964" s="341">
        <v>43883.386112210646</v>
      </c>
      <c r="B20964" s="318">
        <v>40792.481</v>
      </c>
      <c r="C20964" s="318">
        <f t="shared" si="469"/>
        <v>0.24899999999615829</v>
      </c>
      <c r="D20964" s="414">
        <f t="shared" si="470"/>
        <v>0.12449999999807915</v>
      </c>
      <c r="H20964" s="406"/>
      <c r="J20964" s="82">
        <v>21</v>
      </c>
      <c r="K20964" s="319">
        <v>2</v>
      </c>
    </row>
    <row r="20965" spans="1:11" x14ac:dyDescent="0.3">
      <c r="A20965" s="341">
        <v>43883.427778935184</v>
      </c>
      <c r="B20965" s="318">
        <v>40792.718000000001</v>
      </c>
      <c r="C20965" s="318">
        <f t="shared" si="469"/>
        <v>0.23700000000098953</v>
      </c>
      <c r="D20965" s="414">
        <f t="shared" si="470"/>
        <v>0.11850000000049477</v>
      </c>
      <c r="H20965" s="406"/>
      <c r="J20965" s="82">
        <v>22</v>
      </c>
      <c r="K20965" s="320">
        <v>3</v>
      </c>
    </row>
    <row r="20966" spans="1:11" x14ac:dyDescent="0.3">
      <c r="A20966" s="341">
        <v>43883.469445659721</v>
      </c>
      <c r="B20966" s="318">
        <v>40792.957999999999</v>
      </c>
      <c r="C20966" s="318">
        <f t="shared" si="469"/>
        <v>0.23999999999796273</v>
      </c>
      <c r="D20966" s="414">
        <f t="shared" si="470"/>
        <v>0.11999999999898137</v>
      </c>
      <c r="H20966" s="406"/>
      <c r="J20966" s="82">
        <v>23</v>
      </c>
      <c r="K20966" s="321">
        <v>4</v>
      </c>
    </row>
    <row r="20967" spans="1:11" x14ac:dyDescent="0.3">
      <c r="A20967" s="341">
        <v>43883.511112384258</v>
      </c>
      <c r="B20967" s="318">
        <v>40793.207000000002</v>
      </c>
      <c r="C20967" s="318">
        <f t="shared" si="469"/>
        <v>0.24900000000343425</v>
      </c>
      <c r="D20967" s="414">
        <f t="shared" si="470"/>
        <v>0.12450000000171713</v>
      </c>
      <c r="H20967" s="406"/>
      <c r="J20967" s="82">
        <v>24</v>
      </c>
      <c r="K20967" s="391">
        <v>1</v>
      </c>
    </row>
    <row r="20968" spans="1:11" x14ac:dyDescent="0.3">
      <c r="A20968" s="341">
        <v>43883.552779108795</v>
      </c>
      <c r="B20968" s="318">
        <v>40793.442000000003</v>
      </c>
      <c r="C20968" s="318">
        <f t="shared" si="469"/>
        <v>0.23500000000058208</v>
      </c>
      <c r="D20968" s="414">
        <f t="shared" si="470"/>
        <v>0.11750000000029104</v>
      </c>
      <c r="H20968" s="406"/>
      <c r="J20968" s="82">
        <v>25</v>
      </c>
      <c r="K20968" s="319">
        <v>2</v>
      </c>
    </row>
    <row r="20969" spans="1:11" x14ac:dyDescent="0.3">
      <c r="A20969" s="341">
        <v>43883.594445833332</v>
      </c>
      <c r="B20969" s="318">
        <v>40793.68</v>
      </c>
      <c r="C20969" s="318">
        <f t="shared" si="469"/>
        <v>0.23799999999755528</v>
      </c>
      <c r="D20969" s="414">
        <f t="shared" si="470"/>
        <v>0.11899999999877764</v>
      </c>
      <c r="H20969" s="406"/>
      <c r="J20969" s="82">
        <v>26</v>
      </c>
      <c r="K20969" s="320">
        <v>3</v>
      </c>
    </row>
    <row r="20970" spans="1:11" x14ac:dyDescent="0.3">
      <c r="A20970" s="341">
        <v>43883.63611255787</v>
      </c>
      <c r="B20970" s="318">
        <v>40793.919999999998</v>
      </c>
      <c r="C20970" s="318">
        <f t="shared" si="469"/>
        <v>0.23999999999796273</v>
      </c>
      <c r="D20970" s="414">
        <f t="shared" si="470"/>
        <v>0.11999999999898137</v>
      </c>
      <c r="H20970" s="406"/>
      <c r="J20970" s="82">
        <v>27</v>
      </c>
      <c r="K20970" s="321">
        <v>4</v>
      </c>
    </row>
    <row r="20971" spans="1:11" x14ac:dyDescent="0.3">
      <c r="A20971" s="341">
        <v>43883.677779282407</v>
      </c>
      <c r="B20971" s="318">
        <v>40794.161999999997</v>
      </c>
      <c r="C20971" s="318">
        <f t="shared" si="469"/>
        <v>0.24199999999837019</v>
      </c>
      <c r="D20971" s="414">
        <f t="shared" si="470"/>
        <v>0.12099999999918509</v>
      </c>
      <c r="H20971" s="406"/>
      <c r="J20971" s="82">
        <v>28</v>
      </c>
      <c r="K20971" s="391">
        <v>1</v>
      </c>
    </row>
    <row r="20972" spans="1:11" x14ac:dyDescent="0.3">
      <c r="A20972" s="341">
        <v>43883.719446006944</v>
      </c>
      <c r="B20972" s="318">
        <v>40794.396999999997</v>
      </c>
      <c r="C20972" s="318">
        <f t="shared" si="469"/>
        <v>0.23500000000058208</v>
      </c>
      <c r="D20972" s="414">
        <f t="shared" si="470"/>
        <v>0.11750000000029104</v>
      </c>
      <c r="H20972" s="406"/>
      <c r="J20972" s="82">
        <v>29</v>
      </c>
      <c r="K20972" s="319">
        <v>2</v>
      </c>
    </row>
    <row r="20973" spans="1:11" x14ac:dyDescent="0.3">
      <c r="A20973" s="341">
        <v>43883.761112731481</v>
      </c>
      <c r="B20973" s="318">
        <v>40794.631999999998</v>
      </c>
      <c r="C20973" s="318">
        <f t="shared" si="469"/>
        <v>0.23500000000058208</v>
      </c>
      <c r="D20973" s="414">
        <f t="shared" si="470"/>
        <v>0.11750000000029104</v>
      </c>
      <c r="H20973" s="406"/>
      <c r="J20973" s="82">
        <v>30</v>
      </c>
      <c r="K20973" s="320">
        <v>3</v>
      </c>
    </row>
    <row r="20974" spans="1:11" x14ac:dyDescent="0.3">
      <c r="A20974" s="341">
        <v>43883.802779456018</v>
      </c>
      <c r="B20974" s="318">
        <v>40794.870999999999</v>
      </c>
      <c r="C20974" s="318">
        <f t="shared" si="469"/>
        <v>0.23900000000139698</v>
      </c>
      <c r="D20974" s="414">
        <f t="shared" si="470"/>
        <v>0.11950000000069849</v>
      </c>
      <c r="H20974" s="406"/>
      <c r="J20974" s="82">
        <v>31</v>
      </c>
      <c r="K20974" s="321">
        <v>4</v>
      </c>
    </row>
    <row r="20975" spans="1:11" x14ac:dyDescent="0.3">
      <c r="A20975" s="341">
        <v>43883.844446180556</v>
      </c>
      <c r="B20975" s="318">
        <v>40795.112000000001</v>
      </c>
      <c r="C20975" s="318">
        <f t="shared" si="469"/>
        <v>0.24100000000180444</v>
      </c>
      <c r="D20975" s="414">
        <f t="shared" si="470"/>
        <v>0.12050000000090222</v>
      </c>
      <c r="H20975" s="406"/>
      <c r="J20975" s="82">
        <v>32</v>
      </c>
      <c r="K20975" s="391">
        <v>1</v>
      </c>
    </row>
    <row r="20976" spans="1:11" x14ac:dyDescent="0.3">
      <c r="A20976" s="341">
        <v>43883.886112905093</v>
      </c>
      <c r="B20976" s="318">
        <v>40795.347999999998</v>
      </c>
      <c r="C20976" s="318">
        <f t="shared" si="469"/>
        <v>0.23599999999714782</v>
      </c>
      <c r="D20976" s="414">
        <f t="shared" si="470"/>
        <v>0.11799999999857391</v>
      </c>
      <c r="H20976" s="406"/>
      <c r="J20976" s="82">
        <v>33</v>
      </c>
      <c r="K20976" s="319">
        <v>2</v>
      </c>
    </row>
    <row r="20977" spans="1:11" x14ac:dyDescent="0.3">
      <c r="A20977" s="341">
        <v>43883.92777962963</v>
      </c>
      <c r="B20977" s="318">
        <v>40795.582000000002</v>
      </c>
      <c r="C20977" s="318">
        <f t="shared" si="469"/>
        <v>0.23400000000401633</v>
      </c>
      <c r="D20977" s="414">
        <f t="shared" si="470"/>
        <v>0.11700000000200816</v>
      </c>
      <c r="H20977" s="406"/>
      <c r="J20977" s="82">
        <v>34</v>
      </c>
      <c r="K20977" s="320">
        <v>3</v>
      </c>
    </row>
    <row r="20978" spans="1:11" x14ac:dyDescent="0.3">
      <c r="A20978" s="341">
        <v>43883.969446354167</v>
      </c>
      <c r="B20978" s="318">
        <v>40795.817999999999</v>
      </c>
      <c r="C20978" s="318">
        <f t="shared" si="469"/>
        <v>0.23599999999714782</v>
      </c>
      <c r="D20978" s="414">
        <f t="shared" si="470"/>
        <v>0.11799999999857391</v>
      </c>
      <c r="E20978" s="336">
        <f>SUM(C20955:C20978)*7.4805194805</f>
        <v>43.080311688186001</v>
      </c>
      <c r="F20978" s="324">
        <f>AVERAGE(D20955:D20978)</f>
        <v>0.11997916666662907</v>
      </c>
      <c r="G20978" s="324">
        <f>_xlfn.STDEV.S(D20955:D20978)</f>
        <v>2.7206104122527246E-3</v>
      </c>
      <c r="H20978" s="406"/>
      <c r="J20978" s="82">
        <v>35</v>
      </c>
      <c r="K20978" s="321">
        <v>4</v>
      </c>
    </row>
    <row r="20979" spans="1:11" x14ac:dyDescent="0.3">
      <c r="A20979" s="341">
        <v>43884.011113078705</v>
      </c>
      <c r="B20979" s="318">
        <v>40796.061000000002</v>
      </c>
      <c r="C20979" s="318">
        <f t="shared" si="469"/>
        <v>0.24300000000221189</v>
      </c>
      <c r="D20979" s="414">
        <f t="shared" si="470"/>
        <v>0.12150000000110595</v>
      </c>
      <c r="H20979" s="406"/>
      <c r="J20979" s="82">
        <v>36</v>
      </c>
      <c r="K20979" s="391">
        <v>1</v>
      </c>
    </row>
    <row r="20980" spans="1:11" x14ac:dyDescent="0.3">
      <c r="A20980" s="341">
        <v>43884.052779803242</v>
      </c>
      <c r="B20980" s="318">
        <v>40796.298000000003</v>
      </c>
      <c r="C20980" s="318">
        <f t="shared" si="469"/>
        <v>0.23700000000098953</v>
      </c>
      <c r="D20980" s="414">
        <f t="shared" si="470"/>
        <v>0.11850000000049477</v>
      </c>
      <c r="H20980" s="406"/>
      <c r="J20980" s="82">
        <v>37</v>
      </c>
      <c r="K20980" s="319">
        <v>2</v>
      </c>
    </row>
    <row r="20981" spans="1:11" x14ac:dyDescent="0.3">
      <c r="A20981" s="341">
        <v>43884.094446527779</v>
      </c>
      <c r="B20981" s="318">
        <v>40796.542000000001</v>
      </c>
      <c r="C20981" s="318">
        <f t="shared" si="469"/>
        <v>0.24399999999877764</v>
      </c>
      <c r="D20981" s="414">
        <f t="shared" si="470"/>
        <v>0.12199999999938882</v>
      </c>
      <c r="H20981" s="406"/>
      <c r="J20981" s="82">
        <v>38</v>
      </c>
      <c r="K20981" s="320">
        <v>3</v>
      </c>
    </row>
    <row r="20982" spans="1:11" x14ac:dyDescent="0.3">
      <c r="A20982" s="341">
        <v>43884.136113252316</v>
      </c>
      <c r="B20982" s="318">
        <v>40796.781999999999</v>
      </c>
      <c r="C20982" s="318">
        <f t="shared" si="469"/>
        <v>0.23999999999796273</v>
      </c>
      <c r="D20982" s="414">
        <f t="shared" si="470"/>
        <v>0.11999999999898137</v>
      </c>
      <c r="H20982" s="406"/>
      <c r="J20982" s="82">
        <v>39</v>
      </c>
      <c r="K20982" s="321">
        <v>4</v>
      </c>
    </row>
    <row r="20983" spans="1:11" x14ac:dyDescent="0.3">
      <c r="A20983" s="341">
        <v>43884.177779976853</v>
      </c>
      <c r="B20983" s="318">
        <v>40797.036</v>
      </c>
      <c r="C20983" s="318">
        <f t="shared" si="469"/>
        <v>0.25400000000081491</v>
      </c>
      <c r="D20983" s="414">
        <f t="shared" si="470"/>
        <v>0.12700000000040745</v>
      </c>
      <c r="H20983" s="406"/>
      <c r="J20983" s="82">
        <v>40</v>
      </c>
      <c r="K20983" s="391">
        <v>1</v>
      </c>
    </row>
    <row r="20984" spans="1:11" x14ac:dyDescent="0.3">
      <c r="A20984" s="341">
        <v>43884.219446701391</v>
      </c>
      <c r="B20984" s="318">
        <v>40797.277999999998</v>
      </c>
      <c r="C20984" s="318">
        <f t="shared" si="469"/>
        <v>0.24199999999837019</v>
      </c>
      <c r="D20984" s="414">
        <f t="shared" si="470"/>
        <v>0.12099999999918509</v>
      </c>
      <c r="H20984" s="406"/>
      <c r="J20984" s="82">
        <v>41</v>
      </c>
      <c r="K20984" s="319">
        <v>2</v>
      </c>
    </row>
    <row r="20985" spans="1:11" x14ac:dyDescent="0.3">
      <c r="A20985" s="341">
        <v>43884.261113425928</v>
      </c>
      <c r="B20985" s="318">
        <v>40797.521000000001</v>
      </c>
      <c r="C20985" s="318">
        <f t="shared" si="469"/>
        <v>0.24300000000221189</v>
      </c>
      <c r="D20985" s="414">
        <f t="shared" si="470"/>
        <v>0.12150000000110595</v>
      </c>
      <c r="H20985" s="406"/>
      <c r="J20985" s="82">
        <v>42</v>
      </c>
      <c r="K20985" s="320">
        <v>3</v>
      </c>
    </row>
    <row r="20986" spans="1:11" x14ac:dyDescent="0.3">
      <c r="A20986" s="341">
        <v>43884.302780150465</v>
      </c>
      <c r="B20986" s="318">
        <v>40797.762000000002</v>
      </c>
      <c r="C20986" s="318">
        <f t="shared" si="469"/>
        <v>0.24100000000180444</v>
      </c>
      <c r="D20986" s="414">
        <f t="shared" si="470"/>
        <v>0.12050000000090222</v>
      </c>
      <c r="H20986" s="406"/>
      <c r="J20986" s="82">
        <v>43</v>
      </c>
      <c r="K20986" s="321">
        <v>4</v>
      </c>
    </row>
    <row r="20987" spans="1:11" x14ac:dyDescent="0.3">
      <c r="A20987" s="341">
        <v>43884.344446875002</v>
      </c>
      <c r="B20987" s="318">
        <v>40798.017</v>
      </c>
      <c r="C20987" s="318">
        <f t="shared" si="469"/>
        <v>0.25499999999738066</v>
      </c>
      <c r="D20987" s="414">
        <f t="shared" si="470"/>
        <v>0.12749999999869033</v>
      </c>
      <c r="H20987" s="406"/>
      <c r="J20987" s="82">
        <v>44</v>
      </c>
      <c r="K20987" s="391">
        <v>1</v>
      </c>
    </row>
    <row r="20988" spans="1:11" x14ac:dyDescent="0.3">
      <c r="A20988" s="341">
        <v>43884.386113599539</v>
      </c>
      <c r="B20988" s="318">
        <v>40798.260999999999</v>
      </c>
      <c r="C20988" s="318">
        <f t="shared" si="469"/>
        <v>0.24399999999877764</v>
      </c>
      <c r="D20988" s="414">
        <f t="shared" si="470"/>
        <v>0.12199999999938882</v>
      </c>
      <c r="H20988" s="406"/>
      <c r="J20988" s="82">
        <v>45</v>
      </c>
      <c r="K20988" s="319">
        <v>2</v>
      </c>
    </row>
    <row r="20989" spans="1:11" x14ac:dyDescent="0.3">
      <c r="A20989" s="341">
        <v>43884.427780324077</v>
      </c>
      <c r="B20989" s="318">
        <v>40798.500999999997</v>
      </c>
      <c r="C20989" s="318">
        <f t="shared" si="469"/>
        <v>0.23999999999796273</v>
      </c>
      <c r="D20989" s="414">
        <f t="shared" si="470"/>
        <v>0.11999999999898137</v>
      </c>
      <c r="H20989" s="406"/>
      <c r="J20989" s="82">
        <v>46</v>
      </c>
      <c r="K20989" s="320">
        <v>3</v>
      </c>
    </row>
    <row r="20990" spans="1:11" x14ac:dyDescent="0.3">
      <c r="A20990" s="341">
        <v>43884.469447048614</v>
      </c>
      <c r="B20990" s="318">
        <v>40798.737999999998</v>
      </c>
      <c r="C20990" s="318">
        <f t="shared" si="469"/>
        <v>0.23700000000098953</v>
      </c>
      <c r="D20990" s="414">
        <f t="shared" si="470"/>
        <v>0.11850000000049477</v>
      </c>
      <c r="H20990" s="406"/>
      <c r="J20990" s="82">
        <v>47</v>
      </c>
      <c r="K20990" s="321">
        <v>4</v>
      </c>
    </row>
    <row r="20991" spans="1:11" x14ac:dyDescent="0.3">
      <c r="A20991" s="341">
        <v>43884.511113773151</v>
      </c>
      <c r="B20991" s="318">
        <v>40798.982000000004</v>
      </c>
      <c r="C20991" s="318">
        <f t="shared" si="469"/>
        <v>0.2440000000060536</v>
      </c>
      <c r="D20991" s="414">
        <f t="shared" si="470"/>
        <v>0.1220000000030268</v>
      </c>
      <c r="H20991" s="406"/>
      <c r="J20991" s="82">
        <v>48</v>
      </c>
      <c r="K20991" s="391">
        <v>1</v>
      </c>
    </row>
    <row r="20992" spans="1:11" x14ac:dyDescent="0.3">
      <c r="A20992" s="341">
        <v>43884.552780497688</v>
      </c>
      <c r="B20992" s="318">
        <v>40799.226999999999</v>
      </c>
      <c r="C20992" s="318">
        <f t="shared" si="469"/>
        <v>0.24499999999534339</v>
      </c>
      <c r="D20992" s="414">
        <f t="shared" si="470"/>
        <v>0.12249999999767169</v>
      </c>
      <c r="H20992" s="406"/>
      <c r="J20992" s="82">
        <v>49</v>
      </c>
      <c r="K20992" s="319">
        <v>2</v>
      </c>
    </row>
    <row r="20993" spans="1:11" x14ac:dyDescent="0.3">
      <c r="A20993" s="341">
        <v>43884.594447222225</v>
      </c>
      <c r="B20993" s="318">
        <v>40799.464999999997</v>
      </c>
      <c r="C20993" s="318">
        <f t="shared" si="469"/>
        <v>0.23799999999755528</v>
      </c>
      <c r="D20993" s="414">
        <f t="shared" si="470"/>
        <v>0.11899999999877764</v>
      </c>
      <c r="H20993" s="406"/>
      <c r="J20993" s="82">
        <v>50</v>
      </c>
      <c r="K20993" s="320">
        <v>3</v>
      </c>
    </row>
    <row r="20994" spans="1:11" x14ac:dyDescent="0.3">
      <c r="A20994" s="341">
        <v>43884.636113946763</v>
      </c>
      <c r="B20994" s="318">
        <v>40799.697999999997</v>
      </c>
      <c r="C20994" s="318">
        <f t="shared" si="469"/>
        <v>0.23300000000017462</v>
      </c>
      <c r="D20994" s="414">
        <f t="shared" si="470"/>
        <v>0.11650000000008731</v>
      </c>
      <c r="H20994" s="406"/>
      <c r="J20994" s="82">
        <v>51</v>
      </c>
      <c r="K20994" s="321">
        <v>4</v>
      </c>
    </row>
    <row r="20995" spans="1:11" x14ac:dyDescent="0.3">
      <c r="A20995" s="341">
        <v>43884.6777806713</v>
      </c>
      <c r="B20995" s="318">
        <v>40799.932000000001</v>
      </c>
      <c r="C20995" s="318">
        <f t="shared" si="469"/>
        <v>0.23400000000401633</v>
      </c>
      <c r="D20995" s="414">
        <f t="shared" si="470"/>
        <v>0.11700000000200816</v>
      </c>
      <c r="H20995" s="406"/>
      <c r="J20995" s="82">
        <v>52</v>
      </c>
      <c r="K20995" s="391">
        <v>1</v>
      </c>
    </row>
    <row r="20996" spans="1:11" x14ac:dyDescent="0.3">
      <c r="A20996" s="341">
        <v>43884.71944739583</v>
      </c>
      <c r="B20996" s="318">
        <v>40800.171999999999</v>
      </c>
      <c r="C20996" s="318">
        <f t="shared" si="469"/>
        <v>0.23999999999796273</v>
      </c>
      <c r="D20996" s="414">
        <f t="shared" si="470"/>
        <v>0.11999999999898137</v>
      </c>
      <c r="H20996" s="406"/>
      <c r="J20996" s="82">
        <v>53</v>
      </c>
      <c r="K20996" s="319">
        <v>2</v>
      </c>
    </row>
    <row r="20997" spans="1:11" x14ac:dyDescent="0.3">
      <c r="A20997" s="341">
        <v>43884.761114120367</v>
      </c>
      <c r="B20997" s="318">
        <v>40800.410000000003</v>
      </c>
      <c r="C20997" s="318">
        <f t="shared" si="469"/>
        <v>0.23800000000483124</v>
      </c>
      <c r="D20997" s="414">
        <f t="shared" si="470"/>
        <v>0.11900000000241562</v>
      </c>
      <c r="H20997" s="406"/>
      <c r="J20997" s="82">
        <v>54</v>
      </c>
      <c r="K20997" s="320">
        <v>3</v>
      </c>
    </row>
    <row r="20998" spans="1:11" x14ac:dyDescent="0.3">
      <c r="A20998" s="341">
        <v>43884.802780844904</v>
      </c>
      <c r="B20998" s="318">
        <v>40800.639999999999</v>
      </c>
      <c r="C20998" s="318">
        <f t="shared" si="469"/>
        <v>0.22999999999592546</v>
      </c>
      <c r="D20998" s="414">
        <f t="shared" si="470"/>
        <v>0.11499999999796273</v>
      </c>
      <c r="H20998" s="406"/>
      <c r="J20998" s="82">
        <v>55</v>
      </c>
      <c r="K20998" s="321">
        <v>4</v>
      </c>
    </row>
    <row r="20999" spans="1:11" x14ac:dyDescent="0.3">
      <c r="A20999" s="341">
        <v>43884.844447569441</v>
      </c>
      <c r="B20999" s="318">
        <v>40800.870999999999</v>
      </c>
      <c r="C20999" s="318">
        <f t="shared" si="469"/>
        <v>0.23099999999976717</v>
      </c>
      <c r="D20999" s="414">
        <f t="shared" si="470"/>
        <v>0.11549999999988358</v>
      </c>
      <c r="H20999" s="406"/>
      <c r="J20999" s="82">
        <v>56</v>
      </c>
      <c r="K20999" s="391">
        <v>1</v>
      </c>
    </row>
    <row r="21000" spans="1:11" x14ac:dyDescent="0.3">
      <c r="A21000" s="341">
        <v>43884.886114293979</v>
      </c>
      <c r="B21000" s="318">
        <v>40801.112000000001</v>
      </c>
      <c r="C21000" s="318">
        <f t="shared" si="469"/>
        <v>0.24100000000180444</v>
      </c>
      <c r="D21000" s="414">
        <f t="shared" si="470"/>
        <v>0.12050000000090222</v>
      </c>
      <c r="H21000" s="406"/>
      <c r="J21000" s="82">
        <v>57</v>
      </c>
      <c r="K21000" s="319">
        <v>2</v>
      </c>
    </row>
    <row r="21001" spans="1:11" x14ac:dyDescent="0.3">
      <c r="A21001" s="341">
        <v>43884.927781018516</v>
      </c>
      <c r="B21001" s="318">
        <v>40801.351999999999</v>
      </c>
      <c r="C21001" s="318">
        <f t="shared" si="469"/>
        <v>0.23999999999796273</v>
      </c>
      <c r="D21001" s="414">
        <f t="shared" si="470"/>
        <v>0.11999999999898137</v>
      </c>
      <c r="H21001" s="406"/>
      <c r="J21001" s="82">
        <v>58</v>
      </c>
      <c r="K21001" s="320">
        <v>3</v>
      </c>
    </row>
    <row r="21002" spans="1:11" x14ac:dyDescent="0.3">
      <c r="A21002" s="341">
        <v>43884.969447743053</v>
      </c>
      <c r="B21002" s="318">
        <v>40801.588000000003</v>
      </c>
      <c r="C21002" s="318">
        <f t="shared" si="469"/>
        <v>0.23600000000442378</v>
      </c>
      <c r="D21002" s="414">
        <f t="shared" si="470"/>
        <v>0.11800000000221189</v>
      </c>
      <c r="E21002" s="336">
        <f>SUM(C20979:C21002)*7.4805194805</f>
        <v>43.16259740251548</v>
      </c>
      <c r="F21002" s="324">
        <f>AVERAGE(D20979:D21002)</f>
        <v>0.12020833333341822</v>
      </c>
      <c r="G21002" s="324">
        <f>_xlfn.STDEV.S(D20979:D21002)</f>
        <v>2.9888076240729955E-3</v>
      </c>
      <c r="H21002" s="404"/>
      <c r="I21002" s="344">
        <f>AVERAGE(D20833:D21002)</f>
        <v>0.11967857142857004</v>
      </c>
      <c r="J21002" s="82">
        <v>59</v>
      </c>
      <c r="K21002" s="321">
        <v>4</v>
      </c>
    </row>
    <row r="21003" spans="1:11" x14ac:dyDescent="0.3">
      <c r="A21003" s="341">
        <v>43885.01111446759</v>
      </c>
      <c r="B21003" s="318">
        <v>40801.82</v>
      </c>
      <c r="C21003" s="318">
        <f t="shared" si="469"/>
        <v>0.23199999999633292</v>
      </c>
      <c r="D21003" s="414">
        <f t="shared" si="470"/>
        <v>0.11599999999816646</v>
      </c>
      <c r="H21003" s="406"/>
      <c r="J21003" s="82">
        <v>60</v>
      </c>
      <c r="K21003" s="391">
        <v>1</v>
      </c>
    </row>
    <row r="21004" spans="1:11" x14ac:dyDescent="0.3">
      <c r="A21004" s="341">
        <v>43885.052781192127</v>
      </c>
      <c r="B21004" s="318">
        <v>40802.06</v>
      </c>
      <c r="C21004" s="318">
        <f t="shared" si="469"/>
        <v>0.23999999999796273</v>
      </c>
      <c r="D21004" s="414">
        <f t="shared" si="470"/>
        <v>0.11999999999898137</v>
      </c>
      <c r="H21004" s="406"/>
      <c r="J21004" s="82">
        <v>61</v>
      </c>
      <c r="K21004" s="319">
        <v>2</v>
      </c>
    </row>
    <row r="21005" spans="1:11" x14ac:dyDescent="0.3">
      <c r="A21005" s="341">
        <v>43885.094447916665</v>
      </c>
      <c r="B21005" s="318">
        <v>40802.31</v>
      </c>
      <c r="C21005" s="318">
        <f t="shared" si="469"/>
        <v>0.25</v>
      </c>
      <c r="D21005" s="414">
        <f t="shared" si="470"/>
        <v>0.125</v>
      </c>
      <c r="H21005" s="406"/>
      <c r="J21005" s="82">
        <v>62</v>
      </c>
      <c r="K21005" s="320">
        <v>3</v>
      </c>
    </row>
    <row r="21006" spans="1:11" x14ac:dyDescent="0.3">
      <c r="A21006" s="341">
        <v>43885.136114641202</v>
      </c>
      <c r="B21006" s="318">
        <v>40802.552000000003</v>
      </c>
      <c r="C21006" s="318">
        <f t="shared" si="469"/>
        <v>0.24200000000564614</v>
      </c>
      <c r="D21006" s="414">
        <f t="shared" si="470"/>
        <v>0.12100000000282307</v>
      </c>
      <c r="H21006" s="406"/>
      <c r="J21006" s="82">
        <v>63</v>
      </c>
      <c r="K21006" s="321">
        <v>4</v>
      </c>
    </row>
    <row r="21007" spans="1:11" x14ac:dyDescent="0.3">
      <c r="A21007" s="341">
        <v>43885.177781365739</v>
      </c>
      <c r="B21007" s="318">
        <v>40802.790999999997</v>
      </c>
      <c r="C21007" s="318">
        <f t="shared" ref="C21007:C21011" si="471">B21007-B21006</f>
        <v>0.23899999999412103</v>
      </c>
      <c r="D21007" s="414">
        <f t="shared" ref="D21007:D21011" si="472">C21007/2</f>
        <v>0.11949999999706051</v>
      </c>
      <c r="H21007" s="406"/>
      <c r="J21007" s="82">
        <v>64</v>
      </c>
      <c r="K21007" s="391">
        <v>1</v>
      </c>
    </row>
    <row r="21008" spans="1:11" x14ac:dyDescent="0.3">
      <c r="A21008" s="341">
        <v>43885.219448090276</v>
      </c>
      <c r="B21008" s="318">
        <v>40803.038</v>
      </c>
      <c r="C21008" s="318">
        <f t="shared" si="471"/>
        <v>0.2470000000030268</v>
      </c>
      <c r="D21008" s="414">
        <f t="shared" si="472"/>
        <v>0.1235000000015134</v>
      </c>
      <c r="H21008" s="406"/>
      <c r="J21008" s="82">
        <v>65</v>
      </c>
      <c r="K21008" s="319">
        <v>2</v>
      </c>
    </row>
    <row r="21009" spans="1:12" x14ac:dyDescent="0.3">
      <c r="A21009" s="341">
        <v>43885.261114814813</v>
      </c>
      <c r="B21009" s="318">
        <v>40803.288999999997</v>
      </c>
      <c r="C21009" s="318">
        <f t="shared" si="471"/>
        <v>0.25099999999656575</v>
      </c>
      <c r="D21009" s="414">
        <f t="shared" si="472"/>
        <v>0.12549999999828287</v>
      </c>
      <c r="H21009" s="406"/>
      <c r="J21009" s="82">
        <v>66</v>
      </c>
      <c r="K21009" s="320">
        <v>3</v>
      </c>
    </row>
    <row r="21010" spans="1:12" x14ac:dyDescent="0.3">
      <c r="A21010" s="341">
        <v>43885.302781539351</v>
      </c>
      <c r="B21010" s="318">
        <v>40803.533000000003</v>
      </c>
      <c r="C21010" s="318">
        <f t="shared" si="471"/>
        <v>0.2440000000060536</v>
      </c>
      <c r="D21010" s="414">
        <f t="shared" si="472"/>
        <v>0.1220000000030268</v>
      </c>
      <c r="H21010" s="406"/>
      <c r="J21010" s="82">
        <v>67</v>
      </c>
      <c r="K21010" s="321">
        <v>4</v>
      </c>
    </row>
    <row r="21011" spans="1:12" x14ac:dyDescent="0.3">
      <c r="A21011" s="341">
        <v>43885.344448263888</v>
      </c>
      <c r="B21011" s="318">
        <v>40803.773000000001</v>
      </c>
      <c r="C21011" s="318">
        <f t="shared" si="471"/>
        <v>0.23999999999796273</v>
      </c>
      <c r="D21011" s="414">
        <f t="shared" si="472"/>
        <v>0.11999999999898137</v>
      </c>
      <c r="H21011" s="406"/>
      <c r="J21011" s="82">
        <v>68</v>
      </c>
      <c r="K21011" s="391">
        <v>1</v>
      </c>
    </row>
    <row r="21012" spans="1:12" x14ac:dyDescent="0.3">
      <c r="A21012" s="341">
        <v>43885.35833333333</v>
      </c>
      <c r="B21012" s="318">
        <v>40803.773000000001</v>
      </c>
      <c r="C21012" s="318"/>
      <c r="D21012" s="414"/>
      <c r="H21012" s="406"/>
      <c r="J21012" s="82">
        <v>1</v>
      </c>
      <c r="K21012" s="391">
        <v>1</v>
      </c>
      <c r="L21012" s="54" t="s">
        <v>313</v>
      </c>
    </row>
    <row r="21013" spans="1:12" x14ac:dyDescent="0.3">
      <c r="A21013" s="341">
        <v>43885.4</v>
      </c>
      <c r="B21013" s="318">
        <v>40804.017</v>
      </c>
      <c r="C21013" s="318">
        <f t="shared" ref="C21013:C21107" si="473">B21013-B21012</f>
        <v>0.24399999999877764</v>
      </c>
      <c r="D21013" s="414">
        <f t="shared" ref="D21013:D21107" si="474">C21013/2</f>
        <v>0.12199999999938882</v>
      </c>
      <c r="H21013" s="406"/>
      <c r="J21013" s="82">
        <v>2</v>
      </c>
      <c r="K21013" s="319">
        <v>2</v>
      </c>
    </row>
    <row r="21014" spans="1:12" x14ac:dyDescent="0.3">
      <c r="A21014" s="341">
        <v>43885.441666666666</v>
      </c>
      <c r="B21014" s="318">
        <v>40804.269999999997</v>
      </c>
      <c r="C21014" s="318">
        <f t="shared" si="473"/>
        <v>0.2529999999969732</v>
      </c>
      <c r="D21014" s="414">
        <f t="shared" si="474"/>
        <v>0.1264999999984866</v>
      </c>
      <c r="H21014" s="406"/>
      <c r="J21014" s="82">
        <v>3</v>
      </c>
      <c r="K21014" s="320">
        <v>3</v>
      </c>
    </row>
    <row r="21015" spans="1:12" x14ac:dyDescent="0.3">
      <c r="A21015" s="341">
        <v>43885.483333449076</v>
      </c>
      <c r="B21015" s="318">
        <v>40804.517</v>
      </c>
      <c r="C21015" s="318">
        <f t="shared" si="473"/>
        <v>0.2470000000030268</v>
      </c>
      <c r="D21015" s="414">
        <f t="shared" si="474"/>
        <v>0.1235000000015134</v>
      </c>
      <c r="H21015" s="406"/>
      <c r="J21015" s="82">
        <v>4</v>
      </c>
      <c r="K21015" s="321">
        <v>4</v>
      </c>
    </row>
    <row r="21016" spans="1:12" x14ac:dyDescent="0.3">
      <c r="A21016" s="341">
        <v>43885.525000173613</v>
      </c>
      <c r="B21016" s="318">
        <v>40804.756000000001</v>
      </c>
      <c r="C21016" s="318">
        <f t="shared" si="473"/>
        <v>0.23900000000139698</v>
      </c>
      <c r="D21016" s="414">
        <f t="shared" si="474"/>
        <v>0.11950000000069849</v>
      </c>
      <c r="H21016" s="406"/>
      <c r="J21016" s="82">
        <v>5</v>
      </c>
      <c r="K21016" s="391">
        <v>1</v>
      </c>
    </row>
    <row r="21017" spans="1:12" x14ac:dyDescent="0.3">
      <c r="A21017" s="341">
        <v>43885.56666689815</v>
      </c>
      <c r="B21017" s="318">
        <v>40804.995999999999</v>
      </c>
      <c r="C21017" s="318">
        <f t="shared" si="473"/>
        <v>0.23999999999796273</v>
      </c>
      <c r="D21017" s="414">
        <f t="shared" si="474"/>
        <v>0.11999999999898137</v>
      </c>
      <c r="H21017" s="406"/>
      <c r="J21017" s="82">
        <v>6</v>
      </c>
      <c r="K21017" s="319">
        <v>2</v>
      </c>
    </row>
    <row r="21018" spans="1:12" x14ac:dyDescent="0.3">
      <c r="A21018" s="341">
        <v>43885.608333622687</v>
      </c>
      <c r="B21018" s="318">
        <v>40805.241999999998</v>
      </c>
      <c r="C21018" s="318">
        <f t="shared" si="473"/>
        <v>0.24599999999918509</v>
      </c>
      <c r="D21018" s="414">
        <f t="shared" si="474"/>
        <v>0.12299999999959255</v>
      </c>
      <c r="H21018" s="406"/>
      <c r="J21018" s="82">
        <v>7</v>
      </c>
      <c r="K21018" s="320">
        <v>3</v>
      </c>
    </row>
    <row r="21019" spans="1:12" x14ac:dyDescent="0.3">
      <c r="A21019" s="341">
        <v>43885.650000347225</v>
      </c>
      <c r="B21019" s="318">
        <v>40805.487999999998</v>
      </c>
      <c r="C21019" s="318">
        <f t="shared" si="473"/>
        <v>0.24599999999918509</v>
      </c>
      <c r="D21019" s="414">
        <f t="shared" si="474"/>
        <v>0.12299999999959255</v>
      </c>
      <c r="H21019" s="406"/>
      <c r="J21019" s="82">
        <v>8</v>
      </c>
      <c r="K21019" s="321">
        <v>4</v>
      </c>
    </row>
    <row r="21020" spans="1:12" x14ac:dyDescent="0.3">
      <c r="A21020" s="341">
        <v>43885.691667071762</v>
      </c>
      <c r="B21020" s="318">
        <v>40805.728000000003</v>
      </c>
      <c r="C21020" s="318">
        <f t="shared" si="473"/>
        <v>0.24000000000523869</v>
      </c>
      <c r="D21020" s="414">
        <f t="shared" si="474"/>
        <v>0.12000000000261934</v>
      </c>
      <c r="H21020" s="406"/>
      <c r="J21020" s="82">
        <v>9</v>
      </c>
      <c r="K21020" s="391">
        <v>1</v>
      </c>
    </row>
    <row r="21021" spans="1:12" x14ac:dyDescent="0.3">
      <c r="A21021" s="341">
        <v>43885.733333796299</v>
      </c>
      <c r="B21021" s="318">
        <v>40805.966</v>
      </c>
      <c r="C21021" s="318">
        <f t="shared" si="473"/>
        <v>0.23799999999755528</v>
      </c>
      <c r="D21021" s="414">
        <f t="shared" si="474"/>
        <v>0.11899999999877764</v>
      </c>
      <c r="H21021" s="406"/>
      <c r="J21021" s="82">
        <v>10</v>
      </c>
      <c r="K21021" s="319">
        <v>2</v>
      </c>
    </row>
    <row r="21022" spans="1:12" x14ac:dyDescent="0.3">
      <c r="A21022" s="341">
        <v>43885.775000520836</v>
      </c>
      <c r="B21022" s="318">
        <v>40806.212</v>
      </c>
      <c r="C21022" s="318">
        <f t="shared" si="473"/>
        <v>0.24599999999918509</v>
      </c>
      <c r="D21022" s="414">
        <f t="shared" si="474"/>
        <v>0.12299999999959255</v>
      </c>
      <c r="H21022" s="406"/>
      <c r="J21022" s="82">
        <v>11</v>
      </c>
      <c r="K21022" s="320">
        <v>3</v>
      </c>
    </row>
    <row r="21023" spans="1:12" x14ac:dyDescent="0.3">
      <c r="A21023" s="341">
        <v>43885.816667245374</v>
      </c>
      <c r="B21023" s="318">
        <v>40806.449000000001</v>
      </c>
      <c r="C21023" s="318">
        <f t="shared" si="473"/>
        <v>0.23700000000098953</v>
      </c>
      <c r="D21023" s="414">
        <f t="shared" si="474"/>
        <v>0.11850000000049477</v>
      </c>
      <c r="H21023" s="406"/>
      <c r="J21023" s="82">
        <v>12</v>
      </c>
      <c r="K21023" s="321">
        <v>4</v>
      </c>
    </row>
    <row r="21024" spans="1:12" x14ac:dyDescent="0.3">
      <c r="A21024" s="341">
        <v>43885.858333969911</v>
      </c>
      <c r="B21024" s="318">
        <v>40806.678999999996</v>
      </c>
      <c r="C21024" s="318">
        <f t="shared" si="473"/>
        <v>0.22999999999592546</v>
      </c>
      <c r="D21024" s="414">
        <f t="shared" si="474"/>
        <v>0.11499999999796273</v>
      </c>
      <c r="H21024" s="406"/>
      <c r="J21024" s="82">
        <v>13</v>
      </c>
      <c r="K21024" s="391">
        <v>1</v>
      </c>
    </row>
    <row r="21025" spans="1:11" x14ac:dyDescent="0.3">
      <c r="A21025" s="341">
        <v>43885.900000694448</v>
      </c>
      <c r="B21025" s="318">
        <v>40806.910000000003</v>
      </c>
      <c r="C21025" s="318">
        <f t="shared" si="473"/>
        <v>0.23100000000704313</v>
      </c>
      <c r="D21025" s="414">
        <f t="shared" si="474"/>
        <v>0.11550000000352156</v>
      </c>
      <c r="H21025" s="406"/>
      <c r="J21025" s="82">
        <v>14</v>
      </c>
      <c r="K21025" s="319">
        <v>2</v>
      </c>
    </row>
    <row r="21026" spans="1:11" x14ac:dyDescent="0.3">
      <c r="A21026" s="341">
        <v>43885.941667418978</v>
      </c>
      <c r="B21026" s="318">
        <v>40807.152999999998</v>
      </c>
      <c r="C21026" s="318">
        <f t="shared" si="473"/>
        <v>0.24299999999493593</v>
      </c>
      <c r="D21026" s="414">
        <f t="shared" si="474"/>
        <v>0.12149999999746797</v>
      </c>
      <c r="H21026" s="406"/>
      <c r="J21026" s="82">
        <v>15</v>
      </c>
      <c r="K21026" s="320">
        <v>3</v>
      </c>
    </row>
    <row r="21027" spans="1:11" x14ac:dyDescent="0.3">
      <c r="A21027" s="341">
        <v>43885.983334143515</v>
      </c>
      <c r="B21027" s="318">
        <v>40807.391000000003</v>
      </c>
      <c r="C21027" s="318">
        <f t="shared" si="473"/>
        <v>0.23800000000483124</v>
      </c>
      <c r="D21027" s="414">
        <f t="shared" si="474"/>
        <v>0.11900000000241562</v>
      </c>
      <c r="E21027" s="336">
        <f>SUM(C21003:C21027)*7.4805194805</f>
        <v>43.40945454534063</v>
      </c>
      <c r="F21027" s="324">
        <f>AVERAGE(D21003:D21027)</f>
        <v>0.12089583333333091</v>
      </c>
      <c r="G21027" s="324">
        <f>_xlfn.STDEV.S(D21003:D21027)</f>
        <v>2.9999245158486045E-3</v>
      </c>
      <c r="H21027" s="406"/>
      <c r="J21027" s="82">
        <v>16</v>
      </c>
      <c r="K21027" s="321">
        <v>4</v>
      </c>
    </row>
    <row r="21028" spans="1:11" x14ac:dyDescent="0.3">
      <c r="A21028" s="341">
        <v>43886.025000868052</v>
      </c>
      <c r="B21028" s="318">
        <v>40807.627999999997</v>
      </c>
      <c r="C21028" s="318">
        <f t="shared" si="473"/>
        <v>0.23699999999371357</v>
      </c>
      <c r="D21028" s="414">
        <f t="shared" si="474"/>
        <v>0.11849999999685679</v>
      </c>
      <c r="H21028" s="406"/>
      <c r="J21028" s="82">
        <v>17</v>
      </c>
      <c r="K21028" s="391">
        <v>1</v>
      </c>
    </row>
    <row r="21029" spans="1:11" x14ac:dyDescent="0.3">
      <c r="A21029" s="341">
        <v>43886.06666759259</v>
      </c>
      <c r="B21029" s="318">
        <v>40807.858999999997</v>
      </c>
      <c r="C21029" s="318">
        <f t="shared" si="473"/>
        <v>0.23099999999976717</v>
      </c>
      <c r="D21029" s="414">
        <f t="shared" si="474"/>
        <v>0.11549999999988358</v>
      </c>
      <c r="H21029" s="406"/>
      <c r="J21029" s="82">
        <v>18</v>
      </c>
      <c r="K21029" s="319">
        <v>2</v>
      </c>
    </row>
    <row r="21030" spans="1:11" x14ac:dyDescent="0.3">
      <c r="A21030" s="341">
        <v>43886.108334317127</v>
      </c>
      <c r="B21030" s="318">
        <v>40808.101999999999</v>
      </c>
      <c r="C21030" s="318">
        <f t="shared" si="473"/>
        <v>0.24300000000221189</v>
      </c>
      <c r="D21030" s="414">
        <f t="shared" si="474"/>
        <v>0.12150000000110595</v>
      </c>
      <c r="H21030" s="406"/>
      <c r="J21030" s="82">
        <v>19</v>
      </c>
      <c r="K21030" s="320">
        <v>3</v>
      </c>
    </row>
    <row r="21031" spans="1:11" x14ac:dyDescent="0.3">
      <c r="A21031" s="341">
        <v>43886.150001041664</v>
      </c>
      <c r="B21031" s="318">
        <v>40808.343000000001</v>
      </c>
      <c r="C21031" s="318">
        <f t="shared" si="473"/>
        <v>0.24100000000180444</v>
      </c>
      <c r="D21031" s="414">
        <f t="shared" si="474"/>
        <v>0.12050000000090222</v>
      </c>
      <c r="H21031" s="406"/>
      <c r="J21031" s="82">
        <v>20</v>
      </c>
      <c r="K21031" s="321">
        <v>4</v>
      </c>
    </row>
    <row r="21032" spans="1:11" x14ac:dyDescent="0.3">
      <c r="A21032" s="341">
        <v>43886.191667766201</v>
      </c>
      <c r="B21032" s="318">
        <v>40808.589</v>
      </c>
      <c r="C21032" s="318">
        <f t="shared" si="473"/>
        <v>0.24599999999918509</v>
      </c>
      <c r="D21032" s="414">
        <f t="shared" si="474"/>
        <v>0.12299999999959255</v>
      </c>
      <c r="H21032" s="406"/>
      <c r="J21032" s="82">
        <v>21</v>
      </c>
      <c r="K21032" s="391">
        <v>1</v>
      </c>
    </row>
    <row r="21033" spans="1:11" x14ac:dyDescent="0.3">
      <c r="A21033" s="341">
        <v>43886.233334490738</v>
      </c>
      <c r="B21033" s="318">
        <v>40808.824000000001</v>
      </c>
      <c r="C21033" s="318">
        <f t="shared" si="473"/>
        <v>0.23500000000058208</v>
      </c>
      <c r="D21033" s="414">
        <f t="shared" si="474"/>
        <v>0.11750000000029104</v>
      </c>
      <c r="H21033" s="406"/>
      <c r="J21033" s="82">
        <v>22</v>
      </c>
      <c r="K21033" s="319">
        <v>2</v>
      </c>
    </row>
    <row r="21034" spans="1:11" x14ac:dyDescent="0.3">
      <c r="A21034" s="341">
        <v>43886.275001215276</v>
      </c>
      <c r="B21034" s="318">
        <v>40809.08</v>
      </c>
      <c r="C21034" s="318">
        <f t="shared" si="473"/>
        <v>0.25600000000122236</v>
      </c>
      <c r="D21034" s="414">
        <f t="shared" si="474"/>
        <v>0.12800000000061118</v>
      </c>
      <c r="H21034" s="406"/>
      <c r="J21034" s="82">
        <v>23</v>
      </c>
      <c r="K21034" s="320">
        <v>3</v>
      </c>
    </row>
    <row r="21035" spans="1:11" x14ac:dyDescent="0.3">
      <c r="A21035" s="341">
        <v>43886.316667939813</v>
      </c>
      <c r="B21035" s="318">
        <v>40809.328000000001</v>
      </c>
      <c r="C21035" s="318">
        <f t="shared" si="473"/>
        <v>0.24799999999959255</v>
      </c>
      <c r="D21035" s="414">
        <f t="shared" si="474"/>
        <v>0.12399999999979627</v>
      </c>
      <c r="H21035" s="406"/>
      <c r="J21035" s="82">
        <v>24</v>
      </c>
      <c r="K21035" s="321">
        <v>4</v>
      </c>
    </row>
    <row r="21036" spans="1:11" x14ac:dyDescent="0.3">
      <c r="A21036" s="341">
        <v>43886.35833466435</v>
      </c>
      <c r="B21036" s="318">
        <v>40809.569000000003</v>
      </c>
      <c r="C21036" s="318">
        <f t="shared" si="473"/>
        <v>0.24100000000180444</v>
      </c>
      <c r="D21036" s="414">
        <f t="shared" si="474"/>
        <v>0.12050000000090222</v>
      </c>
      <c r="H21036" s="406"/>
      <c r="J21036" s="82">
        <v>25</v>
      </c>
      <c r="K21036" s="391">
        <v>1</v>
      </c>
    </row>
    <row r="21037" spans="1:11" x14ac:dyDescent="0.3">
      <c r="A21037" s="341">
        <v>43886.400001388887</v>
      </c>
      <c r="B21037" s="318">
        <v>40809.800000000003</v>
      </c>
      <c r="C21037" s="318">
        <f t="shared" si="473"/>
        <v>0.23099999999976717</v>
      </c>
      <c r="D21037" s="414">
        <f t="shared" si="474"/>
        <v>0.11549999999988358</v>
      </c>
      <c r="H21037" s="406"/>
      <c r="J21037" s="82">
        <v>26</v>
      </c>
      <c r="K21037" s="319">
        <v>2</v>
      </c>
    </row>
    <row r="21038" spans="1:11" x14ac:dyDescent="0.3">
      <c r="A21038" s="341">
        <v>43886.441668113424</v>
      </c>
      <c r="B21038" s="318">
        <v>40810.048999999999</v>
      </c>
      <c r="C21038" s="318">
        <f t="shared" si="473"/>
        <v>0.24899999999615829</v>
      </c>
      <c r="D21038" s="414">
        <f t="shared" si="474"/>
        <v>0.12449999999807915</v>
      </c>
      <c r="H21038" s="406"/>
      <c r="J21038" s="82">
        <v>27</v>
      </c>
      <c r="K21038" s="320">
        <v>3</v>
      </c>
    </row>
    <row r="21039" spans="1:11" x14ac:dyDescent="0.3">
      <c r="A21039" s="341">
        <v>43886.483334837962</v>
      </c>
      <c r="B21039" s="318">
        <v>40810.298000000003</v>
      </c>
      <c r="C21039" s="318">
        <f t="shared" si="473"/>
        <v>0.24900000000343425</v>
      </c>
      <c r="D21039" s="414">
        <f t="shared" si="474"/>
        <v>0.12450000000171713</v>
      </c>
      <c r="H21039" s="406"/>
      <c r="J21039" s="82">
        <v>28</v>
      </c>
      <c r="K21039" s="321">
        <v>4</v>
      </c>
    </row>
    <row r="21040" spans="1:11" x14ac:dyDescent="0.3">
      <c r="A21040" s="341">
        <v>43886.525001562499</v>
      </c>
      <c r="B21040" s="318">
        <v>40810.538999999997</v>
      </c>
      <c r="C21040" s="318">
        <f t="shared" si="473"/>
        <v>0.24099999999452848</v>
      </c>
      <c r="D21040" s="414">
        <f t="shared" si="474"/>
        <v>0.12049999999726424</v>
      </c>
      <c r="H21040" s="406"/>
      <c r="J21040" s="82">
        <v>29</v>
      </c>
      <c r="K21040" s="391">
        <v>1</v>
      </c>
    </row>
    <row r="21041" spans="1:11" x14ac:dyDescent="0.3">
      <c r="A21041" s="341">
        <v>43886.566668287036</v>
      </c>
      <c r="B21041" s="318">
        <v>40810.767999999996</v>
      </c>
      <c r="C21041" s="318">
        <f t="shared" si="473"/>
        <v>0.22899999999935972</v>
      </c>
      <c r="D21041" s="414">
        <f t="shared" si="474"/>
        <v>0.11449999999967986</v>
      </c>
      <c r="H21041" s="406"/>
      <c r="J21041" s="82">
        <v>30</v>
      </c>
      <c r="K21041" s="319">
        <v>2</v>
      </c>
    </row>
    <row r="21042" spans="1:11" x14ac:dyDescent="0.3">
      <c r="A21042" s="341">
        <v>43886.608335011573</v>
      </c>
      <c r="B21042" s="318">
        <v>40811.010999999999</v>
      </c>
      <c r="C21042" s="318">
        <f t="shared" si="473"/>
        <v>0.24300000000221189</v>
      </c>
      <c r="D21042" s="414">
        <f t="shared" si="474"/>
        <v>0.12150000000110595</v>
      </c>
      <c r="H21042" s="406"/>
      <c r="J21042" s="82">
        <v>31</v>
      </c>
      <c r="K21042" s="320">
        <v>3</v>
      </c>
    </row>
    <row r="21043" spans="1:11" x14ac:dyDescent="0.3">
      <c r="A21043" s="341">
        <v>43886.65000173611</v>
      </c>
      <c r="B21043" s="318">
        <v>40811.258999999998</v>
      </c>
      <c r="C21043" s="318">
        <f t="shared" si="473"/>
        <v>0.24799999999959255</v>
      </c>
      <c r="D21043" s="414">
        <f t="shared" si="474"/>
        <v>0.12399999999979627</v>
      </c>
      <c r="H21043" s="406"/>
      <c r="J21043" s="82">
        <v>32</v>
      </c>
      <c r="K21043" s="321">
        <v>4</v>
      </c>
    </row>
    <row r="21044" spans="1:11" x14ac:dyDescent="0.3">
      <c r="A21044" s="341">
        <v>43886.691668460648</v>
      </c>
      <c r="B21044" s="318">
        <v>40811.5</v>
      </c>
      <c r="C21044" s="318">
        <f t="shared" si="473"/>
        <v>0.24100000000180444</v>
      </c>
      <c r="D21044" s="414">
        <f t="shared" si="474"/>
        <v>0.12050000000090222</v>
      </c>
      <c r="H21044" s="406"/>
      <c r="J21044" s="82">
        <v>33</v>
      </c>
      <c r="K21044" s="391">
        <v>1</v>
      </c>
    </row>
    <row r="21045" spans="1:11" x14ac:dyDescent="0.3">
      <c r="A21045" s="341">
        <v>43886.733335185185</v>
      </c>
      <c r="B21045" s="318">
        <v>40811.722999999998</v>
      </c>
      <c r="C21045" s="318">
        <f t="shared" si="473"/>
        <v>0.22299999999813735</v>
      </c>
      <c r="D21045" s="414">
        <f t="shared" si="474"/>
        <v>0.11149999999906868</v>
      </c>
      <c r="H21045" s="406"/>
      <c r="J21045" s="82">
        <v>34</v>
      </c>
      <c r="K21045" s="319">
        <v>2</v>
      </c>
    </row>
    <row r="21046" spans="1:11" x14ac:dyDescent="0.3">
      <c r="A21046" s="341">
        <v>43886.775001909722</v>
      </c>
      <c r="B21046" s="318">
        <v>40811.968000000001</v>
      </c>
      <c r="C21046" s="318">
        <f t="shared" si="473"/>
        <v>0.24500000000261934</v>
      </c>
      <c r="D21046" s="414">
        <f t="shared" si="474"/>
        <v>0.12250000000130967</v>
      </c>
      <c r="H21046" s="406"/>
      <c r="J21046" s="82">
        <v>35</v>
      </c>
      <c r="K21046" s="320">
        <v>3</v>
      </c>
    </row>
    <row r="21047" spans="1:11" x14ac:dyDescent="0.3">
      <c r="A21047" s="341">
        <v>43886.816668634259</v>
      </c>
      <c r="B21047" s="318">
        <v>40812.212</v>
      </c>
      <c r="C21047" s="318">
        <f t="shared" si="473"/>
        <v>0.24399999999877764</v>
      </c>
      <c r="D21047" s="414">
        <f t="shared" si="474"/>
        <v>0.12199999999938882</v>
      </c>
      <c r="H21047" s="406"/>
      <c r="J21047" s="82">
        <v>36</v>
      </c>
      <c r="K21047" s="321">
        <v>4</v>
      </c>
    </row>
    <row r="21048" spans="1:11" x14ac:dyDescent="0.3">
      <c r="A21048" s="341">
        <v>43886.858335358796</v>
      </c>
      <c r="B21048" s="318">
        <v>40812.447999999997</v>
      </c>
      <c r="C21048" s="318">
        <f t="shared" si="473"/>
        <v>0.23599999999714782</v>
      </c>
      <c r="D21048" s="414">
        <f t="shared" si="474"/>
        <v>0.11799999999857391</v>
      </c>
      <c r="H21048" s="406"/>
      <c r="J21048" s="82">
        <v>37</v>
      </c>
      <c r="K21048" s="391">
        <v>1</v>
      </c>
    </row>
    <row r="21049" spans="1:11" x14ac:dyDescent="0.3">
      <c r="A21049" s="341">
        <v>43886.900002083334</v>
      </c>
      <c r="B21049" s="318">
        <v>40812.667999999998</v>
      </c>
      <c r="C21049" s="318">
        <f t="shared" si="473"/>
        <v>0.22000000000116415</v>
      </c>
      <c r="D21049" s="414">
        <f t="shared" si="474"/>
        <v>0.11000000000058208</v>
      </c>
      <c r="H21049" s="406"/>
      <c r="J21049" s="82">
        <v>38</v>
      </c>
      <c r="K21049" s="319">
        <v>2</v>
      </c>
    </row>
    <row r="21050" spans="1:11" x14ac:dyDescent="0.3">
      <c r="A21050" s="341">
        <v>43886.941668807871</v>
      </c>
      <c r="B21050" s="318">
        <v>40812.900999999998</v>
      </c>
      <c r="C21050" s="318">
        <f t="shared" si="473"/>
        <v>0.23300000000017462</v>
      </c>
      <c r="D21050" s="414">
        <f t="shared" si="474"/>
        <v>0.11650000000008731</v>
      </c>
      <c r="H21050" s="406"/>
      <c r="J21050" s="82">
        <v>39</v>
      </c>
      <c r="K21050" s="320">
        <v>3</v>
      </c>
    </row>
    <row r="21051" spans="1:11" x14ac:dyDescent="0.3">
      <c r="A21051" s="341">
        <v>43886.983335532408</v>
      </c>
      <c r="B21051" s="318">
        <v>40813.148999999998</v>
      </c>
      <c r="C21051" s="318">
        <f t="shared" si="473"/>
        <v>0.24799999999959255</v>
      </c>
      <c r="D21051" s="414">
        <f t="shared" si="474"/>
        <v>0.12399999999979627</v>
      </c>
      <c r="E21051" s="336">
        <f>SUM(C21028:C21051)*7.4805194805</f>
        <v>43.072831168676764</v>
      </c>
      <c r="F21051" s="324">
        <f>AVERAGE(D21028:D21051)</f>
        <v>0.11995833333321571</v>
      </c>
      <c r="G21051" s="324">
        <f>_xlfn.STDEV.S(D21028:D21051)</f>
        <v>4.3984104508595166E-3</v>
      </c>
      <c r="H21051" s="406"/>
      <c r="J21051" s="82">
        <v>40</v>
      </c>
      <c r="K21051" s="321">
        <v>4</v>
      </c>
    </row>
    <row r="21052" spans="1:11" x14ac:dyDescent="0.3">
      <c r="A21052" s="341">
        <v>43887.025002256945</v>
      </c>
      <c r="B21052" s="318">
        <v>40813.389000000003</v>
      </c>
      <c r="C21052" s="318">
        <f t="shared" si="473"/>
        <v>0.24000000000523869</v>
      </c>
      <c r="D21052" s="414">
        <f t="shared" si="474"/>
        <v>0.12000000000261934</v>
      </c>
      <c r="H21052" s="406"/>
      <c r="J21052" s="82">
        <v>41</v>
      </c>
      <c r="K21052" s="391">
        <v>1</v>
      </c>
    </row>
    <row r="21053" spans="1:11" x14ac:dyDescent="0.3">
      <c r="A21053" s="341">
        <v>43887.066668981483</v>
      </c>
      <c r="B21053" s="318">
        <v>40813.618000000002</v>
      </c>
      <c r="C21053" s="318">
        <f t="shared" si="473"/>
        <v>0.22899999999935972</v>
      </c>
      <c r="D21053" s="414">
        <f t="shared" si="474"/>
        <v>0.11449999999967986</v>
      </c>
      <c r="H21053" s="406"/>
      <c r="J21053" s="82">
        <v>42</v>
      </c>
      <c r="K21053" s="319">
        <v>2</v>
      </c>
    </row>
    <row r="21054" spans="1:11" x14ac:dyDescent="0.3">
      <c r="A21054" s="341">
        <v>43887.10833570602</v>
      </c>
      <c r="B21054" s="318">
        <v>40813.851999999999</v>
      </c>
      <c r="C21054" s="318">
        <f t="shared" si="473"/>
        <v>0.23399999999674037</v>
      </c>
      <c r="D21054" s="414">
        <f t="shared" si="474"/>
        <v>0.11699999999837019</v>
      </c>
      <c r="H21054" s="406"/>
      <c r="J21054" s="82">
        <v>43</v>
      </c>
      <c r="K21054" s="320">
        <v>3</v>
      </c>
    </row>
    <row r="21055" spans="1:11" x14ac:dyDescent="0.3">
      <c r="A21055" s="341">
        <v>43887.150002430557</v>
      </c>
      <c r="B21055" s="318">
        <v>40814.101000000002</v>
      </c>
      <c r="C21055" s="318">
        <f t="shared" si="473"/>
        <v>0.24900000000343425</v>
      </c>
      <c r="D21055" s="414">
        <f t="shared" si="474"/>
        <v>0.12450000000171713</v>
      </c>
      <c r="H21055" s="406"/>
      <c r="J21055" s="82">
        <v>44</v>
      </c>
      <c r="K21055" s="321">
        <v>4</v>
      </c>
    </row>
    <row r="21056" spans="1:11" x14ac:dyDescent="0.3">
      <c r="A21056" s="341">
        <v>43887.191669155094</v>
      </c>
      <c r="B21056" s="318">
        <v>40814.349000000002</v>
      </c>
      <c r="C21056" s="318">
        <f t="shared" si="473"/>
        <v>0.24799999999959255</v>
      </c>
      <c r="D21056" s="414">
        <f t="shared" si="474"/>
        <v>0.12399999999979627</v>
      </c>
      <c r="H21056" s="406"/>
      <c r="J21056" s="82">
        <v>45</v>
      </c>
      <c r="K21056" s="391">
        <v>1</v>
      </c>
    </row>
    <row r="21057" spans="1:11" x14ac:dyDescent="0.3">
      <c r="A21057" s="341">
        <v>43887.233335879631</v>
      </c>
      <c r="B21057" s="318">
        <v>40814.582999999999</v>
      </c>
      <c r="C21057" s="318">
        <f t="shared" si="473"/>
        <v>0.23399999999674037</v>
      </c>
      <c r="D21057" s="414">
        <f t="shared" si="474"/>
        <v>0.11699999999837019</v>
      </c>
      <c r="H21057" s="406"/>
      <c r="J21057" s="82">
        <v>46</v>
      </c>
      <c r="K21057" s="319">
        <v>2</v>
      </c>
    </row>
    <row r="21058" spans="1:11" x14ac:dyDescent="0.3">
      <c r="A21058" s="341">
        <v>43887.275002604169</v>
      </c>
      <c r="B21058" s="318">
        <v>40814.826999999997</v>
      </c>
      <c r="C21058" s="318">
        <f t="shared" si="473"/>
        <v>0.24399999999877764</v>
      </c>
      <c r="D21058" s="414">
        <f t="shared" si="474"/>
        <v>0.12199999999938882</v>
      </c>
      <c r="H21058" s="406"/>
      <c r="J21058" s="82">
        <v>47</v>
      </c>
      <c r="K21058" s="320">
        <v>3</v>
      </c>
    </row>
    <row r="21059" spans="1:11" x14ac:dyDescent="0.3">
      <c r="A21059" s="341">
        <v>43887.316669328706</v>
      </c>
      <c r="B21059" s="318">
        <v>40815.078999999998</v>
      </c>
      <c r="C21059" s="318">
        <f t="shared" si="473"/>
        <v>0.25200000000040745</v>
      </c>
      <c r="D21059" s="414">
        <f t="shared" si="474"/>
        <v>0.12600000000020373</v>
      </c>
      <c r="H21059" s="406"/>
      <c r="J21059" s="82">
        <v>48</v>
      </c>
      <c r="K21059" s="321">
        <v>4</v>
      </c>
    </row>
    <row r="21060" spans="1:11" x14ac:dyDescent="0.3">
      <c r="A21060" s="341">
        <v>43887.358336053243</v>
      </c>
      <c r="B21060" s="318">
        <v>40815.328000000001</v>
      </c>
      <c r="C21060" s="318">
        <f t="shared" si="473"/>
        <v>0.24900000000343425</v>
      </c>
      <c r="D21060" s="414">
        <f t="shared" si="474"/>
        <v>0.12450000000171713</v>
      </c>
      <c r="H21060" s="406"/>
      <c r="J21060" s="82">
        <v>49</v>
      </c>
      <c r="K21060" s="391">
        <v>1</v>
      </c>
    </row>
    <row r="21061" spans="1:11" x14ac:dyDescent="0.3">
      <c r="A21061" s="341">
        <v>43887.40000277778</v>
      </c>
      <c r="B21061" s="318">
        <v>40815.561999999998</v>
      </c>
      <c r="C21061" s="318">
        <f t="shared" si="473"/>
        <v>0.23399999999674037</v>
      </c>
      <c r="D21061" s="414">
        <f t="shared" si="474"/>
        <v>0.11699999999837019</v>
      </c>
      <c r="H21061" s="406"/>
      <c r="J21061" s="82">
        <v>50</v>
      </c>
      <c r="K21061" s="319">
        <v>2</v>
      </c>
    </row>
    <row r="21062" spans="1:11" x14ac:dyDescent="0.3">
      <c r="A21062" s="341">
        <v>43887.441669502317</v>
      </c>
      <c r="B21062" s="318">
        <v>40815.802000000003</v>
      </c>
      <c r="C21062" s="318">
        <f t="shared" si="473"/>
        <v>0.24000000000523869</v>
      </c>
      <c r="D21062" s="414">
        <f t="shared" si="474"/>
        <v>0.12000000000261934</v>
      </c>
      <c r="H21062" s="406"/>
      <c r="J21062" s="82">
        <v>51</v>
      </c>
      <c r="K21062" s="320">
        <v>3</v>
      </c>
    </row>
    <row r="21063" spans="1:11" x14ac:dyDescent="0.3">
      <c r="A21063" s="341">
        <v>43887.483336226855</v>
      </c>
      <c r="B21063" s="318">
        <v>40816.050000000003</v>
      </c>
      <c r="C21063" s="318">
        <f t="shared" si="473"/>
        <v>0.24799999999959255</v>
      </c>
      <c r="D21063" s="414">
        <f t="shared" si="474"/>
        <v>0.12399999999979627</v>
      </c>
      <c r="H21063" s="406"/>
      <c r="J21063" s="82">
        <v>52</v>
      </c>
      <c r="K21063" s="321">
        <v>4</v>
      </c>
    </row>
    <row r="21064" spans="1:11" x14ac:dyDescent="0.3">
      <c r="A21064" s="341">
        <v>43887.525002951392</v>
      </c>
      <c r="B21064" s="318">
        <v>40816.292999999998</v>
      </c>
      <c r="C21064" s="318">
        <f t="shared" si="473"/>
        <v>0.24299999999493593</v>
      </c>
      <c r="D21064" s="414">
        <f t="shared" si="474"/>
        <v>0.12149999999746797</v>
      </c>
      <c r="H21064" s="406"/>
      <c r="J21064" s="82">
        <v>53</v>
      </c>
      <c r="K21064" s="391">
        <v>1</v>
      </c>
    </row>
    <row r="21065" spans="1:11" x14ac:dyDescent="0.3">
      <c r="A21065" s="341">
        <v>43887.566669675929</v>
      </c>
      <c r="B21065" s="318">
        <v>40816.531999999999</v>
      </c>
      <c r="C21065" s="318">
        <f t="shared" si="473"/>
        <v>0.23900000000139698</v>
      </c>
      <c r="D21065" s="414">
        <f t="shared" si="474"/>
        <v>0.11950000000069849</v>
      </c>
      <c r="H21065" s="406"/>
      <c r="J21065" s="82">
        <v>54</v>
      </c>
      <c r="K21065" s="319">
        <v>2</v>
      </c>
    </row>
    <row r="21066" spans="1:11" x14ac:dyDescent="0.3">
      <c r="A21066" s="341">
        <v>43887.608336400466</v>
      </c>
      <c r="B21066" s="318">
        <v>40816.771000000001</v>
      </c>
      <c r="C21066" s="318">
        <f t="shared" si="473"/>
        <v>0.23900000000139698</v>
      </c>
      <c r="D21066" s="414">
        <f t="shared" si="474"/>
        <v>0.11950000000069849</v>
      </c>
      <c r="H21066" s="406"/>
      <c r="J21066" s="82">
        <v>55</v>
      </c>
      <c r="K21066" s="320">
        <v>3</v>
      </c>
    </row>
    <row r="21067" spans="1:11" x14ac:dyDescent="0.3">
      <c r="A21067" s="341">
        <v>43887.650003125003</v>
      </c>
      <c r="B21067" s="318">
        <v>40817.017999999996</v>
      </c>
      <c r="C21067" s="318">
        <f t="shared" si="473"/>
        <v>0.24699999999575084</v>
      </c>
      <c r="D21067" s="414">
        <f t="shared" si="474"/>
        <v>0.12349999999787542</v>
      </c>
      <c r="H21067" s="406"/>
      <c r="J21067" s="82">
        <v>56</v>
      </c>
      <c r="K21067" s="321">
        <v>4</v>
      </c>
    </row>
    <row r="21068" spans="1:11" x14ac:dyDescent="0.3">
      <c r="A21068" s="341">
        <v>43887.691669849541</v>
      </c>
      <c r="B21068" s="318">
        <v>40817.26</v>
      </c>
      <c r="C21068" s="318">
        <f t="shared" si="473"/>
        <v>0.24200000000564614</v>
      </c>
      <c r="D21068" s="414">
        <f t="shared" si="474"/>
        <v>0.12100000000282307</v>
      </c>
      <c r="H21068" s="406"/>
      <c r="J21068" s="82">
        <v>57</v>
      </c>
      <c r="K21068" s="391">
        <v>1</v>
      </c>
    </row>
    <row r="21069" spans="1:11" x14ac:dyDescent="0.3">
      <c r="A21069" s="341">
        <v>43887.733336574071</v>
      </c>
      <c r="B21069" s="318">
        <v>40817.49</v>
      </c>
      <c r="C21069" s="318">
        <f t="shared" si="473"/>
        <v>0.22999999999592546</v>
      </c>
      <c r="D21069" s="414">
        <f t="shared" si="474"/>
        <v>0.11499999999796273</v>
      </c>
      <c r="H21069" s="406"/>
      <c r="J21069" s="82">
        <v>58</v>
      </c>
      <c r="K21069" s="319">
        <v>2</v>
      </c>
    </row>
    <row r="21070" spans="1:11" x14ac:dyDescent="0.3">
      <c r="A21070" s="341">
        <v>43887.775003298608</v>
      </c>
      <c r="B21070" s="318">
        <v>40817.722999999998</v>
      </c>
      <c r="C21070" s="318">
        <f t="shared" si="473"/>
        <v>0.23300000000017462</v>
      </c>
      <c r="D21070" s="414">
        <f t="shared" si="474"/>
        <v>0.11650000000008731</v>
      </c>
      <c r="H21070" s="406"/>
      <c r="J21070" s="82">
        <v>59</v>
      </c>
      <c r="K21070" s="320">
        <v>3</v>
      </c>
    </row>
    <row r="21071" spans="1:11" x14ac:dyDescent="0.3">
      <c r="A21071" s="341">
        <v>43887.816670023145</v>
      </c>
      <c r="B21071" s="318">
        <v>40817.968000000001</v>
      </c>
      <c r="C21071" s="318">
        <f t="shared" si="473"/>
        <v>0.24500000000261934</v>
      </c>
      <c r="D21071" s="414">
        <f t="shared" si="474"/>
        <v>0.12250000000130967</v>
      </c>
      <c r="H21071" s="406"/>
      <c r="J21071" s="82">
        <v>60</v>
      </c>
      <c r="K21071" s="321">
        <v>4</v>
      </c>
    </row>
    <row r="21072" spans="1:11" x14ac:dyDescent="0.3">
      <c r="A21072" s="341">
        <v>43887.858336747682</v>
      </c>
      <c r="B21072" s="318">
        <v>40818.21</v>
      </c>
      <c r="C21072" s="318">
        <f t="shared" si="473"/>
        <v>0.24199999999837019</v>
      </c>
      <c r="D21072" s="414">
        <f t="shared" si="474"/>
        <v>0.12099999999918509</v>
      </c>
      <c r="H21072" s="406"/>
      <c r="J21072" s="82">
        <v>61</v>
      </c>
      <c r="K21072" s="391">
        <v>1</v>
      </c>
    </row>
    <row r="21073" spans="1:11" x14ac:dyDescent="0.3">
      <c r="A21073" s="341">
        <v>43887.900003472219</v>
      </c>
      <c r="B21073" s="318">
        <v>40818.436999999998</v>
      </c>
      <c r="C21073" s="318">
        <f t="shared" si="473"/>
        <v>0.22699999999895226</v>
      </c>
      <c r="D21073" s="414">
        <f t="shared" si="474"/>
        <v>0.11349999999947613</v>
      </c>
      <c r="H21073" s="406"/>
      <c r="J21073" s="82">
        <v>62</v>
      </c>
      <c r="K21073" s="319">
        <v>2</v>
      </c>
    </row>
    <row r="21074" spans="1:11" x14ac:dyDescent="0.3">
      <c r="A21074" s="341">
        <v>43887.941670196757</v>
      </c>
      <c r="B21074" s="318">
        <v>40818.669000000002</v>
      </c>
      <c r="C21074" s="318">
        <f t="shared" si="473"/>
        <v>0.23200000000360887</v>
      </c>
      <c r="D21074" s="414">
        <f t="shared" si="474"/>
        <v>0.11600000000180444</v>
      </c>
      <c r="H21074" s="406"/>
      <c r="J21074" s="82">
        <v>63</v>
      </c>
      <c r="K21074" s="320">
        <v>3</v>
      </c>
    </row>
    <row r="21075" spans="1:11" x14ac:dyDescent="0.3">
      <c r="A21075" s="341">
        <v>43887.983336921294</v>
      </c>
      <c r="B21075" s="318">
        <v>40818.902000000002</v>
      </c>
      <c r="C21075" s="318">
        <f t="shared" si="473"/>
        <v>0.23300000000017462</v>
      </c>
      <c r="D21075" s="414">
        <f t="shared" si="474"/>
        <v>0.11650000000008731</v>
      </c>
      <c r="E21075" s="336">
        <f>SUM(C21052:C21075)*7.4805194805</f>
        <v>43.035428571348284</v>
      </c>
      <c r="F21075" s="324">
        <f>AVERAGE(D21052:D21075)</f>
        <v>0.11985416666675519</v>
      </c>
      <c r="G21075" s="324">
        <f>_xlfn.STDEV.S(D21052:D21075)</f>
        <v>3.6130174273198185E-3</v>
      </c>
      <c r="H21075" s="406"/>
      <c r="J21075" s="82">
        <v>64</v>
      </c>
      <c r="K21075" s="321">
        <v>4</v>
      </c>
    </row>
    <row r="21076" spans="1:11" x14ac:dyDescent="0.3">
      <c r="A21076" s="341">
        <v>43888.025003645831</v>
      </c>
      <c r="B21076" s="318">
        <v>40819.148999999998</v>
      </c>
      <c r="C21076" s="318">
        <f t="shared" si="473"/>
        <v>0.24699999999575084</v>
      </c>
      <c r="D21076" s="414">
        <f t="shared" si="474"/>
        <v>0.12349999999787542</v>
      </c>
      <c r="H21076" s="406"/>
      <c r="J21076" s="82">
        <v>65</v>
      </c>
      <c r="K21076" s="391">
        <v>1</v>
      </c>
    </row>
    <row r="21077" spans="1:11" x14ac:dyDescent="0.3">
      <c r="A21077" s="341">
        <v>43888.066670370368</v>
      </c>
      <c r="B21077" s="318">
        <v>40819.379999999997</v>
      </c>
      <c r="C21077" s="318">
        <f t="shared" si="473"/>
        <v>0.23099999999976717</v>
      </c>
      <c r="D21077" s="414">
        <f t="shared" si="474"/>
        <v>0.11549999999988358</v>
      </c>
      <c r="H21077" s="406"/>
      <c r="J21077" s="82">
        <v>66</v>
      </c>
      <c r="K21077" s="319">
        <v>2</v>
      </c>
    </row>
    <row r="21078" spans="1:11" x14ac:dyDescent="0.3">
      <c r="A21078" s="341">
        <v>43888.108337094905</v>
      </c>
      <c r="B21078" s="318">
        <v>40819.618000000002</v>
      </c>
      <c r="C21078" s="318">
        <f t="shared" si="473"/>
        <v>0.23800000000483124</v>
      </c>
      <c r="D21078" s="414">
        <f t="shared" si="474"/>
        <v>0.11900000000241562</v>
      </c>
      <c r="H21078" s="406"/>
      <c r="J21078" s="82">
        <v>67</v>
      </c>
      <c r="K21078" s="320">
        <v>3</v>
      </c>
    </row>
    <row r="21079" spans="1:11" x14ac:dyDescent="0.3">
      <c r="A21079" s="341">
        <v>43888.150003819443</v>
      </c>
      <c r="B21079" s="318">
        <v>40819.858999999997</v>
      </c>
      <c r="C21079" s="318">
        <f t="shared" si="473"/>
        <v>0.24099999999452848</v>
      </c>
      <c r="D21079" s="414">
        <f t="shared" si="474"/>
        <v>0.12049999999726424</v>
      </c>
      <c r="H21079" s="406"/>
      <c r="J21079" s="82">
        <v>68</v>
      </c>
      <c r="K21079" s="321">
        <v>4</v>
      </c>
    </row>
    <row r="21080" spans="1:11" x14ac:dyDescent="0.3">
      <c r="A21080" s="341">
        <v>43888.19167054398</v>
      </c>
      <c r="B21080" s="318">
        <v>40820.107000000004</v>
      </c>
      <c r="C21080" s="318">
        <f t="shared" si="473"/>
        <v>0.2480000000068685</v>
      </c>
      <c r="D21080" s="414">
        <f t="shared" si="474"/>
        <v>0.12400000000343425</v>
      </c>
      <c r="H21080" s="406"/>
      <c r="J21080" s="82">
        <v>69</v>
      </c>
      <c r="K21080" s="391">
        <v>1</v>
      </c>
    </row>
    <row r="21081" spans="1:11" x14ac:dyDescent="0.3">
      <c r="A21081" s="341">
        <v>43888.233337268517</v>
      </c>
      <c r="B21081" s="318">
        <v>40820.339999999997</v>
      </c>
      <c r="C21081" s="318">
        <f t="shared" si="473"/>
        <v>0.23299999999289867</v>
      </c>
      <c r="D21081" s="414">
        <f t="shared" si="474"/>
        <v>0.11649999999644933</v>
      </c>
      <c r="H21081" s="406"/>
      <c r="J21081" s="82">
        <v>70</v>
      </c>
      <c r="K21081" s="319">
        <v>2</v>
      </c>
    </row>
    <row r="21082" spans="1:11" x14ac:dyDescent="0.3">
      <c r="A21082" s="341">
        <v>43888.275003993054</v>
      </c>
      <c r="B21082" s="318">
        <v>40820.58</v>
      </c>
      <c r="C21082" s="318">
        <f t="shared" si="473"/>
        <v>0.24000000000523869</v>
      </c>
      <c r="D21082" s="414">
        <f t="shared" si="474"/>
        <v>0.12000000000261934</v>
      </c>
      <c r="H21082" s="406"/>
      <c r="J21082" s="82">
        <v>71</v>
      </c>
      <c r="K21082" s="320">
        <v>3</v>
      </c>
    </row>
    <row r="21083" spans="1:11" x14ac:dyDescent="0.3">
      <c r="A21083" s="341">
        <v>43888.316670717591</v>
      </c>
      <c r="B21083" s="318">
        <v>40820.821000000004</v>
      </c>
      <c r="C21083" s="318">
        <f t="shared" si="473"/>
        <v>0.24100000000180444</v>
      </c>
      <c r="D21083" s="414">
        <f t="shared" si="474"/>
        <v>0.12050000000090222</v>
      </c>
      <c r="H21083" s="406"/>
      <c r="J21083" s="82">
        <v>72</v>
      </c>
      <c r="K21083" s="321">
        <v>4</v>
      </c>
    </row>
    <row r="21084" spans="1:11" x14ac:dyDescent="0.3">
      <c r="A21084" s="341">
        <v>43888.358337442129</v>
      </c>
      <c r="B21084" s="318">
        <v>40821.072999999997</v>
      </c>
      <c r="C21084" s="318">
        <f t="shared" si="473"/>
        <v>0.2519999999931315</v>
      </c>
      <c r="D21084" s="414">
        <f t="shared" si="474"/>
        <v>0.12599999999656575</v>
      </c>
      <c r="H21084" s="406"/>
      <c r="J21084" s="82">
        <v>73</v>
      </c>
      <c r="K21084" s="391">
        <v>1</v>
      </c>
    </row>
    <row r="21085" spans="1:11" x14ac:dyDescent="0.3">
      <c r="A21085" s="341">
        <v>43888.400004166666</v>
      </c>
      <c r="B21085" s="318">
        <v>40821.311999999998</v>
      </c>
      <c r="C21085" s="318">
        <f t="shared" si="473"/>
        <v>0.23900000000139698</v>
      </c>
      <c r="D21085" s="414">
        <f t="shared" si="474"/>
        <v>0.11950000000069849</v>
      </c>
      <c r="H21085" s="406"/>
      <c r="J21085" s="82">
        <v>74</v>
      </c>
      <c r="K21085" s="319">
        <v>2</v>
      </c>
    </row>
    <row r="21086" spans="1:11" x14ac:dyDescent="0.3">
      <c r="A21086" s="341">
        <v>43888.441670891203</v>
      </c>
      <c r="B21086" s="318">
        <v>40821.550999999999</v>
      </c>
      <c r="C21086" s="318">
        <f t="shared" si="473"/>
        <v>0.23900000000139698</v>
      </c>
      <c r="D21086" s="414">
        <f t="shared" si="474"/>
        <v>0.11950000000069849</v>
      </c>
      <c r="H21086" s="406"/>
      <c r="J21086" s="82">
        <v>75</v>
      </c>
      <c r="K21086" s="320">
        <v>3</v>
      </c>
    </row>
    <row r="21087" spans="1:11" x14ac:dyDescent="0.3">
      <c r="A21087" s="341">
        <v>43888.48333761574</v>
      </c>
      <c r="B21087" s="318">
        <v>40821.788</v>
      </c>
      <c r="C21087" s="318">
        <f t="shared" si="473"/>
        <v>0.23700000000098953</v>
      </c>
      <c r="D21087" s="414">
        <f t="shared" si="474"/>
        <v>0.11850000000049477</v>
      </c>
      <c r="H21087" s="406"/>
      <c r="J21087" s="82">
        <v>76</v>
      </c>
      <c r="K21087" s="321">
        <v>4</v>
      </c>
    </row>
    <row r="21088" spans="1:11" x14ac:dyDescent="0.3">
      <c r="A21088" s="341">
        <v>43888.525004340278</v>
      </c>
      <c r="B21088" s="318">
        <v>40822.036</v>
      </c>
      <c r="C21088" s="318">
        <f t="shared" si="473"/>
        <v>0.24799999999959255</v>
      </c>
      <c r="D21088" s="414">
        <f t="shared" si="474"/>
        <v>0.12399999999979627</v>
      </c>
      <c r="H21088" s="406"/>
      <c r="J21088" s="82">
        <v>77</v>
      </c>
      <c r="K21088" s="391">
        <v>1</v>
      </c>
    </row>
    <row r="21089" spans="1:11" x14ac:dyDescent="0.3">
      <c r="A21089" s="341">
        <v>43888.566671064815</v>
      </c>
      <c r="B21089" s="318">
        <v>40822.277999999998</v>
      </c>
      <c r="C21089" s="318">
        <f t="shared" si="473"/>
        <v>0.24199999999837019</v>
      </c>
      <c r="D21089" s="414">
        <f t="shared" si="474"/>
        <v>0.12099999999918509</v>
      </c>
      <c r="H21089" s="406"/>
      <c r="J21089" s="82">
        <v>78</v>
      </c>
      <c r="K21089" s="319">
        <v>2</v>
      </c>
    </row>
    <row r="21090" spans="1:11" x14ac:dyDescent="0.3">
      <c r="A21090" s="341">
        <v>43888.608337789352</v>
      </c>
      <c r="B21090" s="318">
        <v>40822.517</v>
      </c>
      <c r="C21090" s="318">
        <f t="shared" si="473"/>
        <v>0.23900000000139698</v>
      </c>
      <c r="D21090" s="414">
        <f t="shared" si="474"/>
        <v>0.11950000000069849</v>
      </c>
      <c r="H21090" s="406"/>
      <c r="J21090" s="82">
        <v>79</v>
      </c>
      <c r="K21090" s="320">
        <v>3</v>
      </c>
    </row>
    <row r="21091" spans="1:11" x14ac:dyDescent="0.3">
      <c r="A21091" s="341">
        <v>43888.650004513889</v>
      </c>
      <c r="B21091" s="318">
        <v>40822.749000000003</v>
      </c>
      <c r="C21091" s="318">
        <f t="shared" si="473"/>
        <v>0.23200000000360887</v>
      </c>
      <c r="D21091" s="414">
        <f t="shared" si="474"/>
        <v>0.11600000000180444</v>
      </c>
      <c r="H21091" s="406"/>
      <c r="J21091" s="82">
        <v>80</v>
      </c>
      <c r="K21091" s="321">
        <v>4</v>
      </c>
    </row>
    <row r="21092" spans="1:11" x14ac:dyDescent="0.3">
      <c r="A21092" s="341">
        <v>43888.691671238426</v>
      </c>
      <c r="B21092" s="318">
        <v>40822.991999999998</v>
      </c>
      <c r="C21092" s="318">
        <f t="shared" si="473"/>
        <v>0.24299999999493593</v>
      </c>
      <c r="D21092" s="414">
        <f t="shared" si="474"/>
        <v>0.12149999999746797</v>
      </c>
      <c r="H21092" s="406"/>
      <c r="J21092" s="82">
        <v>81</v>
      </c>
      <c r="K21092" s="391">
        <v>1</v>
      </c>
    </row>
    <row r="21093" spans="1:11" x14ac:dyDescent="0.3">
      <c r="A21093" s="341">
        <v>43888.733337962964</v>
      </c>
      <c r="B21093" s="318">
        <v>40823.232000000004</v>
      </c>
      <c r="C21093" s="318">
        <f t="shared" si="473"/>
        <v>0.24000000000523869</v>
      </c>
      <c r="D21093" s="414">
        <f t="shared" si="474"/>
        <v>0.12000000000261934</v>
      </c>
      <c r="H21093" s="406"/>
      <c r="J21093" s="82">
        <v>82</v>
      </c>
      <c r="K21093" s="319">
        <v>2</v>
      </c>
    </row>
    <row r="21094" spans="1:11" x14ac:dyDescent="0.3">
      <c r="A21094" s="341">
        <v>43888.775004687501</v>
      </c>
      <c r="B21094" s="318">
        <v>40823.468999999997</v>
      </c>
      <c r="C21094" s="318">
        <f t="shared" si="473"/>
        <v>0.23699999999371357</v>
      </c>
      <c r="D21094" s="414">
        <f t="shared" si="474"/>
        <v>0.11849999999685679</v>
      </c>
      <c r="H21094" s="406"/>
      <c r="J21094" s="82">
        <v>83</v>
      </c>
      <c r="K21094" s="320">
        <v>3</v>
      </c>
    </row>
    <row r="21095" spans="1:11" x14ac:dyDescent="0.3">
      <c r="A21095" s="341">
        <v>43888.816671412038</v>
      </c>
      <c r="B21095" s="318">
        <v>40823.694000000003</v>
      </c>
      <c r="C21095" s="318">
        <f t="shared" si="473"/>
        <v>0.22500000000582077</v>
      </c>
      <c r="D21095" s="414">
        <f t="shared" si="474"/>
        <v>0.11250000000291038</v>
      </c>
      <c r="H21095" s="406"/>
      <c r="J21095" s="82">
        <v>84</v>
      </c>
      <c r="K21095" s="321">
        <v>4</v>
      </c>
    </row>
    <row r="21096" spans="1:11" x14ac:dyDescent="0.3">
      <c r="A21096" s="341">
        <v>43888.858338136575</v>
      </c>
      <c r="B21096" s="318">
        <v>40823.930999999997</v>
      </c>
      <c r="C21096" s="318">
        <f t="shared" si="473"/>
        <v>0.23699999999371357</v>
      </c>
      <c r="D21096" s="414">
        <f t="shared" si="474"/>
        <v>0.11849999999685679</v>
      </c>
      <c r="H21096" s="406"/>
      <c r="J21096" s="82">
        <v>85</v>
      </c>
      <c r="K21096" s="391">
        <v>1</v>
      </c>
    </row>
    <row r="21097" spans="1:11" x14ac:dyDescent="0.3">
      <c r="A21097" s="341">
        <v>43888.900004861112</v>
      </c>
      <c r="B21097" s="318">
        <v>40824.171000000002</v>
      </c>
      <c r="C21097" s="318">
        <f t="shared" si="473"/>
        <v>0.24000000000523869</v>
      </c>
      <c r="D21097" s="414">
        <f t="shared" si="474"/>
        <v>0.12000000000261934</v>
      </c>
      <c r="H21097" s="406"/>
      <c r="J21097" s="82">
        <v>86</v>
      </c>
      <c r="K21097" s="319">
        <v>2</v>
      </c>
    </row>
    <row r="21098" spans="1:11" x14ac:dyDescent="0.3">
      <c r="A21098" s="341">
        <v>43888.94167158565</v>
      </c>
      <c r="B21098" s="318">
        <v>40824.409</v>
      </c>
      <c r="C21098" s="318">
        <f t="shared" si="473"/>
        <v>0.23799999999755528</v>
      </c>
      <c r="D21098" s="414">
        <f t="shared" si="474"/>
        <v>0.11899999999877764</v>
      </c>
      <c r="H21098" s="406"/>
      <c r="J21098" s="82">
        <v>87</v>
      </c>
      <c r="K21098" s="320">
        <v>3</v>
      </c>
    </row>
    <row r="21099" spans="1:11" x14ac:dyDescent="0.3">
      <c r="A21099" s="341">
        <v>43888.983338310187</v>
      </c>
      <c r="B21099" s="318">
        <v>40824.637999999999</v>
      </c>
      <c r="C21099" s="318">
        <f t="shared" si="473"/>
        <v>0.22899999999935972</v>
      </c>
      <c r="D21099" s="414">
        <f t="shared" si="474"/>
        <v>0.11449999999967986</v>
      </c>
      <c r="E21099" s="336">
        <f>SUM(C21076:C21099)*7.4805194805</f>
        <v>42.908259740126667</v>
      </c>
      <c r="F21099" s="324">
        <f>AVERAGE(D21076:D21099)</f>
        <v>0.11949999999994058</v>
      </c>
      <c r="G21099" s="324">
        <f>_xlfn.STDEV.S(D21076:D21099)</f>
        <v>3.1102914720223312E-3</v>
      </c>
      <c r="H21099" s="406"/>
      <c r="J21099" s="82">
        <v>88</v>
      </c>
      <c r="K21099" s="321">
        <v>4</v>
      </c>
    </row>
    <row r="21100" spans="1:11" x14ac:dyDescent="0.3">
      <c r="A21100" s="341">
        <v>43889.025005034724</v>
      </c>
      <c r="B21100" s="318">
        <v>40824.870000000003</v>
      </c>
      <c r="C21100" s="318">
        <f t="shared" si="473"/>
        <v>0.23200000000360887</v>
      </c>
      <c r="D21100" s="414">
        <f t="shared" si="474"/>
        <v>0.11600000000180444</v>
      </c>
      <c r="H21100" s="406"/>
      <c r="J21100" s="82">
        <v>89</v>
      </c>
      <c r="K21100" s="391">
        <v>1</v>
      </c>
    </row>
    <row r="21101" spans="1:11" x14ac:dyDescent="0.3">
      <c r="A21101" s="341">
        <v>43889.066671759261</v>
      </c>
      <c r="B21101" s="318">
        <v>40825.11</v>
      </c>
      <c r="C21101" s="318">
        <f t="shared" si="473"/>
        <v>0.23999999999796273</v>
      </c>
      <c r="D21101" s="414">
        <f t="shared" si="474"/>
        <v>0.11999999999898137</v>
      </c>
      <c r="H21101" s="406"/>
      <c r="J21101" s="82">
        <v>90</v>
      </c>
      <c r="K21101" s="319">
        <v>2</v>
      </c>
    </row>
    <row r="21102" spans="1:11" x14ac:dyDescent="0.3">
      <c r="A21102" s="341">
        <v>43889.108338483798</v>
      </c>
      <c r="B21102" s="318">
        <v>40825.357000000004</v>
      </c>
      <c r="C21102" s="318">
        <f t="shared" si="473"/>
        <v>0.2470000000030268</v>
      </c>
      <c r="D21102" s="414">
        <f t="shared" si="474"/>
        <v>0.1235000000015134</v>
      </c>
      <c r="H21102" s="406"/>
      <c r="J21102" s="82">
        <v>91</v>
      </c>
      <c r="K21102" s="320">
        <v>3</v>
      </c>
    </row>
    <row r="21103" spans="1:11" x14ac:dyDescent="0.3">
      <c r="A21103" s="341">
        <v>43889.150005208336</v>
      </c>
      <c r="B21103" s="318">
        <v>40825.591999999997</v>
      </c>
      <c r="C21103" s="318">
        <f t="shared" si="473"/>
        <v>0.23499999999330612</v>
      </c>
      <c r="D21103" s="414">
        <f t="shared" si="474"/>
        <v>0.11749999999665306</v>
      </c>
      <c r="H21103" s="406"/>
      <c r="J21103" s="82">
        <v>92</v>
      </c>
      <c r="K21103" s="321">
        <v>4</v>
      </c>
    </row>
    <row r="21104" spans="1:11" x14ac:dyDescent="0.3">
      <c r="A21104" s="341">
        <v>43889.191671932873</v>
      </c>
      <c r="B21104" s="318">
        <v>40825.832999999999</v>
      </c>
      <c r="C21104" s="318">
        <f t="shared" si="473"/>
        <v>0.24100000000180444</v>
      </c>
      <c r="D21104" s="414">
        <f t="shared" si="474"/>
        <v>0.12050000000090222</v>
      </c>
      <c r="H21104" s="406"/>
      <c r="J21104" s="82">
        <v>93</v>
      </c>
      <c r="K21104" s="391">
        <v>1</v>
      </c>
    </row>
    <row r="21105" spans="1:12" x14ac:dyDescent="0.3">
      <c r="A21105" s="341">
        <v>43889.23333865741</v>
      </c>
      <c r="B21105" s="318">
        <v>40826.080000000002</v>
      </c>
      <c r="C21105" s="318">
        <f t="shared" si="473"/>
        <v>0.2470000000030268</v>
      </c>
      <c r="D21105" s="414">
        <f t="shared" si="474"/>
        <v>0.1235000000015134</v>
      </c>
      <c r="H21105" s="406"/>
      <c r="J21105" s="82">
        <v>94</v>
      </c>
      <c r="K21105" s="319">
        <v>2</v>
      </c>
    </row>
    <row r="21106" spans="1:12" x14ac:dyDescent="0.3">
      <c r="A21106" s="341">
        <v>43889.275005381947</v>
      </c>
      <c r="B21106" s="318">
        <v>40826.33</v>
      </c>
      <c r="C21106" s="318">
        <f t="shared" si="473"/>
        <v>0.25</v>
      </c>
      <c r="D21106" s="414">
        <f t="shared" si="474"/>
        <v>0.125</v>
      </c>
      <c r="H21106" s="406"/>
      <c r="J21106" s="82">
        <v>95</v>
      </c>
      <c r="K21106" s="320">
        <v>3</v>
      </c>
    </row>
    <row r="21107" spans="1:12" x14ac:dyDescent="0.3">
      <c r="A21107" s="341">
        <v>43889.316672106484</v>
      </c>
      <c r="B21107" s="318">
        <v>40826.572</v>
      </c>
      <c r="C21107" s="318">
        <f t="shared" si="473"/>
        <v>0.24199999999837019</v>
      </c>
      <c r="D21107" s="414">
        <f t="shared" si="474"/>
        <v>0.12099999999918509</v>
      </c>
      <c r="H21107" s="406"/>
      <c r="J21107" s="82">
        <v>96</v>
      </c>
      <c r="K21107" s="321">
        <v>4</v>
      </c>
    </row>
    <row r="21108" spans="1:12" x14ac:dyDescent="0.3">
      <c r="A21108" s="341">
        <v>43889.368055555555</v>
      </c>
      <c r="B21108" s="318">
        <v>40826.811000000002</v>
      </c>
      <c r="C21108" s="318">
        <f t="shared" ref="C21108:C21179" si="475">B21108-B21107</f>
        <v>0.23900000000139698</v>
      </c>
      <c r="D21108" s="414">
        <f t="shared" ref="D21108:D21179" si="476">C21108/2</f>
        <v>0.11950000000069849</v>
      </c>
      <c r="H21108" s="406"/>
      <c r="K21108" s="391">
        <v>1</v>
      </c>
    </row>
    <row r="21109" spans="1:12" x14ac:dyDescent="0.3">
      <c r="A21109" s="341">
        <v>43889.378472222219</v>
      </c>
      <c r="B21109" s="318">
        <v>40827.052000000003</v>
      </c>
      <c r="C21109" s="318">
        <f t="shared" si="475"/>
        <v>0.24100000000180444</v>
      </c>
      <c r="D21109" s="414">
        <f t="shared" si="476"/>
        <v>0.12050000000090222</v>
      </c>
      <c r="H21109" s="406"/>
      <c r="J21109" s="82">
        <v>1</v>
      </c>
      <c r="K21109" s="319">
        <v>2</v>
      </c>
      <c r="L21109" s="54" t="s">
        <v>313</v>
      </c>
    </row>
    <row r="21110" spans="1:12" x14ac:dyDescent="0.3">
      <c r="A21110" s="341">
        <v>43889.420138888891</v>
      </c>
      <c r="B21110" s="318">
        <v>40827.302000000003</v>
      </c>
      <c r="C21110" s="318">
        <f t="shared" si="475"/>
        <v>0.25</v>
      </c>
      <c r="D21110" s="414">
        <f t="shared" si="476"/>
        <v>0.125</v>
      </c>
      <c r="H21110" s="406"/>
      <c r="J21110" s="82">
        <v>2</v>
      </c>
      <c r="K21110" s="320">
        <v>3</v>
      </c>
    </row>
    <row r="21111" spans="1:12" x14ac:dyDescent="0.3">
      <c r="A21111" s="341">
        <v>43889.461805555555</v>
      </c>
      <c r="B21111" s="318">
        <v>40827.548000000003</v>
      </c>
      <c r="C21111" s="318">
        <f t="shared" si="475"/>
        <v>0.24599999999918509</v>
      </c>
      <c r="D21111" s="414">
        <f t="shared" si="476"/>
        <v>0.12299999999959255</v>
      </c>
      <c r="H21111" s="406"/>
      <c r="J21111" s="82">
        <v>3</v>
      </c>
      <c r="K21111" s="321">
        <v>4</v>
      </c>
    </row>
    <row r="21112" spans="1:12" x14ac:dyDescent="0.3">
      <c r="A21112" s="341">
        <v>43889.503472222219</v>
      </c>
      <c r="B21112" s="318">
        <v>40827.785000000003</v>
      </c>
      <c r="C21112" s="318">
        <f t="shared" si="475"/>
        <v>0.23700000000098953</v>
      </c>
      <c r="D21112" s="414">
        <f t="shared" si="476"/>
        <v>0.11850000000049477</v>
      </c>
      <c r="H21112" s="406"/>
      <c r="J21112" s="82">
        <v>4</v>
      </c>
      <c r="K21112" s="391">
        <v>1</v>
      </c>
    </row>
    <row r="21113" spans="1:12" x14ac:dyDescent="0.3">
      <c r="A21113" s="341">
        <v>43889.545138888891</v>
      </c>
      <c r="B21113" s="318">
        <v>40828.021000000001</v>
      </c>
      <c r="C21113" s="318">
        <f t="shared" si="475"/>
        <v>0.23599999999714782</v>
      </c>
      <c r="D21113" s="414">
        <f t="shared" si="476"/>
        <v>0.11799999999857391</v>
      </c>
      <c r="H21113" s="406"/>
      <c r="J21113" s="82">
        <v>5</v>
      </c>
      <c r="K21113" s="319">
        <v>2</v>
      </c>
    </row>
    <row r="21114" spans="1:12" x14ac:dyDescent="0.3">
      <c r="A21114" s="341">
        <v>43889.586805555555</v>
      </c>
      <c r="B21114" s="318">
        <v>40828.269999999997</v>
      </c>
      <c r="C21114" s="318">
        <f t="shared" si="475"/>
        <v>0.24899999999615829</v>
      </c>
      <c r="D21114" s="414">
        <f t="shared" si="476"/>
        <v>0.12449999999807915</v>
      </c>
      <c r="H21114" s="406"/>
      <c r="J21114" s="82">
        <v>6</v>
      </c>
      <c r="K21114" s="320">
        <v>3</v>
      </c>
    </row>
    <row r="21115" spans="1:12" x14ac:dyDescent="0.3">
      <c r="A21115" s="341">
        <v>43889.628472337965</v>
      </c>
      <c r="B21115" s="318">
        <v>40828.517999999996</v>
      </c>
      <c r="C21115" s="318">
        <f t="shared" si="475"/>
        <v>0.24799999999959255</v>
      </c>
      <c r="D21115" s="414">
        <f t="shared" si="476"/>
        <v>0.12399999999979627</v>
      </c>
      <c r="H21115" s="406"/>
      <c r="J21115" s="82">
        <v>7</v>
      </c>
      <c r="K21115" s="321">
        <v>4</v>
      </c>
    </row>
    <row r="21116" spans="1:12" x14ac:dyDescent="0.3">
      <c r="A21116" s="341">
        <v>43889.670139062502</v>
      </c>
      <c r="B21116" s="318">
        <v>40828.756999999998</v>
      </c>
      <c r="C21116" s="318">
        <f t="shared" si="475"/>
        <v>0.23900000000139698</v>
      </c>
      <c r="D21116" s="414">
        <f t="shared" si="476"/>
        <v>0.11950000000069849</v>
      </c>
      <c r="H21116" s="406"/>
      <c r="J21116" s="82">
        <v>8</v>
      </c>
      <c r="K21116" s="391">
        <v>1</v>
      </c>
    </row>
    <row r="21117" spans="1:12" x14ac:dyDescent="0.3">
      <c r="A21117" s="341">
        <v>43889.711805787039</v>
      </c>
      <c r="B21117" s="318">
        <v>40828.997000000003</v>
      </c>
      <c r="C21117" s="318">
        <f t="shared" si="475"/>
        <v>0.24000000000523869</v>
      </c>
      <c r="D21117" s="414">
        <f t="shared" si="476"/>
        <v>0.12000000000261934</v>
      </c>
      <c r="H21117" s="406"/>
      <c r="J21117" s="82">
        <v>9</v>
      </c>
      <c r="K21117" s="319">
        <v>2</v>
      </c>
    </row>
    <row r="21118" spans="1:12" x14ac:dyDescent="0.3">
      <c r="A21118" s="341">
        <v>43889.753472511577</v>
      </c>
      <c r="B21118" s="318">
        <v>40829.241999999998</v>
      </c>
      <c r="C21118" s="318">
        <f t="shared" si="475"/>
        <v>0.24499999999534339</v>
      </c>
      <c r="D21118" s="414">
        <f t="shared" si="476"/>
        <v>0.12249999999767169</v>
      </c>
      <c r="H21118" s="406"/>
      <c r="J21118" s="82">
        <v>10</v>
      </c>
      <c r="K21118" s="320">
        <v>3</v>
      </c>
    </row>
    <row r="21119" spans="1:12" x14ac:dyDescent="0.3">
      <c r="A21119" s="341">
        <v>43889.795139236114</v>
      </c>
      <c r="B21119" s="318">
        <v>40829.478999999999</v>
      </c>
      <c r="C21119" s="318">
        <f t="shared" si="475"/>
        <v>0.23700000000098953</v>
      </c>
      <c r="D21119" s="414">
        <f t="shared" si="476"/>
        <v>0.11850000000049477</v>
      </c>
      <c r="H21119" s="406"/>
      <c r="J21119" s="82">
        <v>11</v>
      </c>
      <c r="K21119" s="321">
        <v>4</v>
      </c>
    </row>
    <row r="21120" spans="1:12" x14ac:dyDescent="0.3">
      <c r="A21120" s="341">
        <v>43889.836805960651</v>
      </c>
      <c r="B21120" s="318">
        <v>40829.711000000003</v>
      </c>
      <c r="C21120" s="318">
        <f t="shared" si="475"/>
        <v>0.23200000000360887</v>
      </c>
      <c r="D21120" s="414">
        <f t="shared" si="476"/>
        <v>0.11600000000180444</v>
      </c>
      <c r="H21120" s="406"/>
      <c r="J21120" s="82">
        <v>12</v>
      </c>
      <c r="K21120" s="391">
        <v>1</v>
      </c>
    </row>
    <row r="21121" spans="1:11" x14ac:dyDescent="0.3">
      <c r="A21121" s="341">
        <v>43889.878472685188</v>
      </c>
      <c r="B21121" s="318">
        <v>40829.940999999999</v>
      </c>
      <c r="C21121" s="318">
        <f t="shared" si="475"/>
        <v>0.22999999999592546</v>
      </c>
      <c r="D21121" s="414">
        <f t="shared" si="476"/>
        <v>0.11499999999796273</v>
      </c>
      <c r="H21121" s="406"/>
      <c r="J21121" s="82">
        <v>13</v>
      </c>
      <c r="K21121" s="319">
        <v>2</v>
      </c>
    </row>
    <row r="21122" spans="1:11" x14ac:dyDescent="0.3">
      <c r="A21122" s="341">
        <v>43889.920139409725</v>
      </c>
      <c r="B21122" s="318">
        <v>40830.186999999998</v>
      </c>
      <c r="C21122" s="318">
        <f t="shared" si="475"/>
        <v>0.24599999999918509</v>
      </c>
      <c r="D21122" s="414">
        <f t="shared" si="476"/>
        <v>0.12299999999959255</v>
      </c>
      <c r="H21122" s="406"/>
      <c r="J21122" s="82">
        <v>14</v>
      </c>
      <c r="K21122" s="320">
        <v>3</v>
      </c>
    </row>
    <row r="21123" spans="1:11" x14ac:dyDescent="0.3">
      <c r="A21123" s="341">
        <v>43889.961806134263</v>
      </c>
      <c r="B21123" s="318">
        <v>40830.427000000003</v>
      </c>
      <c r="C21123" s="318">
        <f t="shared" si="475"/>
        <v>0.24000000000523869</v>
      </c>
      <c r="D21123" s="414">
        <f t="shared" si="476"/>
        <v>0.12000000000261934</v>
      </c>
      <c r="E21123" s="336">
        <f>SUM(C21100:C21123)*7.4805194805</f>
        <v>43.304727272646723</v>
      </c>
      <c r="F21123" s="324">
        <f>AVERAGE(D21100:D21123)</f>
        <v>0.1206041666667564</v>
      </c>
      <c r="G21123" s="324">
        <f>_xlfn.STDEV.S(D21100:D21123)</f>
        <v>2.9487623293600719E-3</v>
      </c>
      <c r="H21123" s="406"/>
      <c r="J21123" s="82">
        <v>15</v>
      </c>
      <c r="K21123" s="321">
        <v>4</v>
      </c>
    </row>
    <row r="21124" spans="1:11" x14ac:dyDescent="0.3">
      <c r="A21124" s="341">
        <v>43890.0034728588</v>
      </c>
      <c r="B21124" s="318">
        <v>40830.661</v>
      </c>
      <c r="C21124" s="318">
        <f t="shared" si="475"/>
        <v>0.23399999999674037</v>
      </c>
      <c r="D21124" s="414">
        <f t="shared" si="476"/>
        <v>0.11699999999837019</v>
      </c>
      <c r="H21124" s="406"/>
      <c r="J21124" s="82">
        <v>16</v>
      </c>
      <c r="K21124" s="391">
        <v>1</v>
      </c>
    </row>
    <row r="21125" spans="1:11" x14ac:dyDescent="0.3">
      <c r="A21125" s="341">
        <v>43890.04513958333</v>
      </c>
      <c r="B21125" s="318">
        <v>40830.892</v>
      </c>
      <c r="C21125" s="318">
        <f t="shared" si="475"/>
        <v>0.23099999999976717</v>
      </c>
      <c r="D21125" s="414">
        <f t="shared" si="476"/>
        <v>0.11549999999988358</v>
      </c>
      <c r="H21125" s="406"/>
      <c r="J21125" s="82">
        <v>17</v>
      </c>
      <c r="K21125" s="319">
        <v>2</v>
      </c>
    </row>
    <row r="21126" spans="1:11" x14ac:dyDescent="0.3">
      <c r="A21126" s="341">
        <v>43890.086806307867</v>
      </c>
      <c r="B21126" s="318">
        <v>40831.14</v>
      </c>
      <c r="C21126" s="318">
        <f t="shared" si="475"/>
        <v>0.24799999999959255</v>
      </c>
      <c r="D21126" s="414">
        <f t="shared" si="476"/>
        <v>0.12399999999979627</v>
      </c>
      <c r="H21126" s="406"/>
      <c r="J21126" s="82">
        <v>18</v>
      </c>
      <c r="K21126" s="320">
        <v>3</v>
      </c>
    </row>
    <row r="21127" spans="1:11" x14ac:dyDescent="0.3">
      <c r="A21127" s="341">
        <v>43890.128473032404</v>
      </c>
      <c r="B21127" s="318">
        <v>40831.381000000001</v>
      </c>
      <c r="C21127" s="318">
        <f t="shared" si="475"/>
        <v>0.24100000000180444</v>
      </c>
      <c r="D21127" s="414">
        <f t="shared" si="476"/>
        <v>0.12050000000090222</v>
      </c>
      <c r="H21127" s="406"/>
      <c r="J21127" s="82">
        <v>19</v>
      </c>
      <c r="K21127" s="321">
        <v>4</v>
      </c>
    </row>
    <row r="21128" spans="1:11" x14ac:dyDescent="0.3">
      <c r="A21128" s="341">
        <v>43890.170139756941</v>
      </c>
      <c r="B21128" s="318">
        <v>40831.61</v>
      </c>
      <c r="C21128" s="318">
        <f t="shared" si="475"/>
        <v>0.22899999999935972</v>
      </c>
      <c r="D21128" s="414">
        <f t="shared" si="476"/>
        <v>0.11449999999967986</v>
      </c>
      <c r="H21128" s="406"/>
      <c r="J21128" s="82">
        <v>20</v>
      </c>
      <c r="K21128" s="391">
        <v>1</v>
      </c>
    </row>
    <row r="21129" spans="1:11" x14ac:dyDescent="0.3">
      <c r="A21129" s="341">
        <v>43890.211806481479</v>
      </c>
      <c r="B21129" s="318">
        <v>40831.866000000002</v>
      </c>
      <c r="C21129" s="318">
        <f t="shared" si="475"/>
        <v>0.25600000000122236</v>
      </c>
      <c r="D21129" s="414">
        <f t="shared" si="476"/>
        <v>0.12800000000061118</v>
      </c>
      <c r="H21129" s="406"/>
      <c r="J21129" s="82">
        <v>21</v>
      </c>
      <c r="K21129" s="319">
        <v>2</v>
      </c>
    </row>
    <row r="21130" spans="1:11" x14ac:dyDescent="0.3">
      <c r="A21130" s="341">
        <v>43890.253473206016</v>
      </c>
      <c r="B21130" s="318">
        <v>40832.118000000002</v>
      </c>
      <c r="C21130" s="318">
        <f t="shared" si="475"/>
        <v>0.25200000000040745</v>
      </c>
      <c r="D21130" s="414">
        <f t="shared" si="476"/>
        <v>0.12600000000020373</v>
      </c>
      <c r="H21130" s="406"/>
      <c r="J21130" s="82">
        <v>22</v>
      </c>
      <c r="K21130" s="320">
        <v>3</v>
      </c>
    </row>
    <row r="21131" spans="1:11" x14ac:dyDescent="0.3">
      <c r="A21131" s="341">
        <v>43890.295139930553</v>
      </c>
      <c r="B21131" s="318">
        <v>40832.362000000001</v>
      </c>
      <c r="C21131" s="318">
        <f t="shared" si="475"/>
        <v>0.24399999999877764</v>
      </c>
      <c r="D21131" s="414">
        <f t="shared" si="476"/>
        <v>0.12199999999938882</v>
      </c>
      <c r="H21131" s="406"/>
      <c r="J21131" s="82">
        <v>23</v>
      </c>
      <c r="K21131" s="321">
        <v>4</v>
      </c>
    </row>
    <row r="21132" spans="1:11" x14ac:dyDescent="0.3">
      <c r="A21132" s="341">
        <v>43890.33680665509</v>
      </c>
      <c r="B21132" s="318">
        <v>40832.6</v>
      </c>
      <c r="C21132" s="318">
        <f t="shared" si="475"/>
        <v>0.23799999999755528</v>
      </c>
      <c r="D21132" s="414">
        <f t="shared" si="476"/>
        <v>0.11899999999877764</v>
      </c>
      <c r="H21132" s="406"/>
      <c r="J21132" s="82">
        <v>24</v>
      </c>
      <c r="K21132" s="391">
        <v>1</v>
      </c>
    </row>
    <row r="21133" spans="1:11" x14ac:dyDescent="0.3">
      <c r="A21133" s="341">
        <v>43890.378473379627</v>
      </c>
      <c r="B21133" s="318">
        <v>40832.830999999998</v>
      </c>
      <c r="C21133" s="318">
        <f t="shared" si="475"/>
        <v>0.23099999999976717</v>
      </c>
      <c r="D21133" s="414">
        <f t="shared" si="476"/>
        <v>0.11549999999988358</v>
      </c>
      <c r="H21133" s="406"/>
      <c r="J21133" s="82">
        <v>25</v>
      </c>
      <c r="K21133" s="319">
        <v>2</v>
      </c>
    </row>
    <row r="21134" spans="1:11" x14ac:dyDescent="0.3">
      <c r="A21134" s="341">
        <v>43890.420140104165</v>
      </c>
      <c r="B21134" s="318">
        <v>40833.080999999998</v>
      </c>
      <c r="C21134" s="318">
        <f t="shared" si="475"/>
        <v>0.25</v>
      </c>
      <c r="D21134" s="414">
        <f t="shared" si="476"/>
        <v>0.125</v>
      </c>
      <c r="H21134" s="406"/>
      <c r="J21134" s="82">
        <v>26</v>
      </c>
      <c r="K21134" s="320">
        <v>3</v>
      </c>
    </row>
    <row r="21135" spans="1:11" x14ac:dyDescent="0.3">
      <c r="A21135" s="341">
        <v>43890.461806828702</v>
      </c>
      <c r="B21135" s="318">
        <v>40833.32</v>
      </c>
      <c r="C21135" s="318">
        <f t="shared" si="475"/>
        <v>0.23900000000139698</v>
      </c>
      <c r="D21135" s="414">
        <f t="shared" si="476"/>
        <v>0.11950000000069849</v>
      </c>
      <c r="H21135" s="406"/>
      <c r="J21135" s="82">
        <v>27</v>
      </c>
      <c r="K21135" s="321">
        <v>4</v>
      </c>
    </row>
    <row r="21136" spans="1:11" x14ac:dyDescent="0.3">
      <c r="A21136" s="341">
        <v>43890.503473553239</v>
      </c>
      <c r="B21136" s="318">
        <v>40833.557000000001</v>
      </c>
      <c r="C21136" s="318">
        <f t="shared" si="475"/>
        <v>0.23700000000098953</v>
      </c>
      <c r="D21136" s="414">
        <f t="shared" si="476"/>
        <v>0.11850000000049477</v>
      </c>
      <c r="H21136" s="406"/>
      <c r="J21136" s="82">
        <v>28</v>
      </c>
      <c r="K21136" s="391">
        <v>1</v>
      </c>
    </row>
    <row r="21137" spans="1:11" x14ac:dyDescent="0.3">
      <c r="A21137" s="341">
        <v>43890.545140277776</v>
      </c>
      <c r="B21137" s="318">
        <v>40833.781000000003</v>
      </c>
      <c r="C21137" s="318">
        <f t="shared" si="475"/>
        <v>0.22400000000197906</v>
      </c>
      <c r="D21137" s="414">
        <f t="shared" si="476"/>
        <v>0.11200000000098953</v>
      </c>
      <c r="H21137" s="406"/>
      <c r="J21137" s="82">
        <v>29</v>
      </c>
      <c r="K21137" s="319">
        <v>2</v>
      </c>
    </row>
    <row r="21138" spans="1:11" x14ac:dyDescent="0.3">
      <c r="A21138" s="341">
        <v>43890.586807002313</v>
      </c>
      <c r="B21138" s="318">
        <v>40834.025999999998</v>
      </c>
      <c r="C21138" s="318">
        <f t="shared" si="475"/>
        <v>0.24499999999534339</v>
      </c>
      <c r="D21138" s="414">
        <f t="shared" si="476"/>
        <v>0.12249999999767169</v>
      </c>
      <c r="H21138" s="406"/>
      <c r="J21138" s="82">
        <v>30</v>
      </c>
      <c r="K21138" s="320">
        <v>3</v>
      </c>
    </row>
    <row r="21139" spans="1:11" x14ac:dyDescent="0.3">
      <c r="A21139" s="341">
        <v>43890.628473726851</v>
      </c>
      <c r="B21139" s="318">
        <v>40834.267999999996</v>
      </c>
      <c r="C21139" s="318">
        <f t="shared" si="475"/>
        <v>0.24199999999837019</v>
      </c>
      <c r="D21139" s="414">
        <f t="shared" si="476"/>
        <v>0.12099999999918509</v>
      </c>
      <c r="H21139" s="406"/>
      <c r="J21139" s="82">
        <v>31</v>
      </c>
      <c r="K21139" s="321">
        <v>4</v>
      </c>
    </row>
    <row r="21140" spans="1:11" x14ac:dyDescent="0.3">
      <c r="A21140" s="341">
        <v>43890.670140451388</v>
      </c>
      <c r="B21140" s="318">
        <v>40834.500999999997</v>
      </c>
      <c r="C21140" s="318">
        <f t="shared" si="475"/>
        <v>0.23300000000017462</v>
      </c>
      <c r="D21140" s="414">
        <f t="shared" si="476"/>
        <v>0.11650000000008731</v>
      </c>
      <c r="H21140" s="406"/>
      <c r="J21140" s="82">
        <v>32</v>
      </c>
      <c r="K21140" s="391">
        <v>1</v>
      </c>
    </row>
    <row r="21141" spans="1:11" x14ac:dyDescent="0.3">
      <c r="A21141" s="341">
        <v>43890.711807175925</v>
      </c>
      <c r="B21141" s="318">
        <v>40834.722999999998</v>
      </c>
      <c r="C21141" s="318">
        <f t="shared" si="475"/>
        <v>0.22200000000157161</v>
      </c>
      <c r="D21141" s="414">
        <f t="shared" si="476"/>
        <v>0.1110000000007858</v>
      </c>
      <c r="H21141" s="406"/>
      <c r="J21141" s="82">
        <v>33</v>
      </c>
      <c r="K21141" s="319">
        <v>2</v>
      </c>
    </row>
    <row r="21142" spans="1:11" x14ac:dyDescent="0.3">
      <c r="A21142" s="341">
        <v>43890.753473900462</v>
      </c>
      <c r="B21142" s="318">
        <v>40834.968999999997</v>
      </c>
      <c r="C21142" s="318">
        <f t="shared" si="475"/>
        <v>0.24599999999918509</v>
      </c>
      <c r="D21142" s="414">
        <f t="shared" si="476"/>
        <v>0.12299999999959255</v>
      </c>
      <c r="H21142" s="406"/>
      <c r="J21142" s="82">
        <v>34</v>
      </c>
      <c r="K21142" s="320">
        <v>3</v>
      </c>
    </row>
    <row r="21143" spans="1:11" x14ac:dyDescent="0.3">
      <c r="A21143" s="341">
        <v>43890.795140624999</v>
      </c>
      <c r="B21143" s="318">
        <v>40835.213000000003</v>
      </c>
      <c r="C21143" s="318">
        <f t="shared" si="475"/>
        <v>0.2440000000060536</v>
      </c>
      <c r="D21143" s="414">
        <f t="shared" si="476"/>
        <v>0.1220000000030268</v>
      </c>
      <c r="H21143" s="406"/>
      <c r="J21143" s="82">
        <v>35</v>
      </c>
      <c r="K21143" s="321">
        <v>4</v>
      </c>
    </row>
    <row r="21144" spans="1:11" x14ac:dyDescent="0.3">
      <c r="A21144" s="341">
        <v>43890.836807349537</v>
      </c>
      <c r="B21144" s="318">
        <v>40835.449000000001</v>
      </c>
      <c r="C21144" s="318">
        <f t="shared" si="475"/>
        <v>0.23599999999714782</v>
      </c>
      <c r="D21144" s="414">
        <f t="shared" si="476"/>
        <v>0.11799999999857391</v>
      </c>
      <c r="H21144" s="406"/>
      <c r="J21144" s="82">
        <v>36</v>
      </c>
      <c r="K21144" s="391">
        <v>1</v>
      </c>
    </row>
    <row r="21145" spans="1:11" x14ac:dyDescent="0.3">
      <c r="A21145" s="341">
        <v>43890.878474074074</v>
      </c>
      <c r="B21145" s="318">
        <v>40835.669000000002</v>
      </c>
      <c r="C21145" s="318">
        <f t="shared" si="475"/>
        <v>0.22000000000116415</v>
      </c>
      <c r="D21145" s="414">
        <f t="shared" si="476"/>
        <v>0.11000000000058208</v>
      </c>
      <c r="H21145" s="406"/>
      <c r="J21145" s="82">
        <v>37</v>
      </c>
      <c r="K21145" s="319">
        <v>2</v>
      </c>
    </row>
    <row r="21146" spans="1:11" x14ac:dyDescent="0.3">
      <c r="A21146" s="341">
        <v>43890.920140798611</v>
      </c>
      <c r="B21146" s="318">
        <v>40835.908000000003</v>
      </c>
      <c r="C21146" s="318">
        <f t="shared" si="475"/>
        <v>0.23900000000139698</v>
      </c>
      <c r="D21146" s="414">
        <f t="shared" si="476"/>
        <v>0.11950000000069849</v>
      </c>
      <c r="H21146" s="406"/>
      <c r="J21146" s="82">
        <v>38</v>
      </c>
      <c r="K21146" s="320">
        <v>3</v>
      </c>
    </row>
    <row r="21147" spans="1:11" x14ac:dyDescent="0.3">
      <c r="A21147" s="341">
        <v>43890.961807523148</v>
      </c>
      <c r="B21147" s="318">
        <v>40836.158000000003</v>
      </c>
      <c r="C21147" s="318">
        <f t="shared" si="475"/>
        <v>0.25</v>
      </c>
      <c r="D21147" s="414">
        <f t="shared" si="476"/>
        <v>0.125</v>
      </c>
      <c r="E21147" s="336">
        <f>SUM(C21124:C21147)*7.4805194805</f>
        <v>42.870857142743759</v>
      </c>
      <c r="F21147" s="324">
        <f>AVERAGE(D21124:D21147)</f>
        <v>0.11939583333332848</v>
      </c>
      <c r="G21147" s="324">
        <f>_xlfn.STDEV.S(D21124:D21147)</f>
        <v>4.7844384674241786E-3</v>
      </c>
      <c r="H21147" s="406"/>
      <c r="J21147" s="82">
        <v>39</v>
      </c>
      <c r="K21147" s="321">
        <v>4</v>
      </c>
    </row>
    <row r="21148" spans="1:11" x14ac:dyDescent="0.3">
      <c r="A21148" s="341">
        <v>43891.003474247686</v>
      </c>
      <c r="B21148" s="318">
        <v>40836.398000000001</v>
      </c>
      <c r="C21148" s="318">
        <f t="shared" si="475"/>
        <v>0.23999999999796273</v>
      </c>
      <c r="D21148" s="414">
        <f t="shared" si="476"/>
        <v>0.11999999999898137</v>
      </c>
      <c r="H21148" s="406"/>
      <c r="J21148" s="82">
        <v>40</v>
      </c>
      <c r="K21148" s="391">
        <v>1</v>
      </c>
    </row>
    <row r="21149" spans="1:11" x14ac:dyDescent="0.3">
      <c r="A21149" s="341">
        <v>43891.045140972223</v>
      </c>
      <c r="B21149" s="318">
        <v>40836.627</v>
      </c>
      <c r="C21149" s="318">
        <f t="shared" si="475"/>
        <v>0.22899999999935972</v>
      </c>
      <c r="D21149" s="414">
        <f t="shared" si="476"/>
        <v>0.11449999999967986</v>
      </c>
      <c r="H21149" s="406"/>
      <c r="J21149" s="82">
        <v>41</v>
      </c>
      <c r="K21149" s="319">
        <v>2</v>
      </c>
    </row>
    <row r="21150" spans="1:11" x14ac:dyDescent="0.3">
      <c r="A21150" s="341">
        <v>43891.08680769676</v>
      </c>
      <c r="B21150" s="318">
        <v>40836.866000000002</v>
      </c>
      <c r="C21150" s="318">
        <f t="shared" si="475"/>
        <v>0.23900000000139698</v>
      </c>
      <c r="D21150" s="414">
        <f t="shared" si="476"/>
        <v>0.11950000000069849</v>
      </c>
      <c r="H21150" s="406"/>
      <c r="J21150" s="82">
        <v>42</v>
      </c>
      <c r="K21150" s="320">
        <v>3</v>
      </c>
    </row>
    <row r="21151" spans="1:11" x14ac:dyDescent="0.3">
      <c r="A21151" s="341">
        <v>43891.128474421297</v>
      </c>
      <c r="B21151" s="318">
        <v>40837.118999999999</v>
      </c>
      <c r="C21151" s="318">
        <f t="shared" si="475"/>
        <v>0.2529999999969732</v>
      </c>
      <c r="D21151" s="414">
        <f t="shared" si="476"/>
        <v>0.1264999999984866</v>
      </c>
      <c r="H21151" s="406"/>
      <c r="J21151" s="82">
        <v>43</v>
      </c>
      <c r="K21151" s="321">
        <v>4</v>
      </c>
    </row>
    <row r="21152" spans="1:11" x14ac:dyDescent="0.3">
      <c r="A21152" s="341">
        <v>43891.170141145834</v>
      </c>
      <c r="B21152" s="318">
        <v>40837.362000000001</v>
      </c>
      <c r="C21152" s="318">
        <f t="shared" si="475"/>
        <v>0.24300000000221189</v>
      </c>
      <c r="D21152" s="414">
        <f t="shared" si="476"/>
        <v>0.12150000000110595</v>
      </c>
      <c r="H21152" s="406"/>
      <c r="J21152" s="82">
        <v>44</v>
      </c>
      <c r="K21152" s="391">
        <v>1</v>
      </c>
    </row>
    <row r="21153" spans="1:11" x14ac:dyDescent="0.3">
      <c r="A21153" s="341">
        <v>43891.211807870372</v>
      </c>
      <c r="B21153" s="318">
        <v>40837.597000000002</v>
      </c>
      <c r="C21153" s="318">
        <f t="shared" si="475"/>
        <v>0.23500000000058208</v>
      </c>
      <c r="D21153" s="414">
        <f t="shared" si="476"/>
        <v>0.11750000000029104</v>
      </c>
      <c r="H21153" s="406"/>
      <c r="J21153" s="82">
        <v>45</v>
      </c>
      <c r="K21153" s="319">
        <v>2</v>
      </c>
    </row>
    <row r="21154" spans="1:11" x14ac:dyDescent="0.3">
      <c r="A21154" s="341">
        <v>43891.253474594909</v>
      </c>
      <c r="B21154" s="318">
        <v>40837.838000000003</v>
      </c>
      <c r="C21154" s="318">
        <f t="shared" si="475"/>
        <v>0.24100000000180444</v>
      </c>
      <c r="D21154" s="414">
        <f t="shared" si="476"/>
        <v>0.12050000000090222</v>
      </c>
      <c r="H21154" s="406"/>
      <c r="J21154" s="82">
        <v>46</v>
      </c>
      <c r="K21154" s="320">
        <v>3</v>
      </c>
    </row>
    <row r="21155" spans="1:11" x14ac:dyDescent="0.3">
      <c r="A21155" s="341">
        <v>43891.295141319446</v>
      </c>
      <c r="B21155" s="318">
        <v>40838.089999999997</v>
      </c>
      <c r="C21155" s="318">
        <f t="shared" si="475"/>
        <v>0.2519999999931315</v>
      </c>
      <c r="D21155" s="414">
        <f t="shared" si="476"/>
        <v>0.12599999999656575</v>
      </c>
      <c r="H21155" s="406"/>
      <c r="J21155" s="82">
        <v>47</v>
      </c>
      <c r="K21155" s="321">
        <v>4</v>
      </c>
    </row>
    <row r="21156" spans="1:11" x14ac:dyDescent="0.3">
      <c r="A21156" s="341">
        <v>43891.336808043983</v>
      </c>
      <c r="B21156" s="318">
        <v>40838.339</v>
      </c>
      <c r="C21156" s="318">
        <f t="shared" si="475"/>
        <v>0.24900000000343425</v>
      </c>
      <c r="D21156" s="414">
        <f t="shared" si="476"/>
        <v>0.12450000000171713</v>
      </c>
      <c r="H21156" s="406"/>
      <c r="J21156" s="82">
        <v>48</v>
      </c>
      <c r="K21156" s="391">
        <v>1</v>
      </c>
    </row>
    <row r="21157" spans="1:11" x14ac:dyDescent="0.3">
      <c r="A21157" s="341">
        <v>43891.37847476852</v>
      </c>
      <c r="B21157" s="318">
        <v>40838.578000000001</v>
      </c>
      <c r="C21157" s="318">
        <f t="shared" si="475"/>
        <v>0.23900000000139698</v>
      </c>
      <c r="D21157" s="414">
        <f t="shared" si="476"/>
        <v>0.11950000000069849</v>
      </c>
      <c r="H21157" s="406"/>
      <c r="J21157" s="82">
        <v>49</v>
      </c>
      <c r="K21157" s="319">
        <v>2</v>
      </c>
    </row>
    <row r="21158" spans="1:11" x14ac:dyDescent="0.3">
      <c r="A21158" s="341">
        <v>43891.420141493058</v>
      </c>
      <c r="B21158" s="318">
        <v>40838.811999999998</v>
      </c>
      <c r="C21158" s="318">
        <f t="shared" si="475"/>
        <v>0.23399999999674037</v>
      </c>
      <c r="D21158" s="414">
        <f t="shared" si="476"/>
        <v>0.11699999999837019</v>
      </c>
      <c r="H21158" s="406"/>
      <c r="J21158" s="82">
        <v>50</v>
      </c>
      <c r="K21158" s="320">
        <v>3</v>
      </c>
    </row>
    <row r="21159" spans="1:11" x14ac:dyDescent="0.3">
      <c r="A21159" s="341">
        <v>43891.461808217595</v>
      </c>
      <c r="B21159" s="318">
        <v>40839.057999999997</v>
      </c>
      <c r="C21159" s="318">
        <f t="shared" si="475"/>
        <v>0.24599999999918509</v>
      </c>
      <c r="D21159" s="414">
        <f t="shared" si="476"/>
        <v>0.12299999999959255</v>
      </c>
      <c r="H21159" s="406"/>
      <c r="J21159" s="82">
        <v>51</v>
      </c>
      <c r="K21159" s="321">
        <v>4</v>
      </c>
    </row>
    <row r="21160" spans="1:11" x14ac:dyDescent="0.3">
      <c r="A21160" s="341">
        <v>43891.503474942132</v>
      </c>
      <c r="B21160" s="318">
        <v>40839.300999999999</v>
      </c>
      <c r="C21160" s="318">
        <f t="shared" si="475"/>
        <v>0.24300000000221189</v>
      </c>
      <c r="D21160" s="414">
        <f t="shared" si="476"/>
        <v>0.12150000000110595</v>
      </c>
      <c r="H21160" s="406"/>
      <c r="J21160" s="82">
        <v>52</v>
      </c>
      <c r="K21160" s="391">
        <v>1</v>
      </c>
    </row>
    <row r="21161" spans="1:11" x14ac:dyDescent="0.3">
      <c r="A21161" s="341">
        <v>43891.545141666669</v>
      </c>
      <c r="B21161" s="318">
        <v>40839.538999999997</v>
      </c>
      <c r="C21161" s="318">
        <f t="shared" si="475"/>
        <v>0.23799999999755528</v>
      </c>
      <c r="D21161" s="414">
        <f t="shared" si="476"/>
        <v>0.11899999999877764</v>
      </c>
      <c r="H21161" s="406"/>
      <c r="J21161" s="82">
        <v>53</v>
      </c>
      <c r="K21161" s="319">
        <v>2</v>
      </c>
    </row>
    <row r="21162" spans="1:11" x14ac:dyDescent="0.3">
      <c r="A21162" s="341">
        <v>43891.586808391206</v>
      </c>
      <c r="B21162" s="318">
        <v>40839.775000000001</v>
      </c>
      <c r="C21162" s="318">
        <f t="shared" si="475"/>
        <v>0.23600000000442378</v>
      </c>
      <c r="D21162" s="414">
        <f t="shared" si="476"/>
        <v>0.11800000000221189</v>
      </c>
      <c r="H21162" s="406"/>
      <c r="J21162" s="82">
        <v>54</v>
      </c>
      <c r="K21162" s="320">
        <v>3</v>
      </c>
    </row>
    <row r="21163" spans="1:11" x14ac:dyDescent="0.3">
      <c r="A21163" s="341">
        <v>43891.628475115744</v>
      </c>
      <c r="B21163" s="318">
        <v>40840.012000000002</v>
      </c>
      <c r="C21163" s="318">
        <f t="shared" si="475"/>
        <v>0.23700000000098953</v>
      </c>
      <c r="D21163" s="414">
        <f t="shared" si="476"/>
        <v>0.11850000000049477</v>
      </c>
      <c r="H21163" s="406"/>
      <c r="J21163" s="82">
        <v>55</v>
      </c>
      <c r="K21163" s="321">
        <v>4</v>
      </c>
    </row>
    <row r="21164" spans="1:11" x14ac:dyDescent="0.3">
      <c r="A21164" s="341">
        <v>43891.670141840281</v>
      </c>
      <c r="B21164" s="318">
        <v>40840.258999999998</v>
      </c>
      <c r="C21164" s="318">
        <f t="shared" si="475"/>
        <v>0.24699999999575084</v>
      </c>
      <c r="D21164" s="414">
        <f t="shared" si="476"/>
        <v>0.12349999999787542</v>
      </c>
      <c r="H21164" s="406"/>
      <c r="J21164" s="82">
        <v>56</v>
      </c>
      <c r="K21164" s="391">
        <v>1</v>
      </c>
    </row>
    <row r="21165" spans="1:11" x14ac:dyDescent="0.3">
      <c r="A21165" s="341">
        <v>43891.711808564818</v>
      </c>
      <c r="B21165" s="318">
        <v>40840.491000000002</v>
      </c>
      <c r="C21165" s="318">
        <f t="shared" si="475"/>
        <v>0.23200000000360887</v>
      </c>
      <c r="D21165" s="414">
        <f t="shared" si="476"/>
        <v>0.11600000000180444</v>
      </c>
      <c r="H21165" s="406"/>
      <c r="J21165" s="82">
        <v>57</v>
      </c>
      <c r="K21165" s="319">
        <v>2</v>
      </c>
    </row>
    <row r="21166" spans="1:11" x14ac:dyDescent="0.3">
      <c r="A21166" s="341">
        <v>43891.753475289355</v>
      </c>
      <c r="B21166" s="318">
        <v>40840.724000000002</v>
      </c>
      <c r="C21166" s="318">
        <f t="shared" si="475"/>
        <v>0.23300000000017462</v>
      </c>
      <c r="D21166" s="414">
        <f t="shared" si="476"/>
        <v>0.11650000000008731</v>
      </c>
      <c r="H21166" s="406"/>
      <c r="J21166" s="82">
        <v>58</v>
      </c>
      <c r="K21166" s="320">
        <v>3</v>
      </c>
    </row>
    <row r="21167" spans="1:11" x14ac:dyDescent="0.3">
      <c r="A21167" s="341">
        <v>43891.795142013892</v>
      </c>
      <c r="B21167" s="318">
        <v>40840.962</v>
      </c>
      <c r="C21167" s="318">
        <f t="shared" si="475"/>
        <v>0.23799999999755528</v>
      </c>
      <c r="D21167" s="414">
        <f t="shared" si="476"/>
        <v>0.11899999999877764</v>
      </c>
      <c r="H21167" s="406"/>
      <c r="J21167" s="82">
        <v>59</v>
      </c>
      <c r="K21167" s="321">
        <v>4</v>
      </c>
    </row>
    <row r="21168" spans="1:11" x14ac:dyDescent="0.3">
      <c r="A21168" s="341">
        <v>43891.836808738422</v>
      </c>
      <c r="B21168" s="318">
        <v>40841.207000000002</v>
      </c>
      <c r="C21168" s="318">
        <f t="shared" si="475"/>
        <v>0.24500000000261934</v>
      </c>
      <c r="D21168" s="414">
        <f t="shared" si="476"/>
        <v>0.12250000000130967</v>
      </c>
      <c r="H21168" s="406"/>
      <c r="J21168" s="82">
        <v>60</v>
      </c>
      <c r="K21168" s="391">
        <v>1</v>
      </c>
    </row>
    <row r="21169" spans="1:12" x14ac:dyDescent="0.3">
      <c r="A21169" s="341">
        <v>43891.87847546296</v>
      </c>
      <c r="B21169" s="318">
        <v>40841.438000000002</v>
      </c>
      <c r="C21169" s="318">
        <f t="shared" si="475"/>
        <v>0.23099999999976717</v>
      </c>
      <c r="D21169" s="414">
        <f t="shared" si="476"/>
        <v>0.11549999999988358</v>
      </c>
      <c r="H21169" s="406"/>
      <c r="J21169" s="82">
        <v>61</v>
      </c>
      <c r="K21169" s="319">
        <v>2</v>
      </c>
    </row>
    <row r="21170" spans="1:12" x14ac:dyDescent="0.3">
      <c r="A21170" s="341">
        <v>43891.920142187497</v>
      </c>
      <c r="B21170" s="318">
        <v>40841.669000000002</v>
      </c>
      <c r="C21170" s="318">
        <f t="shared" si="475"/>
        <v>0.23099999999976717</v>
      </c>
      <c r="D21170" s="414">
        <f t="shared" si="476"/>
        <v>0.11549999999988358</v>
      </c>
      <c r="H21170" s="406"/>
      <c r="J21170" s="82">
        <v>62</v>
      </c>
      <c r="K21170" s="320">
        <v>3</v>
      </c>
    </row>
    <row r="21171" spans="1:12" x14ac:dyDescent="0.3">
      <c r="A21171" s="341">
        <v>43891.961808912034</v>
      </c>
      <c r="B21171" s="318">
        <v>40841.900999999998</v>
      </c>
      <c r="C21171" s="318">
        <f t="shared" si="475"/>
        <v>0.23199999999633292</v>
      </c>
      <c r="D21171" s="414">
        <f t="shared" si="476"/>
        <v>0.11599999999816646</v>
      </c>
      <c r="E21171" s="336">
        <f>SUM(C21148:C21171)*7.4805194805</f>
        <v>42.96062337647362</v>
      </c>
      <c r="F21171" s="324">
        <f>AVERAGE(D21148:D21171)</f>
        <v>0.11964583333322783</v>
      </c>
      <c r="G21171" s="324">
        <f>_xlfn.STDEV.S(D21148:D21171)</f>
        <v>3.4054916218520343E-3</v>
      </c>
      <c r="H21171" s="404"/>
      <c r="I21171" s="344">
        <f>AVERAGE(D21003:D21171)</f>
        <v>0.11997916666665073</v>
      </c>
      <c r="J21171" s="82">
        <v>63</v>
      </c>
      <c r="K21171" s="321">
        <v>4</v>
      </c>
    </row>
    <row r="21172" spans="1:12" x14ac:dyDescent="0.3">
      <c r="A21172" s="341">
        <v>43892.003475636571</v>
      </c>
      <c r="B21172" s="318">
        <v>40842.142999999996</v>
      </c>
      <c r="C21172" s="318">
        <f t="shared" si="475"/>
        <v>0.24199999999837019</v>
      </c>
      <c r="D21172" s="414">
        <f t="shared" si="476"/>
        <v>0.12099999999918509</v>
      </c>
      <c r="H21172" s="406"/>
      <c r="J21172" s="82">
        <v>64</v>
      </c>
      <c r="K21172" s="391">
        <v>1</v>
      </c>
    </row>
    <row r="21173" spans="1:12" x14ac:dyDescent="0.3">
      <c r="A21173" s="341">
        <v>43892.045142361108</v>
      </c>
      <c r="B21173" s="318">
        <v>40842.379999999997</v>
      </c>
      <c r="C21173" s="318">
        <f t="shared" si="475"/>
        <v>0.23700000000098953</v>
      </c>
      <c r="D21173" s="414">
        <f t="shared" si="476"/>
        <v>0.11850000000049477</v>
      </c>
      <c r="H21173" s="406"/>
      <c r="J21173" s="82">
        <v>65</v>
      </c>
      <c r="K21173" s="319">
        <v>2</v>
      </c>
    </row>
    <row r="21174" spans="1:12" x14ac:dyDescent="0.3">
      <c r="A21174" s="341">
        <v>43892.086809085646</v>
      </c>
      <c r="B21174" s="318">
        <v>40842.620000000003</v>
      </c>
      <c r="C21174" s="318">
        <f t="shared" si="475"/>
        <v>0.24000000000523869</v>
      </c>
      <c r="D21174" s="414">
        <f t="shared" si="476"/>
        <v>0.12000000000261934</v>
      </c>
      <c r="H21174" s="406"/>
      <c r="J21174" s="82">
        <v>66</v>
      </c>
      <c r="K21174" s="320">
        <v>3</v>
      </c>
    </row>
    <row r="21175" spans="1:12" x14ac:dyDescent="0.3">
      <c r="A21175" s="341">
        <v>43892.128475810183</v>
      </c>
      <c r="B21175" s="318">
        <v>40842.860999999997</v>
      </c>
      <c r="C21175" s="318">
        <f t="shared" si="475"/>
        <v>0.24099999999452848</v>
      </c>
      <c r="D21175" s="414">
        <f t="shared" si="476"/>
        <v>0.12049999999726424</v>
      </c>
      <c r="H21175" s="406"/>
      <c r="J21175" s="82">
        <v>67</v>
      </c>
      <c r="K21175" s="321">
        <v>4</v>
      </c>
    </row>
    <row r="21176" spans="1:12" x14ac:dyDescent="0.3">
      <c r="A21176" s="341">
        <v>43892.17014253472</v>
      </c>
      <c r="B21176" s="318">
        <v>40843.110999999997</v>
      </c>
      <c r="C21176" s="318">
        <f t="shared" si="475"/>
        <v>0.25</v>
      </c>
      <c r="D21176" s="414">
        <f t="shared" si="476"/>
        <v>0.125</v>
      </c>
      <c r="H21176" s="406"/>
      <c r="J21176" s="82">
        <v>68</v>
      </c>
      <c r="K21176" s="391">
        <v>1</v>
      </c>
    </row>
    <row r="21177" spans="1:12" x14ac:dyDescent="0.3">
      <c r="A21177" s="341">
        <v>43892.211809259257</v>
      </c>
      <c r="B21177" s="318">
        <v>40843.351000000002</v>
      </c>
      <c r="C21177" s="318">
        <f t="shared" si="475"/>
        <v>0.24000000000523869</v>
      </c>
      <c r="D21177" s="414">
        <f t="shared" si="476"/>
        <v>0.12000000000261934</v>
      </c>
      <c r="H21177" s="406"/>
      <c r="J21177" s="82">
        <v>69</v>
      </c>
      <c r="K21177" s="319">
        <v>2</v>
      </c>
    </row>
    <row r="21178" spans="1:12" x14ac:dyDescent="0.3">
      <c r="A21178" s="341">
        <v>43892.253475983794</v>
      </c>
      <c r="B21178" s="318">
        <v>40843.597000000002</v>
      </c>
      <c r="C21178" s="318">
        <f t="shared" si="475"/>
        <v>0.24599999999918509</v>
      </c>
      <c r="D21178" s="414">
        <f t="shared" si="476"/>
        <v>0.12299999999959255</v>
      </c>
      <c r="H21178" s="406"/>
      <c r="J21178" s="82">
        <v>70</v>
      </c>
      <c r="K21178" s="320">
        <v>3</v>
      </c>
    </row>
    <row r="21179" spans="1:12" x14ac:dyDescent="0.3">
      <c r="A21179" s="341">
        <v>43892.295142708332</v>
      </c>
      <c r="B21179" s="318">
        <v>40843.841</v>
      </c>
      <c r="C21179" s="318">
        <f t="shared" si="475"/>
        <v>0.24399999999877764</v>
      </c>
      <c r="D21179" s="414">
        <f t="shared" si="476"/>
        <v>0.12199999999938882</v>
      </c>
      <c r="H21179" s="406"/>
      <c r="J21179" s="82">
        <v>71</v>
      </c>
      <c r="K21179" s="321">
        <v>4</v>
      </c>
    </row>
    <row r="21180" spans="1:12" x14ac:dyDescent="0.3">
      <c r="A21180" s="341">
        <v>43892.336809432869</v>
      </c>
      <c r="B21180" s="318">
        <v>40844.093999999997</v>
      </c>
      <c r="C21180" s="318">
        <f t="shared" ref="C21180" si="477">B21180-B21179</f>
        <v>0.2529999999969732</v>
      </c>
      <c r="D21180" s="414">
        <f t="shared" ref="D21180" si="478">C21180/2</f>
        <v>0.1264999999984866</v>
      </c>
      <c r="H21180" s="406"/>
      <c r="J21180" s="82">
        <v>72</v>
      </c>
      <c r="K21180" s="391">
        <v>1</v>
      </c>
    </row>
    <row r="21181" spans="1:12" x14ac:dyDescent="0.3">
      <c r="A21181" s="341">
        <v>43892.361111111109</v>
      </c>
      <c r="B21181" s="318">
        <v>40844.093999999997</v>
      </c>
      <c r="H21181" s="332"/>
      <c r="J21181" s="82">
        <v>1</v>
      </c>
      <c r="K21181" s="391">
        <v>1</v>
      </c>
      <c r="L21181" s="54" t="s">
        <v>313</v>
      </c>
    </row>
    <row r="21182" spans="1:12" x14ac:dyDescent="0.3">
      <c r="A21182" s="341">
        <v>43892.402777777781</v>
      </c>
      <c r="B21182" s="318">
        <v>40844.332999999999</v>
      </c>
      <c r="C21182" s="318">
        <f t="shared" ref="C21182:C21276" si="479">B21182-B21181</f>
        <v>0.23900000000139698</v>
      </c>
      <c r="D21182" s="414">
        <f t="shared" ref="D21182:D21276" si="480">C21182/2</f>
        <v>0.11950000000069849</v>
      </c>
      <c r="H21182" s="406"/>
      <c r="J21182" s="82">
        <v>2</v>
      </c>
      <c r="K21182" s="319">
        <v>2</v>
      </c>
    </row>
    <row r="21183" spans="1:12" x14ac:dyDescent="0.3">
      <c r="A21183" s="341">
        <v>43892.444444444445</v>
      </c>
      <c r="B21183" s="318">
        <v>40844.578000000001</v>
      </c>
      <c r="C21183" s="318">
        <f t="shared" si="479"/>
        <v>0.24500000000261934</v>
      </c>
      <c r="D21183" s="414">
        <f t="shared" si="480"/>
        <v>0.12250000000130967</v>
      </c>
      <c r="H21183" s="406"/>
      <c r="J21183" s="82">
        <v>3</v>
      </c>
      <c r="K21183" s="320">
        <v>3</v>
      </c>
    </row>
    <row r="21184" spans="1:12" x14ac:dyDescent="0.3">
      <c r="A21184" s="341">
        <v>43892.486111226855</v>
      </c>
      <c r="B21184" s="318">
        <v>40844.817999999999</v>
      </c>
      <c r="C21184" s="318">
        <f t="shared" si="479"/>
        <v>0.23999999999796273</v>
      </c>
      <c r="D21184" s="414">
        <f t="shared" si="480"/>
        <v>0.11999999999898137</v>
      </c>
      <c r="H21184" s="406"/>
      <c r="J21184" s="82">
        <v>4</v>
      </c>
      <c r="K21184" s="321">
        <v>4</v>
      </c>
    </row>
    <row r="21185" spans="1:11" x14ac:dyDescent="0.3">
      <c r="A21185" s="341">
        <v>43892.527777951385</v>
      </c>
      <c r="B21185" s="318">
        <v>40845.065000000002</v>
      </c>
      <c r="C21185" s="318">
        <f t="shared" si="479"/>
        <v>0.2470000000030268</v>
      </c>
      <c r="D21185" s="414">
        <f t="shared" si="480"/>
        <v>0.1235000000015134</v>
      </c>
      <c r="H21185" s="406"/>
      <c r="J21185" s="82">
        <v>5</v>
      </c>
      <c r="K21185" s="391">
        <v>1</v>
      </c>
    </row>
    <row r="21186" spans="1:11" x14ac:dyDescent="0.3">
      <c r="A21186" s="341">
        <v>43892.569444675923</v>
      </c>
      <c r="B21186" s="318">
        <v>40845.300999999999</v>
      </c>
      <c r="C21186" s="318">
        <f t="shared" si="479"/>
        <v>0.23599999999714782</v>
      </c>
      <c r="D21186" s="414">
        <f t="shared" si="480"/>
        <v>0.11799999999857391</v>
      </c>
      <c r="H21186" s="406"/>
      <c r="J21186" s="82">
        <v>6</v>
      </c>
      <c r="K21186" s="319">
        <v>2</v>
      </c>
    </row>
    <row r="21187" spans="1:11" x14ac:dyDescent="0.3">
      <c r="A21187" s="341">
        <v>43892.61111140046</v>
      </c>
      <c r="B21187" s="318">
        <v>40845.542000000001</v>
      </c>
      <c r="C21187" s="318">
        <f t="shared" si="479"/>
        <v>0.24100000000180444</v>
      </c>
      <c r="D21187" s="414">
        <f t="shared" si="480"/>
        <v>0.12050000000090222</v>
      </c>
      <c r="H21187" s="406"/>
      <c r="J21187" s="82">
        <v>7</v>
      </c>
      <c r="K21187" s="320">
        <v>3</v>
      </c>
    </row>
    <row r="21188" spans="1:11" x14ac:dyDescent="0.3">
      <c r="A21188" s="341">
        <v>43892.652778124997</v>
      </c>
      <c r="B21188" s="318">
        <v>40845.78</v>
      </c>
      <c r="C21188" s="318">
        <f t="shared" si="479"/>
        <v>0.23799999999755528</v>
      </c>
      <c r="D21188" s="414">
        <f t="shared" si="480"/>
        <v>0.11899999999877764</v>
      </c>
      <c r="H21188" s="406"/>
      <c r="J21188" s="82">
        <v>8</v>
      </c>
      <c r="K21188" s="321">
        <v>4</v>
      </c>
    </row>
    <row r="21189" spans="1:11" x14ac:dyDescent="0.3">
      <c r="A21189" s="341">
        <v>43892.694444849534</v>
      </c>
      <c r="B21189" s="318">
        <v>40846.027999999998</v>
      </c>
      <c r="C21189" s="318">
        <f t="shared" si="479"/>
        <v>0.24799999999959255</v>
      </c>
      <c r="D21189" s="414">
        <f t="shared" si="480"/>
        <v>0.12399999999979627</v>
      </c>
      <c r="H21189" s="406"/>
      <c r="J21189" s="82">
        <v>9</v>
      </c>
      <c r="K21189" s="391">
        <v>1</v>
      </c>
    </row>
    <row r="21190" spans="1:11" x14ac:dyDescent="0.3">
      <c r="A21190" s="341">
        <v>43892.736111574071</v>
      </c>
      <c r="B21190" s="318">
        <v>40846.273000000001</v>
      </c>
      <c r="C21190" s="318">
        <f t="shared" si="479"/>
        <v>0.24500000000261934</v>
      </c>
      <c r="D21190" s="414">
        <f t="shared" si="480"/>
        <v>0.12250000000130967</v>
      </c>
      <c r="H21190" s="406"/>
      <c r="J21190" s="82">
        <v>10</v>
      </c>
      <c r="K21190" s="319">
        <v>2</v>
      </c>
    </row>
    <row r="21191" spans="1:11" x14ac:dyDescent="0.3">
      <c r="A21191" s="341">
        <v>43892.777778298609</v>
      </c>
      <c r="B21191" s="318">
        <v>40846.51</v>
      </c>
      <c r="C21191" s="318">
        <f t="shared" si="479"/>
        <v>0.23700000000098953</v>
      </c>
      <c r="D21191" s="414">
        <f t="shared" si="480"/>
        <v>0.11850000000049477</v>
      </c>
      <c r="H21191" s="406"/>
      <c r="J21191" s="82">
        <v>11</v>
      </c>
      <c r="K21191" s="320">
        <v>3</v>
      </c>
    </row>
    <row r="21192" spans="1:11" x14ac:dyDescent="0.3">
      <c r="A21192" s="341">
        <v>43892.819445023146</v>
      </c>
      <c r="B21192" s="318">
        <v>40846.737000000001</v>
      </c>
      <c r="C21192" s="318">
        <f t="shared" si="479"/>
        <v>0.22699999999895226</v>
      </c>
      <c r="D21192" s="414">
        <f t="shared" si="480"/>
        <v>0.11349999999947613</v>
      </c>
      <c r="H21192" s="406"/>
      <c r="J21192" s="82">
        <v>12</v>
      </c>
      <c r="K21192" s="321">
        <v>4</v>
      </c>
    </row>
    <row r="21193" spans="1:11" x14ac:dyDescent="0.3">
      <c r="A21193" s="341">
        <v>43892.861111747683</v>
      </c>
      <c r="B21193" s="318">
        <v>40846.978999999999</v>
      </c>
      <c r="C21193" s="318">
        <f t="shared" si="479"/>
        <v>0.24199999999837019</v>
      </c>
      <c r="D21193" s="414">
        <f t="shared" si="480"/>
        <v>0.12099999999918509</v>
      </c>
      <c r="H21193" s="406"/>
      <c r="J21193" s="82">
        <v>13</v>
      </c>
      <c r="K21193" s="391">
        <v>1</v>
      </c>
    </row>
    <row r="21194" spans="1:11" x14ac:dyDescent="0.3">
      <c r="A21194" s="341">
        <v>43892.90277847222</v>
      </c>
      <c r="B21194" s="318">
        <v>40847.218000000001</v>
      </c>
      <c r="C21194" s="318">
        <f t="shared" si="479"/>
        <v>0.23900000000139698</v>
      </c>
      <c r="D21194" s="414">
        <f t="shared" si="480"/>
        <v>0.11950000000069849</v>
      </c>
      <c r="H21194" s="406"/>
      <c r="J21194" s="82">
        <v>14</v>
      </c>
      <c r="K21194" s="319">
        <v>2</v>
      </c>
    </row>
    <row r="21195" spans="1:11" x14ac:dyDescent="0.3">
      <c r="A21195" s="341">
        <v>43892.944445196757</v>
      </c>
      <c r="B21195" s="318">
        <v>40847.455000000002</v>
      </c>
      <c r="C21195" s="318">
        <f t="shared" si="479"/>
        <v>0.23700000000098953</v>
      </c>
      <c r="D21195" s="414">
        <f t="shared" si="480"/>
        <v>0.11850000000049477</v>
      </c>
      <c r="H21195" s="406"/>
      <c r="J21195" s="82">
        <v>15</v>
      </c>
      <c r="K21195" s="320">
        <v>3</v>
      </c>
    </row>
    <row r="21196" spans="1:11" x14ac:dyDescent="0.3">
      <c r="A21196" s="341">
        <v>43892.986111921295</v>
      </c>
      <c r="B21196" s="318">
        <v>40847.682000000001</v>
      </c>
      <c r="C21196" s="318">
        <f t="shared" si="479"/>
        <v>0.22699999999895226</v>
      </c>
      <c r="D21196" s="414">
        <f t="shared" si="480"/>
        <v>0.11349999999947613</v>
      </c>
      <c r="E21196" s="336">
        <f>SUM(C21172:C21196)*7.4805194805</f>
        <v>43.244883116790533</v>
      </c>
      <c r="F21196" s="323">
        <f>AVERAGE(D21172:D21196)</f>
        <v>0.12043750000005578</v>
      </c>
      <c r="G21196" s="324">
        <f>_xlfn.STDEV.S(D21172:D21196)</f>
        <v>3.0620840445623214E-3</v>
      </c>
      <c r="H21196" s="406"/>
      <c r="J21196" s="82">
        <v>16</v>
      </c>
      <c r="K21196" s="321">
        <v>4</v>
      </c>
    </row>
    <row r="21197" spans="1:11" x14ac:dyDescent="0.3">
      <c r="A21197" s="341">
        <v>43893.027778645832</v>
      </c>
      <c r="B21197" s="318">
        <v>40847.921999999999</v>
      </c>
      <c r="C21197" s="318">
        <f t="shared" si="479"/>
        <v>0.23999999999796273</v>
      </c>
      <c r="D21197" s="414">
        <f t="shared" si="480"/>
        <v>0.11999999999898137</v>
      </c>
      <c r="H21197" s="406"/>
      <c r="J21197" s="82">
        <v>17</v>
      </c>
      <c r="K21197" s="391">
        <v>1</v>
      </c>
    </row>
    <row r="21198" spans="1:11" x14ac:dyDescent="0.3">
      <c r="A21198" s="341">
        <v>43893.069445370369</v>
      </c>
      <c r="B21198" s="318">
        <v>40848.163</v>
      </c>
      <c r="C21198" s="318">
        <f t="shared" si="479"/>
        <v>0.24100000000180444</v>
      </c>
      <c r="D21198" s="414">
        <f t="shared" si="480"/>
        <v>0.12050000000090222</v>
      </c>
      <c r="H21198" s="406"/>
      <c r="J21198" s="82">
        <v>18</v>
      </c>
      <c r="K21198" s="319">
        <v>2</v>
      </c>
    </row>
    <row r="21199" spans="1:11" x14ac:dyDescent="0.3">
      <c r="A21199" s="341">
        <v>43893.111112094906</v>
      </c>
      <c r="B21199" s="318">
        <v>40848.406999999999</v>
      </c>
      <c r="C21199" s="318">
        <f t="shared" si="479"/>
        <v>0.24399999999877764</v>
      </c>
      <c r="D21199" s="414">
        <f t="shared" si="480"/>
        <v>0.12199999999938882</v>
      </c>
      <c r="H21199" s="406"/>
      <c r="J21199" s="82">
        <v>19</v>
      </c>
      <c r="K21199" s="320">
        <v>3</v>
      </c>
    </row>
    <row r="21200" spans="1:11" x14ac:dyDescent="0.3">
      <c r="A21200" s="341">
        <v>43893.152778819443</v>
      </c>
      <c r="B21200" s="318">
        <v>40848.648000000001</v>
      </c>
      <c r="C21200" s="318">
        <f t="shared" si="479"/>
        <v>0.24100000000180444</v>
      </c>
      <c r="D21200" s="414">
        <f t="shared" si="480"/>
        <v>0.12050000000090222</v>
      </c>
      <c r="H21200" s="406"/>
      <c r="J21200" s="82">
        <v>20</v>
      </c>
      <c r="K21200" s="321">
        <v>4</v>
      </c>
    </row>
    <row r="21201" spans="1:11" x14ac:dyDescent="0.3">
      <c r="A21201" s="341">
        <v>43893.194445543981</v>
      </c>
      <c r="B21201" s="318">
        <v>40848.891000000003</v>
      </c>
      <c r="C21201" s="318">
        <f t="shared" si="479"/>
        <v>0.24300000000221189</v>
      </c>
      <c r="D21201" s="414">
        <f t="shared" si="480"/>
        <v>0.12150000000110595</v>
      </c>
      <c r="H21201" s="406"/>
      <c r="J21201" s="82">
        <v>21</v>
      </c>
      <c r="K21201" s="391">
        <v>1</v>
      </c>
    </row>
    <row r="21202" spans="1:11" x14ac:dyDescent="0.3">
      <c r="A21202" s="341">
        <v>43893.236112268518</v>
      </c>
      <c r="B21202" s="318">
        <v>40849.139000000003</v>
      </c>
      <c r="C21202" s="318">
        <f t="shared" si="479"/>
        <v>0.24799999999959255</v>
      </c>
      <c r="D21202" s="414">
        <f t="shared" si="480"/>
        <v>0.12399999999979627</v>
      </c>
      <c r="H21202" s="406"/>
      <c r="J21202" s="82">
        <v>22</v>
      </c>
      <c r="K21202" s="319">
        <v>2</v>
      </c>
    </row>
    <row r="21203" spans="1:11" x14ac:dyDescent="0.3">
      <c r="A21203" s="341">
        <v>43893.277778993055</v>
      </c>
      <c r="B21203" s="318">
        <v>40849.389000000003</v>
      </c>
      <c r="C21203" s="318">
        <f t="shared" si="479"/>
        <v>0.25</v>
      </c>
      <c r="D21203" s="414">
        <f t="shared" si="480"/>
        <v>0.125</v>
      </c>
      <c r="H21203" s="406"/>
      <c r="J21203" s="82">
        <v>23</v>
      </c>
      <c r="K21203" s="320">
        <v>3</v>
      </c>
    </row>
    <row r="21204" spans="1:11" x14ac:dyDescent="0.3">
      <c r="A21204" s="341">
        <v>43893.319445717592</v>
      </c>
      <c r="B21204" s="318">
        <v>40849.629999999997</v>
      </c>
      <c r="C21204" s="318">
        <f t="shared" si="479"/>
        <v>0.24099999999452848</v>
      </c>
      <c r="D21204" s="414">
        <f t="shared" si="480"/>
        <v>0.12049999999726424</v>
      </c>
      <c r="H21204" s="406"/>
      <c r="J21204" s="82">
        <v>24</v>
      </c>
      <c r="K21204" s="321">
        <v>4</v>
      </c>
    </row>
    <row r="21205" spans="1:11" x14ac:dyDescent="0.3">
      <c r="A21205" s="341">
        <v>43893.36111244213</v>
      </c>
      <c r="B21205" s="318">
        <v>40849.870999999999</v>
      </c>
      <c r="C21205" s="318">
        <f t="shared" si="479"/>
        <v>0.24100000000180444</v>
      </c>
      <c r="D21205" s="414">
        <f t="shared" si="480"/>
        <v>0.12050000000090222</v>
      </c>
      <c r="H21205" s="406"/>
      <c r="J21205" s="82">
        <v>25</v>
      </c>
      <c r="K21205" s="391">
        <v>1</v>
      </c>
    </row>
    <row r="21206" spans="1:11" x14ac:dyDescent="0.3">
      <c r="A21206" s="341">
        <v>43893.402779166667</v>
      </c>
      <c r="B21206" s="318">
        <v>40850.112000000001</v>
      </c>
      <c r="C21206" s="318">
        <f t="shared" si="479"/>
        <v>0.24100000000180444</v>
      </c>
      <c r="D21206" s="414">
        <f t="shared" si="480"/>
        <v>0.12050000000090222</v>
      </c>
      <c r="H21206" s="406"/>
      <c r="J21206" s="82">
        <v>26</v>
      </c>
      <c r="K21206" s="319">
        <v>2</v>
      </c>
    </row>
    <row r="21207" spans="1:11" x14ac:dyDescent="0.3">
      <c r="A21207" s="341">
        <v>43893.444445891204</v>
      </c>
      <c r="B21207" s="318">
        <v>40850.366999999998</v>
      </c>
      <c r="C21207" s="318">
        <f t="shared" si="479"/>
        <v>0.25499999999738066</v>
      </c>
      <c r="D21207" s="414">
        <f t="shared" si="480"/>
        <v>0.12749999999869033</v>
      </c>
      <c r="H21207" s="406"/>
      <c r="J21207" s="82">
        <v>27</v>
      </c>
      <c r="K21207" s="320">
        <v>3</v>
      </c>
    </row>
    <row r="21208" spans="1:11" x14ac:dyDescent="0.3">
      <c r="A21208" s="341">
        <v>43893.486112615741</v>
      </c>
      <c r="B21208" s="318">
        <v>40850.61</v>
      </c>
      <c r="C21208" s="318">
        <f t="shared" si="479"/>
        <v>0.24300000000221189</v>
      </c>
      <c r="D21208" s="414">
        <f t="shared" si="480"/>
        <v>0.12150000000110595</v>
      </c>
      <c r="H21208" s="406"/>
      <c r="J21208" s="82">
        <v>28</v>
      </c>
      <c r="K21208" s="321">
        <v>4</v>
      </c>
    </row>
    <row r="21209" spans="1:11" x14ac:dyDescent="0.3">
      <c r="A21209" s="341">
        <v>43893.527779340278</v>
      </c>
      <c r="B21209" s="318">
        <v>40850.851000000002</v>
      </c>
      <c r="C21209" s="318">
        <f t="shared" si="479"/>
        <v>0.24100000000180444</v>
      </c>
      <c r="D21209" s="414">
        <f t="shared" si="480"/>
        <v>0.12050000000090222</v>
      </c>
      <c r="H21209" s="406"/>
      <c r="J21209" s="82">
        <v>29</v>
      </c>
      <c r="K21209" s="391">
        <v>1</v>
      </c>
    </row>
    <row r="21210" spans="1:11" x14ac:dyDescent="0.3">
      <c r="A21210" s="341">
        <v>43893.569446064816</v>
      </c>
      <c r="B21210" s="318">
        <v>40851.091</v>
      </c>
      <c r="C21210" s="318">
        <f t="shared" si="479"/>
        <v>0.23999999999796273</v>
      </c>
      <c r="D21210" s="414">
        <f t="shared" si="480"/>
        <v>0.11999999999898137</v>
      </c>
      <c r="H21210" s="406"/>
      <c r="J21210" s="82">
        <v>30</v>
      </c>
      <c r="K21210" s="319">
        <v>2</v>
      </c>
    </row>
    <row r="21211" spans="1:11" x14ac:dyDescent="0.3">
      <c r="A21211" s="341">
        <v>43893.611112789353</v>
      </c>
      <c r="B21211" s="318">
        <v>40851.338000000003</v>
      </c>
      <c r="C21211" s="318">
        <f t="shared" si="479"/>
        <v>0.2470000000030268</v>
      </c>
      <c r="D21211" s="414">
        <f t="shared" si="480"/>
        <v>0.1235000000015134</v>
      </c>
      <c r="H21211" s="406"/>
      <c r="J21211" s="82">
        <v>31</v>
      </c>
      <c r="K21211" s="320">
        <v>3</v>
      </c>
    </row>
    <row r="21212" spans="1:11" x14ac:dyDescent="0.3">
      <c r="A21212" s="341">
        <v>43893.65277951389</v>
      </c>
      <c r="B21212" s="318">
        <v>40851.578999999998</v>
      </c>
      <c r="C21212" s="318">
        <f t="shared" si="479"/>
        <v>0.24099999999452848</v>
      </c>
      <c r="D21212" s="414">
        <f t="shared" si="480"/>
        <v>0.12049999999726424</v>
      </c>
      <c r="H21212" s="406"/>
      <c r="J21212" s="82">
        <v>32</v>
      </c>
      <c r="K21212" s="321">
        <v>4</v>
      </c>
    </row>
    <row r="21213" spans="1:11" x14ac:dyDescent="0.3">
      <c r="A21213" s="341">
        <v>43893.694446238427</v>
      </c>
      <c r="B21213" s="318">
        <v>40851.819000000003</v>
      </c>
      <c r="C21213" s="318">
        <f t="shared" si="479"/>
        <v>0.24000000000523869</v>
      </c>
      <c r="D21213" s="414">
        <f t="shared" si="480"/>
        <v>0.12000000000261934</v>
      </c>
      <c r="H21213" s="406"/>
      <c r="J21213" s="82">
        <v>33</v>
      </c>
      <c r="K21213" s="391">
        <v>1</v>
      </c>
    </row>
    <row r="21214" spans="1:11" x14ac:dyDescent="0.3">
      <c r="A21214" s="341">
        <v>43893.736112962964</v>
      </c>
      <c r="B21214" s="318">
        <v>40852.067999999999</v>
      </c>
      <c r="C21214" s="318">
        <f t="shared" si="479"/>
        <v>0.24899999999615829</v>
      </c>
      <c r="D21214" s="414">
        <f t="shared" si="480"/>
        <v>0.12449999999807915</v>
      </c>
      <c r="H21214" s="406"/>
      <c r="J21214" s="82">
        <v>34</v>
      </c>
      <c r="K21214" s="319">
        <v>2</v>
      </c>
    </row>
    <row r="21215" spans="1:11" x14ac:dyDescent="0.3">
      <c r="A21215" s="341">
        <v>43893.777779687502</v>
      </c>
      <c r="B21215" s="318">
        <v>40852.307999999997</v>
      </c>
      <c r="C21215" s="318">
        <f t="shared" si="479"/>
        <v>0.23999999999796273</v>
      </c>
      <c r="D21215" s="414">
        <f t="shared" si="480"/>
        <v>0.11999999999898137</v>
      </c>
      <c r="H21215" s="406"/>
      <c r="J21215" s="82">
        <v>35</v>
      </c>
      <c r="K21215" s="320">
        <v>3</v>
      </c>
    </row>
    <row r="21216" spans="1:11" x14ac:dyDescent="0.3">
      <c r="A21216" s="341">
        <v>43893.819446412039</v>
      </c>
      <c r="B21216" s="318">
        <v>40852.540999999997</v>
      </c>
      <c r="C21216" s="318">
        <f t="shared" si="479"/>
        <v>0.23300000000017462</v>
      </c>
      <c r="D21216" s="414">
        <f t="shared" si="480"/>
        <v>0.11650000000008731</v>
      </c>
      <c r="H21216" s="406"/>
      <c r="J21216" s="82">
        <v>36</v>
      </c>
      <c r="K21216" s="321">
        <v>4</v>
      </c>
    </row>
    <row r="21217" spans="1:11" x14ac:dyDescent="0.3">
      <c r="A21217" s="341">
        <v>43893.861113136576</v>
      </c>
      <c r="B21217" s="318">
        <v>40852.771999999997</v>
      </c>
      <c r="C21217" s="318">
        <f t="shared" si="479"/>
        <v>0.23099999999976717</v>
      </c>
      <c r="D21217" s="414">
        <f t="shared" si="480"/>
        <v>0.11549999999988358</v>
      </c>
      <c r="H21217" s="406"/>
      <c r="J21217" s="82">
        <v>37</v>
      </c>
      <c r="K21217" s="391">
        <v>1</v>
      </c>
    </row>
    <row r="21218" spans="1:11" x14ac:dyDescent="0.3">
      <c r="A21218" s="341">
        <v>43893.902779861113</v>
      </c>
      <c r="B21218" s="318">
        <v>40853.012000000002</v>
      </c>
      <c r="C21218" s="318">
        <f t="shared" si="479"/>
        <v>0.24000000000523869</v>
      </c>
      <c r="D21218" s="414">
        <f t="shared" si="480"/>
        <v>0.12000000000261934</v>
      </c>
      <c r="H21218" s="406"/>
      <c r="J21218" s="82">
        <v>38</v>
      </c>
      <c r="K21218" s="319">
        <v>2</v>
      </c>
    </row>
    <row r="21219" spans="1:11" x14ac:dyDescent="0.3">
      <c r="A21219" s="341">
        <v>43893.94444658565</v>
      </c>
      <c r="B21219" s="318">
        <v>40853.252999999997</v>
      </c>
      <c r="C21219" s="318">
        <f t="shared" si="479"/>
        <v>0.24099999999452848</v>
      </c>
      <c r="D21219" s="414">
        <f t="shared" si="480"/>
        <v>0.12049999999726424</v>
      </c>
      <c r="H21219" s="406"/>
      <c r="J21219" s="82">
        <v>39</v>
      </c>
      <c r="K21219" s="320">
        <v>3</v>
      </c>
    </row>
    <row r="21220" spans="1:11" x14ac:dyDescent="0.3">
      <c r="A21220" s="341">
        <v>43893.986113310188</v>
      </c>
      <c r="B21220" s="318">
        <v>40853.49</v>
      </c>
      <c r="C21220" s="318">
        <f t="shared" si="479"/>
        <v>0.23700000000098953</v>
      </c>
      <c r="D21220" s="414">
        <f t="shared" si="480"/>
        <v>0.11850000000049477</v>
      </c>
      <c r="E21220" s="336">
        <f>SUM(C21197:C21220)*7.4805194805</f>
        <v>43.446857142723537</v>
      </c>
      <c r="F21220" s="324">
        <f>AVERAGE(D21197:D21220)</f>
        <v>0.120999999999943</v>
      </c>
      <c r="G21220" s="324">
        <f>_xlfn.STDEV.S(D21197:D21220)</f>
        <v>2.5622680168521047E-3</v>
      </c>
      <c r="H21220" s="406"/>
      <c r="J21220" s="82">
        <v>40</v>
      </c>
      <c r="K21220" s="321">
        <v>4</v>
      </c>
    </row>
    <row r="21221" spans="1:11" x14ac:dyDescent="0.3">
      <c r="A21221" s="341">
        <v>43894.027780034725</v>
      </c>
      <c r="B21221" s="318">
        <v>40853.722999999998</v>
      </c>
      <c r="C21221" s="318">
        <f t="shared" si="479"/>
        <v>0.23300000000017462</v>
      </c>
      <c r="D21221" s="414">
        <f t="shared" si="480"/>
        <v>0.11650000000008731</v>
      </c>
      <c r="H21221" s="406"/>
      <c r="J21221" s="82">
        <v>41</v>
      </c>
      <c r="K21221" s="391">
        <v>1</v>
      </c>
    </row>
    <row r="21222" spans="1:11" x14ac:dyDescent="0.3">
      <c r="A21222" s="341">
        <v>43894.069446759262</v>
      </c>
      <c r="B21222" s="318">
        <v>40853.961000000003</v>
      </c>
      <c r="C21222" s="318">
        <f t="shared" si="479"/>
        <v>0.23800000000483124</v>
      </c>
      <c r="D21222" s="414">
        <f t="shared" si="480"/>
        <v>0.11900000000241562</v>
      </c>
      <c r="H21222" s="406"/>
      <c r="J21222" s="82">
        <v>42</v>
      </c>
      <c r="K21222" s="319">
        <v>2</v>
      </c>
    </row>
    <row r="21223" spans="1:11" x14ac:dyDescent="0.3">
      <c r="A21223" s="341">
        <v>43894.111113483799</v>
      </c>
      <c r="B21223" s="318">
        <v>40854.21</v>
      </c>
      <c r="C21223" s="318">
        <f t="shared" si="479"/>
        <v>0.24899999999615829</v>
      </c>
      <c r="D21223" s="414">
        <f t="shared" si="480"/>
        <v>0.12449999999807915</v>
      </c>
      <c r="H21223" s="406"/>
      <c r="J21223" s="82">
        <v>43</v>
      </c>
      <c r="K21223" s="320">
        <v>3</v>
      </c>
    </row>
    <row r="21224" spans="1:11" x14ac:dyDescent="0.3">
      <c r="A21224" s="341">
        <v>43894.152780208336</v>
      </c>
      <c r="B21224" s="318">
        <v>40854.449999999997</v>
      </c>
      <c r="C21224" s="318">
        <f t="shared" si="479"/>
        <v>0.23999999999796273</v>
      </c>
      <c r="D21224" s="414">
        <f t="shared" si="480"/>
        <v>0.11999999999898137</v>
      </c>
      <c r="H21224" s="406"/>
      <c r="J21224" s="82">
        <v>44</v>
      </c>
      <c r="K21224" s="321">
        <v>4</v>
      </c>
    </row>
    <row r="21225" spans="1:11" x14ac:dyDescent="0.3">
      <c r="A21225" s="341">
        <v>43894.194446932874</v>
      </c>
      <c r="B21225" s="318">
        <v>40854.690999999999</v>
      </c>
      <c r="C21225" s="318">
        <f t="shared" si="479"/>
        <v>0.24100000000180444</v>
      </c>
      <c r="D21225" s="414">
        <f t="shared" si="480"/>
        <v>0.12050000000090222</v>
      </c>
      <c r="H21225" s="406"/>
      <c r="J21225" s="82">
        <v>45</v>
      </c>
      <c r="K21225" s="391">
        <v>1</v>
      </c>
    </row>
    <row r="21226" spans="1:11" x14ac:dyDescent="0.3">
      <c r="A21226" s="341">
        <v>43894.236113657411</v>
      </c>
      <c r="B21226" s="318">
        <v>40854.938999999998</v>
      </c>
      <c r="C21226" s="318">
        <f t="shared" si="479"/>
        <v>0.24799999999959255</v>
      </c>
      <c r="D21226" s="414">
        <f t="shared" si="480"/>
        <v>0.12399999999979627</v>
      </c>
      <c r="H21226" s="406"/>
      <c r="J21226" s="82">
        <v>46</v>
      </c>
      <c r="K21226" s="319">
        <v>2</v>
      </c>
    </row>
    <row r="21227" spans="1:11" x14ac:dyDescent="0.3">
      <c r="A21227" s="341">
        <v>43894.277780381941</v>
      </c>
      <c r="B21227" s="318">
        <v>40855.197999999997</v>
      </c>
      <c r="C21227" s="318">
        <f t="shared" si="479"/>
        <v>0.25899999999819556</v>
      </c>
      <c r="D21227" s="414">
        <f t="shared" si="480"/>
        <v>0.12949999999909778</v>
      </c>
      <c r="H21227" s="406"/>
      <c r="J21227" s="82">
        <v>47</v>
      </c>
      <c r="K21227" s="320">
        <v>3</v>
      </c>
    </row>
    <row r="21228" spans="1:11" x14ac:dyDescent="0.3">
      <c r="A21228" s="341">
        <v>43894.319447106478</v>
      </c>
      <c r="B21228" s="318">
        <v>40855.440999999999</v>
      </c>
      <c r="C21228" s="318">
        <f t="shared" si="479"/>
        <v>0.24300000000221189</v>
      </c>
      <c r="D21228" s="414">
        <f t="shared" si="480"/>
        <v>0.12150000000110595</v>
      </c>
      <c r="H21228" s="406"/>
      <c r="J21228" s="82">
        <v>48</v>
      </c>
      <c r="K21228" s="321">
        <v>4</v>
      </c>
    </row>
    <row r="21229" spans="1:11" x14ac:dyDescent="0.3">
      <c r="A21229" s="341">
        <v>43894.361113831015</v>
      </c>
      <c r="B21229" s="318">
        <v>40855.68</v>
      </c>
      <c r="C21229" s="318">
        <f t="shared" si="479"/>
        <v>0.23900000000139698</v>
      </c>
      <c r="D21229" s="414">
        <f t="shared" si="480"/>
        <v>0.11950000000069849</v>
      </c>
      <c r="H21229" s="406"/>
      <c r="J21229" s="82">
        <v>49</v>
      </c>
      <c r="K21229" s="391">
        <v>1</v>
      </c>
    </row>
    <row r="21230" spans="1:11" x14ac:dyDescent="0.3">
      <c r="A21230" s="341">
        <v>43894.402780555552</v>
      </c>
      <c r="B21230" s="318">
        <v>40855.919000000002</v>
      </c>
      <c r="C21230" s="318">
        <f t="shared" si="479"/>
        <v>0.23900000000139698</v>
      </c>
      <c r="D21230" s="414">
        <f t="shared" si="480"/>
        <v>0.11950000000069849</v>
      </c>
      <c r="H21230" s="406"/>
      <c r="J21230" s="82">
        <v>50</v>
      </c>
      <c r="K21230" s="319">
        <v>2</v>
      </c>
    </row>
    <row r="21231" spans="1:11" x14ac:dyDescent="0.3">
      <c r="A21231" s="341">
        <v>43894.44444728009</v>
      </c>
      <c r="B21231" s="318">
        <v>40856.173000000003</v>
      </c>
      <c r="C21231" s="318">
        <f t="shared" si="479"/>
        <v>0.25400000000081491</v>
      </c>
      <c r="D21231" s="414">
        <f t="shared" si="480"/>
        <v>0.12700000000040745</v>
      </c>
      <c r="H21231" s="406"/>
      <c r="J21231" s="82">
        <v>51</v>
      </c>
      <c r="K21231" s="320">
        <v>3</v>
      </c>
    </row>
    <row r="21232" spans="1:11" x14ac:dyDescent="0.3">
      <c r="A21232" s="341">
        <v>43894.486114004627</v>
      </c>
      <c r="B21232" s="318">
        <v>40856.421000000002</v>
      </c>
      <c r="C21232" s="318">
        <f t="shared" si="479"/>
        <v>0.24799999999959255</v>
      </c>
      <c r="D21232" s="414">
        <f t="shared" si="480"/>
        <v>0.12399999999979627</v>
      </c>
      <c r="H21232" s="406"/>
      <c r="J21232" s="82">
        <v>52</v>
      </c>
      <c r="K21232" s="321">
        <v>4</v>
      </c>
    </row>
    <row r="21233" spans="1:11" x14ac:dyDescent="0.3">
      <c r="A21233" s="341">
        <v>43894.527780729164</v>
      </c>
      <c r="B21233" s="318">
        <v>40856.658000000003</v>
      </c>
      <c r="C21233" s="318">
        <f t="shared" si="479"/>
        <v>0.23700000000098953</v>
      </c>
      <c r="D21233" s="414">
        <f t="shared" si="480"/>
        <v>0.11850000000049477</v>
      </c>
      <c r="H21233" s="406"/>
      <c r="J21233" s="82">
        <v>53</v>
      </c>
      <c r="K21233" s="391">
        <v>1</v>
      </c>
    </row>
    <row r="21234" spans="1:11" x14ac:dyDescent="0.3">
      <c r="A21234" s="341">
        <v>43894.569447453701</v>
      </c>
      <c r="B21234" s="318">
        <v>40856.9</v>
      </c>
      <c r="C21234" s="318">
        <f t="shared" si="479"/>
        <v>0.24199999999837019</v>
      </c>
      <c r="D21234" s="414">
        <f t="shared" si="480"/>
        <v>0.12099999999918509</v>
      </c>
      <c r="H21234" s="406"/>
      <c r="J21234" s="82">
        <v>54</v>
      </c>
      <c r="K21234" s="319">
        <v>2</v>
      </c>
    </row>
    <row r="21235" spans="1:11" x14ac:dyDescent="0.3">
      <c r="A21235" s="341">
        <v>43894.611114178238</v>
      </c>
      <c r="B21235" s="318">
        <v>40857.152000000002</v>
      </c>
      <c r="C21235" s="318">
        <f t="shared" si="479"/>
        <v>0.25200000000040745</v>
      </c>
      <c r="D21235" s="414">
        <f t="shared" si="480"/>
        <v>0.12600000000020373</v>
      </c>
      <c r="H21235" s="406"/>
      <c r="J21235" s="82">
        <v>55</v>
      </c>
      <c r="K21235" s="320">
        <v>3</v>
      </c>
    </row>
    <row r="21236" spans="1:11" x14ac:dyDescent="0.3">
      <c r="A21236" s="341">
        <v>43894.652780902776</v>
      </c>
      <c r="B21236" s="318">
        <v>40857.396999999997</v>
      </c>
      <c r="C21236" s="318">
        <f t="shared" si="479"/>
        <v>0.24499999999534339</v>
      </c>
      <c r="D21236" s="414">
        <f t="shared" si="480"/>
        <v>0.12249999999767169</v>
      </c>
      <c r="H21236" s="406"/>
      <c r="J21236" s="82">
        <v>56</v>
      </c>
      <c r="K21236" s="321">
        <v>4</v>
      </c>
    </row>
    <row r="21237" spans="1:11" x14ac:dyDescent="0.3">
      <c r="A21237" s="341">
        <v>43894.694447627313</v>
      </c>
      <c r="B21237" s="318">
        <v>40857.631000000001</v>
      </c>
      <c r="C21237" s="318">
        <f t="shared" si="479"/>
        <v>0.23400000000401633</v>
      </c>
      <c r="D21237" s="414">
        <f t="shared" si="480"/>
        <v>0.11700000000200816</v>
      </c>
      <c r="H21237" s="406"/>
      <c r="J21237" s="82">
        <v>57</v>
      </c>
      <c r="K21237" s="391">
        <v>1</v>
      </c>
    </row>
    <row r="21238" spans="1:11" x14ac:dyDescent="0.3">
      <c r="A21238" s="341">
        <v>43894.73611435185</v>
      </c>
      <c r="B21238" s="318">
        <v>40857.870000000003</v>
      </c>
      <c r="C21238" s="318">
        <f t="shared" si="479"/>
        <v>0.23900000000139698</v>
      </c>
      <c r="D21238" s="414">
        <f t="shared" si="480"/>
        <v>0.11950000000069849</v>
      </c>
      <c r="H21238" s="406"/>
      <c r="J21238" s="82">
        <v>58</v>
      </c>
      <c r="K21238" s="319">
        <v>2</v>
      </c>
    </row>
    <row r="21239" spans="1:11" x14ac:dyDescent="0.3">
      <c r="A21239" s="341">
        <v>43894.777781076387</v>
      </c>
      <c r="B21239" s="318">
        <v>40858.120000000003</v>
      </c>
      <c r="C21239" s="318">
        <f t="shared" si="479"/>
        <v>0.25</v>
      </c>
      <c r="D21239" s="414">
        <f t="shared" si="480"/>
        <v>0.125</v>
      </c>
      <c r="H21239" s="406"/>
      <c r="J21239" s="82">
        <v>59</v>
      </c>
      <c r="K21239" s="320">
        <v>3</v>
      </c>
    </row>
    <row r="21240" spans="1:11" x14ac:dyDescent="0.3">
      <c r="A21240" s="341">
        <v>43894.819447800925</v>
      </c>
      <c r="B21240" s="318">
        <v>40858.36</v>
      </c>
      <c r="C21240" s="318">
        <f t="shared" si="479"/>
        <v>0.23999999999796273</v>
      </c>
      <c r="D21240" s="414">
        <f t="shared" si="480"/>
        <v>0.11999999999898137</v>
      </c>
      <c r="H21240" s="406"/>
      <c r="J21240" s="82">
        <v>60</v>
      </c>
      <c r="K21240" s="321">
        <v>4</v>
      </c>
    </row>
    <row r="21241" spans="1:11" x14ac:dyDescent="0.3">
      <c r="A21241" s="341">
        <v>43894.861114525462</v>
      </c>
      <c r="B21241" s="318">
        <v>40858.597999999998</v>
      </c>
      <c r="C21241" s="318">
        <f t="shared" si="479"/>
        <v>0.23799999999755528</v>
      </c>
      <c r="D21241" s="414">
        <f t="shared" si="480"/>
        <v>0.11899999999877764</v>
      </c>
      <c r="H21241" s="406"/>
      <c r="J21241" s="82">
        <v>61</v>
      </c>
      <c r="K21241" s="391">
        <v>1</v>
      </c>
    </row>
    <row r="21242" spans="1:11" x14ac:dyDescent="0.3">
      <c r="A21242" s="341">
        <v>43894.902781249999</v>
      </c>
      <c r="B21242" s="318">
        <v>40858.83</v>
      </c>
      <c r="C21242" s="318">
        <f t="shared" si="479"/>
        <v>0.23200000000360887</v>
      </c>
      <c r="D21242" s="414">
        <f t="shared" si="480"/>
        <v>0.11600000000180444</v>
      </c>
      <c r="H21242" s="406"/>
      <c r="J21242" s="82">
        <v>62</v>
      </c>
      <c r="K21242" s="319">
        <v>2</v>
      </c>
    </row>
    <row r="21243" spans="1:11" x14ac:dyDescent="0.3">
      <c r="A21243" s="341">
        <v>43894.944447974536</v>
      </c>
      <c r="B21243" s="318">
        <v>40859.071000000004</v>
      </c>
      <c r="C21243" s="318">
        <f t="shared" si="479"/>
        <v>0.24100000000180444</v>
      </c>
      <c r="D21243" s="414">
        <f t="shared" si="480"/>
        <v>0.12050000000090222</v>
      </c>
      <c r="H21243" s="406"/>
      <c r="J21243" s="82">
        <v>63</v>
      </c>
      <c r="K21243" s="320">
        <v>3</v>
      </c>
    </row>
    <row r="21244" spans="1:11" x14ac:dyDescent="0.3">
      <c r="A21244" s="341">
        <v>43894.986114699073</v>
      </c>
      <c r="B21244" s="318">
        <v>40859.311999999998</v>
      </c>
      <c r="C21244" s="318">
        <f t="shared" si="479"/>
        <v>0.24099999999452848</v>
      </c>
      <c r="D21244" s="414">
        <f t="shared" si="480"/>
        <v>0.12049999999726424</v>
      </c>
      <c r="E21244" s="336">
        <f>SUM(C21221:C21244)*7.4805194805</f>
        <v>43.551584415471872</v>
      </c>
      <c r="F21244" s="324">
        <f>AVERAGE(D21221:D21244)</f>
        <v>0.12129166666666909</v>
      </c>
      <c r="G21244" s="324">
        <f>_xlfn.STDEV.S(D21221:D21244)</f>
        <v>3.394101874285781E-3</v>
      </c>
      <c r="H21244" s="406"/>
      <c r="J21244" s="82">
        <v>64</v>
      </c>
      <c r="K21244" s="321">
        <v>4</v>
      </c>
    </row>
    <row r="21245" spans="1:11" x14ac:dyDescent="0.3">
      <c r="A21245" s="341">
        <v>43895.027781423611</v>
      </c>
      <c r="B21245" s="318">
        <v>40859.555999999997</v>
      </c>
      <c r="C21245" s="318">
        <f t="shared" si="479"/>
        <v>0.24399999999877764</v>
      </c>
      <c r="D21245" s="414">
        <f t="shared" si="480"/>
        <v>0.12199999999938882</v>
      </c>
      <c r="H21245" s="406"/>
      <c r="J21245" s="82">
        <v>65</v>
      </c>
      <c r="K21245" s="391">
        <v>1</v>
      </c>
    </row>
    <row r="21246" spans="1:11" x14ac:dyDescent="0.3">
      <c r="A21246" s="341">
        <v>43895.069448148148</v>
      </c>
      <c r="B21246" s="318">
        <v>40859.792000000001</v>
      </c>
      <c r="C21246" s="318">
        <f t="shared" si="479"/>
        <v>0.23600000000442378</v>
      </c>
      <c r="D21246" s="414">
        <f t="shared" si="480"/>
        <v>0.11800000000221189</v>
      </c>
      <c r="H21246" s="406"/>
      <c r="J21246" s="82">
        <v>66</v>
      </c>
      <c r="K21246" s="319">
        <v>2</v>
      </c>
    </row>
    <row r="21247" spans="1:11" x14ac:dyDescent="0.3">
      <c r="A21247" s="341">
        <v>43895.111114872685</v>
      </c>
      <c r="B21247" s="318">
        <v>40860.038</v>
      </c>
      <c r="C21247" s="318">
        <f t="shared" si="479"/>
        <v>0.24599999999918509</v>
      </c>
      <c r="D21247" s="414">
        <f t="shared" si="480"/>
        <v>0.12299999999959255</v>
      </c>
      <c r="H21247" s="406"/>
      <c r="J21247" s="82">
        <v>67</v>
      </c>
      <c r="K21247" s="320">
        <v>3</v>
      </c>
    </row>
    <row r="21248" spans="1:11" x14ac:dyDescent="0.3">
      <c r="A21248" s="341">
        <v>43895.152781597222</v>
      </c>
      <c r="B21248" s="318">
        <v>40860.283000000003</v>
      </c>
      <c r="C21248" s="318">
        <f t="shared" si="479"/>
        <v>0.24500000000261934</v>
      </c>
      <c r="D21248" s="414">
        <f t="shared" si="480"/>
        <v>0.12250000000130967</v>
      </c>
      <c r="H21248" s="406"/>
      <c r="J21248" s="82">
        <v>68</v>
      </c>
      <c r="K21248" s="321">
        <v>4</v>
      </c>
    </row>
    <row r="21249" spans="1:11" x14ac:dyDescent="0.3">
      <c r="A21249" s="341">
        <v>43895.194448321759</v>
      </c>
      <c r="B21249" s="318">
        <v>40860.527999999998</v>
      </c>
      <c r="C21249" s="318">
        <f t="shared" si="479"/>
        <v>0.24499999999534339</v>
      </c>
      <c r="D21249" s="414">
        <f t="shared" si="480"/>
        <v>0.12249999999767169</v>
      </c>
      <c r="H21249" s="406"/>
      <c r="J21249" s="82">
        <v>69</v>
      </c>
      <c r="K21249" s="391">
        <v>1</v>
      </c>
    </row>
    <row r="21250" spans="1:11" x14ac:dyDescent="0.3">
      <c r="A21250" s="341">
        <v>43895.236115046297</v>
      </c>
      <c r="B21250" s="318">
        <v>40860.762000000002</v>
      </c>
      <c r="C21250" s="318">
        <f t="shared" si="479"/>
        <v>0.23400000000401633</v>
      </c>
      <c r="D21250" s="414">
        <f t="shared" si="480"/>
        <v>0.11700000000200816</v>
      </c>
      <c r="H21250" s="406"/>
      <c r="J21250" s="82">
        <v>70</v>
      </c>
      <c r="K21250" s="319">
        <v>2</v>
      </c>
    </row>
    <row r="21251" spans="1:11" x14ac:dyDescent="0.3">
      <c r="A21251" s="341">
        <v>43895.277781770834</v>
      </c>
      <c r="B21251" s="318">
        <v>40861.017999999996</v>
      </c>
      <c r="C21251" s="318">
        <f t="shared" si="479"/>
        <v>0.2559999999939464</v>
      </c>
      <c r="D21251" s="414">
        <f t="shared" si="480"/>
        <v>0.1279999999969732</v>
      </c>
      <c r="H21251" s="406"/>
      <c r="J21251" s="82">
        <v>71</v>
      </c>
      <c r="K21251" s="320">
        <v>3</v>
      </c>
    </row>
    <row r="21252" spans="1:11" x14ac:dyDescent="0.3">
      <c r="A21252" s="341">
        <v>43895.319448495371</v>
      </c>
      <c r="B21252" s="318">
        <v>40861.269</v>
      </c>
      <c r="C21252" s="318">
        <f t="shared" si="479"/>
        <v>0.25100000000384171</v>
      </c>
      <c r="D21252" s="414">
        <f t="shared" si="480"/>
        <v>0.12550000000192085</v>
      </c>
      <c r="H21252" s="406"/>
      <c r="J21252" s="82">
        <v>72</v>
      </c>
      <c r="K21252" s="321">
        <v>4</v>
      </c>
    </row>
    <row r="21253" spans="1:11" x14ac:dyDescent="0.3">
      <c r="A21253" s="341">
        <v>43895.361115219908</v>
      </c>
      <c r="B21253" s="318">
        <v>40861.512000000002</v>
      </c>
      <c r="C21253" s="318">
        <f t="shared" si="479"/>
        <v>0.24300000000221189</v>
      </c>
      <c r="D21253" s="414">
        <f t="shared" si="480"/>
        <v>0.12150000000110595</v>
      </c>
      <c r="H21253" s="406"/>
      <c r="J21253" s="82">
        <v>73</v>
      </c>
      <c r="K21253" s="391">
        <v>1</v>
      </c>
    </row>
    <row r="21254" spans="1:11" x14ac:dyDescent="0.3">
      <c r="A21254" s="341">
        <v>43895.402781944445</v>
      </c>
      <c r="B21254" s="318">
        <v>40861.745000000003</v>
      </c>
      <c r="C21254" s="318">
        <f t="shared" si="479"/>
        <v>0.23300000000017462</v>
      </c>
      <c r="D21254" s="414">
        <f t="shared" si="480"/>
        <v>0.11650000000008731</v>
      </c>
      <c r="H21254" s="406"/>
      <c r="J21254" s="82">
        <v>74</v>
      </c>
      <c r="K21254" s="319">
        <v>2</v>
      </c>
    </row>
    <row r="21255" spans="1:11" x14ac:dyDescent="0.3">
      <c r="A21255" s="341">
        <v>43895.444448668983</v>
      </c>
      <c r="B21255" s="318">
        <v>40861.995999999999</v>
      </c>
      <c r="C21255" s="318">
        <f t="shared" si="479"/>
        <v>0.25099999999656575</v>
      </c>
      <c r="D21255" s="414">
        <f t="shared" si="480"/>
        <v>0.12549999999828287</v>
      </c>
      <c r="H21255" s="406"/>
      <c r="J21255" s="82">
        <v>75</v>
      </c>
      <c r="K21255" s="320">
        <v>3</v>
      </c>
    </row>
    <row r="21256" spans="1:11" x14ac:dyDescent="0.3">
      <c r="A21256" s="341">
        <v>43895.48611539352</v>
      </c>
      <c r="B21256" s="318">
        <v>40862.243000000002</v>
      </c>
      <c r="C21256" s="318">
        <f t="shared" si="479"/>
        <v>0.2470000000030268</v>
      </c>
      <c r="D21256" s="414">
        <f t="shared" si="480"/>
        <v>0.1235000000015134</v>
      </c>
      <c r="H21256" s="406"/>
      <c r="J21256" s="82">
        <v>76</v>
      </c>
      <c r="K21256" s="321">
        <v>4</v>
      </c>
    </row>
    <row r="21257" spans="1:11" x14ac:dyDescent="0.3">
      <c r="A21257" s="341">
        <v>43895.527782118057</v>
      </c>
      <c r="B21257" s="318">
        <v>40862.483</v>
      </c>
      <c r="C21257" s="318">
        <f t="shared" si="479"/>
        <v>0.23999999999796273</v>
      </c>
      <c r="D21257" s="414">
        <f t="shared" si="480"/>
        <v>0.11999999999898137</v>
      </c>
      <c r="H21257" s="406"/>
      <c r="J21257" s="82">
        <v>77</v>
      </c>
      <c r="K21257" s="391">
        <v>1</v>
      </c>
    </row>
    <row r="21258" spans="1:11" x14ac:dyDescent="0.3">
      <c r="A21258" s="341">
        <v>43895.569448842594</v>
      </c>
      <c r="B21258" s="318">
        <v>40862.722000000002</v>
      </c>
      <c r="C21258" s="318">
        <f t="shared" si="479"/>
        <v>0.23900000000139698</v>
      </c>
      <c r="D21258" s="414">
        <f t="shared" si="480"/>
        <v>0.11950000000069849</v>
      </c>
      <c r="H21258" s="406"/>
      <c r="J21258" s="82">
        <v>78</v>
      </c>
      <c r="K21258" s="319">
        <v>2</v>
      </c>
    </row>
    <row r="21259" spans="1:11" x14ac:dyDescent="0.3">
      <c r="A21259" s="341">
        <v>43895.611115567131</v>
      </c>
      <c r="B21259" s="318">
        <v>40862.970999999998</v>
      </c>
      <c r="C21259" s="318">
        <f t="shared" si="479"/>
        <v>0.24899999999615829</v>
      </c>
      <c r="D21259" s="414">
        <f t="shared" si="480"/>
        <v>0.12449999999807915</v>
      </c>
      <c r="H21259" s="406"/>
      <c r="J21259" s="82">
        <v>79</v>
      </c>
      <c r="K21259" s="320">
        <v>3</v>
      </c>
    </row>
    <row r="21260" spans="1:11" x14ac:dyDescent="0.3">
      <c r="A21260" s="341">
        <v>43895.652782291669</v>
      </c>
      <c r="B21260" s="318">
        <v>40863.220999999998</v>
      </c>
      <c r="C21260" s="318">
        <f t="shared" si="479"/>
        <v>0.25</v>
      </c>
      <c r="D21260" s="414">
        <f t="shared" si="480"/>
        <v>0.125</v>
      </c>
      <c r="H21260" s="406"/>
      <c r="J21260" s="82">
        <v>80</v>
      </c>
      <c r="K21260" s="321">
        <v>4</v>
      </c>
    </row>
    <row r="21261" spans="1:11" x14ac:dyDescent="0.3">
      <c r="A21261" s="341">
        <v>43895.694449016206</v>
      </c>
      <c r="B21261" s="318">
        <v>40863.46</v>
      </c>
      <c r="C21261" s="318">
        <f t="shared" si="479"/>
        <v>0.23900000000139698</v>
      </c>
      <c r="D21261" s="414">
        <f t="shared" si="480"/>
        <v>0.11950000000069849</v>
      </c>
      <c r="H21261" s="406"/>
      <c r="J21261" s="82">
        <v>81</v>
      </c>
      <c r="K21261" s="391">
        <v>1</v>
      </c>
    </row>
    <row r="21262" spans="1:11" x14ac:dyDescent="0.3">
      <c r="A21262" s="341">
        <v>43895.736115740743</v>
      </c>
      <c r="B21262" s="318">
        <v>40863.690999999999</v>
      </c>
      <c r="C21262" s="318">
        <f t="shared" si="479"/>
        <v>0.23099999999976717</v>
      </c>
      <c r="D21262" s="414">
        <f t="shared" si="480"/>
        <v>0.11549999999988358</v>
      </c>
      <c r="H21262" s="406"/>
      <c r="J21262" s="82">
        <v>82</v>
      </c>
      <c r="K21262" s="319">
        <v>2</v>
      </c>
    </row>
    <row r="21263" spans="1:11" x14ac:dyDescent="0.3">
      <c r="A21263" s="341">
        <v>43895.77778246528</v>
      </c>
      <c r="B21263" s="318">
        <v>40863.934999999998</v>
      </c>
      <c r="C21263" s="318">
        <f t="shared" si="479"/>
        <v>0.24399999999877764</v>
      </c>
      <c r="D21263" s="414">
        <f t="shared" si="480"/>
        <v>0.12199999999938882</v>
      </c>
      <c r="H21263" s="406"/>
      <c r="J21263" s="82">
        <v>83</v>
      </c>
      <c r="K21263" s="320">
        <v>3</v>
      </c>
    </row>
    <row r="21264" spans="1:11" x14ac:dyDescent="0.3">
      <c r="A21264" s="341">
        <v>43895.819449189818</v>
      </c>
      <c r="B21264" s="318">
        <v>40864.182000000001</v>
      </c>
      <c r="C21264" s="318">
        <f t="shared" si="479"/>
        <v>0.2470000000030268</v>
      </c>
      <c r="D21264" s="414">
        <f t="shared" si="480"/>
        <v>0.1235000000015134</v>
      </c>
      <c r="H21264" s="406"/>
      <c r="J21264" s="82">
        <v>84</v>
      </c>
      <c r="K21264" s="321">
        <v>4</v>
      </c>
    </row>
    <row r="21265" spans="1:12" x14ac:dyDescent="0.3">
      <c r="A21265" s="341">
        <v>43895.861115914355</v>
      </c>
      <c r="B21265" s="318">
        <v>40864.421999999999</v>
      </c>
      <c r="C21265" s="318">
        <f t="shared" si="479"/>
        <v>0.23999999999796273</v>
      </c>
      <c r="D21265" s="414">
        <f t="shared" si="480"/>
        <v>0.11999999999898137</v>
      </c>
      <c r="H21265" s="406"/>
      <c r="J21265" s="82">
        <v>85</v>
      </c>
      <c r="K21265" s="391">
        <v>1</v>
      </c>
    </row>
    <row r="21266" spans="1:12" x14ac:dyDescent="0.3">
      <c r="A21266" s="341">
        <v>43895.902782638892</v>
      </c>
      <c r="B21266" s="318">
        <v>40864.650999999998</v>
      </c>
      <c r="C21266" s="318">
        <f t="shared" si="479"/>
        <v>0.22899999999935972</v>
      </c>
      <c r="D21266" s="414">
        <f t="shared" si="480"/>
        <v>0.11449999999967986</v>
      </c>
      <c r="H21266" s="406"/>
      <c r="J21266" s="82">
        <v>86</v>
      </c>
      <c r="K21266" s="319">
        <v>2</v>
      </c>
    </row>
    <row r="21267" spans="1:12" x14ac:dyDescent="0.3">
      <c r="A21267" s="341">
        <v>43895.944449363429</v>
      </c>
      <c r="B21267" s="318">
        <v>40864.887999999999</v>
      </c>
      <c r="C21267" s="318">
        <f t="shared" si="479"/>
        <v>0.23700000000098953</v>
      </c>
      <c r="D21267" s="414">
        <f t="shared" si="480"/>
        <v>0.11850000000049477</v>
      </c>
      <c r="H21267" s="406"/>
      <c r="J21267" s="82">
        <v>87</v>
      </c>
      <c r="K21267" s="320">
        <v>3</v>
      </c>
    </row>
    <row r="21268" spans="1:12" x14ac:dyDescent="0.3">
      <c r="A21268" s="341">
        <v>43895.986116087966</v>
      </c>
      <c r="B21268" s="318">
        <v>40865.131000000001</v>
      </c>
      <c r="C21268" s="318">
        <f t="shared" si="479"/>
        <v>0.24300000000221189</v>
      </c>
      <c r="D21268" s="414">
        <f t="shared" si="480"/>
        <v>0.12150000000110595</v>
      </c>
      <c r="E21268" s="336">
        <f>SUM(C21245:C21268)*7.4805194805</f>
        <v>43.52914285705301</v>
      </c>
      <c r="F21268" s="324">
        <f>AVERAGE(D21245:D21268)</f>
        <v>0.12122916666673215</v>
      </c>
      <c r="G21268" s="324">
        <f>_xlfn.STDEV.S(D21245:D21268)</f>
        <v>3.4293463901371272E-3</v>
      </c>
      <c r="H21268" s="406"/>
      <c r="J21268" s="82">
        <v>88</v>
      </c>
      <c r="K21268" s="321">
        <v>4</v>
      </c>
    </row>
    <row r="21269" spans="1:12" x14ac:dyDescent="0.3">
      <c r="A21269" s="341">
        <v>43896.027782812504</v>
      </c>
      <c r="B21269" s="318">
        <v>40865.373</v>
      </c>
      <c r="C21269" s="318">
        <f t="shared" si="479"/>
        <v>0.24199999999837019</v>
      </c>
      <c r="D21269" s="414">
        <f t="shared" si="480"/>
        <v>0.12099999999918509</v>
      </c>
      <c r="H21269" s="406"/>
      <c r="J21269" s="82">
        <v>89</v>
      </c>
      <c r="K21269" s="391">
        <v>1</v>
      </c>
    </row>
    <row r="21270" spans="1:12" x14ac:dyDescent="0.3">
      <c r="A21270" s="341">
        <v>43896.069449537034</v>
      </c>
      <c r="B21270" s="318">
        <v>40865.610999999997</v>
      </c>
      <c r="C21270" s="318">
        <f t="shared" si="479"/>
        <v>0.23799999999755528</v>
      </c>
      <c r="D21270" s="414">
        <f t="shared" si="480"/>
        <v>0.11899999999877764</v>
      </c>
      <c r="H21270" s="406"/>
      <c r="J21270" s="82">
        <v>90</v>
      </c>
      <c r="K21270" s="319">
        <v>2</v>
      </c>
    </row>
    <row r="21271" spans="1:12" x14ac:dyDescent="0.3">
      <c r="A21271" s="341">
        <v>43896.111116261571</v>
      </c>
      <c r="B21271" s="318">
        <v>40865.851000000002</v>
      </c>
      <c r="C21271" s="318">
        <f t="shared" si="479"/>
        <v>0.24000000000523869</v>
      </c>
      <c r="D21271" s="414">
        <f t="shared" si="480"/>
        <v>0.12000000000261934</v>
      </c>
      <c r="H21271" s="406"/>
      <c r="J21271" s="82">
        <v>91</v>
      </c>
      <c r="K21271" s="320">
        <v>3</v>
      </c>
    </row>
    <row r="21272" spans="1:12" x14ac:dyDescent="0.3">
      <c r="A21272" s="341">
        <v>43896.152782986108</v>
      </c>
      <c r="B21272" s="318">
        <v>40866.101000000002</v>
      </c>
      <c r="C21272" s="318">
        <f t="shared" si="479"/>
        <v>0.25</v>
      </c>
      <c r="D21272" s="414">
        <f t="shared" si="480"/>
        <v>0.125</v>
      </c>
      <c r="H21272" s="406"/>
      <c r="J21272" s="82">
        <v>92</v>
      </c>
      <c r="K21272" s="321">
        <v>4</v>
      </c>
    </row>
    <row r="21273" spans="1:12" x14ac:dyDescent="0.3">
      <c r="A21273" s="341">
        <v>43896.194449710645</v>
      </c>
      <c r="B21273" s="318">
        <v>40866.35</v>
      </c>
      <c r="C21273" s="318">
        <f t="shared" si="479"/>
        <v>0.24899999999615829</v>
      </c>
      <c r="D21273" s="414">
        <f t="shared" si="480"/>
        <v>0.12449999999807915</v>
      </c>
      <c r="H21273" s="406"/>
      <c r="J21273" s="82">
        <v>93</v>
      </c>
      <c r="K21273" s="391">
        <v>1</v>
      </c>
    </row>
    <row r="21274" spans="1:12" x14ac:dyDescent="0.3">
      <c r="A21274" s="341">
        <v>43896.236116435182</v>
      </c>
      <c r="B21274" s="318">
        <v>40866.588000000003</v>
      </c>
      <c r="C21274" s="318">
        <f t="shared" si="479"/>
        <v>0.23800000000483124</v>
      </c>
      <c r="D21274" s="414">
        <f t="shared" si="480"/>
        <v>0.11900000000241562</v>
      </c>
      <c r="H21274" s="406"/>
      <c r="J21274" s="82">
        <v>94</v>
      </c>
      <c r="K21274" s="319">
        <v>2</v>
      </c>
    </row>
    <row r="21275" spans="1:12" x14ac:dyDescent="0.3">
      <c r="A21275" s="341">
        <v>43896.27778315972</v>
      </c>
      <c r="B21275" s="318">
        <v>40866.828000000001</v>
      </c>
      <c r="C21275" s="318">
        <f t="shared" si="479"/>
        <v>0.23999999999796273</v>
      </c>
      <c r="D21275" s="414">
        <f t="shared" si="480"/>
        <v>0.11999999999898137</v>
      </c>
      <c r="H21275" s="406"/>
      <c r="J21275" s="82">
        <v>95</v>
      </c>
      <c r="K21275" s="320">
        <v>3</v>
      </c>
    </row>
    <row r="21276" spans="1:12" x14ac:dyDescent="0.3">
      <c r="A21276" s="341">
        <v>43896.319449884257</v>
      </c>
      <c r="B21276" s="318">
        <v>40867.078999999998</v>
      </c>
      <c r="C21276" s="318">
        <f t="shared" si="479"/>
        <v>0.25099999999656575</v>
      </c>
      <c r="D21276" s="414">
        <f t="shared" si="480"/>
        <v>0.12549999999828287</v>
      </c>
      <c r="H21276" s="406"/>
      <c r="J21276" s="82">
        <v>96</v>
      </c>
      <c r="K21276" s="321">
        <v>4</v>
      </c>
    </row>
    <row r="21277" spans="1:12" x14ac:dyDescent="0.3">
      <c r="A21277" s="341">
        <v>43896.364583333336</v>
      </c>
      <c r="B21277" s="318">
        <v>40867.328999999998</v>
      </c>
      <c r="C21277" s="318">
        <f t="shared" ref="C21277:C21278" si="481">B21277-B21276</f>
        <v>0.25</v>
      </c>
      <c r="D21277" s="414">
        <f t="shared" ref="D21277:D21278" si="482">C21277/2</f>
        <v>0.125</v>
      </c>
      <c r="H21277" s="406"/>
      <c r="K21277" s="391">
        <v>1</v>
      </c>
    </row>
    <row r="21278" spans="1:12" x14ac:dyDescent="0.3">
      <c r="A21278" s="341">
        <v>43896.378472222219</v>
      </c>
      <c r="B21278" s="318">
        <v>40867.57</v>
      </c>
      <c r="C21278" s="318">
        <f t="shared" si="481"/>
        <v>0.24100000000180444</v>
      </c>
      <c r="D21278" s="414">
        <f t="shared" si="482"/>
        <v>0.12050000000090222</v>
      </c>
      <c r="H21278" s="404"/>
      <c r="I21278" s="344">
        <f>AVERAGE(D21172:D21278)</f>
        <v>0.12108018867925324</v>
      </c>
      <c r="J21278" s="82">
        <v>1</v>
      </c>
      <c r="K21278" s="319">
        <v>2</v>
      </c>
      <c r="L21278" s="54" t="s">
        <v>407</v>
      </c>
    </row>
    <row r="21279" spans="1:12" x14ac:dyDescent="0.3">
      <c r="A21279" s="341">
        <v>43900.354861111111</v>
      </c>
      <c r="B21279" s="318">
        <v>40890.381999999998</v>
      </c>
      <c r="C21279" s="318"/>
      <c r="D21279" s="414"/>
      <c r="H21279" s="406"/>
      <c r="K21279" s="391">
        <v>1</v>
      </c>
      <c r="L21279" s="54" t="s">
        <v>408</v>
      </c>
    </row>
    <row r="21280" spans="1:12" x14ac:dyDescent="0.3">
      <c r="A21280" s="341">
        <v>43900.36041666667</v>
      </c>
      <c r="B21280" s="318">
        <v>40890.381999999998</v>
      </c>
      <c r="H21280" s="332"/>
      <c r="J21280" s="82">
        <v>1</v>
      </c>
      <c r="K21280" s="391">
        <v>1</v>
      </c>
      <c r="L21280" s="54" t="s">
        <v>313</v>
      </c>
    </row>
    <row r="21281" spans="1:11" x14ac:dyDescent="0.3">
      <c r="A21281" s="341">
        <v>43900.402083333334</v>
      </c>
      <c r="B21281" s="318">
        <v>40890.629999999997</v>
      </c>
      <c r="C21281" s="318">
        <f t="shared" ref="C21281:C21344" si="483">B21281-B21280</f>
        <v>0.24799999999959255</v>
      </c>
      <c r="D21281" s="414">
        <f t="shared" ref="D21281:D21344" si="484">C21281/2</f>
        <v>0.12399999999979627</v>
      </c>
      <c r="H21281" s="406"/>
      <c r="J21281" s="82">
        <v>2</v>
      </c>
      <c r="K21281" s="319">
        <v>2</v>
      </c>
    </row>
    <row r="21282" spans="1:11" x14ac:dyDescent="0.3">
      <c r="A21282" s="341">
        <v>43900.443749999999</v>
      </c>
      <c r="B21282" s="318">
        <v>40890.874000000003</v>
      </c>
      <c r="C21282" s="318">
        <f t="shared" si="483"/>
        <v>0.2440000000060536</v>
      </c>
      <c r="D21282" s="414">
        <f t="shared" si="484"/>
        <v>0.1220000000030268</v>
      </c>
      <c r="H21282" s="406"/>
      <c r="J21282" s="82">
        <v>3</v>
      </c>
      <c r="K21282" s="320">
        <v>3</v>
      </c>
    </row>
    <row r="21283" spans="1:11" x14ac:dyDescent="0.3">
      <c r="A21283" s="341">
        <v>43900.48541666667</v>
      </c>
      <c r="B21283" s="318">
        <v>40891.122000000003</v>
      </c>
      <c r="C21283" s="318">
        <f t="shared" si="483"/>
        <v>0.24799999999959255</v>
      </c>
      <c r="D21283" s="414">
        <f t="shared" si="484"/>
        <v>0.12399999999979627</v>
      </c>
      <c r="H21283" s="406"/>
      <c r="J21283" s="82">
        <v>4</v>
      </c>
      <c r="K21283" s="321">
        <v>4</v>
      </c>
    </row>
    <row r="21284" spans="1:11" x14ac:dyDescent="0.3">
      <c r="A21284" s="341">
        <v>43900.527083333334</v>
      </c>
      <c r="B21284" s="318">
        <v>40891.368000000002</v>
      </c>
      <c r="C21284" s="318">
        <f t="shared" si="483"/>
        <v>0.24599999999918509</v>
      </c>
      <c r="D21284" s="414">
        <f t="shared" si="484"/>
        <v>0.12299999999959255</v>
      </c>
      <c r="H21284" s="406"/>
      <c r="J21284" s="82">
        <v>5</v>
      </c>
      <c r="K21284" s="391">
        <v>1</v>
      </c>
    </row>
    <row r="21285" spans="1:11" x14ac:dyDescent="0.3">
      <c r="A21285" s="341">
        <v>43900.568749999999</v>
      </c>
      <c r="B21285" s="318">
        <v>40891.610999999997</v>
      </c>
      <c r="C21285" s="318">
        <f t="shared" si="483"/>
        <v>0.24299999999493593</v>
      </c>
      <c r="D21285" s="414">
        <f t="shared" si="484"/>
        <v>0.12149999999746797</v>
      </c>
      <c r="H21285" s="406"/>
      <c r="J21285" s="82">
        <v>6</v>
      </c>
      <c r="K21285" s="319">
        <v>2</v>
      </c>
    </row>
    <row r="21286" spans="1:11" x14ac:dyDescent="0.3">
      <c r="A21286" s="341">
        <v>43900.61041666667</v>
      </c>
      <c r="B21286" s="318">
        <v>40891.853999999999</v>
      </c>
      <c r="C21286" s="318">
        <f t="shared" si="483"/>
        <v>0.24300000000221189</v>
      </c>
      <c r="D21286" s="414">
        <f t="shared" si="484"/>
        <v>0.12150000000110595</v>
      </c>
      <c r="H21286" s="406"/>
      <c r="J21286" s="82">
        <v>7</v>
      </c>
      <c r="K21286" s="320">
        <v>3</v>
      </c>
    </row>
    <row r="21287" spans="1:11" x14ac:dyDescent="0.3">
      <c r="A21287" s="341">
        <v>43900.652083333334</v>
      </c>
      <c r="B21287" s="318">
        <v>40892.105000000003</v>
      </c>
      <c r="C21287" s="318">
        <f t="shared" si="483"/>
        <v>0.25100000000384171</v>
      </c>
      <c r="D21287" s="414">
        <f t="shared" si="484"/>
        <v>0.12550000000192085</v>
      </c>
      <c r="H21287" s="406"/>
      <c r="J21287" s="82">
        <v>8</v>
      </c>
      <c r="K21287" s="321">
        <v>4</v>
      </c>
    </row>
    <row r="21288" spans="1:11" x14ac:dyDescent="0.3">
      <c r="A21288" s="341">
        <v>43900.693749999999</v>
      </c>
      <c r="B21288" s="318">
        <v>40892.349000000002</v>
      </c>
      <c r="C21288" s="318">
        <f t="shared" si="483"/>
        <v>0.24399999999877764</v>
      </c>
      <c r="D21288" s="414">
        <f t="shared" si="484"/>
        <v>0.12199999999938882</v>
      </c>
      <c r="H21288" s="406"/>
      <c r="J21288" s="82">
        <v>9</v>
      </c>
      <c r="K21288" s="391">
        <v>1</v>
      </c>
    </row>
    <row r="21289" spans="1:11" x14ac:dyDescent="0.3">
      <c r="A21289" s="341">
        <v>43900.73541666667</v>
      </c>
      <c r="B21289" s="318">
        <v>40892.584999999999</v>
      </c>
      <c r="C21289" s="318">
        <f t="shared" si="483"/>
        <v>0.23599999999714782</v>
      </c>
      <c r="D21289" s="414">
        <f t="shared" si="484"/>
        <v>0.11799999999857391</v>
      </c>
      <c r="H21289" s="406"/>
      <c r="J21289" s="82">
        <v>10</v>
      </c>
      <c r="K21289" s="319">
        <v>2</v>
      </c>
    </row>
    <row r="21290" spans="1:11" x14ac:dyDescent="0.3">
      <c r="A21290" s="341">
        <v>43900.777083333334</v>
      </c>
      <c r="B21290" s="318">
        <v>40892.821000000004</v>
      </c>
      <c r="C21290" s="318">
        <f t="shared" si="483"/>
        <v>0.23600000000442378</v>
      </c>
      <c r="D21290" s="414">
        <f t="shared" si="484"/>
        <v>0.11800000000221189</v>
      </c>
      <c r="H21290" s="406"/>
      <c r="J21290" s="82">
        <v>11</v>
      </c>
      <c r="K21290" s="320">
        <v>3</v>
      </c>
    </row>
    <row r="21291" spans="1:11" x14ac:dyDescent="0.3">
      <c r="A21291" s="341">
        <v>43900.818749999999</v>
      </c>
      <c r="B21291" s="318">
        <v>40893.067999999999</v>
      </c>
      <c r="C21291" s="318">
        <f t="shared" si="483"/>
        <v>0.24699999999575084</v>
      </c>
      <c r="D21291" s="414">
        <f t="shared" si="484"/>
        <v>0.12349999999787542</v>
      </c>
      <c r="H21291" s="406"/>
      <c r="J21291" s="82">
        <v>12</v>
      </c>
      <c r="K21291" s="321">
        <v>4</v>
      </c>
    </row>
    <row r="21292" spans="1:11" x14ac:dyDescent="0.3">
      <c r="A21292" s="341">
        <v>43900.86041666667</v>
      </c>
      <c r="B21292" s="318">
        <v>40893.307000000001</v>
      </c>
      <c r="C21292" s="318">
        <f t="shared" si="483"/>
        <v>0.23900000000139698</v>
      </c>
      <c r="D21292" s="414">
        <f t="shared" si="484"/>
        <v>0.11950000000069849</v>
      </c>
      <c r="H21292" s="406"/>
      <c r="J21292" s="82">
        <v>13</v>
      </c>
      <c r="K21292" s="391">
        <v>1</v>
      </c>
    </row>
    <row r="21293" spans="1:11" x14ac:dyDescent="0.3">
      <c r="A21293" s="341">
        <v>43900.902083333334</v>
      </c>
      <c r="B21293" s="318">
        <v>40893.540999999997</v>
      </c>
      <c r="C21293" s="318">
        <f t="shared" si="483"/>
        <v>0.23399999999674037</v>
      </c>
      <c r="D21293" s="414">
        <f t="shared" si="484"/>
        <v>0.11699999999837019</v>
      </c>
      <c r="H21293" s="406"/>
      <c r="J21293" s="82">
        <v>14</v>
      </c>
      <c r="K21293" s="319">
        <v>2</v>
      </c>
    </row>
    <row r="21294" spans="1:11" x14ac:dyDescent="0.3">
      <c r="A21294" s="341">
        <v>43900.943749999999</v>
      </c>
      <c r="B21294" s="318">
        <v>40893.773999999998</v>
      </c>
      <c r="C21294" s="318">
        <f t="shared" si="483"/>
        <v>0.23300000000017462</v>
      </c>
      <c r="D21294" s="414">
        <f t="shared" si="484"/>
        <v>0.11650000000008731</v>
      </c>
      <c r="H21294" s="406"/>
      <c r="J21294" s="82">
        <v>15</v>
      </c>
      <c r="K21294" s="320">
        <v>3</v>
      </c>
    </row>
    <row r="21295" spans="1:11" x14ac:dyDescent="0.3">
      <c r="A21295" s="341">
        <v>43900.98541666667</v>
      </c>
      <c r="B21295" s="318">
        <v>40894.017999999996</v>
      </c>
      <c r="C21295" s="318">
        <f t="shared" si="483"/>
        <v>0.24399999999877764</v>
      </c>
      <c r="D21295" s="414">
        <f t="shared" si="484"/>
        <v>0.12199999999938882</v>
      </c>
      <c r="E21295" s="336">
        <f>SUM(C21269:C21295)*7.4805194805</f>
        <v>45.444155844015725</v>
      </c>
      <c r="F21295" s="323">
        <f>AVERAGE(D21269:D21295)</f>
        <v>0.12149999999994179</v>
      </c>
      <c r="G21295" s="324">
        <f>_xlfn.STDEV.S(D21269:D21295)</f>
        <v>2.7156951225997821E-3</v>
      </c>
      <c r="H21295" s="406"/>
      <c r="J21295" s="82">
        <v>16</v>
      </c>
      <c r="K21295" s="321">
        <v>4</v>
      </c>
    </row>
    <row r="21296" spans="1:11" x14ac:dyDescent="0.3">
      <c r="A21296" s="341">
        <v>43901.027083333334</v>
      </c>
      <c r="B21296" s="318">
        <v>40894.26</v>
      </c>
      <c r="C21296" s="318">
        <f t="shared" si="483"/>
        <v>0.24200000000564614</v>
      </c>
      <c r="D21296" s="414">
        <f t="shared" si="484"/>
        <v>0.12100000000282307</v>
      </c>
      <c r="H21296" s="406"/>
      <c r="J21296" s="82">
        <v>17</v>
      </c>
      <c r="K21296" s="391">
        <v>1</v>
      </c>
    </row>
    <row r="21297" spans="1:11" x14ac:dyDescent="0.3">
      <c r="A21297" s="341">
        <v>43901.068749999999</v>
      </c>
      <c r="B21297" s="318">
        <v>40894.498</v>
      </c>
      <c r="C21297" s="318">
        <f t="shared" si="483"/>
        <v>0.23799999999755528</v>
      </c>
      <c r="D21297" s="414">
        <f t="shared" si="484"/>
        <v>0.11899999999877764</v>
      </c>
      <c r="H21297" s="406"/>
      <c r="J21297" s="82">
        <v>18</v>
      </c>
      <c r="K21297" s="319">
        <v>2</v>
      </c>
    </row>
    <row r="21298" spans="1:11" x14ac:dyDescent="0.3">
      <c r="A21298" s="341">
        <v>43901.11041666667</v>
      </c>
      <c r="B21298" s="318">
        <v>40894.732000000004</v>
      </c>
      <c r="C21298" s="318">
        <f t="shared" si="483"/>
        <v>0.23400000000401633</v>
      </c>
      <c r="D21298" s="414">
        <f t="shared" si="484"/>
        <v>0.11700000000200816</v>
      </c>
      <c r="H21298" s="406"/>
      <c r="J21298" s="82">
        <v>19</v>
      </c>
      <c r="K21298" s="320">
        <v>3</v>
      </c>
    </row>
    <row r="21299" spans="1:11" x14ac:dyDescent="0.3">
      <c r="A21299" s="341">
        <v>43901.152083333334</v>
      </c>
      <c r="B21299" s="318">
        <v>40894.982000000004</v>
      </c>
      <c r="C21299" s="318">
        <f t="shared" si="483"/>
        <v>0.25</v>
      </c>
      <c r="D21299" s="414">
        <f t="shared" si="484"/>
        <v>0.125</v>
      </c>
      <c r="H21299" s="406"/>
      <c r="J21299" s="82">
        <v>20</v>
      </c>
      <c r="K21299" s="321">
        <v>4</v>
      </c>
    </row>
    <row r="21300" spans="1:11" x14ac:dyDescent="0.3">
      <c r="A21300" s="341">
        <v>43901.193749999999</v>
      </c>
      <c r="B21300" s="318">
        <v>40895.239000000001</v>
      </c>
      <c r="C21300" s="318">
        <f t="shared" si="483"/>
        <v>0.25699999999778811</v>
      </c>
      <c r="D21300" s="414">
        <f t="shared" si="484"/>
        <v>0.12849999999889405</v>
      </c>
      <c r="H21300" s="406"/>
      <c r="J21300" s="82">
        <v>21</v>
      </c>
      <c r="K21300" s="391">
        <v>1</v>
      </c>
    </row>
    <row r="21301" spans="1:11" x14ac:dyDescent="0.3">
      <c r="A21301" s="341">
        <v>43901.23541666667</v>
      </c>
      <c r="B21301" s="318">
        <v>40895.483</v>
      </c>
      <c r="C21301" s="318">
        <f t="shared" si="483"/>
        <v>0.24399999999877764</v>
      </c>
      <c r="D21301" s="414">
        <f t="shared" si="484"/>
        <v>0.12199999999938882</v>
      </c>
      <c r="H21301" s="406"/>
      <c r="J21301" s="82">
        <v>22</v>
      </c>
      <c r="K21301" s="319">
        <v>2</v>
      </c>
    </row>
    <row r="21302" spans="1:11" x14ac:dyDescent="0.3">
      <c r="A21302" s="341">
        <v>43901.277083333334</v>
      </c>
      <c r="B21302" s="318">
        <v>40895.722000000002</v>
      </c>
      <c r="C21302" s="318">
        <f t="shared" si="483"/>
        <v>0.23900000000139698</v>
      </c>
      <c r="D21302" s="414">
        <f t="shared" si="484"/>
        <v>0.11950000000069849</v>
      </c>
      <c r="H21302" s="406"/>
      <c r="J21302" s="82">
        <v>23</v>
      </c>
      <c r="K21302" s="320">
        <v>3</v>
      </c>
    </row>
    <row r="21303" spans="1:11" x14ac:dyDescent="0.3">
      <c r="A21303" s="341">
        <v>43901.318749999999</v>
      </c>
      <c r="B21303" s="318">
        <v>40895.972000000002</v>
      </c>
      <c r="C21303" s="318">
        <f t="shared" si="483"/>
        <v>0.25</v>
      </c>
      <c r="D21303" s="414">
        <f t="shared" si="484"/>
        <v>0.125</v>
      </c>
      <c r="H21303" s="406"/>
      <c r="J21303" s="82">
        <v>24</v>
      </c>
      <c r="K21303" s="321">
        <v>4</v>
      </c>
    </row>
    <row r="21304" spans="1:11" x14ac:dyDescent="0.3">
      <c r="A21304" s="341">
        <v>43901.36041666667</v>
      </c>
      <c r="B21304" s="318">
        <v>40896.228999999999</v>
      </c>
      <c r="C21304" s="318">
        <f t="shared" si="483"/>
        <v>0.25699999999778811</v>
      </c>
      <c r="D21304" s="414">
        <f t="shared" si="484"/>
        <v>0.12849999999889405</v>
      </c>
      <c r="H21304" s="406"/>
      <c r="J21304" s="82">
        <v>25</v>
      </c>
      <c r="K21304" s="391">
        <v>1</v>
      </c>
    </row>
    <row r="21305" spans="1:11" x14ac:dyDescent="0.3">
      <c r="A21305" s="341">
        <v>43901.402083333334</v>
      </c>
      <c r="B21305" s="318">
        <v>40896.478999999999</v>
      </c>
      <c r="C21305" s="318">
        <f t="shared" si="483"/>
        <v>0.25</v>
      </c>
      <c r="D21305" s="414">
        <f t="shared" si="484"/>
        <v>0.125</v>
      </c>
      <c r="H21305" s="406"/>
      <c r="J21305" s="82">
        <v>26</v>
      </c>
      <c r="K21305" s="319">
        <v>2</v>
      </c>
    </row>
    <row r="21306" spans="1:11" x14ac:dyDescent="0.3">
      <c r="A21306" s="341">
        <v>43901.443749999999</v>
      </c>
      <c r="B21306" s="318">
        <v>40896.720000000001</v>
      </c>
      <c r="C21306" s="318">
        <f t="shared" si="483"/>
        <v>0.24100000000180444</v>
      </c>
      <c r="D21306" s="414">
        <f t="shared" si="484"/>
        <v>0.12050000000090222</v>
      </c>
      <c r="H21306" s="406"/>
      <c r="J21306" s="82">
        <v>27</v>
      </c>
      <c r="K21306" s="320">
        <v>3</v>
      </c>
    </row>
    <row r="21307" spans="1:11" x14ac:dyDescent="0.3">
      <c r="A21307" s="341">
        <v>43901.48541666667</v>
      </c>
      <c r="B21307" s="318">
        <v>40896.964999999997</v>
      </c>
      <c r="C21307" s="318">
        <f t="shared" si="483"/>
        <v>0.24499999999534339</v>
      </c>
      <c r="D21307" s="414">
        <f t="shared" si="484"/>
        <v>0.12249999999767169</v>
      </c>
      <c r="H21307" s="406"/>
      <c r="J21307" s="82">
        <v>28</v>
      </c>
      <c r="K21307" s="321">
        <v>4</v>
      </c>
    </row>
    <row r="21308" spans="1:11" x14ac:dyDescent="0.3">
      <c r="A21308" s="341">
        <v>43901.527083333334</v>
      </c>
      <c r="B21308" s="318">
        <v>40897.213000000003</v>
      </c>
      <c r="C21308" s="318">
        <f t="shared" si="483"/>
        <v>0.2480000000068685</v>
      </c>
      <c r="D21308" s="414">
        <f t="shared" si="484"/>
        <v>0.12400000000343425</v>
      </c>
      <c r="H21308" s="406"/>
      <c r="J21308" s="82">
        <v>29</v>
      </c>
      <c r="K21308" s="391">
        <v>1</v>
      </c>
    </row>
    <row r="21309" spans="1:11" x14ac:dyDescent="0.3">
      <c r="A21309" s="341">
        <v>43901.568749999999</v>
      </c>
      <c r="B21309" s="318">
        <v>40897.459000000003</v>
      </c>
      <c r="C21309" s="318">
        <f t="shared" si="483"/>
        <v>0.24599999999918509</v>
      </c>
      <c r="D21309" s="414">
        <f t="shared" si="484"/>
        <v>0.12299999999959255</v>
      </c>
      <c r="H21309" s="406"/>
      <c r="J21309" s="82">
        <v>30</v>
      </c>
      <c r="K21309" s="319">
        <v>2</v>
      </c>
    </row>
    <row r="21310" spans="1:11" x14ac:dyDescent="0.3">
      <c r="A21310" s="341">
        <v>43901.61041666667</v>
      </c>
      <c r="B21310" s="318">
        <v>40897.699000000001</v>
      </c>
      <c r="C21310" s="318">
        <f t="shared" si="483"/>
        <v>0.23999999999796273</v>
      </c>
      <c r="D21310" s="414">
        <f t="shared" si="484"/>
        <v>0.11999999999898137</v>
      </c>
      <c r="H21310" s="406"/>
      <c r="J21310" s="82">
        <v>31</v>
      </c>
      <c r="K21310" s="320">
        <v>3</v>
      </c>
    </row>
    <row r="21311" spans="1:11" x14ac:dyDescent="0.3">
      <c r="A21311" s="341">
        <v>43901.652083333334</v>
      </c>
      <c r="B21311" s="318">
        <v>40897.942999999999</v>
      </c>
      <c r="C21311" s="318">
        <f t="shared" si="483"/>
        <v>0.24399999999877764</v>
      </c>
      <c r="D21311" s="414">
        <f t="shared" si="484"/>
        <v>0.12199999999938882</v>
      </c>
      <c r="H21311" s="406"/>
      <c r="J21311" s="82">
        <v>32</v>
      </c>
      <c r="K21311" s="321">
        <v>4</v>
      </c>
    </row>
    <row r="21312" spans="1:11" x14ac:dyDescent="0.3">
      <c r="A21312" s="341">
        <v>43901.693749999999</v>
      </c>
      <c r="B21312" s="318">
        <v>40898.190999999999</v>
      </c>
      <c r="C21312" s="318">
        <f t="shared" si="483"/>
        <v>0.24799999999959255</v>
      </c>
      <c r="D21312" s="414">
        <f t="shared" si="484"/>
        <v>0.12399999999979627</v>
      </c>
      <c r="H21312" s="406"/>
      <c r="J21312" s="82">
        <v>33</v>
      </c>
      <c r="K21312" s="391">
        <v>1</v>
      </c>
    </row>
    <row r="21313" spans="1:11" x14ac:dyDescent="0.3">
      <c r="A21313" s="341">
        <v>43901.73541666667</v>
      </c>
      <c r="B21313" s="318">
        <v>40898.432000000001</v>
      </c>
      <c r="C21313" s="318">
        <f t="shared" si="483"/>
        <v>0.24100000000180444</v>
      </c>
      <c r="D21313" s="414">
        <f t="shared" si="484"/>
        <v>0.12050000000090222</v>
      </c>
      <c r="H21313" s="406"/>
      <c r="J21313" s="82">
        <v>34</v>
      </c>
      <c r="K21313" s="319">
        <v>2</v>
      </c>
    </row>
    <row r="21314" spans="1:11" x14ac:dyDescent="0.3">
      <c r="A21314" s="341">
        <v>43901.777083333334</v>
      </c>
      <c r="B21314" s="318">
        <v>40898.67</v>
      </c>
      <c r="C21314" s="318">
        <f t="shared" si="483"/>
        <v>0.23799999999755528</v>
      </c>
      <c r="D21314" s="414">
        <f t="shared" si="484"/>
        <v>0.11899999999877764</v>
      </c>
      <c r="H21314" s="406"/>
      <c r="J21314" s="82">
        <v>35</v>
      </c>
      <c r="K21314" s="320">
        <v>3</v>
      </c>
    </row>
    <row r="21315" spans="1:11" x14ac:dyDescent="0.3">
      <c r="A21315" s="341">
        <v>43901.818749999999</v>
      </c>
      <c r="B21315" s="318">
        <v>40898.909</v>
      </c>
      <c r="C21315" s="318">
        <f t="shared" si="483"/>
        <v>0.23900000000139698</v>
      </c>
      <c r="D21315" s="414">
        <f t="shared" si="484"/>
        <v>0.11950000000069849</v>
      </c>
      <c r="H21315" s="406"/>
      <c r="J21315" s="82">
        <v>36</v>
      </c>
      <c r="K21315" s="321">
        <v>4</v>
      </c>
    </row>
    <row r="21316" spans="1:11" x14ac:dyDescent="0.3">
      <c r="A21316" s="341">
        <v>43901.86041666667</v>
      </c>
      <c r="B21316" s="318">
        <v>40899.150999999998</v>
      </c>
      <c r="C21316" s="318">
        <f t="shared" si="483"/>
        <v>0.24199999999837019</v>
      </c>
      <c r="D21316" s="414">
        <f t="shared" si="484"/>
        <v>0.12099999999918509</v>
      </c>
      <c r="H21316" s="406"/>
      <c r="J21316" s="82">
        <v>37</v>
      </c>
      <c r="K21316" s="391">
        <v>1</v>
      </c>
    </row>
    <row r="21317" spans="1:11" x14ac:dyDescent="0.3">
      <c r="A21317" s="341">
        <v>43901.902083333334</v>
      </c>
      <c r="B21317" s="318">
        <v>40899.389000000003</v>
      </c>
      <c r="C21317" s="318">
        <f t="shared" si="483"/>
        <v>0.23800000000483124</v>
      </c>
      <c r="D21317" s="414">
        <f t="shared" si="484"/>
        <v>0.11900000000241562</v>
      </c>
      <c r="H21317" s="406"/>
      <c r="J21317" s="82">
        <v>38</v>
      </c>
      <c r="K21317" s="319">
        <v>2</v>
      </c>
    </row>
    <row r="21318" spans="1:11" x14ac:dyDescent="0.3">
      <c r="A21318" s="341">
        <v>43901.943749999999</v>
      </c>
      <c r="B21318" s="318">
        <v>40899.623</v>
      </c>
      <c r="C21318" s="318">
        <f t="shared" si="483"/>
        <v>0.23399999999674037</v>
      </c>
      <c r="D21318" s="414">
        <f t="shared" si="484"/>
        <v>0.11699999999837019</v>
      </c>
      <c r="H21318" s="406"/>
      <c r="J21318" s="82">
        <v>39</v>
      </c>
      <c r="K21318" s="320">
        <v>3</v>
      </c>
    </row>
    <row r="21319" spans="1:11" x14ac:dyDescent="0.3">
      <c r="A21319" s="341">
        <v>43901.98541666667</v>
      </c>
      <c r="B21319" s="318">
        <v>40899.860999999997</v>
      </c>
      <c r="C21319" s="318">
        <f t="shared" si="483"/>
        <v>0.23799999999755528</v>
      </c>
      <c r="D21319" s="414">
        <f t="shared" si="484"/>
        <v>0.11899999999877764</v>
      </c>
      <c r="E21319" s="336">
        <f>SUM(C21296:C21319)*7.4805194805</f>
        <v>43.70867532456716</v>
      </c>
      <c r="F21319" s="324">
        <f>AVERAGE(D21296:D21319)</f>
        <v>0.12172916666668243</v>
      </c>
      <c r="G21319" s="324">
        <f>_xlfn.STDEV.S(D21296:D21319)</f>
        <v>3.1484266830465453E-3</v>
      </c>
      <c r="H21319" s="406"/>
      <c r="J21319" s="82">
        <v>40</v>
      </c>
      <c r="K21319" s="321">
        <v>4</v>
      </c>
    </row>
    <row r="21320" spans="1:11" x14ac:dyDescent="0.3">
      <c r="A21320" s="341">
        <v>43902.027083333334</v>
      </c>
      <c r="B21320" s="318">
        <v>40900.101999999999</v>
      </c>
      <c r="C21320" s="318">
        <f t="shared" si="483"/>
        <v>0.24100000000180444</v>
      </c>
      <c r="D21320" s="414">
        <f t="shared" si="484"/>
        <v>0.12050000000090222</v>
      </c>
      <c r="H21320" s="406"/>
      <c r="J21320" s="82">
        <v>41</v>
      </c>
      <c r="K21320" s="391">
        <v>1</v>
      </c>
    </row>
    <row r="21321" spans="1:11" x14ac:dyDescent="0.3">
      <c r="A21321" s="341">
        <v>43902.068749999999</v>
      </c>
      <c r="B21321" s="318">
        <v>40900.341999999997</v>
      </c>
      <c r="C21321" s="318">
        <f t="shared" si="483"/>
        <v>0.23999999999796273</v>
      </c>
      <c r="D21321" s="414">
        <f t="shared" si="484"/>
        <v>0.11999999999898137</v>
      </c>
      <c r="H21321" s="406"/>
      <c r="J21321" s="82">
        <v>42</v>
      </c>
      <c r="K21321" s="319">
        <v>2</v>
      </c>
    </row>
    <row r="21322" spans="1:11" x14ac:dyDescent="0.3">
      <c r="A21322" s="341">
        <v>43902.11041666667</v>
      </c>
      <c r="B21322" s="318">
        <v>40900.580999999998</v>
      </c>
      <c r="C21322" s="318">
        <f t="shared" si="483"/>
        <v>0.23900000000139698</v>
      </c>
      <c r="D21322" s="414">
        <f t="shared" si="484"/>
        <v>0.11950000000069849</v>
      </c>
      <c r="H21322" s="406"/>
      <c r="J21322" s="82">
        <v>43</v>
      </c>
      <c r="K21322" s="320">
        <v>3</v>
      </c>
    </row>
    <row r="21323" spans="1:11" x14ac:dyDescent="0.3">
      <c r="A21323" s="341">
        <v>43902.152083333334</v>
      </c>
      <c r="B21323" s="318">
        <v>40900.822</v>
      </c>
      <c r="C21323" s="318">
        <f t="shared" si="483"/>
        <v>0.24100000000180444</v>
      </c>
      <c r="D21323" s="414">
        <f t="shared" si="484"/>
        <v>0.12050000000090222</v>
      </c>
      <c r="H21323" s="406"/>
      <c r="J21323" s="82">
        <v>44</v>
      </c>
      <c r="K21323" s="321">
        <v>4</v>
      </c>
    </row>
    <row r="21324" spans="1:11" x14ac:dyDescent="0.3">
      <c r="A21324" s="341">
        <v>43902.193749999999</v>
      </c>
      <c r="B21324" s="318">
        <v>40901.078999999998</v>
      </c>
      <c r="C21324" s="318">
        <f t="shared" si="483"/>
        <v>0.25699999999778811</v>
      </c>
      <c r="D21324" s="414">
        <f t="shared" si="484"/>
        <v>0.12849999999889405</v>
      </c>
      <c r="H21324" s="406"/>
      <c r="J21324" s="82">
        <v>45</v>
      </c>
      <c r="K21324" s="391">
        <v>1</v>
      </c>
    </row>
    <row r="21325" spans="1:11" x14ac:dyDescent="0.3">
      <c r="A21325" s="341">
        <v>43902.23541666667</v>
      </c>
      <c r="B21325" s="318">
        <v>40901.33</v>
      </c>
      <c r="C21325" s="318">
        <f t="shared" si="483"/>
        <v>0.25100000000384171</v>
      </c>
      <c r="D21325" s="414">
        <f t="shared" si="484"/>
        <v>0.12550000000192085</v>
      </c>
      <c r="H21325" s="406"/>
      <c r="J21325" s="82">
        <v>46</v>
      </c>
      <c r="K21325" s="319">
        <v>2</v>
      </c>
    </row>
    <row r="21326" spans="1:11" x14ac:dyDescent="0.3">
      <c r="A21326" s="341">
        <v>43902.277083333334</v>
      </c>
      <c r="B21326" s="318">
        <v>40901.576999999997</v>
      </c>
      <c r="C21326" s="318">
        <f t="shared" si="483"/>
        <v>0.24699999999575084</v>
      </c>
      <c r="D21326" s="414">
        <f t="shared" si="484"/>
        <v>0.12349999999787542</v>
      </c>
      <c r="H21326" s="406"/>
      <c r="J21326" s="82">
        <v>47</v>
      </c>
      <c r="K21326" s="320">
        <v>3</v>
      </c>
    </row>
    <row r="21327" spans="1:11" x14ac:dyDescent="0.3">
      <c r="A21327" s="341">
        <v>43902.318749999999</v>
      </c>
      <c r="B21327" s="318">
        <v>40901.817999999999</v>
      </c>
      <c r="C21327" s="318">
        <f t="shared" si="483"/>
        <v>0.24100000000180444</v>
      </c>
      <c r="D21327" s="414">
        <f t="shared" si="484"/>
        <v>0.12050000000090222</v>
      </c>
      <c r="H21327" s="406"/>
      <c r="J21327" s="82">
        <v>48</v>
      </c>
      <c r="K21327" s="321">
        <v>4</v>
      </c>
    </row>
    <row r="21328" spans="1:11" x14ac:dyDescent="0.3">
      <c r="A21328" s="341">
        <v>43902.36041666667</v>
      </c>
      <c r="B21328" s="318">
        <v>40902.07</v>
      </c>
      <c r="C21328" s="318">
        <f t="shared" si="483"/>
        <v>0.25200000000040745</v>
      </c>
      <c r="D21328" s="414">
        <f t="shared" si="484"/>
        <v>0.12600000000020373</v>
      </c>
      <c r="H21328" s="406"/>
      <c r="J21328" s="82">
        <v>49</v>
      </c>
      <c r="K21328" s="391">
        <v>1</v>
      </c>
    </row>
    <row r="21329" spans="1:11" x14ac:dyDescent="0.3">
      <c r="A21329" s="341">
        <v>43902.402083333334</v>
      </c>
      <c r="B21329" s="318">
        <v>40902.322999999997</v>
      </c>
      <c r="C21329" s="318">
        <f t="shared" si="483"/>
        <v>0.2529999999969732</v>
      </c>
      <c r="D21329" s="414">
        <f t="shared" si="484"/>
        <v>0.1264999999984866</v>
      </c>
      <c r="H21329" s="406"/>
      <c r="J21329" s="82">
        <v>50</v>
      </c>
      <c r="K21329" s="319">
        <v>2</v>
      </c>
    </row>
    <row r="21330" spans="1:11" x14ac:dyDescent="0.3">
      <c r="A21330" s="341">
        <v>43902.443749999999</v>
      </c>
      <c r="B21330" s="318">
        <v>40902.571000000004</v>
      </c>
      <c r="C21330" s="318">
        <f t="shared" si="483"/>
        <v>0.2480000000068685</v>
      </c>
      <c r="D21330" s="414">
        <f t="shared" si="484"/>
        <v>0.12400000000343425</v>
      </c>
      <c r="H21330" s="406"/>
      <c r="J21330" s="82">
        <v>51</v>
      </c>
      <c r="K21330" s="320">
        <v>3</v>
      </c>
    </row>
    <row r="21331" spans="1:11" x14ac:dyDescent="0.3">
      <c r="A21331" s="341">
        <v>43902.48541666667</v>
      </c>
      <c r="B21331" s="318">
        <v>40902.81</v>
      </c>
      <c r="C21331" s="318">
        <f t="shared" si="483"/>
        <v>0.23899999999412103</v>
      </c>
      <c r="D21331" s="414">
        <f t="shared" si="484"/>
        <v>0.11949999999706051</v>
      </c>
      <c r="H21331" s="406"/>
      <c r="J21331" s="82">
        <v>52</v>
      </c>
      <c r="K21331" s="321">
        <v>4</v>
      </c>
    </row>
    <row r="21332" spans="1:11" x14ac:dyDescent="0.3">
      <c r="A21332" s="341">
        <v>43902.527083333334</v>
      </c>
      <c r="B21332" s="318">
        <v>40903.06</v>
      </c>
      <c r="C21332" s="318">
        <f t="shared" si="483"/>
        <v>0.25</v>
      </c>
      <c r="D21332" s="414">
        <f t="shared" si="484"/>
        <v>0.125</v>
      </c>
      <c r="H21332" s="406"/>
      <c r="J21332" s="82">
        <v>53</v>
      </c>
      <c r="K21332" s="391">
        <v>1</v>
      </c>
    </row>
    <row r="21333" spans="1:11" x14ac:dyDescent="0.3">
      <c r="A21333" s="341">
        <v>43902.568749999999</v>
      </c>
      <c r="B21333" s="318">
        <v>40903.300999999999</v>
      </c>
      <c r="C21333" s="318">
        <f t="shared" si="483"/>
        <v>0.24100000000180444</v>
      </c>
      <c r="D21333" s="414">
        <f t="shared" si="484"/>
        <v>0.12050000000090222</v>
      </c>
      <c r="H21333" s="406"/>
      <c r="J21333" s="82">
        <v>54</v>
      </c>
      <c r="K21333" s="319">
        <v>2</v>
      </c>
    </row>
    <row r="21334" spans="1:11" x14ac:dyDescent="0.3">
      <c r="A21334" s="341">
        <v>43902.61041666667</v>
      </c>
      <c r="B21334" s="318">
        <v>40903.546000000002</v>
      </c>
      <c r="C21334" s="318">
        <f t="shared" si="483"/>
        <v>0.24500000000261934</v>
      </c>
      <c r="D21334" s="414">
        <f t="shared" si="484"/>
        <v>0.12250000000130967</v>
      </c>
      <c r="H21334" s="406"/>
      <c r="J21334" s="82">
        <v>55</v>
      </c>
      <c r="K21334" s="320">
        <v>3</v>
      </c>
    </row>
    <row r="21335" spans="1:11" x14ac:dyDescent="0.3">
      <c r="A21335" s="341">
        <v>43902.652083333334</v>
      </c>
      <c r="B21335" s="318">
        <v>40903.781000000003</v>
      </c>
      <c r="C21335" s="318">
        <f t="shared" si="483"/>
        <v>0.23500000000058208</v>
      </c>
      <c r="D21335" s="414">
        <f t="shared" si="484"/>
        <v>0.11750000000029104</v>
      </c>
      <c r="H21335" s="406"/>
      <c r="J21335" s="82">
        <v>56</v>
      </c>
      <c r="K21335" s="321">
        <v>4</v>
      </c>
    </row>
    <row r="21336" spans="1:11" x14ac:dyDescent="0.3">
      <c r="A21336" s="341">
        <v>43902.693749999999</v>
      </c>
      <c r="B21336" s="318">
        <v>40904.027999999998</v>
      </c>
      <c r="C21336" s="318">
        <f t="shared" si="483"/>
        <v>0.24699999999575084</v>
      </c>
      <c r="D21336" s="414">
        <f t="shared" si="484"/>
        <v>0.12349999999787542</v>
      </c>
      <c r="H21336" s="406"/>
      <c r="J21336" s="82">
        <v>57</v>
      </c>
      <c r="K21336" s="391">
        <v>1</v>
      </c>
    </row>
    <row r="21337" spans="1:11" x14ac:dyDescent="0.3">
      <c r="A21337" s="341">
        <v>43902.73541666667</v>
      </c>
      <c r="B21337" s="318">
        <v>40904.273999999998</v>
      </c>
      <c r="C21337" s="318">
        <f t="shared" si="483"/>
        <v>0.24599999999918509</v>
      </c>
      <c r="D21337" s="414">
        <f t="shared" si="484"/>
        <v>0.12299999999959255</v>
      </c>
      <c r="H21337" s="406"/>
      <c r="J21337" s="82">
        <v>58</v>
      </c>
      <c r="K21337" s="319">
        <v>2</v>
      </c>
    </row>
    <row r="21338" spans="1:11" x14ac:dyDescent="0.3">
      <c r="A21338" s="341">
        <v>43902.777083333334</v>
      </c>
      <c r="B21338" s="318">
        <v>40904.517</v>
      </c>
      <c r="C21338" s="318">
        <f t="shared" si="483"/>
        <v>0.24300000000221189</v>
      </c>
      <c r="D21338" s="414">
        <f t="shared" si="484"/>
        <v>0.12150000000110595</v>
      </c>
      <c r="H21338" s="406"/>
      <c r="J21338" s="82">
        <v>59</v>
      </c>
      <c r="K21338" s="320">
        <v>3</v>
      </c>
    </row>
    <row r="21339" spans="1:11" x14ac:dyDescent="0.3">
      <c r="A21339" s="341">
        <v>43902.818749999999</v>
      </c>
      <c r="B21339" s="318">
        <v>40904.749000000003</v>
      </c>
      <c r="C21339" s="318">
        <f t="shared" si="483"/>
        <v>0.23200000000360887</v>
      </c>
      <c r="D21339" s="414">
        <f t="shared" si="484"/>
        <v>0.11600000000180444</v>
      </c>
      <c r="H21339" s="406"/>
      <c r="J21339" s="82">
        <v>60</v>
      </c>
      <c r="K21339" s="321">
        <v>4</v>
      </c>
    </row>
    <row r="21340" spans="1:11" x14ac:dyDescent="0.3">
      <c r="A21340" s="341">
        <v>43902.86041666667</v>
      </c>
      <c r="B21340" s="318">
        <v>40904.982000000004</v>
      </c>
      <c r="C21340" s="318">
        <f t="shared" si="483"/>
        <v>0.23300000000017462</v>
      </c>
      <c r="D21340" s="414">
        <f t="shared" si="484"/>
        <v>0.11650000000008731</v>
      </c>
      <c r="H21340" s="406"/>
      <c r="J21340" s="82">
        <v>61</v>
      </c>
      <c r="K21340" s="391">
        <v>1</v>
      </c>
    </row>
    <row r="21341" spans="1:11" x14ac:dyDescent="0.3">
      <c r="A21341" s="341">
        <v>43902.902083333334</v>
      </c>
      <c r="B21341" s="318">
        <v>40905.220999999998</v>
      </c>
      <c r="C21341" s="318">
        <f t="shared" si="483"/>
        <v>0.23899999999412103</v>
      </c>
      <c r="D21341" s="414">
        <f t="shared" si="484"/>
        <v>0.11949999999706051</v>
      </c>
      <c r="H21341" s="406"/>
      <c r="J21341" s="82">
        <v>62</v>
      </c>
      <c r="K21341" s="319">
        <v>2</v>
      </c>
    </row>
    <row r="21342" spans="1:11" x14ac:dyDescent="0.3">
      <c r="A21342" s="341">
        <v>43902.943749999999</v>
      </c>
      <c r="B21342" s="318">
        <v>40905.457999999999</v>
      </c>
      <c r="C21342" s="318">
        <f t="shared" si="483"/>
        <v>0.23700000000098953</v>
      </c>
      <c r="D21342" s="414">
        <f t="shared" si="484"/>
        <v>0.11850000000049477</v>
      </c>
      <c r="H21342" s="406"/>
      <c r="J21342" s="82">
        <v>63</v>
      </c>
      <c r="K21342" s="320">
        <v>3</v>
      </c>
    </row>
    <row r="21343" spans="1:11" x14ac:dyDescent="0.3">
      <c r="A21343" s="341">
        <v>43902.98541666667</v>
      </c>
      <c r="B21343" s="318">
        <v>40905.688999999998</v>
      </c>
      <c r="C21343" s="318">
        <f t="shared" si="483"/>
        <v>0.23099999999976717</v>
      </c>
      <c r="D21343" s="414">
        <f t="shared" si="484"/>
        <v>0.11549999999988358</v>
      </c>
      <c r="E21343" s="336">
        <f>SUM(C21320:C21343)*7.4805194805</f>
        <v>43.596467532364017</v>
      </c>
      <c r="F21343" s="324">
        <f>AVERAGE(D21320:D21343)</f>
        <v>0.12141666666669455</v>
      </c>
      <c r="G21343" s="324">
        <f>_xlfn.STDEV.S(D21320:D21343)</f>
        <v>3.4536265332290035E-3</v>
      </c>
      <c r="H21343" s="406"/>
      <c r="J21343" s="82">
        <v>64</v>
      </c>
      <c r="K21343" s="321">
        <v>4</v>
      </c>
    </row>
    <row r="21344" spans="1:11" x14ac:dyDescent="0.3">
      <c r="A21344" s="341">
        <v>43903.027083333334</v>
      </c>
      <c r="B21344" s="318">
        <v>40905.928</v>
      </c>
      <c r="C21344" s="318">
        <f t="shared" si="483"/>
        <v>0.23900000000139698</v>
      </c>
      <c r="D21344" s="414">
        <f t="shared" si="484"/>
        <v>0.11950000000069849</v>
      </c>
      <c r="H21344" s="406"/>
      <c r="J21344" s="82">
        <v>65</v>
      </c>
      <c r="K21344" s="391">
        <v>1</v>
      </c>
    </row>
    <row r="21345" spans="1:12" x14ac:dyDescent="0.3">
      <c r="A21345" s="341">
        <v>43903.068749999999</v>
      </c>
      <c r="B21345" s="318">
        <v>40906.171999999999</v>
      </c>
      <c r="C21345" s="318">
        <f t="shared" ref="C21345:C21414" si="485">B21345-B21344</f>
        <v>0.24399999999877764</v>
      </c>
      <c r="D21345" s="414">
        <f t="shared" ref="D21345:D21414" si="486">C21345/2</f>
        <v>0.12199999999938882</v>
      </c>
      <c r="H21345" s="406"/>
      <c r="J21345" s="82">
        <v>66</v>
      </c>
      <c r="K21345" s="319">
        <v>2</v>
      </c>
    </row>
    <row r="21346" spans="1:12" x14ac:dyDescent="0.3">
      <c r="A21346" s="341">
        <v>43903.11041666667</v>
      </c>
      <c r="B21346" s="318">
        <v>40906.411999999997</v>
      </c>
      <c r="C21346" s="318">
        <f t="shared" si="485"/>
        <v>0.23999999999796273</v>
      </c>
      <c r="D21346" s="414">
        <f t="shared" si="486"/>
        <v>0.11999999999898137</v>
      </c>
      <c r="H21346" s="406"/>
      <c r="J21346" s="82">
        <v>67</v>
      </c>
      <c r="K21346" s="320">
        <v>3</v>
      </c>
    </row>
    <row r="21347" spans="1:12" x14ac:dyDescent="0.3">
      <c r="A21347" s="341">
        <v>43903.152083333334</v>
      </c>
      <c r="B21347" s="318">
        <v>40906.650999999998</v>
      </c>
      <c r="C21347" s="318">
        <f t="shared" si="485"/>
        <v>0.23900000000139698</v>
      </c>
      <c r="D21347" s="414">
        <f t="shared" si="486"/>
        <v>0.11950000000069849</v>
      </c>
      <c r="H21347" s="406"/>
      <c r="J21347" s="82">
        <v>68</v>
      </c>
      <c r="K21347" s="321">
        <v>4</v>
      </c>
    </row>
    <row r="21348" spans="1:12" x14ac:dyDescent="0.3">
      <c r="A21348" s="341">
        <v>43903.193749999999</v>
      </c>
      <c r="B21348" s="318">
        <v>40906.898000000001</v>
      </c>
      <c r="C21348" s="318">
        <f t="shared" si="485"/>
        <v>0.2470000000030268</v>
      </c>
      <c r="D21348" s="414">
        <f t="shared" si="486"/>
        <v>0.1235000000015134</v>
      </c>
      <c r="H21348" s="406"/>
      <c r="J21348" s="82">
        <v>69</v>
      </c>
      <c r="K21348" s="391">
        <v>1</v>
      </c>
    </row>
    <row r="21349" spans="1:12" x14ac:dyDescent="0.3">
      <c r="A21349" s="341">
        <v>43903.23541666667</v>
      </c>
      <c r="B21349" s="318">
        <v>40907.156999999999</v>
      </c>
      <c r="C21349" s="318">
        <f t="shared" si="485"/>
        <v>0.25899999999819556</v>
      </c>
      <c r="D21349" s="414">
        <f t="shared" si="486"/>
        <v>0.12949999999909778</v>
      </c>
      <c r="H21349" s="406"/>
      <c r="J21349" s="82">
        <v>70</v>
      </c>
      <c r="K21349" s="319">
        <v>2</v>
      </c>
    </row>
    <row r="21350" spans="1:12" x14ac:dyDescent="0.3">
      <c r="A21350" s="341">
        <v>43903.277083333334</v>
      </c>
      <c r="B21350" s="318">
        <v>40907.404999999999</v>
      </c>
      <c r="C21350" s="318">
        <f t="shared" si="485"/>
        <v>0.24799999999959255</v>
      </c>
      <c r="D21350" s="414">
        <f t="shared" si="486"/>
        <v>0.12399999999979627</v>
      </c>
      <c r="H21350" s="406"/>
      <c r="J21350" s="82">
        <v>71</v>
      </c>
      <c r="K21350" s="320">
        <v>3</v>
      </c>
    </row>
    <row r="21351" spans="1:12" x14ac:dyDescent="0.3">
      <c r="A21351" s="341">
        <v>43903.318749999999</v>
      </c>
      <c r="B21351" s="318">
        <v>40907.65</v>
      </c>
      <c r="C21351" s="318">
        <f t="shared" si="485"/>
        <v>0.24500000000261934</v>
      </c>
      <c r="D21351" s="414">
        <f t="shared" si="486"/>
        <v>0.12250000000130967</v>
      </c>
      <c r="H21351" s="406"/>
      <c r="J21351" s="82">
        <v>72</v>
      </c>
      <c r="K21351" s="321">
        <v>4</v>
      </c>
    </row>
    <row r="21352" spans="1:12" x14ac:dyDescent="0.3">
      <c r="A21352" s="341">
        <v>43903.365277777775</v>
      </c>
      <c r="B21352" s="318">
        <v>40907.898000000001</v>
      </c>
      <c r="C21352" s="318">
        <f t="shared" si="485"/>
        <v>0.24799999999959255</v>
      </c>
      <c r="D21352" s="414">
        <f t="shared" si="486"/>
        <v>0.12399999999979627</v>
      </c>
      <c r="H21352" s="406"/>
      <c r="K21352" s="391">
        <v>1</v>
      </c>
    </row>
    <row r="21353" spans="1:12" x14ac:dyDescent="0.3">
      <c r="A21353" s="341">
        <v>43903.37777777778</v>
      </c>
      <c r="B21353" s="318">
        <v>40908.152000000002</v>
      </c>
      <c r="C21353" s="318">
        <f t="shared" si="485"/>
        <v>0.25400000000081491</v>
      </c>
      <c r="D21353" s="414">
        <f t="shared" si="486"/>
        <v>0.12700000000040745</v>
      </c>
      <c r="H21353" s="406"/>
      <c r="J21353" s="82">
        <v>1</v>
      </c>
      <c r="K21353" s="319">
        <v>2</v>
      </c>
      <c r="L21353" s="54" t="s">
        <v>313</v>
      </c>
    </row>
    <row r="21354" spans="1:12" x14ac:dyDescent="0.3">
      <c r="A21354" s="341">
        <v>43903.419444444444</v>
      </c>
      <c r="B21354" s="318">
        <v>40908.398999999998</v>
      </c>
      <c r="C21354" s="318">
        <f t="shared" si="485"/>
        <v>0.24699999999575084</v>
      </c>
      <c r="D21354" s="414">
        <f t="shared" si="486"/>
        <v>0.12349999999787542</v>
      </c>
      <c r="H21354" s="406"/>
      <c r="J21354" s="82">
        <v>2</v>
      </c>
      <c r="K21354" s="320">
        <v>3</v>
      </c>
    </row>
    <row r="21355" spans="1:12" x14ac:dyDescent="0.3">
      <c r="A21355" s="341">
        <v>43903.461111111108</v>
      </c>
      <c r="B21355" s="318">
        <v>40908.639999999999</v>
      </c>
      <c r="C21355" s="318">
        <f t="shared" si="485"/>
        <v>0.24100000000180444</v>
      </c>
      <c r="D21355" s="414">
        <f t="shared" si="486"/>
        <v>0.12050000000090222</v>
      </c>
      <c r="H21355" s="406"/>
      <c r="J21355" s="82">
        <v>3</v>
      </c>
      <c r="K21355" s="321">
        <v>4</v>
      </c>
    </row>
    <row r="21356" spans="1:12" x14ac:dyDescent="0.3">
      <c r="A21356" s="341">
        <v>43903.502777604168</v>
      </c>
      <c r="B21356" s="318">
        <v>40908.879000000001</v>
      </c>
      <c r="C21356" s="318">
        <f t="shared" si="485"/>
        <v>0.23900000000139698</v>
      </c>
      <c r="D21356" s="414">
        <f t="shared" si="486"/>
        <v>0.11950000000069849</v>
      </c>
      <c r="H21356" s="406"/>
      <c r="J21356" s="82">
        <v>4</v>
      </c>
      <c r="K21356" s="391">
        <v>1</v>
      </c>
    </row>
    <row r="21357" spans="1:12" x14ac:dyDescent="0.3">
      <c r="A21357" s="341">
        <v>43903.544444212966</v>
      </c>
      <c r="B21357" s="318">
        <v>40909.129999999997</v>
      </c>
      <c r="C21357" s="318">
        <f t="shared" si="485"/>
        <v>0.25099999999656575</v>
      </c>
      <c r="D21357" s="414">
        <f t="shared" si="486"/>
        <v>0.12549999999828287</v>
      </c>
      <c r="H21357" s="406"/>
      <c r="J21357" s="82">
        <v>5</v>
      </c>
      <c r="K21357" s="319">
        <v>2</v>
      </c>
    </row>
    <row r="21358" spans="1:12" x14ac:dyDescent="0.3">
      <c r="A21358" s="341">
        <v>43903.586110821758</v>
      </c>
      <c r="B21358" s="318">
        <v>40909.372000000003</v>
      </c>
      <c r="C21358" s="318">
        <f t="shared" si="485"/>
        <v>0.24200000000564614</v>
      </c>
      <c r="D21358" s="414">
        <f t="shared" si="486"/>
        <v>0.12100000000282307</v>
      </c>
      <c r="H21358" s="406"/>
      <c r="J21358" s="82">
        <v>6</v>
      </c>
      <c r="K21358" s="320">
        <v>3</v>
      </c>
    </row>
    <row r="21359" spans="1:12" x14ac:dyDescent="0.3">
      <c r="A21359" s="341">
        <v>43903.627777430556</v>
      </c>
      <c r="B21359" s="318">
        <v>40909.608</v>
      </c>
      <c r="C21359" s="318">
        <f t="shared" si="485"/>
        <v>0.23599999999714782</v>
      </c>
      <c r="D21359" s="414">
        <f t="shared" si="486"/>
        <v>0.11799999999857391</v>
      </c>
      <c r="H21359" s="406"/>
      <c r="J21359" s="82">
        <v>7</v>
      </c>
      <c r="K21359" s="321">
        <v>4</v>
      </c>
    </row>
    <row r="21360" spans="1:12" x14ac:dyDescent="0.3">
      <c r="A21360" s="341">
        <v>43903.669444039355</v>
      </c>
      <c r="B21360" s="318">
        <v>40909.839</v>
      </c>
      <c r="C21360" s="318">
        <f t="shared" si="485"/>
        <v>0.23099999999976717</v>
      </c>
      <c r="D21360" s="414">
        <f t="shared" si="486"/>
        <v>0.11549999999988358</v>
      </c>
      <c r="H21360" s="406"/>
      <c r="J21360" s="82">
        <v>8</v>
      </c>
      <c r="K21360" s="391">
        <v>1</v>
      </c>
    </row>
    <row r="21361" spans="1:11" x14ac:dyDescent="0.3">
      <c r="A21361" s="341">
        <v>43903.711110648146</v>
      </c>
      <c r="B21361" s="318">
        <v>40910.080000000002</v>
      </c>
      <c r="C21361" s="318">
        <f t="shared" si="485"/>
        <v>0.24100000000180444</v>
      </c>
      <c r="D21361" s="414">
        <f t="shared" si="486"/>
        <v>0.12050000000090222</v>
      </c>
      <c r="H21361" s="406"/>
      <c r="J21361" s="82">
        <v>9</v>
      </c>
      <c r="K21361" s="319">
        <v>2</v>
      </c>
    </row>
    <row r="21362" spans="1:11" x14ac:dyDescent="0.3">
      <c r="A21362" s="341">
        <v>43903.752777256945</v>
      </c>
      <c r="B21362" s="318">
        <v>40910.321000000004</v>
      </c>
      <c r="C21362" s="318">
        <f t="shared" si="485"/>
        <v>0.24100000000180444</v>
      </c>
      <c r="D21362" s="414">
        <f t="shared" si="486"/>
        <v>0.12050000000090222</v>
      </c>
      <c r="H21362" s="406"/>
      <c r="J21362" s="82">
        <v>10</v>
      </c>
      <c r="K21362" s="320">
        <v>3</v>
      </c>
    </row>
    <row r="21363" spans="1:11" x14ac:dyDescent="0.3">
      <c r="A21363" s="341">
        <v>43903.794443865743</v>
      </c>
      <c r="B21363" s="318">
        <v>40910.552000000003</v>
      </c>
      <c r="C21363" s="318">
        <f t="shared" si="485"/>
        <v>0.23099999999976717</v>
      </c>
      <c r="D21363" s="414">
        <f t="shared" si="486"/>
        <v>0.11549999999988358</v>
      </c>
      <c r="H21363" s="406"/>
      <c r="J21363" s="82">
        <v>11</v>
      </c>
      <c r="K21363" s="321">
        <v>4</v>
      </c>
    </row>
    <row r="21364" spans="1:11" x14ac:dyDescent="0.3">
      <c r="A21364" s="341">
        <v>43903.836110474535</v>
      </c>
      <c r="B21364" s="318">
        <v>40910.78</v>
      </c>
      <c r="C21364" s="318">
        <f t="shared" si="485"/>
        <v>0.22799999999551801</v>
      </c>
      <c r="D21364" s="414">
        <f t="shared" si="486"/>
        <v>0.11399999999775901</v>
      </c>
      <c r="H21364" s="406"/>
      <c r="J21364" s="82">
        <v>12</v>
      </c>
      <c r="K21364" s="391">
        <v>1</v>
      </c>
    </row>
    <row r="21365" spans="1:11" x14ac:dyDescent="0.3">
      <c r="A21365" s="341">
        <v>43903.877777083333</v>
      </c>
      <c r="B21365" s="318">
        <v>40911.017999999996</v>
      </c>
      <c r="C21365" s="318">
        <f t="shared" si="485"/>
        <v>0.23799999999755528</v>
      </c>
      <c r="D21365" s="414">
        <f t="shared" si="486"/>
        <v>0.11899999999877764</v>
      </c>
      <c r="H21365" s="406"/>
      <c r="J21365" s="82">
        <v>13</v>
      </c>
      <c r="K21365" s="319">
        <v>2</v>
      </c>
    </row>
    <row r="21366" spans="1:11" x14ac:dyDescent="0.3">
      <c r="A21366" s="341">
        <v>43903.919443692132</v>
      </c>
      <c r="B21366" s="318">
        <v>40911.256000000001</v>
      </c>
      <c r="C21366" s="318">
        <f t="shared" si="485"/>
        <v>0.23800000000483124</v>
      </c>
      <c r="D21366" s="414">
        <f t="shared" si="486"/>
        <v>0.11900000000241562</v>
      </c>
      <c r="H21366" s="406"/>
      <c r="J21366" s="82">
        <v>14</v>
      </c>
      <c r="K21366" s="320">
        <v>3</v>
      </c>
    </row>
    <row r="21367" spans="1:11" x14ac:dyDescent="0.3">
      <c r="A21367" s="341">
        <v>43903.961110300923</v>
      </c>
      <c r="B21367" s="318">
        <v>40911.487999999998</v>
      </c>
      <c r="C21367" s="318">
        <f t="shared" si="485"/>
        <v>0.23199999999633292</v>
      </c>
      <c r="D21367" s="414">
        <f t="shared" si="486"/>
        <v>0.11599999999816646</v>
      </c>
      <c r="E21367" s="336">
        <f>SUM(C21344:C21367)*7.4805194805</f>
        <v>43.379532467412531</v>
      </c>
      <c r="F21367" s="324">
        <f>AVERAGE(D21344:D21367)</f>
        <v>0.1208124999999806</v>
      </c>
      <c r="G21367" s="324">
        <f>_xlfn.STDEV.S(D21344:D21367)</f>
        <v>3.7382060916284613E-3</v>
      </c>
      <c r="H21367" s="406"/>
      <c r="J21367" s="82">
        <v>15</v>
      </c>
      <c r="K21367" s="321">
        <v>4</v>
      </c>
    </row>
    <row r="21368" spans="1:11" x14ac:dyDescent="0.3">
      <c r="A21368" s="341">
        <v>43904.002776909721</v>
      </c>
      <c r="B21368" s="318">
        <v>40911.712</v>
      </c>
      <c r="C21368" s="318">
        <f t="shared" si="485"/>
        <v>0.22400000000197906</v>
      </c>
      <c r="D21368" s="414">
        <f t="shared" si="486"/>
        <v>0.11200000000098953</v>
      </c>
      <c r="H21368" s="406"/>
      <c r="J21368" s="82">
        <v>16</v>
      </c>
      <c r="K21368" s="391">
        <v>1</v>
      </c>
    </row>
    <row r="21369" spans="1:11" x14ac:dyDescent="0.3">
      <c r="A21369" s="341">
        <v>43904.04444351852</v>
      </c>
      <c r="B21369" s="318">
        <v>40911.955000000002</v>
      </c>
      <c r="C21369" s="318">
        <f t="shared" si="485"/>
        <v>0.24300000000221189</v>
      </c>
      <c r="D21369" s="414">
        <f t="shared" si="486"/>
        <v>0.12150000000110595</v>
      </c>
      <c r="H21369" s="406"/>
      <c r="J21369" s="82">
        <v>17</v>
      </c>
      <c r="K21369" s="319">
        <v>2</v>
      </c>
    </row>
    <row r="21370" spans="1:11" x14ac:dyDescent="0.3">
      <c r="A21370" s="341">
        <v>43904.086110127311</v>
      </c>
      <c r="B21370" s="318">
        <v>40912.201999999997</v>
      </c>
      <c r="C21370" s="318">
        <f t="shared" si="485"/>
        <v>0.24699999999575084</v>
      </c>
      <c r="D21370" s="414">
        <f t="shared" si="486"/>
        <v>0.12349999999787542</v>
      </c>
      <c r="H21370" s="406"/>
      <c r="J21370" s="82">
        <v>18</v>
      </c>
      <c r="K21370" s="320">
        <v>3</v>
      </c>
    </row>
    <row r="21371" spans="1:11" x14ac:dyDescent="0.3">
      <c r="A21371" s="341">
        <v>43904.12777673611</v>
      </c>
      <c r="B21371" s="318">
        <v>40912.442999999999</v>
      </c>
      <c r="C21371" s="318">
        <f t="shared" si="485"/>
        <v>0.24100000000180444</v>
      </c>
      <c r="D21371" s="414">
        <f t="shared" si="486"/>
        <v>0.12050000000090222</v>
      </c>
      <c r="H21371" s="406"/>
      <c r="J21371" s="82">
        <v>19</v>
      </c>
      <c r="K21371" s="321">
        <v>4</v>
      </c>
    </row>
    <row r="21372" spans="1:11" x14ac:dyDescent="0.3">
      <c r="A21372" s="341">
        <v>43904.169443344908</v>
      </c>
      <c r="B21372" s="318">
        <v>40912.678999999996</v>
      </c>
      <c r="C21372" s="318">
        <f t="shared" si="485"/>
        <v>0.23599999999714782</v>
      </c>
      <c r="D21372" s="414">
        <f t="shared" si="486"/>
        <v>0.11799999999857391</v>
      </c>
      <c r="H21372" s="406"/>
      <c r="J21372" s="82">
        <v>20</v>
      </c>
      <c r="K21372" s="391">
        <v>1</v>
      </c>
    </row>
    <row r="21373" spans="1:11" x14ac:dyDescent="0.3">
      <c r="A21373" s="341">
        <v>43904.211109953707</v>
      </c>
      <c r="B21373" s="318">
        <v>40912.927000000003</v>
      </c>
      <c r="C21373" s="318">
        <f t="shared" si="485"/>
        <v>0.2480000000068685</v>
      </c>
      <c r="D21373" s="414">
        <f t="shared" si="486"/>
        <v>0.12400000000343425</v>
      </c>
      <c r="H21373" s="406"/>
      <c r="J21373" s="82">
        <v>21</v>
      </c>
      <c r="K21373" s="319">
        <v>2</v>
      </c>
    </row>
    <row r="21374" spans="1:11" x14ac:dyDescent="0.3">
      <c r="A21374" s="341">
        <v>43904.252776562498</v>
      </c>
      <c r="B21374" s="318">
        <v>40913.182000000001</v>
      </c>
      <c r="C21374" s="318">
        <f t="shared" si="485"/>
        <v>0.25499999999738066</v>
      </c>
      <c r="D21374" s="414">
        <f t="shared" si="486"/>
        <v>0.12749999999869033</v>
      </c>
      <c r="H21374" s="406"/>
      <c r="J21374" s="82">
        <v>22</v>
      </c>
      <c r="K21374" s="320">
        <v>3</v>
      </c>
    </row>
    <row r="21375" spans="1:11" x14ac:dyDescent="0.3">
      <c r="A21375" s="341">
        <v>43904.294443171297</v>
      </c>
      <c r="B21375" s="318">
        <v>40913.438000000002</v>
      </c>
      <c r="C21375" s="318">
        <f t="shared" si="485"/>
        <v>0.25600000000122236</v>
      </c>
      <c r="D21375" s="414">
        <f t="shared" si="486"/>
        <v>0.12800000000061118</v>
      </c>
      <c r="H21375" s="406"/>
      <c r="J21375" s="82">
        <v>23</v>
      </c>
      <c r="K21375" s="321">
        <v>4</v>
      </c>
    </row>
    <row r="21376" spans="1:11" x14ac:dyDescent="0.3">
      <c r="A21376" s="341">
        <v>43904.336109780095</v>
      </c>
      <c r="B21376" s="318">
        <v>40913.680999999997</v>
      </c>
      <c r="C21376" s="318">
        <f t="shared" si="485"/>
        <v>0.24299999999493593</v>
      </c>
      <c r="D21376" s="414">
        <f t="shared" si="486"/>
        <v>0.12149999999746797</v>
      </c>
      <c r="H21376" s="406"/>
      <c r="J21376" s="82">
        <v>24</v>
      </c>
      <c r="K21376" s="391">
        <v>1</v>
      </c>
    </row>
    <row r="21377" spans="1:11" x14ac:dyDescent="0.3">
      <c r="A21377" s="341">
        <v>43904.377776388887</v>
      </c>
      <c r="B21377" s="318">
        <v>40913.93</v>
      </c>
      <c r="C21377" s="318">
        <f t="shared" si="485"/>
        <v>0.24900000000343425</v>
      </c>
      <c r="D21377" s="414">
        <f t="shared" si="486"/>
        <v>0.12450000000171713</v>
      </c>
      <c r="H21377" s="406"/>
      <c r="J21377" s="82">
        <v>25</v>
      </c>
      <c r="K21377" s="319">
        <v>2</v>
      </c>
    </row>
    <row r="21378" spans="1:11" x14ac:dyDescent="0.3">
      <c r="A21378" s="341">
        <v>43904.419442997685</v>
      </c>
      <c r="B21378" s="318">
        <v>40914.178</v>
      </c>
      <c r="C21378" s="318">
        <f t="shared" si="485"/>
        <v>0.24799999999959255</v>
      </c>
      <c r="D21378" s="414">
        <f t="shared" si="486"/>
        <v>0.12399999999979627</v>
      </c>
      <c r="H21378" s="406"/>
      <c r="J21378" s="82">
        <v>26</v>
      </c>
      <c r="K21378" s="320">
        <v>3</v>
      </c>
    </row>
    <row r="21379" spans="1:11" x14ac:dyDescent="0.3">
      <c r="A21379" s="341">
        <v>43904.461109606484</v>
      </c>
      <c r="B21379" s="318">
        <v>40914.42</v>
      </c>
      <c r="C21379" s="318">
        <f t="shared" si="485"/>
        <v>0.24199999999837019</v>
      </c>
      <c r="D21379" s="414">
        <f t="shared" si="486"/>
        <v>0.12099999999918509</v>
      </c>
      <c r="H21379" s="406"/>
      <c r="J21379" s="82">
        <v>27</v>
      </c>
      <c r="K21379" s="321">
        <v>4</v>
      </c>
    </row>
    <row r="21380" spans="1:11" x14ac:dyDescent="0.3">
      <c r="A21380" s="341">
        <v>43904.502776215275</v>
      </c>
      <c r="B21380" s="318">
        <v>40914.658000000003</v>
      </c>
      <c r="C21380" s="318">
        <f t="shared" si="485"/>
        <v>0.23800000000483124</v>
      </c>
      <c r="D21380" s="414">
        <f t="shared" si="486"/>
        <v>0.11900000000241562</v>
      </c>
      <c r="H21380" s="406"/>
      <c r="J21380" s="82">
        <v>28</v>
      </c>
      <c r="K21380" s="391">
        <v>1</v>
      </c>
    </row>
    <row r="21381" spans="1:11" x14ac:dyDescent="0.3">
      <c r="A21381" s="341">
        <v>43904.544442824073</v>
      </c>
      <c r="B21381" s="318">
        <v>40914.900999999998</v>
      </c>
      <c r="C21381" s="318">
        <f t="shared" si="485"/>
        <v>0.24299999999493593</v>
      </c>
      <c r="D21381" s="414">
        <f t="shared" si="486"/>
        <v>0.12149999999746797</v>
      </c>
      <c r="H21381" s="406"/>
      <c r="J21381" s="82">
        <v>29</v>
      </c>
      <c r="K21381" s="319">
        <v>2</v>
      </c>
    </row>
    <row r="21382" spans="1:11" x14ac:dyDescent="0.3">
      <c r="A21382" s="341">
        <v>43904.586109432872</v>
      </c>
      <c r="B21382" s="318">
        <v>40915.15</v>
      </c>
      <c r="C21382" s="318">
        <f t="shared" si="485"/>
        <v>0.24900000000343425</v>
      </c>
      <c r="D21382" s="414">
        <f t="shared" si="486"/>
        <v>0.12450000000171713</v>
      </c>
      <c r="H21382" s="406"/>
      <c r="J21382" s="82">
        <v>30</v>
      </c>
      <c r="K21382" s="320">
        <v>3</v>
      </c>
    </row>
    <row r="21383" spans="1:11" x14ac:dyDescent="0.3">
      <c r="A21383" s="341">
        <v>43904.627776041663</v>
      </c>
      <c r="B21383" s="318">
        <v>40915.389000000003</v>
      </c>
      <c r="C21383" s="318">
        <f t="shared" si="485"/>
        <v>0.23900000000139698</v>
      </c>
      <c r="D21383" s="414">
        <f t="shared" si="486"/>
        <v>0.11950000000069849</v>
      </c>
      <c r="H21383" s="406"/>
      <c r="J21383" s="82">
        <v>31</v>
      </c>
      <c r="K21383" s="321">
        <v>4</v>
      </c>
    </row>
    <row r="21384" spans="1:11" x14ac:dyDescent="0.3">
      <c r="A21384" s="341">
        <v>43904.669442650462</v>
      </c>
      <c r="B21384" s="318">
        <v>40915.622000000003</v>
      </c>
      <c r="C21384" s="318">
        <f t="shared" si="485"/>
        <v>0.23300000000017462</v>
      </c>
      <c r="D21384" s="414">
        <f t="shared" si="486"/>
        <v>0.11650000000008731</v>
      </c>
      <c r="H21384" s="406"/>
      <c r="J21384" s="82">
        <v>32</v>
      </c>
      <c r="K21384" s="391">
        <v>1</v>
      </c>
    </row>
    <row r="21385" spans="1:11" x14ac:dyDescent="0.3">
      <c r="A21385" s="341">
        <v>43904.71110925926</v>
      </c>
      <c r="B21385" s="318">
        <v>40915.862000000001</v>
      </c>
      <c r="C21385" s="318">
        <f t="shared" si="485"/>
        <v>0.23999999999796273</v>
      </c>
      <c r="D21385" s="414">
        <f t="shared" si="486"/>
        <v>0.11999999999898137</v>
      </c>
      <c r="H21385" s="406"/>
      <c r="J21385" s="82">
        <v>33</v>
      </c>
      <c r="K21385" s="319">
        <v>2</v>
      </c>
    </row>
    <row r="21386" spans="1:11" x14ac:dyDescent="0.3">
      <c r="A21386" s="341">
        <v>43904.752775868059</v>
      </c>
      <c r="B21386" s="318">
        <v>40916.11</v>
      </c>
      <c r="C21386" s="318">
        <f t="shared" si="485"/>
        <v>0.24799999999959255</v>
      </c>
      <c r="D21386" s="414">
        <f t="shared" si="486"/>
        <v>0.12399999999979627</v>
      </c>
      <c r="H21386" s="406"/>
      <c r="J21386" s="82">
        <v>34</v>
      </c>
      <c r="K21386" s="320">
        <v>3</v>
      </c>
    </row>
    <row r="21387" spans="1:11" x14ac:dyDescent="0.3">
      <c r="A21387" s="341">
        <v>43904.79444247685</v>
      </c>
      <c r="B21387" s="318">
        <v>40916.349000000002</v>
      </c>
      <c r="C21387" s="318">
        <f t="shared" si="485"/>
        <v>0.23900000000139698</v>
      </c>
      <c r="D21387" s="414">
        <f t="shared" si="486"/>
        <v>0.11950000000069849</v>
      </c>
      <c r="H21387" s="406"/>
      <c r="J21387" s="82">
        <v>35</v>
      </c>
      <c r="K21387" s="321">
        <v>4</v>
      </c>
    </row>
    <row r="21388" spans="1:11" x14ac:dyDescent="0.3">
      <c r="A21388" s="341">
        <v>43904.836109085649</v>
      </c>
      <c r="B21388" s="318">
        <v>40916.582999999999</v>
      </c>
      <c r="C21388" s="318">
        <f t="shared" si="485"/>
        <v>0.23399999999674037</v>
      </c>
      <c r="D21388" s="414">
        <f t="shared" si="486"/>
        <v>0.11699999999837019</v>
      </c>
      <c r="H21388" s="406"/>
      <c r="J21388" s="82">
        <v>36</v>
      </c>
      <c r="K21388" s="391">
        <v>1</v>
      </c>
    </row>
    <row r="21389" spans="1:11" x14ac:dyDescent="0.3">
      <c r="A21389" s="341">
        <v>43904.877775694447</v>
      </c>
      <c r="B21389" s="318">
        <v>40916.82</v>
      </c>
      <c r="C21389" s="318">
        <f t="shared" si="485"/>
        <v>0.23700000000098953</v>
      </c>
      <c r="D21389" s="414">
        <f t="shared" si="486"/>
        <v>0.11850000000049477</v>
      </c>
      <c r="H21389" s="406"/>
      <c r="J21389" s="82">
        <v>37</v>
      </c>
      <c r="K21389" s="319">
        <v>2</v>
      </c>
    </row>
    <row r="21390" spans="1:11" x14ac:dyDescent="0.3">
      <c r="A21390" s="341">
        <v>43904.919442303239</v>
      </c>
      <c r="B21390" s="318">
        <v>40917.067999999999</v>
      </c>
      <c r="C21390" s="318">
        <f t="shared" si="485"/>
        <v>0.24799999999959255</v>
      </c>
      <c r="D21390" s="414">
        <f t="shared" si="486"/>
        <v>0.12399999999979627</v>
      </c>
      <c r="H21390" s="406"/>
      <c r="J21390" s="82">
        <v>38</v>
      </c>
      <c r="K21390" s="320">
        <v>3</v>
      </c>
    </row>
    <row r="21391" spans="1:11" x14ac:dyDescent="0.3">
      <c r="A21391" s="341">
        <v>43904.961108912037</v>
      </c>
      <c r="B21391" s="318">
        <v>40917.309000000001</v>
      </c>
      <c r="C21391" s="318">
        <f t="shared" si="485"/>
        <v>0.24100000000180444</v>
      </c>
      <c r="D21391" s="414">
        <f t="shared" si="486"/>
        <v>0.12050000000090222</v>
      </c>
      <c r="E21391" s="336">
        <f>SUM(C21368:C21391)*7.4805194805</f>
        <v>43.544103896017063</v>
      </c>
      <c r="F21391" s="324">
        <f>AVERAGE(D21368:D21391)</f>
        <v>0.12127083333340731</v>
      </c>
      <c r="G21391" s="324">
        <f>_xlfn.STDEV.S(D21368:D21391)</f>
        <v>3.6085019373768251E-3</v>
      </c>
      <c r="H21391" s="406"/>
      <c r="J21391" s="82">
        <v>39</v>
      </c>
      <c r="K21391" s="321">
        <v>4</v>
      </c>
    </row>
    <row r="21392" spans="1:11" x14ac:dyDescent="0.3">
      <c r="A21392" s="341">
        <v>43905.002775520836</v>
      </c>
      <c r="B21392" s="318">
        <v>40917.542000000001</v>
      </c>
      <c r="C21392" s="318">
        <f t="shared" si="485"/>
        <v>0.23300000000017462</v>
      </c>
      <c r="D21392" s="414">
        <f t="shared" si="486"/>
        <v>0.11650000000008731</v>
      </c>
      <c r="H21392" s="406"/>
      <c r="J21392" s="82">
        <v>40</v>
      </c>
      <c r="K21392" s="391">
        <v>1</v>
      </c>
    </row>
    <row r="21393" spans="1:11" x14ac:dyDescent="0.3">
      <c r="A21393" s="341">
        <v>43905.044442129627</v>
      </c>
      <c r="B21393" s="318">
        <v>40917.78</v>
      </c>
      <c r="C21393" s="318">
        <f t="shared" si="485"/>
        <v>0.23799999999755528</v>
      </c>
      <c r="D21393" s="414">
        <f t="shared" si="486"/>
        <v>0.11899999999877764</v>
      </c>
      <c r="H21393" s="406"/>
      <c r="J21393" s="82">
        <v>41</v>
      </c>
      <c r="K21393" s="319">
        <v>2</v>
      </c>
    </row>
    <row r="21394" spans="1:11" x14ac:dyDescent="0.3">
      <c r="A21394" s="341">
        <v>43905.086108738426</v>
      </c>
      <c r="B21394" s="318">
        <v>40918.031999999999</v>
      </c>
      <c r="C21394" s="318">
        <f t="shared" si="485"/>
        <v>0.25200000000040745</v>
      </c>
      <c r="D21394" s="414">
        <f t="shared" si="486"/>
        <v>0.12600000000020373</v>
      </c>
      <c r="H21394" s="406"/>
      <c r="J21394" s="82">
        <v>42</v>
      </c>
      <c r="K21394" s="320">
        <v>3</v>
      </c>
    </row>
    <row r="21395" spans="1:11" x14ac:dyDescent="0.3">
      <c r="A21395" s="341">
        <v>43905.127775347224</v>
      </c>
      <c r="B21395" s="318">
        <v>40918.281999999999</v>
      </c>
      <c r="C21395" s="318">
        <f t="shared" si="485"/>
        <v>0.25</v>
      </c>
      <c r="D21395" s="414">
        <f t="shared" si="486"/>
        <v>0.125</v>
      </c>
      <c r="H21395" s="406"/>
      <c r="J21395" s="82">
        <v>43</v>
      </c>
      <c r="K21395" s="321">
        <v>4</v>
      </c>
    </row>
    <row r="21396" spans="1:11" x14ac:dyDescent="0.3">
      <c r="A21396" s="341">
        <v>43905.169441956015</v>
      </c>
      <c r="B21396" s="318">
        <v>40918.527999999998</v>
      </c>
      <c r="C21396" s="318">
        <f t="shared" si="485"/>
        <v>0.24599999999918509</v>
      </c>
      <c r="D21396" s="414">
        <f t="shared" si="486"/>
        <v>0.12299999999959255</v>
      </c>
      <c r="H21396" s="406"/>
      <c r="J21396" s="82">
        <v>44</v>
      </c>
      <c r="K21396" s="391">
        <v>1</v>
      </c>
    </row>
    <row r="21397" spans="1:11" x14ac:dyDescent="0.3">
      <c r="A21397" s="341">
        <v>43905.211108564814</v>
      </c>
      <c r="B21397" s="318">
        <v>40918.769999999997</v>
      </c>
      <c r="C21397" s="318">
        <f t="shared" si="485"/>
        <v>0.24199999999837019</v>
      </c>
      <c r="D21397" s="414">
        <f t="shared" si="486"/>
        <v>0.12099999999918509</v>
      </c>
      <c r="H21397" s="406"/>
      <c r="J21397" s="82">
        <v>45</v>
      </c>
      <c r="K21397" s="319">
        <v>2</v>
      </c>
    </row>
    <row r="21398" spans="1:11" x14ac:dyDescent="0.3">
      <c r="A21398" s="341">
        <v>43905.252775173612</v>
      </c>
      <c r="B21398" s="318">
        <v>40919.019999999997</v>
      </c>
      <c r="C21398" s="318">
        <f t="shared" si="485"/>
        <v>0.25</v>
      </c>
      <c r="D21398" s="414">
        <f t="shared" si="486"/>
        <v>0.125</v>
      </c>
      <c r="H21398" s="406"/>
      <c r="J21398" s="82">
        <v>46</v>
      </c>
      <c r="K21398" s="320">
        <v>3</v>
      </c>
    </row>
    <row r="21399" spans="1:11" x14ac:dyDescent="0.3">
      <c r="A21399" s="341">
        <v>43905.294441782411</v>
      </c>
      <c r="B21399" s="318">
        <v>40919.275000000001</v>
      </c>
      <c r="C21399" s="318">
        <f t="shared" si="485"/>
        <v>0.25500000000465661</v>
      </c>
      <c r="D21399" s="414">
        <f t="shared" si="486"/>
        <v>0.12750000000232831</v>
      </c>
      <c r="H21399" s="406"/>
      <c r="J21399" s="82">
        <v>47</v>
      </c>
      <c r="K21399" s="321">
        <v>4</v>
      </c>
    </row>
    <row r="21400" spans="1:11" x14ac:dyDescent="0.3">
      <c r="A21400" s="341">
        <v>43905.336108391202</v>
      </c>
      <c r="B21400" s="318">
        <v>40919.521999999997</v>
      </c>
      <c r="C21400" s="318">
        <f t="shared" si="485"/>
        <v>0.24699999999575084</v>
      </c>
      <c r="D21400" s="414">
        <f t="shared" si="486"/>
        <v>0.12349999999787542</v>
      </c>
      <c r="H21400" s="406"/>
      <c r="J21400" s="82">
        <v>48</v>
      </c>
      <c r="K21400" s="391">
        <v>1</v>
      </c>
    </row>
    <row r="21401" spans="1:11" x14ac:dyDescent="0.3">
      <c r="A21401" s="341">
        <v>43905.377775000001</v>
      </c>
      <c r="B21401" s="318">
        <v>40919.762000000002</v>
      </c>
      <c r="C21401" s="318">
        <f t="shared" si="485"/>
        <v>0.24000000000523869</v>
      </c>
      <c r="D21401" s="414">
        <f t="shared" si="486"/>
        <v>0.12000000000261934</v>
      </c>
      <c r="H21401" s="406"/>
      <c r="J21401" s="82">
        <v>49</v>
      </c>
      <c r="K21401" s="319">
        <v>2</v>
      </c>
    </row>
    <row r="21402" spans="1:11" x14ac:dyDescent="0.3">
      <c r="A21402" s="341">
        <v>43905.419441608799</v>
      </c>
      <c r="B21402" s="318">
        <v>40920.008999999998</v>
      </c>
      <c r="C21402" s="318">
        <f t="shared" si="485"/>
        <v>0.24699999999575084</v>
      </c>
      <c r="D21402" s="414">
        <f t="shared" si="486"/>
        <v>0.12349999999787542</v>
      </c>
      <c r="H21402" s="406"/>
      <c r="J21402" s="82">
        <v>50</v>
      </c>
      <c r="K21402" s="320">
        <v>3</v>
      </c>
    </row>
    <row r="21403" spans="1:11" x14ac:dyDescent="0.3">
      <c r="A21403" s="341">
        <v>43905.461108217591</v>
      </c>
      <c r="B21403" s="318">
        <v>40920.258000000002</v>
      </c>
      <c r="C21403" s="318">
        <f t="shared" si="485"/>
        <v>0.24900000000343425</v>
      </c>
      <c r="D21403" s="414">
        <f t="shared" si="486"/>
        <v>0.12450000000171713</v>
      </c>
      <c r="H21403" s="406"/>
      <c r="J21403" s="82">
        <v>51</v>
      </c>
      <c r="K21403" s="321">
        <v>4</v>
      </c>
    </row>
    <row r="21404" spans="1:11" x14ac:dyDescent="0.3">
      <c r="A21404" s="341">
        <v>43905.502774826389</v>
      </c>
      <c r="B21404" s="318">
        <v>40920.500999999997</v>
      </c>
      <c r="C21404" s="318">
        <f t="shared" si="485"/>
        <v>0.24299999999493593</v>
      </c>
      <c r="D21404" s="414">
        <f t="shared" si="486"/>
        <v>0.12149999999746797</v>
      </c>
      <c r="H21404" s="406"/>
      <c r="J21404" s="82">
        <v>52</v>
      </c>
      <c r="K21404" s="391">
        <v>1</v>
      </c>
    </row>
    <row r="21405" spans="1:11" x14ac:dyDescent="0.3">
      <c r="A21405" s="341">
        <v>43905.544441435188</v>
      </c>
      <c r="B21405" s="318">
        <v>40920.739000000001</v>
      </c>
      <c r="C21405" s="318">
        <f t="shared" si="485"/>
        <v>0.23800000000483124</v>
      </c>
      <c r="D21405" s="414">
        <f t="shared" si="486"/>
        <v>0.11900000000241562</v>
      </c>
      <c r="H21405" s="406"/>
      <c r="J21405" s="82">
        <v>53</v>
      </c>
      <c r="K21405" s="319">
        <v>2</v>
      </c>
    </row>
    <row r="21406" spans="1:11" x14ac:dyDescent="0.3">
      <c r="A21406" s="341">
        <v>43905.586108043979</v>
      </c>
      <c r="B21406" s="318">
        <v>40920.982000000004</v>
      </c>
      <c r="C21406" s="318">
        <f t="shared" si="485"/>
        <v>0.24300000000221189</v>
      </c>
      <c r="D21406" s="414">
        <f t="shared" si="486"/>
        <v>0.12150000000110595</v>
      </c>
      <c r="H21406" s="406"/>
      <c r="J21406" s="82">
        <v>54</v>
      </c>
      <c r="K21406" s="320">
        <v>3</v>
      </c>
    </row>
    <row r="21407" spans="1:11" x14ac:dyDescent="0.3">
      <c r="A21407" s="341">
        <v>43905.627774652778</v>
      </c>
      <c r="B21407" s="318">
        <v>40921.228999999999</v>
      </c>
      <c r="C21407" s="318">
        <f t="shared" si="485"/>
        <v>0.24699999999575084</v>
      </c>
      <c r="D21407" s="414">
        <f t="shared" si="486"/>
        <v>0.12349999999787542</v>
      </c>
      <c r="H21407" s="406"/>
      <c r="J21407" s="82">
        <v>55</v>
      </c>
      <c r="K21407" s="321">
        <v>4</v>
      </c>
    </row>
    <row r="21408" spans="1:11" x14ac:dyDescent="0.3">
      <c r="A21408" s="341">
        <v>43905.669441261576</v>
      </c>
      <c r="B21408" s="318">
        <v>40921.47</v>
      </c>
      <c r="C21408" s="318">
        <f t="shared" si="485"/>
        <v>0.24100000000180444</v>
      </c>
      <c r="D21408" s="414">
        <f t="shared" si="486"/>
        <v>0.12050000000090222</v>
      </c>
      <c r="H21408" s="406"/>
      <c r="J21408" s="82">
        <v>56</v>
      </c>
      <c r="K21408" s="391">
        <v>1</v>
      </c>
    </row>
    <row r="21409" spans="1:11" x14ac:dyDescent="0.3">
      <c r="A21409" s="341">
        <v>43905.711107870367</v>
      </c>
      <c r="B21409" s="318">
        <v>40921.703999999998</v>
      </c>
      <c r="C21409" s="318">
        <f t="shared" si="485"/>
        <v>0.23399999999674037</v>
      </c>
      <c r="D21409" s="414">
        <f t="shared" si="486"/>
        <v>0.11699999999837019</v>
      </c>
      <c r="H21409" s="406"/>
      <c r="J21409" s="82">
        <v>57</v>
      </c>
      <c r="K21409" s="319">
        <v>2</v>
      </c>
    </row>
    <row r="21410" spans="1:11" x14ac:dyDescent="0.3">
      <c r="A21410" s="341">
        <v>43905.752774479166</v>
      </c>
      <c r="B21410" s="318">
        <v>40921.947999999997</v>
      </c>
      <c r="C21410" s="318">
        <f t="shared" si="485"/>
        <v>0.24399999999877764</v>
      </c>
      <c r="D21410" s="414">
        <f t="shared" si="486"/>
        <v>0.12199999999938882</v>
      </c>
      <c r="H21410" s="406"/>
      <c r="J21410" s="82">
        <v>58</v>
      </c>
      <c r="K21410" s="320">
        <v>3</v>
      </c>
    </row>
    <row r="21411" spans="1:11" x14ac:dyDescent="0.3">
      <c r="A21411" s="341">
        <v>43905.794441087965</v>
      </c>
      <c r="B21411" s="318">
        <v>40922.188999999998</v>
      </c>
      <c r="C21411" s="318">
        <f t="shared" si="485"/>
        <v>0.24100000000180444</v>
      </c>
      <c r="D21411" s="414">
        <f t="shared" si="486"/>
        <v>0.12050000000090222</v>
      </c>
      <c r="H21411" s="406"/>
      <c r="J21411" s="82">
        <v>59</v>
      </c>
      <c r="K21411" s="321">
        <v>4</v>
      </c>
    </row>
    <row r="21412" spans="1:11" x14ac:dyDescent="0.3">
      <c r="A21412" s="341">
        <v>43905.836107696756</v>
      </c>
      <c r="B21412" s="318">
        <v>40922.425999999999</v>
      </c>
      <c r="C21412" s="318">
        <f t="shared" si="485"/>
        <v>0.23700000000098953</v>
      </c>
      <c r="D21412" s="414">
        <f t="shared" si="486"/>
        <v>0.11850000000049477</v>
      </c>
      <c r="H21412" s="406"/>
      <c r="J21412" s="82">
        <v>60</v>
      </c>
      <c r="K21412" s="391">
        <v>1</v>
      </c>
    </row>
    <row r="21413" spans="1:11" x14ac:dyDescent="0.3">
      <c r="A21413" s="341">
        <v>43905.877774305554</v>
      </c>
      <c r="B21413" s="318">
        <v>40922.661</v>
      </c>
      <c r="C21413" s="318">
        <f t="shared" si="485"/>
        <v>0.23500000000058208</v>
      </c>
      <c r="D21413" s="414">
        <f t="shared" si="486"/>
        <v>0.11750000000029104</v>
      </c>
      <c r="H21413" s="406"/>
      <c r="J21413" s="82">
        <v>61</v>
      </c>
      <c r="K21413" s="319">
        <v>2</v>
      </c>
    </row>
    <row r="21414" spans="1:11" x14ac:dyDescent="0.3">
      <c r="A21414" s="341">
        <v>43905.919440914353</v>
      </c>
      <c r="B21414" s="318">
        <v>40922.900999999998</v>
      </c>
      <c r="C21414" s="318">
        <f t="shared" si="485"/>
        <v>0.23999999999796273</v>
      </c>
      <c r="D21414" s="414">
        <f t="shared" si="486"/>
        <v>0.11999999999898137</v>
      </c>
      <c r="H21414" s="406"/>
      <c r="J21414" s="82">
        <v>62</v>
      </c>
      <c r="K21414" s="320">
        <v>3</v>
      </c>
    </row>
    <row r="21415" spans="1:11" x14ac:dyDescent="0.3">
      <c r="A21415" s="341">
        <v>43905.961107523151</v>
      </c>
      <c r="B21415" s="318">
        <v>40923.148000000001</v>
      </c>
      <c r="C21415" s="318">
        <f t="shared" ref="C21415:C21449" si="487">B21415-B21414</f>
        <v>0.2470000000030268</v>
      </c>
      <c r="D21415" s="414">
        <f t="shared" ref="D21415:D21449" si="488">C21415/2</f>
        <v>0.1235000000015134</v>
      </c>
      <c r="E21415" s="336">
        <f>SUM(C21392:C21415)*7.4805194805</f>
        <v>43.678753246639062</v>
      </c>
      <c r="F21415" s="324">
        <f>AVERAGE(D21392:D21415)</f>
        <v>0.12164583333333212</v>
      </c>
      <c r="G21415" s="324">
        <f>_xlfn.STDEV.S(D21392:D21415)</f>
        <v>2.9284183544310478E-3</v>
      </c>
      <c r="H21415" s="404"/>
      <c r="I21415" s="344">
        <f>AVERAGE(D21280:D21415)</f>
        <v>0.12135555555556762</v>
      </c>
      <c r="J21415" s="82">
        <v>63</v>
      </c>
      <c r="K21415" s="321">
        <v>4</v>
      </c>
    </row>
    <row r="21416" spans="1:11" x14ac:dyDescent="0.3">
      <c r="A21416" s="341">
        <v>43906.002774131943</v>
      </c>
      <c r="B21416" s="318">
        <v>40923.381999999998</v>
      </c>
      <c r="C21416" s="318">
        <f t="shared" si="487"/>
        <v>0.23399999999674037</v>
      </c>
      <c r="D21416" s="414">
        <f t="shared" si="488"/>
        <v>0.11699999999837019</v>
      </c>
      <c r="H21416" s="406"/>
      <c r="J21416" s="82">
        <v>64</v>
      </c>
      <c r="K21416" s="391">
        <v>1</v>
      </c>
    </row>
    <row r="21417" spans="1:11" x14ac:dyDescent="0.3">
      <c r="A21417" s="341">
        <v>43906.044440740741</v>
      </c>
      <c r="B21417" s="318">
        <v>40923.620000000003</v>
      </c>
      <c r="C21417" s="318">
        <f t="shared" si="487"/>
        <v>0.23800000000483124</v>
      </c>
      <c r="D21417" s="414">
        <f t="shared" si="488"/>
        <v>0.11900000000241562</v>
      </c>
      <c r="H21417" s="406"/>
      <c r="J21417" s="82">
        <v>65</v>
      </c>
      <c r="K21417" s="319">
        <v>2</v>
      </c>
    </row>
    <row r="21418" spans="1:11" x14ac:dyDescent="0.3">
      <c r="A21418" s="341">
        <v>43906.08610734954</v>
      </c>
      <c r="B21418" s="318">
        <v>40923.86</v>
      </c>
      <c r="C21418" s="318">
        <f t="shared" si="487"/>
        <v>0.23999999999796273</v>
      </c>
      <c r="D21418" s="414">
        <f t="shared" si="488"/>
        <v>0.11999999999898137</v>
      </c>
      <c r="H21418" s="406"/>
      <c r="J21418" s="82">
        <v>66</v>
      </c>
      <c r="K21418" s="320">
        <v>3</v>
      </c>
    </row>
    <row r="21419" spans="1:11" x14ac:dyDescent="0.3">
      <c r="A21419" s="341">
        <v>43906.127773958331</v>
      </c>
      <c r="B21419" s="318">
        <v>40924.112000000001</v>
      </c>
      <c r="C21419" s="318">
        <f t="shared" si="487"/>
        <v>0.25200000000040745</v>
      </c>
      <c r="D21419" s="414">
        <f t="shared" si="488"/>
        <v>0.12600000000020373</v>
      </c>
      <c r="H21419" s="406"/>
      <c r="J21419" s="82">
        <v>67</v>
      </c>
      <c r="K21419" s="321">
        <v>4</v>
      </c>
    </row>
    <row r="21420" spans="1:11" x14ac:dyDescent="0.3">
      <c r="A21420" s="341">
        <v>43906.16944056713</v>
      </c>
      <c r="B21420" s="318">
        <v>40924.358999999997</v>
      </c>
      <c r="C21420" s="318">
        <f t="shared" si="487"/>
        <v>0.24699999999575084</v>
      </c>
      <c r="D21420" s="414">
        <f t="shared" si="488"/>
        <v>0.12349999999787542</v>
      </c>
      <c r="H21420" s="406"/>
      <c r="J21420" s="82">
        <v>68</v>
      </c>
      <c r="K21420" s="391">
        <v>1</v>
      </c>
    </row>
    <row r="21421" spans="1:11" x14ac:dyDescent="0.3">
      <c r="A21421" s="341">
        <v>43906.211107175928</v>
      </c>
      <c r="B21421" s="318">
        <v>40924.591999999997</v>
      </c>
      <c r="C21421" s="318">
        <f t="shared" si="487"/>
        <v>0.23300000000017462</v>
      </c>
      <c r="D21421" s="414">
        <f t="shared" si="488"/>
        <v>0.11650000000008731</v>
      </c>
      <c r="H21421" s="406"/>
      <c r="J21421" s="82">
        <v>69</v>
      </c>
      <c r="K21421" s="319">
        <v>2</v>
      </c>
    </row>
    <row r="21422" spans="1:11" x14ac:dyDescent="0.3">
      <c r="A21422" s="341">
        <v>43906.252773784719</v>
      </c>
      <c r="B21422" s="318">
        <v>40924.832999999999</v>
      </c>
      <c r="C21422" s="318">
        <f t="shared" si="487"/>
        <v>0.24100000000180444</v>
      </c>
      <c r="D21422" s="414">
        <f t="shared" si="488"/>
        <v>0.12050000000090222</v>
      </c>
      <c r="H21422" s="406"/>
      <c r="J21422" s="82">
        <v>70</v>
      </c>
      <c r="K21422" s="320">
        <v>3</v>
      </c>
    </row>
    <row r="21423" spans="1:11" x14ac:dyDescent="0.3">
      <c r="A21423" s="341">
        <v>43906.294440393518</v>
      </c>
      <c r="B21423" s="318">
        <v>40925.089999999997</v>
      </c>
      <c r="C21423" s="318">
        <f t="shared" si="487"/>
        <v>0.25699999999778811</v>
      </c>
      <c r="D21423" s="414">
        <f t="shared" si="488"/>
        <v>0.12849999999889405</v>
      </c>
      <c r="H21423" s="406"/>
      <c r="J21423" s="82">
        <v>71</v>
      </c>
      <c r="K21423" s="321">
        <v>4</v>
      </c>
    </row>
    <row r="21424" spans="1:11" x14ac:dyDescent="0.3">
      <c r="A21424" s="341">
        <v>43906.336107002317</v>
      </c>
      <c r="B21424" s="318">
        <v>40925.339</v>
      </c>
      <c r="C21424" s="318">
        <f t="shared" si="487"/>
        <v>0.24900000000343425</v>
      </c>
      <c r="D21424" s="414">
        <f t="shared" si="488"/>
        <v>0.12450000000171713</v>
      </c>
      <c r="H21424" s="406"/>
      <c r="J21424" s="82">
        <v>72</v>
      </c>
      <c r="K21424" s="391">
        <v>1</v>
      </c>
    </row>
    <row r="21425" spans="1:11" x14ac:dyDescent="0.3">
      <c r="A21425" s="341">
        <v>43906.377773611108</v>
      </c>
      <c r="B21425" s="318">
        <v>40925.574999999997</v>
      </c>
      <c r="C21425" s="318">
        <f t="shared" si="487"/>
        <v>0.23599999999714782</v>
      </c>
      <c r="D21425" s="414">
        <f t="shared" si="488"/>
        <v>0.11799999999857391</v>
      </c>
      <c r="H21425" s="406"/>
      <c r="J21425" s="82">
        <v>73</v>
      </c>
      <c r="K21425" s="319">
        <v>2</v>
      </c>
    </row>
    <row r="21426" spans="1:11" x14ac:dyDescent="0.3">
      <c r="A21426" s="341">
        <v>43906.419440219906</v>
      </c>
      <c r="B21426" s="318">
        <v>40925.817999999999</v>
      </c>
      <c r="C21426" s="318">
        <f t="shared" si="487"/>
        <v>0.24300000000221189</v>
      </c>
      <c r="D21426" s="414">
        <f t="shared" si="488"/>
        <v>0.12150000000110595</v>
      </c>
      <c r="H21426" s="406"/>
      <c r="J21426" s="82">
        <v>74</v>
      </c>
      <c r="K21426" s="320">
        <v>3</v>
      </c>
    </row>
    <row r="21427" spans="1:11" x14ac:dyDescent="0.3">
      <c r="A21427" s="341">
        <v>43906.461106828705</v>
      </c>
      <c r="B21427" s="318">
        <v>40926.07</v>
      </c>
      <c r="C21427" s="318">
        <f t="shared" si="487"/>
        <v>0.25200000000040745</v>
      </c>
      <c r="D21427" s="414">
        <f t="shared" si="488"/>
        <v>0.12600000000020373</v>
      </c>
      <c r="H21427" s="406"/>
      <c r="J21427" s="82">
        <v>75</v>
      </c>
      <c r="K21427" s="321">
        <v>4</v>
      </c>
    </row>
    <row r="21428" spans="1:11" x14ac:dyDescent="0.3">
      <c r="A21428" s="341">
        <v>43906.502773437503</v>
      </c>
      <c r="B21428" s="318">
        <v>40926.317999999999</v>
      </c>
      <c r="C21428" s="318">
        <f t="shared" si="487"/>
        <v>0.24799999999959255</v>
      </c>
      <c r="D21428" s="414">
        <f t="shared" si="488"/>
        <v>0.12399999999979627</v>
      </c>
      <c r="H21428" s="406"/>
      <c r="J21428" s="82">
        <v>76</v>
      </c>
      <c r="K21428" s="391">
        <v>1</v>
      </c>
    </row>
    <row r="21429" spans="1:11" x14ac:dyDescent="0.3">
      <c r="A21429" s="341">
        <v>43906.544440046295</v>
      </c>
      <c r="B21429" s="318">
        <v>40926.559999999998</v>
      </c>
      <c r="C21429" s="318">
        <f t="shared" si="487"/>
        <v>0.24199999999837019</v>
      </c>
      <c r="D21429" s="414">
        <f t="shared" si="488"/>
        <v>0.12099999999918509</v>
      </c>
      <c r="H21429" s="406"/>
      <c r="J21429" s="82">
        <v>77</v>
      </c>
      <c r="K21429" s="319">
        <v>2</v>
      </c>
    </row>
    <row r="21430" spans="1:11" x14ac:dyDescent="0.3">
      <c r="A21430" s="341">
        <v>43906.586106655093</v>
      </c>
      <c r="B21430" s="318">
        <v>40926.792000000001</v>
      </c>
      <c r="C21430" s="318">
        <f t="shared" si="487"/>
        <v>0.23200000000360887</v>
      </c>
      <c r="D21430" s="414">
        <f t="shared" si="488"/>
        <v>0.11600000000180444</v>
      </c>
      <c r="H21430" s="406"/>
      <c r="J21430" s="82">
        <v>78</v>
      </c>
      <c r="K21430" s="320">
        <v>3</v>
      </c>
    </row>
    <row r="21431" spans="1:11" x14ac:dyDescent="0.3">
      <c r="A21431" s="341">
        <v>43906.627773263892</v>
      </c>
      <c r="B21431" s="318">
        <v>40927.040999999997</v>
      </c>
      <c r="C21431" s="318">
        <f t="shared" si="487"/>
        <v>0.24899999999615829</v>
      </c>
      <c r="D21431" s="414">
        <f t="shared" si="488"/>
        <v>0.12449999999807915</v>
      </c>
      <c r="H21431" s="406"/>
      <c r="J21431" s="82">
        <v>79</v>
      </c>
      <c r="K21431" s="321">
        <v>4</v>
      </c>
    </row>
    <row r="21432" spans="1:11" x14ac:dyDescent="0.3">
      <c r="A21432" s="341">
        <v>43906.669439872683</v>
      </c>
      <c r="B21432" s="318">
        <v>40927.29</v>
      </c>
      <c r="C21432" s="318">
        <f t="shared" si="487"/>
        <v>0.24900000000343425</v>
      </c>
      <c r="D21432" s="414">
        <f t="shared" si="488"/>
        <v>0.12450000000171713</v>
      </c>
      <c r="H21432" s="406"/>
      <c r="J21432" s="82">
        <v>80</v>
      </c>
      <c r="K21432" s="391">
        <v>1</v>
      </c>
    </row>
    <row r="21433" spans="1:11" x14ac:dyDescent="0.3">
      <c r="A21433" s="341">
        <v>43906.711106481482</v>
      </c>
      <c r="B21433" s="318">
        <v>40927.525000000001</v>
      </c>
      <c r="C21433" s="318">
        <f t="shared" si="487"/>
        <v>0.23500000000058208</v>
      </c>
      <c r="D21433" s="414">
        <f t="shared" si="488"/>
        <v>0.11750000000029104</v>
      </c>
      <c r="H21433" s="406"/>
      <c r="J21433" s="82">
        <v>81</v>
      </c>
      <c r="K21433" s="319">
        <v>2</v>
      </c>
    </row>
    <row r="21434" spans="1:11" x14ac:dyDescent="0.3">
      <c r="A21434" s="341">
        <v>43906.75277309028</v>
      </c>
      <c r="B21434" s="318">
        <v>40927.758000000002</v>
      </c>
      <c r="C21434" s="318">
        <f t="shared" si="487"/>
        <v>0.23300000000017462</v>
      </c>
      <c r="D21434" s="414">
        <f t="shared" si="488"/>
        <v>0.11650000000008731</v>
      </c>
      <c r="H21434" s="406"/>
      <c r="J21434" s="82">
        <v>82</v>
      </c>
      <c r="K21434" s="320">
        <v>3</v>
      </c>
    </row>
    <row r="21435" spans="1:11" x14ac:dyDescent="0.3">
      <c r="A21435" s="341">
        <v>43906.794439699072</v>
      </c>
      <c r="B21435" s="318">
        <v>40927.995000000003</v>
      </c>
      <c r="C21435" s="318">
        <f t="shared" si="487"/>
        <v>0.23700000000098953</v>
      </c>
      <c r="D21435" s="414">
        <f t="shared" si="488"/>
        <v>0.11850000000049477</v>
      </c>
      <c r="H21435" s="406"/>
      <c r="J21435" s="82">
        <v>83</v>
      </c>
      <c r="K21435" s="321">
        <v>4</v>
      </c>
    </row>
    <row r="21436" spans="1:11" x14ac:dyDescent="0.3">
      <c r="A21436" s="341">
        <v>43906.83610630787</v>
      </c>
      <c r="B21436" s="318">
        <v>40928.237999999998</v>
      </c>
      <c r="C21436" s="318">
        <f t="shared" si="487"/>
        <v>0.24299999999493593</v>
      </c>
      <c r="D21436" s="414">
        <f t="shared" si="488"/>
        <v>0.12149999999746797</v>
      </c>
      <c r="H21436" s="406"/>
      <c r="J21436" s="82">
        <v>84</v>
      </c>
      <c r="K21436" s="391">
        <v>1</v>
      </c>
    </row>
    <row r="21437" spans="1:11" x14ac:dyDescent="0.3">
      <c r="A21437" s="341">
        <v>43906.877772916669</v>
      </c>
      <c r="B21437" s="318">
        <v>40928.478000000003</v>
      </c>
      <c r="C21437" s="318">
        <f t="shared" si="487"/>
        <v>0.24000000000523869</v>
      </c>
      <c r="D21437" s="414">
        <f t="shared" si="488"/>
        <v>0.12000000000261934</v>
      </c>
      <c r="H21437" s="406"/>
      <c r="J21437" s="82">
        <v>85</v>
      </c>
      <c r="K21437" s="319">
        <v>2</v>
      </c>
    </row>
    <row r="21438" spans="1:11" x14ac:dyDescent="0.3">
      <c r="A21438" s="341">
        <v>43906.91943952546</v>
      </c>
      <c r="B21438" s="318">
        <v>40928.712</v>
      </c>
      <c r="C21438" s="318">
        <f t="shared" si="487"/>
        <v>0.23399999999674037</v>
      </c>
      <c r="D21438" s="414">
        <f t="shared" si="488"/>
        <v>0.11699999999837019</v>
      </c>
      <c r="H21438" s="406"/>
      <c r="J21438" s="82">
        <v>86</v>
      </c>
      <c r="K21438" s="320">
        <v>3</v>
      </c>
    </row>
    <row r="21439" spans="1:11" x14ac:dyDescent="0.3">
      <c r="A21439" s="341">
        <v>43906.961106134258</v>
      </c>
      <c r="B21439" s="318">
        <v>40928.955999999998</v>
      </c>
      <c r="C21439" s="318">
        <f t="shared" si="487"/>
        <v>0.24399999999877764</v>
      </c>
      <c r="D21439" s="414">
        <f t="shared" si="488"/>
        <v>0.12199999999938882</v>
      </c>
      <c r="E21439" s="336">
        <f>SUM(C21416:C21439)*7.4805194805</f>
        <v>43.446857142723537</v>
      </c>
      <c r="F21439" s="324">
        <f>AVERAGE(D21416:D21439)</f>
        <v>0.120999999999943</v>
      </c>
      <c r="G21439" s="324">
        <f>_xlfn.STDEV.S(D21416:D21439)</f>
        <v>3.5569894450487309E-3</v>
      </c>
      <c r="H21439" s="406"/>
      <c r="J21439" s="82">
        <v>87</v>
      </c>
      <c r="K21439" s="321">
        <v>4</v>
      </c>
    </row>
    <row r="21440" spans="1:11" x14ac:dyDescent="0.3">
      <c r="A21440" s="341">
        <v>43907.002772743057</v>
      </c>
      <c r="B21440" s="318">
        <v>40929.199999999997</v>
      </c>
      <c r="C21440" s="318">
        <f t="shared" si="487"/>
        <v>0.24399999999877764</v>
      </c>
      <c r="D21440" s="414">
        <f t="shared" si="488"/>
        <v>0.12199999999938882</v>
      </c>
      <c r="H21440" s="406"/>
      <c r="J21440" s="82">
        <v>88</v>
      </c>
      <c r="K21440" s="391">
        <v>1</v>
      </c>
    </row>
    <row r="21441" spans="1:12" x14ac:dyDescent="0.3">
      <c r="A21441" s="341">
        <v>43907.044439351848</v>
      </c>
      <c r="B21441" s="318">
        <v>40929.436999999998</v>
      </c>
      <c r="C21441" s="318">
        <f t="shared" si="487"/>
        <v>0.23700000000098953</v>
      </c>
      <c r="D21441" s="414">
        <f t="shared" si="488"/>
        <v>0.11850000000049477</v>
      </c>
      <c r="H21441" s="406"/>
      <c r="J21441" s="82">
        <v>89</v>
      </c>
      <c r="K21441" s="319">
        <v>2</v>
      </c>
    </row>
    <row r="21442" spans="1:12" x14ac:dyDescent="0.3">
      <c r="A21442" s="341">
        <v>43907.086105960647</v>
      </c>
      <c r="B21442" s="318">
        <v>40929.671999999999</v>
      </c>
      <c r="C21442" s="318">
        <f t="shared" si="487"/>
        <v>0.23500000000058208</v>
      </c>
      <c r="D21442" s="414">
        <f t="shared" si="488"/>
        <v>0.11750000000029104</v>
      </c>
      <c r="H21442" s="406"/>
      <c r="J21442" s="82">
        <v>90</v>
      </c>
      <c r="K21442" s="320">
        <v>3</v>
      </c>
    </row>
    <row r="21443" spans="1:12" x14ac:dyDescent="0.3">
      <c r="A21443" s="341">
        <v>43907.127772569445</v>
      </c>
      <c r="B21443" s="318">
        <v>40929.911</v>
      </c>
      <c r="C21443" s="318">
        <f t="shared" si="487"/>
        <v>0.23900000000139698</v>
      </c>
      <c r="D21443" s="414">
        <f t="shared" si="488"/>
        <v>0.11950000000069849</v>
      </c>
      <c r="H21443" s="406"/>
      <c r="J21443" s="82">
        <v>91</v>
      </c>
      <c r="K21443" s="321">
        <v>4</v>
      </c>
    </row>
    <row r="21444" spans="1:12" x14ac:dyDescent="0.3">
      <c r="A21444" s="341">
        <v>43907.169439178244</v>
      </c>
      <c r="B21444" s="318">
        <v>40930.161999999997</v>
      </c>
      <c r="C21444" s="318">
        <f t="shared" si="487"/>
        <v>0.25099999999656575</v>
      </c>
      <c r="D21444" s="414">
        <f t="shared" si="488"/>
        <v>0.12549999999828287</v>
      </c>
      <c r="H21444" s="406"/>
      <c r="J21444" s="82">
        <v>92</v>
      </c>
      <c r="K21444" s="391">
        <v>1</v>
      </c>
    </row>
    <row r="21445" spans="1:12" x14ac:dyDescent="0.3">
      <c r="A21445" s="341">
        <v>43907.211105787035</v>
      </c>
      <c r="B21445" s="318">
        <v>40930.402000000002</v>
      </c>
      <c r="C21445" s="318">
        <f t="shared" si="487"/>
        <v>0.24000000000523869</v>
      </c>
      <c r="D21445" s="414">
        <f t="shared" si="488"/>
        <v>0.12000000000261934</v>
      </c>
      <c r="H21445" s="406"/>
      <c r="J21445" s="82">
        <v>93</v>
      </c>
      <c r="K21445" s="319">
        <v>2</v>
      </c>
    </row>
    <row r="21446" spans="1:12" x14ac:dyDescent="0.3">
      <c r="A21446" s="341">
        <v>43907.252772395834</v>
      </c>
      <c r="B21446" s="318">
        <v>40930.648000000001</v>
      </c>
      <c r="C21446" s="318">
        <f t="shared" si="487"/>
        <v>0.24599999999918509</v>
      </c>
      <c r="D21446" s="414">
        <f t="shared" si="488"/>
        <v>0.12299999999959255</v>
      </c>
      <c r="H21446" s="406"/>
      <c r="J21446" s="82">
        <v>94</v>
      </c>
      <c r="K21446" s="320">
        <v>3</v>
      </c>
    </row>
    <row r="21447" spans="1:12" x14ac:dyDescent="0.3">
      <c r="A21447" s="341">
        <v>43907.294439004632</v>
      </c>
      <c r="B21447" s="318">
        <v>40930.894999999997</v>
      </c>
      <c r="C21447" s="318">
        <f t="shared" si="487"/>
        <v>0.24699999999575084</v>
      </c>
      <c r="D21447" s="414">
        <f t="shared" si="488"/>
        <v>0.12349999999787542</v>
      </c>
      <c r="H21447" s="406"/>
      <c r="J21447" s="82">
        <v>95</v>
      </c>
      <c r="K21447" s="321">
        <v>4</v>
      </c>
    </row>
    <row r="21448" spans="1:12" x14ac:dyDescent="0.3">
      <c r="A21448" s="341">
        <v>43907.336105613424</v>
      </c>
      <c r="B21448" s="318">
        <v>40931.148999999998</v>
      </c>
      <c r="C21448" s="318">
        <f t="shared" si="487"/>
        <v>0.25400000000081491</v>
      </c>
      <c r="D21448" s="414">
        <f t="shared" si="488"/>
        <v>0.12700000000040745</v>
      </c>
      <c r="H21448" s="406"/>
      <c r="J21448" s="82">
        <v>96</v>
      </c>
      <c r="K21448" s="391">
        <v>1</v>
      </c>
    </row>
    <row r="21449" spans="1:12" x14ac:dyDescent="0.3">
      <c r="A21449" s="341">
        <v>43907.377772222222</v>
      </c>
      <c r="B21449" s="318">
        <v>40931.383999999998</v>
      </c>
      <c r="C21449" s="318">
        <f t="shared" si="487"/>
        <v>0.23500000000058208</v>
      </c>
      <c r="D21449" s="414">
        <f t="shared" si="488"/>
        <v>0.11750000000029104</v>
      </c>
      <c r="H21449" s="406"/>
      <c r="J21449" s="82">
        <v>97</v>
      </c>
      <c r="K21449" s="319">
        <v>2</v>
      </c>
    </row>
    <row r="21450" spans="1:12" x14ac:dyDescent="0.3">
      <c r="A21450" s="341">
        <v>43907.393055555556</v>
      </c>
      <c r="B21450" s="318">
        <v>40931.383999999998</v>
      </c>
      <c r="C21450" s="318"/>
      <c r="D21450" s="414"/>
      <c r="H21450" s="406"/>
      <c r="J21450" s="82">
        <v>1</v>
      </c>
      <c r="K21450" s="319">
        <v>2</v>
      </c>
      <c r="L21450" s="54" t="s">
        <v>313</v>
      </c>
    </row>
    <row r="21451" spans="1:12" x14ac:dyDescent="0.3">
      <c r="A21451" s="341">
        <v>43907.43472222222</v>
      </c>
      <c r="B21451" s="318">
        <v>40931.627999999997</v>
      </c>
      <c r="C21451" s="318">
        <f t="shared" ref="C21451:C21548" si="489">B21451-B21450</f>
        <v>0.24399999999877764</v>
      </c>
      <c r="D21451" s="414">
        <f t="shared" ref="D21451:D21548" si="490">C21451/2</f>
        <v>0.12199999999938882</v>
      </c>
      <c r="H21451" s="406"/>
      <c r="J21451" s="82">
        <v>2</v>
      </c>
      <c r="K21451" s="320">
        <v>3</v>
      </c>
    </row>
    <row r="21452" spans="1:12" x14ac:dyDescent="0.3">
      <c r="A21452" s="341">
        <v>43907.476388888892</v>
      </c>
      <c r="B21452" s="318">
        <v>40931.872000000003</v>
      </c>
      <c r="C21452" s="318">
        <f t="shared" si="489"/>
        <v>0.2440000000060536</v>
      </c>
      <c r="D21452" s="414">
        <f t="shared" si="490"/>
        <v>0.1220000000030268</v>
      </c>
      <c r="H21452" s="406"/>
      <c r="J21452" s="82">
        <v>3</v>
      </c>
      <c r="K21452" s="321">
        <v>4</v>
      </c>
    </row>
    <row r="21453" spans="1:12" x14ac:dyDescent="0.3">
      <c r="A21453" s="341">
        <v>43907.518055381945</v>
      </c>
      <c r="B21453" s="318">
        <v>40932.125999999997</v>
      </c>
      <c r="C21453" s="318">
        <f t="shared" si="489"/>
        <v>0.25399999999353895</v>
      </c>
      <c r="D21453" s="414">
        <f t="shared" si="490"/>
        <v>0.12699999999676947</v>
      </c>
      <c r="H21453" s="406"/>
      <c r="J21453" s="82">
        <v>4</v>
      </c>
      <c r="K21453" s="391">
        <v>1</v>
      </c>
    </row>
    <row r="21454" spans="1:12" x14ac:dyDescent="0.3">
      <c r="A21454" s="341">
        <v>43907.559721990743</v>
      </c>
      <c r="B21454" s="318">
        <v>40932.36</v>
      </c>
      <c r="C21454" s="318">
        <f t="shared" si="489"/>
        <v>0.23400000000401633</v>
      </c>
      <c r="D21454" s="414">
        <f t="shared" si="490"/>
        <v>0.11700000000200816</v>
      </c>
      <c r="H21454" s="406"/>
      <c r="J21454" s="82">
        <v>5</v>
      </c>
      <c r="K21454" s="319">
        <v>2</v>
      </c>
    </row>
    <row r="21455" spans="1:12" x14ac:dyDescent="0.3">
      <c r="A21455" s="341">
        <v>43907.601388599534</v>
      </c>
      <c r="B21455" s="318">
        <v>40932.597999999998</v>
      </c>
      <c r="C21455" s="318">
        <f t="shared" si="489"/>
        <v>0.23799999999755528</v>
      </c>
      <c r="D21455" s="414">
        <f t="shared" si="490"/>
        <v>0.11899999999877764</v>
      </c>
      <c r="H21455" s="406"/>
      <c r="J21455" s="82">
        <v>6</v>
      </c>
      <c r="K21455" s="320">
        <v>3</v>
      </c>
    </row>
    <row r="21456" spans="1:12" x14ac:dyDescent="0.3">
      <c r="A21456" s="341">
        <v>43907.643055208333</v>
      </c>
      <c r="B21456" s="318">
        <v>40932.830999999998</v>
      </c>
      <c r="C21456" s="318">
        <f t="shared" si="489"/>
        <v>0.23300000000017462</v>
      </c>
      <c r="D21456" s="414">
        <f t="shared" si="490"/>
        <v>0.11650000000008731</v>
      </c>
      <c r="H21456" s="406"/>
      <c r="J21456" s="82">
        <v>7</v>
      </c>
      <c r="K21456" s="321">
        <v>4</v>
      </c>
    </row>
    <row r="21457" spans="1:11" x14ac:dyDescent="0.3">
      <c r="A21457" s="341">
        <v>43907.684721817132</v>
      </c>
      <c r="B21457" s="318">
        <v>40933.08</v>
      </c>
      <c r="C21457" s="318">
        <f t="shared" si="489"/>
        <v>0.24900000000343425</v>
      </c>
      <c r="D21457" s="414">
        <f t="shared" si="490"/>
        <v>0.12450000000171713</v>
      </c>
      <c r="H21457" s="406"/>
      <c r="J21457" s="82">
        <v>8</v>
      </c>
      <c r="K21457" s="391">
        <v>1</v>
      </c>
    </row>
    <row r="21458" spans="1:11" x14ac:dyDescent="0.3">
      <c r="A21458" s="341">
        <v>43907.726388425923</v>
      </c>
      <c r="B21458" s="318">
        <v>40933.322</v>
      </c>
      <c r="C21458" s="318">
        <f t="shared" si="489"/>
        <v>0.24199999999837019</v>
      </c>
      <c r="D21458" s="414">
        <f t="shared" si="490"/>
        <v>0.12099999999918509</v>
      </c>
      <c r="H21458" s="406"/>
      <c r="J21458" s="82">
        <v>9</v>
      </c>
      <c r="K21458" s="319">
        <v>2</v>
      </c>
    </row>
    <row r="21459" spans="1:11" x14ac:dyDescent="0.3">
      <c r="A21459" s="341">
        <v>43907.768055034721</v>
      </c>
      <c r="B21459" s="318">
        <v>40933.559000000001</v>
      </c>
      <c r="C21459" s="318">
        <f t="shared" si="489"/>
        <v>0.23700000000098953</v>
      </c>
      <c r="D21459" s="414">
        <f t="shared" si="490"/>
        <v>0.11850000000049477</v>
      </c>
      <c r="H21459" s="406"/>
      <c r="J21459" s="82">
        <v>10</v>
      </c>
      <c r="K21459" s="320">
        <v>3</v>
      </c>
    </row>
    <row r="21460" spans="1:11" x14ac:dyDescent="0.3">
      <c r="A21460" s="341">
        <v>43907.80972164352</v>
      </c>
      <c r="B21460" s="318">
        <v>40933.788999999997</v>
      </c>
      <c r="C21460" s="318">
        <f t="shared" si="489"/>
        <v>0.22999999999592546</v>
      </c>
      <c r="D21460" s="414">
        <f t="shared" si="490"/>
        <v>0.11499999999796273</v>
      </c>
      <c r="H21460" s="406"/>
      <c r="J21460" s="82">
        <v>11</v>
      </c>
      <c r="K21460" s="321">
        <v>4</v>
      </c>
    </row>
    <row r="21461" spans="1:11" x14ac:dyDescent="0.3">
      <c r="A21461" s="341">
        <v>43907.851388252318</v>
      </c>
      <c r="B21461" s="318">
        <v>40934.031000000003</v>
      </c>
      <c r="C21461" s="318">
        <f t="shared" si="489"/>
        <v>0.24200000000564614</v>
      </c>
      <c r="D21461" s="414">
        <f t="shared" si="490"/>
        <v>0.12100000000282307</v>
      </c>
      <c r="H21461" s="406"/>
      <c r="J21461" s="82">
        <v>12</v>
      </c>
      <c r="K21461" s="391">
        <v>1</v>
      </c>
    </row>
    <row r="21462" spans="1:11" x14ac:dyDescent="0.3">
      <c r="A21462" s="341">
        <v>43907.89305486111</v>
      </c>
      <c r="B21462" s="318">
        <v>40934.271999999997</v>
      </c>
      <c r="C21462" s="318">
        <f t="shared" si="489"/>
        <v>0.24099999999452848</v>
      </c>
      <c r="D21462" s="414">
        <f t="shared" si="490"/>
        <v>0.12049999999726424</v>
      </c>
      <c r="H21462" s="406"/>
      <c r="J21462" s="82">
        <v>13</v>
      </c>
      <c r="K21462" s="319">
        <v>2</v>
      </c>
    </row>
    <row r="21463" spans="1:11" x14ac:dyDescent="0.3">
      <c r="A21463" s="341">
        <v>43907.934721469908</v>
      </c>
      <c r="B21463" s="318">
        <v>40934.502</v>
      </c>
      <c r="C21463" s="318">
        <f t="shared" si="489"/>
        <v>0.23000000000320142</v>
      </c>
      <c r="D21463" s="414">
        <f t="shared" si="490"/>
        <v>0.11500000000160071</v>
      </c>
      <c r="H21463" s="406"/>
      <c r="J21463" s="82">
        <v>14</v>
      </c>
      <c r="K21463" s="320">
        <v>3</v>
      </c>
    </row>
    <row r="21464" spans="1:11" x14ac:dyDescent="0.3">
      <c r="A21464" s="341">
        <v>43907.976388078707</v>
      </c>
      <c r="B21464" s="318">
        <v>40934.731</v>
      </c>
      <c r="C21464" s="318">
        <f t="shared" si="489"/>
        <v>0.22899999999935972</v>
      </c>
      <c r="D21464" s="414">
        <f t="shared" si="490"/>
        <v>0.11449999999967986</v>
      </c>
      <c r="E21464" s="336">
        <f>SUM(C21440:C21464)*7.4805194805</f>
        <v>43.199999999898388</v>
      </c>
      <c r="F21464" s="323">
        <f>AVERAGE(D21440:D21464)</f>
        <v>0.12031250000003031</v>
      </c>
      <c r="G21464" s="324">
        <f>_xlfn.STDEV.S(D21440:D21464)</f>
        <v>3.6200303261933169E-3</v>
      </c>
      <c r="H21464" s="406"/>
      <c r="J21464" s="82">
        <v>15</v>
      </c>
      <c r="K21464" s="321">
        <v>4</v>
      </c>
    </row>
    <row r="21465" spans="1:11" x14ac:dyDescent="0.3">
      <c r="A21465" s="341">
        <v>43908.018054687498</v>
      </c>
      <c r="B21465" s="318">
        <v>40934.972000000002</v>
      </c>
      <c r="C21465" s="318">
        <f t="shared" si="489"/>
        <v>0.24100000000180444</v>
      </c>
      <c r="D21465" s="414">
        <f t="shared" si="490"/>
        <v>0.12050000000090222</v>
      </c>
      <c r="H21465" s="406"/>
      <c r="J21465" s="82">
        <v>16</v>
      </c>
      <c r="K21465" s="391">
        <v>1</v>
      </c>
    </row>
    <row r="21466" spans="1:11" x14ac:dyDescent="0.3">
      <c r="A21466" s="341">
        <v>43908.059721296297</v>
      </c>
      <c r="B21466" s="318">
        <v>40935.222000000002</v>
      </c>
      <c r="C21466" s="318">
        <f t="shared" si="489"/>
        <v>0.25</v>
      </c>
      <c r="D21466" s="414">
        <f t="shared" si="490"/>
        <v>0.125</v>
      </c>
      <c r="H21466" s="406"/>
      <c r="J21466" s="82">
        <v>17</v>
      </c>
      <c r="K21466" s="319">
        <v>2</v>
      </c>
    </row>
    <row r="21467" spans="1:11" x14ac:dyDescent="0.3">
      <c r="A21467" s="341">
        <v>43908.101387905095</v>
      </c>
      <c r="B21467" s="318">
        <v>40935.461000000003</v>
      </c>
      <c r="C21467" s="318">
        <f t="shared" si="489"/>
        <v>0.23900000000139698</v>
      </c>
      <c r="D21467" s="414">
        <f t="shared" si="490"/>
        <v>0.11950000000069849</v>
      </c>
      <c r="H21467" s="406"/>
      <c r="J21467" s="82">
        <v>18</v>
      </c>
      <c r="K21467" s="320">
        <v>3</v>
      </c>
    </row>
    <row r="21468" spans="1:11" x14ac:dyDescent="0.3">
      <c r="A21468" s="341">
        <v>43908.143054513886</v>
      </c>
      <c r="B21468" s="318">
        <v>40935.692000000003</v>
      </c>
      <c r="C21468" s="318">
        <f t="shared" si="489"/>
        <v>0.23099999999976717</v>
      </c>
      <c r="D21468" s="414">
        <f t="shared" si="490"/>
        <v>0.11549999999988358</v>
      </c>
      <c r="H21468" s="406"/>
      <c r="J21468" s="82">
        <v>19</v>
      </c>
      <c r="K21468" s="321">
        <v>4</v>
      </c>
    </row>
    <row r="21469" spans="1:11" x14ac:dyDescent="0.3">
      <c r="A21469" s="341">
        <v>43908.184721122685</v>
      </c>
      <c r="B21469" s="318">
        <v>40935.938000000002</v>
      </c>
      <c r="C21469" s="318">
        <f t="shared" si="489"/>
        <v>0.24599999999918509</v>
      </c>
      <c r="D21469" s="414">
        <f t="shared" si="490"/>
        <v>0.12299999999959255</v>
      </c>
      <c r="H21469" s="406"/>
      <c r="J21469" s="82">
        <v>20</v>
      </c>
      <c r="K21469" s="391">
        <v>1</v>
      </c>
    </row>
    <row r="21470" spans="1:11" x14ac:dyDescent="0.3">
      <c r="A21470" s="341">
        <v>43908.226387731484</v>
      </c>
      <c r="B21470" s="318">
        <v>40936.186999999998</v>
      </c>
      <c r="C21470" s="318">
        <f t="shared" si="489"/>
        <v>0.24899999999615829</v>
      </c>
      <c r="D21470" s="414">
        <f t="shared" si="490"/>
        <v>0.12449999999807915</v>
      </c>
      <c r="H21470" s="406"/>
      <c r="J21470" s="82">
        <v>21</v>
      </c>
      <c r="K21470" s="319">
        <v>2</v>
      </c>
    </row>
    <row r="21471" spans="1:11" x14ac:dyDescent="0.3">
      <c r="A21471" s="341">
        <v>43908.268054340275</v>
      </c>
      <c r="B21471" s="318">
        <v>40936.438000000002</v>
      </c>
      <c r="C21471" s="318">
        <f t="shared" si="489"/>
        <v>0.25100000000384171</v>
      </c>
      <c r="D21471" s="414">
        <f t="shared" si="490"/>
        <v>0.12550000000192085</v>
      </c>
      <c r="H21471" s="406"/>
      <c r="J21471" s="82">
        <v>22</v>
      </c>
      <c r="K21471" s="320">
        <v>3</v>
      </c>
    </row>
    <row r="21472" spans="1:11" x14ac:dyDescent="0.3">
      <c r="A21472" s="341">
        <v>43908.309720949073</v>
      </c>
      <c r="B21472" s="318">
        <v>40936.678999999996</v>
      </c>
      <c r="C21472" s="318">
        <f t="shared" si="489"/>
        <v>0.24099999999452848</v>
      </c>
      <c r="D21472" s="414">
        <f t="shared" si="490"/>
        <v>0.12049999999726424</v>
      </c>
      <c r="H21472" s="406"/>
      <c r="J21472" s="82">
        <v>23</v>
      </c>
      <c r="K21472" s="321">
        <v>4</v>
      </c>
    </row>
    <row r="21473" spans="1:11" x14ac:dyDescent="0.3">
      <c r="A21473" s="341">
        <v>43908.351387557872</v>
      </c>
      <c r="B21473" s="318">
        <v>40936.923000000003</v>
      </c>
      <c r="C21473" s="318">
        <f t="shared" si="489"/>
        <v>0.2440000000060536</v>
      </c>
      <c r="D21473" s="414">
        <f t="shared" si="490"/>
        <v>0.1220000000030268</v>
      </c>
      <c r="H21473" s="406"/>
      <c r="J21473" s="82">
        <v>24</v>
      </c>
      <c r="K21473" s="391">
        <v>1</v>
      </c>
    </row>
    <row r="21474" spans="1:11" x14ac:dyDescent="0.3">
      <c r="A21474" s="341">
        <v>43908.393054166663</v>
      </c>
      <c r="B21474" s="318">
        <v>40937.17</v>
      </c>
      <c r="C21474" s="318">
        <f t="shared" si="489"/>
        <v>0.24699999999575084</v>
      </c>
      <c r="D21474" s="414">
        <f t="shared" si="490"/>
        <v>0.12349999999787542</v>
      </c>
      <c r="H21474" s="406"/>
      <c r="J21474" s="82">
        <v>25</v>
      </c>
      <c r="K21474" s="319">
        <v>2</v>
      </c>
    </row>
    <row r="21475" spans="1:11" x14ac:dyDescent="0.3">
      <c r="A21475" s="341">
        <v>43908.434720775462</v>
      </c>
      <c r="B21475" s="318">
        <v>40937.417000000001</v>
      </c>
      <c r="C21475" s="318">
        <f t="shared" si="489"/>
        <v>0.2470000000030268</v>
      </c>
      <c r="D21475" s="414">
        <f t="shared" si="490"/>
        <v>0.1235000000015134</v>
      </c>
      <c r="H21475" s="406"/>
      <c r="J21475" s="82">
        <v>26</v>
      </c>
      <c r="K21475" s="320">
        <v>3</v>
      </c>
    </row>
    <row r="21476" spans="1:11" x14ac:dyDescent="0.3">
      <c r="A21476" s="341">
        <v>43908.47638738426</v>
      </c>
      <c r="B21476" s="318">
        <v>40937.656999999999</v>
      </c>
      <c r="C21476" s="318">
        <f t="shared" si="489"/>
        <v>0.23999999999796273</v>
      </c>
      <c r="D21476" s="414">
        <f t="shared" si="490"/>
        <v>0.11999999999898137</v>
      </c>
      <c r="H21476" s="406"/>
      <c r="J21476" s="82">
        <v>27</v>
      </c>
      <c r="K21476" s="321">
        <v>4</v>
      </c>
    </row>
    <row r="21477" spans="1:11" x14ac:dyDescent="0.3">
      <c r="A21477" s="341">
        <v>43908.518053993059</v>
      </c>
      <c r="B21477" s="318">
        <v>40937.898000000001</v>
      </c>
      <c r="C21477" s="318">
        <f t="shared" si="489"/>
        <v>0.24100000000180444</v>
      </c>
      <c r="D21477" s="414">
        <f t="shared" si="490"/>
        <v>0.12050000000090222</v>
      </c>
      <c r="H21477" s="406"/>
      <c r="J21477" s="82">
        <v>28</v>
      </c>
      <c r="K21477" s="391">
        <v>1</v>
      </c>
    </row>
    <row r="21478" spans="1:11" x14ac:dyDescent="0.3">
      <c r="A21478" s="341">
        <v>43908.55972060185</v>
      </c>
      <c r="B21478" s="318">
        <v>40938.139000000003</v>
      </c>
      <c r="C21478" s="318">
        <f t="shared" si="489"/>
        <v>0.24100000000180444</v>
      </c>
      <c r="D21478" s="414">
        <f t="shared" si="490"/>
        <v>0.12050000000090222</v>
      </c>
      <c r="H21478" s="406"/>
      <c r="J21478" s="82">
        <v>29</v>
      </c>
      <c r="K21478" s="319">
        <v>2</v>
      </c>
    </row>
    <row r="21479" spans="1:11" x14ac:dyDescent="0.3">
      <c r="A21479" s="341">
        <v>43908.601387210649</v>
      </c>
      <c r="B21479" s="318">
        <v>40938.381999999998</v>
      </c>
      <c r="C21479" s="318">
        <f t="shared" si="489"/>
        <v>0.24299999999493593</v>
      </c>
      <c r="D21479" s="414">
        <f t="shared" si="490"/>
        <v>0.12149999999746797</v>
      </c>
      <c r="H21479" s="406"/>
      <c r="J21479" s="82">
        <v>30</v>
      </c>
      <c r="K21479" s="320">
        <v>3</v>
      </c>
    </row>
    <row r="21480" spans="1:11" x14ac:dyDescent="0.3">
      <c r="A21480" s="341">
        <v>43908.643053819447</v>
      </c>
      <c r="B21480" s="318">
        <v>40938.623</v>
      </c>
      <c r="C21480" s="318">
        <f t="shared" si="489"/>
        <v>0.24100000000180444</v>
      </c>
      <c r="D21480" s="414">
        <f t="shared" si="490"/>
        <v>0.12050000000090222</v>
      </c>
      <c r="H21480" s="406"/>
      <c r="J21480" s="82">
        <v>31</v>
      </c>
      <c r="K21480" s="321">
        <v>4</v>
      </c>
    </row>
    <row r="21481" spans="1:11" x14ac:dyDescent="0.3">
      <c r="A21481" s="341">
        <v>43908.684720428239</v>
      </c>
      <c r="B21481" s="318">
        <v>40938.858999999997</v>
      </c>
      <c r="C21481" s="318">
        <f t="shared" si="489"/>
        <v>0.23599999999714782</v>
      </c>
      <c r="D21481" s="414">
        <f t="shared" si="490"/>
        <v>0.11799999999857391</v>
      </c>
      <c r="H21481" s="406"/>
      <c r="J21481" s="82">
        <v>32</v>
      </c>
      <c r="K21481" s="391">
        <v>1</v>
      </c>
    </row>
    <row r="21482" spans="1:11" x14ac:dyDescent="0.3">
      <c r="A21482" s="341">
        <v>43908.726387037037</v>
      </c>
      <c r="B21482" s="318">
        <v>40939.101999999999</v>
      </c>
      <c r="C21482" s="318">
        <f t="shared" si="489"/>
        <v>0.24300000000221189</v>
      </c>
      <c r="D21482" s="414">
        <f t="shared" si="490"/>
        <v>0.12150000000110595</v>
      </c>
      <c r="H21482" s="406"/>
      <c r="J21482" s="82">
        <v>33</v>
      </c>
      <c r="K21482" s="319">
        <v>2</v>
      </c>
    </row>
    <row r="21483" spans="1:11" x14ac:dyDescent="0.3">
      <c r="A21483" s="341">
        <v>43908.768053645836</v>
      </c>
      <c r="B21483" s="318">
        <v>40939.341999999997</v>
      </c>
      <c r="C21483" s="318">
        <f t="shared" si="489"/>
        <v>0.23999999999796273</v>
      </c>
      <c r="D21483" s="414">
        <f t="shared" si="490"/>
        <v>0.11999999999898137</v>
      </c>
      <c r="H21483" s="406"/>
      <c r="J21483" s="82">
        <v>34</v>
      </c>
      <c r="K21483" s="320">
        <v>3</v>
      </c>
    </row>
    <row r="21484" spans="1:11" x14ac:dyDescent="0.3">
      <c r="A21484" s="341">
        <v>43908.809720254627</v>
      </c>
      <c r="B21484" s="318">
        <v>40939.58</v>
      </c>
      <c r="C21484" s="318">
        <f t="shared" si="489"/>
        <v>0.23800000000483124</v>
      </c>
      <c r="D21484" s="414">
        <f t="shared" si="490"/>
        <v>0.11900000000241562</v>
      </c>
      <c r="H21484" s="406"/>
      <c r="J21484" s="82">
        <v>35</v>
      </c>
      <c r="K21484" s="321">
        <v>4</v>
      </c>
    </row>
    <row r="21485" spans="1:11" x14ac:dyDescent="0.3">
      <c r="A21485" s="341">
        <v>43908.851386863425</v>
      </c>
      <c r="B21485" s="318">
        <v>40939.811999999998</v>
      </c>
      <c r="C21485" s="318">
        <f t="shared" si="489"/>
        <v>0.23199999999633292</v>
      </c>
      <c r="D21485" s="414">
        <f t="shared" si="490"/>
        <v>0.11599999999816646</v>
      </c>
      <c r="H21485" s="406"/>
      <c r="J21485" s="82">
        <v>36</v>
      </c>
      <c r="K21485" s="391">
        <v>1</v>
      </c>
    </row>
    <row r="21486" spans="1:11" x14ac:dyDescent="0.3">
      <c r="A21486" s="341">
        <v>43908.893053472224</v>
      </c>
      <c r="B21486" s="318">
        <v>40940.050000000003</v>
      </c>
      <c r="C21486" s="318">
        <f t="shared" si="489"/>
        <v>0.23800000000483124</v>
      </c>
      <c r="D21486" s="414">
        <f t="shared" si="490"/>
        <v>0.11900000000241562</v>
      </c>
      <c r="H21486" s="406"/>
      <c r="J21486" s="82">
        <v>37</v>
      </c>
      <c r="K21486" s="319">
        <v>2</v>
      </c>
    </row>
    <row r="21487" spans="1:11" x14ac:dyDescent="0.3">
      <c r="A21487" s="341">
        <v>43908.934720081015</v>
      </c>
      <c r="B21487" s="318">
        <v>40940.288999999997</v>
      </c>
      <c r="C21487" s="318">
        <f t="shared" si="489"/>
        <v>0.23899999999412103</v>
      </c>
      <c r="D21487" s="414">
        <f t="shared" si="490"/>
        <v>0.11949999999706051</v>
      </c>
      <c r="H21487" s="406"/>
      <c r="J21487" s="82">
        <v>38</v>
      </c>
      <c r="K21487" s="320">
        <v>3</v>
      </c>
    </row>
    <row r="21488" spans="1:11" x14ac:dyDescent="0.3">
      <c r="A21488" s="341">
        <v>43908.976386689814</v>
      </c>
      <c r="B21488" s="318">
        <v>40940.523000000001</v>
      </c>
      <c r="C21488" s="318">
        <f t="shared" si="489"/>
        <v>0.23400000000401633</v>
      </c>
      <c r="D21488" s="414">
        <f t="shared" si="490"/>
        <v>0.11700000000200816</v>
      </c>
      <c r="E21488" s="336">
        <f>SUM(C21465:C21488)*7.4805194805</f>
        <v>43.327168831065578</v>
      </c>
      <c r="F21488" s="324">
        <f>AVERAGE(D21465:D21488)</f>
        <v>0.12066666666669335</v>
      </c>
      <c r="G21488" s="324">
        <f>_xlfn.STDEV.S(D21465:D21488)</f>
        <v>2.6361478263973699E-3</v>
      </c>
      <c r="H21488" s="406"/>
      <c r="J21488" s="82">
        <v>39</v>
      </c>
      <c r="K21488" s="321">
        <v>4</v>
      </c>
    </row>
    <row r="21489" spans="1:11" x14ac:dyDescent="0.3">
      <c r="A21489" s="341">
        <v>43909.018053298612</v>
      </c>
      <c r="B21489" s="318">
        <v>40940.76</v>
      </c>
      <c r="C21489" s="318">
        <f t="shared" si="489"/>
        <v>0.23700000000098953</v>
      </c>
      <c r="D21489" s="414">
        <f t="shared" si="490"/>
        <v>0.11850000000049477</v>
      </c>
      <c r="H21489" s="406"/>
      <c r="J21489" s="82">
        <v>40</v>
      </c>
      <c r="K21489" s="391">
        <v>1</v>
      </c>
    </row>
    <row r="21490" spans="1:11" x14ac:dyDescent="0.3">
      <c r="A21490" s="341">
        <v>43909.059719907411</v>
      </c>
      <c r="B21490" s="318">
        <v>40941.002</v>
      </c>
      <c r="C21490" s="318">
        <f t="shared" si="489"/>
        <v>0.24199999999837019</v>
      </c>
      <c r="D21490" s="414">
        <f t="shared" si="490"/>
        <v>0.12099999999918509</v>
      </c>
      <c r="H21490" s="406"/>
      <c r="J21490" s="82">
        <v>41</v>
      </c>
      <c r="K21490" s="319">
        <v>2</v>
      </c>
    </row>
    <row r="21491" spans="1:11" x14ac:dyDescent="0.3">
      <c r="A21491" s="341">
        <v>43909.101386516202</v>
      </c>
      <c r="B21491" s="318">
        <v>40941.250999999997</v>
      </c>
      <c r="C21491" s="318">
        <f t="shared" si="489"/>
        <v>0.24899999999615829</v>
      </c>
      <c r="D21491" s="414">
        <f t="shared" si="490"/>
        <v>0.12449999999807915</v>
      </c>
      <c r="H21491" s="406"/>
      <c r="J21491" s="82">
        <v>42</v>
      </c>
      <c r="K21491" s="320">
        <v>3</v>
      </c>
    </row>
    <row r="21492" spans="1:11" x14ac:dyDescent="0.3">
      <c r="A21492" s="341">
        <v>43909.143053125001</v>
      </c>
      <c r="B21492" s="318">
        <v>40941.491999999998</v>
      </c>
      <c r="C21492" s="318">
        <f t="shared" si="489"/>
        <v>0.24100000000180444</v>
      </c>
      <c r="D21492" s="414">
        <f t="shared" si="490"/>
        <v>0.12050000000090222</v>
      </c>
      <c r="H21492" s="406"/>
      <c r="J21492" s="82">
        <v>43</v>
      </c>
      <c r="K21492" s="321">
        <v>4</v>
      </c>
    </row>
    <row r="21493" spans="1:11" x14ac:dyDescent="0.3">
      <c r="A21493" s="341">
        <v>43909.184719733799</v>
      </c>
      <c r="B21493" s="318">
        <v>40941.731</v>
      </c>
      <c r="C21493" s="318">
        <f t="shared" si="489"/>
        <v>0.23900000000139698</v>
      </c>
      <c r="D21493" s="414">
        <f t="shared" si="490"/>
        <v>0.11950000000069849</v>
      </c>
      <c r="H21493" s="406"/>
      <c r="J21493" s="82">
        <v>44</v>
      </c>
      <c r="K21493" s="391">
        <v>1</v>
      </c>
    </row>
    <row r="21494" spans="1:11" x14ac:dyDescent="0.3">
      <c r="A21494" s="341">
        <v>43909.226386342591</v>
      </c>
      <c r="B21494" s="318">
        <v>40941.972000000002</v>
      </c>
      <c r="C21494" s="318">
        <f t="shared" si="489"/>
        <v>0.24100000000180444</v>
      </c>
      <c r="D21494" s="414">
        <f t="shared" si="490"/>
        <v>0.12050000000090222</v>
      </c>
      <c r="H21494" s="406"/>
      <c r="J21494" s="82">
        <v>45</v>
      </c>
      <c r="K21494" s="319">
        <v>2</v>
      </c>
    </row>
    <row r="21495" spans="1:11" x14ac:dyDescent="0.3">
      <c r="A21495" s="341">
        <v>43909.268052951389</v>
      </c>
      <c r="B21495" s="318">
        <v>40942.228999999999</v>
      </c>
      <c r="C21495" s="318">
        <f t="shared" si="489"/>
        <v>0.25699999999778811</v>
      </c>
      <c r="D21495" s="414">
        <f t="shared" si="490"/>
        <v>0.12849999999889405</v>
      </c>
      <c r="H21495" s="406"/>
      <c r="J21495" s="82">
        <v>46</v>
      </c>
      <c r="K21495" s="320">
        <v>3</v>
      </c>
    </row>
    <row r="21496" spans="1:11" x14ac:dyDescent="0.3">
      <c r="A21496" s="341">
        <v>43909.309719560188</v>
      </c>
      <c r="B21496" s="318">
        <v>40942.476000000002</v>
      </c>
      <c r="C21496" s="318">
        <f t="shared" si="489"/>
        <v>0.2470000000030268</v>
      </c>
      <c r="D21496" s="414">
        <f t="shared" si="490"/>
        <v>0.1235000000015134</v>
      </c>
      <c r="H21496" s="406"/>
      <c r="J21496" s="82">
        <v>47</v>
      </c>
      <c r="K21496" s="321">
        <v>4</v>
      </c>
    </row>
    <row r="21497" spans="1:11" x14ac:dyDescent="0.3">
      <c r="A21497" s="341">
        <v>43909.351386168979</v>
      </c>
      <c r="B21497" s="318">
        <v>40942.718000000001</v>
      </c>
      <c r="C21497" s="318">
        <f t="shared" si="489"/>
        <v>0.24199999999837019</v>
      </c>
      <c r="D21497" s="414">
        <f t="shared" si="490"/>
        <v>0.12099999999918509</v>
      </c>
      <c r="H21497" s="406"/>
      <c r="J21497" s="82">
        <v>48</v>
      </c>
      <c r="K21497" s="391">
        <v>1</v>
      </c>
    </row>
    <row r="21498" spans="1:11" x14ac:dyDescent="0.3">
      <c r="A21498" s="341">
        <v>43909.393052777777</v>
      </c>
      <c r="B21498" s="318">
        <v>40942.959999999999</v>
      </c>
      <c r="C21498" s="318">
        <f t="shared" si="489"/>
        <v>0.24199999999837019</v>
      </c>
      <c r="D21498" s="414">
        <f t="shared" si="490"/>
        <v>0.12099999999918509</v>
      </c>
      <c r="H21498" s="406"/>
      <c r="J21498" s="82">
        <v>49</v>
      </c>
      <c r="K21498" s="319">
        <v>2</v>
      </c>
    </row>
    <row r="21499" spans="1:11" x14ac:dyDescent="0.3">
      <c r="A21499" s="341">
        <v>43909.434719386576</v>
      </c>
      <c r="B21499" s="318">
        <v>40943.213000000003</v>
      </c>
      <c r="C21499" s="318">
        <f t="shared" si="489"/>
        <v>0.25300000000424916</v>
      </c>
      <c r="D21499" s="414">
        <f t="shared" si="490"/>
        <v>0.12650000000212458</v>
      </c>
      <c r="H21499" s="406"/>
      <c r="J21499" s="82">
        <v>50</v>
      </c>
      <c r="K21499" s="320">
        <v>3</v>
      </c>
    </row>
    <row r="21500" spans="1:11" x14ac:dyDescent="0.3">
      <c r="A21500" s="341">
        <v>43909.476385995367</v>
      </c>
      <c r="B21500" s="318">
        <v>40943.453000000001</v>
      </c>
      <c r="C21500" s="318">
        <f t="shared" si="489"/>
        <v>0.23999999999796273</v>
      </c>
      <c r="D21500" s="414">
        <f t="shared" si="490"/>
        <v>0.11999999999898137</v>
      </c>
      <c r="H21500" s="406"/>
      <c r="J21500" s="82">
        <v>51</v>
      </c>
      <c r="K21500" s="321">
        <v>4</v>
      </c>
    </row>
    <row r="21501" spans="1:11" x14ac:dyDescent="0.3">
      <c r="A21501" s="341">
        <v>43909.518052604166</v>
      </c>
      <c r="B21501" s="318">
        <v>40943.688000000002</v>
      </c>
      <c r="C21501" s="318">
        <f t="shared" si="489"/>
        <v>0.23500000000058208</v>
      </c>
      <c r="D21501" s="414">
        <f t="shared" si="490"/>
        <v>0.11750000000029104</v>
      </c>
      <c r="H21501" s="406"/>
      <c r="J21501" s="82">
        <v>52</v>
      </c>
      <c r="K21501" s="391">
        <v>1</v>
      </c>
    </row>
    <row r="21502" spans="1:11" x14ac:dyDescent="0.3">
      <c r="A21502" s="341">
        <v>43909.559719212964</v>
      </c>
      <c r="B21502" s="318">
        <v>40943.932000000001</v>
      </c>
      <c r="C21502" s="318">
        <f t="shared" si="489"/>
        <v>0.24399999999877764</v>
      </c>
      <c r="D21502" s="414">
        <f t="shared" si="490"/>
        <v>0.12199999999938882</v>
      </c>
      <c r="H21502" s="406"/>
      <c r="J21502" s="82">
        <v>53</v>
      </c>
      <c r="K21502" s="319">
        <v>2</v>
      </c>
    </row>
    <row r="21503" spans="1:11" x14ac:dyDescent="0.3">
      <c r="A21503" s="341">
        <v>43909.601385821756</v>
      </c>
      <c r="B21503" s="318">
        <v>40944.188000000002</v>
      </c>
      <c r="C21503" s="318">
        <f t="shared" si="489"/>
        <v>0.25600000000122236</v>
      </c>
      <c r="D21503" s="414">
        <f t="shared" si="490"/>
        <v>0.12800000000061118</v>
      </c>
      <c r="H21503" s="406"/>
      <c r="J21503" s="82">
        <v>54</v>
      </c>
      <c r="K21503" s="320">
        <v>3</v>
      </c>
    </row>
    <row r="21504" spans="1:11" x14ac:dyDescent="0.3">
      <c r="A21504" s="341">
        <v>43909.643052430554</v>
      </c>
      <c r="B21504" s="318">
        <v>40944.43</v>
      </c>
      <c r="C21504" s="318">
        <f t="shared" si="489"/>
        <v>0.24199999999837019</v>
      </c>
      <c r="D21504" s="414">
        <f t="shared" si="490"/>
        <v>0.12099999999918509</v>
      </c>
      <c r="H21504" s="406"/>
      <c r="J21504" s="82">
        <v>55</v>
      </c>
      <c r="K21504" s="321">
        <v>4</v>
      </c>
    </row>
    <row r="21505" spans="1:11" x14ac:dyDescent="0.3">
      <c r="A21505" s="341">
        <v>43909.684719039353</v>
      </c>
      <c r="B21505" s="318">
        <v>40944.661999999997</v>
      </c>
      <c r="C21505" s="318">
        <f t="shared" si="489"/>
        <v>0.23199999999633292</v>
      </c>
      <c r="D21505" s="414">
        <f t="shared" si="490"/>
        <v>0.11599999999816646</v>
      </c>
      <c r="H21505" s="406"/>
      <c r="J21505" s="82">
        <v>56</v>
      </c>
      <c r="K21505" s="391">
        <v>1</v>
      </c>
    </row>
    <row r="21506" spans="1:11" x14ac:dyDescent="0.3">
      <c r="A21506" s="341">
        <v>43909.726385648151</v>
      </c>
      <c r="B21506" s="318">
        <v>40944.898999999998</v>
      </c>
      <c r="C21506" s="318">
        <f t="shared" si="489"/>
        <v>0.23700000000098953</v>
      </c>
      <c r="D21506" s="414">
        <f t="shared" si="490"/>
        <v>0.11850000000049477</v>
      </c>
      <c r="H21506" s="406"/>
      <c r="J21506" s="82">
        <v>57</v>
      </c>
      <c r="K21506" s="319">
        <v>2</v>
      </c>
    </row>
    <row r="21507" spans="1:11" x14ac:dyDescent="0.3">
      <c r="A21507" s="341">
        <v>43909.768052256943</v>
      </c>
      <c r="B21507" s="318">
        <v>40945.144</v>
      </c>
      <c r="C21507" s="318">
        <f t="shared" si="489"/>
        <v>0.24500000000261934</v>
      </c>
      <c r="D21507" s="414">
        <f t="shared" si="490"/>
        <v>0.12250000000130967</v>
      </c>
      <c r="H21507" s="406"/>
      <c r="J21507" s="82">
        <v>58</v>
      </c>
      <c r="K21507" s="320">
        <v>3</v>
      </c>
    </row>
    <row r="21508" spans="1:11" x14ac:dyDescent="0.3">
      <c r="A21508" s="341">
        <v>43909.809718865741</v>
      </c>
      <c r="B21508" s="318">
        <v>40945.385999999999</v>
      </c>
      <c r="C21508" s="318">
        <f t="shared" si="489"/>
        <v>0.24199999999837019</v>
      </c>
      <c r="D21508" s="414">
        <f t="shared" si="490"/>
        <v>0.12099999999918509</v>
      </c>
      <c r="H21508" s="406"/>
      <c r="J21508" s="82">
        <v>59</v>
      </c>
      <c r="K21508" s="321">
        <v>4</v>
      </c>
    </row>
    <row r="21509" spans="1:11" x14ac:dyDescent="0.3">
      <c r="A21509" s="341">
        <v>43909.85138547454</v>
      </c>
      <c r="B21509" s="318">
        <v>40945.618999999999</v>
      </c>
      <c r="C21509" s="318">
        <f t="shared" si="489"/>
        <v>0.23300000000017462</v>
      </c>
      <c r="D21509" s="414">
        <f t="shared" si="490"/>
        <v>0.11650000000008731</v>
      </c>
      <c r="H21509" s="406"/>
      <c r="J21509" s="82">
        <v>60</v>
      </c>
      <c r="K21509" s="391">
        <v>1</v>
      </c>
    </row>
    <row r="21510" spans="1:11" x14ac:dyDescent="0.3">
      <c r="A21510" s="341">
        <v>43909.893052083331</v>
      </c>
      <c r="B21510" s="318">
        <v>40945.851999999999</v>
      </c>
      <c r="C21510" s="318">
        <f t="shared" si="489"/>
        <v>0.23300000000017462</v>
      </c>
      <c r="D21510" s="414">
        <f t="shared" si="490"/>
        <v>0.11650000000008731</v>
      </c>
      <c r="H21510" s="406"/>
      <c r="J21510" s="82">
        <v>61</v>
      </c>
      <c r="K21510" s="319">
        <v>2</v>
      </c>
    </row>
    <row r="21511" spans="1:11" x14ac:dyDescent="0.3">
      <c r="A21511" s="341">
        <v>43909.93471869213</v>
      </c>
      <c r="B21511" s="318">
        <v>40946.099000000002</v>
      </c>
      <c r="C21511" s="318">
        <f t="shared" si="489"/>
        <v>0.2470000000030268</v>
      </c>
      <c r="D21511" s="414">
        <f t="shared" si="490"/>
        <v>0.1235000000015134</v>
      </c>
      <c r="H21511" s="406"/>
      <c r="J21511" s="82">
        <v>62</v>
      </c>
      <c r="K21511" s="320">
        <v>3</v>
      </c>
    </row>
    <row r="21512" spans="1:11" x14ac:dyDescent="0.3">
      <c r="A21512" s="341">
        <v>43909.976385300928</v>
      </c>
      <c r="B21512" s="318">
        <v>40946.341</v>
      </c>
      <c r="C21512" s="318">
        <f t="shared" si="489"/>
        <v>0.24199999999837019</v>
      </c>
      <c r="D21512" s="414">
        <f t="shared" si="490"/>
        <v>0.12099999999918509</v>
      </c>
      <c r="E21512" s="336">
        <f>SUM(C21489:C21512)*7.4805194805</f>
        <v>43.521662337543773</v>
      </c>
      <c r="F21512" s="324">
        <f>AVERAGE(D21489:D21512)</f>
        <v>0.12120833333331878</v>
      </c>
      <c r="G21512" s="324">
        <f>_xlfn.STDEV.S(D21489:D21512)</f>
        <v>3.3392158241193426E-3</v>
      </c>
      <c r="H21512" s="406"/>
      <c r="J21512" s="82">
        <v>63</v>
      </c>
      <c r="K21512" s="321">
        <v>4</v>
      </c>
    </row>
    <row r="21513" spans="1:11" x14ac:dyDescent="0.3">
      <c r="A21513" s="341">
        <v>43910.018051909719</v>
      </c>
      <c r="B21513" s="318">
        <v>40946.58</v>
      </c>
      <c r="C21513" s="318">
        <f t="shared" si="489"/>
        <v>0.23900000000139698</v>
      </c>
      <c r="D21513" s="414">
        <f t="shared" si="490"/>
        <v>0.11950000000069849</v>
      </c>
      <c r="H21513" s="406"/>
      <c r="J21513" s="82">
        <v>64</v>
      </c>
      <c r="K21513" s="391">
        <v>1</v>
      </c>
    </row>
    <row r="21514" spans="1:11" x14ac:dyDescent="0.3">
      <c r="A21514" s="341">
        <v>43910.059718518518</v>
      </c>
      <c r="B21514" s="318">
        <v>40946.815000000002</v>
      </c>
      <c r="C21514" s="318">
        <f t="shared" si="489"/>
        <v>0.23500000000058208</v>
      </c>
      <c r="D21514" s="414">
        <f t="shared" si="490"/>
        <v>0.11750000000029104</v>
      </c>
      <c r="H21514" s="406"/>
      <c r="J21514" s="82">
        <v>65</v>
      </c>
      <c r="K21514" s="319">
        <v>2</v>
      </c>
    </row>
    <row r="21515" spans="1:11" x14ac:dyDescent="0.3">
      <c r="A21515" s="341">
        <v>43910.101385127316</v>
      </c>
      <c r="B21515" s="318">
        <v>40947.061000000002</v>
      </c>
      <c r="C21515" s="318">
        <f t="shared" si="489"/>
        <v>0.24599999999918509</v>
      </c>
      <c r="D21515" s="414">
        <f t="shared" si="490"/>
        <v>0.12299999999959255</v>
      </c>
      <c r="H21515" s="406"/>
      <c r="J21515" s="82">
        <v>66</v>
      </c>
      <c r="K21515" s="320">
        <v>3</v>
      </c>
    </row>
    <row r="21516" spans="1:11" x14ac:dyDescent="0.3">
      <c r="A21516" s="341">
        <v>43910.143051736108</v>
      </c>
      <c r="B21516" s="318">
        <v>40947.311000000002</v>
      </c>
      <c r="C21516" s="318">
        <f t="shared" si="489"/>
        <v>0.25</v>
      </c>
      <c r="D21516" s="414">
        <f t="shared" si="490"/>
        <v>0.125</v>
      </c>
      <c r="H21516" s="406"/>
      <c r="J21516" s="82">
        <v>67</v>
      </c>
      <c r="K21516" s="321">
        <v>4</v>
      </c>
    </row>
    <row r="21517" spans="1:11" x14ac:dyDescent="0.3">
      <c r="A21517" s="341">
        <v>43910.184718344906</v>
      </c>
      <c r="B21517" s="318">
        <v>40947.559000000001</v>
      </c>
      <c r="C21517" s="318">
        <f t="shared" si="489"/>
        <v>0.24799999999959255</v>
      </c>
      <c r="D21517" s="414">
        <f t="shared" si="490"/>
        <v>0.12399999999979627</v>
      </c>
      <c r="H21517" s="406"/>
      <c r="J21517" s="82">
        <v>68</v>
      </c>
      <c r="K21517" s="391">
        <v>1</v>
      </c>
    </row>
    <row r="21518" spans="1:11" x14ac:dyDescent="0.3">
      <c r="A21518" s="341">
        <v>43910.226384953705</v>
      </c>
      <c r="B21518" s="318">
        <v>40947.800999999999</v>
      </c>
      <c r="C21518" s="318">
        <f t="shared" si="489"/>
        <v>0.24199999999837019</v>
      </c>
      <c r="D21518" s="414">
        <f t="shared" si="490"/>
        <v>0.12099999999918509</v>
      </c>
      <c r="H21518" s="406"/>
      <c r="J21518" s="82">
        <v>69</v>
      </c>
      <c r="K21518" s="319">
        <v>2</v>
      </c>
    </row>
    <row r="21519" spans="1:11" x14ac:dyDescent="0.3">
      <c r="A21519" s="341">
        <v>43910.268051562503</v>
      </c>
      <c r="B21519" s="318">
        <v>40948.050999999999</v>
      </c>
      <c r="C21519" s="318">
        <f t="shared" si="489"/>
        <v>0.25</v>
      </c>
      <c r="D21519" s="414">
        <f t="shared" si="490"/>
        <v>0.125</v>
      </c>
      <c r="H21519" s="406"/>
      <c r="J21519" s="82">
        <v>70</v>
      </c>
      <c r="K21519" s="320">
        <v>3</v>
      </c>
    </row>
    <row r="21520" spans="1:11" x14ac:dyDescent="0.3">
      <c r="A21520" s="341">
        <v>43910.309718171295</v>
      </c>
      <c r="B21520" s="318">
        <v>40948.302000000003</v>
      </c>
      <c r="C21520" s="318">
        <f t="shared" si="489"/>
        <v>0.25100000000384171</v>
      </c>
      <c r="D21520" s="414">
        <f t="shared" si="490"/>
        <v>0.12550000000192085</v>
      </c>
      <c r="H21520" s="406"/>
      <c r="J21520" s="82">
        <v>71</v>
      </c>
      <c r="K21520" s="321">
        <v>4</v>
      </c>
    </row>
    <row r="21521" spans="1:11" x14ac:dyDescent="0.3">
      <c r="A21521" s="341">
        <v>43910.351384780093</v>
      </c>
      <c r="B21521" s="318">
        <v>40948.552000000003</v>
      </c>
      <c r="C21521" s="318">
        <f t="shared" si="489"/>
        <v>0.25</v>
      </c>
      <c r="D21521" s="414">
        <f t="shared" si="490"/>
        <v>0.125</v>
      </c>
      <c r="H21521" s="406"/>
      <c r="J21521" s="82">
        <v>72</v>
      </c>
      <c r="K21521" s="391">
        <v>1</v>
      </c>
    </row>
    <row r="21522" spans="1:11" x14ac:dyDescent="0.3">
      <c r="A21522" s="341">
        <v>43910.393051388892</v>
      </c>
      <c r="B21522" s="318">
        <v>40948.800999999999</v>
      </c>
      <c r="C21522" s="318">
        <f t="shared" si="489"/>
        <v>0.24899999999615829</v>
      </c>
      <c r="D21522" s="414">
        <f t="shared" si="490"/>
        <v>0.12449999999807915</v>
      </c>
      <c r="H21522" s="406"/>
      <c r="J21522" s="82">
        <v>73</v>
      </c>
      <c r="K21522" s="319">
        <v>2</v>
      </c>
    </row>
    <row r="21523" spans="1:11" x14ac:dyDescent="0.3">
      <c r="A21523" s="341">
        <v>43910.434717997683</v>
      </c>
      <c r="B21523" s="318">
        <v>40949.055999999997</v>
      </c>
      <c r="C21523" s="318">
        <f t="shared" si="489"/>
        <v>0.25499999999738066</v>
      </c>
      <c r="D21523" s="414">
        <f t="shared" si="490"/>
        <v>0.12749999999869033</v>
      </c>
      <c r="H21523" s="406"/>
      <c r="J21523" s="82">
        <v>74</v>
      </c>
      <c r="K21523" s="320">
        <v>3</v>
      </c>
    </row>
    <row r="21524" spans="1:11" x14ac:dyDescent="0.3">
      <c r="A21524" s="341">
        <v>43910.476384606482</v>
      </c>
      <c r="B21524" s="318">
        <v>40949.303</v>
      </c>
      <c r="C21524" s="318">
        <f t="shared" si="489"/>
        <v>0.2470000000030268</v>
      </c>
      <c r="D21524" s="414">
        <f t="shared" si="490"/>
        <v>0.1235000000015134</v>
      </c>
      <c r="H21524" s="406"/>
      <c r="J21524" s="82">
        <v>75</v>
      </c>
      <c r="K21524" s="321">
        <v>4</v>
      </c>
    </row>
    <row r="21525" spans="1:11" x14ac:dyDescent="0.3">
      <c r="A21525" s="341">
        <v>43910.51805121528</v>
      </c>
      <c r="B21525" s="318">
        <v>40949.546999999999</v>
      </c>
      <c r="C21525" s="318">
        <f t="shared" si="489"/>
        <v>0.24399999999877764</v>
      </c>
      <c r="D21525" s="414">
        <f t="shared" si="490"/>
        <v>0.12199999999938882</v>
      </c>
      <c r="H21525" s="406"/>
      <c r="J21525" s="82">
        <v>76</v>
      </c>
      <c r="K21525" s="391">
        <v>1</v>
      </c>
    </row>
    <row r="21526" spans="1:11" x14ac:dyDescent="0.3">
      <c r="A21526" s="341">
        <v>43910.559717824071</v>
      </c>
      <c r="B21526" s="318">
        <v>40949.785000000003</v>
      </c>
      <c r="C21526" s="318">
        <f t="shared" si="489"/>
        <v>0.23800000000483124</v>
      </c>
      <c r="D21526" s="414">
        <f t="shared" si="490"/>
        <v>0.11900000000241562</v>
      </c>
      <c r="H21526" s="406"/>
      <c r="J21526" s="82">
        <v>77</v>
      </c>
      <c r="K21526" s="319">
        <v>2</v>
      </c>
    </row>
    <row r="21527" spans="1:11" x14ac:dyDescent="0.3">
      <c r="A21527" s="341">
        <v>43910.60138443287</v>
      </c>
      <c r="B21527" s="318">
        <v>40950.034</v>
      </c>
      <c r="C21527" s="318">
        <f t="shared" si="489"/>
        <v>0.24899999999615829</v>
      </c>
      <c r="D21527" s="414">
        <f t="shared" si="490"/>
        <v>0.12449999999807915</v>
      </c>
      <c r="H21527" s="406"/>
      <c r="J21527" s="82">
        <v>78</v>
      </c>
      <c r="K21527" s="320">
        <v>3</v>
      </c>
    </row>
    <row r="21528" spans="1:11" x14ac:dyDescent="0.3">
      <c r="A21528" s="341">
        <v>43910.643051041669</v>
      </c>
      <c r="B21528" s="318">
        <v>40950.284</v>
      </c>
      <c r="C21528" s="318">
        <f t="shared" si="489"/>
        <v>0.25</v>
      </c>
      <c r="D21528" s="414">
        <f t="shared" si="490"/>
        <v>0.125</v>
      </c>
      <c r="H21528" s="406"/>
      <c r="J21528" s="82">
        <v>79</v>
      </c>
      <c r="K21528" s="321">
        <v>4</v>
      </c>
    </row>
    <row r="21529" spans="1:11" x14ac:dyDescent="0.3">
      <c r="A21529" s="341">
        <v>43910.68471765046</v>
      </c>
      <c r="B21529" s="318">
        <v>40950.525999999998</v>
      </c>
      <c r="C21529" s="318">
        <f t="shared" si="489"/>
        <v>0.24199999999837019</v>
      </c>
      <c r="D21529" s="414">
        <f t="shared" si="490"/>
        <v>0.12099999999918509</v>
      </c>
      <c r="H21529" s="406"/>
      <c r="J21529" s="82">
        <v>80</v>
      </c>
      <c r="K21529" s="391">
        <v>1</v>
      </c>
    </row>
    <row r="21530" spans="1:11" x14ac:dyDescent="0.3">
      <c r="A21530" s="341">
        <v>43910.726384259258</v>
      </c>
      <c r="B21530" s="318">
        <v>40950.76</v>
      </c>
      <c r="C21530" s="318">
        <f t="shared" si="489"/>
        <v>0.23400000000401633</v>
      </c>
      <c r="D21530" s="414">
        <f t="shared" si="490"/>
        <v>0.11700000000200816</v>
      </c>
      <c r="H21530" s="406"/>
      <c r="J21530" s="82">
        <v>81</v>
      </c>
      <c r="K21530" s="319">
        <v>2</v>
      </c>
    </row>
    <row r="21531" spans="1:11" x14ac:dyDescent="0.3">
      <c r="A21531" s="341">
        <v>43910.768050868057</v>
      </c>
      <c r="B21531" s="318">
        <v>40951.002999999997</v>
      </c>
      <c r="C21531" s="318">
        <f t="shared" si="489"/>
        <v>0.24299999999493593</v>
      </c>
      <c r="D21531" s="414">
        <f t="shared" si="490"/>
        <v>0.12149999999746797</v>
      </c>
      <c r="H21531" s="406"/>
      <c r="J21531" s="82">
        <v>82</v>
      </c>
      <c r="K21531" s="320">
        <v>3</v>
      </c>
    </row>
    <row r="21532" spans="1:11" x14ac:dyDescent="0.3">
      <c r="A21532" s="341">
        <v>43910.809717476855</v>
      </c>
      <c r="B21532" s="318">
        <v>40951.25</v>
      </c>
      <c r="C21532" s="318">
        <f t="shared" si="489"/>
        <v>0.2470000000030268</v>
      </c>
      <c r="D21532" s="414">
        <f t="shared" si="490"/>
        <v>0.1235000000015134</v>
      </c>
      <c r="H21532" s="406"/>
      <c r="J21532" s="82">
        <v>83</v>
      </c>
      <c r="K21532" s="321">
        <v>4</v>
      </c>
    </row>
    <row r="21533" spans="1:11" x14ac:dyDescent="0.3">
      <c r="A21533" s="341">
        <v>43910.851384085647</v>
      </c>
      <c r="B21533" s="318">
        <v>40951.487999999998</v>
      </c>
      <c r="C21533" s="318">
        <f t="shared" si="489"/>
        <v>0.23799999999755528</v>
      </c>
      <c r="D21533" s="414">
        <f t="shared" si="490"/>
        <v>0.11899999999877764</v>
      </c>
      <c r="H21533" s="406"/>
      <c r="J21533" s="82">
        <v>84</v>
      </c>
      <c r="K21533" s="391">
        <v>1</v>
      </c>
    </row>
    <row r="21534" spans="1:11" x14ac:dyDescent="0.3">
      <c r="A21534" s="341">
        <v>43910.893050694445</v>
      </c>
      <c r="B21534" s="318">
        <v>40951.718999999997</v>
      </c>
      <c r="C21534" s="318">
        <f t="shared" si="489"/>
        <v>0.23099999999976717</v>
      </c>
      <c r="D21534" s="414">
        <f t="shared" si="490"/>
        <v>0.11549999999988358</v>
      </c>
      <c r="H21534" s="406"/>
      <c r="J21534" s="82">
        <v>85</v>
      </c>
      <c r="K21534" s="319">
        <v>2</v>
      </c>
    </row>
    <row r="21535" spans="1:11" x14ac:dyDescent="0.3">
      <c r="A21535" s="341">
        <v>43910.934717303244</v>
      </c>
      <c r="B21535" s="318">
        <v>40951.962</v>
      </c>
      <c r="C21535" s="318">
        <f t="shared" si="489"/>
        <v>0.24300000000221189</v>
      </c>
      <c r="D21535" s="414">
        <f t="shared" si="490"/>
        <v>0.12150000000110595</v>
      </c>
      <c r="H21535" s="406"/>
      <c r="J21535" s="82">
        <v>86</v>
      </c>
      <c r="K21535" s="320">
        <v>3</v>
      </c>
    </row>
    <row r="21536" spans="1:11" x14ac:dyDescent="0.3">
      <c r="A21536" s="341">
        <v>43910.976383912035</v>
      </c>
      <c r="B21536" s="318">
        <v>40952.211000000003</v>
      </c>
      <c r="C21536" s="318">
        <f t="shared" si="489"/>
        <v>0.24900000000343425</v>
      </c>
      <c r="D21536" s="414">
        <f t="shared" si="490"/>
        <v>0.12450000000171713</v>
      </c>
      <c r="E21536" s="336">
        <f>SUM(C21513:C21536)*7.4805194805</f>
        <v>43.910649350554593</v>
      </c>
      <c r="F21536" s="324">
        <f>AVERAGE(D21513:D21536)</f>
        <v>0.12229166666672124</v>
      </c>
      <c r="G21536" s="324">
        <f>_xlfn.STDEV.S(D21513:D21536)</f>
        <v>3.0854379810390585E-3</v>
      </c>
      <c r="H21536" s="406"/>
      <c r="J21536" s="82">
        <v>87</v>
      </c>
      <c r="K21536" s="321">
        <v>4</v>
      </c>
    </row>
    <row r="21537" spans="1:12" x14ac:dyDescent="0.3">
      <c r="A21537" s="341">
        <v>43911.018050520834</v>
      </c>
      <c r="B21537" s="318">
        <v>40952.451000000001</v>
      </c>
      <c r="C21537" s="318">
        <f t="shared" si="489"/>
        <v>0.23999999999796273</v>
      </c>
      <c r="D21537" s="414">
        <f t="shared" si="490"/>
        <v>0.11999999999898137</v>
      </c>
      <c r="H21537" s="406"/>
      <c r="J21537" s="82">
        <v>88</v>
      </c>
      <c r="K21537" s="391">
        <v>1</v>
      </c>
    </row>
    <row r="21538" spans="1:12" x14ac:dyDescent="0.3">
      <c r="A21538" s="341">
        <v>43911.059717129632</v>
      </c>
      <c r="B21538" s="318">
        <v>40952.686000000002</v>
      </c>
      <c r="C21538" s="318">
        <f t="shared" si="489"/>
        <v>0.23500000000058208</v>
      </c>
      <c r="D21538" s="414">
        <f t="shared" si="490"/>
        <v>0.11750000000029104</v>
      </c>
      <c r="H21538" s="406"/>
      <c r="J21538" s="82">
        <v>89</v>
      </c>
      <c r="K21538" s="319">
        <v>2</v>
      </c>
    </row>
    <row r="21539" spans="1:12" x14ac:dyDescent="0.3">
      <c r="A21539" s="341">
        <v>43911.101383738423</v>
      </c>
      <c r="B21539" s="318">
        <v>40952.928</v>
      </c>
      <c r="C21539" s="318">
        <f t="shared" si="489"/>
        <v>0.24199999999837019</v>
      </c>
      <c r="D21539" s="414">
        <f t="shared" si="490"/>
        <v>0.12099999999918509</v>
      </c>
      <c r="H21539" s="406"/>
      <c r="J21539" s="82">
        <v>90</v>
      </c>
      <c r="K21539" s="320">
        <v>3</v>
      </c>
    </row>
    <row r="21540" spans="1:12" x14ac:dyDescent="0.3">
      <c r="A21540" s="341">
        <v>43911.143050347222</v>
      </c>
      <c r="B21540" s="318">
        <v>40953.18</v>
      </c>
      <c r="C21540" s="318">
        <f t="shared" si="489"/>
        <v>0.25200000000040745</v>
      </c>
      <c r="D21540" s="414">
        <f t="shared" si="490"/>
        <v>0.12600000000020373</v>
      </c>
      <c r="H21540" s="406"/>
      <c r="J21540" s="82">
        <v>91</v>
      </c>
      <c r="K21540" s="321">
        <v>4</v>
      </c>
    </row>
    <row r="21541" spans="1:12" x14ac:dyDescent="0.3">
      <c r="A21541" s="341">
        <v>43911.184716956021</v>
      </c>
      <c r="B21541" s="318">
        <v>40953.428999999996</v>
      </c>
      <c r="C21541" s="318">
        <f t="shared" si="489"/>
        <v>0.24899999999615829</v>
      </c>
      <c r="D21541" s="414">
        <f t="shared" si="490"/>
        <v>0.12449999999807915</v>
      </c>
      <c r="H21541" s="406"/>
      <c r="J21541" s="82">
        <v>92</v>
      </c>
      <c r="K21541" s="391">
        <v>1</v>
      </c>
    </row>
    <row r="21542" spans="1:12" x14ac:dyDescent="0.3">
      <c r="A21542" s="341">
        <v>43911.226383564812</v>
      </c>
      <c r="B21542" s="318">
        <v>40953.671999999999</v>
      </c>
      <c r="C21542" s="318">
        <f t="shared" si="489"/>
        <v>0.24300000000221189</v>
      </c>
      <c r="D21542" s="414">
        <f t="shared" si="490"/>
        <v>0.12150000000110595</v>
      </c>
      <c r="H21542" s="406"/>
      <c r="J21542" s="82">
        <v>93</v>
      </c>
      <c r="K21542" s="319">
        <v>2</v>
      </c>
    </row>
    <row r="21543" spans="1:12" x14ac:dyDescent="0.3">
      <c r="A21543" s="341">
        <v>43911.26805017361</v>
      </c>
      <c r="B21543" s="318">
        <v>40953.919999999998</v>
      </c>
      <c r="C21543" s="318">
        <f t="shared" si="489"/>
        <v>0.24799999999959255</v>
      </c>
      <c r="D21543" s="414">
        <f t="shared" si="490"/>
        <v>0.12399999999979627</v>
      </c>
      <c r="H21543" s="406"/>
      <c r="J21543" s="82">
        <v>94</v>
      </c>
      <c r="K21543" s="320">
        <v>3</v>
      </c>
    </row>
    <row r="21544" spans="1:12" x14ac:dyDescent="0.3">
      <c r="A21544" s="341">
        <v>43911.309716782409</v>
      </c>
      <c r="B21544" s="318">
        <v>40954.171000000002</v>
      </c>
      <c r="C21544" s="318">
        <f t="shared" si="489"/>
        <v>0.25100000000384171</v>
      </c>
      <c r="D21544" s="414">
        <f t="shared" si="490"/>
        <v>0.12550000000192085</v>
      </c>
      <c r="H21544" s="406"/>
      <c r="J21544" s="82">
        <v>95</v>
      </c>
      <c r="K21544" s="321">
        <v>4</v>
      </c>
    </row>
    <row r="21545" spans="1:12" x14ac:dyDescent="0.3">
      <c r="A21545" s="341">
        <v>43911.3513833912</v>
      </c>
      <c r="B21545" s="318">
        <v>40954.417999999998</v>
      </c>
      <c r="C21545" s="318">
        <f t="shared" si="489"/>
        <v>0.24699999999575084</v>
      </c>
      <c r="D21545" s="414">
        <f t="shared" si="490"/>
        <v>0.12349999999787542</v>
      </c>
      <c r="H21545" s="406"/>
      <c r="J21545" s="82">
        <v>96</v>
      </c>
      <c r="K21545" s="391">
        <v>1</v>
      </c>
    </row>
    <row r="21546" spans="1:12" x14ac:dyDescent="0.3">
      <c r="A21546" s="341">
        <v>43911.393049999999</v>
      </c>
      <c r="B21546" s="318">
        <v>40954.654999999999</v>
      </c>
      <c r="C21546" s="318">
        <f t="shared" si="489"/>
        <v>0.23700000000098953</v>
      </c>
      <c r="D21546" s="414">
        <f t="shared" si="490"/>
        <v>0.11850000000049477</v>
      </c>
      <c r="H21546" s="406"/>
      <c r="J21546" s="82">
        <v>97</v>
      </c>
      <c r="K21546" s="319">
        <v>2</v>
      </c>
    </row>
    <row r="21547" spans="1:12" x14ac:dyDescent="0.3">
      <c r="A21547" s="341">
        <v>43911.434716608797</v>
      </c>
      <c r="B21547" s="318">
        <v>40954.900999999998</v>
      </c>
      <c r="C21547" s="318">
        <f t="shared" si="489"/>
        <v>0.24599999999918509</v>
      </c>
      <c r="D21547" s="414">
        <f t="shared" si="490"/>
        <v>0.12299999999959255</v>
      </c>
      <c r="H21547" s="406"/>
      <c r="J21547" s="82">
        <v>98</v>
      </c>
      <c r="K21547" s="320">
        <v>3</v>
      </c>
    </row>
    <row r="21548" spans="1:12" x14ac:dyDescent="0.3">
      <c r="A21548" s="341">
        <v>43911.476383217596</v>
      </c>
      <c r="B21548" s="318">
        <v>40955.150999999998</v>
      </c>
      <c r="C21548" s="318">
        <f t="shared" si="489"/>
        <v>0.25</v>
      </c>
      <c r="D21548" s="414">
        <f t="shared" si="490"/>
        <v>0.125</v>
      </c>
      <c r="H21548" s="406"/>
      <c r="J21548" s="82">
        <v>99</v>
      </c>
      <c r="K21548" s="321">
        <v>4</v>
      </c>
    </row>
    <row r="21549" spans="1:12" x14ac:dyDescent="0.3">
      <c r="A21549" s="341">
        <v>43911.507638888892</v>
      </c>
      <c r="B21549" s="318">
        <v>40955.392</v>
      </c>
      <c r="C21549" s="318">
        <f t="shared" ref="C21549:C21612" si="491">B21549-B21548</f>
        <v>0.24100000000180444</v>
      </c>
      <c r="D21549" s="414">
        <f t="shared" ref="D21549:D21612" si="492">C21549/2</f>
        <v>0.12050000000090222</v>
      </c>
      <c r="H21549" s="406"/>
      <c r="J21549" s="82">
        <v>1</v>
      </c>
      <c r="K21549" s="391">
        <v>1</v>
      </c>
      <c r="L21549" s="54" t="s">
        <v>313</v>
      </c>
    </row>
    <row r="21550" spans="1:12" x14ac:dyDescent="0.3">
      <c r="A21550" s="341">
        <v>43911.549305555556</v>
      </c>
      <c r="B21550" s="318">
        <v>40955.629000000001</v>
      </c>
      <c r="C21550" s="318">
        <f t="shared" si="491"/>
        <v>0.23700000000098953</v>
      </c>
      <c r="D21550" s="414">
        <f t="shared" si="492"/>
        <v>0.11850000000049477</v>
      </c>
      <c r="H21550" s="406"/>
      <c r="J21550" s="82">
        <v>2</v>
      </c>
      <c r="K21550" s="319">
        <v>2</v>
      </c>
    </row>
    <row r="21551" spans="1:12" x14ac:dyDescent="0.3">
      <c r="A21551" s="341">
        <v>43911.59097222222</v>
      </c>
      <c r="B21551" s="318">
        <v>40955.868000000002</v>
      </c>
      <c r="C21551" s="318">
        <f t="shared" si="491"/>
        <v>0.23900000000139698</v>
      </c>
      <c r="D21551" s="414">
        <f t="shared" si="492"/>
        <v>0.11950000000069849</v>
      </c>
      <c r="H21551" s="406"/>
      <c r="J21551" s="82">
        <v>3</v>
      </c>
      <c r="K21551" s="320">
        <v>3</v>
      </c>
    </row>
    <row r="21552" spans="1:12" x14ac:dyDescent="0.3">
      <c r="A21552" s="341">
        <v>43911.632638888892</v>
      </c>
      <c r="B21552" s="318">
        <v>40956.116999999998</v>
      </c>
      <c r="C21552" s="318">
        <f t="shared" si="491"/>
        <v>0.24899999999615829</v>
      </c>
      <c r="D21552" s="414">
        <f t="shared" si="492"/>
        <v>0.12449999999807915</v>
      </c>
      <c r="H21552" s="406"/>
      <c r="J21552" s="82">
        <v>4</v>
      </c>
      <c r="K21552" s="321">
        <v>4</v>
      </c>
    </row>
    <row r="21553" spans="1:11" x14ac:dyDescent="0.3">
      <c r="A21553" s="341">
        <v>43911.674305555556</v>
      </c>
      <c r="B21553" s="318">
        <v>40956.353000000003</v>
      </c>
      <c r="C21553" s="318">
        <f t="shared" si="491"/>
        <v>0.23600000000442378</v>
      </c>
      <c r="D21553" s="414">
        <f t="shared" si="492"/>
        <v>0.11800000000221189</v>
      </c>
      <c r="H21553" s="406"/>
      <c r="J21553" s="82">
        <v>5</v>
      </c>
      <c r="K21553" s="391">
        <v>1</v>
      </c>
    </row>
    <row r="21554" spans="1:11" x14ac:dyDescent="0.3">
      <c r="A21554" s="341">
        <v>43911.71597222222</v>
      </c>
      <c r="B21554" s="318">
        <v>40956.591</v>
      </c>
      <c r="C21554" s="318">
        <f t="shared" si="491"/>
        <v>0.23799999999755528</v>
      </c>
      <c r="D21554" s="414">
        <f t="shared" si="492"/>
        <v>0.11899999999877764</v>
      </c>
      <c r="H21554" s="406"/>
      <c r="J21554" s="82">
        <v>6</v>
      </c>
      <c r="K21554" s="319">
        <v>2</v>
      </c>
    </row>
    <row r="21555" spans="1:11" x14ac:dyDescent="0.3">
      <c r="A21555" s="341">
        <v>43911.757638888892</v>
      </c>
      <c r="B21555" s="318">
        <v>40956.824999999997</v>
      </c>
      <c r="C21555" s="318">
        <f t="shared" si="491"/>
        <v>0.23399999999674037</v>
      </c>
      <c r="D21555" s="414">
        <f t="shared" si="492"/>
        <v>0.11699999999837019</v>
      </c>
      <c r="H21555" s="406"/>
      <c r="J21555" s="82">
        <v>7</v>
      </c>
      <c r="K21555" s="320">
        <v>3</v>
      </c>
    </row>
    <row r="21556" spans="1:11" x14ac:dyDescent="0.3">
      <c r="A21556" s="341">
        <v>43911.799305555556</v>
      </c>
      <c r="B21556" s="318">
        <v>40957.067999999999</v>
      </c>
      <c r="C21556" s="318">
        <f t="shared" si="491"/>
        <v>0.24300000000221189</v>
      </c>
      <c r="D21556" s="414">
        <f t="shared" si="492"/>
        <v>0.12150000000110595</v>
      </c>
      <c r="H21556" s="406"/>
      <c r="J21556" s="82">
        <v>8</v>
      </c>
      <c r="K21556" s="321">
        <v>4</v>
      </c>
    </row>
    <row r="21557" spans="1:11" x14ac:dyDescent="0.3">
      <c r="A21557" s="341">
        <v>43911.84097222222</v>
      </c>
      <c r="B21557" s="318">
        <v>40957.302000000003</v>
      </c>
      <c r="C21557" s="318">
        <f t="shared" si="491"/>
        <v>0.23400000000401633</v>
      </c>
      <c r="D21557" s="414">
        <f t="shared" si="492"/>
        <v>0.11700000000200816</v>
      </c>
      <c r="H21557" s="406"/>
      <c r="J21557" s="82">
        <v>9</v>
      </c>
      <c r="K21557" s="391">
        <v>1</v>
      </c>
    </row>
    <row r="21558" spans="1:11" x14ac:dyDescent="0.3">
      <c r="A21558" s="341">
        <v>43911.882638888892</v>
      </c>
      <c r="B21558" s="318">
        <v>40957.536999999997</v>
      </c>
      <c r="C21558" s="318">
        <f t="shared" si="491"/>
        <v>0.23499999999330612</v>
      </c>
      <c r="D21558" s="414">
        <f t="shared" si="492"/>
        <v>0.11749999999665306</v>
      </c>
      <c r="H21558" s="406"/>
      <c r="J21558" s="82">
        <v>10</v>
      </c>
      <c r="K21558" s="319">
        <v>2</v>
      </c>
    </row>
    <row r="21559" spans="1:11" x14ac:dyDescent="0.3">
      <c r="A21559" s="341">
        <v>43911.924305555556</v>
      </c>
      <c r="B21559" s="318">
        <v>40957.769</v>
      </c>
      <c r="C21559" s="318">
        <f t="shared" si="491"/>
        <v>0.23200000000360887</v>
      </c>
      <c r="D21559" s="414">
        <f t="shared" si="492"/>
        <v>0.11600000000180444</v>
      </c>
      <c r="H21559" s="406"/>
      <c r="J21559" s="82">
        <v>11</v>
      </c>
      <c r="K21559" s="320">
        <v>3</v>
      </c>
    </row>
    <row r="21560" spans="1:11" x14ac:dyDescent="0.3">
      <c r="A21560" s="341">
        <v>43911.96597222222</v>
      </c>
      <c r="B21560" s="318">
        <v>40958.010999999999</v>
      </c>
      <c r="C21560" s="318">
        <f t="shared" si="491"/>
        <v>0.24199999999837019</v>
      </c>
      <c r="D21560" s="414">
        <f t="shared" si="492"/>
        <v>0.12099999999918509</v>
      </c>
      <c r="E21560" s="336">
        <f>SUM(C21537:C21560)*7.4805194805</f>
        <v>43.38701298686734</v>
      </c>
      <c r="F21560" s="324">
        <f>AVERAGE(D21537:D21560)</f>
        <v>0.12083333333324238</v>
      </c>
      <c r="G21560" s="324">
        <f>_xlfn.STDEV.S(D21537:D21560)</f>
        <v>3.0597906528261028E-3</v>
      </c>
      <c r="H21560" s="406"/>
      <c r="J21560" s="82">
        <v>12</v>
      </c>
      <c r="K21560" s="321">
        <v>4</v>
      </c>
    </row>
    <row r="21561" spans="1:11" x14ac:dyDescent="0.3">
      <c r="A21561" s="341">
        <v>43912.007638888892</v>
      </c>
      <c r="B21561" s="318">
        <v>40958.256999999998</v>
      </c>
      <c r="C21561" s="318">
        <f t="shared" si="491"/>
        <v>0.24599999999918509</v>
      </c>
      <c r="D21561" s="414">
        <f t="shared" si="492"/>
        <v>0.12299999999959255</v>
      </c>
      <c r="H21561" s="406"/>
      <c r="J21561" s="82">
        <v>13</v>
      </c>
      <c r="K21561" s="391">
        <v>1</v>
      </c>
    </row>
    <row r="21562" spans="1:11" x14ac:dyDescent="0.3">
      <c r="A21562" s="341">
        <v>43912.049305555556</v>
      </c>
      <c r="B21562" s="318">
        <v>40958.491999999998</v>
      </c>
      <c r="C21562" s="318">
        <f t="shared" si="491"/>
        <v>0.23500000000058208</v>
      </c>
      <c r="D21562" s="414">
        <f t="shared" si="492"/>
        <v>0.11750000000029104</v>
      </c>
      <c r="H21562" s="406"/>
      <c r="J21562" s="82">
        <v>14</v>
      </c>
      <c r="K21562" s="319">
        <v>2</v>
      </c>
    </row>
    <row r="21563" spans="1:11" x14ac:dyDescent="0.3">
      <c r="A21563" s="341">
        <v>43912.09097222222</v>
      </c>
      <c r="B21563" s="318">
        <v>40958.728999999999</v>
      </c>
      <c r="C21563" s="318">
        <f t="shared" si="491"/>
        <v>0.23700000000098953</v>
      </c>
      <c r="D21563" s="414">
        <f t="shared" si="492"/>
        <v>0.11850000000049477</v>
      </c>
      <c r="H21563" s="406"/>
      <c r="J21563" s="82">
        <v>15</v>
      </c>
      <c r="K21563" s="320">
        <v>3</v>
      </c>
    </row>
    <row r="21564" spans="1:11" x14ac:dyDescent="0.3">
      <c r="A21564" s="341">
        <v>43912.132638888892</v>
      </c>
      <c r="B21564" s="318">
        <v>40958.972000000002</v>
      </c>
      <c r="C21564" s="318">
        <f t="shared" si="491"/>
        <v>0.24300000000221189</v>
      </c>
      <c r="D21564" s="414">
        <f t="shared" si="492"/>
        <v>0.12150000000110595</v>
      </c>
      <c r="H21564" s="406"/>
      <c r="J21564" s="82">
        <v>16</v>
      </c>
      <c r="K21564" s="321">
        <v>4</v>
      </c>
    </row>
    <row r="21565" spans="1:11" x14ac:dyDescent="0.3">
      <c r="A21565" s="341">
        <v>43912.174305555556</v>
      </c>
      <c r="B21565" s="318">
        <v>40959.224999999999</v>
      </c>
      <c r="C21565" s="318">
        <f t="shared" si="491"/>
        <v>0.2529999999969732</v>
      </c>
      <c r="D21565" s="414">
        <f t="shared" si="492"/>
        <v>0.1264999999984866</v>
      </c>
      <c r="H21565" s="406"/>
      <c r="J21565" s="82">
        <v>17</v>
      </c>
      <c r="K21565" s="391">
        <v>1</v>
      </c>
    </row>
    <row r="21566" spans="1:11" x14ac:dyDescent="0.3">
      <c r="A21566" s="341">
        <v>43912.21597222222</v>
      </c>
      <c r="B21566" s="318">
        <v>40959.462</v>
      </c>
      <c r="C21566" s="318">
        <f t="shared" si="491"/>
        <v>0.23700000000098953</v>
      </c>
      <c r="D21566" s="414">
        <f t="shared" si="492"/>
        <v>0.11850000000049477</v>
      </c>
      <c r="H21566" s="406"/>
      <c r="J21566" s="82">
        <v>18</v>
      </c>
      <c r="K21566" s="319">
        <v>2</v>
      </c>
    </row>
    <row r="21567" spans="1:11" x14ac:dyDescent="0.3">
      <c r="A21567" s="341">
        <v>43912.257638888892</v>
      </c>
      <c r="B21567" s="318">
        <v>40959.703000000001</v>
      </c>
      <c r="C21567" s="318">
        <f t="shared" si="491"/>
        <v>0.24100000000180444</v>
      </c>
      <c r="D21567" s="414">
        <f t="shared" si="492"/>
        <v>0.12050000000090222</v>
      </c>
      <c r="H21567" s="406"/>
      <c r="J21567" s="82">
        <v>19</v>
      </c>
      <c r="K21567" s="320">
        <v>3</v>
      </c>
    </row>
    <row r="21568" spans="1:11" x14ac:dyDescent="0.3">
      <c r="A21568" s="341">
        <v>43912.299305555556</v>
      </c>
      <c r="B21568" s="318">
        <v>40959.949999999997</v>
      </c>
      <c r="C21568" s="318">
        <f t="shared" si="491"/>
        <v>0.24699999999575084</v>
      </c>
      <c r="D21568" s="414">
        <f t="shared" si="492"/>
        <v>0.12349999999787542</v>
      </c>
      <c r="H21568" s="406"/>
      <c r="J21568" s="82">
        <v>20</v>
      </c>
      <c r="K21568" s="321">
        <v>4</v>
      </c>
    </row>
    <row r="21569" spans="1:11" x14ac:dyDescent="0.3">
      <c r="A21569" s="341">
        <v>43912.34097222222</v>
      </c>
      <c r="B21569" s="318">
        <v>40960.207999999999</v>
      </c>
      <c r="C21569" s="318">
        <f t="shared" si="491"/>
        <v>0.25800000000162981</v>
      </c>
      <c r="D21569" s="414">
        <f t="shared" si="492"/>
        <v>0.12900000000081491</v>
      </c>
      <c r="H21569" s="406"/>
      <c r="J21569" s="82">
        <v>21</v>
      </c>
      <c r="K21569" s="391">
        <v>1</v>
      </c>
    </row>
    <row r="21570" spans="1:11" x14ac:dyDescent="0.3">
      <c r="A21570" s="341">
        <v>43912.382638888892</v>
      </c>
      <c r="B21570" s="318">
        <v>40960.445</v>
      </c>
      <c r="C21570" s="318">
        <f t="shared" si="491"/>
        <v>0.23700000000098953</v>
      </c>
      <c r="D21570" s="414">
        <f t="shared" si="492"/>
        <v>0.11850000000049477</v>
      </c>
      <c r="H21570" s="406"/>
      <c r="J21570" s="82">
        <v>22</v>
      </c>
      <c r="K21570" s="319">
        <v>2</v>
      </c>
    </row>
    <row r="21571" spans="1:11" x14ac:dyDescent="0.3">
      <c r="A21571" s="341">
        <v>43912.424305555556</v>
      </c>
      <c r="B21571" s="318">
        <v>40960.680999999997</v>
      </c>
      <c r="C21571" s="318">
        <f t="shared" si="491"/>
        <v>0.23599999999714782</v>
      </c>
      <c r="D21571" s="414">
        <f t="shared" si="492"/>
        <v>0.11799999999857391</v>
      </c>
      <c r="H21571" s="406"/>
      <c r="J21571" s="82">
        <v>23</v>
      </c>
      <c r="K21571" s="320">
        <v>3</v>
      </c>
    </row>
    <row r="21572" spans="1:11" x14ac:dyDescent="0.3">
      <c r="A21572" s="341">
        <v>43912.46597222222</v>
      </c>
      <c r="B21572" s="318">
        <v>40960.921000000002</v>
      </c>
      <c r="C21572" s="318">
        <f t="shared" si="491"/>
        <v>0.24000000000523869</v>
      </c>
      <c r="D21572" s="414">
        <f t="shared" si="492"/>
        <v>0.12000000000261934</v>
      </c>
      <c r="H21572" s="406"/>
      <c r="J21572" s="82">
        <v>24</v>
      </c>
      <c r="K21572" s="321">
        <v>4</v>
      </c>
    </row>
    <row r="21573" spans="1:11" x14ac:dyDescent="0.3">
      <c r="A21573" s="341">
        <v>43912.507638888892</v>
      </c>
      <c r="B21573" s="318">
        <v>40961.169000000002</v>
      </c>
      <c r="C21573" s="318">
        <f t="shared" si="491"/>
        <v>0.24799999999959255</v>
      </c>
      <c r="D21573" s="414">
        <f t="shared" si="492"/>
        <v>0.12399999999979627</v>
      </c>
      <c r="H21573" s="406"/>
      <c r="J21573" s="82">
        <v>25</v>
      </c>
      <c r="K21573" s="391">
        <v>1</v>
      </c>
    </row>
    <row r="21574" spans="1:11" x14ac:dyDescent="0.3">
      <c r="A21574" s="341">
        <v>43912.549305555556</v>
      </c>
      <c r="B21574" s="318">
        <v>40961.411</v>
      </c>
      <c r="C21574" s="318">
        <f t="shared" si="491"/>
        <v>0.24199999999837019</v>
      </c>
      <c r="D21574" s="414">
        <f t="shared" si="492"/>
        <v>0.12099999999918509</v>
      </c>
      <c r="H21574" s="406"/>
      <c r="J21574" s="82">
        <v>26</v>
      </c>
      <c r="K21574" s="319">
        <v>2</v>
      </c>
    </row>
    <row r="21575" spans="1:11" x14ac:dyDescent="0.3">
      <c r="A21575" s="341">
        <v>43912.59097222222</v>
      </c>
      <c r="B21575" s="318">
        <v>40961.644999999997</v>
      </c>
      <c r="C21575" s="318">
        <f t="shared" si="491"/>
        <v>0.23399999999674037</v>
      </c>
      <c r="D21575" s="414">
        <f t="shared" si="492"/>
        <v>0.11699999999837019</v>
      </c>
      <c r="H21575" s="406"/>
      <c r="J21575" s="82">
        <v>27</v>
      </c>
      <c r="K21575" s="320">
        <v>3</v>
      </c>
    </row>
    <row r="21576" spans="1:11" x14ac:dyDescent="0.3">
      <c r="A21576" s="341">
        <v>43912.632638888892</v>
      </c>
      <c r="B21576" s="318">
        <v>40961.877999999997</v>
      </c>
      <c r="C21576" s="318">
        <f t="shared" si="491"/>
        <v>0.23300000000017462</v>
      </c>
      <c r="D21576" s="414">
        <f t="shared" si="492"/>
        <v>0.11650000000008731</v>
      </c>
      <c r="H21576" s="406"/>
      <c r="J21576" s="82">
        <v>28</v>
      </c>
      <c r="K21576" s="321">
        <v>4</v>
      </c>
    </row>
    <row r="21577" spans="1:11" x14ac:dyDescent="0.3">
      <c r="A21577" s="341">
        <v>43912.674305555556</v>
      </c>
      <c r="B21577" s="318">
        <v>40962.118999999999</v>
      </c>
      <c r="C21577" s="318">
        <f t="shared" si="491"/>
        <v>0.24100000000180444</v>
      </c>
      <c r="D21577" s="414">
        <f t="shared" si="492"/>
        <v>0.12050000000090222</v>
      </c>
      <c r="H21577" s="406"/>
      <c r="J21577" s="82">
        <v>29</v>
      </c>
      <c r="K21577" s="391">
        <v>1</v>
      </c>
    </row>
    <row r="21578" spans="1:11" x14ac:dyDescent="0.3">
      <c r="A21578" s="341">
        <v>43912.71597222222</v>
      </c>
      <c r="B21578" s="318">
        <v>40962.358999999997</v>
      </c>
      <c r="C21578" s="318">
        <f t="shared" si="491"/>
        <v>0.23999999999796273</v>
      </c>
      <c r="D21578" s="414">
        <f t="shared" si="492"/>
        <v>0.11999999999898137</v>
      </c>
      <c r="H21578" s="406"/>
      <c r="J21578" s="82">
        <v>30</v>
      </c>
      <c r="K21578" s="319">
        <v>2</v>
      </c>
    </row>
    <row r="21579" spans="1:11" x14ac:dyDescent="0.3">
      <c r="A21579" s="341">
        <v>43912.757638888892</v>
      </c>
      <c r="B21579" s="318">
        <v>40962.593999999997</v>
      </c>
      <c r="C21579" s="318">
        <f t="shared" si="491"/>
        <v>0.23500000000058208</v>
      </c>
      <c r="D21579" s="414">
        <f t="shared" si="492"/>
        <v>0.11750000000029104</v>
      </c>
      <c r="H21579" s="406"/>
      <c r="J21579" s="82">
        <v>31</v>
      </c>
      <c r="K21579" s="320">
        <v>3</v>
      </c>
    </row>
    <row r="21580" spans="1:11" x14ac:dyDescent="0.3">
      <c r="A21580" s="341">
        <v>43912.799305555556</v>
      </c>
      <c r="B21580" s="318">
        <v>40962.824999999997</v>
      </c>
      <c r="C21580" s="318">
        <f t="shared" si="491"/>
        <v>0.23099999999976717</v>
      </c>
      <c r="D21580" s="414">
        <f t="shared" si="492"/>
        <v>0.11549999999988358</v>
      </c>
      <c r="H21580" s="406"/>
      <c r="J21580" s="82">
        <v>32</v>
      </c>
      <c r="K21580" s="321">
        <v>4</v>
      </c>
    </row>
    <row r="21581" spans="1:11" x14ac:dyDescent="0.3">
      <c r="A21581" s="341">
        <v>43912.84097222222</v>
      </c>
      <c r="B21581" s="318">
        <v>40963.061999999998</v>
      </c>
      <c r="C21581" s="318">
        <f t="shared" si="491"/>
        <v>0.23700000000098953</v>
      </c>
      <c r="D21581" s="414">
        <f t="shared" si="492"/>
        <v>0.11850000000049477</v>
      </c>
      <c r="H21581" s="406"/>
      <c r="J21581" s="82">
        <v>33</v>
      </c>
      <c r="K21581" s="391">
        <v>1</v>
      </c>
    </row>
    <row r="21582" spans="1:11" x14ac:dyDescent="0.3">
      <c r="A21582" s="341">
        <v>43912.882638888892</v>
      </c>
      <c r="B21582" s="318">
        <v>40963.302000000003</v>
      </c>
      <c r="C21582" s="318">
        <f t="shared" si="491"/>
        <v>0.24000000000523869</v>
      </c>
      <c r="D21582" s="414">
        <f t="shared" si="492"/>
        <v>0.12000000000261934</v>
      </c>
      <c r="H21582" s="406"/>
      <c r="J21582" s="82">
        <v>34</v>
      </c>
      <c r="K21582" s="319">
        <v>2</v>
      </c>
    </row>
    <row r="21583" spans="1:11" x14ac:dyDescent="0.3">
      <c r="A21583" s="341">
        <v>43912.924305555556</v>
      </c>
      <c r="B21583" s="318">
        <v>40963.540999999997</v>
      </c>
      <c r="C21583" s="318">
        <f t="shared" si="491"/>
        <v>0.23899999999412103</v>
      </c>
      <c r="D21583" s="414">
        <f t="shared" si="492"/>
        <v>0.11949999999706051</v>
      </c>
      <c r="H21583" s="406"/>
      <c r="J21583" s="82">
        <v>35</v>
      </c>
      <c r="K21583" s="320">
        <v>3</v>
      </c>
    </row>
    <row r="21584" spans="1:11" x14ac:dyDescent="0.3">
      <c r="A21584" s="341">
        <v>43912.96597222222</v>
      </c>
      <c r="B21584" s="318">
        <v>40963.769999999997</v>
      </c>
      <c r="C21584" s="318">
        <f t="shared" si="491"/>
        <v>0.22899999999935972</v>
      </c>
      <c r="D21584" s="414">
        <f t="shared" si="492"/>
        <v>0.11449999999967986</v>
      </c>
      <c r="E21584" s="336">
        <f>SUM(C21561:C21584)*7.4805194805</f>
        <v>43.080311688186001</v>
      </c>
      <c r="F21584" s="324">
        <f>AVERAGE(D21561:D21584)</f>
        <v>0.11997916666662907</v>
      </c>
      <c r="G21584" s="324">
        <f>_xlfn.STDEV.S(D21561:D21584)</f>
        <v>3.3734228735447878E-3</v>
      </c>
      <c r="H21584" s="404"/>
      <c r="I21584" s="344">
        <f>AVERAGE(D21416:D21584)</f>
        <v>0.12089880952379688</v>
      </c>
      <c r="J21584" s="82">
        <v>36</v>
      </c>
      <c r="K21584" s="321">
        <v>4</v>
      </c>
    </row>
    <row r="21585" spans="1:11" x14ac:dyDescent="0.3">
      <c r="A21585" s="341">
        <v>43913.007638888892</v>
      </c>
      <c r="B21585" s="318">
        <v>40964.01</v>
      </c>
      <c r="C21585" s="318">
        <f t="shared" si="491"/>
        <v>0.24000000000523869</v>
      </c>
      <c r="D21585" s="414">
        <f t="shared" si="492"/>
        <v>0.12000000000261934</v>
      </c>
      <c r="H21585" s="406"/>
      <c r="J21585" s="82">
        <v>37</v>
      </c>
      <c r="K21585" s="391">
        <v>1</v>
      </c>
    </row>
    <row r="21586" spans="1:11" x14ac:dyDescent="0.3">
      <c r="A21586" s="341">
        <v>43913.049305555556</v>
      </c>
      <c r="B21586" s="318">
        <v>40964.258000000002</v>
      </c>
      <c r="C21586" s="318">
        <f t="shared" si="491"/>
        <v>0.24799999999959255</v>
      </c>
      <c r="D21586" s="414">
        <f t="shared" si="492"/>
        <v>0.12399999999979627</v>
      </c>
      <c r="H21586" s="406"/>
      <c r="J21586" s="82">
        <v>38</v>
      </c>
      <c r="K21586" s="319">
        <v>2</v>
      </c>
    </row>
    <row r="21587" spans="1:11" x14ac:dyDescent="0.3">
      <c r="A21587" s="341">
        <v>43913.09097222222</v>
      </c>
      <c r="B21587" s="318">
        <v>40964.500999999997</v>
      </c>
      <c r="C21587" s="318">
        <f t="shared" si="491"/>
        <v>0.24299999999493593</v>
      </c>
      <c r="D21587" s="414">
        <f t="shared" si="492"/>
        <v>0.12149999999746797</v>
      </c>
      <c r="H21587" s="406"/>
      <c r="J21587" s="82">
        <v>39</v>
      </c>
      <c r="K21587" s="320">
        <v>3</v>
      </c>
    </row>
    <row r="21588" spans="1:11" x14ac:dyDescent="0.3">
      <c r="A21588" s="341">
        <v>43913.132638888892</v>
      </c>
      <c r="B21588" s="318">
        <v>40964.737999999998</v>
      </c>
      <c r="C21588" s="318">
        <f t="shared" si="491"/>
        <v>0.23700000000098953</v>
      </c>
      <c r="D21588" s="414">
        <f t="shared" si="492"/>
        <v>0.11850000000049477</v>
      </c>
      <c r="H21588" s="406"/>
      <c r="J21588" s="82">
        <v>40</v>
      </c>
      <c r="K21588" s="321">
        <v>4</v>
      </c>
    </row>
    <row r="21589" spans="1:11" x14ac:dyDescent="0.3">
      <c r="A21589" s="341">
        <v>43913.174305555556</v>
      </c>
      <c r="B21589" s="318">
        <v>40964.982000000004</v>
      </c>
      <c r="C21589" s="318">
        <f t="shared" si="491"/>
        <v>0.2440000000060536</v>
      </c>
      <c r="D21589" s="414">
        <f t="shared" si="492"/>
        <v>0.1220000000030268</v>
      </c>
      <c r="H21589" s="406"/>
      <c r="J21589" s="82">
        <v>41</v>
      </c>
      <c r="K21589" s="391">
        <v>1</v>
      </c>
    </row>
    <row r="21590" spans="1:11" x14ac:dyDescent="0.3">
      <c r="A21590" s="341">
        <v>43913.21597222222</v>
      </c>
      <c r="B21590" s="318">
        <v>40965.228000000003</v>
      </c>
      <c r="C21590" s="318">
        <f t="shared" si="491"/>
        <v>0.24599999999918509</v>
      </c>
      <c r="D21590" s="414">
        <f t="shared" si="492"/>
        <v>0.12299999999959255</v>
      </c>
      <c r="H21590" s="406"/>
      <c r="J21590" s="82">
        <v>42</v>
      </c>
      <c r="K21590" s="319">
        <v>2</v>
      </c>
    </row>
    <row r="21591" spans="1:11" x14ac:dyDescent="0.3">
      <c r="A21591" s="341">
        <v>43913.257638888892</v>
      </c>
      <c r="B21591" s="318">
        <v>40965.478000000003</v>
      </c>
      <c r="C21591" s="318">
        <f t="shared" si="491"/>
        <v>0.25</v>
      </c>
      <c r="D21591" s="414">
        <f t="shared" si="492"/>
        <v>0.125</v>
      </c>
      <c r="H21591" s="406"/>
      <c r="J21591" s="82">
        <v>43</v>
      </c>
      <c r="K21591" s="320">
        <v>3</v>
      </c>
    </row>
    <row r="21592" spans="1:11" x14ac:dyDescent="0.3">
      <c r="A21592" s="341">
        <v>43913.299305555556</v>
      </c>
      <c r="B21592" s="318">
        <v>40965.720999999998</v>
      </c>
      <c r="C21592" s="318">
        <f t="shared" si="491"/>
        <v>0.24299999999493593</v>
      </c>
      <c r="D21592" s="414">
        <f t="shared" si="492"/>
        <v>0.12149999999746797</v>
      </c>
      <c r="H21592" s="406"/>
      <c r="J21592" s="82">
        <v>44</v>
      </c>
      <c r="K21592" s="321">
        <v>4</v>
      </c>
    </row>
    <row r="21593" spans="1:11" x14ac:dyDescent="0.3">
      <c r="A21593" s="341">
        <v>43913.34097222222</v>
      </c>
      <c r="B21593" s="318">
        <v>40965.970999999998</v>
      </c>
      <c r="C21593" s="318">
        <f t="shared" si="491"/>
        <v>0.25</v>
      </c>
      <c r="D21593" s="414">
        <f t="shared" si="492"/>
        <v>0.125</v>
      </c>
      <c r="H21593" s="406"/>
      <c r="J21593" s="82">
        <v>45</v>
      </c>
      <c r="K21593" s="391">
        <v>1</v>
      </c>
    </row>
    <row r="21594" spans="1:11" x14ac:dyDescent="0.3">
      <c r="A21594" s="341">
        <v>43913.382638888892</v>
      </c>
      <c r="B21594" s="318">
        <v>40966.216999999997</v>
      </c>
      <c r="C21594" s="318">
        <f t="shared" si="491"/>
        <v>0.24599999999918509</v>
      </c>
      <c r="D21594" s="414">
        <f t="shared" si="492"/>
        <v>0.12299999999959255</v>
      </c>
      <c r="H21594" s="406"/>
      <c r="J21594" s="82">
        <v>46</v>
      </c>
      <c r="K21594" s="319">
        <v>2</v>
      </c>
    </row>
    <row r="21595" spans="1:11" x14ac:dyDescent="0.3">
      <c r="A21595" s="341">
        <v>43913.424305555556</v>
      </c>
      <c r="B21595" s="318">
        <v>40966.457999999999</v>
      </c>
      <c r="C21595" s="318">
        <f t="shared" si="491"/>
        <v>0.24100000000180444</v>
      </c>
      <c r="D21595" s="414">
        <f t="shared" si="492"/>
        <v>0.12050000000090222</v>
      </c>
      <c r="H21595" s="406"/>
      <c r="J21595" s="82">
        <v>47</v>
      </c>
      <c r="K21595" s="320">
        <v>3</v>
      </c>
    </row>
    <row r="21596" spans="1:11" x14ac:dyDescent="0.3">
      <c r="A21596" s="341">
        <v>43913.46597222222</v>
      </c>
      <c r="B21596" s="318">
        <v>40966.692000000003</v>
      </c>
      <c r="C21596" s="318">
        <f t="shared" si="491"/>
        <v>0.23400000000401633</v>
      </c>
      <c r="D21596" s="414">
        <f t="shared" si="492"/>
        <v>0.11700000000200816</v>
      </c>
      <c r="H21596" s="406"/>
      <c r="J21596" s="82">
        <v>48</v>
      </c>
      <c r="K21596" s="321">
        <v>4</v>
      </c>
    </row>
    <row r="21597" spans="1:11" x14ac:dyDescent="0.3">
      <c r="A21597" s="341">
        <v>43913.507638888892</v>
      </c>
      <c r="B21597" s="318">
        <v>40966.94</v>
      </c>
      <c r="C21597" s="318">
        <f t="shared" si="491"/>
        <v>0.24799999999959255</v>
      </c>
      <c r="D21597" s="414">
        <f t="shared" si="492"/>
        <v>0.12399999999979627</v>
      </c>
      <c r="H21597" s="406"/>
      <c r="J21597" s="82">
        <v>49</v>
      </c>
      <c r="K21597" s="391">
        <v>1</v>
      </c>
    </row>
    <row r="21598" spans="1:11" x14ac:dyDescent="0.3">
      <c r="A21598" s="341">
        <v>43913.549305555556</v>
      </c>
      <c r="B21598" s="318">
        <v>40967.182000000001</v>
      </c>
      <c r="C21598" s="318">
        <f t="shared" si="491"/>
        <v>0.24199999999837019</v>
      </c>
      <c r="D21598" s="414">
        <f t="shared" si="492"/>
        <v>0.12099999999918509</v>
      </c>
      <c r="H21598" s="406"/>
      <c r="J21598" s="82">
        <v>50</v>
      </c>
      <c r="K21598" s="319">
        <v>2</v>
      </c>
    </row>
    <row r="21599" spans="1:11" x14ac:dyDescent="0.3">
      <c r="A21599" s="341">
        <v>43913.59097222222</v>
      </c>
      <c r="B21599" s="318">
        <v>40967.421999999999</v>
      </c>
      <c r="C21599" s="318">
        <f t="shared" si="491"/>
        <v>0.23999999999796273</v>
      </c>
      <c r="D21599" s="414">
        <f t="shared" si="492"/>
        <v>0.11999999999898137</v>
      </c>
      <c r="H21599" s="406"/>
      <c r="J21599" s="82">
        <v>51</v>
      </c>
      <c r="K21599" s="320">
        <v>3</v>
      </c>
    </row>
    <row r="21600" spans="1:11" x14ac:dyDescent="0.3">
      <c r="A21600" s="341">
        <v>43913.632638888892</v>
      </c>
      <c r="B21600" s="318">
        <v>40967.658000000003</v>
      </c>
      <c r="C21600" s="318">
        <f t="shared" si="491"/>
        <v>0.23600000000442378</v>
      </c>
      <c r="D21600" s="414">
        <f t="shared" si="492"/>
        <v>0.11800000000221189</v>
      </c>
      <c r="H21600" s="406"/>
      <c r="J21600" s="82">
        <v>52</v>
      </c>
      <c r="K21600" s="321">
        <v>4</v>
      </c>
    </row>
    <row r="21601" spans="1:11" x14ac:dyDescent="0.3">
      <c r="A21601" s="341">
        <v>43913.674305555556</v>
      </c>
      <c r="B21601" s="318">
        <v>40967.892999999996</v>
      </c>
      <c r="C21601" s="318">
        <f t="shared" si="491"/>
        <v>0.23499999999330612</v>
      </c>
      <c r="D21601" s="414">
        <f t="shared" si="492"/>
        <v>0.11749999999665306</v>
      </c>
      <c r="H21601" s="406"/>
      <c r="J21601" s="82">
        <v>53</v>
      </c>
      <c r="K21601" s="391">
        <v>1</v>
      </c>
    </row>
    <row r="21602" spans="1:11" x14ac:dyDescent="0.3">
      <c r="A21602" s="341">
        <v>43913.71597222222</v>
      </c>
      <c r="B21602" s="318">
        <v>40968.141000000003</v>
      </c>
      <c r="C21602" s="318">
        <f t="shared" si="491"/>
        <v>0.2480000000068685</v>
      </c>
      <c r="D21602" s="414">
        <f t="shared" si="492"/>
        <v>0.12400000000343425</v>
      </c>
      <c r="H21602" s="406"/>
      <c r="J21602" s="82">
        <v>54</v>
      </c>
      <c r="K21602" s="319">
        <v>2</v>
      </c>
    </row>
    <row r="21603" spans="1:11" x14ac:dyDescent="0.3">
      <c r="A21603" s="341">
        <v>43913.757638888892</v>
      </c>
      <c r="B21603" s="318">
        <v>40968.377999999997</v>
      </c>
      <c r="C21603" s="318">
        <f t="shared" si="491"/>
        <v>0.23699999999371357</v>
      </c>
      <c r="D21603" s="414">
        <f t="shared" si="492"/>
        <v>0.11849999999685679</v>
      </c>
      <c r="H21603" s="406"/>
      <c r="J21603" s="82">
        <v>55</v>
      </c>
      <c r="K21603" s="320">
        <v>3</v>
      </c>
    </row>
    <row r="21604" spans="1:11" x14ac:dyDescent="0.3">
      <c r="A21604" s="341">
        <v>43913.799305555556</v>
      </c>
      <c r="B21604" s="318">
        <v>40968.610999999997</v>
      </c>
      <c r="C21604" s="318">
        <f t="shared" si="491"/>
        <v>0.23300000000017462</v>
      </c>
      <c r="D21604" s="414">
        <f t="shared" si="492"/>
        <v>0.11650000000008731</v>
      </c>
      <c r="H21604" s="406"/>
      <c r="J21604" s="82">
        <v>56</v>
      </c>
      <c r="K21604" s="321">
        <v>4</v>
      </c>
    </row>
    <row r="21605" spans="1:11" x14ac:dyDescent="0.3">
      <c r="A21605" s="341">
        <v>43913.84097222222</v>
      </c>
      <c r="B21605" s="318">
        <v>40968.845000000001</v>
      </c>
      <c r="C21605" s="318">
        <f t="shared" si="491"/>
        <v>0.23400000000401633</v>
      </c>
      <c r="D21605" s="414">
        <f t="shared" si="492"/>
        <v>0.11700000000200816</v>
      </c>
      <c r="H21605" s="406"/>
      <c r="J21605" s="82">
        <v>57</v>
      </c>
      <c r="K21605" s="391">
        <v>1</v>
      </c>
    </row>
    <row r="21606" spans="1:11" x14ac:dyDescent="0.3">
      <c r="A21606" s="341">
        <v>43913.882638888892</v>
      </c>
      <c r="B21606" s="318">
        <v>40969.089999999997</v>
      </c>
      <c r="C21606" s="318">
        <f t="shared" si="491"/>
        <v>0.24499999999534339</v>
      </c>
      <c r="D21606" s="414">
        <f t="shared" si="492"/>
        <v>0.12249999999767169</v>
      </c>
      <c r="H21606" s="406"/>
      <c r="J21606" s="82">
        <v>58</v>
      </c>
      <c r="K21606" s="319">
        <v>2</v>
      </c>
    </row>
    <row r="21607" spans="1:11" x14ac:dyDescent="0.3">
      <c r="A21607" s="341">
        <v>43913.924305555556</v>
      </c>
      <c r="B21607" s="318">
        <v>40969.328999999998</v>
      </c>
      <c r="C21607" s="318">
        <f t="shared" si="491"/>
        <v>0.23900000000139698</v>
      </c>
      <c r="D21607" s="414">
        <f t="shared" si="492"/>
        <v>0.11950000000069849</v>
      </c>
      <c r="H21607" s="406"/>
      <c r="J21607" s="82">
        <v>59</v>
      </c>
      <c r="K21607" s="320">
        <v>3</v>
      </c>
    </row>
    <row r="21608" spans="1:11" x14ac:dyDescent="0.3">
      <c r="A21608" s="341">
        <v>43913.96597222222</v>
      </c>
      <c r="B21608" s="318">
        <v>40969.56</v>
      </c>
      <c r="C21608" s="318">
        <f t="shared" si="491"/>
        <v>0.23099999999976717</v>
      </c>
      <c r="D21608" s="414">
        <f t="shared" si="492"/>
        <v>0.11549999999988358</v>
      </c>
      <c r="E21608" s="336">
        <f>SUM(C21585:C21608)*7.4805194805</f>
        <v>43.312207792101532</v>
      </c>
      <c r="F21608" s="324">
        <f>AVERAGE(D21585:D21608)</f>
        <v>0.12062500000001819</v>
      </c>
      <c r="G21608" s="324">
        <f>_xlfn.STDEV.S(D21585:D21608)</f>
        <v>2.8599559132722252E-3</v>
      </c>
      <c r="H21608" s="406"/>
      <c r="J21608" s="82">
        <v>60</v>
      </c>
      <c r="K21608" s="321">
        <v>4</v>
      </c>
    </row>
    <row r="21609" spans="1:11" x14ac:dyDescent="0.3">
      <c r="A21609" s="341">
        <v>43914.007638888892</v>
      </c>
      <c r="B21609" s="318">
        <v>40969.788999999997</v>
      </c>
      <c r="C21609" s="318">
        <f t="shared" si="491"/>
        <v>0.22899999999935972</v>
      </c>
      <c r="D21609" s="414">
        <f t="shared" si="492"/>
        <v>0.11449999999967986</v>
      </c>
      <c r="H21609" s="406"/>
      <c r="J21609" s="82">
        <v>61</v>
      </c>
      <c r="K21609" s="391">
        <v>1</v>
      </c>
    </row>
    <row r="21610" spans="1:11" x14ac:dyDescent="0.3">
      <c r="A21610" s="341">
        <v>43914.049305555556</v>
      </c>
      <c r="B21610" s="318">
        <v>40970.031999999999</v>
      </c>
      <c r="C21610" s="318">
        <f t="shared" si="491"/>
        <v>0.24300000000221189</v>
      </c>
      <c r="D21610" s="414">
        <f t="shared" si="492"/>
        <v>0.12150000000110595</v>
      </c>
      <c r="H21610" s="406"/>
      <c r="J21610" s="82">
        <v>62</v>
      </c>
      <c r="K21610" s="319">
        <v>2</v>
      </c>
    </row>
    <row r="21611" spans="1:11" x14ac:dyDescent="0.3">
      <c r="A21611" s="341">
        <v>43914.09097222222</v>
      </c>
      <c r="B21611" s="318">
        <v>40970.281000000003</v>
      </c>
      <c r="C21611" s="318">
        <f t="shared" si="491"/>
        <v>0.24900000000343425</v>
      </c>
      <c r="D21611" s="414">
        <f t="shared" si="492"/>
        <v>0.12450000000171713</v>
      </c>
      <c r="H21611" s="406"/>
      <c r="J21611" s="82">
        <v>63</v>
      </c>
      <c r="K21611" s="320">
        <v>3</v>
      </c>
    </row>
    <row r="21612" spans="1:11" x14ac:dyDescent="0.3">
      <c r="A21612" s="341">
        <v>43914.132638888892</v>
      </c>
      <c r="B21612" s="318">
        <v>40970.519999999997</v>
      </c>
      <c r="C21612" s="318">
        <f t="shared" si="491"/>
        <v>0.23899999999412103</v>
      </c>
      <c r="D21612" s="414">
        <f t="shared" si="492"/>
        <v>0.11949999999706051</v>
      </c>
      <c r="H21612" s="406"/>
      <c r="J21612" s="82">
        <v>64</v>
      </c>
      <c r="K21612" s="321">
        <v>4</v>
      </c>
    </row>
    <row r="21613" spans="1:11" x14ac:dyDescent="0.3">
      <c r="A21613" s="341">
        <v>43914.174305555556</v>
      </c>
      <c r="B21613" s="318">
        <v>40970.758000000002</v>
      </c>
      <c r="C21613" s="318">
        <f t="shared" ref="C21613:C21676" si="493">B21613-B21612</f>
        <v>0.23800000000483124</v>
      </c>
      <c r="D21613" s="414">
        <f t="shared" ref="D21613:D21676" si="494">C21613/2</f>
        <v>0.11900000000241562</v>
      </c>
      <c r="H21613" s="406"/>
      <c r="J21613" s="82">
        <v>65</v>
      </c>
      <c r="K21613" s="391">
        <v>1</v>
      </c>
    </row>
    <row r="21614" spans="1:11" x14ac:dyDescent="0.3">
      <c r="A21614" s="341">
        <v>43914.21597222222</v>
      </c>
      <c r="B21614" s="318">
        <v>40971.006999999998</v>
      </c>
      <c r="C21614" s="318">
        <f t="shared" si="493"/>
        <v>0.24899999999615829</v>
      </c>
      <c r="D21614" s="414">
        <f t="shared" si="494"/>
        <v>0.12449999999807915</v>
      </c>
      <c r="H21614" s="406"/>
      <c r="J21614" s="82">
        <v>66</v>
      </c>
      <c r="K21614" s="319">
        <v>2</v>
      </c>
    </row>
    <row r="21615" spans="1:11" x14ac:dyDescent="0.3">
      <c r="A21615" s="341">
        <v>43914.257638888892</v>
      </c>
      <c r="B21615" s="318">
        <v>40971.260999999999</v>
      </c>
      <c r="C21615" s="318">
        <f t="shared" si="493"/>
        <v>0.25400000000081491</v>
      </c>
      <c r="D21615" s="414">
        <f t="shared" si="494"/>
        <v>0.12700000000040745</v>
      </c>
      <c r="H21615" s="406"/>
      <c r="J21615" s="82">
        <v>67</v>
      </c>
      <c r="K21615" s="320">
        <v>3</v>
      </c>
    </row>
    <row r="21616" spans="1:11" x14ac:dyDescent="0.3">
      <c r="A21616" s="341">
        <v>43914.299305555556</v>
      </c>
      <c r="B21616" s="318">
        <v>40971.51</v>
      </c>
      <c r="C21616" s="318">
        <f t="shared" si="493"/>
        <v>0.24900000000343425</v>
      </c>
      <c r="D21616" s="414">
        <f t="shared" si="494"/>
        <v>0.12450000000171713</v>
      </c>
      <c r="H21616" s="406"/>
      <c r="J21616" s="82">
        <v>68</v>
      </c>
      <c r="K21616" s="321">
        <v>4</v>
      </c>
    </row>
    <row r="21617" spans="1:11" x14ac:dyDescent="0.3">
      <c r="A21617" s="341">
        <v>43914.34097222222</v>
      </c>
      <c r="B21617" s="318">
        <v>40971.75</v>
      </c>
      <c r="C21617" s="318">
        <f t="shared" si="493"/>
        <v>0.23999999999796273</v>
      </c>
      <c r="D21617" s="414">
        <f t="shared" si="494"/>
        <v>0.11999999999898137</v>
      </c>
      <c r="H21617" s="406"/>
      <c r="J21617" s="82">
        <v>69</v>
      </c>
      <c r="K21617" s="391">
        <v>1</v>
      </c>
    </row>
    <row r="21618" spans="1:11" x14ac:dyDescent="0.3">
      <c r="A21618" s="341">
        <v>43914.382638888892</v>
      </c>
      <c r="B21618" s="318">
        <v>40971.993000000002</v>
      </c>
      <c r="C21618" s="318">
        <f t="shared" si="493"/>
        <v>0.24300000000221189</v>
      </c>
      <c r="D21618" s="414">
        <f t="shared" si="494"/>
        <v>0.12150000000110595</v>
      </c>
      <c r="H21618" s="406"/>
      <c r="J21618" s="82">
        <v>70</v>
      </c>
      <c r="K21618" s="319">
        <v>2</v>
      </c>
    </row>
    <row r="21619" spans="1:11" x14ac:dyDescent="0.3">
      <c r="A21619" s="341">
        <v>43914.424305555556</v>
      </c>
      <c r="B21619" s="318">
        <v>40972.249000000003</v>
      </c>
      <c r="C21619" s="318">
        <f t="shared" si="493"/>
        <v>0.25600000000122236</v>
      </c>
      <c r="D21619" s="414">
        <f t="shared" si="494"/>
        <v>0.12800000000061118</v>
      </c>
      <c r="H21619" s="406"/>
      <c r="J21619" s="82">
        <v>71</v>
      </c>
      <c r="K21619" s="320">
        <v>3</v>
      </c>
    </row>
    <row r="21620" spans="1:11" x14ac:dyDescent="0.3">
      <c r="A21620" s="341">
        <v>43914.46597222222</v>
      </c>
      <c r="B21620" s="318">
        <v>40972.491999999998</v>
      </c>
      <c r="C21620" s="318">
        <f t="shared" si="493"/>
        <v>0.24299999999493593</v>
      </c>
      <c r="D21620" s="414">
        <f t="shared" si="494"/>
        <v>0.12149999999746797</v>
      </c>
      <c r="H21620" s="406"/>
      <c r="J21620" s="82">
        <v>72</v>
      </c>
      <c r="K21620" s="321">
        <v>4</v>
      </c>
    </row>
    <row r="21621" spans="1:11" x14ac:dyDescent="0.3">
      <c r="A21621" s="341">
        <v>43914.507638888892</v>
      </c>
      <c r="B21621" s="318">
        <v>40972.728999999999</v>
      </c>
      <c r="C21621" s="318">
        <f t="shared" si="493"/>
        <v>0.23700000000098953</v>
      </c>
      <c r="D21621" s="414">
        <f t="shared" si="494"/>
        <v>0.11850000000049477</v>
      </c>
      <c r="H21621" s="406"/>
      <c r="J21621" s="82">
        <v>73</v>
      </c>
      <c r="K21621" s="391">
        <v>1</v>
      </c>
    </row>
    <row r="21622" spans="1:11" x14ac:dyDescent="0.3">
      <c r="A21622" s="341">
        <v>43914.549305555556</v>
      </c>
      <c r="B21622" s="318">
        <v>40972.972000000002</v>
      </c>
      <c r="C21622" s="318">
        <f t="shared" si="493"/>
        <v>0.24300000000221189</v>
      </c>
      <c r="D21622" s="414">
        <f t="shared" si="494"/>
        <v>0.12150000000110595</v>
      </c>
      <c r="H21622" s="406"/>
      <c r="J21622" s="82">
        <v>74</v>
      </c>
      <c r="K21622" s="319">
        <v>2</v>
      </c>
    </row>
    <row r="21623" spans="1:11" x14ac:dyDescent="0.3">
      <c r="A21623" s="341">
        <v>43914.59097222222</v>
      </c>
      <c r="B21623" s="318">
        <v>40973.22</v>
      </c>
      <c r="C21623" s="318">
        <f t="shared" si="493"/>
        <v>0.24799999999959255</v>
      </c>
      <c r="D21623" s="414">
        <f t="shared" si="494"/>
        <v>0.12399999999979627</v>
      </c>
      <c r="H21623" s="406"/>
      <c r="J21623" s="82">
        <v>75</v>
      </c>
      <c r="K21623" s="320">
        <v>3</v>
      </c>
    </row>
    <row r="21624" spans="1:11" x14ac:dyDescent="0.3">
      <c r="A21624" s="341">
        <v>43914.632638888892</v>
      </c>
      <c r="B21624" s="318">
        <v>40973.462</v>
      </c>
      <c r="C21624" s="318">
        <f t="shared" si="493"/>
        <v>0.24199999999837019</v>
      </c>
      <c r="D21624" s="414">
        <f t="shared" si="494"/>
        <v>0.12099999999918509</v>
      </c>
      <c r="H21624" s="406"/>
      <c r="J21624" s="82">
        <v>76</v>
      </c>
      <c r="K21624" s="321">
        <v>4</v>
      </c>
    </row>
    <row r="21625" spans="1:11" x14ac:dyDescent="0.3">
      <c r="A21625" s="341">
        <v>43914.674305555556</v>
      </c>
      <c r="B21625" s="318">
        <v>40973.699999999997</v>
      </c>
      <c r="C21625" s="318">
        <f t="shared" si="493"/>
        <v>0.23799999999755528</v>
      </c>
      <c r="D21625" s="414">
        <f t="shared" si="494"/>
        <v>0.11899999999877764</v>
      </c>
      <c r="H21625" s="406"/>
      <c r="J21625" s="82">
        <v>77</v>
      </c>
      <c r="K21625" s="391">
        <v>1</v>
      </c>
    </row>
    <row r="21626" spans="1:11" x14ac:dyDescent="0.3">
      <c r="A21626" s="341">
        <v>43914.71597222222</v>
      </c>
      <c r="B21626" s="318">
        <v>40973.942000000003</v>
      </c>
      <c r="C21626" s="318">
        <f t="shared" si="493"/>
        <v>0.24200000000564614</v>
      </c>
      <c r="D21626" s="414">
        <f t="shared" si="494"/>
        <v>0.12100000000282307</v>
      </c>
      <c r="H21626" s="406"/>
      <c r="J21626" s="82">
        <v>78</v>
      </c>
      <c r="K21626" s="319">
        <v>2</v>
      </c>
    </row>
    <row r="21627" spans="1:11" x14ac:dyDescent="0.3">
      <c r="A21627" s="341">
        <v>43914.757638888892</v>
      </c>
      <c r="B21627" s="318">
        <v>40974.182000000001</v>
      </c>
      <c r="C21627" s="318">
        <f t="shared" si="493"/>
        <v>0.23999999999796273</v>
      </c>
      <c r="D21627" s="414">
        <f t="shared" si="494"/>
        <v>0.11999999999898137</v>
      </c>
      <c r="H21627" s="406"/>
      <c r="J21627" s="82">
        <v>79</v>
      </c>
      <c r="K21627" s="320">
        <v>3</v>
      </c>
    </row>
    <row r="21628" spans="1:11" x14ac:dyDescent="0.3">
      <c r="A21628" s="341">
        <v>43914.799305555556</v>
      </c>
      <c r="B21628" s="318">
        <v>40974.419000000002</v>
      </c>
      <c r="C21628" s="318">
        <f t="shared" si="493"/>
        <v>0.23700000000098953</v>
      </c>
      <c r="D21628" s="414">
        <f t="shared" si="494"/>
        <v>0.11850000000049477</v>
      </c>
      <c r="H21628" s="406"/>
      <c r="J21628" s="82">
        <v>80</v>
      </c>
      <c r="K21628" s="321">
        <v>4</v>
      </c>
    </row>
    <row r="21629" spans="1:11" x14ac:dyDescent="0.3">
      <c r="A21629" s="341">
        <v>43914.84097222222</v>
      </c>
      <c r="B21629" s="318">
        <v>40974.652000000002</v>
      </c>
      <c r="C21629" s="318">
        <f t="shared" si="493"/>
        <v>0.23300000000017462</v>
      </c>
      <c r="D21629" s="414">
        <f t="shared" si="494"/>
        <v>0.11650000000008731</v>
      </c>
      <c r="H21629" s="406"/>
      <c r="J21629" s="82">
        <v>81</v>
      </c>
      <c r="K21629" s="391">
        <v>1</v>
      </c>
    </row>
    <row r="21630" spans="1:11" x14ac:dyDescent="0.3">
      <c r="A21630" s="341">
        <v>43914.882638888892</v>
      </c>
      <c r="B21630" s="318">
        <v>40974.892</v>
      </c>
      <c r="C21630" s="318">
        <f t="shared" si="493"/>
        <v>0.23999999999796273</v>
      </c>
      <c r="D21630" s="414">
        <f t="shared" si="494"/>
        <v>0.11999999999898137</v>
      </c>
      <c r="H21630" s="406"/>
      <c r="J21630" s="82">
        <v>82</v>
      </c>
      <c r="K21630" s="319">
        <v>2</v>
      </c>
    </row>
    <row r="21631" spans="1:11" x14ac:dyDescent="0.3">
      <c r="A21631" s="341">
        <v>43914.924305555556</v>
      </c>
      <c r="B21631" s="318">
        <v>40975.141000000003</v>
      </c>
      <c r="C21631" s="318">
        <f t="shared" si="493"/>
        <v>0.24900000000343425</v>
      </c>
      <c r="D21631" s="414">
        <f t="shared" si="494"/>
        <v>0.12450000000171713</v>
      </c>
      <c r="H21631" s="406"/>
      <c r="J21631" s="82">
        <v>83</v>
      </c>
      <c r="K21631" s="320">
        <v>3</v>
      </c>
    </row>
    <row r="21632" spans="1:11" x14ac:dyDescent="0.3">
      <c r="A21632" s="341">
        <v>43914.96597222222</v>
      </c>
      <c r="B21632" s="318">
        <v>40975.379999999997</v>
      </c>
      <c r="C21632" s="318">
        <f t="shared" si="493"/>
        <v>0.23899999999412103</v>
      </c>
      <c r="D21632" s="414">
        <f t="shared" si="494"/>
        <v>0.11949999999706051</v>
      </c>
      <c r="E21632" s="336">
        <f>SUM(C21609:C21632)*7.4805194805</f>
        <v>43.536623376507819</v>
      </c>
      <c r="F21632" s="324">
        <f>AVERAGE(D21609:D21632)</f>
        <v>0.12124999999999393</v>
      </c>
      <c r="G21632" s="324">
        <f>_xlfn.STDEV.S(D21609:D21632)</f>
        <v>3.1828343948307122E-3</v>
      </c>
      <c r="H21632" s="406"/>
      <c r="J21632" s="82">
        <v>84</v>
      </c>
      <c r="K21632" s="321">
        <v>4</v>
      </c>
    </row>
    <row r="21633" spans="1:12" x14ac:dyDescent="0.3">
      <c r="A21633" s="341">
        <v>43915.007638888892</v>
      </c>
      <c r="B21633" s="318">
        <v>40975.614000000001</v>
      </c>
      <c r="C21633" s="318">
        <f t="shared" si="493"/>
        <v>0.23400000000401633</v>
      </c>
      <c r="D21633" s="414">
        <f t="shared" si="494"/>
        <v>0.11700000000200816</v>
      </c>
      <c r="H21633" s="406"/>
      <c r="J21633" s="82">
        <v>85</v>
      </c>
      <c r="K21633" s="391">
        <v>1</v>
      </c>
    </row>
    <row r="21634" spans="1:12" x14ac:dyDescent="0.3">
      <c r="A21634" s="341">
        <v>43915.049305555556</v>
      </c>
      <c r="B21634" s="318">
        <v>40975.851999999999</v>
      </c>
      <c r="C21634" s="318">
        <f t="shared" si="493"/>
        <v>0.23799999999755528</v>
      </c>
      <c r="D21634" s="414">
        <f t="shared" si="494"/>
        <v>0.11899999999877764</v>
      </c>
      <c r="H21634" s="406"/>
      <c r="J21634" s="82">
        <v>86</v>
      </c>
      <c r="K21634" s="319">
        <v>2</v>
      </c>
    </row>
    <row r="21635" spans="1:12" x14ac:dyDescent="0.3">
      <c r="A21635" s="341">
        <v>43915.09097222222</v>
      </c>
      <c r="B21635" s="318">
        <v>40976.101999999999</v>
      </c>
      <c r="C21635" s="318">
        <f t="shared" si="493"/>
        <v>0.25</v>
      </c>
      <c r="D21635" s="414">
        <f t="shared" si="494"/>
        <v>0.125</v>
      </c>
      <c r="H21635" s="406"/>
      <c r="J21635" s="82">
        <v>87</v>
      </c>
      <c r="K21635" s="320">
        <v>3</v>
      </c>
    </row>
    <row r="21636" spans="1:12" x14ac:dyDescent="0.3">
      <c r="A21636" s="341">
        <v>43915.132638888892</v>
      </c>
      <c r="B21636" s="318">
        <v>40976.349000000002</v>
      </c>
      <c r="C21636" s="318">
        <f t="shared" si="493"/>
        <v>0.2470000000030268</v>
      </c>
      <c r="D21636" s="414">
        <f t="shared" si="494"/>
        <v>0.1235000000015134</v>
      </c>
      <c r="H21636" s="406"/>
      <c r="J21636" s="82">
        <v>88</v>
      </c>
      <c r="K21636" s="321">
        <v>4</v>
      </c>
    </row>
    <row r="21637" spans="1:12" x14ac:dyDescent="0.3">
      <c r="A21637" s="341">
        <v>43915.174305555556</v>
      </c>
      <c r="B21637" s="318">
        <v>40976.589999999997</v>
      </c>
      <c r="C21637" s="318">
        <f t="shared" si="493"/>
        <v>0.24099999999452848</v>
      </c>
      <c r="D21637" s="414">
        <f t="shared" si="494"/>
        <v>0.12049999999726424</v>
      </c>
      <c r="H21637" s="406"/>
      <c r="J21637" s="82">
        <v>89</v>
      </c>
      <c r="K21637" s="391">
        <v>1</v>
      </c>
    </row>
    <row r="21638" spans="1:12" x14ac:dyDescent="0.3">
      <c r="A21638" s="341">
        <v>43915.21597222222</v>
      </c>
      <c r="B21638" s="318">
        <v>40976.828000000001</v>
      </c>
      <c r="C21638" s="318">
        <f t="shared" si="493"/>
        <v>0.23800000000483124</v>
      </c>
      <c r="D21638" s="414">
        <f t="shared" si="494"/>
        <v>0.11900000000241562</v>
      </c>
      <c r="H21638" s="406"/>
      <c r="J21638" s="82">
        <v>90</v>
      </c>
      <c r="K21638" s="319">
        <v>2</v>
      </c>
    </row>
    <row r="21639" spans="1:12" x14ac:dyDescent="0.3">
      <c r="A21639" s="341">
        <v>43915.257638888892</v>
      </c>
      <c r="B21639" s="318">
        <v>40977.080999999998</v>
      </c>
      <c r="C21639" s="318">
        <f t="shared" si="493"/>
        <v>0.2529999999969732</v>
      </c>
      <c r="D21639" s="414">
        <f t="shared" si="494"/>
        <v>0.1264999999984866</v>
      </c>
      <c r="H21639" s="406"/>
      <c r="J21639" s="82">
        <v>91</v>
      </c>
      <c r="K21639" s="320">
        <v>3</v>
      </c>
    </row>
    <row r="21640" spans="1:12" x14ac:dyDescent="0.3">
      <c r="A21640" s="341">
        <v>43915.299305555556</v>
      </c>
      <c r="B21640" s="318">
        <v>40977.328999999998</v>
      </c>
      <c r="C21640" s="318">
        <f t="shared" si="493"/>
        <v>0.24799999999959255</v>
      </c>
      <c r="D21640" s="414">
        <f t="shared" si="494"/>
        <v>0.12399999999979627</v>
      </c>
      <c r="H21640" s="406"/>
      <c r="J21640" s="82">
        <v>92</v>
      </c>
      <c r="K21640" s="321">
        <v>4</v>
      </c>
    </row>
    <row r="21641" spans="1:12" x14ac:dyDescent="0.3">
      <c r="A21641" s="341">
        <v>43915.34097222222</v>
      </c>
      <c r="B21641" s="318">
        <v>40977.572</v>
      </c>
      <c r="C21641" s="318">
        <f t="shared" si="493"/>
        <v>0.24300000000221189</v>
      </c>
      <c r="D21641" s="414">
        <f t="shared" si="494"/>
        <v>0.12150000000110595</v>
      </c>
      <c r="H21641" s="406"/>
      <c r="J21641" s="82">
        <v>93</v>
      </c>
      <c r="K21641" s="391">
        <v>1</v>
      </c>
    </row>
    <row r="21642" spans="1:12" x14ac:dyDescent="0.3">
      <c r="A21642" s="341">
        <v>43915.37777777778</v>
      </c>
      <c r="B21642" s="318">
        <v>40977.809000000001</v>
      </c>
      <c r="C21642" s="318">
        <f t="shared" si="493"/>
        <v>0.23700000000098953</v>
      </c>
      <c r="D21642" s="414">
        <f t="shared" si="494"/>
        <v>0.11850000000049477</v>
      </c>
      <c r="H21642" s="406"/>
      <c r="J21642" s="82">
        <v>1</v>
      </c>
      <c r="K21642" s="319">
        <v>2</v>
      </c>
      <c r="L21642" s="54" t="s">
        <v>313</v>
      </c>
    </row>
    <row r="21643" spans="1:12" x14ac:dyDescent="0.3">
      <c r="A21643" s="341">
        <v>43915.419444444444</v>
      </c>
      <c r="B21643" s="318">
        <v>40978.061000000002</v>
      </c>
      <c r="C21643" s="318">
        <f t="shared" si="493"/>
        <v>0.25200000000040745</v>
      </c>
      <c r="D21643" s="414">
        <f t="shared" si="494"/>
        <v>0.12600000000020373</v>
      </c>
      <c r="H21643" s="406"/>
      <c r="J21643" s="82">
        <v>2</v>
      </c>
      <c r="K21643" s="320">
        <v>3</v>
      </c>
    </row>
    <row r="21644" spans="1:12" x14ac:dyDescent="0.3">
      <c r="A21644" s="341">
        <v>43915.461111111108</v>
      </c>
      <c r="B21644" s="318">
        <v>40978.311000000002</v>
      </c>
      <c r="C21644" s="318">
        <f t="shared" si="493"/>
        <v>0.25</v>
      </c>
      <c r="D21644" s="414">
        <f t="shared" si="494"/>
        <v>0.125</v>
      </c>
      <c r="H21644" s="406"/>
      <c r="J21644" s="82">
        <v>3</v>
      </c>
      <c r="K21644" s="321">
        <v>4</v>
      </c>
    </row>
    <row r="21645" spans="1:12" x14ac:dyDescent="0.3">
      <c r="A21645" s="341">
        <v>43915.502777604168</v>
      </c>
      <c r="B21645" s="318">
        <v>40978.552000000003</v>
      </c>
      <c r="C21645" s="318">
        <f t="shared" si="493"/>
        <v>0.24100000000180444</v>
      </c>
      <c r="D21645" s="414">
        <f t="shared" si="494"/>
        <v>0.12050000000090222</v>
      </c>
      <c r="H21645" s="406"/>
      <c r="J21645" s="82">
        <v>4</v>
      </c>
      <c r="K21645" s="391">
        <v>1</v>
      </c>
    </row>
    <row r="21646" spans="1:12" x14ac:dyDescent="0.3">
      <c r="A21646" s="341">
        <v>43915.544444212966</v>
      </c>
      <c r="B21646" s="318">
        <v>40978.788999999997</v>
      </c>
      <c r="C21646" s="318">
        <f t="shared" si="493"/>
        <v>0.23699999999371357</v>
      </c>
      <c r="D21646" s="414">
        <f t="shared" si="494"/>
        <v>0.11849999999685679</v>
      </c>
      <c r="H21646" s="406"/>
      <c r="J21646" s="82">
        <v>5</v>
      </c>
      <c r="K21646" s="319">
        <v>2</v>
      </c>
    </row>
    <row r="21647" spans="1:12" x14ac:dyDescent="0.3">
      <c r="A21647" s="341">
        <v>43915.586110821758</v>
      </c>
      <c r="B21647" s="318">
        <v>40979.031999999999</v>
      </c>
      <c r="C21647" s="318">
        <f t="shared" si="493"/>
        <v>0.24300000000221189</v>
      </c>
      <c r="D21647" s="414">
        <f t="shared" si="494"/>
        <v>0.12150000000110595</v>
      </c>
      <c r="H21647" s="406"/>
      <c r="J21647" s="82">
        <v>6</v>
      </c>
      <c r="K21647" s="320">
        <v>3</v>
      </c>
    </row>
    <row r="21648" spans="1:12" x14ac:dyDescent="0.3">
      <c r="A21648" s="341">
        <v>43915.627777430556</v>
      </c>
      <c r="B21648" s="318">
        <v>40979.281000000003</v>
      </c>
      <c r="C21648" s="318">
        <f t="shared" si="493"/>
        <v>0.24900000000343425</v>
      </c>
      <c r="D21648" s="414">
        <f t="shared" si="494"/>
        <v>0.12450000000171713</v>
      </c>
      <c r="H21648" s="406"/>
      <c r="J21648" s="82">
        <v>7</v>
      </c>
      <c r="K21648" s="321">
        <v>4</v>
      </c>
    </row>
    <row r="21649" spans="1:11" x14ac:dyDescent="0.3">
      <c r="A21649" s="341">
        <v>43915.669444039355</v>
      </c>
      <c r="B21649" s="318">
        <v>40979.521999999997</v>
      </c>
      <c r="C21649" s="318">
        <f t="shared" si="493"/>
        <v>0.24099999999452848</v>
      </c>
      <c r="D21649" s="414">
        <f t="shared" si="494"/>
        <v>0.12049999999726424</v>
      </c>
      <c r="H21649" s="406"/>
      <c r="J21649" s="82">
        <v>8</v>
      </c>
      <c r="K21649" s="391">
        <v>1</v>
      </c>
    </row>
    <row r="21650" spans="1:11" x14ac:dyDescent="0.3">
      <c r="A21650" s="341">
        <v>43915.711110648146</v>
      </c>
      <c r="B21650" s="318">
        <v>40979.758000000002</v>
      </c>
      <c r="C21650" s="318">
        <f t="shared" si="493"/>
        <v>0.23600000000442378</v>
      </c>
      <c r="D21650" s="414">
        <f t="shared" si="494"/>
        <v>0.11800000000221189</v>
      </c>
      <c r="H21650" s="406"/>
      <c r="J21650" s="82">
        <v>9</v>
      </c>
      <c r="K21650" s="319">
        <v>2</v>
      </c>
    </row>
    <row r="21651" spans="1:11" x14ac:dyDescent="0.3">
      <c r="A21651" s="341">
        <v>43915.752777256945</v>
      </c>
      <c r="B21651" s="318">
        <v>40979.993000000002</v>
      </c>
      <c r="C21651" s="318">
        <f t="shared" si="493"/>
        <v>0.23500000000058208</v>
      </c>
      <c r="D21651" s="414">
        <f t="shared" si="494"/>
        <v>0.11750000000029104</v>
      </c>
      <c r="H21651" s="406"/>
      <c r="J21651" s="82">
        <v>10</v>
      </c>
      <c r="K21651" s="320">
        <v>3</v>
      </c>
    </row>
    <row r="21652" spans="1:11" x14ac:dyDescent="0.3">
      <c r="A21652" s="341">
        <v>43915.794443865743</v>
      </c>
      <c r="B21652" s="318">
        <v>40980.237999999998</v>
      </c>
      <c r="C21652" s="318">
        <f t="shared" si="493"/>
        <v>0.24499999999534339</v>
      </c>
      <c r="D21652" s="414">
        <f t="shared" si="494"/>
        <v>0.12249999999767169</v>
      </c>
      <c r="H21652" s="406"/>
      <c r="J21652" s="82">
        <v>11</v>
      </c>
      <c r="K21652" s="321">
        <v>4</v>
      </c>
    </row>
    <row r="21653" spans="1:11" x14ac:dyDescent="0.3">
      <c r="A21653" s="341">
        <v>43915.836110474535</v>
      </c>
      <c r="B21653" s="318">
        <v>40980.470999999998</v>
      </c>
      <c r="C21653" s="318">
        <f t="shared" si="493"/>
        <v>0.23300000000017462</v>
      </c>
      <c r="D21653" s="414">
        <f t="shared" si="494"/>
        <v>0.11650000000008731</v>
      </c>
      <c r="H21653" s="406"/>
      <c r="J21653" s="82">
        <v>12</v>
      </c>
      <c r="K21653" s="391">
        <v>1</v>
      </c>
    </row>
    <row r="21654" spans="1:11" x14ac:dyDescent="0.3">
      <c r="A21654" s="341">
        <v>43915.877777083333</v>
      </c>
      <c r="B21654" s="318">
        <v>40980.701999999997</v>
      </c>
      <c r="C21654" s="318">
        <f t="shared" si="493"/>
        <v>0.23099999999976717</v>
      </c>
      <c r="D21654" s="414">
        <f t="shared" si="494"/>
        <v>0.11549999999988358</v>
      </c>
      <c r="H21654" s="406"/>
      <c r="J21654" s="82">
        <v>13</v>
      </c>
      <c r="K21654" s="319">
        <v>2</v>
      </c>
    </row>
    <row r="21655" spans="1:11" x14ac:dyDescent="0.3">
      <c r="A21655" s="341">
        <v>43915.919443692132</v>
      </c>
      <c r="B21655" s="318">
        <v>40980.940999999999</v>
      </c>
      <c r="C21655" s="318">
        <f t="shared" si="493"/>
        <v>0.23900000000139698</v>
      </c>
      <c r="D21655" s="414">
        <f t="shared" si="494"/>
        <v>0.11950000000069849</v>
      </c>
      <c r="H21655" s="406"/>
      <c r="J21655" s="82">
        <v>14</v>
      </c>
      <c r="K21655" s="320">
        <v>3</v>
      </c>
    </row>
    <row r="21656" spans="1:11" x14ac:dyDescent="0.3">
      <c r="A21656" s="341">
        <v>43915.961110300923</v>
      </c>
      <c r="B21656" s="318">
        <v>40981.19</v>
      </c>
      <c r="C21656" s="318">
        <f t="shared" si="493"/>
        <v>0.24900000000343425</v>
      </c>
      <c r="D21656" s="414">
        <f t="shared" si="494"/>
        <v>0.12450000000171713</v>
      </c>
      <c r="E21656" s="336">
        <f>SUM(C21633:C21656)*7.4805194805</f>
        <v>43.461818181742011</v>
      </c>
      <c r="F21656" s="324">
        <f>AVERAGE(D21633:D21656)</f>
        <v>0.12104166666676974</v>
      </c>
      <c r="G21656" s="324">
        <f>_xlfn.STDEV.S(D21633:D21656)</f>
        <v>3.2367343534749466E-3</v>
      </c>
      <c r="H21656" s="406"/>
      <c r="J21656" s="82">
        <v>15</v>
      </c>
      <c r="K21656" s="321">
        <v>4</v>
      </c>
    </row>
    <row r="21657" spans="1:11" x14ac:dyDescent="0.3">
      <c r="A21657" s="341">
        <v>43916.002776909721</v>
      </c>
      <c r="B21657" s="318">
        <v>40981.432000000001</v>
      </c>
      <c r="C21657" s="318">
        <f t="shared" si="493"/>
        <v>0.24199999999837019</v>
      </c>
      <c r="D21657" s="414">
        <f t="shared" si="494"/>
        <v>0.12099999999918509</v>
      </c>
      <c r="H21657" s="406"/>
      <c r="J21657" s="82">
        <v>16</v>
      </c>
      <c r="K21657" s="391">
        <v>1</v>
      </c>
    </row>
    <row r="21658" spans="1:11" x14ac:dyDescent="0.3">
      <c r="A21658" s="341">
        <v>43916.04444351852</v>
      </c>
      <c r="B21658" s="318">
        <v>40981.67</v>
      </c>
      <c r="C21658" s="318">
        <f t="shared" si="493"/>
        <v>0.23799999999755528</v>
      </c>
      <c r="D21658" s="414">
        <f t="shared" si="494"/>
        <v>0.11899999999877764</v>
      </c>
      <c r="H21658" s="406"/>
      <c r="J21658" s="82">
        <v>17</v>
      </c>
      <c r="K21658" s="319">
        <v>2</v>
      </c>
    </row>
    <row r="21659" spans="1:11" x14ac:dyDescent="0.3">
      <c r="A21659" s="341">
        <v>43916.086110127311</v>
      </c>
      <c r="B21659" s="318">
        <v>40981.910000000003</v>
      </c>
      <c r="C21659" s="318">
        <f t="shared" si="493"/>
        <v>0.24000000000523869</v>
      </c>
      <c r="D21659" s="414">
        <f t="shared" si="494"/>
        <v>0.12000000000261934</v>
      </c>
      <c r="H21659" s="406"/>
      <c r="J21659" s="82">
        <v>18</v>
      </c>
      <c r="K21659" s="320">
        <v>3</v>
      </c>
    </row>
    <row r="21660" spans="1:11" x14ac:dyDescent="0.3">
      <c r="A21660" s="341">
        <v>43916.12777673611</v>
      </c>
      <c r="B21660" s="318">
        <v>40982.159</v>
      </c>
      <c r="C21660" s="318">
        <f t="shared" si="493"/>
        <v>0.24899999999615829</v>
      </c>
      <c r="D21660" s="414">
        <f t="shared" si="494"/>
        <v>0.12449999999807915</v>
      </c>
      <c r="H21660" s="406"/>
      <c r="J21660" s="82">
        <v>19</v>
      </c>
      <c r="K21660" s="321">
        <v>4</v>
      </c>
    </row>
    <row r="21661" spans="1:11" x14ac:dyDescent="0.3">
      <c r="A21661" s="341">
        <v>43916.169443344908</v>
      </c>
      <c r="B21661" s="318">
        <v>40982.404999999999</v>
      </c>
      <c r="C21661" s="318">
        <f t="shared" si="493"/>
        <v>0.24599999999918509</v>
      </c>
      <c r="D21661" s="414">
        <f t="shared" si="494"/>
        <v>0.12299999999959255</v>
      </c>
      <c r="H21661" s="406"/>
      <c r="J21661" s="82">
        <v>20</v>
      </c>
      <c r="K21661" s="391">
        <v>1</v>
      </c>
    </row>
    <row r="21662" spans="1:11" x14ac:dyDescent="0.3">
      <c r="A21662" s="341">
        <v>43916.211109953707</v>
      </c>
      <c r="B21662" s="318">
        <v>40982.642</v>
      </c>
      <c r="C21662" s="318">
        <f t="shared" si="493"/>
        <v>0.23700000000098953</v>
      </c>
      <c r="D21662" s="414">
        <f t="shared" si="494"/>
        <v>0.11850000000049477</v>
      </c>
      <c r="H21662" s="406"/>
      <c r="J21662" s="82">
        <v>21</v>
      </c>
      <c r="K21662" s="319">
        <v>2</v>
      </c>
    </row>
    <row r="21663" spans="1:11" x14ac:dyDescent="0.3">
      <c r="A21663" s="341">
        <v>43916.252776562498</v>
      </c>
      <c r="B21663" s="318">
        <v>40982.891000000003</v>
      </c>
      <c r="C21663" s="318">
        <f t="shared" si="493"/>
        <v>0.24900000000343425</v>
      </c>
      <c r="D21663" s="414">
        <f t="shared" si="494"/>
        <v>0.12450000000171713</v>
      </c>
      <c r="H21663" s="406"/>
      <c r="J21663" s="82">
        <v>22</v>
      </c>
      <c r="K21663" s="320">
        <v>3</v>
      </c>
    </row>
    <row r="21664" spans="1:11" x14ac:dyDescent="0.3">
      <c r="A21664" s="341">
        <v>43916.294443171297</v>
      </c>
      <c r="B21664" s="318">
        <v>40983.148000000001</v>
      </c>
      <c r="C21664" s="318">
        <f t="shared" si="493"/>
        <v>0.25699999999778811</v>
      </c>
      <c r="D21664" s="414">
        <f t="shared" si="494"/>
        <v>0.12849999999889405</v>
      </c>
      <c r="H21664" s="406"/>
      <c r="J21664" s="82">
        <v>23</v>
      </c>
      <c r="K21664" s="321">
        <v>4</v>
      </c>
    </row>
    <row r="21665" spans="1:11" x14ac:dyDescent="0.3">
      <c r="A21665" s="341">
        <v>43916.336109780095</v>
      </c>
      <c r="B21665" s="318">
        <v>40983.39</v>
      </c>
      <c r="C21665" s="318">
        <f t="shared" si="493"/>
        <v>0.24199999999837019</v>
      </c>
      <c r="D21665" s="414">
        <f t="shared" si="494"/>
        <v>0.12099999999918509</v>
      </c>
      <c r="H21665" s="406"/>
      <c r="J21665" s="82">
        <v>24</v>
      </c>
      <c r="K21665" s="391">
        <v>1</v>
      </c>
    </row>
    <row r="21666" spans="1:11" x14ac:dyDescent="0.3">
      <c r="A21666" s="341">
        <v>43916.377776388887</v>
      </c>
      <c r="B21666" s="318">
        <v>40983.629999999997</v>
      </c>
      <c r="C21666" s="318">
        <f t="shared" si="493"/>
        <v>0.23999999999796273</v>
      </c>
      <c r="D21666" s="414">
        <f t="shared" si="494"/>
        <v>0.11999999999898137</v>
      </c>
      <c r="H21666" s="406"/>
      <c r="J21666" s="82">
        <v>25</v>
      </c>
      <c r="K21666" s="319">
        <v>2</v>
      </c>
    </row>
    <row r="21667" spans="1:11" x14ac:dyDescent="0.3">
      <c r="A21667" s="341">
        <v>43916.419442997685</v>
      </c>
      <c r="B21667" s="318">
        <v>40983.872000000003</v>
      </c>
      <c r="C21667" s="318">
        <f t="shared" si="493"/>
        <v>0.24200000000564614</v>
      </c>
      <c r="D21667" s="414">
        <f t="shared" si="494"/>
        <v>0.12100000000282307</v>
      </c>
      <c r="H21667" s="406"/>
      <c r="J21667" s="82">
        <v>26</v>
      </c>
      <c r="K21667" s="320">
        <v>3</v>
      </c>
    </row>
    <row r="21668" spans="1:11" x14ac:dyDescent="0.3">
      <c r="A21668" s="341">
        <v>43916.461109606484</v>
      </c>
      <c r="B21668" s="318">
        <v>40984.127999999997</v>
      </c>
      <c r="C21668" s="318">
        <f t="shared" si="493"/>
        <v>0.2559999999939464</v>
      </c>
      <c r="D21668" s="414">
        <f t="shared" si="494"/>
        <v>0.1279999999969732</v>
      </c>
      <c r="H21668" s="406"/>
      <c r="J21668" s="82">
        <v>27</v>
      </c>
      <c r="K21668" s="321">
        <v>4</v>
      </c>
    </row>
    <row r="21669" spans="1:11" x14ac:dyDescent="0.3">
      <c r="A21669" s="341">
        <v>43916.502776215275</v>
      </c>
      <c r="B21669" s="318">
        <v>40984.370000000003</v>
      </c>
      <c r="C21669" s="318">
        <f t="shared" si="493"/>
        <v>0.24200000000564614</v>
      </c>
      <c r="D21669" s="414">
        <f t="shared" si="494"/>
        <v>0.12100000000282307</v>
      </c>
      <c r="H21669" s="406"/>
      <c r="J21669" s="82">
        <v>28</v>
      </c>
      <c r="K21669" s="391">
        <v>1</v>
      </c>
    </row>
    <row r="21670" spans="1:11" x14ac:dyDescent="0.3">
      <c r="A21670" s="341">
        <v>43916.544442824073</v>
      </c>
      <c r="B21670" s="318">
        <v>40984.608</v>
      </c>
      <c r="C21670" s="318">
        <f t="shared" si="493"/>
        <v>0.23799999999755528</v>
      </c>
      <c r="D21670" s="414">
        <f t="shared" si="494"/>
        <v>0.11899999999877764</v>
      </c>
      <c r="H21670" s="406"/>
      <c r="J21670" s="82">
        <v>29</v>
      </c>
      <c r="K21670" s="319">
        <v>2</v>
      </c>
    </row>
    <row r="21671" spans="1:11" x14ac:dyDescent="0.3">
      <c r="A21671" s="341">
        <v>43916.586109432872</v>
      </c>
      <c r="B21671" s="318">
        <v>40984.841999999997</v>
      </c>
      <c r="C21671" s="318">
        <f t="shared" si="493"/>
        <v>0.23399999999674037</v>
      </c>
      <c r="D21671" s="414">
        <f t="shared" si="494"/>
        <v>0.11699999999837019</v>
      </c>
      <c r="H21671" s="406"/>
      <c r="J21671" s="82">
        <v>30</v>
      </c>
      <c r="K21671" s="320">
        <v>3</v>
      </c>
    </row>
    <row r="21672" spans="1:11" x14ac:dyDescent="0.3">
      <c r="A21672" s="341">
        <v>43916.627776041663</v>
      </c>
      <c r="B21672" s="318">
        <v>40985.089999999997</v>
      </c>
      <c r="C21672" s="318">
        <f t="shared" si="493"/>
        <v>0.24799999999959255</v>
      </c>
      <c r="D21672" s="414">
        <f t="shared" si="494"/>
        <v>0.12399999999979627</v>
      </c>
      <c r="H21672" s="406"/>
      <c r="J21672" s="82">
        <v>31</v>
      </c>
      <c r="K21672" s="321">
        <v>4</v>
      </c>
    </row>
    <row r="21673" spans="1:11" x14ac:dyDescent="0.3">
      <c r="A21673" s="341">
        <v>43916.669442650462</v>
      </c>
      <c r="B21673" s="318">
        <v>40985.33</v>
      </c>
      <c r="C21673" s="318">
        <f t="shared" si="493"/>
        <v>0.24000000000523869</v>
      </c>
      <c r="D21673" s="414">
        <f t="shared" si="494"/>
        <v>0.12000000000261934</v>
      </c>
      <c r="H21673" s="406"/>
      <c r="J21673" s="82">
        <v>32</v>
      </c>
      <c r="K21673" s="391">
        <v>1</v>
      </c>
    </row>
    <row r="21674" spans="1:11" x14ac:dyDescent="0.3">
      <c r="A21674" s="341">
        <v>43916.71110925926</v>
      </c>
      <c r="B21674" s="318">
        <v>40985.567999999999</v>
      </c>
      <c r="C21674" s="318">
        <f t="shared" si="493"/>
        <v>0.23799999999755528</v>
      </c>
      <c r="D21674" s="414">
        <f t="shared" si="494"/>
        <v>0.11899999999877764</v>
      </c>
      <c r="H21674" s="406"/>
      <c r="J21674" s="82">
        <v>33</v>
      </c>
      <c r="K21674" s="319">
        <v>2</v>
      </c>
    </row>
    <row r="21675" spans="1:11" x14ac:dyDescent="0.3">
      <c r="A21675" s="341">
        <v>43916.752775868059</v>
      </c>
      <c r="B21675" s="318">
        <v>40985.800999999999</v>
      </c>
      <c r="C21675" s="318">
        <f t="shared" si="493"/>
        <v>0.23300000000017462</v>
      </c>
      <c r="D21675" s="414">
        <f t="shared" si="494"/>
        <v>0.11650000000008731</v>
      </c>
      <c r="H21675" s="406"/>
      <c r="J21675" s="82">
        <v>34</v>
      </c>
      <c r="K21675" s="320">
        <v>3</v>
      </c>
    </row>
    <row r="21676" spans="1:11" x14ac:dyDescent="0.3">
      <c r="A21676" s="341">
        <v>43916.79444247685</v>
      </c>
      <c r="B21676" s="318">
        <v>40986.046999999999</v>
      </c>
      <c r="C21676" s="318">
        <f t="shared" si="493"/>
        <v>0.24599999999918509</v>
      </c>
      <c r="D21676" s="414">
        <f t="shared" si="494"/>
        <v>0.12299999999959255</v>
      </c>
      <c r="H21676" s="406"/>
      <c r="J21676" s="82">
        <v>35</v>
      </c>
      <c r="K21676" s="321">
        <v>4</v>
      </c>
    </row>
    <row r="21677" spans="1:11" x14ac:dyDescent="0.3">
      <c r="A21677" s="341">
        <v>43916.836109085649</v>
      </c>
      <c r="B21677" s="318">
        <v>40986.285000000003</v>
      </c>
      <c r="C21677" s="318">
        <f t="shared" ref="C21677:C21742" si="495">B21677-B21676</f>
        <v>0.23800000000483124</v>
      </c>
      <c r="D21677" s="414">
        <f t="shared" ref="D21677:D21742" si="496">C21677/2</f>
        <v>0.11900000000241562</v>
      </c>
      <c r="H21677" s="406"/>
      <c r="J21677" s="82">
        <v>36</v>
      </c>
      <c r="K21677" s="391">
        <v>1</v>
      </c>
    </row>
    <row r="21678" spans="1:11" x14ac:dyDescent="0.3">
      <c r="A21678" s="341">
        <v>43916.877775694447</v>
      </c>
      <c r="B21678" s="318">
        <v>40986.517999999996</v>
      </c>
      <c r="C21678" s="318">
        <f t="shared" si="495"/>
        <v>0.23299999999289867</v>
      </c>
      <c r="D21678" s="414">
        <f t="shared" si="496"/>
        <v>0.11649999999644933</v>
      </c>
      <c r="H21678" s="406"/>
      <c r="J21678" s="82">
        <v>37</v>
      </c>
      <c r="K21678" s="319">
        <v>2</v>
      </c>
    </row>
    <row r="21679" spans="1:11" x14ac:dyDescent="0.3">
      <c r="A21679" s="341">
        <v>43916.919442303239</v>
      </c>
      <c r="B21679" s="318">
        <v>40986.745000000003</v>
      </c>
      <c r="C21679" s="318">
        <f t="shared" si="495"/>
        <v>0.22700000000622822</v>
      </c>
      <c r="D21679" s="414">
        <f t="shared" si="496"/>
        <v>0.11350000000311411</v>
      </c>
      <c r="H21679" s="406"/>
      <c r="J21679" s="82">
        <v>38</v>
      </c>
      <c r="K21679" s="320">
        <v>3</v>
      </c>
    </row>
    <row r="21680" spans="1:11" x14ac:dyDescent="0.3">
      <c r="A21680" s="341">
        <v>43916.961108912037</v>
      </c>
      <c r="B21680" s="318">
        <v>40986.987999999998</v>
      </c>
      <c r="C21680" s="318">
        <f t="shared" si="495"/>
        <v>0.24299999999493593</v>
      </c>
      <c r="D21680" s="414">
        <f t="shared" si="496"/>
        <v>0.12149999999746797</v>
      </c>
      <c r="E21680" s="336">
        <f>SUM(C21657:C21680)*7.4805194805</f>
        <v>43.372051947903294</v>
      </c>
      <c r="F21680" s="324">
        <f>AVERAGE(D21657:D21680)</f>
        <v>0.12079166666656722</v>
      </c>
      <c r="G21680" s="324">
        <f>_xlfn.STDEV.S(D21657:D21680)</f>
        <v>3.5136895835309726E-3</v>
      </c>
      <c r="H21680" s="406"/>
      <c r="J21680" s="82">
        <v>39</v>
      </c>
      <c r="K21680" s="321">
        <v>4</v>
      </c>
    </row>
    <row r="21681" spans="1:11" x14ac:dyDescent="0.3">
      <c r="A21681" s="341">
        <v>43917.002775520836</v>
      </c>
      <c r="B21681" s="318">
        <v>40987.237000000001</v>
      </c>
      <c r="C21681" s="318">
        <f t="shared" si="495"/>
        <v>0.24900000000343425</v>
      </c>
      <c r="D21681" s="414">
        <f t="shared" si="496"/>
        <v>0.12450000000171713</v>
      </c>
      <c r="H21681" s="406"/>
      <c r="J21681" s="82">
        <v>40</v>
      </c>
      <c r="K21681" s="391">
        <v>1</v>
      </c>
    </row>
    <row r="21682" spans="1:11" x14ac:dyDescent="0.3">
      <c r="A21682" s="341">
        <v>43917.044442129627</v>
      </c>
      <c r="B21682" s="318">
        <v>40987.476999999999</v>
      </c>
      <c r="C21682" s="318">
        <f t="shared" si="495"/>
        <v>0.23999999999796273</v>
      </c>
      <c r="D21682" s="414">
        <f t="shared" si="496"/>
        <v>0.11999999999898137</v>
      </c>
      <c r="H21682" s="406"/>
      <c r="J21682" s="82">
        <v>41</v>
      </c>
      <c r="K21682" s="319">
        <v>2</v>
      </c>
    </row>
    <row r="21683" spans="1:11" x14ac:dyDescent="0.3">
      <c r="A21683" s="341">
        <v>43917.086108738426</v>
      </c>
      <c r="B21683" s="318">
        <v>40987.709000000003</v>
      </c>
      <c r="C21683" s="318">
        <f t="shared" si="495"/>
        <v>0.23200000000360887</v>
      </c>
      <c r="D21683" s="414">
        <f t="shared" si="496"/>
        <v>0.11600000000180444</v>
      </c>
      <c r="H21683" s="406"/>
      <c r="J21683" s="82">
        <v>42</v>
      </c>
      <c r="K21683" s="320">
        <v>3</v>
      </c>
    </row>
    <row r="21684" spans="1:11" x14ac:dyDescent="0.3">
      <c r="A21684" s="341">
        <v>43917.127775347224</v>
      </c>
      <c r="B21684" s="318">
        <v>40987.951999999997</v>
      </c>
      <c r="C21684" s="318">
        <f t="shared" si="495"/>
        <v>0.24299999999493593</v>
      </c>
      <c r="D21684" s="414">
        <f t="shared" si="496"/>
        <v>0.12149999999746797</v>
      </c>
      <c r="H21684" s="406"/>
      <c r="J21684" s="82">
        <v>43</v>
      </c>
      <c r="K21684" s="321">
        <v>4</v>
      </c>
    </row>
    <row r="21685" spans="1:11" x14ac:dyDescent="0.3">
      <c r="A21685" s="341">
        <v>43917.169441956015</v>
      </c>
      <c r="B21685" s="318">
        <v>40988.203000000001</v>
      </c>
      <c r="C21685" s="318">
        <f t="shared" si="495"/>
        <v>0.25100000000384171</v>
      </c>
      <c r="D21685" s="414">
        <f t="shared" si="496"/>
        <v>0.12550000000192085</v>
      </c>
      <c r="H21685" s="406"/>
      <c r="J21685" s="82">
        <v>44</v>
      </c>
      <c r="K21685" s="391">
        <v>1</v>
      </c>
    </row>
    <row r="21686" spans="1:11" x14ac:dyDescent="0.3">
      <c r="A21686" s="341">
        <v>43917.211108564814</v>
      </c>
      <c r="B21686" s="318">
        <v>40988.451999999997</v>
      </c>
      <c r="C21686" s="318">
        <f t="shared" si="495"/>
        <v>0.24899999999615829</v>
      </c>
      <c r="D21686" s="414">
        <f t="shared" si="496"/>
        <v>0.12449999999807915</v>
      </c>
      <c r="H21686" s="406"/>
      <c r="J21686" s="82">
        <v>45</v>
      </c>
      <c r="K21686" s="319">
        <v>2</v>
      </c>
    </row>
    <row r="21687" spans="1:11" x14ac:dyDescent="0.3">
      <c r="A21687" s="341">
        <v>43917.252775173612</v>
      </c>
      <c r="B21687" s="318">
        <v>40988.695</v>
      </c>
      <c r="C21687" s="318">
        <f t="shared" si="495"/>
        <v>0.24300000000221189</v>
      </c>
      <c r="D21687" s="414">
        <f t="shared" si="496"/>
        <v>0.12150000000110595</v>
      </c>
      <c r="H21687" s="406"/>
      <c r="J21687" s="82">
        <v>46</v>
      </c>
      <c r="K21687" s="320">
        <v>3</v>
      </c>
    </row>
    <row r="21688" spans="1:11" x14ac:dyDescent="0.3">
      <c r="A21688" s="341">
        <v>43917.294441782411</v>
      </c>
      <c r="B21688" s="318">
        <v>40988.947999999997</v>
      </c>
      <c r="C21688" s="318">
        <f t="shared" si="495"/>
        <v>0.2529999999969732</v>
      </c>
      <c r="D21688" s="414">
        <f t="shared" si="496"/>
        <v>0.1264999999984866</v>
      </c>
      <c r="H21688" s="406"/>
      <c r="J21688" s="82">
        <v>47</v>
      </c>
      <c r="K21688" s="321">
        <v>4</v>
      </c>
    </row>
    <row r="21689" spans="1:11" x14ac:dyDescent="0.3">
      <c r="A21689" s="341">
        <v>43917.336108391202</v>
      </c>
      <c r="B21689" s="318">
        <v>40989.201000000001</v>
      </c>
      <c r="C21689" s="318">
        <f t="shared" si="495"/>
        <v>0.25300000000424916</v>
      </c>
      <c r="D21689" s="414">
        <f t="shared" si="496"/>
        <v>0.12650000000212458</v>
      </c>
      <c r="H21689" s="406"/>
      <c r="J21689" s="82">
        <v>48</v>
      </c>
      <c r="K21689" s="391">
        <v>1</v>
      </c>
    </row>
    <row r="21690" spans="1:11" x14ac:dyDescent="0.3">
      <c r="A21690" s="341">
        <v>43917.377775000001</v>
      </c>
      <c r="B21690" s="318">
        <v>40989.447999999997</v>
      </c>
      <c r="C21690" s="318">
        <f t="shared" si="495"/>
        <v>0.24699999999575084</v>
      </c>
      <c r="D21690" s="414">
        <f t="shared" si="496"/>
        <v>0.12349999999787542</v>
      </c>
      <c r="H21690" s="406"/>
      <c r="J21690" s="82">
        <v>49</v>
      </c>
      <c r="K21690" s="319">
        <v>2</v>
      </c>
    </row>
    <row r="21691" spans="1:11" x14ac:dyDescent="0.3">
      <c r="A21691" s="341">
        <v>43917.419441608799</v>
      </c>
      <c r="B21691" s="318">
        <v>40989.684999999998</v>
      </c>
      <c r="C21691" s="318">
        <f t="shared" si="495"/>
        <v>0.23700000000098953</v>
      </c>
      <c r="D21691" s="414">
        <f t="shared" si="496"/>
        <v>0.11850000000049477</v>
      </c>
      <c r="H21691" s="406"/>
      <c r="J21691" s="82">
        <v>50</v>
      </c>
      <c r="K21691" s="320">
        <v>3</v>
      </c>
    </row>
    <row r="21692" spans="1:11" x14ac:dyDescent="0.3">
      <c r="A21692" s="341">
        <v>43917.461108217591</v>
      </c>
      <c r="B21692" s="318">
        <v>40989.927000000003</v>
      </c>
      <c r="C21692" s="318">
        <f t="shared" si="495"/>
        <v>0.24200000000564614</v>
      </c>
      <c r="D21692" s="414">
        <f t="shared" si="496"/>
        <v>0.12100000000282307</v>
      </c>
      <c r="H21692" s="406"/>
      <c r="J21692" s="82">
        <v>51</v>
      </c>
      <c r="K21692" s="321">
        <v>4</v>
      </c>
    </row>
    <row r="21693" spans="1:11" x14ac:dyDescent="0.3">
      <c r="A21693" s="341">
        <v>43917.502774826389</v>
      </c>
      <c r="B21693" s="318">
        <v>40990.171999999999</v>
      </c>
      <c r="C21693" s="318">
        <f t="shared" si="495"/>
        <v>0.24499999999534339</v>
      </c>
      <c r="D21693" s="414">
        <f t="shared" si="496"/>
        <v>0.12249999999767169</v>
      </c>
      <c r="H21693" s="406"/>
      <c r="J21693" s="82">
        <v>52</v>
      </c>
      <c r="K21693" s="391">
        <v>1</v>
      </c>
    </row>
    <row r="21694" spans="1:11" x14ac:dyDescent="0.3">
      <c r="A21694" s="341">
        <v>43917.544441435188</v>
      </c>
      <c r="B21694" s="318">
        <v>40990.419000000002</v>
      </c>
      <c r="C21694" s="318">
        <f t="shared" si="495"/>
        <v>0.2470000000030268</v>
      </c>
      <c r="D21694" s="414">
        <f t="shared" si="496"/>
        <v>0.1235000000015134</v>
      </c>
      <c r="H21694" s="406"/>
      <c r="J21694" s="82">
        <v>53</v>
      </c>
      <c r="K21694" s="319">
        <v>2</v>
      </c>
    </row>
    <row r="21695" spans="1:11" x14ac:dyDescent="0.3">
      <c r="A21695" s="341">
        <v>43917.586108043979</v>
      </c>
      <c r="B21695" s="318">
        <v>40990.658000000003</v>
      </c>
      <c r="C21695" s="318">
        <f t="shared" si="495"/>
        <v>0.23900000000139698</v>
      </c>
      <c r="D21695" s="414">
        <f t="shared" si="496"/>
        <v>0.11950000000069849</v>
      </c>
      <c r="H21695" s="406"/>
      <c r="J21695" s="82">
        <v>54</v>
      </c>
      <c r="K21695" s="320">
        <v>3</v>
      </c>
    </row>
    <row r="21696" spans="1:11" x14ac:dyDescent="0.3">
      <c r="A21696" s="341">
        <v>43917.627774652778</v>
      </c>
      <c r="B21696" s="318">
        <v>40990.896999999997</v>
      </c>
      <c r="C21696" s="318">
        <f t="shared" si="495"/>
        <v>0.23899999999412103</v>
      </c>
      <c r="D21696" s="414">
        <f t="shared" si="496"/>
        <v>0.11949999999706051</v>
      </c>
      <c r="H21696" s="406"/>
      <c r="J21696" s="82">
        <v>55</v>
      </c>
      <c r="K21696" s="321">
        <v>4</v>
      </c>
    </row>
    <row r="21697" spans="1:11" x14ac:dyDescent="0.3">
      <c r="A21697" s="341">
        <v>43917.669441261576</v>
      </c>
      <c r="B21697" s="318">
        <v>40991.14</v>
      </c>
      <c r="C21697" s="318">
        <f t="shared" si="495"/>
        <v>0.24300000000221189</v>
      </c>
      <c r="D21697" s="414">
        <f t="shared" si="496"/>
        <v>0.12150000000110595</v>
      </c>
      <c r="H21697" s="406"/>
      <c r="J21697" s="82">
        <v>56</v>
      </c>
      <c r="K21697" s="391">
        <v>1</v>
      </c>
    </row>
    <row r="21698" spans="1:11" x14ac:dyDescent="0.3">
      <c r="A21698" s="341">
        <v>43917.711107870367</v>
      </c>
      <c r="B21698" s="318">
        <v>40991.377999999997</v>
      </c>
      <c r="C21698" s="318">
        <f t="shared" si="495"/>
        <v>0.23799999999755528</v>
      </c>
      <c r="D21698" s="414">
        <f t="shared" si="496"/>
        <v>0.11899999999877764</v>
      </c>
      <c r="H21698" s="406"/>
      <c r="J21698" s="82">
        <v>57</v>
      </c>
      <c r="K21698" s="319">
        <v>2</v>
      </c>
    </row>
    <row r="21699" spans="1:11" x14ac:dyDescent="0.3">
      <c r="A21699" s="341">
        <v>43917.752774479166</v>
      </c>
      <c r="B21699" s="318">
        <v>40991.612000000001</v>
      </c>
      <c r="C21699" s="318">
        <f t="shared" si="495"/>
        <v>0.23400000000401633</v>
      </c>
      <c r="D21699" s="414">
        <f t="shared" si="496"/>
        <v>0.11700000000200816</v>
      </c>
      <c r="H21699" s="406"/>
      <c r="J21699" s="82">
        <v>58</v>
      </c>
      <c r="K21699" s="320">
        <v>3</v>
      </c>
    </row>
    <row r="21700" spans="1:11" x14ac:dyDescent="0.3">
      <c r="A21700" s="341">
        <v>43917.794441087965</v>
      </c>
      <c r="B21700" s="318">
        <v>40991.85</v>
      </c>
      <c r="C21700" s="318">
        <f t="shared" si="495"/>
        <v>0.23799999999755528</v>
      </c>
      <c r="D21700" s="414">
        <f t="shared" si="496"/>
        <v>0.11899999999877764</v>
      </c>
      <c r="H21700" s="406"/>
      <c r="J21700" s="82">
        <v>59</v>
      </c>
      <c r="K21700" s="321">
        <v>4</v>
      </c>
    </row>
    <row r="21701" spans="1:11" x14ac:dyDescent="0.3">
      <c r="A21701" s="341">
        <v>43917.836107696756</v>
      </c>
      <c r="B21701" s="318">
        <v>40992.091999999997</v>
      </c>
      <c r="C21701" s="318">
        <f t="shared" si="495"/>
        <v>0.24199999999837019</v>
      </c>
      <c r="D21701" s="414">
        <f t="shared" si="496"/>
        <v>0.12099999999918509</v>
      </c>
      <c r="H21701" s="406"/>
      <c r="J21701" s="82">
        <v>60</v>
      </c>
      <c r="K21701" s="391">
        <v>1</v>
      </c>
    </row>
    <row r="21702" spans="1:11" x14ac:dyDescent="0.3">
      <c r="A21702" s="341">
        <v>43917.877774305554</v>
      </c>
      <c r="B21702" s="318">
        <v>40992.328999999998</v>
      </c>
      <c r="C21702" s="318">
        <f t="shared" si="495"/>
        <v>0.23700000000098953</v>
      </c>
      <c r="D21702" s="414">
        <f t="shared" si="496"/>
        <v>0.11850000000049477</v>
      </c>
      <c r="H21702" s="406"/>
      <c r="J21702" s="82">
        <v>61</v>
      </c>
      <c r="K21702" s="319">
        <v>2</v>
      </c>
    </row>
    <row r="21703" spans="1:11" x14ac:dyDescent="0.3">
      <c r="A21703" s="341">
        <v>43917.919440914353</v>
      </c>
      <c r="B21703" s="318">
        <v>40992.561999999998</v>
      </c>
      <c r="C21703" s="318">
        <f t="shared" si="495"/>
        <v>0.23300000000017462</v>
      </c>
      <c r="D21703" s="414">
        <f t="shared" si="496"/>
        <v>0.11650000000008731</v>
      </c>
      <c r="H21703" s="406"/>
      <c r="J21703" s="82">
        <v>62</v>
      </c>
      <c r="K21703" s="320">
        <v>3</v>
      </c>
    </row>
    <row r="21704" spans="1:11" x14ac:dyDescent="0.3">
      <c r="A21704" s="341">
        <v>43917.961107523151</v>
      </c>
      <c r="B21704" s="318">
        <v>40992.798000000003</v>
      </c>
      <c r="C21704" s="318">
        <f t="shared" si="495"/>
        <v>0.23600000000442378</v>
      </c>
      <c r="D21704" s="414">
        <f t="shared" si="496"/>
        <v>0.11800000000221189</v>
      </c>
      <c r="E21704" s="336">
        <f>SUM(C21681:C21704)*7.4805194805</f>
        <v>43.461818181742011</v>
      </c>
      <c r="F21704" s="324">
        <f>AVERAGE(D21681:D21704)</f>
        <v>0.12104166666676974</v>
      </c>
      <c r="G21704" s="324">
        <f>_xlfn.STDEV.S(D21681:D21704)</f>
        <v>3.0713142160176273E-3</v>
      </c>
      <c r="H21704" s="406"/>
      <c r="J21704" s="82">
        <v>63</v>
      </c>
      <c r="K21704" s="321">
        <v>4</v>
      </c>
    </row>
    <row r="21705" spans="1:11" x14ac:dyDescent="0.3">
      <c r="A21705" s="341">
        <v>43918.002774131943</v>
      </c>
      <c r="B21705" s="318">
        <v>40993.038999999997</v>
      </c>
      <c r="C21705" s="318">
        <f t="shared" si="495"/>
        <v>0.24099999999452848</v>
      </c>
      <c r="D21705" s="414">
        <f t="shared" si="496"/>
        <v>0.12049999999726424</v>
      </c>
      <c r="H21705" s="406"/>
      <c r="J21705" s="82">
        <v>64</v>
      </c>
      <c r="K21705" s="391">
        <v>1</v>
      </c>
    </row>
    <row r="21706" spans="1:11" x14ac:dyDescent="0.3">
      <c r="A21706" s="341">
        <v>43918.044440740741</v>
      </c>
      <c r="B21706" s="318">
        <v>40993.281999999999</v>
      </c>
      <c r="C21706" s="318">
        <f t="shared" si="495"/>
        <v>0.24300000000221189</v>
      </c>
      <c r="D21706" s="414">
        <f t="shared" si="496"/>
        <v>0.12150000000110595</v>
      </c>
      <c r="H21706" s="406"/>
      <c r="J21706" s="82">
        <v>65</v>
      </c>
      <c r="K21706" s="319">
        <v>2</v>
      </c>
    </row>
    <row r="21707" spans="1:11" x14ac:dyDescent="0.3">
      <c r="A21707" s="341">
        <v>43918.08610734954</v>
      </c>
      <c r="B21707" s="318">
        <v>40993.521000000001</v>
      </c>
      <c r="C21707" s="318">
        <f t="shared" si="495"/>
        <v>0.23900000000139698</v>
      </c>
      <c r="D21707" s="414">
        <f t="shared" si="496"/>
        <v>0.11950000000069849</v>
      </c>
      <c r="H21707" s="406"/>
      <c r="J21707" s="82">
        <v>66</v>
      </c>
      <c r="K21707" s="320">
        <v>3</v>
      </c>
    </row>
    <row r="21708" spans="1:11" x14ac:dyDescent="0.3">
      <c r="A21708" s="341">
        <v>43918.127773958331</v>
      </c>
      <c r="B21708" s="318">
        <v>40993.760000000002</v>
      </c>
      <c r="C21708" s="318">
        <f t="shared" si="495"/>
        <v>0.23900000000139698</v>
      </c>
      <c r="D21708" s="414">
        <f t="shared" si="496"/>
        <v>0.11950000000069849</v>
      </c>
      <c r="H21708" s="406"/>
      <c r="J21708" s="82">
        <v>67</v>
      </c>
      <c r="K21708" s="321">
        <v>4</v>
      </c>
    </row>
    <row r="21709" spans="1:11" x14ac:dyDescent="0.3">
      <c r="A21709" s="341">
        <v>43918.16944056713</v>
      </c>
      <c r="B21709" s="318">
        <v>40994.01</v>
      </c>
      <c r="C21709" s="318">
        <f t="shared" si="495"/>
        <v>0.25</v>
      </c>
      <c r="D21709" s="414">
        <f t="shared" si="496"/>
        <v>0.125</v>
      </c>
      <c r="H21709" s="406"/>
      <c r="J21709" s="82">
        <v>68</v>
      </c>
      <c r="K21709" s="391">
        <v>1</v>
      </c>
    </row>
    <row r="21710" spans="1:11" x14ac:dyDescent="0.3">
      <c r="A21710" s="341">
        <v>43918.211107175928</v>
      </c>
      <c r="B21710" s="318">
        <v>40994.262000000002</v>
      </c>
      <c r="C21710" s="318">
        <f t="shared" si="495"/>
        <v>0.25200000000040745</v>
      </c>
      <c r="D21710" s="414">
        <f t="shared" si="496"/>
        <v>0.12600000000020373</v>
      </c>
      <c r="H21710" s="406"/>
      <c r="J21710" s="82">
        <v>69</v>
      </c>
      <c r="K21710" s="319">
        <v>2</v>
      </c>
    </row>
    <row r="21711" spans="1:11" x14ac:dyDescent="0.3">
      <c r="A21711" s="341">
        <v>43918.252773784719</v>
      </c>
      <c r="B21711" s="318">
        <v>40994.51</v>
      </c>
      <c r="C21711" s="318">
        <f t="shared" si="495"/>
        <v>0.24799999999959255</v>
      </c>
      <c r="D21711" s="414">
        <f t="shared" si="496"/>
        <v>0.12399999999979627</v>
      </c>
      <c r="H21711" s="406"/>
      <c r="J21711" s="82">
        <v>70</v>
      </c>
      <c r="K21711" s="320">
        <v>3</v>
      </c>
    </row>
    <row r="21712" spans="1:11" x14ac:dyDescent="0.3">
      <c r="A21712" s="341">
        <v>43918.294440393518</v>
      </c>
      <c r="B21712" s="318">
        <v>40994.750999999997</v>
      </c>
      <c r="C21712" s="318">
        <f t="shared" si="495"/>
        <v>0.24099999999452848</v>
      </c>
      <c r="D21712" s="414">
        <f t="shared" si="496"/>
        <v>0.12049999999726424</v>
      </c>
      <c r="H21712" s="406"/>
      <c r="J21712" s="82">
        <v>71</v>
      </c>
      <c r="K21712" s="321">
        <v>4</v>
      </c>
    </row>
    <row r="21713" spans="1:11" x14ac:dyDescent="0.3">
      <c r="A21713" s="341">
        <v>43918.336107002317</v>
      </c>
      <c r="B21713" s="318">
        <v>40995.008999999998</v>
      </c>
      <c r="C21713" s="318">
        <f t="shared" si="495"/>
        <v>0.25800000000162981</v>
      </c>
      <c r="D21713" s="414">
        <f t="shared" si="496"/>
        <v>0.12900000000081491</v>
      </c>
      <c r="H21713" s="406"/>
      <c r="J21713" s="82">
        <v>72</v>
      </c>
      <c r="K21713" s="391">
        <v>1</v>
      </c>
    </row>
    <row r="21714" spans="1:11" x14ac:dyDescent="0.3">
      <c r="A21714" s="341">
        <v>43918.377773611108</v>
      </c>
      <c r="B21714" s="318">
        <v>40995.267</v>
      </c>
      <c r="C21714" s="318">
        <f t="shared" si="495"/>
        <v>0.25800000000162981</v>
      </c>
      <c r="D21714" s="414">
        <f t="shared" si="496"/>
        <v>0.12900000000081491</v>
      </c>
      <c r="H21714" s="406"/>
      <c r="J21714" s="82">
        <v>73</v>
      </c>
      <c r="K21714" s="319">
        <v>2</v>
      </c>
    </row>
    <row r="21715" spans="1:11" x14ac:dyDescent="0.3">
      <c r="A21715" s="341">
        <v>43918.419440219906</v>
      </c>
      <c r="B21715" s="318">
        <v>40995.510999999999</v>
      </c>
      <c r="C21715" s="318">
        <f t="shared" si="495"/>
        <v>0.24399999999877764</v>
      </c>
      <c r="D21715" s="414">
        <f t="shared" si="496"/>
        <v>0.12199999999938882</v>
      </c>
      <c r="H21715" s="406"/>
      <c r="J21715" s="82">
        <v>74</v>
      </c>
      <c r="K21715" s="320">
        <v>3</v>
      </c>
    </row>
    <row r="21716" spans="1:11" x14ac:dyDescent="0.3">
      <c r="A21716" s="341">
        <v>43918.461106828705</v>
      </c>
      <c r="B21716" s="318">
        <v>40995.747000000003</v>
      </c>
      <c r="C21716" s="318">
        <f t="shared" si="495"/>
        <v>0.23600000000442378</v>
      </c>
      <c r="D21716" s="414">
        <f t="shared" si="496"/>
        <v>0.11800000000221189</v>
      </c>
      <c r="H21716" s="406"/>
      <c r="J21716" s="82">
        <v>75</v>
      </c>
      <c r="K21716" s="321">
        <v>4</v>
      </c>
    </row>
    <row r="21717" spans="1:11" x14ac:dyDescent="0.3">
      <c r="A21717" s="341">
        <v>43918.502773437503</v>
      </c>
      <c r="B21717" s="318">
        <v>40995.991000000002</v>
      </c>
      <c r="C21717" s="318">
        <f t="shared" si="495"/>
        <v>0.24399999999877764</v>
      </c>
      <c r="D21717" s="414">
        <f t="shared" si="496"/>
        <v>0.12199999999938882</v>
      </c>
      <c r="H21717" s="406"/>
      <c r="J21717" s="82">
        <v>76</v>
      </c>
      <c r="K21717" s="391">
        <v>1</v>
      </c>
    </row>
    <row r="21718" spans="1:11" x14ac:dyDescent="0.3">
      <c r="A21718" s="341">
        <v>43918.544440046295</v>
      </c>
      <c r="B21718" s="318">
        <v>40996.241999999998</v>
      </c>
      <c r="C21718" s="318">
        <f t="shared" si="495"/>
        <v>0.25099999999656575</v>
      </c>
      <c r="D21718" s="414">
        <f t="shared" si="496"/>
        <v>0.12549999999828287</v>
      </c>
      <c r="H21718" s="406"/>
      <c r="J21718" s="82">
        <v>77</v>
      </c>
      <c r="K21718" s="319">
        <v>2</v>
      </c>
    </row>
    <row r="21719" spans="1:11" x14ac:dyDescent="0.3">
      <c r="A21719" s="341">
        <v>43918.586106655093</v>
      </c>
      <c r="B21719" s="318">
        <v>40996.489000000001</v>
      </c>
      <c r="C21719" s="318">
        <f t="shared" si="495"/>
        <v>0.2470000000030268</v>
      </c>
      <c r="D21719" s="414">
        <f t="shared" si="496"/>
        <v>0.1235000000015134</v>
      </c>
      <c r="H21719" s="406"/>
      <c r="J21719" s="82">
        <v>78</v>
      </c>
      <c r="K21719" s="320">
        <v>3</v>
      </c>
    </row>
    <row r="21720" spans="1:11" x14ac:dyDescent="0.3">
      <c r="A21720" s="341">
        <v>43918.627773263892</v>
      </c>
      <c r="B21720" s="318">
        <v>40996.722999999998</v>
      </c>
      <c r="C21720" s="318">
        <f t="shared" si="495"/>
        <v>0.23399999999674037</v>
      </c>
      <c r="D21720" s="414">
        <f t="shared" si="496"/>
        <v>0.11699999999837019</v>
      </c>
      <c r="H21720" s="406"/>
      <c r="J21720" s="82">
        <v>79</v>
      </c>
      <c r="K21720" s="321">
        <v>4</v>
      </c>
    </row>
    <row r="21721" spans="1:11" x14ac:dyDescent="0.3">
      <c r="A21721" s="341">
        <v>43918.669439872683</v>
      </c>
      <c r="B21721" s="318">
        <v>40996.966</v>
      </c>
      <c r="C21721" s="318">
        <f t="shared" si="495"/>
        <v>0.24300000000221189</v>
      </c>
      <c r="D21721" s="414">
        <f t="shared" si="496"/>
        <v>0.12150000000110595</v>
      </c>
      <c r="H21721" s="406"/>
      <c r="J21721" s="82">
        <v>80</v>
      </c>
      <c r="K21721" s="391">
        <v>1</v>
      </c>
    </row>
    <row r="21722" spans="1:11" x14ac:dyDescent="0.3">
      <c r="A21722" s="341">
        <v>43918.711106481482</v>
      </c>
      <c r="B21722" s="318">
        <v>40997.211000000003</v>
      </c>
      <c r="C21722" s="318">
        <f t="shared" si="495"/>
        <v>0.24500000000261934</v>
      </c>
      <c r="D21722" s="414">
        <f t="shared" si="496"/>
        <v>0.12250000000130967</v>
      </c>
      <c r="H21722" s="406"/>
      <c r="J21722" s="82">
        <v>81</v>
      </c>
      <c r="K21722" s="319">
        <v>2</v>
      </c>
    </row>
    <row r="21723" spans="1:11" x14ac:dyDescent="0.3">
      <c r="A21723" s="341">
        <v>43918.75277309028</v>
      </c>
      <c r="B21723" s="318">
        <v>40997.451000000001</v>
      </c>
      <c r="C21723" s="318">
        <f t="shared" si="495"/>
        <v>0.23999999999796273</v>
      </c>
      <c r="D21723" s="414">
        <f t="shared" si="496"/>
        <v>0.11999999999898137</v>
      </c>
      <c r="H21723" s="406"/>
      <c r="J21723" s="82">
        <v>82</v>
      </c>
      <c r="K21723" s="320">
        <v>3</v>
      </c>
    </row>
    <row r="21724" spans="1:11" x14ac:dyDescent="0.3">
      <c r="A21724" s="341">
        <v>43918.794439699072</v>
      </c>
      <c r="B21724" s="318">
        <v>40997.688000000002</v>
      </c>
      <c r="C21724" s="318">
        <f t="shared" si="495"/>
        <v>0.23700000000098953</v>
      </c>
      <c r="D21724" s="414">
        <f t="shared" si="496"/>
        <v>0.11850000000049477</v>
      </c>
      <c r="H21724" s="406"/>
      <c r="J21724" s="82">
        <v>83</v>
      </c>
      <c r="K21724" s="321">
        <v>4</v>
      </c>
    </row>
    <row r="21725" spans="1:11" x14ac:dyDescent="0.3">
      <c r="A21725" s="341">
        <v>43918.83610630787</v>
      </c>
      <c r="B21725" s="318">
        <v>40997.921999999999</v>
      </c>
      <c r="C21725" s="318">
        <f t="shared" si="495"/>
        <v>0.23399999999674037</v>
      </c>
      <c r="D21725" s="414">
        <f t="shared" si="496"/>
        <v>0.11699999999837019</v>
      </c>
      <c r="H21725" s="406"/>
      <c r="J21725" s="82">
        <v>84</v>
      </c>
      <c r="K21725" s="391">
        <v>1</v>
      </c>
    </row>
    <row r="21726" spans="1:11" x14ac:dyDescent="0.3">
      <c r="A21726" s="341">
        <v>43918.877772916669</v>
      </c>
      <c r="B21726" s="318">
        <v>40998.17</v>
      </c>
      <c r="C21726" s="318">
        <f t="shared" si="495"/>
        <v>0.24799999999959255</v>
      </c>
      <c r="D21726" s="414">
        <f t="shared" si="496"/>
        <v>0.12399999999979627</v>
      </c>
      <c r="H21726" s="406"/>
      <c r="J21726" s="82">
        <v>85</v>
      </c>
      <c r="K21726" s="319">
        <v>2</v>
      </c>
    </row>
    <row r="21727" spans="1:11" x14ac:dyDescent="0.3">
      <c r="A21727" s="341">
        <v>43918.91943952546</v>
      </c>
      <c r="B21727" s="318">
        <v>40998.410000000003</v>
      </c>
      <c r="C21727" s="318">
        <f t="shared" si="495"/>
        <v>0.24000000000523869</v>
      </c>
      <c r="D21727" s="414">
        <f t="shared" si="496"/>
        <v>0.12000000000261934</v>
      </c>
      <c r="H21727" s="406"/>
      <c r="J21727" s="82">
        <v>86</v>
      </c>
      <c r="K21727" s="320">
        <v>3</v>
      </c>
    </row>
    <row r="21728" spans="1:11" x14ac:dyDescent="0.3">
      <c r="A21728" s="341">
        <v>43918.961106134258</v>
      </c>
      <c r="B21728" s="318">
        <v>40998.65</v>
      </c>
      <c r="C21728" s="318">
        <f t="shared" si="495"/>
        <v>0.23999999999796273</v>
      </c>
      <c r="D21728" s="414">
        <f t="shared" si="496"/>
        <v>0.11999999999898137</v>
      </c>
      <c r="E21728" s="336">
        <f>SUM(C21705:C21728)*7.4805194805</f>
        <v>43.775999999878159</v>
      </c>
      <c r="F21728" s="324">
        <f>AVERAGE(D21705:D21728)</f>
        <v>0.12191666666664484</v>
      </c>
      <c r="G21728" s="324">
        <f>_xlfn.STDEV.S(D21705:D21728)</f>
        <v>3.3188089362078486E-3</v>
      </c>
      <c r="H21728" s="406"/>
      <c r="J21728" s="82">
        <v>87</v>
      </c>
      <c r="K21728" s="321">
        <v>4</v>
      </c>
    </row>
    <row r="21729" spans="1:12" x14ac:dyDescent="0.3">
      <c r="A21729" s="341">
        <v>43919.002772743057</v>
      </c>
      <c r="B21729" s="318">
        <v>40998.89</v>
      </c>
      <c r="C21729" s="318">
        <f t="shared" si="495"/>
        <v>0.23999999999796273</v>
      </c>
      <c r="D21729" s="414">
        <f t="shared" si="496"/>
        <v>0.11999999999898137</v>
      </c>
      <c r="H21729" s="406"/>
      <c r="J21729" s="82">
        <v>88</v>
      </c>
      <c r="K21729" s="391">
        <v>1</v>
      </c>
    </row>
    <row r="21730" spans="1:12" x14ac:dyDescent="0.3">
      <c r="A21730" s="341">
        <v>43919.044439351848</v>
      </c>
      <c r="B21730" s="318">
        <v>40999.14</v>
      </c>
      <c r="C21730" s="318">
        <f t="shared" si="495"/>
        <v>0.25</v>
      </c>
      <c r="D21730" s="414">
        <f t="shared" si="496"/>
        <v>0.125</v>
      </c>
      <c r="H21730" s="406"/>
      <c r="J21730" s="82">
        <v>89</v>
      </c>
      <c r="K21730" s="319">
        <v>2</v>
      </c>
    </row>
    <row r="21731" spans="1:12" x14ac:dyDescent="0.3">
      <c r="A21731" s="341">
        <v>43919.086105960647</v>
      </c>
      <c r="B21731" s="318">
        <v>40999.385000000002</v>
      </c>
      <c r="C21731" s="318">
        <f t="shared" si="495"/>
        <v>0.24500000000261934</v>
      </c>
      <c r="D21731" s="414">
        <f t="shared" si="496"/>
        <v>0.12250000000130967</v>
      </c>
      <c r="H21731" s="406"/>
      <c r="J21731" s="82">
        <v>90</v>
      </c>
      <c r="K21731" s="320">
        <v>3</v>
      </c>
    </row>
    <row r="21732" spans="1:12" x14ac:dyDescent="0.3">
      <c r="A21732" s="341">
        <v>43919.127772569445</v>
      </c>
      <c r="B21732" s="318">
        <v>40999.627999999997</v>
      </c>
      <c r="C21732" s="318">
        <f t="shared" si="495"/>
        <v>0.24299999999493593</v>
      </c>
      <c r="D21732" s="414">
        <f t="shared" si="496"/>
        <v>0.12149999999746797</v>
      </c>
      <c r="H21732" s="406"/>
      <c r="J21732" s="82">
        <v>91</v>
      </c>
      <c r="K21732" s="321">
        <v>4</v>
      </c>
    </row>
    <row r="21733" spans="1:12" x14ac:dyDescent="0.3">
      <c r="A21733" s="341">
        <v>43919.169439178244</v>
      </c>
      <c r="B21733" s="318">
        <v>40999.870999999999</v>
      </c>
      <c r="C21733" s="318">
        <f t="shared" si="495"/>
        <v>0.24300000000221189</v>
      </c>
      <c r="D21733" s="414">
        <f t="shared" si="496"/>
        <v>0.12150000000110595</v>
      </c>
      <c r="H21733" s="406"/>
      <c r="J21733" s="82">
        <v>92</v>
      </c>
      <c r="K21733" s="391">
        <v>1</v>
      </c>
    </row>
    <row r="21734" spans="1:12" x14ac:dyDescent="0.3">
      <c r="A21734" s="341">
        <v>43919.211105787035</v>
      </c>
      <c r="B21734" s="318">
        <v>41000.129000000001</v>
      </c>
      <c r="C21734" s="318">
        <f t="shared" si="495"/>
        <v>0.25800000000162981</v>
      </c>
      <c r="D21734" s="414">
        <f t="shared" si="496"/>
        <v>0.12900000000081491</v>
      </c>
      <c r="H21734" s="406"/>
      <c r="J21734" s="82">
        <v>93</v>
      </c>
      <c r="K21734" s="319">
        <v>2</v>
      </c>
    </row>
    <row r="21735" spans="1:12" x14ac:dyDescent="0.3">
      <c r="A21735" s="341">
        <v>43919.252772395834</v>
      </c>
      <c r="B21735" s="318">
        <v>41000.379000000001</v>
      </c>
      <c r="C21735" s="318">
        <f t="shared" si="495"/>
        <v>0.25</v>
      </c>
      <c r="D21735" s="414">
        <f t="shared" si="496"/>
        <v>0.125</v>
      </c>
      <c r="H21735" s="406"/>
      <c r="J21735" s="82">
        <v>94</v>
      </c>
      <c r="K21735" s="320">
        <v>3</v>
      </c>
    </row>
    <row r="21736" spans="1:12" x14ac:dyDescent="0.3">
      <c r="A21736" s="341">
        <v>43919.294439004632</v>
      </c>
      <c r="B21736" s="318">
        <v>41000.622000000003</v>
      </c>
      <c r="C21736" s="318">
        <f t="shared" si="495"/>
        <v>0.24300000000221189</v>
      </c>
      <c r="D21736" s="414">
        <f t="shared" si="496"/>
        <v>0.12150000000110595</v>
      </c>
      <c r="H21736" s="406"/>
      <c r="J21736" s="82">
        <v>95</v>
      </c>
      <c r="K21736" s="321">
        <v>4</v>
      </c>
    </row>
    <row r="21737" spans="1:12" x14ac:dyDescent="0.3">
      <c r="A21737" s="341">
        <v>43919.336105613424</v>
      </c>
      <c r="B21737" s="318">
        <v>41000.870000000003</v>
      </c>
      <c r="C21737" s="318">
        <f t="shared" si="495"/>
        <v>0.24799999999959255</v>
      </c>
      <c r="D21737" s="414">
        <f t="shared" si="496"/>
        <v>0.12399999999979627</v>
      </c>
      <c r="H21737" s="406"/>
      <c r="J21737" s="82">
        <v>96</v>
      </c>
      <c r="K21737" s="391">
        <v>1</v>
      </c>
    </row>
    <row r="21738" spans="1:12" x14ac:dyDescent="0.3">
      <c r="A21738" s="341">
        <v>43919.377772222222</v>
      </c>
      <c r="B21738" s="318">
        <v>41001.131000000001</v>
      </c>
      <c r="C21738" s="318">
        <f t="shared" si="495"/>
        <v>0.26099999999860302</v>
      </c>
      <c r="D21738" s="414">
        <f t="shared" si="496"/>
        <v>0.13049999999930151</v>
      </c>
      <c r="H21738" s="406"/>
      <c r="J21738" s="82">
        <v>97</v>
      </c>
      <c r="K21738" s="319">
        <v>2</v>
      </c>
    </row>
    <row r="21739" spans="1:12" x14ac:dyDescent="0.3">
      <c r="A21739" s="341">
        <v>43919.419438831021</v>
      </c>
      <c r="B21739" s="318">
        <v>41001.381999999998</v>
      </c>
      <c r="C21739" s="318">
        <f t="shared" si="495"/>
        <v>0.25099999999656575</v>
      </c>
      <c r="D21739" s="414">
        <f t="shared" si="496"/>
        <v>0.12549999999828287</v>
      </c>
      <c r="H21739" s="406"/>
      <c r="J21739" s="82">
        <v>98</v>
      </c>
      <c r="K21739" s="320">
        <v>3</v>
      </c>
    </row>
    <row r="21740" spans="1:12" x14ac:dyDescent="0.3">
      <c r="A21740" s="341">
        <v>43919.461105439812</v>
      </c>
      <c r="B21740" s="318">
        <v>41001.622000000003</v>
      </c>
      <c r="C21740" s="318">
        <f t="shared" si="495"/>
        <v>0.24000000000523869</v>
      </c>
      <c r="D21740" s="414">
        <f t="shared" si="496"/>
        <v>0.12000000000261934</v>
      </c>
      <c r="H21740" s="406"/>
      <c r="J21740" s="82">
        <v>99</v>
      </c>
      <c r="K21740" s="321">
        <v>4</v>
      </c>
    </row>
    <row r="21741" spans="1:12" x14ac:dyDescent="0.3">
      <c r="A21741" s="341">
        <v>43919.50277204861</v>
      </c>
      <c r="B21741" s="318">
        <v>41001.860999999997</v>
      </c>
      <c r="C21741" s="318">
        <f t="shared" si="495"/>
        <v>0.23899999999412103</v>
      </c>
      <c r="D21741" s="414">
        <f t="shared" si="496"/>
        <v>0.11949999999706051</v>
      </c>
      <c r="H21741" s="406"/>
      <c r="J21741" s="82">
        <v>100</v>
      </c>
      <c r="K21741" s="391">
        <v>1</v>
      </c>
    </row>
    <row r="21742" spans="1:12" x14ac:dyDescent="0.3">
      <c r="A21742" s="341">
        <v>43919.570138888892</v>
      </c>
      <c r="B21742" s="318">
        <v>41002.112000000001</v>
      </c>
      <c r="C21742" s="318">
        <f t="shared" si="495"/>
        <v>0.25100000000384171</v>
      </c>
      <c r="D21742" s="414">
        <f t="shared" si="496"/>
        <v>0.12550000000192085</v>
      </c>
      <c r="H21742" s="406"/>
      <c r="K21742" s="319">
        <v>2</v>
      </c>
    </row>
    <row r="21743" spans="1:12" x14ac:dyDescent="0.3">
      <c r="A21743" s="341">
        <v>43919.581944444442</v>
      </c>
      <c r="B21743" s="318">
        <v>41002.116000000002</v>
      </c>
      <c r="H21743" s="332"/>
      <c r="K21743" s="319"/>
      <c r="L21743" s="54" t="s">
        <v>409</v>
      </c>
    </row>
    <row r="21744" spans="1:12" x14ac:dyDescent="0.3">
      <c r="A21744" s="341">
        <v>43919.585416666669</v>
      </c>
      <c r="B21744" s="318">
        <v>41002.362000000001</v>
      </c>
      <c r="C21744" s="54">
        <f t="shared" ref="C21744:C21807" si="497">B21744-B21743</f>
        <v>0.24599999999918509</v>
      </c>
      <c r="D21744" s="411">
        <f t="shared" ref="D21744:D21807" si="498">C21744/2</f>
        <v>0.12299999999959255</v>
      </c>
      <c r="H21744" s="332"/>
      <c r="J21744" s="82">
        <v>1</v>
      </c>
      <c r="K21744" s="320">
        <v>3</v>
      </c>
      <c r="L21744" s="54" t="s">
        <v>313</v>
      </c>
    </row>
    <row r="21745" spans="1:11" x14ac:dyDescent="0.3">
      <c r="A21745" s="341">
        <v>43919.627083333333</v>
      </c>
      <c r="B21745" s="318">
        <v>41002.603999999999</v>
      </c>
      <c r="C21745" s="318">
        <f t="shared" si="497"/>
        <v>0.24199999999837019</v>
      </c>
      <c r="D21745" s="414">
        <f t="shared" si="498"/>
        <v>0.12099999999918509</v>
      </c>
      <c r="H21745" s="406"/>
      <c r="J21745" s="82">
        <v>2</v>
      </c>
      <c r="K21745" s="321">
        <v>4</v>
      </c>
    </row>
    <row r="21746" spans="1:11" x14ac:dyDescent="0.3">
      <c r="A21746" s="341">
        <v>43919.668749999997</v>
      </c>
      <c r="B21746" s="318">
        <v>41002.843000000001</v>
      </c>
      <c r="C21746" s="318">
        <f t="shared" si="497"/>
        <v>0.23900000000139698</v>
      </c>
      <c r="D21746" s="414">
        <f t="shared" si="498"/>
        <v>0.11950000000069849</v>
      </c>
      <c r="H21746" s="406"/>
      <c r="J21746" s="82">
        <v>3</v>
      </c>
      <c r="K21746" s="391">
        <v>1</v>
      </c>
    </row>
    <row r="21747" spans="1:11" x14ac:dyDescent="0.3">
      <c r="A21747" s="341">
        <v>43919.710416493057</v>
      </c>
      <c r="B21747" s="318">
        <v>41003.091</v>
      </c>
      <c r="C21747" s="318">
        <f t="shared" si="497"/>
        <v>0.24799999999959255</v>
      </c>
      <c r="D21747" s="414">
        <f t="shared" si="498"/>
        <v>0.12399999999979627</v>
      </c>
      <c r="H21747" s="406"/>
      <c r="J21747" s="82">
        <v>4</v>
      </c>
      <c r="K21747" s="319">
        <v>2</v>
      </c>
    </row>
    <row r="21748" spans="1:11" x14ac:dyDescent="0.3">
      <c r="A21748" s="341">
        <v>43919.752083101848</v>
      </c>
      <c r="B21748" s="318">
        <v>41003.332000000002</v>
      </c>
      <c r="C21748" s="318">
        <f t="shared" si="497"/>
        <v>0.24100000000180444</v>
      </c>
      <c r="D21748" s="414">
        <f t="shared" si="498"/>
        <v>0.12050000000090222</v>
      </c>
      <c r="H21748" s="406"/>
      <c r="J21748" s="82">
        <v>5</v>
      </c>
      <c r="K21748" s="320">
        <v>3</v>
      </c>
    </row>
    <row r="21749" spans="1:11" x14ac:dyDescent="0.3">
      <c r="A21749" s="341">
        <v>43919.793749710647</v>
      </c>
      <c r="B21749" s="318">
        <v>41003.572</v>
      </c>
      <c r="C21749" s="318">
        <f t="shared" si="497"/>
        <v>0.23999999999796273</v>
      </c>
      <c r="D21749" s="414">
        <f t="shared" si="498"/>
        <v>0.11999999999898137</v>
      </c>
      <c r="H21749" s="406"/>
      <c r="J21749" s="82">
        <v>6</v>
      </c>
      <c r="K21749" s="321">
        <v>4</v>
      </c>
    </row>
    <row r="21750" spans="1:11" x14ac:dyDescent="0.3">
      <c r="A21750" s="341">
        <v>43919.835416319445</v>
      </c>
      <c r="B21750" s="318">
        <v>41003.807999999997</v>
      </c>
      <c r="C21750" s="318">
        <f t="shared" si="497"/>
        <v>0.23599999999714782</v>
      </c>
      <c r="D21750" s="414">
        <f t="shared" si="498"/>
        <v>0.11799999999857391</v>
      </c>
      <c r="H21750" s="406"/>
      <c r="J21750" s="82">
        <v>7</v>
      </c>
      <c r="K21750" s="391">
        <v>1</v>
      </c>
    </row>
    <row r="21751" spans="1:11" x14ac:dyDescent="0.3">
      <c r="A21751" s="341">
        <v>43919.877082928244</v>
      </c>
      <c r="B21751" s="318">
        <v>41004.048999999999</v>
      </c>
      <c r="C21751" s="318">
        <f t="shared" si="497"/>
        <v>0.24100000000180444</v>
      </c>
      <c r="D21751" s="414">
        <f t="shared" si="498"/>
        <v>0.12050000000090222</v>
      </c>
      <c r="H21751" s="406"/>
      <c r="J21751" s="82">
        <v>8</v>
      </c>
      <c r="K21751" s="319">
        <v>2</v>
      </c>
    </row>
    <row r="21752" spans="1:11" x14ac:dyDescent="0.3">
      <c r="A21752" s="341">
        <v>43919.918749537035</v>
      </c>
      <c r="B21752" s="318">
        <v>41004.292000000001</v>
      </c>
      <c r="C21752" s="318">
        <f t="shared" si="497"/>
        <v>0.24300000000221189</v>
      </c>
      <c r="D21752" s="414">
        <f t="shared" si="498"/>
        <v>0.12150000000110595</v>
      </c>
      <c r="H21752" s="406"/>
      <c r="J21752" s="82">
        <v>9</v>
      </c>
      <c r="K21752" s="320">
        <v>3</v>
      </c>
    </row>
    <row r="21753" spans="1:11" x14ac:dyDescent="0.3">
      <c r="A21753" s="341">
        <v>43919.960416145834</v>
      </c>
      <c r="B21753" s="318">
        <v>41004.533000000003</v>
      </c>
      <c r="C21753" s="318">
        <f t="shared" si="497"/>
        <v>0.24100000000180444</v>
      </c>
      <c r="D21753" s="414">
        <f t="shared" si="498"/>
        <v>0.12050000000090222</v>
      </c>
      <c r="E21753" s="336">
        <f>SUM(C21729:C21753)*7.4805194805</f>
        <v>43.977974025865592</v>
      </c>
      <c r="F21753" s="324">
        <f>AVERAGE(D21729:D21753)</f>
        <v>0.12247916666668364</v>
      </c>
      <c r="G21753" s="324">
        <f>_xlfn.STDEV.S(D21729:D21753)</f>
        <v>3.0697654870476005E-3</v>
      </c>
      <c r="H21753" s="404"/>
      <c r="I21753" s="344">
        <f>AVERAGE(D21585:D21753)</f>
        <v>0.1213065476190639</v>
      </c>
      <c r="J21753" s="82">
        <v>10</v>
      </c>
      <c r="K21753" s="321">
        <v>4</v>
      </c>
    </row>
    <row r="21754" spans="1:11" x14ac:dyDescent="0.3">
      <c r="A21754" s="341">
        <v>43920.002082754632</v>
      </c>
      <c r="B21754" s="318">
        <v>41004.769999999997</v>
      </c>
      <c r="C21754" s="318">
        <f t="shared" si="497"/>
        <v>0.23699999999371357</v>
      </c>
      <c r="D21754" s="414">
        <f t="shared" si="498"/>
        <v>0.11849999999685679</v>
      </c>
      <c r="H21754" s="406"/>
      <c r="J21754" s="82">
        <v>11</v>
      </c>
      <c r="K21754" s="391">
        <v>1</v>
      </c>
    </row>
    <row r="21755" spans="1:11" x14ac:dyDescent="0.3">
      <c r="A21755" s="341">
        <v>43920.043749363424</v>
      </c>
      <c r="B21755" s="318">
        <v>41005.016000000003</v>
      </c>
      <c r="C21755" s="318">
        <f t="shared" si="497"/>
        <v>0.24600000000646105</v>
      </c>
      <c r="D21755" s="414">
        <f t="shared" si="498"/>
        <v>0.12300000000323053</v>
      </c>
      <c r="H21755" s="406"/>
      <c r="J21755" s="82">
        <v>12</v>
      </c>
      <c r="K21755" s="319">
        <v>2</v>
      </c>
    </row>
    <row r="21756" spans="1:11" x14ac:dyDescent="0.3">
      <c r="A21756" s="341">
        <v>43920.085415972222</v>
      </c>
      <c r="B21756" s="318">
        <v>41005.262000000002</v>
      </c>
      <c r="C21756" s="318">
        <f t="shared" si="497"/>
        <v>0.24599999999918509</v>
      </c>
      <c r="D21756" s="414">
        <f t="shared" si="498"/>
        <v>0.12299999999959255</v>
      </c>
      <c r="H21756" s="406"/>
      <c r="J21756" s="82">
        <v>13</v>
      </c>
      <c r="K21756" s="320">
        <v>3</v>
      </c>
    </row>
    <row r="21757" spans="1:11" x14ac:dyDescent="0.3">
      <c r="A21757" s="341">
        <v>43920.127082581021</v>
      </c>
      <c r="B21757" s="318">
        <v>41005.508000000002</v>
      </c>
      <c r="C21757" s="318">
        <f t="shared" si="497"/>
        <v>0.24599999999918509</v>
      </c>
      <c r="D21757" s="414">
        <f t="shared" si="498"/>
        <v>0.12299999999959255</v>
      </c>
      <c r="H21757" s="406"/>
      <c r="J21757" s="82">
        <v>14</v>
      </c>
      <c r="K21757" s="321">
        <v>4</v>
      </c>
    </row>
    <row r="21758" spans="1:11" x14ac:dyDescent="0.3">
      <c r="A21758" s="341">
        <v>43920.168749189812</v>
      </c>
      <c r="B21758" s="318">
        <v>41005.749000000003</v>
      </c>
      <c r="C21758" s="318">
        <f t="shared" si="497"/>
        <v>0.24100000000180444</v>
      </c>
      <c r="D21758" s="414">
        <f t="shared" si="498"/>
        <v>0.12050000000090222</v>
      </c>
      <c r="H21758" s="406"/>
      <c r="J21758" s="82">
        <v>15</v>
      </c>
      <c r="K21758" s="391">
        <v>1</v>
      </c>
    </row>
    <row r="21759" spans="1:11" x14ac:dyDescent="0.3">
      <c r="A21759" s="341">
        <v>43920.21041579861</v>
      </c>
      <c r="B21759" s="318">
        <v>41006.004999999997</v>
      </c>
      <c r="C21759" s="318">
        <f t="shared" si="497"/>
        <v>0.2559999999939464</v>
      </c>
      <c r="D21759" s="414">
        <f t="shared" si="498"/>
        <v>0.1279999999969732</v>
      </c>
      <c r="H21759" s="406"/>
      <c r="J21759" s="82">
        <v>16</v>
      </c>
      <c r="K21759" s="319">
        <v>2</v>
      </c>
    </row>
    <row r="21760" spans="1:11" x14ac:dyDescent="0.3">
      <c r="A21760" s="341">
        <v>43920.252082407409</v>
      </c>
      <c r="B21760" s="318">
        <v>41006.26</v>
      </c>
      <c r="C21760" s="318">
        <f t="shared" si="497"/>
        <v>0.25500000000465661</v>
      </c>
      <c r="D21760" s="414">
        <f t="shared" si="498"/>
        <v>0.12750000000232831</v>
      </c>
      <c r="H21760" s="406"/>
      <c r="J21760" s="82">
        <v>17</v>
      </c>
      <c r="K21760" s="320">
        <v>3</v>
      </c>
    </row>
    <row r="21761" spans="1:11" x14ac:dyDescent="0.3">
      <c r="A21761" s="341">
        <v>43920.2937490162</v>
      </c>
      <c r="B21761" s="318">
        <v>41006.504000000001</v>
      </c>
      <c r="C21761" s="318">
        <f t="shared" si="497"/>
        <v>0.24399999999877764</v>
      </c>
      <c r="D21761" s="414">
        <f t="shared" si="498"/>
        <v>0.12199999999938882</v>
      </c>
      <c r="H21761" s="406"/>
      <c r="J21761" s="82">
        <v>18</v>
      </c>
      <c r="K21761" s="321">
        <v>4</v>
      </c>
    </row>
    <row r="21762" spans="1:11" x14ac:dyDescent="0.3">
      <c r="A21762" s="341">
        <v>43920.335415624999</v>
      </c>
      <c r="B21762" s="318">
        <v>41006.741999999998</v>
      </c>
      <c r="C21762" s="318">
        <f t="shared" si="497"/>
        <v>0.23799999999755528</v>
      </c>
      <c r="D21762" s="414">
        <f t="shared" si="498"/>
        <v>0.11899999999877764</v>
      </c>
      <c r="H21762" s="406"/>
      <c r="J21762" s="82">
        <v>19</v>
      </c>
      <c r="K21762" s="391">
        <v>1</v>
      </c>
    </row>
    <row r="21763" spans="1:11" x14ac:dyDescent="0.3">
      <c r="A21763" s="341">
        <v>43920.377082233797</v>
      </c>
      <c r="B21763" s="318">
        <v>41007</v>
      </c>
      <c r="C21763" s="318">
        <f t="shared" si="497"/>
        <v>0.25800000000162981</v>
      </c>
      <c r="D21763" s="414">
        <f t="shared" si="498"/>
        <v>0.12900000000081491</v>
      </c>
      <c r="H21763" s="406"/>
      <c r="J21763" s="82">
        <v>20</v>
      </c>
      <c r="K21763" s="319">
        <v>2</v>
      </c>
    </row>
    <row r="21764" spans="1:11" x14ac:dyDescent="0.3">
      <c r="A21764" s="341">
        <v>43920.418748842596</v>
      </c>
      <c r="B21764" s="318">
        <v>41007.256999999998</v>
      </c>
      <c r="C21764" s="318">
        <f t="shared" si="497"/>
        <v>0.25699999999778811</v>
      </c>
      <c r="D21764" s="414">
        <f t="shared" si="498"/>
        <v>0.12849999999889405</v>
      </c>
      <c r="H21764" s="406"/>
      <c r="J21764" s="82">
        <v>21</v>
      </c>
      <c r="K21764" s="320">
        <v>3</v>
      </c>
    </row>
    <row r="21765" spans="1:11" x14ac:dyDescent="0.3">
      <c r="A21765" s="341">
        <v>43920.460415451387</v>
      </c>
      <c r="B21765" s="318">
        <v>41007.502</v>
      </c>
      <c r="C21765" s="318">
        <f t="shared" si="497"/>
        <v>0.24500000000261934</v>
      </c>
      <c r="D21765" s="414">
        <f t="shared" si="498"/>
        <v>0.12250000000130967</v>
      </c>
      <c r="H21765" s="406"/>
      <c r="J21765" s="82">
        <v>22</v>
      </c>
      <c r="K21765" s="321">
        <v>4</v>
      </c>
    </row>
    <row r="21766" spans="1:11" x14ac:dyDescent="0.3">
      <c r="A21766" s="341">
        <v>43920.502082060186</v>
      </c>
      <c r="B21766" s="318">
        <v>41007.741000000002</v>
      </c>
      <c r="C21766" s="318">
        <f t="shared" si="497"/>
        <v>0.23900000000139698</v>
      </c>
      <c r="D21766" s="414">
        <f t="shared" si="498"/>
        <v>0.11950000000069849</v>
      </c>
      <c r="H21766" s="406"/>
      <c r="J21766" s="82">
        <v>23</v>
      </c>
      <c r="K21766" s="391">
        <v>1</v>
      </c>
    </row>
    <row r="21767" spans="1:11" x14ac:dyDescent="0.3">
      <c r="A21767" s="341">
        <v>43920.543748668984</v>
      </c>
      <c r="B21767" s="318">
        <v>41007.989000000001</v>
      </c>
      <c r="C21767" s="318">
        <f t="shared" si="497"/>
        <v>0.24799999999959255</v>
      </c>
      <c r="D21767" s="414">
        <f t="shared" si="498"/>
        <v>0.12399999999979627</v>
      </c>
      <c r="H21767" s="406"/>
      <c r="J21767" s="82">
        <v>24</v>
      </c>
      <c r="K21767" s="319">
        <v>2</v>
      </c>
    </row>
    <row r="21768" spans="1:11" x14ac:dyDescent="0.3">
      <c r="A21768" s="341">
        <v>43920.585415277776</v>
      </c>
      <c r="B21768" s="318">
        <v>41008.239999999998</v>
      </c>
      <c r="C21768" s="318">
        <f t="shared" si="497"/>
        <v>0.25099999999656575</v>
      </c>
      <c r="D21768" s="414">
        <f t="shared" si="498"/>
        <v>0.12549999999828287</v>
      </c>
      <c r="H21768" s="406"/>
      <c r="J21768" s="82">
        <v>25</v>
      </c>
      <c r="K21768" s="320">
        <v>3</v>
      </c>
    </row>
    <row r="21769" spans="1:11" x14ac:dyDescent="0.3">
      <c r="A21769" s="341">
        <v>43920.627081886574</v>
      </c>
      <c r="B21769" s="318">
        <v>41008.487000000001</v>
      </c>
      <c r="C21769" s="318">
        <f t="shared" si="497"/>
        <v>0.2470000000030268</v>
      </c>
      <c r="D21769" s="414">
        <f t="shared" si="498"/>
        <v>0.1235000000015134</v>
      </c>
      <c r="H21769" s="406"/>
      <c r="J21769" s="82">
        <v>26</v>
      </c>
      <c r="K21769" s="321">
        <v>4</v>
      </c>
    </row>
    <row r="21770" spans="1:11" x14ac:dyDescent="0.3">
      <c r="A21770" s="341">
        <v>43920.668748495373</v>
      </c>
      <c r="B21770" s="318">
        <v>41008.728000000003</v>
      </c>
      <c r="C21770" s="318">
        <f t="shared" si="497"/>
        <v>0.24100000000180444</v>
      </c>
      <c r="D21770" s="414">
        <f t="shared" si="498"/>
        <v>0.12050000000090222</v>
      </c>
      <c r="H21770" s="406"/>
      <c r="J21770" s="82">
        <v>27</v>
      </c>
      <c r="K21770" s="391">
        <v>1</v>
      </c>
    </row>
    <row r="21771" spans="1:11" x14ac:dyDescent="0.3">
      <c r="A21771" s="341">
        <v>43920.710415104164</v>
      </c>
      <c r="B21771" s="318">
        <v>41008.970999999998</v>
      </c>
      <c r="C21771" s="318">
        <f t="shared" si="497"/>
        <v>0.24299999999493593</v>
      </c>
      <c r="D21771" s="414">
        <f t="shared" si="498"/>
        <v>0.12149999999746797</v>
      </c>
      <c r="H21771" s="406"/>
      <c r="J21771" s="82">
        <v>28</v>
      </c>
      <c r="K21771" s="319">
        <v>2</v>
      </c>
    </row>
    <row r="21772" spans="1:11" x14ac:dyDescent="0.3">
      <c r="A21772" s="341">
        <v>43920.752081712963</v>
      </c>
      <c r="B21772" s="318">
        <v>41009.218999999997</v>
      </c>
      <c r="C21772" s="318">
        <f t="shared" si="497"/>
        <v>0.24799999999959255</v>
      </c>
      <c r="D21772" s="414">
        <f t="shared" si="498"/>
        <v>0.12399999999979627</v>
      </c>
      <c r="H21772" s="406"/>
      <c r="J21772" s="82">
        <v>29</v>
      </c>
      <c r="K21772" s="320">
        <v>3</v>
      </c>
    </row>
    <row r="21773" spans="1:11" x14ac:dyDescent="0.3">
      <c r="A21773" s="341">
        <v>43920.793748321761</v>
      </c>
      <c r="B21773" s="318">
        <v>41009.457999999999</v>
      </c>
      <c r="C21773" s="318">
        <f t="shared" si="497"/>
        <v>0.23900000000139698</v>
      </c>
      <c r="D21773" s="414">
        <f t="shared" si="498"/>
        <v>0.11950000000069849</v>
      </c>
      <c r="H21773" s="406"/>
      <c r="J21773" s="82">
        <v>30</v>
      </c>
      <c r="K21773" s="321">
        <v>4</v>
      </c>
    </row>
    <row r="21774" spans="1:11" x14ac:dyDescent="0.3">
      <c r="A21774" s="341">
        <v>43920.835414930552</v>
      </c>
      <c r="B21774" s="318">
        <v>41009.69</v>
      </c>
      <c r="C21774" s="318">
        <f t="shared" si="497"/>
        <v>0.23200000000360887</v>
      </c>
      <c r="D21774" s="414">
        <f t="shared" si="498"/>
        <v>0.11600000000180444</v>
      </c>
      <c r="H21774" s="406"/>
      <c r="J21774" s="82">
        <v>31</v>
      </c>
      <c r="K21774" s="391">
        <v>1</v>
      </c>
    </row>
    <row r="21775" spans="1:11" x14ac:dyDescent="0.3">
      <c r="A21775" s="341">
        <v>43920.877081539351</v>
      </c>
      <c r="B21775" s="318">
        <v>41009.928999999996</v>
      </c>
      <c r="C21775" s="318">
        <f t="shared" si="497"/>
        <v>0.23899999999412103</v>
      </c>
      <c r="D21775" s="414">
        <f t="shared" si="498"/>
        <v>0.11949999999706051</v>
      </c>
      <c r="H21775" s="406"/>
      <c r="J21775" s="82">
        <v>32</v>
      </c>
      <c r="K21775" s="319">
        <v>2</v>
      </c>
    </row>
    <row r="21776" spans="1:11" x14ac:dyDescent="0.3">
      <c r="A21776" s="341">
        <v>43920.918748148149</v>
      </c>
      <c r="B21776" s="318">
        <v>41010.171999999999</v>
      </c>
      <c r="C21776" s="318">
        <f t="shared" si="497"/>
        <v>0.24300000000221189</v>
      </c>
      <c r="D21776" s="414">
        <f t="shared" si="498"/>
        <v>0.12150000000110595</v>
      </c>
      <c r="H21776" s="406"/>
      <c r="J21776" s="82">
        <v>33</v>
      </c>
      <c r="K21776" s="320">
        <v>3</v>
      </c>
    </row>
    <row r="21777" spans="1:11" x14ac:dyDescent="0.3">
      <c r="A21777" s="341">
        <v>43920.960414756948</v>
      </c>
      <c r="B21777" s="318">
        <v>41010.415999999997</v>
      </c>
      <c r="C21777" s="318">
        <f t="shared" si="497"/>
        <v>0.24399999999877764</v>
      </c>
      <c r="D21777" s="414">
        <f t="shared" si="498"/>
        <v>0.12199999999938882</v>
      </c>
      <c r="E21777" s="336">
        <f>SUM(C21754:C21777)*7.4805194805</f>
        <v>44.007896103739263</v>
      </c>
      <c r="F21777" s="324">
        <f>AVERAGE(D21754:D21777)</f>
        <v>0.12256249999988238</v>
      </c>
      <c r="G21777" s="324">
        <f>_xlfn.STDEV.S(D21754:D21777)</f>
        <v>3.3405040624454665E-3</v>
      </c>
      <c r="H21777" s="406"/>
      <c r="J21777" s="82">
        <v>34</v>
      </c>
      <c r="K21777" s="321">
        <v>4</v>
      </c>
    </row>
    <row r="21778" spans="1:11" x14ac:dyDescent="0.3">
      <c r="A21778" s="341">
        <v>43921.002081365739</v>
      </c>
      <c r="B21778" s="318">
        <v>41010.652000000002</v>
      </c>
      <c r="C21778" s="318">
        <f t="shared" si="497"/>
        <v>0.23600000000442378</v>
      </c>
      <c r="D21778" s="414">
        <f t="shared" si="498"/>
        <v>0.11800000000221189</v>
      </c>
      <c r="H21778" s="406"/>
      <c r="J21778" s="82">
        <v>35</v>
      </c>
      <c r="K21778" s="391">
        <v>1</v>
      </c>
    </row>
    <row r="21779" spans="1:11" x14ac:dyDescent="0.3">
      <c r="A21779" s="341">
        <v>43921.043747974538</v>
      </c>
      <c r="B21779" s="318">
        <v>41010.898000000001</v>
      </c>
      <c r="C21779" s="318">
        <f t="shared" si="497"/>
        <v>0.24599999999918509</v>
      </c>
      <c r="D21779" s="414">
        <f t="shared" si="498"/>
        <v>0.12299999999959255</v>
      </c>
      <c r="H21779" s="406"/>
      <c r="J21779" s="82">
        <v>36</v>
      </c>
      <c r="K21779" s="319">
        <v>2</v>
      </c>
    </row>
    <row r="21780" spans="1:11" x14ac:dyDescent="0.3">
      <c r="A21780" s="341">
        <v>43921.085414583336</v>
      </c>
      <c r="B21780" s="318">
        <v>41011.148000000001</v>
      </c>
      <c r="C21780" s="318">
        <f t="shared" si="497"/>
        <v>0.25</v>
      </c>
      <c r="D21780" s="414">
        <f t="shared" si="498"/>
        <v>0.125</v>
      </c>
      <c r="H21780" s="406"/>
      <c r="J21780" s="82">
        <v>37</v>
      </c>
      <c r="K21780" s="320">
        <v>3</v>
      </c>
    </row>
    <row r="21781" spans="1:11" x14ac:dyDescent="0.3">
      <c r="A21781" s="341">
        <v>43921.127081192128</v>
      </c>
      <c r="B21781" s="318">
        <v>41011.39</v>
      </c>
      <c r="C21781" s="318">
        <f t="shared" si="497"/>
        <v>0.24199999999837019</v>
      </c>
      <c r="D21781" s="414">
        <f t="shared" si="498"/>
        <v>0.12099999999918509</v>
      </c>
      <c r="H21781" s="406"/>
      <c r="J21781" s="82">
        <v>38</v>
      </c>
      <c r="K21781" s="321">
        <v>4</v>
      </c>
    </row>
    <row r="21782" spans="1:11" x14ac:dyDescent="0.3">
      <c r="A21782" s="341">
        <v>43921.168747800926</v>
      </c>
      <c r="B21782" s="318">
        <v>41011.631999999998</v>
      </c>
      <c r="C21782" s="318">
        <f t="shared" si="497"/>
        <v>0.24199999999837019</v>
      </c>
      <c r="D21782" s="414">
        <f t="shared" si="498"/>
        <v>0.12099999999918509</v>
      </c>
      <c r="H21782" s="406"/>
      <c r="J21782" s="82">
        <v>39</v>
      </c>
      <c r="K21782" s="391">
        <v>1</v>
      </c>
    </row>
    <row r="21783" spans="1:11" x14ac:dyDescent="0.3">
      <c r="A21783" s="341">
        <v>43921.210414409725</v>
      </c>
      <c r="B21783" s="318">
        <v>41011.881999999998</v>
      </c>
      <c r="C21783" s="318">
        <f t="shared" si="497"/>
        <v>0.25</v>
      </c>
      <c r="D21783" s="414">
        <f t="shared" si="498"/>
        <v>0.125</v>
      </c>
      <c r="H21783" s="406"/>
      <c r="J21783" s="82">
        <v>40</v>
      </c>
      <c r="K21783" s="319">
        <v>2</v>
      </c>
    </row>
    <row r="21784" spans="1:11" x14ac:dyDescent="0.3">
      <c r="A21784" s="341">
        <v>43921.252081018516</v>
      </c>
      <c r="B21784" s="318">
        <v>41012.141000000003</v>
      </c>
      <c r="C21784" s="318">
        <f t="shared" si="497"/>
        <v>0.25900000000547152</v>
      </c>
      <c r="D21784" s="414">
        <f t="shared" si="498"/>
        <v>0.12950000000273576</v>
      </c>
      <c r="H21784" s="406"/>
      <c r="J21784" s="82">
        <v>41</v>
      </c>
      <c r="K21784" s="320">
        <v>3</v>
      </c>
    </row>
    <row r="21785" spans="1:11" x14ac:dyDescent="0.3">
      <c r="A21785" s="341">
        <v>43921.293747627315</v>
      </c>
      <c r="B21785" s="318">
        <v>41012.392</v>
      </c>
      <c r="C21785" s="318">
        <f t="shared" si="497"/>
        <v>0.25099999999656575</v>
      </c>
      <c r="D21785" s="414">
        <f t="shared" si="498"/>
        <v>0.12549999999828287</v>
      </c>
      <c r="H21785" s="406"/>
      <c r="J21785" s="82">
        <v>42</v>
      </c>
      <c r="K21785" s="321">
        <v>4</v>
      </c>
    </row>
    <row r="21786" spans="1:11" x14ac:dyDescent="0.3">
      <c r="A21786" s="341">
        <v>43921.335414236113</v>
      </c>
      <c r="B21786" s="318">
        <v>41012.631999999998</v>
      </c>
      <c r="C21786" s="318">
        <f t="shared" si="497"/>
        <v>0.23999999999796273</v>
      </c>
      <c r="D21786" s="414">
        <f t="shared" si="498"/>
        <v>0.11999999999898137</v>
      </c>
      <c r="H21786" s="406"/>
      <c r="J21786" s="82">
        <v>43</v>
      </c>
      <c r="K21786" s="391">
        <v>1</v>
      </c>
    </row>
    <row r="21787" spans="1:11" x14ac:dyDescent="0.3">
      <c r="A21787" s="341">
        <v>43921.377080844904</v>
      </c>
      <c r="B21787" s="318">
        <v>41012.879000000001</v>
      </c>
      <c r="C21787" s="318">
        <f t="shared" si="497"/>
        <v>0.2470000000030268</v>
      </c>
      <c r="D21787" s="414">
        <f t="shared" si="498"/>
        <v>0.1235000000015134</v>
      </c>
      <c r="H21787" s="406"/>
      <c r="J21787" s="82">
        <v>44</v>
      </c>
      <c r="K21787" s="319">
        <v>2</v>
      </c>
    </row>
    <row r="21788" spans="1:11" x14ac:dyDescent="0.3">
      <c r="A21788" s="341">
        <v>43921.418747453703</v>
      </c>
      <c r="B21788" s="318">
        <v>41013.135000000002</v>
      </c>
      <c r="C21788" s="318">
        <f t="shared" si="497"/>
        <v>0.25600000000122236</v>
      </c>
      <c r="D21788" s="414">
        <f t="shared" si="498"/>
        <v>0.12800000000061118</v>
      </c>
      <c r="H21788" s="406"/>
      <c r="J21788" s="82">
        <v>45</v>
      </c>
      <c r="K21788" s="320">
        <v>3</v>
      </c>
    </row>
    <row r="21789" spans="1:11" x14ac:dyDescent="0.3">
      <c r="A21789" s="341">
        <v>43921.460414062502</v>
      </c>
      <c r="B21789" s="318">
        <v>41013.383000000002</v>
      </c>
      <c r="C21789" s="318">
        <f t="shared" si="497"/>
        <v>0.24799999999959255</v>
      </c>
      <c r="D21789" s="414">
        <f t="shared" si="498"/>
        <v>0.12399999999979627</v>
      </c>
      <c r="H21789" s="406"/>
      <c r="J21789" s="82">
        <v>46</v>
      </c>
      <c r="K21789" s="321">
        <v>4</v>
      </c>
    </row>
    <row r="21790" spans="1:11" x14ac:dyDescent="0.3">
      <c r="A21790" s="341">
        <v>43921.502080671293</v>
      </c>
      <c r="B21790" s="318">
        <v>41013.623</v>
      </c>
      <c r="C21790" s="318">
        <f t="shared" si="497"/>
        <v>0.23999999999796273</v>
      </c>
      <c r="D21790" s="414">
        <f t="shared" si="498"/>
        <v>0.11999999999898137</v>
      </c>
      <c r="H21790" s="406"/>
      <c r="J21790" s="82">
        <v>47</v>
      </c>
      <c r="K21790" s="391">
        <v>1</v>
      </c>
    </row>
    <row r="21791" spans="1:11" x14ac:dyDescent="0.3">
      <c r="A21791" s="341">
        <v>43921.543747280091</v>
      </c>
      <c r="B21791" s="318">
        <v>41013.860999999997</v>
      </c>
      <c r="C21791" s="318">
        <f t="shared" si="497"/>
        <v>0.23799999999755528</v>
      </c>
      <c r="D21791" s="414">
        <f t="shared" si="498"/>
        <v>0.11899999999877764</v>
      </c>
      <c r="H21791" s="406"/>
      <c r="J21791" s="82">
        <v>48</v>
      </c>
      <c r="K21791" s="319">
        <v>2</v>
      </c>
    </row>
    <row r="21792" spans="1:11" x14ac:dyDescent="0.3">
      <c r="A21792" s="341">
        <v>43921.58541388889</v>
      </c>
      <c r="B21792" s="318">
        <v>41014.1</v>
      </c>
      <c r="C21792" s="318">
        <f t="shared" si="497"/>
        <v>0.23900000000139698</v>
      </c>
      <c r="D21792" s="414">
        <f t="shared" si="498"/>
        <v>0.11950000000069849</v>
      </c>
      <c r="H21792" s="406"/>
      <c r="J21792" s="82">
        <v>49</v>
      </c>
      <c r="K21792" s="320">
        <v>3</v>
      </c>
    </row>
    <row r="21793" spans="1:11" x14ac:dyDescent="0.3">
      <c r="A21793" s="341">
        <v>43921.627080497688</v>
      </c>
      <c r="B21793" s="318">
        <v>41014.351999999999</v>
      </c>
      <c r="C21793" s="318">
        <f t="shared" si="497"/>
        <v>0.25200000000040745</v>
      </c>
      <c r="D21793" s="414">
        <f t="shared" si="498"/>
        <v>0.12600000000020373</v>
      </c>
      <c r="H21793" s="406"/>
      <c r="J21793" s="82">
        <v>50</v>
      </c>
      <c r="K21793" s="321">
        <v>4</v>
      </c>
    </row>
    <row r="21794" spans="1:11" x14ac:dyDescent="0.3">
      <c r="A21794" s="341">
        <v>43921.66874710648</v>
      </c>
      <c r="B21794" s="318">
        <v>41014.591</v>
      </c>
      <c r="C21794" s="318">
        <f t="shared" si="497"/>
        <v>0.23900000000139698</v>
      </c>
      <c r="D21794" s="414">
        <f t="shared" si="498"/>
        <v>0.11950000000069849</v>
      </c>
      <c r="H21794" s="406"/>
      <c r="J21794" s="82">
        <v>51</v>
      </c>
      <c r="K21794" s="391">
        <v>1</v>
      </c>
    </row>
    <row r="21795" spans="1:11" x14ac:dyDescent="0.3">
      <c r="A21795" s="341">
        <v>43921.710413715278</v>
      </c>
      <c r="B21795" s="318">
        <v>41014.828000000001</v>
      </c>
      <c r="C21795" s="318">
        <f t="shared" si="497"/>
        <v>0.23700000000098953</v>
      </c>
      <c r="D21795" s="414">
        <f t="shared" si="498"/>
        <v>0.11850000000049477</v>
      </c>
      <c r="H21795" s="406"/>
      <c r="J21795" s="82">
        <v>52</v>
      </c>
      <c r="K21795" s="319">
        <v>2</v>
      </c>
    </row>
    <row r="21796" spans="1:11" x14ac:dyDescent="0.3">
      <c r="A21796" s="341">
        <v>43921.752080324077</v>
      </c>
      <c r="B21796" s="318">
        <v>41015.07</v>
      </c>
      <c r="C21796" s="318">
        <f t="shared" si="497"/>
        <v>0.24199999999837019</v>
      </c>
      <c r="D21796" s="414">
        <f t="shared" si="498"/>
        <v>0.12099999999918509</v>
      </c>
      <c r="H21796" s="406"/>
      <c r="J21796" s="82">
        <v>53</v>
      </c>
      <c r="K21796" s="320">
        <v>3</v>
      </c>
    </row>
    <row r="21797" spans="1:11" x14ac:dyDescent="0.3">
      <c r="A21797" s="341">
        <v>43921.793746932868</v>
      </c>
      <c r="B21797" s="318">
        <v>41015.311999999998</v>
      </c>
      <c r="C21797" s="318">
        <f t="shared" si="497"/>
        <v>0.24199999999837019</v>
      </c>
      <c r="D21797" s="414">
        <f t="shared" si="498"/>
        <v>0.12099999999918509</v>
      </c>
      <c r="H21797" s="406"/>
      <c r="J21797" s="82">
        <v>54</v>
      </c>
      <c r="K21797" s="321">
        <v>4</v>
      </c>
    </row>
    <row r="21798" spans="1:11" x14ac:dyDescent="0.3">
      <c r="A21798" s="341">
        <v>43921.835413541667</v>
      </c>
      <c r="B21798" s="318">
        <v>41015.550999999999</v>
      </c>
      <c r="C21798" s="318">
        <f t="shared" si="497"/>
        <v>0.23900000000139698</v>
      </c>
      <c r="D21798" s="414">
        <f t="shared" si="498"/>
        <v>0.11950000000069849</v>
      </c>
      <c r="H21798" s="406"/>
      <c r="J21798" s="82">
        <v>55</v>
      </c>
      <c r="K21798" s="391">
        <v>1</v>
      </c>
    </row>
    <row r="21799" spans="1:11" x14ac:dyDescent="0.3">
      <c r="A21799" s="341">
        <v>43921.877080150465</v>
      </c>
      <c r="B21799" s="318">
        <v>41015.781000000003</v>
      </c>
      <c r="C21799" s="318">
        <f t="shared" si="497"/>
        <v>0.23000000000320142</v>
      </c>
      <c r="D21799" s="414">
        <f t="shared" si="498"/>
        <v>0.11500000000160071</v>
      </c>
      <c r="H21799" s="406"/>
      <c r="J21799" s="82">
        <v>56</v>
      </c>
      <c r="K21799" s="319">
        <v>2</v>
      </c>
    </row>
    <row r="21800" spans="1:11" x14ac:dyDescent="0.3">
      <c r="A21800" s="341">
        <v>43921.918746759256</v>
      </c>
      <c r="B21800" s="318">
        <v>41016.021000000001</v>
      </c>
      <c r="C21800" s="318">
        <f t="shared" si="497"/>
        <v>0.23999999999796273</v>
      </c>
      <c r="D21800" s="414">
        <f t="shared" si="498"/>
        <v>0.11999999999898137</v>
      </c>
      <c r="H21800" s="406"/>
      <c r="J21800" s="82">
        <v>57</v>
      </c>
      <c r="K21800" s="320">
        <v>3</v>
      </c>
    </row>
    <row r="21801" spans="1:11" x14ac:dyDescent="0.3">
      <c r="A21801" s="341">
        <v>43921.960413368055</v>
      </c>
      <c r="B21801" s="318">
        <v>41016.267</v>
      </c>
      <c r="C21801" s="318">
        <f t="shared" si="497"/>
        <v>0.24599999999918509</v>
      </c>
      <c r="D21801" s="414">
        <f t="shared" si="498"/>
        <v>0.12299999999959255</v>
      </c>
      <c r="E21801" s="336">
        <f>SUM(C21778:C21801)*7.4805194805</f>
        <v>43.76851948042335</v>
      </c>
      <c r="F21801" s="324">
        <f>AVERAGE(D21778:D21801)</f>
        <v>0.12189583333338305</v>
      </c>
      <c r="G21801" s="324">
        <f>_xlfn.STDEV.S(D21778:D21801)</f>
        <v>3.4102759249942196E-3</v>
      </c>
      <c r="H21801" s="406"/>
      <c r="J21801" s="82">
        <v>58</v>
      </c>
      <c r="K21801" s="321">
        <v>4</v>
      </c>
    </row>
    <row r="21802" spans="1:11" x14ac:dyDescent="0.3">
      <c r="A21802" s="341">
        <v>43922.002079976854</v>
      </c>
      <c r="B21802" s="318">
        <v>41016.508000000002</v>
      </c>
      <c r="C21802" s="318">
        <f t="shared" si="497"/>
        <v>0.24100000000180444</v>
      </c>
      <c r="D21802" s="414">
        <f t="shared" si="498"/>
        <v>0.12050000000090222</v>
      </c>
      <c r="H21802" s="406"/>
      <c r="J21802" s="82">
        <v>59</v>
      </c>
      <c r="K21802" s="391">
        <v>1</v>
      </c>
    </row>
    <row r="21803" spans="1:11" x14ac:dyDescent="0.3">
      <c r="A21803" s="341">
        <v>43922.043746585645</v>
      </c>
      <c r="B21803" s="318">
        <v>41016.745000000003</v>
      </c>
      <c r="C21803" s="318">
        <f t="shared" si="497"/>
        <v>0.23700000000098953</v>
      </c>
      <c r="D21803" s="414">
        <f t="shared" si="498"/>
        <v>0.11850000000049477</v>
      </c>
      <c r="H21803" s="406"/>
      <c r="J21803" s="82">
        <v>60</v>
      </c>
      <c r="K21803" s="319">
        <v>2</v>
      </c>
    </row>
    <row r="21804" spans="1:11" x14ac:dyDescent="0.3">
      <c r="A21804" s="341">
        <v>43922.085413194443</v>
      </c>
      <c r="B21804" s="318">
        <v>41016.991000000002</v>
      </c>
      <c r="C21804" s="318">
        <f t="shared" si="497"/>
        <v>0.24599999999918509</v>
      </c>
      <c r="D21804" s="414">
        <f t="shared" si="498"/>
        <v>0.12299999999959255</v>
      </c>
      <c r="H21804" s="406"/>
      <c r="J21804" s="82">
        <v>61</v>
      </c>
      <c r="K21804" s="320">
        <v>3</v>
      </c>
    </row>
    <row r="21805" spans="1:11" x14ac:dyDescent="0.3">
      <c r="A21805" s="341">
        <v>43922.127079803242</v>
      </c>
      <c r="B21805" s="318">
        <v>41017.239000000001</v>
      </c>
      <c r="C21805" s="318">
        <f t="shared" si="497"/>
        <v>0.24799999999959255</v>
      </c>
      <c r="D21805" s="414">
        <f t="shared" si="498"/>
        <v>0.12399999999979627</v>
      </c>
      <c r="H21805" s="406"/>
      <c r="J21805" s="82">
        <v>62</v>
      </c>
      <c r="K21805" s="321">
        <v>4</v>
      </c>
    </row>
    <row r="21806" spans="1:11" x14ac:dyDescent="0.3">
      <c r="A21806" s="341">
        <v>43922.16874641204</v>
      </c>
      <c r="B21806" s="318">
        <v>41017.481</v>
      </c>
      <c r="C21806" s="318">
        <f t="shared" si="497"/>
        <v>0.24199999999837019</v>
      </c>
      <c r="D21806" s="414">
        <f t="shared" si="498"/>
        <v>0.12099999999918509</v>
      </c>
      <c r="H21806" s="406"/>
      <c r="J21806" s="82">
        <v>63</v>
      </c>
      <c r="K21806" s="391">
        <v>1</v>
      </c>
    </row>
    <row r="21807" spans="1:11" x14ac:dyDescent="0.3">
      <c r="A21807" s="341">
        <v>43922.210413020832</v>
      </c>
      <c r="B21807" s="318">
        <v>41017.722999999998</v>
      </c>
      <c r="C21807" s="318">
        <f t="shared" si="497"/>
        <v>0.24199999999837019</v>
      </c>
      <c r="D21807" s="414">
        <f t="shared" si="498"/>
        <v>0.12099999999918509</v>
      </c>
      <c r="H21807" s="406"/>
      <c r="J21807" s="82">
        <v>64</v>
      </c>
      <c r="K21807" s="319">
        <v>2</v>
      </c>
    </row>
    <row r="21808" spans="1:11" x14ac:dyDescent="0.3">
      <c r="A21808" s="341">
        <v>43922.25207962963</v>
      </c>
      <c r="B21808" s="318">
        <v>41017.978999999999</v>
      </c>
      <c r="C21808" s="318">
        <f t="shared" ref="C21808:C21839" si="499">B21808-B21807</f>
        <v>0.25600000000122236</v>
      </c>
      <c r="D21808" s="414">
        <f t="shared" ref="D21808:D21839" si="500">C21808/2</f>
        <v>0.12800000000061118</v>
      </c>
      <c r="H21808" s="406"/>
      <c r="J21808" s="82">
        <v>65</v>
      </c>
      <c r="K21808" s="320">
        <v>3</v>
      </c>
    </row>
    <row r="21809" spans="1:11" x14ac:dyDescent="0.3">
      <c r="A21809" s="341">
        <v>43922.293746238429</v>
      </c>
      <c r="B21809" s="318">
        <v>41018.237999999998</v>
      </c>
      <c r="C21809" s="318">
        <f t="shared" si="499"/>
        <v>0.25899999999819556</v>
      </c>
      <c r="D21809" s="414">
        <f t="shared" si="500"/>
        <v>0.12949999999909778</v>
      </c>
      <c r="H21809" s="406"/>
      <c r="J21809" s="82">
        <v>66</v>
      </c>
      <c r="K21809" s="321">
        <v>4</v>
      </c>
    </row>
    <row r="21810" spans="1:11" x14ac:dyDescent="0.3">
      <c r="A21810" s="341">
        <v>43922.33541284722</v>
      </c>
      <c r="B21810" s="318">
        <v>41018.482000000004</v>
      </c>
      <c r="C21810" s="318">
        <f t="shared" si="499"/>
        <v>0.2440000000060536</v>
      </c>
      <c r="D21810" s="414">
        <f t="shared" si="500"/>
        <v>0.1220000000030268</v>
      </c>
      <c r="H21810" s="406"/>
      <c r="J21810" s="82">
        <v>67</v>
      </c>
      <c r="K21810" s="391">
        <v>1</v>
      </c>
    </row>
    <row r="21811" spans="1:11" x14ac:dyDescent="0.3">
      <c r="A21811" s="341">
        <v>43922.377079456019</v>
      </c>
      <c r="B21811" s="318">
        <v>41018.724999999999</v>
      </c>
      <c r="C21811" s="318">
        <f t="shared" si="499"/>
        <v>0.24299999999493593</v>
      </c>
      <c r="D21811" s="414">
        <f t="shared" si="500"/>
        <v>0.12149999999746797</v>
      </c>
      <c r="H21811" s="406"/>
      <c r="J21811" s="82">
        <v>68</v>
      </c>
      <c r="K21811" s="319">
        <v>2</v>
      </c>
    </row>
    <row r="21812" spans="1:11" x14ac:dyDescent="0.3">
      <c r="A21812" s="341">
        <v>43922.418746064817</v>
      </c>
      <c r="B21812" s="318">
        <v>41018.972000000002</v>
      </c>
      <c r="C21812" s="318">
        <f t="shared" si="499"/>
        <v>0.2470000000030268</v>
      </c>
      <c r="D21812" s="414">
        <f t="shared" si="500"/>
        <v>0.1235000000015134</v>
      </c>
      <c r="H21812" s="406"/>
      <c r="J21812" s="82">
        <v>69</v>
      </c>
      <c r="K21812" s="320">
        <v>3</v>
      </c>
    </row>
    <row r="21813" spans="1:11" x14ac:dyDescent="0.3">
      <c r="A21813" s="341">
        <v>43922.460412673609</v>
      </c>
      <c r="B21813" s="318">
        <v>41019.228000000003</v>
      </c>
      <c r="C21813" s="318">
        <f t="shared" si="499"/>
        <v>0.25600000000122236</v>
      </c>
      <c r="D21813" s="414">
        <f t="shared" si="500"/>
        <v>0.12800000000061118</v>
      </c>
      <c r="H21813" s="406"/>
      <c r="J21813" s="82">
        <v>70</v>
      </c>
      <c r="K21813" s="321">
        <v>4</v>
      </c>
    </row>
    <row r="21814" spans="1:11" x14ac:dyDescent="0.3">
      <c r="A21814" s="341">
        <v>43922.502079282407</v>
      </c>
      <c r="B21814" s="318">
        <v>41019.468999999997</v>
      </c>
      <c r="C21814" s="318">
        <f t="shared" si="499"/>
        <v>0.24099999999452848</v>
      </c>
      <c r="D21814" s="414">
        <f t="shared" si="500"/>
        <v>0.12049999999726424</v>
      </c>
      <c r="H21814" s="406"/>
      <c r="J21814" s="82">
        <v>71</v>
      </c>
      <c r="K21814" s="391">
        <v>1</v>
      </c>
    </row>
    <row r="21815" spans="1:11" x14ac:dyDescent="0.3">
      <c r="A21815" s="341">
        <v>43922.543745891206</v>
      </c>
      <c r="B21815" s="318">
        <v>41019.705999999998</v>
      </c>
      <c r="C21815" s="318">
        <f t="shared" si="499"/>
        <v>0.23700000000098953</v>
      </c>
      <c r="D21815" s="414">
        <f t="shared" si="500"/>
        <v>0.11850000000049477</v>
      </c>
      <c r="H21815" s="406"/>
      <c r="J21815" s="82">
        <v>72</v>
      </c>
      <c r="K21815" s="319">
        <v>2</v>
      </c>
    </row>
    <row r="21816" spans="1:11" x14ac:dyDescent="0.3">
      <c r="A21816" s="341">
        <v>43922.585412499997</v>
      </c>
      <c r="B21816" s="318">
        <v>41019.947999999997</v>
      </c>
      <c r="C21816" s="318">
        <f t="shared" si="499"/>
        <v>0.24199999999837019</v>
      </c>
      <c r="D21816" s="414">
        <f t="shared" si="500"/>
        <v>0.12099999999918509</v>
      </c>
      <c r="H21816" s="406"/>
      <c r="J21816" s="82">
        <v>73</v>
      </c>
      <c r="K21816" s="320">
        <v>3</v>
      </c>
    </row>
    <row r="21817" spans="1:11" x14ac:dyDescent="0.3">
      <c r="A21817" s="341">
        <v>43922.627079108795</v>
      </c>
      <c r="B21817" s="318">
        <v>41020.197999999997</v>
      </c>
      <c r="C21817" s="318">
        <f t="shared" si="499"/>
        <v>0.25</v>
      </c>
      <c r="D21817" s="414">
        <f t="shared" si="500"/>
        <v>0.125</v>
      </c>
      <c r="H21817" s="406"/>
      <c r="J21817" s="82">
        <v>74</v>
      </c>
      <c r="K21817" s="321">
        <v>4</v>
      </c>
    </row>
    <row r="21818" spans="1:11" x14ac:dyDescent="0.3">
      <c r="A21818" s="341">
        <v>43922.668745717594</v>
      </c>
      <c r="B21818" s="318">
        <v>41020.434000000001</v>
      </c>
      <c r="C21818" s="318">
        <f t="shared" si="499"/>
        <v>0.23600000000442378</v>
      </c>
      <c r="D21818" s="414">
        <f t="shared" si="500"/>
        <v>0.11800000000221189</v>
      </c>
      <c r="H21818" s="406"/>
      <c r="J21818" s="82">
        <v>75</v>
      </c>
      <c r="K21818" s="391">
        <v>1</v>
      </c>
    </row>
    <row r="21819" spans="1:11" x14ac:dyDescent="0.3">
      <c r="A21819" s="341">
        <v>43922.710412326385</v>
      </c>
      <c r="B21819" s="318">
        <v>41020.667999999998</v>
      </c>
      <c r="C21819" s="318">
        <f t="shared" si="499"/>
        <v>0.23399999999674037</v>
      </c>
      <c r="D21819" s="414">
        <f t="shared" si="500"/>
        <v>0.11699999999837019</v>
      </c>
      <c r="H21819" s="406"/>
      <c r="J21819" s="82">
        <v>76</v>
      </c>
      <c r="K21819" s="319">
        <v>2</v>
      </c>
    </row>
    <row r="21820" spans="1:11" x14ac:dyDescent="0.3">
      <c r="A21820" s="341">
        <v>43922.752078935184</v>
      </c>
      <c r="B21820" s="318">
        <v>41020.902000000002</v>
      </c>
      <c r="C21820" s="318">
        <f t="shared" si="499"/>
        <v>0.23400000000401633</v>
      </c>
      <c r="D21820" s="414">
        <f t="shared" si="500"/>
        <v>0.11700000000200816</v>
      </c>
      <c r="H21820" s="406"/>
      <c r="J21820" s="82">
        <v>77</v>
      </c>
      <c r="K21820" s="320">
        <v>3</v>
      </c>
    </row>
    <row r="21821" spans="1:11" x14ac:dyDescent="0.3">
      <c r="A21821" s="341">
        <v>43922.793745543982</v>
      </c>
      <c r="B21821" s="318">
        <v>41021.15</v>
      </c>
      <c r="C21821" s="318">
        <f t="shared" si="499"/>
        <v>0.24799999999959255</v>
      </c>
      <c r="D21821" s="414">
        <f t="shared" si="500"/>
        <v>0.12399999999979627</v>
      </c>
      <c r="H21821" s="406"/>
      <c r="J21821" s="82">
        <v>78</v>
      </c>
      <c r="K21821" s="321">
        <v>4</v>
      </c>
    </row>
    <row r="21822" spans="1:11" x14ac:dyDescent="0.3">
      <c r="A21822" s="341">
        <v>43922.835412152781</v>
      </c>
      <c r="B21822" s="318">
        <v>41021.39</v>
      </c>
      <c r="C21822" s="318">
        <f t="shared" si="499"/>
        <v>0.23999999999796273</v>
      </c>
      <c r="D21822" s="414">
        <f t="shared" si="500"/>
        <v>0.11999999999898137</v>
      </c>
      <c r="H21822" s="406"/>
      <c r="J21822" s="82">
        <v>79</v>
      </c>
      <c r="K21822" s="391">
        <v>1</v>
      </c>
    </row>
    <row r="21823" spans="1:11" x14ac:dyDescent="0.3">
      <c r="A21823" s="341">
        <v>43922.877078761572</v>
      </c>
      <c r="B21823" s="318">
        <v>41021.622000000003</v>
      </c>
      <c r="C21823" s="318">
        <f t="shared" si="499"/>
        <v>0.23200000000360887</v>
      </c>
      <c r="D21823" s="414">
        <f t="shared" si="500"/>
        <v>0.11600000000180444</v>
      </c>
      <c r="H21823" s="406"/>
      <c r="J21823" s="82">
        <v>80</v>
      </c>
      <c r="K21823" s="319">
        <v>2</v>
      </c>
    </row>
    <row r="21824" spans="1:11" x14ac:dyDescent="0.3">
      <c r="A21824" s="341">
        <v>43922.918745370371</v>
      </c>
      <c r="B21824" s="318">
        <v>41021.851999999999</v>
      </c>
      <c r="C21824" s="318">
        <f t="shared" si="499"/>
        <v>0.22999999999592546</v>
      </c>
      <c r="D21824" s="414">
        <f t="shared" si="500"/>
        <v>0.11499999999796273</v>
      </c>
      <c r="H21824" s="406"/>
      <c r="J21824" s="82">
        <v>81</v>
      </c>
      <c r="K21824" s="320">
        <v>3</v>
      </c>
    </row>
    <row r="21825" spans="1:12" x14ac:dyDescent="0.3">
      <c r="A21825" s="341">
        <v>43922.960411979169</v>
      </c>
      <c r="B21825" s="318">
        <v>41022.097999999998</v>
      </c>
      <c r="C21825" s="318">
        <f t="shared" si="499"/>
        <v>0.24599999999918509</v>
      </c>
      <c r="D21825" s="414">
        <f t="shared" si="500"/>
        <v>0.12299999999959255</v>
      </c>
      <c r="E21825" s="336">
        <f>SUM(C21802:C21825)*7.4805194805</f>
        <v>43.618909090782871</v>
      </c>
      <c r="F21825" s="324">
        <f>AVERAGE(D21802:D21825)</f>
        <v>0.1214791666666315</v>
      </c>
      <c r="G21825" s="324">
        <f>_xlfn.STDEV.S(D21802:D21825)</f>
        <v>3.7892271973969296E-3</v>
      </c>
      <c r="H21825" s="406"/>
      <c r="J21825" s="82">
        <v>82</v>
      </c>
      <c r="K21825" s="321">
        <v>4</v>
      </c>
    </row>
    <row r="21826" spans="1:12" x14ac:dyDescent="0.3">
      <c r="A21826" s="341">
        <v>43923.002078587961</v>
      </c>
      <c r="B21826" s="318">
        <v>41022.339</v>
      </c>
      <c r="C21826" s="318">
        <f t="shared" si="499"/>
        <v>0.24100000000180444</v>
      </c>
      <c r="D21826" s="414">
        <f t="shared" si="500"/>
        <v>0.12050000000090222</v>
      </c>
      <c r="H21826" s="406"/>
      <c r="J21826" s="82">
        <v>83</v>
      </c>
      <c r="K21826" s="391">
        <v>1</v>
      </c>
    </row>
    <row r="21827" spans="1:12" x14ac:dyDescent="0.3">
      <c r="A21827" s="341">
        <v>43923.043745196759</v>
      </c>
      <c r="B21827" s="318">
        <v>41022.580999999998</v>
      </c>
      <c r="C21827" s="318">
        <f t="shared" si="499"/>
        <v>0.24199999999837019</v>
      </c>
      <c r="D21827" s="414">
        <f t="shared" si="500"/>
        <v>0.12099999999918509</v>
      </c>
      <c r="H21827" s="406"/>
      <c r="J21827" s="82">
        <v>84</v>
      </c>
      <c r="K21827" s="319">
        <v>2</v>
      </c>
    </row>
    <row r="21828" spans="1:12" x14ac:dyDescent="0.3">
      <c r="A21828" s="341">
        <v>43923.085411805558</v>
      </c>
      <c r="B21828" s="318">
        <v>41022.817999999999</v>
      </c>
      <c r="C21828" s="318">
        <f t="shared" si="499"/>
        <v>0.23700000000098953</v>
      </c>
      <c r="D21828" s="414">
        <f t="shared" si="500"/>
        <v>0.11850000000049477</v>
      </c>
      <c r="H21828" s="406"/>
      <c r="J21828" s="82">
        <v>85</v>
      </c>
      <c r="K21828" s="320">
        <v>3</v>
      </c>
    </row>
    <row r="21829" spans="1:12" x14ac:dyDescent="0.3">
      <c r="A21829" s="341">
        <v>43923.127078414349</v>
      </c>
      <c r="B21829" s="318">
        <v>41023.065000000002</v>
      </c>
      <c r="C21829" s="318">
        <f t="shared" si="499"/>
        <v>0.2470000000030268</v>
      </c>
      <c r="D21829" s="414">
        <f t="shared" si="500"/>
        <v>0.1235000000015134</v>
      </c>
      <c r="H21829" s="406"/>
      <c r="J21829" s="82">
        <v>86</v>
      </c>
      <c r="K21829" s="321">
        <v>4</v>
      </c>
    </row>
    <row r="21830" spans="1:12" x14ac:dyDescent="0.3">
      <c r="A21830" s="341">
        <v>43923.168745023147</v>
      </c>
      <c r="B21830" s="318">
        <v>41023.311999999998</v>
      </c>
      <c r="C21830" s="318">
        <f t="shared" si="499"/>
        <v>0.24699999999575084</v>
      </c>
      <c r="D21830" s="414">
        <f t="shared" si="500"/>
        <v>0.12349999999787542</v>
      </c>
      <c r="H21830" s="406"/>
      <c r="J21830" s="82">
        <v>87</v>
      </c>
      <c r="K21830" s="391">
        <v>1</v>
      </c>
    </row>
    <row r="21831" spans="1:12" x14ac:dyDescent="0.3">
      <c r="A21831" s="341">
        <v>43923.210411631946</v>
      </c>
      <c r="B21831" s="318">
        <v>41023.56</v>
      </c>
      <c r="C21831" s="318">
        <f t="shared" si="499"/>
        <v>0.24799999999959255</v>
      </c>
      <c r="D21831" s="414">
        <f t="shared" si="500"/>
        <v>0.12399999999979627</v>
      </c>
      <c r="H21831" s="406"/>
      <c r="J21831" s="82">
        <v>88</v>
      </c>
      <c r="K21831" s="319">
        <v>2</v>
      </c>
    </row>
    <row r="21832" spans="1:12" x14ac:dyDescent="0.3">
      <c r="A21832" s="341">
        <v>43923.252078240737</v>
      </c>
      <c r="B21832" s="318">
        <v>41023.803999999996</v>
      </c>
      <c r="C21832" s="318">
        <f t="shared" si="499"/>
        <v>0.24399999999877764</v>
      </c>
      <c r="D21832" s="414">
        <f t="shared" si="500"/>
        <v>0.12199999999938882</v>
      </c>
      <c r="H21832" s="406"/>
      <c r="J21832" s="82">
        <v>89</v>
      </c>
      <c r="K21832" s="320">
        <v>3</v>
      </c>
    </row>
    <row r="21833" spans="1:12" x14ac:dyDescent="0.3">
      <c r="A21833" s="341">
        <v>43923.293744849536</v>
      </c>
      <c r="B21833" s="318">
        <v>41024.059000000001</v>
      </c>
      <c r="C21833" s="318">
        <f t="shared" si="499"/>
        <v>0.25500000000465661</v>
      </c>
      <c r="D21833" s="414">
        <f t="shared" si="500"/>
        <v>0.12750000000232831</v>
      </c>
      <c r="H21833" s="406"/>
      <c r="J21833" s="82">
        <v>90</v>
      </c>
      <c r="K21833" s="321">
        <v>4</v>
      </c>
    </row>
    <row r="21834" spans="1:12" x14ac:dyDescent="0.3">
      <c r="A21834" s="341">
        <v>43923.335411458334</v>
      </c>
      <c r="B21834" s="318">
        <v>41024.31</v>
      </c>
      <c r="C21834" s="318">
        <f t="shared" si="499"/>
        <v>0.25099999999656575</v>
      </c>
      <c r="D21834" s="414">
        <f t="shared" si="500"/>
        <v>0.12549999999828287</v>
      </c>
      <c r="H21834" s="406"/>
      <c r="J21834" s="82">
        <v>91</v>
      </c>
      <c r="K21834" s="391">
        <v>1</v>
      </c>
    </row>
    <row r="21835" spans="1:12" x14ac:dyDescent="0.3">
      <c r="A21835" s="341">
        <v>43923.377078067133</v>
      </c>
      <c r="B21835" s="318">
        <v>41024.559000000001</v>
      </c>
      <c r="C21835" s="318">
        <f t="shared" si="499"/>
        <v>0.24900000000343425</v>
      </c>
      <c r="D21835" s="414">
        <f t="shared" si="500"/>
        <v>0.12450000000171713</v>
      </c>
      <c r="H21835" s="406"/>
      <c r="J21835" s="82">
        <v>92</v>
      </c>
      <c r="K21835" s="319">
        <v>2</v>
      </c>
    </row>
    <row r="21836" spans="1:12" x14ac:dyDescent="0.3">
      <c r="A21836" s="341">
        <v>43923.418744675924</v>
      </c>
      <c r="B21836" s="318">
        <v>41024.800999999999</v>
      </c>
      <c r="C21836" s="318">
        <f t="shared" si="499"/>
        <v>0.24199999999837019</v>
      </c>
      <c r="D21836" s="414">
        <f t="shared" si="500"/>
        <v>0.12099999999918509</v>
      </c>
      <c r="H21836" s="406"/>
      <c r="J21836" s="82">
        <v>93</v>
      </c>
      <c r="K21836" s="320">
        <v>3</v>
      </c>
    </row>
    <row r="21837" spans="1:12" x14ac:dyDescent="0.3">
      <c r="A21837" s="341">
        <v>43923.460411284723</v>
      </c>
      <c r="B21837" s="318">
        <v>41025.050999999999</v>
      </c>
      <c r="C21837" s="318">
        <f t="shared" si="499"/>
        <v>0.25</v>
      </c>
      <c r="D21837" s="414">
        <f t="shared" si="500"/>
        <v>0.125</v>
      </c>
      <c r="H21837" s="406"/>
      <c r="J21837" s="82">
        <v>94</v>
      </c>
      <c r="K21837" s="321">
        <v>4</v>
      </c>
    </row>
    <row r="21838" spans="1:12" x14ac:dyDescent="0.3">
      <c r="A21838" s="341">
        <v>43923.502077893521</v>
      </c>
      <c r="B21838" s="318">
        <v>41025.300000000003</v>
      </c>
      <c r="C21838" s="318">
        <f t="shared" si="499"/>
        <v>0.24900000000343425</v>
      </c>
      <c r="D21838" s="414">
        <f t="shared" si="500"/>
        <v>0.12450000000171713</v>
      </c>
      <c r="H21838" s="406"/>
      <c r="J21838" s="82">
        <v>95</v>
      </c>
      <c r="K21838" s="391">
        <v>1</v>
      </c>
    </row>
    <row r="21839" spans="1:12" x14ac:dyDescent="0.3">
      <c r="A21839" s="341">
        <v>43923.543744502313</v>
      </c>
      <c r="B21839" s="318">
        <v>41025.542000000001</v>
      </c>
      <c r="C21839" s="318">
        <f t="shared" si="499"/>
        <v>0.24199999999837019</v>
      </c>
      <c r="D21839" s="414">
        <f t="shared" si="500"/>
        <v>0.12099999999918509</v>
      </c>
      <c r="H21839" s="406"/>
      <c r="J21839" s="82">
        <v>96</v>
      </c>
      <c r="K21839" s="319">
        <v>2</v>
      </c>
    </row>
    <row r="21840" spans="1:12" x14ac:dyDescent="0.3">
      <c r="A21840" s="341">
        <v>43923.570138888892</v>
      </c>
      <c r="B21840" s="318">
        <v>41025.542000000001</v>
      </c>
      <c r="H21840" s="332"/>
      <c r="J21840" s="82">
        <v>1</v>
      </c>
      <c r="K21840" s="319">
        <v>2</v>
      </c>
      <c r="L21840" s="54" t="s">
        <v>313</v>
      </c>
    </row>
    <row r="21841" spans="1:11" x14ac:dyDescent="0.3">
      <c r="A21841" s="341">
        <v>43923.611805555556</v>
      </c>
      <c r="B21841" s="318">
        <v>41025.781999999999</v>
      </c>
      <c r="C21841" s="318">
        <f t="shared" ref="C21841:C21904" si="501">B21841-B21840</f>
        <v>0.23999999999796273</v>
      </c>
      <c r="D21841" s="414">
        <f t="shared" ref="D21841:D21904" si="502">C21841/2</f>
        <v>0.11999999999898137</v>
      </c>
      <c r="H21841" s="406"/>
      <c r="J21841" s="82">
        <v>2</v>
      </c>
      <c r="K21841" s="320">
        <v>3</v>
      </c>
    </row>
    <row r="21842" spans="1:11" x14ac:dyDescent="0.3">
      <c r="A21842" s="341">
        <v>43923.65347222222</v>
      </c>
      <c r="B21842" s="318">
        <v>41026.036</v>
      </c>
      <c r="C21842" s="318">
        <f t="shared" si="501"/>
        <v>0.25400000000081491</v>
      </c>
      <c r="D21842" s="414">
        <f t="shared" si="502"/>
        <v>0.12700000000040745</v>
      </c>
      <c r="H21842" s="406"/>
      <c r="J21842" s="82">
        <v>3</v>
      </c>
      <c r="K21842" s="321">
        <v>4</v>
      </c>
    </row>
    <row r="21843" spans="1:11" x14ac:dyDescent="0.3">
      <c r="A21843" s="341">
        <v>43923.695138888892</v>
      </c>
      <c r="B21843" s="318">
        <v>41026.281999999999</v>
      </c>
      <c r="C21843" s="318">
        <f t="shared" si="501"/>
        <v>0.24599999999918509</v>
      </c>
      <c r="D21843" s="414">
        <f t="shared" si="502"/>
        <v>0.12299999999959255</v>
      </c>
      <c r="H21843" s="406"/>
      <c r="J21843" s="82">
        <v>4</v>
      </c>
      <c r="K21843" s="391">
        <v>1</v>
      </c>
    </row>
    <row r="21844" spans="1:11" x14ac:dyDescent="0.3">
      <c r="A21844" s="341">
        <v>43923.736805555556</v>
      </c>
      <c r="B21844" s="318">
        <v>41026.521000000001</v>
      </c>
      <c r="C21844" s="318">
        <f t="shared" si="501"/>
        <v>0.23900000000139698</v>
      </c>
      <c r="D21844" s="414">
        <f t="shared" si="502"/>
        <v>0.11950000000069849</v>
      </c>
      <c r="H21844" s="406"/>
      <c r="J21844" s="82">
        <v>5</v>
      </c>
      <c r="K21844" s="319">
        <v>2</v>
      </c>
    </row>
    <row r="21845" spans="1:11" x14ac:dyDescent="0.3">
      <c r="A21845" s="341">
        <v>43923.77847222222</v>
      </c>
      <c r="B21845" s="318">
        <v>41026.752</v>
      </c>
      <c r="C21845" s="318">
        <f t="shared" si="501"/>
        <v>0.23099999999976717</v>
      </c>
      <c r="D21845" s="414">
        <f t="shared" si="502"/>
        <v>0.11549999999988358</v>
      </c>
      <c r="H21845" s="406"/>
      <c r="J21845" s="82">
        <v>6</v>
      </c>
      <c r="K21845" s="320">
        <v>3</v>
      </c>
    </row>
    <row r="21846" spans="1:11" x14ac:dyDescent="0.3">
      <c r="A21846" s="341">
        <v>43923.820138888892</v>
      </c>
      <c r="B21846" s="318">
        <v>41026.998</v>
      </c>
      <c r="C21846" s="318">
        <f t="shared" si="501"/>
        <v>0.24599999999918509</v>
      </c>
      <c r="D21846" s="414">
        <f t="shared" si="502"/>
        <v>0.12299999999959255</v>
      </c>
      <c r="H21846" s="406"/>
      <c r="J21846" s="82">
        <v>7</v>
      </c>
      <c r="K21846" s="321">
        <v>4</v>
      </c>
    </row>
    <row r="21847" spans="1:11" x14ac:dyDescent="0.3">
      <c r="A21847" s="341">
        <v>43923.861805555556</v>
      </c>
      <c r="B21847" s="318">
        <v>41027.248</v>
      </c>
      <c r="C21847" s="318">
        <f t="shared" si="501"/>
        <v>0.25</v>
      </c>
      <c r="D21847" s="414">
        <f t="shared" si="502"/>
        <v>0.125</v>
      </c>
      <c r="H21847" s="406"/>
      <c r="J21847" s="82">
        <v>8</v>
      </c>
      <c r="K21847" s="391">
        <v>1</v>
      </c>
    </row>
    <row r="21848" spans="1:11" x14ac:dyDescent="0.3">
      <c r="A21848" s="341">
        <v>43923.90347222222</v>
      </c>
      <c r="B21848" s="318">
        <v>41027.487000000001</v>
      </c>
      <c r="C21848" s="318">
        <f t="shared" si="501"/>
        <v>0.23900000000139698</v>
      </c>
      <c r="D21848" s="414">
        <f t="shared" si="502"/>
        <v>0.11950000000069849</v>
      </c>
      <c r="H21848" s="406"/>
      <c r="J21848" s="82">
        <v>9</v>
      </c>
      <c r="K21848" s="319">
        <v>2</v>
      </c>
    </row>
    <row r="21849" spans="1:11" x14ac:dyDescent="0.3">
      <c r="A21849" s="341">
        <v>43923.945138888892</v>
      </c>
      <c r="B21849" s="318">
        <v>41027.718000000001</v>
      </c>
      <c r="C21849" s="318">
        <f t="shared" si="501"/>
        <v>0.23099999999976717</v>
      </c>
      <c r="D21849" s="414">
        <f t="shared" si="502"/>
        <v>0.11549999999988358</v>
      </c>
      <c r="H21849" s="406"/>
      <c r="J21849" s="82">
        <v>10</v>
      </c>
      <c r="K21849" s="320">
        <v>3</v>
      </c>
    </row>
    <row r="21850" spans="1:11" x14ac:dyDescent="0.3">
      <c r="A21850" s="341">
        <v>43923.986805555556</v>
      </c>
      <c r="B21850" s="318">
        <v>41027.959000000003</v>
      </c>
      <c r="C21850" s="318">
        <f t="shared" si="501"/>
        <v>0.24100000000180444</v>
      </c>
      <c r="D21850" s="414">
        <f t="shared" si="502"/>
        <v>0.12050000000090222</v>
      </c>
      <c r="E21850" s="336">
        <f>SUM(C21826:C21850)*7.4805194805</f>
        <v>43.843324675243593</v>
      </c>
      <c r="F21850" s="324">
        <f>AVERAGE(D21826:D21850)</f>
        <v>0.12210416666675883</v>
      </c>
      <c r="G21850" s="324">
        <f>_xlfn.STDEV.S(D21826:D21850)</f>
        <v>3.1553238885604173E-3</v>
      </c>
      <c r="H21850" s="406"/>
      <c r="J21850" s="82">
        <v>11</v>
      </c>
      <c r="K21850" s="321">
        <v>4</v>
      </c>
    </row>
    <row r="21851" spans="1:11" x14ac:dyDescent="0.3">
      <c r="A21851" s="341">
        <v>43924.02847222222</v>
      </c>
      <c r="B21851" s="318">
        <v>41028.207999999999</v>
      </c>
      <c r="C21851" s="318">
        <f t="shared" si="501"/>
        <v>0.24899999999615829</v>
      </c>
      <c r="D21851" s="414">
        <f t="shared" si="502"/>
        <v>0.12449999999807915</v>
      </c>
      <c r="H21851" s="406"/>
      <c r="J21851" s="82">
        <v>12</v>
      </c>
      <c r="K21851" s="391">
        <v>1</v>
      </c>
    </row>
    <row r="21852" spans="1:11" x14ac:dyDescent="0.3">
      <c r="A21852" s="341">
        <v>43924.070138888892</v>
      </c>
      <c r="B21852" s="318">
        <v>41028.451000000001</v>
      </c>
      <c r="C21852" s="318">
        <f t="shared" si="501"/>
        <v>0.24300000000221189</v>
      </c>
      <c r="D21852" s="414">
        <f t="shared" si="502"/>
        <v>0.12150000000110595</v>
      </c>
      <c r="H21852" s="406"/>
      <c r="J21852" s="82">
        <v>13</v>
      </c>
      <c r="K21852" s="319">
        <v>2</v>
      </c>
    </row>
    <row r="21853" spans="1:11" x14ac:dyDescent="0.3">
      <c r="A21853" s="341">
        <v>43924.111805555556</v>
      </c>
      <c r="B21853" s="318">
        <v>41028.690999999999</v>
      </c>
      <c r="C21853" s="318">
        <f t="shared" si="501"/>
        <v>0.23999999999796273</v>
      </c>
      <c r="D21853" s="414">
        <f t="shared" si="502"/>
        <v>0.11999999999898137</v>
      </c>
      <c r="H21853" s="406"/>
      <c r="J21853" s="82">
        <v>14</v>
      </c>
      <c r="K21853" s="320">
        <v>3</v>
      </c>
    </row>
    <row r="21854" spans="1:11" x14ac:dyDescent="0.3">
      <c r="A21854" s="341">
        <v>43924.15347222222</v>
      </c>
      <c r="B21854" s="318">
        <v>41028.938999999998</v>
      </c>
      <c r="C21854" s="318">
        <f t="shared" si="501"/>
        <v>0.24799999999959255</v>
      </c>
      <c r="D21854" s="414">
        <f t="shared" si="502"/>
        <v>0.12399999999979627</v>
      </c>
      <c r="H21854" s="406"/>
      <c r="J21854" s="82">
        <v>15</v>
      </c>
      <c r="K21854" s="321">
        <v>4</v>
      </c>
    </row>
    <row r="21855" spans="1:11" x14ac:dyDescent="0.3">
      <c r="A21855" s="341">
        <v>43924.195138888892</v>
      </c>
      <c r="B21855" s="318">
        <v>41029.190999999999</v>
      </c>
      <c r="C21855" s="318">
        <f t="shared" si="501"/>
        <v>0.25200000000040745</v>
      </c>
      <c r="D21855" s="414">
        <f t="shared" si="502"/>
        <v>0.12600000000020373</v>
      </c>
      <c r="H21855" s="406"/>
      <c r="J21855" s="82">
        <v>16</v>
      </c>
      <c r="K21855" s="391">
        <v>1</v>
      </c>
    </row>
    <row r="21856" spans="1:11" x14ac:dyDescent="0.3">
      <c r="A21856" s="341">
        <v>43924.236805555556</v>
      </c>
      <c r="B21856" s="318">
        <v>41029.440999999999</v>
      </c>
      <c r="C21856" s="318">
        <f t="shared" si="501"/>
        <v>0.25</v>
      </c>
      <c r="D21856" s="414">
        <f t="shared" si="502"/>
        <v>0.125</v>
      </c>
      <c r="H21856" s="406"/>
      <c r="J21856" s="82">
        <v>17</v>
      </c>
      <c r="K21856" s="319">
        <v>2</v>
      </c>
    </row>
    <row r="21857" spans="1:11" x14ac:dyDescent="0.3">
      <c r="A21857" s="341">
        <v>43924.27847222222</v>
      </c>
      <c r="B21857" s="318">
        <v>41029.682000000001</v>
      </c>
      <c r="C21857" s="318">
        <f t="shared" si="501"/>
        <v>0.24100000000180444</v>
      </c>
      <c r="D21857" s="414">
        <f t="shared" si="502"/>
        <v>0.12050000000090222</v>
      </c>
      <c r="H21857" s="406"/>
      <c r="J21857" s="82">
        <v>18</v>
      </c>
      <c r="K21857" s="320">
        <v>3</v>
      </c>
    </row>
    <row r="21858" spans="1:11" x14ac:dyDescent="0.3">
      <c r="A21858" s="341">
        <v>43924.320138888892</v>
      </c>
      <c r="B21858" s="318">
        <v>41029.930999999997</v>
      </c>
      <c r="C21858" s="318">
        <f t="shared" si="501"/>
        <v>0.24899999999615829</v>
      </c>
      <c r="D21858" s="414">
        <f t="shared" si="502"/>
        <v>0.12449999999807915</v>
      </c>
      <c r="H21858" s="406"/>
      <c r="J21858" s="82">
        <v>19</v>
      </c>
      <c r="K21858" s="321">
        <v>4</v>
      </c>
    </row>
    <row r="21859" spans="1:11" x14ac:dyDescent="0.3">
      <c r="A21859" s="341">
        <v>43924.361805555556</v>
      </c>
      <c r="B21859" s="318">
        <v>41030.188999999998</v>
      </c>
      <c r="C21859" s="318">
        <f t="shared" si="501"/>
        <v>0.25800000000162981</v>
      </c>
      <c r="D21859" s="414">
        <f t="shared" si="502"/>
        <v>0.12900000000081491</v>
      </c>
      <c r="H21859" s="406"/>
      <c r="J21859" s="82">
        <v>20</v>
      </c>
      <c r="K21859" s="391">
        <v>1</v>
      </c>
    </row>
    <row r="21860" spans="1:11" x14ac:dyDescent="0.3">
      <c r="A21860" s="341">
        <v>43924.40347222222</v>
      </c>
      <c r="B21860" s="318">
        <v>41030.438000000002</v>
      </c>
      <c r="C21860" s="318">
        <f t="shared" si="501"/>
        <v>0.24900000000343425</v>
      </c>
      <c r="D21860" s="414">
        <f t="shared" si="502"/>
        <v>0.12450000000171713</v>
      </c>
      <c r="H21860" s="406"/>
      <c r="J21860" s="82">
        <v>21</v>
      </c>
      <c r="K21860" s="319">
        <v>2</v>
      </c>
    </row>
    <row r="21861" spans="1:11" x14ac:dyDescent="0.3">
      <c r="A21861" s="341">
        <v>43924.445138888892</v>
      </c>
      <c r="B21861" s="318">
        <v>41030.68</v>
      </c>
      <c r="C21861" s="318">
        <f t="shared" si="501"/>
        <v>0.24199999999837019</v>
      </c>
      <c r="D21861" s="414">
        <f t="shared" si="502"/>
        <v>0.12099999999918509</v>
      </c>
      <c r="H21861" s="406"/>
      <c r="J21861" s="82">
        <v>22</v>
      </c>
      <c r="K21861" s="320">
        <v>3</v>
      </c>
    </row>
    <row r="21862" spans="1:11" x14ac:dyDescent="0.3">
      <c r="A21862" s="341">
        <v>43924.486805555556</v>
      </c>
      <c r="B21862" s="318">
        <v>41030.928</v>
      </c>
      <c r="C21862" s="318">
        <f t="shared" si="501"/>
        <v>0.24799999999959255</v>
      </c>
      <c r="D21862" s="414">
        <f t="shared" si="502"/>
        <v>0.12399999999979627</v>
      </c>
      <c r="H21862" s="406"/>
      <c r="J21862" s="82">
        <v>23</v>
      </c>
      <c r="K21862" s="321">
        <v>4</v>
      </c>
    </row>
    <row r="21863" spans="1:11" x14ac:dyDescent="0.3">
      <c r="A21863" s="341">
        <v>43924.52847222222</v>
      </c>
      <c r="B21863" s="318">
        <v>41031.178999999996</v>
      </c>
      <c r="C21863" s="318">
        <f t="shared" si="501"/>
        <v>0.25099999999656575</v>
      </c>
      <c r="D21863" s="414">
        <f t="shared" si="502"/>
        <v>0.12549999999828287</v>
      </c>
      <c r="H21863" s="406"/>
      <c r="J21863" s="82">
        <v>24</v>
      </c>
      <c r="K21863" s="391">
        <v>1</v>
      </c>
    </row>
    <row r="21864" spans="1:11" x14ac:dyDescent="0.3">
      <c r="A21864" s="341">
        <v>43924.570138888892</v>
      </c>
      <c r="B21864" s="318">
        <v>41031.421999999999</v>
      </c>
      <c r="C21864" s="318">
        <f t="shared" si="501"/>
        <v>0.24300000000221189</v>
      </c>
      <c r="D21864" s="414">
        <f t="shared" si="502"/>
        <v>0.12150000000110595</v>
      </c>
      <c r="H21864" s="406"/>
      <c r="J21864" s="82">
        <v>25</v>
      </c>
      <c r="K21864" s="319">
        <v>2</v>
      </c>
    </row>
    <row r="21865" spans="1:11" x14ac:dyDescent="0.3">
      <c r="A21865" s="341">
        <v>43924.611805555556</v>
      </c>
      <c r="B21865" s="318">
        <v>41031.661</v>
      </c>
      <c r="C21865" s="318">
        <f t="shared" si="501"/>
        <v>0.23900000000139698</v>
      </c>
      <c r="D21865" s="414">
        <f t="shared" si="502"/>
        <v>0.11950000000069849</v>
      </c>
      <c r="H21865" s="406"/>
      <c r="J21865" s="82">
        <v>26</v>
      </c>
      <c r="K21865" s="320">
        <v>3</v>
      </c>
    </row>
    <row r="21866" spans="1:11" x14ac:dyDescent="0.3">
      <c r="A21866" s="341">
        <v>43924.65347222222</v>
      </c>
      <c r="B21866" s="318">
        <v>41031.908000000003</v>
      </c>
      <c r="C21866" s="318">
        <f t="shared" si="501"/>
        <v>0.2470000000030268</v>
      </c>
      <c r="D21866" s="414">
        <f t="shared" si="502"/>
        <v>0.1235000000015134</v>
      </c>
      <c r="H21866" s="406"/>
      <c r="J21866" s="82">
        <v>27</v>
      </c>
      <c r="K21866" s="321">
        <v>4</v>
      </c>
    </row>
    <row r="21867" spans="1:11" x14ac:dyDescent="0.3">
      <c r="A21867" s="341">
        <v>43924.695138888892</v>
      </c>
      <c r="B21867" s="318">
        <v>41032.160000000003</v>
      </c>
      <c r="C21867" s="318">
        <f t="shared" si="501"/>
        <v>0.25200000000040745</v>
      </c>
      <c r="D21867" s="414">
        <f t="shared" si="502"/>
        <v>0.12600000000020373</v>
      </c>
      <c r="H21867" s="406"/>
      <c r="J21867" s="82">
        <v>28</v>
      </c>
      <c r="K21867" s="391">
        <v>1</v>
      </c>
    </row>
    <row r="21868" spans="1:11" x14ac:dyDescent="0.3">
      <c r="A21868" s="341">
        <v>43924.736805555556</v>
      </c>
      <c r="B21868" s="318">
        <v>41032.402000000002</v>
      </c>
      <c r="C21868" s="318">
        <f t="shared" si="501"/>
        <v>0.24199999999837019</v>
      </c>
      <c r="D21868" s="414">
        <f t="shared" si="502"/>
        <v>0.12099999999918509</v>
      </c>
      <c r="H21868" s="406"/>
      <c r="J21868" s="82">
        <v>29</v>
      </c>
      <c r="K21868" s="319">
        <v>2</v>
      </c>
    </row>
    <row r="21869" spans="1:11" x14ac:dyDescent="0.3">
      <c r="A21869" s="341">
        <v>43924.77847222222</v>
      </c>
      <c r="B21869" s="318">
        <v>41032.637000000002</v>
      </c>
      <c r="C21869" s="318">
        <f t="shared" si="501"/>
        <v>0.23500000000058208</v>
      </c>
      <c r="D21869" s="414">
        <f t="shared" si="502"/>
        <v>0.11750000000029104</v>
      </c>
      <c r="H21869" s="406"/>
      <c r="J21869" s="82">
        <v>30</v>
      </c>
      <c r="K21869" s="320">
        <v>3</v>
      </c>
    </row>
    <row r="21870" spans="1:11" x14ac:dyDescent="0.3">
      <c r="A21870" s="341">
        <v>43924.820138888892</v>
      </c>
      <c r="B21870" s="318">
        <v>41032.870000000003</v>
      </c>
      <c r="C21870" s="318">
        <f t="shared" si="501"/>
        <v>0.23300000000017462</v>
      </c>
      <c r="D21870" s="414">
        <f t="shared" si="502"/>
        <v>0.11650000000008731</v>
      </c>
      <c r="H21870" s="406"/>
      <c r="J21870" s="82">
        <v>31</v>
      </c>
      <c r="K21870" s="321">
        <v>4</v>
      </c>
    </row>
    <row r="21871" spans="1:11" x14ac:dyDescent="0.3">
      <c r="A21871" s="341">
        <v>43924.861805555556</v>
      </c>
      <c r="B21871" s="318">
        <v>41033.118999999999</v>
      </c>
      <c r="C21871" s="318">
        <f t="shared" si="501"/>
        <v>0.24899999999615829</v>
      </c>
      <c r="D21871" s="414">
        <f t="shared" si="502"/>
        <v>0.12449999999807915</v>
      </c>
      <c r="H21871" s="406"/>
      <c r="J21871" s="82">
        <v>32</v>
      </c>
      <c r="K21871" s="391">
        <v>1</v>
      </c>
    </row>
    <row r="21872" spans="1:11" x14ac:dyDescent="0.3">
      <c r="A21872" s="341">
        <v>43924.90347222222</v>
      </c>
      <c r="B21872" s="318">
        <v>41033.360999999997</v>
      </c>
      <c r="C21872" s="318">
        <f t="shared" si="501"/>
        <v>0.24199999999837019</v>
      </c>
      <c r="D21872" s="414">
        <f t="shared" si="502"/>
        <v>0.12099999999918509</v>
      </c>
      <c r="H21872" s="406"/>
      <c r="J21872" s="82">
        <v>33</v>
      </c>
      <c r="K21872" s="319">
        <v>2</v>
      </c>
    </row>
    <row r="21873" spans="1:11" x14ac:dyDescent="0.3">
      <c r="A21873" s="341">
        <v>43924.945138888892</v>
      </c>
      <c r="B21873" s="318">
        <v>41033.599000000002</v>
      </c>
      <c r="C21873" s="318">
        <f t="shared" si="501"/>
        <v>0.23800000000483124</v>
      </c>
      <c r="D21873" s="414">
        <f t="shared" si="502"/>
        <v>0.11900000000241562</v>
      </c>
      <c r="H21873" s="406"/>
      <c r="J21873" s="82">
        <v>34</v>
      </c>
      <c r="K21873" s="320">
        <v>3</v>
      </c>
    </row>
    <row r="21874" spans="1:11" x14ac:dyDescent="0.3">
      <c r="A21874" s="341">
        <v>43924.986805555556</v>
      </c>
      <c r="B21874" s="318">
        <v>41033.832000000002</v>
      </c>
      <c r="C21874" s="318">
        <f t="shared" si="501"/>
        <v>0.23300000000017462</v>
      </c>
      <c r="D21874" s="414">
        <f t="shared" si="502"/>
        <v>0.11650000000008731</v>
      </c>
      <c r="E21874" s="336">
        <f>SUM(C21851:C21874)*7.4805194805</f>
        <v>43.933090908973455</v>
      </c>
      <c r="F21874" s="324">
        <f>AVERAGE(D21851:D21874)</f>
        <v>0.12235416666665817</v>
      </c>
      <c r="G21874" s="324">
        <f>_xlfn.STDEV.S(D21851:D21874)</f>
        <v>3.2319033515758669E-3</v>
      </c>
      <c r="H21874" s="406"/>
      <c r="J21874" s="82">
        <v>35</v>
      </c>
      <c r="K21874" s="321">
        <v>4</v>
      </c>
    </row>
    <row r="21875" spans="1:11" x14ac:dyDescent="0.3">
      <c r="A21875" s="341">
        <v>43925.02847222222</v>
      </c>
      <c r="B21875" s="318">
        <v>41034.080000000002</v>
      </c>
      <c r="C21875" s="318">
        <f t="shared" si="501"/>
        <v>0.24799999999959255</v>
      </c>
      <c r="D21875" s="414">
        <f t="shared" si="502"/>
        <v>0.12399999999979627</v>
      </c>
      <c r="H21875" s="406"/>
      <c r="J21875" s="82">
        <v>36</v>
      </c>
      <c r="K21875" s="391">
        <v>1</v>
      </c>
    </row>
    <row r="21876" spans="1:11" x14ac:dyDescent="0.3">
      <c r="A21876" s="341">
        <v>43925.070138888892</v>
      </c>
      <c r="B21876" s="318">
        <v>41034.322999999997</v>
      </c>
      <c r="C21876" s="318">
        <f t="shared" si="501"/>
        <v>0.24299999999493593</v>
      </c>
      <c r="D21876" s="414">
        <f t="shared" si="502"/>
        <v>0.12149999999746797</v>
      </c>
      <c r="H21876" s="406"/>
      <c r="J21876" s="82">
        <v>37</v>
      </c>
      <c r="K21876" s="319">
        <v>2</v>
      </c>
    </row>
    <row r="21877" spans="1:11" x14ac:dyDescent="0.3">
      <c r="A21877" s="341">
        <v>43925.111805555556</v>
      </c>
      <c r="B21877" s="318">
        <v>41034.569000000003</v>
      </c>
      <c r="C21877" s="318">
        <f t="shared" si="501"/>
        <v>0.24600000000646105</v>
      </c>
      <c r="D21877" s="414">
        <f t="shared" si="502"/>
        <v>0.12300000000323053</v>
      </c>
      <c r="H21877" s="406"/>
      <c r="J21877" s="82">
        <v>38</v>
      </c>
      <c r="K21877" s="320">
        <v>3</v>
      </c>
    </row>
    <row r="21878" spans="1:11" x14ac:dyDescent="0.3">
      <c r="A21878" s="341">
        <v>43925.15347222222</v>
      </c>
      <c r="B21878" s="318">
        <v>41034.807999999997</v>
      </c>
      <c r="C21878" s="318">
        <f t="shared" si="501"/>
        <v>0.23899999999412103</v>
      </c>
      <c r="D21878" s="414">
        <f t="shared" si="502"/>
        <v>0.11949999999706051</v>
      </c>
      <c r="H21878" s="406"/>
      <c r="J21878" s="82">
        <v>39</v>
      </c>
      <c r="K21878" s="321">
        <v>4</v>
      </c>
    </row>
    <row r="21879" spans="1:11" x14ac:dyDescent="0.3">
      <c r="A21879" s="341">
        <v>43925.195138888892</v>
      </c>
      <c r="B21879" s="318">
        <v>41035.059000000001</v>
      </c>
      <c r="C21879" s="318">
        <f t="shared" si="501"/>
        <v>0.25100000000384171</v>
      </c>
      <c r="D21879" s="414">
        <f t="shared" si="502"/>
        <v>0.12550000000192085</v>
      </c>
      <c r="H21879" s="406"/>
      <c r="J21879" s="82">
        <v>40</v>
      </c>
      <c r="K21879" s="391">
        <v>1</v>
      </c>
    </row>
    <row r="21880" spans="1:11" x14ac:dyDescent="0.3">
      <c r="A21880" s="341">
        <v>43925.236805555556</v>
      </c>
      <c r="B21880" s="318">
        <v>41035.311999999998</v>
      </c>
      <c r="C21880" s="318">
        <f t="shared" si="501"/>
        <v>0.2529999999969732</v>
      </c>
      <c r="D21880" s="414">
        <f t="shared" si="502"/>
        <v>0.1264999999984866</v>
      </c>
      <c r="H21880" s="406"/>
      <c r="J21880" s="82">
        <v>41</v>
      </c>
      <c r="K21880" s="319">
        <v>2</v>
      </c>
    </row>
    <row r="21881" spans="1:11" x14ac:dyDescent="0.3">
      <c r="A21881" s="341">
        <v>43925.27847222222</v>
      </c>
      <c r="B21881" s="318">
        <v>41035.561999999998</v>
      </c>
      <c r="C21881" s="318">
        <f t="shared" si="501"/>
        <v>0.25</v>
      </c>
      <c r="D21881" s="414">
        <f t="shared" si="502"/>
        <v>0.125</v>
      </c>
      <c r="H21881" s="406"/>
      <c r="J21881" s="82">
        <v>42</v>
      </c>
      <c r="K21881" s="320">
        <v>3</v>
      </c>
    </row>
    <row r="21882" spans="1:11" x14ac:dyDescent="0.3">
      <c r="A21882" s="341">
        <v>43925.320138888892</v>
      </c>
      <c r="B21882" s="318">
        <v>41035.807999999997</v>
      </c>
      <c r="C21882" s="318">
        <f t="shared" si="501"/>
        <v>0.24599999999918509</v>
      </c>
      <c r="D21882" s="414">
        <f t="shared" si="502"/>
        <v>0.12299999999959255</v>
      </c>
      <c r="H21882" s="406"/>
      <c r="J21882" s="82">
        <v>43</v>
      </c>
      <c r="K21882" s="321">
        <v>4</v>
      </c>
    </row>
    <row r="21883" spans="1:11" x14ac:dyDescent="0.3">
      <c r="A21883" s="341">
        <v>43925.361805555556</v>
      </c>
      <c r="B21883" s="318">
        <v>41036.06</v>
      </c>
      <c r="C21883" s="318">
        <f t="shared" si="501"/>
        <v>0.25200000000040745</v>
      </c>
      <c r="D21883" s="414">
        <f t="shared" si="502"/>
        <v>0.12600000000020373</v>
      </c>
      <c r="H21883" s="406"/>
      <c r="J21883" s="82">
        <v>44</v>
      </c>
      <c r="K21883" s="391">
        <v>1</v>
      </c>
    </row>
    <row r="21884" spans="1:11" x14ac:dyDescent="0.3">
      <c r="A21884" s="341">
        <v>43925.40347222222</v>
      </c>
      <c r="B21884" s="318">
        <v>41036.31</v>
      </c>
      <c r="C21884" s="318">
        <f t="shared" si="501"/>
        <v>0.25</v>
      </c>
      <c r="D21884" s="414">
        <f t="shared" si="502"/>
        <v>0.125</v>
      </c>
      <c r="H21884" s="406"/>
      <c r="J21884" s="82">
        <v>45</v>
      </c>
      <c r="K21884" s="319">
        <v>2</v>
      </c>
    </row>
    <row r="21885" spans="1:11" x14ac:dyDescent="0.3">
      <c r="A21885" s="341">
        <v>43925.445138888892</v>
      </c>
      <c r="B21885" s="318">
        <v>41036.557999999997</v>
      </c>
      <c r="C21885" s="318">
        <f t="shared" si="501"/>
        <v>0.24799999999959255</v>
      </c>
      <c r="D21885" s="414">
        <f t="shared" si="502"/>
        <v>0.12399999999979627</v>
      </c>
      <c r="H21885" s="406"/>
      <c r="J21885" s="82">
        <v>46</v>
      </c>
      <c r="K21885" s="320">
        <v>3</v>
      </c>
    </row>
    <row r="21886" spans="1:11" x14ac:dyDescent="0.3">
      <c r="A21886" s="341">
        <v>43925.486805555556</v>
      </c>
      <c r="B21886" s="318">
        <v>41036.798000000003</v>
      </c>
      <c r="C21886" s="318">
        <f t="shared" si="501"/>
        <v>0.24000000000523869</v>
      </c>
      <c r="D21886" s="414">
        <f t="shared" si="502"/>
        <v>0.12000000000261934</v>
      </c>
      <c r="H21886" s="406"/>
      <c r="J21886" s="82">
        <v>47</v>
      </c>
      <c r="K21886" s="321">
        <v>4</v>
      </c>
    </row>
    <row r="21887" spans="1:11" x14ac:dyDescent="0.3">
      <c r="A21887" s="341">
        <v>43925.52847222222</v>
      </c>
      <c r="B21887" s="318">
        <v>41037.048000000003</v>
      </c>
      <c r="C21887" s="318">
        <f t="shared" si="501"/>
        <v>0.25</v>
      </c>
      <c r="D21887" s="414">
        <f t="shared" si="502"/>
        <v>0.125</v>
      </c>
      <c r="H21887" s="406"/>
      <c r="J21887" s="82">
        <v>48</v>
      </c>
      <c r="K21887" s="391">
        <v>1</v>
      </c>
    </row>
    <row r="21888" spans="1:11" x14ac:dyDescent="0.3">
      <c r="A21888" s="341">
        <v>43925.570138888892</v>
      </c>
      <c r="B21888" s="318">
        <v>41037.29</v>
      </c>
      <c r="C21888" s="318">
        <f t="shared" si="501"/>
        <v>0.24199999999837019</v>
      </c>
      <c r="D21888" s="414">
        <f t="shared" si="502"/>
        <v>0.12099999999918509</v>
      </c>
      <c r="H21888" s="406"/>
      <c r="J21888" s="82">
        <v>49</v>
      </c>
      <c r="K21888" s="319">
        <v>2</v>
      </c>
    </row>
    <row r="21889" spans="1:11" x14ac:dyDescent="0.3">
      <c r="A21889" s="341">
        <v>43925.611805555556</v>
      </c>
      <c r="B21889" s="318">
        <v>41037.527999999998</v>
      </c>
      <c r="C21889" s="318">
        <f t="shared" si="501"/>
        <v>0.23799999999755528</v>
      </c>
      <c r="D21889" s="414">
        <f t="shared" si="502"/>
        <v>0.11899999999877764</v>
      </c>
      <c r="H21889" s="406"/>
      <c r="J21889" s="82">
        <v>50</v>
      </c>
      <c r="K21889" s="320">
        <v>3</v>
      </c>
    </row>
    <row r="21890" spans="1:11" x14ac:dyDescent="0.3">
      <c r="A21890" s="341">
        <v>43925.65347222222</v>
      </c>
      <c r="B21890" s="318">
        <v>41037.762000000002</v>
      </c>
      <c r="C21890" s="318">
        <f t="shared" si="501"/>
        <v>0.23400000000401633</v>
      </c>
      <c r="D21890" s="414">
        <f t="shared" si="502"/>
        <v>0.11700000000200816</v>
      </c>
      <c r="H21890" s="406"/>
      <c r="J21890" s="82">
        <v>51</v>
      </c>
      <c r="K21890" s="321">
        <v>4</v>
      </c>
    </row>
    <row r="21891" spans="1:11" x14ac:dyDescent="0.3">
      <c r="A21891" s="341">
        <v>43925.695138888892</v>
      </c>
      <c r="B21891" s="318">
        <v>41038.008999999998</v>
      </c>
      <c r="C21891" s="318">
        <f t="shared" si="501"/>
        <v>0.24699999999575084</v>
      </c>
      <c r="D21891" s="414">
        <f t="shared" si="502"/>
        <v>0.12349999999787542</v>
      </c>
      <c r="H21891" s="406"/>
      <c r="J21891" s="82">
        <v>52</v>
      </c>
      <c r="K21891" s="391">
        <v>1</v>
      </c>
    </row>
    <row r="21892" spans="1:11" x14ac:dyDescent="0.3">
      <c r="A21892" s="341">
        <v>43925.736805555556</v>
      </c>
      <c r="B21892" s="318">
        <v>41038.254000000001</v>
      </c>
      <c r="C21892" s="318">
        <f t="shared" si="501"/>
        <v>0.24500000000261934</v>
      </c>
      <c r="D21892" s="414">
        <f t="shared" si="502"/>
        <v>0.12250000000130967</v>
      </c>
      <c r="H21892" s="406"/>
      <c r="J21892" s="82">
        <v>53</v>
      </c>
      <c r="K21892" s="319">
        <v>2</v>
      </c>
    </row>
    <row r="21893" spans="1:11" x14ac:dyDescent="0.3">
      <c r="A21893" s="341">
        <v>43925.77847222222</v>
      </c>
      <c r="B21893" s="318">
        <v>41038.49</v>
      </c>
      <c r="C21893" s="318">
        <f t="shared" si="501"/>
        <v>0.23599999999714782</v>
      </c>
      <c r="D21893" s="414">
        <f t="shared" si="502"/>
        <v>0.11799999999857391</v>
      </c>
      <c r="H21893" s="406"/>
      <c r="J21893" s="82">
        <v>54</v>
      </c>
      <c r="K21893" s="320">
        <v>3</v>
      </c>
    </row>
    <row r="21894" spans="1:11" x14ac:dyDescent="0.3">
      <c r="A21894" s="341">
        <v>43925.820138888892</v>
      </c>
      <c r="B21894" s="318">
        <v>41038.720999999998</v>
      </c>
      <c r="C21894" s="318">
        <f t="shared" si="501"/>
        <v>0.23099999999976717</v>
      </c>
      <c r="D21894" s="414">
        <f t="shared" si="502"/>
        <v>0.11549999999988358</v>
      </c>
      <c r="H21894" s="406"/>
      <c r="J21894" s="82">
        <v>55</v>
      </c>
      <c r="K21894" s="321">
        <v>4</v>
      </c>
    </row>
    <row r="21895" spans="1:11" x14ac:dyDescent="0.3">
      <c r="A21895" s="341">
        <v>43925.861805555556</v>
      </c>
      <c r="B21895" s="318">
        <v>41038.961000000003</v>
      </c>
      <c r="C21895" s="318">
        <f t="shared" si="501"/>
        <v>0.24000000000523869</v>
      </c>
      <c r="D21895" s="414">
        <f t="shared" si="502"/>
        <v>0.12000000000261934</v>
      </c>
      <c r="H21895" s="406"/>
      <c r="J21895" s="82">
        <v>56</v>
      </c>
      <c r="K21895" s="391">
        <v>1</v>
      </c>
    </row>
    <row r="21896" spans="1:11" x14ac:dyDescent="0.3">
      <c r="A21896" s="341">
        <v>43925.90347222222</v>
      </c>
      <c r="B21896" s="318">
        <v>41039.209000000003</v>
      </c>
      <c r="C21896" s="318">
        <f t="shared" si="501"/>
        <v>0.24799999999959255</v>
      </c>
      <c r="D21896" s="414">
        <f t="shared" si="502"/>
        <v>0.12399999999979627</v>
      </c>
      <c r="H21896" s="406"/>
      <c r="J21896" s="82">
        <v>57</v>
      </c>
      <c r="K21896" s="319">
        <v>2</v>
      </c>
    </row>
    <row r="21897" spans="1:11" x14ac:dyDescent="0.3">
      <c r="A21897" s="341">
        <v>43925.945138888892</v>
      </c>
      <c r="B21897" s="318">
        <v>41039.449000000001</v>
      </c>
      <c r="C21897" s="318">
        <f t="shared" si="501"/>
        <v>0.23999999999796273</v>
      </c>
      <c r="D21897" s="414">
        <f t="shared" si="502"/>
        <v>0.11999999999898137</v>
      </c>
      <c r="H21897" s="406"/>
      <c r="J21897" s="82">
        <v>58</v>
      </c>
      <c r="K21897" s="320">
        <v>3</v>
      </c>
    </row>
    <row r="21898" spans="1:11" x14ac:dyDescent="0.3">
      <c r="A21898" s="341">
        <v>43925.986805555556</v>
      </c>
      <c r="B21898" s="318">
        <v>41039.68</v>
      </c>
      <c r="C21898" s="318">
        <f t="shared" si="501"/>
        <v>0.23099999999976717</v>
      </c>
      <c r="D21898" s="414">
        <f t="shared" si="502"/>
        <v>0.11549999999988358</v>
      </c>
      <c r="E21898" s="336">
        <f>SUM(C21875:C21898)*7.4805194805</f>
        <v>43.746077921950068</v>
      </c>
      <c r="F21898" s="324">
        <f>AVERAGE(D21875:D21898)</f>
        <v>0.12183333333329453</v>
      </c>
      <c r="G21898" s="324">
        <f>_xlfn.STDEV.S(D21875:D21898)</f>
        <v>3.2659863237305348E-3</v>
      </c>
      <c r="H21898" s="406"/>
      <c r="J21898" s="82">
        <v>59</v>
      </c>
      <c r="K21898" s="321">
        <v>4</v>
      </c>
    </row>
    <row r="21899" spans="1:11" x14ac:dyDescent="0.3">
      <c r="A21899" s="341">
        <v>43926.02847222222</v>
      </c>
      <c r="B21899" s="318">
        <v>41039.919999999998</v>
      </c>
      <c r="C21899" s="318">
        <f t="shared" si="501"/>
        <v>0.23999999999796273</v>
      </c>
      <c r="D21899" s="414">
        <f t="shared" si="502"/>
        <v>0.11999999999898137</v>
      </c>
      <c r="H21899" s="406"/>
      <c r="J21899" s="82">
        <v>60</v>
      </c>
      <c r="K21899" s="391">
        <v>1</v>
      </c>
    </row>
    <row r="21900" spans="1:11" x14ac:dyDescent="0.3">
      <c r="A21900" s="341">
        <v>43926.070138888892</v>
      </c>
      <c r="B21900" s="318">
        <v>41040.169000000002</v>
      </c>
      <c r="C21900" s="318">
        <f t="shared" si="501"/>
        <v>0.24900000000343425</v>
      </c>
      <c r="D21900" s="414">
        <f t="shared" si="502"/>
        <v>0.12450000000171713</v>
      </c>
      <c r="H21900" s="406"/>
      <c r="J21900" s="82">
        <v>61</v>
      </c>
      <c r="K21900" s="319">
        <v>2</v>
      </c>
    </row>
    <row r="21901" spans="1:11" x14ac:dyDescent="0.3">
      <c r="A21901" s="341">
        <v>43926.111805555556</v>
      </c>
      <c r="B21901" s="318">
        <v>41040.410000000003</v>
      </c>
      <c r="C21901" s="318">
        <f t="shared" si="501"/>
        <v>0.24100000000180444</v>
      </c>
      <c r="D21901" s="414">
        <f t="shared" si="502"/>
        <v>0.12050000000090222</v>
      </c>
      <c r="H21901" s="406"/>
      <c r="J21901" s="82">
        <v>62</v>
      </c>
      <c r="K21901" s="320">
        <v>3</v>
      </c>
    </row>
    <row r="21902" spans="1:11" x14ac:dyDescent="0.3">
      <c r="A21902" s="341">
        <v>43926.15347222222</v>
      </c>
      <c r="B21902" s="318">
        <v>41040.648000000001</v>
      </c>
      <c r="C21902" s="318">
        <f t="shared" si="501"/>
        <v>0.23799999999755528</v>
      </c>
      <c r="D21902" s="414">
        <f t="shared" si="502"/>
        <v>0.11899999999877764</v>
      </c>
      <c r="H21902" s="406"/>
      <c r="J21902" s="82">
        <v>63</v>
      </c>
      <c r="K21902" s="321">
        <v>4</v>
      </c>
    </row>
    <row r="21903" spans="1:11" x14ac:dyDescent="0.3">
      <c r="A21903" s="341">
        <v>43926.195138888892</v>
      </c>
      <c r="B21903" s="318">
        <v>41040.89</v>
      </c>
      <c r="C21903" s="318">
        <f t="shared" si="501"/>
        <v>0.24199999999837019</v>
      </c>
      <c r="D21903" s="414">
        <f t="shared" si="502"/>
        <v>0.12099999999918509</v>
      </c>
      <c r="H21903" s="406"/>
      <c r="J21903" s="82">
        <v>64</v>
      </c>
      <c r="K21903" s="391">
        <v>1</v>
      </c>
    </row>
    <row r="21904" spans="1:11" x14ac:dyDescent="0.3">
      <c r="A21904" s="341">
        <v>43926.236805555556</v>
      </c>
      <c r="B21904" s="318">
        <v>41041.148999999998</v>
      </c>
      <c r="C21904" s="318">
        <f t="shared" si="501"/>
        <v>0.25899999999819556</v>
      </c>
      <c r="D21904" s="414">
        <f t="shared" si="502"/>
        <v>0.12949999999909778</v>
      </c>
      <c r="H21904" s="406"/>
      <c r="J21904" s="82">
        <v>65</v>
      </c>
      <c r="K21904" s="319">
        <v>2</v>
      </c>
    </row>
    <row r="21905" spans="1:11" x14ac:dyDescent="0.3">
      <c r="A21905" s="341">
        <v>43926.27847222222</v>
      </c>
      <c r="B21905" s="318">
        <v>41041.402000000002</v>
      </c>
      <c r="C21905" s="318">
        <f t="shared" ref="C21905:C22035" si="503">B21905-B21904</f>
        <v>0.25300000000424916</v>
      </c>
      <c r="D21905" s="414">
        <f t="shared" ref="D21905:D22035" si="504">C21905/2</f>
        <v>0.12650000000212458</v>
      </c>
      <c r="H21905" s="406"/>
      <c r="J21905" s="82">
        <v>66</v>
      </c>
      <c r="K21905" s="320">
        <v>3</v>
      </c>
    </row>
    <row r="21906" spans="1:11" x14ac:dyDescent="0.3">
      <c r="A21906" s="341">
        <v>43926.320138888892</v>
      </c>
      <c r="B21906" s="318">
        <v>41041.648999999998</v>
      </c>
      <c r="C21906" s="318">
        <f t="shared" si="503"/>
        <v>0.24699999999575084</v>
      </c>
      <c r="D21906" s="414">
        <f t="shared" si="504"/>
        <v>0.12349999999787542</v>
      </c>
      <c r="H21906" s="406"/>
      <c r="J21906" s="82">
        <v>67</v>
      </c>
      <c r="K21906" s="321">
        <v>4</v>
      </c>
    </row>
    <row r="21907" spans="1:11" x14ac:dyDescent="0.3">
      <c r="A21907" s="341">
        <v>43926.361805555556</v>
      </c>
      <c r="B21907" s="318">
        <v>41041.892</v>
      </c>
      <c r="C21907" s="318">
        <f t="shared" si="503"/>
        <v>0.24300000000221189</v>
      </c>
      <c r="D21907" s="414">
        <f t="shared" si="504"/>
        <v>0.12150000000110595</v>
      </c>
      <c r="H21907" s="406"/>
      <c r="J21907" s="82">
        <v>68</v>
      </c>
      <c r="K21907" s="391">
        <v>1</v>
      </c>
    </row>
    <row r="21908" spans="1:11" x14ac:dyDescent="0.3">
      <c r="A21908" s="341">
        <v>43926.40347222222</v>
      </c>
      <c r="B21908" s="318">
        <v>41042.148000000001</v>
      </c>
      <c r="C21908" s="318">
        <f t="shared" si="503"/>
        <v>0.25600000000122236</v>
      </c>
      <c r="D21908" s="414">
        <f t="shared" si="504"/>
        <v>0.12800000000061118</v>
      </c>
      <c r="H21908" s="406"/>
      <c r="J21908" s="82">
        <v>69</v>
      </c>
      <c r="K21908" s="319">
        <v>2</v>
      </c>
    </row>
    <row r="21909" spans="1:11" x14ac:dyDescent="0.3">
      <c r="A21909" s="341">
        <v>43926.445138888892</v>
      </c>
      <c r="B21909" s="318">
        <v>41042.394999999997</v>
      </c>
      <c r="C21909" s="318">
        <f t="shared" si="503"/>
        <v>0.24699999999575084</v>
      </c>
      <c r="D21909" s="414">
        <f t="shared" si="504"/>
        <v>0.12349999999787542</v>
      </c>
      <c r="H21909" s="406"/>
      <c r="J21909" s="82">
        <v>70</v>
      </c>
      <c r="K21909" s="320">
        <v>3</v>
      </c>
    </row>
    <row r="21910" spans="1:11" x14ac:dyDescent="0.3">
      <c r="A21910" s="341">
        <v>43926.486805555556</v>
      </c>
      <c r="B21910" s="318">
        <v>41042.639000000003</v>
      </c>
      <c r="C21910" s="318">
        <f t="shared" si="503"/>
        <v>0.2440000000060536</v>
      </c>
      <c r="D21910" s="414">
        <f t="shared" si="504"/>
        <v>0.1220000000030268</v>
      </c>
      <c r="H21910" s="406"/>
      <c r="J21910" s="82">
        <v>71</v>
      </c>
      <c r="K21910" s="321">
        <v>4</v>
      </c>
    </row>
    <row r="21911" spans="1:11" x14ac:dyDescent="0.3">
      <c r="A21911" s="341">
        <v>43926.52847222222</v>
      </c>
      <c r="B21911" s="318">
        <v>41042.881000000001</v>
      </c>
      <c r="C21911" s="318">
        <f t="shared" si="503"/>
        <v>0.24199999999837019</v>
      </c>
      <c r="D21911" s="414">
        <f t="shared" si="504"/>
        <v>0.12099999999918509</v>
      </c>
      <c r="H21911" s="406"/>
      <c r="J21911" s="82">
        <v>72</v>
      </c>
      <c r="K21911" s="391">
        <v>1</v>
      </c>
    </row>
    <row r="21912" spans="1:11" x14ac:dyDescent="0.3">
      <c r="A21912" s="341">
        <v>43926.570138888892</v>
      </c>
      <c r="B21912" s="318">
        <v>41043.129999999997</v>
      </c>
      <c r="C21912" s="318">
        <f t="shared" si="503"/>
        <v>0.24899999999615829</v>
      </c>
      <c r="D21912" s="414">
        <f t="shared" si="504"/>
        <v>0.12449999999807915</v>
      </c>
      <c r="H21912" s="406"/>
      <c r="J21912" s="82">
        <v>73</v>
      </c>
      <c r="K21912" s="319">
        <v>2</v>
      </c>
    </row>
    <row r="21913" spans="1:11" x14ac:dyDescent="0.3">
      <c r="A21913" s="341">
        <v>43926.611805555556</v>
      </c>
      <c r="B21913" s="318">
        <v>41043.370999999999</v>
      </c>
      <c r="C21913" s="318">
        <f t="shared" si="503"/>
        <v>0.24100000000180444</v>
      </c>
      <c r="D21913" s="414">
        <f t="shared" si="504"/>
        <v>0.12050000000090222</v>
      </c>
      <c r="H21913" s="406"/>
      <c r="J21913" s="82">
        <v>74</v>
      </c>
      <c r="K21913" s="320">
        <v>3</v>
      </c>
    </row>
    <row r="21914" spans="1:11" x14ac:dyDescent="0.3">
      <c r="A21914" s="341">
        <v>43926.65347222222</v>
      </c>
      <c r="B21914" s="318">
        <v>41043.608</v>
      </c>
      <c r="C21914" s="318">
        <f t="shared" si="503"/>
        <v>0.23700000000098953</v>
      </c>
      <c r="D21914" s="414">
        <f t="shared" si="504"/>
        <v>0.11850000000049477</v>
      </c>
      <c r="H21914" s="406"/>
      <c r="J21914" s="82">
        <v>75</v>
      </c>
      <c r="K21914" s="321">
        <v>4</v>
      </c>
    </row>
    <row r="21915" spans="1:11" x14ac:dyDescent="0.3">
      <c r="A21915" s="341">
        <v>43926.695138888892</v>
      </c>
      <c r="B21915" s="318">
        <v>41043.843999999997</v>
      </c>
      <c r="C21915" s="318">
        <f t="shared" si="503"/>
        <v>0.23599999999714782</v>
      </c>
      <c r="D21915" s="414">
        <f t="shared" si="504"/>
        <v>0.11799999999857391</v>
      </c>
      <c r="H21915" s="406"/>
      <c r="J21915" s="82">
        <v>76</v>
      </c>
      <c r="K21915" s="391">
        <v>1</v>
      </c>
    </row>
    <row r="21916" spans="1:11" x14ac:dyDescent="0.3">
      <c r="A21916" s="341">
        <v>43926.736805555556</v>
      </c>
      <c r="B21916" s="318">
        <v>41044.091</v>
      </c>
      <c r="C21916" s="318">
        <f t="shared" si="503"/>
        <v>0.2470000000030268</v>
      </c>
      <c r="D21916" s="414">
        <f t="shared" si="504"/>
        <v>0.1235000000015134</v>
      </c>
      <c r="H21916" s="406"/>
      <c r="J21916" s="82">
        <v>77</v>
      </c>
      <c r="K21916" s="319">
        <v>2</v>
      </c>
    </row>
    <row r="21917" spans="1:11" x14ac:dyDescent="0.3">
      <c r="A21917" s="341">
        <v>43926.77847222222</v>
      </c>
      <c r="B21917" s="318">
        <v>41044.328999999998</v>
      </c>
      <c r="C21917" s="318">
        <f t="shared" si="503"/>
        <v>0.23799999999755528</v>
      </c>
      <c r="D21917" s="414">
        <f t="shared" si="504"/>
        <v>0.11899999999877764</v>
      </c>
      <c r="H21917" s="406"/>
      <c r="J21917" s="82">
        <v>78</v>
      </c>
      <c r="K21917" s="320">
        <v>3</v>
      </c>
    </row>
    <row r="21918" spans="1:11" x14ac:dyDescent="0.3">
      <c r="A21918" s="341">
        <v>43926.820138888892</v>
      </c>
      <c r="B21918" s="318">
        <v>41044.567000000003</v>
      </c>
      <c r="C21918" s="318">
        <f t="shared" si="503"/>
        <v>0.23800000000483124</v>
      </c>
      <c r="D21918" s="414">
        <f t="shared" si="504"/>
        <v>0.11900000000241562</v>
      </c>
      <c r="H21918" s="406"/>
      <c r="J21918" s="82">
        <v>79</v>
      </c>
      <c r="K21918" s="321">
        <v>4</v>
      </c>
    </row>
    <row r="21919" spans="1:11" x14ac:dyDescent="0.3">
      <c r="A21919" s="341">
        <v>43926.861805555556</v>
      </c>
      <c r="B21919" s="318">
        <v>41044.800000000003</v>
      </c>
      <c r="C21919" s="318">
        <f t="shared" si="503"/>
        <v>0.23300000000017462</v>
      </c>
      <c r="D21919" s="414">
        <f t="shared" si="504"/>
        <v>0.11650000000008731</v>
      </c>
      <c r="H21919" s="406"/>
      <c r="J21919" s="82">
        <v>80</v>
      </c>
      <c r="K21919" s="391">
        <v>1</v>
      </c>
    </row>
    <row r="21920" spans="1:11" x14ac:dyDescent="0.3">
      <c r="A21920" s="341">
        <v>43926.90347222222</v>
      </c>
      <c r="B21920" s="318">
        <v>41045.042000000001</v>
      </c>
      <c r="C21920" s="318">
        <f t="shared" si="503"/>
        <v>0.24199999999837019</v>
      </c>
      <c r="D21920" s="414">
        <f t="shared" si="504"/>
        <v>0.12099999999918509</v>
      </c>
      <c r="H21920" s="406"/>
      <c r="J21920" s="82">
        <v>81</v>
      </c>
      <c r="K21920" s="319">
        <v>2</v>
      </c>
    </row>
    <row r="21921" spans="1:12" x14ac:dyDescent="0.3">
      <c r="A21921" s="341">
        <v>43926.945138888892</v>
      </c>
      <c r="B21921" s="318">
        <v>41045.285000000003</v>
      </c>
      <c r="C21921" s="318">
        <f t="shared" si="503"/>
        <v>0.24300000000221189</v>
      </c>
      <c r="D21921" s="414">
        <f t="shared" si="504"/>
        <v>0.12150000000110595</v>
      </c>
      <c r="H21921" s="406"/>
      <c r="J21921" s="82">
        <v>82</v>
      </c>
      <c r="K21921" s="320">
        <v>3</v>
      </c>
    </row>
    <row r="21922" spans="1:12" x14ac:dyDescent="0.3">
      <c r="A21922" s="341">
        <v>43926.986805555556</v>
      </c>
      <c r="B21922" s="318">
        <v>41045.521999999997</v>
      </c>
      <c r="C21922" s="318">
        <f t="shared" si="503"/>
        <v>0.23699999999371357</v>
      </c>
      <c r="D21922" s="414">
        <f t="shared" si="504"/>
        <v>0.11849999999685679</v>
      </c>
      <c r="E21922" s="336">
        <f>SUM(C21899:C21922)*7.4805194805</f>
        <v>43.701194805057924</v>
      </c>
      <c r="F21922" s="324">
        <f>AVERAGE(D21899:D21922)</f>
        <v>0.12170833333326907</v>
      </c>
      <c r="G21922" s="324">
        <f>_xlfn.STDEV.S(D21899:D21922)</f>
        <v>3.2266440593138991E-3</v>
      </c>
      <c r="H21922" s="404"/>
      <c r="I21922" s="344">
        <f>AVERAGE(D21754:D21922)</f>
        <v>0.12199107142855393</v>
      </c>
      <c r="J21922" s="82">
        <v>83</v>
      </c>
      <c r="K21922" s="321">
        <v>4</v>
      </c>
    </row>
    <row r="21923" spans="1:12" x14ac:dyDescent="0.3">
      <c r="A21923" s="341">
        <v>43927.02847222222</v>
      </c>
      <c r="B21923" s="318">
        <v>41045.760000000002</v>
      </c>
      <c r="C21923" s="318">
        <f t="shared" si="503"/>
        <v>0.23800000000483124</v>
      </c>
      <c r="D21923" s="414">
        <f t="shared" si="504"/>
        <v>0.11900000000241562</v>
      </c>
      <c r="H21923" s="406"/>
      <c r="J21923" s="82">
        <v>84</v>
      </c>
      <c r="K21923" s="391">
        <v>1</v>
      </c>
    </row>
    <row r="21924" spans="1:12" x14ac:dyDescent="0.3">
      <c r="A21924" s="341">
        <v>43927.070138888892</v>
      </c>
      <c r="B21924" s="318">
        <v>41046.008999999998</v>
      </c>
      <c r="C21924" s="318">
        <f t="shared" si="503"/>
        <v>0.24899999999615829</v>
      </c>
      <c r="D21924" s="414">
        <f t="shared" si="504"/>
        <v>0.12449999999807915</v>
      </c>
      <c r="H21924" s="406"/>
      <c r="J21924" s="82">
        <v>85</v>
      </c>
      <c r="K21924" s="319">
        <v>2</v>
      </c>
    </row>
    <row r="21925" spans="1:12" x14ac:dyDescent="0.3">
      <c r="A21925" s="341">
        <v>43927.111805555556</v>
      </c>
      <c r="B21925" s="318">
        <v>41046.258999999998</v>
      </c>
      <c r="C21925" s="318">
        <f t="shared" si="503"/>
        <v>0.25</v>
      </c>
      <c r="D21925" s="414">
        <f t="shared" si="504"/>
        <v>0.125</v>
      </c>
      <c r="H21925" s="406"/>
      <c r="J21925" s="82">
        <v>86</v>
      </c>
      <c r="K21925" s="320">
        <v>3</v>
      </c>
    </row>
    <row r="21926" spans="1:12" x14ac:dyDescent="0.3">
      <c r="A21926" s="341">
        <v>43927.15347222222</v>
      </c>
      <c r="B21926" s="318">
        <v>41046.499000000003</v>
      </c>
      <c r="C21926" s="318">
        <f t="shared" si="503"/>
        <v>0.24000000000523869</v>
      </c>
      <c r="D21926" s="414">
        <f t="shared" si="504"/>
        <v>0.12000000000261934</v>
      </c>
      <c r="H21926" s="406"/>
      <c r="J21926" s="82">
        <v>87</v>
      </c>
      <c r="K21926" s="321">
        <v>4</v>
      </c>
    </row>
    <row r="21927" spans="1:12" x14ac:dyDescent="0.3">
      <c r="A21927" s="341">
        <v>43927.195138888892</v>
      </c>
      <c r="B21927" s="318">
        <v>41046.735999999997</v>
      </c>
      <c r="C21927" s="318">
        <f t="shared" si="503"/>
        <v>0.23699999999371357</v>
      </c>
      <c r="D21927" s="414">
        <f t="shared" si="504"/>
        <v>0.11849999999685679</v>
      </c>
      <c r="H21927" s="406"/>
      <c r="J21927" s="82">
        <v>88</v>
      </c>
      <c r="K21927" s="391">
        <v>1</v>
      </c>
    </row>
    <row r="21928" spans="1:12" x14ac:dyDescent="0.3">
      <c r="A21928" s="341">
        <v>43927.236805555556</v>
      </c>
      <c r="B21928" s="318">
        <v>41046.99</v>
      </c>
      <c r="C21928" s="318">
        <f t="shared" si="503"/>
        <v>0.25400000000081491</v>
      </c>
      <c r="D21928" s="414">
        <f t="shared" si="504"/>
        <v>0.12700000000040745</v>
      </c>
      <c r="H21928" s="406"/>
      <c r="J21928" s="82">
        <v>89</v>
      </c>
      <c r="K21928" s="319">
        <v>2</v>
      </c>
    </row>
    <row r="21929" spans="1:12" x14ac:dyDescent="0.3">
      <c r="A21929" s="341">
        <v>43927.27847222222</v>
      </c>
      <c r="B21929" s="318">
        <v>41047.25</v>
      </c>
      <c r="C21929" s="318">
        <f t="shared" si="503"/>
        <v>0.26000000000203727</v>
      </c>
      <c r="D21929" s="414">
        <f t="shared" si="504"/>
        <v>0.13000000000101863</v>
      </c>
      <c r="H21929" s="406"/>
      <c r="J21929" s="82">
        <v>90</v>
      </c>
      <c r="K21929" s="320">
        <v>3</v>
      </c>
    </row>
    <row r="21930" spans="1:12" x14ac:dyDescent="0.3">
      <c r="A21930" s="341">
        <v>43927.320138888892</v>
      </c>
      <c r="B21930" s="318">
        <v>41047.5</v>
      </c>
      <c r="C21930" s="318">
        <f t="shared" si="503"/>
        <v>0.25</v>
      </c>
      <c r="D21930" s="414">
        <f t="shared" si="504"/>
        <v>0.125</v>
      </c>
      <c r="H21930" s="406"/>
      <c r="J21930" s="82">
        <v>91</v>
      </c>
      <c r="K21930" s="321">
        <v>4</v>
      </c>
    </row>
    <row r="21931" spans="1:12" x14ac:dyDescent="0.3">
      <c r="A21931" s="341">
        <v>43927.361805555556</v>
      </c>
      <c r="B21931" s="318">
        <v>41047.739000000001</v>
      </c>
      <c r="C21931" s="318">
        <f t="shared" si="503"/>
        <v>0.23900000000139698</v>
      </c>
      <c r="D21931" s="414">
        <f t="shared" si="504"/>
        <v>0.11950000000069849</v>
      </c>
      <c r="H21931" s="406"/>
      <c r="J21931" s="82">
        <v>92</v>
      </c>
      <c r="K21931" s="391">
        <v>1</v>
      </c>
    </row>
    <row r="21932" spans="1:12" x14ac:dyDescent="0.3">
      <c r="A21932" s="341">
        <v>43927.40347222222</v>
      </c>
      <c r="B21932" s="318">
        <v>41047.989000000001</v>
      </c>
      <c r="C21932" s="318">
        <f t="shared" si="503"/>
        <v>0.25</v>
      </c>
      <c r="D21932" s="414">
        <f t="shared" si="504"/>
        <v>0.125</v>
      </c>
      <c r="H21932" s="406"/>
      <c r="J21932" s="82">
        <v>93</v>
      </c>
      <c r="K21932" s="319">
        <v>2</v>
      </c>
    </row>
    <row r="21933" spans="1:12" x14ac:dyDescent="0.3">
      <c r="A21933" s="341">
        <v>43927.445138888892</v>
      </c>
      <c r="B21933" s="318">
        <v>41048.241000000002</v>
      </c>
      <c r="C21933" s="318">
        <f t="shared" si="503"/>
        <v>0.25200000000040745</v>
      </c>
      <c r="D21933" s="414">
        <f t="shared" si="504"/>
        <v>0.12600000000020373</v>
      </c>
      <c r="H21933" s="406"/>
      <c r="J21933" s="82">
        <v>94</v>
      </c>
      <c r="K21933" s="320">
        <v>3</v>
      </c>
    </row>
    <row r="21934" spans="1:12" x14ac:dyDescent="0.3">
      <c r="A21934" s="341">
        <v>43927.463194444441</v>
      </c>
      <c r="B21934" s="318">
        <v>41048.487999999998</v>
      </c>
      <c r="C21934" s="318">
        <f t="shared" si="503"/>
        <v>0.24699999999575084</v>
      </c>
      <c r="D21934" s="414">
        <f t="shared" si="504"/>
        <v>0.12349999999787542</v>
      </c>
      <c r="H21934" s="406"/>
      <c r="J21934" s="82">
        <v>1</v>
      </c>
      <c r="K21934" s="321">
        <v>4</v>
      </c>
      <c r="L21934" s="54" t="s">
        <v>313</v>
      </c>
    </row>
    <row r="21935" spans="1:12" x14ac:dyDescent="0.3">
      <c r="A21935" s="341">
        <v>43927.504861111112</v>
      </c>
      <c r="B21935" s="318">
        <v>41048.728999999999</v>
      </c>
      <c r="C21935" s="318">
        <f t="shared" si="503"/>
        <v>0.24100000000180444</v>
      </c>
      <c r="D21935" s="414">
        <f t="shared" si="504"/>
        <v>0.12050000000090222</v>
      </c>
      <c r="H21935" s="406"/>
      <c r="J21935" s="82">
        <v>2</v>
      </c>
      <c r="K21935" s="391">
        <v>1</v>
      </c>
    </row>
    <row r="21936" spans="1:12" x14ac:dyDescent="0.3">
      <c r="A21936" s="341">
        <v>43927.546527777777</v>
      </c>
      <c r="B21936" s="318">
        <v>41048.976999999999</v>
      </c>
      <c r="C21936" s="318">
        <f t="shared" si="503"/>
        <v>0.24799999999959255</v>
      </c>
      <c r="D21936" s="414">
        <f t="shared" si="504"/>
        <v>0.12399999999979627</v>
      </c>
      <c r="H21936" s="406"/>
      <c r="J21936" s="82">
        <v>3</v>
      </c>
      <c r="K21936" s="319">
        <v>2</v>
      </c>
    </row>
    <row r="21937" spans="1:11" x14ac:dyDescent="0.3">
      <c r="A21937" s="341">
        <v>43927.588194444441</v>
      </c>
      <c r="B21937" s="318">
        <v>41049.222000000002</v>
      </c>
      <c r="C21937" s="318">
        <f t="shared" si="503"/>
        <v>0.24500000000261934</v>
      </c>
      <c r="D21937" s="414">
        <f t="shared" si="504"/>
        <v>0.12250000000130967</v>
      </c>
      <c r="H21937" s="406"/>
      <c r="J21937" s="82">
        <v>4</v>
      </c>
      <c r="K21937" s="320">
        <v>3</v>
      </c>
    </row>
    <row r="21938" spans="1:11" x14ac:dyDescent="0.3">
      <c r="A21938" s="341">
        <v>43927.629861111112</v>
      </c>
      <c r="B21938" s="318">
        <v>41049.462</v>
      </c>
      <c r="C21938" s="318">
        <f t="shared" si="503"/>
        <v>0.23999999999796273</v>
      </c>
      <c r="D21938" s="414">
        <f t="shared" si="504"/>
        <v>0.11999999999898137</v>
      </c>
      <c r="H21938" s="406"/>
      <c r="J21938" s="82">
        <v>5</v>
      </c>
      <c r="K21938" s="321">
        <v>4</v>
      </c>
    </row>
    <row r="21939" spans="1:11" x14ac:dyDescent="0.3">
      <c r="A21939" s="341">
        <v>43927.671527719911</v>
      </c>
      <c r="B21939" s="318">
        <v>41049.699000000001</v>
      </c>
      <c r="C21939" s="318">
        <f t="shared" si="503"/>
        <v>0.23700000000098953</v>
      </c>
      <c r="D21939" s="414">
        <f t="shared" si="504"/>
        <v>0.11850000000049477</v>
      </c>
      <c r="H21939" s="406"/>
      <c r="J21939" s="82">
        <v>6</v>
      </c>
      <c r="K21939" s="391">
        <v>1</v>
      </c>
    </row>
    <row r="21940" spans="1:11" x14ac:dyDescent="0.3">
      <c r="A21940" s="341">
        <v>43927.713194386575</v>
      </c>
      <c r="B21940" s="318">
        <v>41049.938000000002</v>
      </c>
      <c r="C21940" s="318">
        <f t="shared" si="503"/>
        <v>0.23900000000139698</v>
      </c>
      <c r="D21940" s="414">
        <f t="shared" si="504"/>
        <v>0.11950000000069849</v>
      </c>
      <c r="H21940" s="406"/>
      <c r="J21940" s="82">
        <v>7</v>
      </c>
      <c r="K21940" s="319">
        <v>2</v>
      </c>
    </row>
    <row r="21941" spans="1:11" x14ac:dyDescent="0.3">
      <c r="A21941" s="341">
        <v>43927.754861053239</v>
      </c>
      <c r="B21941" s="318">
        <v>41050.180999999997</v>
      </c>
      <c r="C21941" s="318">
        <f t="shared" si="503"/>
        <v>0.24299999999493593</v>
      </c>
      <c r="D21941" s="414">
        <f t="shared" si="504"/>
        <v>0.12149999999746797</v>
      </c>
      <c r="H21941" s="406"/>
      <c r="J21941" s="82">
        <v>8</v>
      </c>
      <c r="K21941" s="320">
        <v>3</v>
      </c>
    </row>
    <row r="21942" spans="1:11" x14ac:dyDescent="0.3">
      <c r="A21942" s="341">
        <v>43927.796527719911</v>
      </c>
      <c r="B21942" s="318">
        <v>41050.421999999999</v>
      </c>
      <c r="C21942" s="318">
        <f t="shared" si="503"/>
        <v>0.24100000000180444</v>
      </c>
      <c r="D21942" s="414">
        <f t="shared" si="504"/>
        <v>0.12050000000090222</v>
      </c>
      <c r="H21942" s="406"/>
      <c r="J21942" s="82">
        <v>9</v>
      </c>
      <c r="K21942" s="321">
        <v>4</v>
      </c>
    </row>
    <row r="21943" spans="1:11" x14ac:dyDescent="0.3">
      <c r="A21943" s="341">
        <v>43927.838194386575</v>
      </c>
      <c r="B21943" s="318">
        <v>41050.654999999999</v>
      </c>
      <c r="C21943" s="318">
        <f t="shared" si="503"/>
        <v>0.23300000000017462</v>
      </c>
      <c r="D21943" s="414">
        <f t="shared" si="504"/>
        <v>0.11650000000008731</v>
      </c>
      <c r="H21943" s="406"/>
      <c r="J21943" s="82">
        <v>10</v>
      </c>
      <c r="K21943" s="391">
        <v>1</v>
      </c>
    </row>
    <row r="21944" spans="1:11" x14ac:dyDescent="0.3">
      <c r="A21944" s="341">
        <v>43927.879861053239</v>
      </c>
      <c r="B21944" s="318">
        <v>41050.892</v>
      </c>
      <c r="C21944" s="318">
        <f t="shared" si="503"/>
        <v>0.23700000000098953</v>
      </c>
      <c r="D21944" s="414">
        <f t="shared" si="504"/>
        <v>0.11850000000049477</v>
      </c>
      <c r="H21944" s="406"/>
      <c r="J21944" s="82">
        <v>11</v>
      </c>
      <c r="K21944" s="319">
        <v>2</v>
      </c>
    </row>
    <row r="21945" spans="1:11" x14ac:dyDescent="0.3">
      <c r="A21945" s="341">
        <v>43927.921527719911</v>
      </c>
      <c r="B21945" s="318">
        <v>41051.135999999999</v>
      </c>
      <c r="C21945" s="318">
        <f t="shared" si="503"/>
        <v>0.24399999999877764</v>
      </c>
      <c r="D21945" s="414">
        <f t="shared" si="504"/>
        <v>0.12199999999938882</v>
      </c>
      <c r="H21945" s="406"/>
      <c r="J21945" s="82">
        <v>12</v>
      </c>
      <c r="K21945" s="320">
        <v>3</v>
      </c>
    </row>
    <row r="21946" spans="1:11" x14ac:dyDescent="0.3">
      <c r="A21946" s="341">
        <v>43927.963194386575</v>
      </c>
      <c r="B21946" s="318">
        <v>41051.370999999999</v>
      </c>
      <c r="C21946" s="318">
        <f t="shared" si="503"/>
        <v>0.23500000000058208</v>
      </c>
      <c r="D21946" s="414">
        <f t="shared" si="504"/>
        <v>0.11750000000029104</v>
      </c>
      <c r="E21946" s="336">
        <f>SUM(C21923:C21946)*7.4805194805</f>
        <v>43.753558441459305</v>
      </c>
      <c r="F21946" s="324">
        <f>AVERAGE(D21923:D21946)</f>
        <v>0.1218541666667079</v>
      </c>
      <c r="G21946" s="324">
        <f>_xlfn.STDEV.S(D21923:D21946)</f>
        <v>3.3991020765776576E-3</v>
      </c>
      <c r="H21946" s="406"/>
      <c r="J21946" s="82">
        <v>13</v>
      </c>
      <c r="K21946" s="321">
        <v>4</v>
      </c>
    </row>
    <row r="21947" spans="1:11" x14ac:dyDescent="0.3">
      <c r="A21947" s="341">
        <v>43928.004861053239</v>
      </c>
      <c r="B21947" s="318">
        <v>41051.61</v>
      </c>
      <c r="C21947" s="318">
        <f t="shared" si="503"/>
        <v>0.23900000000139698</v>
      </c>
      <c r="D21947" s="414">
        <f t="shared" si="504"/>
        <v>0.11950000000069849</v>
      </c>
      <c r="H21947" s="406"/>
      <c r="J21947" s="82">
        <v>14</v>
      </c>
      <c r="K21947" s="391">
        <v>1</v>
      </c>
    </row>
    <row r="21948" spans="1:11" x14ac:dyDescent="0.3">
      <c r="A21948" s="341">
        <v>43928.046527719911</v>
      </c>
      <c r="B21948" s="318">
        <v>41051.85</v>
      </c>
      <c r="C21948" s="318">
        <f t="shared" si="503"/>
        <v>0.23999999999796273</v>
      </c>
      <c r="D21948" s="414">
        <f t="shared" si="504"/>
        <v>0.11999999999898137</v>
      </c>
      <c r="H21948" s="406"/>
      <c r="J21948" s="82">
        <v>15</v>
      </c>
      <c r="K21948" s="319">
        <v>2</v>
      </c>
    </row>
    <row r="21949" spans="1:11" x14ac:dyDescent="0.3">
      <c r="A21949" s="341">
        <v>43928.088194386575</v>
      </c>
      <c r="B21949" s="318">
        <v>41052.1</v>
      </c>
      <c r="C21949" s="318">
        <f t="shared" si="503"/>
        <v>0.25</v>
      </c>
      <c r="D21949" s="414">
        <f t="shared" si="504"/>
        <v>0.125</v>
      </c>
      <c r="H21949" s="406"/>
      <c r="J21949" s="82">
        <v>16</v>
      </c>
      <c r="K21949" s="320">
        <v>3</v>
      </c>
    </row>
    <row r="21950" spans="1:11" x14ac:dyDescent="0.3">
      <c r="A21950" s="341">
        <v>43928.129861053239</v>
      </c>
      <c r="B21950" s="318">
        <v>41052.341999999997</v>
      </c>
      <c r="C21950" s="318">
        <f t="shared" si="503"/>
        <v>0.24199999999837019</v>
      </c>
      <c r="D21950" s="414">
        <f t="shared" si="504"/>
        <v>0.12099999999918509</v>
      </c>
      <c r="H21950" s="406"/>
      <c r="J21950" s="82">
        <v>17</v>
      </c>
      <c r="K21950" s="321">
        <v>4</v>
      </c>
    </row>
    <row r="21951" spans="1:11" x14ac:dyDescent="0.3">
      <c r="A21951" s="341">
        <v>43928.171527719911</v>
      </c>
      <c r="B21951" s="318">
        <v>41052.582999999999</v>
      </c>
      <c r="C21951" s="318">
        <f t="shared" si="503"/>
        <v>0.24100000000180444</v>
      </c>
      <c r="D21951" s="414">
        <f t="shared" si="504"/>
        <v>0.12050000000090222</v>
      </c>
      <c r="H21951" s="406"/>
      <c r="J21951" s="82">
        <v>18</v>
      </c>
      <c r="K21951" s="391">
        <v>1</v>
      </c>
    </row>
    <row r="21952" spans="1:11" x14ac:dyDescent="0.3">
      <c r="A21952" s="341">
        <v>43928.213194386575</v>
      </c>
      <c r="B21952" s="318">
        <v>41052.828000000001</v>
      </c>
      <c r="C21952" s="318">
        <f t="shared" si="503"/>
        <v>0.24500000000261934</v>
      </c>
      <c r="D21952" s="414">
        <f t="shared" si="504"/>
        <v>0.12250000000130967</v>
      </c>
      <c r="H21952" s="406"/>
      <c r="J21952" s="82">
        <v>19</v>
      </c>
      <c r="K21952" s="319">
        <v>2</v>
      </c>
    </row>
    <row r="21953" spans="1:11" x14ac:dyDescent="0.3">
      <c r="A21953" s="341">
        <v>43928.254861053239</v>
      </c>
      <c r="B21953" s="318">
        <v>41053.088000000003</v>
      </c>
      <c r="C21953" s="318">
        <f t="shared" si="503"/>
        <v>0.26000000000203727</v>
      </c>
      <c r="D21953" s="414">
        <f t="shared" si="504"/>
        <v>0.13000000000101863</v>
      </c>
      <c r="H21953" s="406"/>
      <c r="J21953" s="82">
        <v>20</v>
      </c>
      <c r="K21953" s="320">
        <v>3</v>
      </c>
    </row>
    <row r="21954" spans="1:11" x14ac:dyDescent="0.3">
      <c r="A21954" s="341">
        <v>43928.296527719911</v>
      </c>
      <c r="B21954" s="318">
        <v>41053.339</v>
      </c>
      <c r="C21954" s="318">
        <f t="shared" si="503"/>
        <v>0.25099999999656575</v>
      </c>
      <c r="D21954" s="414">
        <f t="shared" si="504"/>
        <v>0.12549999999828287</v>
      </c>
      <c r="H21954" s="406"/>
      <c r="J21954" s="82">
        <v>21</v>
      </c>
      <c r="K21954" s="321">
        <v>4</v>
      </c>
    </row>
    <row r="21955" spans="1:11" x14ac:dyDescent="0.3">
      <c r="A21955" s="341">
        <v>43928.338194386575</v>
      </c>
      <c r="B21955" s="318">
        <v>41053.588000000003</v>
      </c>
      <c r="C21955" s="318">
        <f t="shared" si="503"/>
        <v>0.24900000000343425</v>
      </c>
      <c r="D21955" s="414">
        <f t="shared" si="504"/>
        <v>0.12450000000171713</v>
      </c>
      <c r="H21955" s="406"/>
      <c r="J21955" s="82">
        <v>22</v>
      </c>
      <c r="K21955" s="391">
        <v>1</v>
      </c>
    </row>
    <row r="21956" spans="1:11" x14ac:dyDescent="0.3">
      <c r="A21956" s="341">
        <v>43928.379861053239</v>
      </c>
      <c r="B21956" s="318">
        <v>41053.83</v>
      </c>
      <c r="C21956" s="318">
        <f t="shared" si="503"/>
        <v>0.24199999999837019</v>
      </c>
      <c r="D21956" s="414">
        <f t="shared" si="504"/>
        <v>0.12099999999918509</v>
      </c>
      <c r="H21956" s="406"/>
      <c r="J21956" s="82">
        <v>23</v>
      </c>
      <c r="K21956" s="319">
        <v>2</v>
      </c>
    </row>
    <row r="21957" spans="1:11" x14ac:dyDescent="0.3">
      <c r="A21957" s="341">
        <v>43928.421527719911</v>
      </c>
      <c r="B21957" s="318">
        <v>41054.084999999999</v>
      </c>
      <c r="C21957" s="318">
        <f t="shared" si="503"/>
        <v>0.25499999999738066</v>
      </c>
      <c r="D21957" s="414">
        <f t="shared" si="504"/>
        <v>0.12749999999869033</v>
      </c>
      <c r="H21957" s="406"/>
      <c r="J21957" s="82">
        <v>24</v>
      </c>
      <c r="K21957" s="320">
        <v>3</v>
      </c>
    </row>
    <row r="21958" spans="1:11" x14ac:dyDescent="0.3">
      <c r="A21958" s="341">
        <v>43928.463194386575</v>
      </c>
      <c r="B21958" s="318">
        <v>41054.330999999998</v>
      </c>
      <c r="C21958" s="318">
        <f t="shared" si="503"/>
        <v>0.24599999999918509</v>
      </c>
      <c r="D21958" s="414">
        <f t="shared" si="504"/>
        <v>0.12299999999959255</v>
      </c>
      <c r="H21958" s="406"/>
      <c r="J21958" s="82">
        <v>25</v>
      </c>
      <c r="K21958" s="321">
        <v>4</v>
      </c>
    </row>
    <row r="21959" spans="1:11" x14ac:dyDescent="0.3">
      <c r="A21959" s="341">
        <v>43928.504861053239</v>
      </c>
      <c r="B21959" s="318">
        <v>41054.578000000001</v>
      </c>
      <c r="C21959" s="318">
        <f t="shared" si="503"/>
        <v>0.2470000000030268</v>
      </c>
      <c r="D21959" s="414">
        <f t="shared" si="504"/>
        <v>0.1235000000015134</v>
      </c>
      <c r="H21959" s="406"/>
      <c r="J21959" s="82">
        <v>26</v>
      </c>
      <c r="K21959" s="391">
        <v>1</v>
      </c>
    </row>
    <row r="21960" spans="1:11" x14ac:dyDescent="0.3">
      <c r="A21960" s="341">
        <v>43928.546527719911</v>
      </c>
      <c r="B21960" s="318">
        <v>41054.817000000003</v>
      </c>
      <c r="C21960" s="318">
        <f t="shared" si="503"/>
        <v>0.23900000000139698</v>
      </c>
      <c r="D21960" s="414">
        <f t="shared" si="504"/>
        <v>0.11950000000069849</v>
      </c>
      <c r="H21960" s="406"/>
      <c r="J21960" s="82">
        <v>27</v>
      </c>
      <c r="K21960" s="319">
        <v>2</v>
      </c>
    </row>
    <row r="21961" spans="1:11" x14ac:dyDescent="0.3">
      <c r="A21961" s="341">
        <v>43928.588194386575</v>
      </c>
      <c r="B21961" s="318">
        <v>41055.067999999999</v>
      </c>
      <c r="C21961" s="318">
        <f t="shared" si="503"/>
        <v>0.25099999999656575</v>
      </c>
      <c r="D21961" s="414">
        <f t="shared" si="504"/>
        <v>0.12549999999828287</v>
      </c>
      <c r="H21961" s="406"/>
      <c r="J21961" s="82">
        <v>28</v>
      </c>
      <c r="K21961" s="320">
        <v>3</v>
      </c>
    </row>
    <row r="21962" spans="1:11" x14ac:dyDescent="0.3">
      <c r="A21962" s="341">
        <v>43928.629861053239</v>
      </c>
      <c r="B21962" s="318">
        <v>41055.311999999998</v>
      </c>
      <c r="C21962" s="318">
        <f t="shared" si="503"/>
        <v>0.24399999999877764</v>
      </c>
      <c r="D21962" s="414">
        <f t="shared" si="504"/>
        <v>0.12199999999938882</v>
      </c>
      <c r="H21962" s="406"/>
      <c r="J21962" s="82">
        <v>29</v>
      </c>
      <c r="K21962" s="321">
        <v>4</v>
      </c>
    </row>
    <row r="21963" spans="1:11" x14ac:dyDescent="0.3">
      <c r="A21963" s="341">
        <v>43928.671527719911</v>
      </c>
      <c r="B21963" s="318">
        <v>41055.557999999997</v>
      </c>
      <c r="C21963" s="318">
        <f t="shared" si="503"/>
        <v>0.24599999999918509</v>
      </c>
      <c r="D21963" s="414">
        <f t="shared" si="504"/>
        <v>0.12299999999959255</v>
      </c>
      <c r="H21963" s="406"/>
      <c r="J21963" s="82">
        <v>30</v>
      </c>
      <c r="K21963" s="391">
        <v>1</v>
      </c>
    </row>
    <row r="21964" spans="1:11" x14ac:dyDescent="0.3">
      <c r="A21964" s="341">
        <v>43928.713194386575</v>
      </c>
      <c r="B21964" s="318">
        <v>41055.790999999997</v>
      </c>
      <c r="C21964" s="318">
        <f t="shared" si="503"/>
        <v>0.23300000000017462</v>
      </c>
      <c r="D21964" s="414">
        <f t="shared" si="504"/>
        <v>0.11650000000008731</v>
      </c>
      <c r="H21964" s="406"/>
      <c r="J21964" s="82">
        <v>31</v>
      </c>
      <c r="K21964" s="319">
        <v>2</v>
      </c>
    </row>
    <row r="21965" spans="1:11" x14ac:dyDescent="0.3">
      <c r="A21965" s="341">
        <v>43928.754861053239</v>
      </c>
      <c r="B21965" s="318">
        <v>41056.035000000003</v>
      </c>
      <c r="C21965" s="318">
        <f t="shared" si="503"/>
        <v>0.2440000000060536</v>
      </c>
      <c r="D21965" s="414">
        <f t="shared" si="504"/>
        <v>0.1220000000030268</v>
      </c>
      <c r="H21965" s="406"/>
      <c r="J21965" s="82">
        <v>32</v>
      </c>
      <c r="K21965" s="320">
        <v>3</v>
      </c>
    </row>
    <row r="21966" spans="1:11" x14ac:dyDescent="0.3">
      <c r="A21966" s="341">
        <v>43928.796527719911</v>
      </c>
      <c r="B21966" s="318">
        <v>41056.28</v>
      </c>
      <c r="C21966" s="318">
        <f t="shared" si="503"/>
        <v>0.24499999999534339</v>
      </c>
      <c r="D21966" s="414">
        <f t="shared" si="504"/>
        <v>0.12249999999767169</v>
      </c>
      <c r="H21966" s="406"/>
      <c r="J21966" s="82">
        <v>33</v>
      </c>
      <c r="K21966" s="321">
        <v>4</v>
      </c>
    </row>
    <row r="21967" spans="1:11" x14ac:dyDescent="0.3">
      <c r="A21967" s="341">
        <v>43928.838194386575</v>
      </c>
      <c r="B21967" s="318">
        <v>41056.521000000001</v>
      </c>
      <c r="C21967" s="318">
        <f t="shared" si="503"/>
        <v>0.24100000000180444</v>
      </c>
      <c r="D21967" s="414">
        <f t="shared" si="504"/>
        <v>0.12050000000090222</v>
      </c>
      <c r="H21967" s="406"/>
      <c r="J21967" s="82">
        <v>34</v>
      </c>
      <c r="K21967" s="391">
        <v>1</v>
      </c>
    </row>
    <row r="21968" spans="1:11" x14ac:dyDescent="0.3">
      <c r="A21968" s="341">
        <v>43928.879861053239</v>
      </c>
      <c r="B21968" s="318">
        <v>41056.758000000002</v>
      </c>
      <c r="C21968" s="318">
        <f t="shared" si="503"/>
        <v>0.23700000000098953</v>
      </c>
      <c r="D21968" s="414">
        <f t="shared" si="504"/>
        <v>0.11850000000049477</v>
      </c>
      <c r="H21968" s="406"/>
      <c r="J21968" s="82">
        <v>35</v>
      </c>
      <c r="K21968" s="319">
        <v>2</v>
      </c>
    </row>
    <row r="21969" spans="1:11" x14ac:dyDescent="0.3">
      <c r="A21969" s="341">
        <v>43928.921527719911</v>
      </c>
      <c r="B21969" s="318">
        <v>41057.000999999997</v>
      </c>
      <c r="C21969" s="318">
        <f t="shared" si="503"/>
        <v>0.24299999999493593</v>
      </c>
      <c r="D21969" s="414">
        <f t="shared" si="504"/>
        <v>0.12149999999746797</v>
      </c>
      <c r="H21969" s="406"/>
      <c r="J21969" s="82">
        <v>36</v>
      </c>
      <c r="K21969" s="320">
        <v>3</v>
      </c>
    </row>
    <row r="21970" spans="1:11" x14ac:dyDescent="0.3">
      <c r="A21970" s="341">
        <v>43928.963194386575</v>
      </c>
      <c r="B21970" s="318">
        <v>41057.245999999999</v>
      </c>
      <c r="C21970" s="318">
        <f t="shared" si="503"/>
        <v>0.24500000000261934</v>
      </c>
      <c r="D21970" s="414">
        <f t="shared" si="504"/>
        <v>0.12250000000130967</v>
      </c>
      <c r="E21970" s="336">
        <f>SUM(C21947:C21970)*7.4805194805</f>
        <v>43.9480519479375</v>
      </c>
      <c r="F21970" s="324">
        <f>AVERAGE(D21947:D21970)</f>
        <v>0.12239583333333333</v>
      </c>
      <c r="G21970" s="324">
        <f>_xlfn.STDEV.S(D21947:D21970)</f>
        <v>2.9561254262089388E-3</v>
      </c>
      <c r="H21970" s="406"/>
      <c r="J21970" s="82">
        <v>37</v>
      </c>
      <c r="K21970" s="321">
        <v>4</v>
      </c>
    </row>
    <row r="21971" spans="1:11" x14ac:dyDescent="0.3">
      <c r="A21971" s="341">
        <v>43929.004861053239</v>
      </c>
      <c r="B21971" s="318">
        <v>41057.483999999997</v>
      </c>
      <c r="C21971" s="318">
        <f t="shared" si="503"/>
        <v>0.23799999999755528</v>
      </c>
      <c r="D21971" s="414">
        <f t="shared" si="504"/>
        <v>0.11899999999877764</v>
      </c>
      <c r="H21971" s="406"/>
      <c r="J21971" s="82">
        <v>38</v>
      </c>
      <c r="K21971" s="391">
        <v>1</v>
      </c>
    </row>
    <row r="21972" spans="1:11" x14ac:dyDescent="0.3">
      <c r="A21972" s="341">
        <v>43929.046527719911</v>
      </c>
      <c r="B21972" s="318">
        <v>41057.724000000002</v>
      </c>
      <c r="C21972" s="318">
        <f t="shared" si="503"/>
        <v>0.24000000000523869</v>
      </c>
      <c r="D21972" s="414">
        <f t="shared" si="504"/>
        <v>0.12000000000261934</v>
      </c>
      <c r="H21972" s="406"/>
      <c r="J21972" s="82">
        <v>39</v>
      </c>
      <c r="K21972" s="319">
        <v>2</v>
      </c>
    </row>
    <row r="21973" spans="1:11" x14ac:dyDescent="0.3">
      <c r="A21973" s="341">
        <v>43929.088194386575</v>
      </c>
      <c r="B21973" s="318">
        <v>41057.974999999999</v>
      </c>
      <c r="C21973" s="318">
        <f t="shared" si="503"/>
        <v>0.25099999999656575</v>
      </c>
      <c r="D21973" s="414">
        <f t="shared" si="504"/>
        <v>0.12549999999828287</v>
      </c>
      <c r="H21973" s="406"/>
      <c r="J21973" s="82">
        <v>40</v>
      </c>
      <c r="K21973" s="320">
        <v>3</v>
      </c>
    </row>
    <row r="21974" spans="1:11" x14ac:dyDescent="0.3">
      <c r="A21974" s="341">
        <v>43929.129861053239</v>
      </c>
      <c r="B21974" s="318">
        <v>41058.228000000003</v>
      </c>
      <c r="C21974" s="318">
        <f t="shared" si="503"/>
        <v>0.25300000000424916</v>
      </c>
      <c r="D21974" s="414">
        <f t="shared" si="504"/>
        <v>0.12650000000212458</v>
      </c>
      <c r="H21974" s="406"/>
      <c r="J21974" s="82">
        <v>41</v>
      </c>
      <c r="K21974" s="321">
        <v>4</v>
      </c>
    </row>
    <row r="21975" spans="1:11" x14ac:dyDescent="0.3">
      <c r="A21975" s="341">
        <v>43929.171527719911</v>
      </c>
      <c r="B21975" s="318">
        <v>41058.476000000002</v>
      </c>
      <c r="C21975" s="318">
        <f t="shared" si="503"/>
        <v>0.24799999999959255</v>
      </c>
      <c r="D21975" s="414">
        <f t="shared" si="504"/>
        <v>0.12399999999979627</v>
      </c>
      <c r="H21975" s="406"/>
      <c r="J21975" s="82">
        <v>42</v>
      </c>
      <c r="K21975" s="391">
        <v>1</v>
      </c>
    </row>
    <row r="21976" spans="1:11" x14ac:dyDescent="0.3">
      <c r="A21976" s="341">
        <v>43929.213194386575</v>
      </c>
      <c r="B21976" s="318">
        <v>41058.716999999997</v>
      </c>
      <c r="C21976" s="318">
        <f t="shared" si="503"/>
        <v>0.24099999999452848</v>
      </c>
      <c r="D21976" s="414">
        <f t="shared" si="504"/>
        <v>0.12049999999726424</v>
      </c>
      <c r="H21976" s="406"/>
      <c r="J21976" s="82">
        <v>43</v>
      </c>
      <c r="K21976" s="319">
        <v>2</v>
      </c>
    </row>
    <row r="21977" spans="1:11" x14ac:dyDescent="0.3">
      <c r="A21977" s="341">
        <v>43929.254861053239</v>
      </c>
      <c r="B21977" s="318">
        <v>41058.968999999997</v>
      </c>
      <c r="C21977" s="318">
        <f t="shared" si="503"/>
        <v>0.25200000000040745</v>
      </c>
      <c r="D21977" s="414">
        <f t="shared" si="504"/>
        <v>0.12600000000020373</v>
      </c>
      <c r="H21977" s="406"/>
      <c r="J21977" s="82">
        <v>44</v>
      </c>
      <c r="K21977" s="320">
        <v>3</v>
      </c>
    </row>
    <row r="21978" spans="1:11" x14ac:dyDescent="0.3">
      <c r="A21978" s="341">
        <v>43929.296527719911</v>
      </c>
      <c r="B21978" s="318">
        <v>41059.226999999999</v>
      </c>
      <c r="C21978" s="318">
        <f t="shared" si="503"/>
        <v>0.25800000000162981</v>
      </c>
      <c r="D21978" s="414">
        <f t="shared" si="504"/>
        <v>0.12900000000081491</v>
      </c>
      <c r="H21978" s="406"/>
      <c r="J21978" s="82">
        <v>45</v>
      </c>
      <c r="K21978" s="321">
        <v>4</v>
      </c>
    </row>
    <row r="21979" spans="1:11" x14ac:dyDescent="0.3">
      <c r="A21979" s="341">
        <v>43929.338194386575</v>
      </c>
      <c r="B21979" s="318">
        <v>41059.476999999999</v>
      </c>
      <c r="C21979" s="318">
        <f t="shared" si="503"/>
        <v>0.25</v>
      </c>
      <c r="D21979" s="414">
        <f t="shared" si="504"/>
        <v>0.125</v>
      </c>
      <c r="H21979" s="406"/>
      <c r="J21979" s="82">
        <v>46</v>
      </c>
      <c r="K21979" s="391">
        <v>1</v>
      </c>
    </row>
    <row r="21980" spans="1:11" x14ac:dyDescent="0.3">
      <c r="A21980" s="341">
        <v>43929.379861053239</v>
      </c>
      <c r="B21980" s="318">
        <v>41059.718999999997</v>
      </c>
      <c r="C21980" s="318">
        <f t="shared" si="503"/>
        <v>0.24199999999837019</v>
      </c>
      <c r="D21980" s="414">
        <f t="shared" si="504"/>
        <v>0.12099999999918509</v>
      </c>
      <c r="H21980" s="406"/>
      <c r="J21980" s="82">
        <v>47</v>
      </c>
      <c r="K21980" s="319">
        <v>2</v>
      </c>
    </row>
    <row r="21981" spans="1:11" x14ac:dyDescent="0.3">
      <c r="A21981" s="341">
        <v>43929.421527719911</v>
      </c>
      <c r="B21981" s="318">
        <v>41059.962</v>
      </c>
      <c r="C21981" s="318">
        <f t="shared" si="503"/>
        <v>0.24300000000221189</v>
      </c>
      <c r="D21981" s="414">
        <f t="shared" si="504"/>
        <v>0.12150000000110595</v>
      </c>
      <c r="H21981" s="406"/>
      <c r="J21981" s="82">
        <v>48</v>
      </c>
      <c r="K21981" s="320">
        <v>3</v>
      </c>
    </row>
    <row r="21982" spans="1:11" x14ac:dyDescent="0.3">
      <c r="A21982" s="341">
        <v>43929.463194386575</v>
      </c>
      <c r="B21982" s="318">
        <v>41060.218000000001</v>
      </c>
      <c r="C21982" s="318">
        <f t="shared" si="503"/>
        <v>0.25600000000122236</v>
      </c>
      <c r="D21982" s="414">
        <f t="shared" si="504"/>
        <v>0.12800000000061118</v>
      </c>
      <c r="H21982" s="406"/>
      <c r="J21982" s="82">
        <v>49</v>
      </c>
      <c r="K21982" s="321">
        <v>4</v>
      </c>
    </row>
    <row r="21983" spans="1:11" x14ac:dyDescent="0.3">
      <c r="A21983" s="341">
        <v>43929.504861053239</v>
      </c>
      <c r="B21983" s="318">
        <v>41060.461000000003</v>
      </c>
      <c r="C21983" s="318">
        <f t="shared" si="503"/>
        <v>0.24300000000221189</v>
      </c>
      <c r="D21983" s="414">
        <f t="shared" si="504"/>
        <v>0.12150000000110595</v>
      </c>
      <c r="H21983" s="406"/>
      <c r="J21983" s="82">
        <v>50</v>
      </c>
      <c r="K21983" s="391">
        <v>1</v>
      </c>
    </row>
    <row r="21984" spans="1:11" x14ac:dyDescent="0.3">
      <c r="A21984" s="341">
        <v>43929.546527719911</v>
      </c>
      <c r="B21984" s="318">
        <v>41060.699000000001</v>
      </c>
      <c r="C21984" s="318">
        <f t="shared" si="503"/>
        <v>0.23799999999755528</v>
      </c>
      <c r="D21984" s="414">
        <f t="shared" si="504"/>
        <v>0.11899999999877764</v>
      </c>
      <c r="H21984" s="406"/>
      <c r="J21984" s="82">
        <v>51</v>
      </c>
      <c r="K21984" s="319">
        <v>2</v>
      </c>
    </row>
    <row r="21985" spans="1:11" x14ac:dyDescent="0.3">
      <c r="A21985" s="341">
        <v>43929.588194386575</v>
      </c>
      <c r="B21985" s="318">
        <v>41060.942000000003</v>
      </c>
      <c r="C21985" s="318">
        <f t="shared" si="503"/>
        <v>0.24300000000221189</v>
      </c>
      <c r="D21985" s="414">
        <f t="shared" si="504"/>
        <v>0.12150000000110595</v>
      </c>
      <c r="H21985" s="406"/>
      <c r="J21985" s="82">
        <v>52</v>
      </c>
      <c r="K21985" s="320">
        <v>3</v>
      </c>
    </row>
    <row r="21986" spans="1:11" x14ac:dyDescent="0.3">
      <c r="A21986" s="341">
        <v>43929.629861053239</v>
      </c>
      <c r="B21986" s="318">
        <v>41061.197999999997</v>
      </c>
      <c r="C21986" s="318">
        <f t="shared" si="503"/>
        <v>0.2559999999939464</v>
      </c>
      <c r="D21986" s="414">
        <f t="shared" si="504"/>
        <v>0.1279999999969732</v>
      </c>
      <c r="H21986" s="406"/>
      <c r="J21986" s="82">
        <v>53</v>
      </c>
      <c r="K21986" s="321">
        <v>4</v>
      </c>
    </row>
    <row r="21987" spans="1:11" x14ac:dyDescent="0.3">
      <c r="A21987" s="341">
        <v>43929.671527719911</v>
      </c>
      <c r="B21987" s="318">
        <v>41061.440000000002</v>
      </c>
      <c r="C21987" s="318">
        <f t="shared" si="503"/>
        <v>0.24200000000564614</v>
      </c>
      <c r="D21987" s="414">
        <f t="shared" si="504"/>
        <v>0.12100000000282307</v>
      </c>
      <c r="H21987" s="406"/>
      <c r="J21987" s="82">
        <v>54</v>
      </c>
      <c r="K21987" s="391">
        <v>1</v>
      </c>
    </row>
    <row r="21988" spans="1:11" x14ac:dyDescent="0.3">
      <c r="A21988" s="341">
        <v>43929.713194386575</v>
      </c>
      <c r="B21988" s="318">
        <v>41061.678</v>
      </c>
      <c r="C21988" s="318">
        <f t="shared" si="503"/>
        <v>0.23799999999755528</v>
      </c>
      <c r="D21988" s="414">
        <f t="shared" si="504"/>
        <v>0.11899999999877764</v>
      </c>
      <c r="H21988" s="406"/>
      <c r="J21988" s="82">
        <v>55</v>
      </c>
      <c r="K21988" s="319">
        <v>2</v>
      </c>
    </row>
    <row r="21989" spans="1:11" x14ac:dyDescent="0.3">
      <c r="A21989" s="341">
        <v>43929.754861053239</v>
      </c>
      <c r="B21989" s="318">
        <v>41061.915999999997</v>
      </c>
      <c r="C21989" s="318">
        <f t="shared" si="503"/>
        <v>0.23799999999755528</v>
      </c>
      <c r="D21989" s="414">
        <f t="shared" si="504"/>
        <v>0.11899999999877764</v>
      </c>
      <c r="H21989" s="406"/>
      <c r="J21989" s="82">
        <v>56</v>
      </c>
      <c r="K21989" s="320">
        <v>3</v>
      </c>
    </row>
    <row r="21990" spans="1:11" x14ac:dyDescent="0.3">
      <c r="A21990" s="341">
        <v>43929.796527719911</v>
      </c>
      <c r="B21990" s="318">
        <v>41062.159</v>
      </c>
      <c r="C21990" s="318">
        <f t="shared" si="503"/>
        <v>0.24300000000221189</v>
      </c>
      <c r="D21990" s="414">
        <f t="shared" si="504"/>
        <v>0.12150000000110595</v>
      </c>
      <c r="H21990" s="406"/>
      <c r="J21990" s="82">
        <v>57</v>
      </c>
      <c r="K21990" s="321">
        <v>4</v>
      </c>
    </row>
    <row r="21991" spans="1:11" x14ac:dyDescent="0.3">
      <c r="A21991" s="341">
        <v>43929.838194386575</v>
      </c>
      <c r="B21991" s="318">
        <v>41062.400000000001</v>
      </c>
      <c r="C21991" s="318">
        <f t="shared" si="503"/>
        <v>0.24100000000180444</v>
      </c>
      <c r="D21991" s="414">
        <f t="shared" si="504"/>
        <v>0.12050000000090222</v>
      </c>
      <c r="H21991" s="406"/>
      <c r="J21991" s="82">
        <v>58</v>
      </c>
      <c r="K21991" s="391">
        <v>1</v>
      </c>
    </row>
    <row r="21992" spans="1:11" x14ac:dyDescent="0.3">
      <c r="A21992" s="341">
        <v>43929.879861053239</v>
      </c>
      <c r="B21992" s="318">
        <v>41062.639000000003</v>
      </c>
      <c r="C21992" s="318">
        <f t="shared" si="503"/>
        <v>0.23900000000139698</v>
      </c>
      <c r="D21992" s="414">
        <f t="shared" si="504"/>
        <v>0.11950000000069849</v>
      </c>
      <c r="H21992" s="406"/>
      <c r="J21992" s="82">
        <v>59</v>
      </c>
      <c r="K21992" s="319">
        <v>2</v>
      </c>
    </row>
    <row r="21993" spans="1:11" x14ac:dyDescent="0.3">
      <c r="A21993" s="341">
        <v>43929.921527719911</v>
      </c>
      <c r="B21993" s="318">
        <v>41062.879000000001</v>
      </c>
      <c r="C21993" s="318">
        <f t="shared" si="503"/>
        <v>0.23999999999796273</v>
      </c>
      <c r="D21993" s="414">
        <f t="shared" si="504"/>
        <v>0.11999999999898137</v>
      </c>
      <c r="H21993" s="406"/>
      <c r="J21993" s="82">
        <v>60</v>
      </c>
      <c r="K21993" s="320">
        <v>3</v>
      </c>
    </row>
    <row r="21994" spans="1:11" x14ac:dyDescent="0.3">
      <c r="A21994" s="341">
        <v>43929.963194386575</v>
      </c>
      <c r="B21994" s="318">
        <v>41063.122000000003</v>
      </c>
      <c r="C21994" s="318">
        <f t="shared" si="503"/>
        <v>0.24300000000221189</v>
      </c>
      <c r="D21994" s="414">
        <f t="shared" si="504"/>
        <v>0.12150000000110595</v>
      </c>
      <c r="E21994" s="336">
        <f>SUM(C21971:C21994)*7.4805194805</f>
        <v>43.955532467446737</v>
      </c>
      <c r="F21994" s="324">
        <f>AVERAGE(D21971:D21994)</f>
        <v>0.12241666666674671</v>
      </c>
      <c r="G21994" s="324">
        <f>_xlfn.STDEV.S(D21971:D21994)</f>
        <v>3.2055206003113227E-3</v>
      </c>
      <c r="H21994" s="406"/>
      <c r="J21994" s="82">
        <v>61</v>
      </c>
      <c r="K21994" s="321">
        <v>4</v>
      </c>
    </row>
    <row r="21995" spans="1:11" x14ac:dyDescent="0.3">
      <c r="A21995" s="341">
        <v>43930.004861053239</v>
      </c>
      <c r="B21995" s="318">
        <v>41063.362999999998</v>
      </c>
      <c r="C21995" s="318">
        <f t="shared" si="503"/>
        <v>0.24099999999452848</v>
      </c>
      <c r="D21995" s="414">
        <f t="shared" si="504"/>
        <v>0.12049999999726424</v>
      </c>
      <c r="H21995" s="406"/>
      <c r="J21995" s="82">
        <v>62</v>
      </c>
      <c r="K21995" s="391">
        <v>1</v>
      </c>
    </row>
    <row r="21996" spans="1:11" x14ac:dyDescent="0.3">
      <c r="A21996" s="341">
        <v>43930.046527719911</v>
      </c>
      <c r="B21996" s="318">
        <v>41063.605000000003</v>
      </c>
      <c r="C21996" s="318">
        <f t="shared" si="503"/>
        <v>0.24200000000564614</v>
      </c>
      <c r="D21996" s="414">
        <f t="shared" si="504"/>
        <v>0.12100000000282307</v>
      </c>
      <c r="H21996" s="406"/>
      <c r="J21996" s="82">
        <v>63</v>
      </c>
      <c r="K21996" s="319">
        <v>2</v>
      </c>
    </row>
    <row r="21997" spans="1:11" x14ac:dyDescent="0.3">
      <c r="A21997" s="341">
        <v>43930.088194386575</v>
      </c>
      <c r="B21997" s="318">
        <v>41063.85</v>
      </c>
      <c r="C21997" s="318">
        <f t="shared" si="503"/>
        <v>0.24499999999534339</v>
      </c>
      <c r="D21997" s="414">
        <f t="shared" si="504"/>
        <v>0.12249999999767169</v>
      </c>
      <c r="H21997" s="406"/>
      <c r="J21997" s="82">
        <v>64</v>
      </c>
      <c r="K21997" s="320">
        <v>3</v>
      </c>
    </row>
    <row r="21998" spans="1:11" x14ac:dyDescent="0.3">
      <c r="A21998" s="341">
        <v>43930.129861053239</v>
      </c>
      <c r="B21998" s="318">
        <v>41064.101999999999</v>
      </c>
      <c r="C21998" s="318">
        <f t="shared" si="503"/>
        <v>0.25200000000040745</v>
      </c>
      <c r="D21998" s="414">
        <f t="shared" si="504"/>
        <v>0.12600000000020373</v>
      </c>
      <c r="H21998" s="406"/>
      <c r="J21998" s="82">
        <v>65</v>
      </c>
      <c r="K21998" s="321">
        <v>4</v>
      </c>
    </row>
    <row r="21999" spans="1:11" x14ac:dyDescent="0.3">
      <c r="A21999" s="341">
        <v>43930.171527719911</v>
      </c>
      <c r="B21999" s="318">
        <v>41064.351999999999</v>
      </c>
      <c r="C21999" s="318">
        <f t="shared" si="503"/>
        <v>0.25</v>
      </c>
      <c r="D21999" s="414">
        <f t="shared" si="504"/>
        <v>0.125</v>
      </c>
      <c r="H21999" s="406"/>
      <c r="J21999" s="82">
        <v>66</v>
      </c>
      <c r="K21999" s="391">
        <v>1</v>
      </c>
    </row>
    <row r="22000" spans="1:11" x14ac:dyDescent="0.3">
      <c r="A22000" s="341">
        <v>43930.213194386575</v>
      </c>
      <c r="B22000" s="318">
        <v>41064.6</v>
      </c>
      <c r="C22000" s="318">
        <f t="shared" si="503"/>
        <v>0.24799999999959255</v>
      </c>
      <c r="D22000" s="414">
        <f t="shared" si="504"/>
        <v>0.12399999999979627</v>
      </c>
      <c r="H22000" s="406"/>
      <c r="J22000" s="82">
        <v>67</v>
      </c>
      <c r="K22000" s="319">
        <v>2</v>
      </c>
    </row>
    <row r="22001" spans="1:12" x14ac:dyDescent="0.3">
      <c r="A22001" s="341">
        <v>43930.254861053239</v>
      </c>
      <c r="B22001" s="318">
        <v>41064.85</v>
      </c>
      <c r="C22001" s="318">
        <f t="shared" si="503"/>
        <v>0.25</v>
      </c>
      <c r="D22001" s="414">
        <f t="shared" si="504"/>
        <v>0.125</v>
      </c>
      <c r="H22001" s="406"/>
      <c r="J22001" s="82">
        <v>68</v>
      </c>
      <c r="K22001" s="320">
        <v>3</v>
      </c>
    </row>
    <row r="22002" spans="1:12" x14ac:dyDescent="0.3">
      <c r="A22002" s="341">
        <v>43930.296527719911</v>
      </c>
      <c r="B22002" s="318">
        <v>41065.108</v>
      </c>
      <c r="C22002" s="318">
        <f t="shared" si="503"/>
        <v>0.25800000000162981</v>
      </c>
      <c r="D22002" s="414">
        <f t="shared" si="504"/>
        <v>0.12900000000081491</v>
      </c>
      <c r="H22002" s="406"/>
      <c r="J22002" s="82">
        <v>69</v>
      </c>
      <c r="K22002" s="321">
        <v>4</v>
      </c>
    </row>
    <row r="22003" spans="1:12" x14ac:dyDescent="0.3">
      <c r="A22003" s="341">
        <v>43930.338194386575</v>
      </c>
      <c r="B22003" s="318">
        <v>41065.360000000001</v>
      </c>
      <c r="C22003" s="318">
        <f t="shared" si="503"/>
        <v>0.25200000000040745</v>
      </c>
      <c r="D22003" s="414">
        <f t="shared" si="504"/>
        <v>0.12600000000020373</v>
      </c>
      <c r="H22003" s="406"/>
      <c r="J22003" s="82">
        <v>70</v>
      </c>
      <c r="K22003" s="391">
        <v>1</v>
      </c>
    </row>
    <row r="22004" spans="1:12" x14ac:dyDescent="0.3">
      <c r="A22004" s="341">
        <v>43930.379861053239</v>
      </c>
      <c r="B22004" s="318">
        <v>41065.608</v>
      </c>
      <c r="C22004" s="318">
        <f t="shared" si="503"/>
        <v>0.24799999999959255</v>
      </c>
      <c r="D22004" s="414">
        <f t="shared" si="504"/>
        <v>0.12399999999979627</v>
      </c>
      <c r="H22004" s="406"/>
      <c r="J22004" s="82">
        <v>71</v>
      </c>
      <c r="K22004" s="319">
        <v>2</v>
      </c>
    </row>
    <row r="22005" spans="1:12" x14ac:dyDescent="0.3">
      <c r="A22005" s="341">
        <v>43930.421527719911</v>
      </c>
      <c r="B22005" s="318">
        <v>41065.85</v>
      </c>
      <c r="C22005" s="318">
        <f t="shared" si="503"/>
        <v>0.24199999999837019</v>
      </c>
      <c r="D22005" s="414">
        <f t="shared" si="504"/>
        <v>0.12099999999918509</v>
      </c>
      <c r="H22005" s="406"/>
      <c r="J22005" s="82">
        <v>72</v>
      </c>
      <c r="K22005" s="320">
        <v>3</v>
      </c>
    </row>
    <row r="22006" spans="1:12" x14ac:dyDescent="0.3">
      <c r="A22006" s="341">
        <v>43930.463194386575</v>
      </c>
      <c r="B22006" s="318">
        <v>41066.101999999999</v>
      </c>
      <c r="C22006" s="318">
        <f t="shared" si="503"/>
        <v>0.25200000000040745</v>
      </c>
      <c r="D22006" s="414">
        <f t="shared" si="504"/>
        <v>0.12600000000020373</v>
      </c>
      <c r="H22006" s="406"/>
      <c r="J22006" s="82">
        <v>73</v>
      </c>
      <c r="K22006" s="321">
        <v>4</v>
      </c>
    </row>
    <row r="22007" spans="1:12" x14ac:dyDescent="0.3">
      <c r="A22007" s="341">
        <v>43930.504861053239</v>
      </c>
      <c r="B22007" s="318">
        <v>41066.353000000003</v>
      </c>
      <c r="C22007" s="318">
        <f t="shared" si="503"/>
        <v>0.25100000000384171</v>
      </c>
      <c r="D22007" s="414">
        <f t="shared" si="504"/>
        <v>0.12550000000192085</v>
      </c>
      <c r="H22007" s="406"/>
      <c r="J22007" s="82">
        <v>74</v>
      </c>
      <c r="K22007" s="391">
        <v>1</v>
      </c>
    </row>
    <row r="22008" spans="1:12" x14ac:dyDescent="0.3">
      <c r="A22008" s="341">
        <v>43930.546527719911</v>
      </c>
      <c r="B22008" s="318">
        <v>41066.597999999998</v>
      </c>
      <c r="C22008" s="318">
        <f t="shared" si="503"/>
        <v>0.24499999999534339</v>
      </c>
      <c r="D22008" s="414">
        <f t="shared" si="504"/>
        <v>0.12249999999767169</v>
      </c>
      <c r="H22008" s="406"/>
      <c r="J22008" s="82">
        <v>75</v>
      </c>
      <c r="K22008" s="319">
        <v>2</v>
      </c>
    </row>
    <row r="22009" spans="1:12" x14ac:dyDescent="0.3">
      <c r="A22009" s="341">
        <v>43930.572222222225</v>
      </c>
      <c r="B22009" s="318">
        <v>41066.597999999998</v>
      </c>
      <c r="C22009" s="318"/>
      <c r="D22009" s="414"/>
      <c r="H22009" s="406"/>
      <c r="J22009" s="82">
        <v>1</v>
      </c>
      <c r="K22009" s="319">
        <v>2</v>
      </c>
      <c r="L22009" s="54" t="s">
        <v>313</v>
      </c>
    </row>
    <row r="22010" spans="1:12" x14ac:dyDescent="0.3">
      <c r="A22010" s="341">
        <v>43930.613888888889</v>
      </c>
      <c r="B22010" s="318">
        <v>41066.839</v>
      </c>
      <c r="C22010" s="318">
        <f t="shared" si="503"/>
        <v>0.24100000000180444</v>
      </c>
      <c r="D22010" s="414">
        <f t="shared" si="504"/>
        <v>0.12050000000090222</v>
      </c>
      <c r="H22010" s="406"/>
      <c r="J22010" s="82">
        <v>2</v>
      </c>
      <c r="K22010" s="320">
        <v>3</v>
      </c>
    </row>
    <row r="22011" spans="1:12" x14ac:dyDescent="0.3">
      <c r="A22011" s="341">
        <v>43930.655555555553</v>
      </c>
      <c r="B22011" s="318">
        <v>41067.088000000003</v>
      </c>
      <c r="C22011" s="318">
        <f t="shared" si="503"/>
        <v>0.24900000000343425</v>
      </c>
      <c r="D22011" s="414">
        <f t="shared" si="504"/>
        <v>0.12450000000171713</v>
      </c>
      <c r="H22011" s="406"/>
      <c r="J22011" s="82">
        <v>3</v>
      </c>
      <c r="K22011" s="321">
        <v>4</v>
      </c>
    </row>
    <row r="22012" spans="1:12" x14ac:dyDescent="0.3">
      <c r="A22012" s="341">
        <v>43930.697222222225</v>
      </c>
      <c r="B22012" s="318">
        <v>41067.332999999999</v>
      </c>
      <c r="C22012" s="318">
        <f t="shared" si="503"/>
        <v>0.24499999999534339</v>
      </c>
      <c r="D22012" s="414">
        <f t="shared" si="504"/>
        <v>0.12249999999767169</v>
      </c>
      <c r="H22012" s="406"/>
      <c r="J22012" s="82">
        <v>4</v>
      </c>
      <c r="K22012" s="391">
        <v>1</v>
      </c>
    </row>
    <row r="22013" spans="1:12" x14ac:dyDescent="0.3">
      <c r="A22013" s="341">
        <v>43930.738888888889</v>
      </c>
      <c r="B22013" s="318">
        <v>41067.58</v>
      </c>
      <c r="C22013" s="318">
        <f t="shared" si="503"/>
        <v>0.2470000000030268</v>
      </c>
      <c r="D22013" s="414">
        <f t="shared" si="504"/>
        <v>0.1235000000015134</v>
      </c>
      <c r="H22013" s="406"/>
      <c r="J22013" s="82">
        <v>5</v>
      </c>
      <c r="K22013" s="319">
        <v>2</v>
      </c>
    </row>
    <row r="22014" spans="1:12" x14ac:dyDescent="0.3">
      <c r="A22014" s="341">
        <v>43930.780555555553</v>
      </c>
      <c r="B22014" s="318">
        <v>41067.817999999999</v>
      </c>
      <c r="C22014" s="318">
        <f t="shared" si="503"/>
        <v>0.23799999999755528</v>
      </c>
      <c r="D22014" s="414">
        <f t="shared" si="504"/>
        <v>0.11899999999877764</v>
      </c>
      <c r="H22014" s="406"/>
      <c r="J22014" s="82">
        <v>6</v>
      </c>
      <c r="K22014" s="320">
        <v>3</v>
      </c>
    </row>
    <row r="22015" spans="1:12" x14ac:dyDescent="0.3">
      <c r="A22015" s="341">
        <v>43930.822222222225</v>
      </c>
      <c r="B22015" s="318">
        <v>41068.061000000002</v>
      </c>
      <c r="C22015" s="318">
        <f t="shared" si="503"/>
        <v>0.24300000000221189</v>
      </c>
      <c r="D22015" s="414">
        <f t="shared" si="504"/>
        <v>0.12150000000110595</v>
      </c>
      <c r="H22015" s="406"/>
      <c r="J22015" s="82">
        <v>7</v>
      </c>
      <c r="K22015" s="321">
        <v>4</v>
      </c>
    </row>
    <row r="22016" spans="1:12" x14ac:dyDescent="0.3">
      <c r="A22016" s="341">
        <v>43930.863888888889</v>
      </c>
      <c r="B22016" s="318">
        <v>41068.300000000003</v>
      </c>
      <c r="C22016" s="318">
        <f t="shared" si="503"/>
        <v>0.23900000000139698</v>
      </c>
      <c r="D22016" s="414">
        <f t="shared" si="504"/>
        <v>0.11950000000069849</v>
      </c>
      <c r="H22016" s="406"/>
      <c r="J22016" s="82">
        <v>8</v>
      </c>
      <c r="K22016" s="391">
        <v>1</v>
      </c>
    </row>
    <row r="22017" spans="1:11" x14ac:dyDescent="0.3">
      <c r="A22017" s="341">
        <v>43930.905555555553</v>
      </c>
      <c r="B22017" s="318">
        <v>41068.542000000001</v>
      </c>
      <c r="C22017" s="318">
        <f t="shared" si="503"/>
        <v>0.24199999999837019</v>
      </c>
      <c r="D22017" s="414">
        <f t="shared" si="504"/>
        <v>0.12099999999918509</v>
      </c>
      <c r="H22017" s="406"/>
      <c r="J22017" s="82">
        <v>9</v>
      </c>
      <c r="K22017" s="319">
        <v>2</v>
      </c>
    </row>
    <row r="22018" spans="1:11" x14ac:dyDescent="0.3">
      <c r="A22018" s="341">
        <v>43930.947222222225</v>
      </c>
      <c r="B22018" s="318">
        <v>41068.781000000003</v>
      </c>
      <c r="C22018" s="318">
        <f t="shared" si="503"/>
        <v>0.23900000000139698</v>
      </c>
      <c r="D22018" s="414">
        <f t="shared" si="504"/>
        <v>0.11950000000069849</v>
      </c>
      <c r="H22018" s="406"/>
      <c r="J22018" s="82">
        <v>10</v>
      </c>
      <c r="K22018" s="320">
        <v>3</v>
      </c>
    </row>
    <row r="22019" spans="1:11" x14ac:dyDescent="0.3">
      <c r="A22019" s="341">
        <v>43930.988888888889</v>
      </c>
      <c r="B22019" s="318">
        <v>41069.027999999998</v>
      </c>
      <c r="C22019" s="318">
        <f t="shared" si="503"/>
        <v>0.24699999999575084</v>
      </c>
      <c r="D22019" s="414">
        <f t="shared" si="504"/>
        <v>0.12349999999787542</v>
      </c>
      <c r="E22019" s="336">
        <f>SUM(C21995:C22019)*7.4805194805</f>
        <v>44.179948051798604</v>
      </c>
      <c r="F22019" s="324">
        <f>AVERAGE(D21995:D22019)</f>
        <v>0.12304166666657086</v>
      </c>
      <c r="G22019" s="324">
        <f>_xlfn.STDEV.S(D21995:D22019)</f>
        <v>2.5534148777186364E-3</v>
      </c>
      <c r="H22019" s="406"/>
      <c r="J22019" s="82">
        <v>11</v>
      </c>
      <c r="K22019" s="321">
        <v>4</v>
      </c>
    </row>
    <row r="22020" spans="1:11" x14ac:dyDescent="0.3">
      <c r="A22020" s="341">
        <v>43931.030555555553</v>
      </c>
      <c r="B22020" s="318">
        <v>41069.271000000001</v>
      </c>
      <c r="C22020" s="318">
        <f t="shared" si="503"/>
        <v>0.24300000000221189</v>
      </c>
      <c r="D22020" s="414">
        <f t="shared" si="504"/>
        <v>0.12150000000110595</v>
      </c>
      <c r="H22020" s="406"/>
      <c r="J22020" s="82">
        <v>12</v>
      </c>
      <c r="K22020" s="391">
        <v>1</v>
      </c>
    </row>
    <row r="22021" spans="1:11" x14ac:dyDescent="0.3">
      <c r="A22021" s="341">
        <v>43931.072222222225</v>
      </c>
      <c r="B22021" s="318">
        <v>41069.510999999999</v>
      </c>
      <c r="C22021" s="318">
        <f t="shared" si="503"/>
        <v>0.23999999999796273</v>
      </c>
      <c r="D22021" s="414">
        <f t="shared" si="504"/>
        <v>0.11999999999898137</v>
      </c>
      <c r="H22021" s="406"/>
      <c r="J22021" s="82">
        <v>13</v>
      </c>
      <c r="K22021" s="319">
        <v>2</v>
      </c>
    </row>
    <row r="22022" spans="1:11" x14ac:dyDescent="0.3">
      <c r="A22022" s="341">
        <v>43931.113888888889</v>
      </c>
      <c r="B22022" s="318">
        <v>41069.748</v>
      </c>
      <c r="C22022" s="318">
        <f t="shared" si="503"/>
        <v>0.23700000000098953</v>
      </c>
      <c r="D22022" s="414">
        <f t="shared" si="504"/>
        <v>0.11850000000049477</v>
      </c>
      <c r="H22022" s="406"/>
      <c r="J22022" s="82">
        <v>14</v>
      </c>
      <c r="K22022" s="320">
        <v>3</v>
      </c>
    </row>
    <row r="22023" spans="1:11" x14ac:dyDescent="0.3">
      <c r="A22023" s="341">
        <v>43931.155555555553</v>
      </c>
      <c r="B22023" s="318">
        <v>41069.998</v>
      </c>
      <c r="C22023" s="318">
        <f t="shared" si="503"/>
        <v>0.25</v>
      </c>
      <c r="D22023" s="414">
        <f t="shared" si="504"/>
        <v>0.125</v>
      </c>
      <c r="H22023" s="406"/>
      <c r="J22023" s="82">
        <v>15</v>
      </c>
      <c r="K22023" s="321">
        <v>4</v>
      </c>
    </row>
    <row r="22024" spans="1:11" x14ac:dyDescent="0.3">
      <c r="A22024" s="341">
        <v>43931.197222222225</v>
      </c>
      <c r="B22024" s="318">
        <v>41070.25</v>
      </c>
      <c r="C22024" s="318">
        <f t="shared" si="503"/>
        <v>0.25200000000040745</v>
      </c>
      <c r="D22024" s="414">
        <f t="shared" si="504"/>
        <v>0.12600000000020373</v>
      </c>
      <c r="H22024" s="406"/>
      <c r="J22024" s="82">
        <v>16</v>
      </c>
      <c r="K22024" s="391">
        <v>1</v>
      </c>
    </row>
    <row r="22025" spans="1:11" x14ac:dyDescent="0.3">
      <c r="A22025" s="341">
        <v>43931.238888888889</v>
      </c>
      <c r="B22025" s="318">
        <v>41070.498</v>
      </c>
      <c r="C22025" s="318">
        <f t="shared" si="503"/>
        <v>0.24799999999959255</v>
      </c>
      <c r="D22025" s="414">
        <f t="shared" si="504"/>
        <v>0.12399999999979627</v>
      </c>
      <c r="H22025" s="406"/>
      <c r="J22025" s="82">
        <v>17</v>
      </c>
      <c r="K22025" s="319">
        <v>2</v>
      </c>
    </row>
    <row r="22026" spans="1:11" x14ac:dyDescent="0.3">
      <c r="A22026" s="341">
        <v>43931.280555555553</v>
      </c>
      <c r="B22026" s="318">
        <v>41070.741000000002</v>
      </c>
      <c r="C22026" s="318">
        <f t="shared" si="503"/>
        <v>0.24300000000221189</v>
      </c>
      <c r="D22026" s="414">
        <f t="shared" si="504"/>
        <v>0.12150000000110595</v>
      </c>
      <c r="H22026" s="406"/>
      <c r="J22026" s="82">
        <v>18</v>
      </c>
      <c r="K22026" s="320">
        <v>3</v>
      </c>
    </row>
    <row r="22027" spans="1:11" x14ac:dyDescent="0.3">
      <c r="A22027" s="341">
        <v>43931.322222222225</v>
      </c>
      <c r="B22027" s="318">
        <v>41070.997000000003</v>
      </c>
      <c r="C22027" s="318">
        <f t="shared" si="503"/>
        <v>0.25600000000122236</v>
      </c>
      <c r="D22027" s="414">
        <f t="shared" si="504"/>
        <v>0.12800000000061118</v>
      </c>
      <c r="H22027" s="406"/>
      <c r="J22027" s="82">
        <v>19</v>
      </c>
      <c r="K22027" s="321">
        <v>4</v>
      </c>
    </row>
    <row r="22028" spans="1:11" x14ac:dyDescent="0.3">
      <c r="A22028" s="341">
        <v>43931.363888888889</v>
      </c>
      <c r="B22028" s="318">
        <v>41071.252</v>
      </c>
      <c r="C22028" s="318">
        <f t="shared" si="503"/>
        <v>0.25499999999738066</v>
      </c>
      <c r="D22028" s="414">
        <f t="shared" si="504"/>
        <v>0.12749999999869033</v>
      </c>
      <c r="H22028" s="406"/>
      <c r="J22028" s="82">
        <v>20</v>
      </c>
      <c r="K22028" s="391">
        <v>1</v>
      </c>
    </row>
    <row r="22029" spans="1:11" x14ac:dyDescent="0.3">
      <c r="A22029" s="341">
        <v>43931.405555555553</v>
      </c>
      <c r="B22029" s="318">
        <v>41071.500999999997</v>
      </c>
      <c r="C22029" s="318">
        <f t="shared" si="503"/>
        <v>0.24899999999615829</v>
      </c>
      <c r="D22029" s="414">
        <f t="shared" si="504"/>
        <v>0.12449999999807915</v>
      </c>
      <c r="H22029" s="406"/>
      <c r="J22029" s="82">
        <v>21</v>
      </c>
      <c r="K22029" s="319">
        <v>2</v>
      </c>
    </row>
    <row r="22030" spans="1:11" x14ac:dyDescent="0.3">
      <c r="A22030" s="341">
        <v>43931.447222222225</v>
      </c>
      <c r="B22030" s="318">
        <v>41071.741000000002</v>
      </c>
      <c r="C22030" s="318">
        <f t="shared" si="503"/>
        <v>0.24000000000523869</v>
      </c>
      <c r="D22030" s="414">
        <f t="shared" si="504"/>
        <v>0.12000000000261934</v>
      </c>
      <c r="H22030" s="406"/>
      <c r="J22030" s="82">
        <v>22</v>
      </c>
      <c r="K22030" s="320">
        <v>3</v>
      </c>
    </row>
    <row r="22031" spans="1:11" x14ac:dyDescent="0.3">
      <c r="A22031" s="341">
        <v>43931.488888888889</v>
      </c>
      <c r="B22031" s="318">
        <v>41071.989000000001</v>
      </c>
      <c r="C22031" s="318">
        <f t="shared" si="503"/>
        <v>0.24799999999959255</v>
      </c>
      <c r="D22031" s="414">
        <f t="shared" si="504"/>
        <v>0.12399999999979627</v>
      </c>
      <c r="H22031" s="406"/>
      <c r="J22031" s="82">
        <v>23</v>
      </c>
      <c r="K22031" s="321">
        <v>4</v>
      </c>
    </row>
    <row r="22032" spans="1:11" x14ac:dyDescent="0.3">
      <c r="A22032" s="341">
        <v>43931.530555555553</v>
      </c>
      <c r="B22032" s="318">
        <v>41072.239000000001</v>
      </c>
      <c r="C22032" s="318">
        <f t="shared" si="503"/>
        <v>0.25</v>
      </c>
      <c r="D22032" s="414">
        <f t="shared" si="504"/>
        <v>0.125</v>
      </c>
      <c r="H22032" s="406"/>
      <c r="J22032" s="82">
        <v>24</v>
      </c>
      <c r="K22032" s="391">
        <v>1</v>
      </c>
    </row>
    <row r="22033" spans="1:11" x14ac:dyDescent="0.3">
      <c r="A22033" s="341">
        <v>43931.572222222225</v>
      </c>
      <c r="B22033" s="318">
        <v>41072.482000000004</v>
      </c>
      <c r="C22033" s="318">
        <f t="shared" si="503"/>
        <v>0.24300000000221189</v>
      </c>
      <c r="D22033" s="414">
        <f t="shared" si="504"/>
        <v>0.12150000000110595</v>
      </c>
      <c r="H22033" s="406"/>
      <c r="J22033" s="82">
        <v>25</v>
      </c>
      <c r="K22033" s="319">
        <v>2</v>
      </c>
    </row>
    <row r="22034" spans="1:11" x14ac:dyDescent="0.3">
      <c r="A22034" s="341">
        <v>43931.613888888889</v>
      </c>
      <c r="B22034" s="318">
        <v>41072.718999999997</v>
      </c>
      <c r="C22034" s="318">
        <f t="shared" si="503"/>
        <v>0.23699999999371357</v>
      </c>
      <c r="D22034" s="414">
        <f t="shared" si="504"/>
        <v>0.11849999999685679</v>
      </c>
      <c r="H22034" s="406"/>
      <c r="J22034" s="82">
        <v>26</v>
      </c>
      <c r="K22034" s="320">
        <v>3</v>
      </c>
    </row>
    <row r="22035" spans="1:11" x14ac:dyDescent="0.3">
      <c r="A22035" s="341">
        <v>43931.655555555553</v>
      </c>
      <c r="B22035" s="318">
        <v>41072.959999999999</v>
      </c>
      <c r="C22035" s="318">
        <f t="shared" si="503"/>
        <v>0.24100000000180444</v>
      </c>
      <c r="D22035" s="414">
        <f t="shared" si="504"/>
        <v>0.12050000000090222</v>
      </c>
      <c r="H22035" s="406"/>
      <c r="J22035" s="82">
        <v>27</v>
      </c>
      <c r="K22035" s="321">
        <v>4</v>
      </c>
    </row>
    <row r="22036" spans="1:11" x14ac:dyDescent="0.3">
      <c r="A22036" s="341">
        <v>43931.697222222225</v>
      </c>
      <c r="B22036" s="318">
        <v>41073.209000000003</v>
      </c>
      <c r="C22036" s="318">
        <f t="shared" ref="C22036:C22203" si="505">B22036-B22035</f>
        <v>0.24900000000343425</v>
      </c>
      <c r="D22036" s="414">
        <f t="shared" ref="D22036:D22203" si="506">C22036/2</f>
        <v>0.12450000000171713</v>
      </c>
      <c r="H22036" s="406"/>
      <c r="J22036" s="82">
        <v>28</v>
      </c>
      <c r="K22036" s="391">
        <v>1</v>
      </c>
    </row>
    <row r="22037" spans="1:11" x14ac:dyDescent="0.3">
      <c r="A22037" s="341">
        <v>43931.738888888889</v>
      </c>
      <c r="B22037" s="318">
        <v>41073.451999999997</v>
      </c>
      <c r="C22037" s="318">
        <f t="shared" si="505"/>
        <v>0.24299999999493593</v>
      </c>
      <c r="D22037" s="414">
        <f t="shared" si="506"/>
        <v>0.12149999999746797</v>
      </c>
      <c r="H22037" s="406"/>
      <c r="J22037" s="82">
        <v>29</v>
      </c>
      <c r="K22037" s="319">
        <v>2</v>
      </c>
    </row>
    <row r="22038" spans="1:11" x14ac:dyDescent="0.3">
      <c r="A22038" s="341">
        <v>43931.780555555553</v>
      </c>
      <c r="B22038" s="318">
        <v>41073.69</v>
      </c>
      <c r="C22038" s="318">
        <f t="shared" si="505"/>
        <v>0.23800000000483124</v>
      </c>
      <c r="D22038" s="414">
        <f t="shared" si="506"/>
        <v>0.11900000000241562</v>
      </c>
      <c r="H22038" s="406"/>
      <c r="J22038" s="82">
        <v>30</v>
      </c>
      <c r="K22038" s="320">
        <v>3</v>
      </c>
    </row>
    <row r="22039" spans="1:11" x14ac:dyDescent="0.3">
      <c r="A22039" s="341">
        <v>43931.822222222225</v>
      </c>
      <c r="B22039" s="318">
        <v>41073.93</v>
      </c>
      <c r="C22039" s="318">
        <f t="shared" si="505"/>
        <v>0.23999999999796273</v>
      </c>
      <c r="D22039" s="414">
        <f t="shared" si="506"/>
        <v>0.11999999999898137</v>
      </c>
      <c r="H22039" s="406"/>
      <c r="J22039" s="82">
        <v>31</v>
      </c>
      <c r="K22039" s="321">
        <v>4</v>
      </c>
    </row>
    <row r="22040" spans="1:11" x14ac:dyDescent="0.3">
      <c r="A22040" s="341">
        <v>43931.863888888889</v>
      </c>
      <c r="B22040" s="318">
        <v>41074.171999999999</v>
      </c>
      <c r="C22040" s="318">
        <f t="shared" si="505"/>
        <v>0.24199999999837019</v>
      </c>
      <c r="D22040" s="414">
        <f t="shared" si="506"/>
        <v>0.12099999999918509</v>
      </c>
      <c r="H22040" s="406"/>
      <c r="J22040" s="82">
        <v>32</v>
      </c>
      <c r="K22040" s="391">
        <v>1</v>
      </c>
    </row>
    <row r="22041" spans="1:11" x14ac:dyDescent="0.3">
      <c r="A22041" s="341">
        <v>43931.905555555553</v>
      </c>
      <c r="B22041" s="318">
        <v>41074.411</v>
      </c>
      <c r="C22041" s="318">
        <f t="shared" si="505"/>
        <v>0.23900000000139698</v>
      </c>
      <c r="D22041" s="414">
        <f t="shared" si="506"/>
        <v>0.11950000000069849</v>
      </c>
      <c r="H22041" s="406"/>
      <c r="J22041" s="82">
        <v>33</v>
      </c>
      <c r="K22041" s="319">
        <v>2</v>
      </c>
    </row>
    <row r="22042" spans="1:11" x14ac:dyDescent="0.3">
      <c r="A22042" s="341">
        <v>43931.947222222225</v>
      </c>
      <c r="B22042" s="318">
        <v>41074.648000000001</v>
      </c>
      <c r="C22042" s="318">
        <f t="shared" si="505"/>
        <v>0.23700000000098953</v>
      </c>
      <c r="D22042" s="414">
        <f t="shared" si="506"/>
        <v>0.11850000000049477</v>
      </c>
      <c r="H22042" s="406"/>
      <c r="J22042" s="82">
        <v>34</v>
      </c>
      <c r="K22042" s="320">
        <v>3</v>
      </c>
    </row>
    <row r="22043" spans="1:11" x14ac:dyDescent="0.3">
      <c r="A22043" s="341">
        <v>43931.988888888889</v>
      </c>
      <c r="B22043" s="318">
        <v>41074.887999999999</v>
      </c>
      <c r="C22043" s="318">
        <f t="shared" si="505"/>
        <v>0.23999999999796273</v>
      </c>
      <c r="D22043" s="414">
        <f t="shared" si="506"/>
        <v>0.11999999999898137</v>
      </c>
      <c r="E22043" s="336">
        <f>SUM(C22020:C22043)*7.4805194805</f>
        <v>43.835844155734357</v>
      </c>
      <c r="F22043" s="324">
        <f>AVERAGE(D22020:D22043)</f>
        <v>0.12208333333334546</v>
      </c>
      <c r="G22043" s="324">
        <f>_xlfn.STDEV.S(D22020:D22043)</f>
        <v>2.8955237817239574E-3</v>
      </c>
      <c r="H22043" s="406"/>
      <c r="J22043" s="82">
        <v>35</v>
      </c>
      <c r="K22043" s="321">
        <v>4</v>
      </c>
    </row>
    <row r="22044" spans="1:11" x14ac:dyDescent="0.3">
      <c r="A22044" s="341">
        <v>43932.030555555553</v>
      </c>
      <c r="B22044" s="318">
        <v>41075.131000000001</v>
      </c>
      <c r="C22044" s="318">
        <f t="shared" si="505"/>
        <v>0.24300000000221189</v>
      </c>
      <c r="D22044" s="414">
        <f t="shared" si="506"/>
        <v>0.12150000000110595</v>
      </c>
      <c r="H22044" s="406"/>
      <c r="J22044" s="82">
        <v>36</v>
      </c>
      <c r="K22044" s="391">
        <v>1</v>
      </c>
    </row>
    <row r="22045" spans="1:11" x14ac:dyDescent="0.3">
      <c r="A22045" s="341">
        <v>43932.072222222225</v>
      </c>
      <c r="B22045" s="318">
        <v>41075.372000000003</v>
      </c>
      <c r="C22045" s="318">
        <f t="shared" si="505"/>
        <v>0.24100000000180444</v>
      </c>
      <c r="D22045" s="414">
        <f t="shared" si="506"/>
        <v>0.12050000000090222</v>
      </c>
      <c r="H22045" s="406"/>
      <c r="J22045" s="82">
        <v>37</v>
      </c>
      <c r="K22045" s="319">
        <v>2</v>
      </c>
    </row>
    <row r="22046" spans="1:11" x14ac:dyDescent="0.3">
      <c r="A22046" s="341">
        <v>43932.113888888889</v>
      </c>
      <c r="B22046" s="318">
        <v>41075.612000000001</v>
      </c>
      <c r="C22046" s="318">
        <f t="shared" si="505"/>
        <v>0.23999999999796273</v>
      </c>
      <c r="D22046" s="414">
        <f t="shared" si="506"/>
        <v>0.11999999999898137</v>
      </c>
      <c r="H22046" s="406"/>
      <c r="J22046" s="82">
        <v>38</v>
      </c>
      <c r="K22046" s="320">
        <v>3</v>
      </c>
    </row>
    <row r="22047" spans="1:11" x14ac:dyDescent="0.3">
      <c r="A22047" s="341">
        <v>43932.155555555553</v>
      </c>
      <c r="B22047" s="318">
        <v>41075.851999999999</v>
      </c>
      <c r="C22047" s="318">
        <f t="shared" si="505"/>
        <v>0.23999999999796273</v>
      </c>
      <c r="D22047" s="414">
        <f t="shared" si="506"/>
        <v>0.11999999999898137</v>
      </c>
      <c r="H22047" s="406"/>
      <c r="J22047" s="82">
        <v>39</v>
      </c>
      <c r="K22047" s="321">
        <v>4</v>
      </c>
    </row>
    <row r="22048" spans="1:11" x14ac:dyDescent="0.3">
      <c r="A22048" s="341">
        <v>43932.197222222225</v>
      </c>
      <c r="B22048" s="318">
        <v>41076.108</v>
      </c>
      <c r="C22048" s="318">
        <f t="shared" si="505"/>
        <v>0.25600000000122236</v>
      </c>
      <c r="D22048" s="414">
        <f t="shared" si="506"/>
        <v>0.12800000000061118</v>
      </c>
      <c r="H22048" s="406"/>
      <c r="J22048" s="82">
        <v>40</v>
      </c>
      <c r="K22048" s="391">
        <v>1</v>
      </c>
    </row>
    <row r="22049" spans="1:11" x14ac:dyDescent="0.3">
      <c r="A22049" s="341">
        <v>43932.238888888889</v>
      </c>
      <c r="B22049" s="318">
        <v>41076.358</v>
      </c>
      <c r="C22049" s="318">
        <f t="shared" si="505"/>
        <v>0.25</v>
      </c>
      <c r="D22049" s="414">
        <f t="shared" si="506"/>
        <v>0.125</v>
      </c>
      <c r="H22049" s="406"/>
      <c r="J22049" s="82">
        <v>41</v>
      </c>
      <c r="K22049" s="319">
        <v>2</v>
      </c>
    </row>
    <row r="22050" spans="1:11" x14ac:dyDescent="0.3">
      <c r="A22050" s="341">
        <v>43932.280555555553</v>
      </c>
      <c r="B22050" s="318">
        <v>41076.608</v>
      </c>
      <c r="C22050" s="318">
        <f t="shared" si="505"/>
        <v>0.25</v>
      </c>
      <c r="D22050" s="414">
        <f t="shared" si="506"/>
        <v>0.125</v>
      </c>
      <c r="H22050" s="406"/>
      <c r="J22050" s="82">
        <v>42</v>
      </c>
      <c r="K22050" s="320">
        <v>3</v>
      </c>
    </row>
    <row r="22051" spans="1:11" x14ac:dyDescent="0.3">
      <c r="A22051" s="341">
        <v>43932.322222222225</v>
      </c>
      <c r="B22051" s="318">
        <v>41076.855000000003</v>
      </c>
      <c r="C22051" s="318">
        <f t="shared" si="505"/>
        <v>0.2470000000030268</v>
      </c>
      <c r="D22051" s="414">
        <f t="shared" si="506"/>
        <v>0.1235000000015134</v>
      </c>
      <c r="H22051" s="406"/>
      <c r="J22051" s="82">
        <v>43</v>
      </c>
      <c r="K22051" s="321">
        <v>4</v>
      </c>
    </row>
    <row r="22052" spans="1:11" x14ac:dyDescent="0.3">
      <c r="A22052" s="341">
        <v>43932.363888888889</v>
      </c>
      <c r="B22052" s="318">
        <v>41077.112000000001</v>
      </c>
      <c r="C22052" s="318">
        <f t="shared" si="505"/>
        <v>0.25699999999778811</v>
      </c>
      <c r="D22052" s="414">
        <f t="shared" si="506"/>
        <v>0.12849999999889405</v>
      </c>
      <c r="H22052" s="406"/>
      <c r="J22052" s="82">
        <v>44</v>
      </c>
      <c r="K22052" s="391">
        <v>1</v>
      </c>
    </row>
    <row r="22053" spans="1:11" x14ac:dyDescent="0.3">
      <c r="A22053" s="341">
        <v>43932.405555555553</v>
      </c>
      <c r="B22053" s="318">
        <v>41077.366000000002</v>
      </c>
      <c r="C22053" s="318">
        <f t="shared" si="505"/>
        <v>0.25400000000081491</v>
      </c>
      <c r="D22053" s="414">
        <f t="shared" si="506"/>
        <v>0.12700000000040745</v>
      </c>
      <c r="H22053" s="406"/>
      <c r="J22053" s="82">
        <v>45</v>
      </c>
      <c r="K22053" s="319">
        <v>2</v>
      </c>
    </row>
    <row r="22054" spans="1:11" x14ac:dyDescent="0.3">
      <c r="A22054" s="341">
        <v>43932.447222222225</v>
      </c>
      <c r="B22054" s="318">
        <v>41077.61</v>
      </c>
      <c r="C22054" s="318">
        <f t="shared" si="505"/>
        <v>0.24399999999877764</v>
      </c>
      <c r="D22054" s="414">
        <f t="shared" si="506"/>
        <v>0.12199999999938882</v>
      </c>
      <c r="H22054" s="406"/>
      <c r="J22054" s="82">
        <v>46</v>
      </c>
      <c r="K22054" s="320">
        <v>3</v>
      </c>
    </row>
    <row r="22055" spans="1:11" x14ac:dyDescent="0.3">
      <c r="A22055" s="341">
        <v>43932.488888888889</v>
      </c>
      <c r="B22055" s="318">
        <v>41077.851000000002</v>
      </c>
      <c r="C22055" s="318">
        <f t="shared" si="505"/>
        <v>0.24100000000180444</v>
      </c>
      <c r="D22055" s="414">
        <f t="shared" si="506"/>
        <v>0.12050000000090222</v>
      </c>
      <c r="H22055" s="406"/>
      <c r="J22055" s="82">
        <v>47</v>
      </c>
      <c r="K22055" s="321">
        <v>4</v>
      </c>
    </row>
    <row r="22056" spans="1:11" x14ac:dyDescent="0.3">
      <c r="A22056" s="341">
        <v>43932.530555555553</v>
      </c>
      <c r="B22056" s="318">
        <v>41078.108</v>
      </c>
      <c r="C22056" s="318">
        <f t="shared" si="505"/>
        <v>0.25699999999778811</v>
      </c>
      <c r="D22056" s="414">
        <f t="shared" si="506"/>
        <v>0.12849999999889405</v>
      </c>
      <c r="H22056" s="406"/>
      <c r="J22056" s="82">
        <v>48</v>
      </c>
      <c r="K22056" s="391">
        <v>1</v>
      </c>
    </row>
    <row r="22057" spans="1:11" x14ac:dyDescent="0.3">
      <c r="A22057" s="341">
        <v>43932.572222222225</v>
      </c>
      <c r="B22057" s="318">
        <v>41078.358999999997</v>
      </c>
      <c r="C22057" s="318">
        <f t="shared" si="505"/>
        <v>0.25099999999656575</v>
      </c>
      <c r="D22057" s="414">
        <f t="shared" si="506"/>
        <v>0.12549999999828287</v>
      </c>
      <c r="H22057" s="406"/>
      <c r="J22057" s="82">
        <v>49</v>
      </c>
      <c r="K22057" s="319">
        <v>2</v>
      </c>
    </row>
    <row r="22058" spans="1:11" x14ac:dyDescent="0.3">
      <c r="A22058" s="341">
        <v>43932.613888888889</v>
      </c>
      <c r="B22058" s="318">
        <v>41078.601999999999</v>
      </c>
      <c r="C22058" s="318">
        <f t="shared" si="505"/>
        <v>0.24300000000221189</v>
      </c>
      <c r="D22058" s="414">
        <f t="shared" si="506"/>
        <v>0.12150000000110595</v>
      </c>
      <c r="H22058" s="406"/>
      <c r="J22058" s="82">
        <v>50</v>
      </c>
      <c r="K22058" s="320">
        <v>3</v>
      </c>
    </row>
    <row r="22059" spans="1:11" x14ac:dyDescent="0.3">
      <c r="A22059" s="341">
        <v>43932.655555555553</v>
      </c>
      <c r="B22059" s="318">
        <v>41078.841</v>
      </c>
      <c r="C22059" s="318">
        <f t="shared" si="505"/>
        <v>0.23900000000139698</v>
      </c>
      <c r="D22059" s="414">
        <f t="shared" si="506"/>
        <v>0.11950000000069849</v>
      </c>
      <c r="H22059" s="406"/>
      <c r="J22059" s="82">
        <v>51</v>
      </c>
      <c r="K22059" s="321">
        <v>4</v>
      </c>
    </row>
    <row r="22060" spans="1:11" x14ac:dyDescent="0.3">
      <c r="A22060" s="341">
        <v>43932.697222222225</v>
      </c>
      <c r="B22060" s="318">
        <v>41079.089999999997</v>
      </c>
      <c r="C22060" s="318">
        <f t="shared" si="505"/>
        <v>0.24899999999615829</v>
      </c>
      <c r="D22060" s="414">
        <f t="shared" si="506"/>
        <v>0.12449999999807915</v>
      </c>
      <c r="H22060" s="406"/>
      <c r="J22060" s="82">
        <v>52</v>
      </c>
      <c r="K22060" s="391">
        <v>1</v>
      </c>
    </row>
    <row r="22061" spans="1:11" x14ac:dyDescent="0.3">
      <c r="A22061" s="341">
        <v>43932.738888888889</v>
      </c>
      <c r="B22061" s="318">
        <v>41079.332000000002</v>
      </c>
      <c r="C22061" s="318">
        <f t="shared" si="505"/>
        <v>0.24200000000564614</v>
      </c>
      <c r="D22061" s="414">
        <f t="shared" si="506"/>
        <v>0.12100000000282307</v>
      </c>
      <c r="H22061" s="406"/>
      <c r="J22061" s="82">
        <v>53</v>
      </c>
      <c r="K22061" s="319">
        <v>2</v>
      </c>
    </row>
    <row r="22062" spans="1:11" x14ac:dyDescent="0.3">
      <c r="A22062" s="341">
        <v>43932.780555555553</v>
      </c>
      <c r="B22062" s="318">
        <v>41079.578000000001</v>
      </c>
      <c r="C22062" s="318">
        <f t="shared" si="505"/>
        <v>0.24599999999918509</v>
      </c>
      <c r="D22062" s="414">
        <f t="shared" si="506"/>
        <v>0.12299999999959255</v>
      </c>
      <c r="H22062" s="406"/>
      <c r="J22062" s="82">
        <v>54</v>
      </c>
      <c r="K22062" s="320">
        <v>3</v>
      </c>
    </row>
    <row r="22063" spans="1:11" x14ac:dyDescent="0.3">
      <c r="A22063" s="341">
        <v>43932.822222222225</v>
      </c>
      <c r="B22063" s="318">
        <v>41079.811999999998</v>
      </c>
      <c r="C22063" s="318">
        <f t="shared" si="505"/>
        <v>0.23399999999674037</v>
      </c>
      <c r="D22063" s="414">
        <f t="shared" si="506"/>
        <v>0.11699999999837019</v>
      </c>
      <c r="H22063" s="406"/>
      <c r="J22063" s="82">
        <v>55</v>
      </c>
      <c r="K22063" s="321">
        <v>4</v>
      </c>
    </row>
    <row r="22064" spans="1:11" x14ac:dyDescent="0.3">
      <c r="A22064" s="341">
        <v>43932.863888888889</v>
      </c>
      <c r="B22064" s="318">
        <v>41080.053</v>
      </c>
      <c r="C22064" s="318">
        <f t="shared" si="505"/>
        <v>0.24100000000180444</v>
      </c>
      <c r="D22064" s="414">
        <f t="shared" si="506"/>
        <v>0.12050000000090222</v>
      </c>
      <c r="H22064" s="406"/>
      <c r="J22064" s="82">
        <v>56</v>
      </c>
      <c r="K22064" s="391">
        <v>1</v>
      </c>
    </row>
    <row r="22065" spans="1:11" x14ac:dyDescent="0.3">
      <c r="A22065" s="341">
        <v>43932.905555555553</v>
      </c>
      <c r="B22065" s="318">
        <v>41080.294999999998</v>
      </c>
      <c r="C22065" s="318">
        <f t="shared" si="505"/>
        <v>0.24199999999837019</v>
      </c>
      <c r="D22065" s="414">
        <f t="shared" si="506"/>
        <v>0.12099999999918509</v>
      </c>
      <c r="H22065" s="406"/>
      <c r="J22065" s="82">
        <v>57</v>
      </c>
      <c r="K22065" s="319">
        <v>2</v>
      </c>
    </row>
    <row r="22066" spans="1:11" x14ac:dyDescent="0.3">
      <c r="A22066" s="341">
        <v>43932.947222222225</v>
      </c>
      <c r="B22066" s="318">
        <v>41080.535000000003</v>
      </c>
      <c r="C22066" s="318">
        <f t="shared" si="505"/>
        <v>0.24000000000523869</v>
      </c>
      <c r="D22066" s="414">
        <f t="shared" si="506"/>
        <v>0.12000000000261934</v>
      </c>
      <c r="H22066" s="406"/>
      <c r="J22066" s="82">
        <v>58</v>
      </c>
      <c r="K22066" s="320">
        <v>3</v>
      </c>
    </row>
    <row r="22067" spans="1:11" x14ac:dyDescent="0.3">
      <c r="A22067" s="341">
        <v>43932.988888888889</v>
      </c>
      <c r="B22067" s="318">
        <v>41080.773000000001</v>
      </c>
      <c r="C22067" s="318">
        <f t="shared" si="505"/>
        <v>0.23799999999755528</v>
      </c>
      <c r="D22067" s="414">
        <f t="shared" si="506"/>
        <v>0.11899999999877764</v>
      </c>
      <c r="E22067" s="336">
        <f>SUM(C22044:C22067)*7.4805194805</f>
        <v>44.022857142757736</v>
      </c>
      <c r="F22067" s="324">
        <f>AVERAGE(D22044:D22067)</f>
        <v>0.12260416666670911</v>
      </c>
      <c r="G22067" s="324">
        <f>_xlfn.STDEV.S(D22044:D22067)</f>
        <v>3.2167333098922705E-3</v>
      </c>
      <c r="H22067" s="406"/>
      <c r="J22067" s="82">
        <v>59</v>
      </c>
      <c r="K22067" s="321">
        <v>4</v>
      </c>
    </row>
    <row r="22068" spans="1:11" x14ac:dyDescent="0.3">
      <c r="A22068" s="341">
        <v>43933.030555555553</v>
      </c>
      <c r="B22068" s="318">
        <v>41081.021000000001</v>
      </c>
      <c r="C22068" s="318">
        <f t="shared" si="505"/>
        <v>0.24799999999959255</v>
      </c>
      <c r="D22068" s="414">
        <f t="shared" si="506"/>
        <v>0.12399999999979627</v>
      </c>
      <c r="H22068" s="406"/>
      <c r="J22068" s="82">
        <v>60</v>
      </c>
      <c r="K22068" s="391">
        <v>1</v>
      </c>
    </row>
    <row r="22069" spans="1:11" x14ac:dyDescent="0.3">
      <c r="A22069" s="341">
        <v>43933.072222222225</v>
      </c>
      <c r="B22069" s="318">
        <v>41081.269999999997</v>
      </c>
      <c r="C22069" s="318">
        <f t="shared" si="505"/>
        <v>0.24899999999615829</v>
      </c>
      <c r="D22069" s="414">
        <f t="shared" si="506"/>
        <v>0.12449999999807915</v>
      </c>
      <c r="H22069" s="406"/>
      <c r="J22069" s="82">
        <v>61</v>
      </c>
      <c r="K22069" s="319">
        <v>2</v>
      </c>
    </row>
    <row r="22070" spans="1:11" x14ac:dyDescent="0.3">
      <c r="A22070" s="341">
        <v>43933.113888888889</v>
      </c>
      <c r="B22070" s="318">
        <v>41081.512000000002</v>
      </c>
      <c r="C22070" s="318">
        <f t="shared" si="505"/>
        <v>0.24200000000564614</v>
      </c>
      <c r="D22070" s="414">
        <f t="shared" si="506"/>
        <v>0.12100000000282307</v>
      </c>
      <c r="H22070" s="406"/>
      <c r="J22070" s="82">
        <v>62</v>
      </c>
      <c r="K22070" s="320">
        <v>3</v>
      </c>
    </row>
    <row r="22071" spans="1:11" x14ac:dyDescent="0.3">
      <c r="A22071" s="341">
        <v>43933.155555555553</v>
      </c>
      <c r="B22071" s="318">
        <v>41081.75</v>
      </c>
      <c r="C22071" s="318">
        <f t="shared" si="505"/>
        <v>0.23799999999755528</v>
      </c>
      <c r="D22071" s="414">
        <f t="shared" si="506"/>
        <v>0.11899999999877764</v>
      </c>
      <c r="H22071" s="406"/>
      <c r="J22071" s="82">
        <v>63</v>
      </c>
      <c r="K22071" s="321">
        <v>4</v>
      </c>
    </row>
    <row r="22072" spans="1:11" x14ac:dyDescent="0.3">
      <c r="A22072" s="341">
        <v>43933.197222222225</v>
      </c>
      <c r="B22072" s="318">
        <v>41082.000999999997</v>
      </c>
      <c r="C22072" s="318">
        <f t="shared" si="505"/>
        <v>0.25099999999656575</v>
      </c>
      <c r="D22072" s="414">
        <f t="shared" si="506"/>
        <v>0.12549999999828287</v>
      </c>
      <c r="H22072" s="406"/>
      <c r="J22072" s="82">
        <v>64</v>
      </c>
      <c r="K22072" s="391">
        <v>1</v>
      </c>
    </row>
    <row r="22073" spans="1:11" x14ac:dyDescent="0.3">
      <c r="A22073" s="341">
        <v>43933.238888888889</v>
      </c>
      <c r="B22073" s="318">
        <v>41082.258000000002</v>
      </c>
      <c r="C22073" s="318">
        <f t="shared" si="505"/>
        <v>0.25700000000506407</v>
      </c>
      <c r="D22073" s="414">
        <f t="shared" si="506"/>
        <v>0.12850000000253203</v>
      </c>
      <c r="H22073" s="406"/>
      <c r="J22073" s="82">
        <v>65</v>
      </c>
      <c r="K22073" s="319">
        <v>2</v>
      </c>
    </row>
    <row r="22074" spans="1:11" x14ac:dyDescent="0.3">
      <c r="A22074" s="341">
        <v>43933.280555555553</v>
      </c>
      <c r="B22074" s="318">
        <v>41082.502999999997</v>
      </c>
      <c r="C22074" s="318">
        <f t="shared" si="505"/>
        <v>0.24499999999534339</v>
      </c>
      <c r="D22074" s="414">
        <f t="shared" si="506"/>
        <v>0.12249999999767169</v>
      </c>
      <c r="H22074" s="406"/>
      <c r="J22074" s="82">
        <v>66</v>
      </c>
      <c r="K22074" s="320">
        <v>3</v>
      </c>
    </row>
    <row r="22075" spans="1:11" x14ac:dyDescent="0.3">
      <c r="A22075" s="341">
        <v>43933.322222222225</v>
      </c>
      <c r="B22075" s="318">
        <v>41082.748</v>
      </c>
      <c r="C22075" s="318">
        <f t="shared" si="505"/>
        <v>0.24500000000261934</v>
      </c>
      <c r="D22075" s="414">
        <f t="shared" si="506"/>
        <v>0.12250000000130967</v>
      </c>
      <c r="H22075" s="406"/>
      <c r="J22075" s="82">
        <v>67</v>
      </c>
      <c r="K22075" s="321">
        <v>4</v>
      </c>
    </row>
    <row r="22076" spans="1:11" x14ac:dyDescent="0.3">
      <c r="A22076" s="341">
        <v>43933.363888888889</v>
      </c>
      <c r="B22076" s="318">
        <v>41083.002999999997</v>
      </c>
      <c r="C22076" s="318">
        <f t="shared" si="505"/>
        <v>0.25499999999738066</v>
      </c>
      <c r="D22076" s="414">
        <f t="shared" si="506"/>
        <v>0.12749999999869033</v>
      </c>
      <c r="H22076" s="406"/>
      <c r="J22076" s="82">
        <v>68</v>
      </c>
      <c r="K22076" s="391">
        <v>1</v>
      </c>
    </row>
    <row r="22077" spans="1:11" x14ac:dyDescent="0.3">
      <c r="A22077" s="341">
        <v>43933.405555555553</v>
      </c>
      <c r="B22077" s="318">
        <v>41083.260999999999</v>
      </c>
      <c r="C22077" s="318">
        <f t="shared" si="505"/>
        <v>0.25800000000162981</v>
      </c>
      <c r="D22077" s="414">
        <f t="shared" si="506"/>
        <v>0.12900000000081491</v>
      </c>
      <c r="H22077" s="406"/>
      <c r="J22077" s="82">
        <v>69</v>
      </c>
      <c r="K22077" s="319">
        <v>2</v>
      </c>
    </row>
    <row r="22078" spans="1:11" x14ac:dyDescent="0.3">
      <c r="A22078" s="341">
        <v>43933.447222222225</v>
      </c>
      <c r="B22078" s="318">
        <v>41083.508000000002</v>
      </c>
      <c r="C22078" s="318">
        <f t="shared" si="505"/>
        <v>0.2470000000030268</v>
      </c>
      <c r="D22078" s="414">
        <f t="shared" si="506"/>
        <v>0.1235000000015134</v>
      </c>
      <c r="H22078" s="406"/>
      <c r="J22078" s="82">
        <v>70</v>
      </c>
      <c r="K22078" s="320">
        <v>3</v>
      </c>
    </row>
    <row r="22079" spans="1:11" x14ac:dyDescent="0.3">
      <c r="A22079" s="341">
        <v>43933.488888888889</v>
      </c>
      <c r="B22079" s="318">
        <v>41083.745000000003</v>
      </c>
      <c r="C22079" s="318">
        <f t="shared" si="505"/>
        <v>0.23700000000098953</v>
      </c>
      <c r="D22079" s="414">
        <f t="shared" si="506"/>
        <v>0.11850000000049477</v>
      </c>
      <c r="H22079" s="406"/>
      <c r="J22079" s="82">
        <v>71</v>
      </c>
      <c r="K22079" s="321">
        <v>4</v>
      </c>
    </row>
    <row r="22080" spans="1:11" x14ac:dyDescent="0.3">
      <c r="A22080" s="341">
        <v>43933.530555555553</v>
      </c>
      <c r="B22080" s="318">
        <v>41083.991999999998</v>
      </c>
      <c r="C22080" s="318">
        <f t="shared" si="505"/>
        <v>0.24699999999575084</v>
      </c>
      <c r="D22080" s="414">
        <f t="shared" si="506"/>
        <v>0.12349999999787542</v>
      </c>
      <c r="H22080" s="406"/>
      <c r="J22080" s="82">
        <v>72</v>
      </c>
      <c r="K22080" s="391">
        <v>1</v>
      </c>
    </row>
    <row r="22081" spans="1:11" x14ac:dyDescent="0.3">
      <c r="A22081" s="341">
        <v>43933.572222222225</v>
      </c>
      <c r="B22081" s="318">
        <v>41084.247000000003</v>
      </c>
      <c r="C22081" s="318">
        <f t="shared" si="505"/>
        <v>0.25500000000465661</v>
      </c>
      <c r="D22081" s="414">
        <f t="shared" si="506"/>
        <v>0.12750000000232831</v>
      </c>
      <c r="H22081" s="406"/>
      <c r="J22081" s="82">
        <v>73</v>
      </c>
      <c r="K22081" s="319">
        <v>2</v>
      </c>
    </row>
    <row r="22082" spans="1:11" x14ac:dyDescent="0.3">
      <c r="A22082" s="341">
        <v>43933.613888888889</v>
      </c>
      <c r="B22082" s="318">
        <v>41084.491000000002</v>
      </c>
      <c r="C22082" s="318">
        <f t="shared" si="505"/>
        <v>0.24399999999877764</v>
      </c>
      <c r="D22082" s="414">
        <f t="shared" si="506"/>
        <v>0.12199999999938882</v>
      </c>
      <c r="H22082" s="406"/>
      <c r="J22082" s="82">
        <v>74</v>
      </c>
      <c r="K22082" s="320">
        <v>3</v>
      </c>
    </row>
    <row r="22083" spans="1:11" x14ac:dyDescent="0.3">
      <c r="A22083" s="341">
        <v>43933.655555555553</v>
      </c>
      <c r="B22083" s="318">
        <v>41084.728999999999</v>
      </c>
      <c r="C22083" s="318">
        <f t="shared" si="505"/>
        <v>0.23799999999755528</v>
      </c>
      <c r="D22083" s="414">
        <f t="shared" si="506"/>
        <v>0.11899999999877764</v>
      </c>
      <c r="H22083" s="406"/>
      <c r="J22083" s="82">
        <v>75</v>
      </c>
      <c r="K22083" s="321">
        <v>4</v>
      </c>
    </row>
    <row r="22084" spans="1:11" x14ac:dyDescent="0.3">
      <c r="A22084" s="341">
        <v>43933.697222222225</v>
      </c>
      <c r="B22084" s="318">
        <v>41084.97</v>
      </c>
      <c r="C22084" s="318">
        <f t="shared" si="505"/>
        <v>0.24100000000180444</v>
      </c>
      <c r="D22084" s="414">
        <f t="shared" si="506"/>
        <v>0.12050000000090222</v>
      </c>
      <c r="H22084" s="406"/>
      <c r="J22084" s="82">
        <v>76</v>
      </c>
      <c r="K22084" s="391">
        <v>1</v>
      </c>
    </row>
    <row r="22085" spans="1:11" x14ac:dyDescent="0.3">
      <c r="A22085" s="341">
        <v>43933.738888888889</v>
      </c>
      <c r="B22085" s="318">
        <v>41085.218000000001</v>
      </c>
      <c r="C22085" s="318">
        <f t="shared" si="505"/>
        <v>0.24799999999959255</v>
      </c>
      <c r="D22085" s="414">
        <f t="shared" si="506"/>
        <v>0.12399999999979627</v>
      </c>
      <c r="H22085" s="406"/>
      <c r="J22085" s="82">
        <v>77</v>
      </c>
      <c r="K22085" s="319">
        <v>2</v>
      </c>
    </row>
    <row r="22086" spans="1:11" x14ac:dyDescent="0.3">
      <c r="A22086" s="341">
        <v>43933.780555555553</v>
      </c>
      <c r="B22086" s="318">
        <v>41085.459000000003</v>
      </c>
      <c r="C22086" s="318">
        <f t="shared" si="505"/>
        <v>0.24100000000180444</v>
      </c>
      <c r="D22086" s="414">
        <f t="shared" si="506"/>
        <v>0.12050000000090222</v>
      </c>
      <c r="H22086" s="406"/>
      <c r="J22086" s="82">
        <v>78</v>
      </c>
      <c r="K22086" s="320">
        <v>3</v>
      </c>
    </row>
    <row r="22087" spans="1:11" x14ac:dyDescent="0.3">
      <c r="A22087" s="341">
        <v>43933.822222222225</v>
      </c>
      <c r="B22087" s="318">
        <v>41085.690999999999</v>
      </c>
      <c r="C22087" s="318">
        <f t="shared" si="505"/>
        <v>0.23199999999633292</v>
      </c>
      <c r="D22087" s="414">
        <f t="shared" si="506"/>
        <v>0.11599999999816646</v>
      </c>
      <c r="H22087" s="406"/>
      <c r="J22087" s="82">
        <v>79</v>
      </c>
      <c r="K22087" s="321">
        <v>4</v>
      </c>
    </row>
    <row r="22088" spans="1:11" x14ac:dyDescent="0.3">
      <c r="A22088" s="341">
        <v>43933.863888888889</v>
      </c>
      <c r="B22088" s="318">
        <v>41085.938999999998</v>
      </c>
      <c r="C22088" s="318">
        <f t="shared" si="505"/>
        <v>0.24799999999959255</v>
      </c>
      <c r="D22088" s="414">
        <f t="shared" si="506"/>
        <v>0.12399999999979627</v>
      </c>
      <c r="H22088" s="406"/>
      <c r="J22088" s="82">
        <v>80</v>
      </c>
      <c r="K22088" s="391">
        <v>1</v>
      </c>
    </row>
    <row r="22089" spans="1:11" x14ac:dyDescent="0.3">
      <c r="A22089" s="341">
        <v>43933.905555555553</v>
      </c>
      <c r="B22089" s="318">
        <v>41086.186999999998</v>
      </c>
      <c r="C22089" s="318">
        <f t="shared" si="505"/>
        <v>0.24799999999959255</v>
      </c>
      <c r="D22089" s="414">
        <f t="shared" si="506"/>
        <v>0.12399999999979627</v>
      </c>
      <c r="H22089" s="406"/>
      <c r="J22089" s="82">
        <v>81</v>
      </c>
      <c r="K22089" s="319">
        <v>2</v>
      </c>
    </row>
    <row r="22090" spans="1:11" x14ac:dyDescent="0.3">
      <c r="A22090" s="341">
        <v>43933.947222222225</v>
      </c>
      <c r="B22090" s="318">
        <v>41086.425000000003</v>
      </c>
      <c r="C22090" s="318">
        <f t="shared" si="505"/>
        <v>0.23800000000483124</v>
      </c>
      <c r="D22090" s="414">
        <f t="shared" si="506"/>
        <v>0.11900000000241562</v>
      </c>
      <c r="H22090" s="406"/>
      <c r="J22090" s="82">
        <v>82</v>
      </c>
      <c r="K22090" s="320">
        <v>3</v>
      </c>
    </row>
    <row r="22091" spans="1:11" x14ac:dyDescent="0.3">
      <c r="A22091" s="341">
        <v>43933.988888888889</v>
      </c>
      <c r="B22091" s="318">
        <v>41086.659</v>
      </c>
      <c r="C22091" s="318">
        <f t="shared" si="505"/>
        <v>0.23399999999674037</v>
      </c>
      <c r="D22091" s="414">
        <f t="shared" si="506"/>
        <v>0.11699999999837019</v>
      </c>
      <c r="E22091" s="336">
        <f>SUM(C22068:C22091)*7.4805194805</f>
        <v>44.030337662212553</v>
      </c>
      <c r="F22091" s="324">
        <f>AVERAGE(D22068:D22091)</f>
        <v>0.1226249999999709</v>
      </c>
      <c r="G22091" s="324">
        <f>_xlfn.STDEV.S(D22068:D22091)</f>
        <v>3.5363024170588847E-3</v>
      </c>
      <c r="H22091" s="404"/>
      <c r="I22091" s="344">
        <f>AVERAGE(D21923:D22091)</f>
        <v>0.12243154761905489</v>
      </c>
      <c r="J22091" s="82">
        <v>83</v>
      </c>
      <c r="K22091" s="321">
        <v>4</v>
      </c>
    </row>
    <row r="22092" spans="1:11" x14ac:dyDescent="0.3">
      <c r="A22092" s="341">
        <v>43934.030555555553</v>
      </c>
      <c r="B22092" s="318">
        <v>41086.900999999998</v>
      </c>
      <c r="C22092" s="318">
        <f t="shared" si="505"/>
        <v>0.24199999999837019</v>
      </c>
      <c r="D22092" s="414">
        <f t="shared" si="506"/>
        <v>0.12099999999918509</v>
      </c>
      <c r="H22092" s="406"/>
      <c r="J22092" s="82">
        <v>84</v>
      </c>
      <c r="K22092" s="391">
        <v>1</v>
      </c>
    </row>
    <row r="22093" spans="1:11" x14ac:dyDescent="0.3">
      <c r="A22093" s="341">
        <v>43934.072222222225</v>
      </c>
      <c r="B22093" s="355">
        <v>41087.152000000002</v>
      </c>
      <c r="C22093" s="355">
        <f t="shared" si="505"/>
        <v>0.25100000000384171</v>
      </c>
      <c r="D22093" s="419">
        <f t="shared" si="506"/>
        <v>0.12550000000192085</v>
      </c>
      <c r="H22093" s="406"/>
      <c r="J22093" s="82">
        <v>85</v>
      </c>
      <c r="K22093" s="319">
        <v>2</v>
      </c>
    </row>
    <row r="22094" spans="1:11" x14ac:dyDescent="0.3">
      <c r="A22094" s="341">
        <v>43934.113888888889</v>
      </c>
      <c r="B22094" s="318">
        <v>41087.398000000001</v>
      </c>
      <c r="C22094" s="318">
        <f t="shared" si="505"/>
        <v>0.24599999999918509</v>
      </c>
      <c r="D22094" s="414">
        <f t="shared" si="506"/>
        <v>0.12299999999959255</v>
      </c>
      <c r="H22094" s="406"/>
      <c r="J22094" s="82">
        <v>86</v>
      </c>
      <c r="K22094" s="320">
        <v>3</v>
      </c>
    </row>
    <row r="22095" spans="1:11" x14ac:dyDescent="0.3">
      <c r="A22095" s="341">
        <v>43934.155555555553</v>
      </c>
      <c r="B22095" s="318">
        <v>41087.635999999999</v>
      </c>
      <c r="C22095" s="318">
        <f t="shared" si="505"/>
        <v>0.23799999999755528</v>
      </c>
      <c r="D22095" s="414">
        <f t="shared" si="506"/>
        <v>0.11899999999877764</v>
      </c>
      <c r="H22095" s="406"/>
      <c r="J22095" s="82">
        <v>87</v>
      </c>
      <c r="K22095" s="321">
        <v>4</v>
      </c>
    </row>
    <row r="22096" spans="1:11" x14ac:dyDescent="0.3">
      <c r="A22096" s="341">
        <v>43934.197222222225</v>
      </c>
      <c r="B22096" s="318">
        <v>41087.881000000001</v>
      </c>
      <c r="C22096" s="318">
        <f t="shared" si="505"/>
        <v>0.24500000000261934</v>
      </c>
      <c r="D22096" s="414">
        <f t="shared" si="506"/>
        <v>0.12250000000130967</v>
      </c>
      <c r="H22096" s="406"/>
      <c r="J22096" s="82">
        <v>88</v>
      </c>
      <c r="K22096" s="391">
        <v>1</v>
      </c>
    </row>
    <row r="22097" spans="1:12" x14ac:dyDescent="0.3">
      <c r="A22097" s="341">
        <v>43934.238888888889</v>
      </c>
      <c r="B22097" s="318">
        <v>41088.139000000003</v>
      </c>
      <c r="C22097" s="318">
        <f t="shared" si="505"/>
        <v>0.25800000000162981</v>
      </c>
      <c r="D22097" s="414">
        <f t="shared" si="506"/>
        <v>0.12900000000081491</v>
      </c>
      <c r="H22097" s="406"/>
      <c r="J22097" s="82">
        <v>89</v>
      </c>
      <c r="K22097" s="319">
        <v>2</v>
      </c>
    </row>
    <row r="22098" spans="1:12" x14ac:dyDescent="0.3">
      <c r="A22098" s="341">
        <v>43934.280555555553</v>
      </c>
      <c r="B22098" s="318">
        <v>41088.387999999999</v>
      </c>
      <c r="C22098" s="318">
        <f t="shared" si="505"/>
        <v>0.24899999999615829</v>
      </c>
      <c r="D22098" s="414">
        <f t="shared" si="506"/>
        <v>0.12449999999807915</v>
      </c>
      <c r="H22098" s="406"/>
      <c r="J22098" s="82">
        <v>90</v>
      </c>
      <c r="K22098" s="320">
        <v>3</v>
      </c>
    </row>
    <row r="22099" spans="1:12" x14ac:dyDescent="0.3">
      <c r="A22099" s="341">
        <v>43934.322222222225</v>
      </c>
      <c r="B22099" s="318">
        <v>41088.631999999998</v>
      </c>
      <c r="C22099" s="318">
        <f t="shared" si="505"/>
        <v>0.24399999999877764</v>
      </c>
      <c r="D22099" s="414">
        <f t="shared" si="506"/>
        <v>0.12199999999938882</v>
      </c>
      <c r="H22099" s="406"/>
      <c r="J22099" s="82">
        <v>91</v>
      </c>
      <c r="K22099" s="321">
        <v>4</v>
      </c>
    </row>
    <row r="22100" spans="1:12" x14ac:dyDescent="0.3">
      <c r="A22100" s="341">
        <v>43934.363888888889</v>
      </c>
      <c r="B22100" s="318">
        <v>41088.881999999998</v>
      </c>
      <c r="C22100" s="318">
        <f t="shared" si="505"/>
        <v>0.25</v>
      </c>
      <c r="D22100" s="414">
        <f t="shared" si="506"/>
        <v>0.125</v>
      </c>
      <c r="H22100" s="406"/>
      <c r="J22100" s="82">
        <v>92</v>
      </c>
      <c r="K22100" s="391">
        <v>1</v>
      </c>
    </row>
    <row r="22101" spans="1:12" x14ac:dyDescent="0.3">
      <c r="A22101" s="341">
        <v>43934.405555555553</v>
      </c>
      <c r="B22101" s="318">
        <v>41089.142</v>
      </c>
      <c r="C22101" s="318">
        <f t="shared" si="505"/>
        <v>0.26000000000203727</v>
      </c>
      <c r="D22101" s="414">
        <f t="shared" si="506"/>
        <v>0.13000000000101863</v>
      </c>
      <c r="H22101" s="406"/>
      <c r="J22101" s="82">
        <v>93</v>
      </c>
      <c r="K22101" s="319">
        <v>2</v>
      </c>
    </row>
    <row r="22102" spans="1:12" x14ac:dyDescent="0.3">
      <c r="A22102" s="341">
        <v>43934.447222222225</v>
      </c>
      <c r="B22102" s="318">
        <v>41089.394999999997</v>
      </c>
      <c r="C22102" s="318">
        <f t="shared" si="505"/>
        <v>0.2529999999969732</v>
      </c>
      <c r="D22102" s="414">
        <f t="shared" si="506"/>
        <v>0.1264999999984866</v>
      </c>
      <c r="H22102" s="406"/>
      <c r="J22102" s="82">
        <v>94</v>
      </c>
      <c r="K22102" s="320">
        <v>3</v>
      </c>
    </row>
    <row r="22103" spans="1:12" x14ac:dyDescent="0.3">
      <c r="A22103" s="341">
        <v>43934.488888888889</v>
      </c>
      <c r="B22103" s="318">
        <v>41089.631999999998</v>
      </c>
      <c r="C22103" s="318">
        <f t="shared" si="505"/>
        <v>0.23700000000098953</v>
      </c>
      <c r="D22103" s="414">
        <f t="shared" si="506"/>
        <v>0.11850000000049477</v>
      </c>
      <c r="H22103" s="406"/>
      <c r="J22103" s="82">
        <v>95</v>
      </c>
      <c r="K22103" s="321">
        <v>4</v>
      </c>
    </row>
    <row r="22104" spans="1:12" x14ac:dyDescent="0.3">
      <c r="A22104" s="341">
        <v>43934.530555555553</v>
      </c>
      <c r="B22104" s="318">
        <v>41089.877999999997</v>
      </c>
      <c r="C22104" s="318">
        <f t="shared" si="505"/>
        <v>0.24599999999918509</v>
      </c>
      <c r="D22104" s="414">
        <f t="shared" si="506"/>
        <v>0.12299999999959255</v>
      </c>
      <c r="H22104" s="406"/>
      <c r="J22104" s="82">
        <v>96</v>
      </c>
      <c r="K22104" s="391">
        <v>1</v>
      </c>
    </row>
    <row r="22105" spans="1:12" x14ac:dyDescent="0.3">
      <c r="A22105" s="341">
        <v>43934.572222222225</v>
      </c>
      <c r="B22105" s="318">
        <v>41090.127999999997</v>
      </c>
      <c r="C22105" s="318">
        <f t="shared" si="505"/>
        <v>0.25</v>
      </c>
      <c r="D22105" s="414">
        <f t="shared" si="506"/>
        <v>0.125</v>
      </c>
      <c r="H22105" s="406"/>
      <c r="J22105" s="82">
        <v>97</v>
      </c>
      <c r="K22105" s="319">
        <v>2</v>
      </c>
    </row>
    <row r="22106" spans="1:12" x14ac:dyDescent="0.3">
      <c r="A22106" s="341">
        <v>43934.613888888889</v>
      </c>
      <c r="B22106" s="318">
        <v>41090.375</v>
      </c>
      <c r="C22106" s="318">
        <f t="shared" si="505"/>
        <v>0.2470000000030268</v>
      </c>
      <c r="D22106" s="414">
        <f t="shared" si="506"/>
        <v>0.1235000000015134</v>
      </c>
      <c r="H22106" s="406"/>
      <c r="J22106" s="82">
        <v>98</v>
      </c>
      <c r="K22106" s="320">
        <v>3</v>
      </c>
    </row>
    <row r="22107" spans="1:12" x14ac:dyDescent="0.3">
      <c r="A22107" s="341">
        <v>43934.655555555553</v>
      </c>
      <c r="B22107" s="318">
        <v>41090.618000000002</v>
      </c>
      <c r="C22107" s="318">
        <f t="shared" si="505"/>
        <v>0.24300000000221189</v>
      </c>
      <c r="D22107" s="414">
        <f t="shared" si="506"/>
        <v>0.12150000000110595</v>
      </c>
      <c r="H22107" s="406"/>
      <c r="J22107" s="82">
        <v>99</v>
      </c>
      <c r="K22107" s="321">
        <v>4</v>
      </c>
    </row>
    <row r="22108" spans="1:12" x14ac:dyDescent="0.3">
      <c r="A22108" s="341">
        <v>43934.697222222225</v>
      </c>
      <c r="B22108" s="318">
        <v>41090.858</v>
      </c>
      <c r="C22108" s="318">
        <f t="shared" si="505"/>
        <v>0.23999999999796273</v>
      </c>
      <c r="D22108" s="414">
        <f t="shared" si="506"/>
        <v>0.11999999999898137</v>
      </c>
      <c r="H22108" s="406"/>
      <c r="J22108" s="82">
        <v>100</v>
      </c>
      <c r="K22108" s="391">
        <v>1</v>
      </c>
    </row>
    <row r="22109" spans="1:12" x14ac:dyDescent="0.3">
      <c r="A22109" s="341">
        <v>43934.727083333331</v>
      </c>
      <c r="B22109" s="318">
        <v>41091.101999999999</v>
      </c>
      <c r="C22109" s="318">
        <f t="shared" si="505"/>
        <v>0.24399999999877764</v>
      </c>
      <c r="D22109" s="414">
        <f t="shared" si="506"/>
        <v>0.12199999999938882</v>
      </c>
      <c r="H22109" s="406"/>
      <c r="J22109" s="82">
        <v>1</v>
      </c>
      <c r="K22109" s="319">
        <v>2</v>
      </c>
      <c r="L22109" s="54" t="s">
        <v>313</v>
      </c>
    </row>
    <row r="22110" spans="1:12" x14ac:dyDescent="0.3">
      <c r="A22110" s="341">
        <v>43934.768750000003</v>
      </c>
      <c r="B22110" s="318">
        <v>41091.347000000002</v>
      </c>
      <c r="C22110" s="318">
        <f t="shared" si="505"/>
        <v>0.24500000000261934</v>
      </c>
      <c r="D22110" s="414">
        <f t="shared" si="506"/>
        <v>0.12250000000130967</v>
      </c>
      <c r="H22110" s="406"/>
      <c r="J22110" s="82">
        <v>2</v>
      </c>
      <c r="K22110" s="320">
        <v>3</v>
      </c>
    </row>
    <row r="22111" spans="1:12" x14ac:dyDescent="0.3">
      <c r="A22111" s="341">
        <v>43934.810416666667</v>
      </c>
      <c r="B22111" s="318">
        <v>41091.588000000003</v>
      </c>
      <c r="C22111" s="318">
        <f t="shared" si="505"/>
        <v>0.24100000000180444</v>
      </c>
      <c r="D22111" s="414">
        <f t="shared" si="506"/>
        <v>0.12050000000090222</v>
      </c>
      <c r="H22111" s="406"/>
      <c r="J22111" s="82">
        <v>3</v>
      </c>
      <c r="K22111" s="321">
        <v>4</v>
      </c>
    </row>
    <row r="22112" spans="1:12" x14ac:dyDescent="0.3">
      <c r="A22112" s="341">
        <v>43934.852083333331</v>
      </c>
      <c r="B22112" s="318">
        <v>41091.822</v>
      </c>
      <c r="C22112" s="318">
        <f t="shared" si="505"/>
        <v>0.23399999999674037</v>
      </c>
      <c r="D22112" s="414">
        <f t="shared" si="506"/>
        <v>0.11699999999837019</v>
      </c>
      <c r="H22112" s="406"/>
      <c r="J22112" s="82">
        <v>4</v>
      </c>
      <c r="K22112" s="391">
        <v>1</v>
      </c>
    </row>
    <row r="22113" spans="1:11" x14ac:dyDescent="0.3">
      <c r="A22113" s="341">
        <v>43934.893750173615</v>
      </c>
      <c r="B22113" s="318">
        <v>41092.069000000003</v>
      </c>
      <c r="C22113" s="318">
        <f t="shared" si="505"/>
        <v>0.2470000000030268</v>
      </c>
      <c r="D22113" s="414">
        <f t="shared" si="506"/>
        <v>0.1235000000015134</v>
      </c>
      <c r="H22113" s="406"/>
      <c r="J22113" s="82">
        <v>5</v>
      </c>
      <c r="K22113" s="319">
        <v>2</v>
      </c>
    </row>
    <row r="22114" spans="1:11" x14ac:dyDescent="0.3">
      <c r="A22114" s="341">
        <v>43934.935416898152</v>
      </c>
      <c r="B22114" s="318">
        <v>41092.31</v>
      </c>
      <c r="C22114" s="318">
        <f t="shared" si="505"/>
        <v>0.24099999999452848</v>
      </c>
      <c r="D22114" s="414">
        <f t="shared" si="506"/>
        <v>0.12049999999726424</v>
      </c>
      <c r="H22114" s="406"/>
      <c r="J22114" s="82">
        <v>6</v>
      </c>
      <c r="K22114" s="320">
        <v>3</v>
      </c>
    </row>
    <row r="22115" spans="1:11" x14ac:dyDescent="0.3">
      <c r="A22115" s="341">
        <v>43934.977083622682</v>
      </c>
      <c r="B22115" s="318">
        <v>41092.550000000003</v>
      </c>
      <c r="C22115" s="318">
        <f t="shared" si="505"/>
        <v>0.24000000000523869</v>
      </c>
      <c r="D22115" s="414">
        <f t="shared" si="506"/>
        <v>0.12000000000261934</v>
      </c>
      <c r="E22115" s="336">
        <f>SUM(C22092:C22115)*7.4805194805</f>
        <v>44.067740259649881</v>
      </c>
      <c r="F22115" s="324">
        <f>AVERAGE(D22092:D22115)</f>
        <v>0.12272916666673457</v>
      </c>
      <c r="G22115" s="324">
        <f>_xlfn.STDEV.S(D22092:D22115)</f>
        <v>3.1206854276274476E-3</v>
      </c>
      <c r="H22115" s="406"/>
      <c r="J22115" s="82">
        <v>7</v>
      </c>
      <c r="K22115" s="321">
        <v>4</v>
      </c>
    </row>
    <row r="22116" spans="1:11" x14ac:dyDescent="0.3">
      <c r="A22116" s="341">
        <v>43935.018750347219</v>
      </c>
      <c r="B22116" s="318">
        <v>41092.783000000003</v>
      </c>
      <c r="C22116" s="318">
        <f t="shared" si="505"/>
        <v>0.23300000000017462</v>
      </c>
      <c r="D22116" s="414">
        <f t="shared" si="506"/>
        <v>0.11650000000008731</v>
      </c>
      <c r="H22116" s="406"/>
      <c r="J22116" s="82">
        <v>8</v>
      </c>
      <c r="K22116" s="391">
        <v>1</v>
      </c>
    </row>
    <row r="22117" spans="1:11" x14ac:dyDescent="0.3">
      <c r="A22117" s="341">
        <v>43935.060417071756</v>
      </c>
      <c r="B22117" s="318">
        <v>41093.036</v>
      </c>
      <c r="C22117" s="318">
        <f t="shared" si="505"/>
        <v>0.2529999999969732</v>
      </c>
      <c r="D22117" s="414">
        <f t="shared" si="506"/>
        <v>0.1264999999984866</v>
      </c>
      <c r="H22117" s="406"/>
      <c r="J22117" s="82">
        <v>9</v>
      </c>
      <c r="K22117" s="319">
        <v>2</v>
      </c>
    </row>
    <row r="22118" spans="1:11" x14ac:dyDescent="0.3">
      <c r="A22118" s="341">
        <v>43935.102083796293</v>
      </c>
      <c r="B22118" s="318">
        <v>41093.281999999999</v>
      </c>
      <c r="C22118" s="318">
        <f t="shared" si="505"/>
        <v>0.24599999999918509</v>
      </c>
      <c r="D22118" s="414">
        <f t="shared" si="506"/>
        <v>0.12299999999959255</v>
      </c>
      <c r="H22118" s="406"/>
      <c r="J22118" s="82">
        <v>10</v>
      </c>
      <c r="K22118" s="320">
        <v>3</v>
      </c>
    </row>
    <row r="22119" spans="1:11" x14ac:dyDescent="0.3">
      <c r="A22119" s="341">
        <v>43935.143750520831</v>
      </c>
      <c r="B22119" s="318">
        <v>41093.527000000002</v>
      </c>
      <c r="C22119" s="318">
        <f t="shared" si="505"/>
        <v>0.24500000000261934</v>
      </c>
      <c r="D22119" s="414">
        <f t="shared" si="506"/>
        <v>0.12250000000130967</v>
      </c>
      <c r="H22119" s="406"/>
      <c r="J22119" s="82">
        <v>11</v>
      </c>
      <c r="K22119" s="321">
        <v>4</v>
      </c>
    </row>
    <row r="22120" spans="1:11" x14ac:dyDescent="0.3">
      <c r="A22120" s="341">
        <v>43935.185417245368</v>
      </c>
      <c r="B22120" s="318">
        <v>41093.767999999996</v>
      </c>
      <c r="C22120" s="318">
        <f t="shared" si="505"/>
        <v>0.24099999999452848</v>
      </c>
      <c r="D22120" s="414">
        <f t="shared" si="506"/>
        <v>0.12049999999726424</v>
      </c>
      <c r="H22120" s="406"/>
      <c r="J22120" s="82">
        <v>12</v>
      </c>
      <c r="K22120" s="391">
        <v>1</v>
      </c>
    </row>
    <row r="22121" spans="1:11" x14ac:dyDescent="0.3">
      <c r="A22121" s="341">
        <v>43935.227083969905</v>
      </c>
      <c r="B22121" s="318">
        <v>41094.019999999997</v>
      </c>
      <c r="C22121" s="318">
        <f t="shared" si="505"/>
        <v>0.25200000000040745</v>
      </c>
      <c r="D22121" s="414">
        <f t="shared" si="506"/>
        <v>0.12600000000020373</v>
      </c>
      <c r="H22121" s="406"/>
      <c r="J22121" s="82">
        <v>13</v>
      </c>
      <c r="K22121" s="319">
        <v>2</v>
      </c>
    </row>
    <row r="22122" spans="1:11" x14ac:dyDescent="0.3">
      <c r="A22122" s="341">
        <v>43935.268750694442</v>
      </c>
      <c r="B22122" s="318">
        <v>41094.273000000001</v>
      </c>
      <c r="C22122" s="318">
        <f t="shared" si="505"/>
        <v>0.25300000000424916</v>
      </c>
      <c r="D22122" s="414">
        <f t="shared" si="506"/>
        <v>0.12650000000212458</v>
      </c>
      <c r="H22122" s="406"/>
      <c r="J22122" s="82">
        <v>14</v>
      </c>
      <c r="K22122" s="320">
        <v>3</v>
      </c>
    </row>
    <row r="22123" spans="1:11" x14ac:dyDescent="0.3">
      <c r="A22123" s="341">
        <v>43935.310417418979</v>
      </c>
      <c r="B22123" s="318">
        <v>41094.519999999997</v>
      </c>
      <c r="C22123" s="318">
        <f t="shared" si="505"/>
        <v>0.24699999999575084</v>
      </c>
      <c r="D22123" s="414">
        <f t="shared" si="506"/>
        <v>0.12349999999787542</v>
      </c>
      <c r="H22123" s="406"/>
      <c r="J22123" s="82">
        <v>15</v>
      </c>
      <c r="K22123" s="321">
        <v>4</v>
      </c>
    </row>
    <row r="22124" spans="1:11" x14ac:dyDescent="0.3">
      <c r="A22124" s="341">
        <v>43935.352084143517</v>
      </c>
      <c r="B22124" s="318">
        <v>41094.760999999999</v>
      </c>
      <c r="C22124" s="318">
        <f t="shared" si="505"/>
        <v>0.24100000000180444</v>
      </c>
      <c r="D22124" s="414">
        <f t="shared" si="506"/>
        <v>0.12050000000090222</v>
      </c>
      <c r="H22124" s="406"/>
      <c r="J22124" s="82">
        <v>16</v>
      </c>
      <c r="K22124" s="391">
        <v>1</v>
      </c>
    </row>
    <row r="22125" spans="1:11" x14ac:dyDescent="0.3">
      <c r="A22125" s="341">
        <v>43935.393750868054</v>
      </c>
      <c r="B22125" s="318">
        <v>41095.017999999996</v>
      </c>
      <c r="C22125" s="318">
        <f t="shared" si="505"/>
        <v>0.25699999999778811</v>
      </c>
      <c r="D22125" s="414">
        <f t="shared" si="506"/>
        <v>0.12849999999889405</v>
      </c>
      <c r="H22125" s="406"/>
      <c r="J22125" s="82">
        <v>17</v>
      </c>
      <c r="K22125" s="319">
        <v>2</v>
      </c>
    </row>
    <row r="22126" spans="1:11" x14ac:dyDescent="0.3">
      <c r="A22126" s="341">
        <v>43935.435417592591</v>
      </c>
      <c r="B22126" s="318">
        <v>41095.271000000001</v>
      </c>
      <c r="C22126" s="318">
        <f t="shared" si="505"/>
        <v>0.25300000000424916</v>
      </c>
      <c r="D22126" s="414">
        <f t="shared" si="506"/>
        <v>0.12650000000212458</v>
      </c>
      <c r="H22126" s="406"/>
      <c r="J22126" s="82">
        <v>18</v>
      </c>
      <c r="K22126" s="320">
        <v>3</v>
      </c>
    </row>
    <row r="22127" spans="1:11" x14ac:dyDescent="0.3">
      <c r="A22127" s="341">
        <v>43935.477084317128</v>
      </c>
      <c r="B22127" s="318">
        <v>41095.517</v>
      </c>
      <c r="C22127" s="318">
        <f t="shared" si="505"/>
        <v>0.24599999999918509</v>
      </c>
      <c r="D22127" s="414">
        <f t="shared" si="506"/>
        <v>0.12299999999959255</v>
      </c>
      <c r="H22127" s="406"/>
      <c r="J22127" s="82">
        <v>19</v>
      </c>
      <c r="K22127" s="321">
        <v>4</v>
      </c>
    </row>
    <row r="22128" spans="1:11" x14ac:dyDescent="0.3">
      <c r="A22128" s="341">
        <v>43935.518751041665</v>
      </c>
      <c r="B22128" s="318">
        <v>41095.75</v>
      </c>
      <c r="C22128" s="318">
        <f t="shared" si="505"/>
        <v>0.23300000000017462</v>
      </c>
      <c r="D22128" s="414">
        <f t="shared" si="506"/>
        <v>0.11650000000008731</v>
      </c>
      <c r="H22128" s="406"/>
      <c r="J22128" s="82">
        <v>20</v>
      </c>
      <c r="K22128" s="391">
        <v>1</v>
      </c>
    </row>
    <row r="22129" spans="1:11" x14ac:dyDescent="0.3">
      <c r="A22129" s="341">
        <v>43935.560417766203</v>
      </c>
      <c r="B22129" s="318">
        <v>41095.998</v>
      </c>
      <c r="C22129" s="318">
        <f t="shared" si="505"/>
        <v>0.24799999999959255</v>
      </c>
      <c r="D22129" s="414">
        <f t="shared" si="506"/>
        <v>0.12399999999979627</v>
      </c>
      <c r="H22129" s="406"/>
      <c r="J22129" s="82">
        <v>21</v>
      </c>
      <c r="K22129" s="319">
        <v>2</v>
      </c>
    </row>
    <row r="22130" spans="1:11" x14ac:dyDescent="0.3">
      <c r="A22130" s="341">
        <v>43935.60208449074</v>
      </c>
      <c r="B22130" s="318">
        <v>41096.248</v>
      </c>
      <c r="C22130" s="318">
        <f t="shared" si="505"/>
        <v>0.25</v>
      </c>
      <c r="D22130" s="414">
        <f t="shared" si="506"/>
        <v>0.125</v>
      </c>
      <c r="H22130" s="406"/>
      <c r="J22130" s="82">
        <v>22</v>
      </c>
      <c r="K22130" s="320">
        <v>3</v>
      </c>
    </row>
    <row r="22131" spans="1:11" x14ac:dyDescent="0.3">
      <c r="A22131" s="341">
        <v>43935.643751215277</v>
      </c>
      <c r="B22131" s="318">
        <v>41096.491999999998</v>
      </c>
      <c r="C22131" s="318">
        <f t="shared" si="505"/>
        <v>0.24399999999877764</v>
      </c>
      <c r="D22131" s="414">
        <f t="shared" si="506"/>
        <v>0.12199999999938882</v>
      </c>
      <c r="H22131" s="406"/>
      <c r="J22131" s="82">
        <v>23</v>
      </c>
      <c r="K22131" s="321">
        <v>4</v>
      </c>
    </row>
    <row r="22132" spans="1:11" x14ac:dyDescent="0.3">
      <c r="A22132" s="341">
        <v>43935.685417939814</v>
      </c>
      <c r="B22132" s="318">
        <v>41096.730000000003</v>
      </c>
      <c r="C22132" s="318">
        <f t="shared" si="505"/>
        <v>0.23800000000483124</v>
      </c>
      <c r="D22132" s="414">
        <f t="shared" si="506"/>
        <v>0.11900000000241562</v>
      </c>
      <c r="H22132" s="406"/>
      <c r="J22132" s="82">
        <v>24</v>
      </c>
      <c r="K22132" s="391">
        <v>1</v>
      </c>
    </row>
    <row r="22133" spans="1:11" x14ac:dyDescent="0.3">
      <c r="A22133" s="341">
        <v>43935.727084664351</v>
      </c>
      <c r="B22133" s="318">
        <v>41096.972000000002</v>
      </c>
      <c r="C22133" s="318">
        <f t="shared" si="505"/>
        <v>0.24199999999837019</v>
      </c>
      <c r="D22133" s="414">
        <f t="shared" si="506"/>
        <v>0.12099999999918509</v>
      </c>
      <c r="H22133" s="406"/>
      <c r="J22133" s="82">
        <v>25</v>
      </c>
      <c r="K22133" s="319">
        <v>2</v>
      </c>
    </row>
    <row r="22134" spans="1:11" x14ac:dyDescent="0.3">
      <c r="A22134" s="341">
        <v>43935.768751388889</v>
      </c>
      <c r="B22134" s="318">
        <v>41097.218999999997</v>
      </c>
      <c r="C22134" s="318">
        <f t="shared" si="505"/>
        <v>0.24699999999575084</v>
      </c>
      <c r="D22134" s="414">
        <f t="shared" si="506"/>
        <v>0.12349999999787542</v>
      </c>
      <c r="H22134" s="406"/>
      <c r="J22134" s="82">
        <v>26</v>
      </c>
      <c r="K22134" s="320">
        <v>3</v>
      </c>
    </row>
    <row r="22135" spans="1:11" x14ac:dyDescent="0.3">
      <c r="A22135" s="341">
        <v>43935.810418113426</v>
      </c>
      <c r="B22135" s="318">
        <v>41097.459000000003</v>
      </c>
      <c r="C22135" s="318">
        <f t="shared" si="505"/>
        <v>0.24000000000523869</v>
      </c>
      <c r="D22135" s="414">
        <f t="shared" si="506"/>
        <v>0.12000000000261934</v>
      </c>
      <c r="H22135" s="406"/>
      <c r="J22135" s="82">
        <v>27</v>
      </c>
      <c r="K22135" s="321">
        <v>4</v>
      </c>
    </row>
    <row r="22136" spans="1:11" x14ac:dyDescent="0.3">
      <c r="A22136" s="341">
        <v>43935.852084837963</v>
      </c>
      <c r="B22136" s="318">
        <v>41097.692000000003</v>
      </c>
      <c r="C22136" s="318">
        <f t="shared" si="505"/>
        <v>0.23300000000017462</v>
      </c>
      <c r="D22136" s="414">
        <f t="shared" si="506"/>
        <v>0.11650000000008731</v>
      </c>
      <c r="H22136" s="406"/>
      <c r="J22136" s="82">
        <v>28</v>
      </c>
      <c r="K22136" s="391">
        <v>1</v>
      </c>
    </row>
    <row r="22137" spans="1:11" x14ac:dyDescent="0.3">
      <c r="A22137" s="341">
        <v>43935.8937515625</v>
      </c>
      <c r="B22137" s="318">
        <v>41097.932999999997</v>
      </c>
      <c r="C22137" s="318">
        <f t="shared" si="505"/>
        <v>0.24099999999452848</v>
      </c>
      <c r="D22137" s="414">
        <f t="shared" si="506"/>
        <v>0.12049999999726424</v>
      </c>
      <c r="H22137" s="406"/>
      <c r="J22137" s="82">
        <v>29</v>
      </c>
      <c r="K22137" s="319">
        <v>2</v>
      </c>
    </row>
    <row r="22138" spans="1:11" x14ac:dyDescent="0.3">
      <c r="A22138" s="341">
        <v>43935.935418287037</v>
      </c>
      <c r="B22138" s="318">
        <v>41098.178999999996</v>
      </c>
      <c r="C22138" s="318">
        <f t="shared" si="505"/>
        <v>0.24599999999918509</v>
      </c>
      <c r="D22138" s="414">
        <f t="shared" si="506"/>
        <v>0.12299999999959255</v>
      </c>
      <c r="H22138" s="406"/>
      <c r="J22138" s="82">
        <v>30</v>
      </c>
      <c r="K22138" s="320">
        <v>3</v>
      </c>
    </row>
    <row r="22139" spans="1:11" x14ac:dyDescent="0.3">
      <c r="A22139" s="341">
        <v>43935.977085011575</v>
      </c>
      <c r="B22139" s="318">
        <v>41098.417999999998</v>
      </c>
      <c r="C22139" s="318">
        <f t="shared" si="505"/>
        <v>0.23900000000139698</v>
      </c>
      <c r="D22139" s="414">
        <f t="shared" si="506"/>
        <v>0.11950000000069849</v>
      </c>
      <c r="E22139" s="336">
        <f>SUM(C22116:C22139)*7.4805194805</f>
        <v>43.895688311536119</v>
      </c>
      <c r="F22139" s="324">
        <f>AVERAGE(D22116:D22139)</f>
        <v>0.1222499999998945</v>
      </c>
      <c r="G22139" s="324">
        <f>_xlfn.STDEV.S(D22116:D22139)</f>
        <v>3.3362306247987465E-3</v>
      </c>
      <c r="H22139" s="406"/>
      <c r="J22139" s="82">
        <v>31</v>
      </c>
      <c r="K22139" s="321">
        <v>4</v>
      </c>
    </row>
    <row r="22140" spans="1:11" x14ac:dyDescent="0.3">
      <c r="A22140" s="341">
        <v>43936.018751736112</v>
      </c>
      <c r="B22140" s="318">
        <v>41098.652000000002</v>
      </c>
      <c r="C22140" s="318">
        <f t="shared" si="505"/>
        <v>0.23400000000401633</v>
      </c>
      <c r="D22140" s="414">
        <f t="shared" si="506"/>
        <v>0.11700000000200816</v>
      </c>
      <c r="H22140" s="406"/>
      <c r="J22140" s="82">
        <v>32</v>
      </c>
      <c r="K22140" s="391">
        <v>1</v>
      </c>
    </row>
    <row r="22141" spans="1:11" x14ac:dyDescent="0.3">
      <c r="A22141" s="341">
        <v>43936.060418460649</v>
      </c>
      <c r="B22141" s="318">
        <v>41098.898000000001</v>
      </c>
      <c r="C22141" s="318">
        <f t="shared" si="505"/>
        <v>0.24599999999918509</v>
      </c>
      <c r="D22141" s="414">
        <f t="shared" si="506"/>
        <v>0.12299999999959255</v>
      </c>
      <c r="H22141" s="406"/>
      <c r="J22141" s="82">
        <v>33</v>
      </c>
      <c r="K22141" s="319">
        <v>2</v>
      </c>
    </row>
    <row r="22142" spans="1:11" x14ac:dyDescent="0.3">
      <c r="A22142" s="341">
        <v>43936.102085185186</v>
      </c>
      <c r="B22142" s="318">
        <v>41099.146999999997</v>
      </c>
      <c r="C22142" s="318">
        <f t="shared" si="505"/>
        <v>0.24899999999615829</v>
      </c>
      <c r="D22142" s="414">
        <f t="shared" si="506"/>
        <v>0.12449999999807915</v>
      </c>
      <c r="H22142" s="406"/>
      <c r="J22142" s="82">
        <v>34</v>
      </c>
      <c r="K22142" s="320">
        <v>3</v>
      </c>
    </row>
    <row r="22143" spans="1:11" x14ac:dyDescent="0.3">
      <c r="A22143" s="341">
        <v>43936.143751909724</v>
      </c>
      <c r="B22143" s="318">
        <v>41099.39</v>
      </c>
      <c r="C22143" s="318">
        <f t="shared" si="505"/>
        <v>0.24300000000221189</v>
      </c>
      <c r="D22143" s="414">
        <f t="shared" si="506"/>
        <v>0.12150000000110595</v>
      </c>
      <c r="H22143" s="406"/>
      <c r="J22143" s="82">
        <v>35</v>
      </c>
      <c r="K22143" s="321">
        <v>4</v>
      </c>
    </row>
    <row r="22144" spans="1:11" x14ac:dyDescent="0.3">
      <c r="A22144" s="341">
        <v>43936.185418634261</v>
      </c>
      <c r="B22144" s="318">
        <v>41099.631000000001</v>
      </c>
      <c r="C22144" s="318">
        <f t="shared" si="505"/>
        <v>0.24100000000180444</v>
      </c>
      <c r="D22144" s="414">
        <f t="shared" si="506"/>
        <v>0.12050000000090222</v>
      </c>
      <c r="H22144" s="406"/>
      <c r="J22144" s="82">
        <v>36</v>
      </c>
      <c r="K22144" s="391">
        <v>1</v>
      </c>
    </row>
    <row r="22145" spans="1:11" x14ac:dyDescent="0.3">
      <c r="A22145" s="341">
        <v>43936.227085358798</v>
      </c>
      <c r="B22145" s="318">
        <v>41099.879999999997</v>
      </c>
      <c r="C22145" s="318">
        <f t="shared" si="505"/>
        <v>0.24899999999615829</v>
      </c>
      <c r="D22145" s="414">
        <f t="shared" si="506"/>
        <v>0.12449999999807915</v>
      </c>
      <c r="H22145" s="406"/>
      <c r="J22145" s="82">
        <v>37</v>
      </c>
      <c r="K22145" s="319">
        <v>2</v>
      </c>
    </row>
    <row r="22146" spans="1:11" x14ac:dyDescent="0.3">
      <c r="A22146" s="341">
        <v>43936.268752083335</v>
      </c>
      <c r="B22146" s="318">
        <v>41100.131999999998</v>
      </c>
      <c r="C22146" s="318">
        <f t="shared" si="505"/>
        <v>0.25200000000040745</v>
      </c>
      <c r="D22146" s="414">
        <f t="shared" si="506"/>
        <v>0.12600000000020373</v>
      </c>
      <c r="H22146" s="406"/>
      <c r="J22146" s="82">
        <v>38</v>
      </c>
      <c r="K22146" s="320">
        <v>3</v>
      </c>
    </row>
    <row r="22147" spans="1:11" x14ac:dyDescent="0.3">
      <c r="A22147" s="341">
        <v>43936.310418807872</v>
      </c>
      <c r="B22147" s="318">
        <v>41100.383000000002</v>
      </c>
      <c r="C22147" s="318">
        <f t="shared" si="505"/>
        <v>0.25100000000384171</v>
      </c>
      <c r="D22147" s="414">
        <f t="shared" si="506"/>
        <v>0.12550000000192085</v>
      </c>
      <c r="H22147" s="406"/>
      <c r="J22147" s="82">
        <v>39</v>
      </c>
      <c r="K22147" s="321">
        <v>4</v>
      </c>
    </row>
    <row r="22148" spans="1:11" x14ac:dyDescent="0.3">
      <c r="A22148" s="341">
        <v>43936.35208553241</v>
      </c>
      <c r="B22148" s="318">
        <v>41100.625</v>
      </c>
      <c r="C22148" s="318">
        <f t="shared" si="505"/>
        <v>0.24199999999837019</v>
      </c>
      <c r="D22148" s="414">
        <f t="shared" si="506"/>
        <v>0.12099999999918509</v>
      </c>
      <c r="H22148" s="406"/>
      <c r="J22148" s="82">
        <v>40</v>
      </c>
      <c r="K22148" s="391">
        <v>1</v>
      </c>
    </row>
    <row r="22149" spans="1:11" x14ac:dyDescent="0.3">
      <c r="A22149" s="341">
        <v>43936.393752256947</v>
      </c>
      <c r="B22149" s="318">
        <v>41100.875999999997</v>
      </c>
      <c r="C22149" s="318">
        <f t="shared" si="505"/>
        <v>0.25099999999656575</v>
      </c>
      <c r="D22149" s="414">
        <f t="shared" si="506"/>
        <v>0.12549999999828287</v>
      </c>
      <c r="H22149" s="406"/>
      <c r="J22149" s="82">
        <v>41</v>
      </c>
      <c r="K22149" s="319">
        <v>2</v>
      </c>
    </row>
    <row r="22150" spans="1:11" x14ac:dyDescent="0.3">
      <c r="A22150" s="341">
        <v>43936.435418981484</v>
      </c>
      <c r="B22150" s="318">
        <v>41101.131999999998</v>
      </c>
      <c r="C22150" s="318">
        <f t="shared" si="505"/>
        <v>0.25600000000122236</v>
      </c>
      <c r="D22150" s="414">
        <f t="shared" si="506"/>
        <v>0.12800000000061118</v>
      </c>
      <c r="H22150" s="406"/>
      <c r="J22150" s="82">
        <v>42</v>
      </c>
      <c r="K22150" s="320">
        <v>3</v>
      </c>
    </row>
    <row r="22151" spans="1:11" x14ac:dyDescent="0.3">
      <c r="A22151" s="341">
        <v>43936.477085706021</v>
      </c>
      <c r="B22151" s="318">
        <v>41101.381999999998</v>
      </c>
      <c r="C22151" s="318">
        <f t="shared" si="505"/>
        <v>0.25</v>
      </c>
      <c r="D22151" s="414">
        <f t="shared" si="506"/>
        <v>0.125</v>
      </c>
      <c r="H22151" s="406"/>
      <c r="J22151" s="82">
        <v>43</v>
      </c>
      <c r="K22151" s="321">
        <v>4</v>
      </c>
    </row>
    <row r="22152" spans="1:11" x14ac:dyDescent="0.3">
      <c r="A22152" s="341">
        <v>43936.518752430558</v>
      </c>
      <c r="B22152" s="318">
        <v>41101.620999999999</v>
      </c>
      <c r="C22152" s="318">
        <f t="shared" si="505"/>
        <v>0.23900000000139698</v>
      </c>
      <c r="D22152" s="414">
        <f t="shared" si="506"/>
        <v>0.11950000000069849</v>
      </c>
      <c r="H22152" s="406"/>
      <c r="J22152" s="82">
        <v>44</v>
      </c>
      <c r="K22152" s="391">
        <v>1</v>
      </c>
    </row>
    <row r="22153" spans="1:11" x14ac:dyDescent="0.3">
      <c r="A22153" s="341">
        <v>43936.560419155096</v>
      </c>
      <c r="B22153" s="318">
        <v>41101.860999999997</v>
      </c>
      <c r="C22153" s="318">
        <f t="shared" si="505"/>
        <v>0.23999999999796273</v>
      </c>
      <c r="D22153" s="414">
        <f t="shared" si="506"/>
        <v>0.11999999999898137</v>
      </c>
      <c r="H22153" s="406"/>
      <c r="J22153" s="82">
        <v>45</v>
      </c>
      <c r="K22153" s="319">
        <v>2</v>
      </c>
    </row>
    <row r="22154" spans="1:11" x14ac:dyDescent="0.3">
      <c r="A22154" s="341">
        <v>43936.602085879633</v>
      </c>
      <c r="B22154" s="318">
        <v>41102.11</v>
      </c>
      <c r="C22154" s="318">
        <f t="shared" si="505"/>
        <v>0.24900000000343425</v>
      </c>
      <c r="D22154" s="414">
        <f t="shared" si="506"/>
        <v>0.12450000000171713</v>
      </c>
      <c r="H22154" s="406"/>
      <c r="J22154" s="82">
        <v>46</v>
      </c>
      <c r="K22154" s="320">
        <v>3</v>
      </c>
    </row>
    <row r="22155" spans="1:11" x14ac:dyDescent="0.3">
      <c r="A22155" s="341">
        <v>43936.64375260417</v>
      </c>
      <c r="B22155" s="318">
        <v>41102.358999999997</v>
      </c>
      <c r="C22155" s="318">
        <f t="shared" si="505"/>
        <v>0.24899999999615829</v>
      </c>
      <c r="D22155" s="414">
        <f t="shared" si="506"/>
        <v>0.12449999999807915</v>
      </c>
      <c r="H22155" s="406"/>
      <c r="J22155" s="82">
        <v>47</v>
      </c>
      <c r="K22155" s="321">
        <v>4</v>
      </c>
    </row>
    <row r="22156" spans="1:11" x14ac:dyDescent="0.3">
      <c r="A22156" s="341">
        <v>43936.685419328707</v>
      </c>
      <c r="B22156" s="318">
        <v>41102.599000000002</v>
      </c>
      <c r="C22156" s="318">
        <f t="shared" si="505"/>
        <v>0.24000000000523869</v>
      </c>
      <c r="D22156" s="414">
        <f t="shared" si="506"/>
        <v>0.12000000000261934</v>
      </c>
      <c r="H22156" s="406"/>
      <c r="J22156" s="82">
        <v>48</v>
      </c>
      <c r="K22156" s="391">
        <v>1</v>
      </c>
    </row>
    <row r="22157" spans="1:11" x14ac:dyDescent="0.3">
      <c r="A22157" s="341">
        <v>43936.727086053237</v>
      </c>
      <c r="B22157" s="318">
        <v>41102.838000000003</v>
      </c>
      <c r="C22157" s="318">
        <f t="shared" si="505"/>
        <v>0.23900000000139698</v>
      </c>
      <c r="D22157" s="414">
        <f t="shared" si="506"/>
        <v>0.11950000000069849</v>
      </c>
      <c r="H22157" s="406"/>
      <c r="J22157" s="82">
        <v>49</v>
      </c>
      <c r="K22157" s="319">
        <v>2</v>
      </c>
    </row>
    <row r="22158" spans="1:11" x14ac:dyDescent="0.3">
      <c r="A22158" s="341">
        <v>43936.768752777774</v>
      </c>
      <c r="B22158" s="318">
        <v>41103.080999999998</v>
      </c>
      <c r="C22158" s="318">
        <f t="shared" si="505"/>
        <v>0.24299999999493593</v>
      </c>
      <c r="D22158" s="414">
        <f t="shared" si="506"/>
        <v>0.12149999999746797</v>
      </c>
      <c r="H22158" s="406"/>
      <c r="J22158" s="82">
        <v>50</v>
      </c>
      <c r="K22158" s="320">
        <v>3</v>
      </c>
    </row>
    <row r="22159" spans="1:11" x14ac:dyDescent="0.3">
      <c r="A22159" s="341">
        <v>43936.810419502312</v>
      </c>
      <c r="B22159" s="318">
        <v>41103.321000000004</v>
      </c>
      <c r="C22159" s="318">
        <f t="shared" si="505"/>
        <v>0.24000000000523869</v>
      </c>
      <c r="D22159" s="414">
        <f t="shared" si="506"/>
        <v>0.12000000000261934</v>
      </c>
      <c r="H22159" s="406"/>
      <c r="J22159" s="82">
        <v>51</v>
      </c>
      <c r="K22159" s="321">
        <v>4</v>
      </c>
    </row>
    <row r="22160" spans="1:11" x14ac:dyDescent="0.3">
      <c r="A22160" s="341">
        <v>43936.852086226849</v>
      </c>
      <c r="B22160" s="318">
        <v>41103.56</v>
      </c>
      <c r="C22160" s="318">
        <f t="shared" si="505"/>
        <v>0.23899999999412103</v>
      </c>
      <c r="D22160" s="414">
        <f t="shared" si="506"/>
        <v>0.11949999999706051</v>
      </c>
      <c r="H22160" s="406"/>
      <c r="J22160" s="82">
        <v>52</v>
      </c>
      <c r="K22160" s="391">
        <v>1</v>
      </c>
    </row>
    <row r="22161" spans="1:11" x14ac:dyDescent="0.3">
      <c r="A22161" s="341">
        <v>43936.893752951386</v>
      </c>
      <c r="B22161" s="318">
        <v>41103.792000000001</v>
      </c>
      <c r="C22161" s="318">
        <f t="shared" si="505"/>
        <v>0.23200000000360887</v>
      </c>
      <c r="D22161" s="414">
        <f t="shared" si="506"/>
        <v>0.11600000000180444</v>
      </c>
      <c r="H22161" s="406"/>
      <c r="J22161" s="82">
        <v>53</v>
      </c>
      <c r="K22161" s="319">
        <v>2</v>
      </c>
    </row>
    <row r="22162" spans="1:11" x14ac:dyDescent="0.3">
      <c r="A22162" s="341">
        <v>43936.935419675923</v>
      </c>
      <c r="B22162" s="318">
        <v>41104.033000000003</v>
      </c>
      <c r="C22162" s="318">
        <f t="shared" si="505"/>
        <v>0.24100000000180444</v>
      </c>
      <c r="D22162" s="414">
        <f t="shared" si="506"/>
        <v>0.12050000000090222</v>
      </c>
      <c r="H22162" s="406"/>
      <c r="J22162" s="82">
        <v>54</v>
      </c>
      <c r="K22162" s="320">
        <v>3</v>
      </c>
    </row>
    <row r="22163" spans="1:11" x14ac:dyDescent="0.3">
      <c r="A22163" s="341">
        <v>43936.97708640046</v>
      </c>
      <c r="B22163" s="318">
        <v>41104.279000000002</v>
      </c>
      <c r="C22163" s="318">
        <f t="shared" si="505"/>
        <v>0.24599999999918509</v>
      </c>
      <c r="D22163" s="414">
        <f t="shared" si="506"/>
        <v>0.12299999999959255</v>
      </c>
      <c r="E22163" s="336">
        <f>SUM(C22140:C22163)*7.4805194805</f>
        <v>43.843324675243593</v>
      </c>
      <c r="F22163" s="324">
        <f>AVERAGE(D22140:D22163)</f>
        <v>0.12210416666675883</v>
      </c>
      <c r="G22163" s="324">
        <f>_xlfn.STDEV.S(D22140:D22163)</f>
        <v>3.0215859877262669E-3</v>
      </c>
      <c r="H22163" s="406"/>
      <c r="J22163" s="82">
        <v>55</v>
      </c>
      <c r="K22163" s="321">
        <v>4</v>
      </c>
    </row>
    <row r="22164" spans="1:11" x14ac:dyDescent="0.3">
      <c r="A22164" s="341">
        <v>43937.018753124998</v>
      </c>
      <c r="B22164" s="318">
        <v>41104.517999999996</v>
      </c>
      <c r="C22164" s="318">
        <f t="shared" si="505"/>
        <v>0.23899999999412103</v>
      </c>
      <c r="D22164" s="414">
        <f t="shared" si="506"/>
        <v>0.11949999999706051</v>
      </c>
      <c r="H22164" s="406"/>
      <c r="J22164" s="82">
        <v>56</v>
      </c>
      <c r="K22164" s="391">
        <v>1</v>
      </c>
    </row>
    <row r="22165" spans="1:11" x14ac:dyDescent="0.3">
      <c r="A22165" s="341">
        <v>43937.060419849535</v>
      </c>
      <c r="B22165" s="318">
        <v>41104.752999999997</v>
      </c>
      <c r="C22165" s="318">
        <f t="shared" si="505"/>
        <v>0.23500000000058208</v>
      </c>
      <c r="D22165" s="414">
        <f t="shared" si="506"/>
        <v>0.11750000000029104</v>
      </c>
      <c r="H22165" s="406"/>
      <c r="J22165" s="82">
        <v>57</v>
      </c>
      <c r="K22165" s="319">
        <v>2</v>
      </c>
    </row>
    <row r="22166" spans="1:11" x14ac:dyDescent="0.3">
      <c r="A22166" s="341">
        <v>43937.102086574072</v>
      </c>
      <c r="B22166" s="318">
        <v>41105</v>
      </c>
      <c r="C22166" s="318">
        <f t="shared" si="505"/>
        <v>0.2470000000030268</v>
      </c>
      <c r="D22166" s="414">
        <f t="shared" si="506"/>
        <v>0.1235000000015134</v>
      </c>
      <c r="H22166" s="406"/>
      <c r="J22166" s="82">
        <v>58</v>
      </c>
      <c r="K22166" s="320">
        <v>3</v>
      </c>
    </row>
    <row r="22167" spans="1:11" x14ac:dyDescent="0.3">
      <c r="A22167" s="341">
        <v>43937.143753298609</v>
      </c>
      <c r="B22167" s="318">
        <v>41105.245999999999</v>
      </c>
      <c r="C22167" s="318">
        <f t="shared" si="505"/>
        <v>0.24599999999918509</v>
      </c>
      <c r="D22167" s="414">
        <f t="shared" si="506"/>
        <v>0.12299999999959255</v>
      </c>
      <c r="H22167" s="406"/>
      <c r="J22167" s="82">
        <v>59</v>
      </c>
      <c r="K22167" s="321">
        <v>4</v>
      </c>
    </row>
    <row r="22168" spans="1:11" x14ac:dyDescent="0.3">
      <c r="A22168" s="341">
        <v>43937.185420023146</v>
      </c>
      <c r="B22168" s="318">
        <v>41105.491000000002</v>
      </c>
      <c r="C22168" s="318">
        <f t="shared" si="505"/>
        <v>0.24500000000261934</v>
      </c>
      <c r="D22168" s="414">
        <f t="shared" si="506"/>
        <v>0.12250000000130967</v>
      </c>
      <c r="H22168" s="406"/>
      <c r="J22168" s="82">
        <v>60</v>
      </c>
      <c r="K22168" s="391">
        <v>1</v>
      </c>
    </row>
    <row r="22169" spans="1:11" x14ac:dyDescent="0.3">
      <c r="A22169" s="341">
        <v>43937.227086747684</v>
      </c>
      <c r="B22169" s="318">
        <v>41105.733</v>
      </c>
      <c r="C22169" s="318">
        <f t="shared" si="505"/>
        <v>0.24199999999837019</v>
      </c>
      <c r="D22169" s="414">
        <f t="shared" si="506"/>
        <v>0.12099999999918509</v>
      </c>
      <c r="H22169" s="406"/>
      <c r="J22169" s="82">
        <v>61</v>
      </c>
      <c r="K22169" s="319">
        <v>2</v>
      </c>
    </row>
    <row r="22170" spans="1:11" x14ac:dyDescent="0.3">
      <c r="A22170" s="341">
        <v>43937.268753472221</v>
      </c>
      <c r="B22170" s="318">
        <v>41105.989000000001</v>
      </c>
      <c r="C22170" s="318">
        <f t="shared" si="505"/>
        <v>0.25600000000122236</v>
      </c>
      <c r="D22170" s="414">
        <f t="shared" si="506"/>
        <v>0.12800000000061118</v>
      </c>
      <c r="H22170" s="406"/>
      <c r="J22170" s="82">
        <v>62</v>
      </c>
      <c r="K22170" s="320">
        <v>3</v>
      </c>
    </row>
    <row r="22171" spans="1:11" x14ac:dyDescent="0.3">
      <c r="A22171" s="341">
        <v>43937.310420196758</v>
      </c>
      <c r="B22171" s="318">
        <v>41106.243000000002</v>
      </c>
      <c r="C22171" s="318">
        <f t="shared" si="505"/>
        <v>0.25400000000081491</v>
      </c>
      <c r="D22171" s="414">
        <f t="shared" si="506"/>
        <v>0.12700000000040745</v>
      </c>
      <c r="H22171" s="406"/>
      <c r="J22171" s="82">
        <v>63</v>
      </c>
      <c r="K22171" s="321">
        <v>4</v>
      </c>
    </row>
    <row r="22172" spans="1:11" x14ac:dyDescent="0.3">
      <c r="A22172" s="341">
        <v>43937.352086921295</v>
      </c>
      <c r="B22172" s="318">
        <v>41106.489000000001</v>
      </c>
      <c r="C22172" s="318">
        <f t="shared" si="505"/>
        <v>0.24599999999918509</v>
      </c>
      <c r="D22172" s="414">
        <f t="shared" si="506"/>
        <v>0.12299999999959255</v>
      </c>
      <c r="H22172" s="406"/>
      <c r="J22172" s="82">
        <v>64</v>
      </c>
      <c r="K22172" s="391">
        <v>1</v>
      </c>
    </row>
    <row r="22173" spans="1:11" x14ac:dyDescent="0.3">
      <c r="A22173" s="341">
        <v>43937.393753645832</v>
      </c>
      <c r="B22173" s="318">
        <v>41106.728999999999</v>
      </c>
      <c r="C22173" s="318">
        <f t="shared" si="505"/>
        <v>0.23999999999796273</v>
      </c>
      <c r="D22173" s="414">
        <f t="shared" si="506"/>
        <v>0.11999999999898137</v>
      </c>
      <c r="H22173" s="406"/>
      <c r="J22173" s="82">
        <v>65</v>
      </c>
      <c r="K22173" s="319">
        <v>2</v>
      </c>
    </row>
    <row r="22174" spans="1:11" x14ac:dyDescent="0.3">
      <c r="A22174" s="341">
        <v>43937.43542037037</v>
      </c>
      <c r="B22174" s="318">
        <v>41106.981</v>
      </c>
      <c r="C22174" s="318">
        <f t="shared" si="505"/>
        <v>0.25200000000040745</v>
      </c>
      <c r="D22174" s="414">
        <f t="shared" si="506"/>
        <v>0.12600000000020373</v>
      </c>
      <c r="H22174" s="406"/>
      <c r="J22174" s="82">
        <v>66</v>
      </c>
      <c r="K22174" s="320">
        <v>3</v>
      </c>
    </row>
    <row r="22175" spans="1:11" x14ac:dyDescent="0.3">
      <c r="A22175" s="341">
        <v>43937.477087094907</v>
      </c>
      <c r="B22175" s="318">
        <v>41107.237999999998</v>
      </c>
      <c r="C22175" s="318">
        <f t="shared" si="505"/>
        <v>0.25699999999778811</v>
      </c>
      <c r="D22175" s="414">
        <f t="shared" si="506"/>
        <v>0.12849999999889405</v>
      </c>
      <c r="H22175" s="406"/>
      <c r="J22175" s="82">
        <v>67</v>
      </c>
      <c r="K22175" s="321">
        <v>4</v>
      </c>
    </row>
    <row r="22176" spans="1:11" x14ac:dyDescent="0.3">
      <c r="A22176" s="341">
        <v>43937.518753819444</v>
      </c>
      <c r="B22176" s="318">
        <v>41107.482000000004</v>
      </c>
      <c r="C22176" s="318">
        <f t="shared" si="505"/>
        <v>0.2440000000060536</v>
      </c>
      <c r="D22176" s="414">
        <f t="shared" si="506"/>
        <v>0.1220000000030268</v>
      </c>
      <c r="H22176" s="406"/>
      <c r="J22176" s="82">
        <v>68</v>
      </c>
      <c r="K22176" s="391">
        <v>1</v>
      </c>
    </row>
    <row r="22177" spans="1:11" x14ac:dyDescent="0.3">
      <c r="A22177" s="341">
        <v>43937.560420543981</v>
      </c>
      <c r="B22177" s="318">
        <v>41107.71</v>
      </c>
      <c r="C22177" s="318">
        <f t="shared" si="505"/>
        <v>0.22799999999551801</v>
      </c>
      <c r="D22177" s="414">
        <f t="shared" si="506"/>
        <v>0.11399999999775901</v>
      </c>
      <c r="H22177" s="406"/>
      <c r="J22177" s="82">
        <v>69</v>
      </c>
      <c r="K22177" s="319">
        <v>2</v>
      </c>
    </row>
    <row r="22178" spans="1:11" x14ac:dyDescent="0.3">
      <c r="A22178" s="341">
        <v>43937.602087268519</v>
      </c>
      <c r="B22178" s="318">
        <v>41107.966999999997</v>
      </c>
      <c r="C22178" s="318">
        <f t="shared" si="505"/>
        <v>0.25699999999778811</v>
      </c>
      <c r="D22178" s="414">
        <f t="shared" si="506"/>
        <v>0.12849999999889405</v>
      </c>
      <c r="H22178" s="406"/>
      <c r="J22178" s="82">
        <v>70</v>
      </c>
      <c r="K22178" s="320">
        <v>3</v>
      </c>
    </row>
    <row r="22179" spans="1:11" x14ac:dyDescent="0.3">
      <c r="A22179" s="341">
        <v>43937.643753993056</v>
      </c>
      <c r="B22179" s="318">
        <v>41108.218000000001</v>
      </c>
      <c r="C22179" s="318">
        <f t="shared" si="505"/>
        <v>0.25100000000384171</v>
      </c>
      <c r="D22179" s="414">
        <f t="shared" si="506"/>
        <v>0.12550000000192085</v>
      </c>
      <c r="H22179" s="406"/>
      <c r="J22179" s="82">
        <v>71</v>
      </c>
      <c r="K22179" s="321">
        <v>4</v>
      </c>
    </row>
    <row r="22180" spans="1:11" x14ac:dyDescent="0.3">
      <c r="A22180" s="341">
        <v>43937.685420717593</v>
      </c>
      <c r="B22180" s="318">
        <v>41108.462</v>
      </c>
      <c r="C22180" s="318">
        <f t="shared" si="505"/>
        <v>0.24399999999877764</v>
      </c>
      <c r="D22180" s="414">
        <f t="shared" si="506"/>
        <v>0.12199999999938882</v>
      </c>
      <c r="H22180" s="406"/>
      <c r="J22180" s="82">
        <v>72</v>
      </c>
      <c r="K22180" s="391">
        <v>1</v>
      </c>
    </row>
    <row r="22181" spans="1:11" x14ac:dyDescent="0.3">
      <c r="A22181" s="341">
        <v>43937.72708744213</v>
      </c>
      <c r="B22181" s="318">
        <v>41108.701000000001</v>
      </c>
      <c r="C22181" s="318">
        <f t="shared" si="505"/>
        <v>0.23900000000139698</v>
      </c>
      <c r="D22181" s="414">
        <f t="shared" si="506"/>
        <v>0.11950000000069849</v>
      </c>
      <c r="H22181" s="406"/>
      <c r="J22181" s="82">
        <v>73</v>
      </c>
      <c r="K22181" s="319">
        <v>2</v>
      </c>
    </row>
    <row r="22182" spans="1:11" x14ac:dyDescent="0.3">
      <c r="A22182" s="341">
        <v>43937.768754166667</v>
      </c>
      <c r="B22182" s="318">
        <v>41108.942000000003</v>
      </c>
      <c r="C22182" s="318">
        <f t="shared" si="505"/>
        <v>0.24100000000180444</v>
      </c>
      <c r="D22182" s="414">
        <f t="shared" si="506"/>
        <v>0.12050000000090222</v>
      </c>
      <c r="H22182" s="406"/>
      <c r="J22182" s="82">
        <v>74</v>
      </c>
      <c r="K22182" s="320">
        <v>3</v>
      </c>
    </row>
    <row r="22183" spans="1:11" x14ac:dyDescent="0.3">
      <c r="A22183" s="341">
        <v>43937.810420891205</v>
      </c>
      <c r="B22183" s="318">
        <v>41109.188000000002</v>
      </c>
      <c r="C22183" s="318">
        <f t="shared" si="505"/>
        <v>0.24599999999918509</v>
      </c>
      <c r="D22183" s="414">
        <f t="shared" si="506"/>
        <v>0.12299999999959255</v>
      </c>
      <c r="H22183" s="406"/>
      <c r="J22183" s="82">
        <v>75</v>
      </c>
      <c r="K22183" s="321">
        <v>4</v>
      </c>
    </row>
    <row r="22184" spans="1:11" x14ac:dyDescent="0.3">
      <c r="A22184" s="341">
        <v>43937.852087615742</v>
      </c>
      <c r="B22184" s="318">
        <v>41109.425999999999</v>
      </c>
      <c r="C22184" s="318">
        <f t="shared" si="505"/>
        <v>0.23799999999755528</v>
      </c>
      <c r="D22184" s="414">
        <f t="shared" si="506"/>
        <v>0.11899999999877764</v>
      </c>
      <c r="H22184" s="406"/>
      <c r="J22184" s="82">
        <v>76</v>
      </c>
      <c r="K22184" s="391">
        <v>1</v>
      </c>
    </row>
    <row r="22185" spans="1:11" x14ac:dyDescent="0.3">
      <c r="A22185" s="341">
        <v>43937.893754340279</v>
      </c>
      <c r="B22185" s="318">
        <v>41109.658000000003</v>
      </c>
      <c r="C22185" s="318">
        <f t="shared" si="505"/>
        <v>0.23200000000360887</v>
      </c>
      <c r="D22185" s="414">
        <f t="shared" si="506"/>
        <v>0.11600000000180444</v>
      </c>
      <c r="H22185" s="406"/>
      <c r="J22185" s="82">
        <v>77</v>
      </c>
      <c r="K22185" s="319">
        <v>2</v>
      </c>
    </row>
    <row r="22186" spans="1:11" x14ac:dyDescent="0.3">
      <c r="A22186" s="341">
        <v>43937.935421064816</v>
      </c>
      <c r="B22186" s="318">
        <v>41109.892</v>
      </c>
      <c r="C22186" s="318">
        <f t="shared" si="505"/>
        <v>0.23399999999674037</v>
      </c>
      <c r="D22186" s="414">
        <f t="shared" si="506"/>
        <v>0.11699999999837019</v>
      </c>
      <c r="H22186" s="406"/>
      <c r="J22186" s="82">
        <v>78</v>
      </c>
      <c r="K22186" s="320">
        <v>3</v>
      </c>
    </row>
    <row r="22187" spans="1:11" x14ac:dyDescent="0.3">
      <c r="A22187" s="341">
        <v>43937.977087789353</v>
      </c>
      <c r="B22187" s="318">
        <v>41110.137999999999</v>
      </c>
      <c r="C22187" s="318">
        <f t="shared" si="505"/>
        <v>0.24599999999918509</v>
      </c>
      <c r="D22187" s="414">
        <f t="shared" si="506"/>
        <v>0.12299999999959255</v>
      </c>
      <c r="E22187" s="336">
        <f>SUM(C22164:C22187)*7.4805194805</f>
        <v>43.828363636225113</v>
      </c>
      <c r="F22187" s="324">
        <f>AVERAGE(D22164:D22187)</f>
        <v>0.12206249999993209</v>
      </c>
      <c r="G22187" s="324">
        <f>_xlfn.STDEV.S(D22164:D22187)</f>
        <v>3.9240410074639076E-3</v>
      </c>
      <c r="H22187" s="406"/>
      <c r="J22187" s="82">
        <v>79</v>
      </c>
      <c r="K22187" s="321">
        <v>4</v>
      </c>
    </row>
    <row r="22188" spans="1:11" x14ac:dyDescent="0.3">
      <c r="A22188" s="341">
        <v>43938.018754513891</v>
      </c>
      <c r="B22188" s="318">
        <v>41110.381000000001</v>
      </c>
      <c r="C22188" s="318">
        <f t="shared" si="505"/>
        <v>0.24300000000221189</v>
      </c>
      <c r="D22188" s="414">
        <f t="shared" si="506"/>
        <v>0.12150000000110595</v>
      </c>
      <c r="H22188" s="406"/>
      <c r="J22188" s="82">
        <v>80</v>
      </c>
      <c r="K22188" s="391">
        <v>1</v>
      </c>
    </row>
    <row r="22189" spans="1:11" x14ac:dyDescent="0.3">
      <c r="A22189" s="341">
        <v>43938.060421238428</v>
      </c>
      <c r="B22189" s="318">
        <v>41110.620999999999</v>
      </c>
      <c r="C22189" s="318">
        <f t="shared" si="505"/>
        <v>0.23999999999796273</v>
      </c>
      <c r="D22189" s="414">
        <f t="shared" si="506"/>
        <v>0.11999999999898137</v>
      </c>
      <c r="H22189" s="406"/>
      <c r="J22189" s="82">
        <v>81</v>
      </c>
      <c r="K22189" s="319">
        <v>2</v>
      </c>
    </row>
    <row r="22190" spans="1:11" x14ac:dyDescent="0.3">
      <c r="A22190" s="341">
        <v>43938.102087962965</v>
      </c>
      <c r="B22190" s="318">
        <v>41110.862000000001</v>
      </c>
      <c r="C22190" s="318">
        <f t="shared" si="505"/>
        <v>0.24100000000180444</v>
      </c>
      <c r="D22190" s="414">
        <f t="shared" si="506"/>
        <v>0.12050000000090222</v>
      </c>
      <c r="H22190" s="406"/>
      <c r="J22190" s="82">
        <v>82</v>
      </c>
      <c r="K22190" s="320">
        <v>3</v>
      </c>
    </row>
    <row r="22191" spans="1:11" x14ac:dyDescent="0.3">
      <c r="A22191" s="341">
        <v>43938.143754687502</v>
      </c>
      <c r="B22191" s="318">
        <v>41111.11</v>
      </c>
      <c r="C22191" s="318">
        <f t="shared" si="505"/>
        <v>0.24799999999959255</v>
      </c>
      <c r="D22191" s="414">
        <f t="shared" si="506"/>
        <v>0.12399999999979627</v>
      </c>
      <c r="H22191" s="406"/>
      <c r="J22191" s="82">
        <v>83</v>
      </c>
      <c r="K22191" s="321">
        <v>4</v>
      </c>
    </row>
    <row r="22192" spans="1:11" x14ac:dyDescent="0.3">
      <c r="A22192" s="341">
        <v>43938.185421412039</v>
      </c>
      <c r="B22192" s="318">
        <v>41111.357000000004</v>
      </c>
      <c r="C22192" s="318">
        <f t="shared" si="505"/>
        <v>0.2470000000030268</v>
      </c>
      <c r="D22192" s="414">
        <f t="shared" si="506"/>
        <v>0.1235000000015134</v>
      </c>
      <c r="H22192" s="406"/>
      <c r="J22192" s="82">
        <v>84</v>
      </c>
      <c r="K22192" s="391">
        <v>1</v>
      </c>
    </row>
    <row r="22193" spans="1:12" x14ac:dyDescent="0.3">
      <c r="A22193" s="341">
        <v>43938.227088136577</v>
      </c>
      <c r="B22193" s="318">
        <v>41111.601000000002</v>
      </c>
      <c r="C22193" s="318">
        <f t="shared" si="505"/>
        <v>0.24399999999877764</v>
      </c>
      <c r="D22193" s="414">
        <f t="shared" si="506"/>
        <v>0.12199999999938882</v>
      </c>
      <c r="H22193" s="406"/>
      <c r="J22193" s="82">
        <v>85</v>
      </c>
      <c r="K22193" s="319">
        <v>2</v>
      </c>
    </row>
    <row r="22194" spans="1:12" x14ac:dyDescent="0.3">
      <c r="A22194" s="341">
        <v>43938.268754861114</v>
      </c>
      <c r="B22194" s="318">
        <v>41111.851000000002</v>
      </c>
      <c r="C22194" s="318">
        <f t="shared" si="505"/>
        <v>0.25</v>
      </c>
      <c r="D22194" s="414">
        <f t="shared" si="506"/>
        <v>0.125</v>
      </c>
      <c r="H22194" s="406"/>
      <c r="J22194" s="82">
        <v>86</v>
      </c>
      <c r="K22194" s="320">
        <v>3</v>
      </c>
    </row>
    <row r="22195" spans="1:12" x14ac:dyDescent="0.3">
      <c r="A22195" s="341">
        <v>43938.310421585651</v>
      </c>
      <c r="B22195" s="318">
        <v>41112.108999999997</v>
      </c>
      <c r="C22195" s="318">
        <f t="shared" si="505"/>
        <v>0.25799999999435386</v>
      </c>
      <c r="D22195" s="414">
        <f t="shared" si="506"/>
        <v>0.12899999999717693</v>
      </c>
      <c r="H22195" s="406"/>
      <c r="J22195" s="82">
        <v>87</v>
      </c>
      <c r="K22195" s="321">
        <v>4</v>
      </c>
    </row>
    <row r="22196" spans="1:12" x14ac:dyDescent="0.3">
      <c r="A22196" s="341">
        <v>43938.352088310188</v>
      </c>
      <c r="B22196" s="318">
        <v>41112.358</v>
      </c>
      <c r="C22196" s="318">
        <f t="shared" si="505"/>
        <v>0.24900000000343425</v>
      </c>
      <c r="D22196" s="414">
        <f t="shared" si="506"/>
        <v>0.12450000000171713</v>
      </c>
      <c r="H22196" s="406"/>
      <c r="J22196" s="82">
        <v>88</v>
      </c>
      <c r="K22196" s="391">
        <v>1</v>
      </c>
    </row>
    <row r="22197" spans="1:12" x14ac:dyDescent="0.3">
      <c r="A22197" s="341">
        <v>43938.393755034725</v>
      </c>
      <c r="B22197" s="318">
        <v>41112.6</v>
      </c>
      <c r="C22197" s="318">
        <f t="shared" si="505"/>
        <v>0.24199999999837019</v>
      </c>
      <c r="D22197" s="414">
        <f t="shared" si="506"/>
        <v>0.12099999999918509</v>
      </c>
      <c r="H22197" s="406"/>
      <c r="J22197" s="82">
        <v>89</v>
      </c>
      <c r="K22197" s="319">
        <v>2</v>
      </c>
    </row>
    <row r="22198" spans="1:12" x14ac:dyDescent="0.3">
      <c r="A22198" s="341">
        <v>43938.435421759263</v>
      </c>
      <c r="B22198" s="318">
        <v>41112.841999999997</v>
      </c>
      <c r="C22198" s="318">
        <f t="shared" si="505"/>
        <v>0.24199999999837019</v>
      </c>
      <c r="D22198" s="414">
        <f t="shared" si="506"/>
        <v>0.12099999999918509</v>
      </c>
      <c r="H22198" s="406"/>
      <c r="J22198" s="82">
        <v>90</v>
      </c>
      <c r="K22198" s="320">
        <v>3</v>
      </c>
    </row>
    <row r="22199" spans="1:12" x14ac:dyDescent="0.3">
      <c r="A22199" s="341">
        <v>43938.4770884838</v>
      </c>
      <c r="B22199" s="318">
        <v>41113.097000000002</v>
      </c>
      <c r="C22199" s="318">
        <f t="shared" si="505"/>
        <v>0.25500000000465661</v>
      </c>
      <c r="D22199" s="414">
        <f t="shared" si="506"/>
        <v>0.12750000000232831</v>
      </c>
      <c r="H22199" s="406"/>
      <c r="J22199" s="82">
        <v>91</v>
      </c>
      <c r="K22199" s="321">
        <v>4</v>
      </c>
    </row>
    <row r="22200" spans="1:12" x14ac:dyDescent="0.3">
      <c r="A22200" s="341">
        <v>43938.51875520833</v>
      </c>
      <c r="B22200" s="318">
        <v>41113.343000000001</v>
      </c>
      <c r="C22200" s="318">
        <f t="shared" si="505"/>
        <v>0.24599999999918509</v>
      </c>
      <c r="D22200" s="414">
        <f t="shared" si="506"/>
        <v>0.12299999999959255</v>
      </c>
      <c r="H22200" s="406"/>
      <c r="J22200" s="82">
        <v>92</v>
      </c>
      <c r="K22200" s="391">
        <v>1</v>
      </c>
    </row>
    <row r="22201" spans="1:12" x14ac:dyDescent="0.3">
      <c r="A22201" s="341">
        <v>43938.560421932867</v>
      </c>
      <c r="B22201" s="318">
        <v>41113.588000000003</v>
      </c>
      <c r="C22201" s="318">
        <f t="shared" si="505"/>
        <v>0.24500000000261934</v>
      </c>
      <c r="D22201" s="414">
        <f t="shared" si="506"/>
        <v>0.12250000000130967</v>
      </c>
      <c r="H22201" s="406"/>
      <c r="J22201" s="82">
        <v>93</v>
      </c>
      <c r="K22201" s="319">
        <v>2</v>
      </c>
    </row>
    <row r="22202" spans="1:12" x14ac:dyDescent="0.3">
      <c r="A22202" s="341">
        <v>43938.602088657404</v>
      </c>
      <c r="B22202" s="318">
        <v>41113.822</v>
      </c>
      <c r="C22202" s="318">
        <f t="shared" si="505"/>
        <v>0.23399999999674037</v>
      </c>
      <c r="D22202" s="414">
        <f t="shared" si="506"/>
        <v>0.11699999999837019</v>
      </c>
      <c r="H22202" s="406"/>
      <c r="J22202" s="82">
        <v>94</v>
      </c>
      <c r="K22202" s="320">
        <v>3</v>
      </c>
    </row>
    <row r="22203" spans="1:12" x14ac:dyDescent="0.3">
      <c r="A22203" s="341">
        <v>43938.628472222219</v>
      </c>
      <c r="B22203" s="318">
        <v>41114.072</v>
      </c>
      <c r="C22203" s="318">
        <f t="shared" si="505"/>
        <v>0.25</v>
      </c>
      <c r="D22203" s="414">
        <f t="shared" si="506"/>
        <v>0.125</v>
      </c>
      <c r="H22203" s="406"/>
      <c r="K22203" s="321">
        <v>4</v>
      </c>
    </row>
    <row r="22204" spans="1:12" x14ac:dyDescent="0.3">
      <c r="A22204" s="341">
        <v>43938.706944444442</v>
      </c>
      <c r="B22204" s="318">
        <v>41114.540999999997</v>
      </c>
      <c r="C22204" s="318"/>
      <c r="D22204" s="414"/>
      <c r="H22204" s="406"/>
      <c r="K22204" s="391">
        <v>1</v>
      </c>
      <c r="L22204" s="54" t="s">
        <v>410</v>
      </c>
    </row>
    <row r="22205" spans="1:12" x14ac:dyDescent="0.3">
      <c r="A22205" s="341">
        <v>43938.713888888888</v>
      </c>
      <c r="B22205" s="318">
        <v>41114.771999999997</v>
      </c>
      <c r="C22205" s="318">
        <f t="shared" ref="C22205:C22331" si="507">B22205-B22204</f>
        <v>0.23099999999976717</v>
      </c>
      <c r="D22205" s="414">
        <f t="shared" ref="D22205:D22331" si="508">C22205/2</f>
        <v>0.11549999999988358</v>
      </c>
      <c r="H22205" s="406"/>
      <c r="J22205" s="82">
        <v>1</v>
      </c>
      <c r="K22205" s="319">
        <v>2</v>
      </c>
      <c r="L22205" s="54" t="s">
        <v>313</v>
      </c>
    </row>
    <row r="22206" spans="1:12" x14ac:dyDescent="0.3">
      <c r="A22206" s="341">
        <v>43938.755555555559</v>
      </c>
      <c r="B22206" s="318">
        <v>41115.017999999996</v>
      </c>
      <c r="C22206" s="318">
        <f t="shared" si="507"/>
        <v>0.24599999999918509</v>
      </c>
      <c r="D22206" s="414">
        <f t="shared" si="508"/>
        <v>0.12299999999959255</v>
      </c>
      <c r="H22206" s="406"/>
      <c r="J22206" s="82">
        <v>2</v>
      </c>
      <c r="K22206" s="320">
        <v>3</v>
      </c>
    </row>
    <row r="22207" spans="1:12" x14ac:dyDescent="0.3">
      <c r="A22207" s="341">
        <v>43938.797222222223</v>
      </c>
      <c r="B22207" s="318">
        <v>41115.262000000002</v>
      </c>
      <c r="C22207" s="318">
        <f t="shared" si="507"/>
        <v>0.2440000000060536</v>
      </c>
      <c r="D22207" s="414">
        <f t="shared" si="508"/>
        <v>0.1220000000030268</v>
      </c>
      <c r="H22207" s="406"/>
      <c r="J22207" s="82">
        <v>3</v>
      </c>
      <c r="K22207" s="321">
        <v>4</v>
      </c>
    </row>
    <row r="22208" spans="1:12" x14ac:dyDescent="0.3">
      <c r="A22208" s="341">
        <v>43938.838888888888</v>
      </c>
      <c r="B22208" s="318">
        <v>41115.499000000003</v>
      </c>
      <c r="C22208" s="318">
        <f t="shared" si="507"/>
        <v>0.23700000000098953</v>
      </c>
      <c r="D22208" s="414">
        <f t="shared" si="508"/>
        <v>0.11850000000049477</v>
      </c>
      <c r="H22208" s="406"/>
      <c r="J22208" s="82">
        <v>4</v>
      </c>
      <c r="K22208" s="391">
        <v>1</v>
      </c>
    </row>
    <row r="22209" spans="1:11" x14ac:dyDescent="0.3">
      <c r="A22209" s="341">
        <v>43938.880555729163</v>
      </c>
      <c r="B22209" s="318">
        <v>41115.728999999999</v>
      </c>
      <c r="C22209" s="318">
        <f t="shared" si="507"/>
        <v>0.22999999999592546</v>
      </c>
      <c r="D22209" s="414">
        <f t="shared" si="508"/>
        <v>0.11499999999796273</v>
      </c>
      <c r="H22209" s="406"/>
      <c r="J22209" s="82">
        <v>5</v>
      </c>
      <c r="K22209" s="319">
        <v>2</v>
      </c>
    </row>
    <row r="22210" spans="1:11" x14ac:dyDescent="0.3">
      <c r="A22210" s="341">
        <v>43938.922222453701</v>
      </c>
      <c r="B22210" s="318">
        <v>41115.968999999997</v>
      </c>
      <c r="C22210" s="318">
        <f t="shared" si="507"/>
        <v>0.23999999999796273</v>
      </c>
      <c r="D22210" s="414">
        <f t="shared" si="508"/>
        <v>0.11999999999898137</v>
      </c>
      <c r="H22210" s="406"/>
      <c r="J22210" s="82">
        <v>6</v>
      </c>
      <c r="K22210" s="320">
        <v>3</v>
      </c>
    </row>
    <row r="22211" spans="1:11" x14ac:dyDescent="0.3">
      <c r="A22211" s="341">
        <v>43938.963889178238</v>
      </c>
      <c r="B22211" s="318">
        <v>41116.218999999997</v>
      </c>
      <c r="C22211" s="318">
        <f t="shared" si="507"/>
        <v>0.25</v>
      </c>
      <c r="D22211" s="414">
        <f t="shared" si="508"/>
        <v>0.125</v>
      </c>
      <c r="E22211" s="336">
        <f>SUM(C22188:C22211)*7.4805194805</f>
        <v>41.980675324573404</v>
      </c>
      <c r="F22211" s="324">
        <f>AVERAGE(D22188:D22211)</f>
        <v>0.12200000000002151</v>
      </c>
      <c r="G22211" s="324">
        <f>_xlfn.STDEV.S(D22188:D22211)</f>
        <v>3.4509550723383093E-3</v>
      </c>
      <c r="H22211" s="406"/>
      <c r="J22211" s="82">
        <v>7</v>
      </c>
      <c r="K22211" s="321">
        <v>4</v>
      </c>
    </row>
    <row r="22212" spans="1:11" x14ac:dyDescent="0.3">
      <c r="A22212" s="341">
        <v>43939.005555902775</v>
      </c>
      <c r="B22212" s="318">
        <v>41116.462</v>
      </c>
      <c r="C22212" s="318">
        <f t="shared" si="507"/>
        <v>0.24300000000221189</v>
      </c>
      <c r="D22212" s="414">
        <f t="shared" si="508"/>
        <v>0.12150000000110595</v>
      </c>
      <c r="H22212" s="406"/>
      <c r="J22212" s="82">
        <v>8</v>
      </c>
      <c r="K22212" s="391">
        <v>1</v>
      </c>
    </row>
    <row r="22213" spans="1:11" x14ac:dyDescent="0.3">
      <c r="A22213" s="341">
        <v>43939.047222627312</v>
      </c>
      <c r="B22213" s="318">
        <v>41116.697999999997</v>
      </c>
      <c r="C22213" s="318">
        <f t="shared" si="507"/>
        <v>0.23599999999714782</v>
      </c>
      <c r="D22213" s="414">
        <f t="shared" si="508"/>
        <v>0.11799999999857391</v>
      </c>
      <c r="H22213" s="406"/>
      <c r="J22213" s="82">
        <v>9</v>
      </c>
      <c r="K22213" s="319">
        <v>2</v>
      </c>
    </row>
    <row r="22214" spans="1:11" x14ac:dyDescent="0.3">
      <c r="A22214" s="341">
        <v>43939.08888935185</v>
      </c>
      <c r="B22214" s="318">
        <v>41116.94</v>
      </c>
      <c r="C22214" s="318">
        <f t="shared" si="507"/>
        <v>0.24200000000564614</v>
      </c>
      <c r="D22214" s="414">
        <f t="shared" si="508"/>
        <v>0.12100000000282307</v>
      </c>
      <c r="H22214" s="406"/>
      <c r="J22214" s="82">
        <v>10</v>
      </c>
      <c r="K22214" s="320">
        <v>3</v>
      </c>
    </row>
    <row r="22215" spans="1:11" x14ac:dyDescent="0.3">
      <c r="A22215" s="341">
        <v>43939.130556076387</v>
      </c>
      <c r="B22215" s="318">
        <v>41117.19</v>
      </c>
      <c r="C22215" s="318">
        <f t="shared" si="507"/>
        <v>0.25</v>
      </c>
      <c r="D22215" s="414">
        <f t="shared" si="508"/>
        <v>0.125</v>
      </c>
      <c r="H22215" s="406"/>
      <c r="J22215" s="82">
        <v>11</v>
      </c>
      <c r="K22215" s="321">
        <v>4</v>
      </c>
    </row>
    <row r="22216" spans="1:11" x14ac:dyDescent="0.3">
      <c r="A22216" s="341">
        <v>43939.172222800924</v>
      </c>
      <c r="B22216" s="318">
        <v>41117.436999999998</v>
      </c>
      <c r="C22216" s="318">
        <f t="shared" si="507"/>
        <v>0.24699999999575084</v>
      </c>
      <c r="D22216" s="414">
        <f t="shared" si="508"/>
        <v>0.12349999999787542</v>
      </c>
      <c r="H22216" s="406"/>
      <c r="J22216" s="82">
        <v>12</v>
      </c>
      <c r="K22216" s="391">
        <v>1</v>
      </c>
    </row>
    <row r="22217" spans="1:11" x14ac:dyDescent="0.3">
      <c r="A22217" s="341">
        <v>43939.213889525461</v>
      </c>
      <c r="B22217" s="318">
        <v>41117.678999999996</v>
      </c>
      <c r="C22217" s="318">
        <f t="shared" si="507"/>
        <v>0.24199999999837019</v>
      </c>
      <c r="D22217" s="414">
        <f t="shared" si="508"/>
        <v>0.12099999999918509</v>
      </c>
      <c r="H22217" s="406"/>
      <c r="J22217" s="82">
        <v>13</v>
      </c>
      <c r="K22217" s="319">
        <v>2</v>
      </c>
    </row>
    <row r="22218" spans="1:11" x14ac:dyDescent="0.3">
      <c r="A22218" s="341">
        <v>43939.255556249998</v>
      </c>
      <c r="B22218" s="318">
        <v>41117.928999999996</v>
      </c>
      <c r="C22218" s="318">
        <f t="shared" si="507"/>
        <v>0.25</v>
      </c>
      <c r="D22218" s="414">
        <f t="shared" si="508"/>
        <v>0.125</v>
      </c>
      <c r="H22218" s="406"/>
      <c r="J22218" s="82">
        <v>14</v>
      </c>
      <c r="K22218" s="320">
        <v>3</v>
      </c>
    </row>
    <row r="22219" spans="1:11" x14ac:dyDescent="0.3">
      <c r="A22219" s="341">
        <v>43939.297222974536</v>
      </c>
      <c r="B22219" s="318">
        <v>41118.182999999997</v>
      </c>
      <c r="C22219" s="318">
        <f t="shared" si="507"/>
        <v>0.25400000000081491</v>
      </c>
      <c r="D22219" s="414">
        <f t="shared" si="508"/>
        <v>0.12700000000040745</v>
      </c>
      <c r="H22219" s="406"/>
      <c r="J22219" s="82">
        <v>15</v>
      </c>
      <c r="K22219" s="321">
        <v>4</v>
      </c>
    </row>
    <row r="22220" spans="1:11" x14ac:dyDescent="0.3">
      <c r="A22220" s="341">
        <v>43939.338889699073</v>
      </c>
      <c r="B22220" s="318">
        <v>41118.432000000001</v>
      </c>
      <c r="C22220" s="318">
        <f t="shared" si="507"/>
        <v>0.24900000000343425</v>
      </c>
      <c r="D22220" s="414">
        <f t="shared" si="508"/>
        <v>0.12450000000171713</v>
      </c>
      <c r="H22220" s="406"/>
      <c r="J22220" s="82">
        <v>16</v>
      </c>
      <c r="K22220" s="391">
        <v>1</v>
      </c>
    </row>
    <row r="22221" spans="1:11" x14ac:dyDescent="0.3">
      <c r="A22221" s="341">
        <v>43939.38055642361</v>
      </c>
      <c r="B22221" s="318">
        <v>41118.678</v>
      </c>
      <c r="C22221" s="318">
        <f t="shared" si="507"/>
        <v>0.24599999999918509</v>
      </c>
      <c r="D22221" s="414">
        <f t="shared" si="508"/>
        <v>0.12299999999959255</v>
      </c>
      <c r="H22221" s="406"/>
      <c r="J22221" s="82">
        <v>17</v>
      </c>
      <c r="K22221" s="319">
        <v>2</v>
      </c>
    </row>
    <row r="22222" spans="1:11" x14ac:dyDescent="0.3">
      <c r="A22222" s="341">
        <v>43939.422223148147</v>
      </c>
      <c r="B22222" s="318">
        <v>41118.928</v>
      </c>
      <c r="C22222" s="318">
        <f t="shared" si="507"/>
        <v>0.25</v>
      </c>
      <c r="D22222" s="414">
        <f t="shared" si="508"/>
        <v>0.125</v>
      </c>
      <c r="H22222" s="406"/>
      <c r="J22222" s="82">
        <v>18</v>
      </c>
      <c r="K22222" s="320">
        <v>3</v>
      </c>
    </row>
    <row r="22223" spans="1:11" x14ac:dyDescent="0.3">
      <c r="A22223" s="341">
        <v>43939.463889872684</v>
      </c>
      <c r="B22223" s="318">
        <v>41119.178</v>
      </c>
      <c r="C22223" s="318">
        <f t="shared" si="507"/>
        <v>0.25</v>
      </c>
      <c r="D22223" s="414">
        <f t="shared" si="508"/>
        <v>0.125</v>
      </c>
      <c r="H22223" s="406"/>
      <c r="J22223" s="82">
        <v>19</v>
      </c>
      <c r="K22223" s="321">
        <v>4</v>
      </c>
    </row>
    <row r="22224" spans="1:11" x14ac:dyDescent="0.3">
      <c r="A22224" s="341">
        <v>43939.505556597222</v>
      </c>
      <c r="B22224" s="318">
        <v>41119.419000000002</v>
      </c>
      <c r="C22224" s="318">
        <f t="shared" si="507"/>
        <v>0.24100000000180444</v>
      </c>
      <c r="D22224" s="414">
        <f t="shared" si="508"/>
        <v>0.12050000000090222</v>
      </c>
      <c r="H22224" s="406"/>
      <c r="J22224" s="82">
        <v>20</v>
      </c>
      <c r="K22224" s="391">
        <v>1</v>
      </c>
    </row>
    <row r="22225" spans="1:11" x14ac:dyDescent="0.3">
      <c r="A22225" s="341">
        <v>43939.547223321759</v>
      </c>
      <c r="B22225" s="318">
        <v>41119.658000000003</v>
      </c>
      <c r="C22225" s="318">
        <f t="shared" si="507"/>
        <v>0.23900000000139698</v>
      </c>
      <c r="D22225" s="414">
        <f t="shared" si="508"/>
        <v>0.11950000000069849</v>
      </c>
      <c r="H22225" s="406"/>
      <c r="J22225" s="82">
        <v>21</v>
      </c>
      <c r="K22225" s="319">
        <v>2</v>
      </c>
    </row>
    <row r="22226" spans="1:11" x14ac:dyDescent="0.3">
      <c r="A22226" s="341">
        <v>43939.588890046296</v>
      </c>
      <c r="B22226" s="318">
        <v>41119.9</v>
      </c>
      <c r="C22226" s="318">
        <f t="shared" si="507"/>
        <v>0.24199999999837019</v>
      </c>
      <c r="D22226" s="414">
        <f t="shared" si="508"/>
        <v>0.12099999999918509</v>
      </c>
      <c r="H22226" s="406"/>
      <c r="J22226" s="82">
        <v>22</v>
      </c>
      <c r="K22226" s="320">
        <v>3</v>
      </c>
    </row>
    <row r="22227" spans="1:11" x14ac:dyDescent="0.3">
      <c r="A22227" s="341">
        <v>43939.630556770833</v>
      </c>
      <c r="B22227" s="318">
        <v>41120.142</v>
      </c>
      <c r="C22227" s="318">
        <f t="shared" si="507"/>
        <v>0.24199999999837019</v>
      </c>
      <c r="D22227" s="414">
        <f t="shared" si="508"/>
        <v>0.12099999999918509</v>
      </c>
      <c r="H22227" s="406"/>
      <c r="J22227" s="82">
        <v>23</v>
      </c>
      <c r="K22227" s="321">
        <v>4</v>
      </c>
    </row>
    <row r="22228" spans="1:11" x14ac:dyDescent="0.3">
      <c r="A22228" s="341">
        <v>43939.67222349537</v>
      </c>
      <c r="B22228" s="318">
        <v>41120.381000000001</v>
      </c>
      <c r="C22228" s="318">
        <f t="shared" si="507"/>
        <v>0.23900000000139698</v>
      </c>
      <c r="D22228" s="414">
        <f t="shared" si="508"/>
        <v>0.11950000000069849</v>
      </c>
      <c r="H22228" s="406"/>
      <c r="J22228" s="82">
        <v>24</v>
      </c>
      <c r="K22228" s="391">
        <v>1</v>
      </c>
    </row>
    <row r="22229" spans="1:11" x14ac:dyDescent="0.3">
      <c r="A22229" s="341">
        <v>43939.713890219908</v>
      </c>
      <c r="B22229" s="318">
        <v>41120.610999999997</v>
      </c>
      <c r="C22229" s="318">
        <f t="shared" si="507"/>
        <v>0.22999999999592546</v>
      </c>
      <c r="D22229" s="414">
        <f t="shared" si="508"/>
        <v>0.11499999999796273</v>
      </c>
      <c r="H22229" s="406"/>
      <c r="J22229" s="82">
        <v>25</v>
      </c>
      <c r="K22229" s="319">
        <v>2</v>
      </c>
    </row>
    <row r="22230" spans="1:11" x14ac:dyDescent="0.3">
      <c r="A22230" s="341">
        <v>43939.755556944445</v>
      </c>
      <c r="B22230" s="318">
        <v>41120.847999999998</v>
      </c>
      <c r="C22230" s="318">
        <f t="shared" si="507"/>
        <v>0.23700000000098953</v>
      </c>
      <c r="D22230" s="414">
        <f t="shared" si="508"/>
        <v>0.11850000000049477</v>
      </c>
      <c r="H22230" s="406"/>
      <c r="J22230" s="82">
        <v>26</v>
      </c>
      <c r="K22230" s="320">
        <v>3</v>
      </c>
    </row>
    <row r="22231" spans="1:11" x14ac:dyDescent="0.3">
      <c r="A22231" s="341">
        <v>43939.797223668982</v>
      </c>
      <c r="B22231" s="318">
        <v>41121.093000000001</v>
      </c>
      <c r="C22231" s="318">
        <f t="shared" si="507"/>
        <v>0.24500000000261934</v>
      </c>
      <c r="D22231" s="414">
        <f t="shared" si="508"/>
        <v>0.12250000000130967</v>
      </c>
      <c r="H22231" s="406"/>
      <c r="J22231" s="82">
        <v>27</v>
      </c>
      <c r="K22231" s="321">
        <v>4</v>
      </c>
    </row>
    <row r="22232" spans="1:11" x14ac:dyDescent="0.3">
      <c r="A22232" s="341">
        <v>43939.838890393519</v>
      </c>
      <c r="B22232" s="318">
        <v>41121.336000000003</v>
      </c>
      <c r="C22232" s="318">
        <f t="shared" si="507"/>
        <v>0.24300000000221189</v>
      </c>
      <c r="D22232" s="414">
        <f t="shared" si="508"/>
        <v>0.12150000000110595</v>
      </c>
      <c r="H22232" s="406"/>
      <c r="J22232" s="82">
        <v>28</v>
      </c>
      <c r="K22232" s="391">
        <v>1</v>
      </c>
    </row>
    <row r="22233" spans="1:11" x14ac:dyDescent="0.3">
      <c r="A22233" s="341">
        <v>43939.880557118056</v>
      </c>
      <c r="B22233" s="318">
        <v>41121.571000000004</v>
      </c>
      <c r="C22233" s="318">
        <f t="shared" si="507"/>
        <v>0.23500000000058208</v>
      </c>
      <c r="D22233" s="414">
        <f t="shared" si="508"/>
        <v>0.11750000000029104</v>
      </c>
      <c r="H22233" s="406"/>
      <c r="J22233" s="82">
        <v>29</v>
      </c>
      <c r="K22233" s="319">
        <v>2</v>
      </c>
    </row>
    <row r="22234" spans="1:11" x14ac:dyDescent="0.3">
      <c r="A22234" s="341">
        <v>43939.922223842594</v>
      </c>
      <c r="B22234" s="318">
        <v>41121.802000000003</v>
      </c>
      <c r="C22234" s="318">
        <f t="shared" si="507"/>
        <v>0.23099999999976717</v>
      </c>
      <c r="D22234" s="414">
        <f t="shared" si="508"/>
        <v>0.11549999999988358</v>
      </c>
      <c r="H22234" s="406"/>
      <c r="J22234" s="82">
        <v>30</v>
      </c>
      <c r="K22234" s="320">
        <v>3</v>
      </c>
    </row>
    <row r="22235" spans="1:11" x14ac:dyDescent="0.3">
      <c r="A22235" s="341">
        <v>43939.963890567131</v>
      </c>
      <c r="B22235" s="318">
        <v>41122.048999999999</v>
      </c>
      <c r="C22235" s="318">
        <f t="shared" si="507"/>
        <v>0.24699999999575084</v>
      </c>
      <c r="D22235" s="414">
        <f t="shared" si="508"/>
        <v>0.12349999999787542</v>
      </c>
      <c r="E22235" s="336">
        <f>SUM(C22212:C22235)*7.4805194805</f>
        <v>43.611428571328062</v>
      </c>
      <c r="F22235" s="324">
        <f>AVERAGE(D22212:D22235)</f>
        <v>0.12145833333336971</v>
      </c>
      <c r="G22235" s="324">
        <f>_xlfn.STDEV.S(D22212:D22235)</f>
        <v>3.1274265942616646E-3</v>
      </c>
      <c r="H22235" s="406"/>
      <c r="J22235" s="82">
        <v>31</v>
      </c>
      <c r="K22235" s="321">
        <v>4</v>
      </c>
    </row>
    <row r="22236" spans="1:11" x14ac:dyDescent="0.3">
      <c r="A22236" s="341">
        <v>43940.005557291668</v>
      </c>
      <c r="B22236" s="318">
        <v>41122.292000000001</v>
      </c>
      <c r="C22236" s="318">
        <f t="shared" si="507"/>
        <v>0.24300000000221189</v>
      </c>
      <c r="D22236" s="414">
        <f t="shared" si="508"/>
        <v>0.12150000000110595</v>
      </c>
      <c r="H22236" s="406"/>
      <c r="J22236" s="82">
        <v>32</v>
      </c>
      <c r="K22236" s="391">
        <v>1</v>
      </c>
    </row>
    <row r="22237" spans="1:11" x14ac:dyDescent="0.3">
      <c r="A22237" s="341">
        <v>43940.047224016205</v>
      </c>
      <c r="B22237" s="318">
        <v>41122.531999999999</v>
      </c>
      <c r="C22237" s="318">
        <f t="shared" si="507"/>
        <v>0.23999999999796273</v>
      </c>
      <c r="D22237" s="414">
        <f t="shared" si="508"/>
        <v>0.11999999999898137</v>
      </c>
      <c r="H22237" s="406"/>
      <c r="J22237" s="82">
        <v>33</v>
      </c>
      <c r="K22237" s="319">
        <v>2</v>
      </c>
    </row>
    <row r="22238" spans="1:11" x14ac:dyDescent="0.3">
      <c r="A22238" s="341">
        <v>43940.088890740742</v>
      </c>
      <c r="B22238" s="318">
        <v>41122.769999999997</v>
      </c>
      <c r="C22238" s="318">
        <f t="shared" si="507"/>
        <v>0.23799999999755528</v>
      </c>
      <c r="D22238" s="414">
        <f t="shared" si="508"/>
        <v>0.11899999999877764</v>
      </c>
      <c r="H22238" s="406"/>
      <c r="J22238" s="82">
        <v>34</v>
      </c>
      <c r="K22238" s="320">
        <v>3</v>
      </c>
    </row>
    <row r="22239" spans="1:11" x14ac:dyDescent="0.3">
      <c r="A22239" s="341">
        <v>43940.13055746528</v>
      </c>
      <c r="B22239" s="318">
        <v>41123.017999999996</v>
      </c>
      <c r="C22239" s="318">
        <f t="shared" si="507"/>
        <v>0.24799999999959255</v>
      </c>
      <c r="D22239" s="414">
        <f t="shared" si="508"/>
        <v>0.12399999999979627</v>
      </c>
      <c r="H22239" s="406"/>
      <c r="J22239" s="82">
        <v>35</v>
      </c>
      <c r="K22239" s="321">
        <v>4</v>
      </c>
    </row>
    <row r="22240" spans="1:11" x14ac:dyDescent="0.3">
      <c r="A22240" s="341">
        <v>43940.172224189817</v>
      </c>
      <c r="B22240" s="318">
        <v>41123.269</v>
      </c>
      <c r="C22240" s="318">
        <f t="shared" si="507"/>
        <v>0.25100000000384171</v>
      </c>
      <c r="D22240" s="414">
        <f t="shared" si="508"/>
        <v>0.12550000000192085</v>
      </c>
      <c r="H22240" s="406"/>
      <c r="J22240" s="82">
        <v>36</v>
      </c>
      <c r="K22240" s="391">
        <v>1</v>
      </c>
    </row>
    <row r="22241" spans="1:12" x14ac:dyDescent="0.3">
      <c r="A22241" s="341">
        <v>43940.213890914354</v>
      </c>
      <c r="B22241" s="318">
        <v>41123.512999999999</v>
      </c>
      <c r="C22241" s="318">
        <f t="shared" si="507"/>
        <v>0.24399999999877764</v>
      </c>
      <c r="D22241" s="414">
        <f t="shared" si="508"/>
        <v>0.12199999999938882</v>
      </c>
      <c r="H22241" s="406"/>
      <c r="J22241" s="82">
        <v>37</v>
      </c>
      <c r="K22241" s="319">
        <v>2</v>
      </c>
    </row>
    <row r="22242" spans="1:12" x14ac:dyDescent="0.3">
      <c r="A22242" s="341">
        <v>43940.255557638891</v>
      </c>
      <c r="B22242" s="318">
        <v>41123.752999999997</v>
      </c>
      <c r="C22242" s="318">
        <f t="shared" si="507"/>
        <v>0.23999999999796273</v>
      </c>
      <c r="D22242" s="414">
        <f t="shared" si="508"/>
        <v>0.11999999999898137</v>
      </c>
      <c r="H22242" s="406"/>
      <c r="J22242" s="82">
        <v>38</v>
      </c>
      <c r="K22242" s="320">
        <v>3</v>
      </c>
    </row>
    <row r="22243" spans="1:12" x14ac:dyDescent="0.3">
      <c r="A22243" s="341">
        <v>43940.297224363429</v>
      </c>
      <c r="B22243" s="318">
        <v>41124.008000000002</v>
      </c>
      <c r="C22243" s="318">
        <f t="shared" si="507"/>
        <v>0.25500000000465661</v>
      </c>
      <c r="D22243" s="414">
        <f t="shared" si="508"/>
        <v>0.12750000000232831</v>
      </c>
      <c r="H22243" s="406"/>
      <c r="J22243" s="82">
        <v>39</v>
      </c>
      <c r="K22243" s="321">
        <v>4</v>
      </c>
    </row>
    <row r="22244" spans="1:12" x14ac:dyDescent="0.3">
      <c r="A22244" s="341">
        <v>43940.338891087966</v>
      </c>
      <c r="B22244" s="318">
        <v>41124.262000000002</v>
      </c>
      <c r="C22244" s="318">
        <f t="shared" si="507"/>
        <v>0.25400000000081491</v>
      </c>
      <c r="D22244" s="414">
        <f t="shared" si="508"/>
        <v>0.12700000000040745</v>
      </c>
      <c r="H22244" s="406"/>
      <c r="J22244" s="82">
        <v>40</v>
      </c>
      <c r="K22244" s="391">
        <v>1</v>
      </c>
    </row>
    <row r="22245" spans="1:12" x14ac:dyDescent="0.3">
      <c r="A22245" s="341">
        <v>43940.380557812503</v>
      </c>
      <c r="B22245" s="318">
        <v>41124.512000000002</v>
      </c>
      <c r="C22245" s="318">
        <f t="shared" si="507"/>
        <v>0.25</v>
      </c>
      <c r="D22245" s="414">
        <f t="shared" si="508"/>
        <v>0.125</v>
      </c>
      <c r="H22245" s="406"/>
      <c r="J22245" s="82">
        <v>41</v>
      </c>
      <c r="K22245" s="319">
        <v>2</v>
      </c>
    </row>
    <row r="22246" spans="1:12" x14ac:dyDescent="0.3">
      <c r="A22246" s="341">
        <v>43940.42222453704</v>
      </c>
      <c r="B22246" s="318">
        <v>41124.752</v>
      </c>
      <c r="C22246" s="318">
        <f t="shared" si="507"/>
        <v>0.23999999999796273</v>
      </c>
      <c r="D22246" s="414">
        <f t="shared" si="508"/>
        <v>0.11999999999898137</v>
      </c>
      <c r="H22246" s="406"/>
      <c r="J22246" s="82">
        <v>42</v>
      </c>
      <c r="K22246" s="320">
        <v>3</v>
      </c>
    </row>
    <row r="22247" spans="1:12" x14ac:dyDescent="0.3">
      <c r="A22247" s="341">
        <v>43940.463891261577</v>
      </c>
      <c r="B22247" s="318">
        <v>41125.000999999997</v>
      </c>
      <c r="C22247" s="318">
        <f t="shared" si="507"/>
        <v>0.24899999999615829</v>
      </c>
      <c r="D22247" s="414">
        <f t="shared" si="508"/>
        <v>0.12449999999807915</v>
      </c>
      <c r="H22247" s="406"/>
      <c r="J22247" s="82">
        <v>43</v>
      </c>
      <c r="K22247" s="321">
        <v>4</v>
      </c>
    </row>
    <row r="22248" spans="1:12" x14ac:dyDescent="0.3">
      <c r="A22248" s="341">
        <v>43940.505557986115</v>
      </c>
      <c r="B22248" s="318">
        <v>41125.245999999999</v>
      </c>
      <c r="C22248" s="318">
        <f t="shared" si="507"/>
        <v>0.24500000000261934</v>
      </c>
      <c r="D22248" s="414">
        <f t="shared" si="508"/>
        <v>0.12250000000130967</v>
      </c>
      <c r="H22248" s="406"/>
      <c r="J22248" s="82">
        <v>44</v>
      </c>
      <c r="K22248" s="391">
        <v>1</v>
      </c>
    </row>
    <row r="22249" spans="1:12" x14ac:dyDescent="0.3">
      <c r="A22249" s="341">
        <v>43940.547224710645</v>
      </c>
      <c r="B22249" s="318">
        <v>41125.487999999998</v>
      </c>
      <c r="C22249" s="318">
        <f t="shared" si="507"/>
        <v>0.24199999999837019</v>
      </c>
      <c r="D22249" s="414">
        <f t="shared" si="508"/>
        <v>0.12099999999918509</v>
      </c>
      <c r="H22249" s="406"/>
      <c r="J22249" s="82">
        <v>45</v>
      </c>
      <c r="K22249" s="319">
        <v>2</v>
      </c>
    </row>
    <row r="22250" spans="1:12" x14ac:dyDescent="0.3">
      <c r="A22250" s="341">
        <v>43940.588891435182</v>
      </c>
      <c r="B22250" s="318">
        <v>41125.722000000002</v>
      </c>
      <c r="C22250" s="318">
        <f t="shared" si="507"/>
        <v>0.23400000000401633</v>
      </c>
      <c r="D22250" s="414">
        <f t="shared" si="508"/>
        <v>0.11700000000200816</v>
      </c>
      <c r="H22250" s="406"/>
      <c r="J22250" s="82">
        <v>46</v>
      </c>
      <c r="K22250" s="320">
        <v>3</v>
      </c>
    </row>
    <row r="22251" spans="1:12" x14ac:dyDescent="0.3">
      <c r="A22251" s="341">
        <v>43940.62777777778</v>
      </c>
      <c r="B22251" s="318">
        <v>41125.968000000001</v>
      </c>
      <c r="C22251" s="318">
        <f t="shared" si="507"/>
        <v>0.24599999999918509</v>
      </c>
      <c r="D22251" s="414">
        <f t="shared" si="508"/>
        <v>0.12299999999959255</v>
      </c>
      <c r="H22251" s="406"/>
      <c r="J22251" s="82">
        <v>1</v>
      </c>
      <c r="K22251" s="321">
        <v>4</v>
      </c>
      <c r="L22251" s="54" t="s">
        <v>313</v>
      </c>
    </row>
    <row r="22252" spans="1:12" x14ac:dyDescent="0.3">
      <c r="A22252" s="341">
        <v>43940.669444444444</v>
      </c>
      <c r="B22252" s="318">
        <v>41126.209000000003</v>
      </c>
      <c r="C22252" s="318">
        <f t="shared" si="507"/>
        <v>0.24100000000180444</v>
      </c>
      <c r="D22252" s="414">
        <f t="shared" si="508"/>
        <v>0.12050000000090222</v>
      </c>
      <c r="H22252" s="406"/>
      <c r="J22252" s="82">
        <v>2</v>
      </c>
      <c r="K22252" s="391">
        <v>1</v>
      </c>
    </row>
    <row r="22253" spans="1:12" x14ac:dyDescent="0.3">
      <c r="A22253" s="341">
        <v>43940.711111111108</v>
      </c>
      <c r="B22253" s="318">
        <v>41126.442000000003</v>
      </c>
      <c r="C22253" s="318">
        <f t="shared" si="507"/>
        <v>0.23300000000017462</v>
      </c>
      <c r="D22253" s="414">
        <f t="shared" si="508"/>
        <v>0.11650000000008731</v>
      </c>
      <c r="H22253" s="406"/>
      <c r="J22253" s="82">
        <v>3</v>
      </c>
      <c r="K22253" s="319">
        <v>2</v>
      </c>
    </row>
    <row r="22254" spans="1:12" x14ac:dyDescent="0.3">
      <c r="A22254" s="341">
        <v>43940.752777604168</v>
      </c>
      <c r="B22254" s="318">
        <v>41126.671000000002</v>
      </c>
      <c r="C22254" s="318">
        <f t="shared" si="507"/>
        <v>0.22899999999935972</v>
      </c>
      <c r="D22254" s="414">
        <f t="shared" si="508"/>
        <v>0.11449999999967986</v>
      </c>
      <c r="H22254" s="406"/>
      <c r="J22254" s="82">
        <v>4</v>
      </c>
      <c r="K22254" s="320">
        <v>3</v>
      </c>
    </row>
    <row r="22255" spans="1:12" x14ac:dyDescent="0.3">
      <c r="A22255" s="341">
        <v>43940.794444212966</v>
      </c>
      <c r="B22255" s="318">
        <v>41126.911</v>
      </c>
      <c r="C22255" s="318">
        <f t="shared" si="507"/>
        <v>0.23999999999796273</v>
      </c>
      <c r="D22255" s="414">
        <f t="shared" si="508"/>
        <v>0.11999999999898137</v>
      </c>
      <c r="H22255" s="406"/>
      <c r="J22255" s="82">
        <v>5</v>
      </c>
      <c r="K22255" s="321">
        <v>4</v>
      </c>
    </row>
    <row r="22256" spans="1:12" x14ac:dyDescent="0.3">
      <c r="A22256" s="341">
        <v>43940.836110821758</v>
      </c>
      <c r="B22256" s="318">
        <v>41127.150999999998</v>
      </c>
      <c r="C22256" s="318">
        <f t="shared" si="507"/>
        <v>0.23999999999796273</v>
      </c>
      <c r="D22256" s="414">
        <f t="shared" si="508"/>
        <v>0.11999999999898137</v>
      </c>
      <c r="H22256" s="406"/>
      <c r="J22256" s="82">
        <v>6</v>
      </c>
      <c r="K22256" s="391">
        <v>1</v>
      </c>
    </row>
    <row r="22257" spans="1:11" x14ac:dyDescent="0.3">
      <c r="A22257" s="341">
        <v>43940.877777430556</v>
      </c>
      <c r="B22257" s="318">
        <v>41127.389000000003</v>
      </c>
      <c r="C22257" s="318">
        <f t="shared" si="507"/>
        <v>0.23800000000483124</v>
      </c>
      <c r="D22257" s="414">
        <f t="shared" si="508"/>
        <v>0.11900000000241562</v>
      </c>
      <c r="H22257" s="406"/>
      <c r="J22257" s="82">
        <v>7</v>
      </c>
      <c r="K22257" s="319">
        <v>2</v>
      </c>
    </row>
    <row r="22258" spans="1:11" x14ac:dyDescent="0.3">
      <c r="A22258" s="341">
        <v>43940.919444039355</v>
      </c>
      <c r="B22258" s="318">
        <v>41127.620999999999</v>
      </c>
      <c r="C22258" s="318">
        <f t="shared" si="507"/>
        <v>0.23199999999633292</v>
      </c>
      <c r="D22258" s="414">
        <f t="shared" si="508"/>
        <v>0.11599999999816646</v>
      </c>
      <c r="H22258" s="406"/>
      <c r="J22258" s="82">
        <v>8</v>
      </c>
      <c r="K22258" s="320">
        <v>3</v>
      </c>
    </row>
    <row r="22259" spans="1:11" x14ac:dyDescent="0.3">
      <c r="A22259" s="341">
        <v>43940.961110648146</v>
      </c>
      <c r="B22259" s="318">
        <v>41127.858</v>
      </c>
      <c r="C22259" s="318">
        <f t="shared" si="507"/>
        <v>0.23700000000098953</v>
      </c>
      <c r="D22259" s="414">
        <f t="shared" si="508"/>
        <v>0.11850000000049477</v>
      </c>
      <c r="E22259" s="336">
        <f>SUM(C22236:C22259)*7.4805194805</f>
        <v>43.454337662232774</v>
      </c>
      <c r="F22259" s="324">
        <f>AVERAGE(D22236:D22259)</f>
        <v>0.12102083333335638</v>
      </c>
      <c r="G22259" s="324">
        <f>_xlfn.STDEV.S(D22236:D22259)</f>
        <v>3.4022983496515185E-3</v>
      </c>
      <c r="H22259" s="404"/>
      <c r="I22259" s="344">
        <f>AVERAGE(D22092:D22259)</f>
        <v>0.12194610778444072</v>
      </c>
      <c r="J22259" s="82">
        <v>9</v>
      </c>
      <c r="K22259" s="321">
        <v>4</v>
      </c>
    </row>
    <row r="22260" spans="1:11" x14ac:dyDescent="0.3">
      <c r="A22260" s="341">
        <v>43941.002777256945</v>
      </c>
      <c r="B22260" s="318">
        <v>41128.101000000002</v>
      </c>
      <c r="C22260" s="318">
        <f t="shared" si="507"/>
        <v>0.24300000000221189</v>
      </c>
      <c r="D22260" s="414">
        <f t="shared" si="508"/>
        <v>0.12150000000110595</v>
      </c>
      <c r="H22260" s="406"/>
      <c r="J22260" s="82">
        <v>10</v>
      </c>
      <c r="K22260" s="391">
        <v>1</v>
      </c>
    </row>
    <row r="22261" spans="1:11" x14ac:dyDescent="0.3">
      <c r="A22261" s="341">
        <v>43941.044443865743</v>
      </c>
      <c r="B22261" s="318">
        <v>41128.339999999997</v>
      </c>
      <c r="C22261" s="318">
        <f t="shared" si="507"/>
        <v>0.23899999999412103</v>
      </c>
      <c r="D22261" s="414">
        <f t="shared" si="508"/>
        <v>0.11949999999706051</v>
      </c>
      <c r="H22261" s="406"/>
      <c r="J22261" s="82">
        <v>11</v>
      </c>
      <c r="K22261" s="319">
        <v>2</v>
      </c>
    </row>
    <row r="22262" spans="1:11" x14ac:dyDescent="0.3">
      <c r="A22262" s="341">
        <v>43941.086110474535</v>
      </c>
      <c r="B22262" s="318">
        <v>41128.582000000002</v>
      </c>
      <c r="C22262" s="318">
        <f t="shared" si="507"/>
        <v>0.24200000000564614</v>
      </c>
      <c r="D22262" s="414">
        <f t="shared" si="508"/>
        <v>0.12100000000282307</v>
      </c>
      <c r="H22262" s="406"/>
      <c r="J22262" s="82">
        <v>12</v>
      </c>
      <c r="K22262" s="320">
        <v>3</v>
      </c>
    </row>
    <row r="22263" spans="1:11" x14ac:dyDescent="0.3">
      <c r="A22263" s="341">
        <v>43941.127777083333</v>
      </c>
      <c r="B22263" s="318">
        <v>41128.822999999997</v>
      </c>
      <c r="C22263" s="318">
        <f t="shared" si="507"/>
        <v>0.24099999999452848</v>
      </c>
      <c r="D22263" s="414">
        <f t="shared" si="508"/>
        <v>0.12049999999726424</v>
      </c>
      <c r="H22263" s="406"/>
      <c r="J22263" s="82">
        <v>13</v>
      </c>
      <c r="K22263" s="321">
        <v>4</v>
      </c>
    </row>
    <row r="22264" spans="1:11" x14ac:dyDescent="0.3">
      <c r="A22264" s="341">
        <v>43941.169443692132</v>
      </c>
      <c r="B22264" s="318">
        <v>41129.078000000001</v>
      </c>
      <c r="C22264" s="318">
        <f t="shared" si="507"/>
        <v>0.25500000000465661</v>
      </c>
      <c r="D22264" s="414">
        <f t="shared" si="508"/>
        <v>0.12750000000232831</v>
      </c>
      <c r="H22264" s="406"/>
      <c r="J22264" s="82">
        <v>14</v>
      </c>
      <c r="K22264" s="391">
        <v>1</v>
      </c>
    </row>
    <row r="22265" spans="1:11" x14ac:dyDescent="0.3">
      <c r="A22265" s="341">
        <v>43941.211110300923</v>
      </c>
      <c r="B22265" s="318">
        <v>41129.328000000001</v>
      </c>
      <c r="C22265" s="318">
        <f t="shared" si="507"/>
        <v>0.25</v>
      </c>
      <c r="D22265" s="414">
        <f t="shared" si="508"/>
        <v>0.125</v>
      </c>
      <c r="H22265" s="406"/>
      <c r="J22265" s="82">
        <v>15</v>
      </c>
      <c r="K22265" s="319">
        <v>2</v>
      </c>
    </row>
    <row r="22266" spans="1:11" x14ac:dyDescent="0.3">
      <c r="A22266" s="341">
        <v>43941.252776909721</v>
      </c>
      <c r="B22266" s="318">
        <v>41129.571000000004</v>
      </c>
      <c r="C22266" s="318">
        <f t="shared" si="507"/>
        <v>0.24300000000221189</v>
      </c>
      <c r="D22266" s="414">
        <f t="shared" si="508"/>
        <v>0.12150000000110595</v>
      </c>
      <c r="H22266" s="406"/>
      <c r="J22266" s="82">
        <v>16</v>
      </c>
      <c r="K22266" s="320">
        <v>3</v>
      </c>
    </row>
    <row r="22267" spans="1:11" x14ac:dyDescent="0.3">
      <c r="A22267" s="341">
        <v>43941.29444351852</v>
      </c>
      <c r="B22267" s="318">
        <v>41129.811000000002</v>
      </c>
      <c r="C22267" s="318">
        <f t="shared" si="507"/>
        <v>0.23999999999796273</v>
      </c>
      <c r="D22267" s="414">
        <f t="shared" si="508"/>
        <v>0.11999999999898137</v>
      </c>
      <c r="H22267" s="406"/>
      <c r="J22267" s="82">
        <v>17</v>
      </c>
      <c r="K22267" s="321">
        <v>4</v>
      </c>
    </row>
    <row r="22268" spans="1:11" x14ac:dyDescent="0.3">
      <c r="A22268" s="341">
        <v>43941.336110127311</v>
      </c>
      <c r="B22268" s="318">
        <v>41130.067000000003</v>
      </c>
      <c r="C22268" s="318">
        <f t="shared" si="507"/>
        <v>0.25600000000122236</v>
      </c>
      <c r="D22268" s="414">
        <f t="shared" si="508"/>
        <v>0.12800000000061118</v>
      </c>
      <c r="H22268" s="406"/>
      <c r="J22268" s="82">
        <v>18</v>
      </c>
      <c r="K22268" s="391">
        <v>1</v>
      </c>
    </row>
    <row r="22269" spans="1:11" x14ac:dyDescent="0.3">
      <c r="A22269" s="341">
        <v>43941.37777673611</v>
      </c>
      <c r="B22269" s="318">
        <v>41130.321000000004</v>
      </c>
      <c r="C22269" s="318">
        <f t="shared" si="507"/>
        <v>0.25400000000081491</v>
      </c>
      <c r="D22269" s="414">
        <f t="shared" si="508"/>
        <v>0.12700000000040745</v>
      </c>
      <c r="H22269" s="406"/>
      <c r="J22269" s="82">
        <v>19</v>
      </c>
      <c r="K22269" s="319">
        <v>2</v>
      </c>
    </row>
    <row r="22270" spans="1:11" x14ac:dyDescent="0.3">
      <c r="A22270" s="341">
        <v>43941.419443344908</v>
      </c>
      <c r="B22270" s="318">
        <v>41130.569000000003</v>
      </c>
      <c r="C22270" s="318">
        <f t="shared" si="507"/>
        <v>0.24799999999959255</v>
      </c>
      <c r="D22270" s="414">
        <f t="shared" si="508"/>
        <v>0.12399999999979627</v>
      </c>
      <c r="H22270" s="406"/>
      <c r="J22270" s="82">
        <v>20</v>
      </c>
      <c r="K22270" s="320">
        <v>3</v>
      </c>
    </row>
    <row r="22271" spans="1:11" x14ac:dyDescent="0.3">
      <c r="A22271" s="341">
        <v>43941.461109953707</v>
      </c>
      <c r="B22271" s="318">
        <v>41130.807000000001</v>
      </c>
      <c r="C22271" s="318">
        <f t="shared" si="507"/>
        <v>0.23799999999755528</v>
      </c>
      <c r="D22271" s="414">
        <f t="shared" si="508"/>
        <v>0.11899999999877764</v>
      </c>
      <c r="H22271" s="406"/>
      <c r="J22271" s="82">
        <v>21</v>
      </c>
      <c r="K22271" s="321">
        <v>4</v>
      </c>
    </row>
    <row r="22272" spans="1:11" x14ac:dyDescent="0.3">
      <c r="A22272" s="341">
        <v>43941.502776562498</v>
      </c>
      <c r="B22272" s="318">
        <v>41131.052000000003</v>
      </c>
      <c r="C22272" s="318">
        <f t="shared" si="507"/>
        <v>0.24500000000261934</v>
      </c>
      <c r="D22272" s="414">
        <f t="shared" si="508"/>
        <v>0.12250000000130967</v>
      </c>
      <c r="H22272" s="406"/>
      <c r="J22272" s="82">
        <v>22</v>
      </c>
      <c r="K22272" s="391">
        <v>1</v>
      </c>
    </row>
    <row r="22273" spans="1:11" x14ac:dyDescent="0.3">
      <c r="A22273" s="341">
        <v>43941.544443171297</v>
      </c>
      <c r="B22273" s="318">
        <v>41131.300999999999</v>
      </c>
      <c r="C22273" s="318">
        <f t="shared" si="507"/>
        <v>0.24899999999615829</v>
      </c>
      <c r="D22273" s="414">
        <f t="shared" si="508"/>
        <v>0.12449999999807915</v>
      </c>
      <c r="H22273" s="406"/>
      <c r="J22273" s="82">
        <v>23</v>
      </c>
      <c r="K22273" s="319">
        <v>2</v>
      </c>
    </row>
    <row r="22274" spans="1:11" x14ac:dyDescent="0.3">
      <c r="A22274" s="341">
        <v>43941.586109780095</v>
      </c>
      <c r="B22274" s="318">
        <v>41131.546000000002</v>
      </c>
      <c r="C22274" s="318">
        <f t="shared" si="507"/>
        <v>0.24500000000261934</v>
      </c>
      <c r="D22274" s="414">
        <f t="shared" si="508"/>
        <v>0.12250000000130967</v>
      </c>
      <c r="H22274" s="406"/>
      <c r="J22274" s="82">
        <v>24</v>
      </c>
      <c r="K22274" s="320">
        <v>3</v>
      </c>
    </row>
    <row r="22275" spans="1:11" x14ac:dyDescent="0.3">
      <c r="A22275" s="341">
        <v>43941.627776388887</v>
      </c>
      <c r="B22275" s="318">
        <v>41131.781000000003</v>
      </c>
      <c r="C22275" s="318">
        <f t="shared" si="507"/>
        <v>0.23500000000058208</v>
      </c>
      <c r="D22275" s="414">
        <f t="shared" si="508"/>
        <v>0.11750000000029104</v>
      </c>
      <c r="H22275" s="406"/>
      <c r="J22275" s="82">
        <v>25</v>
      </c>
      <c r="K22275" s="321">
        <v>4</v>
      </c>
    </row>
    <row r="22276" spans="1:11" x14ac:dyDescent="0.3">
      <c r="A22276" s="341">
        <v>43941.669442997685</v>
      </c>
      <c r="B22276" s="318">
        <v>41132.023000000001</v>
      </c>
      <c r="C22276" s="318">
        <f t="shared" si="507"/>
        <v>0.24199999999837019</v>
      </c>
      <c r="D22276" s="414">
        <f t="shared" si="508"/>
        <v>0.12099999999918509</v>
      </c>
      <c r="H22276" s="406"/>
      <c r="J22276" s="82">
        <v>26</v>
      </c>
      <c r="K22276" s="391">
        <v>1</v>
      </c>
    </row>
    <row r="22277" spans="1:11" x14ac:dyDescent="0.3">
      <c r="A22277" s="341">
        <v>43941.711109606484</v>
      </c>
      <c r="B22277" s="318">
        <v>41132.269999999997</v>
      </c>
      <c r="C22277" s="318">
        <f t="shared" si="507"/>
        <v>0.24699999999575084</v>
      </c>
      <c r="D22277" s="414">
        <f t="shared" si="508"/>
        <v>0.12349999999787542</v>
      </c>
      <c r="H22277" s="406"/>
      <c r="J22277" s="82">
        <v>27</v>
      </c>
      <c r="K22277" s="319">
        <v>2</v>
      </c>
    </row>
    <row r="22278" spans="1:11" x14ac:dyDescent="0.3">
      <c r="A22278" s="341">
        <v>43941.752776215275</v>
      </c>
      <c r="B22278" s="318">
        <v>41132.510999999999</v>
      </c>
      <c r="C22278" s="318">
        <f t="shared" si="507"/>
        <v>0.24100000000180444</v>
      </c>
      <c r="D22278" s="414">
        <f t="shared" si="508"/>
        <v>0.12050000000090222</v>
      </c>
      <c r="H22278" s="406"/>
      <c r="J22278" s="82">
        <v>28</v>
      </c>
      <c r="K22278" s="320">
        <v>3</v>
      </c>
    </row>
    <row r="22279" spans="1:11" x14ac:dyDescent="0.3">
      <c r="A22279" s="341">
        <v>43941.794442824073</v>
      </c>
      <c r="B22279" s="318">
        <v>41132.741000000002</v>
      </c>
      <c r="C22279" s="318">
        <f t="shared" si="507"/>
        <v>0.23000000000320142</v>
      </c>
      <c r="D22279" s="414">
        <f t="shared" si="508"/>
        <v>0.11500000000160071</v>
      </c>
      <c r="H22279" s="406"/>
      <c r="J22279" s="82">
        <v>29</v>
      </c>
      <c r="K22279" s="321">
        <v>4</v>
      </c>
    </row>
    <row r="22280" spans="1:11" x14ac:dyDescent="0.3">
      <c r="A22280" s="341">
        <v>43941.836109432872</v>
      </c>
      <c r="B22280" s="318">
        <v>41132.978999999999</v>
      </c>
      <c r="C22280" s="318">
        <f t="shared" si="507"/>
        <v>0.23799999999755528</v>
      </c>
      <c r="D22280" s="414">
        <f t="shared" si="508"/>
        <v>0.11899999999877764</v>
      </c>
      <c r="H22280" s="406"/>
      <c r="J22280" s="82">
        <v>30</v>
      </c>
      <c r="K22280" s="391">
        <v>1</v>
      </c>
    </row>
    <row r="22281" spans="1:11" x14ac:dyDescent="0.3">
      <c r="A22281" s="341">
        <v>43941.877776041663</v>
      </c>
      <c r="B22281" s="318">
        <v>41133.209000000003</v>
      </c>
      <c r="C22281" s="318">
        <f t="shared" si="507"/>
        <v>0.23000000000320142</v>
      </c>
      <c r="D22281" s="414">
        <f t="shared" si="508"/>
        <v>0.11500000000160071</v>
      </c>
      <c r="H22281" s="406"/>
      <c r="J22281" s="82">
        <v>31</v>
      </c>
      <c r="K22281" s="319">
        <v>2</v>
      </c>
    </row>
    <row r="22282" spans="1:11" x14ac:dyDescent="0.3">
      <c r="A22282" s="341">
        <v>43941.919442650462</v>
      </c>
      <c r="B22282" s="318">
        <v>41133.459000000003</v>
      </c>
      <c r="C22282" s="318">
        <f t="shared" si="507"/>
        <v>0.25</v>
      </c>
      <c r="D22282" s="414">
        <f t="shared" si="508"/>
        <v>0.125</v>
      </c>
      <c r="H22282" s="406"/>
      <c r="J22282" s="82">
        <v>32</v>
      </c>
      <c r="K22282" s="320">
        <v>3</v>
      </c>
    </row>
    <row r="22283" spans="1:11" x14ac:dyDescent="0.3">
      <c r="A22283" s="341">
        <v>43941.96110925926</v>
      </c>
      <c r="B22283" s="318">
        <v>41133.690999999999</v>
      </c>
      <c r="C22283" s="318">
        <f t="shared" si="507"/>
        <v>0.23199999999633292</v>
      </c>
      <c r="D22283" s="414">
        <f t="shared" si="508"/>
        <v>0.11599999999816646</v>
      </c>
      <c r="E22283" s="336">
        <f>SUM(C22260:C22283)*7.4805194805</f>
        <v>43.633870129746917</v>
      </c>
      <c r="F22283" s="324">
        <f>AVERAGE(D22260:D22283)</f>
        <v>0.12152083333330665</v>
      </c>
      <c r="G22283" s="324">
        <f>_xlfn.STDEV.S(D22260:D22283)</f>
        <v>3.6489401877855734E-3</v>
      </c>
      <c r="H22283" s="406"/>
      <c r="J22283" s="82">
        <v>33</v>
      </c>
      <c r="K22283" s="321">
        <v>4</v>
      </c>
    </row>
    <row r="22284" spans="1:11" x14ac:dyDescent="0.3">
      <c r="A22284" s="341">
        <v>43942.002775868059</v>
      </c>
      <c r="B22284" s="318">
        <v>41133.928999999996</v>
      </c>
      <c r="C22284" s="318">
        <f t="shared" si="507"/>
        <v>0.23799999999755528</v>
      </c>
      <c r="D22284" s="414">
        <f t="shared" si="508"/>
        <v>0.11899999999877764</v>
      </c>
      <c r="H22284" s="406"/>
      <c r="J22284" s="82">
        <v>34</v>
      </c>
      <c r="K22284" s="391">
        <v>1</v>
      </c>
    </row>
    <row r="22285" spans="1:11" x14ac:dyDescent="0.3">
      <c r="A22285" s="341">
        <v>43942.04444247685</v>
      </c>
      <c r="B22285" s="318">
        <v>41134.171999999999</v>
      </c>
      <c r="C22285" s="318">
        <f t="shared" si="507"/>
        <v>0.24300000000221189</v>
      </c>
      <c r="D22285" s="414">
        <f t="shared" si="508"/>
        <v>0.12150000000110595</v>
      </c>
      <c r="H22285" s="406"/>
      <c r="J22285" s="82">
        <v>35</v>
      </c>
      <c r="K22285" s="319">
        <v>2</v>
      </c>
    </row>
    <row r="22286" spans="1:11" x14ac:dyDescent="0.3">
      <c r="A22286" s="341">
        <v>43942.086109085649</v>
      </c>
      <c r="B22286" s="318">
        <v>41134.411999999997</v>
      </c>
      <c r="C22286" s="318">
        <f t="shared" si="507"/>
        <v>0.23999999999796273</v>
      </c>
      <c r="D22286" s="414">
        <f t="shared" si="508"/>
        <v>0.11999999999898137</v>
      </c>
      <c r="H22286" s="406"/>
      <c r="J22286" s="82">
        <v>36</v>
      </c>
      <c r="K22286" s="320">
        <v>3</v>
      </c>
    </row>
    <row r="22287" spans="1:11" x14ac:dyDescent="0.3">
      <c r="A22287" s="341">
        <v>43942.127775694447</v>
      </c>
      <c r="B22287" s="318">
        <v>41134.650999999998</v>
      </c>
      <c r="C22287" s="318">
        <f t="shared" si="507"/>
        <v>0.23900000000139698</v>
      </c>
      <c r="D22287" s="414">
        <f t="shared" si="508"/>
        <v>0.11950000000069849</v>
      </c>
      <c r="H22287" s="406"/>
      <c r="J22287" s="82">
        <v>37</v>
      </c>
      <c r="K22287" s="321">
        <v>4</v>
      </c>
    </row>
    <row r="22288" spans="1:11" x14ac:dyDescent="0.3">
      <c r="A22288" s="341">
        <v>43942.169442303239</v>
      </c>
      <c r="B22288" s="318">
        <v>41134.898000000001</v>
      </c>
      <c r="C22288" s="318">
        <f t="shared" si="507"/>
        <v>0.2470000000030268</v>
      </c>
      <c r="D22288" s="414">
        <f t="shared" si="508"/>
        <v>0.1235000000015134</v>
      </c>
      <c r="H22288" s="406"/>
      <c r="J22288" s="82">
        <v>38</v>
      </c>
      <c r="K22288" s="391">
        <v>1</v>
      </c>
    </row>
    <row r="22289" spans="1:11" x14ac:dyDescent="0.3">
      <c r="A22289" s="341">
        <v>43942.211108912037</v>
      </c>
      <c r="B22289" s="318">
        <v>41135.15</v>
      </c>
      <c r="C22289" s="318">
        <f t="shared" si="507"/>
        <v>0.25200000000040745</v>
      </c>
      <c r="D22289" s="414">
        <f t="shared" si="508"/>
        <v>0.12600000000020373</v>
      </c>
      <c r="H22289" s="406"/>
      <c r="J22289" s="82">
        <v>39</v>
      </c>
      <c r="K22289" s="319">
        <v>2</v>
      </c>
    </row>
    <row r="22290" spans="1:11" x14ac:dyDescent="0.3">
      <c r="A22290" s="341">
        <v>43942.252775520836</v>
      </c>
      <c r="B22290" s="318">
        <v>41135.398999999998</v>
      </c>
      <c r="C22290" s="318">
        <f t="shared" si="507"/>
        <v>0.24899999999615829</v>
      </c>
      <c r="D22290" s="414">
        <f t="shared" si="508"/>
        <v>0.12449999999807915</v>
      </c>
      <c r="H22290" s="406"/>
      <c r="J22290" s="82">
        <v>40</v>
      </c>
      <c r="K22290" s="320">
        <v>3</v>
      </c>
    </row>
    <row r="22291" spans="1:11" x14ac:dyDescent="0.3">
      <c r="A22291" s="341">
        <v>43942.294442129627</v>
      </c>
      <c r="B22291" s="318">
        <v>41135.64</v>
      </c>
      <c r="C22291" s="318">
        <f t="shared" si="507"/>
        <v>0.24100000000180444</v>
      </c>
      <c r="D22291" s="414">
        <f t="shared" si="508"/>
        <v>0.12050000000090222</v>
      </c>
      <c r="H22291" s="406"/>
      <c r="J22291" s="82">
        <v>41</v>
      </c>
      <c r="K22291" s="321">
        <v>4</v>
      </c>
    </row>
    <row r="22292" spans="1:11" x14ac:dyDescent="0.3">
      <c r="A22292" s="341">
        <v>43942.336108738426</v>
      </c>
      <c r="B22292" s="318">
        <v>41135.89</v>
      </c>
      <c r="C22292" s="318">
        <f t="shared" si="507"/>
        <v>0.25</v>
      </c>
      <c r="D22292" s="414">
        <f t="shared" si="508"/>
        <v>0.125</v>
      </c>
      <c r="H22292" s="406"/>
      <c r="J22292" s="82">
        <v>42</v>
      </c>
      <c r="K22292" s="391">
        <v>1</v>
      </c>
    </row>
    <row r="22293" spans="1:11" x14ac:dyDescent="0.3">
      <c r="A22293" s="341">
        <v>43942.377775347224</v>
      </c>
      <c r="B22293" s="318">
        <v>41136.148999999998</v>
      </c>
      <c r="C22293" s="318">
        <f t="shared" si="507"/>
        <v>0.25899999999819556</v>
      </c>
      <c r="D22293" s="414">
        <f t="shared" si="508"/>
        <v>0.12949999999909778</v>
      </c>
      <c r="H22293" s="406"/>
      <c r="J22293" s="82">
        <v>43</v>
      </c>
      <c r="K22293" s="319">
        <v>2</v>
      </c>
    </row>
    <row r="22294" spans="1:11" x14ac:dyDescent="0.3">
      <c r="A22294" s="341">
        <v>43942.419441956015</v>
      </c>
      <c r="B22294" s="318">
        <v>41136.398000000001</v>
      </c>
      <c r="C22294" s="318">
        <f t="shared" si="507"/>
        <v>0.24900000000343425</v>
      </c>
      <c r="D22294" s="414">
        <f t="shared" si="508"/>
        <v>0.12450000000171713</v>
      </c>
      <c r="H22294" s="406"/>
      <c r="J22294" s="82">
        <v>44</v>
      </c>
      <c r="K22294" s="320">
        <v>3</v>
      </c>
    </row>
    <row r="22295" spans="1:11" x14ac:dyDescent="0.3">
      <c r="A22295" s="341">
        <v>43942.461108564814</v>
      </c>
      <c r="B22295" s="318">
        <v>41136.631999999998</v>
      </c>
      <c r="C22295" s="318">
        <f t="shared" si="507"/>
        <v>0.23399999999674037</v>
      </c>
      <c r="D22295" s="414">
        <f t="shared" si="508"/>
        <v>0.11699999999837019</v>
      </c>
      <c r="H22295" s="406"/>
      <c r="J22295" s="82">
        <v>45</v>
      </c>
      <c r="K22295" s="321">
        <v>4</v>
      </c>
    </row>
    <row r="22296" spans="1:11" x14ac:dyDescent="0.3">
      <c r="A22296" s="341">
        <v>43942.502775173612</v>
      </c>
      <c r="B22296" s="318">
        <v>41136.873</v>
      </c>
      <c r="C22296" s="318">
        <f t="shared" si="507"/>
        <v>0.24100000000180444</v>
      </c>
      <c r="D22296" s="414">
        <f t="shared" si="508"/>
        <v>0.12050000000090222</v>
      </c>
      <c r="H22296" s="406"/>
      <c r="J22296" s="82">
        <v>46</v>
      </c>
      <c r="K22296" s="391">
        <v>1</v>
      </c>
    </row>
    <row r="22297" spans="1:11" x14ac:dyDescent="0.3">
      <c r="A22297" s="341">
        <v>43942.544441782411</v>
      </c>
      <c r="B22297" s="318">
        <v>41137.127999999997</v>
      </c>
      <c r="C22297" s="318">
        <f t="shared" si="507"/>
        <v>0.25499999999738066</v>
      </c>
      <c r="D22297" s="414">
        <f t="shared" si="508"/>
        <v>0.12749999999869033</v>
      </c>
      <c r="H22297" s="406"/>
      <c r="J22297" s="82">
        <v>47</v>
      </c>
      <c r="K22297" s="319">
        <v>2</v>
      </c>
    </row>
    <row r="22298" spans="1:11" x14ac:dyDescent="0.3">
      <c r="A22298" s="341">
        <v>43942.586108391202</v>
      </c>
      <c r="B22298" s="318">
        <v>41137.368999999999</v>
      </c>
      <c r="C22298" s="318">
        <f t="shared" si="507"/>
        <v>0.24100000000180444</v>
      </c>
      <c r="D22298" s="414">
        <f t="shared" si="508"/>
        <v>0.12050000000090222</v>
      </c>
      <c r="H22298" s="406"/>
      <c r="J22298" s="82">
        <v>48</v>
      </c>
      <c r="K22298" s="320">
        <v>3</v>
      </c>
    </row>
    <row r="22299" spans="1:11" x14ac:dyDescent="0.3">
      <c r="A22299" s="341">
        <v>43942.627775000001</v>
      </c>
      <c r="B22299" s="318">
        <v>41137.601999999999</v>
      </c>
      <c r="C22299" s="318">
        <f t="shared" si="507"/>
        <v>0.23300000000017462</v>
      </c>
      <c r="D22299" s="414">
        <f t="shared" si="508"/>
        <v>0.11650000000008731</v>
      </c>
      <c r="H22299" s="406"/>
      <c r="J22299" s="82">
        <v>49</v>
      </c>
      <c r="K22299" s="321">
        <v>4</v>
      </c>
    </row>
    <row r="22300" spans="1:11" x14ac:dyDescent="0.3">
      <c r="A22300" s="341">
        <v>43942.669441608799</v>
      </c>
      <c r="B22300" s="318">
        <v>41137.839</v>
      </c>
      <c r="C22300" s="318">
        <f t="shared" si="507"/>
        <v>0.23700000000098953</v>
      </c>
      <c r="D22300" s="414">
        <f t="shared" si="508"/>
        <v>0.11850000000049477</v>
      </c>
      <c r="H22300" s="406"/>
      <c r="J22300" s="82">
        <v>50</v>
      </c>
      <c r="K22300" s="391">
        <v>1</v>
      </c>
    </row>
    <row r="22301" spans="1:11" x14ac:dyDescent="0.3">
      <c r="A22301" s="341">
        <v>43942.711108217591</v>
      </c>
      <c r="B22301" s="318">
        <v>41138.089</v>
      </c>
      <c r="C22301" s="318">
        <f t="shared" si="507"/>
        <v>0.25</v>
      </c>
      <c r="D22301" s="414">
        <f t="shared" si="508"/>
        <v>0.125</v>
      </c>
      <c r="H22301" s="406"/>
      <c r="J22301" s="82">
        <v>51</v>
      </c>
      <c r="K22301" s="319">
        <v>2</v>
      </c>
    </row>
    <row r="22302" spans="1:11" x14ac:dyDescent="0.3">
      <c r="A22302" s="341">
        <v>43942.752774826389</v>
      </c>
      <c r="B22302" s="318">
        <v>41138.330999999998</v>
      </c>
      <c r="C22302" s="318">
        <f t="shared" si="507"/>
        <v>0.24199999999837019</v>
      </c>
      <c r="D22302" s="414">
        <f t="shared" si="508"/>
        <v>0.12099999999918509</v>
      </c>
      <c r="H22302" s="406"/>
      <c r="J22302" s="82">
        <v>52</v>
      </c>
      <c r="K22302" s="320">
        <v>3</v>
      </c>
    </row>
    <row r="22303" spans="1:11" x14ac:dyDescent="0.3">
      <c r="A22303" s="341">
        <v>43942.794441435188</v>
      </c>
      <c r="B22303" s="318">
        <v>41138.571000000004</v>
      </c>
      <c r="C22303" s="318">
        <f t="shared" si="507"/>
        <v>0.24000000000523869</v>
      </c>
      <c r="D22303" s="414">
        <f t="shared" si="508"/>
        <v>0.12000000000261934</v>
      </c>
      <c r="H22303" s="406"/>
      <c r="J22303" s="82">
        <v>53</v>
      </c>
      <c r="K22303" s="321">
        <v>4</v>
      </c>
    </row>
    <row r="22304" spans="1:11" x14ac:dyDescent="0.3">
      <c r="A22304" s="341">
        <v>43942.836108043979</v>
      </c>
      <c r="B22304" s="318">
        <v>41138.798999999999</v>
      </c>
      <c r="C22304" s="318">
        <f t="shared" si="507"/>
        <v>0.22799999999551801</v>
      </c>
      <c r="D22304" s="414">
        <f t="shared" si="508"/>
        <v>0.11399999999775901</v>
      </c>
      <c r="H22304" s="406"/>
      <c r="J22304" s="82">
        <v>54</v>
      </c>
      <c r="K22304" s="391">
        <v>1</v>
      </c>
    </row>
    <row r="22305" spans="1:11" x14ac:dyDescent="0.3">
      <c r="A22305" s="341">
        <v>43942.877774652778</v>
      </c>
      <c r="B22305" s="318">
        <v>41139.038</v>
      </c>
      <c r="C22305" s="318">
        <f t="shared" si="507"/>
        <v>0.23900000000139698</v>
      </c>
      <c r="D22305" s="414">
        <f t="shared" si="508"/>
        <v>0.11950000000069849</v>
      </c>
      <c r="H22305" s="406"/>
      <c r="J22305" s="82">
        <v>55</v>
      </c>
      <c r="K22305" s="319">
        <v>2</v>
      </c>
    </row>
    <row r="22306" spans="1:11" x14ac:dyDescent="0.3">
      <c r="A22306" s="341">
        <v>43942.919441261576</v>
      </c>
      <c r="B22306" s="318">
        <v>41139.281999999999</v>
      </c>
      <c r="C22306" s="318">
        <f t="shared" si="507"/>
        <v>0.24399999999877764</v>
      </c>
      <c r="D22306" s="414">
        <f t="shared" si="508"/>
        <v>0.12199999999938882</v>
      </c>
      <c r="H22306" s="406"/>
      <c r="J22306" s="82">
        <v>56</v>
      </c>
      <c r="K22306" s="320">
        <v>3</v>
      </c>
    </row>
    <row r="22307" spans="1:11" x14ac:dyDescent="0.3">
      <c r="A22307" s="341">
        <v>43942.961107870367</v>
      </c>
      <c r="B22307" s="318">
        <v>41139.521000000001</v>
      </c>
      <c r="C22307" s="318">
        <f t="shared" si="507"/>
        <v>0.23900000000139698</v>
      </c>
      <c r="D22307" s="414">
        <f t="shared" si="508"/>
        <v>0.11950000000069849</v>
      </c>
      <c r="E22307" s="336">
        <f>SUM(C22284:C22307)*7.4805194805</f>
        <v>43.611428571328062</v>
      </c>
      <c r="F22307" s="324">
        <f>AVERAGE(D22284:D22307)</f>
        <v>0.12145833333336971</v>
      </c>
      <c r="G22307" s="324">
        <f>_xlfn.STDEV.S(D22284:D22307)</f>
        <v>3.6323326637424593E-3</v>
      </c>
      <c r="H22307" s="406"/>
      <c r="J22307" s="82">
        <v>57</v>
      </c>
      <c r="K22307" s="321">
        <v>4</v>
      </c>
    </row>
    <row r="22308" spans="1:11" x14ac:dyDescent="0.3">
      <c r="A22308" s="341">
        <v>43943.002774479166</v>
      </c>
      <c r="B22308" s="318">
        <v>41139.752</v>
      </c>
      <c r="C22308" s="318">
        <f t="shared" si="507"/>
        <v>0.23099999999976717</v>
      </c>
      <c r="D22308" s="414">
        <f t="shared" si="508"/>
        <v>0.11549999999988358</v>
      </c>
      <c r="H22308" s="406"/>
      <c r="J22308" s="82">
        <v>58</v>
      </c>
      <c r="K22308" s="391">
        <v>1</v>
      </c>
    </row>
    <row r="22309" spans="1:11" x14ac:dyDescent="0.3">
      <c r="A22309" s="341">
        <v>43943.044441087965</v>
      </c>
      <c r="B22309" s="318">
        <v>41139.991999999998</v>
      </c>
      <c r="C22309" s="318">
        <f t="shared" si="507"/>
        <v>0.23999999999796273</v>
      </c>
      <c r="D22309" s="414">
        <f t="shared" si="508"/>
        <v>0.11999999999898137</v>
      </c>
      <c r="H22309" s="406"/>
      <c r="J22309" s="82">
        <v>59</v>
      </c>
      <c r="K22309" s="319">
        <v>2</v>
      </c>
    </row>
    <row r="22310" spans="1:11" x14ac:dyDescent="0.3">
      <c r="A22310" s="341">
        <v>43943.086107696756</v>
      </c>
      <c r="B22310" s="318">
        <v>41140.241999999998</v>
      </c>
      <c r="C22310" s="318">
        <f t="shared" si="507"/>
        <v>0.25</v>
      </c>
      <c r="D22310" s="414">
        <f t="shared" si="508"/>
        <v>0.125</v>
      </c>
      <c r="H22310" s="406"/>
      <c r="J22310" s="82">
        <v>60</v>
      </c>
      <c r="K22310" s="320">
        <v>3</v>
      </c>
    </row>
    <row r="22311" spans="1:11" x14ac:dyDescent="0.3">
      <c r="A22311" s="341">
        <v>43943.127774305554</v>
      </c>
      <c r="B22311" s="318">
        <v>41140.483</v>
      </c>
      <c r="C22311" s="318">
        <f t="shared" si="507"/>
        <v>0.24100000000180444</v>
      </c>
      <c r="D22311" s="414">
        <f t="shared" si="508"/>
        <v>0.12050000000090222</v>
      </c>
      <c r="H22311" s="406"/>
      <c r="J22311" s="82">
        <v>61</v>
      </c>
      <c r="K22311" s="321">
        <v>4</v>
      </c>
    </row>
    <row r="22312" spans="1:11" x14ac:dyDescent="0.3">
      <c r="A22312" s="341">
        <v>43943.169440914353</v>
      </c>
      <c r="B22312" s="318">
        <v>41140.722000000002</v>
      </c>
      <c r="C22312" s="318">
        <f t="shared" si="507"/>
        <v>0.23900000000139698</v>
      </c>
      <c r="D22312" s="414">
        <f t="shared" si="508"/>
        <v>0.11950000000069849</v>
      </c>
      <c r="H22312" s="406"/>
      <c r="J22312" s="82">
        <v>62</v>
      </c>
      <c r="K22312" s="391">
        <v>1</v>
      </c>
    </row>
    <row r="22313" spans="1:11" x14ac:dyDescent="0.3">
      <c r="A22313" s="341">
        <v>43943.211107523151</v>
      </c>
      <c r="B22313" s="318">
        <v>41140.972000000002</v>
      </c>
      <c r="C22313" s="318">
        <f t="shared" si="507"/>
        <v>0.25</v>
      </c>
      <c r="D22313" s="414">
        <f t="shared" si="508"/>
        <v>0.125</v>
      </c>
      <c r="H22313" s="406"/>
      <c r="J22313" s="82">
        <v>63</v>
      </c>
      <c r="K22313" s="319">
        <v>2</v>
      </c>
    </row>
    <row r="22314" spans="1:11" x14ac:dyDescent="0.3">
      <c r="A22314" s="341">
        <v>43943.252774131943</v>
      </c>
      <c r="B22314" s="318">
        <v>41141.228999999999</v>
      </c>
      <c r="C22314" s="318">
        <f t="shared" si="507"/>
        <v>0.25699999999778811</v>
      </c>
      <c r="D22314" s="414">
        <f t="shared" si="508"/>
        <v>0.12849999999889405</v>
      </c>
      <c r="H22314" s="406"/>
      <c r="J22314" s="82">
        <v>64</v>
      </c>
      <c r="K22314" s="320">
        <v>3</v>
      </c>
    </row>
    <row r="22315" spans="1:11" x14ac:dyDescent="0.3">
      <c r="A22315" s="341">
        <v>43943.294440740741</v>
      </c>
      <c r="B22315" s="318">
        <v>41141.478999999999</v>
      </c>
      <c r="C22315" s="318">
        <f t="shared" si="507"/>
        <v>0.25</v>
      </c>
      <c r="D22315" s="414">
        <f t="shared" si="508"/>
        <v>0.125</v>
      </c>
      <c r="H22315" s="406"/>
      <c r="J22315" s="82">
        <v>65</v>
      </c>
      <c r="K22315" s="321">
        <v>4</v>
      </c>
    </row>
    <row r="22316" spans="1:11" x14ac:dyDescent="0.3">
      <c r="A22316" s="341">
        <v>43943.33610734954</v>
      </c>
      <c r="B22316" s="318">
        <v>41141.720999999998</v>
      </c>
      <c r="C22316" s="318">
        <f t="shared" si="507"/>
        <v>0.24199999999837019</v>
      </c>
      <c r="D22316" s="414">
        <f t="shared" si="508"/>
        <v>0.12099999999918509</v>
      </c>
      <c r="H22316" s="406"/>
      <c r="J22316" s="82">
        <v>66</v>
      </c>
      <c r="K22316" s="391">
        <v>1</v>
      </c>
    </row>
    <row r="22317" spans="1:11" x14ac:dyDescent="0.3">
      <c r="A22317" s="341">
        <v>43943.377773958331</v>
      </c>
      <c r="B22317" s="318">
        <v>41141.972000000002</v>
      </c>
      <c r="C22317" s="318">
        <f t="shared" si="507"/>
        <v>0.25100000000384171</v>
      </c>
      <c r="D22317" s="414">
        <f t="shared" si="508"/>
        <v>0.12550000000192085</v>
      </c>
      <c r="H22317" s="406"/>
      <c r="J22317" s="82">
        <v>67</v>
      </c>
      <c r="K22317" s="319">
        <v>2</v>
      </c>
    </row>
    <row r="22318" spans="1:11" x14ac:dyDescent="0.3">
      <c r="A22318" s="341">
        <v>43943.41944056713</v>
      </c>
      <c r="B22318" s="318">
        <v>41142.222000000002</v>
      </c>
      <c r="C22318" s="318">
        <f t="shared" si="507"/>
        <v>0.25</v>
      </c>
      <c r="D22318" s="414">
        <f t="shared" si="508"/>
        <v>0.125</v>
      </c>
      <c r="H22318" s="406"/>
      <c r="J22318" s="82">
        <v>68</v>
      </c>
      <c r="K22318" s="320">
        <v>3</v>
      </c>
    </row>
    <row r="22319" spans="1:11" x14ac:dyDescent="0.3">
      <c r="A22319" s="341">
        <v>43943.461107175928</v>
      </c>
      <c r="B22319" s="318">
        <v>41142.466999999997</v>
      </c>
      <c r="C22319" s="318">
        <f t="shared" si="507"/>
        <v>0.24499999999534339</v>
      </c>
      <c r="D22319" s="414">
        <f t="shared" si="508"/>
        <v>0.12249999999767169</v>
      </c>
      <c r="H22319" s="406"/>
      <c r="J22319" s="82">
        <v>69</v>
      </c>
      <c r="K22319" s="321">
        <v>4</v>
      </c>
    </row>
    <row r="22320" spans="1:11" x14ac:dyDescent="0.3">
      <c r="A22320" s="341">
        <v>43943.502773784719</v>
      </c>
      <c r="B22320" s="318">
        <v>41142.701999999997</v>
      </c>
      <c r="C22320" s="318">
        <f t="shared" si="507"/>
        <v>0.23500000000058208</v>
      </c>
      <c r="D22320" s="414">
        <f t="shared" si="508"/>
        <v>0.11750000000029104</v>
      </c>
      <c r="H22320" s="406"/>
      <c r="J22320" s="82">
        <v>70</v>
      </c>
      <c r="K22320" s="391">
        <v>1</v>
      </c>
    </row>
    <row r="22321" spans="1:11" x14ac:dyDescent="0.3">
      <c r="A22321" s="341">
        <v>43943.544440393518</v>
      </c>
      <c r="B22321" s="318">
        <v>41142.951999999997</v>
      </c>
      <c r="C22321" s="318">
        <f t="shared" si="507"/>
        <v>0.25</v>
      </c>
      <c r="D22321" s="414">
        <f t="shared" si="508"/>
        <v>0.125</v>
      </c>
      <c r="H22321" s="406"/>
      <c r="J22321" s="82">
        <v>71</v>
      </c>
      <c r="K22321" s="319">
        <v>2</v>
      </c>
    </row>
    <row r="22322" spans="1:11" x14ac:dyDescent="0.3">
      <c r="A22322" s="341">
        <v>43943.586107002317</v>
      </c>
      <c r="B22322" s="318">
        <v>41143.201000000001</v>
      </c>
      <c r="C22322" s="318">
        <f t="shared" si="507"/>
        <v>0.24900000000343425</v>
      </c>
      <c r="D22322" s="414">
        <f t="shared" si="508"/>
        <v>0.12450000000171713</v>
      </c>
      <c r="H22322" s="406"/>
      <c r="J22322" s="82">
        <v>72</v>
      </c>
      <c r="K22322" s="320">
        <v>3</v>
      </c>
    </row>
    <row r="22323" spans="1:11" x14ac:dyDescent="0.3">
      <c r="A22323" s="341">
        <v>43943.627773611108</v>
      </c>
      <c r="B22323" s="318">
        <v>41143.438000000002</v>
      </c>
      <c r="C22323" s="318">
        <f t="shared" si="507"/>
        <v>0.23700000000098953</v>
      </c>
      <c r="D22323" s="414">
        <f t="shared" si="508"/>
        <v>0.11850000000049477</v>
      </c>
      <c r="H22323" s="406"/>
      <c r="J22323" s="82">
        <v>73</v>
      </c>
      <c r="K22323" s="321">
        <v>4</v>
      </c>
    </row>
    <row r="22324" spans="1:11" x14ac:dyDescent="0.3">
      <c r="A22324" s="341">
        <v>43943.669440219906</v>
      </c>
      <c r="B22324" s="318">
        <v>41143.678</v>
      </c>
      <c r="C22324" s="318">
        <f t="shared" si="507"/>
        <v>0.23999999999796273</v>
      </c>
      <c r="D22324" s="414">
        <f t="shared" si="508"/>
        <v>0.11999999999898137</v>
      </c>
      <c r="H22324" s="406"/>
      <c r="J22324" s="82">
        <v>74</v>
      </c>
      <c r="K22324" s="391">
        <v>1</v>
      </c>
    </row>
    <row r="22325" spans="1:11" x14ac:dyDescent="0.3">
      <c r="A22325" s="341">
        <v>43943.711106828705</v>
      </c>
      <c r="B22325" s="318">
        <v>41143.910000000003</v>
      </c>
      <c r="C22325" s="318">
        <f t="shared" si="507"/>
        <v>0.23200000000360887</v>
      </c>
      <c r="D22325" s="414">
        <f t="shared" si="508"/>
        <v>0.11600000000180444</v>
      </c>
      <c r="H22325" s="406"/>
      <c r="J22325" s="82">
        <v>75</v>
      </c>
      <c r="K22325" s="319">
        <v>2</v>
      </c>
    </row>
    <row r="22326" spans="1:11" x14ac:dyDescent="0.3">
      <c r="A22326" s="341">
        <v>43943.752773437503</v>
      </c>
      <c r="B22326" s="318">
        <v>41144.160000000003</v>
      </c>
      <c r="C22326" s="318">
        <f t="shared" si="507"/>
        <v>0.25</v>
      </c>
      <c r="D22326" s="414">
        <f t="shared" si="508"/>
        <v>0.125</v>
      </c>
      <c r="H22326" s="406"/>
      <c r="J22326" s="82">
        <v>76</v>
      </c>
      <c r="K22326" s="320">
        <v>3</v>
      </c>
    </row>
    <row r="22327" spans="1:11" x14ac:dyDescent="0.3">
      <c r="A22327" s="341">
        <v>43943.794440046295</v>
      </c>
      <c r="B22327" s="318">
        <v>41144.400000000001</v>
      </c>
      <c r="C22327" s="318">
        <f t="shared" si="507"/>
        <v>0.23999999999796273</v>
      </c>
      <c r="D22327" s="414">
        <f t="shared" si="508"/>
        <v>0.11999999999898137</v>
      </c>
      <c r="H22327" s="406"/>
      <c r="J22327" s="82">
        <v>77</v>
      </c>
      <c r="K22327" s="321">
        <v>4</v>
      </c>
    </row>
    <row r="22328" spans="1:11" x14ac:dyDescent="0.3">
      <c r="A22328" s="341">
        <v>43943.836106655093</v>
      </c>
      <c r="B22328" s="318">
        <v>41144.629000000001</v>
      </c>
      <c r="C22328" s="318">
        <f t="shared" si="507"/>
        <v>0.22899999999935972</v>
      </c>
      <c r="D22328" s="414">
        <f t="shared" si="508"/>
        <v>0.11449999999967986</v>
      </c>
      <c r="H22328" s="406"/>
      <c r="J22328" s="82">
        <v>78</v>
      </c>
      <c r="K22328" s="391">
        <v>1</v>
      </c>
    </row>
    <row r="22329" spans="1:11" x14ac:dyDescent="0.3">
      <c r="A22329" s="341">
        <v>43943.877773263892</v>
      </c>
      <c r="B22329" s="318">
        <v>41144.862000000001</v>
      </c>
      <c r="C22329" s="318">
        <f t="shared" si="507"/>
        <v>0.23300000000017462</v>
      </c>
      <c r="D22329" s="414">
        <f t="shared" si="508"/>
        <v>0.11650000000008731</v>
      </c>
      <c r="H22329" s="406"/>
      <c r="J22329" s="82">
        <v>79</v>
      </c>
      <c r="K22329" s="319">
        <v>2</v>
      </c>
    </row>
    <row r="22330" spans="1:11" x14ac:dyDescent="0.3">
      <c r="A22330" s="341">
        <v>43943.919439872683</v>
      </c>
      <c r="B22330" s="318">
        <v>41145.11</v>
      </c>
      <c r="C22330" s="318">
        <f t="shared" si="507"/>
        <v>0.24799999999959255</v>
      </c>
      <c r="D22330" s="414">
        <f t="shared" si="508"/>
        <v>0.12399999999979627</v>
      </c>
      <c r="H22330" s="406"/>
      <c r="J22330" s="82">
        <v>80</v>
      </c>
      <c r="K22330" s="320">
        <v>3</v>
      </c>
    </row>
    <row r="22331" spans="1:11" x14ac:dyDescent="0.3">
      <c r="A22331" s="341">
        <v>43943.961106481482</v>
      </c>
      <c r="B22331" s="318">
        <v>41145.351000000002</v>
      </c>
      <c r="C22331" s="318">
        <f t="shared" si="507"/>
        <v>0.24100000000180444</v>
      </c>
      <c r="D22331" s="414">
        <f t="shared" si="508"/>
        <v>0.12050000000090222</v>
      </c>
      <c r="E22331" s="336">
        <f>SUM(C22308:C22331)*7.4805194805</f>
        <v>43.611428571328062</v>
      </c>
      <c r="F22331" s="324">
        <f>AVERAGE(D22308:D22331)</f>
        <v>0.12145833333336971</v>
      </c>
      <c r="G22331" s="324">
        <f>_xlfn.STDEV.S(D22308:D22331)</f>
        <v>3.8047929345552583E-3</v>
      </c>
      <c r="H22331" s="406"/>
      <c r="J22331" s="82">
        <v>81</v>
      </c>
      <c r="K22331" s="321">
        <v>4</v>
      </c>
    </row>
    <row r="22332" spans="1:11" x14ac:dyDescent="0.3">
      <c r="A22332" s="341">
        <v>43944.00277309028</v>
      </c>
      <c r="B22332" s="318">
        <v>41145.588000000003</v>
      </c>
      <c r="C22332" s="318">
        <f t="shared" ref="C22332:C22532" si="509">B22332-B22331</f>
        <v>0.23700000000098953</v>
      </c>
      <c r="D22332" s="414">
        <f t="shared" ref="D22332:D22532" si="510">C22332/2</f>
        <v>0.11850000000049477</v>
      </c>
      <c r="H22332" s="406"/>
      <c r="J22332" s="82">
        <v>82</v>
      </c>
      <c r="K22332" s="391">
        <v>1</v>
      </c>
    </row>
    <row r="22333" spans="1:11" x14ac:dyDescent="0.3">
      <c r="A22333" s="341">
        <v>43944.044439699072</v>
      </c>
      <c r="B22333" s="318">
        <v>41145.822</v>
      </c>
      <c r="C22333" s="318">
        <f t="shared" si="509"/>
        <v>0.23399999999674037</v>
      </c>
      <c r="D22333" s="414">
        <f t="shared" si="510"/>
        <v>0.11699999999837019</v>
      </c>
      <c r="H22333" s="406"/>
      <c r="J22333" s="82">
        <v>83</v>
      </c>
      <c r="K22333" s="319">
        <v>2</v>
      </c>
    </row>
    <row r="22334" spans="1:11" x14ac:dyDescent="0.3">
      <c r="A22334" s="341">
        <v>43944.08610630787</v>
      </c>
      <c r="B22334" s="318">
        <v>41146.072999999997</v>
      </c>
      <c r="C22334" s="318">
        <f t="shared" si="509"/>
        <v>0.25099999999656575</v>
      </c>
      <c r="D22334" s="414">
        <f t="shared" si="510"/>
        <v>0.12549999999828287</v>
      </c>
      <c r="H22334" s="406"/>
      <c r="J22334" s="82">
        <v>84</v>
      </c>
      <c r="K22334" s="320">
        <v>3</v>
      </c>
    </row>
    <row r="22335" spans="1:11" x14ac:dyDescent="0.3">
      <c r="A22335" s="341">
        <v>43944.127772916669</v>
      </c>
      <c r="B22335" s="318">
        <v>41146.322</v>
      </c>
      <c r="C22335" s="318">
        <f t="shared" si="509"/>
        <v>0.24900000000343425</v>
      </c>
      <c r="D22335" s="414">
        <f t="shared" si="510"/>
        <v>0.12450000000171713</v>
      </c>
      <c r="H22335" s="406"/>
      <c r="J22335" s="82">
        <v>85</v>
      </c>
      <c r="K22335" s="321">
        <v>4</v>
      </c>
    </row>
    <row r="22336" spans="1:11" x14ac:dyDescent="0.3">
      <c r="A22336" s="341">
        <v>43944.16943952546</v>
      </c>
      <c r="B22336" s="318">
        <v>41146.567999999999</v>
      </c>
      <c r="C22336" s="318">
        <f t="shared" si="509"/>
        <v>0.24599999999918509</v>
      </c>
      <c r="D22336" s="414">
        <f t="shared" si="510"/>
        <v>0.12299999999959255</v>
      </c>
      <c r="H22336" s="406"/>
      <c r="J22336" s="82">
        <v>86</v>
      </c>
      <c r="K22336" s="391">
        <v>1</v>
      </c>
    </row>
    <row r="22337" spans="1:12" x14ac:dyDescent="0.3">
      <c r="A22337" s="341">
        <v>43944.211106134258</v>
      </c>
      <c r="B22337" s="318">
        <v>41146.807999999997</v>
      </c>
      <c r="C22337" s="318">
        <f t="shared" si="509"/>
        <v>0.23999999999796273</v>
      </c>
      <c r="D22337" s="414">
        <f t="shared" si="510"/>
        <v>0.11999999999898137</v>
      </c>
      <c r="H22337" s="406"/>
      <c r="J22337" s="82">
        <v>87</v>
      </c>
      <c r="K22337" s="319">
        <v>2</v>
      </c>
    </row>
    <row r="22338" spans="1:12" x14ac:dyDescent="0.3">
      <c r="A22338" s="341">
        <v>43944.252772743057</v>
      </c>
      <c r="B22338" s="318">
        <v>41147.061999999998</v>
      </c>
      <c r="C22338" s="318">
        <f t="shared" si="509"/>
        <v>0.25400000000081491</v>
      </c>
      <c r="D22338" s="414">
        <f t="shared" si="510"/>
        <v>0.12700000000040745</v>
      </c>
      <c r="H22338" s="406"/>
      <c r="J22338" s="82">
        <v>88</v>
      </c>
      <c r="K22338" s="320">
        <v>3</v>
      </c>
    </row>
    <row r="22339" spans="1:12" x14ac:dyDescent="0.3">
      <c r="A22339" s="341">
        <v>43944.294439351848</v>
      </c>
      <c r="B22339" s="318">
        <v>41147.319000000003</v>
      </c>
      <c r="C22339" s="318">
        <f t="shared" si="509"/>
        <v>0.25700000000506407</v>
      </c>
      <c r="D22339" s="414">
        <f t="shared" si="510"/>
        <v>0.12850000000253203</v>
      </c>
      <c r="H22339" s="406"/>
      <c r="J22339" s="82">
        <v>89</v>
      </c>
      <c r="K22339" s="321">
        <v>4</v>
      </c>
    </row>
    <row r="22340" spans="1:12" x14ac:dyDescent="0.3">
      <c r="A22340" s="341">
        <v>43944.336105960647</v>
      </c>
      <c r="B22340" s="318">
        <v>41147.569000000003</v>
      </c>
      <c r="C22340" s="318">
        <f t="shared" si="509"/>
        <v>0.25</v>
      </c>
      <c r="D22340" s="414">
        <f t="shared" si="510"/>
        <v>0.125</v>
      </c>
      <c r="H22340" s="406"/>
      <c r="J22340" s="82">
        <v>90</v>
      </c>
      <c r="K22340" s="391">
        <v>1</v>
      </c>
    </row>
    <row r="22341" spans="1:12" x14ac:dyDescent="0.3">
      <c r="A22341" s="341">
        <v>43944.377772569445</v>
      </c>
      <c r="B22341" s="318">
        <v>41147.811999999998</v>
      </c>
      <c r="C22341" s="318">
        <f t="shared" si="509"/>
        <v>0.24299999999493593</v>
      </c>
      <c r="D22341" s="414">
        <f t="shared" si="510"/>
        <v>0.12149999999746797</v>
      </c>
      <c r="H22341" s="406"/>
      <c r="J22341" s="82">
        <v>91</v>
      </c>
      <c r="K22341" s="319">
        <v>2</v>
      </c>
    </row>
    <row r="22342" spans="1:12" x14ac:dyDescent="0.3">
      <c r="A22342" s="341">
        <v>43944.419439178244</v>
      </c>
      <c r="B22342" s="318">
        <v>41148.061000000002</v>
      </c>
      <c r="C22342" s="318">
        <f t="shared" si="509"/>
        <v>0.24900000000343425</v>
      </c>
      <c r="D22342" s="414">
        <f t="shared" si="510"/>
        <v>0.12450000000171713</v>
      </c>
      <c r="H22342" s="406"/>
      <c r="J22342" s="82">
        <v>92</v>
      </c>
      <c r="K22342" s="320">
        <v>3</v>
      </c>
    </row>
    <row r="22343" spans="1:12" x14ac:dyDescent="0.3">
      <c r="A22343" s="341">
        <v>43944.461105787035</v>
      </c>
      <c r="B22343" s="318">
        <v>41148.307999999997</v>
      </c>
      <c r="C22343" s="318">
        <f t="shared" si="509"/>
        <v>0.24699999999575084</v>
      </c>
      <c r="D22343" s="414">
        <f t="shared" si="510"/>
        <v>0.12349999999787542</v>
      </c>
      <c r="H22343" s="406"/>
      <c r="J22343" s="82">
        <v>93</v>
      </c>
      <c r="K22343" s="321">
        <v>4</v>
      </c>
    </row>
    <row r="22344" spans="1:12" x14ac:dyDescent="0.3">
      <c r="A22344" s="341">
        <v>43944.502772395834</v>
      </c>
      <c r="B22344" s="318">
        <v>41148.557000000001</v>
      </c>
      <c r="C22344" s="318">
        <f t="shared" si="509"/>
        <v>0.24900000000343425</v>
      </c>
      <c r="D22344" s="414">
        <f t="shared" si="510"/>
        <v>0.12450000000171713</v>
      </c>
      <c r="H22344" s="406"/>
      <c r="J22344" s="82">
        <v>94</v>
      </c>
      <c r="K22344" s="391">
        <v>1</v>
      </c>
    </row>
    <row r="22345" spans="1:12" x14ac:dyDescent="0.3">
      <c r="A22345" s="341">
        <v>43944.544439004632</v>
      </c>
      <c r="B22345" s="318">
        <v>41148.798999999999</v>
      </c>
      <c r="C22345" s="318">
        <f t="shared" si="509"/>
        <v>0.24199999999837019</v>
      </c>
      <c r="D22345" s="414">
        <f t="shared" si="510"/>
        <v>0.12099999999918509</v>
      </c>
      <c r="H22345" s="406"/>
      <c r="J22345" s="82">
        <v>95</v>
      </c>
      <c r="K22345" s="319">
        <v>2</v>
      </c>
    </row>
    <row r="22346" spans="1:12" x14ac:dyDescent="0.3">
      <c r="A22346" s="341">
        <v>43944.586105613424</v>
      </c>
      <c r="B22346" s="318">
        <v>41149.050000000003</v>
      </c>
      <c r="C22346" s="318">
        <f t="shared" si="509"/>
        <v>0.25100000000384171</v>
      </c>
      <c r="D22346" s="414">
        <f t="shared" si="510"/>
        <v>0.12550000000192085</v>
      </c>
      <c r="H22346" s="406"/>
      <c r="J22346" s="82">
        <v>96</v>
      </c>
      <c r="K22346" s="320">
        <v>3</v>
      </c>
    </row>
    <row r="22347" spans="1:12" x14ac:dyDescent="0.3">
      <c r="A22347" s="341">
        <v>43944.606249999997</v>
      </c>
      <c r="B22347" s="318">
        <v>41149.050000000003</v>
      </c>
      <c r="C22347" s="318"/>
      <c r="D22347" s="414"/>
      <c r="H22347" s="406"/>
      <c r="J22347" s="82">
        <v>1</v>
      </c>
      <c r="K22347" s="320">
        <v>3</v>
      </c>
      <c r="L22347" s="54" t="s">
        <v>313</v>
      </c>
    </row>
    <row r="22348" spans="1:12" x14ac:dyDescent="0.3">
      <c r="A22348" s="341">
        <v>43944.647916666669</v>
      </c>
      <c r="B22348" s="318">
        <v>41149.294000000002</v>
      </c>
      <c r="C22348" s="318">
        <f t="shared" si="509"/>
        <v>0.24399999999877764</v>
      </c>
      <c r="D22348" s="414">
        <f t="shared" si="510"/>
        <v>0.12199999999938882</v>
      </c>
      <c r="H22348" s="406"/>
      <c r="J22348" s="82">
        <v>2</v>
      </c>
      <c r="K22348" s="321">
        <v>4</v>
      </c>
    </row>
    <row r="22349" spans="1:12" x14ac:dyDescent="0.3">
      <c r="A22349" s="341">
        <v>43944.689583333333</v>
      </c>
      <c r="B22349" s="318">
        <v>41149.529000000002</v>
      </c>
      <c r="C22349" s="318">
        <f t="shared" si="509"/>
        <v>0.23500000000058208</v>
      </c>
      <c r="D22349" s="414">
        <f t="shared" si="510"/>
        <v>0.11750000000029104</v>
      </c>
      <c r="H22349" s="406"/>
      <c r="J22349" s="82">
        <v>3</v>
      </c>
      <c r="K22349" s="391">
        <v>1</v>
      </c>
    </row>
    <row r="22350" spans="1:12" x14ac:dyDescent="0.3">
      <c r="A22350" s="341">
        <v>43944.731249999997</v>
      </c>
      <c r="B22350" s="318">
        <v>41149.762000000002</v>
      </c>
      <c r="C22350" s="318">
        <f t="shared" si="509"/>
        <v>0.23300000000017462</v>
      </c>
      <c r="D22350" s="414">
        <f t="shared" si="510"/>
        <v>0.11650000000008731</v>
      </c>
      <c r="H22350" s="406"/>
      <c r="J22350" s="82">
        <v>4</v>
      </c>
      <c r="K22350" s="319">
        <v>2</v>
      </c>
    </row>
    <row r="22351" spans="1:12" x14ac:dyDescent="0.3">
      <c r="A22351" s="341">
        <v>43944.772916666669</v>
      </c>
      <c r="B22351" s="318">
        <v>41150.008000000002</v>
      </c>
      <c r="C22351" s="318">
        <f t="shared" si="509"/>
        <v>0.24599999999918509</v>
      </c>
      <c r="D22351" s="414">
        <f t="shared" si="510"/>
        <v>0.12299999999959255</v>
      </c>
      <c r="H22351" s="406"/>
      <c r="J22351" s="82">
        <v>5</v>
      </c>
      <c r="K22351" s="320">
        <v>3</v>
      </c>
    </row>
    <row r="22352" spans="1:12" x14ac:dyDescent="0.3">
      <c r="A22352" s="341">
        <v>43944.814583564817</v>
      </c>
      <c r="B22352" s="318">
        <v>41150.252</v>
      </c>
      <c r="C22352" s="318">
        <f t="shared" si="509"/>
        <v>0.24399999999877764</v>
      </c>
      <c r="D22352" s="414">
        <f t="shared" si="510"/>
        <v>0.12199999999938882</v>
      </c>
      <c r="H22352" s="406"/>
      <c r="J22352" s="82">
        <v>6</v>
      </c>
      <c r="K22352" s="321">
        <v>4</v>
      </c>
    </row>
    <row r="22353" spans="1:11" x14ac:dyDescent="0.3">
      <c r="A22353" s="341">
        <v>43944.856250289355</v>
      </c>
      <c r="B22353" s="318">
        <v>41150.487000000001</v>
      </c>
      <c r="C22353" s="318">
        <f t="shared" si="509"/>
        <v>0.23500000000058208</v>
      </c>
      <c r="D22353" s="414">
        <f t="shared" si="510"/>
        <v>0.11750000000029104</v>
      </c>
      <c r="H22353" s="406"/>
      <c r="J22353" s="82">
        <v>7</v>
      </c>
      <c r="K22353" s="391">
        <v>1</v>
      </c>
    </row>
    <row r="22354" spans="1:11" x14ac:dyDescent="0.3">
      <c r="A22354" s="341">
        <v>43944.897917013892</v>
      </c>
      <c r="B22354" s="318">
        <v>41150.718000000001</v>
      </c>
      <c r="C22354" s="318">
        <f t="shared" si="509"/>
        <v>0.23099999999976717</v>
      </c>
      <c r="D22354" s="414">
        <f t="shared" si="510"/>
        <v>0.11549999999988358</v>
      </c>
      <c r="H22354" s="406"/>
      <c r="J22354" s="82">
        <v>8</v>
      </c>
      <c r="K22354" s="319">
        <v>2</v>
      </c>
    </row>
    <row r="22355" spans="1:11" x14ac:dyDescent="0.3">
      <c r="A22355" s="341">
        <v>43944.939583738429</v>
      </c>
      <c r="B22355" s="318">
        <v>41150.959999999999</v>
      </c>
      <c r="C22355" s="318">
        <f t="shared" si="509"/>
        <v>0.24199999999837019</v>
      </c>
      <c r="D22355" s="414">
        <f t="shared" si="510"/>
        <v>0.12099999999918509</v>
      </c>
      <c r="H22355" s="406"/>
      <c r="J22355" s="82">
        <v>9</v>
      </c>
      <c r="K22355" s="320">
        <v>3</v>
      </c>
    </row>
    <row r="22356" spans="1:11" x14ac:dyDescent="0.3">
      <c r="A22356" s="341">
        <v>43944.981250462966</v>
      </c>
      <c r="B22356" s="318">
        <v>41151.203999999998</v>
      </c>
      <c r="C22356" s="318">
        <f t="shared" si="509"/>
        <v>0.24399999999877764</v>
      </c>
      <c r="D22356" s="414">
        <f t="shared" si="510"/>
        <v>0.12199999999938882</v>
      </c>
      <c r="E22356" s="336">
        <f>SUM(C22332:C22356)*7.4805194805</f>
        <v>43.783480519332969</v>
      </c>
      <c r="F22356" s="324">
        <f>AVERAGE(D22332:D22356)</f>
        <v>0.12193749999990662</v>
      </c>
      <c r="G22356" s="324">
        <f>_xlfn.STDEV.S(D22332:D22356)</f>
        <v>3.4900868936105895E-3</v>
      </c>
      <c r="H22356" s="406"/>
      <c r="J22356" s="82">
        <v>10</v>
      </c>
      <c r="K22356" s="321">
        <v>4</v>
      </c>
    </row>
    <row r="22357" spans="1:11" x14ac:dyDescent="0.3">
      <c r="A22357" s="341">
        <v>43945.022917187503</v>
      </c>
      <c r="B22357" s="318">
        <v>41151.442000000003</v>
      </c>
      <c r="C22357" s="318">
        <f t="shared" si="509"/>
        <v>0.23800000000483124</v>
      </c>
      <c r="D22357" s="414">
        <f t="shared" si="510"/>
        <v>0.11900000000241562</v>
      </c>
      <c r="H22357" s="406"/>
      <c r="J22357" s="82">
        <v>11</v>
      </c>
      <c r="K22357" s="391">
        <v>1</v>
      </c>
    </row>
    <row r="22358" spans="1:11" x14ac:dyDescent="0.3">
      <c r="A22358" s="341">
        <v>43945.064583912033</v>
      </c>
      <c r="B22358" s="318">
        <v>41151.678</v>
      </c>
      <c r="C22358" s="318">
        <f t="shared" si="509"/>
        <v>0.23599999999714782</v>
      </c>
      <c r="D22358" s="414">
        <f t="shared" si="510"/>
        <v>0.11799999999857391</v>
      </c>
      <c r="H22358" s="406"/>
      <c r="J22358" s="82">
        <v>12</v>
      </c>
      <c r="K22358" s="319">
        <v>2</v>
      </c>
    </row>
    <row r="22359" spans="1:11" x14ac:dyDescent="0.3">
      <c r="A22359" s="341">
        <v>43945.106250636571</v>
      </c>
      <c r="B22359" s="318">
        <v>41151.921999999999</v>
      </c>
      <c r="C22359" s="318">
        <f t="shared" si="509"/>
        <v>0.24399999999877764</v>
      </c>
      <c r="D22359" s="414">
        <f t="shared" si="510"/>
        <v>0.12199999999938882</v>
      </c>
      <c r="H22359" s="406"/>
      <c r="J22359" s="82">
        <v>13</v>
      </c>
      <c r="K22359" s="320">
        <v>3</v>
      </c>
    </row>
    <row r="22360" spans="1:11" x14ac:dyDescent="0.3">
      <c r="A22360" s="341">
        <v>43945.147917361108</v>
      </c>
      <c r="B22360" s="318">
        <v>41152.178</v>
      </c>
      <c r="C22360" s="318">
        <f t="shared" si="509"/>
        <v>0.25600000000122236</v>
      </c>
      <c r="D22360" s="414">
        <f t="shared" si="510"/>
        <v>0.12800000000061118</v>
      </c>
      <c r="H22360" s="406"/>
      <c r="J22360" s="82">
        <v>14</v>
      </c>
      <c r="K22360" s="321">
        <v>4</v>
      </c>
    </row>
    <row r="22361" spans="1:11" x14ac:dyDescent="0.3">
      <c r="A22361" s="341">
        <v>43945.189584085645</v>
      </c>
      <c r="B22361" s="318">
        <v>41152.421999999999</v>
      </c>
      <c r="C22361" s="318">
        <f t="shared" si="509"/>
        <v>0.24399999999877764</v>
      </c>
      <c r="D22361" s="414">
        <f t="shared" si="510"/>
        <v>0.12199999999938882</v>
      </c>
      <c r="H22361" s="406"/>
      <c r="J22361" s="82">
        <v>15</v>
      </c>
      <c r="K22361" s="391">
        <v>1</v>
      </c>
    </row>
    <row r="22362" spans="1:11" x14ac:dyDescent="0.3">
      <c r="A22362" s="341">
        <v>43945.231250810182</v>
      </c>
      <c r="B22362" s="318">
        <v>41152.661</v>
      </c>
      <c r="C22362" s="318">
        <f t="shared" si="509"/>
        <v>0.23900000000139698</v>
      </c>
      <c r="D22362" s="414">
        <f t="shared" si="510"/>
        <v>0.11950000000069849</v>
      </c>
      <c r="H22362" s="406"/>
      <c r="J22362" s="82">
        <v>16</v>
      </c>
      <c r="K22362" s="319">
        <v>2</v>
      </c>
    </row>
    <row r="22363" spans="1:11" x14ac:dyDescent="0.3">
      <c r="A22363" s="341">
        <v>43945.272917534719</v>
      </c>
      <c r="B22363" s="318">
        <v>41152.911</v>
      </c>
      <c r="C22363" s="318">
        <f t="shared" si="509"/>
        <v>0.25</v>
      </c>
      <c r="D22363" s="414">
        <f t="shared" si="510"/>
        <v>0.125</v>
      </c>
      <c r="H22363" s="406"/>
      <c r="J22363" s="82">
        <v>17</v>
      </c>
      <c r="K22363" s="320">
        <v>3</v>
      </c>
    </row>
    <row r="22364" spans="1:11" x14ac:dyDescent="0.3">
      <c r="A22364" s="341">
        <v>43945.314584259257</v>
      </c>
      <c r="B22364" s="318">
        <v>41153.17</v>
      </c>
      <c r="C22364" s="318">
        <f t="shared" si="509"/>
        <v>0.25899999999819556</v>
      </c>
      <c r="D22364" s="414">
        <f t="shared" si="510"/>
        <v>0.12949999999909778</v>
      </c>
      <c r="H22364" s="406"/>
      <c r="J22364" s="82">
        <v>18</v>
      </c>
      <c r="K22364" s="321">
        <v>4</v>
      </c>
    </row>
    <row r="22365" spans="1:11" x14ac:dyDescent="0.3">
      <c r="A22365" s="341">
        <v>43945.356250983794</v>
      </c>
      <c r="B22365" s="318">
        <v>41153.421999999999</v>
      </c>
      <c r="C22365" s="318">
        <f t="shared" si="509"/>
        <v>0.25200000000040745</v>
      </c>
      <c r="D22365" s="414">
        <f t="shared" si="510"/>
        <v>0.12600000000020373</v>
      </c>
      <c r="H22365" s="406"/>
      <c r="J22365" s="82">
        <v>19</v>
      </c>
      <c r="K22365" s="391">
        <v>1</v>
      </c>
    </row>
    <row r="22366" spans="1:11" x14ac:dyDescent="0.3">
      <c r="A22366" s="341">
        <v>43945.397917708331</v>
      </c>
      <c r="B22366" s="318">
        <v>41153.667999999998</v>
      </c>
      <c r="C22366" s="318">
        <f t="shared" si="509"/>
        <v>0.24599999999918509</v>
      </c>
      <c r="D22366" s="414">
        <f t="shared" si="510"/>
        <v>0.12299999999959255</v>
      </c>
      <c r="H22366" s="406"/>
      <c r="J22366" s="82">
        <v>20</v>
      </c>
      <c r="K22366" s="319">
        <v>2</v>
      </c>
    </row>
    <row r="22367" spans="1:11" x14ac:dyDescent="0.3">
      <c r="A22367" s="341">
        <v>43945.439584432868</v>
      </c>
      <c r="B22367" s="318">
        <v>41153.911</v>
      </c>
      <c r="C22367" s="318">
        <f t="shared" si="509"/>
        <v>0.24300000000221189</v>
      </c>
      <c r="D22367" s="414">
        <f t="shared" si="510"/>
        <v>0.12150000000110595</v>
      </c>
      <c r="H22367" s="406"/>
      <c r="J22367" s="82">
        <v>21</v>
      </c>
      <c r="K22367" s="320">
        <v>3</v>
      </c>
    </row>
    <row r="22368" spans="1:11" x14ac:dyDescent="0.3">
      <c r="A22368" s="341">
        <v>43945.481251157405</v>
      </c>
      <c r="B22368" s="318">
        <v>41154.161</v>
      </c>
      <c r="C22368" s="318">
        <f t="shared" si="509"/>
        <v>0.25</v>
      </c>
      <c r="D22368" s="414">
        <f t="shared" si="510"/>
        <v>0.125</v>
      </c>
      <c r="H22368" s="406"/>
      <c r="J22368" s="82">
        <v>22</v>
      </c>
      <c r="K22368" s="321">
        <v>4</v>
      </c>
    </row>
    <row r="22369" spans="1:11" x14ac:dyDescent="0.3">
      <c r="A22369" s="341">
        <v>43945.522917881943</v>
      </c>
      <c r="B22369" s="318">
        <v>41154.402999999998</v>
      </c>
      <c r="C22369" s="318">
        <f t="shared" si="509"/>
        <v>0.24199999999837019</v>
      </c>
      <c r="D22369" s="414">
        <f t="shared" si="510"/>
        <v>0.12099999999918509</v>
      </c>
      <c r="H22369" s="406"/>
      <c r="J22369" s="82">
        <v>23</v>
      </c>
      <c r="K22369" s="391">
        <v>1</v>
      </c>
    </row>
    <row r="22370" spans="1:11" x14ac:dyDescent="0.3">
      <c r="A22370" s="341">
        <v>43945.56458460648</v>
      </c>
      <c r="B22370" s="318">
        <v>41154.644</v>
      </c>
      <c r="C22370" s="318">
        <f t="shared" si="509"/>
        <v>0.24100000000180444</v>
      </c>
      <c r="D22370" s="414">
        <f t="shared" si="510"/>
        <v>0.12050000000090222</v>
      </c>
      <c r="H22370" s="406"/>
      <c r="J22370" s="82">
        <v>24</v>
      </c>
      <c r="K22370" s="319">
        <v>2</v>
      </c>
    </row>
    <row r="22371" spans="1:11" x14ac:dyDescent="0.3">
      <c r="A22371" s="341">
        <v>43945.606251331017</v>
      </c>
      <c r="B22371" s="318">
        <v>41154.891000000003</v>
      </c>
      <c r="C22371" s="318">
        <f t="shared" si="509"/>
        <v>0.2470000000030268</v>
      </c>
      <c r="D22371" s="414">
        <f t="shared" si="510"/>
        <v>0.1235000000015134</v>
      </c>
      <c r="H22371" s="406"/>
      <c r="J22371" s="82">
        <v>25</v>
      </c>
      <c r="K22371" s="320">
        <v>3</v>
      </c>
    </row>
    <row r="22372" spans="1:11" x14ac:dyDescent="0.3">
      <c r="A22372" s="341">
        <v>43945.647918055554</v>
      </c>
      <c r="B22372" s="318">
        <v>41155.137999999999</v>
      </c>
      <c r="C22372" s="318">
        <f t="shared" si="509"/>
        <v>0.24699999999575084</v>
      </c>
      <c r="D22372" s="414">
        <f t="shared" si="510"/>
        <v>0.12349999999787542</v>
      </c>
      <c r="H22372" s="406"/>
      <c r="J22372" s="82">
        <v>26</v>
      </c>
      <c r="K22372" s="321">
        <v>4</v>
      </c>
    </row>
    <row r="22373" spans="1:11" x14ac:dyDescent="0.3">
      <c r="A22373" s="341">
        <v>43945.689584780092</v>
      </c>
      <c r="B22373" s="318">
        <v>41155.379000000001</v>
      </c>
      <c r="C22373" s="318">
        <f t="shared" si="509"/>
        <v>0.24100000000180444</v>
      </c>
      <c r="D22373" s="414">
        <f t="shared" si="510"/>
        <v>0.12050000000090222</v>
      </c>
      <c r="H22373" s="406"/>
      <c r="J22373" s="82">
        <v>27</v>
      </c>
      <c r="K22373" s="391">
        <v>1</v>
      </c>
    </row>
    <row r="22374" spans="1:11" x14ac:dyDescent="0.3">
      <c r="A22374" s="341">
        <v>43945.731251504629</v>
      </c>
      <c r="B22374" s="318">
        <v>41155.614999999998</v>
      </c>
      <c r="C22374" s="318">
        <f t="shared" si="509"/>
        <v>0.23599999999714782</v>
      </c>
      <c r="D22374" s="414">
        <f t="shared" si="510"/>
        <v>0.11799999999857391</v>
      </c>
      <c r="H22374" s="406"/>
      <c r="J22374" s="82">
        <v>28</v>
      </c>
      <c r="K22374" s="319">
        <v>2</v>
      </c>
    </row>
    <row r="22375" spans="1:11" x14ac:dyDescent="0.3">
      <c r="A22375" s="341">
        <v>43945.772918229166</v>
      </c>
      <c r="B22375" s="318">
        <v>41155.851999999999</v>
      </c>
      <c r="C22375" s="318">
        <f t="shared" si="509"/>
        <v>0.23700000000098953</v>
      </c>
      <c r="D22375" s="414">
        <f t="shared" si="510"/>
        <v>0.11850000000049477</v>
      </c>
      <c r="H22375" s="406"/>
      <c r="J22375" s="82">
        <v>29</v>
      </c>
      <c r="K22375" s="320">
        <v>3</v>
      </c>
    </row>
    <row r="22376" spans="1:11" x14ac:dyDescent="0.3">
      <c r="A22376" s="341">
        <v>43945.814584953703</v>
      </c>
      <c r="B22376" s="318">
        <v>41156.099000000002</v>
      </c>
      <c r="C22376" s="318">
        <f t="shared" si="509"/>
        <v>0.2470000000030268</v>
      </c>
      <c r="D22376" s="414">
        <f t="shared" si="510"/>
        <v>0.1235000000015134</v>
      </c>
      <c r="H22376" s="406"/>
      <c r="J22376" s="82">
        <v>30</v>
      </c>
      <c r="K22376" s="321">
        <v>4</v>
      </c>
    </row>
    <row r="22377" spans="1:11" x14ac:dyDescent="0.3">
      <c r="A22377" s="341">
        <v>43945.85625167824</v>
      </c>
      <c r="B22377" s="318">
        <v>41156.336000000003</v>
      </c>
      <c r="C22377" s="318">
        <f t="shared" si="509"/>
        <v>0.23700000000098953</v>
      </c>
      <c r="D22377" s="414">
        <f t="shared" si="510"/>
        <v>0.11850000000049477</v>
      </c>
      <c r="H22377" s="406"/>
      <c r="J22377" s="82">
        <v>31</v>
      </c>
      <c r="K22377" s="391">
        <v>1</v>
      </c>
    </row>
    <row r="22378" spans="1:11" x14ac:dyDescent="0.3">
      <c r="A22378" s="341">
        <v>43945.897918402778</v>
      </c>
      <c r="B22378" s="318">
        <v>41156.572</v>
      </c>
      <c r="C22378" s="318">
        <f t="shared" si="509"/>
        <v>0.23599999999714782</v>
      </c>
      <c r="D22378" s="414">
        <f t="shared" si="510"/>
        <v>0.11799999999857391</v>
      </c>
      <c r="H22378" s="406"/>
      <c r="J22378" s="82">
        <v>32</v>
      </c>
      <c r="K22378" s="319">
        <v>2</v>
      </c>
    </row>
    <row r="22379" spans="1:11" x14ac:dyDescent="0.3">
      <c r="A22379" s="341">
        <v>43945.939585127315</v>
      </c>
      <c r="B22379" s="318">
        <v>41156.807999999997</v>
      </c>
      <c r="C22379" s="318">
        <f t="shared" si="509"/>
        <v>0.23599999999714782</v>
      </c>
      <c r="D22379" s="414">
        <f t="shared" si="510"/>
        <v>0.11799999999857391</v>
      </c>
      <c r="H22379" s="406"/>
      <c r="J22379" s="82">
        <v>33</v>
      </c>
      <c r="K22379" s="320">
        <v>3</v>
      </c>
    </row>
    <row r="22380" spans="1:11" x14ac:dyDescent="0.3">
      <c r="A22380" s="341">
        <v>43945.981251851852</v>
      </c>
      <c r="B22380" s="318">
        <v>41157.050999999999</v>
      </c>
      <c r="C22380" s="318">
        <f t="shared" si="509"/>
        <v>0.24300000000221189</v>
      </c>
      <c r="D22380" s="414">
        <f t="shared" si="510"/>
        <v>0.12150000000110595</v>
      </c>
      <c r="E22380" s="336">
        <f>SUM(C22357:C22380)*7.4805194805</f>
        <v>43.738597402495259</v>
      </c>
      <c r="F22380" s="324">
        <f>AVERAGE(D22357:D22380)</f>
        <v>0.12181250000003274</v>
      </c>
      <c r="G22380" s="324">
        <f>_xlfn.STDEV.S(D22357:D22380)</f>
        <v>3.2497909632597153E-3</v>
      </c>
      <c r="H22380" s="406"/>
      <c r="J22380" s="82">
        <v>34</v>
      </c>
      <c r="K22380" s="321">
        <v>4</v>
      </c>
    </row>
    <row r="22381" spans="1:11" x14ac:dyDescent="0.3">
      <c r="A22381" s="341">
        <v>43946.022918576389</v>
      </c>
      <c r="B22381" s="318">
        <v>41157.29</v>
      </c>
      <c r="C22381" s="318">
        <f t="shared" si="509"/>
        <v>0.23900000000139698</v>
      </c>
      <c r="D22381" s="414">
        <f t="shared" si="510"/>
        <v>0.11950000000069849</v>
      </c>
      <c r="H22381" s="406"/>
      <c r="J22381" s="82">
        <v>35</v>
      </c>
      <c r="K22381" s="391">
        <v>1</v>
      </c>
    </row>
    <row r="22382" spans="1:11" x14ac:dyDescent="0.3">
      <c r="A22382" s="341">
        <v>43946.064585300926</v>
      </c>
      <c r="B22382" s="318">
        <v>41157.527999999998</v>
      </c>
      <c r="C22382" s="318">
        <f t="shared" si="509"/>
        <v>0.23799999999755528</v>
      </c>
      <c r="D22382" s="414">
        <f t="shared" si="510"/>
        <v>0.11899999999877764</v>
      </c>
      <c r="H22382" s="406"/>
      <c r="J22382" s="82">
        <v>36</v>
      </c>
      <c r="K22382" s="319">
        <v>2</v>
      </c>
    </row>
    <row r="22383" spans="1:11" x14ac:dyDescent="0.3">
      <c r="A22383" s="341">
        <v>43946.106252025464</v>
      </c>
      <c r="B22383" s="318">
        <v>41157.762000000002</v>
      </c>
      <c r="C22383" s="318">
        <f t="shared" si="509"/>
        <v>0.23400000000401633</v>
      </c>
      <c r="D22383" s="414">
        <f t="shared" si="510"/>
        <v>0.11700000000200816</v>
      </c>
      <c r="H22383" s="406"/>
      <c r="J22383" s="82">
        <v>37</v>
      </c>
      <c r="K22383" s="320">
        <v>3</v>
      </c>
    </row>
    <row r="22384" spans="1:11" x14ac:dyDescent="0.3">
      <c r="A22384" s="341">
        <v>43946.147918750001</v>
      </c>
      <c r="B22384" s="318">
        <v>41158.012000000002</v>
      </c>
      <c r="C22384" s="318">
        <f t="shared" si="509"/>
        <v>0.25</v>
      </c>
      <c r="D22384" s="414">
        <f t="shared" si="510"/>
        <v>0.125</v>
      </c>
      <c r="H22384" s="406"/>
      <c r="J22384" s="82">
        <v>38</v>
      </c>
      <c r="K22384" s="321">
        <v>4</v>
      </c>
    </row>
    <row r="22385" spans="1:11" x14ac:dyDescent="0.3">
      <c r="A22385" s="341">
        <v>43946.189585474538</v>
      </c>
      <c r="B22385" s="318">
        <v>41158.262999999999</v>
      </c>
      <c r="C22385" s="318">
        <f t="shared" si="509"/>
        <v>0.25099999999656575</v>
      </c>
      <c r="D22385" s="414">
        <f t="shared" si="510"/>
        <v>0.12549999999828287</v>
      </c>
      <c r="H22385" s="406"/>
      <c r="J22385" s="82">
        <v>39</v>
      </c>
      <c r="K22385" s="391">
        <v>1</v>
      </c>
    </row>
    <row r="22386" spans="1:11" x14ac:dyDescent="0.3">
      <c r="A22386" s="341">
        <v>43946.231252199075</v>
      </c>
      <c r="B22386" s="318">
        <v>41158.51</v>
      </c>
      <c r="C22386" s="318">
        <f t="shared" si="509"/>
        <v>0.2470000000030268</v>
      </c>
      <c r="D22386" s="414">
        <f t="shared" si="510"/>
        <v>0.1235000000015134</v>
      </c>
      <c r="H22386" s="406"/>
      <c r="J22386" s="82">
        <v>40</v>
      </c>
      <c r="K22386" s="319">
        <v>2</v>
      </c>
    </row>
    <row r="22387" spans="1:11" x14ac:dyDescent="0.3">
      <c r="A22387" s="341">
        <v>43946.272918923612</v>
      </c>
      <c r="B22387" s="318">
        <v>41158.752</v>
      </c>
      <c r="C22387" s="318">
        <f t="shared" si="509"/>
        <v>0.24199999999837019</v>
      </c>
      <c r="D22387" s="414">
        <f t="shared" si="510"/>
        <v>0.12099999999918509</v>
      </c>
      <c r="H22387" s="406"/>
      <c r="J22387" s="82">
        <v>41</v>
      </c>
      <c r="K22387" s="320">
        <v>3</v>
      </c>
    </row>
    <row r="22388" spans="1:11" x14ac:dyDescent="0.3">
      <c r="A22388" s="341">
        <v>43946.31458564815</v>
      </c>
      <c r="B22388" s="318">
        <v>41159.002999999997</v>
      </c>
      <c r="C22388" s="318">
        <f t="shared" si="509"/>
        <v>0.25099999999656575</v>
      </c>
      <c r="D22388" s="414">
        <f t="shared" si="510"/>
        <v>0.12549999999828287</v>
      </c>
      <c r="H22388" s="406"/>
      <c r="J22388" s="82">
        <v>42</v>
      </c>
      <c r="K22388" s="321">
        <v>4</v>
      </c>
    </row>
    <row r="22389" spans="1:11" x14ac:dyDescent="0.3">
      <c r="A22389" s="341">
        <v>43946.356252372687</v>
      </c>
      <c r="B22389" s="318">
        <v>41159.260999999999</v>
      </c>
      <c r="C22389" s="318">
        <f t="shared" si="509"/>
        <v>0.25800000000162981</v>
      </c>
      <c r="D22389" s="414">
        <f t="shared" si="510"/>
        <v>0.12900000000081491</v>
      </c>
      <c r="H22389" s="406"/>
      <c r="J22389" s="82">
        <v>43</v>
      </c>
      <c r="K22389" s="391">
        <v>1</v>
      </c>
    </row>
    <row r="22390" spans="1:11" x14ac:dyDescent="0.3">
      <c r="A22390" s="341">
        <v>43946.397919097224</v>
      </c>
      <c r="B22390" s="318">
        <v>41159.510999999999</v>
      </c>
      <c r="C22390" s="318">
        <f t="shared" si="509"/>
        <v>0.25</v>
      </c>
      <c r="D22390" s="414">
        <f t="shared" si="510"/>
        <v>0.125</v>
      </c>
      <c r="H22390" s="406"/>
      <c r="J22390" s="82">
        <v>44</v>
      </c>
      <c r="K22390" s="319">
        <v>2</v>
      </c>
    </row>
    <row r="22391" spans="1:11" x14ac:dyDescent="0.3">
      <c r="A22391" s="341">
        <v>43946.439585821761</v>
      </c>
      <c r="B22391" s="318">
        <v>41159.75</v>
      </c>
      <c r="C22391" s="318">
        <f t="shared" si="509"/>
        <v>0.23900000000139698</v>
      </c>
      <c r="D22391" s="414">
        <f t="shared" si="510"/>
        <v>0.11950000000069849</v>
      </c>
      <c r="H22391" s="406"/>
      <c r="J22391" s="82">
        <v>45</v>
      </c>
      <c r="K22391" s="320">
        <v>3</v>
      </c>
    </row>
    <row r="22392" spans="1:11" x14ac:dyDescent="0.3">
      <c r="A22392" s="341">
        <v>43946.481252546298</v>
      </c>
      <c r="B22392" s="318">
        <v>41159.991000000002</v>
      </c>
      <c r="C22392" s="318">
        <f t="shared" si="509"/>
        <v>0.24100000000180444</v>
      </c>
      <c r="D22392" s="414">
        <f t="shared" si="510"/>
        <v>0.12050000000090222</v>
      </c>
      <c r="H22392" s="406"/>
      <c r="J22392" s="82">
        <v>46</v>
      </c>
      <c r="K22392" s="321">
        <v>4</v>
      </c>
    </row>
    <row r="22393" spans="1:11" x14ac:dyDescent="0.3">
      <c r="A22393" s="341">
        <v>43946.522919270836</v>
      </c>
      <c r="B22393" s="318">
        <v>41160.241000000002</v>
      </c>
      <c r="C22393" s="318">
        <f t="shared" si="509"/>
        <v>0.25</v>
      </c>
      <c r="D22393" s="414">
        <f t="shared" si="510"/>
        <v>0.125</v>
      </c>
      <c r="H22393" s="406"/>
      <c r="J22393" s="82">
        <v>47</v>
      </c>
      <c r="K22393" s="391">
        <v>1</v>
      </c>
    </row>
    <row r="22394" spans="1:11" x14ac:dyDescent="0.3">
      <c r="A22394" s="341">
        <v>43946.564585995373</v>
      </c>
      <c r="B22394" s="318">
        <v>41160.482000000004</v>
      </c>
      <c r="C22394" s="318">
        <f t="shared" si="509"/>
        <v>0.24100000000180444</v>
      </c>
      <c r="D22394" s="414">
        <f t="shared" si="510"/>
        <v>0.12050000000090222</v>
      </c>
      <c r="H22394" s="406"/>
      <c r="J22394" s="82">
        <v>48</v>
      </c>
      <c r="K22394" s="319">
        <v>2</v>
      </c>
    </row>
    <row r="22395" spans="1:11" x14ac:dyDescent="0.3">
      <c r="A22395" s="341">
        <v>43946.60625271991</v>
      </c>
      <c r="B22395" s="318">
        <v>41160.718000000001</v>
      </c>
      <c r="C22395" s="318">
        <f t="shared" si="509"/>
        <v>0.23599999999714782</v>
      </c>
      <c r="D22395" s="414">
        <f t="shared" si="510"/>
        <v>0.11799999999857391</v>
      </c>
      <c r="H22395" s="406"/>
      <c r="J22395" s="82">
        <v>49</v>
      </c>
      <c r="K22395" s="320">
        <v>3</v>
      </c>
    </row>
    <row r="22396" spans="1:11" x14ac:dyDescent="0.3">
      <c r="A22396" s="341">
        <v>43946.647919444447</v>
      </c>
      <c r="B22396" s="318">
        <v>41160.959000000003</v>
      </c>
      <c r="C22396" s="318">
        <f t="shared" si="509"/>
        <v>0.24100000000180444</v>
      </c>
      <c r="D22396" s="414">
        <f t="shared" si="510"/>
        <v>0.12050000000090222</v>
      </c>
      <c r="H22396" s="406"/>
      <c r="J22396" s="82">
        <v>50</v>
      </c>
      <c r="K22396" s="321">
        <v>4</v>
      </c>
    </row>
    <row r="22397" spans="1:11" x14ac:dyDescent="0.3">
      <c r="A22397" s="341">
        <v>43946.689586168985</v>
      </c>
      <c r="B22397" s="318">
        <v>41161.207000000002</v>
      </c>
      <c r="C22397" s="318">
        <f t="shared" si="509"/>
        <v>0.24799999999959255</v>
      </c>
      <c r="D22397" s="414">
        <f t="shared" si="510"/>
        <v>0.12399999999979627</v>
      </c>
      <c r="H22397" s="406"/>
      <c r="J22397" s="82">
        <v>51</v>
      </c>
      <c r="K22397" s="391">
        <v>1</v>
      </c>
    </row>
    <row r="22398" spans="1:11" x14ac:dyDescent="0.3">
      <c r="A22398" s="341">
        <v>43946.731252893522</v>
      </c>
      <c r="B22398" s="318">
        <v>41161.447999999997</v>
      </c>
      <c r="C22398" s="318">
        <f t="shared" si="509"/>
        <v>0.24099999999452848</v>
      </c>
      <c r="D22398" s="414">
        <f t="shared" si="510"/>
        <v>0.12049999999726424</v>
      </c>
      <c r="H22398" s="406"/>
      <c r="J22398" s="82">
        <v>52</v>
      </c>
      <c r="K22398" s="319">
        <v>2</v>
      </c>
    </row>
    <row r="22399" spans="1:11" x14ac:dyDescent="0.3">
      <c r="A22399" s="341">
        <v>43946.772919618059</v>
      </c>
      <c r="B22399" s="318">
        <v>41161.680999999997</v>
      </c>
      <c r="C22399" s="318">
        <f t="shared" si="509"/>
        <v>0.23300000000017462</v>
      </c>
      <c r="D22399" s="414">
        <f t="shared" si="510"/>
        <v>0.11650000000008731</v>
      </c>
      <c r="H22399" s="406"/>
      <c r="J22399" s="82">
        <v>53</v>
      </c>
      <c r="K22399" s="320">
        <v>3</v>
      </c>
    </row>
    <row r="22400" spans="1:11" x14ac:dyDescent="0.3">
      <c r="A22400" s="341">
        <v>43946.814586342596</v>
      </c>
      <c r="B22400" s="318">
        <v>41161.919999999998</v>
      </c>
      <c r="C22400" s="318">
        <f t="shared" si="509"/>
        <v>0.23900000000139698</v>
      </c>
      <c r="D22400" s="414">
        <f t="shared" si="510"/>
        <v>0.11950000000069849</v>
      </c>
      <c r="H22400" s="406"/>
      <c r="J22400" s="82">
        <v>54</v>
      </c>
      <c r="K22400" s="321">
        <v>4</v>
      </c>
    </row>
    <row r="22401" spans="1:11" x14ac:dyDescent="0.3">
      <c r="A22401" s="341">
        <v>43946.856253067126</v>
      </c>
      <c r="B22401" s="318">
        <v>41162.160000000003</v>
      </c>
      <c r="C22401" s="318">
        <f t="shared" si="509"/>
        <v>0.24000000000523869</v>
      </c>
      <c r="D22401" s="414">
        <f t="shared" si="510"/>
        <v>0.12000000000261934</v>
      </c>
      <c r="H22401" s="406"/>
      <c r="J22401" s="82">
        <v>55</v>
      </c>
      <c r="K22401" s="391">
        <v>1</v>
      </c>
    </row>
    <row r="22402" spans="1:11" x14ac:dyDescent="0.3">
      <c r="A22402" s="341">
        <v>43946.897919791663</v>
      </c>
      <c r="B22402" s="318">
        <v>41162.398999999998</v>
      </c>
      <c r="C22402" s="318">
        <f t="shared" si="509"/>
        <v>0.23899999999412103</v>
      </c>
      <c r="D22402" s="414">
        <f t="shared" si="510"/>
        <v>0.11949999999706051</v>
      </c>
      <c r="H22402" s="406"/>
      <c r="J22402" s="82">
        <v>56</v>
      </c>
      <c r="K22402" s="319">
        <v>2</v>
      </c>
    </row>
    <row r="22403" spans="1:11" x14ac:dyDescent="0.3">
      <c r="A22403" s="341">
        <v>43946.939586516201</v>
      </c>
      <c r="B22403" s="318">
        <v>41162.631999999998</v>
      </c>
      <c r="C22403" s="318">
        <f t="shared" si="509"/>
        <v>0.23300000000017462</v>
      </c>
      <c r="D22403" s="414">
        <f t="shared" si="510"/>
        <v>0.11650000000008731</v>
      </c>
      <c r="H22403" s="406"/>
      <c r="J22403" s="82">
        <v>57</v>
      </c>
      <c r="K22403" s="320">
        <v>3</v>
      </c>
    </row>
    <row r="22404" spans="1:11" x14ac:dyDescent="0.3">
      <c r="A22404" s="341">
        <v>43946.981253240738</v>
      </c>
      <c r="B22404" s="318">
        <v>41162.870999999999</v>
      </c>
      <c r="C22404" s="318">
        <f t="shared" si="509"/>
        <v>0.23900000000139698</v>
      </c>
      <c r="D22404" s="414">
        <f t="shared" si="510"/>
        <v>0.11950000000069849</v>
      </c>
      <c r="E22404" s="336">
        <f>SUM(C22381:C22404)*7.4805194805</f>
        <v>43.536623376507819</v>
      </c>
      <c r="F22404" s="324">
        <f>AVERAGE(D22381:D22404)</f>
        <v>0.12124999999999393</v>
      </c>
      <c r="G22404" s="324">
        <f>_xlfn.STDEV.S(D22381:D22404)</f>
        <v>3.2903019550846804E-3</v>
      </c>
      <c r="H22404" s="406"/>
      <c r="J22404" s="82">
        <v>58</v>
      </c>
      <c r="K22404" s="321">
        <v>4</v>
      </c>
    </row>
    <row r="22405" spans="1:11" x14ac:dyDescent="0.3">
      <c r="A22405" s="341">
        <v>43947.022919965275</v>
      </c>
      <c r="B22405" s="318">
        <v>41163.114999999998</v>
      </c>
      <c r="C22405" s="318">
        <f t="shared" si="509"/>
        <v>0.24399999999877764</v>
      </c>
      <c r="D22405" s="414">
        <f t="shared" si="510"/>
        <v>0.12199999999938882</v>
      </c>
      <c r="H22405" s="406"/>
      <c r="J22405" s="82">
        <v>59</v>
      </c>
      <c r="K22405" s="391">
        <v>1</v>
      </c>
    </row>
    <row r="22406" spans="1:11" x14ac:dyDescent="0.3">
      <c r="A22406" s="341">
        <v>43947.064586689812</v>
      </c>
      <c r="B22406" s="318">
        <v>41163.355000000003</v>
      </c>
      <c r="C22406" s="318">
        <f t="shared" si="509"/>
        <v>0.24000000000523869</v>
      </c>
      <c r="D22406" s="414">
        <f t="shared" si="510"/>
        <v>0.12000000000261934</v>
      </c>
      <c r="H22406" s="406"/>
      <c r="J22406" s="82">
        <v>60</v>
      </c>
      <c r="K22406" s="319">
        <v>2</v>
      </c>
    </row>
    <row r="22407" spans="1:11" x14ac:dyDescent="0.3">
      <c r="A22407" s="341">
        <v>43947.106253414349</v>
      </c>
      <c r="B22407" s="318">
        <v>41163.595000000001</v>
      </c>
      <c r="C22407" s="318">
        <f t="shared" si="509"/>
        <v>0.23999999999796273</v>
      </c>
      <c r="D22407" s="414">
        <f t="shared" si="510"/>
        <v>0.11999999999898137</v>
      </c>
      <c r="H22407" s="406"/>
      <c r="J22407" s="82">
        <v>61</v>
      </c>
      <c r="K22407" s="320">
        <v>3</v>
      </c>
    </row>
    <row r="22408" spans="1:11" x14ac:dyDescent="0.3">
      <c r="A22408" s="341">
        <v>43947.147920138887</v>
      </c>
      <c r="B22408" s="318">
        <v>41163.837</v>
      </c>
      <c r="C22408" s="318">
        <f t="shared" si="509"/>
        <v>0.24199999999837019</v>
      </c>
      <c r="D22408" s="414">
        <f t="shared" si="510"/>
        <v>0.12099999999918509</v>
      </c>
      <c r="H22408" s="406"/>
      <c r="J22408" s="82">
        <v>62</v>
      </c>
      <c r="K22408" s="321">
        <v>4</v>
      </c>
    </row>
    <row r="22409" spans="1:11" x14ac:dyDescent="0.3">
      <c r="A22409" s="341">
        <v>43947.189586863424</v>
      </c>
      <c r="B22409" s="318">
        <v>41164.089999999997</v>
      </c>
      <c r="C22409" s="318">
        <f t="shared" si="509"/>
        <v>0.2529999999969732</v>
      </c>
      <c r="D22409" s="414">
        <f t="shared" si="510"/>
        <v>0.1264999999984866</v>
      </c>
      <c r="H22409" s="406"/>
      <c r="J22409" s="82">
        <v>63</v>
      </c>
      <c r="K22409" s="391">
        <v>1</v>
      </c>
    </row>
    <row r="22410" spans="1:11" x14ac:dyDescent="0.3">
      <c r="A22410" s="341">
        <v>43947.231253587961</v>
      </c>
      <c r="B22410" s="318">
        <v>41164.339</v>
      </c>
      <c r="C22410" s="318">
        <f t="shared" si="509"/>
        <v>0.24900000000343425</v>
      </c>
      <c r="D22410" s="414">
        <f t="shared" si="510"/>
        <v>0.12450000000171713</v>
      </c>
      <c r="H22410" s="406"/>
      <c r="J22410" s="82">
        <v>64</v>
      </c>
      <c r="K22410" s="319">
        <v>2</v>
      </c>
    </row>
    <row r="22411" spans="1:11" x14ac:dyDescent="0.3">
      <c r="A22411" s="341">
        <v>43947.272920312498</v>
      </c>
      <c r="B22411" s="318">
        <v>41164.589</v>
      </c>
      <c r="C22411" s="318">
        <f t="shared" si="509"/>
        <v>0.25</v>
      </c>
      <c r="D22411" s="414">
        <f t="shared" si="510"/>
        <v>0.125</v>
      </c>
      <c r="H22411" s="406"/>
      <c r="J22411" s="82">
        <v>65</v>
      </c>
      <c r="K22411" s="320">
        <v>3</v>
      </c>
    </row>
    <row r="22412" spans="1:11" x14ac:dyDescent="0.3">
      <c r="A22412" s="341">
        <v>43947.314587037035</v>
      </c>
      <c r="B22412" s="318">
        <v>41164.832000000002</v>
      </c>
      <c r="C22412" s="318">
        <f t="shared" si="509"/>
        <v>0.24300000000221189</v>
      </c>
      <c r="D22412" s="414">
        <f t="shared" si="510"/>
        <v>0.12150000000110595</v>
      </c>
      <c r="H22412" s="406"/>
      <c r="J22412" s="82">
        <v>66</v>
      </c>
      <c r="K22412" s="321">
        <v>4</v>
      </c>
    </row>
    <row r="22413" spans="1:11" x14ac:dyDescent="0.3">
      <c r="A22413" s="341">
        <v>43947.356253761573</v>
      </c>
      <c r="B22413" s="318">
        <v>41165.089999999997</v>
      </c>
      <c r="C22413" s="318">
        <f t="shared" si="509"/>
        <v>0.25799999999435386</v>
      </c>
      <c r="D22413" s="414">
        <f t="shared" si="510"/>
        <v>0.12899999999717693</v>
      </c>
      <c r="H22413" s="406"/>
      <c r="J22413" s="82">
        <v>67</v>
      </c>
      <c r="K22413" s="391">
        <v>1</v>
      </c>
    </row>
    <row r="22414" spans="1:11" x14ac:dyDescent="0.3">
      <c r="A22414" s="341">
        <v>43947.39792048611</v>
      </c>
      <c r="B22414" s="318">
        <v>41165.341999999997</v>
      </c>
      <c r="C22414" s="318">
        <f t="shared" si="509"/>
        <v>0.25200000000040745</v>
      </c>
      <c r="D22414" s="414">
        <f t="shared" si="510"/>
        <v>0.12600000000020373</v>
      </c>
      <c r="H22414" s="406"/>
      <c r="J22414" s="82">
        <v>68</v>
      </c>
      <c r="K22414" s="319">
        <v>2</v>
      </c>
    </row>
    <row r="22415" spans="1:11" x14ac:dyDescent="0.3">
      <c r="A22415" s="341">
        <v>43947.439587210647</v>
      </c>
      <c r="B22415" s="318">
        <v>41165.584000000003</v>
      </c>
      <c r="C22415" s="318">
        <f t="shared" si="509"/>
        <v>0.24200000000564614</v>
      </c>
      <c r="D22415" s="414">
        <f t="shared" si="510"/>
        <v>0.12100000000282307</v>
      </c>
      <c r="H22415" s="406"/>
      <c r="J22415" s="82">
        <v>69</v>
      </c>
      <c r="K22415" s="320">
        <v>3</v>
      </c>
    </row>
    <row r="22416" spans="1:11" x14ac:dyDescent="0.3">
      <c r="A22416" s="341">
        <v>43947.481253935184</v>
      </c>
      <c r="B22416" s="318">
        <v>41165.822</v>
      </c>
      <c r="C22416" s="318">
        <f t="shared" si="509"/>
        <v>0.23799999999755528</v>
      </c>
      <c r="D22416" s="414">
        <f t="shared" si="510"/>
        <v>0.11899999999877764</v>
      </c>
      <c r="H22416" s="406"/>
      <c r="J22416" s="82">
        <v>70</v>
      </c>
      <c r="K22416" s="321">
        <v>4</v>
      </c>
    </row>
    <row r="22417" spans="1:11" x14ac:dyDescent="0.3">
      <c r="A22417" s="341">
        <v>43947.522920659721</v>
      </c>
      <c r="B22417" s="318">
        <v>41166.074999999997</v>
      </c>
      <c r="C22417" s="318">
        <f t="shared" si="509"/>
        <v>0.2529999999969732</v>
      </c>
      <c r="D22417" s="414">
        <f t="shared" si="510"/>
        <v>0.1264999999984866</v>
      </c>
      <c r="H22417" s="406"/>
      <c r="J22417" s="82">
        <v>71</v>
      </c>
      <c r="K22417" s="391">
        <v>1</v>
      </c>
    </row>
    <row r="22418" spans="1:11" x14ac:dyDescent="0.3">
      <c r="A22418" s="341">
        <v>43947.564587384259</v>
      </c>
      <c r="B22418" s="318">
        <v>41166.321000000004</v>
      </c>
      <c r="C22418" s="318">
        <f t="shared" si="509"/>
        <v>0.24600000000646105</v>
      </c>
      <c r="D22418" s="414">
        <f t="shared" si="510"/>
        <v>0.12300000000323053</v>
      </c>
      <c r="H22418" s="406"/>
      <c r="J22418" s="82">
        <v>72</v>
      </c>
      <c r="K22418" s="319">
        <v>2</v>
      </c>
    </row>
    <row r="22419" spans="1:11" x14ac:dyDescent="0.3">
      <c r="A22419" s="341">
        <v>43947.606254108796</v>
      </c>
      <c r="B22419" s="318">
        <v>41166.561000000002</v>
      </c>
      <c r="C22419" s="318">
        <f t="shared" si="509"/>
        <v>0.23999999999796273</v>
      </c>
      <c r="D22419" s="414">
        <f t="shared" si="510"/>
        <v>0.11999999999898137</v>
      </c>
      <c r="H22419" s="406"/>
      <c r="J22419" s="82">
        <v>73</v>
      </c>
      <c r="K22419" s="320">
        <v>3</v>
      </c>
    </row>
    <row r="22420" spans="1:11" x14ac:dyDescent="0.3">
      <c r="A22420" s="341">
        <v>43947.647920833333</v>
      </c>
      <c r="B22420" s="355">
        <v>41166.792000000001</v>
      </c>
      <c r="C22420" s="355">
        <f t="shared" si="509"/>
        <v>0.23099999999976717</v>
      </c>
      <c r="D22420" s="419">
        <f t="shared" si="510"/>
        <v>0.11549999999988358</v>
      </c>
      <c r="H22420" s="406"/>
      <c r="J22420" s="82">
        <v>74</v>
      </c>
      <c r="K22420" s="321">
        <v>4</v>
      </c>
    </row>
    <row r="22421" spans="1:11" x14ac:dyDescent="0.3">
      <c r="A22421" s="341">
        <v>43947.68958755787</v>
      </c>
      <c r="B22421" s="355">
        <v>41167.038999999997</v>
      </c>
      <c r="C22421" s="355">
        <f t="shared" si="509"/>
        <v>0.24699999999575084</v>
      </c>
      <c r="D22421" s="419">
        <f t="shared" si="510"/>
        <v>0.12349999999787542</v>
      </c>
      <c r="H22421" s="406"/>
      <c r="J22421" s="82">
        <v>75</v>
      </c>
      <c r="K22421" s="391">
        <v>1</v>
      </c>
    </row>
    <row r="22422" spans="1:11" x14ac:dyDescent="0.3">
      <c r="A22422" s="341">
        <v>43947.731254282407</v>
      </c>
      <c r="B22422" s="318">
        <v>41167.286999999997</v>
      </c>
      <c r="C22422" s="318">
        <f t="shared" si="509"/>
        <v>0.24799999999959255</v>
      </c>
      <c r="D22422" s="414">
        <f t="shared" si="510"/>
        <v>0.12399999999979627</v>
      </c>
      <c r="H22422" s="406"/>
      <c r="J22422" s="82">
        <v>76</v>
      </c>
      <c r="K22422" s="319">
        <v>2</v>
      </c>
    </row>
    <row r="22423" spans="1:11" x14ac:dyDescent="0.3">
      <c r="A22423" s="341">
        <v>43947.772921006945</v>
      </c>
      <c r="B22423" s="318">
        <v>41167.527000000002</v>
      </c>
      <c r="C22423" s="318">
        <f t="shared" si="509"/>
        <v>0.24000000000523869</v>
      </c>
      <c r="D22423" s="414">
        <f t="shared" si="510"/>
        <v>0.12000000000261934</v>
      </c>
      <c r="H22423" s="406"/>
      <c r="J22423" s="82">
        <v>77</v>
      </c>
      <c r="K22423" s="320">
        <v>3</v>
      </c>
    </row>
    <row r="22424" spans="1:11" x14ac:dyDescent="0.3">
      <c r="A22424" s="341">
        <v>43947.814587731482</v>
      </c>
      <c r="B22424" s="318">
        <v>41167.758000000002</v>
      </c>
      <c r="C22424" s="318">
        <f t="shared" si="509"/>
        <v>0.23099999999976717</v>
      </c>
      <c r="D22424" s="414">
        <f t="shared" si="510"/>
        <v>0.11549999999988358</v>
      </c>
      <c r="H22424" s="406"/>
      <c r="J22424" s="82">
        <v>78</v>
      </c>
      <c r="K22424" s="321">
        <v>4</v>
      </c>
    </row>
    <row r="22425" spans="1:11" x14ac:dyDescent="0.3">
      <c r="A22425" s="341">
        <v>43947.856254456019</v>
      </c>
      <c r="B22425" s="318">
        <v>41167.995999999999</v>
      </c>
      <c r="C22425" s="318">
        <f t="shared" si="509"/>
        <v>0.23799999999755528</v>
      </c>
      <c r="D22425" s="414">
        <f t="shared" si="510"/>
        <v>0.11899999999877764</v>
      </c>
      <c r="H22425" s="406"/>
      <c r="J22425" s="82">
        <v>79</v>
      </c>
      <c r="K22425" s="391">
        <v>1</v>
      </c>
    </row>
    <row r="22426" spans="1:11" x14ac:dyDescent="0.3">
      <c r="A22426" s="341">
        <v>43947.897921180556</v>
      </c>
      <c r="B22426" s="318">
        <v>41168.239000000001</v>
      </c>
      <c r="C22426" s="318">
        <f t="shared" si="509"/>
        <v>0.24300000000221189</v>
      </c>
      <c r="D22426" s="414">
        <f t="shared" si="510"/>
        <v>0.12150000000110595</v>
      </c>
      <c r="H22426" s="406"/>
      <c r="J22426" s="82">
        <v>80</v>
      </c>
      <c r="K22426" s="319">
        <v>2</v>
      </c>
    </row>
    <row r="22427" spans="1:11" x14ac:dyDescent="0.3">
      <c r="A22427" s="341">
        <v>43947.939587905094</v>
      </c>
      <c r="B22427" s="318">
        <v>41168.480000000003</v>
      </c>
      <c r="C22427" s="318">
        <f t="shared" si="509"/>
        <v>0.24100000000180444</v>
      </c>
      <c r="D22427" s="414">
        <f t="shared" si="510"/>
        <v>0.12050000000090222</v>
      </c>
      <c r="H22427" s="406"/>
      <c r="J22427" s="82">
        <v>81</v>
      </c>
      <c r="K22427" s="320">
        <v>3</v>
      </c>
    </row>
    <row r="22428" spans="1:11" x14ac:dyDescent="0.3">
      <c r="A22428" s="341">
        <v>43947.981254629631</v>
      </c>
      <c r="B22428" s="318">
        <v>41168.718000000001</v>
      </c>
      <c r="C22428" s="318">
        <f t="shared" si="509"/>
        <v>0.23799999999755528</v>
      </c>
      <c r="D22428" s="414">
        <f t="shared" si="510"/>
        <v>0.11899999999877764</v>
      </c>
      <c r="E22428" s="336">
        <f>SUM(C22405:C22428)*7.4805194805</f>
        <v>43.738597402495259</v>
      </c>
      <c r="F22428" s="324">
        <f>AVERAGE(D22405:D22428)</f>
        <v>0.12181250000003274</v>
      </c>
      <c r="G22428" s="324">
        <f>_xlfn.STDEV.S(D22405:D22428)</f>
        <v>3.3583526625953351E-3</v>
      </c>
      <c r="H22428" s="404"/>
      <c r="I22428" s="344">
        <f>AVERAGE(D22260:D22428)</f>
        <v>0.12160714285714459</v>
      </c>
      <c r="J22428" s="82">
        <v>82</v>
      </c>
      <c r="K22428" s="321">
        <v>4</v>
      </c>
    </row>
    <row r="22429" spans="1:11" x14ac:dyDescent="0.3">
      <c r="A22429" s="341">
        <v>43948.022921354168</v>
      </c>
      <c r="B22429" s="318">
        <v>41168.957999999999</v>
      </c>
      <c r="C22429" s="318">
        <f t="shared" si="509"/>
        <v>0.23999999999796273</v>
      </c>
      <c r="D22429" s="414">
        <f t="shared" si="510"/>
        <v>0.11999999999898137</v>
      </c>
      <c r="H22429" s="406"/>
      <c r="J22429" s="82">
        <v>83</v>
      </c>
      <c r="K22429" s="391">
        <v>1</v>
      </c>
    </row>
    <row r="22430" spans="1:11" x14ac:dyDescent="0.3">
      <c r="A22430" s="341">
        <v>43948.064588078705</v>
      </c>
      <c r="B22430" s="318">
        <v>41169.207000000002</v>
      </c>
      <c r="C22430" s="318">
        <f t="shared" si="509"/>
        <v>0.24900000000343425</v>
      </c>
      <c r="D22430" s="414">
        <f t="shared" si="510"/>
        <v>0.12450000000171713</v>
      </c>
      <c r="H22430" s="406"/>
      <c r="J22430" s="82">
        <v>84</v>
      </c>
      <c r="K22430" s="319">
        <v>2</v>
      </c>
    </row>
    <row r="22431" spans="1:11" x14ac:dyDescent="0.3">
      <c r="A22431" s="341">
        <v>43948.106254803242</v>
      </c>
      <c r="B22431" s="318">
        <v>41169.449000000001</v>
      </c>
      <c r="C22431" s="318">
        <f t="shared" si="509"/>
        <v>0.24199999999837019</v>
      </c>
      <c r="D22431" s="414">
        <f t="shared" si="510"/>
        <v>0.12099999999918509</v>
      </c>
      <c r="H22431" s="406"/>
      <c r="J22431" s="82">
        <v>85</v>
      </c>
      <c r="K22431" s="320">
        <v>3</v>
      </c>
    </row>
    <row r="22432" spans="1:11" x14ac:dyDescent="0.3">
      <c r="A22432" s="341">
        <v>43948.14792152778</v>
      </c>
      <c r="B22432" s="318">
        <v>41169.688000000002</v>
      </c>
      <c r="C22432" s="318">
        <f t="shared" si="509"/>
        <v>0.23900000000139698</v>
      </c>
      <c r="D22432" s="414">
        <f t="shared" si="510"/>
        <v>0.11950000000069849</v>
      </c>
      <c r="H22432" s="406"/>
      <c r="J22432" s="82">
        <v>86</v>
      </c>
      <c r="K22432" s="321">
        <v>4</v>
      </c>
    </row>
    <row r="22433" spans="1:12" x14ac:dyDescent="0.3">
      <c r="A22433" s="341">
        <v>43948.189588252317</v>
      </c>
      <c r="B22433" s="318">
        <v>41169.932000000001</v>
      </c>
      <c r="C22433" s="318">
        <f t="shared" si="509"/>
        <v>0.24399999999877764</v>
      </c>
      <c r="D22433" s="414">
        <f t="shared" si="510"/>
        <v>0.12199999999938882</v>
      </c>
      <c r="H22433" s="406"/>
      <c r="J22433" s="82">
        <v>87</v>
      </c>
      <c r="K22433" s="391">
        <v>1</v>
      </c>
    </row>
    <row r="22434" spans="1:12" x14ac:dyDescent="0.3">
      <c r="A22434" s="341">
        <v>43948.231254976854</v>
      </c>
      <c r="B22434" s="318">
        <v>41170.188999999998</v>
      </c>
      <c r="C22434" s="318">
        <f t="shared" si="509"/>
        <v>0.25699999999778811</v>
      </c>
      <c r="D22434" s="414">
        <f t="shared" si="510"/>
        <v>0.12849999999889405</v>
      </c>
      <c r="H22434" s="406"/>
      <c r="J22434" s="82">
        <v>88</v>
      </c>
      <c r="K22434" s="319">
        <v>2</v>
      </c>
    </row>
    <row r="22435" spans="1:12" x14ac:dyDescent="0.3">
      <c r="A22435" s="341">
        <v>43948.272921701391</v>
      </c>
      <c r="B22435" s="318">
        <v>41170.438999999998</v>
      </c>
      <c r="C22435" s="318">
        <f t="shared" si="509"/>
        <v>0.25</v>
      </c>
      <c r="D22435" s="414">
        <f t="shared" si="510"/>
        <v>0.125</v>
      </c>
      <c r="H22435" s="406"/>
      <c r="J22435" s="82">
        <v>89</v>
      </c>
      <c r="K22435" s="320">
        <v>3</v>
      </c>
    </row>
    <row r="22436" spans="1:12" x14ac:dyDescent="0.3">
      <c r="A22436" s="341">
        <v>43948.314588425928</v>
      </c>
      <c r="B22436" s="318">
        <v>41170.680999999997</v>
      </c>
      <c r="C22436" s="318">
        <f t="shared" si="509"/>
        <v>0.24199999999837019</v>
      </c>
      <c r="D22436" s="414">
        <f t="shared" si="510"/>
        <v>0.12099999999918509</v>
      </c>
      <c r="H22436" s="406"/>
      <c r="J22436" s="82">
        <v>90</v>
      </c>
      <c r="K22436" s="321">
        <v>4</v>
      </c>
    </row>
    <row r="22437" spans="1:12" x14ac:dyDescent="0.3">
      <c r="A22437" s="341">
        <v>43948.356255150466</v>
      </c>
      <c r="B22437" s="318">
        <v>41170.932000000001</v>
      </c>
      <c r="C22437" s="318">
        <f t="shared" si="509"/>
        <v>0.25100000000384171</v>
      </c>
      <c r="D22437" s="414">
        <f t="shared" si="510"/>
        <v>0.12550000000192085</v>
      </c>
      <c r="H22437" s="406"/>
      <c r="J22437" s="82">
        <v>91</v>
      </c>
      <c r="K22437" s="391">
        <v>1</v>
      </c>
    </row>
    <row r="22438" spans="1:12" x14ac:dyDescent="0.3">
      <c r="A22438" s="341">
        <v>43948.397921875003</v>
      </c>
      <c r="B22438" s="318">
        <v>41171.188999999998</v>
      </c>
      <c r="C22438" s="318">
        <f t="shared" si="509"/>
        <v>0.25699999999778811</v>
      </c>
      <c r="D22438" s="414">
        <f t="shared" si="510"/>
        <v>0.12849999999889405</v>
      </c>
      <c r="H22438" s="406"/>
      <c r="J22438" s="82">
        <v>92</v>
      </c>
      <c r="K22438" s="319">
        <v>2</v>
      </c>
    </row>
    <row r="22439" spans="1:12" x14ac:dyDescent="0.3">
      <c r="A22439" s="341">
        <v>43948.43958859954</v>
      </c>
      <c r="B22439" s="318">
        <v>41171.432000000001</v>
      </c>
      <c r="C22439" s="318">
        <f t="shared" si="509"/>
        <v>0.24300000000221189</v>
      </c>
      <c r="D22439" s="414">
        <f t="shared" si="510"/>
        <v>0.12150000000110595</v>
      </c>
      <c r="H22439" s="406"/>
      <c r="J22439" s="82">
        <v>93</v>
      </c>
      <c r="K22439" s="320">
        <v>3</v>
      </c>
    </row>
    <row r="22440" spans="1:12" x14ac:dyDescent="0.3">
      <c r="A22440" s="341">
        <v>43948.481255324077</v>
      </c>
      <c r="B22440" s="318">
        <v>41171.667999999998</v>
      </c>
      <c r="C22440" s="318">
        <f t="shared" si="509"/>
        <v>0.23599999999714782</v>
      </c>
      <c r="D22440" s="414">
        <f t="shared" si="510"/>
        <v>0.11799999999857391</v>
      </c>
      <c r="H22440" s="406"/>
      <c r="J22440" s="82">
        <v>94</v>
      </c>
      <c r="K22440" s="321">
        <v>4</v>
      </c>
    </row>
    <row r="22441" spans="1:12" x14ac:dyDescent="0.3">
      <c r="A22441" s="341">
        <v>43948.489583333336</v>
      </c>
      <c r="B22441" s="318">
        <v>41171.667999999998</v>
      </c>
      <c r="H22441" s="332"/>
      <c r="J22441" s="82">
        <v>1</v>
      </c>
      <c r="K22441" s="321">
        <v>4</v>
      </c>
      <c r="L22441" s="54" t="s">
        <v>313</v>
      </c>
    </row>
    <row r="22442" spans="1:12" x14ac:dyDescent="0.3">
      <c r="A22442" s="341">
        <v>43948.53125</v>
      </c>
      <c r="B22442" s="318">
        <v>41171.917000000001</v>
      </c>
      <c r="C22442" s="318">
        <f t="shared" si="509"/>
        <v>0.24900000000343425</v>
      </c>
      <c r="D22442" s="414">
        <f t="shared" si="510"/>
        <v>0.12450000000171713</v>
      </c>
      <c r="H22442" s="406"/>
      <c r="J22442" s="82">
        <v>2</v>
      </c>
      <c r="K22442" s="391">
        <v>1</v>
      </c>
    </row>
    <row r="22443" spans="1:12" x14ac:dyDescent="0.3">
      <c r="A22443" s="341">
        <v>43948.572916666664</v>
      </c>
      <c r="B22443" s="318">
        <v>41172.17</v>
      </c>
      <c r="C22443" s="318">
        <f t="shared" si="509"/>
        <v>0.2529999999969732</v>
      </c>
      <c r="D22443" s="414">
        <f t="shared" si="510"/>
        <v>0.1264999999984866</v>
      </c>
      <c r="H22443" s="406"/>
      <c r="J22443" s="82">
        <v>3</v>
      </c>
      <c r="K22443" s="319">
        <v>2</v>
      </c>
    </row>
    <row r="22444" spans="1:12" x14ac:dyDescent="0.3">
      <c r="A22444" s="341">
        <v>43948.614583333336</v>
      </c>
      <c r="B22444" s="318">
        <v>41172.413999999997</v>
      </c>
      <c r="C22444" s="318">
        <f t="shared" si="509"/>
        <v>0.24399999999877764</v>
      </c>
      <c r="D22444" s="414">
        <f t="shared" si="510"/>
        <v>0.12199999999938882</v>
      </c>
      <c r="H22444" s="406"/>
      <c r="J22444" s="82">
        <v>4</v>
      </c>
      <c r="K22444" s="320">
        <v>3</v>
      </c>
    </row>
    <row r="22445" spans="1:12" x14ac:dyDescent="0.3">
      <c r="A22445" s="341">
        <v>43948.65625</v>
      </c>
      <c r="B22445" s="318">
        <v>41172.648000000001</v>
      </c>
      <c r="C22445" s="318">
        <f t="shared" si="509"/>
        <v>0.23400000000401633</v>
      </c>
      <c r="D22445" s="414">
        <f t="shared" si="510"/>
        <v>0.11700000000200816</v>
      </c>
      <c r="H22445" s="406"/>
      <c r="J22445" s="82">
        <v>5</v>
      </c>
      <c r="K22445" s="321">
        <v>4</v>
      </c>
    </row>
    <row r="22446" spans="1:12" x14ac:dyDescent="0.3">
      <c r="A22446" s="341">
        <v>43948.697916666664</v>
      </c>
      <c r="B22446" s="318">
        <v>41172.887000000002</v>
      </c>
      <c r="C22446" s="318">
        <f t="shared" si="509"/>
        <v>0.23900000000139698</v>
      </c>
      <c r="D22446" s="414">
        <f t="shared" si="510"/>
        <v>0.11950000000069849</v>
      </c>
      <c r="H22446" s="406"/>
      <c r="J22446" s="82">
        <v>6</v>
      </c>
      <c r="K22446" s="391">
        <v>1</v>
      </c>
    </row>
    <row r="22447" spans="1:12" x14ac:dyDescent="0.3">
      <c r="A22447" s="341">
        <v>43948.739583333336</v>
      </c>
      <c r="B22447" s="318">
        <v>41173.137999999999</v>
      </c>
      <c r="C22447" s="318">
        <f t="shared" si="509"/>
        <v>0.25099999999656575</v>
      </c>
      <c r="D22447" s="414">
        <f t="shared" si="510"/>
        <v>0.12549999999828287</v>
      </c>
      <c r="H22447" s="406"/>
      <c r="J22447" s="82">
        <v>7</v>
      </c>
      <c r="K22447" s="319">
        <v>2</v>
      </c>
    </row>
    <row r="22448" spans="1:12" x14ac:dyDescent="0.3">
      <c r="A22448" s="341">
        <v>43948.78125</v>
      </c>
      <c r="B22448" s="355">
        <v>41173.381999999998</v>
      </c>
      <c r="C22448" s="355">
        <f t="shared" si="509"/>
        <v>0.24399999999877764</v>
      </c>
      <c r="D22448" s="419">
        <f t="shared" si="510"/>
        <v>0.12199999999938882</v>
      </c>
      <c r="H22448" s="406"/>
      <c r="J22448" s="82">
        <v>8</v>
      </c>
      <c r="K22448" s="320">
        <v>3</v>
      </c>
    </row>
    <row r="22449" spans="1:11" x14ac:dyDescent="0.3">
      <c r="A22449" s="341">
        <v>43948.822916666664</v>
      </c>
      <c r="B22449" s="355">
        <v>41173.614999999998</v>
      </c>
      <c r="C22449" s="355">
        <f t="shared" si="509"/>
        <v>0.23300000000017462</v>
      </c>
      <c r="D22449" s="419">
        <f t="shared" si="510"/>
        <v>0.11650000000008731</v>
      </c>
      <c r="H22449" s="406"/>
      <c r="J22449" s="82">
        <v>9</v>
      </c>
      <c r="K22449" s="321">
        <v>4</v>
      </c>
    </row>
    <row r="22450" spans="1:11" x14ac:dyDescent="0.3">
      <c r="A22450" s="341">
        <v>43948.864583333336</v>
      </c>
      <c r="B22450" s="318">
        <v>41173.847999999998</v>
      </c>
      <c r="C22450" s="318">
        <f t="shared" si="509"/>
        <v>0.23300000000017462</v>
      </c>
      <c r="D22450" s="414">
        <f t="shared" si="510"/>
        <v>0.11650000000008731</v>
      </c>
      <c r="H22450" s="406"/>
      <c r="J22450" s="82">
        <v>10</v>
      </c>
      <c r="K22450" s="391">
        <v>1</v>
      </c>
    </row>
    <row r="22451" spans="1:11" x14ac:dyDescent="0.3">
      <c r="A22451" s="341">
        <v>43948.90625</v>
      </c>
      <c r="B22451" s="318">
        <v>41174.091</v>
      </c>
      <c r="C22451" s="318">
        <f t="shared" si="509"/>
        <v>0.24300000000221189</v>
      </c>
      <c r="D22451" s="414">
        <f t="shared" si="510"/>
        <v>0.12150000000110595</v>
      </c>
      <c r="H22451" s="406"/>
      <c r="J22451" s="82">
        <v>11</v>
      </c>
      <c r="K22451" s="319">
        <v>2</v>
      </c>
    </row>
    <row r="22452" spans="1:11" x14ac:dyDescent="0.3">
      <c r="A22452" s="341">
        <v>43948.947916666664</v>
      </c>
      <c r="B22452" s="318">
        <v>41174.33</v>
      </c>
      <c r="C22452" s="318">
        <f t="shared" si="509"/>
        <v>0.23900000000139698</v>
      </c>
      <c r="D22452" s="414">
        <f t="shared" si="510"/>
        <v>0.11950000000069849</v>
      </c>
      <c r="H22452" s="406"/>
      <c r="J22452" s="82">
        <v>12</v>
      </c>
      <c r="K22452" s="320">
        <v>3</v>
      </c>
    </row>
    <row r="22453" spans="1:11" x14ac:dyDescent="0.3">
      <c r="A22453" s="341">
        <v>43948.989583333336</v>
      </c>
      <c r="B22453" s="318">
        <v>41174.569000000003</v>
      </c>
      <c r="C22453" s="318">
        <f t="shared" si="509"/>
        <v>0.23900000000139698</v>
      </c>
      <c r="D22453" s="414">
        <f t="shared" si="510"/>
        <v>0.11950000000069849</v>
      </c>
      <c r="E22453" s="336">
        <f>SUM(C22429:C22453)*7.4805194805</f>
        <v>43.76851948042335</v>
      </c>
      <c r="F22453" s="324">
        <f>AVERAGE(D22429:D22453)</f>
        <v>0.12189583333338305</v>
      </c>
      <c r="G22453" s="324">
        <f>_xlfn.STDEV.S(D22429:D22453)</f>
        <v>3.5107882385730315E-3</v>
      </c>
      <c r="H22453" s="406"/>
      <c r="J22453" s="82">
        <v>13</v>
      </c>
      <c r="K22453" s="321">
        <v>4</v>
      </c>
    </row>
    <row r="22454" spans="1:11" x14ac:dyDescent="0.3">
      <c r="A22454" s="341">
        <v>43949.03125</v>
      </c>
      <c r="B22454" s="318">
        <v>41174.800000000003</v>
      </c>
      <c r="C22454" s="318">
        <f t="shared" si="509"/>
        <v>0.23099999999976717</v>
      </c>
      <c r="D22454" s="414">
        <f t="shared" si="510"/>
        <v>0.11549999999988358</v>
      </c>
      <c r="H22454" s="406"/>
      <c r="J22454" s="82">
        <v>14</v>
      </c>
      <c r="K22454" s="391">
        <v>1</v>
      </c>
    </row>
    <row r="22455" spans="1:11" x14ac:dyDescent="0.3">
      <c r="A22455" s="341">
        <v>43949.072916666664</v>
      </c>
      <c r="B22455" s="318">
        <v>41175.048000000003</v>
      </c>
      <c r="C22455" s="318">
        <f t="shared" si="509"/>
        <v>0.24799999999959255</v>
      </c>
      <c r="D22455" s="414">
        <f t="shared" si="510"/>
        <v>0.12399999999979627</v>
      </c>
      <c r="H22455" s="406"/>
      <c r="J22455" s="82">
        <v>15</v>
      </c>
      <c r="K22455" s="319">
        <v>2</v>
      </c>
    </row>
    <row r="22456" spans="1:11" x14ac:dyDescent="0.3">
      <c r="A22456" s="341">
        <v>43949.114583333336</v>
      </c>
      <c r="B22456" s="318">
        <v>41175.294999999998</v>
      </c>
      <c r="C22456" s="318">
        <f t="shared" si="509"/>
        <v>0.24699999999575084</v>
      </c>
      <c r="D22456" s="414">
        <f t="shared" si="510"/>
        <v>0.12349999999787542</v>
      </c>
      <c r="H22456" s="406"/>
      <c r="J22456" s="82">
        <v>16</v>
      </c>
      <c r="K22456" s="320">
        <v>3</v>
      </c>
    </row>
    <row r="22457" spans="1:11" x14ac:dyDescent="0.3">
      <c r="A22457" s="341">
        <v>43949.15625</v>
      </c>
      <c r="B22457" s="318">
        <v>41175.54</v>
      </c>
      <c r="C22457" s="318">
        <f t="shared" si="509"/>
        <v>0.24500000000261934</v>
      </c>
      <c r="D22457" s="414">
        <f t="shared" si="510"/>
        <v>0.12250000000130967</v>
      </c>
      <c r="H22457" s="406"/>
      <c r="J22457" s="82">
        <v>17</v>
      </c>
      <c r="K22457" s="321">
        <v>4</v>
      </c>
    </row>
    <row r="22458" spans="1:11" x14ac:dyDescent="0.3">
      <c r="A22458" s="341">
        <v>43949.197916666664</v>
      </c>
      <c r="B22458" s="318">
        <v>41175.777999999998</v>
      </c>
      <c r="C22458" s="318">
        <f t="shared" si="509"/>
        <v>0.23799999999755528</v>
      </c>
      <c r="D22458" s="414">
        <f t="shared" si="510"/>
        <v>0.11899999999877764</v>
      </c>
      <c r="H22458" s="406"/>
      <c r="J22458" s="82">
        <v>18</v>
      </c>
      <c r="K22458" s="391">
        <v>1</v>
      </c>
    </row>
    <row r="22459" spans="1:11" x14ac:dyDescent="0.3">
      <c r="A22459" s="341">
        <v>43949.239583333336</v>
      </c>
      <c r="B22459" s="318">
        <v>41176.029000000002</v>
      </c>
      <c r="C22459" s="318">
        <f t="shared" si="509"/>
        <v>0.25100000000384171</v>
      </c>
      <c r="D22459" s="414">
        <f t="shared" si="510"/>
        <v>0.12550000000192085</v>
      </c>
      <c r="H22459" s="406"/>
      <c r="J22459" s="82">
        <v>19</v>
      </c>
      <c r="K22459" s="319">
        <v>2</v>
      </c>
    </row>
    <row r="22460" spans="1:11" x14ac:dyDescent="0.3">
      <c r="A22460" s="341">
        <v>43949.28125</v>
      </c>
      <c r="B22460" s="318">
        <v>41176.286</v>
      </c>
      <c r="C22460" s="318">
        <f t="shared" si="509"/>
        <v>0.25699999999778811</v>
      </c>
      <c r="D22460" s="414">
        <f t="shared" si="510"/>
        <v>0.12849999999889405</v>
      </c>
      <c r="H22460" s="406"/>
      <c r="J22460" s="82">
        <v>20</v>
      </c>
      <c r="K22460" s="320">
        <v>3</v>
      </c>
    </row>
    <row r="22461" spans="1:11" x14ac:dyDescent="0.3">
      <c r="A22461" s="341">
        <v>43949.322916666664</v>
      </c>
      <c r="B22461" s="318">
        <v>41176.538</v>
      </c>
      <c r="C22461" s="318">
        <f t="shared" si="509"/>
        <v>0.25200000000040745</v>
      </c>
      <c r="D22461" s="414">
        <f t="shared" si="510"/>
        <v>0.12600000000020373</v>
      </c>
      <c r="H22461" s="406"/>
      <c r="J22461" s="82">
        <v>21</v>
      </c>
      <c r="K22461" s="321">
        <v>4</v>
      </c>
    </row>
    <row r="22462" spans="1:11" x14ac:dyDescent="0.3">
      <c r="A22462" s="341">
        <v>43949.364583333336</v>
      </c>
      <c r="B22462" s="318">
        <v>41176.781000000003</v>
      </c>
      <c r="C22462" s="318">
        <f t="shared" si="509"/>
        <v>0.24300000000221189</v>
      </c>
      <c r="D22462" s="414">
        <f t="shared" si="510"/>
        <v>0.12150000000110595</v>
      </c>
      <c r="H22462" s="406"/>
      <c r="J22462" s="82">
        <v>22</v>
      </c>
      <c r="K22462" s="391">
        <v>1</v>
      </c>
    </row>
    <row r="22463" spans="1:11" x14ac:dyDescent="0.3">
      <c r="A22463" s="341">
        <v>43949.40625</v>
      </c>
      <c r="B22463" s="318">
        <v>41177.038</v>
      </c>
      <c r="C22463" s="318">
        <f t="shared" si="509"/>
        <v>0.25699999999778811</v>
      </c>
      <c r="D22463" s="414">
        <f t="shared" si="510"/>
        <v>0.12849999999889405</v>
      </c>
      <c r="H22463" s="406"/>
      <c r="J22463" s="82">
        <v>23</v>
      </c>
      <c r="K22463" s="319">
        <v>2</v>
      </c>
    </row>
    <row r="22464" spans="1:11" x14ac:dyDescent="0.3">
      <c r="A22464" s="341">
        <v>43949.447916666664</v>
      </c>
      <c r="B22464" s="318">
        <v>41177.281999999999</v>
      </c>
      <c r="C22464" s="318">
        <f t="shared" si="509"/>
        <v>0.24399999999877764</v>
      </c>
      <c r="D22464" s="414">
        <f t="shared" si="510"/>
        <v>0.12199999999938882</v>
      </c>
      <c r="H22464" s="406"/>
      <c r="J22464" s="82">
        <v>24</v>
      </c>
      <c r="K22464" s="320">
        <v>3</v>
      </c>
    </row>
    <row r="22465" spans="1:11" x14ac:dyDescent="0.3">
      <c r="A22465" s="341">
        <v>43949.489583333336</v>
      </c>
      <c r="B22465" s="318">
        <v>41177.523000000001</v>
      </c>
      <c r="C22465" s="318">
        <f t="shared" si="509"/>
        <v>0.24100000000180444</v>
      </c>
      <c r="D22465" s="414">
        <f t="shared" si="510"/>
        <v>0.12050000000090222</v>
      </c>
      <c r="H22465" s="406"/>
      <c r="J22465" s="82">
        <v>25</v>
      </c>
      <c r="K22465" s="321">
        <v>4</v>
      </c>
    </row>
    <row r="22466" spans="1:11" x14ac:dyDescent="0.3">
      <c r="A22466" s="341">
        <v>43949.53125</v>
      </c>
      <c r="B22466" s="318">
        <v>41177.766000000003</v>
      </c>
      <c r="C22466" s="318">
        <f t="shared" si="509"/>
        <v>0.24300000000221189</v>
      </c>
      <c r="D22466" s="414">
        <f t="shared" si="510"/>
        <v>0.12150000000110595</v>
      </c>
      <c r="H22466" s="406"/>
      <c r="J22466" s="82">
        <v>26</v>
      </c>
      <c r="K22466" s="391">
        <v>1</v>
      </c>
    </row>
    <row r="22467" spans="1:11" x14ac:dyDescent="0.3">
      <c r="A22467" s="341">
        <v>43949.572916666664</v>
      </c>
      <c r="B22467" s="318">
        <v>41178.017999999996</v>
      </c>
      <c r="C22467" s="318">
        <f t="shared" si="509"/>
        <v>0.2519999999931315</v>
      </c>
      <c r="D22467" s="414">
        <f t="shared" si="510"/>
        <v>0.12599999999656575</v>
      </c>
      <c r="H22467" s="406"/>
      <c r="J22467" s="82">
        <v>27</v>
      </c>
      <c r="K22467" s="319">
        <v>2</v>
      </c>
    </row>
    <row r="22468" spans="1:11" x14ac:dyDescent="0.3">
      <c r="A22468" s="341">
        <v>43949.614583333336</v>
      </c>
      <c r="B22468" s="318">
        <v>41178.269999999997</v>
      </c>
      <c r="C22468" s="318">
        <f t="shared" si="509"/>
        <v>0.25200000000040745</v>
      </c>
      <c r="D22468" s="414">
        <f t="shared" si="510"/>
        <v>0.12600000000020373</v>
      </c>
      <c r="H22468" s="406"/>
      <c r="J22468" s="82">
        <v>28</v>
      </c>
      <c r="K22468" s="320">
        <v>3</v>
      </c>
    </row>
    <row r="22469" spans="1:11" x14ac:dyDescent="0.3">
      <c r="A22469" s="341">
        <v>43949.65625</v>
      </c>
      <c r="B22469" s="318">
        <v>41178.512000000002</v>
      </c>
      <c r="C22469" s="318">
        <f t="shared" si="509"/>
        <v>0.24200000000564614</v>
      </c>
      <c r="D22469" s="414">
        <f t="shared" si="510"/>
        <v>0.12100000000282307</v>
      </c>
      <c r="H22469" s="406"/>
      <c r="J22469" s="82">
        <v>29</v>
      </c>
      <c r="K22469" s="321">
        <v>4</v>
      </c>
    </row>
    <row r="22470" spans="1:11" x14ac:dyDescent="0.3">
      <c r="A22470" s="341">
        <v>43949.697916666664</v>
      </c>
      <c r="B22470" s="318">
        <v>41178.748</v>
      </c>
      <c r="C22470" s="318">
        <f t="shared" si="509"/>
        <v>0.23599999999714782</v>
      </c>
      <c r="D22470" s="414">
        <f t="shared" si="510"/>
        <v>0.11799999999857391</v>
      </c>
      <c r="H22470" s="406"/>
      <c r="J22470" s="82">
        <v>30</v>
      </c>
      <c r="K22470" s="391">
        <v>1</v>
      </c>
    </row>
    <row r="22471" spans="1:11" x14ac:dyDescent="0.3">
      <c r="A22471" s="341">
        <v>43949.739583333336</v>
      </c>
      <c r="B22471" s="318">
        <v>41178.991999999998</v>
      </c>
      <c r="C22471" s="318">
        <f t="shared" si="509"/>
        <v>0.24399999999877764</v>
      </c>
      <c r="D22471" s="414">
        <f t="shared" si="510"/>
        <v>0.12199999999938882</v>
      </c>
      <c r="H22471" s="406"/>
      <c r="J22471" s="82">
        <v>31</v>
      </c>
      <c r="K22471" s="319">
        <v>2</v>
      </c>
    </row>
    <row r="22472" spans="1:11" x14ac:dyDescent="0.3">
      <c r="A22472" s="341">
        <v>43949.78125</v>
      </c>
      <c r="B22472" s="318">
        <v>41179.241999999998</v>
      </c>
      <c r="C22472" s="318">
        <f t="shared" si="509"/>
        <v>0.25</v>
      </c>
      <c r="D22472" s="414">
        <f t="shared" si="510"/>
        <v>0.125</v>
      </c>
      <c r="H22472" s="406"/>
      <c r="J22472" s="82">
        <v>32</v>
      </c>
      <c r="K22472" s="320">
        <v>3</v>
      </c>
    </row>
    <row r="22473" spans="1:11" x14ac:dyDescent="0.3">
      <c r="A22473" s="341">
        <v>43949.822916666664</v>
      </c>
      <c r="B22473" s="318">
        <v>41179.482000000004</v>
      </c>
      <c r="C22473" s="318">
        <f t="shared" si="509"/>
        <v>0.24000000000523869</v>
      </c>
      <c r="D22473" s="414">
        <f t="shared" si="510"/>
        <v>0.12000000000261934</v>
      </c>
      <c r="H22473" s="406"/>
      <c r="J22473" s="82">
        <v>33</v>
      </c>
      <c r="K22473" s="321">
        <v>4</v>
      </c>
    </row>
    <row r="22474" spans="1:11" x14ac:dyDescent="0.3">
      <c r="A22474" s="341">
        <v>43949.864583333336</v>
      </c>
      <c r="B22474" s="318">
        <v>41179.712</v>
      </c>
      <c r="C22474" s="318">
        <f t="shared" si="509"/>
        <v>0.22999999999592546</v>
      </c>
      <c r="D22474" s="414">
        <f t="shared" si="510"/>
        <v>0.11499999999796273</v>
      </c>
      <c r="H22474" s="406"/>
      <c r="J22474" s="82">
        <v>34</v>
      </c>
      <c r="K22474" s="391">
        <v>1</v>
      </c>
    </row>
    <row r="22475" spans="1:11" x14ac:dyDescent="0.3">
      <c r="A22475" s="341">
        <v>43949.90625</v>
      </c>
      <c r="B22475" s="318">
        <v>41179.951000000001</v>
      </c>
      <c r="C22475" s="318">
        <f t="shared" si="509"/>
        <v>0.23900000000139698</v>
      </c>
      <c r="D22475" s="414">
        <f t="shared" si="510"/>
        <v>0.11950000000069849</v>
      </c>
      <c r="H22475" s="406"/>
      <c r="J22475" s="82">
        <v>35</v>
      </c>
      <c r="K22475" s="319">
        <v>2</v>
      </c>
    </row>
    <row r="22476" spans="1:11" x14ac:dyDescent="0.3">
      <c r="A22476" s="341">
        <v>43949.947916666664</v>
      </c>
      <c r="B22476" s="318">
        <v>41180.199000000001</v>
      </c>
      <c r="C22476" s="318">
        <f t="shared" si="509"/>
        <v>0.24799999999959255</v>
      </c>
      <c r="D22476" s="414">
        <f t="shared" si="510"/>
        <v>0.12399999999979627</v>
      </c>
      <c r="H22476" s="406"/>
      <c r="J22476" s="82">
        <v>36</v>
      </c>
      <c r="K22476" s="320">
        <v>3</v>
      </c>
    </row>
    <row r="22477" spans="1:11" x14ac:dyDescent="0.3">
      <c r="A22477" s="341">
        <v>43949.989583333336</v>
      </c>
      <c r="B22477" s="318">
        <v>41180.438999999998</v>
      </c>
      <c r="C22477" s="318">
        <f t="shared" si="509"/>
        <v>0.23999999999796273</v>
      </c>
      <c r="D22477" s="414">
        <f t="shared" si="510"/>
        <v>0.11999999999898137</v>
      </c>
      <c r="E22477" s="336">
        <f>SUM(C22454:C22477)*7.4805194805</f>
        <v>43.910649350500165</v>
      </c>
      <c r="F22477" s="324">
        <f>AVERAGE(D22454:D22477)</f>
        <v>0.12229166666656965</v>
      </c>
      <c r="G22477" s="324">
        <f>_xlfn.STDEV.S(D22454:D22477)</f>
        <v>3.5901939714873383E-3</v>
      </c>
      <c r="H22477" s="406"/>
      <c r="J22477" s="82">
        <v>37</v>
      </c>
      <c r="K22477" s="321">
        <v>4</v>
      </c>
    </row>
    <row r="22478" spans="1:11" x14ac:dyDescent="0.3">
      <c r="A22478" s="341">
        <v>43950.03125</v>
      </c>
      <c r="B22478" s="318">
        <v>41180.67</v>
      </c>
      <c r="C22478" s="318">
        <f t="shared" si="509"/>
        <v>0.23099999999976717</v>
      </c>
      <c r="D22478" s="414">
        <f t="shared" si="510"/>
        <v>0.11549999999988358</v>
      </c>
      <c r="H22478" s="406"/>
      <c r="J22478" s="82">
        <v>38</v>
      </c>
      <c r="K22478" s="391">
        <v>1</v>
      </c>
    </row>
    <row r="22479" spans="1:11" x14ac:dyDescent="0.3">
      <c r="A22479" s="341">
        <v>43950.072916666664</v>
      </c>
      <c r="B22479" s="318">
        <v>41180.911999999997</v>
      </c>
      <c r="C22479" s="318">
        <f t="shared" si="509"/>
        <v>0.24199999999837019</v>
      </c>
      <c r="D22479" s="414">
        <f t="shared" si="510"/>
        <v>0.12099999999918509</v>
      </c>
      <c r="H22479" s="406"/>
      <c r="J22479" s="82">
        <v>39</v>
      </c>
      <c r="K22479" s="319">
        <v>2</v>
      </c>
    </row>
    <row r="22480" spans="1:11" x14ac:dyDescent="0.3">
      <c r="A22480" s="341">
        <v>43950.114583333336</v>
      </c>
      <c r="B22480" s="318">
        <v>41181.167999999998</v>
      </c>
      <c r="C22480" s="318">
        <f t="shared" si="509"/>
        <v>0.25600000000122236</v>
      </c>
      <c r="D22480" s="414">
        <f t="shared" si="510"/>
        <v>0.12800000000061118</v>
      </c>
      <c r="H22480" s="406"/>
      <c r="J22480" s="82">
        <v>40</v>
      </c>
      <c r="K22480" s="320">
        <v>3</v>
      </c>
    </row>
    <row r="22481" spans="1:11" x14ac:dyDescent="0.3">
      <c r="A22481" s="341">
        <v>43950.15625</v>
      </c>
      <c r="B22481" s="318">
        <v>41181.413</v>
      </c>
      <c r="C22481" s="318">
        <f t="shared" si="509"/>
        <v>0.24500000000261934</v>
      </c>
      <c r="D22481" s="414">
        <f t="shared" si="510"/>
        <v>0.12250000000130967</v>
      </c>
      <c r="H22481" s="406"/>
      <c r="J22481" s="82">
        <v>41</v>
      </c>
      <c r="K22481" s="321">
        <v>4</v>
      </c>
    </row>
    <row r="22482" spans="1:11" x14ac:dyDescent="0.3">
      <c r="A22482" s="341">
        <v>43950.197916666664</v>
      </c>
      <c r="B22482" s="318">
        <v>41181.652000000002</v>
      </c>
      <c r="C22482" s="318">
        <f t="shared" si="509"/>
        <v>0.23900000000139698</v>
      </c>
      <c r="D22482" s="414">
        <f t="shared" si="510"/>
        <v>0.11950000000069849</v>
      </c>
      <c r="H22482" s="406"/>
      <c r="J22482" s="82">
        <v>42</v>
      </c>
      <c r="K22482" s="391">
        <v>1</v>
      </c>
    </row>
    <row r="22483" spans="1:11" x14ac:dyDescent="0.3">
      <c r="A22483" s="341">
        <v>43950.239583333336</v>
      </c>
      <c r="B22483" s="318">
        <v>41181.898999999998</v>
      </c>
      <c r="C22483" s="318">
        <f t="shared" si="509"/>
        <v>0.24699999999575084</v>
      </c>
      <c r="D22483" s="414">
        <f t="shared" si="510"/>
        <v>0.12349999999787542</v>
      </c>
      <c r="H22483" s="406"/>
      <c r="J22483" s="82">
        <v>43</v>
      </c>
      <c r="K22483" s="319">
        <v>2</v>
      </c>
    </row>
    <row r="22484" spans="1:11" x14ac:dyDescent="0.3">
      <c r="A22484" s="341">
        <v>43950.28125</v>
      </c>
      <c r="B22484" s="318">
        <v>41182.15</v>
      </c>
      <c r="C22484" s="318">
        <f t="shared" si="509"/>
        <v>0.25100000000384171</v>
      </c>
      <c r="D22484" s="414">
        <f t="shared" si="510"/>
        <v>0.12550000000192085</v>
      </c>
      <c r="H22484" s="406"/>
      <c r="J22484" s="82">
        <v>44</v>
      </c>
      <c r="K22484" s="320">
        <v>3</v>
      </c>
    </row>
    <row r="22485" spans="1:11" x14ac:dyDescent="0.3">
      <c r="A22485" s="341">
        <v>43950.322916666664</v>
      </c>
      <c r="B22485" s="318">
        <v>41182.400999999998</v>
      </c>
      <c r="C22485" s="318">
        <f t="shared" si="509"/>
        <v>0.25099999999656575</v>
      </c>
      <c r="D22485" s="414">
        <f t="shared" si="510"/>
        <v>0.12549999999828287</v>
      </c>
      <c r="H22485" s="406"/>
      <c r="J22485" s="82">
        <v>45</v>
      </c>
      <c r="K22485" s="321">
        <v>4</v>
      </c>
    </row>
    <row r="22486" spans="1:11" x14ac:dyDescent="0.3">
      <c r="A22486" s="341">
        <v>43950.364583333336</v>
      </c>
      <c r="B22486" s="318">
        <v>41182.648999999998</v>
      </c>
      <c r="C22486" s="318">
        <f t="shared" si="509"/>
        <v>0.24799999999959255</v>
      </c>
      <c r="D22486" s="414">
        <f t="shared" si="510"/>
        <v>0.12399999999979627</v>
      </c>
      <c r="H22486" s="406"/>
      <c r="J22486" s="82">
        <v>46</v>
      </c>
      <c r="K22486" s="391">
        <v>1</v>
      </c>
    </row>
    <row r="22487" spans="1:11" x14ac:dyDescent="0.3">
      <c r="A22487" s="341">
        <v>43950.40625</v>
      </c>
      <c r="B22487" s="318">
        <v>41182.898000000001</v>
      </c>
      <c r="C22487" s="318">
        <f t="shared" si="509"/>
        <v>0.24900000000343425</v>
      </c>
      <c r="D22487" s="414">
        <f t="shared" si="510"/>
        <v>0.12450000000171713</v>
      </c>
      <c r="H22487" s="406"/>
      <c r="J22487" s="82">
        <v>47</v>
      </c>
      <c r="K22487" s="319">
        <v>2</v>
      </c>
    </row>
    <row r="22488" spans="1:11" x14ac:dyDescent="0.3">
      <c r="A22488" s="341">
        <v>43950.447916666664</v>
      </c>
      <c r="B22488" s="318">
        <v>41183.15</v>
      </c>
      <c r="C22488" s="318">
        <f t="shared" si="509"/>
        <v>0.25200000000040745</v>
      </c>
      <c r="D22488" s="414">
        <f t="shared" si="510"/>
        <v>0.12600000000020373</v>
      </c>
      <c r="H22488" s="406"/>
      <c r="J22488" s="82">
        <v>48</v>
      </c>
      <c r="K22488" s="320">
        <v>3</v>
      </c>
    </row>
    <row r="22489" spans="1:11" x14ac:dyDescent="0.3">
      <c r="A22489" s="341">
        <v>43950.489583333336</v>
      </c>
      <c r="B22489" s="318">
        <v>41183.392999999996</v>
      </c>
      <c r="C22489" s="318">
        <f t="shared" si="509"/>
        <v>0.24299999999493593</v>
      </c>
      <c r="D22489" s="414">
        <f t="shared" si="510"/>
        <v>0.12149999999746797</v>
      </c>
      <c r="H22489" s="406"/>
      <c r="J22489" s="82">
        <v>49</v>
      </c>
      <c r="K22489" s="321">
        <v>4</v>
      </c>
    </row>
    <row r="22490" spans="1:11" x14ac:dyDescent="0.3">
      <c r="A22490" s="341">
        <v>43950.53125</v>
      </c>
      <c r="B22490" s="318">
        <v>41183.631000000001</v>
      </c>
      <c r="C22490" s="318">
        <f t="shared" si="509"/>
        <v>0.23800000000483124</v>
      </c>
      <c r="D22490" s="414">
        <f t="shared" si="510"/>
        <v>0.11900000000241562</v>
      </c>
      <c r="H22490" s="406"/>
      <c r="J22490" s="82">
        <v>50</v>
      </c>
      <c r="K22490" s="391">
        <v>1</v>
      </c>
    </row>
    <row r="22491" spans="1:11" x14ac:dyDescent="0.3">
      <c r="A22491" s="341">
        <v>43950.572916666664</v>
      </c>
      <c r="B22491" s="318">
        <v>41183.879000000001</v>
      </c>
      <c r="C22491" s="318">
        <f t="shared" si="509"/>
        <v>0.24799999999959255</v>
      </c>
      <c r="D22491" s="414">
        <f t="shared" si="510"/>
        <v>0.12399999999979627</v>
      </c>
      <c r="H22491" s="406"/>
      <c r="J22491" s="82">
        <v>51</v>
      </c>
      <c r="K22491" s="319">
        <v>2</v>
      </c>
    </row>
    <row r="22492" spans="1:11" x14ac:dyDescent="0.3">
      <c r="A22492" s="341">
        <v>43950.614583333336</v>
      </c>
      <c r="B22492" s="318">
        <v>41184.131999999998</v>
      </c>
      <c r="C22492" s="318">
        <f t="shared" si="509"/>
        <v>0.2529999999969732</v>
      </c>
      <c r="D22492" s="414">
        <f t="shared" si="510"/>
        <v>0.1264999999984866</v>
      </c>
      <c r="H22492" s="406"/>
      <c r="J22492" s="82">
        <v>52</v>
      </c>
      <c r="K22492" s="320">
        <v>3</v>
      </c>
    </row>
    <row r="22493" spans="1:11" x14ac:dyDescent="0.3">
      <c r="A22493" s="341">
        <v>43950.65625</v>
      </c>
      <c r="B22493" s="318">
        <v>41184.379000000001</v>
      </c>
      <c r="C22493" s="318">
        <f t="shared" si="509"/>
        <v>0.2470000000030268</v>
      </c>
      <c r="D22493" s="414">
        <f t="shared" si="510"/>
        <v>0.1235000000015134</v>
      </c>
      <c r="H22493" s="406"/>
      <c r="J22493" s="82">
        <v>53</v>
      </c>
      <c r="K22493" s="321">
        <v>4</v>
      </c>
    </row>
    <row r="22494" spans="1:11" x14ac:dyDescent="0.3">
      <c r="A22494" s="341">
        <v>43950.697916666664</v>
      </c>
      <c r="B22494" s="318">
        <v>41184.612000000001</v>
      </c>
      <c r="C22494" s="318">
        <f t="shared" si="509"/>
        <v>0.23300000000017462</v>
      </c>
      <c r="D22494" s="414">
        <f t="shared" si="510"/>
        <v>0.11650000000008731</v>
      </c>
      <c r="H22494" s="406"/>
      <c r="J22494" s="82">
        <v>54</v>
      </c>
      <c r="K22494" s="391">
        <v>1</v>
      </c>
    </row>
    <row r="22495" spans="1:11" x14ac:dyDescent="0.3">
      <c r="A22495" s="341">
        <v>43950.739583333336</v>
      </c>
      <c r="B22495" s="318">
        <v>41184.851000000002</v>
      </c>
      <c r="C22495" s="318">
        <f t="shared" si="509"/>
        <v>0.23900000000139698</v>
      </c>
      <c r="D22495" s="414">
        <f t="shared" si="510"/>
        <v>0.11950000000069849</v>
      </c>
      <c r="H22495" s="406"/>
      <c r="J22495" s="82">
        <v>55</v>
      </c>
      <c r="K22495" s="319">
        <v>2</v>
      </c>
    </row>
    <row r="22496" spans="1:11" x14ac:dyDescent="0.3">
      <c r="A22496" s="341">
        <v>43950.78125</v>
      </c>
      <c r="B22496" s="318">
        <v>41185.1</v>
      </c>
      <c r="C22496" s="318">
        <f t="shared" si="509"/>
        <v>0.24899999999615829</v>
      </c>
      <c r="D22496" s="414">
        <f t="shared" si="510"/>
        <v>0.12449999999807915</v>
      </c>
      <c r="H22496" s="406"/>
      <c r="J22496" s="82">
        <v>56</v>
      </c>
      <c r="K22496" s="320">
        <v>3</v>
      </c>
    </row>
    <row r="22497" spans="1:11" x14ac:dyDescent="0.3">
      <c r="A22497" s="341">
        <v>43950.822916666664</v>
      </c>
      <c r="B22497" s="318">
        <v>41185.341999999997</v>
      </c>
      <c r="C22497" s="318">
        <f t="shared" si="509"/>
        <v>0.24199999999837019</v>
      </c>
      <c r="D22497" s="414">
        <f t="shared" si="510"/>
        <v>0.12099999999918509</v>
      </c>
      <c r="H22497" s="406"/>
      <c r="J22497" s="82">
        <v>57</v>
      </c>
      <c r="K22497" s="321">
        <v>4</v>
      </c>
    </row>
    <row r="22498" spans="1:11" x14ac:dyDescent="0.3">
      <c r="A22498" s="341">
        <v>43950.864583333336</v>
      </c>
      <c r="B22498" s="318">
        <v>41185.578000000001</v>
      </c>
      <c r="C22498" s="318">
        <f t="shared" si="509"/>
        <v>0.23600000000442378</v>
      </c>
      <c r="D22498" s="414">
        <f t="shared" si="510"/>
        <v>0.11800000000221189</v>
      </c>
      <c r="H22498" s="406"/>
      <c r="J22498" s="82">
        <v>58</v>
      </c>
      <c r="K22498" s="391">
        <v>1</v>
      </c>
    </row>
    <row r="22499" spans="1:11" x14ac:dyDescent="0.3">
      <c r="A22499" s="341">
        <v>43950.90625</v>
      </c>
      <c r="B22499" s="318">
        <v>41185.81</v>
      </c>
      <c r="C22499" s="318">
        <f t="shared" si="509"/>
        <v>0.23199999999633292</v>
      </c>
      <c r="D22499" s="414">
        <f t="shared" si="510"/>
        <v>0.11599999999816646</v>
      </c>
      <c r="H22499" s="406"/>
      <c r="J22499" s="82">
        <v>59</v>
      </c>
      <c r="K22499" s="319">
        <v>2</v>
      </c>
    </row>
    <row r="22500" spans="1:11" x14ac:dyDescent="0.3">
      <c r="A22500" s="341">
        <v>43950.947916666664</v>
      </c>
      <c r="B22500" s="318">
        <v>41186.057999999997</v>
      </c>
      <c r="C22500" s="318">
        <f t="shared" si="509"/>
        <v>0.24799999999959255</v>
      </c>
      <c r="D22500" s="414">
        <f t="shared" si="510"/>
        <v>0.12399999999979627</v>
      </c>
      <c r="H22500" s="406"/>
      <c r="J22500" s="82">
        <v>60</v>
      </c>
      <c r="K22500" s="320">
        <v>3</v>
      </c>
    </row>
    <row r="22501" spans="1:11" x14ac:dyDescent="0.3">
      <c r="A22501" s="341">
        <v>43950.989583333336</v>
      </c>
      <c r="B22501" s="318">
        <v>41186.300000000003</v>
      </c>
      <c r="C22501" s="318">
        <f t="shared" si="509"/>
        <v>0.24200000000564614</v>
      </c>
      <c r="D22501" s="414">
        <f t="shared" si="510"/>
        <v>0.12100000000282307</v>
      </c>
      <c r="E22501" s="336">
        <f>SUM(C22478:C22500)*7.4805194805</f>
        <v>42.033038960920358</v>
      </c>
      <c r="F22501" s="323">
        <f>AVERAGE(D22478:D22500)</f>
        <v>0.1221521739130169</v>
      </c>
      <c r="G22501" s="324">
        <f>_xlfn.STDEV.S(D22478:D22500)</f>
        <v>3.5272793487235088E-3</v>
      </c>
      <c r="H22501" s="406"/>
      <c r="J22501" s="82">
        <v>61</v>
      </c>
      <c r="K22501" s="321">
        <v>4</v>
      </c>
    </row>
    <row r="22502" spans="1:11" x14ac:dyDescent="0.3">
      <c r="A22502" s="341">
        <v>43951.03125</v>
      </c>
      <c r="B22502" s="318">
        <v>41186.538999999997</v>
      </c>
      <c r="C22502" s="318">
        <f t="shared" si="509"/>
        <v>0.23899999999412103</v>
      </c>
      <c r="D22502" s="414">
        <f t="shared" si="510"/>
        <v>0.11949999999706051</v>
      </c>
      <c r="H22502" s="406"/>
      <c r="J22502" s="82">
        <v>62</v>
      </c>
      <c r="K22502" s="391">
        <v>1</v>
      </c>
    </row>
    <row r="22503" spans="1:11" x14ac:dyDescent="0.3">
      <c r="A22503" s="341">
        <v>43951.072916666664</v>
      </c>
      <c r="B22503" s="318">
        <v>41186.771000000001</v>
      </c>
      <c r="C22503" s="318">
        <f t="shared" si="509"/>
        <v>0.23200000000360887</v>
      </c>
      <c r="D22503" s="414">
        <f t="shared" si="510"/>
        <v>0.11600000000180444</v>
      </c>
      <c r="H22503" s="406"/>
      <c r="J22503" s="82">
        <v>63</v>
      </c>
      <c r="K22503" s="319">
        <v>2</v>
      </c>
    </row>
    <row r="22504" spans="1:11" x14ac:dyDescent="0.3">
      <c r="A22504" s="341">
        <v>43951.114583333336</v>
      </c>
      <c r="B22504" s="318">
        <v>41187.021000000001</v>
      </c>
      <c r="C22504" s="318">
        <f t="shared" si="509"/>
        <v>0.25</v>
      </c>
      <c r="D22504" s="414">
        <f t="shared" si="510"/>
        <v>0.125</v>
      </c>
      <c r="H22504" s="406"/>
      <c r="J22504" s="82">
        <v>64</v>
      </c>
      <c r="K22504" s="320">
        <v>3</v>
      </c>
    </row>
    <row r="22505" spans="1:11" x14ac:dyDescent="0.3">
      <c r="A22505" s="341">
        <v>43951.15625</v>
      </c>
      <c r="B22505" s="318">
        <v>41187.277999999998</v>
      </c>
      <c r="C22505" s="318">
        <f t="shared" si="509"/>
        <v>0.25699999999778811</v>
      </c>
      <c r="D22505" s="414">
        <f t="shared" si="510"/>
        <v>0.12849999999889405</v>
      </c>
      <c r="H22505" s="406"/>
      <c r="J22505" s="82">
        <v>65</v>
      </c>
      <c r="K22505" s="321">
        <v>4</v>
      </c>
    </row>
    <row r="22506" spans="1:11" x14ac:dyDescent="0.3">
      <c r="A22506" s="341">
        <v>43951.197916666664</v>
      </c>
      <c r="B22506" s="318">
        <v>41187.527000000002</v>
      </c>
      <c r="C22506" s="318">
        <f t="shared" si="509"/>
        <v>0.24900000000343425</v>
      </c>
      <c r="D22506" s="414">
        <f t="shared" si="510"/>
        <v>0.12450000000171713</v>
      </c>
      <c r="H22506" s="406"/>
      <c r="J22506" s="82">
        <v>66</v>
      </c>
      <c r="K22506" s="391">
        <v>1</v>
      </c>
    </row>
    <row r="22507" spans="1:11" x14ac:dyDescent="0.3">
      <c r="A22507" s="341">
        <v>43951.239583333336</v>
      </c>
      <c r="B22507" s="318">
        <v>41187.771000000001</v>
      </c>
      <c r="C22507" s="318">
        <f t="shared" si="509"/>
        <v>0.24399999999877764</v>
      </c>
      <c r="D22507" s="414">
        <f t="shared" si="510"/>
        <v>0.12199999999938882</v>
      </c>
      <c r="H22507" s="406"/>
      <c r="J22507" s="82">
        <v>67</v>
      </c>
      <c r="K22507" s="319">
        <v>2</v>
      </c>
    </row>
    <row r="22508" spans="1:11" x14ac:dyDescent="0.3">
      <c r="A22508" s="341">
        <v>43951.28125</v>
      </c>
      <c r="B22508" s="318">
        <v>41188.021000000001</v>
      </c>
      <c r="C22508" s="318">
        <f t="shared" si="509"/>
        <v>0.25</v>
      </c>
      <c r="D22508" s="414">
        <f t="shared" si="510"/>
        <v>0.125</v>
      </c>
      <c r="H22508" s="406"/>
      <c r="J22508" s="82">
        <v>68</v>
      </c>
      <c r="K22508" s="320">
        <v>3</v>
      </c>
    </row>
    <row r="22509" spans="1:11" x14ac:dyDescent="0.3">
      <c r="A22509" s="341">
        <v>43951.322916666664</v>
      </c>
      <c r="B22509" s="318">
        <v>41188.271999999997</v>
      </c>
      <c r="C22509" s="318">
        <f t="shared" si="509"/>
        <v>0.25099999999656575</v>
      </c>
      <c r="D22509" s="414">
        <f t="shared" si="510"/>
        <v>0.12549999999828287</v>
      </c>
      <c r="H22509" s="406"/>
      <c r="J22509" s="82">
        <v>69</v>
      </c>
      <c r="K22509" s="321">
        <v>4</v>
      </c>
    </row>
    <row r="22510" spans="1:11" x14ac:dyDescent="0.3">
      <c r="A22510" s="341">
        <v>43951.364583333336</v>
      </c>
      <c r="B22510" s="318">
        <v>41188.527000000002</v>
      </c>
      <c r="C22510" s="318">
        <f t="shared" si="509"/>
        <v>0.25500000000465661</v>
      </c>
      <c r="D22510" s="414">
        <f t="shared" si="510"/>
        <v>0.12750000000232831</v>
      </c>
      <c r="H22510" s="406"/>
      <c r="J22510" s="82">
        <v>70</v>
      </c>
      <c r="K22510" s="391">
        <v>1</v>
      </c>
    </row>
    <row r="22511" spans="1:11" x14ac:dyDescent="0.3">
      <c r="A22511" s="341">
        <v>43951.40625</v>
      </c>
      <c r="B22511" s="318">
        <v>41188.771999999997</v>
      </c>
      <c r="C22511" s="318">
        <f t="shared" si="509"/>
        <v>0.24499999999534339</v>
      </c>
      <c r="D22511" s="414">
        <f t="shared" si="510"/>
        <v>0.12249999999767169</v>
      </c>
      <c r="H22511" s="406"/>
      <c r="J22511" s="82">
        <v>71</v>
      </c>
      <c r="K22511" s="319">
        <v>2</v>
      </c>
    </row>
    <row r="22512" spans="1:11" x14ac:dyDescent="0.3">
      <c r="A22512" s="341">
        <v>43951.447916666664</v>
      </c>
      <c r="B22512" s="318">
        <v>41189.023000000001</v>
      </c>
      <c r="C22512" s="318">
        <f t="shared" si="509"/>
        <v>0.25100000000384171</v>
      </c>
      <c r="D22512" s="414">
        <f t="shared" si="510"/>
        <v>0.12550000000192085</v>
      </c>
      <c r="H22512" s="406"/>
      <c r="J22512" s="82">
        <v>72</v>
      </c>
      <c r="K22512" s="320">
        <v>3</v>
      </c>
    </row>
    <row r="22513" spans="1:11" x14ac:dyDescent="0.3">
      <c r="A22513" s="341">
        <v>43951.489583333336</v>
      </c>
      <c r="B22513" s="318">
        <v>41189.271000000001</v>
      </c>
      <c r="C22513" s="318">
        <f t="shared" si="509"/>
        <v>0.24799999999959255</v>
      </c>
      <c r="D22513" s="414">
        <f t="shared" si="510"/>
        <v>0.12399999999979627</v>
      </c>
      <c r="H22513" s="406"/>
      <c r="J22513" s="82">
        <v>73</v>
      </c>
      <c r="K22513" s="321">
        <v>4</v>
      </c>
    </row>
    <row r="22514" spans="1:11" x14ac:dyDescent="0.3">
      <c r="A22514" s="341">
        <v>43951.53125</v>
      </c>
      <c r="B22514" s="318">
        <v>41189.512000000002</v>
      </c>
      <c r="C22514" s="318">
        <f t="shared" si="509"/>
        <v>0.24100000000180444</v>
      </c>
      <c r="D22514" s="414">
        <f t="shared" si="510"/>
        <v>0.12050000000090222</v>
      </c>
      <c r="H22514" s="406"/>
      <c r="J22514" s="82">
        <v>74</v>
      </c>
      <c r="K22514" s="391">
        <v>1</v>
      </c>
    </row>
    <row r="22515" spans="1:11" x14ac:dyDescent="0.3">
      <c r="A22515" s="341">
        <v>43951.572916666664</v>
      </c>
      <c r="B22515" s="318">
        <v>41189.749000000003</v>
      </c>
      <c r="C22515" s="318">
        <f t="shared" si="509"/>
        <v>0.23700000000098953</v>
      </c>
      <c r="D22515" s="414">
        <f t="shared" si="510"/>
        <v>0.11850000000049477</v>
      </c>
      <c r="H22515" s="406"/>
      <c r="J22515" s="82">
        <v>75</v>
      </c>
      <c r="K22515" s="319">
        <v>2</v>
      </c>
    </row>
    <row r="22516" spans="1:11" x14ac:dyDescent="0.3">
      <c r="A22516" s="341">
        <v>43951.614583333336</v>
      </c>
      <c r="B22516" s="318">
        <v>41189.998</v>
      </c>
      <c r="C22516" s="318">
        <f t="shared" si="509"/>
        <v>0.24899999999615829</v>
      </c>
      <c r="D22516" s="414">
        <f t="shared" si="510"/>
        <v>0.12449999999807915</v>
      </c>
      <c r="H22516" s="406"/>
      <c r="J22516" s="82">
        <v>76</v>
      </c>
      <c r="K22516" s="320">
        <v>3</v>
      </c>
    </row>
    <row r="22517" spans="1:11" x14ac:dyDescent="0.3">
      <c r="A22517" s="341">
        <v>43951.65625</v>
      </c>
      <c r="B22517" s="318">
        <v>41190.245000000003</v>
      </c>
      <c r="C22517" s="318">
        <f t="shared" si="509"/>
        <v>0.2470000000030268</v>
      </c>
      <c r="D22517" s="414">
        <f t="shared" si="510"/>
        <v>0.1235000000015134</v>
      </c>
      <c r="H22517" s="406"/>
      <c r="J22517" s="82">
        <v>77</v>
      </c>
      <c r="K22517" s="321">
        <v>4</v>
      </c>
    </row>
    <row r="22518" spans="1:11" x14ac:dyDescent="0.3">
      <c r="A22518" s="341">
        <v>43951.697916666664</v>
      </c>
      <c r="B22518" s="318">
        <v>41190.482000000004</v>
      </c>
      <c r="C22518" s="318">
        <f t="shared" si="509"/>
        <v>0.23700000000098953</v>
      </c>
      <c r="D22518" s="414">
        <f t="shared" si="510"/>
        <v>0.11850000000049477</v>
      </c>
      <c r="H22518" s="406"/>
      <c r="J22518" s="82">
        <v>78</v>
      </c>
      <c r="K22518" s="391">
        <v>1</v>
      </c>
    </row>
    <row r="22519" spans="1:11" x14ac:dyDescent="0.3">
      <c r="A22519" s="341">
        <v>43951.739583333336</v>
      </c>
      <c r="B22519" s="318">
        <v>41190.718000000001</v>
      </c>
      <c r="C22519" s="318">
        <f t="shared" si="509"/>
        <v>0.23599999999714782</v>
      </c>
      <c r="D22519" s="414">
        <f t="shared" si="510"/>
        <v>0.11799999999857391</v>
      </c>
      <c r="H22519" s="406"/>
      <c r="J22519" s="82">
        <v>79</v>
      </c>
      <c r="K22519" s="319">
        <v>2</v>
      </c>
    </row>
    <row r="22520" spans="1:11" x14ac:dyDescent="0.3">
      <c r="A22520" s="341">
        <v>43951.78125</v>
      </c>
      <c r="B22520" s="318">
        <v>41190.959999999999</v>
      </c>
      <c r="C22520" s="318">
        <f t="shared" si="509"/>
        <v>0.24199999999837019</v>
      </c>
      <c r="D22520" s="414">
        <f t="shared" si="510"/>
        <v>0.12099999999918509</v>
      </c>
      <c r="H22520" s="406"/>
      <c r="J22520" s="82">
        <v>80</v>
      </c>
      <c r="K22520" s="320">
        <v>3</v>
      </c>
    </row>
    <row r="22521" spans="1:11" x14ac:dyDescent="0.3">
      <c r="A22521" s="341">
        <v>43951.822916666664</v>
      </c>
      <c r="B22521" s="318">
        <v>41191.201999999997</v>
      </c>
      <c r="C22521" s="318">
        <f t="shared" si="509"/>
        <v>0.24199999999837019</v>
      </c>
      <c r="D22521" s="414">
        <f t="shared" si="510"/>
        <v>0.12099999999918509</v>
      </c>
      <c r="H22521" s="406"/>
      <c r="J22521" s="82">
        <v>81</v>
      </c>
      <c r="K22521" s="321">
        <v>4</v>
      </c>
    </row>
    <row r="22522" spans="1:11" x14ac:dyDescent="0.3">
      <c r="A22522" s="341">
        <v>43951.864583333336</v>
      </c>
      <c r="B22522" s="318">
        <v>41191.438000000002</v>
      </c>
      <c r="C22522" s="318">
        <f t="shared" si="509"/>
        <v>0.23600000000442378</v>
      </c>
      <c r="D22522" s="414">
        <f t="shared" si="510"/>
        <v>0.11800000000221189</v>
      </c>
      <c r="H22522" s="406"/>
      <c r="J22522" s="82">
        <v>82</v>
      </c>
      <c r="K22522" s="391">
        <v>1</v>
      </c>
    </row>
    <row r="22523" spans="1:11" x14ac:dyDescent="0.3">
      <c r="A22523" s="341">
        <v>43951.90625</v>
      </c>
      <c r="B22523" s="318">
        <v>41191.669000000002</v>
      </c>
      <c r="C22523" s="318">
        <f t="shared" si="509"/>
        <v>0.23099999999976717</v>
      </c>
      <c r="D22523" s="414">
        <f t="shared" si="510"/>
        <v>0.11549999999988358</v>
      </c>
      <c r="H22523" s="406"/>
      <c r="J22523" s="82">
        <v>83</v>
      </c>
      <c r="K22523" s="319">
        <v>2</v>
      </c>
    </row>
    <row r="22524" spans="1:11" x14ac:dyDescent="0.3">
      <c r="A22524" s="341">
        <v>43951.947916666664</v>
      </c>
      <c r="B22524" s="318">
        <v>41191.909</v>
      </c>
      <c r="C22524" s="318">
        <f t="shared" si="509"/>
        <v>0.23999999999796273</v>
      </c>
      <c r="D22524" s="414">
        <f t="shared" si="510"/>
        <v>0.11999999999898137</v>
      </c>
      <c r="H22524" s="406"/>
      <c r="J22524" s="82">
        <v>84</v>
      </c>
      <c r="K22524" s="320">
        <v>3</v>
      </c>
    </row>
    <row r="22525" spans="1:11" x14ac:dyDescent="0.3">
      <c r="A22525" s="341">
        <v>43951.989583333336</v>
      </c>
      <c r="B22525" s="318">
        <v>41192.158000000003</v>
      </c>
      <c r="C22525" s="318">
        <f t="shared" si="509"/>
        <v>0.24900000000343425</v>
      </c>
      <c r="D22525" s="414">
        <f t="shared" si="510"/>
        <v>0.12450000000171713</v>
      </c>
      <c r="E22525" s="336">
        <f>SUM(C22502:C22525)*7.4805194805</f>
        <v>43.820883116770304</v>
      </c>
      <c r="F22525" s="324">
        <f>AVERAGE(D22502:D22525)</f>
        <v>0.12204166666667031</v>
      </c>
      <c r="G22525" s="324">
        <f>_xlfn.STDEV.S(D22502:D22525)</f>
        <v>3.5475547815172893E-3</v>
      </c>
      <c r="H22525" s="406"/>
      <c r="J22525" s="82">
        <v>85</v>
      </c>
      <c r="K22525" s="321">
        <v>4</v>
      </c>
    </row>
    <row r="22526" spans="1:11" x14ac:dyDescent="0.3">
      <c r="A22526" s="341">
        <v>43952.03125</v>
      </c>
      <c r="B22526" s="318">
        <v>41192.396999999997</v>
      </c>
      <c r="C22526" s="318">
        <f t="shared" si="509"/>
        <v>0.23899999999412103</v>
      </c>
      <c r="D22526" s="414">
        <f t="shared" si="510"/>
        <v>0.11949999999706051</v>
      </c>
      <c r="H22526" s="406"/>
      <c r="J22526" s="82">
        <v>86</v>
      </c>
      <c r="K22526" s="391">
        <v>1</v>
      </c>
    </row>
    <row r="22527" spans="1:11" x14ac:dyDescent="0.3">
      <c r="A22527" s="341">
        <v>43952.072916666664</v>
      </c>
      <c r="B22527" s="318">
        <v>41192.629000000001</v>
      </c>
      <c r="C22527" s="318">
        <f t="shared" si="509"/>
        <v>0.23200000000360887</v>
      </c>
      <c r="D22527" s="414">
        <f t="shared" si="510"/>
        <v>0.11600000000180444</v>
      </c>
      <c r="H22527" s="406"/>
      <c r="J22527" s="82">
        <v>87</v>
      </c>
      <c r="K22527" s="319">
        <v>2</v>
      </c>
    </row>
    <row r="22528" spans="1:11" x14ac:dyDescent="0.3">
      <c r="A22528" s="341">
        <v>43952.114583333336</v>
      </c>
      <c r="B22528" s="318">
        <v>41192.868000000002</v>
      </c>
      <c r="C22528" s="318">
        <f t="shared" si="509"/>
        <v>0.23900000000139698</v>
      </c>
      <c r="D22528" s="414">
        <f t="shared" si="510"/>
        <v>0.11950000000069849</v>
      </c>
      <c r="H22528" s="406"/>
      <c r="J22528" s="82">
        <v>88</v>
      </c>
      <c r="K22528" s="320">
        <v>3</v>
      </c>
    </row>
    <row r="22529" spans="1:12" x14ac:dyDescent="0.3">
      <c r="A22529" s="341">
        <v>43952.15625</v>
      </c>
      <c r="B22529" s="318">
        <v>41193.120000000003</v>
      </c>
      <c r="C22529" s="318">
        <f t="shared" si="509"/>
        <v>0.25200000000040745</v>
      </c>
      <c r="D22529" s="414">
        <f t="shared" si="510"/>
        <v>0.12600000000020373</v>
      </c>
      <c r="H22529" s="406"/>
      <c r="J22529" s="82">
        <v>89</v>
      </c>
      <c r="K22529" s="321">
        <v>4</v>
      </c>
    </row>
    <row r="22530" spans="1:12" x14ac:dyDescent="0.3">
      <c r="A22530" s="341">
        <v>43952.197916666664</v>
      </c>
      <c r="B22530" s="318">
        <v>41193.370999999999</v>
      </c>
      <c r="C22530" s="318">
        <f t="shared" si="509"/>
        <v>0.25099999999656575</v>
      </c>
      <c r="D22530" s="414">
        <f t="shared" si="510"/>
        <v>0.12549999999828287</v>
      </c>
      <c r="H22530" s="406"/>
      <c r="J22530" s="82">
        <v>90</v>
      </c>
      <c r="K22530" s="391">
        <v>1</v>
      </c>
    </row>
    <row r="22531" spans="1:12" x14ac:dyDescent="0.3">
      <c r="A22531" s="341">
        <v>43952.239583333336</v>
      </c>
      <c r="B22531" s="318">
        <v>41193.612000000001</v>
      </c>
      <c r="C22531" s="318">
        <f t="shared" si="509"/>
        <v>0.24100000000180444</v>
      </c>
      <c r="D22531" s="414">
        <f t="shared" si="510"/>
        <v>0.12050000000090222</v>
      </c>
      <c r="H22531" s="406"/>
      <c r="J22531" s="82">
        <v>91</v>
      </c>
      <c r="K22531" s="319">
        <v>2</v>
      </c>
    </row>
    <row r="22532" spans="1:12" x14ac:dyDescent="0.3">
      <c r="A22532" s="341">
        <v>43952.28125</v>
      </c>
      <c r="B22532" s="318">
        <v>41193.86</v>
      </c>
      <c r="C22532" s="318">
        <f t="shared" si="509"/>
        <v>0.24799999999959255</v>
      </c>
      <c r="D22532" s="414">
        <f t="shared" si="510"/>
        <v>0.12399999999979627</v>
      </c>
      <c r="H22532" s="406"/>
      <c r="J22532" s="82">
        <v>92</v>
      </c>
      <c r="K22532" s="320">
        <v>3</v>
      </c>
    </row>
    <row r="22533" spans="1:12" x14ac:dyDescent="0.3">
      <c r="A22533" s="341">
        <v>43952.296527777777</v>
      </c>
      <c r="B22533" s="318">
        <v>41194.116999999998</v>
      </c>
      <c r="C22533" s="318">
        <f t="shared" ref="C22533:C22632" si="511">B22533-B22532</f>
        <v>0.25699999999778811</v>
      </c>
      <c r="D22533" s="414">
        <f t="shared" ref="D22533:D22632" si="512">C22533/2</f>
        <v>0.12849999999889405</v>
      </c>
      <c r="H22533" s="406"/>
      <c r="J22533" s="82">
        <v>1</v>
      </c>
      <c r="K22533" s="321">
        <v>4</v>
      </c>
      <c r="L22533" s="54" t="s">
        <v>313</v>
      </c>
    </row>
    <row r="22534" spans="1:12" x14ac:dyDescent="0.3">
      <c r="A22534" s="341">
        <v>43952.338194444441</v>
      </c>
      <c r="B22534" s="318">
        <v>41194.366999999998</v>
      </c>
      <c r="C22534" s="318">
        <f t="shared" si="511"/>
        <v>0.25</v>
      </c>
      <c r="D22534" s="414">
        <f t="shared" si="512"/>
        <v>0.125</v>
      </c>
      <c r="H22534" s="406"/>
      <c r="J22534" s="82">
        <v>2</v>
      </c>
      <c r="K22534" s="391">
        <v>1</v>
      </c>
    </row>
    <row r="22535" spans="1:12" x14ac:dyDescent="0.3">
      <c r="A22535" s="341">
        <v>43952.379861111112</v>
      </c>
      <c r="B22535" s="318">
        <v>41194.610999999997</v>
      </c>
      <c r="C22535" s="318">
        <f t="shared" si="511"/>
        <v>0.24399999999877764</v>
      </c>
      <c r="D22535" s="414">
        <f t="shared" si="512"/>
        <v>0.12199999999938882</v>
      </c>
      <c r="H22535" s="406"/>
      <c r="J22535" s="82">
        <v>3</v>
      </c>
      <c r="K22535" s="319">
        <v>2</v>
      </c>
    </row>
    <row r="22536" spans="1:12" x14ac:dyDescent="0.3">
      <c r="A22536" s="341">
        <v>43952.421527777777</v>
      </c>
      <c r="B22536" s="318">
        <v>41194.858</v>
      </c>
      <c r="C22536" s="318">
        <f t="shared" si="511"/>
        <v>0.2470000000030268</v>
      </c>
      <c r="D22536" s="414">
        <f t="shared" si="512"/>
        <v>0.1235000000015134</v>
      </c>
      <c r="H22536" s="406"/>
      <c r="J22536" s="82">
        <v>4</v>
      </c>
      <c r="K22536" s="320">
        <v>3</v>
      </c>
    </row>
    <row r="22537" spans="1:12" x14ac:dyDescent="0.3">
      <c r="A22537" s="341">
        <v>43952.463194444441</v>
      </c>
      <c r="B22537" s="318">
        <v>41195.108</v>
      </c>
      <c r="C22537" s="318">
        <f t="shared" si="511"/>
        <v>0.25</v>
      </c>
      <c r="D22537" s="414">
        <f t="shared" si="512"/>
        <v>0.125</v>
      </c>
      <c r="H22537" s="406"/>
      <c r="J22537" s="82">
        <v>5</v>
      </c>
      <c r="K22537" s="321">
        <v>4</v>
      </c>
    </row>
    <row r="22538" spans="1:12" x14ac:dyDescent="0.3">
      <c r="A22538" s="341">
        <v>43952.504861111112</v>
      </c>
      <c r="B22538" s="318">
        <v>41195.351999999999</v>
      </c>
      <c r="C22538" s="318">
        <f t="shared" si="511"/>
        <v>0.24399999999877764</v>
      </c>
      <c r="D22538" s="414">
        <f t="shared" si="512"/>
        <v>0.12199999999938882</v>
      </c>
      <c r="H22538" s="406"/>
      <c r="J22538" s="82">
        <v>6</v>
      </c>
      <c r="K22538" s="391">
        <v>1</v>
      </c>
    </row>
    <row r="22539" spans="1:12" x14ac:dyDescent="0.3">
      <c r="A22539" s="341">
        <v>43952.546527777777</v>
      </c>
      <c r="B22539" s="318">
        <v>41195.597999999998</v>
      </c>
      <c r="C22539" s="318">
        <f t="shared" si="511"/>
        <v>0.24599999999918509</v>
      </c>
      <c r="D22539" s="414">
        <f t="shared" si="512"/>
        <v>0.12299999999959255</v>
      </c>
      <c r="H22539" s="406"/>
      <c r="J22539" s="82">
        <v>7</v>
      </c>
      <c r="K22539" s="319">
        <v>2</v>
      </c>
    </row>
    <row r="22540" spans="1:12" x14ac:dyDescent="0.3">
      <c r="A22540" s="341">
        <v>43952.588194444441</v>
      </c>
      <c r="B22540" s="318">
        <v>41195.832999999999</v>
      </c>
      <c r="C22540" s="318">
        <f t="shared" si="511"/>
        <v>0.23500000000058208</v>
      </c>
      <c r="D22540" s="414">
        <f t="shared" si="512"/>
        <v>0.11750000000029104</v>
      </c>
      <c r="H22540" s="406"/>
      <c r="J22540" s="82">
        <v>8</v>
      </c>
      <c r="K22540" s="320">
        <v>3</v>
      </c>
    </row>
    <row r="22541" spans="1:12" x14ac:dyDescent="0.3">
      <c r="A22541" s="341">
        <v>43952.629860937501</v>
      </c>
      <c r="B22541" s="318">
        <v>41196.080000000002</v>
      </c>
      <c r="C22541" s="318">
        <f t="shared" si="511"/>
        <v>0.2470000000030268</v>
      </c>
      <c r="D22541" s="414">
        <f t="shared" si="512"/>
        <v>0.1235000000015134</v>
      </c>
      <c r="H22541" s="406"/>
      <c r="J22541" s="82">
        <v>9</v>
      </c>
      <c r="K22541" s="321">
        <v>4</v>
      </c>
    </row>
    <row r="22542" spans="1:12" x14ac:dyDescent="0.3">
      <c r="A22542" s="341">
        <v>43952.671527546299</v>
      </c>
      <c r="B22542" s="318">
        <v>41196.32</v>
      </c>
      <c r="C22542" s="318">
        <f t="shared" si="511"/>
        <v>0.23999999999796273</v>
      </c>
      <c r="D22542" s="414">
        <f t="shared" si="512"/>
        <v>0.11999999999898137</v>
      </c>
      <c r="H22542" s="406"/>
      <c r="J22542" s="82">
        <v>10</v>
      </c>
      <c r="K22542" s="391">
        <v>1</v>
      </c>
    </row>
    <row r="22543" spans="1:12" x14ac:dyDescent="0.3">
      <c r="A22543" s="341">
        <v>43952.713194155091</v>
      </c>
      <c r="B22543" s="318">
        <v>41196.561000000002</v>
      </c>
      <c r="C22543" s="318">
        <f t="shared" si="511"/>
        <v>0.24100000000180444</v>
      </c>
      <c r="D22543" s="414">
        <f t="shared" si="512"/>
        <v>0.12050000000090222</v>
      </c>
      <c r="H22543" s="406"/>
      <c r="J22543" s="82">
        <v>11</v>
      </c>
      <c r="K22543" s="319">
        <v>2</v>
      </c>
    </row>
    <row r="22544" spans="1:12" x14ac:dyDescent="0.3">
      <c r="A22544" s="341">
        <v>43952.754860763889</v>
      </c>
      <c r="B22544" s="318">
        <v>41196.798000000003</v>
      </c>
      <c r="C22544" s="318">
        <f t="shared" si="511"/>
        <v>0.23700000000098953</v>
      </c>
      <c r="D22544" s="414">
        <f t="shared" si="512"/>
        <v>0.11850000000049477</v>
      </c>
      <c r="H22544" s="406"/>
      <c r="J22544" s="82">
        <v>12</v>
      </c>
      <c r="K22544" s="320">
        <v>3</v>
      </c>
    </row>
    <row r="22545" spans="1:11" x14ac:dyDescent="0.3">
      <c r="A22545" s="341">
        <v>43952.796527372688</v>
      </c>
      <c r="B22545" s="318">
        <v>41197.040999999997</v>
      </c>
      <c r="C22545" s="318">
        <f t="shared" si="511"/>
        <v>0.24299999999493593</v>
      </c>
      <c r="D22545" s="414">
        <f t="shared" si="512"/>
        <v>0.12149999999746797</v>
      </c>
      <c r="H22545" s="406"/>
      <c r="J22545" s="82">
        <v>13</v>
      </c>
      <c r="K22545" s="321">
        <v>4</v>
      </c>
    </row>
    <row r="22546" spans="1:11" x14ac:dyDescent="0.3">
      <c r="A22546" s="341">
        <v>43952.838193981479</v>
      </c>
      <c r="B22546" s="318">
        <v>41197.279999999999</v>
      </c>
      <c r="C22546" s="318">
        <f t="shared" si="511"/>
        <v>0.23900000000139698</v>
      </c>
      <c r="D22546" s="414">
        <f t="shared" si="512"/>
        <v>0.11950000000069849</v>
      </c>
      <c r="H22546" s="406"/>
      <c r="J22546" s="82">
        <v>14</v>
      </c>
      <c r="K22546" s="391">
        <v>1</v>
      </c>
    </row>
    <row r="22547" spans="1:11" x14ac:dyDescent="0.3">
      <c r="A22547" s="341">
        <v>43952.879860590278</v>
      </c>
      <c r="B22547" s="318">
        <v>41197.512000000002</v>
      </c>
      <c r="C22547" s="318">
        <f t="shared" si="511"/>
        <v>0.23200000000360887</v>
      </c>
      <c r="D22547" s="414">
        <f t="shared" si="512"/>
        <v>0.11600000000180444</v>
      </c>
      <c r="H22547" s="406"/>
      <c r="J22547" s="82">
        <v>15</v>
      </c>
      <c r="K22547" s="319">
        <v>2</v>
      </c>
    </row>
    <row r="22548" spans="1:11" x14ac:dyDescent="0.3">
      <c r="A22548" s="341">
        <v>43952.921527199076</v>
      </c>
      <c r="B22548" s="318">
        <v>41197.747000000003</v>
      </c>
      <c r="C22548" s="318">
        <f t="shared" si="511"/>
        <v>0.23500000000058208</v>
      </c>
      <c r="D22548" s="414">
        <f t="shared" si="512"/>
        <v>0.11750000000029104</v>
      </c>
      <c r="H22548" s="406"/>
      <c r="J22548" s="82">
        <v>16</v>
      </c>
      <c r="K22548" s="320">
        <v>3</v>
      </c>
    </row>
    <row r="22549" spans="1:11" x14ac:dyDescent="0.3">
      <c r="A22549" s="341">
        <v>43952.963193807867</v>
      </c>
      <c r="B22549" s="318">
        <v>41197.991000000002</v>
      </c>
      <c r="C22549" s="318">
        <f t="shared" si="511"/>
        <v>0.24399999999877764</v>
      </c>
      <c r="D22549" s="414">
        <f t="shared" si="512"/>
        <v>0.12199999999938882</v>
      </c>
      <c r="E22549" s="336">
        <f>SUM(C22526:C22549)*7.4805194805</f>
        <v>43.633870129746917</v>
      </c>
      <c r="F22549" s="324">
        <f>AVERAGE(D22526:D22549)</f>
        <v>0.12152083333330665</v>
      </c>
      <c r="G22549" s="324">
        <f>_xlfn.STDEV.S(D22526:D22549)</f>
        <v>3.2620317973039055E-3</v>
      </c>
      <c r="H22549" s="406"/>
      <c r="J22549" s="82">
        <v>17</v>
      </c>
      <c r="K22549" s="321">
        <v>4</v>
      </c>
    </row>
    <row r="22550" spans="1:11" x14ac:dyDescent="0.3">
      <c r="A22550" s="341">
        <v>43953.004860416666</v>
      </c>
      <c r="B22550" s="318">
        <v>41198.237000000001</v>
      </c>
      <c r="C22550" s="318">
        <f t="shared" si="511"/>
        <v>0.24599999999918509</v>
      </c>
      <c r="D22550" s="414">
        <f t="shared" si="512"/>
        <v>0.12299999999959255</v>
      </c>
      <c r="H22550" s="406"/>
      <c r="J22550" s="82">
        <v>18</v>
      </c>
      <c r="K22550" s="391">
        <v>1</v>
      </c>
    </row>
    <row r="22551" spans="1:11" x14ac:dyDescent="0.3">
      <c r="A22551" s="341">
        <v>43953.046527025464</v>
      </c>
      <c r="B22551" s="318">
        <v>41198.472999999998</v>
      </c>
      <c r="C22551" s="318">
        <f t="shared" si="511"/>
        <v>0.23599999999714782</v>
      </c>
      <c r="D22551" s="414">
        <f t="shared" si="512"/>
        <v>0.11799999999857391</v>
      </c>
      <c r="H22551" s="406"/>
      <c r="J22551" s="82">
        <v>19</v>
      </c>
      <c r="K22551" s="319">
        <v>2</v>
      </c>
    </row>
    <row r="22552" spans="1:11" x14ac:dyDescent="0.3">
      <c r="A22552" s="341">
        <v>43953.088193634256</v>
      </c>
      <c r="B22552" s="318">
        <v>41198.711000000003</v>
      </c>
      <c r="C22552" s="318">
        <f t="shared" si="511"/>
        <v>0.23800000000483124</v>
      </c>
      <c r="D22552" s="414">
        <f t="shared" si="512"/>
        <v>0.11900000000241562</v>
      </c>
      <c r="H22552" s="406"/>
      <c r="J22552" s="82">
        <v>20</v>
      </c>
      <c r="K22552" s="320">
        <v>3</v>
      </c>
    </row>
    <row r="22553" spans="1:11" x14ac:dyDescent="0.3">
      <c r="A22553" s="341">
        <v>43953.129860243054</v>
      </c>
      <c r="B22553" s="318">
        <v>41198.957999999999</v>
      </c>
      <c r="C22553" s="318">
        <f t="shared" si="511"/>
        <v>0.24699999999575084</v>
      </c>
      <c r="D22553" s="414">
        <f t="shared" si="512"/>
        <v>0.12349999999787542</v>
      </c>
      <c r="H22553" s="406"/>
      <c r="J22553" s="82">
        <v>21</v>
      </c>
      <c r="K22553" s="321">
        <v>4</v>
      </c>
    </row>
    <row r="22554" spans="1:11" x14ac:dyDescent="0.3">
      <c r="A22554" s="341">
        <v>43953.171526851853</v>
      </c>
      <c r="B22554" s="318">
        <v>41199.209000000003</v>
      </c>
      <c r="C22554" s="318">
        <f t="shared" si="511"/>
        <v>0.25100000000384171</v>
      </c>
      <c r="D22554" s="414">
        <f t="shared" si="512"/>
        <v>0.12550000000192085</v>
      </c>
      <c r="H22554" s="406"/>
      <c r="J22554" s="82">
        <v>22</v>
      </c>
      <c r="K22554" s="391">
        <v>1</v>
      </c>
    </row>
    <row r="22555" spans="1:11" x14ac:dyDescent="0.3">
      <c r="A22555" s="341">
        <v>43953.213193460651</v>
      </c>
      <c r="B22555" s="318">
        <v>41199.457999999999</v>
      </c>
      <c r="C22555" s="318">
        <f t="shared" si="511"/>
        <v>0.24899999999615829</v>
      </c>
      <c r="D22555" s="414">
        <f t="shared" si="512"/>
        <v>0.12449999999807915</v>
      </c>
      <c r="H22555" s="406"/>
      <c r="J22555" s="82">
        <v>23</v>
      </c>
      <c r="K22555" s="319">
        <v>2</v>
      </c>
    </row>
    <row r="22556" spans="1:11" x14ac:dyDescent="0.3">
      <c r="A22556" s="341">
        <v>43953.254860069443</v>
      </c>
      <c r="B22556" s="318">
        <v>41199.701000000001</v>
      </c>
      <c r="C22556" s="318">
        <f t="shared" si="511"/>
        <v>0.24300000000221189</v>
      </c>
      <c r="D22556" s="414">
        <f t="shared" si="512"/>
        <v>0.12150000000110595</v>
      </c>
      <c r="H22556" s="406"/>
      <c r="J22556" s="82">
        <v>24</v>
      </c>
      <c r="K22556" s="320">
        <v>3</v>
      </c>
    </row>
    <row r="22557" spans="1:11" x14ac:dyDescent="0.3">
      <c r="A22557" s="341">
        <v>43953.296526678241</v>
      </c>
      <c r="B22557" s="318">
        <v>41199.949999999997</v>
      </c>
      <c r="C22557" s="318">
        <f t="shared" si="511"/>
        <v>0.24899999999615829</v>
      </c>
      <c r="D22557" s="414">
        <f t="shared" si="512"/>
        <v>0.12449999999807915</v>
      </c>
      <c r="H22557" s="406"/>
      <c r="J22557" s="82">
        <v>25</v>
      </c>
      <c r="K22557" s="321">
        <v>4</v>
      </c>
    </row>
    <row r="22558" spans="1:11" x14ac:dyDescent="0.3">
      <c r="A22558" s="341">
        <v>43953.33819328704</v>
      </c>
      <c r="B22558" s="318">
        <v>41200.21</v>
      </c>
      <c r="C22558" s="318">
        <f t="shared" si="511"/>
        <v>0.26000000000203727</v>
      </c>
      <c r="D22558" s="414">
        <f t="shared" si="512"/>
        <v>0.13000000000101863</v>
      </c>
      <c r="H22558" s="406"/>
      <c r="J22558" s="82">
        <v>26</v>
      </c>
      <c r="K22558" s="391">
        <v>1</v>
      </c>
    </row>
    <row r="22559" spans="1:11" x14ac:dyDescent="0.3">
      <c r="A22559" s="341">
        <v>43953.379859895831</v>
      </c>
      <c r="B22559" s="318">
        <v>41200.46</v>
      </c>
      <c r="C22559" s="318">
        <f t="shared" si="511"/>
        <v>0.25</v>
      </c>
      <c r="D22559" s="414">
        <f t="shared" si="512"/>
        <v>0.125</v>
      </c>
      <c r="H22559" s="406"/>
      <c r="J22559" s="82">
        <v>27</v>
      </c>
      <c r="K22559" s="319">
        <v>2</v>
      </c>
    </row>
    <row r="22560" spans="1:11" x14ac:dyDescent="0.3">
      <c r="A22560" s="341">
        <v>43953.42152650463</v>
      </c>
      <c r="B22560" s="318">
        <v>41200.699999999997</v>
      </c>
      <c r="C22560" s="318">
        <f t="shared" si="511"/>
        <v>0.23999999999796273</v>
      </c>
      <c r="D22560" s="414">
        <f t="shared" si="512"/>
        <v>0.11999999999898137</v>
      </c>
      <c r="H22560" s="406"/>
      <c r="J22560" s="82">
        <v>28</v>
      </c>
      <c r="K22560" s="320">
        <v>3</v>
      </c>
    </row>
    <row r="22561" spans="1:11" x14ac:dyDescent="0.3">
      <c r="A22561" s="341">
        <v>43953.463193113428</v>
      </c>
      <c r="B22561" s="318">
        <v>41200.947999999997</v>
      </c>
      <c r="C22561" s="318">
        <f t="shared" si="511"/>
        <v>0.24799999999959255</v>
      </c>
      <c r="D22561" s="414">
        <f t="shared" si="512"/>
        <v>0.12399999999979627</v>
      </c>
      <c r="H22561" s="406"/>
      <c r="J22561" s="82">
        <v>29</v>
      </c>
      <c r="K22561" s="321">
        <v>4</v>
      </c>
    </row>
    <row r="22562" spans="1:11" x14ac:dyDescent="0.3">
      <c r="A22562" s="341">
        <v>43953.504859722219</v>
      </c>
      <c r="B22562" s="318">
        <v>41201.199999999997</v>
      </c>
      <c r="C22562" s="318">
        <f t="shared" si="511"/>
        <v>0.25200000000040745</v>
      </c>
      <c r="D22562" s="414">
        <f t="shared" si="512"/>
        <v>0.12600000000020373</v>
      </c>
      <c r="H22562" s="406"/>
      <c r="J22562" s="82">
        <v>30</v>
      </c>
      <c r="K22562" s="391">
        <v>1</v>
      </c>
    </row>
    <row r="22563" spans="1:11" x14ac:dyDescent="0.3">
      <c r="A22563" s="341">
        <v>43953.546526331018</v>
      </c>
      <c r="B22563" s="318">
        <v>41201.444000000003</v>
      </c>
      <c r="C22563" s="318">
        <f t="shared" si="511"/>
        <v>0.2440000000060536</v>
      </c>
      <c r="D22563" s="414">
        <f t="shared" si="512"/>
        <v>0.1220000000030268</v>
      </c>
      <c r="H22563" s="406"/>
      <c r="J22563" s="82">
        <v>31</v>
      </c>
      <c r="K22563" s="319">
        <v>2</v>
      </c>
    </row>
    <row r="22564" spans="1:11" x14ac:dyDescent="0.3">
      <c r="A22564" s="341">
        <v>43953.588192939817</v>
      </c>
      <c r="B22564" s="318">
        <v>41201.680999999997</v>
      </c>
      <c r="C22564" s="318">
        <f t="shared" si="511"/>
        <v>0.23699999999371357</v>
      </c>
      <c r="D22564" s="414">
        <f t="shared" si="512"/>
        <v>0.11849999999685679</v>
      </c>
      <c r="H22564" s="406"/>
      <c r="J22564" s="82">
        <v>32</v>
      </c>
      <c r="K22564" s="320">
        <v>3</v>
      </c>
    </row>
    <row r="22565" spans="1:11" x14ac:dyDescent="0.3">
      <c r="A22565" s="341">
        <v>43953.629859548608</v>
      </c>
      <c r="B22565" s="318">
        <v>41201.910000000003</v>
      </c>
      <c r="C22565" s="318">
        <f t="shared" si="511"/>
        <v>0.22900000000663567</v>
      </c>
      <c r="D22565" s="414">
        <f t="shared" si="512"/>
        <v>0.11450000000331784</v>
      </c>
      <c r="H22565" s="406"/>
      <c r="J22565" s="82">
        <v>33</v>
      </c>
      <c r="K22565" s="321">
        <v>4</v>
      </c>
    </row>
    <row r="22566" spans="1:11" x14ac:dyDescent="0.3">
      <c r="A22566" s="341">
        <v>43953.671526157406</v>
      </c>
      <c r="B22566" s="318">
        <v>41202.163</v>
      </c>
      <c r="C22566" s="318">
        <f t="shared" si="511"/>
        <v>0.2529999999969732</v>
      </c>
      <c r="D22566" s="414">
        <f t="shared" si="512"/>
        <v>0.1264999999984866</v>
      </c>
      <c r="H22566" s="406"/>
      <c r="J22566" s="82">
        <v>34</v>
      </c>
      <c r="K22566" s="391">
        <v>1</v>
      </c>
    </row>
    <row r="22567" spans="1:11" x14ac:dyDescent="0.3">
      <c r="A22567" s="341">
        <v>43953.713192766205</v>
      </c>
      <c r="B22567" s="318">
        <v>41202.404000000002</v>
      </c>
      <c r="C22567" s="318">
        <f t="shared" si="511"/>
        <v>0.24100000000180444</v>
      </c>
      <c r="D22567" s="414">
        <f t="shared" si="512"/>
        <v>0.12050000000090222</v>
      </c>
      <c r="H22567" s="406"/>
      <c r="J22567" s="82">
        <v>35</v>
      </c>
      <c r="K22567" s="319">
        <v>2</v>
      </c>
    </row>
    <row r="22568" spans="1:11" x14ac:dyDescent="0.3">
      <c r="A22568" s="341">
        <v>43953.754859375003</v>
      </c>
      <c r="B22568" s="318">
        <v>41202.641000000003</v>
      </c>
      <c r="C22568" s="318">
        <f t="shared" si="511"/>
        <v>0.23700000000098953</v>
      </c>
      <c r="D22568" s="414">
        <f t="shared" si="512"/>
        <v>0.11850000000049477</v>
      </c>
      <c r="H22568" s="406"/>
      <c r="J22568" s="82">
        <v>36</v>
      </c>
      <c r="K22568" s="320">
        <v>3</v>
      </c>
    </row>
    <row r="22569" spans="1:11" x14ac:dyDescent="0.3">
      <c r="A22569" s="341">
        <v>43953.796525983795</v>
      </c>
      <c r="B22569" s="318">
        <v>41202.879999999997</v>
      </c>
      <c r="C22569" s="318">
        <f t="shared" si="511"/>
        <v>0.23899999999412103</v>
      </c>
      <c r="D22569" s="414">
        <f t="shared" si="512"/>
        <v>0.11949999999706051</v>
      </c>
      <c r="H22569" s="406"/>
      <c r="J22569" s="82">
        <v>37</v>
      </c>
      <c r="K22569" s="321">
        <v>4</v>
      </c>
    </row>
    <row r="22570" spans="1:11" x14ac:dyDescent="0.3">
      <c r="A22570" s="341">
        <v>43953.838192592593</v>
      </c>
      <c r="B22570" s="318">
        <v>41203.120999999999</v>
      </c>
      <c r="C22570" s="318">
        <f t="shared" si="511"/>
        <v>0.24100000000180444</v>
      </c>
      <c r="D22570" s="414">
        <f t="shared" si="512"/>
        <v>0.12050000000090222</v>
      </c>
      <c r="H22570" s="406"/>
      <c r="J22570" s="82">
        <v>38</v>
      </c>
      <c r="K22570" s="391">
        <v>1</v>
      </c>
    </row>
    <row r="22571" spans="1:11" x14ac:dyDescent="0.3">
      <c r="A22571" s="341">
        <v>43953.879859201392</v>
      </c>
      <c r="B22571" s="318">
        <v>41203.360000000001</v>
      </c>
      <c r="C22571" s="318">
        <f t="shared" si="511"/>
        <v>0.23900000000139698</v>
      </c>
      <c r="D22571" s="414">
        <f t="shared" si="512"/>
        <v>0.11950000000069849</v>
      </c>
      <c r="H22571" s="406"/>
      <c r="J22571" s="82">
        <v>39</v>
      </c>
      <c r="K22571" s="319">
        <v>2</v>
      </c>
    </row>
    <row r="22572" spans="1:11" x14ac:dyDescent="0.3">
      <c r="A22572" s="341">
        <v>43953.921525810183</v>
      </c>
      <c r="B22572" s="318">
        <v>41203.597999999998</v>
      </c>
      <c r="C22572" s="318">
        <f t="shared" si="511"/>
        <v>0.23799999999755528</v>
      </c>
      <c r="D22572" s="414">
        <f t="shared" si="512"/>
        <v>0.11899999999877764</v>
      </c>
      <c r="H22572" s="406"/>
      <c r="J22572" s="82">
        <v>40</v>
      </c>
      <c r="K22572" s="320">
        <v>3</v>
      </c>
    </row>
    <row r="22573" spans="1:11" x14ac:dyDescent="0.3">
      <c r="A22573" s="341">
        <v>43953.963192418982</v>
      </c>
      <c r="B22573" s="318">
        <v>41203.832000000002</v>
      </c>
      <c r="C22573" s="318">
        <f t="shared" si="511"/>
        <v>0.23400000000401633</v>
      </c>
      <c r="D22573" s="414">
        <f t="shared" si="512"/>
        <v>0.11700000000200816</v>
      </c>
      <c r="E22573" s="336">
        <f>SUM(C22550:C22573)*7.4805194805</f>
        <v>43.693714285603114</v>
      </c>
      <c r="F22573" s="324">
        <f>AVERAGE(D22550:D22573)</f>
        <v>0.12168750000000728</v>
      </c>
      <c r="G22573" s="324">
        <f>_xlfn.STDEV.S(D22550:D22573)</f>
        <v>3.6110112395063652E-3</v>
      </c>
      <c r="H22573" s="406"/>
      <c r="J22573" s="82">
        <v>41</v>
      </c>
      <c r="K22573" s="321">
        <v>4</v>
      </c>
    </row>
    <row r="22574" spans="1:11" x14ac:dyDescent="0.3">
      <c r="A22574" s="341">
        <v>43954.00485902778</v>
      </c>
      <c r="B22574" s="318">
        <v>41204.080000000002</v>
      </c>
      <c r="C22574" s="318">
        <f t="shared" si="511"/>
        <v>0.24799999999959255</v>
      </c>
      <c r="D22574" s="414">
        <f t="shared" si="512"/>
        <v>0.12399999999979627</v>
      </c>
      <c r="H22574" s="406"/>
      <c r="J22574" s="82">
        <v>42</v>
      </c>
      <c r="K22574" s="391">
        <v>1</v>
      </c>
    </row>
    <row r="22575" spans="1:11" x14ac:dyDescent="0.3">
      <c r="A22575" s="341">
        <v>43954.046525636571</v>
      </c>
      <c r="B22575" s="318">
        <v>41204.322</v>
      </c>
      <c r="C22575" s="318">
        <f t="shared" si="511"/>
        <v>0.24199999999837019</v>
      </c>
      <c r="D22575" s="414">
        <f t="shared" si="512"/>
        <v>0.12099999999918509</v>
      </c>
      <c r="H22575" s="406"/>
      <c r="J22575" s="82">
        <v>43</v>
      </c>
      <c r="K22575" s="319">
        <v>2</v>
      </c>
    </row>
    <row r="22576" spans="1:11" x14ac:dyDescent="0.3">
      <c r="A22576" s="341">
        <v>43954.08819224537</v>
      </c>
      <c r="B22576" s="318">
        <v>41204.567999999999</v>
      </c>
      <c r="C22576" s="318">
        <f t="shared" si="511"/>
        <v>0.24599999999918509</v>
      </c>
      <c r="D22576" s="414">
        <f t="shared" si="512"/>
        <v>0.12299999999959255</v>
      </c>
      <c r="H22576" s="406"/>
      <c r="J22576" s="82">
        <v>44</v>
      </c>
      <c r="K22576" s="320">
        <v>3</v>
      </c>
    </row>
    <row r="22577" spans="1:11" x14ac:dyDescent="0.3">
      <c r="A22577" s="341">
        <v>43954.129858854169</v>
      </c>
      <c r="B22577" s="318">
        <v>41204.807999999997</v>
      </c>
      <c r="C22577" s="318">
        <f t="shared" si="511"/>
        <v>0.23999999999796273</v>
      </c>
      <c r="D22577" s="414">
        <f t="shared" si="512"/>
        <v>0.11999999999898137</v>
      </c>
      <c r="H22577" s="406"/>
      <c r="J22577" s="82">
        <v>45</v>
      </c>
      <c r="K22577" s="321">
        <v>4</v>
      </c>
    </row>
    <row r="22578" spans="1:11" x14ac:dyDescent="0.3">
      <c r="A22578" s="341">
        <v>43954.17152546296</v>
      </c>
      <c r="B22578" s="318">
        <v>41205.059000000001</v>
      </c>
      <c r="C22578" s="318">
        <f t="shared" si="511"/>
        <v>0.25100000000384171</v>
      </c>
      <c r="D22578" s="414">
        <f t="shared" si="512"/>
        <v>0.12550000000192085</v>
      </c>
      <c r="H22578" s="406"/>
      <c r="J22578" s="82">
        <v>46</v>
      </c>
      <c r="K22578" s="391">
        <v>1</v>
      </c>
    </row>
    <row r="22579" spans="1:11" x14ac:dyDescent="0.3">
      <c r="A22579" s="341">
        <v>43954.213192071758</v>
      </c>
      <c r="B22579" s="318">
        <v>41205.307999999997</v>
      </c>
      <c r="C22579" s="318">
        <f t="shared" si="511"/>
        <v>0.24899999999615829</v>
      </c>
      <c r="D22579" s="414">
        <f t="shared" si="512"/>
        <v>0.12449999999807915</v>
      </c>
      <c r="H22579" s="406"/>
      <c r="J22579" s="82">
        <v>47</v>
      </c>
      <c r="K22579" s="319">
        <v>2</v>
      </c>
    </row>
    <row r="22580" spans="1:11" x14ac:dyDescent="0.3">
      <c r="A22580" s="341">
        <v>43954.254858680557</v>
      </c>
      <c r="B22580" s="318">
        <v>41205.557999999997</v>
      </c>
      <c r="C22580" s="318">
        <f t="shared" si="511"/>
        <v>0.25</v>
      </c>
      <c r="D22580" s="414">
        <f t="shared" si="512"/>
        <v>0.125</v>
      </c>
      <c r="H22580" s="406"/>
      <c r="J22580" s="82">
        <v>48</v>
      </c>
      <c r="K22580" s="320">
        <v>3</v>
      </c>
    </row>
    <row r="22581" spans="1:11" x14ac:dyDescent="0.3">
      <c r="A22581" s="341">
        <v>43954.296525289355</v>
      </c>
      <c r="B22581" s="318">
        <v>41205.803999999996</v>
      </c>
      <c r="C22581" s="318">
        <f t="shared" si="511"/>
        <v>0.24599999999918509</v>
      </c>
      <c r="D22581" s="414">
        <f t="shared" si="512"/>
        <v>0.12299999999959255</v>
      </c>
      <c r="H22581" s="406"/>
      <c r="J22581" s="82">
        <v>49</v>
      </c>
      <c r="K22581" s="321">
        <v>4</v>
      </c>
    </row>
    <row r="22582" spans="1:11" x14ac:dyDescent="0.3">
      <c r="A22582" s="341">
        <v>43954.338191898147</v>
      </c>
      <c r="B22582" s="318">
        <v>41206.061999999998</v>
      </c>
      <c r="C22582" s="318">
        <f t="shared" si="511"/>
        <v>0.25800000000162981</v>
      </c>
      <c r="D22582" s="414">
        <f t="shared" si="512"/>
        <v>0.12900000000081491</v>
      </c>
      <c r="H22582" s="406"/>
      <c r="J22582" s="82">
        <v>50</v>
      </c>
      <c r="K22582" s="391">
        <v>1</v>
      </c>
    </row>
    <row r="22583" spans="1:11" x14ac:dyDescent="0.3">
      <c r="A22583" s="341">
        <v>43954.379858506945</v>
      </c>
      <c r="B22583" s="318">
        <v>41206.32</v>
      </c>
      <c r="C22583" s="318">
        <f t="shared" si="511"/>
        <v>0.25800000000162981</v>
      </c>
      <c r="D22583" s="414">
        <f t="shared" si="512"/>
        <v>0.12900000000081491</v>
      </c>
      <c r="H22583" s="406"/>
      <c r="J22583" s="82">
        <v>51</v>
      </c>
      <c r="K22583" s="319">
        <v>2</v>
      </c>
    </row>
    <row r="22584" spans="1:11" x14ac:dyDescent="0.3">
      <c r="A22584" s="341">
        <v>43954.421525115744</v>
      </c>
      <c r="B22584" s="318">
        <v>41206.567999999999</v>
      </c>
      <c r="C22584" s="318">
        <f t="shared" si="511"/>
        <v>0.24799999999959255</v>
      </c>
      <c r="D22584" s="414">
        <f t="shared" si="512"/>
        <v>0.12399999999979627</v>
      </c>
      <c r="H22584" s="406"/>
      <c r="J22584" s="82">
        <v>52</v>
      </c>
      <c r="K22584" s="320">
        <v>3</v>
      </c>
    </row>
    <row r="22585" spans="1:11" x14ac:dyDescent="0.3">
      <c r="A22585" s="341">
        <v>43954.463191724535</v>
      </c>
      <c r="B22585" s="318">
        <v>41206.802000000003</v>
      </c>
      <c r="C22585" s="318">
        <f t="shared" si="511"/>
        <v>0.23400000000401633</v>
      </c>
      <c r="D22585" s="414">
        <f t="shared" si="512"/>
        <v>0.11700000000200816</v>
      </c>
      <c r="H22585" s="406"/>
      <c r="J22585" s="82">
        <v>53</v>
      </c>
      <c r="K22585" s="321">
        <v>4</v>
      </c>
    </row>
    <row r="22586" spans="1:11" x14ac:dyDescent="0.3">
      <c r="A22586" s="341">
        <v>43954.504858333334</v>
      </c>
      <c r="B22586" s="318">
        <v>41207.052000000003</v>
      </c>
      <c r="C22586" s="318">
        <f t="shared" si="511"/>
        <v>0.25</v>
      </c>
      <c r="D22586" s="414">
        <f t="shared" si="512"/>
        <v>0.125</v>
      </c>
      <c r="H22586" s="406"/>
      <c r="J22586" s="82">
        <v>54</v>
      </c>
      <c r="K22586" s="391">
        <v>1</v>
      </c>
    </row>
    <row r="22587" spans="1:11" x14ac:dyDescent="0.3">
      <c r="A22587" s="341">
        <v>43954.546524942132</v>
      </c>
      <c r="B22587" s="318">
        <v>41207.307999999997</v>
      </c>
      <c r="C22587" s="318">
        <f t="shared" si="511"/>
        <v>0.2559999999939464</v>
      </c>
      <c r="D22587" s="414">
        <f t="shared" si="512"/>
        <v>0.1279999999969732</v>
      </c>
      <c r="H22587" s="406"/>
      <c r="J22587" s="82">
        <v>55</v>
      </c>
      <c r="K22587" s="319">
        <v>2</v>
      </c>
    </row>
    <row r="22588" spans="1:11" x14ac:dyDescent="0.3">
      <c r="A22588" s="341">
        <v>43954.588191550924</v>
      </c>
      <c r="B22588" s="318">
        <v>41207.552000000003</v>
      </c>
      <c r="C22588" s="318">
        <f t="shared" si="511"/>
        <v>0.2440000000060536</v>
      </c>
      <c r="D22588" s="414">
        <f t="shared" si="512"/>
        <v>0.1220000000030268</v>
      </c>
      <c r="H22588" s="406"/>
      <c r="J22588" s="82">
        <v>56</v>
      </c>
      <c r="K22588" s="320">
        <v>3</v>
      </c>
    </row>
    <row r="22589" spans="1:11" x14ac:dyDescent="0.3">
      <c r="A22589" s="341">
        <v>43954.629858159722</v>
      </c>
      <c r="B22589" s="318">
        <v>41207.79</v>
      </c>
      <c r="C22589" s="318">
        <f t="shared" si="511"/>
        <v>0.23799999999755528</v>
      </c>
      <c r="D22589" s="414">
        <f t="shared" si="512"/>
        <v>0.11899999999877764</v>
      </c>
      <c r="H22589" s="406"/>
      <c r="J22589" s="82">
        <v>57</v>
      </c>
      <c r="K22589" s="321">
        <v>4</v>
      </c>
    </row>
    <row r="22590" spans="1:11" x14ac:dyDescent="0.3">
      <c r="A22590" s="341">
        <v>43954.671524768521</v>
      </c>
      <c r="B22590" s="318">
        <v>41208.035000000003</v>
      </c>
      <c r="C22590" s="318">
        <f t="shared" si="511"/>
        <v>0.24500000000261934</v>
      </c>
      <c r="D22590" s="414">
        <f t="shared" si="512"/>
        <v>0.12250000000130967</v>
      </c>
      <c r="H22590" s="406"/>
      <c r="J22590" s="82">
        <v>58</v>
      </c>
      <c r="K22590" s="391">
        <v>1</v>
      </c>
    </row>
    <row r="22591" spans="1:11" x14ac:dyDescent="0.3">
      <c r="A22591" s="341">
        <v>43954.713191377312</v>
      </c>
      <c r="B22591" s="318">
        <v>41208.28</v>
      </c>
      <c r="C22591" s="318">
        <f t="shared" si="511"/>
        <v>0.24499999999534339</v>
      </c>
      <c r="D22591" s="414">
        <f t="shared" si="512"/>
        <v>0.12249999999767169</v>
      </c>
      <c r="H22591" s="406"/>
      <c r="J22591" s="82">
        <v>59</v>
      </c>
      <c r="K22591" s="319">
        <v>2</v>
      </c>
    </row>
    <row r="22592" spans="1:11" x14ac:dyDescent="0.3">
      <c r="A22592" s="341">
        <v>43954.75485798611</v>
      </c>
      <c r="B22592" s="318">
        <v>41208.523000000001</v>
      </c>
      <c r="C22592" s="318">
        <f t="shared" si="511"/>
        <v>0.24300000000221189</v>
      </c>
      <c r="D22592" s="414">
        <f t="shared" si="512"/>
        <v>0.12150000000110595</v>
      </c>
      <c r="H22592" s="406"/>
      <c r="J22592" s="82">
        <v>60</v>
      </c>
      <c r="K22592" s="320">
        <v>3</v>
      </c>
    </row>
    <row r="22593" spans="1:11" x14ac:dyDescent="0.3">
      <c r="A22593" s="341">
        <v>43954.796524594909</v>
      </c>
      <c r="B22593" s="318">
        <v>41208.762000000002</v>
      </c>
      <c r="C22593" s="318">
        <f t="shared" si="511"/>
        <v>0.23900000000139698</v>
      </c>
      <c r="D22593" s="414">
        <f t="shared" si="512"/>
        <v>0.11950000000069849</v>
      </c>
      <c r="H22593" s="406"/>
      <c r="J22593" s="82">
        <v>61</v>
      </c>
      <c r="K22593" s="321">
        <v>4</v>
      </c>
    </row>
    <row r="22594" spans="1:11" x14ac:dyDescent="0.3">
      <c r="A22594" s="341">
        <v>43954.8381912037</v>
      </c>
      <c r="B22594" s="318">
        <v>41209.008000000002</v>
      </c>
      <c r="C22594" s="318">
        <f t="shared" si="511"/>
        <v>0.24599999999918509</v>
      </c>
      <c r="D22594" s="414">
        <f t="shared" si="512"/>
        <v>0.12299999999959255</v>
      </c>
      <c r="H22594" s="406"/>
      <c r="J22594" s="82">
        <v>62</v>
      </c>
      <c r="K22594" s="391">
        <v>1</v>
      </c>
    </row>
    <row r="22595" spans="1:11" x14ac:dyDescent="0.3">
      <c r="A22595" s="341">
        <v>43954.879857812499</v>
      </c>
      <c r="B22595" s="318">
        <v>41209.25</v>
      </c>
      <c r="C22595" s="318">
        <f t="shared" si="511"/>
        <v>0.24199999999837019</v>
      </c>
      <c r="D22595" s="414">
        <f t="shared" si="512"/>
        <v>0.12099999999918509</v>
      </c>
      <c r="H22595" s="406"/>
      <c r="J22595" s="82">
        <v>63</v>
      </c>
      <c r="K22595" s="319">
        <v>2</v>
      </c>
    </row>
    <row r="22596" spans="1:11" x14ac:dyDescent="0.3">
      <c r="A22596" s="341">
        <v>43954.921524421297</v>
      </c>
      <c r="B22596" s="318">
        <v>41209.487999999998</v>
      </c>
      <c r="C22596" s="318">
        <f t="shared" si="511"/>
        <v>0.23799999999755528</v>
      </c>
      <c r="D22596" s="414">
        <f t="shared" si="512"/>
        <v>0.11899999999877764</v>
      </c>
      <c r="H22596" s="406"/>
      <c r="J22596" s="82">
        <v>64</v>
      </c>
      <c r="K22596" s="320">
        <v>3</v>
      </c>
    </row>
    <row r="22597" spans="1:11" x14ac:dyDescent="0.3">
      <c r="A22597" s="341">
        <v>43954.963191030096</v>
      </c>
      <c r="B22597" s="318">
        <v>41209.720999999998</v>
      </c>
      <c r="C22597" s="318">
        <f t="shared" si="511"/>
        <v>0.23300000000017462</v>
      </c>
      <c r="D22597" s="414">
        <f t="shared" si="512"/>
        <v>0.11650000000008731</v>
      </c>
      <c r="E22597" s="336">
        <f>SUM(C22574:C22597)*7.4805194805</f>
        <v>44.052779220631407</v>
      </c>
      <c r="F22597" s="324">
        <f>AVERAGE(D22574:D22597)</f>
        <v>0.12268749999990784</v>
      </c>
      <c r="G22597" s="324">
        <f>_xlfn.STDEV.S(D22574:D22597)</f>
        <v>3.3388767310907823E-3</v>
      </c>
      <c r="H22597" s="404"/>
      <c r="I22597" s="344">
        <f>AVERAGE(D22429:D22597)</f>
        <v>0.12203273809522909</v>
      </c>
      <c r="J22597" s="82">
        <v>65</v>
      </c>
      <c r="K22597" s="321">
        <v>4</v>
      </c>
    </row>
    <row r="22598" spans="1:11" x14ac:dyDescent="0.3">
      <c r="A22598" s="341">
        <v>43955.004857638887</v>
      </c>
      <c r="B22598" s="318">
        <v>41209.962</v>
      </c>
      <c r="C22598" s="318">
        <f t="shared" si="511"/>
        <v>0.24100000000180444</v>
      </c>
      <c r="D22598" s="414">
        <f t="shared" si="512"/>
        <v>0.12050000000090222</v>
      </c>
      <c r="H22598" s="406"/>
      <c r="J22598" s="82">
        <v>66</v>
      </c>
      <c r="K22598" s="391">
        <v>1</v>
      </c>
    </row>
    <row r="22599" spans="1:11" x14ac:dyDescent="0.3">
      <c r="A22599" s="341">
        <v>43955.046524247686</v>
      </c>
      <c r="B22599" s="318">
        <v>41210.211000000003</v>
      </c>
      <c r="C22599" s="318">
        <f t="shared" si="511"/>
        <v>0.24900000000343425</v>
      </c>
      <c r="D22599" s="414">
        <f t="shared" si="512"/>
        <v>0.12450000000171713</v>
      </c>
      <c r="H22599" s="406"/>
      <c r="J22599" s="82">
        <v>67</v>
      </c>
      <c r="K22599" s="319">
        <v>2</v>
      </c>
    </row>
    <row r="22600" spans="1:11" x14ac:dyDescent="0.3">
      <c r="A22600" s="341">
        <v>43955.088190856484</v>
      </c>
      <c r="B22600" s="318">
        <v>41210.453000000001</v>
      </c>
      <c r="C22600" s="318">
        <f t="shared" si="511"/>
        <v>0.24199999999837019</v>
      </c>
      <c r="D22600" s="414">
        <f t="shared" si="512"/>
        <v>0.12099999999918509</v>
      </c>
      <c r="H22600" s="406"/>
      <c r="J22600" s="82">
        <v>68</v>
      </c>
      <c r="K22600" s="320">
        <v>3</v>
      </c>
    </row>
    <row r="22601" spans="1:11" x14ac:dyDescent="0.3">
      <c r="A22601" s="341">
        <v>43955.129857465276</v>
      </c>
      <c r="B22601" s="318">
        <v>41210.692000000003</v>
      </c>
      <c r="C22601" s="318">
        <f t="shared" si="511"/>
        <v>0.23900000000139698</v>
      </c>
      <c r="D22601" s="414">
        <f t="shared" si="512"/>
        <v>0.11950000000069849</v>
      </c>
      <c r="H22601" s="406"/>
      <c r="J22601" s="82">
        <v>69</v>
      </c>
      <c r="K22601" s="321">
        <v>4</v>
      </c>
    </row>
    <row r="22602" spans="1:11" x14ac:dyDescent="0.3">
      <c r="A22602" s="341">
        <v>43955.171524074074</v>
      </c>
      <c r="B22602" s="318">
        <v>41210.942000000003</v>
      </c>
      <c r="C22602" s="318">
        <f t="shared" si="511"/>
        <v>0.25</v>
      </c>
      <c r="D22602" s="414">
        <f t="shared" si="512"/>
        <v>0.125</v>
      </c>
      <c r="H22602" s="406"/>
      <c r="J22602" s="82">
        <v>70</v>
      </c>
      <c r="K22602" s="391">
        <v>1</v>
      </c>
    </row>
    <row r="22603" spans="1:11" x14ac:dyDescent="0.3">
      <c r="A22603" s="341">
        <v>43955.213190682873</v>
      </c>
      <c r="B22603" s="318">
        <v>41211.199999999997</v>
      </c>
      <c r="C22603" s="318">
        <f t="shared" si="511"/>
        <v>0.25799999999435386</v>
      </c>
      <c r="D22603" s="414">
        <f t="shared" si="512"/>
        <v>0.12899999999717693</v>
      </c>
      <c r="H22603" s="406"/>
      <c r="J22603" s="82">
        <v>71</v>
      </c>
      <c r="K22603" s="319">
        <v>2</v>
      </c>
    </row>
    <row r="22604" spans="1:11" x14ac:dyDescent="0.3">
      <c r="A22604" s="341">
        <v>43955.254857291664</v>
      </c>
      <c r="B22604" s="318">
        <v>41211.449000000001</v>
      </c>
      <c r="C22604" s="318">
        <f t="shared" si="511"/>
        <v>0.24900000000343425</v>
      </c>
      <c r="D22604" s="414">
        <f t="shared" si="512"/>
        <v>0.12450000000171713</v>
      </c>
      <c r="H22604" s="406"/>
      <c r="J22604" s="82">
        <v>72</v>
      </c>
      <c r="K22604" s="320">
        <v>3</v>
      </c>
    </row>
    <row r="22605" spans="1:11" x14ac:dyDescent="0.3">
      <c r="A22605" s="341">
        <v>43955.296523900462</v>
      </c>
      <c r="B22605" s="318">
        <v>41211.690999999999</v>
      </c>
      <c r="C22605" s="318">
        <f t="shared" si="511"/>
        <v>0.24199999999837019</v>
      </c>
      <c r="D22605" s="414">
        <f t="shared" si="512"/>
        <v>0.12099999999918509</v>
      </c>
      <c r="H22605" s="406"/>
      <c r="J22605" s="82">
        <v>73</v>
      </c>
      <c r="K22605" s="321">
        <v>4</v>
      </c>
    </row>
    <row r="22606" spans="1:11" x14ac:dyDescent="0.3">
      <c r="A22606" s="341">
        <v>43955.338190509261</v>
      </c>
      <c r="B22606" s="318">
        <v>41211.947999999997</v>
      </c>
      <c r="C22606" s="318">
        <f t="shared" si="511"/>
        <v>0.25699999999778811</v>
      </c>
      <c r="D22606" s="414">
        <f t="shared" si="512"/>
        <v>0.12849999999889405</v>
      </c>
      <c r="H22606" s="406"/>
      <c r="J22606" s="82">
        <v>74</v>
      </c>
      <c r="K22606" s="391">
        <v>1</v>
      </c>
    </row>
    <row r="22607" spans="1:11" x14ac:dyDescent="0.3">
      <c r="A22607" s="341">
        <v>43955.379857118052</v>
      </c>
      <c r="B22607" s="318">
        <v>41212.207999999999</v>
      </c>
      <c r="C22607" s="318">
        <f t="shared" si="511"/>
        <v>0.26000000000203727</v>
      </c>
      <c r="D22607" s="414">
        <f t="shared" si="512"/>
        <v>0.13000000000101863</v>
      </c>
      <c r="H22607" s="406"/>
      <c r="J22607" s="82">
        <v>75</v>
      </c>
      <c r="K22607" s="319">
        <v>2</v>
      </c>
    </row>
    <row r="22608" spans="1:11" x14ac:dyDescent="0.3">
      <c r="A22608" s="341">
        <v>43955.421523726851</v>
      </c>
      <c r="B22608" s="318">
        <v>41212.457999999999</v>
      </c>
      <c r="C22608" s="318">
        <f t="shared" si="511"/>
        <v>0.25</v>
      </c>
      <c r="D22608" s="414">
        <f t="shared" si="512"/>
        <v>0.125</v>
      </c>
      <c r="H22608" s="406"/>
      <c r="J22608" s="82">
        <v>76</v>
      </c>
      <c r="K22608" s="320">
        <v>3</v>
      </c>
    </row>
    <row r="22609" spans="1:11" x14ac:dyDescent="0.3">
      <c r="A22609" s="341">
        <v>43955.463190335649</v>
      </c>
      <c r="B22609" s="318">
        <v>41212.695</v>
      </c>
      <c r="C22609" s="318">
        <f t="shared" si="511"/>
        <v>0.23700000000098953</v>
      </c>
      <c r="D22609" s="414">
        <f t="shared" si="512"/>
        <v>0.11850000000049477</v>
      </c>
      <c r="H22609" s="406"/>
      <c r="J22609" s="82">
        <v>77</v>
      </c>
      <c r="K22609" s="321">
        <v>4</v>
      </c>
    </row>
    <row r="22610" spans="1:11" x14ac:dyDescent="0.3">
      <c r="A22610" s="341">
        <v>43955.504856944448</v>
      </c>
      <c r="B22610" s="318">
        <v>41212.942000000003</v>
      </c>
      <c r="C22610" s="318">
        <f t="shared" si="511"/>
        <v>0.2470000000030268</v>
      </c>
      <c r="D22610" s="414">
        <f t="shared" si="512"/>
        <v>0.1235000000015134</v>
      </c>
      <c r="H22610" s="406"/>
      <c r="J22610" s="82">
        <v>78</v>
      </c>
      <c r="K22610" s="391">
        <v>1</v>
      </c>
    </row>
    <row r="22611" spans="1:11" x14ac:dyDescent="0.3">
      <c r="A22611" s="341">
        <v>43955.546523553239</v>
      </c>
      <c r="B22611" s="318">
        <v>41213.199000000001</v>
      </c>
      <c r="C22611" s="318">
        <f t="shared" si="511"/>
        <v>0.25699999999778811</v>
      </c>
      <c r="D22611" s="414">
        <f t="shared" si="512"/>
        <v>0.12849999999889405</v>
      </c>
      <c r="H22611" s="406"/>
      <c r="J22611" s="82">
        <v>79</v>
      </c>
      <c r="K22611" s="319">
        <v>2</v>
      </c>
    </row>
    <row r="22612" spans="1:11" x14ac:dyDescent="0.3">
      <c r="A22612" s="341">
        <v>43955.588190162038</v>
      </c>
      <c r="B22612" s="318">
        <v>41213.449000000001</v>
      </c>
      <c r="C22612" s="318">
        <f t="shared" si="511"/>
        <v>0.25</v>
      </c>
      <c r="D22612" s="414">
        <f t="shared" si="512"/>
        <v>0.125</v>
      </c>
      <c r="H22612" s="406"/>
      <c r="J22612" s="82">
        <v>80</v>
      </c>
      <c r="K22612" s="320">
        <v>3</v>
      </c>
    </row>
    <row r="22613" spans="1:11" x14ac:dyDescent="0.3">
      <c r="A22613" s="341">
        <v>43955.629856770836</v>
      </c>
      <c r="B22613" s="318">
        <v>41213.69</v>
      </c>
      <c r="C22613" s="318">
        <f t="shared" si="511"/>
        <v>0.24100000000180444</v>
      </c>
      <c r="D22613" s="414">
        <f t="shared" si="512"/>
        <v>0.12050000000090222</v>
      </c>
      <c r="H22613" s="406"/>
      <c r="J22613" s="82">
        <v>81</v>
      </c>
      <c r="K22613" s="321">
        <v>4</v>
      </c>
    </row>
    <row r="22614" spans="1:11" x14ac:dyDescent="0.3">
      <c r="A22614" s="341">
        <v>43955.671523379628</v>
      </c>
      <c r="B22614" s="318">
        <v>41213.94</v>
      </c>
      <c r="C22614" s="318">
        <f t="shared" si="511"/>
        <v>0.25</v>
      </c>
      <c r="D22614" s="414">
        <f t="shared" si="512"/>
        <v>0.125</v>
      </c>
      <c r="H22614" s="406"/>
      <c r="J22614" s="82">
        <v>82</v>
      </c>
      <c r="K22614" s="391">
        <v>1</v>
      </c>
    </row>
    <row r="22615" spans="1:11" x14ac:dyDescent="0.3">
      <c r="A22615" s="341">
        <v>43955.713189988426</v>
      </c>
      <c r="B22615" s="318">
        <v>41214.19</v>
      </c>
      <c r="C22615" s="318">
        <f t="shared" si="511"/>
        <v>0.25</v>
      </c>
      <c r="D22615" s="414">
        <f t="shared" si="512"/>
        <v>0.125</v>
      </c>
      <c r="H22615" s="406"/>
      <c r="J22615" s="82">
        <v>83</v>
      </c>
      <c r="K22615" s="319">
        <v>2</v>
      </c>
    </row>
    <row r="22616" spans="1:11" x14ac:dyDescent="0.3">
      <c r="A22616" s="341">
        <v>43955.754856597225</v>
      </c>
      <c r="B22616" s="318">
        <v>41214.434999999998</v>
      </c>
      <c r="C22616" s="318">
        <f t="shared" si="511"/>
        <v>0.24499999999534339</v>
      </c>
      <c r="D22616" s="414">
        <f t="shared" si="512"/>
        <v>0.12249999999767169</v>
      </c>
      <c r="H22616" s="406"/>
      <c r="J22616" s="82">
        <v>84</v>
      </c>
      <c r="K22616" s="320">
        <v>3</v>
      </c>
    </row>
    <row r="22617" spans="1:11" x14ac:dyDescent="0.3">
      <c r="A22617" s="341">
        <v>43955.796523206016</v>
      </c>
      <c r="B22617" s="318">
        <v>41214.671999999999</v>
      </c>
      <c r="C22617" s="318">
        <f t="shared" si="511"/>
        <v>0.23700000000098953</v>
      </c>
      <c r="D22617" s="414">
        <f t="shared" si="512"/>
        <v>0.11850000000049477</v>
      </c>
      <c r="H22617" s="406"/>
      <c r="J22617" s="82">
        <v>85</v>
      </c>
      <c r="K22617" s="321">
        <v>4</v>
      </c>
    </row>
    <row r="22618" spans="1:11" x14ac:dyDescent="0.3">
      <c r="A22618" s="341">
        <v>43955.838189814815</v>
      </c>
      <c r="B22618" s="318">
        <v>41214.917999999998</v>
      </c>
      <c r="C22618" s="318">
        <f t="shared" si="511"/>
        <v>0.24599999999918509</v>
      </c>
      <c r="D22618" s="414">
        <f t="shared" si="512"/>
        <v>0.12299999999959255</v>
      </c>
      <c r="H22618" s="406"/>
      <c r="J22618" s="82">
        <v>86</v>
      </c>
      <c r="K22618" s="391">
        <v>1</v>
      </c>
    </row>
    <row r="22619" spans="1:11" x14ac:dyDescent="0.3">
      <c r="A22619" s="341">
        <v>43955.879856423613</v>
      </c>
      <c r="B22619" s="318">
        <v>41215.165000000001</v>
      </c>
      <c r="C22619" s="318">
        <f t="shared" si="511"/>
        <v>0.2470000000030268</v>
      </c>
      <c r="D22619" s="414">
        <f t="shared" si="512"/>
        <v>0.1235000000015134</v>
      </c>
      <c r="H22619" s="406"/>
      <c r="J22619" s="82">
        <v>87</v>
      </c>
      <c r="K22619" s="319">
        <v>2</v>
      </c>
    </row>
    <row r="22620" spans="1:11" x14ac:dyDescent="0.3">
      <c r="A22620" s="341">
        <v>43955.921523032404</v>
      </c>
      <c r="B22620" s="318">
        <v>41215.402000000002</v>
      </c>
      <c r="C22620" s="318">
        <f t="shared" si="511"/>
        <v>0.23700000000098953</v>
      </c>
      <c r="D22620" s="414">
        <f t="shared" si="512"/>
        <v>0.11850000000049477</v>
      </c>
      <c r="H22620" s="406"/>
      <c r="J22620" s="82">
        <v>88</v>
      </c>
      <c r="K22620" s="320">
        <v>3</v>
      </c>
    </row>
    <row r="22621" spans="1:11" x14ac:dyDescent="0.3">
      <c r="A22621" s="341">
        <v>43955.963189641203</v>
      </c>
      <c r="B22621" s="318">
        <v>41215.637000000002</v>
      </c>
      <c r="C22621" s="318">
        <f t="shared" si="511"/>
        <v>0.23500000000058208</v>
      </c>
      <c r="D22621" s="414">
        <f t="shared" si="512"/>
        <v>0.11750000000029104</v>
      </c>
      <c r="E22621" s="336">
        <f>SUM(C22598:C22621)*7.4805194805</f>
        <v>44.254753246673268</v>
      </c>
      <c r="F22621" s="324">
        <f>AVERAGE(D22598:D22621)</f>
        <v>0.12325000000009823</v>
      </c>
      <c r="G22621" s="324">
        <f>_xlfn.STDEV.S(D22598:D22621)</f>
        <v>3.5691918458468992E-3</v>
      </c>
      <c r="H22621" s="406"/>
      <c r="J22621" s="82">
        <v>89</v>
      </c>
      <c r="K22621" s="321">
        <v>4</v>
      </c>
    </row>
    <row r="22622" spans="1:11" x14ac:dyDescent="0.3">
      <c r="A22622" s="341">
        <v>43956.004856250001</v>
      </c>
      <c r="B22622" s="318">
        <v>41215.872000000003</v>
      </c>
      <c r="C22622" s="318">
        <f t="shared" si="511"/>
        <v>0.23500000000058208</v>
      </c>
      <c r="D22622" s="414">
        <f t="shared" si="512"/>
        <v>0.11750000000029104</v>
      </c>
      <c r="H22622" s="406"/>
      <c r="J22622" s="82">
        <v>90</v>
      </c>
      <c r="K22622" s="391">
        <v>1</v>
      </c>
    </row>
    <row r="22623" spans="1:11" x14ac:dyDescent="0.3">
      <c r="A22623" s="341">
        <v>43956.046522858793</v>
      </c>
      <c r="B22623" s="318">
        <v>41216.127</v>
      </c>
      <c r="C22623" s="318">
        <f t="shared" si="511"/>
        <v>0.25499999999738066</v>
      </c>
      <c r="D22623" s="414">
        <f t="shared" si="512"/>
        <v>0.12749999999869033</v>
      </c>
      <c r="H22623" s="406"/>
      <c r="J22623" s="82">
        <v>91</v>
      </c>
      <c r="K22623" s="319">
        <v>2</v>
      </c>
    </row>
    <row r="22624" spans="1:11" x14ac:dyDescent="0.3">
      <c r="A22624" s="341">
        <v>43956.088189467591</v>
      </c>
      <c r="B22624" s="318">
        <v>41216.370000000003</v>
      </c>
      <c r="C22624" s="318">
        <f t="shared" si="511"/>
        <v>0.24300000000221189</v>
      </c>
      <c r="D22624" s="414">
        <f t="shared" si="512"/>
        <v>0.12150000000110595</v>
      </c>
      <c r="H22624" s="406"/>
      <c r="J22624" s="82">
        <v>92</v>
      </c>
      <c r="K22624" s="320">
        <v>3</v>
      </c>
    </row>
    <row r="22625" spans="1:12" x14ac:dyDescent="0.3">
      <c r="A22625" s="341">
        <v>43956.12985607639</v>
      </c>
      <c r="B22625" s="318">
        <v>41216.61</v>
      </c>
      <c r="C22625" s="318">
        <f t="shared" si="511"/>
        <v>0.23999999999796273</v>
      </c>
      <c r="D22625" s="414">
        <f t="shared" si="512"/>
        <v>0.11999999999898137</v>
      </c>
      <c r="H22625" s="406"/>
      <c r="J22625" s="82">
        <v>93</v>
      </c>
      <c r="K22625" s="321">
        <v>4</v>
      </c>
    </row>
    <row r="22626" spans="1:12" x14ac:dyDescent="0.3">
      <c r="A22626" s="341">
        <v>43956.171522685188</v>
      </c>
      <c r="B22626" s="318">
        <v>41216.851999999999</v>
      </c>
      <c r="C22626" s="318">
        <f t="shared" si="511"/>
        <v>0.24199999999837019</v>
      </c>
      <c r="D22626" s="414">
        <f t="shared" si="512"/>
        <v>0.12099999999918509</v>
      </c>
      <c r="H22626" s="406"/>
      <c r="J22626" s="82">
        <v>94</v>
      </c>
      <c r="K22626" s="391">
        <v>1</v>
      </c>
    </row>
    <row r="22627" spans="1:12" x14ac:dyDescent="0.3">
      <c r="A22627" s="341">
        <v>43956.21318929398</v>
      </c>
      <c r="B22627" s="318">
        <v>41217.114000000001</v>
      </c>
      <c r="C22627" s="318">
        <f t="shared" si="511"/>
        <v>0.26200000000244472</v>
      </c>
      <c r="D22627" s="414">
        <f t="shared" si="512"/>
        <v>0.13100000000122236</v>
      </c>
      <c r="H22627" s="406"/>
      <c r="J22627" s="82">
        <v>95</v>
      </c>
      <c r="K22627" s="319">
        <v>2</v>
      </c>
    </row>
    <row r="22628" spans="1:12" x14ac:dyDescent="0.3">
      <c r="A22628" s="341">
        <v>43956.254855902778</v>
      </c>
      <c r="B22628" s="318">
        <v>41217.368999999999</v>
      </c>
      <c r="C22628" s="318">
        <f t="shared" si="511"/>
        <v>0.25499999999738066</v>
      </c>
      <c r="D22628" s="414">
        <f t="shared" si="512"/>
        <v>0.12749999999869033</v>
      </c>
      <c r="H22628" s="406"/>
      <c r="J22628" s="82">
        <v>96</v>
      </c>
      <c r="K22628" s="320">
        <v>3</v>
      </c>
    </row>
    <row r="22629" spans="1:12" x14ac:dyDescent="0.3">
      <c r="A22629" s="341">
        <v>43956.296522511577</v>
      </c>
      <c r="B22629" s="318">
        <v>41217.612000000001</v>
      </c>
      <c r="C22629" s="318">
        <f t="shared" si="511"/>
        <v>0.24300000000221189</v>
      </c>
      <c r="D22629" s="414">
        <f t="shared" si="512"/>
        <v>0.12150000000110595</v>
      </c>
      <c r="H22629" s="406"/>
      <c r="J22629" s="82">
        <v>97</v>
      </c>
      <c r="K22629" s="321">
        <v>4</v>
      </c>
    </row>
    <row r="22630" spans="1:12" x14ac:dyDescent="0.3">
      <c r="A22630" s="341">
        <v>43956.338189120368</v>
      </c>
      <c r="B22630" s="318">
        <v>41217.858999999997</v>
      </c>
      <c r="C22630" s="318">
        <f t="shared" si="511"/>
        <v>0.24699999999575084</v>
      </c>
      <c r="D22630" s="414">
        <f t="shared" si="512"/>
        <v>0.12349999999787542</v>
      </c>
      <c r="H22630" s="406"/>
      <c r="J22630" s="82">
        <v>98</v>
      </c>
      <c r="K22630" s="391">
        <v>1</v>
      </c>
    </row>
    <row r="22631" spans="1:12" x14ac:dyDescent="0.3">
      <c r="A22631" s="341">
        <v>43956.379855729167</v>
      </c>
      <c r="B22631" s="318">
        <v>41218.118999999999</v>
      </c>
      <c r="C22631" s="318">
        <f t="shared" si="511"/>
        <v>0.26000000000203727</v>
      </c>
      <c r="D22631" s="414">
        <f t="shared" si="512"/>
        <v>0.13000000000101863</v>
      </c>
      <c r="H22631" s="406"/>
      <c r="J22631" s="82">
        <v>99</v>
      </c>
      <c r="K22631" s="319">
        <v>2</v>
      </c>
    </row>
    <row r="22632" spans="1:12" x14ac:dyDescent="0.3">
      <c r="A22632" s="341">
        <v>43956.421522337965</v>
      </c>
      <c r="B22632" s="318">
        <v>41218.368999999999</v>
      </c>
      <c r="C22632" s="318">
        <f t="shared" si="511"/>
        <v>0.25</v>
      </c>
      <c r="D22632" s="414">
        <f t="shared" si="512"/>
        <v>0.125</v>
      </c>
      <c r="H22632" s="406"/>
      <c r="J22632" s="82">
        <v>100</v>
      </c>
      <c r="K22632" s="320">
        <v>3</v>
      </c>
    </row>
    <row r="22633" spans="1:12" x14ac:dyDescent="0.3">
      <c r="A22633" s="341">
        <v>43956.613194444442</v>
      </c>
      <c r="B22633" s="318">
        <v>41219.35</v>
      </c>
      <c r="C22633" s="318"/>
      <c r="D22633" s="414"/>
      <c r="H22633" s="406"/>
      <c r="K22633" s="320">
        <v>3</v>
      </c>
    </row>
    <row r="22634" spans="1:12" x14ac:dyDescent="0.3">
      <c r="A22634" s="341">
        <v>43956.62777777778</v>
      </c>
      <c r="B22634" s="318">
        <v>41219.591999999997</v>
      </c>
      <c r="C22634" s="318">
        <f t="shared" ref="C22634:C22707" si="513">B22634-B22633</f>
        <v>0.24199999999837019</v>
      </c>
      <c r="D22634" s="414">
        <f t="shared" ref="D22634:D22707" si="514">C22634/2</f>
        <v>0.12099999999918509</v>
      </c>
      <c r="H22634" s="406"/>
      <c r="J22634" s="82">
        <v>1</v>
      </c>
      <c r="K22634" s="321">
        <v>4</v>
      </c>
      <c r="L22634" s="54" t="s">
        <v>313</v>
      </c>
    </row>
    <row r="22635" spans="1:12" x14ac:dyDescent="0.3">
      <c r="A22635" s="341">
        <v>43956.669444444444</v>
      </c>
      <c r="B22635" s="318">
        <v>41219.830999999998</v>
      </c>
      <c r="C22635" s="318">
        <f t="shared" si="513"/>
        <v>0.23900000000139698</v>
      </c>
      <c r="D22635" s="414">
        <f t="shared" si="514"/>
        <v>0.11950000000069849</v>
      </c>
      <c r="H22635" s="406"/>
      <c r="J22635" s="82">
        <v>2</v>
      </c>
      <c r="K22635" s="391">
        <v>1</v>
      </c>
    </row>
    <row r="22636" spans="1:12" x14ac:dyDescent="0.3">
      <c r="A22636" s="341">
        <v>43956.711111111108</v>
      </c>
      <c r="B22636" s="318">
        <v>41220.078000000001</v>
      </c>
      <c r="C22636" s="318">
        <f t="shared" si="513"/>
        <v>0.2470000000030268</v>
      </c>
      <c r="D22636" s="414">
        <f t="shared" si="514"/>
        <v>0.1235000000015134</v>
      </c>
      <c r="H22636" s="406"/>
      <c r="J22636" s="82">
        <v>3</v>
      </c>
      <c r="K22636" s="319">
        <v>2</v>
      </c>
    </row>
    <row r="22637" spans="1:12" x14ac:dyDescent="0.3">
      <c r="A22637" s="341">
        <v>43956.75277777778</v>
      </c>
      <c r="B22637" s="318">
        <v>41220.317000000003</v>
      </c>
      <c r="C22637" s="318">
        <f t="shared" si="513"/>
        <v>0.23900000000139698</v>
      </c>
      <c r="D22637" s="414">
        <f t="shared" si="514"/>
        <v>0.11950000000069849</v>
      </c>
      <c r="H22637" s="406"/>
      <c r="J22637" s="82">
        <v>4</v>
      </c>
      <c r="K22637" s="320">
        <v>3</v>
      </c>
    </row>
    <row r="22638" spans="1:12" x14ac:dyDescent="0.3">
      <c r="A22638" s="341">
        <v>43956.794444212966</v>
      </c>
      <c r="B22638" s="318">
        <v>41220.552000000003</v>
      </c>
      <c r="C22638" s="318">
        <f t="shared" si="513"/>
        <v>0.23500000000058208</v>
      </c>
      <c r="D22638" s="414">
        <f t="shared" si="514"/>
        <v>0.11750000000029104</v>
      </c>
      <c r="H22638" s="406"/>
      <c r="J22638" s="82">
        <v>5</v>
      </c>
      <c r="K22638" s="321">
        <v>4</v>
      </c>
    </row>
    <row r="22639" spans="1:12" x14ac:dyDescent="0.3">
      <c r="A22639" s="341">
        <v>43956.836110821758</v>
      </c>
      <c r="B22639" s="318">
        <v>41220.788</v>
      </c>
      <c r="C22639" s="318">
        <f t="shared" si="513"/>
        <v>0.23599999999714782</v>
      </c>
      <c r="D22639" s="414">
        <f t="shared" si="514"/>
        <v>0.11799999999857391</v>
      </c>
      <c r="H22639" s="406"/>
      <c r="J22639" s="82">
        <v>6</v>
      </c>
      <c r="K22639" s="391">
        <v>1</v>
      </c>
    </row>
    <row r="22640" spans="1:12" x14ac:dyDescent="0.3">
      <c r="A22640" s="341">
        <v>43956.877777430556</v>
      </c>
      <c r="B22640" s="318">
        <v>41221.031999999999</v>
      </c>
      <c r="C22640" s="318">
        <f t="shared" si="513"/>
        <v>0.24399999999877764</v>
      </c>
      <c r="D22640" s="414">
        <f t="shared" si="514"/>
        <v>0.12199999999938882</v>
      </c>
      <c r="H22640" s="406"/>
      <c r="J22640" s="82">
        <v>7</v>
      </c>
      <c r="K22640" s="319">
        <v>2</v>
      </c>
    </row>
    <row r="22641" spans="1:11" x14ac:dyDescent="0.3">
      <c r="A22641" s="341">
        <v>43956.919444039355</v>
      </c>
      <c r="B22641" s="318">
        <v>41221.277000000002</v>
      </c>
      <c r="C22641" s="318">
        <f t="shared" si="513"/>
        <v>0.24500000000261934</v>
      </c>
      <c r="D22641" s="414">
        <f t="shared" si="514"/>
        <v>0.12250000000130967</v>
      </c>
      <c r="H22641" s="406"/>
      <c r="J22641" s="82">
        <v>8</v>
      </c>
      <c r="K22641" s="320">
        <v>3</v>
      </c>
    </row>
    <row r="22642" spans="1:11" x14ac:dyDescent="0.3">
      <c r="A22642" s="341">
        <v>43956.961110648146</v>
      </c>
      <c r="B22642" s="318">
        <v>41221.512999999999</v>
      </c>
      <c r="C22642" s="318">
        <f t="shared" si="513"/>
        <v>0.23599999999714782</v>
      </c>
      <c r="D22642" s="414">
        <f t="shared" si="514"/>
        <v>0.11799999999857391</v>
      </c>
      <c r="E22642" s="336">
        <f>SUM(C22622:C22642)*7.4805194805</f>
        <v>36.617142857023552</v>
      </c>
      <c r="F22642" s="323">
        <f>AVERAGE(D22622:D22642)</f>
        <v>0.12237499999991996</v>
      </c>
      <c r="G22642" s="324">
        <f>_xlfn.STDEV.S(D22219:D22642)</f>
        <v>3.4817742532870146E-3</v>
      </c>
      <c r="H22642" s="406"/>
      <c r="J22642" s="82">
        <v>9</v>
      </c>
      <c r="K22642" s="321">
        <v>4</v>
      </c>
    </row>
    <row r="22643" spans="1:11" x14ac:dyDescent="0.3">
      <c r="A22643" s="341">
        <v>43957.002777256945</v>
      </c>
      <c r="B22643" s="318">
        <v>41221.747000000003</v>
      </c>
      <c r="C22643" s="318">
        <f t="shared" si="513"/>
        <v>0.23400000000401633</v>
      </c>
      <c r="D22643" s="414">
        <f t="shared" si="514"/>
        <v>0.11700000000200816</v>
      </c>
      <c r="H22643" s="406"/>
      <c r="J22643" s="82">
        <v>10</v>
      </c>
      <c r="K22643" s="391">
        <v>1</v>
      </c>
    </row>
    <row r="22644" spans="1:11" x14ac:dyDescent="0.3">
      <c r="A22644" s="341">
        <v>43957.044443865743</v>
      </c>
      <c r="B22644" s="318">
        <v>41221.991999999998</v>
      </c>
      <c r="C22644" s="318">
        <f t="shared" si="513"/>
        <v>0.24499999999534339</v>
      </c>
      <c r="D22644" s="414">
        <f t="shared" si="514"/>
        <v>0.12249999999767169</v>
      </c>
      <c r="H22644" s="406"/>
      <c r="J22644" s="82">
        <v>11</v>
      </c>
      <c r="K22644" s="319">
        <v>2</v>
      </c>
    </row>
    <row r="22645" spans="1:11" x14ac:dyDescent="0.3">
      <c r="A22645" s="341">
        <v>43957.086110474535</v>
      </c>
      <c r="B22645" s="318">
        <v>41222.243000000002</v>
      </c>
      <c r="C22645" s="318">
        <f t="shared" si="513"/>
        <v>0.25100000000384171</v>
      </c>
      <c r="D22645" s="414">
        <f t="shared" si="514"/>
        <v>0.12550000000192085</v>
      </c>
      <c r="H22645" s="406"/>
      <c r="J22645" s="82">
        <v>12</v>
      </c>
      <c r="K22645" s="320">
        <v>3</v>
      </c>
    </row>
    <row r="22646" spans="1:11" x14ac:dyDescent="0.3">
      <c r="A22646" s="341">
        <v>43957.127777083333</v>
      </c>
      <c r="B22646" s="318">
        <v>41222.487999999998</v>
      </c>
      <c r="C22646" s="318">
        <f t="shared" si="513"/>
        <v>0.24499999999534339</v>
      </c>
      <c r="D22646" s="414">
        <f t="shared" si="514"/>
        <v>0.12249999999767169</v>
      </c>
      <c r="H22646" s="406"/>
      <c r="J22646" s="82">
        <v>13</v>
      </c>
      <c r="K22646" s="321">
        <v>4</v>
      </c>
    </row>
    <row r="22647" spans="1:11" x14ac:dyDescent="0.3">
      <c r="A22647" s="341">
        <v>43957.169443692132</v>
      </c>
      <c r="B22647" s="318">
        <v>41222.728999999999</v>
      </c>
      <c r="C22647" s="318">
        <f t="shared" si="513"/>
        <v>0.24100000000180444</v>
      </c>
      <c r="D22647" s="414">
        <f t="shared" si="514"/>
        <v>0.12050000000090222</v>
      </c>
      <c r="H22647" s="406"/>
      <c r="J22647" s="82">
        <v>14</v>
      </c>
      <c r="K22647" s="391">
        <v>1</v>
      </c>
    </row>
    <row r="22648" spans="1:11" x14ac:dyDescent="0.3">
      <c r="A22648" s="341">
        <v>43957.211110300923</v>
      </c>
      <c r="B22648" s="318">
        <v>41222.982000000004</v>
      </c>
      <c r="C22648" s="318">
        <f t="shared" si="513"/>
        <v>0.25300000000424916</v>
      </c>
      <c r="D22648" s="414">
        <f t="shared" si="514"/>
        <v>0.12650000000212458</v>
      </c>
      <c r="H22648" s="406"/>
      <c r="J22648" s="82">
        <v>15</v>
      </c>
      <c r="K22648" s="319">
        <v>2</v>
      </c>
    </row>
    <row r="22649" spans="1:11" x14ac:dyDescent="0.3">
      <c r="A22649" s="341">
        <v>43957.252776909721</v>
      </c>
      <c r="B22649" s="318">
        <v>41223.241999999998</v>
      </c>
      <c r="C22649" s="318">
        <f t="shared" si="513"/>
        <v>0.25999999999476131</v>
      </c>
      <c r="D22649" s="414">
        <f t="shared" si="514"/>
        <v>0.12999999999738066</v>
      </c>
      <c r="H22649" s="406"/>
      <c r="J22649" s="82">
        <v>16</v>
      </c>
      <c r="K22649" s="320">
        <v>3</v>
      </c>
    </row>
    <row r="22650" spans="1:11" x14ac:dyDescent="0.3">
      <c r="A22650" s="341">
        <v>43957.29444351852</v>
      </c>
      <c r="B22650" s="318">
        <v>41223.491999999998</v>
      </c>
      <c r="C22650" s="318">
        <f t="shared" si="513"/>
        <v>0.25</v>
      </c>
      <c r="D22650" s="414">
        <f t="shared" si="514"/>
        <v>0.125</v>
      </c>
      <c r="H22650" s="406"/>
      <c r="J22650" s="82">
        <v>17</v>
      </c>
      <c r="K22650" s="321">
        <v>4</v>
      </c>
    </row>
    <row r="22651" spans="1:11" x14ac:dyDescent="0.3">
      <c r="A22651" s="341">
        <v>43957.336110127311</v>
      </c>
      <c r="B22651" s="318">
        <v>41223.732000000004</v>
      </c>
      <c r="C22651" s="318">
        <f t="shared" si="513"/>
        <v>0.24000000000523869</v>
      </c>
      <c r="D22651" s="414">
        <f t="shared" si="514"/>
        <v>0.12000000000261934</v>
      </c>
      <c r="H22651" s="406"/>
      <c r="J22651" s="82">
        <v>18</v>
      </c>
      <c r="K22651" s="391">
        <v>1</v>
      </c>
    </row>
    <row r="22652" spans="1:11" x14ac:dyDescent="0.3">
      <c r="A22652" s="341">
        <v>43957.37777673611</v>
      </c>
      <c r="B22652" s="318">
        <v>41223.987999999998</v>
      </c>
      <c r="C22652" s="318">
        <f t="shared" si="513"/>
        <v>0.2559999999939464</v>
      </c>
      <c r="D22652" s="414">
        <f t="shared" si="514"/>
        <v>0.1279999999969732</v>
      </c>
      <c r="H22652" s="406"/>
      <c r="J22652" s="82">
        <v>19</v>
      </c>
      <c r="K22652" s="319">
        <v>2</v>
      </c>
    </row>
    <row r="22653" spans="1:11" x14ac:dyDescent="0.3">
      <c r="A22653" s="341">
        <v>43957.419443344908</v>
      </c>
      <c r="B22653" s="318">
        <v>41224.241999999998</v>
      </c>
      <c r="C22653" s="318">
        <f t="shared" si="513"/>
        <v>0.25400000000081491</v>
      </c>
      <c r="D22653" s="414">
        <f t="shared" si="514"/>
        <v>0.12700000000040745</v>
      </c>
      <c r="H22653" s="406"/>
      <c r="J22653" s="82">
        <v>20</v>
      </c>
      <c r="K22653" s="320">
        <v>3</v>
      </c>
    </row>
    <row r="22654" spans="1:11" x14ac:dyDescent="0.3">
      <c r="A22654" s="341">
        <v>43957.461109953707</v>
      </c>
      <c r="B22654" s="318">
        <v>41224.49</v>
      </c>
      <c r="C22654" s="318">
        <f t="shared" si="513"/>
        <v>0.24799999999959255</v>
      </c>
      <c r="D22654" s="414">
        <f t="shared" si="514"/>
        <v>0.12399999999979627</v>
      </c>
      <c r="H22654" s="406"/>
      <c r="J22654" s="82">
        <v>21</v>
      </c>
      <c r="K22654" s="321">
        <v>4</v>
      </c>
    </row>
    <row r="22655" spans="1:11" x14ac:dyDescent="0.3">
      <c r="A22655" s="341">
        <v>43957.502776562498</v>
      </c>
      <c r="B22655" s="318">
        <v>41224.730000000003</v>
      </c>
      <c r="C22655" s="318">
        <f t="shared" si="513"/>
        <v>0.24000000000523869</v>
      </c>
      <c r="D22655" s="414">
        <f t="shared" si="514"/>
        <v>0.12000000000261934</v>
      </c>
      <c r="H22655" s="406"/>
      <c r="J22655" s="82">
        <v>22</v>
      </c>
      <c r="K22655" s="391">
        <v>1</v>
      </c>
    </row>
    <row r="22656" spans="1:11" x14ac:dyDescent="0.3">
      <c r="A22656" s="341">
        <v>43957.544443171297</v>
      </c>
      <c r="B22656" s="318">
        <v>41224.972000000002</v>
      </c>
      <c r="C22656" s="318">
        <f t="shared" si="513"/>
        <v>0.24199999999837019</v>
      </c>
      <c r="D22656" s="414">
        <f t="shared" si="514"/>
        <v>0.12099999999918509</v>
      </c>
      <c r="H22656" s="406"/>
      <c r="J22656" s="82">
        <v>23</v>
      </c>
      <c r="K22656" s="319">
        <v>2</v>
      </c>
    </row>
    <row r="22657" spans="1:11" x14ac:dyDescent="0.3">
      <c r="A22657" s="341">
        <v>43957.586109780095</v>
      </c>
      <c r="B22657" s="318">
        <v>41225.22</v>
      </c>
      <c r="C22657" s="318">
        <f t="shared" si="513"/>
        <v>0.24799999999959255</v>
      </c>
      <c r="D22657" s="414">
        <f t="shared" si="514"/>
        <v>0.12399999999979627</v>
      </c>
      <c r="H22657" s="406"/>
      <c r="J22657" s="82">
        <v>24</v>
      </c>
      <c r="K22657" s="320">
        <v>3</v>
      </c>
    </row>
    <row r="22658" spans="1:11" x14ac:dyDescent="0.3">
      <c r="A22658" s="341">
        <v>43957.627776388887</v>
      </c>
      <c r="B22658" s="318">
        <v>41225.455999999998</v>
      </c>
      <c r="C22658" s="318">
        <f t="shared" si="513"/>
        <v>0.23599999999714782</v>
      </c>
      <c r="D22658" s="414">
        <f t="shared" si="514"/>
        <v>0.11799999999857391</v>
      </c>
      <c r="H22658" s="406"/>
      <c r="J22658" s="82">
        <v>25</v>
      </c>
      <c r="K22658" s="321">
        <v>4</v>
      </c>
    </row>
    <row r="22659" spans="1:11" x14ac:dyDescent="0.3">
      <c r="A22659" s="341">
        <v>43957.669442997685</v>
      </c>
      <c r="B22659" s="318">
        <v>41225.701000000001</v>
      </c>
      <c r="C22659" s="318">
        <f t="shared" si="513"/>
        <v>0.24500000000261934</v>
      </c>
      <c r="D22659" s="414">
        <f t="shared" si="514"/>
        <v>0.12250000000130967</v>
      </c>
      <c r="H22659" s="406"/>
      <c r="J22659" s="82">
        <v>26</v>
      </c>
      <c r="K22659" s="391">
        <v>1</v>
      </c>
    </row>
    <row r="22660" spans="1:11" x14ac:dyDescent="0.3">
      <c r="A22660" s="341">
        <v>43957.711109606484</v>
      </c>
      <c r="B22660" s="318">
        <v>41225.949000000001</v>
      </c>
      <c r="C22660" s="318">
        <f t="shared" si="513"/>
        <v>0.24799999999959255</v>
      </c>
      <c r="D22660" s="414">
        <f t="shared" si="514"/>
        <v>0.12399999999979627</v>
      </c>
      <c r="H22660" s="406"/>
      <c r="J22660" s="82">
        <v>27</v>
      </c>
      <c r="K22660" s="319">
        <v>2</v>
      </c>
    </row>
    <row r="22661" spans="1:11" x14ac:dyDescent="0.3">
      <c r="A22661" s="341">
        <v>43957.752776215275</v>
      </c>
      <c r="B22661" s="318">
        <v>41226.192000000003</v>
      </c>
      <c r="C22661" s="318">
        <f t="shared" si="513"/>
        <v>0.24300000000221189</v>
      </c>
      <c r="D22661" s="414">
        <f t="shared" si="514"/>
        <v>0.12150000000110595</v>
      </c>
      <c r="H22661" s="406"/>
      <c r="J22661" s="82">
        <v>28</v>
      </c>
      <c r="K22661" s="320">
        <v>3</v>
      </c>
    </row>
    <row r="22662" spans="1:11" x14ac:dyDescent="0.3">
      <c r="A22662" s="341">
        <v>43957.794442824073</v>
      </c>
      <c r="B22662" s="318">
        <v>41226.43</v>
      </c>
      <c r="C22662" s="318">
        <f t="shared" si="513"/>
        <v>0.23799999999755528</v>
      </c>
      <c r="D22662" s="414">
        <f t="shared" si="514"/>
        <v>0.11899999999877764</v>
      </c>
      <c r="H22662" s="406"/>
      <c r="J22662" s="82">
        <v>29</v>
      </c>
      <c r="K22662" s="321">
        <v>4</v>
      </c>
    </row>
    <row r="22663" spans="1:11" x14ac:dyDescent="0.3">
      <c r="A22663" s="341">
        <v>43957.836109432872</v>
      </c>
      <c r="B22663" s="318">
        <v>41226.661</v>
      </c>
      <c r="C22663" s="318">
        <f t="shared" si="513"/>
        <v>0.23099999999976717</v>
      </c>
      <c r="D22663" s="414">
        <f t="shared" si="514"/>
        <v>0.11549999999988358</v>
      </c>
      <c r="H22663" s="406"/>
      <c r="J22663" s="82">
        <v>30</v>
      </c>
      <c r="K22663" s="391">
        <v>1</v>
      </c>
    </row>
    <row r="22664" spans="1:11" x14ac:dyDescent="0.3">
      <c r="A22664" s="341">
        <v>43957.877776041663</v>
      </c>
      <c r="B22664" s="318">
        <v>41226.9</v>
      </c>
      <c r="C22664" s="318">
        <f t="shared" si="513"/>
        <v>0.23900000000139698</v>
      </c>
      <c r="D22664" s="414">
        <f t="shared" si="514"/>
        <v>0.11950000000069849</v>
      </c>
      <c r="H22664" s="406"/>
      <c r="J22664" s="82">
        <v>31</v>
      </c>
      <c r="K22664" s="319">
        <v>2</v>
      </c>
    </row>
    <row r="22665" spans="1:11" x14ac:dyDescent="0.3">
      <c r="A22665" s="341">
        <v>43957.919442650462</v>
      </c>
      <c r="B22665" s="318">
        <v>41227.146999999997</v>
      </c>
      <c r="C22665" s="318">
        <f t="shared" si="513"/>
        <v>0.24699999999575084</v>
      </c>
      <c r="D22665" s="414">
        <f t="shared" si="514"/>
        <v>0.12349999999787542</v>
      </c>
      <c r="H22665" s="406"/>
      <c r="J22665" s="82">
        <v>32</v>
      </c>
      <c r="K22665" s="320">
        <v>3</v>
      </c>
    </row>
    <row r="22666" spans="1:11" x14ac:dyDescent="0.3">
      <c r="A22666" s="341">
        <v>43957.96110925926</v>
      </c>
      <c r="B22666" s="318">
        <v>41227.381999999998</v>
      </c>
      <c r="C22666" s="318">
        <f t="shared" si="513"/>
        <v>0.23500000000058208</v>
      </c>
      <c r="D22666" s="414">
        <f t="shared" si="514"/>
        <v>0.11750000000029104</v>
      </c>
      <c r="E22666" s="336">
        <f>SUM(C22643:C22666)*7.4805194805</f>
        <v>43.903168831045356</v>
      </c>
      <c r="F22666" s="324">
        <f>AVERAGE(D22643:D22666)</f>
        <v>0.12227083333330786</v>
      </c>
      <c r="G22666" s="324">
        <f>_xlfn.STDEV.S(D22643:D22666)</f>
        <v>3.6712134189430612E-3</v>
      </c>
      <c r="H22666" s="406"/>
      <c r="J22666" s="82">
        <v>33</v>
      </c>
      <c r="K22666" s="321">
        <v>4</v>
      </c>
    </row>
    <row r="22667" spans="1:11" x14ac:dyDescent="0.3">
      <c r="A22667" s="341">
        <v>43958.002775868059</v>
      </c>
      <c r="B22667" s="318">
        <v>41227.618000000002</v>
      </c>
      <c r="C22667" s="318">
        <f t="shared" si="513"/>
        <v>0.23600000000442378</v>
      </c>
      <c r="D22667" s="414">
        <f t="shared" si="514"/>
        <v>0.11800000000221189</v>
      </c>
      <c r="H22667" s="406"/>
      <c r="J22667" s="82">
        <v>34</v>
      </c>
      <c r="K22667" s="391">
        <v>1</v>
      </c>
    </row>
    <row r="22668" spans="1:11" x14ac:dyDescent="0.3">
      <c r="A22668" s="341">
        <v>43958.04444247685</v>
      </c>
      <c r="B22668" s="318">
        <v>41227.858999999997</v>
      </c>
      <c r="C22668" s="318">
        <f t="shared" si="513"/>
        <v>0.24099999999452848</v>
      </c>
      <c r="D22668" s="414">
        <f t="shared" si="514"/>
        <v>0.12049999999726424</v>
      </c>
      <c r="H22668" s="406"/>
      <c r="J22668" s="82">
        <v>35</v>
      </c>
      <c r="K22668" s="319">
        <v>2</v>
      </c>
    </row>
    <row r="22669" spans="1:11" x14ac:dyDescent="0.3">
      <c r="A22669" s="341">
        <v>43958.086109085649</v>
      </c>
      <c r="B22669" s="318">
        <v>41228.108</v>
      </c>
      <c r="C22669" s="318">
        <f t="shared" si="513"/>
        <v>0.24900000000343425</v>
      </c>
      <c r="D22669" s="414">
        <f t="shared" si="514"/>
        <v>0.12450000000171713</v>
      </c>
      <c r="H22669" s="406"/>
      <c r="J22669" s="82">
        <v>36</v>
      </c>
      <c r="K22669" s="320">
        <v>3</v>
      </c>
    </row>
    <row r="22670" spans="1:11" x14ac:dyDescent="0.3">
      <c r="A22670" s="341">
        <v>43958.127775694447</v>
      </c>
      <c r="B22670" s="318">
        <v>41228.35</v>
      </c>
      <c r="C22670" s="318">
        <f t="shared" si="513"/>
        <v>0.24199999999837019</v>
      </c>
      <c r="D22670" s="414">
        <f t="shared" si="514"/>
        <v>0.12099999999918509</v>
      </c>
      <c r="H22670" s="406"/>
      <c r="J22670" s="82">
        <v>37</v>
      </c>
      <c r="K22670" s="321">
        <v>4</v>
      </c>
    </row>
    <row r="22671" spans="1:11" x14ac:dyDescent="0.3">
      <c r="A22671" s="341">
        <v>43958.169442303239</v>
      </c>
      <c r="B22671" s="318">
        <v>41228.595000000001</v>
      </c>
      <c r="C22671" s="318">
        <f t="shared" si="513"/>
        <v>0.24500000000261934</v>
      </c>
      <c r="D22671" s="414">
        <f t="shared" si="514"/>
        <v>0.12250000000130967</v>
      </c>
      <c r="H22671" s="406"/>
      <c r="J22671" s="82">
        <v>38</v>
      </c>
      <c r="K22671" s="391">
        <v>1</v>
      </c>
    </row>
    <row r="22672" spans="1:11" x14ac:dyDescent="0.3">
      <c r="A22672" s="341">
        <v>43958.211108912037</v>
      </c>
      <c r="B22672" s="318">
        <v>41228.839999999997</v>
      </c>
      <c r="C22672" s="318">
        <f t="shared" si="513"/>
        <v>0.24499999999534339</v>
      </c>
      <c r="D22672" s="414">
        <f t="shared" si="514"/>
        <v>0.12249999999767169</v>
      </c>
      <c r="H22672" s="406"/>
      <c r="J22672" s="82">
        <v>39</v>
      </c>
      <c r="K22672" s="319">
        <v>2</v>
      </c>
    </row>
    <row r="22673" spans="1:11" x14ac:dyDescent="0.3">
      <c r="A22673" s="341">
        <v>43958.252775520836</v>
      </c>
      <c r="B22673" s="318">
        <v>41229.101000000002</v>
      </c>
      <c r="C22673" s="318">
        <f t="shared" si="513"/>
        <v>0.26100000000587897</v>
      </c>
      <c r="D22673" s="414">
        <f t="shared" si="514"/>
        <v>0.13050000000293949</v>
      </c>
      <c r="H22673" s="406"/>
      <c r="J22673" s="82">
        <v>40</v>
      </c>
      <c r="K22673" s="320">
        <v>3</v>
      </c>
    </row>
    <row r="22674" spans="1:11" x14ac:dyDescent="0.3">
      <c r="A22674" s="341">
        <v>43958.294442129627</v>
      </c>
      <c r="B22674" s="318">
        <v>41229.351999999999</v>
      </c>
      <c r="C22674" s="318">
        <f t="shared" si="513"/>
        <v>0.25099999999656575</v>
      </c>
      <c r="D22674" s="414">
        <f t="shared" si="514"/>
        <v>0.12549999999828287</v>
      </c>
      <c r="H22674" s="406"/>
      <c r="J22674" s="82">
        <v>41</v>
      </c>
      <c r="K22674" s="321">
        <v>4</v>
      </c>
    </row>
    <row r="22675" spans="1:11" x14ac:dyDescent="0.3">
      <c r="A22675" s="341">
        <v>43958.336108738426</v>
      </c>
      <c r="B22675" s="318">
        <v>41229.597999999998</v>
      </c>
      <c r="C22675" s="318">
        <f t="shared" si="513"/>
        <v>0.24599999999918509</v>
      </c>
      <c r="D22675" s="414">
        <f t="shared" si="514"/>
        <v>0.12299999999959255</v>
      </c>
      <c r="H22675" s="406"/>
      <c r="J22675" s="82">
        <v>42</v>
      </c>
      <c r="K22675" s="391">
        <v>1</v>
      </c>
    </row>
    <row r="22676" spans="1:11" x14ac:dyDescent="0.3">
      <c r="A22676" s="341">
        <v>43958.377775347224</v>
      </c>
      <c r="B22676" s="318">
        <v>41229.839999999997</v>
      </c>
      <c r="C22676" s="318">
        <f t="shared" si="513"/>
        <v>0.24199999999837019</v>
      </c>
      <c r="D22676" s="414">
        <f t="shared" si="514"/>
        <v>0.12099999999918509</v>
      </c>
      <c r="H22676" s="406"/>
      <c r="J22676" s="82">
        <v>43</v>
      </c>
      <c r="K22676" s="319">
        <v>2</v>
      </c>
    </row>
    <row r="22677" spans="1:11" x14ac:dyDescent="0.3">
      <c r="A22677" s="341">
        <v>43958.419441956015</v>
      </c>
      <c r="B22677" s="318">
        <v>41230.091</v>
      </c>
      <c r="C22677" s="318">
        <f t="shared" si="513"/>
        <v>0.25100000000384171</v>
      </c>
      <c r="D22677" s="414">
        <f t="shared" si="514"/>
        <v>0.12550000000192085</v>
      </c>
      <c r="H22677" s="406"/>
      <c r="J22677" s="82">
        <v>44</v>
      </c>
      <c r="K22677" s="320">
        <v>3</v>
      </c>
    </row>
    <row r="22678" spans="1:11" x14ac:dyDescent="0.3">
      <c r="A22678" s="341">
        <v>43958.461108564814</v>
      </c>
      <c r="B22678" s="318">
        <v>41230.341999999997</v>
      </c>
      <c r="C22678" s="318">
        <f t="shared" si="513"/>
        <v>0.25099999999656575</v>
      </c>
      <c r="D22678" s="414">
        <f t="shared" si="514"/>
        <v>0.12549999999828287</v>
      </c>
      <c r="H22678" s="406"/>
      <c r="J22678" s="82">
        <v>45</v>
      </c>
      <c r="K22678" s="321">
        <v>4</v>
      </c>
    </row>
    <row r="22679" spans="1:11" x14ac:dyDescent="0.3">
      <c r="A22679" s="341">
        <v>43958.502775173612</v>
      </c>
      <c r="B22679" s="318">
        <v>41230.588000000003</v>
      </c>
      <c r="C22679" s="318">
        <f t="shared" si="513"/>
        <v>0.24600000000646105</v>
      </c>
      <c r="D22679" s="414">
        <f t="shared" si="514"/>
        <v>0.12300000000323053</v>
      </c>
      <c r="H22679" s="406"/>
      <c r="J22679" s="82">
        <v>46</v>
      </c>
      <c r="K22679" s="391">
        <v>1</v>
      </c>
    </row>
    <row r="22680" spans="1:11" x14ac:dyDescent="0.3">
      <c r="A22680" s="341">
        <v>43958.544441782411</v>
      </c>
      <c r="B22680" s="318">
        <v>41230.828000000001</v>
      </c>
      <c r="C22680" s="318">
        <f t="shared" si="513"/>
        <v>0.23999999999796273</v>
      </c>
      <c r="D22680" s="414">
        <f t="shared" si="514"/>
        <v>0.11999999999898137</v>
      </c>
      <c r="H22680" s="406"/>
      <c r="J22680" s="82">
        <v>47</v>
      </c>
      <c r="K22680" s="319">
        <v>2</v>
      </c>
    </row>
    <row r="22681" spans="1:11" x14ac:dyDescent="0.3">
      <c r="A22681" s="341">
        <v>43958.586108391202</v>
      </c>
      <c r="B22681" s="318">
        <v>41231.074000000001</v>
      </c>
      <c r="C22681" s="318">
        <f t="shared" si="513"/>
        <v>0.24599999999918509</v>
      </c>
      <c r="D22681" s="414">
        <f t="shared" si="514"/>
        <v>0.12299999999959255</v>
      </c>
      <c r="H22681" s="406"/>
      <c r="J22681" s="82">
        <v>48</v>
      </c>
      <c r="K22681" s="320">
        <v>3</v>
      </c>
    </row>
    <row r="22682" spans="1:11" x14ac:dyDescent="0.3">
      <c r="A22682" s="341">
        <v>43958.627775000001</v>
      </c>
      <c r="B22682" s="318">
        <v>41231.32</v>
      </c>
      <c r="C22682" s="318">
        <f t="shared" si="513"/>
        <v>0.24599999999918509</v>
      </c>
      <c r="D22682" s="414">
        <f t="shared" si="514"/>
        <v>0.12299999999959255</v>
      </c>
      <c r="H22682" s="406"/>
      <c r="J22682" s="82">
        <v>49</v>
      </c>
      <c r="K22682" s="321">
        <v>4</v>
      </c>
    </row>
    <row r="22683" spans="1:11" x14ac:dyDescent="0.3">
      <c r="A22683" s="341">
        <v>43958.669441608799</v>
      </c>
      <c r="B22683" s="318">
        <v>41231.561999999998</v>
      </c>
      <c r="C22683" s="318">
        <f t="shared" si="513"/>
        <v>0.24199999999837019</v>
      </c>
      <c r="D22683" s="414">
        <f t="shared" si="514"/>
        <v>0.12099999999918509</v>
      </c>
      <c r="H22683" s="406"/>
      <c r="J22683" s="82">
        <v>50</v>
      </c>
      <c r="K22683" s="391">
        <v>1</v>
      </c>
    </row>
    <row r="22684" spans="1:11" x14ac:dyDescent="0.3">
      <c r="A22684" s="341">
        <v>43958.711108217591</v>
      </c>
      <c r="B22684" s="318">
        <v>41231.802000000003</v>
      </c>
      <c r="C22684" s="318">
        <f t="shared" si="513"/>
        <v>0.24000000000523869</v>
      </c>
      <c r="D22684" s="414">
        <f t="shared" si="514"/>
        <v>0.12000000000261934</v>
      </c>
      <c r="H22684" s="406"/>
      <c r="J22684" s="82">
        <v>51</v>
      </c>
      <c r="K22684" s="319">
        <v>2</v>
      </c>
    </row>
    <row r="22685" spans="1:11" x14ac:dyDescent="0.3">
      <c r="A22685" s="341">
        <v>43958.752774826389</v>
      </c>
      <c r="B22685" s="318">
        <v>41232.050000000003</v>
      </c>
      <c r="C22685" s="318">
        <f t="shared" si="513"/>
        <v>0.24799999999959255</v>
      </c>
      <c r="D22685" s="414">
        <f t="shared" si="514"/>
        <v>0.12399999999979627</v>
      </c>
      <c r="H22685" s="406"/>
      <c r="J22685" s="82">
        <v>52</v>
      </c>
      <c r="K22685" s="320">
        <v>3</v>
      </c>
    </row>
    <row r="22686" spans="1:11" x14ac:dyDescent="0.3">
      <c r="A22686" s="341">
        <v>43958.794441435188</v>
      </c>
      <c r="B22686" s="318">
        <v>41232.294000000002</v>
      </c>
      <c r="C22686" s="318">
        <f t="shared" si="513"/>
        <v>0.24399999999877764</v>
      </c>
      <c r="D22686" s="414">
        <f t="shared" si="514"/>
        <v>0.12199999999938882</v>
      </c>
      <c r="H22686" s="406"/>
      <c r="J22686" s="82">
        <v>53</v>
      </c>
      <c r="K22686" s="321">
        <v>4</v>
      </c>
    </row>
    <row r="22687" spans="1:11" x14ac:dyDescent="0.3">
      <c r="A22687" s="341">
        <v>43958.836108043979</v>
      </c>
      <c r="B22687" s="318">
        <v>41232.533000000003</v>
      </c>
      <c r="C22687" s="318">
        <f t="shared" si="513"/>
        <v>0.23900000000139698</v>
      </c>
      <c r="D22687" s="414">
        <f t="shared" si="514"/>
        <v>0.11950000000069849</v>
      </c>
      <c r="H22687" s="406"/>
      <c r="J22687" s="82">
        <v>54</v>
      </c>
      <c r="K22687" s="391">
        <v>1</v>
      </c>
    </row>
    <row r="22688" spans="1:11" x14ac:dyDescent="0.3">
      <c r="A22688" s="341">
        <v>43958.877774652778</v>
      </c>
      <c r="B22688" s="318">
        <v>41232.767999999996</v>
      </c>
      <c r="C22688" s="318">
        <f t="shared" si="513"/>
        <v>0.23499999999330612</v>
      </c>
      <c r="D22688" s="414">
        <f t="shared" si="514"/>
        <v>0.11749999999665306</v>
      </c>
      <c r="H22688" s="406"/>
      <c r="J22688" s="82">
        <v>55</v>
      </c>
      <c r="K22688" s="319">
        <v>2</v>
      </c>
    </row>
    <row r="22689" spans="1:11" x14ac:dyDescent="0.3">
      <c r="A22689" s="341">
        <v>43958.919441261576</v>
      </c>
      <c r="B22689" s="318">
        <v>41233.01</v>
      </c>
      <c r="C22689" s="318">
        <f t="shared" si="513"/>
        <v>0.24200000000564614</v>
      </c>
      <c r="D22689" s="414">
        <f t="shared" si="514"/>
        <v>0.12100000000282307</v>
      </c>
      <c r="H22689" s="406"/>
      <c r="J22689" s="82">
        <v>56</v>
      </c>
      <c r="K22689" s="320">
        <v>3</v>
      </c>
    </row>
    <row r="22690" spans="1:11" x14ac:dyDescent="0.3">
      <c r="A22690" s="341">
        <v>43958.961107870367</v>
      </c>
      <c r="B22690" s="318">
        <v>41233.252999999997</v>
      </c>
      <c r="C22690" s="318">
        <f t="shared" si="513"/>
        <v>0.24299999999493593</v>
      </c>
      <c r="D22690" s="414">
        <f t="shared" si="514"/>
        <v>0.12149999999746797</v>
      </c>
      <c r="E22690" s="336">
        <f>SUM(C22667:C22690)*7.4805194805</f>
        <v>43.918129870009402</v>
      </c>
      <c r="F22690" s="324">
        <f>AVERAGE(D22667:D22690)</f>
        <v>0.12231249999998302</v>
      </c>
      <c r="G22690" s="324">
        <f>_xlfn.STDEV.S(D22667:D22690)</f>
        <v>2.7851020593501257E-3</v>
      </c>
      <c r="H22690" s="406"/>
      <c r="J22690" s="82">
        <v>57</v>
      </c>
      <c r="K22690" s="321">
        <v>4</v>
      </c>
    </row>
    <row r="22691" spans="1:11" x14ac:dyDescent="0.3">
      <c r="A22691" s="341">
        <v>43959.002774479166</v>
      </c>
      <c r="B22691" s="318">
        <v>41233.491999999998</v>
      </c>
      <c r="C22691" s="318">
        <f t="shared" si="513"/>
        <v>0.23900000000139698</v>
      </c>
      <c r="D22691" s="414">
        <f t="shared" si="514"/>
        <v>0.11950000000069849</v>
      </c>
      <c r="H22691" s="406"/>
      <c r="J22691" s="82">
        <v>58</v>
      </c>
      <c r="K22691" s="391">
        <v>1</v>
      </c>
    </row>
    <row r="22692" spans="1:11" x14ac:dyDescent="0.3">
      <c r="A22692" s="341">
        <v>43959.044441087965</v>
      </c>
      <c r="B22692" s="318">
        <v>41233.731</v>
      </c>
      <c r="C22692" s="318">
        <f t="shared" si="513"/>
        <v>0.23900000000139698</v>
      </c>
      <c r="D22692" s="414">
        <f t="shared" si="514"/>
        <v>0.11950000000069849</v>
      </c>
      <c r="H22692" s="406"/>
      <c r="J22692" s="82">
        <v>59</v>
      </c>
      <c r="K22692" s="319">
        <v>2</v>
      </c>
    </row>
    <row r="22693" spans="1:11" x14ac:dyDescent="0.3">
      <c r="A22693" s="341">
        <v>43959.086107696756</v>
      </c>
      <c r="B22693" s="318">
        <v>41233.978999999999</v>
      </c>
      <c r="C22693" s="318">
        <f t="shared" si="513"/>
        <v>0.24799999999959255</v>
      </c>
      <c r="D22693" s="414">
        <f t="shared" si="514"/>
        <v>0.12399999999979627</v>
      </c>
      <c r="H22693" s="406"/>
      <c r="J22693" s="82">
        <v>60</v>
      </c>
      <c r="K22693" s="320">
        <v>3</v>
      </c>
    </row>
    <row r="22694" spans="1:11" x14ac:dyDescent="0.3">
      <c r="A22694" s="341">
        <v>43959.127774305554</v>
      </c>
      <c r="B22694" s="318">
        <v>41234.228000000003</v>
      </c>
      <c r="C22694" s="318">
        <f t="shared" si="513"/>
        <v>0.24900000000343425</v>
      </c>
      <c r="D22694" s="414">
        <f t="shared" si="514"/>
        <v>0.12450000000171713</v>
      </c>
      <c r="H22694" s="406"/>
      <c r="J22694" s="82">
        <v>61</v>
      </c>
      <c r="K22694" s="321">
        <v>4</v>
      </c>
    </row>
    <row r="22695" spans="1:11" x14ac:dyDescent="0.3">
      <c r="A22695" s="341">
        <v>43959.169440914353</v>
      </c>
      <c r="B22695" s="318">
        <v>41234.470999999998</v>
      </c>
      <c r="C22695" s="318">
        <f t="shared" si="513"/>
        <v>0.24299999999493593</v>
      </c>
      <c r="D22695" s="414">
        <f t="shared" si="514"/>
        <v>0.12149999999746797</v>
      </c>
      <c r="H22695" s="406"/>
      <c r="J22695" s="82">
        <v>62</v>
      </c>
      <c r="K22695" s="391">
        <v>1</v>
      </c>
    </row>
    <row r="22696" spans="1:11" x14ac:dyDescent="0.3">
      <c r="A22696" s="341">
        <v>43959.211107523151</v>
      </c>
      <c r="B22696" s="318">
        <v>41234.712</v>
      </c>
      <c r="C22696" s="318">
        <f t="shared" si="513"/>
        <v>0.24100000000180444</v>
      </c>
      <c r="D22696" s="414">
        <f t="shared" si="514"/>
        <v>0.12050000000090222</v>
      </c>
      <c r="H22696" s="406"/>
      <c r="J22696" s="82">
        <v>63</v>
      </c>
      <c r="K22696" s="319">
        <v>2</v>
      </c>
    </row>
    <row r="22697" spans="1:11" x14ac:dyDescent="0.3">
      <c r="A22697" s="341">
        <v>43959.252774131943</v>
      </c>
      <c r="B22697" s="318">
        <v>41234.970999999998</v>
      </c>
      <c r="C22697" s="318">
        <f t="shared" si="513"/>
        <v>0.25899999999819556</v>
      </c>
      <c r="D22697" s="414">
        <f t="shared" si="514"/>
        <v>0.12949999999909778</v>
      </c>
      <c r="H22697" s="406"/>
      <c r="J22697" s="82">
        <v>64</v>
      </c>
      <c r="K22697" s="320">
        <v>3</v>
      </c>
    </row>
    <row r="22698" spans="1:11" x14ac:dyDescent="0.3">
      <c r="A22698" s="341">
        <v>43959.294440740741</v>
      </c>
      <c r="B22698" s="318">
        <v>41235.231</v>
      </c>
      <c r="C22698" s="318">
        <f t="shared" si="513"/>
        <v>0.26000000000203727</v>
      </c>
      <c r="D22698" s="414">
        <f t="shared" si="514"/>
        <v>0.13000000000101863</v>
      </c>
      <c r="H22698" s="406"/>
      <c r="J22698" s="82">
        <v>65</v>
      </c>
      <c r="K22698" s="321">
        <v>4</v>
      </c>
    </row>
    <row r="22699" spans="1:11" x14ac:dyDescent="0.3">
      <c r="A22699" s="341">
        <v>43959.33610734954</v>
      </c>
      <c r="B22699" s="318">
        <v>41235.481</v>
      </c>
      <c r="C22699" s="318">
        <f t="shared" si="513"/>
        <v>0.25</v>
      </c>
      <c r="D22699" s="414">
        <f t="shared" si="514"/>
        <v>0.125</v>
      </c>
      <c r="H22699" s="406"/>
      <c r="J22699" s="82">
        <v>66</v>
      </c>
      <c r="K22699" s="391">
        <v>1</v>
      </c>
    </row>
    <row r="22700" spans="1:11" x14ac:dyDescent="0.3">
      <c r="A22700" s="341">
        <v>43959.377773958331</v>
      </c>
      <c r="B22700" s="318">
        <v>41235.722000000002</v>
      </c>
      <c r="C22700" s="318">
        <f t="shared" si="513"/>
        <v>0.24100000000180444</v>
      </c>
      <c r="D22700" s="414">
        <f t="shared" si="514"/>
        <v>0.12050000000090222</v>
      </c>
      <c r="H22700" s="406"/>
      <c r="J22700" s="82">
        <v>67</v>
      </c>
      <c r="K22700" s="319">
        <v>2</v>
      </c>
    </row>
    <row r="22701" spans="1:11" x14ac:dyDescent="0.3">
      <c r="A22701" s="341">
        <v>43959.41944056713</v>
      </c>
      <c r="B22701" s="318">
        <v>41235.970999999998</v>
      </c>
      <c r="C22701" s="318">
        <f t="shared" si="513"/>
        <v>0.24899999999615829</v>
      </c>
      <c r="D22701" s="414">
        <f t="shared" si="514"/>
        <v>0.12449999999807915</v>
      </c>
      <c r="H22701" s="406"/>
      <c r="J22701" s="82">
        <v>68</v>
      </c>
      <c r="K22701" s="320">
        <v>3</v>
      </c>
    </row>
    <row r="22702" spans="1:11" x14ac:dyDescent="0.3">
      <c r="A22702" s="341">
        <v>43959.461107175928</v>
      </c>
      <c r="B22702" s="318">
        <v>41236.228000000003</v>
      </c>
      <c r="C22702" s="318">
        <f t="shared" si="513"/>
        <v>0.25700000000506407</v>
      </c>
      <c r="D22702" s="414">
        <f t="shared" si="514"/>
        <v>0.12850000000253203</v>
      </c>
      <c r="H22702" s="406"/>
      <c r="J22702" s="82">
        <v>69</v>
      </c>
      <c r="K22702" s="321">
        <v>4</v>
      </c>
    </row>
    <row r="22703" spans="1:11" x14ac:dyDescent="0.3">
      <c r="A22703" s="341">
        <v>43959.502773784719</v>
      </c>
      <c r="B22703" s="318">
        <v>41236.478000000003</v>
      </c>
      <c r="C22703" s="318">
        <f t="shared" si="513"/>
        <v>0.25</v>
      </c>
      <c r="D22703" s="414">
        <f t="shared" si="514"/>
        <v>0.125</v>
      </c>
      <c r="H22703" s="406"/>
      <c r="J22703" s="82">
        <v>70</v>
      </c>
      <c r="K22703" s="391">
        <v>1</v>
      </c>
    </row>
    <row r="22704" spans="1:11" x14ac:dyDescent="0.3">
      <c r="A22704" s="341">
        <v>43959.544440393518</v>
      </c>
      <c r="B22704" s="318">
        <v>41236.720000000001</v>
      </c>
      <c r="C22704" s="318">
        <f t="shared" si="513"/>
        <v>0.24199999999837019</v>
      </c>
      <c r="D22704" s="414">
        <f t="shared" si="514"/>
        <v>0.12099999999918509</v>
      </c>
      <c r="H22704" s="406"/>
      <c r="J22704" s="82">
        <v>71</v>
      </c>
      <c r="K22704" s="319">
        <v>2</v>
      </c>
    </row>
    <row r="22705" spans="1:12" x14ac:dyDescent="0.3">
      <c r="A22705" s="341">
        <v>43959.586107002317</v>
      </c>
      <c r="B22705" s="318">
        <v>41236.964999999997</v>
      </c>
      <c r="C22705" s="318">
        <f t="shared" si="513"/>
        <v>0.24499999999534339</v>
      </c>
      <c r="D22705" s="414">
        <f t="shared" si="514"/>
        <v>0.12249999999767169</v>
      </c>
      <c r="H22705" s="406"/>
      <c r="J22705" s="82">
        <v>72</v>
      </c>
      <c r="K22705" s="320">
        <v>3</v>
      </c>
    </row>
    <row r="22706" spans="1:12" x14ac:dyDescent="0.3">
      <c r="A22706" s="341">
        <v>43959.627773611108</v>
      </c>
      <c r="B22706" s="318">
        <v>41237.216</v>
      </c>
      <c r="C22706" s="318">
        <f t="shared" si="513"/>
        <v>0.25100000000384171</v>
      </c>
      <c r="D22706" s="414">
        <f t="shared" si="514"/>
        <v>0.12550000000192085</v>
      </c>
      <c r="H22706" s="406"/>
      <c r="J22706" s="82">
        <v>73</v>
      </c>
      <c r="K22706" s="321">
        <v>4</v>
      </c>
    </row>
    <row r="22707" spans="1:12" x14ac:dyDescent="0.3">
      <c r="A22707" s="341">
        <v>43959.669440219906</v>
      </c>
      <c r="B22707" s="318">
        <v>41237.459000000003</v>
      </c>
      <c r="C22707" s="318">
        <f t="shared" si="513"/>
        <v>0.24300000000221189</v>
      </c>
      <c r="D22707" s="414">
        <f t="shared" si="514"/>
        <v>0.12150000000110595</v>
      </c>
      <c r="H22707" s="406"/>
      <c r="J22707" s="82">
        <v>74</v>
      </c>
      <c r="K22707" s="391">
        <v>1</v>
      </c>
    </row>
    <row r="22708" spans="1:12" x14ac:dyDescent="0.3">
      <c r="A22708" s="341">
        <v>43959.711805555555</v>
      </c>
      <c r="B22708" s="318">
        <v>41237.699999999997</v>
      </c>
      <c r="C22708" s="318">
        <f t="shared" ref="C22708:C22876" si="515">B22708-B22707</f>
        <v>0.24099999999452848</v>
      </c>
      <c r="D22708" s="414">
        <f t="shared" ref="D22708:D22876" si="516">C22708/2</f>
        <v>0.12049999999726424</v>
      </c>
      <c r="H22708" s="406"/>
      <c r="J22708" s="82">
        <v>1</v>
      </c>
      <c r="K22708" s="319">
        <v>2</v>
      </c>
      <c r="L22708" s="54" t="s">
        <v>313</v>
      </c>
    </row>
    <row r="22709" spans="1:12" x14ac:dyDescent="0.3">
      <c r="A22709" s="341">
        <v>43959.753472222219</v>
      </c>
      <c r="B22709" s="318">
        <v>41237.947999999997</v>
      </c>
      <c r="C22709" s="318">
        <f t="shared" si="515"/>
        <v>0.24799999999959255</v>
      </c>
      <c r="D22709" s="414">
        <f t="shared" si="516"/>
        <v>0.12399999999979627</v>
      </c>
      <c r="H22709" s="406"/>
      <c r="J22709" s="82">
        <v>2</v>
      </c>
      <c r="K22709" s="320">
        <v>3</v>
      </c>
    </row>
    <row r="22710" spans="1:12" x14ac:dyDescent="0.3">
      <c r="A22710" s="341">
        <v>43959.795138888891</v>
      </c>
      <c r="B22710" s="318">
        <v>41238.194000000003</v>
      </c>
      <c r="C22710" s="318">
        <f t="shared" si="515"/>
        <v>0.24600000000646105</v>
      </c>
      <c r="D22710" s="414">
        <f t="shared" si="516"/>
        <v>0.12300000000323053</v>
      </c>
      <c r="H22710" s="406"/>
      <c r="J22710" s="82">
        <v>3</v>
      </c>
      <c r="K22710" s="321">
        <v>4</v>
      </c>
    </row>
    <row r="22711" spans="1:12" x14ac:dyDescent="0.3">
      <c r="A22711" s="341">
        <v>43959.836805555555</v>
      </c>
      <c r="B22711" s="318">
        <v>41238.432999999997</v>
      </c>
      <c r="C22711" s="318">
        <f t="shared" si="515"/>
        <v>0.23899999999412103</v>
      </c>
      <c r="D22711" s="414">
        <f t="shared" si="516"/>
        <v>0.11949999999706051</v>
      </c>
      <c r="H22711" s="406"/>
      <c r="J22711" s="82">
        <v>4</v>
      </c>
      <c r="K22711" s="391">
        <v>1</v>
      </c>
    </row>
    <row r="22712" spans="1:12" x14ac:dyDescent="0.3">
      <c r="A22712" s="341">
        <v>43959.878472164353</v>
      </c>
      <c r="B22712" s="318">
        <v>41238.67</v>
      </c>
      <c r="C22712" s="318">
        <f t="shared" si="515"/>
        <v>0.23700000000098953</v>
      </c>
      <c r="D22712" s="414">
        <f t="shared" si="516"/>
        <v>0.11850000000049477</v>
      </c>
      <c r="H22712" s="406"/>
      <c r="J22712" s="82">
        <v>5</v>
      </c>
      <c r="K22712" s="319">
        <v>2</v>
      </c>
    </row>
    <row r="22713" spans="1:12" x14ac:dyDescent="0.3">
      <c r="A22713" s="341">
        <v>43959.920138831018</v>
      </c>
      <c r="B22713" s="318">
        <v>41238.909</v>
      </c>
      <c r="C22713" s="318">
        <f t="shared" si="515"/>
        <v>0.23900000000139698</v>
      </c>
      <c r="D22713" s="414">
        <f t="shared" si="516"/>
        <v>0.11950000000069849</v>
      </c>
      <c r="H22713" s="406"/>
      <c r="J22713" s="82">
        <v>6</v>
      </c>
      <c r="K22713" s="320">
        <v>3</v>
      </c>
    </row>
    <row r="22714" spans="1:12" x14ac:dyDescent="0.3">
      <c r="A22714" s="341">
        <v>43959.961805497682</v>
      </c>
      <c r="B22714" s="318">
        <v>41239.152000000002</v>
      </c>
      <c r="C22714" s="318">
        <f t="shared" si="515"/>
        <v>0.24300000000221189</v>
      </c>
      <c r="D22714" s="414">
        <f t="shared" si="516"/>
        <v>0.12150000000110595</v>
      </c>
      <c r="E22714" s="336">
        <f>SUM(C22691:C22714)*7.4805194805</f>
        <v>44.127584415506078</v>
      </c>
      <c r="F22714" s="324">
        <f>AVERAGE(D22691:D22714)</f>
        <v>0.12289583333343519</v>
      </c>
      <c r="G22714" s="324">
        <f>_xlfn.STDEV.S(D22691:D22714)</f>
        <v>3.2369442338822758E-3</v>
      </c>
      <c r="H22714" s="406"/>
      <c r="J22714" s="82">
        <v>7</v>
      </c>
      <c r="K22714" s="321">
        <v>4</v>
      </c>
    </row>
    <row r="22715" spans="1:12" x14ac:dyDescent="0.3">
      <c r="A22715" s="341">
        <v>43960.003472164353</v>
      </c>
      <c r="B22715" s="318">
        <v>41239.392</v>
      </c>
      <c r="C22715" s="318">
        <f t="shared" si="515"/>
        <v>0.23999999999796273</v>
      </c>
      <c r="D22715" s="414">
        <f t="shared" si="516"/>
        <v>0.11999999999898137</v>
      </c>
      <c r="H22715" s="406"/>
      <c r="J22715" s="82">
        <v>8</v>
      </c>
      <c r="K22715" s="391">
        <v>1</v>
      </c>
    </row>
    <row r="22716" spans="1:12" x14ac:dyDescent="0.3">
      <c r="A22716" s="341">
        <v>43960.045138831018</v>
      </c>
      <c r="B22716" s="318">
        <v>41239.629999999997</v>
      </c>
      <c r="C22716" s="318">
        <f t="shared" si="515"/>
        <v>0.23799999999755528</v>
      </c>
      <c r="D22716" s="414">
        <f t="shared" si="516"/>
        <v>0.11899999999877764</v>
      </c>
      <c r="H22716" s="406"/>
      <c r="J22716" s="82">
        <v>9</v>
      </c>
      <c r="K22716" s="319">
        <v>2</v>
      </c>
    </row>
    <row r="22717" spans="1:12" x14ac:dyDescent="0.3">
      <c r="A22717" s="341">
        <v>43960.086805497682</v>
      </c>
      <c r="B22717" s="318">
        <v>41239.874000000003</v>
      </c>
      <c r="C22717" s="318">
        <f t="shared" si="515"/>
        <v>0.2440000000060536</v>
      </c>
      <c r="D22717" s="414">
        <f t="shared" si="516"/>
        <v>0.1220000000030268</v>
      </c>
      <c r="H22717" s="406"/>
      <c r="J22717" s="82">
        <v>10</v>
      </c>
      <c r="K22717" s="320">
        <v>3</v>
      </c>
    </row>
    <row r="22718" spans="1:12" x14ac:dyDescent="0.3">
      <c r="A22718" s="341">
        <v>43960.128472164353</v>
      </c>
      <c r="B22718" s="318">
        <v>41240.122000000003</v>
      </c>
      <c r="C22718" s="318">
        <f t="shared" si="515"/>
        <v>0.24799999999959255</v>
      </c>
      <c r="D22718" s="414">
        <f t="shared" si="516"/>
        <v>0.12399999999979627</v>
      </c>
      <c r="H22718" s="406"/>
      <c r="J22718" s="82">
        <v>11</v>
      </c>
      <c r="K22718" s="321">
        <v>4</v>
      </c>
    </row>
    <row r="22719" spans="1:12" x14ac:dyDescent="0.3">
      <c r="A22719" s="341">
        <v>43960.170138831018</v>
      </c>
      <c r="B22719" s="318">
        <v>41240.368999999999</v>
      </c>
      <c r="C22719" s="318">
        <f t="shared" si="515"/>
        <v>0.24699999999575084</v>
      </c>
      <c r="D22719" s="414">
        <f t="shared" si="516"/>
        <v>0.12349999999787542</v>
      </c>
      <c r="H22719" s="406"/>
      <c r="J22719" s="82">
        <v>12</v>
      </c>
      <c r="K22719" s="391">
        <v>1</v>
      </c>
    </row>
    <row r="22720" spans="1:12" x14ac:dyDescent="0.3">
      <c r="A22720" s="341">
        <v>43960.211805497682</v>
      </c>
      <c r="B22720" s="318">
        <v>41240.608</v>
      </c>
      <c r="C22720" s="318">
        <f t="shared" si="515"/>
        <v>0.23900000000139698</v>
      </c>
      <c r="D22720" s="414">
        <f t="shared" si="516"/>
        <v>0.11950000000069849</v>
      </c>
      <c r="H22720" s="406"/>
      <c r="J22720" s="82">
        <v>13</v>
      </c>
      <c r="K22720" s="319">
        <v>2</v>
      </c>
    </row>
    <row r="22721" spans="1:11" x14ac:dyDescent="0.3">
      <c r="A22721" s="341">
        <v>43960.253472164353</v>
      </c>
      <c r="B22721" s="318">
        <v>41240.851999999999</v>
      </c>
      <c r="C22721" s="318">
        <f t="shared" si="515"/>
        <v>0.24399999999877764</v>
      </c>
      <c r="D22721" s="414">
        <f t="shared" si="516"/>
        <v>0.12199999999938882</v>
      </c>
      <c r="H22721" s="406"/>
      <c r="J22721" s="82">
        <v>14</v>
      </c>
      <c r="K22721" s="320">
        <v>3</v>
      </c>
    </row>
    <row r="22722" spans="1:11" x14ac:dyDescent="0.3">
      <c r="A22722" s="341">
        <v>43960.295138831018</v>
      </c>
      <c r="B22722" s="318">
        <v>41241.112000000001</v>
      </c>
      <c r="C22722" s="318">
        <f t="shared" si="515"/>
        <v>0.26000000000203727</v>
      </c>
      <c r="D22722" s="414">
        <f t="shared" si="516"/>
        <v>0.13000000000101863</v>
      </c>
      <c r="H22722" s="406"/>
      <c r="J22722" s="82">
        <v>15</v>
      </c>
      <c r="K22722" s="321">
        <v>4</v>
      </c>
    </row>
    <row r="22723" spans="1:11" x14ac:dyDescent="0.3">
      <c r="A22723" s="341">
        <v>43960.336805497682</v>
      </c>
      <c r="B22723" s="318">
        <v>41241.362999999998</v>
      </c>
      <c r="C22723" s="318">
        <f t="shared" si="515"/>
        <v>0.25099999999656575</v>
      </c>
      <c r="D22723" s="414">
        <f t="shared" si="516"/>
        <v>0.12549999999828287</v>
      </c>
      <c r="H22723" s="406"/>
      <c r="J22723" s="82">
        <v>16</v>
      </c>
      <c r="K22723" s="391">
        <v>1</v>
      </c>
    </row>
    <row r="22724" spans="1:11" x14ac:dyDescent="0.3">
      <c r="A22724" s="341">
        <v>43960.378472164353</v>
      </c>
      <c r="B22724" s="318">
        <v>41241.608</v>
      </c>
      <c r="C22724" s="318">
        <f t="shared" si="515"/>
        <v>0.24500000000261934</v>
      </c>
      <c r="D22724" s="414">
        <f t="shared" si="516"/>
        <v>0.12250000000130967</v>
      </c>
      <c r="H22724" s="406"/>
      <c r="J22724" s="82">
        <v>17</v>
      </c>
      <c r="K22724" s="319">
        <v>2</v>
      </c>
    </row>
    <row r="22725" spans="1:11" x14ac:dyDescent="0.3">
      <c r="A22725" s="341">
        <v>43960.420138831018</v>
      </c>
      <c r="B22725" s="355">
        <v>41241.845000000001</v>
      </c>
      <c r="C22725" s="355">
        <f t="shared" si="515"/>
        <v>0.23700000000098953</v>
      </c>
      <c r="D22725" s="419">
        <f t="shared" si="516"/>
        <v>0.11850000000049477</v>
      </c>
      <c r="H22725" s="406"/>
      <c r="J22725" s="82">
        <v>18</v>
      </c>
      <c r="K22725" s="320">
        <v>3</v>
      </c>
    </row>
    <row r="22726" spans="1:11" x14ac:dyDescent="0.3">
      <c r="A22726" s="341">
        <v>43960.461805497682</v>
      </c>
      <c r="B22726" s="355">
        <v>41242.091999999997</v>
      </c>
      <c r="C22726" s="355">
        <f t="shared" si="515"/>
        <v>0.24699999999575084</v>
      </c>
      <c r="D22726" s="419">
        <f t="shared" si="516"/>
        <v>0.12349999999787542</v>
      </c>
      <c r="H22726" s="406"/>
      <c r="J22726" s="82">
        <v>19</v>
      </c>
      <c r="K22726" s="321">
        <v>4</v>
      </c>
    </row>
    <row r="22727" spans="1:11" x14ac:dyDescent="0.3">
      <c r="A22727" s="341">
        <v>43960.503472164353</v>
      </c>
      <c r="B22727" s="318">
        <v>41242.339</v>
      </c>
      <c r="C22727" s="355">
        <f t="shared" si="515"/>
        <v>0.2470000000030268</v>
      </c>
      <c r="D22727" s="419">
        <f t="shared" si="516"/>
        <v>0.1235000000015134</v>
      </c>
      <c r="H22727" s="406"/>
      <c r="J22727" s="82">
        <v>20</v>
      </c>
      <c r="K22727" s="391">
        <v>1</v>
      </c>
    </row>
    <row r="22728" spans="1:11" x14ac:dyDescent="0.3">
      <c r="A22728" s="341">
        <v>43960.545138831018</v>
      </c>
      <c r="B22728" s="318">
        <v>41242.580999999998</v>
      </c>
      <c r="C22728" s="355">
        <f t="shared" si="515"/>
        <v>0.24199999999837019</v>
      </c>
      <c r="D22728" s="419">
        <f t="shared" si="516"/>
        <v>0.12099999999918509</v>
      </c>
      <c r="H22728" s="406"/>
      <c r="J22728" s="82">
        <v>21</v>
      </c>
      <c r="K22728" s="319">
        <v>2</v>
      </c>
    </row>
    <row r="22729" spans="1:11" x14ac:dyDescent="0.3">
      <c r="A22729" s="341">
        <v>43960.586805497682</v>
      </c>
      <c r="B22729" s="318">
        <v>41242.815999999999</v>
      </c>
      <c r="C22729" s="355">
        <f t="shared" si="515"/>
        <v>0.23500000000058208</v>
      </c>
      <c r="D22729" s="419">
        <f t="shared" si="516"/>
        <v>0.11750000000029104</v>
      </c>
      <c r="H22729" s="406"/>
      <c r="J22729" s="82">
        <v>22</v>
      </c>
      <c r="K22729" s="320">
        <v>3</v>
      </c>
    </row>
    <row r="22730" spans="1:11" x14ac:dyDescent="0.3">
      <c r="A22730" s="341">
        <v>43960.628472164353</v>
      </c>
      <c r="B22730" s="318">
        <v>41243.059000000001</v>
      </c>
      <c r="C22730" s="355">
        <f t="shared" si="515"/>
        <v>0.24300000000221189</v>
      </c>
      <c r="D22730" s="419">
        <f t="shared" si="516"/>
        <v>0.12150000000110595</v>
      </c>
      <c r="H22730" s="406"/>
      <c r="J22730" s="82">
        <v>23</v>
      </c>
      <c r="K22730" s="321">
        <v>4</v>
      </c>
    </row>
    <row r="22731" spans="1:11" x14ac:dyDescent="0.3">
      <c r="A22731" s="341">
        <v>43960.670138831018</v>
      </c>
      <c r="B22731" s="318">
        <v>41243.300000000003</v>
      </c>
      <c r="C22731" s="355">
        <f t="shared" si="515"/>
        <v>0.24100000000180444</v>
      </c>
      <c r="D22731" s="419">
        <f t="shared" si="516"/>
        <v>0.12050000000090222</v>
      </c>
      <c r="H22731" s="406"/>
      <c r="J22731" s="82">
        <v>24</v>
      </c>
      <c r="K22731" s="391">
        <v>1</v>
      </c>
    </row>
    <row r="22732" spans="1:11" x14ac:dyDescent="0.3">
      <c r="A22732" s="341">
        <v>43960.711805497682</v>
      </c>
      <c r="B22732" s="318">
        <v>41243.54</v>
      </c>
      <c r="C22732" s="355">
        <f t="shared" si="515"/>
        <v>0.23999999999796273</v>
      </c>
      <c r="D22732" s="419">
        <f t="shared" si="516"/>
        <v>0.11999999999898137</v>
      </c>
      <c r="H22732" s="406"/>
      <c r="J22732" s="82">
        <v>25</v>
      </c>
      <c r="K22732" s="319">
        <v>2</v>
      </c>
    </row>
    <row r="22733" spans="1:11" x14ac:dyDescent="0.3">
      <c r="A22733" s="341">
        <v>43960.753472164353</v>
      </c>
      <c r="B22733" s="318">
        <v>41243.769999999997</v>
      </c>
      <c r="C22733" s="355">
        <f t="shared" si="515"/>
        <v>0.22999999999592546</v>
      </c>
      <c r="D22733" s="419">
        <f t="shared" si="516"/>
        <v>0.11499999999796273</v>
      </c>
      <c r="H22733" s="406"/>
      <c r="J22733" s="82">
        <v>26</v>
      </c>
      <c r="K22733" s="320">
        <v>3</v>
      </c>
    </row>
    <row r="22734" spans="1:11" x14ac:dyDescent="0.3">
      <c r="A22734" s="341">
        <v>43960.795138831018</v>
      </c>
      <c r="B22734" s="318">
        <v>41244.008999999998</v>
      </c>
      <c r="C22734" s="355">
        <f t="shared" si="515"/>
        <v>0.23900000000139698</v>
      </c>
      <c r="D22734" s="419">
        <f t="shared" si="516"/>
        <v>0.11950000000069849</v>
      </c>
      <c r="H22734" s="406"/>
      <c r="J22734" s="82">
        <v>27</v>
      </c>
      <c r="K22734" s="321">
        <v>4</v>
      </c>
    </row>
    <row r="22735" spans="1:11" x14ac:dyDescent="0.3">
      <c r="A22735" s="341">
        <v>43960.836805497682</v>
      </c>
      <c r="B22735" s="318">
        <v>41244.252999999997</v>
      </c>
      <c r="C22735" s="355">
        <f t="shared" si="515"/>
        <v>0.24399999999877764</v>
      </c>
      <c r="D22735" s="419">
        <f t="shared" si="516"/>
        <v>0.12199999999938882</v>
      </c>
      <c r="H22735" s="406"/>
      <c r="J22735" s="82">
        <v>28</v>
      </c>
      <c r="K22735" s="391">
        <v>1</v>
      </c>
    </row>
    <row r="22736" spans="1:11" x14ac:dyDescent="0.3">
      <c r="A22736" s="341">
        <v>43960.878472164353</v>
      </c>
      <c r="B22736" s="318">
        <v>41244.491999999998</v>
      </c>
      <c r="C22736" s="355">
        <f t="shared" si="515"/>
        <v>0.23900000000139698</v>
      </c>
      <c r="D22736" s="419">
        <f t="shared" si="516"/>
        <v>0.11950000000069849</v>
      </c>
      <c r="H22736" s="406"/>
      <c r="J22736" s="82">
        <v>29</v>
      </c>
      <c r="K22736" s="319">
        <v>2</v>
      </c>
    </row>
    <row r="22737" spans="1:11" x14ac:dyDescent="0.3">
      <c r="A22737" s="341">
        <v>43960.920138831018</v>
      </c>
      <c r="B22737" s="318">
        <v>41244.726999999999</v>
      </c>
      <c r="C22737" s="355">
        <f t="shared" si="515"/>
        <v>0.23500000000058208</v>
      </c>
      <c r="D22737" s="419">
        <f t="shared" si="516"/>
        <v>0.11750000000029104</v>
      </c>
      <c r="H22737" s="406"/>
      <c r="J22737" s="82">
        <v>30</v>
      </c>
      <c r="K22737" s="320">
        <v>3</v>
      </c>
    </row>
    <row r="22738" spans="1:11" x14ac:dyDescent="0.3">
      <c r="A22738" s="341">
        <v>43960.961805497682</v>
      </c>
      <c r="B22738" s="318">
        <v>41244.959999999999</v>
      </c>
      <c r="C22738" s="355">
        <f t="shared" si="515"/>
        <v>0.23300000000017462</v>
      </c>
      <c r="D22738" s="419">
        <f t="shared" si="516"/>
        <v>0.11650000000008731</v>
      </c>
      <c r="E22738" s="336">
        <f>SUM(C22715:C22738)*7.4805194805</f>
        <v>43.446857142723537</v>
      </c>
      <c r="F22738" s="324">
        <f>AVERAGE(D22715:D22738)</f>
        <v>0.120999999999943</v>
      </c>
      <c r="G22738" s="324">
        <f>_xlfn.STDEV.S(D22715:D22738)</f>
        <v>3.1930631335110641E-3</v>
      </c>
      <c r="H22738" s="406"/>
      <c r="J22738" s="82">
        <v>31</v>
      </c>
      <c r="K22738" s="321">
        <v>4</v>
      </c>
    </row>
    <row r="22739" spans="1:11" x14ac:dyDescent="0.3">
      <c r="A22739" s="341">
        <v>43961.003472164353</v>
      </c>
      <c r="B22739" s="318">
        <v>41245.201999999997</v>
      </c>
      <c r="C22739" s="355">
        <f t="shared" si="515"/>
        <v>0.24199999999837019</v>
      </c>
      <c r="D22739" s="419">
        <f t="shared" si="516"/>
        <v>0.12099999999918509</v>
      </c>
      <c r="H22739" s="406"/>
      <c r="J22739" s="82">
        <v>32</v>
      </c>
      <c r="K22739" s="391">
        <v>1</v>
      </c>
    </row>
    <row r="22740" spans="1:11" x14ac:dyDescent="0.3">
      <c r="A22740" s="341">
        <v>43961.045138831018</v>
      </c>
      <c r="B22740" s="318">
        <v>41245.445</v>
      </c>
      <c r="C22740" s="355">
        <f t="shared" si="515"/>
        <v>0.24300000000221189</v>
      </c>
      <c r="D22740" s="419">
        <f t="shared" si="516"/>
        <v>0.12150000000110595</v>
      </c>
      <c r="H22740" s="406"/>
      <c r="J22740" s="82">
        <v>33</v>
      </c>
      <c r="K22740" s="319">
        <v>2</v>
      </c>
    </row>
    <row r="22741" spans="1:11" x14ac:dyDescent="0.3">
      <c r="A22741" s="341">
        <v>43961.086805497682</v>
      </c>
      <c r="B22741" s="318">
        <v>41245.682000000001</v>
      </c>
      <c r="C22741" s="355">
        <f t="shared" si="515"/>
        <v>0.23700000000098953</v>
      </c>
      <c r="D22741" s="419">
        <f t="shared" si="516"/>
        <v>0.11850000000049477</v>
      </c>
      <c r="H22741" s="406"/>
      <c r="J22741" s="82">
        <v>34</v>
      </c>
      <c r="K22741" s="320">
        <v>3</v>
      </c>
    </row>
    <row r="22742" spans="1:11" x14ac:dyDescent="0.3">
      <c r="A22742" s="341">
        <v>43961.128472164353</v>
      </c>
      <c r="B22742" s="318">
        <v>41245.928</v>
      </c>
      <c r="C22742" s="355">
        <f t="shared" si="515"/>
        <v>0.24599999999918509</v>
      </c>
      <c r="D22742" s="419">
        <f t="shared" si="516"/>
        <v>0.12299999999959255</v>
      </c>
      <c r="H22742" s="406"/>
      <c r="J22742" s="82">
        <v>35</v>
      </c>
      <c r="K22742" s="321">
        <v>4</v>
      </c>
    </row>
    <row r="22743" spans="1:11" x14ac:dyDescent="0.3">
      <c r="A22743" s="341">
        <v>43961.170138831018</v>
      </c>
      <c r="B22743" s="318">
        <v>41246.178</v>
      </c>
      <c r="C22743" s="355">
        <f t="shared" si="515"/>
        <v>0.25</v>
      </c>
      <c r="D22743" s="419">
        <f t="shared" si="516"/>
        <v>0.125</v>
      </c>
      <c r="H22743" s="406"/>
      <c r="J22743" s="82">
        <v>36</v>
      </c>
      <c r="K22743" s="391">
        <v>1</v>
      </c>
    </row>
    <row r="22744" spans="1:11" x14ac:dyDescent="0.3">
      <c r="A22744" s="341">
        <v>43961.211805497682</v>
      </c>
      <c r="B22744" s="318">
        <v>41246.425000000003</v>
      </c>
      <c r="C22744" s="355">
        <f t="shared" si="515"/>
        <v>0.2470000000030268</v>
      </c>
      <c r="D22744" s="419">
        <f t="shared" si="516"/>
        <v>0.1235000000015134</v>
      </c>
      <c r="H22744" s="406"/>
      <c r="J22744" s="82">
        <v>37</v>
      </c>
      <c r="K22744" s="319">
        <v>2</v>
      </c>
    </row>
    <row r="22745" spans="1:11" x14ac:dyDescent="0.3">
      <c r="A22745" s="341">
        <v>43961.253472164353</v>
      </c>
      <c r="B22745" s="318">
        <v>41246.67</v>
      </c>
      <c r="C22745" s="355">
        <f t="shared" si="515"/>
        <v>0.24499999999534339</v>
      </c>
      <c r="D22745" s="419">
        <f t="shared" si="516"/>
        <v>0.12249999999767169</v>
      </c>
      <c r="H22745" s="406"/>
      <c r="J22745" s="82">
        <v>38</v>
      </c>
      <c r="K22745" s="320">
        <v>3</v>
      </c>
    </row>
    <row r="22746" spans="1:11" x14ac:dyDescent="0.3">
      <c r="A22746" s="341">
        <v>43961.295138831018</v>
      </c>
      <c r="B22746" s="318">
        <v>41246.925000000003</v>
      </c>
      <c r="C22746" s="355">
        <f t="shared" si="515"/>
        <v>0.25500000000465661</v>
      </c>
      <c r="D22746" s="419">
        <f t="shared" si="516"/>
        <v>0.12750000000232831</v>
      </c>
      <c r="H22746" s="406"/>
      <c r="J22746" s="82">
        <v>39</v>
      </c>
      <c r="K22746" s="321">
        <v>4</v>
      </c>
    </row>
    <row r="22747" spans="1:11" x14ac:dyDescent="0.3">
      <c r="A22747" s="341">
        <v>43961.336805497682</v>
      </c>
      <c r="B22747" s="318">
        <v>41247.188000000002</v>
      </c>
      <c r="C22747" s="355">
        <f t="shared" si="515"/>
        <v>0.26299999999901047</v>
      </c>
      <c r="D22747" s="419">
        <f t="shared" si="516"/>
        <v>0.13149999999950523</v>
      </c>
      <c r="H22747" s="406"/>
      <c r="J22747" s="82">
        <v>40</v>
      </c>
      <c r="K22747" s="391">
        <v>1</v>
      </c>
    </row>
    <row r="22748" spans="1:11" x14ac:dyDescent="0.3">
      <c r="A22748" s="341">
        <v>43961.378472164353</v>
      </c>
      <c r="B22748" s="318">
        <v>41247.432999999997</v>
      </c>
      <c r="C22748" s="355">
        <f t="shared" si="515"/>
        <v>0.24499999999534339</v>
      </c>
      <c r="D22748" s="419">
        <f t="shared" si="516"/>
        <v>0.12249999999767169</v>
      </c>
      <c r="H22748" s="406"/>
      <c r="J22748" s="82">
        <v>41</v>
      </c>
      <c r="K22748" s="319">
        <v>2</v>
      </c>
    </row>
    <row r="22749" spans="1:11" x14ac:dyDescent="0.3">
      <c r="A22749" s="341">
        <v>43961.420138831018</v>
      </c>
      <c r="B22749" s="318">
        <v>41247.671000000002</v>
      </c>
      <c r="C22749" s="355">
        <f t="shared" si="515"/>
        <v>0.23800000000483124</v>
      </c>
      <c r="D22749" s="419">
        <f t="shared" si="516"/>
        <v>0.11900000000241562</v>
      </c>
      <c r="H22749" s="406"/>
      <c r="J22749" s="82">
        <v>42</v>
      </c>
      <c r="K22749" s="320">
        <v>3</v>
      </c>
    </row>
    <row r="22750" spans="1:11" x14ac:dyDescent="0.3">
      <c r="A22750" s="341">
        <v>43961.461805497682</v>
      </c>
      <c r="B22750" s="318">
        <v>41247.919000000002</v>
      </c>
      <c r="C22750" s="355">
        <f t="shared" si="515"/>
        <v>0.24799999999959255</v>
      </c>
      <c r="D22750" s="419">
        <f t="shared" si="516"/>
        <v>0.12399999999979627</v>
      </c>
      <c r="H22750" s="406"/>
      <c r="J22750" s="82">
        <v>43</v>
      </c>
      <c r="K22750" s="321">
        <v>4</v>
      </c>
    </row>
    <row r="22751" spans="1:11" x14ac:dyDescent="0.3">
      <c r="A22751" s="341">
        <v>43961.503472164353</v>
      </c>
      <c r="B22751" s="318">
        <v>41248.17</v>
      </c>
      <c r="C22751" s="355">
        <f t="shared" si="515"/>
        <v>0.25099999999656575</v>
      </c>
      <c r="D22751" s="419">
        <f t="shared" si="516"/>
        <v>0.12549999999828287</v>
      </c>
      <c r="H22751" s="406"/>
      <c r="J22751" s="82">
        <v>44</v>
      </c>
      <c r="K22751" s="391">
        <v>1</v>
      </c>
    </row>
    <row r="22752" spans="1:11" x14ac:dyDescent="0.3">
      <c r="A22752" s="341">
        <v>43961.545138831018</v>
      </c>
      <c r="B22752" s="318">
        <v>41248.413</v>
      </c>
      <c r="C22752" s="355">
        <f t="shared" si="515"/>
        <v>0.24300000000221189</v>
      </c>
      <c r="D22752" s="419">
        <f t="shared" si="516"/>
        <v>0.12150000000110595</v>
      </c>
      <c r="H22752" s="406"/>
      <c r="J22752" s="82">
        <v>45</v>
      </c>
      <c r="K22752" s="319">
        <v>2</v>
      </c>
    </row>
    <row r="22753" spans="1:11" x14ac:dyDescent="0.3">
      <c r="A22753" s="341">
        <v>43961.586805497682</v>
      </c>
      <c r="B22753" s="318">
        <v>41248.652000000002</v>
      </c>
      <c r="C22753" s="355">
        <f t="shared" si="515"/>
        <v>0.23900000000139698</v>
      </c>
      <c r="D22753" s="419">
        <f t="shared" si="516"/>
        <v>0.11950000000069849</v>
      </c>
      <c r="H22753" s="406"/>
      <c r="J22753" s="82">
        <v>46</v>
      </c>
      <c r="K22753" s="320">
        <v>3</v>
      </c>
    </row>
    <row r="22754" spans="1:11" x14ac:dyDescent="0.3">
      <c r="A22754" s="341">
        <v>43961.628472164353</v>
      </c>
      <c r="B22754" s="318">
        <v>41248.892</v>
      </c>
      <c r="C22754" s="355">
        <f t="shared" si="515"/>
        <v>0.23999999999796273</v>
      </c>
      <c r="D22754" s="419">
        <f t="shared" si="516"/>
        <v>0.11999999999898137</v>
      </c>
      <c r="H22754" s="406"/>
      <c r="J22754" s="82">
        <v>47</v>
      </c>
      <c r="K22754" s="321">
        <v>4</v>
      </c>
    </row>
    <row r="22755" spans="1:11" x14ac:dyDescent="0.3">
      <c r="A22755" s="341">
        <v>43961.670138831018</v>
      </c>
      <c r="B22755" s="318">
        <v>41249.142</v>
      </c>
      <c r="C22755" s="355">
        <f t="shared" si="515"/>
        <v>0.25</v>
      </c>
      <c r="D22755" s="419">
        <f t="shared" si="516"/>
        <v>0.125</v>
      </c>
      <c r="H22755" s="406"/>
      <c r="J22755" s="82">
        <v>48</v>
      </c>
      <c r="K22755" s="391">
        <v>1</v>
      </c>
    </row>
    <row r="22756" spans="1:11" x14ac:dyDescent="0.3">
      <c r="A22756" s="341">
        <v>43961.711805497682</v>
      </c>
      <c r="B22756" s="318">
        <v>41249.387999999999</v>
      </c>
      <c r="C22756" s="355">
        <f t="shared" si="515"/>
        <v>0.24599999999918509</v>
      </c>
      <c r="D22756" s="419">
        <f t="shared" si="516"/>
        <v>0.12299999999959255</v>
      </c>
      <c r="H22756" s="406"/>
      <c r="J22756" s="82">
        <v>49</v>
      </c>
      <c r="K22756" s="319">
        <v>2</v>
      </c>
    </row>
    <row r="22757" spans="1:11" x14ac:dyDescent="0.3">
      <c r="A22757" s="341">
        <v>43961.753472164353</v>
      </c>
      <c r="B22757" s="318">
        <v>41249.620000000003</v>
      </c>
      <c r="C22757" s="355">
        <f t="shared" si="515"/>
        <v>0.23200000000360887</v>
      </c>
      <c r="D22757" s="419">
        <f t="shared" si="516"/>
        <v>0.11600000000180444</v>
      </c>
      <c r="H22757" s="406"/>
      <c r="J22757" s="82">
        <v>50</v>
      </c>
      <c r="K22757" s="320">
        <v>3</v>
      </c>
    </row>
    <row r="22758" spans="1:11" x14ac:dyDescent="0.3">
      <c r="A22758" s="341">
        <v>43961.795138831018</v>
      </c>
      <c r="B22758" s="318">
        <v>41249.853000000003</v>
      </c>
      <c r="C22758" s="355">
        <f t="shared" si="515"/>
        <v>0.23300000000017462</v>
      </c>
      <c r="D22758" s="419">
        <f t="shared" si="516"/>
        <v>0.11650000000008731</v>
      </c>
      <c r="H22758" s="406"/>
      <c r="J22758" s="82">
        <v>51</v>
      </c>
      <c r="K22758" s="321">
        <v>4</v>
      </c>
    </row>
    <row r="22759" spans="1:11" x14ac:dyDescent="0.3">
      <c r="A22759" s="341">
        <v>43961.836805497682</v>
      </c>
      <c r="B22759" s="318">
        <v>41250.095000000001</v>
      </c>
      <c r="C22759" s="355">
        <f t="shared" si="515"/>
        <v>0.24199999999837019</v>
      </c>
      <c r="D22759" s="419">
        <f t="shared" si="516"/>
        <v>0.12099999999918509</v>
      </c>
      <c r="H22759" s="406"/>
      <c r="J22759" s="82">
        <v>52</v>
      </c>
      <c r="K22759" s="391">
        <v>1</v>
      </c>
    </row>
    <row r="22760" spans="1:11" x14ac:dyDescent="0.3">
      <c r="A22760" s="341">
        <v>43961.878472164353</v>
      </c>
      <c r="B22760" s="318">
        <v>41250.339</v>
      </c>
      <c r="C22760" s="355">
        <f t="shared" si="515"/>
        <v>0.24399999999877764</v>
      </c>
      <c r="D22760" s="419">
        <f t="shared" si="516"/>
        <v>0.12199999999938882</v>
      </c>
      <c r="H22760" s="406"/>
      <c r="J22760" s="82">
        <v>53</v>
      </c>
      <c r="K22760" s="319">
        <v>2</v>
      </c>
    </row>
    <row r="22761" spans="1:11" x14ac:dyDescent="0.3">
      <c r="A22761" s="341">
        <v>43961.920138831018</v>
      </c>
      <c r="B22761" s="318">
        <v>41250.578000000001</v>
      </c>
      <c r="C22761" s="355">
        <f t="shared" si="515"/>
        <v>0.23900000000139698</v>
      </c>
      <c r="D22761" s="419">
        <f t="shared" si="516"/>
        <v>0.11950000000069849</v>
      </c>
      <c r="H22761" s="406"/>
      <c r="J22761" s="82">
        <v>54</v>
      </c>
      <c r="K22761" s="320">
        <v>3</v>
      </c>
    </row>
    <row r="22762" spans="1:11" x14ac:dyDescent="0.3">
      <c r="A22762" s="341">
        <v>43961.961805497682</v>
      </c>
      <c r="B22762" s="318">
        <v>41250.807999999997</v>
      </c>
      <c r="C22762" s="355">
        <f t="shared" si="515"/>
        <v>0.22999999999592546</v>
      </c>
      <c r="D22762" s="419">
        <f t="shared" si="516"/>
        <v>0.11499999999796273</v>
      </c>
      <c r="E22762" s="336">
        <f>SUM(C22739:C22762)*7.4805194805</f>
        <v>43.746077921950068</v>
      </c>
      <c r="F22762" s="324">
        <f>AVERAGE(D22739:D22762)</f>
        <v>0.12183333333329453</v>
      </c>
      <c r="G22762" s="324">
        <f>_xlfn.STDEV.S(D22739:D22762)</f>
        <v>3.6968455020624249E-3</v>
      </c>
      <c r="H22762" s="404"/>
      <c r="I22762" s="344">
        <f>AVERAGE(D22598:D22762)</f>
        <v>0.12227439024390173</v>
      </c>
      <c r="J22762" s="82">
        <v>55</v>
      </c>
      <c r="K22762" s="321">
        <v>4</v>
      </c>
    </row>
    <row r="22763" spans="1:11" x14ac:dyDescent="0.3">
      <c r="A22763" s="341">
        <v>43962.003472164353</v>
      </c>
      <c r="B22763" s="318">
        <v>41251.055999999997</v>
      </c>
      <c r="C22763" s="355">
        <f t="shared" si="515"/>
        <v>0.24799999999959255</v>
      </c>
      <c r="D22763" s="419">
        <f t="shared" si="516"/>
        <v>0.12399999999979627</v>
      </c>
      <c r="H22763" s="406"/>
      <c r="J22763" s="82">
        <v>56</v>
      </c>
      <c r="K22763" s="391">
        <v>1</v>
      </c>
    </row>
    <row r="22764" spans="1:11" x14ac:dyDescent="0.3">
      <c r="A22764" s="341">
        <v>43962.045138831018</v>
      </c>
      <c r="B22764" s="318">
        <v>41251.292000000001</v>
      </c>
      <c r="C22764" s="355">
        <f t="shared" si="515"/>
        <v>0.23600000000442378</v>
      </c>
      <c r="D22764" s="419">
        <f t="shared" si="516"/>
        <v>0.11800000000221189</v>
      </c>
      <c r="H22764" s="406"/>
      <c r="J22764" s="82">
        <v>57</v>
      </c>
      <c r="K22764" s="319">
        <v>2</v>
      </c>
    </row>
    <row r="22765" spans="1:11" x14ac:dyDescent="0.3">
      <c r="A22765" s="341">
        <v>43962.086805497682</v>
      </c>
      <c r="B22765" s="318">
        <v>41251.538999999997</v>
      </c>
      <c r="C22765" s="355">
        <f t="shared" si="515"/>
        <v>0.24699999999575084</v>
      </c>
      <c r="D22765" s="419">
        <f t="shared" si="516"/>
        <v>0.12349999999787542</v>
      </c>
      <c r="H22765" s="406"/>
      <c r="J22765" s="82">
        <v>58</v>
      </c>
      <c r="K22765" s="320">
        <v>3</v>
      </c>
    </row>
    <row r="22766" spans="1:11" x14ac:dyDescent="0.3">
      <c r="A22766" s="341">
        <v>43962.128472164353</v>
      </c>
      <c r="B22766" s="318">
        <v>41251.777999999998</v>
      </c>
      <c r="C22766" s="355">
        <f t="shared" si="515"/>
        <v>0.23900000000139698</v>
      </c>
      <c r="D22766" s="419">
        <f t="shared" si="516"/>
        <v>0.11950000000069849</v>
      </c>
      <c r="H22766" s="406"/>
      <c r="J22766" s="82">
        <v>59</v>
      </c>
      <c r="K22766" s="321">
        <v>4</v>
      </c>
    </row>
    <row r="22767" spans="1:11" x14ac:dyDescent="0.3">
      <c r="A22767" s="341">
        <v>43962.170138831018</v>
      </c>
      <c r="B22767" s="318">
        <v>41252.025000000001</v>
      </c>
      <c r="C22767" s="355">
        <f t="shared" si="515"/>
        <v>0.2470000000030268</v>
      </c>
      <c r="D22767" s="419">
        <f t="shared" si="516"/>
        <v>0.1235000000015134</v>
      </c>
      <c r="H22767" s="406"/>
      <c r="J22767" s="82">
        <v>60</v>
      </c>
      <c r="K22767" s="391">
        <v>1</v>
      </c>
    </row>
    <row r="22768" spans="1:11" x14ac:dyDescent="0.3">
      <c r="A22768" s="341">
        <v>43962.211805497682</v>
      </c>
      <c r="B22768" s="318">
        <v>41252.28</v>
      </c>
      <c r="C22768" s="355">
        <f t="shared" si="515"/>
        <v>0.25499999999738066</v>
      </c>
      <c r="D22768" s="419">
        <f t="shared" si="516"/>
        <v>0.12749999999869033</v>
      </c>
      <c r="H22768" s="406"/>
      <c r="J22768" s="82">
        <v>61</v>
      </c>
      <c r="K22768" s="319">
        <v>2</v>
      </c>
    </row>
    <row r="22769" spans="1:11" x14ac:dyDescent="0.3">
      <c r="A22769" s="341">
        <v>43962.253472164353</v>
      </c>
      <c r="B22769" s="318">
        <v>41252.529000000002</v>
      </c>
      <c r="C22769" s="355">
        <f t="shared" si="515"/>
        <v>0.24900000000343425</v>
      </c>
      <c r="D22769" s="419">
        <f t="shared" si="516"/>
        <v>0.12450000000171713</v>
      </c>
      <c r="H22769" s="406"/>
      <c r="J22769" s="82">
        <v>62</v>
      </c>
      <c r="K22769" s="320">
        <v>3</v>
      </c>
    </row>
    <row r="22770" spans="1:11" x14ac:dyDescent="0.3">
      <c r="A22770" s="341">
        <v>43962.295138831018</v>
      </c>
      <c r="B22770" s="318">
        <v>41252.771999999997</v>
      </c>
      <c r="C22770" s="355">
        <f t="shared" si="515"/>
        <v>0.24299999999493593</v>
      </c>
      <c r="D22770" s="419">
        <f t="shared" si="516"/>
        <v>0.12149999999746797</v>
      </c>
      <c r="H22770" s="406"/>
      <c r="J22770" s="82">
        <v>63</v>
      </c>
      <c r="K22770" s="321">
        <v>4</v>
      </c>
    </row>
    <row r="22771" spans="1:11" x14ac:dyDescent="0.3">
      <c r="A22771" s="341">
        <v>43962.336805497682</v>
      </c>
      <c r="B22771" s="318">
        <v>41253.027999999998</v>
      </c>
      <c r="C22771" s="355">
        <f t="shared" si="515"/>
        <v>0.25600000000122236</v>
      </c>
      <c r="D22771" s="419">
        <f t="shared" si="516"/>
        <v>0.12800000000061118</v>
      </c>
      <c r="H22771" s="406"/>
      <c r="J22771" s="82">
        <v>64</v>
      </c>
      <c r="K22771" s="391">
        <v>1</v>
      </c>
    </row>
    <row r="22772" spans="1:11" x14ac:dyDescent="0.3">
      <c r="A22772" s="341">
        <v>43962.378472164353</v>
      </c>
      <c r="B22772" s="318">
        <v>41253.281000000003</v>
      </c>
      <c r="C22772" s="355">
        <f t="shared" si="515"/>
        <v>0.25300000000424916</v>
      </c>
      <c r="D22772" s="419">
        <f t="shared" si="516"/>
        <v>0.12650000000212458</v>
      </c>
      <c r="H22772" s="406"/>
      <c r="J22772" s="82">
        <v>65</v>
      </c>
      <c r="K22772" s="319">
        <v>2</v>
      </c>
    </row>
    <row r="22773" spans="1:11" x14ac:dyDescent="0.3">
      <c r="A22773" s="341">
        <v>43962.420138831018</v>
      </c>
      <c r="B22773" s="318">
        <v>41253.527999999998</v>
      </c>
      <c r="C22773" s="355">
        <f t="shared" si="515"/>
        <v>0.24699999999575084</v>
      </c>
      <c r="D22773" s="419">
        <f t="shared" si="516"/>
        <v>0.12349999999787542</v>
      </c>
      <c r="H22773" s="406"/>
      <c r="J22773" s="82">
        <v>66</v>
      </c>
      <c r="K22773" s="320">
        <v>3</v>
      </c>
    </row>
    <row r="22774" spans="1:11" x14ac:dyDescent="0.3">
      <c r="A22774" s="341">
        <v>43962.461805497682</v>
      </c>
      <c r="B22774" s="318">
        <v>41253.769</v>
      </c>
      <c r="C22774" s="355">
        <f t="shared" si="515"/>
        <v>0.24100000000180444</v>
      </c>
      <c r="D22774" s="419">
        <f t="shared" si="516"/>
        <v>0.12050000000090222</v>
      </c>
      <c r="H22774" s="406"/>
      <c r="J22774" s="82">
        <v>67</v>
      </c>
      <c r="K22774" s="321">
        <v>4</v>
      </c>
    </row>
    <row r="22775" spans="1:11" x14ac:dyDescent="0.3">
      <c r="A22775" s="341">
        <v>43962.503472164353</v>
      </c>
      <c r="B22775" s="318">
        <v>41254.019</v>
      </c>
      <c r="C22775" s="355">
        <f t="shared" si="515"/>
        <v>0.25</v>
      </c>
      <c r="D22775" s="419">
        <f t="shared" si="516"/>
        <v>0.125</v>
      </c>
      <c r="H22775" s="406"/>
      <c r="J22775" s="82">
        <v>68</v>
      </c>
      <c r="K22775" s="391">
        <v>1</v>
      </c>
    </row>
    <row r="22776" spans="1:11" x14ac:dyDescent="0.3">
      <c r="A22776" s="341">
        <v>43962.545138831018</v>
      </c>
      <c r="B22776" s="318">
        <v>41254.269</v>
      </c>
      <c r="C22776" s="355">
        <f t="shared" si="515"/>
        <v>0.25</v>
      </c>
      <c r="D22776" s="419">
        <f t="shared" si="516"/>
        <v>0.125</v>
      </c>
      <c r="H22776" s="406"/>
      <c r="J22776" s="82">
        <v>69</v>
      </c>
      <c r="K22776" s="319">
        <v>2</v>
      </c>
    </row>
    <row r="22777" spans="1:11" x14ac:dyDescent="0.3">
      <c r="A22777" s="341">
        <v>43962.586805497682</v>
      </c>
      <c r="B22777" s="318">
        <v>41254.508000000002</v>
      </c>
      <c r="C22777" s="355">
        <f t="shared" si="515"/>
        <v>0.23900000000139698</v>
      </c>
      <c r="D22777" s="419">
        <f t="shared" si="516"/>
        <v>0.11950000000069849</v>
      </c>
      <c r="H22777" s="406"/>
      <c r="J22777" s="82">
        <v>70</v>
      </c>
      <c r="K22777" s="320">
        <v>3</v>
      </c>
    </row>
    <row r="22778" spans="1:11" x14ac:dyDescent="0.3">
      <c r="A22778" s="341">
        <v>43962.628472164353</v>
      </c>
      <c r="B22778" s="318">
        <v>41254.741999999998</v>
      </c>
      <c r="C22778" s="355">
        <f t="shared" si="515"/>
        <v>0.23399999999674037</v>
      </c>
      <c r="D22778" s="419">
        <f t="shared" si="516"/>
        <v>0.11699999999837019</v>
      </c>
      <c r="H22778" s="406"/>
      <c r="J22778" s="82">
        <v>71</v>
      </c>
      <c r="K22778" s="321">
        <v>4</v>
      </c>
    </row>
    <row r="22779" spans="1:11" x14ac:dyDescent="0.3">
      <c r="A22779" s="341">
        <v>43962.670138831018</v>
      </c>
      <c r="B22779" s="318">
        <v>41254.991000000002</v>
      </c>
      <c r="C22779" s="355">
        <f t="shared" si="515"/>
        <v>0.24900000000343425</v>
      </c>
      <c r="D22779" s="419">
        <f t="shared" si="516"/>
        <v>0.12450000000171713</v>
      </c>
      <c r="H22779" s="406"/>
      <c r="J22779" s="82">
        <v>72</v>
      </c>
      <c r="K22779" s="391">
        <v>1</v>
      </c>
    </row>
    <row r="22780" spans="1:11" x14ac:dyDescent="0.3">
      <c r="A22780" s="341">
        <v>43962.711805497682</v>
      </c>
      <c r="B22780" s="318">
        <v>41255.241999999998</v>
      </c>
      <c r="C22780" s="355">
        <f t="shared" si="515"/>
        <v>0.25099999999656575</v>
      </c>
      <c r="D22780" s="419">
        <f t="shared" si="516"/>
        <v>0.12549999999828287</v>
      </c>
      <c r="H22780" s="406"/>
      <c r="J22780" s="82">
        <v>73</v>
      </c>
      <c r="K22780" s="319">
        <v>2</v>
      </c>
    </row>
    <row r="22781" spans="1:11" x14ac:dyDescent="0.3">
      <c r="A22781" s="341">
        <v>43962.753472164353</v>
      </c>
      <c r="B22781" s="318">
        <v>41255.481</v>
      </c>
      <c r="C22781" s="355">
        <f t="shared" si="515"/>
        <v>0.23900000000139698</v>
      </c>
      <c r="D22781" s="419">
        <f t="shared" si="516"/>
        <v>0.11950000000069849</v>
      </c>
      <c r="H22781" s="406"/>
      <c r="J22781" s="82">
        <v>74</v>
      </c>
      <c r="K22781" s="320">
        <v>3</v>
      </c>
    </row>
    <row r="22782" spans="1:11" x14ac:dyDescent="0.3">
      <c r="A22782" s="341">
        <v>43962.795138831018</v>
      </c>
      <c r="B22782" s="318">
        <v>41255.709000000003</v>
      </c>
      <c r="C22782" s="355">
        <f t="shared" si="515"/>
        <v>0.22800000000279397</v>
      </c>
      <c r="D22782" s="419">
        <f t="shared" si="516"/>
        <v>0.11400000000139698</v>
      </c>
      <c r="H22782" s="406"/>
      <c r="J22782" s="82">
        <v>75</v>
      </c>
      <c r="K22782" s="321">
        <v>4</v>
      </c>
    </row>
    <row r="22783" spans="1:11" x14ac:dyDescent="0.3">
      <c r="A22783" s="341">
        <v>43962.836805497682</v>
      </c>
      <c r="B22783" s="318">
        <v>41255.942000000003</v>
      </c>
      <c r="C22783" s="355">
        <f t="shared" si="515"/>
        <v>0.23300000000017462</v>
      </c>
      <c r="D22783" s="419">
        <f t="shared" si="516"/>
        <v>0.11650000000008731</v>
      </c>
      <c r="H22783" s="406"/>
      <c r="J22783" s="82">
        <v>76</v>
      </c>
      <c r="K22783" s="391">
        <v>1</v>
      </c>
    </row>
    <row r="22784" spans="1:11" x14ac:dyDescent="0.3">
      <c r="A22784" s="341">
        <v>43962.878472164353</v>
      </c>
      <c r="B22784" s="318">
        <v>41256.19</v>
      </c>
      <c r="C22784" s="355">
        <f t="shared" si="515"/>
        <v>0.24799999999959255</v>
      </c>
      <c r="D22784" s="419">
        <f t="shared" si="516"/>
        <v>0.12399999999979627</v>
      </c>
      <c r="H22784" s="406"/>
      <c r="J22784" s="82">
        <v>77</v>
      </c>
      <c r="K22784" s="319">
        <v>2</v>
      </c>
    </row>
    <row r="22785" spans="1:11" x14ac:dyDescent="0.3">
      <c r="A22785" s="341">
        <v>43962.920138831018</v>
      </c>
      <c r="B22785" s="318">
        <v>41256.43</v>
      </c>
      <c r="C22785" s="355">
        <f t="shared" si="515"/>
        <v>0.23999999999796273</v>
      </c>
      <c r="D22785" s="419">
        <f t="shared" si="516"/>
        <v>0.11999999999898137</v>
      </c>
      <c r="H22785" s="406"/>
      <c r="J22785" s="82">
        <v>78</v>
      </c>
      <c r="K22785" s="320">
        <v>3</v>
      </c>
    </row>
    <row r="22786" spans="1:11" x14ac:dyDescent="0.3">
      <c r="A22786" s="341">
        <v>43962.961805497682</v>
      </c>
      <c r="B22786" s="318">
        <v>41256.658000000003</v>
      </c>
      <c r="C22786" s="355">
        <f t="shared" si="515"/>
        <v>0.22800000000279397</v>
      </c>
      <c r="D22786" s="419">
        <f t="shared" si="516"/>
        <v>0.11400000000139698</v>
      </c>
      <c r="E22786" s="336">
        <f>SUM(C22763:C22786)*7.4805194805</f>
        <v>43.761038960968541</v>
      </c>
      <c r="F22786" s="324">
        <f>AVERAGE(D22763:D22786)</f>
        <v>0.12187500000012126</v>
      </c>
      <c r="G22786" s="324">
        <f>_xlfn.STDEV.S(D22763:D22786)</f>
        <v>4.0006792898992002E-3</v>
      </c>
      <c r="H22786" s="406"/>
      <c r="J22786" s="82">
        <v>79</v>
      </c>
      <c r="K22786" s="321">
        <v>4</v>
      </c>
    </row>
    <row r="22787" spans="1:11" x14ac:dyDescent="0.3">
      <c r="A22787" s="341">
        <v>43963.003472164353</v>
      </c>
      <c r="B22787" s="318">
        <v>41256.892</v>
      </c>
      <c r="C22787" s="355">
        <f t="shared" si="515"/>
        <v>0.23399999999674037</v>
      </c>
      <c r="D22787" s="419">
        <f t="shared" si="516"/>
        <v>0.11699999999837019</v>
      </c>
      <c r="H22787" s="406"/>
      <c r="J22787" s="82">
        <v>80</v>
      </c>
      <c r="K22787" s="391">
        <v>1</v>
      </c>
    </row>
    <row r="22788" spans="1:11" x14ac:dyDescent="0.3">
      <c r="A22788" s="341">
        <v>43963.045138831018</v>
      </c>
      <c r="B22788" s="318">
        <v>41257.142</v>
      </c>
      <c r="C22788" s="355">
        <f t="shared" si="515"/>
        <v>0.25</v>
      </c>
      <c r="D22788" s="419">
        <f t="shared" si="516"/>
        <v>0.125</v>
      </c>
      <c r="H22788" s="406"/>
      <c r="J22788" s="82">
        <v>81</v>
      </c>
      <c r="K22788" s="319">
        <v>2</v>
      </c>
    </row>
    <row r="22789" spans="1:11" x14ac:dyDescent="0.3">
      <c r="A22789" s="341">
        <v>43963.086805497682</v>
      </c>
      <c r="B22789" s="318">
        <v>41257.387000000002</v>
      </c>
      <c r="C22789" s="355">
        <f t="shared" si="515"/>
        <v>0.24500000000261934</v>
      </c>
      <c r="D22789" s="419">
        <f t="shared" si="516"/>
        <v>0.12250000000130967</v>
      </c>
      <c r="H22789" s="406"/>
      <c r="J22789" s="82">
        <v>82</v>
      </c>
      <c r="K22789" s="320">
        <v>3</v>
      </c>
    </row>
    <row r="22790" spans="1:11" x14ac:dyDescent="0.3">
      <c r="A22790" s="341">
        <v>43963.128472164353</v>
      </c>
      <c r="B22790" s="318">
        <v>41257.620999999999</v>
      </c>
      <c r="C22790" s="355">
        <f t="shared" si="515"/>
        <v>0.23399999999674037</v>
      </c>
      <c r="D22790" s="419">
        <f t="shared" si="516"/>
        <v>0.11699999999837019</v>
      </c>
      <c r="H22790" s="406"/>
      <c r="J22790" s="82">
        <v>83</v>
      </c>
      <c r="K22790" s="321">
        <v>4</v>
      </c>
    </row>
    <row r="22791" spans="1:11" x14ac:dyDescent="0.3">
      <c r="A22791" s="341">
        <v>43963.170138831018</v>
      </c>
      <c r="B22791" s="318">
        <v>41257.862000000001</v>
      </c>
      <c r="C22791" s="355">
        <f t="shared" si="515"/>
        <v>0.24100000000180444</v>
      </c>
      <c r="D22791" s="419">
        <f t="shared" si="516"/>
        <v>0.12050000000090222</v>
      </c>
      <c r="H22791" s="406"/>
      <c r="J22791" s="82">
        <v>84</v>
      </c>
      <c r="K22791" s="391">
        <v>1</v>
      </c>
    </row>
    <row r="22792" spans="1:11" x14ac:dyDescent="0.3">
      <c r="A22792" s="341">
        <v>43963.211805497682</v>
      </c>
      <c r="B22792" s="318">
        <v>41258.118999999999</v>
      </c>
      <c r="C22792" s="355">
        <f t="shared" si="515"/>
        <v>0.25699999999778811</v>
      </c>
      <c r="D22792" s="419">
        <f t="shared" si="516"/>
        <v>0.12849999999889405</v>
      </c>
      <c r="H22792" s="406"/>
      <c r="J22792" s="82">
        <v>85</v>
      </c>
      <c r="K22792" s="319">
        <v>2</v>
      </c>
    </row>
    <row r="22793" spans="1:11" x14ac:dyDescent="0.3">
      <c r="A22793" s="341">
        <v>43963.253472164353</v>
      </c>
      <c r="B22793" s="318">
        <v>41258.372000000003</v>
      </c>
      <c r="C22793" s="355">
        <f t="shared" si="515"/>
        <v>0.25300000000424916</v>
      </c>
      <c r="D22793" s="419">
        <f t="shared" si="516"/>
        <v>0.12650000000212458</v>
      </c>
      <c r="H22793" s="406"/>
      <c r="J22793" s="82">
        <v>86</v>
      </c>
      <c r="K22793" s="320">
        <v>3</v>
      </c>
    </row>
    <row r="22794" spans="1:11" x14ac:dyDescent="0.3">
      <c r="A22794" s="341">
        <v>43963.295138831018</v>
      </c>
      <c r="B22794" s="318">
        <v>41258.620000000003</v>
      </c>
      <c r="C22794" s="355">
        <f t="shared" si="515"/>
        <v>0.24799999999959255</v>
      </c>
      <c r="D22794" s="419">
        <f t="shared" si="516"/>
        <v>0.12399999999979627</v>
      </c>
      <c r="H22794" s="406"/>
      <c r="J22794" s="82">
        <v>87</v>
      </c>
      <c r="K22794" s="321">
        <v>4</v>
      </c>
    </row>
    <row r="22795" spans="1:11" x14ac:dyDescent="0.3">
      <c r="A22795" s="341">
        <v>43963.336805497682</v>
      </c>
      <c r="B22795" s="318">
        <v>41258.870000000003</v>
      </c>
      <c r="C22795" s="355">
        <f t="shared" si="515"/>
        <v>0.25</v>
      </c>
      <c r="D22795" s="419">
        <f t="shared" si="516"/>
        <v>0.125</v>
      </c>
      <c r="H22795" s="406"/>
      <c r="J22795" s="82">
        <v>88</v>
      </c>
      <c r="K22795" s="391">
        <v>1</v>
      </c>
    </row>
    <row r="22796" spans="1:11" x14ac:dyDescent="0.3">
      <c r="A22796" s="341">
        <v>43963.378472164353</v>
      </c>
      <c r="B22796" s="318">
        <v>41259.122000000003</v>
      </c>
      <c r="C22796" s="355">
        <f t="shared" si="515"/>
        <v>0.25200000000040745</v>
      </c>
      <c r="D22796" s="419">
        <f t="shared" si="516"/>
        <v>0.12600000000020373</v>
      </c>
      <c r="H22796" s="406"/>
      <c r="J22796" s="82">
        <v>89</v>
      </c>
      <c r="K22796" s="319">
        <v>2</v>
      </c>
    </row>
    <row r="22797" spans="1:11" x14ac:dyDescent="0.3">
      <c r="A22797" s="341">
        <v>43963.420138831018</v>
      </c>
      <c r="B22797" s="318">
        <v>41259.373</v>
      </c>
      <c r="C22797" s="355">
        <f t="shared" si="515"/>
        <v>0.25099999999656575</v>
      </c>
      <c r="D22797" s="419">
        <f t="shared" si="516"/>
        <v>0.12549999999828287</v>
      </c>
      <c r="H22797" s="406"/>
      <c r="J22797" s="82">
        <v>90</v>
      </c>
      <c r="K22797" s="320">
        <v>3</v>
      </c>
    </row>
    <row r="22798" spans="1:11" x14ac:dyDescent="0.3">
      <c r="A22798" s="341">
        <v>43963.461805497682</v>
      </c>
      <c r="B22798" s="318">
        <v>41259.618999999999</v>
      </c>
      <c r="C22798" s="355">
        <f t="shared" si="515"/>
        <v>0.24599999999918509</v>
      </c>
      <c r="D22798" s="419">
        <f t="shared" si="516"/>
        <v>0.12299999999959255</v>
      </c>
      <c r="H22798" s="406"/>
      <c r="J22798" s="82">
        <v>91</v>
      </c>
      <c r="K22798" s="321">
        <v>4</v>
      </c>
    </row>
    <row r="22799" spans="1:11" x14ac:dyDescent="0.3">
      <c r="A22799" s="341">
        <v>43963.503472164353</v>
      </c>
      <c r="B22799" s="318">
        <v>41259.866000000002</v>
      </c>
      <c r="C22799" s="355">
        <f t="shared" si="515"/>
        <v>0.2470000000030268</v>
      </c>
      <c r="D22799" s="419">
        <f t="shared" si="516"/>
        <v>0.1235000000015134</v>
      </c>
      <c r="H22799" s="406"/>
      <c r="J22799" s="82">
        <v>92</v>
      </c>
      <c r="K22799" s="391">
        <v>1</v>
      </c>
    </row>
    <row r="22800" spans="1:11" x14ac:dyDescent="0.3">
      <c r="A22800" s="341">
        <v>43963.545138831018</v>
      </c>
      <c r="B22800" s="318">
        <v>41260.118000000002</v>
      </c>
      <c r="C22800" s="355">
        <f t="shared" si="515"/>
        <v>0.25200000000040745</v>
      </c>
      <c r="D22800" s="419">
        <f t="shared" si="516"/>
        <v>0.12600000000020373</v>
      </c>
      <c r="H22800" s="406"/>
      <c r="J22800" s="82">
        <v>93</v>
      </c>
      <c r="K22800" s="319">
        <v>2</v>
      </c>
    </row>
    <row r="22801" spans="1:12" x14ac:dyDescent="0.3">
      <c r="A22801" s="341">
        <v>43963.586805497682</v>
      </c>
      <c r="B22801" s="318">
        <v>41260.36</v>
      </c>
      <c r="C22801" s="355">
        <f t="shared" si="515"/>
        <v>0.24199999999837019</v>
      </c>
      <c r="D22801" s="419">
        <f t="shared" si="516"/>
        <v>0.12099999999918509</v>
      </c>
      <c r="H22801" s="406"/>
      <c r="J22801" s="82">
        <v>94</v>
      </c>
      <c r="K22801" s="320">
        <v>3</v>
      </c>
    </row>
    <row r="22802" spans="1:12" x14ac:dyDescent="0.3">
      <c r="A22802" s="341">
        <v>43963.611111111109</v>
      </c>
      <c r="B22802" s="318">
        <v>41260.36</v>
      </c>
      <c r="H22802" s="332"/>
      <c r="J22802" s="82">
        <v>1</v>
      </c>
      <c r="K22802" s="320">
        <v>3</v>
      </c>
      <c r="L22802" s="54" t="s">
        <v>313</v>
      </c>
    </row>
    <row r="22803" spans="1:12" x14ac:dyDescent="0.3">
      <c r="A22803" s="341">
        <v>43963.652777777781</v>
      </c>
      <c r="B22803" s="318">
        <v>41260.597000000002</v>
      </c>
      <c r="C22803" s="355">
        <f t="shared" si="515"/>
        <v>0.23700000000098953</v>
      </c>
      <c r="D22803" s="419">
        <f t="shared" si="516"/>
        <v>0.11850000000049477</v>
      </c>
      <c r="H22803" s="406"/>
      <c r="J22803" s="82">
        <v>2</v>
      </c>
      <c r="K22803" s="321">
        <v>4</v>
      </c>
    </row>
    <row r="22804" spans="1:12" x14ac:dyDescent="0.3">
      <c r="A22804" s="341">
        <v>43963.694444444445</v>
      </c>
      <c r="B22804" s="318">
        <v>41260.837</v>
      </c>
      <c r="C22804" s="355">
        <f t="shared" si="515"/>
        <v>0.23999999999796273</v>
      </c>
      <c r="D22804" s="419">
        <f t="shared" si="516"/>
        <v>0.11999999999898137</v>
      </c>
      <c r="H22804" s="406"/>
      <c r="J22804" s="82">
        <v>3</v>
      </c>
      <c r="K22804" s="391">
        <v>1</v>
      </c>
    </row>
    <row r="22805" spans="1:12" x14ac:dyDescent="0.3">
      <c r="A22805" s="341">
        <v>43963.736111111109</v>
      </c>
      <c r="B22805" s="318">
        <v>41261.089</v>
      </c>
      <c r="C22805" s="355">
        <f t="shared" si="515"/>
        <v>0.25200000000040745</v>
      </c>
      <c r="D22805" s="419">
        <f t="shared" si="516"/>
        <v>0.12600000000020373</v>
      </c>
      <c r="H22805" s="406"/>
      <c r="J22805" s="82">
        <v>4</v>
      </c>
      <c r="K22805" s="319">
        <v>2</v>
      </c>
    </row>
    <row r="22806" spans="1:12" x14ac:dyDescent="0.3">
      <c r="A22806" s="341">
        <v>43963.777777951385</v>
      </c>
      <c r="B22806" s="318">
        <v>41261.33</v>
      </c>
      <c r="C22806" s="355">
        <f t="shared" si="515"/>
        <v>0.24100000000180444</v>
      </c>
      <c r="D22806" s="419">
        <f t="shared" si="516"/>
        <v>0.12050000000090222</v>
      </c>
      <c r="H22806" s="406"/>
      <c r="J22806" s="82">
        <v>5</v>
      </c>
      <c r="K22806" s="320">
        <v>3</v>
      </c>
    </row>
    <row r="22807" spans="1:12" x14ac:dyDescent="0.3">
      <c r="A22807" s="341">
        <v>43963.819444675923</v>
      </c>
      <c r="B22807" s="318">
        <v>41261.567999999999</v>
      </c>
      <c r="C22807" s="355">
        <f t="shared" si="515"/>
        <v>0.23799999999755528</v>
      </c>
      <c r="D22807" s="419">
        <f t="shared" si="516"/>
        <v>0.11899999999877764</v>
      </c>
      <c r="H22807" s="406"/>
      <c r="J22807" s="82">
        <v>6</v>
      </c>
      <c r="K22807" s="321">
        <v>4</v>
      </c>
    </row>
    <row r="22808" spans="1:12" x14ac:dyDescent="0.3">
      <c r="A22808" s="341">
        <v>43963.86111140046</v>
      </c>
      <c r="B22808" s="318">
        <v>41261.792999999998</v>
      </c>
      <c r="C22808" s="355">
        <f t="shared" si="515"/>
        <v>0.22499999999854481</v>
      </c>
      <c r="D22808" s="419">
        <f t="shared" si="516"/>
        <v>0.1124999999992724</v>
      </c>
      <c r="H22808" s="406"/>
      <c r="J22808" s="82">
        <v>7</v>
      </c>
      <c r="K22808" s="391">
        <v>1</v>
      </c>
    </row>
    <row r="22809" spans="1:12" x14ac:dyDescent="0.3">
      <c r="A22809" s="341">
        <v>43963.902778124997</v>
      </c>
      <c r="B22809" s="318">
        <v>41262.038</v>
      </c>
      <c r="C22809" s="355">
        <f t="shared" si="515"/>
        <v>0.24500000000261934</v>
      </c>
      <c r="D22809" s="419">
        <f t="shared" si="516"/>
        <v>0.12250000000130967</v>
      </c>
      <c r="H22809" s="406"/>
      <c r="J22809" s="82">
        <v>8</v>
      </c>
      <c r="K22809" s="319">
        <v>2</v>
      </c>
    </row>
    <row r="22810" spans="1:12" x14ac:dyDescent="0.3">
      <c r="A22810" s="341">
        <v>43963.944444849534</v>
      </c>
      <c r="B22810" s="318">
        <v>41262.281000000003</v>
      </c>
      <c r="C22810" s="355">
        <f t="shared" si="515"/>
        <v>0.24300000000221189</v>
      </c>
      <c r="D22810" s="419">
        <f t="shared" si="516"/>
        <v>0.12150000000110595</v>
      </c>
      <c r="H22810" s="406"/>
      <c r="J22810" s="82">
        <v>9</v>
      </c>
      <c r="K22810" s="320">
        <v>3</v>
      </c>
    </row>
    <row r="22811" spans="1:12" x14ac:dyDescent="0.3">
      <c r="A22811" s="341">
        <v>43963.986111574071</v>
      </c>
      <c r="B22811" s="318">
        <v>41262.517</v>
      </c>
      <c r="C22811" s="355">
        <f t="shared" si="515"/>
        <v>0.23599999999714782</v>
      </c>
      <c r="D22811" s="419">
        <f t="shared" si="516"/>
        <v>0.11799999999857391</v>
      </c>
      <c r="E22811" s="336">
        <f>SUM(C22787:C22811)*7.4805194805</f>
        <v>43.828363636225113</v>
      </c>
      <c r="F22811" s="324">
        <f>AVERAGE(D22787:D22811)</f>
        <v>0.12206249999993209</v>
      </c>
      <c r="G22811" s="324">
        <f>_xlfn.STDEV.S(D22787:D22811)</f>
        <v>3.8201766978495514E-3</v>
      </c>
      <c r="H22811" s="406"/>
      <c r="J22811" s="82">
        <v>10</v>
      </c>
      <c r="K22811" s="321">
        <v>4</v>
      </c>
    </row>
    <row r="22812" spans="1:12" x14ac:dyDescent="0.3">
      <c r="A22812" s="341">
        <v>43964.027778298609</v>
      </c>
      <c r="B22812" s="318">
        <v>41262.748</v>
      </c>
      <c r="C22812" s="355">
        <f t="shared" si="515"/>
        <v>0.23099999999976717</v>
      </c>
      <c r="D22812" s="419">
        <f t="shared" si="516"/>
        <v>0.11549999999988358</v>
      </c>
      <c r="H22812" s="406"/>
      <c r="J22812" s="82">
        <v>11</v>
      </c>
      <c r="K22812" s="391">
        <v>1</v>
      </c>
    </row>
    <row r="22813" spans="1:12" x14ac:dyDescent="0.3">
      <c r="A22813" s="341">
        <v>43964.069445023146</v>
      </c>
      <c r="B22813" s="318">
        <v>41262.995999999999</v>
      </c>
      <c r="C22813" s="355">
        <f t="shared" si="515"/>
        <v>0.24799999999959255</v>
      </c>
      <c r="D22813" s="419">
        <f t="shared" si="516"/>
        <v>0.12399999999979627</v>
      </c>
      <c r="H22813" s="406"/>
      <c r="J22813" s="82">
        <v>12</v>
      </c>
      <c r="K22813" s="319">
        <v>2</v>
      </c>
    </row>
    <row r="22814" spans="1:12" x14ac:dyDescent="0.3">
      <c r="A22814" s="341">
        <v>43964.111111747683</v>
      </c>
      <c r="B22814" s="318">
        <v>41263.249000000003</v>
      </c>
      <c r="C22814" s="355">
        <f t="shared" si="515"/>
        <v>0.25300000000424916</v>
      </c>
      <c r="D22814" s="419">
        <f t="shared" si="516"/>
        <v>0.12650000000212458</v>
      </c>
      <c r="H22814" s="406"/>
      <c r="J22814" s="82">
        <v>13</v>
      </c>
      <c r="K22814" s="320">
        <v>3</v>
      </c>
    </row>
    <row r="22815" spans="1:12" x14ac:dyDescent="0.3">
      <c r="A22815" s="341">
        <v>43964.15277847222</v>
      </c>
      <c r="B22815" s="318">
        <v>41263.491000000002</v>
      </c>
      <c r="C22815" s="355">
        <f t="shared" si="515"/>
        <v>0.24199999999837019</v>
      </c>
      <c r="D22815" s="419">
        <f t="shared" si="516"/>
        <v>0.12099999999918509</v>
      </c>
      <c r="H22815" s="406"/>
      <c r="J22815" s="82">
        <v>14</v>
      </c>
      <c r="K22815" s="321">
        <v>4</v>
      </c>
    </row>
    <row r="22816" spans="1:12" x14ac:dyDescent="0.3">
      <c r="A22816" s="341">
        <v>43964.194445196757</v>
      </c>
      <c r="B22816" s="318">
        <v>41263.728999999999</v>
      </c>
      <c r="C22816" s="355">
        <f t="shared" si="515"/>
        <v>0.23799999999755528</v>
      </c>
      <c r="D22816" s="419">
        <f t="shared" si="516"/>
        <v>0.11899999999877764</v>
      </c>
      <c r="H22816" s="406"/>
      <c r="J22816" s="82">
        <v>15</v>
      </c>
      <c r="K22816" s="391">
        <v>1</v>
      </c>
    </row>
    <row r="22817" spans="1:11" x14ac:dyDescent="0.3">
      <c r="A22817" s="341">
        <v>43964.236111921295</v>
      </c>
      <c r="B22817" s="318">
        <v>41263.980000000003</v>
      </c>
      <c r="C22817" s="355">
        <f t="shared" si="515"/>
        <v>0.25100000000384171</v>
      </c>
      <c r="D22817" s="419">
        <f t="shared" si="516"/>
        <v>0.12550000000192085</v>
      </c>
      <c r="H22817" s="406"/>
      <c r="J22817" s="82">
        <v>16</v>
      </c>
      <c r="K22817" s="319">
        <v>2</v>
      </c>
    </row>
    <row r="22818" spans="1:11" x14ac:dyDescent="0.3">
      <c r="A22818" s="341">
        <v>43964.277778645832</v>
      </c>
      <c r="B22818" s="318">
        <v>41264.241000000002</v>
      </c>
      <c r="C22818" s="355">
        <f t="shared" si="515"/>
        <v>0.26099999999860302</v>
      </c>
      <c r="D22818" s="419">
        <f t="shared" si="516"/>
        <v>0.13049999999930151</v>
      </c>
      <c r="H22818" s="406"/>
      <c r="J22818" s="82">
        <v>17</v>
      </c>
      <c r="K22818" s="320">
        <v>3</v>
      </c>
    </row>
    <row r="22819" spans="1:11" x14ac:dyDescent="0.3">
      <c r="A22819" s="341">
        <v>43964.319445370369</v>
      </c>
      <c r="B22819" s="318">
        <v>41264.491999999998</v>
      </c>
      <c r="C22819" s="355">
        <f t="shared" si="515"/>
        <v>0.25099999999656575</v>
      </c>
      <c r="D22819" s="419">
        <f t="shared" si="516"/>
        <v>0.12549999999828287</v>
      </c>
      <c r="H22819" s="406"/>
      <c r="J22819" s="82">
        <v>18</v>
      </c>
      <c r="K22819" s="321">
        <v>4</v>
      </c>
    </row>
    <row r="22820" spans="1:11" x14ac:dyDescent="0.3">
      <c r="A22820" s="341">
        <v>43964.361112094906</v>
      </c>
      <c r="B22820" s="318">
        <v>41264.737999999998</v>
      </c>
      <c r="C22820" s="355">
        <f t="shared" si="515"/>
        <v>0.24599999999918509</v>
      </c>
      <c r="D22820" s="419">
        <f t="shared" si="516"/>
        <v>0.12299999999959255</v>
      </c>
      <c r="H22820" s="406"/>
      <c r="J22820" s="82">
        <v>19</v>
      </c>
      <c r="K22820" s="391">
        <v>1</v>
      </c>
    </row>
    <row r="22821" spans="1:11" x14ac:dyDescent="0.3">
      <c r="A22821" s="341">
        <v>43964.402778819443</v>
      </c>
      <c r="B22821" s="318">
        <v>41264.989000000001</v>
      </c>
      <c r="C22821" s="355">
        <f t="shared" si="515"/>
        <v>0.25100000000384171</v>
      </c>
      <c r="D22821" s="419">
        <f t="shared" si="516"/>
        <v>0.12550000000192085</v>
      </c>
      <c r="H22821" s="406"/>
      <c r="J22821" s="82">
        <v>20</v>
      </c>
      <c r="K22821" s="319">
        <v>2</v>
      </c>
    </row>
    <row r="22822" spans="1:11" x14ac:dyDescent="0.3">
      <c r="A22822" s="341">
        <v>43964.444445543981</v>
      </c>
      <c r="B22822" s="318">
        <v>41265.24</v>
      </c>
      <c r="C22822" s="355">
        <f t="shared" si="515"/>
        <v>0.25099999999656575</v>
      </c>
      <c r="D22822" s="419">
        <f t="shared" si="516"/>
        <v>0.12549999999828287</v>
      </c>
      <c r="H22822" s="406"/>
      <c r="J22822" s="82">
        <v>21</v>
      </c>
      <c r="K22822" s="320">
        <v>3</v>
      </c>
    </row>
    <row r="22823" spans="1:11" x14ac:dyDescent="0.3">
      <c r="A22823" s="341">
        <v>43964.486112268518</v>
      </c>
      <c r="B22823" s="318">
        <v>41265.487999999998</v>
      </c>
      <c r="C22823" s="355">
        <f t="shared" si="515"/>
        <v>0.24799999999959255</v>
      </c>
      <c r="D22823" s="419">
        <f t="shared" si="516"/>
        <v>0.12399999999979627</v>
      </c>
      <c r="H22823" s="406"/>
      <c r="J22823" s="82">
        <v>22</v>
      </c>
      <c r="K22823" s="321">
        <v>4</v>
      </c>
    </row>
    <row r="22824" spans="1:11" x14ac:dyDescent="0.3">
      <c r="A22824" s="341">
        <v>43964.527778993055</v>
      </c>
      <c r="B22824" s="318">
        <v>41265.731</v>
      </c>
      <c r="C22824" s="355">
        <f t="shared" si="515"/>
        <v>0.24300000000221189</v>
      </c>
      <c r="D22824" s="419">
        <f t="shared" si="516"/>
        <v>0.12150000000110595</v>
      </c>
      <c r="H22824" s="406"/>
      <c r="J22824" s="82">
        <v>23</v>
      </c>
      <c r="K22824" s="391">
        <v>1</v>
      </c>
    </row>
    <row r="22825" spans="1:11" x14ac:dyDescent="0.3">
      <c r="A22825" s="341">
        <v>43964.569445717592</v>
      </c>
      <c r="B22825" s="318">
        <v>41265.982000000004</v>
      </c>
      <c r="C22825" s="355">
        <f t="shared" si="515"/>
        <v>0.25100000000384171</v>
      </c>
      <c r="D22825" s="419">
        <f t="shared" si="516"/>
        <v>0.12550000000192085</v>
      </c>
      <c r="H22825" s="406"/>
      <c r="J22825" s="82">
        <v>24</v>
      </c>
      <c r="K22825" s="319">
        <v>2</v>
      </c>
    </row>
    <row r="22826" spans="1:11" x14ac:dyDescent="0.3">
      <c r="A22826" s="341">
        <v>43964.61111244213</v>
      </c>
      <c r="B22826" s="318">
        <v>41266.237000000001</v>
      </c>
      <c r="C22826" s="355">
        <f t="shared" si="515"/>
        <v>0.25499999999738066</v>
      </c>
      <c r="D22826" s="419">
        <f t="shared" si="516"/>
        <v>0.12749999999869033</v>
      </c>
      <c r="H22826" s="406"/>
      <c r="J22826" s="82">
        <v>25</v>
      </c>
      <c r="K22826" s="320">
        <v>3</v>
      </c>
    </row>
    <row r="22827" spans="1:11" x14ac:dyDescent="0.3">
      <c r="A22827" s="341">
        <v>43964.652779166667</v>
      </c>
      <c r="B22827" s="318">
        <v>41266.478000000003</v>
      </c>
      <c r="C22827" s="355">
        <f t="shared" si="515"/>
        <v>0.24100000000180444</v>
      </c>
      <c r="D22827" s="419">
        <f t="shared" si="516"/>
        <v>0.12050000000090222</v>
      </c>
      <c r="H22827" s="406"/>
      <c r="J22827" s="82">
        <v>26</v>
      </c>
      <c r="K22827" s="321">
        <v>4</v>
      </c>
    </row>
    <row r="22828" spans="1:11" x14ac:dyDescent="0.3">
      <c r="A22828" s="341">
        <v>43964.694445891204</v>
      </c>
      <c r="B22828" s="318">
        <v>41266.711000000003</v>
      </c>
      <c r="C22828" s="355">
        <f t="shared" si="515"/>
        <v>0.23300000000017462</v>
      </c>
      <c r="D22828" s="419">
        <f t="shared" si="516"/>
        <v>0.11650000000008731</v>
      </c>
      <c r="H22828" s="406"/>
      <c r="J22828" s="82">
        <v>27</v>
      </c>
      <c r="K22828" s="391">
        <v>1</v>
      </c>
    </row>
    <row r="22829" spans="1:11" x14ac:dyDescent="0.3">
      <c r="A22829" s="341">
        <v>43964.736112615741</v>
      </c>
      <c r="B22829" s="318">
        <v>41266.959999999999</v>
      </c>
      <c r="C22829" s="355">
        <f t="shared" si="515"/>
        <v>0.24899999999615829</v>
      </c>
      <c r="D22829" s="419">
        <f t="shared" si="516"/>
        <v>0.12449999999807915</v>
      </c>
      <c r="H22829" s="406"/>
      <c r="J22829" s="82">
        <v>28</v>
      </c>
      <c r="K22829" s="319">
        <v>2</v>
      </c>
    </row>
    <row r="22830" spans="1:11" x14ac:dyDescent="0.3">
      <c r="A22830" s="341">
        <v>43964.777779340278</v>
      </c>
      <c r="B22830" s="318">
        <v>41267.211000000003</v>
      </c>
      <c r="C22830" s="355">
        <f t="shared" si="515"/>
        <v>0.25100000000384171</v>
      </c>
      <c r="D22830" s="419">
        <f t="shared" si="516"/>
        <v>0.12550000000192085</v>
      </c>
      <c r="H22830" s="406"/>
      <c r="J22830" s="82">
        <v>29</v>
      </c>
      <c r="K22830" s="320">
        <v>3</v>
      </c>
    </row>
    <row r="22831" spans="1:11" x14ac:dyDescent="0.3">
      <c r="A22831" s="341">
        <v>43964.819446064816</v>
      </c>
      <c r="B22831" s="318">
        <v>41267.449999999997</v>
      </c>
      <c r="C22831" s="355">
        <f t="shared" si="515"/>
        <v>0.23899999999412103</v>
      </c>
      <c r="D22831" s="419">
        <f t="shared" si="516"/>
        <v>0.11949999999706051</v>
      </c>
      <c r="H22831" s="406"/>
      <c r="J22831" s="82">
        <v>30</v>
      </c>
      <c r="K22831" s="321">
        <v>4</v>
      </c>
    </row>
    <row r="22832" spans="1:11" x14ac:dyDescent="0.3">
      <c r="A22832" s="341">
        <v>43964.861112789353</v>
      </c>
      <c r="B22832" s="318">
        <v>41267.678999999996</v>
      </c>
      <c r="C22832" s="355">
        <f t="shared" si="515"/>
        <v>0.22899999999935972</v>
      </c>
      <c r="D22832" s="419">
        <f t="shared" si="516"/>
        <v>0.11449999999967986</v>
      </c>
      <c r="H22832" s="406"/>
      <c r="J22832" s="82">
        <v>31</v>
      </c>
      <c r="K22832" s="391">
        <v>1</v>
      </c>
    </row>
    <row r="22833" spans="1:11" x14ac:dyDescent="0.3">
      <c r="A22833" s="341">
        <v>43964.90277951389</v>
      </c>
      <c r="B22833" s="318">
        <v>41267.919000000002</v>
      </c>
      <c r="C22833" s="355">
        <f t="shared" si="515"/>
        <v>0.24000000000523869</v>
      </c>
      <c r="D22833" s="419">
        <f t="shared" si="516"/>
        <v>0.12000000000261934</v>
      </c>
      <c r="H22833" s="406"/>
      <c r="J22833" s="82">
        <v>32</v>
      </c>
      <c r="K22833" s="319">
        <v>2</v>
      </c>
    </row>
    <row r="22834" spans="1:11" x14ac:dyDescent="0.3">
      <c r="A22834" s="341">
        <v>43964.944446238427</v>
      </c>
      <c r="B22834" s="318">
        <v>41268.167999999998</v>
      </c>
      <c r="C22834" s="355">
        <f t="shared" si="515"/>
        <v>0.24899999999615829</v>
      </c>
      <c r="D22834" s="419">
        <f t="shared" si="516"/>
        <v>0.12449999999807915</v>
      </c>
      <c r="H22834" s="406"/>
      <c r="J22834" s="82">
        <v>33</v>
      </c>
      <c r="K22834" s="320">
        <v>3</v>
      </c>
    </row>
    <row r="22835" spans="1:11" x14ac:dyDescent="0.3">
      <c r="A22835" s="341">
        <v>43964.986112962964</v>
      </c>
      <c r="B22835" s="318">
        <v>41268.402999999998</v>
      </c>
      <c r="C22835" s="355">
        <f t="shared" si="515"/>
        <v>0.23500000000058208</v>
      </c>
      <c r="D22835" s="419">
        <f t="shared" si="516"/>
        <v>0.11750000000029104</v>
      </c>
      <c r="E22835" s="336">
        <f>SUM(C22812:C22835)*7.4805194805</f>
        <v>44.030337662212553</v>
      </c>
      <c r="F22835" s="324">
        <f>AVERAGE(D22812:D22835)</f>
        <v>0.1226249999999709</v>
      </c>
      <c r="G22835" s="324">
        <f>_xlfn.STDEV.S(D22812:D22835)</f>
        <v>4.0653627038246334E-3</v>
      </c>
      <c r="H22835" s="406"/>
      <c r="J22835" s="82">
        <v>34</v>
      </c>
      <c r="K22835" s="321">
        <v>4</v>
      </c>
    </row>
    <row r="22836" spans="1:11" x14ac:dyDescent="0.3">
      <c r="A22836" s="341">
        <v>43965.027779687502</v>
      </c>
      <c r="B22836" s="318">
        <v>41268.639999999999</v>
      </c>
      <c r="C22836" s="355">
        <f t="shared" si="515"/>
        <v>0.23700000000098953</v>
      </c>
      <c r="D22836" s="419">
        <f t="shared" si="516"/>
        <v>0.11850000000049477</v>
      </c>
      <c r="H22836" s="406"/>
      <c r="J22836" s="82">
        <v>35</v>
      </c>
      <c r="K22836" s="391">
        <v>1</v>
      </c>
    </row>
    <row r="22837" spans="1:11" x14ac:dyDescent="0.3">
      <c r="A22837" s="341">
        <v>43965.069446412039</v>
      </c>
      <c r="B22837" s="318">
        <v>41268.881999999998</v>
      </c>
      <c r="C22837" s="355">
        <f t="shared" si="515"/>
        <v>0.24199999999837019</v>
      </c>
      <c r="D22837" s="419">
        <f t="shared" si="516"/>
        <v>0.12099999999918509</v>
      </c>
      <c r="H22837" s="406"/>
      <c r="J22837" s="82">
        <v>36</v>
      </c>
      <c r="K22837" s="319">
        <v>2</v>
      </c>
    </row>
    <row r="22838" spans="1:11" x14ac:dyDescent="0.3">
      <c r="A22838" s="341">
        <v>43965.111113136576</v>
      </c>
      <c r="B22838" s="318">
        <v>41269.135000000002</v>
      </c>
      <c r="C22838" s="355">
        <f t="shared" si="515"/>
        <v>0.25300000000424916</v>
      </c>
      <c r="D22838" s="419">
        <f t="shared" si="516"/>
        <v>0.12650000000212458</v>
      </c>
      <c r="H22838" s="406"/>
      <c r="J22838" s="82">
        <v>37</v>
      </c>
      <c r="K22838" s="320">
        <v>3</v>
      </c>
    </row>
    <row r="22839" spans="1:11" x14ac:dyDescent="0.3">
      <c r="A22839" s="341">
        <v>43965.152779861113</v>
      </c>
      <c r="B22839" s="318">
        <v>41269.381999999998</v>
      </c>
      <c r="C22839" s="355">
        <f t="shared" si="515"/>
        <v>0.24699999999575084</v>
      </c>
      <c r="D22839" s="419">
        <f t="shared" si="516"/>
        <v>0.12349999999787542</v>
      </c>
      <c r="H22839" s="406"/>
      <c r="J22839" s="82">
        <v>38</v>
      </c>
      <c r="K22839" s="321">
        <v>4</v>
      </c>
    </row>
    <row r="22840" spans="1:11" x14ac:dyDescent="0.3">
      <c r="A22840" s="341">
        <v>43965.19444658565</v>
      </c>
      <c r="B22840" s="318">
        <v>41269.620999999999</v>
      </c>
      <c r="C22840" s="355">
        <f t="shared" si="515"/>
        <v>0.23900000000139698</v>
      </c>
      <c r="D22840" s="419">
        <f t="shared" si="516"/>
        <v>0.11950000000069849</v>
      </c>
      <c r="H22840" s="406"/>
      <c r="J22840" s="82">
        <v>39</v>
      </c>
      <c r="K22840" s="391">
        <v>1</v>
      </c>
    </row>
    <row r="22841" spans="1:11" x14ac:dyDescent="0.3">
      <c r="A22841" s="341">
        <v>43965.236113310188</v>
      </c>
      <c r="B22841" s="318">
        <v>41269.868000000002</v>
      </c>
      <c r="C22841" s="355">
        <f t="shared" si="515"/>
        <v>0.2470000000030268</v>
      </c>
      <c r="D22841" s="419">
        <f t="shared" si="516"/>
        <v>0.1235000000015134</v>
      </c>
      <c r="H22841" s="406"/>
      <c r="J22841" s="82">
        <v>40</v>
      </c>
      <c r="K22841" s="319">
        <v>2</v>
      </c>
    </row>
    <row r="22842" spans="1:11" x14ac:dyDescent="0.3">
      <c r="A22842" s="341">
        <v>43965.277780034725</v>
      </c>
      <c r="B22842" s="318">
        <v>41270.122000000003</v>
      </c>
      <c r="C22842" s="355">
        <f t="shared" si="515"/>
        <v>0.25400000000081491</v>
      </c>
      <c r="D22842" s="419">
        <f t="shared" si="516"/>
        <v>0.12700000000040745</v>
      </c>
      <c r="H22842" s="406"/>
      <c r="J22842" s="82">
        <v>41</v>
      </c>
      <c r="K22842" s="320">
        <v>3</v>
      </c>
    </row>
    <row r="22843" spans="1:11" x14ac:dyDescent="0.3">
      <c r="A22843" s="341">
        <v>43965.319446759262</v>
      </c>
      <c r="B22843" s="318">
        <v>41270.379000000001</v>
      </c>
      <c r="C22843" s="355">
        <f t="shared" si="515"/>
        <v>0.25699999999778811</v>
      </c>
      <c r="D22843" s="419">
        <f t="shared" si="516"/>
        <v>0.12849999999889405</v>
      </c>
      <c r="H22843" s="406"/>
      <c r="J22843" s="82">
        <v>42</v>
      </c>
      <c r="K22843" s="321">
        <v>4</v>
      </c>
    </row>
    <row r="22844" spans="1:11" x14ac:dyDescent="0.3">
      <c r="A22844" s="341">
        <v>43965.361113483799</v>
      </c>
      <c r="B22844" s="318">
        <v>41270.627999999997</v>
      </c>
      <c r="C22844" s="355">
        <f t="shared" si="515"/>
        <v>0.24899999999615829</v>
      </c>
      <c r="D22844" s="419">
        <f t="shared" si="516"/>
        <v>0.12449999999807915</v>
      </c>
      <c r="H22844" s="406"/>
      <c r="J22844" s="82">
        <v>43</v>
      </c>
      <c r="K22844" s="391">
        <v>1</v>
      </c>
    </row>
    <row r="22845" spans="1:11" x14ac:dyDescent="0.3">
      <c r="A22845" s="341">
        <v>43965.402780208336</v>
      </c>
      <c r="B22845" s="318">
        <v>41270.877999999997</v>
      </c>
      <c r="C22845" s="355">
        <f t="shared" si="515"/>
        <v>0.25</v>
      </c>
      <c r="D22845" s="419">
        <f t="shared" si="516"/>
        <v>0.125</v>
      </c>
      <c r="H22845" s="406"/>
      <c r="J22845" s="82">
        <v>44</v>
      </c>
      <c r="K22845" s="319">
        <v>2</v>
      </c>
    </row>
    <row r="22846" spans="1:11" x14ac:dyDescent="0.3">
      <c r="A22846" s="341">
        <v>43965.444446932874</v>
      </c>
      <c r="B22846" s="318">
        <v>41271.129999999997</v>
      </c>
      <c r="C22846" s="355">
        <f t="shared" si="515"/>
        <v>0.25200000000040745</v>
      </c>
      <c r="D22846" s="419">
        <f t="shared" si="516"/>
        <v>0.12600000000020373</v>
      </c>
      <c r="H22846" s="406"/>
      <c r="J22846" s="82">
        <v>45</v>
      </c>
      <c r="K22846" s="320">
        <v>3</v>
      </c>
    </row>
    <row r="22847" spans="1:11" x14ac:dyDescent="0.3">
      <c r="A22847" s="341">
        <v>43965.486113657411</v>
      </c>
      <c r="B22847" s="318">
        <v>41271.372000000003</v>
      </c>
      <c r="C22847" s="355">
        <f t="shared" si="515"/>
        <v>0.24200000000564614</v>
      </c>
      <c r="D22847" s="419">
        <f t="shared" si="516"/>
        <v>0.12100000000282307</v>
      </c>
      <c r="H22847" s="406"/>
      <c r="J22847" s="82">
        <v>46</v>
      </c>
      <c r="K22847" s="321">
        <v>4</v>
      </c>
    </row>
    <row r="22848" spans="1:11" x14ac:dyDescent="0.3">
      <c r="A22848" s="341">
        <v>43965.527780381941</v>
      </c>
      <c r="B22848" s="318">
        <v>41271.618000000002</v>
      </c>
      <c r="C22848" s="355">
        <f t="shared" si="515"/>
        <v>0.24599999999918509</v>
      </c>
      <c r="D22848" s="419">
        <f t="shared" si="516"/>
        <v>0.12299999999959255</v>
      </c>
      <c r="H22848" s="406"/>
      <c r="J22848" s="82">
        <v>47</v>
      </c>
      <c r="K22848" s="391">
        <v>1</v>
      </c>
    </row>
    <row r="22849" spans="1:11" x14ac:dyDescent="0.3">
      <c r="A22849" s="341">
        <v>43965.569447106478</v>
      </c>
      <c r="B22849" s="318">
        <v>41271.860999999997</v>
      </c>
      <c r="C22849" s="355">
        <f t="shared" si="515"/>
        <v>0.24299999999493593</v>
      </c>
      <c r="D22849" s="419">
        <f t="shared" si="516"/>
        <v>0.12149999999746797</v>
      </c>
      <c r="H22849" s="406"/>
      <c r="J22849" s="82">
        <v>48</v>
      </c>
      <c r="K22849" s="319">
        <v>2</v>
      </c>
    </row>
    <row r="22850" spans="1:11" x14ac:dyDescent="0.3">
      <c r="A22850" s="341">
        <v>43965.611113831015</v>
      </c>
      <c r="B22850" s="318">
        <v>41272.118000000002</v>
      </c>
      <c r="C22850" s="355">
        <f t="shared" si="515"/>
        <v>0.25700000000506407</v>
      </c>
      <c r="D22850" s="419">
        <f t="shared" si="516"/>
        <v>0.12850000000253203</v>
      </c>
      <c r="H22850" s="406"/>
      <c r="J22850" s="82">
        <v>49</v>
      </c>
      <c r="K22850" s="320">
        <v>3</v>
      </c>
    </row>
    <row r="22851" spans="1:11" x14ac:dyDescent="0.3">
      <c r="A22851" s="341">
        <v>43965.652780555552</v>
      </c>
      <c r="B22851" s="318">
        <v>41272.36</v>
      </c>
      <c r="C22851" s="355">
        <f t="shared" si="515"/>
        <v>0.24199999999837019</v>
      </c>
      <c r="D22851" s="419">
        <f t="shared" si="516"/>
        <v>0.12099999999918509</v>
      </c>
      <c r="H22851" s="406"/>
      <c r="J22851" s="82">
        <v>50</v>
      </c>
      <c r="K22851" s="321">
        <v>4</v>
      </c>
    </row>
    <row r="22852" spans="1:11" x14ac:dyDescent="0.3">
      <c r="A22852" s="341">
        <v>43965.69444728009</v>
      </c>
      <c r="B22852" s="318">
        <v>41272.599000000002</v>
      </c>
      <c r="C22852" s="355">
        <f t="shared" si="515"/>
        <v>0.23900000000139698</v>
      </c>
      <c r="D22852" s="419">
        <f t="shared" si="516"/>
        <v>0.11950000000069849</v>
      </c>
      <c r="H22852" s="406"/>
      <c r="J22852" s="82">
        <v>51</v>
      </c>
      <c r="K22852" s="391">
        <v>1</v>
      </c>
    </row>
    <row r="22853" spans="1:11" x14ac:dyDescent="0.3">
      <c r="A22853" s="341">
        <v>43965.736114004627</v>
      </c>
      <c r="B22853" s="318">
        <v>41272.838000000003</v>
      </c>
      <c r="C22853" s="355">
        <f t="shared" si="515"/>
        <v>0.23900000000139698</v>
      </c>
      <c r="D22853" s="419">
        <f t="shared" si="516"/>
        <v>0.11950000000069849</v>
      </c>
      <c r="H22853" s="406"/>
      <c r="J22853" s="82">
        <v>52</v>
      </c>
      <c r="K22853" s="319">
        <v>2</v>
      </c>
    </row>
    <row r="22854" spans="1:11" x14ac:dyDescent="0.3">
      <c r="A22854" s="341">
        <v>43965.777780729164</v>
      </c>
      <c r="B22854" s="318">
        <v>41273.089999999997</v>
      </c>
      <c r="C22854" s="355">
        <f t="shared" si="515"/>
        <v>0.2519999999931315</v>
      </c>
      <c r="D22854" s="419">
        <f t="shared" si="516"/>
        <v>0.12599999999656575</v>
      </c>
      <c r="H22854" s="406"/>
      <c r="J22854" s="82">
        <v>53</v>
      </c>
      <c r="K22854" s="320">
        <v>3</v>
      </c>
    </row>
    <row r="22855" spans="1:11" x14ac:dyDescent="0.3">
      <c r="A22855" s="341">
        <v>43965.819447453701</v>
      </c>
      <c r="B22855" s="318">
        <v>41273.321000000004</v>
      </c>
      <c r="C22855" s="355">
        <f t="shared" si="515"/>
        <v>0.23100000000704313</v>
      </c>
      <c r="D22855" s="419">
        <f t="shared" si="516"/>
        <v>0.11550000000352156</v>
      </c>
      <c r="H22855" s="406"/>
      <c r="J22855" s="82">
        <v>54</v>
      </c>
      <c r="K22855" s="321">
        <v>4</v>
      </c>
    </row>
    <row r="22856" spans="1:11" x14ac:dyDescent="0.3">
      <c r="A22856" s="341">
        <v>43965.861114178238</v>
      </c>
      <c r="B22856" s="318">
        <v>41273.57</v>
      </c>
      <c r="C22856" s="355">
        <f t="shared" si="515"/>
        <v>0.24899999999615829</v>
      </c>
      <c r="D22856" s="419">
        <f t="shared" si="516"/>
        <v>0.12449999999807915</v>
      </c>
      <c r="H22856" s="406"/>
      <c r="J22856" s="82">
        <v>55</v>
      </c>
      <c r="K22856" s="391">
        <v>1</v>
      </c>
    </row>
    <row r="22857" spans="1:11" x14ac:dyDescent="0.3">
      <c r="A22857" s="341">
        <v>43965.902780902776</v>
      </c>
      <c r="B22857" s="318">
        <v>41273.800999999999</v>
      </c>
      <c r="C22857" s="355">
        <f t="shared" si="515"/>
        <v>0.23099999999976717</v>
      </c>
      <c r="D22857" s="419">
        <f t="shared" si="516"/>
        <v>0.11549999999988358</v>
      </c>
      <c r="H22857" s="406"/>
      <c r="J22857" s="82">
        <v>56</v>
      </c>
      <c r="K22857" s="319">
        <v>2</v>
      </c>
    </row>
    <row r="22858" spans="1:11" x14ac:dyDescent="0.3">
      <c r="A22858" s="341">
        <v>43965.944447627313</v>
      </c>
      <c r="B22858" s="318">
        <v>41274.050000000003</v>
      </c>
      <c r="C22858" s="355">
        <f t="shared" si="515"/>
        <v>0.24900000000343425</v>
      </c>
      <c r="D22858" s="419">
        <f t="shared" si="516"/>
        <v>0.12450000000171713</v>
      </c>
      <c r="H22858" s="406"/>
      <c r="J22858" s="82">
        <v>57</v>
      </c>
      <c r="K22858" s="320">
        <v>3</v>
      </c>
    </row>
    <row r="22859" spans="1:11" x14ac:dyDescent="0.3">
      <c r="A22859" s="341">
        <v>43965.98611435185</v>
      </c>
      <c r="B22859" s="318">
        <v>41274.292000000001</v>
      </c>
      <c r="C22859" s="355">
        <f t="shared" si="515"/>
        <v>0.24199999999837019</v>
      </c>
      <c r="D22859" s="419">
        <f t="shared" si="516"/>
        <v>0.12099999999918509</v>
      </c>
      <c r="E22859" s="336">
        <f>SUM(C22836:C22859)*7.4805194805</f>
        <v>44.052779220685835</v>
      </c>
      <c r="F22859" s="324">
        <f>AVERAGE(D22836:D22859)</f>
        <v>0.12268750000005942</v>
      </c>
      <c r="G22859" s="324">
        <f>_xlfn.STDEV.S(D22836:D22859)</f>
        <v>3.6320209366868432E-3</v>
      </c>
      <c r="H22859" s="406"/>
      <c r="J22859" s="82">
        <v>58</v>
      </c>
      <c r="K22859" s="321">
        <v>4</v>
      </c>
    </row>
    <row r="22860" spans="1:11" x14ac:dyDescent="0.3">
      <c r="A22860" s="341">
        <v>43966.027781076387</v>
      </c>
      <c r="B22860" s="318">
        <v>41274.53</v>
      </c>
      <c r="C22860" s="355">
        <f t="shared" si="515"/>
        <v>0.23799999999755528</v>
      </c>
      <c r="D22860" s="419">
        <f t="shared" si="516"/>
        <v>0.11899999999877764</v>
      </c>
      <c r="H22860" s="406"/>
      <c r="J22860" s="82">
        <v>59</v>
      </c>
      <c r="K22860" s="391">
        <v>1</v>
      </c>
    </row>
    <row r="22861" spans="1:11" x14ac:dyDescent="0.3">
      <c r="A22861" s="341">
        <v>43966.069447800925</v>
      </c>
      <c r="B22861" s="318">
        <v>41274.767999999996</v>
      </c>
      <c r="C22861" s="355">
        <f t="shared" si="515"/>
        <v>0.23799999999755528</v>
      </c>
      <c r="D22861" s="419">
        <f t="shared" si="516"/>
        <v>0.11899999999877764</v>
      </c>
      <c r="H22861" s="406"/>
      <c r="J22861" s="82">
        <v>60</v>
      </c>
      <c r="K22861" s="319">
        <v>2</v>
      </c>
    </row>
    <row r="22862" spans="1:11" x14ac:dyDescent="0.3">
      <c r="A22862" s="341">
        <v>43966.111114525462</v>
      </c>
      <c r="B22862" s="318">
        <v>41275.019</v>
      </c>
      <c r="C22862" s="355">
        <f t="shared" si="515"/>
        <v>0.25100000000384171</v>
      </c>
      <c r="D22862" s="419">
        <f t="shared" si="516"/>
        <v>0.12550000000192085</v>
      </c>
      <c r="H22862" s="406"/>
      <c r="J22862" s="82">
        <v>61</v>
      </c>
      <c r="K22862" s="320">
        <v>3</v>
      </c>
    </row>
    <row r="22863" spans="1:11" x14ac:dyDescent="0.3">
      <c r="A22863" s="341">
        <v>43966.152781249999</v>
      </c>
      <c r="B22863" s="318">
        <v>41275.273999999998</v>
      </c>
      <c r="C22863" s="355">
        <f t="shared" si="515"/>
        <v>0.25499999999738066</v>
      </c>
      <c r="D22863" s="419">
        <f t="shared" si="516"/>
        <v>0.12749999999869033</v>
      </c>
      <c r="H22863" s="406"/>
      <c r="J22863" s="82">
        <v>62</v>
      </c>
      <c r="K22863" s="321">
        <v>4</v>
      </c>
    </row>
    <row r="22864" spans="1:11" x14ac:dyDescent="0.3">
      <c r="A22864" s="341">
        <v>43966.194447974536</v>
      </c>
      <c r="B22864" s="318">
        <v>41275.521000000001</v>
      </c>
      <c r="C22864" s="355">
        <f t="shared" si="515"/>
        <v>0.2470000000030268</v>
      </c>
      <c r="D22864" s="419">
        <f t="shared" si="516"/>
        <v>0.1235000000015134</v>
      </c>
      <c r="H22864" s="406"/>
      <c r="J22864" s="82">
        <v>63</v>
      </c>
      <c r="K22864" s="391">
        <v>1</v>
      </c>
    </row>
    <row r="22865" spans="1:12" x14ac:dyDescent="0.3">
      <c r="A22865" s="341">
        <v>43966.236114699073</v>
      </c>
      <c r="B22865" s="318">
        <v>41275.764999999999</v>
      </c>
      <c r="C22865" s="355">
        <f t="shared" si="515"/>
        <v>0.24399999999877764</v>
      </c>
      <c r="D22865" s="419">
        <f t="shared" si="516"/>
        <v>0.12199999999938882</v>
      </c>
      <c r="H22865" s="406"/>
      <c r="J22865" s="82">
        <v>64</v>
      </c>
      <c r="K22865" s="319">
        <v>2</v>
      </c>
    </row>
    <row r="22866" spans="1:12" x14ac:dyDescent="0.3">
      <c r="A22866" s="341">
        <v>43966.277781423611</v>
      </c>
      <c r="B22866" s="318">
        <v>41276.017999999996</v>
      </c>
      <c r="C22866" s="355">
        <f t="shared" si="515"/>
        <v>0.2529999999969732</v>
      </c>
      <c r="D22866" s="419">
        <f t="shared" si="516"/>
        <v>0.1264999999984866</v>
      </c>
      <c r="H22866" s="406"/>
      <c r="J22866" s="82">
        <v>65</v>
      </c>
      <c r="K22866" s="320">
        <v>3</v>
      </c>
    </row>
    <row r="22867" spans="1:12" x14ac:dyDescent="0.3">
      <c r="A22867" s="341">
        <v>43966.319448148148</v>
      </c>
      <c r="B22867" s="318">
        <v>41276.273000000001</v>
      </c>
      <c r="C22867" s="355">
        <f t="shared" si="515"/>
        <v>0.25500000000465661</v>
      </c>
      <c r="D22867" s="419">
        <f t="shared" si="516"/>
        <v>0.12750000000232831</v>
      </c>
      <c r="H22867" s="406"/>
      <c r="J22867" s="82">
        <v>66</v>
      </c>
      <c r="K22867" s="321">
        <v>4</v>
      </c>
    </row>
    <row r="22868" spans="1:12" x14ac:dyDescent="0.3">
      <c r="A22868" s="341">
        <v>43966.361114872685</v>
      </c>
      <c r="B22868" s="318">
        <v>41276.525999999998</v>
      </c>
      <c r="C22868" s="355">
        <f t="shared" si="515"/>
        <v>0.2529999999969732</v>
      </c>
      <c r="D22868" s="419">
        <f t="shared" si="516"/>
        <v>0.1264999999984866</v>
      </c>
      <c r="H22868" s="406"/>
      <c r="J22868" s="82">
        <v>67</v>
      </c>
      <c r="K22868" s="391">
        <v>1</v>
      </c>
    </row>
    <row r="22869" spans="1:12" x14ac:dyDescent="0.3">
      <c r="A22869" s="341">
        <v>43966.402781597222</v>
      </c>
      <c r="B22869" s="318">
        <v>41276.771000000001</v>
      </c>
      <c r="C22869" s="355">
        <f t="shared" si="515"/>
        <v>0.24500000000261934</v>
      </c>
      <c r="D22869" s="419">
        <f t="shared" si="516"/>
        <v>0.12250000000130967</v>
      </c>
      <c r="H22869" s="406"/>
      <c r="J22869" s="82">
        <v>68</v>
      </c>
      <c r="K22869" s="319">
        <v>2</v>
      </c>
    </row>
    <row r="22870" spans="1:12" x14ac:dyDescent="0.3">
      <c r="A22870" s="341">
        <v>43966.444448321759</v>
      </c>
      <c r="B22870" s="318">
        <v>41277.025999999998</v>
      </c>
      <c r="C22870" s="355">
        <f t="shared" si="515"/>
        <v>0.25499999999738066</v>
      </c>
      <c r="D22870" s="419">
        <f t="shared" si="516"/>
        <v>0.12749999999869033</v>
      </c>
      <c r="H22870" s="406"/>
      <c r="J22870" s="82">
        <v>69</v>
      </c>
      <c r="K22870" s="320">
        <v>3</v>
      </c>
    </row>
    <row r="22871" spans="1:12" x14ac:dyDescent="0.3">
      <c r="A22871" s="341">
        <v>43966.486115046297</v>
      </c>
      <c r="B22871" s="318">
        <v>41277.275999999998</v>
      </c>
      <c r="C22871" s="355">
        <f t="shared" si="515"/>
        <v>0.25</v>
      </c>
      <c r="D22871" s="419">
        <f t="shared" si="516"/>
        <v>0.125</v>
      </c>
      <c r="H22871" s="406"/>
      <c r="J22871" s="82">
        <v>70</v>
      </c>
      <c r="K22871" s="321">
        <v>4</v>
      </c>
    </row>
    <row r="22872" spans="1:12" x14ac:dyDescent="0.3">
      <c r="A22872" s="341">
        <v>43966.527781770834</v>
      </c>
      <c r="B22872" s="318">
        <v>41277.517999999996</v>
      </c>
      <c r="C22872" s="355">
        <f t="shared" si="515"/>
        <v>0.24199999999837019</v>
      </c>
      <c r="D22872" s="419">
        <f t="shared" si="516"/>
        <v>0.12099999999918509</v>
      </c>
      <c r="H22872" s="406"/>
      <c r="J22872" s="82">
        <v>71</v>
      </c>
      <c r="K22872" s="391">
        <v>1</v>
      </c>
    </row>
    <row r="22873" spans="1:12" x14ac:dyDescent="0.3">
      <c r="A22873" s="341">
        <v>43966.569448495371</v>
      </c>
      <c r="B22873" s="318">
        <v>41277.758999999998</v>
      </c>
      <c r="C22873" s="355">
        <f t="shared" si="515"/>
        <v>0.24100000000180444</v>
      </c>
      <c r="D22873" s="419">
        <f t="shared" si="516"/>
        <v>0.12050000000090222</v>
      </c>
      <c r="H22873" s="406"/>
      <c r="J22873" s="82">
        <v>72</v>
      </c>
      <c r="K22873" s="319">
        <v>2</v>
      </c>
    </row>
    <row r="22874" spans="1:12" x14ac:dyDescent="0.3">
      <c r="A22874" s="341">
        <v>43966.611115219908</v>
      </c>
      <c r="B22874" s="318">
        <v>41278.01</v>
      </c>
      <c r="C22874" s="355">
        <f t="shared" si="515"/>
        <v>0.25100000000384171</v>
      </c>
      <c r="D22874" s="419">
        <f t="shared" si="516"/>
        <v>0.12550000000192085</v>
      </c>
      <c r="H22874" s="406"/>
      <c r="J22874" s="82">
        <v>73</v>
      </c>
      <c r="K22874" s="320">
        <v>3</v>
      </c>
    </row>
    <row r="22875" spans="1:12" x14ac:dyDescent="0.3">
      <c r="A22875" s="341">
        <v>43966.652781944445</v>
      </c>
      <c r="B22875" s="318">
        <v>41278.260999999999</v>
      </c>
      <c r="C22875" s="355">
        <f t="shared" si="515"/>
        <v>0.25099999999656575</v>
      </c>
      <c r="D22875" s="419">
        <f t="shared" si="516"/>
        <v>0.12549999999828287</v>
      </c>
      <c r="H22875" s="406"/>
      <c r="J22875" s="82">
        <v>74</v>
      </c>
      <c r="K22875" s="321">
        <v>4</v>
      </c>
    </row>
    <row r="22876" spans="1:12" x14ac:dyDescent="0.3">
      <c r="A22876" s="341">
        <v>43966.694448668983</v>
      </c>
      <c r="B22876" s="318">
        <v>41278.502</v>
      </c>
      <c r="C22876" s="355">
        <f t="shared" si="515"/>
        <v>0.24100000000180444</v>
      </c>
      <c r="D22876" s="419">
        <f t="shared" si="516"/>
        <v>0.12050000000090222</v>
      </c>
      <c r="H22876" s="406"/>
      <c r="J22876" s="82">
        <v>75</v>
      </c>
      <c r="K22876" s="391">
        <v>1</v>
      </c>
    </row>
    <row r="22877" spans="1:12" x14ac:dyDescent="0.3">
      <c r="A22877" s="341">
        <v>43966.711805555555</v>
      </c>
      <c r="B22877" s="318">
        <v>41278.74</v>
      </c>
      <c r="C22877" s="355">
        <f t="shared" ref="C22877:C23062" si="517">B22877-B22876</f>
        <v>0.23799999999755528</v>
      </c>
      <c r="D22877" s="419">
        <f t="shared" ref="D22877:D23062" si="518">C22877/2</f>
        <v>0.11899999999877764</v>
      </c>
      <c r="H22877" s="406"/>
      <c r="J22877" s="82">
        <v>1</v>
      </c>
      <c r="K22877" s="319">
        <v>2</v>
      </c>
      <c r="L22877" s="54" t="s">
        <v>313</v>
      </c>
    </row>
    <row r="22878" spans="1:12" x14ac:dyDescent="0.3">
      <c r="A22878" s="341">
        <v>43966.753472222219</v>
      </c>
      <c r="B22878" s="318">
        <v>41278.987999999998</v>
      </c>
      <c r="C22878" s="355">
        <f t="shared" si="517"/>
        <v>0.24799999999959255</v>
      </c>
      <c r="D22878" s="419">
        <f t="shared" si="518"/>
        <v>0.12399999999979627</v>
      </c>
      <c r="H22878" s="406"/>
      <c r="J22878" s="82">
        <v>2</v>
      </c>
      <c r="K22878" s="320">
        <v>3</v>
      </c>
    </row>
    <row r="22879" spans="1:12" x14ac:dyDescent="0.3">
      <c r="A22879" s="341">
        <v>43966.795138888891</v>
      </c>
      <c r="B22879" s="318">
        <v>41279.239000000001</v>
      </c>
      <c r="C22879" s="355">
        <f t="shared" si="517"/>
        <v>0.25100000000384171</v>
      </c>
      <c r="D22879" s="419">
        <f t="shared" si="518"/>
        <v>0.12550000000192085</v>
      </c>
      <c r="H22879" s="406"/>
      <c r="J22879" s="82">
        <v>3</v>
      </c>
      <c r="K22879" s="321">
        <v>4</v>
      </c>
    </row>
    <row r="22880" spans="1:12" x14ac:dyDescent="0.3">
      <c r="A22880" s="341">
        <v>43966.836805555555</v>
      </c>
      <c r="B22880" s="318">
        <v>41279.478999999999</v>
      </c>
      <c r="C22880" s="355">
        <f t="shared" si="517"/>
        <v>0.23999999999796273</v>
      </c>
      <c r="D22880" s="419">
        <f t="shared" si="518"/>
        <v>0.11999999999898137</v>
      </c>
      <c r="H22880" s="406"/>
      <c r="J22880" s="82">
        <v>4</v>
      </c>
      <c r="K22880" s="391">
        <v>1</v>
      </c>
    </row>
    <row r="22881" spans="1:11" x14ac:dyDescent="0.3">
      <c r="A22881" s="341">
        <v>43966.878472164353</v>
      </c>
      <c r="B22881" s="318">
        <v>41279.712</v>
      </c>
      <c r="C22881" s="355">
        <f t="shared" si="517"/>
        <v>0.23300000000017462</v>
      </c>
      <c r="D22881" s="419">
        <f t="shared" si="518"/>
        <v>0.11650000000008731</v>
      </c>
      <c r="H22881" s="406"/>
      <c r="J22881" s="82">
        <v>5</v>
      </c>
      <c r="K22881" s="319">
        <v>2</v>
      </c>
    </row>
    <row r="22882" spans="1:11" x14ac:dyDescent="0.3">
      <c r="A22882" s="341">
        <v>43966.920138831018</v>
      </c>
      <c r="B22882" s="318">
        <v>41279.949999999997</v>
      </c>
      <c r="C22882" s="355">
        <f t="shared" si="517"/>
        <v>0.23799999999755528</v>
      </c>
      <c r="D22882" s="419">
        <f t="shared" si="518"/>
        <v>0.11899999999877764</v>
      </c>
      <c r="H22882" s="406"/>
      <c r="J22882" s="82">
        <v>6</v>
      </c>
      <c r="K22882" s="320">
        <v>3</v>
      </c>
    </row>
    <row r="22883" spans="1:11" x14ac:dyDescent="0.3">
      <c r="A22883" s="341">
        <v>43966.961805497682</v>
      </c>
      <c r="B22883" s="318">
        <v>41280.199999999997</v>
      </c>
      <c r="C22883" s="355">
        <f t="shared" si="517"/>
        <v>0.25</v>
      </c>
      <c r="D22883" s="419">
        <f t="shared" si="518"/>
        <v>0.125</v>
      </c>
      <c r="E22883" s="336">
        <f>SUM(C22860:C22883)*7.4805194805</f>
        <v>44.19490909076265</v>
      </c>
      <c r="F22883" s="324">
        <f>AVERAGE(D22860:D22883)</f>
        <v>0.12308333333324602</v>
      </c>
      <c r="G22883" s="324">
        <f>_xlfn.STDEV.S(D22860:D22883)</f>
        <v>3.3122521785522259E-3</v>
      </c>
      <c r="H22883" s="406"/>
      <c r="J22883" s="82">
        <v>7</v>
      </c>
      <c r="K22883" s="321">
        <v>4</v>
      </c>
    </row>
    <row r="22884" spans="1:11" x14ac:dyDescent="0.3">
      <c r="A22884" s="341">
        <v>43967.003472164353</v>
      </c>
      <c r="B22884" s="318">
        <v>41280.44</v>
      </c>
      <c r="C22884" s="355">
        <f t="shared" si="517"/>
        <v>0.24000000000523869</v>
      </c>
      <c r="D22884" s="419">
        <f t="shared" si="518"/>
        <v>0.12000000000261934</v>
      </c>
      <c r="H22884" s="406"/>
      <c r="J22884" s="82">
        <v>8</v>
      </c>
      <c r="K22884" s="391">
        <v>1</v>
      </c>
    </row>
    <row r="22885" spans="1:11" x14ac:dyDescent="0.3">
      <c r="A22885" s="341">
        <v>43967.045138831018</v>
      </c>
      <c r="B22885" s="318">
        <v>41280.678</v>
      </c>
      <c r="C22885" s="355">
        <f t="shared" si="517"/>
        <v>0.23799999999755528</v>
      </c>
      <c r="D22885" s="419">
        <f t="shared" si="518"/>
        <v>0.11899999999877764</v>
      </c>
      <c r="H22885" s="406"/>
      <c r="J22885" s="82">
        <v>9</v>
      </c>
      <c r="K22885" s="319">
        <v>2</v>
      </c>
    </row>
    <row r="22886" spans="1:11" x14ac:dyDescent="0.3">
      <c r="A22886" s="341">
        <v>43967.086805497682</v>
      </c>
      <c r="B22886" s="318">
        <v>41280.921999999999</v>
      </c>
      <c r="C22886" s="355">
        <f t="shared" si="517"/>
        <v>0.24399999999877764</v>
      </c>
      <c r="D22886" s="419">
        <f t="shared" si="518"/>
        <v>0.12199999999938882</v>
      </c>
      <c r="H22886" s="406"/>
      <c r="J22886" s="82">
        <v>10</v>
      </c>
      <c r="K22886" s="320">
        <v>3</v>
      </c>
    </row>
    <row r="22887" spans="1:11" x14ac:dyDescent="0.3">
      <c r="A22887" s="341">
        <v>43967.128472164353</v>
      </c>
      <c r="B22887" s="318">
        <v>41281.18</v>
      </c>
      <c r="C22887" s="355">
        <f t="shared" si="517"/>
        <v>0.25800000000162981</v>
      </c>
      <c r="D22887" s="419">
        <f t="shared" si="518"/>
        <v>0.12900000000081491</v>
      </c>
      <c r="H22887" s="406"/>
      <c r="J22887" s="82">
        <v>11</v>
      </c>
      <c r="K22887" s="321">
        <v>4</v>
      </c>
    </row>
    <row r="22888" spans="1:11" x14ac:dyDescent="0.3">
      <c r="A22888" s="341">
        <v>43967.170138831018</v>
      </c>
      <c r="B22888" s="318">
        <v>41281.432000000001</v>
      </c>
      <c r="C22888" s="355">
        <f t="shared" si="517"/>
        <v>0.25200000000040745</v>
      </c>
      <c r="D22888" s="419">
        <f t="shared" si="518"/>
        <v>0.12600000000020373</v>
      </c>
      <c r="H22888" s="406"/>
      <c r="J22888" s="82">
        <v>12</v>
      </c>
      <c r="K22888" s="391">
        <v>1</v>
      </c>
    </row>
    <row r="22889" spans="1:11" x14ac:dyDescent="0.3">
      <c r="A22889" s="341">
        <v>43967.211805497682</v>
      </c>
      <c r="B22889" s="318">
        <v>41281.68</v>
      </c>
      <c r="C22889" s="355">
        <f t="shared" si="517"/>
        <v>0.24799999999959255</v>
      </c>
      <c r="D22889" s="419">
        <f t="shared" si="518"/>
        <v>0.12399999999979627</v>
      </c>
      <c r="H22889" s="406"/>
      <c r="J22889" s="82">
        <v>13</v>
      </c>
      <c r="K22889" s="319">
        <v>2</v>
      </c>
    </row>
    <row r="22890" spans="1:11" x14ac:dyDescent="0.3">
      <c r="A22890" s="341">
        <v>43967.253472164353</v>
      </c>
      <c r="B22890" s="318">
        <v>41281.930999999997</v>
      </c>
      <c r="C22890" s="355">
        <f t="shared" si="517"/>
        <v>0.25099999999656575</v>
      </c>
      <c r="D22890" s="419">
        <f t="shared" si="518"/>
        <v>0.12549999999828287</v>
      </c>
      <c r="H22890" s="406"/>
      <c r="J22890" s="82">
        <v>14</v>
      </c>
      <c r="K22890" s="320">
        <v>3</v>
      </c>
    </row>
    <row r="22891" spans="1:11" x14ac:dyDescent="0.3">
      <c r="A22891" s="341">
        <v>43967.295138831018</v>
      </c>
      <c r="B22891" s="318">
        <v>41282.188000000002</v>
      </c>
      <c r="C22891" s="355">
        <f t="shared" si="517"/>
        <v>0.25700000000506407</v>
      </c>
      <c r="D22891" s="419">
        <f t="shared" si="518"/>
        <v>0.12850000000253203</v>
      </c>
      <c r="H22891" s="406"/>
      <c r="J22891" s="82">
        <v>15</v>
      </c>
      <c r="K22891" s="321">
        <v>4</v>
      </c>
    </row>
    <row r="22892" spans="1:11" x14ac:dyDescent="0.3">
      <c r="A22892" s="341">
        <v>43967.336805497682</v>
      </c>
      <c r="B22892" s="318">
        <v>41282.438000000002</v>
      </c>
      <c r="C22892" s="355">
        <f t="shared" si="517"/>
        <v>0.25</v>
      </c>
      <c r="D22892" s="419">
        <f t="shared" si="518"/>
        <v>0.125</v>
      </c>
      <c r="H22892" s="406"/>
      <c r="J22892" s="82">
        <v>16</v>
      </c>
      <c r="K22892" s="391">
        <v>1</v>
      </c>
    </row>
    <row r="22893" spans="1:11" x14ac:dyDescent="0.3">
      <c r="A22893" s="341">
        <v>43967.378472164353</v>
      </c>
      <c r="B22893" s="318">
        <v>41282.68</v>
      </c>
      <c r="C22893" s="355">
        <f t="shared" si="517"/>
        <v>0.24199999999837019</v>
      </c>
      <c r="D22893" s="419">
        <f t="shared" si="518"/>
        <v>0.12099999999918509</v>
      </c>
      <c r="H22893" s="406"/>
      <c r="J22893" s="82">
        <v>17</v>
      </c>
      <c r="K22893" s="319">
        <v>2</v>
      </c>
    </row>
    <row r="22894" spans="1:11" x14ac:dyDescent="0.3">
      <c r="A22894" s="341">
        <v>43967.420138831018</v>
      </c>
      <c r="B22894" s="318">
        <v>41282.93</v>
      </c>
      <c r="C22894" s="355">
        <f t="shared" si="517"/>
        <v>0.25</v>
      </c>
      <c r="D22894" s="419">
        <f t="shared" si="518"/>
        <v>0.125</v>
      </c>
      <c r="H22894" s="406"/>
      <c r="J22894" s="82">
        <v>18</v>
      </c>
      <c r="K22894" s="320">
        <v>3</v>
      </c>
    </row>
    <row r="22895" spans="1:11" x14ac:dyDescent="0.3">
      <c r="A22895" s="341">
        <v>43967.461805497682</v>
      </c>
      <c r="B22895" s="318">
        <v>41283.180999999997</v>
      </c>
      <c r="C22895" s="355">
        <f t="shared" si="517"/>
        <v>0.25099999999656575</v>
      </c>
      <c r="D22895" s="419">
        <f t="shared" si="518"/>
        <v>0.12549999999828287</v>
      </c>
      <c r="H22895" s="406"/>
      <c r="J22895" s="82">
        <v>19</v>
      </c>
      <c r="K22895" s="321">
        <v>4</v>
      </c>
    </row>
    <row r="22896" spans="1:11" x14ac:dyDescent="0.3">
      <c r="A22896" s="341">
        <v>43967.503472164353</v>
      </c>
      <c r="B22896" s="318">
        <v>41283.423000000003</v>
      </c>
      <c r="C22896" s="355">
        <f t="shared" si="517"/>
        <v>0.24200000000564614</v>
      </c>
      <c r="D22896" s="419">
        <f t="shared" si="518"/>
        <v>0.12100000000282307</v>
      </c>
      <c r="H22896" s="406"/>
      <c r="J22896" s="82">
        <v>20</v>
      </c>
      <c r="K22896" s="391">
        <v>1</v>
      </c>
    </row>
    <row r="22897" spans="1:11" x14ac:dyDescent="0.3">
      <c r="A22897" s="341">
        <v>43967.545138831018</v>
      </c>
      <c r="B22897" s="318">
        <v>41283.660000000003</v>
      </c>
      <c r="C22897" s="355">
        <f t="shared" si="517"/>
        <v>0.23700000000098953</v>
      </c>
      <c r="D22897" s="419">
        <f t="shared" si="518"/>
        <v>0.11850000000049477</v>
      </c>
      <c r="H22897" s="406"/>
      <c r="J22897" s="82">
        <v>21</v>
      </c>
      <c r="K22897" s="319">
        <v>2</v>
      </c>
    </row>
    <row r="22898" spans="1:11" x14ac:dyDescent="0.3">
      <c r="A22898" s="341">
        <v>43967.586805497682</v>
      </c>
      <c r="B22898" s="318">
        <v>41283.902999999998</v>
      </c>
      <c r="C22898" s="355">
        <f t="shared" si="517"/>
        <v>0.24299999999493593</v>
      </c>
      <c r="D22898" s="419">
        <f t="shared" si="518"/>
        <v>0.12149999999746797</v>
      </c>
      <c r="H22898" s="406"/>
      <c r="J22898" s="82">
        <v>22</v>
      </c>
      <c r="K22898" s="320">
        <v>3</v>
      </c>
    </row>
    <row r="22899" spans="1:11" x14ac:dyDescent="0.3">
      <c r="A22899" s="341">
        <v>43967.628472164353</v>
      </c>
      <c r="B22899" s="318">
        <v>41284.158000000003</v>
      </c>
      <c r="C22899" s="355">
        <f t="shared" si="517"/>
        <v>0.25500000000465661</v>
      </c>
      <c r="D22899" s="419">
        <f t="shared" si="518"/>
        <v>0.12750000000232831</v>
      </c>
      <c r="H22899" s="406"/>
      <c r="J22899" s="82">
        <v>23</v>
      </c>
      <c r="K22899" s="321">
        <v>4</v>
      </c>
    </row>
    <row r="22900" spans="1:11" x14ac:dyDescent="0.3">
      <c r="A22900" s="341">
        <v>43967.670138831018</v>
      </c>
      <c r="B22900" s="318">
        <v>41284.400000000001</v>
      </c>
      <c r="C22900" s="355">
        <f t="shared" si="517"/>
        <v>0.24199999999837019</v>
      </c>
      <c r="D22900" s="419">
        <f t="shared" si="518"/>
        <v>0.12099999999918509</v>
      </c>
      <c r="H22900" s="406"/>
      <c r="J22900" s="82">
        <v>24</v>
      </c>
      <c r="K22900" s="391">
        <v>1</v>
      </c>
    </row>
    <row r="22901" spans="1:11" x14ac:dyDescent="0.3">
      <c r="A22901" s="341">
        <v>43967.711805497682</v>
      </c>
      <c r="B22901" s="318">
        <v>41284.635000000002</v>
      </c>
      <c r="C22901" s="355">
        <f t="shared" si="517"/>
        <v>0.23500000000058208</v>
      </c>
      <c r="D22901" s="419">
        <f t="shared" si="518"/>
        <v>0.11750000000029104</v>
      </c>
      <c r="H22901" s="406"/>
      <c r="J22901" s="82">
        <v>25</v>
      </c>
      <c r="K22901" s="319">
        <v>2</v>
      </c>
    </row>
    <row r="22902" spans="1:11" x14ac:dyDescent="0.3">
      <c r="A22902" s="341">
        <v>43967.753472164353</v>
      </c>
      <c r="B22902" s="318">
        <v>41284.872000000003</v>
      </c>
      <c r="C22902" s="355">
        <f t="shared" si="517"/>
        <v>0.23700000000098953</v>
      </c>
      <c r="D22902" s="419">
        <f t="shared" si="518"/>
        <v>0.11850000000049477</v>
      </c>
      <c r="H22902" s="406"/>
      <c r="J22902" s="82">
        <v>26</v>
      </c>
      <c r="K22902" s="320">
        <v>3</v>
      </c>
    </row>
    <row r="22903" spans="1:11" x14ac:dyDescent="0.3">
      <c r="A22903" s="341">
        <v>43967.795138831018</v>
      </c>
      <c r="B22903" s="318">
        <v>41285.120000000003</v>
      </c>
      <c r="C22903" s="355">
        <f t="shared" si="517"/>
        <v>0.24799999999959255</v>
      </c>
      <c r="D22903" s="419">
        <f t="shared" si="518"/>
        <v>0.12399999999979627</v>
      </c>
      <c r="H22903" s="406"/>
      <c r="J22903" s="82">
        <v>27</v>
      </c>
      <c r="K22903" s="321">
        <v>4</v>
      </c>
    </row>
    <row r="22904" spans="1:11" x14ac:dyDescent="0.3">
      <c r="A22904" s="341">
        <v>43967.836805497682</v>
      </c>
      <c r="B22904" s="318">
        <v>41285.360999999997</v>
      </c>
      <c r="C22904" s="355">
        <f t="shared" si="517"/>
        <v>0.24099999999452848</v>
      </c>
      <c r="D22904" s="419">
        <f t="shared" si="518"/>
        <v>0.12049999999726424</v>
      </c>
      <c r="H22904" s="406"/>
      <c r="J22904" s="82">
        <v>28</v>
      </c>
      <c r="K22904" s="391">
        <v>1</v>
      </c>
    </row>
    <row r="22905" spans="1:11" x14ac:dyDescent="0.3">
      <c r="A22905" s="341">
        <v>43967.878472164353</v>
      </c>
      <c r="B22905" s="318">
        <v>41285.597999999998</v>
      </c>
      <c r="C22905" s="355">
        <f t="shared" si="517"/>
        <v>0.23700000000098953</v>
      </c>
      <c r="D22905" s="419">
        <f t="shared" si="518"/>
        <v>0.11850000000049477</v>
      </c>
      <c r="H22905" s="406"/>
      <c r="J22905" s="82">
        <v>29</v>
      </c>
      <c r="K22905" s="319">
        <v>2</v>
      </c>
    </row>
    <row r="22906" spans="1:11" x14ac:dyDescent="0.3">
      <c r="A22906" s="341">
        <v>43967.920138831018</v>
      </c>
      <c r="B22906" s="318">
        <v>41285.83</v>
      </c>
      <c r="C22906" s="355">
        <f t="shared" si="517"/>
        <v>0.23200000000360887</v>
      </c>
      <c r="D22906" s="419">
        <f t="shared" si="518"/>
        <v>0.11600000000180444</v>
      </c>
      <c r="H22906" s="406"/>
      <c r="J22906" s="82">
        <v>30</v>
      </c>
      <c r="K22906" s="320">
        <v>3</v>
      </c>
    </row>
    <row r="22907" spans="1:11" x14ac:dyDescent="0.3">
      <c r="A22907" s="341">
        <v>43967.961805497682</v>
      </c>
      <c r="B22907" s="318">
        <v>41286.078999999998</v>
      </c>
      <c r="C22907" s="355">
        <f t="shared" si="517"/>
        <v>0.24899999999615829</v>
      </c>
      <c r="D22907" s="419">
        <f t="shared" si="518"/>
        <v>0.12449999999807915</v>
      </c>
      <c r="E22907" s="336">
        <f>SUM(C22884:C22907)*7.4805194805</f>
        <v>43.977974025865592</v>
      </c>
      <c r="F22907" s="324">
        <f>AVERAGE(D22884:D22907)</f>
        <v>0.12247916666668364</v>
      </c>
      <c r="G22907" s="324">
        <f>_xlfn.STDEV.S(D22884:D22907)</f>
        <v>3.613017427001511E-3</v>
      </c>
      <c r="H22907" s="406"/>
      <c r="J22907" s="82">
        <v>31</v>
      </c>
      <c r="K22907" s="321">
        <v>4</v>
      </c>
    </row>
    <row r="22908" spans="1:11" x14ac:dyDescent="0.3">
      <c r="A22908" s="341">
        <v>43968.003472164353</v>
      </c>
      <c r="B22908" s="318">
        <v>41286.321000000004</v>
      </c>
      <c r="C22908" s="355">
        <f t="shared" si="517"/>
        <v>0.24200000000564614</v>
      </c>
      <c r="D22908" s="419">
        <f t="shared" si="518"/>
        <v>0.12100000000282307</v>
      </c>
      <c r="H22908" s="406"/>
      <c r="J22908" s="82">
        <v>32</v>
      </c>
      <c r="K22908" s="391">
        <v>1</v>
      </c>
    </row>
    <row r="22909" spans="1:11" x14ac:dyDescent="0.3">
      <c r="A22909" s="341">
        <v>43968.045138831018</v>
      </c>
      <c r="B22909" s="318">
        <v>41286.561000000002</v>
      </c>
      <c r="C22909" s="355">
        <f t="shared" si="517"/>
        <v>0.23999999999796273</v>
      </c>
      <c r="D22909" s="419">
        <f t="shared" si="518"/>
        <v>0.11999999999898137</v>
      </c>
      <c r="H22909" s="406"/>
      <c r="J22909" s="82">
        <v>33</v>
      </c>
      <c r="K22909" s="319">
        <v>2</v>
      </c>
    </row>
    <row r="22910" spans="1:11" x14ac:dyDescent="0.3">
      <c r="A22910" s="341">
        <v>43968.086805497682</v>
      </c>
      <c r="B22910" s="318">
        <v>41286.796999999999</v>
      </c>
      <c r="C22910" s="355">
        <f t="shared" si="517"/>
        <v>0.23599999999714782</v>
      </c>
      <c r="D22910" s="419">
        <f t="shared" si="518"/>
        <v>0.11799999999857391</v>
      </c>
      <c r="H22910" s="406"/>
      <c r="J22910" s="82">
        <v>34</v>
      </c>
      <c r="K22910" s="320">
        <v>3</v>
      </c>
    </row>
    <row r="22911" spans="1:11" x14ac:dyDescent="0.3">
      <c r="A22911" s="341">
        <v>43968.128472164353</v>
      </c>
      <c r="B22911" s="318">
        <v>41287.046999999999</v>
      </c>
      <c r="C22911" s="355">
        <f t="shared" si="517"/>
        <v>0.25</v>
      </c>
      <c r="D22911" s="419">
        <f t="shared" si="518"/>
        <v>0.125</v>
      </c>
      <c r="H22911" s="406"/>
      <c r="J22911" s="82">
        <v>35</v>
      </c>
      <c r="K22911" s="321">
        <v>4</v>
      </c>
    </row>
    <row r="22912" spans="1:11" x14ac:dyDescent="0.3">
      <c r="A22912" s="341">
        <v>43968.170138831018</v>
      </c>
      <c r="B22912" s="318">
        <v>41287.300000000003</v>
      </c>
      <c r="C22912" s="355">
        <f t="shared" si="517"/>
        <v>0.25300000000424916</v>
      </c>
      <c r="D22912" s="419">
        <f t="shared" si="518"/>
        <v>0.12650000000212458</v>
      </c>
      <c r="H22912" s="406"/>
      <c r="J22912" s="82">
        <v>36</v>
      </c>
      <c r="K22912" s="391">
        <v>1</v>
      </c>
    </row>
    <row r="22913" spans="1:11" x14ac:dyDescent="0.3">
      <c r="A22913" s="341">
        <v>43968.211805497682</v>
      </c>
      <c r="B22913" s="318">
        <v>41287.548000000003</v>
      </c>
      <c r="C22913" s="355">
        <f t="shared" si="517"/>
        <v>0.24799999999959255</v>
      </c>
      <c r="D22913" s="419">
        <f t="shared" si="518"/>
        <v>0.12399999999979627</v>
      </c>
      <c r="H22913" s="406"/>
      <c r="J22913" s="82">
        <v>37</v>
      </c>
      <c r="K22913" s="319">
        <v>2</v>
      </c>
    </row>
    <row r="22914" spans="1:11" x14ac:dyDescent="0.3">
      <c r="A22914" s="341">
        <v>43968.253472164353</v>
      </c>
      <c r="B22914" s="318">
        <v>41287.792000000001</v>
      </c>
      <c r="C22914" s="355">
        <f t="shared" si="517"/>
        <v>0.24399999999877764</v>
      </c>
      <c r="D22914" s="419">
        <f t="shared" si="518"/>
        <v>0.12199999999938882</v>
      </c>
      <c r="H22914" s="406"/>
      <c r="J22914" s="82">
        <v>38</v>
      </c>
      <c r="K22914" s="320">
        <v>3</v>
      </c>
    </row>
    <row r="22915" spans="1:11" x14ac:dyDescent="0.3">
      <c r="A22915" s="341">
        <v>43968.295138831018</v>
      </c>
      <c r="B22915" s="318">
        <v>41288.048000000003</v>
      </c>
      <c r="C22915" s="355">
        <f t="shared" si="517"/>
        <v>0.25600000000122236</v>
      </c>
      <c r="D22915" s="419">
        <f t="shared" si="518"/>
        <v>0.12800000000061118</v>
      </c>
      <c r="H22915" s="406"/>
      <c r="J22915" s="82">
        <v>39</v>
      </c>
      <c r="K22915" s="321">
        <v>4</v>
      </c>
    </row>
    <row r="22916" spans="1:11" x14ac:dyDescent="0.3">
      <c r="A22916" s="341">
        <v>43968.336805497682</v>
      </c>
      <c r="B22916" s="318">
        <v>41288.300000000003</v>
      </c>
      <c r="C22916" s="355">
        <f t="shared" si="517"/>
        <v>0.25200000000040745</v>
      </c>
      <c r="D22916" s="419">
        <f t="shared" si="518"/>
        <v>0.12600000000020373</v>
      </c>
      <c r="H22916" s="406"/>
      <c r="J22916" s="82">
        <v>40</v>
      </c>
      <c r="K22916" s="391">
        <v>1</v>
      </c>
    </row>
    <row r="22917" spans="1:11" x14ac:dyDescent="0.3">
      <c r="A22917" s="341">
        <v>43968.378472164353</v>
      </c>
      <c r="B22917" s="318">
        <v>41288.552000000003</v>
      </c>
      <c r="C22917" s="355">
        <f t="shared" si="517"/>
        <v>0.25200000000040745</v>
      </c>
      <c r="D22917" s="419">
        <f t="shared" si="518"/>
        <v>0.12600000000020373</v>
      </c>
      <c r="H22917" s="406"/>
      <c r="J22917" s="82">
        <v>41</v>
      </c>
      <c r="K22917" s="319">
        <v>2</v>
      </c>
    </row>
    <row r="22918" spans="1:11" x14ac:dyDescent="0.3">
      <c r="A22918" s="341">
        <v>43968.420138831018</v>
      </c>
      <c r="B22918" s="318">
        <v>41288.800999999999</v>
      </c>
      <c r="C22918" s="355">
        <f t="shared" si="517"/>
        <v>0.24899999999615829</v>
      </c>
      <c r="D22918" s="419">
        <f t="shared" si="518"/>
        <v>0.12449999999807915</v>
      </c>
      <c r="H22918" s="406"/>
      <c r="J22918" s="82">
        <v>42</v>
      </c>
      <c r="K22918" s="320">
        <v>3</v>
      </c>
    </row>
    <row r="22919" spans="1:11" x14ac:dyDescent="0.3">
      <c r="A22919" s="341">
        <v>43968.461805497682</v>
      </c>
      <c r="B22919" s="318">
        <v>41289.057000000001</v>
      </c>
      <c r="C22919" s="355">
        <f t="shared" si="517"/>
        <v>0.25600000000122236</v>
      </c>
      <c r="D22919" s="419">
        <f t="shared" si="518"/>
        <v>0.12800000000061118</v>
      </c>
      <c r="H22919" s="406"/>
      <c r="J22919" s="82">
        <v>43</v>
      </c>
      <c r="K22919" s="321">
        <v>4</v>
      </c>
    </row>
    <row r="22920" spans="1:11" x14ac:dyDescent="0.3">
      <c r="A22920" s="341">
        <v>43968.503472164353</v>
      </c>
      <c r="B22920" s="318">
        <v>41289.307999999997</v>
      </c>
      <c r="C22920" s="355">
        <f t="shared" si="517"/>
        <v>0.25099999999656575</v>
      </c>
      <c r="D22920" s="419">
        <f t="shared" si="518"/>
        <v>0.12549999999828287</v>
      </c>
      <c r="H22920" s="406"/>
      <c r="J22920" s="82">
        <v>44</v>
      </c>
      <c r="K22920" s="391">
        <v>1</v>
      </c>
    </row>
    <row r="22921" spans="1:11" x14ac:dyDescent="0.3">
      <c r="A22921" s="341">
        <v>43968.545138831018</v>
      </c>
      <c r="B22921" s="318">
        <v>41289.550999999999</v>
      </c>
      <c r="C22921" s="355">
        <f t="shared" si="517"/>
        <v>0.24300000000221189</v>
      </c>
      <c r="D22921" s="419">
        <f t="shared" si="518"/>
        <v>0.12150000000110595</v>
      </c>
      <c r="H22921" s="406"/>
      <c r="J22921" s="82">
        <v>45</v>
      </c>
      <c r="K22921" s="319">
        <v>2</v>
      </c>
    </row>
    <row r="22922" spans="1:11" x14ac:dyDescent="0.3">
      <c r="A22922" s="341">
        <v>43968.586805497682</v>
      </c>
      <c r="B22922" s="318">
        <v>41289.788999999997</v>
      </c>
      <c r="C22922" s="355">
        <f t="shared" si="517"/>
        <v>0.23799999999755528</v>
      </c>
      <c r="D22922" s="419">
        <f t="shared" si="518"/>
        <v>0.11899999999877764</v>
      </c>
      <c r="H22922" s="406"/>
      <c r="J22922" s="82">
        <v>46</v>
      </c>
      <c r="K22922" s="320">
        <v>3</v>
      </c>
    </row>
    <row r="22923" spans="1:11" x14ac:dyDescent="0.3">
      <c r="A22923" s="341">
        <v>43968.628472164353</v>
      </c>
      <c r="B22923" s="318">
        <v>41290.036999999997</v>
      </c>
      <c r="C22923" s="355">
        <f t="shared" si="517"/>
        <v>0.24799999999959255</v>
      </c>
      <c r="D22923" s="419">
        <f t="shared" si="518"/>
        <v>0.12399999999979627</v>
      </c>
      <c r="H22923" s="406"/>
      <c r="J22923" s="82">
        <v>47</v>
      </c>
      <c r="K22923" s="321">
        <v>4</v>
      </c>
    </row>
    <row r="22924" spans="1:11" x14ac:dyDescent="0.3">
      <c r="A22924" s="341">
        <v>43968.670138831018</v>
      </c>
      <c r="B22924" s="318">
        <v>41290.285000000003</v>
      </c>
      <c r="C22924" s="355">
        <f t="shared" si="517"/>
        <v>0.2480000000068685</v>
      </c>
      <c r="D22924" s="419">
        <f t="shared" si="518"/>
        <v>0.12400000000343425</v>
      </c>
      <c r="H22924" s="406"/>
      <c r="J22924" s="82">
        <v>48</v>
      </c>
      <c r="K22924" s="391">
        <v>1</v>
      </c>
    </row>
    <row r="22925" spans="1:11" x14ac:dyDescent="0.3">
      <c r="A22925" s="341">
        <v>43968.711805497682</v>
      </c>
      <c r="B22925" s="318">
        <v>41290.523999999998</v>
      </c>
      <c r="C22925" s="355">
        <f t="shared" si="517"/>
        <v>0.23899999999412103</v>
      </c>
      <c r="D22925" s="419">
        <f t="shared" si="518"/>
        <v>0.11949999999706051</v>
      </c>
      <c r="H22925" s="406"/>
      <c r="J22925" s="82">
        <v>49</v>
      </c>
      <c r="K22925" s="319">
        <v>2</v>
      </c>
    </row>
    <row r="22926" spans="1:11" x14ac:dyDescent="0.3">
      <c r="A22926" s="341">
        <v>43968.753472164353</v>
      </c>
      <c r="B22926" s="318">
        <v>41290.758000000002</v>
      </c>
      <c r="C22926" s="355">
        <f t="shared" si="517"/>
        <v>0.23400000000401633</v>
      </c>
      <c r="D22926" s="419">
        <f t="shared" si="518"/>
        <v>0.11700000000200816</v>
      </c>
      <c r="H22926" s="406"/>
      <c r="J22926" s="82">
        <v>50</v>
      </c>
      <c r="K22926" s="320">
        <v>3</v>
      </c>
    </row>
    <row r="22927" spans="1:11" x14ac:dyDescent="0.3">
      <c r="A22927" s="341">
        <v>43968.795138831018</v>
      </c>
      <c r="B22927" s="318">
        <v>41291</v>
      </c>
      <c r="C22927" s="355">
        <f t="shared" si="517"/>
        <v>0.24199999999837019</v>
      </c>
      <c r="D22927" s="419">
        <f t="shared" si="518"/>
        <v>0.12099999999918509</v>
      </c>
      <c r="H22927" s="406"/>
      <c r="J22927" s="82">
        <v>51</v>
      </c>
      <c r="K22927" s="321">
        <v>4</v>
      </c>
    </row>
    <row r="22928" spans="1:11" x14ac:dyDescent="0.3">
      <c r="A22928" s="341">
        <v>43968.836805497682</v>
      </c>
      <c r="B22928" s="318">
        <v>41291.245000000003</v>
      </c>
      <c r="C22928" s="355">
        <f t="shared" si="517"/>
        <v>0.24500000000261934</v>
      </c>
      <c r="D22928" s="419">
        <f t="shared" si="518"/>
        <v>0.12250000000130967</v>
      </c>
      <c r="H22928" s="406"/>
      <c r="J22928" s="82">
        <v>52</v>
      </c>
      <c r="K22928" s="391">
        <v>1</v>
      </c>
    </row>
    <row r="22929" spans="1:11" x14ac:dyDescent="0.3">
      <c r="A22929" s="341">
        <v>43968.878472164353</v>
      </c>
      <c r="B22929" s="318">
        <v>41291.482000000004</v>
      </c>
      <c r="C22929" s="355">
        <f t="shared" si="517"/>
        <v>0.23700000000098953</v>
      </c>
      <c r="D22929" s="419">
        <f t="shared" si="518"/>
        <v>0.11850000000049477</v>
      </c>
      <c r="H22929" s="406"/>
      <c r="J22929" s="82">
        <v>53</v>
      </c>
      <c r="K22929" s="319">
        <v>2</v>
      </c>
    </row>
    <row r="22930" spans="1:11" x14ac:dyDescent="0.3">
      <c r="A22930" s="341">
        <v>43968.920138831018</v>
      </c>
      <c r="B22930" s="318">
        <v>41291.712</v>
      </c>
      <c r="C22930" s="355">
        <f t="shared" si="517"/>
        <v>0.22999999999592546</v>
      </c>
      <c r="D22930" s="419">
        <f t="shared" si="518"/>
        <v>0.11499999999796273</v>
      </c>
      <c r="H22930" s="406"/>
      <c r="J22930" s="82">
        <v>54</v>
      </c>
      <c r="K22930" s="320">
        <v>3</v>
      </c>
    </row>
    <row r="22931" spans="1:11" x14ac:dyDescent="0.3">
      <c r="A22931" s="341">
        <v>43968.961805497682</v>
      </c>
      <c r="B22931" s="318">
        <v>41291.955999999998</v>
      </c>
      <c r="C22931" s="355">
        <f t="shared" si="517"/>
        <v>0.24399999999877764</v>
      </c>
      <c r="D22931" s="419">
        <f t="shared" si="518"/>
        <v>0.12199999999938882</v>
      </c>
      <c r="E22931" s="336">
        <f>SUM(C22908:C22931)*7.4805194805</f>
        <v>43.963012986901546</v>
      </c>
      <c r="F22931" s="324">
        <f>AVERAGE(D22908:D22931)</f>
        <v>0.12243750000000848</v>
      </c>
      <c r="G22931" s="324">
        <f>_xlfn.STDEV.S(D22908:D22931)</f>
        <v>3.5087236008581272E-3</v>
      </c>
      <c r="H22931" s="404"/>
      <c r="I22931" s="344">
        <f>AVERAGE(D22763:D22931)</f>
        <v>0.12246428571428883</v>
      </c>
      <c r="J22931" s="82">
        <v>55</v>
      </c>
      <c r="K22931" s="321">
        <v>4</v>
      </c>
    </row>
    <row r="22932" spans="1:11" x14ac:dyDescent="0.3">
      <c r="A22932" s="341">
        <v>43969.003472164353</v>
      </c>
      <c r="B22932" s="318">
        <v>41292.207999999999</v>
      </c>
      <c r="C22932" s="355">
        <f t="shared" si="517"/>
        <v>0.25200000000040745</v>
      </c>
      <c r="D22932" s="419">
        <f t="shared" si="518"/>
        <v>0.12600000000020373</v>
      </c>
      <c r="H22932" s="406"/>
      <c r="J22932" s="82">
        <v>56</v>
      </c>
      <c r="K22932" s="391">
        <v>1</v>
      </c>
    </row>
    <row r="22933" spans="1:11" x14ac:dyDescent="0.3">
      <c r="A22933" s="341">
        <v>43969.045138831018</v>
      </c>
      <c r="B22933" s="318">
        <v>41292.451999999997</v>
      </c>
      <c r="C22933" s="355">
        <f t="shared" si="517"/>
        <v>0.24399999999877764</v>
      </c>
      <c r="D22933" s="419">
        <f t="shared" si="518"/>
        <v>0.12199999999938882</v>
      </c>
      <c r="H22933" s="406"/>
      <c r="J22933" s="82">
        <v>57</v>
      </c>
      <c r="K22933" s="319">
        <v>2</v>
      </c>
    </row>
    <row r="22934" spans="1:11" x14ac:dyDescent="0.3">
      <c r="A22934" s="341">
        <v>43969.086805497682</v>
      </c>
      <c r="B22934" s="318">
        <v>41292.688000000002</v>
      </c>
      <c r="C22934" s="355">
        <f t="shared" si="517"/>
        <v>0.23600000000442378</v>
      </c>
      <c r="D22934" s="419">
        <f t="shared" si="518"/>
        <v>0.11800000000221189</v>
      </c>
      <c r="H22934" s="406"/>
      <c r="J22934" s="82">
        <v>58</v>
      </c>
      <c r="K22934" s="320">
        <v>3</v>
      </c>
    </row>
    <row r="22935" spans="1:11" x14ac:dyDescent="0.3">
      <c r="A22935" s="341">
        <v>43969.128472164353</v>
      </c>
      <c r="B22935" s="318">
        <v>41292.930999999997</v>
      </c>
      <c r="C22935" s="355">
        <f t="shared" si="517"/>
        <v>0.24299999999493593</v>
      </c>
      <c r="D22935" s="419">
        <f t="shared" si="518"/>
        <v>0.12149999999746797</v>
      </c>
      <c r="H22935" s="406"/>
      <c r="J22935" s="82">
        <v>59</v>
      </c>
      <c r="K22935" s="321">
        <v>4</v>
      </c>
    </row>
    <row r="22936" spans="1:11" x14ac:dyDescent="0.3">
      <c r="A22936" s="341">
        <v>43969.170138831018</v>
      </c>
      <c r="B22936" s="318">
        <v>41293.188000000002</v>
      </c>
      <c r="C22936" s="355">
        <f t="shared" si="517"/>
        <v>0.25700000000506407</v>
      </c>
      <c r="D22936" s="419">
        <f t="shared" si="518"/>
        <v>0.12850000000253203</v>
      </c>
      <c r="H22936" s="406"/>
      <c r="J22936" s="82">
        <v>60</v>
      </c>
      <c r="K22936" s="391">
        <v>1</v>
      </c>
    </row>
    <row r="22937" spans="1:11" x14ac:dyDescent="0.3">
      <c r="A22937" s="341">
        <v>43969.211805497682</v>
      </c>
      <c r="B22937" s="318">
        <v>41293.440000000002</v>
      </c>
      <c r="C22937" s="355">
        <f t="shared" si="517"/>
        <v>0.25200000000040745</v>
      </c>
      <c r="D22937" s="419">
        <f t="shared" si="518"/>
        <v>0.12600000000020373</v>
      </c>
      <c r="H22937" s="406"/>
      <c r="J22937" s="82">
        <v>61</v>
      </c>
      <c r="K22937" s="319">
        <v>2</v>
      </c>
    </row>
    <row r="22938" spans="1:11" x14ac:dyDescent="0.3">
      <c r="A22938" s="341">
        <v>43969.253472164353</v>
      </c>
      <c r="B22938" s="318">
        <v>41293.688000000002</v>
      </c>
      <c r="C22938" s="355">
        <f t="shared" si="517"/>
        <v>0.24799999999959255</v>
      </c>
      <c r="D22938" s="419">
        <f t="shared" si="518"/>
        <v>0.12399999999979627</v>
      </c>
      <c r="H22938" s="406"/>
      <c r="J22938" s="82">
        <v>62</v>
      </c>
      <c r="K22938" s="320">
        <v>3</v>
      </c>
    </row>
    <row r="22939" spans="1:11" x14ac:dyDescent="0.3">
      <c r="A22939" s="341">
        <v>43969.295138831018</v>
      </c>
      <c r="B22939" s="318">
        <v>41293.94</v>
      </c>
      <c r="C22939" s="355">
        <f t="shared" si="517"/>
        <v>0.25200000000040745</v>
      </c>
      <c r="D22939" s="419">
        <f t="shared" si="518"/>
        <v>0.12600000000020373</v>
      </c>
      <c r="H22939" s="406"/>
      <c r="J22939" s="82">
        <v>63</v>
      </c>
      <c r="K22939" s="321">
        <v>4</v>
      </c>
    </row>
    <row r="22940" spans="1:11" x14ac:dyDescent="0.3">
      <c r="A22940" s="341">
        <v>43969.336805497682</v>
      </c>
      <c r="B22940" s="318">
        <v>41294.197999999997</v>
      </c>
      <c r="C22940" s="355">
        <f t="shared" si="517"/>
        <v>0.25799999999435386</v>
      </c>
      <c r="D22940" s="419">
        <f t="shared" si="518"/>
        <v>0.12899999999717693</v>
      </c>
      <c r="H22940" s="406"/>
      <c r="J22940" s="82">
        <v>64</v>
      </c>
      <c r="K22940" s="391">
        <v>1</v>
      </c>
    </row>
    <row r="22941" spans="1:11" x14ac:dyDescent="0.3">
      <c r="A22941" s="341">
        <v>43969.378472164353</v>
      </c>
      <c r="B22941" s="318">
        <v>41294.445</v>
      </c>
      <c r="C22941" s="355">
        <f t="shared" si="517"/>
        <v>0.2470000000030268</v>
      </c>
      <c r="D22941" s="419">
        <f t="shared" si="518"/>
        <v>0.1235000000015134</v>
      </c>
      <c r="H22941" s="406"/>
      <c r="J22941" s="82">
        <v>65</v>
      </c>
      <c r="K22941" s="319">
        <v>2</v>
      </c>
    </row>
    <row r="22942" spans="1:11" x14ac:dyDescent="0.3">
      <c r="A22942" s="341">
        <v>43969.420138831018</v>
      </c>
      <c r="B22942" s="318">
        <v>41294.69</v>
      </c>
      <c r="C22942" s="355">
        <f t="shared" si="517"/>
        <v>0.24500000000261934</v>
      </c>
      <c r="D22942" s="419">
        <f t="shared" si="518"/>
        <v>0.12250000000130967</v>
      </c>
      <c r="H22942" s="406"/>
      <c r="J22942" s="82">
        <v>66</v>
      </c>
      <c r="K22942" s="320">
        <v>3</v>
      </c>
    </row>
    <row r="22943" spans="1:11" x14ac:dyDescent="0.3">
      <c r="A22943" s="341">
        <v>43969.461805497682</v>
      </c>
      <c r="B22943" s="318">
        <v>41294.940999999999</v>
      </c>
      <c r="C22943" s="355">
        <f t="shared" si="517"/>
        <v>0.25099999999656575</v>
      </c>
      <c r="D22943" s="419">
        <f t="shared" si="518"/>
        <v>0.12549999999828287</v>
      </c>
      <c r="H22943" s="406"/>
      <c r="J22943" s="82">
        <v>67</v>
      </c>
      <c r="K22943" s="321">
        <v>4</v>
      </c>
    </row>
    <row r="22944" spans="1:11" x14ac:dyDescent="0.3">
      <c r="A22944" s="341">
        <v>43969.503472164353</v>
      </c>
      <c r="B22944" s="318">
        <v>41295.199999999997</v>
      </c>
      <c r="C22944" s="355">
        <f t="shared" si="517"/>
        <v>0.25899999999819556</v>
      </c>
      <c r="D22944" s="419">
        <f t="shared" si="518"/>
        <v>0.12949999999909778</v>
      </c>
      <c r="H22944" s="406"/>
      <c r="J22944" s="82">
        <v>68</v>
      </c>
      <c r="K22944" s="391">
        <v>1</v>
      </c>
    </row>
    <row r="22945" spans="1:11" x14ac:dyDescent="0.3">
      <c r="A22945" s="341">
        <v>43969.545138831018</v>
      </c>
      <c r="B22945" s="318">
        <v>41295.449999999997</v>
      </c>
      <c r="C22945" s="355">
        <f t="shared" si="517"/>
        <v>0.25</v>
      </c>
      <c r="D22945" s="419">
        <f t="shared" si="518"/>
        <v>0.125</v>
      </c>
      <c r="H22945" s="406"/>
      <c r="J22945" s="82">
        <v>69</v>
      </c>
      <c r="K22945" s="319">
        <v>2</v>
      </c>
    </row>
    <row r="22946" spans="1:11" x14ac:dyDescent="0.3">
      <c r="A22946" s="341">
        <v>43969.586805497682</v>
      </c>
      <c r="B22946" s="318">
        <v>41295.688999999998</v>
      </c>
      <c r="C22946" s="355">
        <f t="shared" si="517"/>
        <v>0.23900000000139698</v>
      </c>
      <c r="D22946" s="419">
        <f t="shared" si="518"/>
        <v>0.11950000000069849</v>
      </c>
      <c r="H22946" s="406"/>
      <c r="J22946" s="82">
        <v>70</v>
      </c>
      <c r="K22946" s="320">
        <v>3</v>
      </c>
    </row>
    <row r="22947" spans="1:11" x14ac:dyDescent="0.3">
      <c r="A22947" s="341">
        <v>43969.628472164353</v>
      </c>
      <c r="B22947" s="318">
        <v>41295.938000000002</v>
      </c>
      <c r="C22947" s="355">
        <f t="shared" si="517"/>
        <v>0.24900000000343425</v>
      </c>
      <c r="D22947" s="419">
        <f t="shared" si="518"/>
        <v>0.12450000000171713</v>
      </c>
      <c r="H22947" s="406"/>
      <c r="J22947" s="82">
        <v>71</v>
      </c>
      <c r="K22947" s="321">
        <v>4</v>
      </c>
    </row>
    <row r="22948" spans="1:11" x14ac:dyDescent="0.3">
      <c r="A22948" s="341">
        <v>43969.670138831018</v>
      </c>
      <c r="B22948" s="318">
        <v>41296.192999999999</v>
      </c>
      <c r="C22948" s="355">
        <f t="shared" si="517"/>
        <v>0.25499999999738066</v>
      </c>
      <c r="D22948" s="419">
        <f t="shared" si="518"/>
        <v>0.12749999999869033</v>
      </c>
      <c r="H22948" s="406"/>
      <c r="J22948" s="82">
        <v>72</v>
      </c>
      <c r="K22948" s="391">
        <v>1</v>
      </c>
    </row>
    <row r="22949" spans="1:11" x14ac:dyDescent="0.3">
      <c r="A22949" s="341">
        <v>43969.711805497682</v>
      </c>
      <c r="B22949" s="318">
        <v>41296.442000000003</v>
      </c>
      <c r="C22949" s="355">
        <f t="shared" si="517"/>
        <v>0.24900000000343425</v>
      </c>
      <c r="D22949" s="419">
        <f t="shared" si="518"/>
        <v>0.12450000000171713</v>
      </c>
      <c r="H22949" s="406"/>
      <c r="J22949" s="82">
        <v>73</v>
      </c>
      <c r="K22949" s="319">
        <v>2</v>
      </c>
    </row>
    <row r="22950" spans="1:11" x14ac:dyDescent="0.3">
      <c r="A22950" s="341">
        <v>43969.753472164353</v>
      </c>
      <c r="B22950" s="318">
        <v>41296.68</v>
      </c>
      <c r="C22950" s="355">
        <f t="shared" si="517"/>
        <v>0.23799999999755528</v>
      </c>
      <c r="D22950" s="419">
        <f t="shared" si="518"/>
        <v>0.11899999999877764</v>
      </c>
      <c r="H22950" s="406"/>
      <c r="J22950" s="82">
        <v>74</v>
      </c>
      <c r="K22950" s="320">
        <v>3</v>
      </c>
    </row>
    <row r="22951" spans="1:11" x14ac:dyDescent="0.3">
      <c r="A22951" s="341">
        <v>43969.795138831018</v>
      </c>
      <c r="B22951" s="318">
        <v>41296.921000000002</v>
      </c>
      <c r="C22951" s="355">
        <f t="shared" si="517"/>
        <v>0.24100000000180444</v>
      </c>
      <c r="D22951" s="419">
        <f t="shared" si="518"/>
        <v>0.12050000000090222</v>
      </c>
      <c r="H22951" s="406"/>
      <c r="J22951" s="82">
        <v>75</v>
      </c>
      <c r="K22951" s="321">
        <v>4</v>
      </c>
    </row>
    <row r="22952" spans="1:11" x14ac:dyDescent="0.3">
      <c r="A22952" s="341">
        <v>43969.836805497682</v>
      </c>
      <c r="B22952" s="318">
        <v>41297.169000000002</v>
      </c>
      <c r="C22952" s="355">
        <f t="shared" si="517"/>
        <v>0.24799999999959255</v>
      </c>
      <c r="D22952" s="419">
        <f t="shared" si="518"/>
        <v>0.12399999999979627</v>
      </c>
      <c r="H22952" s="406"/>
      <c r="J22952" s="82">
        <v>76</v>
      </c>
      <c r="K22952" s="391">
        <v>1</v>
      </c>
    </row>
    <row r="22953" spans="1:11" x14ac:dyDescent="0.3">
      <c r="A22953" s="341">
        <v>43969.878472164353</v>
      </c>
      <c r="B22953" s="318">
        <v>41297.409</v>
      </c>
      <c r="C22953" s="355">
        <f t="shared" si="517"/>
        <v>0.23999999999796273</v>
      </c>
      <c r="D22953" s="419">
        <f t="shared" si="518"/>
        <v>0.11999999999898137</v>
      </c>
      <c r="H22953" s="406"/>
      <c r="J22953" s="82">
        <v>77</v>
      </c>
      <c r="K22953" s="319">
        <v>2</v>
      </c>
    </row>
    <row r="22954" spans="1:11" x14ac:dyDescent="0.3">
      <c r="A22954" s="341">
        <v>43969.920138831018</v>
      </c>
      <c r="B22954" s="318">
        <v>41297.642</v>
      </c>
      <c r="C22954" s="355">
        <f t="shared" si="517"/>
        <v>0.23300000000017462</v>
      </c>
      <c r="D22954" s="419">
        <f t="shared" si="518"/>
        <v>0.11650000000008731</v>
      </c>
      <c r="H22954" s="406"/>
      <c r="J22954" s="82">
        <v>78</v>
      </c>
      <c r="K22954" s="320">
        <v>3</v>
      </c>
    </row>
    <row r="22955" spans="1:11" x14ac:dyDescent="0.3">
      <c r="A22955" s="341">
        <v>43969.961805497682</v>
      </c>
      <c r="B22955" s="318">
        <v>41297.879999999997</v>
      </c>
      <c r="C22955" s="355">
        <f t="shared" si="517"/>
        <v>0.23799999999755528</v>
      </c>
      <c r="D22955" s="419">
        <f t="shared" si="518"/>
        <v>0.11899999999877764</v>
      </c>
      <c r="E22955" s="336">
        <f>SUM(C22932:C22955)*7.4805194805</f>
        <v>44.31459740247503</v>
      </c>
      <c r="F22955" s="324">
        <f>AVERAGE(D22932:D22955)</f>
        <v>0.12341666666664726</v>
      </c>
      <c r="G22955" s="324">
        <f>_xlfn.STDEV.S(D22932:D22955)</f>
        <v>3.6045462435940747E-3</v>
      </c>
      <c r="H22955" s="406"/>
      <c r="J22955" s="82">
        <v>79</v>
      </c>
      <c r="K22955" s="321">
        <v>4</v>
      </c>
    </row>
    <row r="22956" spans="1:11" x14ac:dyDescent="0.3">
      <c r="A22956" s="341">
        <v>43970.003472164353</v>
      </c>
      <c r="B22956" s="318">
        <v>41298.129000000001</v>
      </c>
      <c r="C22956" s="355">
        <f t="shared" si="517"/>
        <v>0.24900000000343425</v>
      </c>
      <c r="D22956" s="419">
        <f t="shared" si="518"/>
        <v>0.12450000000171713</v>
      </c>
      <c r="H22956" s="406"/>
      <c r="J22956" s="82">
        <v>80</v>
      </c>
      <c r="K22956" s="391">
        <v>1</v>
      </c>
    </row>
    <row r="22957" spans="1:11" x14ac:dyDescent="0.3">
      <c r="A22957" s="341">
        <v>43970.045138831018</v>
      </c>
      <c r="B22957" s="318">
        <v>41298.372000000003</v>
      </c>
      <c r="C22957" s="355">
        <f t="shared" si="517"/>
        <v>0.24300000000221189</v>
      </c>
      <c r="D22957" s="419">
        <f t="shared" si="518"/>
        <v>0.12150000000110595</v>
      </c>
      <c r="H22957" s="406"/>
      <c r="J22957" s="82">
        <v>81</v>
      </c>
      <c r="K22957" s="319">
        <v>2</v>
      </c>
    </row>
    <row r="22958" spans="1:11" x14ac:dyDescent="0.3">
      <c r="A22958" s="341">
        <v>43970.086805497682</v>
      </c>
      <c r="B22958" s="318">
        <v>41298.618000000002</v>
      </c>
      <c r="C22958" s="355">
        <f t="shared" si="517"/>
        <v>0.24599999999918509</v>
      </c>
      <c r="D22958" s="419">
        <f t="shared" si="518"/>
        <v>0.12299999999959255</v>
      </c>
      <c r="H22958" s="406"/>
      <c r="J22958" s="82">
        <v>82</v>
      </c>
      <c r="K22958" s="320">
        <v>3</v>
      </c>
    </row>
    <row r="22959" spans="1:11" x14ac:dyDescent="0.3">
      <c r="A22959" s="341">
        <v>43970.128472164353</v>
      </c>
      <c r="B22959" s="318">
        <v>41298.858</v>
      </c>
      <c r="C22959" s="355">
        <f t="shared" si="517"/>
        <v>0.23999999999796273</v>
      </c>
      <c r="D22959" s="419">
        <f t="shared" si="518"/>
        <v>0.11999999999898137</v>
      </c>
      <c r="H22959" s="406"/>
      <c r="J22959" s="82">
        <v>83</v>
      </c>
      <c r="K22959" s="321">
        <v>4</v>
      </c>
    </row>
    <row r="22960" spans="1:11" x14ac:dyDescent="0.3">
      <c r="A22960" s="341">
        <v>43970.170138831018</v>
      </c>
      <c r="B22960" s="318">
        <v>41299.11</v>
      </c>
      <c r="C22960" s="355">
        <f t="shared" si="517"/>
        <v>0.25200000000040745</v>
      </c>
      <c r="D22960" s="419">
        <f t="shared" si="518"/>
        <v>0.12600000000020373</v>
      </c>
      <c r="H22960" s="406"/>
      <c r="J22960" s="82">
        <v>84</v>
      </c>
      <c r="K22960" s="391">
        <v>1</v>
      </c>
    </row>
    <row r="22961" spans="1:11" x14ac:dyDescent="0.3">
      <c r="A22961" s="341">
        <v>43970.211805497682</v>
      </c>
      <c r="B22961" s="318">
        <v>41299.360000000001</v>
      </c>
      <c r="C22961" s="355">
        <f t="shared" si="517"/>
        <v>0.25</v>
      </c>
      <c r="D22961" s="419">
        <f t="shared" si="518"/>
        <v>0.125</v>
      </c>
      <c r="H22961" s="406"/>
      <c r="J22961" s="82">
        <v>85</v>
      </c>
      <c r="K22961" s="319">
        <v>2</v>
      </c>
    </row>
    <row r="22962" spans="1:11" x14ac:dyDescent="0.3">
      <c r="A22962" s="341">
        <v>43970.253472164353</v>
      </c>
      <c r="B22962" s="318">
        <v>41299.61</v>
      </c>
      <c r="C22962" s="355">
        <f t="shared" si="517"/>
        <v>0.25</v>
      </c>
      <c r="D22962" s="419">
        <f t="shared" si="518"/>
        <v>0.125</v>
      </c>
      <c r="H22962" s="406"/>
      <c r="J22962" s="82">
        <v>86</v>
      </c>
      <c r="K22962" s="320">
        <v>3</v>
      </c>
    </row>
    <row r="22963" spans="1:11" x14ac:dyDescent="0.3">
      <c r="A22963" s="341">
        <v>43970.295138831018</v>
      </c>
      <c r="B22963" s="318">
        <v>41299.862000000001</v>
      </c>
      <c r="C22963" s="355">
        <f t="shared" si="517"/>
        <v>0.25200000000040745</v>
      </c>
      <c r="D22963" s="419">
        <f t="shared" si="518"/>
        <v>0.12600000000020373</v>
      </c>
      <c r="H22963" s="406"/>
      <c r="J22963" s="82">
        <v>87</v>
      </c>
      <c r="K22963" s="321">
        <v>4</v>
      </c>
    </row>
    <row r="22964" spans="1:11" x14ac:dyDescent="0.3">
      <c r="A22964" s="341">
        <v>43970.336805497682</v>
      </c>
      <c r="B22964" s="318">
        <v>41300.120000000003</v>
      </c>
      <c r="C22964" s="355">
        <f t="shared" si="517"/>
        <v>0.25800000000162981</v>
      </c>
      <c r="D22964" s="419">
        <f t="shared" si="518"/>
        <v>0.12900000000081491</v>
      </c>
      <c r="H22964" s="406"/>
      <c r="J22964" s="82">
        <v>88</v>
      </c>
      <c r="K22964" s="391">
        <v>1</v>
      </c>
    </row>
    <row r="22965" spans="1:11" x14ac:dyDescent="0.3">
      <c r="A22965" s="341">
        <v>43970.378472164353</v>
      </c>
      <c r="B22965" s="318">
        <v>41300.368999999999</v>
      </c>
      <c r="C22965" s="355">
        <f t="shared" si="517"/>
        <v>0.24899999999615829</v>
      </c>
      <c r="D22965" s="419">
        <f t="shared" si="518"/>
        <v>0.12449999999807915</v>
      </c>
      <c r="H22965" s="406"/>
      <c r="J22965" s="82">
        <v>89</v>
      </c>
      <c r="K22965" s="319">
        <v>2</v>
      </c>
    </row>
    <row r="22966" spans="1:11" x14ac:dyDescent="0.3">
      <c r="A22966" s="341">
        <v>43970.420138831018</v>
      </c>
      <c r="B22966" s="318">
        <v>41300.61</v>
      </c>
      <c r="C22966" s="355">
        <f t="shared" si="517"/>
        <v>0.24100000000180444</v>
      </c>
      <c r="D22966" s="419">
        <f t="shared" si="518"/>
        <v>0.12050000000090222</v>
      </c>
      <c r="H22966" s="406"/>
      <c r="J22966" s="82">
        <v>90</v>
      </c>
      <c r="K22966" s="320">
        <v>3</v>
      </c>
    </row>
    <row r="22967" spans="1:11" x14ac:dyDescent="0.3">
      <c r="A22967" s="341">
        <v>43970.461805497682</v>
      </c>
      <c r="B22967" s="318">
        <v>41300.858</v>
      </c>
      <c r="C22967" s="355">
        <f t="shared" si="517"/>
        <v>0.24799999999959255</v>
      </c>
      <c r="D22967" s="419">
        <f t="shared" si="518"/>
        <v>0.12399999999979627</v>
      </c>
      <c r="H22967" s="406"/>
      <c r="J22967" s="82">
        <v>91</v>
      </c>
      <c r="K22967" s="321">
        <v>4</v>
      </c>
    </row>
    <row r="22968" spans="1:11" x14ac:dyDescent="0.3">
      <c r="A22968" s="341">
        <v>43970.503472164353</v>
      </c>
      <c r="B22968" s="318">
        <v>41301.112000000001</v>
      </c>
      <c r="C22968" s="355">
        <f t="shared" si="517"/>
        <v>0.25400000000081491</v>
      </c>
      <c r="D22968" s="419">
        <f t="shared" si="518"/>
        <v>0.12700000000040745</v>
      </c>
      <c r="H22968" s="406"/>
      <c r="J22968" s="82">
        <v>92</v>
      </c>
      <c r="K22968" s="391">
        <v>1</v>
      </c>
    </row>
    <row r="22969" spans="1:11" x14ac:dyDescent="0.3">
      <c r="A22969" s="341">
        <v>43970.545138831018</v>
      </c>
      <c r="B22969" s="318">
        <v>41301.362999999998</v>
      </c>
      <c r="C22969" s="355">
        <f t="shared" si="517"/>
        <v>0.25099999999656575</v>
      </c>
      <c r="D22969" s="419">
        <f t="shared" si="518"/>
        <v>0.12549999999828287</v>
      </c>
      <c r="H22969" s="406"/>
      <c r="J22969" s="82">
        <v>93</v>
      </c>
      <c r="K22969" s="319">
        <v>2</v>
      </c>
    </row>
    <row r="22970" spans="1:11" x14ac:dyDescent="0.3">
      <c r="A22970" s="341">
        <v>43970.586805497682</v>
      </c>
      <c r="B22970" s="318">
        <v>41301.601999999999</v>
      </c>
      <c r="C22970" s="355">
        <f t="shared" si="517"/>
        <v>0.23900000000139698</v>
      </c>
      <c r="D22970" s="419">
        <f t="shared" si="518"/>
        <v>0.11950000000069849</v>
      </c>
      <c r="H22970" s="406"/>
      <c r="J22970" s="82">
        <v>94</v>
      </c>
      <c r="K22970" s="320">
        <v>3</v>
      </c>
    </row>
    <row r="22971" spans="1:11" x14ac:dyDescent="0.3">
      <c r="A22971" s="341">
        <v>43970.628472164353</v>
      </c>
      <c r="B22971" s="318">
        <v>41301.839999999997</v>
      </c>
      <c r="C22971" s="355">
        <f t="shared" si="517"/>
        <v>0.23799999999755528</v>
      </c>
      <c r="D22971" s="419">
        <f t="shared" si="518"/>
        <v>0.11899999999877764</v>
      </c>
      <c r="H22971" s="406"/>
      <c r="J22971" s="82">
        <v>95</v>
      </c>
      <c r="K22971" s="321">
        <v>4</v>
      </c>
    </row>
    <row r="22972" spans="1:11" x14ac:dyDescent="0.3">
      <c r="A22972" s="341">
        <v>43970.670138831018</v>
      </c>
      <c r="B22972" s="318">
        <v>41302.089999999997</v>
      </c>
      <c r="C22972" s="355">
        <f t="shared" si="517"/>
        <v>0.25</v>
      </c>
      <c r="D22972" s="419">
        <f t="shared" si="518"/>
        <v>0.125</v>
      </c>
      <c r="H22972" s="406"/>
      <c r="J22972" s="82">
        <v>96</v>
      </c>
      <c r="K22972" s="391">
        <v>1</v>
      </c>
    </row>
    <row r="22973" spans="1:11" x14ac:dyDescent="0.3">
      <c r="A22973" s="341">
        <v>43970.711805497682</v>
      </c>
      <c r="B22973" s="318">
        <v>41302.338000000003</v>
      </c>
      <c r="C22973" s="355">
        <f t="shared" si="517"/>
        <v>0.2480000000068685</v>
      </c>
      <c r="D22973" s="419">
        <f t="shared" si="518"/>
        <v>0.12400000000343425</v>
      </c>
      <c r="H22973" s="406"/>
      <c r="J22973" s="82">
        <v>97</v>
      </c>
      <c r="K22973" s="319">
        <v>2</v>
      </c>
    </row>
    <row r="22974" spans="1:11" x14ac:dyDescent="0.3">
      <c r="A22974" s="341">
        <v>43970.753472164353</v>
      </c>
      <c r="B22974" s="318">
        <v>41302.58</v>
      </c>
      <c r="C22974" s="355">
        <f t="shared" si="517"/>
        <v>0.24199999999837019</v>
      </c>
      <c r="D22974" s="419">
        <f t="shared" si="518"/>
        <v>0.12099999999918509</v>
      </c>
      <c r="H22974" s="406"/>
      <c r="J22974" s="82">
        <v>98</v>
      </c>
      <c r="K22974" s="320">
        <v>3</v>
      </c>
    </row>
    <row r="22975" spans="1:11" x14ac:dyDescent="0.3">
      <c r="A22975" s="341">
        <v>43970.795138831018</v>
      </c>
      <c r="B22975" s="318">
        <v>41302.81</v>
      </c>
      <c r="C22975" s="355">
        <f t="shared" si="517"/>
        <v>0.22999999999592546</v>
      </c>
      <c r="D22975" s="419">
        <f t="shared" si="518"/>
        <v>0.11499999999796273</v>
      </c>
      <c r="H22975" s="406"/>
      <c r="J22975" s="82">
        <v>99</v>
      </c>
      <c r="K22975" s="321">
        <v>4</v>
      </c>
    </row>
    <row r="22976" spans="1:11" x14ac:dyDescent="0.3">
      <c r="A22976" s="341">
        <v>43970.836805497682</v>
      </c>
      <c r="B22976" s="318">
        <v>41303.055999999997</v>
      </c>
      <c r="C22976" s="355">
        <f t="shared" si="517"/>
        <v>0.24599999999918509</v>
      </c>
      <c r="D22976" s="419">
        <f t="shared" si="518"/>
        <v>0.12299999999959255</v>
      </c>
      <c r="H22976" s="406"/>
      <c r="J22976" s="82">
        <v>100</v>
      </c>
      <c r="K22976" s="391">
        <v>1</v>
      </c>
    </row>
    <row r="22977" spans="1:12" x14ac:dyDescent="0.3">
      <c r="A22977" s="341">
        <v>43970.904166666667</v>
      </c>
      <c r="B22977" s="318">
        <v>41303.298000000003</v>
      </c>
      <c r="C22977" s="355">
        <f t="shared" si="517"/>
        <v>0.24200000000564614</v>
      </c>
      <c r="D22977" s="419">
        <f t="shared" si="518"/>
        <v>0.12100000000282307</v>
      </c>
      <c r="H22977" s="406"/>
      <c r="K22977" s="319">
        <v>2</v>
      </c>
    </row>
    <row r="22978" spans="1:12" x14ac:dyDescent="0.3">
      <c r="A22978" s="341">
        <v>43970.919444444444</v>
      </c>
      <c r="B22978" s="318">
        <v>41303.538</v>
      </c>
      <c r="C22978" s="355">
        <f t="shared" si="517"/>
        <v>0.23999999999796273</v>
      </c>
      <c r="D22978" s="419">
        <f t="shared" si="518"/>
        <v>0.11999999999898137</v>
      </c>
      <c r="H22978" s="406"/>
      <c r="J22978" s="82">
        <v>1</v>
      </c>
      <c r="K22978" s="320">
        <v>3</v>
      </c>
      <c r="L22978" s="54" t="s">
        <v>313</v>
      </c>
    </row>
    <row r="22979" spans="1:12" x14ac:dyDescent="0.3">
      <c r="A22979" s="341">
        <v>43970.961111111108</v>
      </c>
      <c r="B22979" s="318">
        <v>41303.769999999997</v>
      </c>
      <c r="C22979" s="355">
        <f t="shared" si="517"/>
        <v>0.23199999999633292</v>
      </c>
      <c r="D22979" s="419">
        <f t="shared" si="518"/>
        <v>0.11599999999816646</v>
      </c>
      <c r="E22979" s="336">
        <f>SUM(C22956:C22979)*7.4805194805</f>
        <v>44.060259740140644</v>
      </c>
      <c r="F22979" s="324">
        <f>AVERAGE(D22956:D22979)</f>
        <v>0.12270833333332121</v>
      </c>
      <c r="G22979" s="324">
        <f>_xlfn.STDEV.S(D22956:D22979)</f>
        <v>3.4164457338599608E-3</v>
      </c>
      <c r="H22979" s="406"/>
      <c r="J22979" s="82">
        <v>2</v>
      </c>
      <c r="K22979" s="321">
        <v>4</v>
      </c>
    </row>
    <row r="22980" spans="1:12" x14ac:dyDescent="0.3">
      <c r="A22980" s="341">
        <v>43971.00277777778</v>
      </c>
      <c r="B22980" s="318">
        <v>41304.012000000002</v>
      </c>
      <c r="C22980" s="355">
        <f t="shared" si="517"/>
        <v>0.24200000000564614</v>
      </c>
      <c r="D22980" s="419">
        <f t="shared" si="518"/>
        <v>0.12100000000282307</v>
      </c>
      <c r="H22980" s="406"/>
      <c r="J22980" s="82">
        <v>3</v>
      </c>
      <c r="K22980" s="391">
        <v>1</v>
      </c>
    </row>
    <row r="22981" spans="1:12" x14ac:dyDescent="0.3">
      <c r="A22981" s="341">
        <v>43971.044444444444</v>
      </c>
      <c r="B22981" s="318">
        <v>41304.271999999997</v>
      </c>
      <c r="C22981" s="355">
        <f t="shared" si="517"/>
        <v>0.25999999999476131</v>
      </c>
      <c r="D22981" s="419">
        <f t="shared" si="518"/>
        <v>0.12999999999738066</v>
      </c>
      <c r="H22981" s="406"/>
      <c r="J22981" s="82">
        <v>4</v>
      </c>
      <c r="K22981" s="319">
        <v>2</v>
      </c>
    </row>
    <row r="22982" spans="1:12" x14ac:dyDescent="0.3">
      <c r="A22982" s="341">
        <v>43971.086111111108</v>
      </c>
      <c r="B22982" s="318">
        <v>41304.508000000002</v>
      </c>
      <c r="C22982" s="355">
        <f t="shared" si="517"/>
        <v>0.23600000000442378</v>
      </c>
      <c r="D22982" s="419">
        <f t="shared" si="518"/>
        <v>0.11800000000221189</v>
      </c>
      <c r="H22982" s="406"/>
      <c r="J22982" s="82">
        <v>5</v>
      </c>
      <c r="K22982" s="320">
        <v>3</v>
      </c>
    </row>
    <row r="22983" spans="1:12" x14ac:dyDescent="0.3">
      <c r="A22983" s="341">
        <v>43971.127777604168</v>
      </c>
      <c r="B22983" s="318">
        <v>41304.747000000003</v>
      </c>
      <c r="C22983" s="355">
        <f t="shared" si="517"/>
        <v>0.23900000000139698</v>
      </c>
      <c r="D22983" s="419">
        <f t="shared" si="518"/>
        <v>0.11950000000069849</v>
      </c>
      <c r="H22983" s="406"/>
      <c r="J22983" s="82">
        <v>6</v>
      </c>
      <c r="K22983" s="321">
        <v>4</v>
      </c>
    </row>
    <row r="22984" spans="1:12" x14ac:dyDescent="0.3">
      <c r="A22984" s="341">
        <v>43971.169444212966</v>
      </c>
      <c r="B22984" s="318">
        <v>41304.997000000003</v>
      </c>
      <c r="C22984" s="355">
        <f t="shared" si="517"/>
        <v>0.25</v>
      </c>
      <c r="D22984" s="419">
        <f t="shared" si="518"/>
        <v>0.125</v>
      </c>
      <c r="H22984" s="406"/>
      <c r="J22984" s="82">
        <v>7</v>
      </c>
      <c r="K22984" s="391">
        <v>1</v>
      </c>
    </row>
    <row r="22985" spans="1:12" x14ac:dyDescent="0.3">
      <c r="A22985" s="341">
        <v>43971.211110821758</v>
      </c>
      <c r="B22985" s="318">
        <v>41305.248</v>
      </c>
      <c r="C22985" s="355">
        <f t="shared" si="517"/>
        <v>0.25099999999656575</v>
      </c>
      <c r="D22985" s="419">
        <f t="shared" si="518"/>
        <v>0.12549999999828287</v>
      </c>
      <c r="H22985" s="406"/>
      <c r="J22985" s="82">
        <v>8</v>
      </c>
      <c r="K22985" s="319">
        <v>2</v>
      </c>
    </row>
    <row r="22986" spans="1:12" x14ac:dyDescent="0.3">
      <c r="A22986" s="341">
        <v>43971.252777430556</v>
      </c>
      <c r="B22986" s="318">
        <v>41305.499000000003</v>
      </c>
      <c r="C22986" s="355">
        <f t="shared" si="517"/>
        <v>0.25100000000384171</v>
      </c>
      <c r="D22986" s="419">
        <f t="shared" si="518"/>
        <v>0.12550000000192085</v>
      </c>
      <c r="H22986" s="406"/>
      <c r="J22986" s="82">
        <v>9</v>
      </c>
      <c r="K22986" s="320">
        <v>3</v>
      </c>
    </row>
    <row r="22987" spans="1:12" x14ac:dyDescent="0.3">
      <c r="A22987" s="341">
        <v>43971.294444039355</v>
      </c>
      <c r="B22987" s="318">
        <v>41305.745000000003</v>
      </c>
      <c r="C22987" s="355">
        <f t="shared" si="517"/>
        <v>0.24599999999918509</v>
      </c>
      <c r="D22987" s="419">
        <f t="shared" si="518"/>
        <v>0.12299999999959255</v>
      </c>
      <c r="H22987" s="406"/>
      <c r="J22987" s="82">
        <v>10</v>
      </c>
      <c r="K22987" s="321">
        <v>4</v>
      </c>
    </row>
    <row r="22988" spans="1:12" x14ac:dyDescent="0.3">
      <c r="A22988" s="341">
        <v>43971.336110648146</v>
      </c>
      <c r="B22988" s="318">
        <v>41306.002</v>
      </c>
      <c r="C22988" s="355">
        <f t="shared" si="517"/>
        <v>0.25699999999778811</v>
      </c>
      <c r="D22988" s="419">
        <f t="shared" si="518"/>
        <v>0.12849999999889405</v>
      </c>
      <c r="H22988" s="406"/>
      <c r="J22988" s="82">
        <v>11</v>
      </c>
      <c r="K22988" s="391">
        <v>1</v>
      </c>
    </row>
    <row r="22989" spans="1:12" x14ac:dyDescent="0.3">
      <c r="A22989" s="341">
        <v>43971.377777256945</v>
      </c>
      <c r="B22989" s="318">
        <v>41306.26</v>
      </c>
      <c r="C22989" s="355">
        <f t="shared" si="517"/>
        <v>0.25800000000162981</v>
      </c>
      <c r="D22989" s="419">
        <f t="shared" si="518"/>
        <v>0.12900000000081491</v>
      </c>
      <c r="H22989" s="406"/>
      <c r="J22989" s="82">
        <v>12</v>
      </c>
      <c r="K22989" s="319">
        <v>2</v>
      </c>
    </row>
    <row r="22990" spans="1:12" x14ac:dyDescent="0.3">
      <c r="A22990" s="341">
        <v>43971.419443865743</v>
      </c>
      <c r="B22990" s="318">
        <v>41306.502999999997</v>
      </c>
      <c r="C22990" s="355">
        <f t="shared" si="517"/>
        <v>0.24299999999493593</v>
      </c>
      <c r="D22990" s="419">
        <f t="shared" si="518"/>
        <v>0.12149999999746797</v>
      </c>
      <c r="H22990" s="406"/>
      <c r="J22990" s="82">
        <v>13</v>
      </c>
      <c r="K22990" s="320">
        <v>3</v>
      </c>
    </row>
    <row r="22991" spans="1:12" x14ac:dyDescent="0.3">
      <c r="A22991" s="341">
        <v>43971.461110474535</v>
      </c>
      <c r="B22991" s="318">
        <v>41306.741000000002</v>
      </c>
      <c r="C22991" s="355">
        <f t="shared" si="517"/>
        <v>0.23800000000483124</v>
      </c>
      <c r="D22991" s="419">
        <f t="shared" si="518"/>
        <v>0.11900000000241562</v>
      </c>
      <c r="H22991" s="406"/>
      <c r="J22991" s="82">
        <v>14</v>
      </c>
      <c r="K22991" s="321">
        <v>4</v>
      </c>
    </row>
    <row r="22992" spans="1:12" x14ac:dyDescent="0.3">
      <c r="A22992" s="341">
        <v>43971.502777083333</v>
      </c>
      <c r="B22992" s="318">
        <v>41306.993000000002</v>
      </c>
      <c r="C22992" s="355">
        <f t="shared" si="517"/>
        <v>0.25200000000040745</v>
      </c>
      <c r="D22992" s="419">
        <f t="shared" si="518"/>
        <v>0.12600000000020373</v>
      </c>
      <c r="H22992" s="406"/>
      <c r="J22992" s="82">
        <v>15</v>
      </c>
      <c r="K22992" s="391">
        <v>1</v>
      </c>
    </row>
    <row r="22993" spans="1:11" x14ac:dyDescent="0.3">
      <c r="A22993" s="341">
        <v>43971.544443692132</v>
      </c>
      <c r="B22993" s="318">
        <v>41307.249000000003</v>
      </c>
      <c r="C22993" s="355">
        <f t="shared" si="517"/>
        <v>0.25600000000122236</v>
      </c>
      <c r="D22993" s="419">
        <f t="shared" si="518"/>
        <v>0.12800000000061118</v>
      </c>
      <c r="H22993" s="406"/>
      <c r="J22993" s="82">
        <v>16</v>
      </c>
      <c r="K22993" s="319">
        <v>2</v>
      </c>
    </row>
    <row r="22994" spans="1:11" x14ac:dyDescent="0.3">
      <c r="A22994" s="341">
        <v>43971.586110300923</v>
      </c>
      <c r="B22994" s="318">
        <v>41307.491999999998</v>
      </c>
      <c r="C22994" s="355">
        <f t="shared" si="517"/>
        <v>0.24299999999493593</v>
      </c>
      <c r="D22994" s="419">
        <f t="shared" si="518"/>
        <v>0.12149999999746797</v>
      </c>
      <c r="H22994" s="406"/>
      <c r="J22994" s="82">
        <v>17</v>
      </c>
      <c r="K22994" s="320">
        <v>3</v>
      </c>
    </row>
    <row r="22995" spans="1:11" x14ac:dyDescent="0.3">
      <c r="A22995" s="341">
        <v>43971.627776909721</v>
      </c>
      <c r="B22995" s="318">
        <v>41307.726000000002</v>
      </c>
      <c r="C22995" s="355">
        <f t="shared" si="517"/>
        <v>0.23400000000401633</v>
      </c>
      <c r="D22995" s="419">
        <f t="shared" si="518"/>
        <v>0.11700000000200816</v>
      </c>
      <c r="H22995" s="406"/>
      <c r="J22995" s="82">
        <v>18</v>
      </c>
      <c r="K22995" s="321">
        <v>4</v>
      </c>
    </row>
    <row r="22996" spans="1:11" x14ac:dyDescent="0.3">
      <c r="A22996" s="341">
        <v>43971.66944351852</v>
      </c>
      <c r="B22996" s="318">
        <v>41307.968000000001</v>
      </c>
      <c r="C22996" s="355">
        <f t="shared" si="517"/>
        <v>0.24199999999837019</v>
      </c>
      <c r="D22996" s="419">
        <f t="shared" si="518"/>
        <v>0.12099999999918509</v>
      </c>
      <c r="H22996" s="406"/>
      <c r="J22996" s="82">
        <v>19</v>
      </c>
      <c r="K22996" s="391">
        <v>1</v>
      </c>
    </row>
    <row r="22997" spans="1:11" x14ac:dyDescent="0.3">
      <c r="A22997" s="341">
        <v>43971.711110127311</v>
      </c>
      <c r="B22997" s="318">
        <v>41308.214999999997</v>
      </c>
      <c r="C22997" s="355">
        <f t="shared" si="517"/>
        <v>0.24699999999575084</v>
      </c>
      <c r="D22997" s="419">
        <f t="shared" si="518"/>
        <v>0.12349999999787542</v>
      </c>
      <c r="H22997" s="406"/>
      <c r="J22997" s="82">
        <v>20</v>
      </c>
      <c r="K22997" s="319">
        <v>2</v>
      </c>
    </row>
    <row r="22998" spans="1:11" x14ac:dyDescent="0.3">
      <c r="A22998" s="341">
        <v>43971.75277673611</v>
      </c>
      <c r="B22998" s="318">
        <v>41308.455000000002</v>
      </c>
      <c r="C22998" s="355">
        <f t="shared" si="517"/>
        <v>0.24000000000523869</v>
      </c>
      <c r="D22998" s="419">
        <f t="shared" si="518"/>
        <v>0.12000000000261934</v>
      </c>
      <c r="H22998" s="406"/>
      <c r="J22998" s="82">
        <v>21</v>
      </c>
      <c r="K22998" s="320">
        <v>3</v>
      </c>
    </row>
    <row r="22999" spans="1:11" x14ac:dyDescent="0.3">
      <c r="A22999" s="341">
        <v>43971.794443344908</v>
      </c>
      <c r="B22999" s="318">
        <v>41308.688999999998</v>
      </c>
      <c r="C22999" s="355">
        <f t="shared" si="517"/>
        <v>0.23399999999674037</v>
      </c>
      <c r="D22999" s="419">
        <f t="shared" si="518"/>
        <v>0.11699999999837019</v>
      </c>
      <c r="H22999" s="406"/>
      <c r="J22999" s="82">
        <v>22</v>
      </c>
      <c r="K22999" s="321">
        <v>4</v>
      </c>
    </row>
    <row r="23000" spans="1:11" x14ac:dyDescent="0.3">
      <c r="A23000" s="341">
        <v>43971.836109953707</v>
      </c>
      <c r="B23000" s="318">
        <v>41308.928</v>
      </c>
      <c r="C23000" s="355">
        <f t="shared" si="517"/>
        <v>0.23900000000139698</v>
      </c>
      <c r="D23000" s="419">
        <f t="shared" si="518"/>
        <v>0.11950000000069849</v>
      </c>
      <c r="H23000" s="406"/>
      <c r="J23000" s="82">
        <v>23</v>
      </c>
      <c r="K23000" s="391">
        <v>1</v>
      </c>
    </row>
    <row r="23001" spans="1:11" x14ac:dyDescent="0.3">
      <c r="A23001" s="341">
        <v>43971.877776562498</v>
      </c>
      <c r="B23001" s="318">
        <v>41309.171000000002</v>
      </c>
      <c r="C23001" s="355">
        <f t="shared" si="517"/>
        <v>0.24300000000221189</v>
      </c>
      <c r="D23001" s="419">
        <f t="shared" si="518"/>
        <v>0.12150000000110595</v>
      </c>
      <c r="H23001" s="406"/>
      <c r="J23001" s="82">
        <v>24</v>
      </c>
      <c r="K23001" s="319">
        <v>2</v>
      </c>
    </row>
    <row r="23002" spans="1:11" x14ac:dyDescent="0.3">
      <c r="A23002" s="341">
        <v>43971.919443171297</v>
      </c>
      <c r="B23002" s="318">
        <v>41309.411999999997</v>
      </c>
      <c r="C23002" s="355">
        <f t="shared" si="517"/>
        <v>0.24099999999452848</v>
      </c>
      <c r="D23002" s="419">
        <f t="shared" si="518"/>
        <v>0.12049999999726424</v>
      </c>
      <c r="H23002" s="406"/>
      <c r="J23002" s="82">
        <v>25</v>
      </c>
      <c r="K23002" s="320">
        <v>3</v>
      </c>
    </row>
    <row r="23003" spans="1:11" x14ac:dyDescent="0.3">
      <c r="A23003" s="341">
        <v>43971.961109780095</v>
      </c>
      <c r="B23003" s="318">
        <v>41309.644</v>
      </c>
      <c r="C23003" s="355">
        <f t="shared" si="517"/>
        <v>0.23200000000360887</v>
      </c>
      <c r="D23003" s="419">
        <f t="shared" si="518"/>
        <v>0.11600000000180444</v>
      </c>
      <c r="E23003" s="336">
        <f>SUM(C22980:C23003)*7.4805194805</f>
        <v>43.940571428482691</v>
      </c>
      <c r="F23003" s="324">
        <f>AVERAGE(D22980:D23003)</f>
        <v>0.12237500000007155</v>
      </c>
      <c r="G23003" s="324">
        <f>_xlfn.STDEV.S(D22980:D23003)</f>
        <v>4.0277569542088954E-3</v>
      </c>
      <c r="H23003" s="406"/>
      <c r="J23003" s="82">
        <v>26</v>
      </c>
      <c r="K23003" s="321">
        <v>4</v>
      </c>
    </row>
    <row r="23004" spans="1:11" x14ac:dyDescent="0.3">
      <c r="A23004" s="341">
        <v>43972.002776388887</v>
      </c>
      <c r="B23004" s="318">
        <v>41309.879999999997</v>
      </c>
      <c r="C23004" s="355">
        <f t="shared" si="517"/>
        <v>0.23599999999714782</v>
      </c>
      <c r="D23004" s="419">
        <f t="shared" si="518"/>
        <v>0.11799999999857391</v>
      </c>
      <c r="H23004" s="406"/>
      <c r="J23004" s="82">
        <v>27</v>
      </c>
      <c r="K23004" s="391">
        <v>1</v>
      </c>
    </row>
    <row r="23005" spans="1:11" x14ac:dyDescent="0.3">
      <c r="A23005" s="341">
        <v>43972.044442997685</v>
      </c>
      <c r="B23005" s="318">
        <v>41310.127999999997</v>
      </c>
      <c r="C23005" s="355">
        <f t="shared" si="517"/>
        <v>0.24799999999959255</v>
      </c>
      <c r="D23005" s="419">
        <f t="shared" si="518"/>
        <v>0.12399999999979627</v>
      </c>
      <c r="H23005" s="406"/>
      <c r="J23005" s="82">
        <v>28</v>
      </c>
      <c r="K23005" s="319">
        <v>2</v>
      </c>
    </row>
    <row r="23006" spans="1:11" x14ac:dyDescent="0.3">
      <c r="A23006" s="341">
        <v>43972.086109606484</v>
      </c>
      <c r="B23006" s="318">
        <v>41310.374000000003</v>
      </c>
      <c r="C23006" s="355">
        <f t="shared" si="517"/>
        <v>0.24600000000646105</v>
      </c>
      <c r="D23006" s="419">
        <f t="shared" si="518"/>
        <v>0.12300000000323053</v>
      </c>
      <c r="H23006" s="406"/>
      <c r="J23006" s="82">
        <v>29</v>
      </c>
      <c r="K23006" s="320">
        <v>3</v>
      </c>
    </row>
    <row r="23007" spans="1:11" x14ac:dyDescent="0.3">
      <c r="A23007" s="341">
        <v>43972.127776215275</v>
      </c>
      <c r="B23007" s="318">
        <v>41310.618999999999</v>
      </c>
      <c r="C23007" s="355">
        <f t="shared" si="517"/>
        <v>0.24499999999534339</v>
      </c>
      <c r="D23007" s="419">
        <f t="shared" si="518"/>
        <v>0.12249999999767169</v>
      </c>
      <c r="H23007" s="406"/>
      <c r="J23007" s="82">
        <v>30</v>
      </c>
      <c r="K23007" s="321">
        <v>4</v>
      </c>
    </row>
    <row r="23008" spans="1:11" x14ac:dyDescent="0.3">
      <c r="A23008" s="341">
        <v>43972.169442824073</v>
      </c>
      <c r="B23008" s="318">
        <v>41310.862000000001</v>
      </c>
      <c r="C23008" s="355">
        <f t="shared" si="517"/>
        <v>0.24300000000221189</v>
      </c>
      <c r="D23008" s="419">
        <f t="shared" si="518"/>
        <v>0.12150000000110595</v>
      </c>
      <c r="H23008" s="406"/>
      <c r="J23008" s="82">
        <v>31</v>
      </c>
      <c r="K23008" s="391">
        <v>1</v>
      </c>
    </row>
    <row r="23009" spans="1:11" x14ac:dyDescent="0.3">
      <c r="A23009" s="341">
        <v>43972.211109432872</v>
      </c>
      <c r="B23009" s="318">
        <v>41311.118000000002</v>
      </c>
      <c r="C23009" s="355">
        <f t="shared" si="517"/>
        <v>0.25600000000122236</v>
      </c>
      <c r="D23009" s="419">
        <f t="shared" si="518"/>
        <v>0.12800000000061118</v>
      </c>
      <c r="H23009" s="406"/>
      <c r="J23009" s="82">
        <v>32</v>
      </c>
      <c r="K23009" s="319">
        <v>2</v>
      </c>
    </row>
    <row r="23010" spans="1:11" x14ac:dyDescent="0.3">
      <c r="A23010" s="341">
        <v>43972.252776041663</v>
      </c>
      <c r="B23010" s="318">
        <v>41311.368999999999</v>
      </c>
      <c r="C23010" s="355">
        <f t="shared" si="517"/>
        <v>0.25099999999656575</v>
      </c>
      <c r="D23010" s="419">
        <f t="shared" si="518"/>
        <v>0.12549999999828287</v>
      </c>
      <c r="H23010" s="406"/>
      <c r="J23010" s="82">
        <v>33</v>
      </c>
      <c r="K23010" s="320">
        <v>3</v>
      </c>
    </row>
    <row r="23011" spans="1:11" x14ac:dyDescent="0.3">
      <c r="A23011" s="341">
        <v>43972.294442650462</v>
      </c>
      <c r="B23011" s="318">
        <v>41311.618000000002</v>
      </c>
      <c r="C23011" s="355">
        <f t="shared" si="517"/>
        <v>0.24900000000343425</v>
      </c>
      <c r="D23011" s="419">
        <f t="shared" si="518"/>
        <v>0.12450000000171713</v>
      </c>
      <c r="H23011" s="406"/>
      <c r="J23011" s="82">
        <v>34</v>
      </c>
      <c r="K23011" s="321">
        <v>4</v>
      </c>
    </row>
    <row r="23012" spans="1:11" x14ac:dyDescent="0.3">
      <c r="A23012" s="341">
        <v>43972.33610925926</v>
      </c>
      <c r="B23012" s="318">
        <v>41311.868000000002</v>
      </c>
      <c r="C23012" s="355">
        <f t="shared" si="517"/>
        <v>0.25</v>
      </c>
      <c r="D23012" s="419">
        <f t="shared" si="518"/>
        <v>0.125</v>
      </c>
      <c r="H23012" s="406"/>
      <c r="J23012" s="82">
        <v>35</v>
      </c>
      <c r="K23012" s="391">
        <v>1</v>
      </c>
    </row>
    <row r="23013" spans="1:11" x14ac:dyDescent="0.3">
      <c r="A23013" s="341">
        <v>43972.377775868059</v>
      </c>
      <c r="B23013" s="318">
        <v>41312.129000000001</v>
      </c>
      <c r="C23013" s="355">
        <f t="shared" si="517"/>
        <v>0.26099999999860302</v>
      </c>
      <c r="D23013" s="419">
        <f t="shared" si="518"/>
        <v>0.13049999999930151</v>
      </c>
      <c r="H23013" s="406"/>
      <c r="J23013" s="82">
        <v>36</v>
      </c>
      <c r="K23013" s="319">
        <v>2</v>
      </c>
    </row>
    <row r="23014" spans="1:11" x14ac:dyDescent="0.3">
      <c r="A23014" s="341">
        <v>43972.41944247685</v>
      </c>
      <c r="B23014" s="318">
        <v>41312.377</v>
      </c>
      <c r="C23014" s="355">
        <f t="shared" si="517"/>
        <v>0.24799999999959255</v>
      </c>
      <c r="D23014" s="419">
        <f t="shared" si="518"/>
        <v>0.12399999999979627</v>
      </c>
      <c r="H23014" s="406"/>
      <c r="J23014" s="82">
        <v>37</v>
      </c>
      <c r="K23014" s="320">
        <v>3</v>
      </c>
    </row>
    <row r="23015" spans="1:11" x14ac:dyDescent="0.3">
      <c r="A23015" s="341">
        <v>43972.461109085649</v>
      </c>
      <c r="B23015" s="318">
        <v>41312.616999999998</v>
      </c>
      <c r="C23015" s="355">
        <f t="shared" si="517"/>
        <v>0.23999999999796273</v>
      </c>
      <c r="D23015" s="419">
        <f t="shared" si="518"/>
        <v>0.11999999999898137</v>
      </c>
      <c r="H23015" s="406"/>
      <c r="J23015" s="82">
        <v>38</v>
      </c>
      <c r="K23015" s="321">
        <v>4</v>
      </c>
    </row>
    <row r="23016" spans="1:11" x14ac:dyDescent="0.3">
      <c r="A23016" s="341">
        <v>43972.502775694447</v>
      </c>
      <c r="B23016" s="318">
        <v>41312.858</v>
      </c>
      <c r="C23016" s="355">
        <f t="shared" si="517"/>
        <v>0.24100000000180444</v>
      </c>
      <c r="D23016" s="419">
        <f t="shared" si="518"/>
        <v>0.12050000000090222</v>
      </c>
      <c r="H23016" s="406"/>
      <c r="J23016" s="82">
        <v>39</v>
      </c>
      <c r="K23016" s="391">
        <v>1</v>
      </c>
    </row>
    <row r="23017" spans="1:11" x14ac:dyDescent="0.3">
      <c r="A23017" s="341">
        <v>43972.544442303239</v>
      </c>
      <c r="B23017" s="318">
        <v>41313.110999999997</v>
      </c>
      <c r="C23017" s="355">
        <f t="shared" si="517"/>
        <v>0.2529999999969732</v>
      </c>
      <c r="D23017" s="419">
        <f t="shared" si="518"/>
        <v>0.1264999999984866</v>
      </c>
      <c r="H23017" s="406"/>
      <c r="J23017" s="82">
        <v>40</v>
      </c>
      <c r="K23017" s="319">
        <v>2</v>
      </c>
    </row>
    <row r="23018" spans="1:11" x14ac:dyDescent="0.3">
      <c r="A23018" s="341">
        <v>43972.586108912037</v>
      </c>
      <c r="B23018" s="318">
        <v>41313.360000000001</v>
      </c>
      <c r="C23018" s="355">
        <f t="shared" si="517"/>
        <v>0.24900000000343425</v>
      </c>
      <c r="D23018" s="419">
        <f t="shared" si="518"/>
        <v>0.12450000000171713</v>
      </c>
      <c r="H23018" s="406"/>
      <c r="J23018" s="82">
        <v>41</v>
      </c>
      <c r="K23018" s="320">
        <v>3</v>
      </c>
    </row>
    <row r="23019" spans="1:11" x14ac:dyDescent="0.3">
      <c r="A23019" s="341">
        <v>43972.627775520836</v>
      </c>
      <c r="B23019" s="318">
        <v>41313.599000000002</v>
      </c>
      <c r="C23019" s="355">
        <f t="shared" si="517"/>
        <v>0.23900000000139698</v>
      </c>
      <c r="D23019" s="419">
        <f t="shared" si="518"/>
        <v>0.11950000000069849</v>
      </c>
      <c r="H23019" s="406"/>
      <c r="J23019" s="82">
        <v>42</v>
      </c>
      <c r="K23019" s="321">
        <v>4</v>
      </c>
    </row>
    <row r="23020" spans="1:11" x14ac:dyDescent="0.3">
      <c r="A23020" s="341">
        <v>43972.669442129627</v>
      </c>
      <c r="B23020" s="318">
        <v>41313.832000000002</v>
      </c>
      <c r="C23020" s="355">
        <f t="shared" si="517"/>
        <v>0.23300000000017462</v>
      </c>
      <c r="D23020" s="419">
        <f t="shared" si="518"/>
        <v>0.11650000000008731</v>
      </c>
      <c r="H23020" s="406"/>
      <c r="J23020" s="82">
        <v>43</v>
      </c>
      <c r="K23020" s="391">
        <v>1</v>
      </c>
    </row>
    <row r="23021" spans="1:11" x14ac:dyDescent="0.3">
      <c r="A23021" s="341">
        <v>43972.711108738426</v>
      </c>
      <c r="B23021" s="318">
        <v>41314.080000000002</v>
      </c>
      <c r="C23021" s="355">
        <f t="shared" si="517"/>
        <v>0.24799999999959255</v>
      </c>
      <c r="D23021" s="419">
        <f t="shared" si="518"/>
        <v>0.12399999999979627</v>
      </c>
      <c r="H23021" s="406"/>
      <c r="J23021" s="82">
        <v>44</v>
      </c>
      <c r="K23021" s="319">
        <v>2</v>
      </c>
    </row>
    <row r="23022" spans="1:11" x14ac:dyDescent="0.3">
      <c r="A23022" s="341">
        <v>43972.752775347224</v>
      </c>
      <c r="B23022" s="318">
        <v>41314.322</v>
      </c>
      <c r="C23022" s="355">
        <f t="shared" si="517"/>
        <v>0.24199999999837019</v>
      </c>
      <c r="D23022" s="419">
        <f t="shared" si="518"/>
        <v>0.12099999999918509</v>
      </c>
      <c r="H23022" s="406"/>
      <c r="J23022" s="82">
        <v>45</v>
      </c>
      <c r="K23022" s="320">
        <v>3</v>
      </c>
    </row>
    <row r="23023" spans="1:11" x14ac:dyDescent="0.3">
      <c r="A23023" s="341">
        <v>43972.794441956015</v>
      </c>
      <c r="B23023" s="318">
        <v>41314.561000000002</v>
      </c>
      <c r="C23023" s="355">
        <f t="shared" si="517"/>
        <v>0.23900000000139698</v>
      </c>
      <c r="D23023" s="419">
        <f t="shared" si="518"/>
        <v>0.11950000000069849</v>
      </c>
      <c r="H23023" s="406"/>
      <c r="J23023" s="82">
        <v>46</v>
      </c>
      <c r="K23023" s="321">
        <v>4</v>
      </c>
    </row>
    <row r="23024" spans="1:11" x14ac:dyDescent="0.3">
      <c r="A23024" s="341">
        <v>43972.836108564814</v>
      </c>
      <c r="B23024" s="318">
        <v>41314.790999999997</v>
      </c>
      <c r="C23024" s="355">
        <f t="shared" si="517"/>
        <v>0.22999999999592546</v>
      </c>
      <c r="D23024" s="419">
        <f t="shared" si="518"/>
        <v>0.11499999999796273</v>
      </c>
      <c r="H23024" s="406"/>
      <c r="J23024" s="82">
        <v>47</v>
      </c>
      <c r="K23024" s="391">
        <v>1</v>
      </c>
    </row>
    <row r="23025" spans="1:11" x14ac:dyDescent="0.3">
      <c r="A23025" s="341">
        <v>43972.877775173612</v>
      </c>
      <c r="B23025" s="318">
        <v>41315.036999999997</v>
      </c>
      <c r="C23025" s="355">
        <f t="shared" si="517"/>
        <v>0.24599999999918509</v>
      </c>
      <c r="D23025" s="419">
        <f t="shared" si="518"/>
        <v>0.12299999999959255</v>
      </c>
      <c r="H23025" s="406"/>
      <c r="J23025" s="82">
        <v>48</v>
      </c>
      <c r="K23025" s="319">
        <v>2</v>
      </c>
    </row>
    <row r="23026" spans="1:11" x14ac:dyDescent="0.3">
      <c r="A23026" s="341">
        <v>43972.919441782411</v>
      </c>
      <c r="B23026" s="318">
        <v>41315.281000000003</v>
      </c>
      <c r="C23026" s="355">
        <f t="shared" si="517"/>
        <v>0.2440000000060536</v>
      </c>
      <c r="D23026" s="419">
        <f t="shared" si="518"/>
        <v>0.1220000000030268</v>
      </c>
      <c r="H23026" s="406"/>
      <c r="J23026" s="82">
        <v>49</v>
      </c>
      <c r="K23026" s="320">
        <v>3</v>
      </c>
    </row>
    <row r="23027" spans="1:11" x14ac:dyDescent="0.3">
      <c r="A23027" s="341">
        <v>43972.961108391202</v>
      </c>
      <c r="B23027" s="318">
        <v>41315.519999999997</v>
      </c>
      <c r="C23027" s="355">
        <f t="shared" si="517"/>
        <v>0.23899999999412103</v>
      </c>
      <c r="D23027" s="419">
        <f t="shared" si="518"/>
        <v>0.11949999999706051</v>
      </c>
      <c r="E23027" s="336">
        <f>SUM(C23004:C23027)*7.4805194805</f>
        <v>43.95553246739231</v>
      </c>
      <c r="F23027" s="324">
        <f>AVERAGE(D23004:D23027)</f>
        <v>0.12241666666659512</v>
      </c>
      <c r="G23027" s="324">
        <f>_xlfn.STDEV.S(D23004:D23027)</f>
        <v>3.5742638851219495E-3</v>
      </c>
      <c r="H23027" s="406"/>
      <c r="J23027" s="82">
        <v>50</v>
      </c>
      <c r="K23027" s="321">
        <v>4</v>
      </c>
    </row>
    <row r="23028" spans="1:11" x14ac:dyDescent="0.3">
      <c r="A23028" s="341">
        <v>43973.002775000001</v>
      </c>
      <c r="B23028" s="318">
        <v>41315.75</v>
      </c>
      <c r="C23028" s="355">
        <f t="shared" si="517"/>
        <v>0.23000000000320142</v>
      </c>
      <c r="D23028" s="419">
        <f t="shared" si="518"/>
        <v>0.11500000000160071</v>
      </c>
      <c r="H23028" s="406"/>
      <c r="J23028" s="82">
        <v>51</v>
      </c>
      <c r="K23028" s="391">
        <v>1</v>
      </c>
    </row>
    <row r="23029" spans="1:11" x14ac:dyDescent="0.3">
      <c r="A23029" s="341">
        <v>43973.044441608799</v>
      </c>
      <c r="B23029" s="318">
        <v>41315.993999999999</v>
      </c>
      <c r="C23029" s="355">
        <f t="shared" si="517"/>
        <v>0.24399999999877764</v>
      </c>
      <c r="D23029" s="419">
        <f t="shared" si="518"/>
        <v>0.12199999999938882</v>
      </c>
      <c r="H23029" s="406"/>
      <c r="J23029" s="82">
        <v>52</v>
      </c>
      <c r="K23029" s="319">
        <v>2</v>
      </c>
    </row>
    <row r="23030" spans="1:11" x14ac:dyDescent="0.3">
      <c r="A23030" s="341">
        <v>43973.086108217591</v>
      </c>
      <c r="B23030" s="318">
        <v>41316.247000000003</v>
      </c>
      <c r="C23030" s="355">
        <f t="shared" si="517"/>
        <v>0.25300000000424916</v>
      </c>
      <c r="D23030" s="419">
        <f t="shared" si="518"/>
        <v>0.12650000000212458</v>
      </c>
      <c r="H23030" s="406"/>
      <c r="J23030" s="82">
        <v>53</v>
      </c>
      <c r="K23030" s="320">
        <v>3</v>
      </c>
    </row>
    <row r="23031" spans="1:11" x14ac:dyDescent="0.3">
      <c r="A23031" s="341">
        <v>43973.127774826389</v>
      </c>
      <c r="B23031" s="318">
        <v>41316.493000000002</v>
      </c>
      <c r="C23031" s="355">
        <f t="shared" si="517"/>
        <v>0.24599999999918509</v>
      </c>
      <c r="D23031" s="419">
        <f t="shared" si="518"/>
        <v>0.12299999999959255</v>
      </c>
      <c r="H23031" s="406"/>
      <c r="J23031" s="82">
        <v>54</v>
      </c>
      <c r="K23031" s="321">
        <v>4</v>
      </c>
    </row>
    <row r="23032" spans="1:11" x14ac:dyDescent="0.3">
      <c r="A23032" s="341">
        <v>43973.169441435188</v>
      </c>
      <c r="B23032" s="318">
        <v>41316.735999999997</v>
      </c>
      <c r="C23032" s="355">
        <f t="shared" si="517"/>
        <v>0.24299999999493593</v>
      </c>
      <c r="D23032" s="419">
        <f t="shared" si="518"/>
        <v>0.12149999999746797</v>
      </c>
      <c r="H23032" s="406"/>
      <c r="J23032" s="82">
        <v>55</v>
      </c>
      <c r="K23032" s="391">
        <v>1</v>
      </c>
    </row>
    <row r="23033" spans="1:11" x14ac:dyDescent="0.3">
      <c r="A23033" s="341">
        <v>43973.211108043979</v>
      </c>
      <c r="B23033" s="318">
        <v>41316.989000000001</v>
      </c>
      <c r="C23033" s="355">
        <f t="shared" si="517"/>
        <v>0.25300000000424916</v>
      </c>
      <c r="D23033" s="419">
        <f t="shared" si="518"/>
        <v>0.12650000000212458</v>
      </c>
      <c r="H23033" s="406"/>
      <c r="J23033" s="82">
        <v>56</v>
      </c>
      <c r="K23033" s="319">
        <v>2</v>
      </c>
    </row>
    <row r="23034" spans="1:11" x14ac:dyDescent="0.3">
      <c r="A23034" s="341">
        <v>43973.252774652778</v>
      </c>
      <c r="B23034" s="318">
        <v>41317.243000000002</v>
      </c>
      <c r="C23034" s="355">
        <f t="shared" si="517"/>
        <v>0.25400000000081491</v>
      </c>
      <c r="D23034" s="419">
        <f t="shared" si="518"/>
        <v>0.12700000000040745</v>
      </c>
      <c r="H23034" s="406"/>
      <c r="J23034" s="82">
        <v>57</v>
      </c>
      <c r="K23034" s="320">
        <v>3</v>
      </c>
    </row>
    <row r="23035" spans="1:11" x14ac:dyDescent="0.3">
      <c r="A23035" s="341">
        <v>43973.294441261576</v>
      </c>
      <c r="B23035" s="318">
        <v>41317.491000000002</v>
      </c>
      <c r="C23035" s="355">
        <f t="shared" si="517"/>
        <v>0.24799999999959255</v>
      </c>
      <c r="D23035" s="419">
        <f t="shared" si="518"/>
        <v>0.12399999999979627</v>
      </c>
      <c r="H23035" s="406"/>
      <c r="J23035" s="82">
        <v>58</v>
      </c>
      <c r="K23035" s="321">
        <v>4</v>
      </c>
    </row>
    <row r="23036" spans="1:11" x14ac:dyDescent="0.3">
      <c r="A23036" s="341">
        <v>43973.336107870367</v>
      </c>
      <c r="B23036" s="318">
        <v>41317.737000000001</v>
      </c>
      <c r="C23036" s="355">
        <f t="shared" si="517"/>
        <v>0.24599999999918509</v>
      </c>
      <c r="D23036" s="419">
        <f t="shared" si="518"/>
        <v>0.12299999999959255</v>
      </c>
      <c r="H23036" s="406"/>
      <c r="J23036" s="82">
        <v>59</v>
      </c>
      <c r="K23036" s="391">
        <v>1</v>
      </c>
    </row>
    <row r="23037" spans="1:11" x14ac:dyDescent="0.3">
      <c r="A23037" s="341">
        <v>43973.377774479166</v>
      </c>
      <c r="B23037" s="318">
        <v>41317.991999999998</v>
      </c>
      <c r="C23037" s="355">
        <f t="shared" si="517"/>
        <v>0.25499999999738066</v>
      </c>
      <c r="D23037" s="419">
        <f t="shared" si="518"/>
        <v>0.12749999999869033</v>
      </c>
      <c r="H23037" s="406"/>
      <c r="J23037" s="82">
        <v>60</v>
      </c>
      <c r="K23037" s="319">
        <v>2</v>
      </c>
    </row>
    <row r="23038" spans="1:11" x14ac:dyDescent="0.3">
      <c r="A23038" s="341">
        <v>43973.419441087965</v>
      </c>
      <c r="B23038" s="318">
        <v>41318.249000000003</v>
      </c>
      <c r="C23038" s="355">
        <f t="shared" si="517"/>
        <v>0.25700000000506407</v>
      </c>
      <c r="D23038" s="419">
        <f t="shared" si="518"/>
        <v>0.12850000000253203</v>
      </c>
      <c r="H23038" s="406"/>
      <c r="J23038" s="82">
        <v>61</v>
      </c>
      <c r="K23038" s="320">
        <v>3</v>
      </c>
    </row>
    <row r="23039" spans="1:11" x14ac:dyDescent="0.3">
      <c r="A23039" s="341">
        <v>43973.461107696756</v>
      </c>
      <c r="B23039" s="318">
        <v>41318.491999999998</v>
      </c>
      <c r="C23039" s="355">
        <f t="shared" si="517"/>
        <v>0.24299999999493593</v>
      </c>
      <c r="D23039" s="419">
        <f t="shared" si="518"/>
        <v>0.12149999999746797</v>
      </c>
      <c r="H23039" s="406"/>
      <c r="J23039" s="82">
        <v>62</v>
      </c>
      <c r="K23039" s="321">
        <v>4</v>
      </c>
    </row>
    <row r="23040" spans="1:11" x14ac:dyDescent="0.3">
      <c r="A23040" s="341">
        <v>43973.502774305554</v>
      </c>
      <c r="B23040" s="318">
        <v>41318.731</v>
      </c>
      <c r="C23040" s="355">
        <f t="shared" si="517"/>
        <v>0.23900000000139698</v>
      </c>
      <c r="D23040" s="419">
        <f t="shared" si="518"/>
        <v>0.11950000000069849</v>
      </c>
      <c r="H23040" s="406"/>
      <c r="J23040" s="82">
        <v>63</v>
      </c>
      <c r="K23040" s="391">
        <v>1</v>
      </c>
    </row>
    <row r="23041" spans="1:11" x14ac:dyDescent="0.3">
      <c r="A23041" s="341">
        <v>43973.544440914353</v>
      </c>
      <c r="B23041" s="318">
        <v>41318.978999999999</v>
      </c>
      <c r="C23041" s="355">
        <f t="shared" si="517"/>
        <v>0.24799999999959255</v>
      </c>
      <c r="D23041" s="419">
        <f t="shared" si="518"/>
        <v>0.12399999999979627</v>
      </c>
      <c r="H23041" s="406"/>
      <c r="J23041" s="82">
        <v>64</v>
      </c>
      <c r="K23041" s="319">
        <v>2</v>
      </c>
    </row>
    <row r="23042" spans="1:11" x14ac:dyDescent="0.3">
      <c r="A23042" s="341">
        <v>43973.586107523151</v>
      </c>
      <c r="B23042" s="318">
        <v>41319.231</v>
      </c>
      <c r="C23042" s="355">
        <f t="shared" si="517"/>
        <v>0.25200000000040745</v>
      </c>
      <c r="D23042" s="419">
        <f t="shared" si="518"/>
        <v>0.12600000000020373</v>
      </c>
      <c r="H23042" s="406"/>
      <c r="J23042" s="82">
        <v>65</v>
      </c>
      <c r="K23042" s="320">
        <v>3</v>
      </c>
    </row>
    <row r="23043" spans="1:11" x14ac:dyDescent="0.3">
      <c r="A23043" s="341">
        <v>43973.627774131943</v>
      </c>
      <c r="B23043" s="318">
        <v>41319.472999999998</v>
      </c>
      <c r="C23043" s="355">
        <f t="shared" si="517"/>
        <v>0.24199999999837019</v>
      </c>
      <c r="D23043" s="419">
        <f t="shared" si="518"/>
        <v>0.12099999999918509</v>
      </c>
      <c r="H23043" s="406"/>
      <c r="J23043" s="82">
        <v>66</v>
      </c>
      <c r="K23043" s="321">
        <v>4</v>
      </c>
    </row>
    <row r="23044" spans="1:11" x14ac:dyDescent="0.3">
      <c r="A23044" s="341">
        <v>43973.669440740741</v>
      </c>
      <c r="B23044" s="318">
        <v>41319.707999999999</v>
      </c>
      <c r="C23044" s="355">
        <f t="shared" si="517"/>
        <v>0.23500000000058208</v>
      </c>
      <c r="D23044" s="419">
        <f t="shared" si="518"/>
        <v>0.11750000000029104</v>
      </c>
      <c r="H23044" s="406"/>
      <c r="J23044" s="82">
        <v>67</v>
      </c>
      <c r="K23044" s="391">
        <v>1</v>
      </c>
    </row>
    <row r="23045" spans="1:11" x14ac:dyDescent="0.3">
      <c r="A23045" s="341">
        <v>43973.71110734954</v>
      </c>
      <c r="B23045" s="318">
        <v>41319.946000000004</v>
      </c>
      <c r="C23045" s="355">
        <f t="shared" si="517"/>
        <v>0.23800000000483124</v>
      </c>
      <c r="D23045" s="419">
        <f t="shared" si="518"/>
        <v>0.11900000000241562</v>
      </c>
      <c r="H23045" s="406"/>
      <c r="J23045" s="82">
        <v>68</v>
      </c>
      <c r="K23045" s="319">
        <v>2</v>
      </c>
    </row>
    <row r="23046" spans="1:11" x14ac:dyDescent="0.3">
      <c r="A23046" s="341">
        <v>43973.752773958331</v>
      </c>
      <c r="B23046" s="318">
        <v>41320.192000000003</v>
      </c>
      <c r="C23046" s="355">
        <f t="shared" si="517"/>
        <v>0.24599999999918509</v>
      </c>
      <c r="D23046" s="419">
        <f t="shared" si="518"/>
        <v>0.12299999999959255</v>
      </c>
      <c r="H23046" s="406"/>
      <c r="J23046" s="82">
        <v>69</v>
      </c>
      <c r="K23046" s="320">
        <v>3</v>
      </c>
    </row>
    <row r="23047" spans="1:11" x14ac:dyDescent="0.3">
      <c r="A23047" s="341">
        <v>43973.79444056713</v>
      </c>
      <c r="B23047" s="318">
        <v>41320.43</v>
      </c>
      <c r="C23047" s="355">
        <f t="shared" si="517"/>
        <v>0.23799999999755528</v>
      </c>
      <c r="D23047" s="419">
        <f t="shared" si="518"/>
        <v>0.11899999999877764</v>
      </c>
      <c r="H23047" s="406"/>
      <c r="J23047" s="82">
        <v>70</v>
      </c>
      <c r="K23047" s="321">
        <v>4</v>
      </c>
    </row>
    <row r="23048" spans="1:11" x14ac:dyDescent="0.3">
      <c r="A23048" s="341">
        <v>43973.836107175928</v>
      </c>
      <c r="B23048" s="318">
        <v>41320.660000000003</v>
      </c>
      <c r="C23048" s="355">
        <f t="shared" si="517"/>
        <v>0.23000000000320142</v>
      </c>
      <c r="D23048" s="419">
        <f t="shared" si="518"/>
        <v>0.11500000000160071</v>
      </c>
      <c r="H23048" s="406"/>
      <c r="J23048" s="82">
        <v>71</v>
      </c>
      <c r="K23048" s="391">
        <v>1</v>
      </c>
    </row>
    <row r="23049" spans="1:11" x14ac:dyDescent="0.3">
      <c r="A23049" s="341">
        <v>43973.877773784719</v>
      </c>
      <c r="B23049" s="318">
        <v>41320.896999999997</v>
      </c>
      <c r="C23049" s="355">
        <f t="shared" si="517"/>
        <v>0.23699999999371357</v>
      </c>
      <c r="D23049" s="419">
        <f t="shared" si="518"/>
        <v>0.11849999999685679</v>
      </c>
      <c r="H23049" s="406"/>
      <c r="J23049" s="82">
        <v>72</v>
      </c>
      <c r="K23049" s="319">
        <v>2</v>
      </c>
    </row>
    <row r="23050" spans="1:11" x14ac:dyDescent="0.3">
      <c r="A23050" s="341">
        <v>43973.919440393518</v>
      </c>
      <c r="B23050" s="318">
        <v>41321.142</v>
      </c>
      <c r="C23050" s="355">
        <f t="shared" si="517"/>
        <v>0.24500000000261934</v>
      </c>
      <c r="D23050" s="419">
        <f t="shared" si="518"/>
        <v>0.12250000000130967</v>
      </c>
      <c r="H23050" s="406"/>
      <c r="J23050" s="82">
        <v>73</v>
      </c>
      <c r="K23050" s="320">
        <v>3</v>
      </c>
    </row>
    <row r="23051" spans="1:11" x14ac:dyDescent="0.3">
      <c r="A23051" s="341">
        <v>43973.961107002317</v>
      </c>
      <c r="B23051" s="318">
        <v>41321.385999999999</v>
      </c>
      <c r="C23051" s="355">
        <f t="shared" si="517"/>
        <v>0.24399999999877764</v>
      </c>
      <c r="D23051" s="419">
        <f t="shared" si="518"/>
        <v>0.12199999999938882</v>
      </c>
      <c r="E23051" s="336">
        <f>SUM(C23028:C23051)*7.4805194805</f>
        <v>43.880727272626501</v>
      </c>
      <c r="F23051" s="324">
        <f>AVERAGE(D23028:D23051)</f>
        <v>0.12220833333337093</v>
      </c>
      <c r="G23051" s="324">
        <f>_xlfn.STDEV.S(D23028:D23051)</f>
        <v>3.7326895150539478E-3</v>
      </c>
      <c r="H23051" s="406"/>
      <c r="J23051" s="82">
        <v>74</v>
      </c>
      <c r="K23051" s="321">
        <v>4</v>
      </c>
    </row>
    <row r="23052" spans="1:11" x14ac:dyDescent="0.3">
      <c r="A23052" s="341">
        <v>43974.002773611108</v>
      </c>
      <c r="B23052" s="318">
        <v>41321.618999999999</v>
      </c>
      <c r="C23052" s="355">
        <f t="shared" si="517"/>
        <v>0.23300000000017462</v>
      </c>
      <c r="D23052" s="419">
        <f t="shared" si="518"/>
        <v>0.11650000000008731</v>
      </c>
      <c r="H23052" s="406"/>
      <c r="J23052" s="82">
        <v>75</v>
      </c>
      <c r="K23052" s="391">
        <v>1</v>
      </c>
    </row>
    <row r="23053" spans="1:11" x14ac:dyDescent="0.3">
      <c r="A23053" s="341">
        <v>43974.044440219906</v>
      </c>
      <c r="B23053" s="318">
        <v>41321.853000000003</v>
      </c>
      <c r="C23053" s="355">
        <f t="shared" si="517"/>
        <v>0.23400000000401633</v>
      </c>
      <c r="D23053" s="419">
        <f t="shared" si="518"/>
        <v>0.11700000000200816</v>
      </c>
      <c r="H23053" s="406"/>
      <c r="J23053" s="82">
        <v>76</v>
      </c>
      <c r="K23053" s="319">
        <v>2</v>
      </c>
    </row>
    <row r="23054" spans="1:11" x14ac:dyDescent="0.3">
      <c r="A23054" s="341">
        <v>43974.086106828705</v>
      </c>
      <c r="B23054" s="318">
        <v>41322.101999999999</v>
      </c>
      <c r="C23054" s="355">
        <f t="shared" si="517"/>
        <v>0.24899999999615829</v>
      </c>
      <c r="D23054" s="419">
        <f t="shared" si="518"/>
        <v>0.12449999999807915</v>
      </c>
      <c r="H23054" s="406"/>
      <c r="J23054" s="82">
        <v>77</v>
      </c>
      <c r="K23054" s="320">
        <v>3</v>
      </c>
    </row>
    <row r="23055" spans="1:11" x14ac:dyDescent="0.3">
      <c r="A23055" s="341">
        <v>43974.127773437503</v>
      </c>
      <c r="B23055" s="318">
        <v>41322.351999999999</v>
      </c>
      <c r="C23055" s="355">
        <f t="shared" si="517"/>
        <v>0.25</v>
      </c>
      <c r="D23055" s="419">
        <f t="shared" si="518"/>
        <v>0.125</v>
      </c>
      <c r="H23055" s="406"/>
      <c r="J23055" s="82">
        <v>78</v>
      </c>
      <c r="K23055" s="321">
        <v>4</v>
      </c>
    </row>
    <row r="23056" spans="1:11" x14ac:dyDescent="0.3">
      <c r="A23056" s="341">
        <v>43974.169440046295</v>
      </c>
      <c r="B23056" s="318">
        <v>41322.6</v>
      </c>
      <c r="C23056" s="355">
        <f t="shared" si="517"/>
        <v>0.24799999999959255</v>
      </c>
      <c r="D23056" s="419">
        <f t="shared" si="518"/>
        <v>0.12399999999979627</v>
      </c>
      <c r="H23056" s="406"/>
      <c r="J23056" s="82">
        <v>79</v>
      </c>
      <c r="K23056" s="391">
        <v>1</v>
      </c>
    </row>
    <row r="23057" spans="1:12" x14ac:dyDescent="0.3">
      <c r="A23057" s="341">
        <v>43974.211106655093</v>
      </c>
      <c r="B23057" s="318">
        <v>41322.843000000001</v>
      </c>
      <c r="C23057" s="355">
        <f t="shared" si="517"/>
        <v>0.24300000000221189</v>
      </c>
      <c r="D23057" s="419">
        <f t="shared" si="518"/>
        <v>0.12150000000110595</v>
      </c>
      <c r="H23057" s="406"/>
      <c r="J23057" s="82">
        <v>80</v>
      </c>
      <c r="K23057" s="319">
        <v>2</v>
      </c>
    </row>
    <row r="23058" spans="1:12" x14ac:dyDescent="0.3">
      <c r="A23058" s="341">
        <v>43974.252773263892</v>
      </c>
      <c r="B23058" s="318">
        <v>41323.1</v>
      </c>
      <c r="C23058" s="355">
        <f t="shared" si="517"/>
        <v>0.25699999999778811</v>
      </c>
      <c r="D23058" s="419">
        <f t="shared" si="518"/>
        <v>0.12849999999889405</v>
      </c>
      <c r="H23058" s="406"/>
      <c r="J23058" s="82">
        <v>81</v>
      </c>
      <c r="K23058" s="320">
        <v>3</v>
      </c>
    </row>
    <row r="23059" spans="1:12" x14ac:dyDescent="0.3">
      <c r="A23059" s="341">
        <v>43974.294439872683</v>
      </c>
      <c r="B23059" s="318">
        <v>41323.351999999999</v>
      </c>
      <c r="C23059" s="355">
        <f t="shared" si="517"/>
        <v>0.25200000000040745</v>
      </c>
      <c r="D23059" s="419">
        <f t="shared" si="518"/>
        <v>0.12600000000020373</v>
      </c>
      <c r="H23059" s="406"/>
      <c r="J23059" s="82">
        <v>82</v>
      </c>
      <c r="K23059" s="321">
        <v>4</v>
      </c>
    </row>
    <row r="23060" spans="1:12" x14ac:dyDescent="0.3">
      <c r="A23060" s="341">
        <v>43974.336106481482</v>
      </c>
      <c r="B23060" s="318">
        <v>41323.599999999999</v>
      </c>
      <c r="C23060" s="355">
        <f t="shared" si="517"/>
        <v>0.24799999999959255</v>
      </c>
      <c r="D23060" s="419">
        <f t="shared" si="518"/>
        <v>0.12399999999979627</v>
      </c>
      <c r="H23060" s="406"/>
      <c r="J23060" s="82">
        <v>83</v>
      </c>
      <c r="K23060" s="391">
        <v>1</v>
      </c>
    </row>
    <row r="23061" spans="1:12" x14ac:dyDescent="0.3">
      <c r="A23061" s="341">
        <v>43974.37777309028</v>
      </c>
      <c r="B23061" s="318">
        <v>41323.85</v>
      </c>
      <c r="C23061" s="355">
        <f t="shared" si="517"/>
        <v>0.25</v>
      </c>
      <c r="D23061" s="419">
        <f t="shared" si="518"/>
        <v>0.125</v>
      </c>
      <c r="H23061" s="406"/>
      <c r="J23061" s="82">
        <v>84</v>
      </c>
      <c r="K23061" s="319">
        <v>2</v>
      </c>
    </row>
    <row r="23062" spans="1:12" x14ac:dyDescent="0.3">
      <c r="A23062" s="341">
        <v>43974.419439699072</v>
      </c>
      <c r="B23062" s="318">
        <v>41324.11</v>
      </c>
      <c r="C23062" s="355">
        <f t="shared" si="517"/>
        <v>0.26000000000203727</v>
      </c>
      <c r="D23062" s="419">
        <f t="shared" si="518"/>
        <v>0.13000000000101863</v>
      </c>
      <c r="H23062" s="406"/>
      <c r="J23062" s="82">
        <v>85</v>
      </c>
      <c r="K23062" s="320">
        <v>3</v>
      </c>
    </row>
    <row r="23063" spans="1:12" x14ac:dyDescent="0.3">
      <c r="A23063" s="341">
        <v>43974.465277777781</v>
      </c>
      <c r="B23063" s="318">
        <v>41324.353000000003</v>
      </c>
      <c r="C23063" s="355">
        <f t="shared" ref="C23063:C23128" si="519">B23063-B23062</f>
        <v>0.24300000000221189</v>
      </c>
      <c r="D23063" s="419">
        <f t="shared" ref="D23063:D23128" si="520">C23063/2</f>
        <v>0.12150000000110595</v>
      </c>
      <c r="H23063" s="406"/>
      <c r="J23063" s="82">
        <v>1</v>
      </c>
      <c r="K23063" s="321">
        <v>4</v>
      </c>
      <c r="L23063" s="54" t="s">
        <v>313</v>
      </c>
    </row>
    <row r="23064" spans="1:12" x14ac:dyDescent="0.3">
      <c r="A23064" s="341">
        <v>43974.506944444445</v>
      </c>
      <c r="B23064" s="318">
        <v>41324.593000000001</v>
      </c>
      <c r="C23064" s="355">
        <f t="shared" si="519"/>
        <v>0.23999999999796273</v>
      </c>
      <c r="D23064" s="419">
        <f t="shared" si="520"/>
        <v>0.11999999999898137</v>
      </c>
      <c r="H23064" s="406"/>
      <c r="J23064" s="82">
        <v>2</v>
      </c>
      <c r="K23064" s="391">
        <v>1</v>
      </c>
    </row>
    <row r="23065" spans="1:12" x14ac:dyDescent="0.3">
      <c r="A23065" s="341">
        <v>43974.548611111109</v>
      </c>
      <c r="B23065" s="318">
        <v>41324.834999999999</v>
      </c>
      <c r="C23065" s="355">
        <f t="shared" si="519"/>
        <v>0.24199999999837019</v>
      </c>
      <c r="D23065" s="419">
        <f t="shared" si="520"/>
        <v>0.12099999999918509</v>
      </c>
      <c r="H23065" s="406"/>
      <c r="J23065" s="82">
        <v>3</v>
      </c>
      <c r="K23065" s="319">
        <v>2</v>
      </c>
    </row>
    <row r="23066" spans="1:12" x14ac:dyDescent="0.3">
      <c r="A23066" s="341">
        <v>43974.590277777781</v>
      </c>
      <c r="B23066" s="318">
        <v>41325.084999999999</v>
      </c>
      <c r="C23066" s="355">
        <f t="shared" si="519"/>
        <v>0.25</v>
      </c>
      <c r="D23066" s="419">
        <f t="shared" si="520"/>
        <v>0.125</v>
      </c>
      <c r="H23066" s="406"/>
      <c r="J23066" s="82">
        <v>4</v>
      </c>
      <c r="K23066" s="320">
        <v>3</v>
      </c>
    </row>
    <row r="23067" spans="1:12" x14ac:dyDescent="0.3">
      <c r="A23067" s="341">
        <v>43974.631944444445</v>
      </c>
      <c r="B23067" s="318">
        <v>41325.328000000001</v>
      </c>
      <c r="C23067" s="355">
        <f t="shared" si="519"/>
        <v>0.24300000000221189</v>
      </c>
      <c r="D23067" s="419">
        <f t="shared" si="520"/>
        <v>0.12150000000110595</v>
      </c>
      <c r="H23067" s="406"/>
      <c r="J23067" s="82">
        <v>5</v>
      </c>
      <c r="K23067" s="321">
        <v>4</v>
      </c>
    </row>
    <row r="23068" spans="1:12" x14ac:dyDescent="0.3">
      <c r="A23068" s="341">
        <v>43974.673610879632</v>
      </c>
      <c r="B23068" s="318">
        <v>41325.561999999998</v>
      </c>
      <c r="C23068" s="355">
        <f t="shared" si="519"/>
        <v>0.23399999999674037</v>
      </c>
      <c r="D23068" s="419">
        <f t="shared" si="520"/>
        <v>0.11699999999837019</v>
      </c>
      <c r="H23068" s="406"/>
      <c r="J23068" s="82">
        <v>6</v>
      </c>
      <c r="K23068" s="391">
        <v>1</v>
      </c>
    </row>
    <row r="23069" spans="1:12" x14ac:dyDescent="0.3">
      <c r="A23069" s="341">
        <v>43974.715277488423</v>
      </c>
      <c r="B23069" s="318">
        <v>41325.798000000003</v>
      </c>
      <c r="C23069" s="355">
        <f t="shared" si="519"/>
        <v>0.23600000000442378</v>
      </c>
      <c r="D23069" s="419">
        <f t="shared" si="520"/>
        <v>0.11800000000221189</v>
      </c>
      <c r="H23069" s="406"/>
      <c r="J23069" s="82">
        <v>7</v>
      </c>
      <c r="K23069" s="319">
        <v>2</v>
      </c>
    </row>
    <row r="23070" spans="1:12" x14ac:dyDescent="0.3">
      <c r="A23070" s="341">
        <v>43974.756944097222</v>
      </c>
      <c r="B23070" s="318">
        <v>41326.04</v>
      </c>
      <c r="C23070" s="355">
        <f t="shared" si="519"/>
        <v>0.24199999999837019</v>
      </c>
      <c r="D23070" s="419">
        <f t="shared" si="520"/>
        <v>0.12099999999918509</v>
      </c>
      <c r="H23070" s="406"/>
      <c r="J23070" s="82">
        <v>8</v>
      </c>
      <c r="K23070" s="320">
        <v>3</v>
      </c>
    </row>
    <row r="23071" spans="1:12" x14ac:dyDescent="0.3">
      <c r="A23071" s="341">
        <v>43974.798610706021</v>
      </c>
      <c r="B23071" s="318">
        <v>41326.29</v>
      </c>
      <c r="C23071" s="355">
        <f t="shared" si="519"/>
        <v>0.25</v>
      </c>
      <c r="D23071" s="419">
        <f t="shared" si="520"/>
        <v>0.125</v>
      </c>
      <c r="H23071" s="406"/>
      <c r="J23071" s="82">
        <v>9</v>
      </c>
      <c r="K23071" s="321">
        <v>4</v>
      </c>
    </row>
    <row r="23072" spans="1:12" x14ac:dyDescent="0.3">
      <c r="A23072" s="341">
        <v>43974.840277314812</v>
      </c>
      <c r="B23072" s="318">
        <v>41326.523000000001</v>
      </c>
      <c r="C23072" s="355">
        <f t="shared" si="519"/>
        <v>0.23300000000017462</v>
      </c>
      <c r="D23072" s="419">
        <f t="shared" si="520"/>
        <v>0.11650000000008731</v>
      </c>
      <c r="H23072" s="406"/>
      <c r="J23072" s="82">
        <v>10</v>
      </c>
      <c r="K23072" s="391">
        <v>1</v>
      </c>
    </row>
    <row r="23073" spans="1:11" x14ac:dyDescent="0.3">
      <c r="A23073" s="341">
        <v>43974.88194392361</v>
      </c>
      <c r="B23073" s="318">
        <v>41326.752</v>
      </c>
      <c r="C23073" s="355">
        <f t="shared" si="519"/>
        <v>0.22899999999935972</v>
      </c>
      <c r="D23073" s="419">
        <f t="shared" si="520"/>
        <v>0.11449999999967986</v>
      </c>
      <c r="H23073" s="406"/>
      <c r="J23073" s="82">
        <v>11</v>
      </c>
      <c r="K23073" s="319">
        <v>2</v>
      </c>
    </row>
    <row r="23074" spans="1:11" x14ac:dyDescent="0.3">
      <c r="A23074" s="341">
        <v>43974.923610532409</v>
      </c>
      <c r="B23074" s="318">
        <v>41327</v>
      </c>
      <c r="C23074" s="355">
        <f t="shared" si="519"/>
        <v>0.24799999999959255</v>
      </c>
      <c r="D23074" s="419">
        <f t="shared" si="520"/>
        <v>0.12399999999979627</v>
      </c>
      <c r="H23074" s="406"/>
      <c r="J23074" s="82">
        <v>12</v>
      </c>
      <c r="K23074" s="320">
        <v>3</v>
      </c>
    </row>
    <row r="23075" spans="1:11" x14ac:dyDescent="0.3">
      <c r="A23075" s="341">
        <v>43974.9652771412</v>
      </c>
      <c r="B23075" s="318">
        <v>41327.249000000003</v>
      </c>
      <c r="C23075" s="355">
        <f t="shared" si="519"/>
        <v>0.24900000000343425</v>
      </c>
      <c r="D23075" s="419">
        <f t="shared" si="520"/>
        <v>0.12450000000171713</v>
      </c>
      <c r="E23075" s="336">
        <f>SUM(C23052:C23075)*7.4805194805</f>
        <v>43.858285714207639</v>
      </c>
      <c r="F23075" s="324">
        <f>AVERAGE(D23052:D23075)</f>
        <v>0.12214583333343398</v>
      </c>
      <c r="G23075" s="324">
        <f>_xlfn.STDEV.S(D23052:D23075)</f>
        <v>4.0202724508482442E-3</v>
      </c>
      <c r="H23075" s="406"/>
      <c r="J23075" s="82">
        <v>13</v>
      </c>
      <c r="K23075" s="321">
        <v>4</v>
      </c>
    </row>
    <row r="23076" spans="1:11" x14ac:dyDescent="0.3">
      <c r="A23076" s="341">
        <v>43975.006943749999</v>
      </c>
      <c r="B23076" s="318">
        <v>41327.487999999998</v>
      </c>
      <c r="C23076" s="355">
        <f t="shared" si="519"/>
        <v>0.23899999999412103</v>
      </c>
      <c r="D23076" s="419">
        <f t="shared" si="520"/>
        <v>0.11949999999706051</v>
      </c>
      <c r="H23076" s="406"/>
      <c r="J23076" s="82">
        <v>14</v>
      </c>
      <c r="K23076" s="391">
        <v>1</v>
      </c>
    </row>
    <row r="23077" spans="1:11" x14ac:dyDescent="0.3">
      <c r="A23077" s="341">
        <v>43975.048610358797</v>
      </c>
      <c r="B23077" s="318">
        <v>41327.720999999998</v>
      </c>
      <c r="C23077" s="355">
        <f t="shared" si="519"/>
        <v>0.23300000000017462</v>
      </c>
      <c r="D23077" s="419">
        <f t="shared" si="520"/>
        <v>0.11650000000008731</v>
      </c>
      <c r="H23077" s="406"/>
      <c r="J23077" s="82">
        <v>15</v>
      </c>
      <c r="K23077" s="319">
        <v>2</v>
      </c>
    </row>
    <row r="23078" spans="1:11" x14ac:dyDescent="0.3">
      <c r="A23078" s="341">
        <v>43975.090276967596</v>
      </c>
      <c r="B23078" s="318">
        <v>41327.964999999997</v>
      </c>
      <c r="C23078" s="355">
        <f t="shared" si="519"/>
        <v>0.24399999999877764</v>
      </c>
      <c r="D23078" s="419">
        <f t="shared" si="520"/>
        <v>0.12199999999938882</v>
      </c>
      <c r="H23078" s="406"/>
      <c r="J23078" s="82">
        <v>16</v>
      </c>
      <c r="K23078" s="320">
        <v>3</v>
      </c>
    </row>
    <row r="23079" spans="1:11" x14ac:dyDescent="0.3">
      <c r="A23079" s="341">
        <v>43975.131943576387</v>
      </c>
      <c r="B23079" s="318">
        <v>41328.218000000001</v>
      </c>
      <c r="C23079" s="355">
        <f t="shared" si="519"/>
        <v>0.25300000000424916</v>
      </c>
      <c r="D23079" s="419">
        <f t="shared" si="520"/>
        <v>0.12650000000212458</v>
      </c>
      <c r="H23079" s="406"/>
      <c r="J23079" s="82">
        <v>17</v>
      </c>
      <c r="K23079" s="321">
        <v>4</v>
      </c>
    </row>
    <row r="23080" spans="1:11" x14ac:dyDescent="0.3">
      <c r="A23080" s="341">
        <v>43975.173610185186</v>
      </c>
      <c r="B23080" s="318">
        <v>41328.472000000002</v>
      </c>
      <c r="C23080" s="355">
        <f t="shared" si="519"/>
        <v>0.25400000000081491</v>
      </c>
      <c r="D23080" s="419">
        <f t="shared" si="520"/>
        <v>0.12700000000040745</v>
      </c>
      <c r="H23080" s="406"/>
      <c r="J23080" s="82">
        <v>18</v>
      </c>
      <c r="K23080" s="391">
        <v>1</v>
      </c>
    </row>
    <row r="23081" spans="1:11" x14ac:dyDescent="0.3">
      <c r="A23081" s="341">
        <v>43975.215276793984</v>
      </c>
      <c r="B23081" s="318">
        <v>41328.711000000003</v>
      </c>
      <c r="C23081" s="355">
        <f t="shared" si="519"/>
        <v>0.23900000000139698</v>
      </c>
      <c r="D23081" s="419">
        <f t="shared" si="520"/>
        <v>0.11950000000069849</v>
      </c>
      <c r="H23081" s="406"/>
      <c r="J23081" s="82">
        <v>19</v>
      </c>
      <c r="K23081" s="319">
        <v>2</v>
      </c>
    </row>
    <row r="23082" spans="1:11" x14ac:dyDescent="0.3">
      <c r="A23082" s="341">
        <v>43975.256943402776</v>
      </c>
      <c r="B23082" s="318">
        <v>41328.968000000001</v>
      </c>
      <c r="C23082" s="355">
        <f t="shared" si="519"/>
        <v>0.25699999999778811</v>
      </c>
      <c r="D23082" s="419">
        <f t="shared" si="520"/>
        <v>0.12849999999889405</v>
      </c>
      <c r="H23082" s="406"/>
      <c r="J23082" s="82">
        <v>20</v>
      </c>
      <c r="K23082" s="320">
        <v>3</v>
      </c>
    </row>
    <row r="23083" spans="1:11" x14ac:dyDescent="0.3">
      <c r="A23083" s="341">
        <v>43975.298610011574</v>
      </c>
      <c r="B23083" s="318">
        <v>41329.228000000003</v>
      </c>
      <c r="C23083" s="355">
        <f t="shared" si="519"/>
        <v>0.26000000000203727</v>
      </c>
      <c r="D23083" s="419">
        <f t="shared" si="520"/>
        <v>0.13000000000101863</v>
      </c>
      <c r="H23083" s="406"/>
      <c r="J23083" s="82">
        <v>21</v>
      </c>
      <c r="K23083" s="321">
        <v>4</v>
      </c>
    </row>
    <row r="23084" spans="1:11" x14ac:dyDescent="0.3">
      <c r="A23084" s="341">
        <v>43975.340276620373</v>
      </c>
      <c r="B23084" s="318">
        <v>41329.478000000003</v>
      </c>
      <c r="C23084" s="355">
        <f t="shared" si="519"/>
        <v>0.25</v>
      </c>
      <c r="D23084" s="419">
        <f t="shared" si="520"/>
        <v>0.125</v>
      </c>
      <c r="H23084" s="406"/>
      <c r="J23084" s="82">
        <v>22</v>
      </c>
      <c r="K23084" s="391">
        <v>1</v>
      </c>
    </row>
    <row r="23085" spans="1:11" x14ac:dyDescent="0.3">
      <c r="A23085" s="341">
        <v>43975.381943229164</v>
      </c>
      <c r="B23085" s="318">
        <v>41329.720999999998</v>
      </c>
      <c r="C23085" s="355">
        <f t="shared" si="519"/>
        <v>0.24299999999493593</v>
      </c>
      <c r="D23085" s="419">
        <f t="shared" si="520"/>
        <v>0.12149999999746797</v>
      </c>
      <c r="H23085" s="406"/>
      <c r="J23085" s="82">
        <v>23</v>
      </c>
      <c r="K23085" s="319">
        <v>2</v>
      </c>
    </row>
    <row r="23086" spans="1:11" x14ac:dyDescent="0.3">
      <c r="A23086" s="341">
        <v>43975.423609837962</v>
      </c>
      <c r="B23086" s="318">
        <v>41329.970999999998</v>
      </c>
      <c r="C23086" s="355">
        <f t="shared" si="519"/>
        <v>0.25</v>
      </c>
      <c r="D23086" s="419">
        <f t="shared" si="520"/>
        <v>0.125</v>
      </c>
      <c r="H23086" s="406"/>
      <c r="J23086" s="82">
        <v>24</v>
      </c>
      <c r="K23086" s="320">
        <v>3</v>
      </c>
    </row>
    <row r="23087" spans="1:11" x14ac:dyDescent="0.3">
      <c r="A23087" s="341">
        <v>43975.465276446761</v>
      </c>
      <c r="B23087" s="318">
        <v>41330.222000000002</v>
      </c>
      <c r="C23087" s="355">
        <f t="shared" si="519"/>
        <v>0.25100000000384171</v>
      </c>
      <c r="D23087" s="419">
        <f t="shared" si="520"/>
        <v>0.12550000000192085</v>
      </c>
      <c r="H23087" s="406"/>
      <c r="J23087" s="82">
        <v>25</v>
      </c>
      <c r="K23087" s="321">
        <v>4</v>
      </c>
    </row>
    <row r="23088" spans="1:11" x14ac:dyDescent="0.3">
      <c r="A23088" s="341">
        <v>43975.506943055552</v>
      </c>
      <c r="B23088" s="318">
        <v>41330.468000000001</v>
      </c>
      <c r="C23088" s="355">
        <f t="shared" si="519"/>
        <v>0.24599999999918509</v>
      </c>
      <c r="D23088" s="419">
        <f t="shared" si="520"/>
        <v>0.12299999999959255</v>
      </c>
      <c r="H23088" s="406"/>
      <c r="J23088" s="82">
        <v>26</v>
      </c>
      <c r="K23088" s="391">
        <v>1</v>
      </c>
    </row>
    <row r="23089" spans="1:11" x14ac:dyDescent="0.3">
      <c r="A23089" s="341">
        <v>43975.548609664351</v>
      </c>
      <c r="B23089" s="318">
        <v>41330.701999999997</v>
      </c>
      <c r="C23089" s="355">
        <f t="shared" si="519"/>
        <v>0.23399999999674037</v>
      </c>
      <c r="D23089" s="419">
        <f t="shared" si="520"/>
        <v>0.11699999999837019</v>
      </c>
      <c r="H23089" s="406"/>
      <c r="J23089" s="82">
        <v>27</v>
      </c>
      <c r="K23089" s="319">
        <v>2</v>
      </c>
    </row>
    <row r="23090" spans="1:11" x14ac:dyDescent="0.3">
      <c r="A23090" s="341">
        <v>43975.590276273149</v>
      </c>
      <c r="B23090" s="318">
        <v>41330.949999999997</v>
      </c>
      <c r="C23090" s="355">
        <f t="shared" si="519"/>
        <v>0.24799999999959255</v>
      </c>
      <c r="D23090" s="419">
        <f t="shared" si="520"/>
        <v>0.12399999999979627</v>
      </c>
      <c r="H23090" s="406"/>
      <c r="J23090" s="82">
        <v>28</v>
      </c>
      <c r="K23090" s="320">
        <v>3</v>
      </c>
    </row>
    <row r="23091" spans="1:11" x14ac:dyDescent="0.3">
      <c r="A23091" s="341">
        <v>43975.631942881948</v>
      </c>
      <c r="B23091" s="318">
        <v>41331.199999999997</v>
      </c>
      <c r="C23091" s="355">
        <f t="shared" si="519"/>
        <v>0.25</v>
      </c>
      <c r="D23091" s="419">
        <f t="shared" si="520"/>
        <v>0.125</v>
      </c>
      <c r="H23091" s="406"/>
      <c r="J23091" s="82">
        <v>29</v>
      </c>
      <c r="K23091" s="321">
        <v>4</v>
      </c>
    </row>
    <row r="23092" spans="1:11" x14ac:dyDescent="0.3">
      <c r="A23092" s="341">
        <v>43975.673609490739</v>
      </c>
      <c r="B23092" s="318">
        <v>41331.438000000002</v>
      </c>
      <c r="C23092" s="355">
        <f t="shared" si="519"/>
        <v>0.23800000000483124</v>
      </c>
      <c r="D23092" s="419">
        <f t="shared" si="520"/>
        <v>0.11900000000241562</v>
      </c>
      <c r="H23092" s="406"/>
      <c r="J23092" s="82">
        <v>30</v>
      </c>
      <c r="K23092" s="391">
        <v>1</v>
      </c>
    </row>
    <row r="23093" spans="1:11" x14ac:dyDescent="0.3">
      <c r="A23093" s="341">
        <v>43975.715276099538</v>
      </c>
      <c r="B23093" s="318">
        <v>41331.67</v>
      </c>
      <c r="C23093" s="355">
        <f t="shared" si="519"/>
        <v>0.23199999999633292</v>
      </c>
      <c r="D23093" s="419">
        <f t="shared" si="520"/>
        <v>0.11599999999816646</v>
      </c>
      <c r="H23093" s="406"/>
      <c r="J23093" s="82">
        <v>31</v>
      </c>
      <c r="K23093" s="319">
        <v>2</v>
      </c>
    </row>
    <row r="23094" spans="1:11" x14ac:dyDescent="0.3">
      <c r="A23094" s="341">
        <v>43975.756942708336</v>
      </c>
      <c r="B23094" s="318">
        <v>41331.911999999997</v>
      </c>
      <c r="C23094" s="355">
        <f t="shared" si="519"/>
        <v>0.24199999999837019</v>
      </c>
      <c r="D23094" s="419">
        <f t="shared" si="520"/>
        <v>0.12099999999918509</v>
      </c>
      <c r="H23094" s="406"/>
      <c r="J23094" s="82">
        <v>32</v>
      </c>
      <c r="K23094" s="320">
        <v>3</v>
      </c>
    </row>
    <row r="23095" spans="1:11" x14ac:dyDescent="0.3">
      <c r="A23095" s="341">
        <v>43975.798609317128</v>
      </c>
      <c r="B23095" s="318">
        <v>41332.161</v>
      </c>
      <c r="C23095" s="355">
        <f t="shared" si="519"/>
        <v>0.24900000000343425</v>
      </c>
      <c r="D23095" s="419">
        <f t="shared" si="520"/>
        <v>0.12450000000171713</v>
      </c>
      <c r="H23095" s="406"/>
      <c r="J23095" s="82">
        <v>33</v>
      </c>
      <c r="K23095" s="321">
        <v>4</v>
      </c>
    </row>
    <row r="23096" spans="1:11" x14ac:dyDescent="0.3">
      <c r="A23096" s="341">
        <v>43975.840275925926</v>
      </c>
      <c r="B23096" s="318">
        <v>41332.400999999998</v>
      </c>
      <c r="C23096" s="355">
        <f t="shared" si="519"/>
        <v>0.23999999999796273</v>
      </c>
      <c r="D23096" s="419">
        <f t="shared" si="520"/>
        <v>0.11999999999898137</v>
      </c>
      <c r="H23096" s="406"/>
      <c r="J23096" s="82">
        <v>34</v>
      </c>
      <c r="K23096" s="391">
        <v>1</v>
      </c>
    </row>
    <row r="23097" spans="1:11" x14ac:dyDescent="0.3">
      <c r="A23097" s="341">
        <v>43975.881942534725</v>
      </c>
      <c r="B23097" s="318">
        <v>41332.631000000001</v>
      </c>
      <c r="C23097" s="355">
        <f t="shared" si="519"/>
        <v>0.23000000000320142</v>
      </c>
      <c r="D23097" s="419">
        <f t="shared" si="520"/>
        <v>0.11500000000160071</v>
      </c>
      <c r="H23097" s="406"/>
      <c r="J23097" s="82">
        <v>35</v>
      </c>
      <c r="K23097" s="319">
        <v>2</v>
      </c>
    </row>
    <row r="23098" spans="1:11" x14ac:dyDescent="0.3">
      <c r="A23098" s="341">
        <v>43975.923609143516</v>
      </c>
      <c r="B23098" s="318">
        <v>41332.868000000002</v>
      </c>
      <c r="C23098" s="355">
        <f t="shared" si="519"/>
        <v>0.23700000000098953</v>
      </c>
      <c r="D23098" s="419">
        <f t="shared" si="520"/>
        <v>0.11850000000049477</v>
      </c>
      <c r="H23098" s="406"/>
      <c r="J23098" s="82">
        <v>36</v>
      </c>
      <c r="K23098" s="320">
        <v>3</v>
      </c>
    </row>
    <row r="23099" spans="1:11" x14ac:dyDescent="0.3">
      <c r="A23099" s="341">
        <v>43975.965275752314</v>
      </c>
      <c r="B23099" s="318">
        <v>41333.118000000002</v>
      </c>
      <c r="C23099" s="355">
        <f t="shared" si="519"/>
        <v>0.25</v>
      </c>
      <c r="D23099" s="419">
        <f t="shared" si="520"/>
        <v>0.125</v>
      </c>
      <c r="E23099" s="336">
        <f>SUM(C23076:C23099)*7.4805194805</f>
        <v>43.903168831045356</v>
      </c>
      <c r="F23099" s="324">
        <f>AVERAGE(D23076:D23099)</f>
        <v>0.12227083333330786</v>
      </c>
      <c r="G23099" s="324">
        <f>_xlfn.STDEV.S(D23076:D23099)</f>
        <v>4.1098481057068878E-3</v>
      </c>
      <c r="H23099" s="404"/>
      <c r="I23099" s="344">
        <f>AVERAGE(D22932:D23099)</f>
        <v>0.12250595238096398</v>
      </c>
      <c r="J23099" s="82">
        <v>37</v>
      </c>
      <c r="K23099" s="321">
        <v>4</v>
      </c>
    </row>
    <row r="23100" spans="1:11" x14ac:dyDescent="0.3">
      <c r="A23100" s="341">
        <v>43976.006942361113</v>
      </c>
      <c r="B23100" s="318">
        <v>41333.360000000001</v>
      </c>
      <c r="C23100" s="355">
        <f t="shared" si="519"/>
        <v>0.24199999999837019</v>
      </c>
      <c r="D23100" s="419">
        <f t="shared" si="520"/>
        <v>0.12099999999918509</v>
      </c>
      <c r="H23100" s="406"/>
      <c r="J23100" s="82">
        <v>38</v>
      </c>
      <c r="K23100" s="391">
        <v>1</v>
      </c>
    </row>
    <row r="23101" spans="1:11" x14ac:dyDescent="0.3">
      <c r="A23101" s="341">
        <v>43976.048608969904</v>
      </c>
      <c r="B23101" s="318">
        <v>41333.599000000002</v>
      </c>
      <c r="C23101" s="355">
        <f t="shared" si="519"/>
        <v>0.23900000000139698</v>
      </c>
      <c r="D23101" s="419">
        <f t="shared" si="520"/>
        <v>0.11950000000069849</v>
      </c>
      <c r="H23101" s="406"/>
      <c r="J23101" s="82">
        <v>39</v>
      </c>
      <c r="K23101" s="319">
        <v>2</v>
      </c>
    </row>
    <row r="23102" spans="1:11" x14ac:dyDescent="0.3">
      <c r="A23102" s="341">
        <v>43976.090275578703</v>
      </c>
      <c r="B23102" s="318">
        <v>41333.837</v>
      </c>
      <c r="C23102" s="355">
        <f t="shared" si="519"/>
        <v>0.23799999999755528</v>
      </c>
      <c r="D23102" s="419">
        <f t="shared" si="520"/>
        <v>0.11899999999877764</v>
      </c>
      <c r="H23102" s="406"/>
      <c r="J23102" s="82">
        <v>40</v>
      </c>
      <c r="K23102" s="320">
        <v>3</v>
      </c>
    </row>
    <row r="23103" spans="1:11" x14ac:dyDescent="0.3">
      <c r="A23103" s="341">
        <v>43976.131942187501</v>
      </c>
      <c r="B23103" s="318">
        <v>41334.089</v>
      </c>
      <c r="C23103" s="355">
        <f t="shared" si="519"/>
        <v>0.25200000000040745</v>
      </c>
      <c r="D23103" s="419">
        <f t="shared" si="520"/>
        <v>0.12600000000020373</v>
      </c>
      <c r="H23103" s="406"/>
      <c r="J23103" s="82">
        <v>41</v>
      </c>
      <c r="K23103" s="321">
        <v>4</v>
      </c>
    </row>
    <row r="23104" spans="1:11" x14ac:dyDescent="0.3">
      <c r="A23104" s="341">
        <v>43976.173608796293</v>
      </c>
      <c r="B23104" s="318">
        <v>41334.338000000003</v>
      </c>
      <c r="C23104" s="355">
        <f t="shared" si="519"/>
        <v>0.24900000000343425</v>
      </c>
      <c r="D23104" s="419">
        <f t="shared" si="520"/>
        <v>0.12450000000171713</v>
      </c>
      <c r="H23104" s="406"/>
      <c r="J23104" s="82">
        <v>42</v>
      </c>
      <c r="K23104" s="391">
        <v>1</v>
      </c>
    </row>
    <row r="23105" spans="1:11" x14ac:dyDescent="0.3">
      <c r="A23105" s="341">
        <v>43976.215275405091</v>
      </c>
      <c r="B23105" s="318">
        <v>41334.588000000003</v>
      </c>
      <c r="C23105" s="355">
        <f t="shared" si="519"/>
        <v>0.25</v>
      </c>
      <c r="D23105" s="419">
        <f t="shared" si="520"/>
        <v>0.125</v>
      </c>
      <c r="H23105" s="406"/>
      <c r="J23105" s="82">
        <v>43</v>
      </c>
      <c r="K23105" s="319">
        <v>2</v>
      </c>
    </row>
    <row r="23106" spans="1:11" x14ac:dyDescent="0.3">
      <c r="A23106" s="341">
        <v>43976.25694201389</v>
      </c>
      <c r="B23106" s="318">
        <v>41334.832999999999</v>
      </c>
      <c r="C23106" s="355">
        <f t="shared" si="519"/>
        <v>0.24499999999534339</v>
      </c>
      <c r="D23106" s="419">
        <f t="shared" si="520"/>
        <v>0.12249999999767169</v>
      </c>
      <c r="H23106" s="406"/>
      <c r="J23106" s="82">
        <v>44</v>
      </c>
      <c r="K23106" s="320">
        <v>3</v>
      </c>
    </row>
    <row r="23107" spans="1:11" x14ac:dyDescent="0.3">
      <c r="A23107" s="341">
        <v>43976.298608622688</v>
      </c>
      <c r="B23107" s="318">
        <v>41335.093000000001</v>
      </c>
      <c r="C23107" s="355">
        <f t="shared" si="519"/>
        <v>0.26000000000203727</v>
      </c>
      <c r="D23107" s="419">
        <f t="shared" si="520"/>
        <v>0.13000000000101863</v>
      </c>
      <c r="H23107" s="406"/>
      <c r="J23107" s="82">
        <v>45</v>
      </c>
      <c r="K23107" s="321">
        <v>4</v>
      </c>
    </row>
    <row r="23108" spans="1:11" x14ac:dyDescent="0.3">
      <c r="A23108" s="341">
        <v>43976.34027523148</v>
      </c>
      <c r="B23108" s="318">
        <v>41335.35</v>
      </c>
      <c r="C23108" s="355">
        <f t="shared" si="519"/>
        <v>0.25699999999778811</v>
      </c>
      <c r="D23108" s="419">
        <f t="shared" si="520"/>
        <v>0.12849999999889405</v>
      </c>
      <c r="H23108" s="406"/>
      <c r="J23108" s="82">
        <v>46</v>
      </c>
      <c r="K23108" s="391">
        <v>1</v>
      </c>
    </row>
    <row r="23109" spans="1:11" x14ac:dyDescent="0.3">
      <c r="A23109" s="341">
        <v>43976.381941840278</v>
      </c>
      <c r="B23109" s="318">
        <v>41335.599999999999</v>
      </c>
      <c r="C23109" s="355">
        <f t="shared" si="519"/>
        <v>0.25</v>
      </c>
      <c r="D23109" s="419">
        <f t="shared" si="520"/>
        <v>0.125</v>
      </c>
      <c r="H23109" s="406"/>
      <c r="J23109" s="82">
        <v>47</v>
      </c>
      <c r="K23109" s="319">
        <v>2</v>
      </c>
    </row>
    <row r="23110" spans="1:11" x14ac:dyDescent="0.3">
      <c r="A23110" s="341">
        <v>43976.423608449077</v>
      </c>
      <c r="B23110" s="318">
        <v>41335.843999999997</v>
      </c>
      <c r="C23110" s="355">
        <f t="shared" si="519"/>
        <v>0.24399999999877764</v>
      </c>
      <c r="D23110" s="419">
        <f t="shared" si="520"/>
        <v>0.12199999999938882</v>
      </c>
      <c r="H23110" s="406"/>
      <c r="J23110" s="82">
        <v>48</v>
      </c>
      <c r="K23110" s="320">
        <v>3</v>
      </c>
    </row>
    <row r="23111" spans="1:11" x14ac:dyDescent="0.3">
      <c r="A23111" s="341">
        <v>43976.465275057868</v>
      </c>
      <c r="B23111" s="318">
        <v>41336.099000000002</v>
      </c>
      <c r="C23111" s="355">
        <f t="shared" si="519"/>
        <v>0.25500000000465661</v>
      </c>
      <c r="D23111" s="419">
        <f t="shared" si="520"/>
        <v>0.12750000000232831</v>
      </c>
      <c r="H23111" s="406"/>
      <c r="J23111" s="82">
        <v>49</v>
      </c>
      <c r="K23111" s="321">
        <v>4</v>
      </c>
    </row>
    <row r="23112" spans="1:11" x14ac:dyDescent="0.3">
      <c r="A23112" s="341">
        <v>43976.506941666667</v>
      </c>
      <c r="B23112" s="318">
        <v>41336.347000000002</v>
      </c>
      <c r="C23112" s="355">
        <f t="shared" si="519"/>
        <v>0.24799999999959255</v>
      </c>
      <c r="D23112" s="419">
        <f t="shared" si="520"/>
        <v>0.12399999999979627</v>
      </c>
      <c r="H23112" s="406"/>
      <c r="J23112" s="82">
        <v>50</v>
      </c>
      <c r="K23112" s="391">
        <v>1</v>
      </c>
    </row>
    <row r="23113" spans="1:11" x14ac:dyDescent="0.3">
      <c r="A23113" s="341">
        <v>43976.548608275465</v>
      </c>
      <c r="B23113" s="318">
        <v>41336.591</v>
      </c>
      <c r="C23113" s="355">
        <f t="shared" si="519"/>
        <v>0.24399999999877764</v>
      </c>
      <c r="D23113" s="419">
        <f t="shared" si="520"/>
        <v>0.12199999999938882</v>
      </c>
      <c r="H23113" s="406"/>
      <c r="J23113" s="82">
        <v>51</v>
      </c>
      <c r="K23113" s="319">
        <v>2</v>
      </c>
    </row>
    <row r="23114" spans="1:11" x14ac:dyDescent="0.3">
      <c r="A23114" s="341">
        <v>43976.590274884256</v>
      </c>
      <c r="B23114" s="318">
        <v>41336.830999999998</v>
      </c>
      <c r="C23114" s="355">
        <f t="shared" si="519"/>
        <v>0.23999999999796273</v>
      </c>
      <c r="D23114" s="419">
        <f t="shared" si="520"/>
        <v>0.11999999999898137</v>
      </c>
      <c r="H23114" s="406"/>
      <c r="J23114" s="82">
        <v>52</v>
      </c>
      <c r="K23114" s="320">
        <v>3</v>
      </c>
    </row>
    <row r="23115" spans="1:11" x14ac:dyDescent="0.3">
      <c r="A23115" s="341">
        <v>43976.631941493055</v>
      </c>
      <c r="B23115" s="318">
        <v>41337.087</v>
      </c>
      <c r="C23115" s="355">
        <f t="shared" si="519"/>
        <v>0.25600000000122236</v>
      </c>
      <c r="D23115" s="419">
        <f t="shared" si="520"/>
        <v>0.12800000000061118</v>
      </c>
      <c r="H23115" s="406"/>
      <c r="J23115" s="82">
        <v>53</v>
      </c>
      <c r="K23115" s="321">
        <v>4</v>
      </c>
    </row>
    <row r="23116" spans="1:11" x14ac:dyDescent="0.3">
      <c r="A23116" s="341">
        <v>43976.673608101853</v>
      </c>
      <c r="B23116" s="318">
        <v>41337.33</v>
      </c>
      <c r="C23116" s="355">
        <f t="shared" si="519"/>
        <v>0.24300000000221189</v>
      </c>
      <c r="D23116" s="419">
        <f t="shared" si="520"/>
        <v>0.12150000000110595</v>
      </c>
      <c r="H23116" s="406"/>
      <c r="J23116" s="82">
        <v>54</v>
      </c>
      <c r="K23116" s="391">
        <v>1</v>
      </c>
    </row>
    <row r="23117" spans="1:11" x14ac:dyDescent="0.3">
      <c r="A23117" s="341">
        <v>43976.715274710645</v>
      </c>
      <c r="B23117" s="318">
        <v>41337.57</v>
      </c>
      <c r="C23117" s="355">
        <f t="shared" si="519"/>
        <v>0.23999999999796273</v>
      </c>
      <c r="D23117" s="419">
        <f t="shared" si="520"/>
        <v>0.11999999999898137</v>
      </c>
      <c r="H23117" s="406"/>
      <c r="J23117" s="82">
        <v>55</v>
      </c>
      <c r="K23117" s="319">
        <v>2</v>
      </c>
    </row>
    <row r="23118" spans="1:11" x14ac:dyDescent="0.3">
      <c r="A23118" s="341">
        <v>43976.756941319443</v>
      </c>
      <c r="B23118" s="318">
        <v>41337.809000000001</v>
      </c>
      <c r="C23118" s="355">
        <f t="shared" si="519"/>
        <v>0.23900000000139698</v>
      </c>
      <c r="D23118" s="419">
        <f t="shared" si="520"/>
        <v>0.11950000000069849</v>
      </c>
      <c r="H23118" s="406"/>
      <c r="J23118" s="82">
        <v>56</v>
      </c>
      <c r="K23118" s="320">
        <v>3</v>
      </c>
    </row>
    <row r="23119" spans="1:11" x14ac:dyDescent="0.3">
      <c r="A23119" s="341">
        <v>43976.798607928242</v>
      </c>
      <c r="B23119" s="318">
        <v>41338.06</v>
      </c>
      <c r="C23119" s="355">
        <f t="shared" si="519"/>
        <v>0.25099999999656575</v>
      </c>
      <c r="D23119" s="419">
        <f t="shared" si="520"/>
        <v>0.12549999999828287</v>
      </c>
      <c r="H23119" s="406"/>
      <c r="J23119" s="82">
        <v>57</v>
      </c>
      <c r="K23119" s="321">
        <v>4</v>
      </c>
    </row>
    <row r="23120" spans="1:11" x14ac:dyDescent="0.3">
      <c r="A23120" s="341">
        <v>43976.84027453704</v>
      </c>
      <c r="B23120" s="318">
        <v>41338.307000000001</v>
      </c>
      <c r="C23120" s="355">
        <f t="shared" si="519"/>
        <v>0.2470000000030268</v>
      </c>
      <c r="D23120" s="419">
        <f t="shared" si="520"/>
        <v>0.1235000000015134</v>
      </c>
      <c r="H23120" s="406"/>
      <c r="J23120" s="82">
        <v>58</v>
      </c>
      <c r="K23120" s="391">
        <v>1</v>
      </c>
    </row>
    <row r="23121" spans="1:11" x14ac:dyDescent="0.3">
      <c r="A23121" s="341">
        <v>43976.881941145832</v>
      </c>
      <c r="B23121" s="318">
        <v>41338.550000000003</v>
      </c>
      <c r="C23121" s="355">
        <f t="shared" si="519"/>
        <v>0.24300000000221189</v>
      </c>
      <c r="D23121" s="419">
        <f t="shared" si="520"/>
        <v>0.12150000000110595</v>
      </c>
      <c r="H23121" s="406"/>
      <c r="J23121" s="82">
        <v>59</v>
      </c>
      <c r="K23121" s="319">
        <v>2</v>
      </c>
    </row>
    <row r="23122" spans="1:11" x14ac:dyDescent="0.3">
      <c r="A23122" s="341">
        <v>43976.92360775463</v>
      </c>
      <c r="B23122" s="318">
        <v>41338.781999999999</v>
      </c>
      <c r="C23122" s="355">
        <f t="shared" si="519"/>
        <v>0.23199999999633292</v>
      </c>
      <c r="D23122" s="419">
        <f t="shared" si="520"/>
        <v>0.11599999999816646</v>
      </c>
      <c r="H23122" s="406"/>
      <c r="J23122" s="82">
        <v>60</v>
      </c>
      <c r="K23122" s="320">
        <v>3</v>
      </c>
    </row>
    <row r="23123" spans="1:11" x14ac:dyDescent="0.3">
      <c r="A23123" s="341">
        <v>43976.965274363429</v>
      </c>
      <c r="B23123" s="318">
        <v>41339.027000000002</v>
      </c>
      <c r="C23123" s="355">
        <f t="shared" si="519"/>
        <v>0.24500000000261934</v>
      </c>
      <c r="D23123" s="419">
        <f t="shared" si="520"/>
        <v>0.12250000000130967</v>
      </c>
      <c r="E23123" s="336">
        <f>SUM(C23100:C23123)*7.4805194805</f>
        <v>44.202389610271887</v>
      </c>
      <c r="F23123" s="324">
        <f>AVERAGE(D23100:D23123)</f>
        <v>0.1231041666666594</v>
      </c>
      <c r="G23123" s="324">
        <f>_xlfn.STDEV.S(D23100:D23123)</f>
        <v>3.4230013743306968E-3</v>
      </c>
      <c r="H23123" s="406"/>
      <c r="J23123" s="82">
        <v>61</v>
      </c>
      <c r="K23123" s="321">
        <v>4</v>
      </c>
    </row>
    <row r="23124" spans="1:11" x14ac:dyDescent="0.3">
      <c r="A23124" s="341">
        <v>43977.00694097222</v>
      </c>
      <c r="B23124" s="318">
        <v>41339.277999999998</v>
      </c>
      <c r="C23124" s="355">
        <f t="shared" si="519"/>
        <v>0.25099999999656575</v>
      </c>
      <c r="D23124" s="419">
        <f t="shared" si="520"/>
        <v>0.12549999999828287</v>
      </c>
      <c r="H23124" s="406"/>
      <c r="J23124" s="82">
        <v>62</v>
      </c>
      <c r="K23124" s="391">
        <v>1</v>
      </c>
    </row>
    <row r="23125" spans="1:11" x14ac:dyDescent="0.3">
      <c r="A23125" s="341">
        <v>43977.048607581019</v>
      </c>
      <c r="B23125" s="318">
        <v>41339.521999999997</v>
      </c>
      <c r="C23125" s="355">
        <f t="shared" si="519"/>
        <v>0.24399999999877764</v>
      </c>
      <c r="D23125" s="419">
        <f t="shared" si="520"/>
        <v>0.12199999999938882</v>
      </c>
      <c r="H23125" s="406"/>
      <c r="J23125" s="82">
        <v>63</v>
      </c>
      <c r="K23125" s="319">
        <v>2</v>
      </c>
    </row>
    <row r="23126" spans="1:11" x14ac:dyDescent="0.3">
      <c r="A23126" s="341">
        <v>43977.090274189817</v>
      </c>
      <c r="B23126" s="318">
        <v>41339.760999999999</v>
      </c>
      <c r="C23126" s="355">
        <f t="shared" si="519"/>
        <v>0.23900000000139698</v>
      </c>
      <c r="D23126" s="419">
        <f t="shared" si="520"/>
        <v>0.11950000000069849</v>
      </c>
      <c r="H23126" s="406"/>
      <c r="J23126" s="82">
        <v>64</v>
      </c>
      <c r="K23126" s="320">
        <v>3</v>
      </c>
    </row>
    <row r="23127" spans="1:11" x14ac:dyDescent="0.3">
      <c r="A23127" s="341">
        <v>43977.131940798608</v>
      </c>
      <c r="B23127" s="318">
        <v>41340.008999999998</v>
      </c>
      <c r="C23127" s="355">
        <f t="shared" si="519"/>
        <v>0.24799999999959255</v>
      </c>
      <c r="D23127" s="419">
        <f t="shared" si="520"/>
        <v>0.12399999999979627</v>
      </c>
      <c r="H23127" s="406"/>
      <c r="J23127" s="82">
        <v>65</v>
      </c>
      <c r="K23127" s="321">
        <v>4</v>
      </c>
    </row>
    <row r="23128" spans="1:11" x14ac:dyDescent="0.3">
      <c r="A23128" s="341">
        <v>43977.173607407407</v>
      </c>
      <c r="B23128" s="318">
        <v>41340.262000000002</v>
      </c>
      <c r="C23128" s="355">
        <f t="shared" si="519"/>
        <v>0.25300000000424916</v>
      </c>
      <c r="D23128" s="419">
        <f t="shared" si="520"/>
        <v>0.12650000000212458</v>
      </c>
      <c r="H23128" s="406"/>
      <c r="J23128" s="82">
        <v>66</v>
      </c>
      <c r="K23128" s="391">
        <v>1</v>
      </c>
    </row>
    <row r="23129" spans="1:11" x14ac:dyDescent="0.3">
      <c r="A23129" s="341">
        <v>43977.215274016206</v>
      </c>
      <c r="B23129" s="318">
        <v>41340.512999999999</v>
      </c>
      <c r="C23129" s="355">
        <f t="shared" ref="C23129:C23262" si="521">B23129-B23128</f>
        <v>0.25099999999656575</v>
      </c>
      <c r="D23129" s="419">
        <f t="shared" ref="D23129:D23262" si="522">C23129/2</f>
        <v>0.12549999999828287</v>
      </c>
      <c r="H23129" s="406"/>
      <c r="J23129" s="82">
        <v>67</v>
      </c>
      <c r="K23129" s="319">
        <v>2</v>
      </c>
    </row>
    <row r="23130" spans="1:11" x14ac:dyDescent="0.3">
      <c r="A23130" s="341">
        <v>43977.256940624997</v>
      </c>
      <c r="B23130" s="318">
        <v>41340.760999999999</v>
      </c>
      <c r="C23130" s="355">
        <f t="shared" si="521"/>
        <v>0.24799999999959255</v>
      </c>
      <c r="D23130" s="419">
        <f t="shared" si="522"/>
        <v>0.12399999999979627</v>
      </c>
      <c r="H23130" s="406"/>
      <c r="J23130" s="82">
        <v>68</v>
      </c>
      <c r="K23130" s="320">
        <v>3</v>
      </c>
    </row>
    <row r="23131" spans="1:11" x14ac:dyDescent="0.3">
      <c r="A23131" s="341">
        <v>43977.298607233795</v>
      </c>
      <c r="B23131" s="318">
        <v>41341.019999999997</v>
      </c>
      <c r="C23131" s="355">
        <f t="shared" si="521"/>
        <v>0.25899999999819556</v>
      </c>
      <c r="D23131" s="419">
        <f t="shared" si="522"/>
        <v>0.12949999999909778</v>
      </c>
      <c r="H23131" s="406"/>
      <c r="J23131" s="82">
        <v>69</v>
      </c>
      <c r="K23131" s="321">
        <v>4</v>
      </c>
    </row>
    <row r="23132" spans="1:11" x14ac:dyDescent="0.3">
      <c r="A23132" s="341">
        <v>43977.340273842594</v>
      </c>
      <c r="B23132" s="318">
        <v>41341.277999999998</v>
      </c>
      <c r="C23132" s="355">
        <f t="shared" si="521"/>
        <v>0.25800000000162981</v>
      </c>
      <c r="D23132" s="419">
        <f t="shared" si="522"/>
        <v>0.12900000000081491</v>
      </c>
      <c r="H23132" s="406"/>
      <c r="J23132" s="82">
        <v>70</v>
      </c>
      <c r="K23132" s="391">
        <v>1</v>
      </c>
    </row>
    <row r="23133" spans="1:11" x14ac:dyDescent="0.3">
      <c r="A23133" s="341">
        <v>43977.381940451392</v>
      </c>
      <c r="B23133" s="318">
        <v>41341.527999999998</v>
      </c>
      <c r="C23133" s="355">
        <f t="shared" si="521"/>
        <v>0.25</v>
      </c>
      <c r="D23133" s="419">
        <f t="shared" si="522"/>
        <v>0.125</v>
      </c>
      <c r="H23133" s="406"/>
      <c r="J23133" s="82">
        <v>71</v>
      </c>
      <c r="K23133" s="319">
        <v>2</v>
      </c>
    </row>
    <row r="23134" spans="1:11" x14ac:dyDescent="0.3">
      <c r="A23134" s="341">
        <v>43977.423607060184</v>
      </c>
      <c r="B23134" s="318">
        <v>41341.771000000001</v>
      </c>
      <c r="C23134" s="355">
        <f t="shared" si="521"/>
        <v>0.24300000000221189</v>
      </c>
      <c r="D23134" s="419">
        <f t="shared" si="522"/>
        <v>0.12150000000110595</v>
      </c>
      <c r="H23134" s="406"/>
      <c r="J23134" s="82">
        <v>72</v>
      </c>
      <c r="K23134" s="320">
        <v>3</v>
      </c>
    </row>
    <row r="23135" spans="1:11" x14ac:dyDescent="0.3">
      <c r="A23135" s="341">
        <v>43977.465273668982</v>
      </c>
      <c r="B23135" s="318">
        <v>41342.021999999997</v>
      </c>
      <c r="C23135" s="355">
        <f t="shared" si="521"/>
        <v>0.25099999999656575</v>
      </c>
      <c r="D23135" s="419">
        <f t="shared" si="522"/>
        <v>0.12549999999828287</v>
      </c>
      <c r="H23135" s="406"/>
      <c r="J23135" s="82">
        <v>73</v>
      </c>
      <c r="K23135" s="321">
        <v>4</v>
      </c>
    </row>
    <row r="23136" spans="1:11" x14ac:dyDescent="0.3">
      <c r="A23136" s="341">
        <v>43977.506940277781</v>
      </c>
      <c r="B23136" s="318">
        <v>41342.277999999998</v>
      </c>
      <c r="C23136" s="355">
        <f t="shared" si="521"/>
        <v>0.25600000000122236</v>
      </c>
      <c r="D23136" s="419">
        <f t="shared" si="522"/>
        <v>0.12800000000061118</v>
      </c>
      <c r="H23136" s="406"/>
      <c r="J23136" s="82">
        <v>74</v>
      </c>
      <c r="K23136" s="391">
        <v>1</v>
      </c>
    </row>
    <row r="23137" spans="1:11" x14ac:dyDescent="0.3">
      <c r="A23137" s="341">
        <v>43977.548606886572</v>
      </c>
      <c r="B23137" s="318">
        <v>41342.521000000001</v>
      </c>
      <c r="C23137" s="355">
        <f t="shared" si="521"/>
        <v>0.24300000000221189</v>
      </c>
      <c r="D23137" s="419">
        <f t="shared" si="522"/>
        <v>0.12150000000110595</v>
      </c>
      <c r="H23137" s="406"/>
      <c r="J23137" s="82">
        <v>75</v>
      </c>
      <c r="K23137" s="319">
        <v>2</v>
      </c>
    </row>
    <row r="23138" spans="1:11" x14ac:dyDescent="0.3">
      <c r="A23138" s="341">
        <v>43977.590273495371</v>
      </c>
      <c r="B23138" s="318">
        <v>41342.76</v>
      </c>
      <c r="C23138" s="355">
        <f t="shared" si="521"/>
        <v>0.23900000000139698</v>
      </c>
      <c r="D23138" s="419">
        <f t="shared" si="522"/>
        <v>0.11950000000069849</v>
      </c>
      <c r="H23138" s="406"/>
      <c r="J23138" s="82">
        <v>76</v>
      </c>
      <c r="K23138" s="320">
        <v>3</v>
      </c>
    </row>
    <row r="23139" spans="1:11" x14ac:dyDescent="0.3">
      <c r="A23139" s="341">
        <v>43977.631940104169</v>
      </c>
      <c r="B23139" s="318">
        <v>41343.01</v>
      </c>
      <c r="C23139" s="355">
        <f t="shared" si="521"/>
        <v>0.25</v>
      </c>
      <c r="D23139" s="419">
        <f t="shared" si="522"/>
        <v>0.125</v>
      </c>
      <c r="H23139" s="406"/>
      <c r="J23139" s="82">
        <v>77</v>
      </c>
      <c r="K23139" s="321">
        <v>4</v>
      </c>
    </row>
    <row r="23140" spans="1:11" x14ac:dyDescent="0.3">
      <c r="A23140" s="341">
        <v>43977.67360671296</v>
      </c>
      <c r="B23140" s="318">
        <v>41343.26</v>
      </c>
      <c r="C23140" s="355">
        <f t="shared" si="521"/>
        <v>0.25</v>
      </c>
      <c r="D23140" s="419">
        <f t="shared" si="522"/>
        <v>0.125</v>
      </c>
      <c r="H23140" s="406"/>
      <c r="J23140" s="82">
        <v>78</v>
      </c>
      <c r="K23140" s="391">
        <v>1</v>
      </c>
    </row>
    <row r="23141" spans="1:11" x14ac:dyDescent="0.3">
      <c r="A23141" s="341">
        <v>43977.715273321759</v>
      </c>
      <c r="B23141" s="318">
        <v>41343.500999999997</v>
      </c>
      <c r="C23141" s="355">
        <f t="shared" si="521"/>
        <v>0.24099999999452848</v>
      </c>
      <c r="D23141" s="419">
        <f t="shared" si="522"/>
        <v>0.12049999999726424</v>
      </c>
      <c r="H23141" s="406"/>
      <c r="J23141" s="82">
        <v>79</v>
      </c>
      <c r="K23141" s="319">
        <v>2</v>
      </c>
    </row>
    <row r="23142" spans="1:11" x14ac:dyDescent="0.3">
      <c r="A23142" s="341">
        <v>43977.756939930558</v>
      </c>
      <c r="B23142" s="318">
        <v>41343.732000000004</v>
      </c>
      <c r="C23142" s="355">
        <f t="shared" si="521"/>
        <v>0.23100000000704313</v>
      </c>
      <c r="D23142" s="419">
        <f t="shared" si="522"/>
        <v>0.11550000000352156</v>
      </c>
      <c r="H23142" s="406"/>
      <c r="J23142" s="82">
        <v>80</v>
      </c>
      <c r="K23142" s="320">
        <v>3</v>
      </c>
    </row>
    <row r="23143" spans="1:11" x14ac:dyDescent="0.3">
      <c r="A23143" s="341">
        <v>43977.798606539349</v>
      </c>
      <c r="B23143" s="318">
        <v>41343.978000000003</v>
      </c>
      <c r="C23143" s="355">
        <f t="shared" si="521"/>
        <v>0.24599999999918509</v>
      </c>
      <c r="D23143" s="419">
        <f t="shared" si="522"/>
        <v>0.12299999999959255</v>
      </c>
      <c r="H23143" s="406"/>
      <c r="J23143" s="82">
        <v>81</v>
      </c>
      <c r="K23143" s="321">
        <v>4</v>
      </c>
    </row>
    <row r="23144" spans="1:11" x14ac:dyDescent="0.3">
      <c r="A23144" s="341">
        <v>43977.840273148147</v>
      </c>
      <c r="B23144" s="318">
        <v>41344.228000000003</v>
      </c>
      <c r="C23144" s="355">
        <f t="shared" si="521"/>
        <v>0.25</v>
      </c>
      <c r="D23144" s="419">
        <f t="shared" si="522"/>
        <v>0.125</v>
      </c>
      <c r="H23144" s="406"/>
      <c r="J23144" s="82">
        <v>82</v>
      </c>
      <c r="K23144" s="391">
        <v>1</v>
      </c>
    </row>
    <row r="23145" spans="1:11" x14ac:dyDescent="0.3">
      <c r="A23145" s="341">
        <v>43977.881939756946</v>
      </c>
      <c r="B23145" s="318">
        <v>41344.468999999997</v>
      </c>
      <c r="C23145" s="355">
        <f t="shared" si="521"/>
        <v>0.24099999999452848</v>
      </c>
      <c r="D23145" s="419">
        <f t="shared" si="522"/>
        <v>0.12049999999726424</v>
      </c>
      <c r="H23145" s="406"/>
      <c r="J23145" s="82">
        <v>83</v>
      </c>
      <c r="K23145" s="319">
        <v>2</v>
      </c>
    </row>
    <row r="23146" spans="1:11" x14ac:dyDescent="0.3">
      <c r="A23146" s="341">
        <v>43977.923606365737</v>
      </c>
      <c r="B23146" s="318">
        <v>41344.701999999997</v>
      </c>
      <c r="C23146" s="355">
        <f t="shared" si="521"/>
        <v>0.23300000000017462</v>
      </c>
      <c r="D23146" s="419">
        <f t="shared" si="522"/>
        <v>0.11650000000008731</v>
      </c>
      <c r="H23146" s="406"/>
      <c r="J23146" s="82">
        <v>84</v>
      </c>
      <c r="K23146" s="320">
        <v>3</v>
      </c>
    </row>
    <row r="23147" spans="1:11" x14ac:dyDescent="0.3">
      <c r="A23147" s="341">
        <v>43977.965272974536</v>
      </c>
      <c r="B23147" s="318">
        <v>41344.940999999999</v>
      </c>
      <c r="C23147" s="355">
        <f t="shared" si="521"/>
        <v>0.23900000000139698</v>
      </c>
      <c r="D23147" s="419">
        <f t="shared" si="522"/>
        <v>0.11950000000069849</v>
      </c>
      <c r="E23147" s="336">
        <f>SUM(C23124:C23147)*7.4805194805</f>
        <v>44.239792207654794</v>
      </c>
      <c r="F23147" s="324">
        <f>AVERAGE(D23124:D23147)</f>
        <v>0.12320833333327148</v>
      </c>
      <c r="G23147" s="324">
        <f>_xlfn.STDEV.S(D23124:D23147)</f>
        <v>3.6383126361335676E-3</v>
      </c>
      <c r="H23147" s="406"/>
      <c r="J23147" s="82">
        <v>85</v>
      </c>
      <c r="K23147" s="321">
        <v>4</v>
      </c>
    </row>
    <row r="23148" spans="1:11" x14ac:dyDescent="0.3">
      <c r="A23148" s="341">
        <v>43978.006939583334</v>
      </c>
      <c r="B23148" s="318">
        <v>41345.19</v>
      </c>
      <c r="C23148" s="355">
        <f t="shared" si="521"/>
        <v>0.24900000000343425</v>
      </c>
      <c r="D23148" s="419">
        <f t="shared" si="522"/>
        <v>0.12450000000171713</v>
      </c>
      <c r="H23148" s="406"/>
      <c r="J23148" s="82">
        <v>86</v>
      </c>
      <c r="K23148" s="391">
        <v>1</v>
      </c>
    </row>
    <row r="23149" spans="1:11" x14ac:dyDescent="0.3">
      <c r="A23149" s="341">
        <v>43978.048606192133</v>
      </c>
      <c r="B23149" s="318">
        <v>41345.438000000002</v>
      </c>
      <c r="C23149" s="355">
        <f t="shared" si="521"/>
        <v>0.24799999999959255</v>
      </c>
      <c r="D23149" s="419">
        <f t="shared" si="522"/>
        <v>0.12399999999979627</v>
      </c>
      <c r="H23149" s="406"/>
      <c r="J23149" s="82">
        <v>87</v>
      </c>
      <c r="K23149" s="319">
        <v>2</v>
      </c>
    </row>
    <row r="23150" spans="1:11" x14ac:dyDescent="0.3">
      <c r="A23150" s="341">
        <v>43978.090272800924</v>
      </c>
      <c r="B23150" s="318">
        <v>41345.678999999996</v>
      </c>
      <c r="C23150" s="355">
        <f t="shared" si="521"/>
        <v>0.24099999999452848</v>
      </c>
      <c r="D23150" s="419">
        <f t="shared" si="522"/>
        <v>0.12049999999726424</v>
      </c>
      <c r="H23150" s="406"/>
      <c r="J23150" s="82">
        <v>88</v>
      </c>
      <c r="K23150" s="320">
        <v>3</v>
      </c>
    </row>
    <row r="23151" spans="1:11" x14ac:dyDescent="0.3">
      <c r="A23151" s="341">
        <v>43978.131939409723</v>
      </c>
      <c r="B23151" s="318">
        <v>41345.928999999996</v>
      </c>
      <c r="C23151" s="355">
        <f t="shared" si="521"/>
        <v>0.25</v>
      </c>
      <c r="D23151" s="419">
        <f t="shared" si="522"/>
        <v>0.125</v>
      </c>
      <c r="H23151" s="406"/>
      <c r="J23151" s="82">
        <v>89</v>
      </c>
      <c r="K23151" s="321">
        <v>4</v>
      </c>
    </row>
    <row r="23152" spans="1:11" x14ac:dyDescent="0.3">
      <c r="A23152" s="341">
        <v>43978.173606018521</v>
      </c>
      <c r="B23152" s="318">
        <v>41346.180999999997</v>
      </c>
      <c r="C23152" s="355">
        <f t="shared" si="521"/>
        <v>0.25200000000040745</v>
      </c>
      <c r="D23152" s="419">
        <f t="shared" si="522"/>
        <v>0.12600000000020373</v>
      </c>
      <c r="H23152" s="406"/>
      <c r="J23152" s="82">
        <v>90</v>
      </c>
      <c r="K23152" s="391">
        <v>1</v>
      </c>
    </row>
    <row r="23153" spans="1:12" x14ac:dyDescent="0.3">
      <c r="A23153" s="341">
        <v>43978.215272627313</v>
      </c>
      <c r="B23153" s="318">
        <v>41346.432000000001</v>
      </c>
      <c r="C23153" s="355">
        <f t="shared" si="521"/>
        <v>0.25100000000384171</v>
      </c>
      <c r="D23153" s="419">
        <f t="shared" si="522"/>
        <v>0.12550000000192085</v>
      </c>
      <c r="H23153" s="406"/>
      <c r="J23153" s="82">
        <v>91</v>
      </c>
      <c r="K23153" s="319">
        <v>2</v>
      </c>
    </row>
    <row r="23154" spans="1:12" x14ac:dyDescent="0.3">
      <c r="A23154" s="341">
        <v>43978.256939236111</v>
      </c>
      <c r="B23154" s="318">
        <v>41346.68</v>
      </c>
      <c r="C23154" s="355">
        <f t="shared" si="521"/>
        <v>0.24799999999959255</v>
      </c>
      <c r="D23154" s="419">
        <f t="shared" si="522"/>
        <v>0.12399999999979627</v>
      </c>
      <c r="H23154" s="406"/>
      <c r="J23154" s="82">
        <v>92</v>
      </c>
      <c r="K23154" s="320">
        <v>3</v>
      </c>
    </row>
    <row r="23155" spans="1:12" x14ac:dyDescent="0.3">
      <c r="A23155" s="341">
        <v>43978.29860584491</v>
      </c>
      <c r="B23155" s="318">
        <v>41346.938000000002</v>
      </c>
      <c r="C23155" s="355">
        <f t="shared" si="521"/>
        <v>0.25800000000162981</v>
      </c>
      <c r="D23155" s="419">
        <f t="shared" si="522"/>
        <v>0.12900000000081491</v>
      </c>
      <c r="H23155" s="406"/>
      <c r="J23155" s="82">
        <v>93</v>
      </c>
      <c r="K23155" s="321">
        <v>4</v>
      </c>
    </row>
    <row r="23156" spans="1:12" x14ac:dyDescent="0.3">
      <c r="A23156" s="341">
        <v>43978.340272453701</v>
      </c>
      <c r="B23156" s="318">
        <v>41347.199999999997</v>
      </c>
      <c r="C23156" s="355">
        <f t="shared" si="521"/>
        <v>0.26199999999516876</v>
      </c>
      <c r="D23156" s="419">
        <f t="shared" si="522"/>
        <v>0.13099999999758438</v>
      </c>
      <c r="H23156" s="406"/>
      <c r="J23156" s="82">
        <v>94</v>
      </c>
      <c r="K23156" s="391">
        <v>1</v>
      </c>
    </row>
    <row r="23157" spans="1:12" x14ac:dyDescent="0.3">
      <c r="A23157" s="341">
        <v>43978.381939062499</v>
      </c>
      <c r="B23157" s="318">
        <v>41347.449999999997</v>
      </c>
      <c r="C23157" s="355">
        <f t="shared" si="521"/>
        <v>0.25</v>
      </c>
      <c r="D23157" s="419">
        <f t="shared" si="522"/>
        <v>0.125</v>
      </c>
      <c r="H23157" s="406"/>
      <c r="J23157" s="82">
        <v>95</v>
      </c>
      <c r="K23157" s="319">
        <v>2</v>
      </c>
    </row>
    <row r="23158" spans="1:12" x14ac:dyDescent="0.3">
      <c r="A23158" s="341">
        <v>43978.423605671298</v>
      </c>
      <c r="B23158" s="318">
        <v>41347.69</v>
      </c>
      <c r="C23158" s="355">
        <f t="shared" si="521"/>
        <v>0.24000000000523869</v>
      </c>
      <c r="D23158" s="419">
        <f t="shared" si="522"/>
        <v>0.12000000000261934</v>
      </c>
      <c r="H23158" s="406"/>
      <c r="J23158" s="82">
        <v>96</v>
      </c>
      <c r="K23158" s="320">
        <v>3</v>
      </c>
    </row>
    <row r="23159" spans="1:12" x14ac:dyDescent="0.3">
      <c r="A23159" s="341">
        <v>43978.465272280089</v>
      </c>
      <c r="B23159" s="318">
        <v>41347.938999999998</v>
      </c>
      <c r="C23159" s="355">
        <f t="shared" si="521"/>
        <v>0.24899999999615829</v>
      </c>
      <c r="D23159" s="419">
        <f t="shared" si="522"/>
        <v>0.12449999999807915</v>
      </c>
      <c r="H23159" s="406"/>
      <c r="J23159" s="82">
        <v>97</v>
      </c>
      <c r="K23159" s="321">
        <v>4</v>
      </c>
    </row>
    <row r="23160" spans="1:12" x14ac:dyDescent="0.3">
      <c r="A23160" s="341">
        <v>43978.506938888888</v>
      </c>
      <c r="B23160" s="318">
        <v>41348.190999999999</v>
      </c>
      <c r="C23160" s="355">
        <f t="shared" si="521"/>
        <v>0.25200000000040745</v>
      </c>
      <c r="D23160" s="419">
        <f t="shared" si="522"/>
        <v>0.12600000000020373</v>
      </c>
      <c r="H23160" s="406"/>
      <c r="J23160" s="82">
        <v>98</v>
      </c>
      <c r="K23160" s="391">
        <v>1</v>
      </c>
    </row>
    <row r="23161" spans="1:12" x14ac:dyDescent="0.3">
      <c r="A23161" s="341">
        <v>43978.548605497686</v>
      </c>
      <c r="B23161" s="318">
        <v>41348.438000000002</v>
      </c>
      <c r="C23161" s="355">
        <f t="shared" si="521"/>
        <v>0.2470000000030268</v>
      </c>
      <c r="D23161" s="419">
        <f t="shared" si="522"/>
        <v>0.1235000000015134</v>
      </c>
      <c r="H23161" s="406"/>
      <c r="J23161" s="82">
        <v>99</v>
      </c>
      <c r="K23161" s="319">
        <v>2</v>
      </c>
    </row>
    <row r="23162" spans="1:12" x14ac:dyDescent="0.3">
      <c r="A23162" s="341">
        <v>43978.590272106485</v>
      </c>
      <c r="B23162" s="318">
        <v>41348.677000000003</v>
      </c>
      <c r="C23162" s="355">
        <f t="shared" si="521"/>
        <v>0.23900000000139698</v>
      </c>
      <c r="D23162" s="419">
        <f t="shared" si="522"/>
        <v>0.11950000000069849</v>
      </c>
      <c r="H23162" s="406"/>
      <c r="J23162" s="82">
        <v>100</v>
      </c>
      <c r="K23162" s="320">
        <v>3</v>
      </c>
    </row>
    <row r="23163" spans="1:12" x14ac:dyDescent="0.3">
      <c r="A23163" s="341">
        <v>43978.647222222222</v>
      </c>
      <c r="B23163" s="318">
        <v>41348.917999999998</v>
      </c>
      <c r="C23163" s="355">
        <f t="shared" si="521"/>
        <v>0.24099999999452848</v>
      </c>
      <c r="D23163" s="419">
        <f t="shared" si="522"/>
        <v>0.12049999999726424</v>
      </c>
      <c r="H23163" s="406"/>
      <c r="J23163" s="82">
        <v>1</v>
      </c>
      <c r="K23163" s="321">
        <v>4</v>
      </c>
      <c r="L23163" s="54" t="s">
        <v>313</v>
      </c>
    </row>
    <row r="23164" spans="1:12" x14ac:dyDescent="0.3">
      <c r="A23164" s="341">
        <v>43978.688888888886</v>
      </c>
      <c r="B23164" s="318">
        <v>41349.169000000002</v>
      </c>
      <c r="C23164" s="355">
        <f t="shared" si="521"/>
        <v>0.25100000000384171</v>
      </c>
      <c r="D23164" s="419">
        <f t="shared" si="522"/>
        <v>0.12550000000192085</v>
      </c>
      <c r="H23164" s="406"/>
      <c r="J23164" s="82">
        <v>2</v>
      </c>
      <c r="K23164" s="391">
        <v>1</v>
      </c>
    </row>
    <row r="23165" spans="1:12" x14ac:dyDescent="0.3">
      <c r="A23165" s="341">
        <v>43978.730555555558</v>
      </c>
      <c r="B23165" s="318">
        <v>41349.417999999998</v>
      </c>
      <c r="C23165" s="355">
        <f t="shared" si="521"/>
        <v>0.24899999999615829</v>
      </c>
      <c r="D23165" s="419">
        <f t="shared" si="522"/>
        <v>0.12449999999807915</v>
      </c>
      <c r="H23165" s="406"/>
      <c r="J23165" s="82">
        <v>3</v>
      </c>
      <c r="K23165" s="319">
        <v>2</v>
      </c>
    </row>
    <row r="23166" spans="1:12" x14ac:dyDescent="0.3">
      <c r="A23166" s="341">
        <v>43978.772222222222</v>
      </c>
      <c r="B23166" s="318">
        <v>41349.652000000002</v>
      </c>
      <c r="C23166" s="355">
        <f t="shared" si="521"/>
        <v>0.23400000000401633</v>
      </c>
      <c r="D23166" s="419">
        <f t="shared" si="522"/>
        <v>0.11700000000200816</v>
      </c>
      <c r="H23166" s="406"/>
      <c r="J23166" s="82">
        <v>4</v>
      </c>
      <c r="K23166" s="320">
        <v>3</v>
      </c>
    </row>
    <row r="23167" spans="1:12" x14ac:dyDescent="0.3">
      <c r="A23167" s="341">
        <v>43978.813889004632</v>
      </c>
      <c r="B23167" s="318">
        <v>41349.892999999996</v>
      </c>
      <c r="C23167" s="355">
        <f t="shared" si="521"/>
        <v>0.24099999999452848</v>
      </c>
      <c r="D23167" s="419">
        <f t="shared" si="522"/>
        <v>0.12049999999726424</v>
      </c>
      <c r="H23167" s="406"/>
      <c r="J23167" s="82">
        <v>5</v>
      </c>
      <c r="K23167" s="321">
        <v>4</v>
      </c>
    </row>
    <row r="23168" spans="1:12" x14ac:dyDescent="0.3">
      <c r="A23168" s="341">
        <v>43978.855555729169</v>
      </c>
      <c r="B23168" s="318">
        <v>41350.139000000003</v>
      </c>
      <c r="C23168" s="355">
        <f t="shared" si="521"/>
        <v>0.24600000000646105</v>
      </c>
      <c r="D23168" s="419">
        <f t="shared" si="522"/>
        <v>0.12300000000323053</v>
      </c>
      <c r="H23168" s="406"/>
      <c r="J23168" s="82">
        <v>6</v>
      </c>
      <c r="K23168" s="391">
        <v>1</v>
      </c>
    </row>
    <row r="23169" spans="1:11" x14ac:dyDescent="0.3">
      <c r="A23169" s="341">
        <v>43978.897222453706</v>
      </c>
      <c r="B23169" s="318">
        <v>41350.387000000002</v>
      </c>
      <c r="C23169" s="355">
        <f t="shared" si="521"/>
        <v>0.24799999999959255</v>
      </c>
      <c r="D23169" s="419">
        <f t="shared" si="522"/>
        <v>0.12399999999979627</v>
      </c>
      <c r="H23169" s="406"/>
      <c r="J23169" s="82">
        <v>7</v>
      </c>
      <c r="K23169" s="319">
        <v>2</v>
      </c>
    </row>
    <row r="23170" spans="1:11" x14ac:dyDescent="0.3">
      <c r="A23170" s="341">
        <v>43978.938889178244</v>
      </c>
      <c r="B23170" s="318">
        <v>41350.625999999997</v>
      </c>
      <c r="C23170" s="355">
        <f t="shared" si="521"/>
        <v>0.23899999999412103</v>
      </c>
      <c r="D23170" s="419">
        <f t="shared" si="522"/>
        <v>0.11949999999706051</v>
      </c>
      <c r="H23170" s="406"/>
      <c r="J23170" s="82">
        <v>8</v>
      </c>
      <c r="K23170" s="320">
        <v>3</v>
      </c>
    </row>
    <row r="23171" spans="1:11" x14ac:dyDescent="0.3">
      <c r="A23171" s="341">
        <v>43978.980555902781</v>
      </c>
      <c r="B23171" s="318">
        <v>41350.864999999998</v>
      </c>
      <c r="C23171" s="355">
        <f t="shared" si="521"/>
        <v>0.23900000000139698</v>
      </c>
      <c r="D23171" s="419">
        <f t="shared" si="522"/>
        <v>0.11950000000069849</v>
      </c>
      <c r="E23171" s="336">
        <f>SUM(C23148:C23171)*7.4805194805</f>
        <v>44.31459740247503</v>
      </c>
      <c r="F23171" s="324">
        <f>AVERAGE(D23148:D23171)</f>
        <v>0.12341666666664726</v>
      </c>
      <c r="G23171" s="324">
        <f>_xlfn.STDEV.S(D23148:D23171)</f>
        <v>3.2626565152024624E-3</v>
      </c>
      <c r="H23171" s="406"/>
      <c r="J23171" s="82">
        <v>9</v>
      </c>
      <c r="K23171" s="321">
        <v>4</v>
      </c>
    </row>
    <row r="23172" spans="1:11" x14ac:dyDescent="0.3">
      <c r="A23172" s="341">
        <v>43979.022222627318</v>
      </c>
      <c r="B23172" s="318">
        <v>41351.112000000001</v>
      </c>
      <c r="C23172" s="355">
        <f t="shared" si="521"/>
        <v>0.2470000000030268</v>
      </c>
      <c r="D23172" s="419">
        <f t="shared" si="522"/>
        <v>0.1235000000015134</v>
      </c>
      <c r="H23172" s="406"/>
      <c r="J23172" s="82">
        <v>10</v>
      </c>
      <c r="K23172" s="391">
        <v>1</v>
      </c>
    </row>
    <row r="23173" spans="1:11" x14ac:dyDescent="0.3">
      <c r="A23173" s="341">
        <v>43979.063889351855</v>
      </c>
      <c r="B23173" s="318">
        <v>41351.358999999997</v>
      </c>
      <c r="C23173" s="355">
        <f t="shared" si="521"/>
        <v>0.24699999999575084</v>
      </c>
      <c r="D23173" s="419">
        <f t="shared" si="522"/>
        <v>0.12349999999787542</v>
      </c>
      <c r="H23173" s="406"/>
      <c r="J23173" s="82">
        <v>11</v>
      </c>
      <c r="K23173" s="319">
        <v>2</v>
      </c>
    </row>
    <row r="23174" spans="1:11" x14ac:dyDescent="0.3">
      <c r="A23174" s="341">
        <v>43979.105556076385</v>
      </c>
      <c r="B23174" s="318">
        <v>41351.606</v>
      </c>
      <c r="C23174" s="355">
        <f t="shared" si="521"/>
        <v>0.2470000000030268</v>
      </c>
      <c r="D23174" s="419">
        <f t="shared" si="522"/>
        <v>0.1235000000015134</v>
      </c>
      <c r="H23174" s="406"/>
      <c r="J23174" s="82">
        <v>12</v>
      </c>
      <c r="K23174" s="320">
        <v>3</v>
      </c>
    </row>
    <row r="23175" spans="1:11" x14ac:dyDescent="0.3">
      <c r="A23175" s="341">
        <v>43979.147222800922</v>
      </c>
      <c r="B23175" s="318">
        <v>41351.851999999999</v>
      </c>
      <c r="C23175" s="355">
        <f t="shared" si="521"/>
        <v>0.24599999999918509</v>
      </c>
      <c r="D23175" s="419">
        <f t="shared" si="522"/>
        <v>0.12299999999959255</v>
      </c>
      <c r="H23175" s="406"/>
      <c r="J23175" s="82">
        <v>13</v>
      </c>
      <c r="K23175" s="321">
        <v>4</v>
      </c>
    </row>
    <row r="23176" spans="1:11" x14ac:dyDescent="0.3">
      <c r="A23176" s="341">
        <v>43979.18888952546</v>
      </c>
      <c r="B23176" s="318">
        <v>41352.11</v>
      </c>
      <c r="C23176" s="355">
        <f t="shared" si="521"/>
        <v>0.25800000000162981</v>
      </c>
      <c r="D23176" s="419">
        <f t="shared" si="522"/>
        <v>0.12900000000081491</v>
      </c>
      <c r="H23176" s="406"/>
      <c r="J23176" s="82">
        <v>14</v>
      </c>
      <c r="K23176" s="391">
        <v>1</v>
      </c>
    </row>
    <row r="23177" spans="1:11" x14ac:dyDescent="0.3">
      <c r="A23177" s="341">
        <v>43979.230556249997</v>
      </c>
      <c r="B23177" s="318">
        <v>41352.362000000001</v>
      </c>
      <c r="C23177" s="355">
        <f t="shared" si="521"/>
        <v>0.25200000000040745</v>
      </c>
      <c r="D23177" s="419">
        <f t="shared" si="522"/>
        <v>0.12600000000020373</v>
      </c>
      <c r="H23177" s="406"/>
      <c r="J23177" s="82">
        <v>15</v>
      </c>
      <c r="K23177" s="319">
        <v>2</v>
      </c>
    </row>
    <row r="23178" spans="1:11" x14ac:dyDescent="0.3">
      <c r="A23178" s="341">
        <v>43979.272222974534</v>
      </c>
      <c r="B23178" s="318">
        <v>41352.61</v>
      </c>
      <c r="C23178" s="355">
        <f t="shared" si="521"/>
        <v>0.24799999999959255</v>
      </c>
      <c r="D23178" s="419">
        <f t="shared" si="522"/>
        <v>0.12399999999979627</v>
      </c>
      <c r="H23178" s="406"/>
      <c r="J23178" s="82">
        <v>16</v>
      </c>
      <c r="K23178" s="320">
        <v>3</v>
      </c>
    </row>
    <row r="23179" spans="1:11" x14ac:dyDescent="0.3">
      <c r="A23179" s="341">
        <v>43979.313889699071</v>
      </c>
      <c r="B23179" s="318">
        <v>41352.855000000003</v>
      </c>
      <c r="C23179" s="355">
        <f t="shared" si="521"/>
        <v>0.24500000000261934</v>
      </c>
      <c r="D23179" s="419">
        <f t="shared" si="522"/>
        <v>0.12250000000130967</v>
      </c>
      <c r="H23179" s="406"/>
      <c r="J23179" s="82">
        <v>17</v>
      </c>
      <c r="K23179" s="321">
        <v>4</v>
      </c>
    </row>
    <row r="23180" spans="1:11" x14ac:dyDescent="0.3">
      <c r="A23180" s="341">
        <v>43979.355556423609</v>
      </c>
      <c r="B23180" s="318">
        <v>41353.118999999999</v>
      </c>
      <c r="C23180" s="355">
        <f t="shared" si="521"/>
        <v>0.26399999999557622</v>
      </c>
      <c r="D23180" s="419">
        <f t="shared" si="522"/>
        <v>0.13199999999778811</v>
      </c>
      <c r="H23180" s="406"/>
      <c r="J23180" s="82">
        <v>18</v>
      </c>
      <c r="K23180" s="391">
        <v>1</v>
      </c>
    </row>
    <row r="23181" spans="1:11" x14ac:dyDescent="0.3">
      <c r="A23181" s="341">
        <v>43979.397223148146</v>
      </c>
      <c r="B23181" s="318">
        <v>41353.373</v>
      </c>
      <c r="C23181" s="355">
        <f t="shared" si="521"/>
        <v>0.25400000000081491</v>
      </c>
      <c r="D23181" s="419">
        <f t="shared" si="522"/>
        <v>0.12700000000040745</v>
      </c>
      <c r="H23181" s="406"/>
      <c r="J23181" s="82">
        <v>19</v>
      </c>
      <c r="K23181" s="319">
        <v>2</v>
      </c>
    </row>
    <row r="23182" spans="1:11" x14ac:dyDescent="0.3">
      <c r="A23182" s="341">
        <v>43979.438889872683</v>
      </c>
      <c r="B23182" s="318">
        <v>41353.620999999999</v>
      </c>
      <c r="C23182" s="355">
        <f t="shared" si="521"/>
        <v>0.24799999999959255</v>
      </c>
      <c r="D23182" s="419">
        <f t="shared" si="522"/>
        <v>0.12399999999979627</v>
      </c>
      <c r="H23182" s="406"/>
      <c r="J23182" s="82">
        <v>20</v>
      </c>
      <c r="K23182" s="320">
        <v>3</v>
      </c>
    </row>
    <row r="23183" spans="1:11" x14ac:dyDescent="0.3">
      <c r="A23183" s="341">
        <v>43979.48055659722</v>
      </c>
      <c r="B23183" s="318">
        <v>41353.868000000002</v>
      </c>
      <c r="C23183" s="355">
        <f t="shared" si="521"/>
        <v>0.2470000000030268</v>
      </c>
      <c r="D23183" s="419">
        <f t="shared" si="522"/>
        <v>0.1235000000015134</v>
      </c>
      <c r="H23183" s="406"/>
      <c r="J23183" s="82">
        <v>21</v>
      </c>
      <c r="K23183" s="321">
        <v>4</v>
      </c>
    </row>
    <row r="23184" spans="1:11" x14ac:dyDescent="0.3">
      <c r="A23184" s="341">
        <v>43979.522223321757</v>
      </c>
      <c r="B23184" s="318">
        <v>41354.120999999999</v>
      </c>
      <c r="C23184" s="355">
        <f t="shared" si="521"/>
        <v>0.2529999999969732</v>
      </c>
      <c r="D23184" s="419">
        <f t="shared" si="522"/>
        <v>0.1264999999984866</v>
      </c>
      <c r="H23184" s="406"/>
      <c r="J23184" s="82">
        <v>22</v>
      </c>
      <c r="K23184" s="391">
        <v>1</v>
      </c>
    </row>
    <row r="23185" spans="1:11" x14ac:dyDescent="0.3">
      <c r="A23185" s="341">
        <v>43979.563890046295</v>
      </c>
      <c r="B23185" s="318">
        <v>41354.370999999999</v>
      </c>
      <c r="C23185" s="355">
        <f t="shared" si="521"/>
        <v>0.25</v>
      </c>
      <c r="D23185" s="419">
        <f t="shared" si="522"/>
        <v>0.125</v>
      </c>
      <c r="H23185" s="406"/>
      <c r="J23185" s="82">
        <v>23</v>
      </c>
      <c r="K23185" s="319">
        <v>2</v>
      </c>
    </row>
    <row r="23186" spans="1:11" x14ac:dyDescent="0.3">
      <c r="A23186" s="341">
        <v>43979.605556770832</v>
      </c>
      <c r="B23186" s="318">
        <v>41354.618999999999</v>
      </c>
      <c r="C23186" s="355">
        <f t="shared" si="521"/>
        <v>0.24799999999959255</v>
      </c>
      <c r="D23186" s="419">
        <f t="shared" si="522"/>
        <v>0.12399999999979627</v>
      </c>
      <c r="H23186" s="406"/>
      <c r="J23186" s="82">
        <v>24</v>
      </c>
      <c r="K23186" s="320">
        <v>3</v>
      </c>
    </row>
    <row r="23187" spans="1:11" x14ac:dyDescent="0.3">
      <c r="A23187" s="341">
        <v>43979.647223495369</v>
      </c>
      <c r="B23187" s="318">
        <v>41354.862000000001</v>
      </c>
      <c r="C23187" s="355">
        <f t="shared" si="521"/>
        <v>0.24300000000221189</v>
      </c>
      <c r="D23187" s="419">
        <f t="shared" si="522"/>
        <v>0.12150000000110595</v>
      </c>
      <c r="H23187" s="406"/>
      <c r="J23187" s="82">
        <v>25</v>
      </c>
      <c r="K23187" s="321">
        <v>4</v>
      </c>
    </row>
    <row r="23188" spans="1:11" x14ac:dyDescent="0.3">
      <c r="A23188" s="341">
        <v>43979.688890219906</v>
      </c>
      <c r="B23188" s="318">
        <v>41355.118999999999</v>
      </c>
      <c r="C23188" s="355">
        <f t="shared" si="521"/>
        <v>0.25699999999778811</v>
      </c>
      <c r="D23188" s="419">
        <f t="shared" si="522"/>
        <v>0.12849999999889405</v>
      </c>
      <c r="H23188" s="406"/>
      <c r="J23188" s="82">
        <v>26</v>
      </c>
      <c r="K23188" s="391">
        <v>1</v>
      </c>
    </row>
    <row r="23189" spans="1:11" x14ac:dyDescent="0.3">
      <c r="A23189" s="341">
        <v>43979.730556944443</v>
      </c>
      <c r="B23189" s="318">
        <v>41355.364000000001</v>
      </c>
      <c r="C23189" s="355">
        <f t="shared" si="521"/>
        <v>0.24500000000261934</v>
      </c>
      <c r="D23189" s="419">
        <f t="shared" si="522"/>
        <v>0.12250000000130967</v>
      </c>
      <c r="H23189" s="406"/>
      <c r="J23189" s="82">
        <v>27</v>
      </c>
      <c r="K23189" s="319">
        <v>2</v>
      </c>
    </row>
    <row r="23190" spans="1:11" x14ac:dyDescent="0.3">
      <c r="A23190" s="341">
        <v>43979.772223668981</v>
      </c>
      <c r="B23190" s="318">
        <v>41355.608</v>
      </c>
      <c r="C23190" s="355">
        <f t="shared" si="521"/>
        <v>0.24399999999877764</v>
      </c>
      <c r="D23190" s="419">
        <f t="shared" si="522"/>
        <v>0.12199999999938882</v>
      </c>
      <c r="H23190" s="406"/>
      <c r="J23190" s="82">
        <v>28</v>
      </c>
      <c r="K23190" s="320">
        <v>3</v>
      </c>
    </row>
    <row r="23191" spans="1:11" x14ac:dyDescent="0.3">
      <c r="A23191" s="341">
        <v>43979.813890393518</v>
      </c>
      <c r="B23191" s="318">
        <v>41355.847999999998</v>
      </c>
      <c r="C23191" s="355">
        <f t="shared" si="521"/>
        <v>0.23999999999796273</v>
      </c>
      <c r="D23191" s="419">
        <f t="shared" si="522"/>
        <v>0.11999999999898137</v>
      </c>
      <c r="H23191" s="406"/>
      <c r="J23191" s="82">
        <v>29</v>
      </c>
      <c r="K23191" s="321">
        <v>4</v>
      </c>
    </row>
    <row r="23192" spans="1:11" x14ac:dyDescent="0.3">
      <c r="A23192" s="341">
        <v>43979.855557118055</v>
      </c>
      <c r="B23192" s="318">
        <v>41356.097999999998</v>
      </c>
      <c r="C23192" s="355">
        <f t="shared" si="521"/>
        <v>0.25</v>
      </c>
      <c r="D23192" s="419">
        <f t="shared" si="522"/>
        <v>0.125</v>
      </c>
      <c r="H23192" s="406"/>
      <c r="J23192" s="82">
        <v>30</v>
      </c>
      <c r="K23192" s="391">
        <v>1</v>
      </c>
    </row>
    <row r="23193" spans="1:11" x14ac:dyDescent="0.3">
      <c r="A23193" s="341">
        <v>43979.897223842592</v>
      </c>
      <c r="B23193" s="318">
        <v>41356.339999999997</v>
      </c>
      <c r="C23193" s="355">
        <f t="shared" si="521"/>
        <v>0.24199999999837019</v>
      </c>
      <c r="D23193" s="419">
        <f t="shared" si="522"/>
        <v>0.12099999999918509</v>
      </c>
      <c r="H23193" s="406"/>
      <c r="J23193" s="82">
        <v>31</v>
      </c>
      <c r="K23193" s="319">
        <v>2</v>
      </c>
    </row>
    <row r="23194" spans="1:11" x14ac:dyDescent="0.3">
      <c r="A23194" s="341">
        <v>43979.938890567129</v>
      </c>
      <c r="B23194" s="318">
        <v>41356.580999999998</v>
      </c>
      <c r="C23194" s="355">
        <f t="shared" si="521"/>
        <v>0.24100000000180444</v>
      </c>
      <c r="D23194" s="419">
        <f t="shared" si="522"/>
        <v>0.12050000000090222</v>
      </c>
      <c r="H23194" s="406"/>
      <c r="J23194" s="82">
        <v>32</v>
      </c>
      <c r="K23194" s="320">
        <v>3</v>
      </c>
    </row>
    <row r="23195" spans="1:11" x14ac:dyDescent="0.3">
      <c r="A23195" s="341">
        <v>43979.980557291667</v>
      </c>
      <c r="B23195" s="318">
        <v>41356.821000000004</v>
      </c>
      <c r="C23195" s="355">
        <f t="shared" si="521"/>
        <v>0.24000000000523869</v>
      </c>
      <c r="D23195" s="419">
        <f t="shared" si="522"/>
        <v>0.12000000000261934</v>
      </c>
      <c r="E23195" s="336">
        <f>SUM(C23172:C23195)*7.4805194805</f>
        <v>44.553974025899798</v>
      </c>
      <c r="F23195" s="324">
        <f>AVERAGE(D23172:D23195)</f>
        <v>0.12408333333344974</v>
      </c>
      <c r="G23195" s="324">
        <f>_xlfn.STDEV.S(D23172:D23195)</f>
        <v>2.9512954654773885E-3</v>
      </c>
      <c r="H23195" s="406"/>
      <c r="J23195" s="82">
        <v>33</v>
      </c>
      <c r="K23195" s="321">
        <v>4</v>
      </c>
    </row>
    <row r="23196" spans="1:11" x14ac:dyDescent="0.3">
      <c r="A23196" s="341">
        <v>43980.022224016204</v>
      </c>
      <c r="B23196" s="318">
        <v>41357.072</v>
      </c>
      <c r="C23196" s="355">
        <f t="shared" si="521"/>
        <v>0.25099999999656575</v>
      </c>
      <c r="D23196" s="419">
        <f t="shared" si="522"/>
        <v>0.12549999999828287</v>
      </c>
      <c r="H23196" s="406"/>
      <c r="J23196" s="82">
        <v>34</v>
      </c>
      <c r="K23196" s="391">
        <v>1</v>
      </c>
    </row>
    <row r="23197" spans="1:11" x14ac:dyDescent="0.3">
      <c r="A23197" s="341">
        <v>43980.063890740741</v>
      </c>
      <c r="B23197" s="318">
        <v>41357.32</v>
      </c>
      <c r="C23197" s="355">
        <f t="shared" si="521"/>
        <v>0.24799999999959255</v>
      </c>
      <c r="D23197" s="419">
        <f t="shared" si="522"/>
        <v>0.12399999999979627</v>
      </c>
      <c r="H23197" s="406"/>
      <c r="J23197" s="82">
        <v>35</v>
      </c>
      <c r="K23197" s="319">
        <v>2</v>
      </c>
    </row>
    <row r="23198" spans="1:11" x14ac:dyDescent="0.3">
      <c r="A23198" s="341">
        <v>43980.105557465278</v>
      </c>
      <c r="B23198" s="318">
        <v>41357.561000000002</v>
      </c>
      <c r="C23198" s="355">
        <f t="shared" si="521"/>
        <v>0.24100000000180444</v>
      </c>
      <c r="D23198" s="419">
        <f t="shared" si="522"/>
        <v>0.12050000000090222</v>
      </c>
      <c r="H23198" s="406"/>
      <c r="J23198" s="82">
        <v>36</v>
      </c>
      <c r="K23198" s="320">
        <v>3</v>
      </c>
    </row>
    <row r="23199" spans="1:11" x14ac:dyDescent="0.3">
      <c r="A23199" s="341">
        <v>43980.147224189815</v>
      </c>
      <c r="B23199" s="318">
        <v>41357.802000000003</v>
      </c>
      <c r="C23199" s="355">
        <f t="shared" si="521"/>
        <v>0.24100000000180444</v>
      </c>
      <c r="D23199" s="419">
        <f t="shared" si="522"/>
        <v>0.12050000000090222</v>
      </c>
      <c r="H23199" s="406"/>
      <c r="J23199" s="82">
        <v>37</v>
      </c>
      <c r="K23199" s="321">
        <v>4</v>
      </c>
    </row>
    <row r="23200" spans="1:11" x14ac:dyDescent="0.3">
      <c r="A23200" s="341">
        <v>43980.188890914353</v>
      </c>
      <c r="B23200" s="318">
        <v>41358.06</v>
      </c>
      <c r="C23200" s="355">
        <f t="shared" si="521"/>
        <v>0.25799999999435386</v>
      </c>
      <c r="D23200" s="419">
        <f t="shared" si="522"/>
        <v>0.12899999999717693</v>
      </c>
      <c r="H23200" s="406"/>
      <c r="J23200" s="82">
        <v>38</v>
      </c>
      <c r="K23200" s="391">
        <v>1</v>
      </c>
    </row>
    <row r="23201" spans="1:11" x14ac:dyDescent="0.3">
      <c r="A23201" s="341">
        <v>43980.23055763889</v>
      </c>
      <c r="B23201" s="318">
        <v>41358.317999999999</v>
      </c>
      <c r="C23201" s="355">
        <f t="shared" si="521"/>
        <v>0.25800000000162981</v>
      </c>
      <c r="D23201" s="419">
        <f t="shared" si="522"/>
        <v>0.12900000000081491</v>
      </c>
      <c r="H23201" s="406"/>
      <c r="J23201" s="82">
        <v>39</v>
      </c>
      <c r="K23201" s="319">
        <v>2</v>
      </c>
    </row>
    <row r="23202" spans="1:11" x14ac:dyDescent="0.3">
      <c r="A23202" s="341">
        <v>43980.272224363427</v>
      </c>
      <c r="B23202" s="318">
        <v>41358.571000000004</v>
      </c>
      <c r="C23202" s="355">
        <f t="shared" si="521"/>
        <v>0.25300000000424916</v>
      </c>
      <c r="D23202" s="419">
        <f t="shared" si="522"/>
        <v>0.12650000000212458</v>
      </c>
      <c r="H23202" s="406"/>
      <c r="J23202" s="82">
        <v>40</v>
      </c>
      <c r="K23202" s="320">
        <v>3</v>
      </c>
    </row>
    <row r="23203" spans="1:11" x14ac:dyDescent="0.3">
      <c r="A23203" s="341">
        <v>43980.313891087964</v>
      </c>
      <c r="B23203" s="318">
        <v>41358.817000000003</v>
      </c>
      <c r="C23203" s="355">
        <f t="shared" si="521"/>
        <v>0.24599999999918509</v>
      </c>
      <c r="D23203" s="419">
        <f t="shared" si="522"/>
        <v>0.12299999999959255</v>
      </c>
      <c r="H23203" s="406"/>
      <c r="J23203" s="82">
        <v>41</v>
      </c>
      <c r="K23203" s="321">
        <v>4</v>
      </c>
    </row>
    <row r="23204" spans="1:11" x14ac:dyDescent="0.3">
      <c r="A23204" s="341">
        <v>43980.355557812502</v>
      </c>
      <c r="B23204" s="318">
        <v>41359.071000000004</v>
      </c>
      <c r="C23204" s="355">
        <f t="shared" si="521"/>
        <v>0.25400000000081491</v>
      </c>
      <c r="D23204" s="419">
        <f t="shared" si="522"/>
        <v>0.12700000000040745</v>
      </c>
      <c r="H23204" s="406"/>
      <c r="J23204" s="82">
        <v>42</v>
      </c>
      <c r="K23204" s="391">
        <v>1</v>
      </c>
    </row>
    <row r="23205" spans="1:11" x14ac:dyDescent="0.3">
      <c r="A23205" s="341">
        <v>43980.397224537039</v>
      </c>
      <c r="B23205" s="318">
        <v>41359.328000000001</v>
      </c>
      <c r="C23205" s="355">
        <f t="shared" si="521"/>
        <v>0.25699999999778811</v>
      </c>
      <c r="D23205" s="419">
        <f t="shared" si="522"/>
        <v>0.12849999999889405</v>
      </c>
      <c r="H23205" s="406"/>
      <c r="J23205" s="82">
        <v>43</v>
      </c>
      <c r="K23205" s="319">
        <v>2</v>
      </c>
    </row>
    <row r="23206" spans="1:11" x14ac:dyDescent="0.3">
      <c r="A23206" s="341">
        <v>43980.438891261576</v>
      </c>
      <c r="B23206" s="318">
        <v>41359.58</v>
      </c>
      <c r="C23206" s="355">
        <f t="shared" si="521"/>
        <v>0.25200000000040745</v>
      </c>
      <c r="D23206" s="419">
        <f t="shared" si="522"/>
        <v>0.12600000000020373</v>
      </c>
      <c r="H23206" s="406"/>
      <c r="J23206" s="82">
        <v>44</v>
      </c>
      <c r="K23206" s="320">
        <v>3</v>
      </c>
    </row>
    <row r="23207" spans="1:11" x14ac:dyDescent="0.3">
      <c r="A23207" s="341">
        <v>43980.480557986113</v>
      </c>
      <c r="B23207" s="318">
        <v>41359.822999999997</v>
      </c>
      <c r="C23207" s="355">
        <f t="shared" si="521"/>
        <v>0.24299999999493593</v>
      </c>
      <c r="D23207" s="419">
        <f t="shared" si="522"/>
        <v>0.12149999999746797</v>
      </c>
      <c r="H23207" s="406"/>
      <c r="J23207" s="82">
        <v>45</v>
      </c>
      <c r="K23207" s="321">
        <v>4</v>
      </c>
    </row>
    <row r="23208" spans="1:11" x14ac:dyDescent="0.3">
      <c r="A23208" s="341">
        <v>43980.52222471065</v>
      </c>
      <c r="B23208" s="318">
        <v>41360.078000000001</v>
      </c>
      <c r="C23208" s="355">
        <f t="shared" si="521"/>
        <v>0.25500000000465661</v>
      </c>
      <c r="D23208" s="419">
        <f t="shared" si="522"/>
        <v>0.12750000000232831</v>
      </c>
      <c r="H23208" s="406"/>
      <c r="J23208" s="82">
        <v>46</v>
      </c>
      <c r="K23208" s="391">
        <v>1</v>
      </c>
    </row>
    <row r="23209" spans="1:11" x14ac:dyDescent="0.3">
      <c r="A23209" s="341">
        <v>43980.563891435188</v>
      </c>
      <c r="B23209" s="318">
        <v>41360.324999999997</v>
      </c>
      <c r="C23209" s="355">
        <f t="shared" si="521"/>
        <v>0.24699999999575084</v>
      </c>
      <c r="D23209" s="419">
        <f t="shared" si="522"/>
        <v>0.12349999999787542</v>
      </c>
      <c r="H23209" s="406"/>
      <c r="J23209" s="82">
        <v>47</v>
      </c>
      <c r="K23209" s="319">
        <v>2</v>
      </c>
    </row>
    <row r="23210" spans="1:11" x14ac:dyDescent="0.3">
      <c r="A23210" s="341">
        <v>43980.605558159725</v>
      </c>
      <c r="B23210" s="318">
        <v>41360.571000000004</v>
      </c>
      <c r="C23210" s="355">
        <f t="shared" si="521"/>
        <v>0.24600000000646105</v>
      </c>
      <c r="D23210" s="419">
        <f t="shared" si="522"/>
        <v>0.12300000000323053</v>
      </c>
      <c r="H23210" s="406"/>
      <c r="J23210" s="82">
        <v>48</v>
      </c>
      <c r="K23210" s="320">
        <v>3</v>
      </c>
    </row>
    <row r="23211" spans="1:11" x14ac:dyDescent="0.3">
      <c r="A23211" s="341">
        <v>43980.647224884262</v>
      </c>
      <c r="B23211" s="318">
        <v>41360.817999999999</v>
      </c>
      <c r="C23211" s="355">
        <f t="shared" si="521"/>
        <v>0.24699999999575084</v>
      </c>
      <c r="D23211" s="419">
        <f t="shared" si="522"/>
        <v>0.12349999999787542</v>
      </c>
      <c r="H23211" s="406"/>
      <c r="J23211" s="82">
        <v>49</v>
      </c>
      <c r="K23211" s="321">
        <v>4</v>
      </c>
    </row>
    <row r="23212" spans="1:11" x14ac:dyDescent="0.3">
      <c r="A23212" s="341">
        <v>43980.688891608799</v>
      </c>
      <c r="B23212" s="318">
        <v>41361.071000000004</v>
      </c>
      <c r="C23212" s="355">
        <f t="shared" si="521"/>
        <v>0.25300000000424916</v>
      </c>
      <c r="D23212" s="419">
        <f t="shared" si="522"/>
        <v>0.12650000000212458</v>
      </c>
      <c r="H23212" s="406"/>
      <c r="J23212" s="82">
        <v>50</v>
      </c>
      <c r="K23212" s="391">
        <v>1</v>
      </c>
    </row>
    <row r="23213" spans="1:11" x14ac:dyDescent="0.3">
      <c r="A23213" s="341">
        <v>43980.730558333336</v>
      </c>
      <c r="B23213" s="318">
        <v>41361.322</v>
      </c>
      <c r="C23213" s="355">
        <f t="shared" si="521"/>
        <v>0.25099999999656575</v>
      </c>
      <c r="D23213" s="419">
        <f t="shared" si="522"/>
        <v>0.12549999999828287</v>
      </c>
      <c r="H23213" s="406"/>
      <c r="J23213" s="82">
        <v>51</v>
      </c>
      <c r="K23213" s="319">
        <v>2</v>
      </c>
    </row>
    <row r="23214" spans="1:11" x14ac:dyDescent="0.3">
      <c r="A23214" s="341">
        <v>43980.772225057874</v>
      </c>
      <c r="B23214" s="318">
        <v>41361.569000000003</v>
      </c>
      <c r="C23214" s="355">
        <f t="shared" si="521"/>
        <v>0.2470000000030268</v>
      </c>
      <c r="D23214" s="419">
        <f t="shared" si="522"/>
        <v>0.1235000000015134</v>
      </c>
      <c r="H23214" s="406"/>
      <c r="J23214" s="82">
        <v>52</v>
      </c>
      <c r="K23214" s="320">
        <v>3</v>
      </c>
    </row>
    <row r="23215" spans="1:11" x14ac:dyDescent="0.3">
      <c r="A23215" s="341">
        <v>43980.813891782411</v>
      </c>
      <c r="B23215" s="318">
        <v>41361.807999999997</v>
      </c>
      <c r="C23215" s="355">
        <f t="shared" si="521"/>
        <v>0.23899999999412103</v>
      </c>
      <c r="D23215" s="419">
        <f t="shared" si="522"/>
        <v>0.11949999999706051</v>
      </c>
      <c r="H23215" s="406"/>
      <c r="J23215" s="82">
        <v>53</v>
      </c>
      <c r="K23215" s="321">
        <v>4</v>
      </c>
    </row>
    <row r="23216" spans="1:11" x14ac:dyDescent="0.3">
      <c r="A23216" s="341">
        <v>43980.855558506948</v>
      </c>
      <c r="B23216" s="318">
        <v>41362.057999999997</v>
      </c>
      <c r="C23216" s="355">
        <f t="shared" si="521"/>
        <v>0.25</v>
      </c>
      <c r="D23216" s="419">
        <f t="shared" si="522"/>
        <v>0.125</v>
      </c>
      <c r="H23216" s="406"/>
      <c r="J23216" s="82">
        <v>54</v>
      </c>
      <c r="K23216" s="391">
        <v>1</v>
      </c>
    </row>
    <row r="23217" spans="1:11" x14ac:dyDescent="0.3">
      <c r="A23217" s="341">
        <v>43980.897225231478</v>
      </c>
      <c r="B23217" s="318">
        <v>41362.307999999997</v>
      </c>
      <c r="C23217" s="355">
        <f t="shared" si="521"/>
        <v>0.25</v>
      </c>
      <c r="D23217" s="419">
        <f t="shared" si="522"/>
        <v>0.125</v>
      </c>
      <c r="H23217" s="406"/>
      <c r="J23217" s="82">
        <v>55</v>
      </c>
      <c r="K23217" s="319">
        <v>2</v>
      </c>
    </row>
    <row r="23218" spans="1:11" x14ac:dyDescent="0.3">
      <c r="A23218" s="341">
        <v>43980.938891956015</v>
      </c>
      <c r="B23218" s="318">
        <v>41362.550999999999</v>
      </c>
      <c r="C23218" s="355">
        <f t="shared" si="521"/>
        <v>0.24300000000221189</v>
      </c>
      <c r="D23218" s="419">
        <f t="shared" si="522"/>
        <v>0.12150000000110595</v>
      </c>
      <c r="H23218" s="406"/>
      <c r="J23218" s="82">
        <v>56</v>
      </c>
      <c r="K23218" s="320">
        <v>3</v>
      </c>
    </row>
    <row r="23219" spans="1:11" x14ac:dyDescent="0.3">
      <c r="A23219" s="341">
        <v>43980.980558680552</v>
      </c>
      <c r="B23219" s="318">
        <v>41362.788</v>
      </c>
      <c r="C23219" s="355">
        <f t="shared" si="521"/>
        <v>0.23700000000098953</v>
      </c>
      <c r="D23219" s="419">
        <f t="shared" si="522"/>
        <v>0.11850000000049477</v>
      </c>
      <c r="E23219" s="336">
        <f>SUM(C23196:C23219)*7.4805194805</f>
        <v>44.636259740120423</v>
      </c>
      <c r="F23219" s="324">
        <f>AVERAGE(D23196:D23219)</f>
        <v>0.12431249999993572</v>
      </c>
      <c r="G23219" s="324">
        <f>_xlfn.STDEV.S(D23196:D23219)</f>
        <v>2.9665251962086056E-3</v>
      </c>
      <c r="H23219" s="406"/>
      <c r="J23219" s="82">
        <v>57</v>
      </c>
      <c r="K23219" s="321">
        <v>4</v>
      </c>
    </row>
    <row r="23220" spans="1:11" x14ac:dyDescent="0.3">
      <c r="A23220" s="341">
        <v>43981.02222540509</v>
      </c>
      <c r="B23220" s="318">
        <v>41363.035000000003</v>
      </c>
      <c r="C23220" s="355">
        <f t="shared" si="521"/>
        <v>0.2470000000030268</v>
      </c>
      <c r="D23220" s="419">
        <f t="shared" si="522"/>
        <v>0.1235000000015134</v>
      </c>
      <c r="H23220" s="406"/>
      <c r="J23220" s="82">
        <v>58</v>
      </c>
      <c r="K23220" s="391">
        <v>1</v>
      </c>
    </row>
    <row r="23221" spans="1:11" x14ac:dyDescent="0.3">
      <c r="A23221" s="341">
        <v>43981.063892129627</v>
      </c>
      <c r="B23221" s="318">
        <v>41363.286</v>
      </c>
      <c r="C23221" s="355">
        <f t="shared" si="521"/>
        <v>0.25099999999656575</v>
      </c>
      <c r="D23221" s="419">
        <f t="shared" si="522"/>
        <v>0.12549999999828287</v>
      </c>
      <c r="H23221" s="406"/>
      <c r="J23221" s="82">
        <v>59</v>
      </c>
      <c r="K23221" s="319">
        <v>2</v>
      </c>
    </row>
    <row r="23222" spans="1:11" x14ac:dyDescent="0.3">
      <c r="A23222" s="341">
        <v>43981.105558854164</v>
      </c>
      <c r="B23222" s="318">
        <v>41363.53</v>
      </c>
      <c r="C23222" s="355">
        <f t="shared" si="521"/>
        <v>0.24399999999877764</v>
      </c>
      <c r="D23222" s="419">
        <f t="shared" si="522"/>
        <v>0.12199999999938882</v>
      </c>
      <c r="H23222" s="406"/>
      <c r="J23222" s="82">
        <v>60</v>
      </c>
      <c r="K23222" s="320">
        <v>3</v>
      </c>
    </row>
    <row r="23223" spans="1:11" x14ac:dyDescent="0.3">
      <c r="A23223" s="341">
        <v>43981.147225578701</v>
      </c>
      <c r="B23223" s="318">
        <v>41363.769999999997</v>
      </c>
      <c r="C23223" s="355">
        <f t="shared" si="521"/>
        <v>0.23999999999796273</v>
      </c>
      <c r="D23223" s="419">
        <f t="shared" si="522"/>
        <v>0.11999999999898137</v>
      </c>
      <c r="H23223" s="406"/>
      <c r="J23223" s="82">
        <v>61</v>
      </c>
      <c r="K23223" s="321">
        <v>4</v>
      </c>
    </row>
    <row r="23224" spans="1:11" x14ac:dyDescent="0.3">
      <c r="A23224" s="341">
        <v>43981.188892303238</v>
      </c>
      <c r="B23224" s="318">
        <v>41364.021000000001</v>
      </c>
      <c r="C23224" s="355">
        <f t="shared" si="521"/>
        <v>0.25100000000384171</v>
      </c>
      <c r="D23224" s="419">
        <f t="shared" si="522"/>
        <v>0.12550000000192085</v>
      </c>
      <c r="H23224" s="406"/>
      <c r="J23224" s="82">
        <v>62</v>
      </c>
      <c r="K23224" s="391">
        <v>1</v>
      </c>
    </row>
    <row r="23225" spans="1:11" x14ac:dyDescent="0.3">
      <c r="A23225" s="341">
        <v>43981.230559027776</v>
      </c>
      <c r="B23225" s="318">
        <v>41364.28</v>
      </c>
      <c r="C23225" s="355">
        <f t="shared" si="521"/>
        <v>0.25899999999819556</v>
      </c>
      <c r="D23225" s="419">
        <f t="shared" si="522"/>
        <v>0.12949999999909778</v>
      </c>
      <c r="H23225" s="406"/>
      <c r="J23225" s="82">
        <v>63</v>
      </c>
      <c r="K23225" s="319">
        <v>2</v>
      </c>
    </row>
    <row r="23226" spans="1:11" x14ac:dyDescent="0.3">
      <c r="A23226" s="341">
        <v>43981.272225752313</v>
      </c>
      <c r="B23226" s="318">
        <v>41364.531999999999</v>
      </c>
      <c r="C23226" s="355">
        <f t="shared" si="521"/>
        <v>0.25200000000040745</v>
      </c>
      <c r="D23226" s="419">
        <f t="shared" si="522"/>
        <v>0.12600000000020373</v>
      </c>
      <c r="H23226" s="406"/>
      <c r="J23226" s="82">
        <v>64</v>
      </c>
      <c r="K23226" s="320">
        <v>3</v>
      </c>
    </row>
    <row r="23227" spans="1:11" x14ac:dyDescent="0.3">
      <c r="A23227" s="341">
        <v>43981.31389247685</v>
      </c>
      <c r="B23227" s="318">
        <v>41364.781000000003</v>
      </c>
      <c r="C23227" s="355">
        <f t="shared" si="521"/>
        <v>0.24900000000343425</v>
      </c>
      <c r="D23227" s="419">
        <f t="shared" si="522"/>
        <v>0.12450000000171713</v>
      </c>
      <c r="H23227" s="406"/>
      <c r="J23227" s="82">
        <v>65</v>
      </c>
      <c r="K23227" s="321">
        <v>4</v>
      </c>
    </row>
    <row r="23228" spans="1:11" x14ac:dyDescent="0.3">
      <c r="A23228" s="341">
        <v>43981.355559201387</v>
      </c>
      <c r="B23228" s="318">
        <v>41365.040000000001</v>
      </c>
      <c r="C23228" s="355">
        <f t="shared" si="521"/>
        <v>0.25899999999819556</v>
      </c>
      <c r="D23228" s="419">
        <f t="shared" si="522"/>
        <v>0.12949999999909778</v>
      </c>
      <c r="H23228" s="406"/>
      <c r="J23228" s="82">
        <v>66</v>
      </c>
      <c r="K23228" s="391">
        <v>1</v>
      </c>
    </row>
    <row r="23229" spans="1:11" x14ac:dyDescent="0.3">
      <c r="A23229" s="341">
        <v>43981.397225925924</v>
      </c>
      <c r="B23229" s="318">
        <v>41365.292000000001</v>
      </c>
      <c r="C23229" s="355">
        <f t="shared" si="521"/>
        <v>0.25200000000040745</v>
      </c>
      <c r="D23229" s="419">
        <f t="shared" si="522"/>
        <v>0.12600000000020373</v>
      </c>
      <c r="H23229" s="406"/>
      <c r="J23229" s="82">
        <v>67</v>
      </c>
      <c r="K23229" s="319">
        <v>2</v>
      </c>
    </row>
    <row r="23230" spans="1:11" x14ac:dyDescent="0.3">
      <c r="A23230" s="341">
        <v>43981.438892650462</v>
      </c>
      <c r="B23230" s="318">
        <v>41365.540999999997</v>
      </c>
      <c r="C23230" s="355">
        <f t="shared" si="521"/>
        <v>0.24899999999615829</v>
      </c>
      <c r="D23230" s="419">
        <f t="shared" si="522"/>
        <v>0.12449999999807915</v>
      </c>
      <c r="H23230" s="406"/>
      <c r="J23230" s="82">
        <v>68</v>
      </c>
      <c r="K23230" s="320">
        <v>3</v>
      </c>
    </row>
    <row r="23231" spans="1:11" x14ac:dyDescent="0.3">
      <c r="A23231" s="341">
        <v>43981.480559374999</v>
      </c>
      <c r="B23231" s="318">
        <v>41365.781999999999</v>
      </c>
      <c r="C23231" s="355">
        <f t="shared" si="521"/>
        <v>0.24100000000180444</v>
      </c>
      <c r="D23231" s="419">
        <f t="shared" si="522"/>
        <v>0.12050000000090222</v>
      </c>
      <c r="H23231" s="406"/>
      <c r="J23231" s="82">
        <v>69</v>
      </c>
      <c r="K23231" s="321">
        <v>4</v>
      </c>
    </row>
    <row r="23232" spans="1:11" x14ac:dyDescent="0.3">
      <c r="A23232" s="341">
        <v>43981.522226099536</v>
      </c>
      <c r="B23232" s="318">
        <v>41366.038999999997</v>
      </c>
      <c r="C23232" s="355">
        <f t="shared" si="521"/>
        <v>0.25699999999778811</v>
      </c>
      <c r="D23232" s="419">
        <f t="shared" si="522"/>
        <v>0.12849999999889405</v>
      </c>
      <c r="H23232" s="406"/>
      <c r="J23232" s="82">
        <v>70</v>
      </c>
      <c r="K23232" s="391">
        <v>1</v>
      </c>
    </row>
    <row r="23233" spans="1:11" x14ac:dyDescent="0.3">
      <c r="A23233" s="341">
        <v>43981.563892824073</v>
      </c>
      <c r="B23233" s="318">
        <v>41366.290999999997</v>
      </c>
      <c r="C23233" s="355">
        <f t="shared" si="521"/>
        <v>0.25200000000040745</v>
      </c>
      <c r="D23233" s="419">
        <f t="shared" si="522"/>
        <v>0.12600000000020373</v>
      </c>
      <c r="H23233" s="406"/>
      <c r="J23233" s="82">
        <v>71</v>
      </c>
      <c r="K23233" s="319">
        <v>2</v>
      </c>
    </row>
    <row r="23234" spans="1:11" x14ac:dyDescent="0.3">
      <c r="A23234" s="341">
        <v>43981.60555954861</v>
      </c>
      <c r="B23234" s="318">
        <v>41366.535000000003</v>
      </c>
      <c r="C23234" s="355">
        <f t="shared" si="521"/>
        <v>0.2440000000060536</v>
      </c>
      <c r="D23234" s="419">
        <f t="shared" si="522"/>
        <v>0.1220000000030268</v>
      </c>
      <c r="H23234" s="406"/>
      <c r="J23234" s="82">
        <v>72</v>
      </c>
      <c r="K23234" s="320">
        <v>3</v>
      </c>
    </row>
    <row r="23235" spans="1:11" x14ac:dyDescent="0.3">
      <c r="A23235" s="341">
        <v>43981.647226273148</v>
      </c>
      <c r="B23235" s="318">
        <v>41366.771000000001</v>
      </c>
      <c r="C23235" s="355">
        <f t="shared" si="521"/>
        <v>0.23599999999714782</v>
      </c>
      <c r="D23235" s="419">
        <f t="shared" si="522"/>
        <v>0.11799999999857391</v>
      </c>
      <c r="H23235" s="406"/>
      <c r="J23235" s="82">
        <v>73</v>
      </c>
      <c r="K23235" s="321">
        <v>4</v>
      </c>
    </row>
    <row r="23236" spans="1:11" x14ac:dyDescent="0.3">
      <c r="A23236" s="341">
        <v>43981.688892997685</v>
      </c>
      <c r="B23236" s="318">
        <v>41367.021000000001</v>
      </c>
      <c r="C23236" s="355">
        <f t="shared" si="521"/>
        <v>0.25</v>
      </c>
      <c r="D23236" s="419">
        <f t="shared" si="522"/>
        <v>0.125</v>
      </c>
      <c r="H23236" s="406"/>
      <c r="J23236" s="82">
        <v>74</v>
      </c>
      <c r="K23236" s="391">
        <v>1</v>
      </c>
    </row>
    <row r="23237" spans="1:11" x14ac:dyDescent="0.3">
      <c r="A23237" s="341">
        <v>43981.730559722222</v>
      </c>
      <c r="B23237" s="318">
        <v>41367.275000000001</v>
      </c>
      <c r="C23237" s="355">
        <f t="shared" si="521"/>
        <v>0.25400000000081491</v>
      </c>
      <c r="D23237" s="419">
        <f t="shared" si="522"/>
        <v>0.12700000000040745</v>
      </c>
      <c r="H23237" s="406"/>
      <c r="J23237" s="82">
        <v>75</v>
      </c>
      <c r="K23237" s="319">
        <v>2</v>
      </c>
    </row>
    <row r="23238" spans="1:11" x14ac:dyDescent="0.3">
      <c r="A23238" s="341">
        <v>43981.772226446759</v>
      </c>
      <c r="B23238" s="318">
        <v>41367.519999999997</v>
      </c>
      <c r="C23238" s="355">
        <f t="shared" si="521"/>
        <v>0.24499999999534339</v>
      </c>
      <c r="D23238" s="419">
        <f t="shared" si="522"/>
        <v>0.12249999999767169</v>
      </c>
      <c r="H23238" s="406"/>
      <c r="J23238" s="82">
        <v>76</v>
      </c>
      <c r="K23238" s="320">
        <v>3</v>
      </c>
    </row>
    <row r="23239" spans="1:11" x14ac:dyDescent="0.3">
      <c r="A23239" s="341">
        <v>43981.813893171297</v>
      </c>
      <c r="B23239" s="318">
        <v>41367.752</v>
      </c>
      <c r="C23239" s="355">
        <f t="shared" si="521"/>
        <v>0.23200000000360887</v>
      </c>
      <c r="D23239" s="419">
        <f t="shared" si="522"/>
        <v>0.11600000000180444</v>
      </c>
      <c r="H23239" s="406"/>
      <c r="J23239" s="82">
        <v>77</v>
      </c>
      <c r="K23239" s="321">
        <v>4</v>
      </c>
    </row>
    <row r="23240" spans="1:11" x14ac:dyDescent="0.3">
      <c r="A23240" s="341">
        <v>43981.855559895834</v>
      </c>
      <c r="B23240" s="318">
        <v>41367.998</v>
      </c>
      <c r="C23240" s="355">
        <f t="shared" si="521"/>
        <v>0.24599999999918509</v>
      </c>
      <c r="D23240" s="419">
        <f t="shared" si="522"/>
        <v>0.12299999999959255</v>
      </c>
      <c r="H23240" s="406"/>
      <c r="J23240" s="82">
        <v>78</v>
      </c>
      <c r="K23240" s="391">
        <v>1</v>
      </c>
    </row>
    <row r="23241" spans="1:11" x14ac:dyDescent="0.3">
      <c r="A23241" s="341">
        <v>43981.897226620371</v>
      </c>
      <c r="B23241" s="318">
        <v>41368.241999999998</v>
      </c>
      <c r="C23241" s="355">
        <f t="shared" si="521"/>
        <v>0.24399999999877764</v>
      </c>
      <c r="D23241" s="419">
        <f t="shared" si="522"/>
        <v>0.12199999999938882</v>
      </c>
      <c r="H23241" s="406"/>
      <c r="J23241" s="82">
        <v>79</v>
      </c>
      <c r="K23241" s="319">
        <v>2</v>
      </c>
    </row>
    <row r="23242" spans="1:11" x14ac:dyDescent="0.3">
      <c r="A23242" s="341">
        <v>43981.938893344908</v>
      </c>
      <c r="B23242" s="318">
        <v>41368.49</v>
      </c>
      <c r="C23242" s="355">
        <f t="shared" si="521"/>
        <v>0.24799999999959255</v>
      </c>
      <c r="D23242" s="419">
        <f t="shared" si="522"/>
        <v>0.12399999999979627</v>
      </c>
      <c r="H23242" s="406"/>
      <c r="J23242" s="82">
        <v>80</v>
      </c>
      <c r="K23242" s="320">
        <v>3</v>
      </c>
    </row>
    <row r="23243" spans="1:11" x14ac:dyDescent="0.3">
      <c r="A23243" s="341">
        <v>43981.980560069445</v>
      </c>
      <c r="B23243" s="318">
        <v>41368.726999999999</v>
      </c>
      <c r="C23243" s="355">
        <f t="shared" si="521"/>
        <v>0.23700000000098953</v>
      </c>
      <c r="D23243" s="419">
        <f t="shared" si="522"/>
        <v>0.11850000000049477</v>
      </c>
      <c r="E23243" s="336">
        <f>SUM(C23220:C23243)*7.4805194805</f>
        <v>44.426805194678181</v>
      </c>
      <c r="F23243" s="324">
        <f>AVERAGE(D23220:D23243)</f>
        <v>0.12372916666663514</v>
      </c>
      <c r="G23243" s="324">
        <f>_xlfn.STDEV.S(D23220:D23243)</f>
        <v>3.4890486014292846E-3</v>
      </c>
      <c r="H23243" s="406"/>
      <c r="J23243" s="82">
        <v>81</v>
      </c>
      <c r="K23243" s="321">
        <v>4</v>
      </c>
    </row>
    <row r="23244" spans="1:11" x14ac:dyDescent="0.3">
      <c r="A23244" s="341">
        <v>43982.022226793983</v>
      </c>
      <c r="B23244" s="318">
        <v>41368.97</v>
      </c>
      <c r="C23244" s="355">
        <f t="shared" si="521"/>
        <v>0.24300000000221189</v>
      </c>
      <c r="D23244" s="419">
        <f t="shared" si="522"/>
        <v>0.12150000000110595</v>
      </c>
      <c r="H23244" s="406"/>
      <c r="J23244" s="82">
        <v>82</v>
      </c>
      <c r="K23244" s="391">
        <v>1</v>
      </c>
    </row>
    <row r="23245" spans="1:11" x14ac:dyDescent="0.3">
      <c r="A23245" s="341">
        <v>43982.06389351852</v>
      </c>
      <c r="B23245" s="318">
        <v>41369.218999999997</v>
      </c>
      <c r="C23245" s="355">
        <f t="shared" si="521"/>
        <v>0.24899999999615829</v>
      </c>
      <c r="D23245" s="419">
        <f t="shared" si="522"/>
        <v>0.12449999999807915</v>
      </c>
      <c r="H23245" s="406"/>
      <c r="J23245" s="82">
        <v>83</v>
      </c>
      <c r="K23245" s="319">
        <v>2</v>
      </c>
    </row>
    <row r="23246" spans="1:11" x14ac:dyDescent="0.3">
      <c r="A23246" s="341">
        <v>43982.105560243057</v>
      </c>
      <c r="B23246" s="318">
        <v>41369.463000000003</v>
      </c>
      <c r="C23246" s="355">
        <f t="shared" si="521"/>
        <v>0.2440000000060536</v>
      </c>
      <c r="D23246" s="419">
        <f t="shared" si="522"/>
        <v>0.1220000000030268</v>
      </c>
      <c r="H23246" s="406"/>
      <c r="J23246" s="82">
        <v>84</v>
      </c>
      <c r="K23246" s="320">
        <v>3</v>
      </c>
    </row>
    <row r="23247" spans="1:11" x14ac:dyDescent="0.3">
      <c r="A23247" s="341">
        <v>43982.147226967594</v>
      </c>
      <c r="B23247" s="318">
        <v>41369.701000000001</v>
      </c>
      <c r="C23247" s="355">
        <f t="shared" si="521"/>
        <v>0.23799999999755528</v>
      </c>
      <c r="D23247" s="419">
        <f t="shared" si="522"/>
        <v>0.11899999999877764</v>
      </c>
      <c r="H23247" s="406"/>
      <c r="J23247" s="82">
        <v>85</v>
      </c>
      <c r="K23247" s="321">
        <v>4</v>
      </c>
    </row>
    <row r="23248" spans="1:11" x14ac:dyDescent="0.3">
      <c r="A23248" s="341">
        <v>43982.188893692131</v>
      </c>
      <c r="B23248" s="318">
        <v>41369.949999999997</v>
      </c>
      <c r="C23248" s="355">
        <f t="shared" si="521"/>
        <v>0.24899999999615829</v>
      </c>
      <c r="D23248" s="419">
        <f t="shared" si="522"/>
        <v>0.12449999999807915</v>
      </c>
      <c r="H23248" s="406"/>
      <c r="J23248" s="82">
        <v>86</v>
      </c>
      <c r="K23248" s="391">
        <v>1</v>
      </c>
    </row>
    <row r="23249" spans="1:12" x14ac:dyDescent="0.3">
      <c r="A23249" s="341">
        <v>43982.230560416669</v>
      </c>
      <c r="B23249" s="318">
        <v>41370.207999999999</v>
      </c>
      <c r="C23249" s="355">
        <f t="shared" si="521"/>
        <v>0.25800000000162981</v>
      </c>
      <c r="D23249" s="419">
        <f t="shared" si="522"/>
        <v>0.12900000000081491</v>
      </c>
      <c r="H23249" s="406"/>
      <c r="J23249" s="82">
        <v>87</v>
      </c>
      <c r="K23249" s="319">
        <v>2</v>
      </c>
    </row>
    <row r="23250" spans="1:12" x14ac:dyDescent="0.3">
      <c r="A23250" s="341">
        <v>43982.272227141206</v>
      </c>
      <c r="B23250" s="318">
        <v>41370.457999999999</v>
      </c>
      <c r="C23250" s="355">
        <f t="shared" si="521"/>
        <v>0.25</v>
      </c>
      <c r="D23250" s="419">
        <f t="shared" si="522"/>
        <v>0.125</v>
      </c>
      <c r="H23250" s="406"/>
      <c r="J23250" s="82">
        <v>88</v>
      </c>
      <c r="K23250" s="320">
        <v>3</v>
      </c>
    </row>
    <row r="23251" spans="1:12" x14ac:dyDescent="0.3">
      <c r="A23251" s="341">
        <v>43982.313893865743</v>
      </c>
      <c r="B23251" s="318">
        <v>41370.701000000001</v>
      </c>
      <c r="C23251" s="355">
        <f t="shared" si="521"/>
        <v>0.24300000000221189</v>
      </c>
      <c r="D23251" s="419">
        <f t="shared" si="522"/>
        <v>0.12150000000110595</v>
      </c>
      <c r="H23251" s="406"/>
      <c r="J23251" s="82">
        <v>89</v>
      </c>
      <c r="K23251" s="321">
        <v>4</v>
      </c>
    </row>
    <row r="23252" spans="1:12" x14ac:dyDescent="0.3">
      <c r="A23252" s="341">
        <v>43982.35556059028</v>
      </c>
      <c r="B23252" s="318">
        <v>41370.959999999999</v>
      </c>
      <c r="C23252" s="355">
        <f t="shared" si="521"/>
        <v>0.25899999999819556</v>
      </c>
      <c r="D23252" s="419">
        <f t="shared" si="522"/>
        <v>0.12949999999909778</v>
      </c>
      <c r="H23252" s="406"/>
      <c r="J23252" s="82">
        <v>90</v>
      </c>
      <c r="K23252" s="391">
        <v>1</v>
      </c>
    </row>
    <row r="23253" spans="1:12" x14ac:dyDescent="0.3">
      <c r="A23253" s="341">
        <v>43982.397227314817</v>
      </c>
      <c r="B23253" s="318">
        <v>41371.218999999997</v>
      </c>
      <c r="C23253" s="355">
        <f t="shared" si="521"/>
        <v>0.25899999999819556</v>
      </c>
      <c r="D23253" s="419">
        <f t="shared" si="522"/>
        <v>0.12949999999909778</v>
      </c>
      <c r="H23253" s="406"/>
      <c r="J23253" s="82">
        <v>91</v>
      </c>
      <c r="K23253" s="319">
        <v>2</v>
      </c>
    </row>
    <row r="23254" spans="1:12" x14ac:dyDescent="0.3">
      <c r="A23254" s="341">
        <v>43982.438894039355</v>
      </c>
      <c r="B23254" s="318">
        <v>41371.468000000001</v>
      </c>
      <c r="C23254" s="355">
        <f t="shared" si="521"/>
        <v>0.24900000000343425</v>
      </c>
      <c r="D23254" s="419">
        <f t="shared" si="522"/>
        <v>0.12450000000171713</v>
      </c>
      <c r="H23254" s="406"/>
      <c r="J23254" s="82">
        <v>92</v>
      </c>
      <c r="K23254" s="320">
        <v>3</v>
      </c>
    </row>
    <row r="23255" spans="1:12" x14ac:dyDescent="0.3">
      <c r="A23255" s="341">
        <v>43982.480560763892</v>
      </c>
      <c r="B23255" s="318">
        <v>41371.705000000002</v>
      </c>
      <c r="C23255" s="355">
        <f t="shared" si="521"/>
        <v>0.23700000000098953</v>
      </c>
      <c r="D23255" s="419">
        <f t="shared" si="522"/>
        <v>0.11850000000049477</v>
      </c>
      <c r="H23255" s="406"/>
      <c r="J23255" s="82">
        <v>93</v>
      </c>
      <c r="K23255" s="321">
        <v>4</v>
      </c>
    </row>
    <row r="23256" spans="1:12" x14ac:dyDescent="0.3">
      <c r="A23256" s="341">
        <v>43982.522227488429</v>
      </c>
      <c r="B23256" s="318">
        <v>41371.957999999999</v>
      </c>
      <c r="C23256" s="355">
        <f t="shared" si="521"/>
        <v>0.2529999999969732</v>
      </c>
      <c r="D23256" s="419">
        <f t="shared" si="522"/>
        <v>0.1264999999984866</v>
      </c>
      <c r="H23256" s="406"/>
      <c r="J23256" s="82">
        <v>94</v>
      </c>
      <c r="K23256" s="391">
        <v>1</v>
      </c>
    </row>
    <row r="23257" spans="1:12" x14ac:dyDescent="0.3">
      <c r="A23257" s="341">
        <v>43982.563894212966</v>
      </c>
      <c r="B23257" s="318">
        <v>41372.214999999997</v>
      </c>
      <c r="C23257" s="355">
        <f t="shared" si="521"/>
        <v>0.25699999999778811</v>
      </c>
      <c r="D23257" s="419">
        <f t="shared" si="522"/>
        <v>0.12849999999889405</v>
      </c>
      <c r="H23257" s="406"/>
      <c r="J23257" s="82">
        <v>95</v>
      </c>
      <c r="K23257" s="319">
        <v>2</v>
      </c>
    </row>
    <row r="23258" spans="1:12" x14ac:dyDescent="0.3">
      <c r="A23258" s="341">
        <v>43982.605560937503</v>
      </c>
      <c r="B23258" s="318">
        <v>41372.462</v>
      </c>
      <c r="C23258" s="355">
        <f t="shared" si="521"/>
        <v>0.2470000000030268</v>
      </c>
      <c r="D23258" s="419">
        <f t="shared" si="522"/>
        <v>0.1235000000015134</v>
      </c>
      <c r="H23258" s="406"/>
      <c r="J23258" s="82">
        <v>96</v>
      </c>
      <c r="K23258" s="320">
        <v>3</v>
      </c>
    </row>
    <row r="23259" spans="1:12" x14ac:dyDescent="0.3">
      <c r="A23259" s="341">
        <v>43982.647227662033</v>
      </c>
      <c r="B23259" s="318">
        <v>41372.699999999997</v>
      </c>
      <c r="C23259" s="355">
        <f t="shared" si="521"/>
        <v>0.23799999999755528</v>
      </c>
      <c r="D23259" s="419">
        <f t="shared" si="522"/>
        <v>0.11899999999877764</v>
      </c>
      <c r="H23259" s="406"/>
      <c r="J23259" s="82">
        <v>97</v>
      </c>
      <c r="K23259" s="321">
        <v>4</v>
      </c>
    </row>
    <row r="23260" spans="1:12" x14ac:dyDescent="0.3">
      <c r="A23260" s="341">
        <v>43982.688894386571</v>
      </c>
      <c r="B23260" s="318">
        <v>41372.942999999999</v>
      </c>
      <c r="C23260" s="355">
        <f t="shared" si="521"/>
        <v>0.24300000000221189</v>
      </c>
      <c r="D23260" s="419">
        <f t="shared" si="522"/>
        <v>0.12150000000110595</v>
      </c>
      <c r="H23260" s="406"/>
      <c r="J23260" s="82">
        <v>98</v>
      </c>
      <c r="K23260" s="391">
        <v>1</v>
      </c>
    </row>
    <row r="23261" spans="1:12" x14ac:dyDescent="0.3">
      <c r="A23261" s="341">
        <v>43982.730561111108</v>
      </c>
      <c r="B23261" s="318">
        <v>41373.199000000001</v>
      </c>
      <c r="C23261" s="355">
        <f t="shared" si="521"/>
        <v>0.25600000000122236</v>
      </c>
      <c r="D23261" s="419">
        <f t="shared" si="522"/>
        <v>0.12800000000061118</v>
      </c>
      <c r="H23261" s="406"/>
      <c r="J23261" s="82">
        <v>99</v>
      </c>
      <c r="K23261" s="319">
        <v>2</v>
      </c>
    </row>
    <row r="23262" spans="1:12" x14ac:dyDescent="0.3">
      <c r="A23262" s="341">
        <v>43982.772227835645</v>
      </c>
      <c r="B23262" s="318">
        <v>41373.442999999999</v>
      </c>
      <c r="C23262" s="355">
        <f t="shared" si="521"/>
        <v>0.24399999999877764</v>
      </c>
      <c r="D23262" s="419">
        <f t="shared" si="522"/>
        <v>0.12199999999938882</v>
      </c>
      <c r="E23262" s="336">
        <f>SUM(C23239:C23262)*7.4805194805</f>
        <v>44.307116883020221</v>
      </c>
      <c r="F23262" s="324">
        <f>AVERAGE(D23239:D23262)</f>
        <v>0.12339583333338548</v>
      </c>
      <c r="G23262" s="324">
        <f>_xlfn.STDEV.S(D23239:D23262)</f>
        <v>3.773417222282258E-3</v>
      </c>
      <c r="H23262" s="404"/>
      <c r="I23262" s="344">
        <f>AVERAGE(D23099:D23262)</f>
        <v>0.12370426829267406</v>
      </c>
      <c r="J23262" s="82">
        <v>100</v>
      </c>
      <c r="K23262" s="320">
        <v>3</v>
      </c>
    </row>
    <row r="23263" spans="1:12" x14ac:dyDescent="0.3">
      <c r="A23263" s="341">
        <v>43983.489583333336</v>
      </c>
      <c r="B23263" s="318">
        <v>41377.629999999997</v>
      </c>
      <c r="H23263" s="332"/>
      <c r="K23263" s="321">
        <v>4</v>
      </c>
    </row>
    <row r="23264" spans="1:12" x14ac:dyDescent="0.3">
      <c r="A23264" s="341">
        <v>43983.504166666666</v>
      </c>
      <c r="B23264" s="318">
        <v>41377.873</v>
      </c>
      <c r="C23264" s="318">
        <f t="shared" ref="C23264:C23327" si="523">B23264-B23263</f>
        <v>0.24300000000221189</v>
      </c>
      <c r="D23264" s="411">
        <f t="shared" ref="D23264:D23327" si="524">C23264/2</f>
        <v>0.12150000000110595</v>
      </c>
      <c r="H23264" s="332"/>
      <c r="J23264" s="82">
        <v>1</v>
      </c>
      <c r="K23264" s="391">
        <v>1</v>
      </c>
      <c r="L23264" s="54" t="s">
        <v>313</v>
      </c>
    </row>
    <row r="23265" spans="1:11" x14ac:dyDescent="0.3">
      <c r="A23265" s="341">
        <v>43983.54583333333</v>
      </c>
      <c r="B23265" s="318">
        <v>41378.129999999997</v>
      </c>
      <c r="C23265" s="318">
        <f t="shared" si="523"/>
        <v>0.25699999999778811</v>
      </c>
      <c r="D23265" s="419">
        <f t="shared" si="524"/>
        <v>0.12849999999889405</v>
      </c>
      <c r="H23265" s="406"/>
      <c r="J23265" s="82">
        <v>2</v>
      </c>
      <c r="K23265" s="319">
        <v>2</v>
      </c>
    </row>
    <row r="23266" spans="1:11" x14ac:dyDescent="0.3">
      <c r="A23266" s="341">
        <v>43983.587500000001</v>
      </c>
      <c r="B23266" s="318">
        <v>41378.379999999997</v>
      </c>
      <c r="C23266" s="318">
        <f t="shared" si="523"/>
        <v>0.25</v>
      </c>
      <c r="D23266" s="419">
        <f t="shared" si="524"/>
        <v>0.125</v>
      </c>
      <c r="H23266" s="406"/>
      <c r="J23266" s="82">
        <v>3</v>
      </c>
      <c r="K23266" s="320">
        <v>3</v>
      </c>
    </row>
    <row r="23267" spans="1:11" x14ac:dyDescent="0.3">
      <c r="A23267" s="341">
        <v>43983.629166666666</v>
      </c>
      <c r="B23267" s="318">
        <v>41378.627</v>
      </c>
      <c r="C23267" s="318">
        <f t="shared" si="523"/>
        <v>0.2470000000030268</v>
      </c>
      <c r="D23267" s="419">
        <f t="shared" si="524"/>
        <v>0.1235000000015134</v>
      </c>
      <c r="H23267" s="406"/>
      <c r="J23267" s="82">
        <v>4</v>
      </c>
      <c r="K23267" s="321">
        <v>4</v>
      </c>
    </row>
    <row r="23268" spans="1:11" x14ac:dyDescent="0.3">
      <c r="A23268" s="341">
        <v>43983.67083333333</v>
      </c>
      <c r="B23268" s="318">
        <v>41378.868000000002</v>
      </c>
      <c r="C23268" s="318">
        <f t="shared" si="523"/>
        <v>0.24100000000180444</v>
      </c>
      <c r="D23268" s="419">
        <f t="shared" si="524"/>
        <v>0.12050000000090222</v>
      </c>
      <c r="H23268" s="406"/>
      <c r="J23268" s="82">
        <v>5</v>
      </c>
      <c r="K23268" s="391">
        <v>1</v>
      </c>
    </row>
    <row r="23269" spans="1:11" x14ac:dyDescent="0.3">
      <c r="A23269" s="341">
        <v>43983.712499942128</v>
      </c>
      <c r="B23269" s="318">
        <v>41379.120000000003</v>
      </c>
      <c r="C23269" s="318">
        <f t="shared" si="523"/>
        <v>0.25200000000040745</v>
      </c>
      <c r="D23269" s="419">
        <f t="shared" si="524"/>
        <v>0.12600000000020373</v>
      </c>
      <c r="H23269" s="406"/>
      <c r="J23269" s="82">
        <v>6</v>
      </c>
      <c r="K23269" s="319">
        <v>2</v>
      </c>
    </row>
    <row r="23270" spans="1:11" x14ac:dyDescent="0.3">
      <c r="A23270" s="341">
        <v>43983.754166608793</v>
      </c>
      <c r="B23270" s="318">
        <v>41379.362000000001</v>
      </c>
      <c r="C23270" s="318">
        <f t="shared" si="523"/>
        <v>0.24199999999837019</v>
      </c>
      <c r="D23270" s="419">
        <f t="shared" si="524"/>
        <v>0.12099999999918509</v>
      </c>
      <c r="H23270" s="406"/>
      <c r="J23270" s="82">
        <v>7</v>
      </c>
      <c r="K23270" s="320">
        <v>3</v>
      </c>
    </row>
    <row r="23271" spans="1:11" x14ac:dyDescent="0.3">
      <c r="A23271" s="341">
        <v>43983.795833275464</v>
      </c>
      <c r="B23271" s="318">
        <v>41379.601999999999</v>
      </c>
      <c r="C23271" s="318">
        <f t="shared" si="523"/>
        <v>0.23999999999796273</v>
      </c>
      <c r="D23271" s="419">
        <f t="shared" si="524"/>
        <v>0.11999999999898137</v>
      </c>
      <c r="H23271" s="406"/>
      <c r="J23271" s="82">
        <v>8</v>
      </c>
      <c r="K23271" s="321">
        <v>4</v>
      </c>
    </row>
    <row r="23272" spans="1:11" x14ac:dyDescent="0.3">
      <c r="A23272" s="341">
        <v>43983.837499942128</v>
      </c>
      <c r="B23272" s="318">
        <v>41379.841</v>
      </c>
      <c r="C23272" s="318">
        <f t="shared" si="523"/>
        <v>0.23900000000139698</v>
      </c>
      <c r="D23272" s="419">
        <f t="shared" si="524"/>
        <v>0.11950000000069849</v>
      </c>
      <c r="H23272" s="406"/>
      <c r="J23272" s="82">
        <v>9</v>
      </c>
      <c r="K23272" s="391">
        <v>1</v>
      </c>
    </row>
    <row r="23273" spans="1:11" x14ac:dyDescent="0.3">
      <c r="A23273" s="341">
        <v>43983.879166608793</v>
      </c>
      <c r="B23273" s="318">
        <v>41380.087</v>
      </c>
      <c r="C23273" s="318">
        <f t="shared" si="523"/>
        <v>0.24599999999918509</v>
      </c>
      <c r="D23273" s="419">
        <f t="shared" si="524"/>
        <v>0.12299999999959255</v>
      </c>
      <c r="H23273" s="406"/>
      <c r="J23273" s="82">
        <v>10</v>
      </c>
      <c r="K23273" s="319">
        <v>2</v>
      </c>
    </row>
    <row r="23274" spans="1:11" x14ac:dyDescent="0.3">
      <c r="A23274" s="341">
        <v>43983.920833275464</v>
      </c>
      <c r="B23274" s="318">
        <v>41380.322</v>
      </c>
      <c r="C23274" s="318">
        <f t="shared" si="523"/>
        <v>0.23500000000058208</v>
      </c>
      <c r="D23274" s="419">
        <f t="shared" si="524"/>
        <v>0.11750000000029104</v>
      </c>
      <c r="H23274" s="406"/>
      <c r="J23274" s="82">
        <v>11</v>
      </c>
      <c r="K23274" s="320">
        <v>3</v>
      </c>
    </row>
    <row r="23275" spans="1:11" x14ac:dyDescent="0.3">
      <c r="A23275" s="341">
        <v>43983.962499942128</v>
      </c>
      <c r="B23275" s="318">
        <v>41380.559999999998</v>
      </c>
      <c r="C23275" s="318">
        <f t="shared" si="523"/>
        <v>0.23799999999755528</v>
      </c>
      <c r="D23275" s="419">
        <f t="shared" si="524"/>
        <v>0.11899999999877764</v>
      </c>
      <c r="E23275" s="336">
        <f>SUM(C23263:C23275)*7.4805194805</f>
        <v>21.917922077867178</v>
      </c>
      <c r="F23275" s="324">
        <f>AVERAGE(D23263:D23275)</f>
        <v>0.12208333333334546</v>
      </c>
      <c r="G23275" s="324">
        <f>_xlfn.STDEV.S(D23263:D23275)</f>
        <v>3.2110132450780633E-3</v>
      </c>
      <c r="H23275" s="406"/>
      <c r="J23275" s="82">
        <v>12</v>
      </c>
      <c r="K23275" s="321">
        <v>4</v>
      </c>
    </row>
    <row r="23276" spans="1:11" x14ac:dyDescent="0.3">
      <c r="A23276" s="341">
        <v>43984.004166608793</v>
      </c>
      <c r="B23276" s="318">
        <v>41380.798000000003</v>
      </c>
      <c r="C23276" s="318">
        <f t="shared" si="523"/>
        <v>0.23800000000483124</v>
      </c>
      <c r="D23276" s="419">
        <f t="shared" si="524"/>
        <v>0.11900000000241562</v>
      </c>
      <c r="H23276" s="406"/>
      <c r="J23276" s="82">
        <v>13</v>
      </c>
      <c r="K23276" s="391">
        <v>1</v>
      </c>
    </row>
    <row r="23277" spans="1:11" x14ac:dyDescent="0.3">
      <c r="A23277" s="341">
        <v>43984.045833275464</v>
      </c>
      <c r="B23277" s="318">
        <v>41381.048999999999</v>
      </c>
      <c r="C23277" s="318">
        <f t="shared" si="523"/>
        <v>0.25099999999656575</v>
      </c>
      <c r="D23277" s="419">
        <f t="shared" si="524"/>
        <v>0.12549999999828287</v>
      </c>
      <c r="H23277" s="406"/>
      <c r="J23277" s="82">
        <v>14</v>
      </c>
      <c r="K23277" s="319">
        <v>2</v>
      </c>
    </row>
    <row r="23278" spans="1:11" x14ac:dyDescent="0.3">
      <c r="A23278" s="341">
        <v>43984.087499942128</v>
      </c>
      <c r="B23278" s="318">
        <v>41381.294999999998</v>
      </c>
      <c r="C23278" s="318">
        <f t="shared" si="523"/>
        <v>0.24599999999918509</v>
      </c>
      <c r="D23278" s="419">
        <f t="shared" si="524"/>
        <v>0.12299999999959255</v>
      </c>
      <c r="H23278" s="406"/>
      <c r="J23278" s="82">
        <v>15</v>
      </c>
      <c r="K23278" s="320">
        <v>3</v>
      </c>
    </row>
    <row r="23279" spans="1:11" x14ac:dyDescent="0.3">
      <c r="A23279" s="341">
        <v>43984.129166608793</v>
      </c>
      <c r="B23279" s="318">
        <v>41381.538</v>
      </c>
      <c r="C23279" s="318">
        <f t="shared" si="523"/>
        <v>0.24300000000221189</v>
      </c>
      <c r="D23279" s="419">
        <f t="shared" si="524"/>
        <v>0.12150000000110595</v>
      </c>
      <c r="H23279" s="406"/>
      <c r="J23279" s="82">
        <v>16</v>
      </c>
      <c r="K23279" s="321">
        <v>4</v>
      </c>
    </row>
    <row r="23280" spans="1:11" x14ac:dyDescent="0.3">
      <c r="A23280" s="341">
        <v>43984.170833275464</v>
      </c>
      <c r="B23280" s="318">
        <v>41381.777999999998</v>
      </c>
      <c r="C23280" s="318">
        <f t="shared" si="523"/>
        <v>0.23999999999796273</v>
      </c>
      <c r="D23280" s="419">
        <f t="shared" si="524"/>
        <v>0.11999999999898137</v>
      </c>
      <c r="H23280" s="406"/>
      <c r="J23280" s="82">
        <v>17</v>
      </c>
      <c r="K23280" s="391">
        <v>1</v>
      </c>
    </row>
    <row r="23281" spans="1:11" x14ac:dyDescent="0.3">
      <c r="A23281" s="341">
        <v>43984.212499942128</v>
      </c>
      <c r="B23281" s="318">
        <v>41382.03</v>
      </c>
      <c r="C23281" s="318">
        <f t="shared" si="523"/>
        <v>0.25200000000040745</v>
      </c>
      <c r="D23281" s="419">
        <f t="shared" si="524"/>
        <v>0.12600000000020373</v>
      </c>
      <c r="H23281" s="406"/>
      <c r="J23281" s="82">
        <v>18</v>
      </c>
      <c r="K23281" s="319">
        <v>2</v>
      </c>
    </row>
    <row r="23282" spans="1:11" x14ac:dyDescent="0.3">
      <c r="A23282" s="341">
        <v>43984.254166608793</v>
      </c>
      <c r="B23282" s="318">
        <v>41382.288999999997</v>
      </c>
      <c r="C23282" s="318">
        <f t="shared" si="523"/>
        <v>0.25899999999819556</v>
      </c>
      <c r="D23282" s="419">
        <f t="shared" si="524"/>
        <v>0.12949999999909778</v>
      </c>
      <c r="H23282" s="406"/>
      <c r="J23282" s="82">
        <v>19</v>
      </c>
      <c r="K23282" s="320">
        <v>3</v>
      </c>
    </row>
    <row r="23283" spans="1:11" x14ac:dyDescent="0.3">
      <c r="A23283" s="341">
        <v>43984.295833275464</v>
      </c>
      <c r="B23283" s="318">
        <v>41382.54</v>
      </c>
      <c r="C23283" s="318">
        <f t="shared" si="523"/>
        <v>0.25100000000384171</v>
      </c>
      <c r="D23283" s="419">
        <f t="shared" si="524"/>
        <v>0.12550000000192085</v>
      </c>
      <c r="H23283" s="406"/>
      <c r="J23283" s="82">
        <v>20</v>
      </c>
      <c r="K23283" s="321">
        <v>4</v>
      </c>
    </row>
    <row r="23284" spans="1:11" x14ac:dyDescent="0.3">
      <c r="A23284" s="341">
        <v>43984.337499942128</v>
      </c>
      <c r="B23284" s="318">
        <v>41382.783000000003</v>
      </c>
      <c r="C23284" s="318">
        <f t="shared" si="523"/>
        <v>0.24300000000221189</v>
      </c>
      <c r="D23284" s="419">
        <f t="shared" si="524"/>
        <v>0.12150000000110595</v>
      </c>
      <c r="H23284" s="406"/>
      <c r="J23284" s="82">
        <v>21</v>
      </c>
      <c r="K23284" s="391">
        <v>1</v>
      </c>
    </row>
    <row r="23285" spans="1:11" x14ac:dyDescent="0.3">
      <c r="A23285" s="341">
        <v>43984.379166608793</v>
      </c>
      <c r="B23285" s="318">
        <v>41383.040999999997</v>
      </c>
      <c r="C23285" s="318">
        <f t="shared" si="523"/>
        <v>0.25799999999435386</v>
      </c>
      <c r="D23285" s="419">
        <f t="shared" si="524"/>
        <v>0.12899999999717693</v>
      </c>
      <c r="H23285" s="406"/>
      <c r="J23285" s="82">
        <v>22</v>
      </c>
      <c r="K23285" s="319">
        <v>2</v>
      </c>
    </row>
    <row r="23286" spans="1:11" x14ac:dyDescent="0.3">
      <c r="A23286" s="341">
        <v>43984.420833275464</v>
      </c>
      <c r="B23286" s="318">
        <v>41383.296999999999</v>
      </c>
      <c r="C23286" s="318">
        <f t="shared" si="523"/>
        <v>0.25600000000122236</v>
      </c>
      <c r="D23286" s="419">
        <f t="shared" si="524"/>
        <v>0.12800000000061118</v>
      </c>
      <c r="H23286" s="406"/>
      <c r="J23286" s="82">
        <v>23</v>
      </c>
      <c r="K23286" s="320">
        <v>3</v>
      </c>
    </row>
    <row r="23287" spans="1:11" x14ac:dyDescent="0.3">
      <c r="A23287" s="341">
        <v>43984.462499942128</v>
      </c>
      <c r="B23287" s="318">
        <v>41383.542000000001</v>
      </c>
      <c r="C23287" s="318">
        <f t="shared" si="523"/>
        <v>0.24500000000261934</v>
      </c>
      <c r="D23287" s="419">
        <f t="shared" si="524"/>
        <v>0.12250000000130967</v>
      </c>
      <c r="H23287" s="406"/>
      <c r="J23287" s="82">
        <v>24</v>
      </c>
      <c r="K23287" s="321">
        <v>4</v>
      </c>
    </row>
    <row r="23288" spans="1:11" x14ac:dyDescent="0.3">
      <c r="A23288" s="341">
        <v>43984.504166608793</v>
      </c>
      <c r="B23288" s="318">
        <v>41383.781999999999</v>
      </c>
      <c r="C23288" s="318">
        <f t="shared" si="523"/>
        <v>0.23999999999796273</v>
      </c>
      <c r="D23288" s="419">
        <f t="shared" si="524"/>
        <v>0.11999999999898137</v>
      </c>
      <c r="H23288" s="406"/>
      <c r="J23288" s="82">
        <v>25</v>
      </c>
      <c r="K23288" s="391">
        <v>1</v>
      </c>
    </row>
    <row r="23289" spans="1:11" x14ac:dyDescent="0.3">
      <c r="A23289" s="341">
        <v>43984.545833275464</v>
      </c>
      <c r="B23289" s="318">
        <v>41384.038</v>
      </c>
      <c r="C23289" s="318">
        <f t="shared" si="523"/>
        <v>0.25600000000122236</v>
      </c>
      <c r="D23289" s="419">
        <f t="shared" si="524"/>
        <v>0.12800000000061118</v>
      </c>
      <c r="H23289" s="406"/>
      <c r="J23289" s="82">
        <v>26</v>
      </c>
      <c r="K23289" s="319">
        <v>2</v>
      </c>
    </row>
    <row r="23290" spans="1:11" x14ac:dyDescent="0.3">
      <c r="A23290" s="341">
        <v>43984.587499942128</v>
      </c>
      <c r="B23290" s="318">
        <v>41384.29</v>
      </c>
      <c r="C23290" s="318">
        <f t="shared" si="523"/>
        <v>0.25200000000040745</v>
      </c>
      <c r="D23290" s="419">
        <f t="shared" si="524"/>
        <v>0.12600000000020373</v>
      </c>
      <c r="H23290" s="406"/>
      <c r="J23290" s="82">
        <v>27</v>
      </c>
      <c r="K23290" s="320">
        <v>3</v>
      </c>
    </row>
    <row r="23291" spans="1:11" x14ac:dyDescent="0.3">
      <c r="A23291" s="341">
        <v>43984.629166608793</v>
      </c>
      <c r="B23291" s="318">
        <v>41384.536999999997</v>
      </c>
      <c r="C23291" s="318">
        <f t="shared" si="523"/>
        <v>0.24699999999575084</v>
      </c>
      <c r="D23291" s="419">
        <f t="shared" si="524"/>
        <v>0.12349999999787542</v>
      </c>
      <c r="H23291" s="406"/>
      <c r="J23291" s="82">
        <v>28</v>
      </c>
      <c r="K23291" s="321">
        <v>4</v>
      </c>
    </row>
    <row r="23292" spans="1:11" x14ac:dyDescent="0.3">
      <c r="A23292" s="341">
        <v>43984.670833275464</v>
      </c>
      <c r="B23292" s="318">
        <v>41384.777999999998</v>
      </c>
      <c r="C23292" s="318">
        <f t="shared" si="523"/>
        <v>0.24100000000180444</v>
      </c>
      <c r="D23292" s="419">
        <f t="shared" si="524"/>
        <v>0.12050000000090222</v>
      </c>
      <c r="H23292" s="406"/>
      <c r="J23292" s="82">
        <v>29</v>
      </c>
      <c r="K23292" s="391">
        <v>1</v>
      </c>
    </row>
    <row r="23293" spans="1:11" x14ac:dyDescent="0.3">
      <c r="A23293" s="341">
        <v>43984.712499942128</v>
      </c>
      <c r="B23293" s="318">
        <v>41385.027000000002</v>
      </c>
      <c r="C23293" s="318">
        <f t="shared" si="523"/>
        <v>0.24900000000343425</v>
      </c>
      <c r="D23293" s="419">
        <f t="shared" si="524"/>
        <v>0.12450000000171713</v>
      </c>
      <c r="H23293" s="406"/>
      <c r="J23293" s="82">
        <v>30</v>
      </c>
      <c r="K23293" s="319">
        <v>2</v>
      </c>
    </row>
    <row r="23294" spans="1:11" x14ac:dyDescent="0.3">
      <c r="A23294" s="341">
        <v>43984.754166608793</v>
      </c>
      <c r="B23294" s="318">
        <v>41385.271000000001</v>
      </c>
      <c r="C23294" s="318">
        <f t="shared" si="523"/>
        <v>0.24399999999877764</v>
      </c>
      <c r="D23294" s="419">
        <f t="shared" si="524"/>
        <v>0.12199999999938882</v>
      </c>
      <c r="H23294" s="406"/>
      <c r="J23294" s="82">
        <v>31</v>
      </c>
      <c r="K23294" s="320">
        <v>3</v>
      </c>
    </row>
    <row r="23295" spans="1:11" x14ac:dyDescent="0.3">
      <c r="A23295" s="341">
        <v>43984.795833275464</v>
      </c>
      <c r="B23295" s="318">
        <v>41385.51</v>
      </c>
      <c r="C23295" s="318">
        <f t="shared" si="523"/>
        <v>0.23900000000139698</v>
      </c>
      <c r="D23295" s="419">
        <f t="shared" si="524"/>
        <v>0.11950000000069849</v>
      </c>
      <c r="H23295" s="406"/>
      <c r="J23295" s="82">
        <v>32</v>
      </c>
      <c r="K23295" s="321">
        <v>4</v>
      </c>
    </row>
    <row r="23296" spans="1:11" x14ac:dyDescent="0.3">
      <c r="A23296" s="341">
        <v>43984.837499942128</v>
      </c>
      <c r="B23296" s="318">
        <v>41385.754999999997</v>
      </c>
      <c r="C23296" s="318">
        <f t="shared" si="523"/>
        <v>0.24499999999534339</v>
      </c>
      <c r="D23296" s="419">
        <f t="shared" si="524"/>
        <v>0.12249999999767169</v>
      </c>
      <c r="H23296" s="406"/>
      <c r="J23296" s="82">
        <v>33</v>
      </c>
      <c r="K23296" s="391">
        <v>1</v>
      </c>
    </row>
    <row r="23297" spans="1:11" x14ac:dyDescent="0.3">
      <c r="A23297" s="341">
        <v>43984.879166608793</v>
      </c>
      <c r="B23297" s="318">
        <v>41385.995999999999</v>
      </c>
      <c r="C23297" s="318">
        <f t="shared" si="523"/>
        <v>0.24100000000180444</v>
      </c>
      <c r="D23297" s="419">
        <f t="shared" si="524"/>
        <v>0.12050000000090222</v>
      </c>
      <c r="H23297" s="406"/>
      <c r="J23297" s="82">
        <v>34</v>
      </c>
      <c r="K23297" s="319">
        <v>2</v>
      </c>
    </row>
    <row r="23298" spans="1:11" x14ac:dyDescent="0.3">
      <c r="A23298" s="341">
        <v>43984.920833275464</v>
      </c>
      <c r="B23298" s="318">
        <v>41386.241999999998</v>
      </c>
      <c r="C23298" s="318">
        <f t="shared" si="523"/>
        <v>0.24599999999918509</v>
      </c>
      <c r="D23298" s="419">
        <f t="shared" si="524"/>
        <v>0.12299999999959255</v>
      </c>
      <c r="H23298" s="406"/>
      <c r="J23298" s="82">
        <v>35</v>
      </c>
      <c r="K23298" s="320">
        <v>3</v>
      </c>
    </row>
    <row r="23299" spans="1:11" x14ac:dyDescent="0.3">
      <c r="A23299" s="341">
        <v>43984.962499942128</v>
      </c>
      <c r="B23299" s="318">
        <v>41386.480000000003</v>
      </c>
      <c r="C23299" s="318">
        <f t="shared" si="523"/>
        <v>0.23800000000483124</v>
      </c>
      <c r="D23299" s="419">
        <f t="shared" si="524"/>
        <v>0.11900000000241562</v>
      </c>
      <c r="E23299" s="336">
        <f>SUM(C23276:C23299)*7.4805194805</f>
        <v>44.284675324601366</v>
      </c>
      <c r="F23299" s="324">
        <f>AVERAGE(D23276:D23299)</f>
        <v>0.12333333333344854</v>
      </c>
      <c r="G23299" s="324">
        <f>_xlfn.STDEV.S(D23276:D23299)</f>
        <v>3.2258017760325918E-3</v>
      </c>
      <c r="H23299" s="406"/>
      <c r="J23299" s="82">
        <v>36</v>
      </c>
      <c r="K23299" s="321">
        <v>4</v>
      </c>
    </row>
    <row r="23300" spans="1:11" x14ac:dyDescent="0.3">
      <c r="A23300" s="341">
        <v>43985.004166608793</v>
      </c>
      <c r="B23300" s="318">
        <v>41386.712</v>
      </c>
      <c r="C23300" s="318">
        <f t="shared" si="523"/>
        <v>0.23199999999633292</v>
      </c>
      <c r="D23300" s="419">
        <f t="shared" si="524"/>
        <v>0.11599999999816646</v>
      </c>
      <c r="H23300" s="406"/>
      <c r="J23300" s="82">
        <v>37</v>
      </c>
      <c r="K23300" s="391">
        <v>1</v>
      </c>
    </row>
    <row r="23301" spans="1:11" x14ac:dyDescent="0.3">
      <c r="A23301" s="341">
        <v>43985.045833275464</v>
      </c>
      <c r="B23301" s="318">
        <v>41386.966</v>
      </c>
      <c r="C23301" s="318">
        <f t="shared" si="523"/>
        <v>0.25400000000081491</v>
      </c>
      <c r="D23301" s="419">
        <f t="shared" si="524"/>
        <v>0.12700000000040745</v>
      </c>
      <c r="H23301" s="406"/>
      <c r="J23301" s="82">
        <v>38</v>
      </c>
      <c r="K23301" s="319">
        <v>2</v>
      </c>
    </row>
    <row r="23302" spans="1:11" x14ac:dyDescent="0.3">
      <c r="A23302" s="341">
        <v>43985.087499942128</v>
      </c>
      <c r="B23302" s="318">
        <v>41387.222000000002</v>
      </c>
      <c r="C23302" s="318">
        <f t="shared" si="523"/>
        <v>0.25600000000122236</v>
      </c>
      <c r="D23302" s="419">
        <f t="shared" si="524"/>
        <v>0.12800000000061118</v>
      </c>
      <c r="H23302" s="406"/>
      <c r="J23302" s="82">
        <v>39</v>
      </c>
      <c r="K23302" s="320">
        <v>3</v>
      </c>
    </row>
    <row r="23303" spans="1:11" x14ac:dyDescent="0.3">
      <c r="A23303" s="341">
        <v>43985.129166608793</v>
      </c>
      <c r="B23303" s="318">
        <v>41387.47</v>
      </c>
      <c r="C23303" s="318">
        <f t="shared" si="523"/>
        <v>0.24799999999959255</v>
      </c>
      <c r="D23303" s="419">
        <f t="shared" si="524"/>
        <v>0.12399999999979627</v>
      </c>
      <c r="H23303" s="406"/>
      <c r="J23303" s="82">
        <v>40</v>
      </c>
      <c r="K23303" s="321">
        <v>4</v>
      </c>
    </row>
    <row r="23304" spans="1:11" x14ac:dyDescent="0.3">
      <c r="A23304" s="341">
        <v>43985.170833275464</v>
      </c>
      <c r="B23304" s="318">
        <v>41387.71</v>
      </c>
      <c r="C23304" s="318">
        <f t="shared" si="523"/>
        <v>0.23999999999796273</v>
      </c>
      <c r="D23304" s="419">
        <f t="shared" si="524"/>
        <v>0.11999999999898137</v>
      </c>
      <c r="H23304" s="406"/>
      <c r="J23304" s="82">
        <v>41</v>
      </c>
      <c r="K23304" s="391">
        <v>1</v>
      </c>
    </row>
    <row r="23305" spans="1:11" x14ac:dyDescent="0.3">
      <c r="A23305" s="341">
        <v>43985.212499942128</v>
      </c>
      <c r="B23305" s="318">
        <v>41387.962</v>
      </c>
      <c r="C23305" s="318">
        <f t="shared" si="523"/>
        <v>0.25200000000040745</v>
      </c>
      <c r="D23305" s="419">
        <f t="shared" si="524"/>
        <v>0.12600000000020373</v>
      </c>
      <c r="H23305" s="406"/>
      <c r="J23305" s="82">
        <v>42</v>
      </c>
      <c r="K23305" s="319">
        <v>2</v>
      </c>
    </row>
    <row r="23306" spans="1:11" x14ac:dyDescent="0.3">
      <c r="A23306" s="341">
        <v>43985.254166608793</v>
      </c>
      <c r="B23306" s="318">
        <v>41388.222000000002</v>
      </c>
      <c r="C23306" s="318">
        <f t="shared" si="523"/>
        <v>0.26000000000203727</v>
      </c>
      <c r="D23306" s="419">
        <f t="shared" si="524"/>
        <v>0.13000000000101863</v>
      </c>
      <c r="H23306" s="406"/>
      <c r="J23306" s="82">
        <v>43</v>
      </c>
      <c r="K23306" s="320">
        <v>3</v>
      </c>
    </row>
    <row r="23307" spans="1:11" x14ac:dyDescent="0.3">
      <c r="A23307" s="341">
        <v>43985.295833275464</v>
      </c>
      <c r="B23307" s="318">
        <v>41388.478999999999</v>
      </c>
      <c r="C23307" s="318">
        <f t="shared" si="523"/>
        <v>0.25699999999778811</v>
      </c>
      <c r="D23307" s="419">
        <f t="shared" si="524"/>
        <v>0.12849999999889405</v>
      </c>
      <c r="H23307" s="406"/>
      <c r="J23307" s="82">
        <v>44</v>
      </c>
      <c r="K23307" s="321">
        <v>4</v>
      </c>
    </row>
    <row r="23308" spans="1:11" x14ac:dyDescent="0.3">
      <c r="A23308" s="341">
        <v>43985.337499942128</v>
      </c>
      <c r="B23308" s="318">
        <v>41388.728000000003</v>
      </c>
      <c r="C23308" s="318">
        <f t="shared" si="523"/>
        <v>0.24900000000343425</v>
      </c>
      <c r="D23308" s="419">
        <f t="shared" si="524"/>
        <v>0.12450000000171713</v>
      </c>
      <c r="H23308" s="406"/>
      <c r="J23308" s="82">
        <v>45</v>
      </c>
      <c r="K23308" s="391">
        <v>1</v>
      </c>
    </row>
    <row r="23309" spans="1:11" x14ac:dyDescent="0.3">
      <c r="A23309" s="341">
        <v>43985.379166608793</v>
      </c>
      <c r="B23309" s="318">
        <v>41388.981</v>
      </c>
      <c r="C23309" s="318">
        <f t="shared" si="523"/>
        <v>0.2529999999969732</v>
      </c>
      <c r="D23309" s="419">
        <f t="shared" si="524"/>
        <v>0.1264999999984866</v>
      </c>
      <c r="H23309" s="406"/>
      <c r="J23309" s="82">
        <v>46</v>
      </c>
      <c r="K23309" s="319">
        <v>2</v>
      </c>
    </row>
    <row r="23310" spans="1:11" x14ac:dyDescent="0.3">
      <c r="A23310" s="341">
        <v>43985.420833275464</v>
      </c>
      <c r="B23310" s="318">
        <v>41389.239000000001</v>
      </c>
      <c r="C23310" s="318">
        <f t="shared" si="523"/>
        <v>0.25800000000162981</v>
      </c>
      <c r="D23310" s="419">
        <f t="shared" si="524"/>
        <v>0.12900000000081491</v>
      </c>
      <c r="H23310" s="406"/>
      <c r="J23310" s="82">
        <v>47</v>
      </c>
      <c r="K23310" s="320">
        <v>3</v>
      </c>
    </row>
    <row r="23311" spans="1:11" x14ac:dyDescent="0.3">
      <c r="A23311" s="341">
        <v>43985.462499942128</v>
      </c>
      <c r="B23311" s="318">
        <v>41389.483999999997</v>
      </c>
      <c r="C23311" s="318">
        <f t="shared" si="523"/>
        <v>0.24499999999534339</v>
      </c>
      <c r="D23311" s="419">
        <f t="shared" si="524"/>
        <v>0.12249999999767169</v>
      </c>
      <c r="H23311" s="406"/>
      <c r="J23311" s="82">
        <v>48</v>
      </c>
      <c r="K23311" s="321">
        <v>4</v>
      </c>
    </row>
    <row r="23312" spans="1:11" x14ac:dyDescent="0.3">
      <c r="A23312" s="341">
        <v>43985.504166608793</v>
      </c>
      <c r="B23312" s="318">
        <v>41389.722000000002</v>
      </c>
      <c r="C23312" s="318">
        <f t="shared" si="523"/>
        <v>0.23800000000483124</v>
      </c>
      <c r="D23312" s="419">
        <f t="shared" si="524"/>
        <v>0.11900000000241562</v>
      </c>
      <c r="H23312" s="406"/>
      <c r="J23312" s="82">
        <v>49</v>
      </c>
      <c r="K23312" s="391">
        <v>1</v>
      </c>
    </row>
    <row r="23313" spans="1:11" x14ac:dyDescent="0.3">
      <c r="A23313" s="341">
        <v>43985.545833275464</v>
      </c>
      <c r="B23313" s="318">
        <v>41389.972999999998</v>
      </c>
      <c r="C23313" s="318">
        <f t="shared" si="523"/>
        <v>0.25099999999656575</v>
      </c>
      <c r="D23313" s="419">
        <f t="shared" si="524"/>
        <v>0.12549999999828287</v>
      </c>
      <c r="H23313" s="406"/>
      <c r="J23313" s="82">
        <v>50</v>
      </c>
      <c r="K23313" s="319">
        <v>2</v>
      </c>
    </row>
    <row r="23314" spans="1:11" x14ac:dyDescent="0.3">
      <c r="A23314" s="341">
        <v>43985.587499942128</v>
      </c>
      <c r="B23314" s="355">
        <v>41390.228999999999</v>
      </c>
      <c r="C23314" s="318">
        <f t="shared" si="523"/>
        <v>0.25600000000122236</v>
      </c>
      <c r="D23314" s="419">
        <f t="shared" si="524"/>
        <v>0.12800000000061118</v>
      </c>
      <c r="H23314" s="406"/>
      <c r="J23314" s="82">
        <v>51</v>
      </c>
      <c r="K23314" s="320">
        <v>3</v>
      </c>
    </row>
    <row r="23315" spans="1:11" x14ac:dyDescent="0.3">
      <c r="A23315" s="341">
        <v>43985.629166608793</v>
      </c>
      <c r="B23315" s="355">
        <v>41390.472999999998</v>
      </c>
      <c r="C23315" s="318">
        <f t="shared" si="523"/>
        <v>0.24399999999877764</v>
      </c>
      <c r="D23315" s="419">
        <f t="shared" si="524"/>
        <v>0.12199999999938882</v>
      </c>
      <c r="H23315" s="406"/>
      <c r="J23315" s="82">
        <v>52</v>
      </c>
      <c r="K23315" s="321">
        <v>4</v>
      </c>
    </row>
    <row r="23316" spans="1:11" x14ac:dyDescent="0.3">
      <c r="A23316" s="341">
        <v>43985.670833275464</v>
      </c>
      <c r="B23316" s="318">
        <v>41390.711000000003</v>
      </c>
      <c r="C23316" s="318">
        <f t="shared" si="523"/>
        <v>0.23800000000483124</v>
      </c>
      <c r="D23316" s="419">
        <f t="shared" si="524"/>
        <v>0.11900000000241562</v>
      </c>
      <c r="H23316" s="406"/>
      <c r="J23316" s="82">
        <v>53</v>
      </c>
      <c r="K23316" s="391">
        <v>1</v>
      </c>
    </row>
    <row r="23317" spans="1:11" x14ac:dyDescent="0.3">
      <c r="A23317" s="341">
        <v>43985.712499942128</v>
      </c>
      <c r="B23317" s="318">
        <v>41390.959999999999</v>
      </c>
      <c r="C23317" s="318">
        <f t="shared" si="523"/>
        <v>0.24899999999615829</v>
      </c>
      <c r="D23317" s="419">
        <f t="shared" si="524"/>
        <v>0.12449999999807915</v>
      </c>
      <c r="H23317" s="406"/>
      <c r="J23317" s="82">
        <v>54</v>
      </c>
      <c r="K23317" s="319">
        <v>2</v>
      </c>
    </row>
    <row r="23318" spans="1:11" x14ac:dyDescent="0.3">
      <c r="A23318" s="341">
        <v>43985.754166608793</v>
      </c>
      <c r="B23318" s="318">
        <v>41391.209000000003</v>
      </c>
      <c r="C23318" s="318">
        <f t="shared" si="523"/>
        <v>0.24900000000343425</v>
      </c>
      <c r="D23318" s="419">
        <f t="shared" si="524"/>
        <v>0.12450000000171713</v>
      </c>
      <c r="H23318" s="406"/>
      <c r="J23318" s="82">
        <v>55</v>
      </c>
      <c r="K23318" s="320">
        <v>3</v>
      </c>
    </row>
    <row r="23319" spans="1:11" x14ac:dyDescent="0.3">
      <c r="A23319" s="341">
        <v>43985.795833275464</v>
      </c>
      <c r="B23319" s="318">
        <v>41391.447999999997</v>
      </c>
      <c r="C23319" s="318">
        <f t="shared" si="523"/>
        <v>0.23899999999412103</v>
      </c>
      <c r="D23319" s="419">
        <f t="shared" si="524"/>
        <v>0.11949999999706051</v>
      </c>
      <c r="H23319" s="406"/>
      <c r="J23319" s="82">
        <v>56</v>
      </c>
      <c r="K23319" s="321">
        <v>4</v>
      </c>
    </row>
    <row r="23320" spans="1:11" x14ac:dyDescent="0.3">
      <c r="A23320" s="341">
        <v>43985.837499942128</v>
      </c>
      <c r="B23320" s="318">
        <v>41391.678</v>
      </c>
      <c r="C23320" s="318">
        <f t="shared" si="523"/>
        <v>0.23000000000320142</v>
      </c>
      <c r="D23320" s="419">
        <f t="shared" si="524"/>
        <v>0.11500000000160071</v>
      </c>
      <c r="H23320" s="406"/>
      <c r="J23320" s="82">
        <v>57</v>
      </c>
      <c r="K23320" s="391">
        <v>1</v>
      </c>
    </row>
    <row r="23321" spans="1:11" x14ac:dyDescent="0.3">
      <c r="A23321" s="341">
        <v>43985.879166608793</v>
      </c>
      <c r="B23321" s="318">
        <v>41391.921999999999</v>
      </c>
      <c r="C23321" s="318">
        <f t="shared" si="523"/>
        <v>0.24399999999877764</v>
      </c>
      <c r="D23321" s="419">
        <f t="shared" si="524"/>
        <v>0.12199999999938882</v>
      </c>
      <c r="H23321" s="406"/>
      <c r="J23321" s="82">
        <v>58</v>
      </c>
      <c r="K23321" s="319">
        <v>2</v>
      </c>
    </row>
    <row r="23322" spans="1:11" x14ac:dyDescent="0.3">
      <c r="A23322" s="341">
        <v>43985.920833275464</v>
      </c>
      <c r="B23322" s="318">
        <v>41392.177000000003</v>
      </c>
      <c r="C23322" s="318">
        <f t="shared" si="523"/>
        <v>0.25500000000465661</v>
      </c>
      <c r="D23322" s="419">
        <f t="shared" si="524"/>
        <v>0.12750000000232831</v>
      </c>
      <c r="H23322" s="406"/>
      <c r="J23322" s="82">
        <v>59</v>
      </c>
      <c r="K23322" s="320">
        <v>3</v>
      </c>
    </row>
    <row r="23323" spans="1:11" x14ac:dyDescent="0.3">
      <c r="A23323" s="341">
        <v>43985.962499942128</v>
      </c>
      <c r="B23323" s="318">
        <v>41392.419000000002</v>
      </c>
      <c r="C23323" s="318">
        <f t="shared" si="523"/>
        <v>0.24199999999837019</v>
      </c>
      <c r="D23323" s="419">
        <f t="shared" si="524"/>
        <v>0.12099999999918509</v>
      </c>
      <c r="E23323" s="336">
        <f>SUM(C23300:C23323)*7.4805194805</f>
        <v>44.426805194678181</v>
      </c>
      <c r="F23323" s="324">
        <f>AVERAGE(D23300:D23323)</f>
        <v>0.12372916666663514</v>
      </c>
      <c r="G23323" s="324">
        <f>_xlfn.STDEV.S(D23300:D23323)</f>
        <v>4.15194864342167E-3</v>
      </c>
      <c r="H23323" s="406"/>
      <c r="J23323" s="82">
        <v>60</v>
      </c>
      <c r="K23323" s="321">
        <v>4</v>
      </c>
    </row>
    <row r="23324" spans="1:11" x14ac:dyDescent="0.3">
      <c r="A23324" s="341">
        <v>43986.004166608793</v>
      </c>
      <c r="B23324" s="318">
        <v>41392.650999999998</v>
      </c>
      <c r="C23324" s="318">
        <f t="shared" si="523"/>
        <v>0.23199999999633292</v>
      </c>
      <c r="D23324" s="419">
        <f t="shared" si="524"/>
        <v>0.11599999999816646</v>
      </c>
      <c r="H23324" s="406"/>
      <c r="J23324" s="82">
        <v>61</v>
      </c>
      <c r="K23324" s="391">
        <v>1</v>
      </c>
    </row>
    <row r="23325" spans="1:11" x14ac:dyDescent="0.3">
      <c r="A23325" s="341">
        <v>43986.045833275464</v>
      </c>
      <c r="B23325" s="318">
        <v>41392.894999999997</v>
      </c>
      <c r="C23325" s="318">
        <f t="shared" si="523"/>
        <v>0.24399999999877764</v>
      </c>
      <c r="D23325" s="419">
        <f t="shared" si="524"/>
        <v>0.12199999999938882</v>
      </c>
      <c r="H23325" s="406"/>
      <c r="J23325" s="82">
        <v>62</v>
      </c>
      <c r="K23325" s="319">
        <v>2</v>
      </c>
    </row>
    <row r="23326" spans="1:11" x14ac:dyDescent="0.3">
      <c r="A23326" s="341">
        <v>43986.087499942128</v>
      </c>
      <c r="B23326" s="318">
        <v>41393.150999999998</v>
      </c>
      <c r="C23326" s="318">
        <f t="shared" si="523"/>
        <v>0.25600000000122236</v>
      </c>
      <c r="D23326" s="419">
        <f t="shared" si="524"/>
        <v>0.12800000000061118</v>
      </c>
      <c r="H23326" s="406"/>
      <c r="J23326" s="82">
        <v>63</v>
      </c>
      <c r="K23326" s="320">
        <v>3</v>
      </c>
    </row>
    <row r="23327" spans="1:11" x14ac:dyDescent="0.3">
      <c r="A23327" s="341">
        <v>43986.129166608793</v>
      </c>
      <c r="B23327" s="318">
        <v>41393.402999999998</v>
      </c>
      <c r="C23327" s="318">
        <f t="shared" si="523"/>
        <v>0.25200000000040745</v>
      </c>
      <c r="D23327" s="419">
        <f t="shared" si="524"/>
        <v>0.12600000000020373</v>
      </c>
      <c r="H23327" s="406"/>
      <c r="J23327" s="82">
        <v>64</v>
      </c>
      <c r="K23327" s="321">
        <v>4</v>
      </c>
    </row>
    <row r="23328" spans="1:11" x14ac:dyDescent="0.3">
      <c r="A23328" s="341">
        <v>43986.170833275464</v>
      </c>
      <c r="B23328" s="318">
        <v>41393.65</v>
      </c>
      <c r="C23328" s="318">
        <f t="shared" ref="C23328:C23391" si="525">B23328-B23327</f>
        <v>0.2470000000030268</v>
      </c>
      <c r="D23328" s="419">
        <f t="shared" ref="D23328:D23391" si="526">C23328/2</f>
        <v>0.1235000000015134</v>
      </c>
      <c r="H23328" s="406"/>
      <c r="J23328" s="82">
        <v>65</v>
      </c>
      <c r="K23328" s="391">
        <v>1</v>
      </c>
    </row>
    <row r="23329" spans="1:11" x14ac:dyDescent="0.3">
      <c r="A23329" s="341">
        <v>43986.212499942128</v>
      </c>
      <c r="B23329" s="318">
        <v>41393.900999999998</v>
      </c>
      <c r="C23329" s="318">
        <f t="shared" si="525"/>
        <v>0.25099999999656575</v>
      </c>
      <c r="D23329" s="419">
        <f t="shared" si="526"/>
        <v>0.12549999999828287</v>
      </c>
      <c r="H23329" s="406"/>
      <c r="J23329" s="82">
        <v>66</v>
      </c>
      <c r="K23329" s="319">
        <v>2</v>
      </c>
    </row>
    <row r="23330" spans="1:11" x14ac:dyDescent="0.3">
      <c r="A23330" s="341">
        <v>43986.254166608793</v>
      </c>
      <c r="B23330" s="318">
        <v>41394.160000000003</v>
      </c>
      <c r="C23330" s="318">
        <f t="shared" si="525"/>
        <v>0.25900000000547152</v>
      </c>
      <c r="D23330" s="419">
        <f t="shared" si="526"/>
        <v>0.12950000000273576</v>
      </c>
      <c r="H23330" s="406"/>
      <c r="J23330" s="82">
        <v>67</v>
      </c>
      <c r="K23330" s="320">
        <v>3</v>
      </c>
    </row>
    <row r="23331" spans="1:11" x14ac:dyDescent="0.3">
      <c r="A23331" s="341">
        <v>43986.295833275464</v>
      </c>
      <c r="B23331" s="318">
        <v>41394.411999999997</v>
      </c>
      <c r="C23331" s="318">
        <f t="shared" si="525"/>
        <v>0.2519999999931315</v>
      </c>
      <c r="D23331" s="419">
        <f t="shared" si="526"/>
        <v>0.12599999999656575</v>
      </c>
      <c r="H23331" s="406"/>
      <c r="J23331" s="82">
        <v>68</v>
      </c>
      <c r="K23331" s="321">
        <v>4</v>
      </c>
    </row>
    <row r="23332" spans="1:11" x14ac:dyDescent="0.3">
      <c r="A23332" s="341">
        <v>43986.337499942128</v>
      </c>
      <c r="B23332" s="318">
        <v>41394.661</v>
      </c>
      <c r="C23332" s="318">
        <f t="shared" si="525"/>
        <v>0.24900000000343425</v>
      </c>
      <c r="D23332" s="419">
        <f t="shared" si="526"/>
        <v>0.12450000000171713</v>
      </c>
      <c r="H23332" s="406"/>
      <c r="J23332" s="82">
        <v>69</v>
      </c>
      <c r="K23332" s="391">
        <v>1</v>
      </c>
    </row>
    <row r="23333" spans="1:11" x14ac:dyDescent="0.3">
      <c r="A23333" s="341">
        <v>43986.379166608793</v>
      </c>
      <c r="B23333" s="318">
        <v>41394.919000000002</v>
      </c>
      <c r="C23333" s="318">
        <f t="shared" si="525"/>
        <v>0.25800000000162981</v>
      </c>
      <c r="D23333" s="419">
        <f t="shared" si="526"/>
        <v>0.12900000000081491</v>
      </c>
      <c r="H23333" s="406"/>
      <c r="J23333" s="82">
        <v>70</v>
      </c>
      <c r="K23333" s="319">
        <v>2</v>
      </c>
    </row>
    <row r="23334" spans="1:11" x14ac:dyDescent="0.3">
      <c r="A23334" s="341">
        <v>43986.420833275464</v>
      </c>
      <c r="B23334" s="318">
        <v>41395.178</v>
      </c>
      <c r="C23334" s="318">
        <f t="shared" si="525"/>
        <v>0.25899999999819556</v>
      </c>
      <c r="D23334" s="419">
        <f t="shared" si="526"/>
        <v>0.12949999999909778</v>
      </c>
      <c r="H23334" s="406"/>
      <c r="J23334" s="82">
        <v>71</v>
      </c>
      <c r="K23334" s="320">
        <v>3</v>
      </c>
    </row>
    <row r="23335" spans="1:11" x14ac:dyDescent="0.3">
      <c r="A23335" s="341">
        <v>43986.462499942128</v>
      </c>
      <c r="B23335" s="355">
        <v>41395.428</v>
      </c>
      <c r="C23335" s="318">
        <f t="shared" si="525"/>
        <v>0.25</v>
      </c>
      <c r="D23335" s="419">
        <f t="shared" si="526"/>
        <v>0.125</v>
      </c>
      <c r="H23335" s="406"/>
      <c r="J23335" s="82">
        <v>72</v>
      </c>
      <c r="K23335" s="321">
        <v>4</v>
      </c>
    </row>
    <row r="23336" spans="1:11" x14ac:dyDescent="0.3">
      <c r="A23336" s="341">
        <v>43986.504166608793</v>
      </c>
      <c r="B23336" s="355">
        <v>41395.667999999998</v>
      </c>
      <c r="C23336" s="318">
        <f t="shared" si="525"/>
        <v>0.23999999999796273</v>
      </c>
      <c r="D23336" s="419">
        <f t="shared" si="526"/>
        <v>0.11999999999898137</v>
      </c>
      <c r="H23336" s="406"/>
      <c r="J23336" s="82">
        <v>73</v>
      </c>
      <c r="K23336" s="391">
        <v>1</v>
      </c>
    </row>
    <row r="23337" spans="1:11" x14ac:dyDescent="0.3">
      <c r="A23337" s="341">
        <v>43986.545833275464</v>
      </c>
      <c r="B23337" s="318">
        <v>41395.917999999998</v>
      </c>
      <c r="C23337" s="318">
        <f t="shared" si="525"/>
        <v>0.25</v>
      </c>
      <c r="D23337" s="419">
        <f t="shared" si="526"/>
        <v>0.125</v>
      </c>
      <c r="H23337" s="406"/>
      <c r="J23337" s="82">
        <v>74</v>
      </c>
      <c r="K23337" s="319">
        <v>2</v>
      </c>
    </row>
    <row r="23338" spans="1:11" x14ac:dyDescent="0.3">
      <c r="A23338" s="341">
        <v>43986.587499942128</v>
      </c>
      <c r="B23338" s="318">
        <v>41396.178</v>
      </c>
      <c r="C23338" s="318">
        <f t="shared" si="525"/>
        <v>0.26000000000203727</v>
      </c>
      <c r="D23338" s="419">
        <f t="shared" si="526"/>
        <v>0.13000000000101863</v>
      </c>
      <c r="H23338" s="406"/>
      <c r="J23338" s="82">
        <v>75</v>
      </c>
      <c r="K23338" s="320">
        <v>3</v>
      </c>
    </row>
    <row r="23339" spans="1:11" x14ac:dyDescent="0.3">
      <c r="A23339" s="341">
        <v>43986.629166608793</v>
      </c>
      <c r="B23339" s="318">
        <v>41396.428999999996</v>
      </c>
      <c r="C23339" s="318">
        <f t="shared" si="525"/>
        <v>0.25099999999656575</v>
      </c>
      <c r="D23339" s="419">
        <f t="shared" si="526"/>
        <v>0.12549999999828287</v>
      </c>
      <c r="H23339" s="406"/>
      <c r="J23339" s="82">
        <v>76</v>
      </c>
      <c r="K23339" s="321">
        <v>4</v>
      </c>
    </row>
    <row r="23340" spans="1:11" x14ac:dyDescent="0.3">
      <c r="A23340" s="341">
        <v>43986.670833275464</v>
      </c>
      <c r="B23340" s="318">
        <v>41396.667999999998</v>
      </c>
      <c r="C23340" s="318">
        <f t="shared" si="525"/>
        <v>0.23900000000139698</v>
      </c>
      <c r="D23340" s="419">
        <f t="shared" si="526"/>
        <v>0.11950000000069849</v>
      </c>
      <c r="H23340" s="406"/>
      <c r="J23340" s="82">
        <v>77</v>
      </c>
      <c r="K23340" s="391">
        <v>1</v>
      </c>
    </row>
    <row r="23341" spans="1:11" x14ac:dyDescent="0.3">
      <c r="A23341" s="341">
        <v>43986.712499942128</v>
      </c>
      <c r="B23341" s="318">
        <v>41396.911999999997</v>
      </c>
      <c r="C23341" s="318">
        <f t="shared" si="525"/>
        <v>0.24399999999877764</v>
      </c>
      <c r="D23341" s="419">
        <f t="shared" si="526"/>
        <v>0.12199999999938882</v>
      </c>
      <c r="H23341" s="406"/>
      <c r="J23341" s="82">
        <v>78</v>
      </c>
      <c r="K23341" s="319">
        <v>2</v>
      </c>
    </row>
    <row r="23342" spans="1:11" x14ac:dyDescent="0.3">
      <c r="A23342" s="341">
        <v>43986.754166608793</v>
      </c>
      <c r="B23342" s="318">
        <v>41397.167999999998</v>
      </c>
      <c r="C23342" s="318">
        <f t="shared" si="525"/>
        <v>0.25600000000122236</v>
      </c>
      <c r="D23342" s="419">
        <f t="shared" si="526"/>
        <v>0.12800000000061118</v>
      </c>
      <c r="H23342" s="406"/>
      <c r="J23342" s="82">
        <v>79</v>
      </c>
      <c r="K23342" s="320">
        <v>3</v>
      </c>
    </row>
    <row r="23343" spans="1:11" x14ac:dyDescent="0.3">
      <c r="A23343" s="341">
        <v>43986.795833275464</v>
      </c>
      <c r="B23343" s="318">
        <v>41397.410000000003</v>
      </c>
      <c r="C23343" s="318">
        <f t="shared" si="525"/>
        <v>0.24200000000564614</v>
      </c>
      <c r="D23343" s="419">
        <f t="shared" si="526"/>
        <v>0.12100000000282307</v>
      </c>
      <c r="H23343" s="406"/>
      <c r="J23343" s="82">
        <v>80</v>
      </c>
      <c r="K23343" s="321">
        <v>4</v>
      </c>
    </row>
    <row r="23344" spans="1:11" x14ac:dyDescent="0.3">
      <c r="A23344" s="341">
        <v>43986.837499942128</v>
      </c>
      <c r="B23344" s="318">
        <v>41397.648000000001</v>
      </c>
      <c r="C23344" s="318">
        <f t="shared" si="525"/>
        <v>0.23799999999755528</v>
      </c>
      <c r="D23344" s="419">
        <f t="shared" si="526"/>
        <v>0.11899999999877764</v>
      </c>
      <c r="H23344" s="406"/>
      <c r="J23344" s="82">
        <v>81</v>
      </c>
      <c r="K23344" s="391">
        <v>1</v>
      </c>
    </row>
    <row r="23345" spans="1:11" x14ac:dyDescent="0.3">
      <c r="A23345" s="341">
        <v>43986.879166608793</v>
      </c>
      <c r="B23345" s="318">
        <v>41397.889000000003</v>
      </c>
      <c r="C23345" s="318">
        <f t="shared" si="525"/>
        <v>0.24100000000180444</v>
      </c>
      <c r="D23345" s="419">
        <f t="shared" si="526"/>
        <v>0.12050000000090222</v>
      </c>
      <c r="H23345" s="406"/>
      <c r="J23345" s="82">
        <v>82</v>
      </c>
      <c r="K23345" s="319">
        <v>2</v>
      </c>
    </row>
    <row r="23346" spans="1:11" x14ac:dyDescent="0.3">
      <c r="A23346" s="341">
        <v>43986.920833275464</v>
      </c>
      <c r="B23346" s="318">
        <v>41398.137999999999</v>
      </c>
      <c r="C23346" s="318">
        <f t="shared" si="525"/>
        <v>0.24899999999615829</v>
      </c>
      <c r="D23346" s="419">
        <f t="shared" si="526"/>
        <v>0.12449999999807915</v>
      </c>
      <c r="H23346" s="406"/>
      <c r="J23346" s="82">
        <v>83</v>
      </c>
      <c r="K23346" s="320">
        <v>3</v>
      </c>
    </row>
    <row r="23347" spans="1:11" x14ac:dyDescent="0.3">
      <c r="A23347" s="341">
        <v>43986.962499942128</v>
      </c>
      <c r="B23347" s="318">
        <v>41398.379999999997</v>
      </c>
      <c r="C23347" s="318">
        <f t="shared" si="525"/>
        <v>0.24199999999837019</v>
      </c>
      <c r="D23347" s="419">
        <f t="shared" si="526"/>
        <v>0.12099999999918509</v>
      </c>
      <c r="E23347" s="336">
        <f>SUM(C23324:C23347)*7.4805194805</f>
        <v>44.591376623228278</v>
      </c>
      <c r="F23347" s="324">
        <f>AVERAGE(D23324:D23347)</f>
        <v>0.12418749999991026</v>
      </c>
      <c r="G23347" s="324">
        <f>_xlfn.STDEV.S(D23324:D23347)</f>
        <v>3.7959145661809828E-3</v>
      </c>
      <c r="H23347" s="406"/>
      <c r="J23347" s="82">
        <v>84</v>
      </c>
      <c r="K23347" s="321">
        <v>4</v>
      </c>
    </row>
    <row r="23348" spans="1:11" x14ac:dyDescent="0.3">
      <c r="A23348" s="341">
        <v>43987.004166608793</v>
      </c>
      <c r="B23348" s="318">
        <v>41398.622000000003</v>
      </c>
      <c r="C23348" s="318">
        <f t="shared" si="525"/>
        <v>0.24200000000564614</v>
      </c>
      <c r="D23348" s="419">
        <f t="shared" si="526"/>
        <v>0.12100000000282307</v>
      </c>
      <c r="H23348" s="406"/>
      <c r="J23348" s="82">
        <v>85</v>
      </c>
      <c r="K23348" s="391">
        <v>1</v>
      </c>
    </row>
    <row r="23349" spans="1:11" x14ac:dyDescent="0.3">
      <c r="A23349" s="341">
        <v>43987.045833275464</v>
      </c>
      <c r="B23349" s="318">
        <v>41398.862999999998</v>
      </c>
      <c r="C23349" s="318">
        <f t="shared" si="525"/>
        <v>0.24099999999452848</v>
      </c>
      <c r="D23349" s="419">
        <f t="shared" si="526"/>
        <v>0.12049999999726424</v>
      </c>
      <c r="H23349" s="406"/>
      <c r="J23349" s="82">
        <v>86</v>
      </c>
      <c r="K23349" s="319">
        <v>2</v>
      </c>
    </row>
    <row r="23350" spans="1:11" x14ac:dyDescent="0.3">
      <c r="A23350" s="341">
        <v>43987.087499942128</v>
      </c>
      <c r="B23350" s="318">
        <v>41399.116000000002</v>
      </c>
      <c r="C23350" s="318">
        <f t="shared" si="525"/>
        <v>0.25300000000424916</v>
      </c>
      <c r="D23350" s="419">
        <f t="shared" si="526"/>
        <v>0.12650000000212458</v>
      </c>
      <c r="H23350" s="406"/>
      <c r="J23350" s="82">
        <v>87</v>
      </c>
      <c r="K23350" s="320">
        <v>3</v>
      </c>
    </row>
    <row r="23351" spans="1:11" x14ac:dyDescent="0.3">
      <c r="A23351" s="341">
        <v>43987.129166608793</v>
      </c>
      <c r="B23351" s="318">
        <v>41399.362000000001</v>
      </c>
      <c r="C23351" s="318">
        <f t="shared" si="525"/>
        <v>0.24599999999918509</v>
      </c>
      <c r="D23351" s="419">
        <f t="shared" si="526"/>
        <v>0.12299999999959255</v>
      </c>
      <c r="H23351" s="406"/>
      <c r="J23351" s="82">
        <v>88</v>
      </c>
      <c r="K23351" s="321">
        <v>4</v>
      </c>
    </row>
    <row r="23352" spans="1:11" x14ac:dyDescent="0.3">
      <c r="A23352" s="341">
        <v>43987.170833275464</v>
      </c>
      <c r="B23352" s="318">
        <v>41399.608999999997</v>
      </c>
      <c r="C23352" s="318">
        <f t="shared" si="525"/>
        <v>0.24699999999575084</v>
      </c>
      <c r="D23352" s="419">
        <f t="shared" si="526"/>
        <v>0.12349999999787542</v>
      </c>
      <c r="H23352" s="406"/>
      <c r="J23352" s="82">
        <v>89</v>
      </c>
      <c r="K23352" s="391">
        <v>1</v>
      </c>
    </row>
    <row r="23353" spans="1:11" x14ac:dyDescent="0.3">
      <c r="A23353" s="341">
        <v>43987.212499942128</v>
      </c>
      <c r="B23353" s="318">
        <v>41399.86</v>
      </c>
      <c r="C23353" s="318">
        <f t="shared" si="525"/>
        <v>0.25100000000384171</v>
      </c>
      <c r="D23353" s="419">
        <f t="shared" si="526"/>
        <v>0.12550000000192085</v>
      </c>
      <c r="H23353" s="406"/>
      <c r="J23353" s="82">
        <v>90</v>
      </c>
      <c r="K23353" s="319">
        <v>2</v>
      </c>
    </row>
    <row r="23354" spans="1:11" x14ac:dyDescent="0.3">
      <c r="A23354" s="341">
        <v>43987.254166608793</v>
      </c>
      <c r="B23354" s="318">
        <v>41400.118000000002</v>
      </c>
      <c r="C23354" s="318">
        <f t="shared" si="525"/>
        <v>0.25800000000162981</v>
      </c>
      <c r="D23354" s="419">
        <f t="shared" si="526"/>
        <v>0.12900000000081491</v>
      </c>
      <c r="H23354" s="406"/>
      <c r="J23354" s="82">
        <v>91</v>
      </c>
      <c r="K23354" s="320">
        <v>3</v>
      </c>
    </row>
    <row r="23355" spans="1:11" x14ac:dyDescent="0.3">
      <c r="A23355" s="341">
        <v>43987.295833275464</v>
      </c>
      <c r="B23355" s="318">
        <v>41400.366999999998</v>
      </c>
      <c r="C23355" s="318">
        <f t="shared" si="525"/>
        <v>0.24899999999615829</v>
      </c>
      <c r="D23355" s="419">
        <f t="shared" si="526"/>
        <v>0.12449999999807915</v>
      </c>
      <c r="H23355" s="406"/>
      <c r="J23355" s="82">
        <v>92</v>
      </c>
      <c r="K23355" s="321">
        <v>4</v>
      </c>
    </row>
    <row r="23356" spans="1:11" x14ac:dyDescent="0.3">
      <c r="A23356" s="341">
        <v>43987.337499942128</v>
      </c>
      <c r="B23356" s="318">
        <v>41400.61</v>
      </c>
      <c r="C23356" s="318">
        <f t="shared" si="525"/>
        <v>0.24300000000221189</v>
      </c>
      <c r="D23356" s="419">
        <f t="shared" si="526"/>
        <v>0.12150000000110595</v>
      </c>
      <c r="H23356" s="406"/>
      <c r="J23356" s="82">
        <v>93</v>
      </c>
      <c r="K23356" s="391">
        <v>1</v>
      </c>
    </row>
    <row r="23357" spans="1:11" x14ac:dyDescent="0.3">
      <c r="A23357" s="341">
        <v>43987.379166608793</v>
      </c>
      <c r="B23357" s="318">
        <v>41400.860999999997</v>
      </c>
      <c r="C23357" s="318">
        <f t="shared" si="525"/>
        <v>0.25099999999656575</v>
      </c>
      <c r="D23357" s="419">
        <f t="shared" si="526"/>
        <v>0.12549999999828287</v>
      </c>
      <c r="H23357" s="406"/>
      <c r="J23357" s="82">
        <v>94</v>
      </c>
      <c r="K23357" s="319">
        <v>2</v>
      </c>
    </row>
    <row r="23358" spans="1:11" x14ac:dyDescent="0.3">
      <c r="A23358" s="341">
        <v>43987.420833275464</v>
      </c>
      <c r="B23358" s="318">
        <v>41401.122000000003</v>
      </c>
      <c r="C23358" s="318">
        <f t="shared" si="525"/>
        <v>0.26100000000587897</v>
      </c>
      <c r="D23358" s="419">
        <f t="shared" si="526"/>
        <v>0.13050000000293949</v>
      </c>
      <c r="H23358" s="406"/>
      <c r="J23358" s="82">
        <v>95</v>
      </c>
      <c r="K23358" s="320">
        <v>3</v>
      </c>
    </row>
    <row r="23359" spans="1:11" x14ac:dyDescent="0.3">
      <c r="A23359" s="341">
        <v>43987.462499942128</v>
      </c>
      <c r="B23359" s="318">
        <v>41401.379000000001</v>
      </c>
      <c r="C23359" s="318">
        <f t="shared" si="525"/>
        <v>0.25699999999778811</v>
      </c>
      <c r="D23359" s="419">
        <f t="shared" si="526"/>
        <v>0.12849999999889405</v>
      </c>
      <c r="H23359" s="406"/>
      <c r="J23359" s="82">
        <v>96</v>
      </c>
      <c r="K23359" s="321">
        <v>4</v>
      </c>
    </row>
    <row r="23360" spans="1:11" x14ac:dyDescent="0.3">
      <c r="A23360" s="341">
        <v>43987.504166608793</v>
      </c>
      <c r="B23360" s="318">
        <v>41401.620999999999</v>
      </c>
      <c r="C23360" s="318">
        <f t="shared" si="525"/>
        <v>0.24199999999837019</v>
      </c>
      <c r="D23360" s="419">
        <f t="shared" si="526"/>
        <v>0.12099999999918509</v>
      </c>
      <c r="H23360" s="406"/>
      <c r="J23360" s="82">
        <v>97</v>
      </c>
      <c r="K23360" s="391">
        <v>1</v>
      </c>
    </row>
    <row r="23361" spans="1:12" x14ac:dyDescent="0.3">
      <c r="A23361" s="341">
        <v>43987.545833275464</v>
      </c>
      <c r="B23361" s="318">
        <v>41401.866999999998</v>
      </c>
      <c r="C23361" s="318">
        <f t="shared" si="525"/>
        <v>0.24599999999918509</v>
      </c>
      <c r="D23361" s="419">
        <f t="shared" si="526"/>
        <v>0.12299999999959255</v>
      </c>
      <c r="H23361" s="406"/>
      <c r="J23361" s="82">
        <v>98</v>
      </c>
      <c r="K23361" s="319">
        <v>2</v>
      </c>
    </row>
    <row r="23362" spans="1:12" x14ac:dyDescent="0.3">
      <c r="A23362" s="341">
        <v>43987.588194444441</v>
      </c>
      <c r="B23362" s="318">
        <v>41402.120999999999</v>
      </c>
      <c r="C23362" s="318">
        <f t="shared" si="525"/>
        <v>0.25400000000081491</v>
      </c>
      <c r="D23362" s="411">
        <f t="shared" si="526"/>
        <v>0.12700000000040745</v>
      </c>
      <c r="H23362" s="332"/>
      <c r="J23362" s="82">
        <v>1</v>
      </c>
      <c r="K23362" s="320">
        <v>3</v>
      </c>
      <c r="L23362" s="54" t="s">
        <v>313</v>
      </c>
    </row>
    <row r="23363" spans="1:12" x14ac:dyDescent="0.3">
      <c r="A23363" s="341">
        <v>43987.629861111112</v>
      </c>
      <c r="B23363" s="318">
        <v>41402.370999999999</v>
      </c>
      <c r="C23363" s="318">
        <f t="shared" si="525"/>
        <v>0.25</v>
      </c>
      <c r="D23363" s="419">
        <f t="shared" si="526"/>
        <v>0.125</v>
      </c>
      <c r="H23363" s="406"/>
      <c r="J23363" s="82">
        <v>2</v>
      </c>
      <c r="K23363" s="321">
        <v>4</v>
      </c>
    </row>
    <row r="23364" spans="1:12" x14ac:dyDescent="0.3">
      <c r="A23364" s="341">
        <v>43987.671527777777</v>
      </c>
      <c r="B23364" s="318">
        <v>41402.618000000002</v>
      </c>
      <c r="C23364" s="318">
        <f t="shared" si="525"/>
        <v>0.2470000000030268</v>
      </c>
      <c r="D23364" s="419">
        <f t="shared" si="526"/>
        <v>0.1235000000015134</v>
      </c>
      <c r="H23364" s="406"/>
      <c r="J23364" s="82">
        <v>3</v>
      </c>
      <c r="K23364" s="391">
        <v>1</v>
      </c>
    </row>
    <row r="23365" spans="1:12" x14ac:dyDescent="0.3">
      <c r="A23365" s="341">
        <v>43987.713194560187</v>
      </c>
      <c r="B23365" s="318">
        <v>41402.860999999997</v>
      </c>
      <c r="C23365" s="318">
        <f t="shared" si="525"/>
        <v>0.24299999999493593</v>
      </c>
      <c r="D23365" s="419">
        <f t="shared" si="526"/>
        <v>0.12149999999746797</v>
      </c>
      <c r="H23365" s="406"/>
      <c r="J23365" s="82">
        <v>4</v>
      </c>
      <c r="K23365" s="319">
        <v>2</v>
      </c>
    </row>
    <row r="23366" spans="1:12" x14ac:dyDescent="0.3">
      <c r="A23366" s="341">
        <v>43987.754861284724</v>
      </c>
      <c r="B23366" s="318">
        <v>41403.11</v>
      </c>
      <c r="C23366" s="318">
        <f t="shared" si="525"/>
        <v>0.24900000000343425</v>
      </c>
      <c r="D23366" s="419">
        <f t="shared" si="526"/>
        <v>0.12450000000171713</v>
      </c>
      <c r="H23366" s="406"/>
      <c r="J23366" s="82">
        <v>5</v>
      </c>
      <c r="K23366" s="320">
        <v>3</v>
      </c>
    </row>
    <row r="23367" spans="1:12" x14ac:dyDescent="0.3">
      <c r="A23367" s="341">
        <v>43987.796528009261</v>
      </c>
      <c r="B23367" s="318">
        <v>41403.351999999999</v>
      </c>
      <c r="C23367" s="318">
        <f t="shared" si="525"/>
        <v>0.24199999999837019</v>
      </c>
      <c r="D23367" s="419">
        <f t="shared" si="526"/>
        <v>0.12099999999918509</v>
      </c>
      <c r="H23367" s="406"/>
      <c r="J23367" s="82">
        <v>6</v>
      </c>
      <c r="K23367" s="321">
        <v>4</v>
      </c>
    </row>
    <row r="23368" spans="1:12" x14ac:dyDescent="0.3">
      <c r="A23368" s="341">
        <v>43987.838194733798</v>
      </c>
      <c r="B23368" s="318">
        <v>41403.589999999997</v>
      </c>
      <c r="C23368" s="318">
        <f t="shared" si="525"/>
        <v>0.23799999999755528</v>
      </c>
      <c r="D23368" s="419">
        <f t="shared" si="526"/>
        <v>0.11899999999877764</v>
      </c>
      <c r="H23368" s="406"/>
      <c r="J23368" s="82">
        <v>7</v>
      </c>
      <c r="K23368" s="391">
        <v>1</v>
      </c>
    </row>
    <row r="23369" spans="1:12" x14ac:dyDescent="0.3">
      <c r="A23369" s="341">
        <v>43987.879861458336</v>
      </c>
      <c r="B23369" s="318">
        <v>41403.83</v>
      </c>
      <c r="C23369" s="318">
        <f t="shared" si="525"/>
        <v>0.24000000000523869</v>
      </c>
      <c r="D23369" s="419">
        <f t="shared" si="526"/>
        <v>0.12000000000261934</v>
      </c>
      <c r="H23369" s="406"/>
      <c r="J23369" s="82">
        <v>8</v>
      </c>
      <c r="K23369" s="319">
        <v>2</v>
      </c>
    </row>
    <row r="23370" spans="1:12" x14ac:dyDescent="0.3">
      <c r="A23370" s="341">
        <v>43987.921528182873</v>
      </c>
      <c r="B23370" s="318">
        <v>41404.080000000002</v>
      </c>
      <c r="C23370" s="318">
        <f t="shared" si="525"/>
        <v>0.25</v>
      </c>
      <c r="D23370" s="419">
        <f t="shared" si="526"/>
        <v>0.125</v>
      </c>
      <c r="H23370" s="406"/>
      <c r="J23370" s="82">
        <v>9</v>
      </c>
      <c r="K23370" s="320">
        <v>3</v>
      </c>
    </row>
    <row r="23371" spans="1:12" x14ac:dyDescent="0.3">
      <c r="A23371" s="341">
        <v>43987.96319490741</v>
      </c>
      <c r="B23371" s="318">
        <v>41404.321000000004</v>
      </c>
      <c r="C23371" s="318">
        <f t="shared" si="525"/>
        <v>0.24100000000180444</v>
      </c>
      <c r="D23371" s="419">
        <f t="shared" si="526"/>
        <v>0.12050000000090222</v>
      </c>
      <c r="E23371" s="336">
        <f>SUM(C23348:C23371)*7.4805194805</f>
        <v>44.441766233696654</v>
      </c>
      <c r="F23371" s="324">
        <f>AVERAGE(D23348:D23371)</f>
        <v>0.12377083333346188</v>
      </c>
      <c r="G23371" s="324">
        <f>_xlfn.STDEV.S(D23348:D23371)</f>
        <v>3.0644496164532213E-3</v>
      </c>
      <c r="H23371" s="406"/>
      <c r="J23371" s="82">
        <v>10</v>
      </c>
      <c r="K23371" s="321">
        <v>4</v>
      </c>
    </row>
    <row r="23372" spans="1:12" x14ac:dyDescent="0.3">
      <c r="A23372" s="341">
        <v>43988.004861631947</v>
      </c>
      <c r="B23372" s="318">
        <v>41404.561000000002</v>
      </c>
      <c r="C23372" s="318">
        <f t="shared" si="525"/>
        <v>0.23999999999796273</v>
      </c>
      <c r="D23372" s="419">
        <f t="shared" si="526"/>
        <v>0.11999999999898137</v>
      </c>
      <c r="H23372" s="406"/>
      <c r="J23372" s="82">
        <v>11</v>
      </c>
      <c r="K23372" s="391">
        <v>1</v>
      </c>
    </row>
    <row r="23373" spans="1:12" x14ac:dyDescent="0.3">
      <c r="A23373" s="341">
        <v>43988.046528356484</v>
      </c>
      <c r="B23373" s="318">
        <v>41404.800000000003</v>
      </c>
      <c r="C23373" s="318">
        <f t="shared" si="525"/>
        <v>0.23900000000139698</v>
      </c>
      <c r="D23373" s="419">
        <f t="shared" si="526"/>
        <v>0.11950000000069849</v>
      </c>
      <c r="H23373" s="406"/>
      <c r="J23373" s="82">
        <v>12</v>
      </c>
      <c r="K23373" s="319">
        <v>2</v>
      </c>
    </row>
    <row r="23374" spans="1:12" x14ac:dyDescent="0.3">
      <c r="A23374" s="341">
        <v>43988.088195081022</v>
      </c>
      <c r="B23374" s="318">
        <v>41405.050000000003</v>
      </c>
      <c r="C23374" s="318">
        <f t="shared" si="525"/>
        <v>0.25</v>
      </c>
      <c r="D23374" s="419">
        <f t="shared" si="526"/>
        <v>0.125</v>
      </c>
      <c r="H23374" s="406"/>
      <c r="J23374" s="82">
        <v>13</v>
      </c>
      <c r="K23374" s="320">
        <v>3</v>
      </c>
    </row>
    <row r="23375" spans="1:12" x14ac:dyDescent="0.3">
      <c r="A23375" s="341">
        <v>43988.129861805559</v>
      </c>
      <c r="B23375" s="318">
        <v>41405.298999999999</v>
      </c>
      <c r="C23375" s="318">
        <f t="shared" si="525"/>
        <v>0.24899999999615829</v>
      </c>
      <c r="D23375" s="419">
        <f t="shared" si="526"/>
        <v>0.12449999999807915</v>
      </c>
      <c r="H23375" s="406"/>
      <c r="J23375" s="82">
        <v>14</v>
      </c>
      <c r="K23375" s="321">
        <v>4</v>
      </c>
    </row>
    <row r="23376" spans="1:12" x14ac:dyDescent="0.3">
      <c r="A23376" s="341">
        <v>43988.171528530096</v>
      </c>
      <c r="B23376" s="318">
        <v>41405.544999999998</v>
      </c>
      <c r="C23376" s="318">
        <f t="shared" si="525"/>
        <v>0.24599999999918509</v>
      </c>
      <c r="D23376" s="419">
        <f t="shared" si="526"/>
        <v>0.12299999999959255</v>
      </c>
      <c r="H23376" s="406"/>
      <c r="J23376" s="82">
        <v>15</v>
      </c>
      <c r="K23376" s="391">
        <v>1</v>
      </c>
    </row>
    <row r="23377" spans="1:11" x14ac:dyDescent="0.3">
      <c r="A23377" s="341">
        <v>43988.213195254626</v>
      </c>
      <c r="B23377" s="318">
        <v>41405.790999999997</v>
      </c>
      <c r="C23377" s="318">
        <f t="shared" si="525"/>
        <v>0.24599999999918509</v>
      </c>
      <c r="D23377" s="419">
        <f t="shared" si="526"/>
        <v>0.12299999999959255</v>
      </c>
      <c r="H23377" s="406"/>
      <c r="J23377" s="82">
        <v>16</v>
      </c>
      <c r="K23377" s="319">
        <v>2</v>
      </c>
    </row>
    <row r="23378" spans="1:11" x14ac:dyDescent="0.3">
      <c r="A23378" s="341">
        <v>43988.254861979163</v>
      </c>
      <c r="B23378" s="318">
        <v>41406.052000000003</v>
      </c>
      <c r="C23378" s="318">
        <f t="shared" si="525"/>
        <v>0.26100000000587897</v>
      </c>
      <c r="D23378" s="419">
        <f t="shared" si="526"/>
        <v>0.13050000000293949</v>
      </c>
      <c r="H23378" s="406"/>
      <c r="J23378" s="82">
        <v>17</v>
      </c>
      <c r="K23378" s="320">
        <v>3</v>
      </c>
    </row>
    <row r="23379" spans="1:11" x14ac:dyDescent="0.3">
      <c r="A23379" s="341">
        <v>43988.2965287037</v>
      </c>
      <c r="B23379" s="318">
        <v>41406.309000000001</v>
      </c>
      <c r="C23379" s="318">
        <f t="shared" si="525"/>
        <v>0.25699999999778811</v>
      </c>
      <c r="D23379" s="419">
        <f t="shared" si="526"/>
        <v>0.12849999999889405</v>
      </c>
      <c r="H23379" s="406"/>
      <c r="J23379" s="82">
        <v>18</v>
      </c>
      <c r="K23379" s="321">
        <v>4</v>
      </c>
    </row>
    <row r="23380" spans="1:11" x14ac:dyDescent="0.3">
      <c r="A23380" s="341">
        <v>43988.338195428238</v>
      </c>
      <c r="B23380" s="318">
        <v>41406.559000000001</v>
      </c>
      <c r="C23380" s="318">
        <f t="shared" si="525"/>
        <v>0.25</v>
      </c>
      <c r="D23380" s="419">
        <f t="shared" si="526"/>
        <v>0.125</v>
      </c>
      <c r="H23380" s="406"/>
      <c r="J23380" s="82">
        <v>19</v>
      </c>
      <c r="K23380" s="391">
        <v>1</v>
      </c>
    </row>
    <row r="23381" spans="1:11" x14ac:dyDescent="0.3">
      <c r="A23381" s="341">
        <v>43988.379862152775</v>
      </c>
      <c r="B23381" s="318">
        <v>41406.802000000003</v>
      </c>
      <c r="C23381" s="318">
        <f t="shared" si="525"/>
        <v>0.24300000000221189</v>
      </c>
      <c r="D23381" s="419">
        <f t="shared" si="526"/>
        <v>0.12150000000110595</v>
      </c>
      <c r="H23381" s="406"/>
      <c r="J23381" s="82">
        <v>20</v>
      </c>
      <c r="K23381" s="319">
        <v>2</v>
      </c>
    </row>
    <row r="23382" spans="1:11" x14ac:dyDescent="0.3">
      <c r="A23382" s="341">
        <v>43988.421528877312</v>
      </c>
      <c r="B23382" s="318">
        <v>41407.059000000001</v>
      </c>
      <c r="C23382" s="318">
        <f t="shared" si="525"/>
        <v>0.25699999999778811</v>
      </c>
      <c r="D23382" s="419">
        <f t="shared" si="526"/>
        <v>0.12849999999889405</v>
      </c>
      <c r="H23382" s="406"/>
      <c r="J23382" s="82">
        <v>21</v>
      </c>
      <c r="K23382" s="320">
        <v>3</v>
      </c>
    </row>
    <row r="23383" spans="1:11" x14ac:dyDescent="0.3">
      <c r="A23383" s="341">
        <v>43988.463195601849</v>
      </c>
      <c r="B23383" s="318">
        <v>41407.311999999998</v>
      </c>
      <c r="C23383" s="318">
        <f t="shared" si="525"/>
        <v>0.2529999999969732</v>
      </c>
      <c r="D23383" s="419">
        <f t="shared" si="526"/>
        <v>0.1264999999984866</v>
      </c>
      <c r="H23383" s="406"/>
      <c r="J23383" s="82">
        <v>22</v>
      </c>
      <c r="K23383" s="321">
        <v>4</v>
      </c>
    </row>
    <row r="23384" spans="1:11" x14ac:dyDescent="0.3">
      <c r="A23384" s="341">
        <v>43988.504862326387</v>
      </c>
      <c r="B23384" s="318">
        <v>41407.561999999998</v>
      </c>
      <c r="C23384" s="318">
        <f t="shared" si="525"/>
        <v>0.25</v>
      </c>
      <c r="D23384" s="419">
        <f t="shared" si="526"/>
        <v>0.125</v>
      </c>
      <c r="H23384" s="406"/>
      <c r="J23384" s="82">
        <v>23</v>
      </c>
      <c r="K23384" s="391">
        <v>1</v>
      </c>
    </row>
    <row r="23385" spans="1:11" x14ac:dyDescent="0.3">
      <c r="A23385" s="341">
        <v>43988.546529050924</v>
      </c>
      <c r="B23385" s="318">
        <v>41407.809000000001</v>
      </c>
      <c r="C23385" s="318">
        <f t="shared" si="525"/>
        <v>0.2470000000030268</v>
      </c>
      <c r="D23385" s="419">
        <f t="shared" si="526"/>
        <v>0.1235000000015134</v>
      </c>
      <c r="H23385" s="406"/>
      <c r="J23385" s="82">
        <v>24</v>
      </c>
      <c r="K23385" s="319">
        <v>2</v>
      </c>
    </row>
    <row r="23386" spans="1:11" x14ac:dyDescent="0.3">
      <c r="A23386" s="341">
        <v>43988.588195775461</v>
      </c>
      <c r="B23386" s="318">
        <v>41408.06</v>
      </c>
      <c r="C23386" s="318">
        <f t="shared" si="525"/>
        <v>0.25099999999656575</v>
      </c>
      <c r="D23386" s="419">
        <f t="shared" si="526"/>
        <v>0.12549999999828287</v>
      </c>
      <c r="H23386" s="406"/>
      <c r="J23386" s="82">
        <v>25</v>
      </c>
      <c r="K23386" s="320">
        <v>3</v>
      </c>
    </row>
    <row r="23387" spans="1:11" x14ac:dyDescent="0.3">
      <c r="A23387" s="341">
        <v>43988.629862499998</v>
      </c>
      <c r="B23387" s="318">
        <v>41408.309000000001</v>
      </c>
      <c r="C23387" s="318">
        <f t="shared" si="525"/>
        <v>0.24900000000343425</v>
      </c>
      <c r="D23387" s="419">
        <f t="shared" si="526"/>
        <v>0.12450000000171713</v>
      </c>
      <c r="H23387" s="406"/>
      <c r="J23387" s="82">
        <v>26</v>
      </c>
      <c r="K23387" s="321">
        <v>4</v>
      </c>
    </row>
    <row r="23388" spans="1:11" x14ac:dyDescent="0.3">
      <c r="A23388" s="341">
        <v>43988.671529224535</v>
      </c>
      <c r="B23388" s="318">
        <v>41408.559000000001</v>
      </c>
      <c r="C23388" s="318">
        <f t="shared" si="525"/>
        <v>0.25</v>
      </c>
      <c r="D23388" s="419">
        <f t="shared" si="526"/>
        <v>0.125</v>
      </c>
      <c r="H23388" s="406"/>
      <c r="J23388" s="82">
        <v>27</v>
      </c>
      <c r="K23388" s="391">
        <v>1</v>
      </c>
    </row>
    <row r="23389" spans="1:11" x14ac:dyDescent="0.3">
      <c r="A23389" s="341">
        <v>43988.713195949073</v>
      </c>
      <c r="B23389" s="318">
        <v>41408.802000000003</v>
      </c>
      <c r="C23389" s="318">
        <f t="shared" si="525"/>
        <v>0.24300000000221189</v>
      </c>
      <c r="D23389" s="419">
        <f t="shared" si="526"/>
        <v>0.12150000000110595</v>
      </c>
      <c r="H23389" s="406"/>
      <c r="J23389" s="82">
        <v>28</v>
      </c>
      <c r="K23389" s="319">
        <v>2</v>
      </c>
    </row>
    <row r="23390" spans="1:11" x14ac:dyDescent="0.3">
      <c r="A23390" s="341">
        <v>43988.75486267361</v>
      </c>
      <c r="B23390" s="318">
        <v>41409.057999999997</v>
      </c>
      <c r="C23390" s="318">
        <f t="shared" si="525"/>
        <v>0.2559999999939464</v>
      </c>
      <c r="D23390" s="419">
        <f t="shared" si="526"/>
        <v>0.1279999999969732</v>
      </c>
      <c r="H23390" s="406"/>
      <c r="J23390" s="82">
        <v>29</v>
      </c>
      <c r="K23390" s="320">
        <v>3</v>
      </c>
    </row>
    <row r="23391" spans="1:11" x14ac:dyDescent="0.3">
      <c r="A23391" s="341">
        <v>43988.796529398147</v>
      </c>
      <c r="B23391" s="318">
        <v>41409.303</v>
      </c>
      <c r="C23391" s="318">
        <f t="shared" si="525"/>
        <v>0.24500000000261934</v>
      </c>
      <c r="D23391" s="419">
        <f t="shared" si="526"/>
        <v>0.12250000000130967</v>
      </c>
      <c r="H23391" s="406"/>
      <c r="J23391" s="82">
        <v>30</v>
      </c>
      <c r="K23391" s="321">
        <v>4</v>
      </c>
    </row>
    <row r="23392" spans="1:11" x14ac:dyDescent="0.3">
      <c r="A23392" s="341">
        <v>43988.838196122684</v>
      </c>
      <c r="B23392" s="318">
        <v>41409.540999999997</v>
      </c>
      <c r="C23392" s="318">
        <f t="shared" ref="C23392:C23436" si="527">B23392-B23391</f>
        <v>0.23799999999755528</v>
      </c>
      <c r="D23392" s="419">
        <f t="shared" ref="D23392:D23436" si="528">C23392/2</f>
        <v>0.11899999999877764</v>
      </c>
      <c r="H23392" s="406"/>
      <c r="J23392" s="82">
        <v>31</v>
      </c>
      <c r="K23392" s="391">
        <v>1</v>
      </c>
    </row>
    <row r="23393" spans="1:12" x14ac:dyDescent="0.3">
      <c r="A23393" s="341">
        <v>43988.879862847221</v>
      </c>
      <c r="B23393" s="318">
        <v>41409.777999999998</v>
      </c>
      <c r="C23393" s="318">
        <f t="shared" si="527"/>
        <v>0.23700000000098953</v>
      </c>
      <c r="D23393" s="419">
        <f t="shared" si="528"/>
        <v>0.11850000000049477</v>
      </c>
      <c r="H23393" s="406"/>
      <c r="J23393" s="82">
        <v>32</v>
      </c>
      <c r="K23393" s="319">
        <v>2</v>
      </c>
    </row>
    <row r="23394" spans="1:12" x14ac:dyDescent="0.3">
      <c r="A23394" s="341">
        <v>43988.921529571759</v>
      </c>
      <c r="B23394" s="318">
        <v>41410.027000000002</v>
      </c>
      <c r="C23394" s="318">
        <f t="shared" si="527"/>
        <v>0.24900000000343425</v>
      </c>
      <c r="D23394" s="419">
        <f t="shared" si="528"/>
        <v>0.12450000000171713</v>
      </c>
      <c r="H23394" s="406"/>
      <c r="J23394" s="82">
        <v>33</v>
      </c>
      <c r="K23394" s="320">
        <v>3</v>
      </c>
    </row>
    <row r="23395" spans="1:12" x14ac:dyDescent="0.3">
      <c r="A23395" s="341">
        <v>43988.963196296296</v>
      </c>
      <c r="B23395" s="318">
        <v>41410.277999999998</v>
      </c>
      <c r="C23395" s="318">
        <f t="shared" si="527"/>
        <v>0.25099999999656575</v>
      </c>
      <c r="D23395" s="419">
        <f t="shared" si="528"/>
        <v>0.12549999999828287</v>
      </c>
      <c r="E23395" s="336">
        <f>SUM(C23372:C23395)*7.4805194805</f>
        <v>44.56145454530018</v>
      </c>
      <c r="F23395" s="324">
        <f>AVERAGE(D23372:D23395)</f>
        <v>0.12410416666655995</v>
      </c>
      <c r="G23395" s="324">
        <f>_xlfn.STDEV.S(D23372:D23395)</f>
        <v>3.1102186649353005E-3</v>
      </c>
      <c r="H23395" s="406"/>
      <c r="J23395" s="82">
        <v>34</v>
      </c>
      <c r="K23395" s="321">
        <v>4</v>
      </c>
    </row>
    <row r="23396" spans="1:12" x14ac:dyDescent="0.3">
      <c r="A23396" s="341">
        <v>43989.004863020833</v>
      </c>
      <c r="B23396" s="318">
        <v>41410.519</v>
      </c>
      <c r="C23396" s="318">
        <f t="shared" si="527"/>
        <v>0.24100000000180444</v>
      </c>
      <c r="D23396" s="419">
        <f t="shared" si="528"/>
        <v>0.12050000000090222</v>
      </c>
      <c r="H23396" s="406"/>
      <c r="J23396" s="82">
        <v>35</v>
      </c>
      <c r="K23396" s="391">
        <v>1</v>
      </c>
    </row>
    <row r="23397" spans="1:12" x14ac:dyDescent="0.3">
      <c r="A23397" s="341">
        <v>43989.04652974537</v>
      </c>
      <c r="B23397" s="318">
        <v>41410.758000000002</v>
      </c>
      <c r="C23397" s="318">
        <f t="shared" si="527"/>
        <v>0.23900000000139698</v>
      </c>
      <c r="D23397" s="419">
        <f t="shared" si="528"/>
        <v>0.11950000000069849</v>
      </c>
      <c r="H23397" s="406"/>
      <c r="J23397" s="82">
        <v>36</v>
      </c>
      <c r="K23397" s="319">
        <v>2</v>
      </c>
    </row>
    <row r="23398" spans="1:12" x14ac:dyDescent="0.3">
      <c r="A23398" s="341">
        <v>43989.088196469907</v>
      </c>
      <c r="B23398" s="318">
        <v>41411.008999999998</v>
      </c>
      <c r="C23398" s="318">
        <f t="shared" si="527"/>
        <v>0.25099999999656575</v>
      </c>
      <c r="D23398" s="419">
        <f t="shared" si="528"/>
        <v>0.12549999999828287</v>
      </c>
      <c r="H23398" s="406"/>
      <c r="J23398" s="82">
        <v>37</v>
      </c>
      <c r="K23398" s="320">
        <v>3</v>
      </c>
    </row>
    <row r="23399" spans="1:12" x14ac:dyDescent="0.3">
      <c r="A23399" s="341">
        <v>43989.129863194445</v>
      </c>
      <c r="B23399" s="318">
        <v>41411.262999999999</v>
      </c>
      <c r="C23399" s="318">
        <f t="shared" si="527"/>
        <v>0.25400000000081491</v>
      </c>
      <c r="D23399" s="419">
        <f t="shared" si="528"/>
        <v>0.12700000000040745</v>
      </c>
      <c r="H23399" s="406"/>
      <c r="J23399" s="82">
        <v>38</v>
      </c>
      <c r="K23399" s="321">
        <v>4</v>
      </c>
    </row>
    <row r="23400" spans="1:12" x14ac:dyDescent="0.3">
      <c r="A23400" s="341">
        <v>43989.171529918982</v>
      </c>
      <c r="B23400" s="318">
        <v>41411.512000000002</v>
      </c>
      <c r="C23400" s="318">
        <f t="shared" si="527"/>
        <v>0.24900000000343425</v>
      </c>
      <c r="D23400" s="419">
        <f t="shared" si="528"/>
        <v>0.12450000000171713</v>
      </c>
      <c r="H23400" s="406"/>
      <c r="J23400" s="82">
        <v>39</v>
      </c>
      <c r="K23400" s="391">
        <v>1</v>
      </c>
    </row>
    <row r="23401" spans="1:12" x14ac:dyDescent="0.3">
      <c r="A23401" s="341">
        <v>43989.213196643519</v>
      </c>
      <c r="B23401" s="318">
        <v>41411.760000000002</v>
      </c>
      <c r="C23401" s="318">
        <f t="shared" si="527"/>
        <v>0.24799999999959255</v>
      </c>
      <c r="D23401" s="419">
        <f t="shared" si="528"/>
        <v>0.12399999999979627</v>
      </c>
      <c r="H23401" s="406"/>
      <c r="J23401" s="82">
        <v>40</v>
      </c>
      <c r="K23401" s="319">
        <v>2</v>
      </c>
    </row>
    <row r="23402" spans="1:12" x14ac:dyDescent="0.3">
      <c r="A23402" s="341">
        <v>43989.254863368056</v>
      </c>
      <c r="B23402" s="318">
        <v>41412.017999999996</v>
      </c>
      <c r="C23402" s="318">
        <f t="shared" si="527"/>
        <v>0.25799999999435386</v>
      </c>
      <c r="D23402" s="419">
        <f t="shared" si="528"/>
        <v>0.12899999999717693</v>
      </c>
      <c r="H23402" s="406"/>
      <c r="J23402" s="82">
        <v>41</v>
      </c>
      <c r="K23402" s="320">
        <v>3</v>
      </c>
    </row>
    <row r="23403" spans="1:12" x14ac:dyDescent="0.3">
      <c r="A23403" s="341">
        <v>43989.296530092593</v>
      </c>
      <c r="B23403" s="318">
        <v>41412.277999999998</v>
      </c>
      <c r="C23403" s="318">
        <f t="shared" si="527"/>
        <v>0.26000000000203727</v>
      </c>
      <c r="D23403" s="419">
        <f t="shared" si="528"/>
        <v>0.13000000000101863</v>
      </c>
      <c r="H23403" s="406"/>
      <c r="J23403" s="82">
        <v>42</v>
      </c>
      <c r="K23403" s="321">
        <v>4</v>
      </c>
    </row>
    <row r="23404" spans="1:12" x14ac:dyDescent="0.3">
      <c r="A23404" s="341">
        <v>43989.338196817131</v>
      </c>
      <c r="B23404" s="318">
        <v>41412.531000000003</v>
      </c>
      <c r="C23404" s="318">
        <f t="shared" si="527"/>
        <v>0.25300000000424916</v>
      </c>
      <c r="D23404" s="419">
        <f t="shared" si="528"/>
        <v>0.12650000000212458</v>
      </c>
      <c r="H23404" s="406"/>
      <c r="J23404" s="82">
        <v>43</v>
      </c>
      <c r="K23404" s="391">
        <v>1</v>
      </c>
    </row>
    <row r="23405" spans="1:12" x14ac:dyDescent="0.3">
      <c r="A23405" s="341">
        <v>43989.379863541668</v>
      </c>
      <c r="B23405" s="318">
        <v>41412.779000000002</v>
      </c>
      <c r="C23405" s="318">
        <f t="shared" si="527"/>
        <v>0.24799999999959255</v>
      </c>
      <c r="D23405" s="419">
        <f t="shared" si="528"/>
        <v>0.12399999999979627</v>
      </c>
      <c r="H23405" s="406"/>
      <c r="J23405" s="82">
        <v>44</v>
      </c>
      <c r="K23405" s="319">
        <v>2</v>
      </c>
    </row>
    <row r="23406" spans="1:12" x14ac:dyDescent="0.3">
      <c r="A23406" s="341">
        <v>43989.418749999997</v>
      </c>
      <c r="B23406" s="318">
        <v>41413.038</v>
      </c>
      <c r="C23406" s="318">
        <f t="shared" si="527"/>
        <v>0.25899999999819556</v>
      </c>
      <c r="D23406" s="419">
        <f t="shared" si="528"/>
        <v>0.12949999999909778</v>
      </c>
      <c r="H23406" s="406"/>
      <c r="J23406" s="82">
        <v>1</v>
      </c>
      <c r="K23406" s="320">
        <v>3</v>
      </c>
      <c r="L23406" s="54" t="s">
        <v>313</v>
      </c>
    </row>
    <row r="23407" spans="1:12" x14ac:dyDescent="0.3">
      <c r="A23407" s="341">
        <v>43989.460416666669</v>
      </c>
      <c r="B23407" s="318">
        <v>41413.29</v>
      </c>
      <c r="C23407" s="318">
        <f t="shared" si="527"/>
        <v>0.25200000000040745</v>
      </c>
      <c r="D23407" s="419">
        <f t="shared" si="528"/>
        <v>0.12600000000020373</v>
      </c>
      <c r="H23407" s="406"/>
      <c r="J23407" s="82">
        <v>2</v>
      </c>
      <c r="K23407" s="321">
        <v>4</v>
      </c>
    </row>
    <row r="23408" spans="1:12" x14ac:dyDescent="0.3">
      <c r="A23408" s="341">
        <v>43989.502083333333</v>
      </c>
      <c r="B23408" s="318">
        <v>41413.538</v>
      </c>
      <c r="C23408" s="318">
        <f t="shared" si="527"/>
        <v>0.24799999999959255</v>
      </c>
      <c r="D23408" s="419">
        <f t="shared" si="528"/>
        <v>0.12399999999979627</v>
      </c>
      <c r="H23408" s="406"/>
      <c r="J23408" s="82">
        <v>3</v>
      </c>
      <c r="K23408" s="391">
        <v>1</v>
      </c>
    </row>
    <row r="23409" spans="1:11" x14ac:dyDescent="0.3">
      <c r="A23409" s="341">
        <v>43989.543750115743</v>
      </c>
      <c r="B23409" s="318">
        <v>41413.779000000002</v>
      </c>
      <c r="C23409" s="318">
        <f t="shared" si="527"/>
        <v>0.24100000000180444</v>
      </c>
      <c r="D23409" s="419">
        <f t="shared" si="528"/>
        <v>0.12050000000090222</v>
      </c>
      <c r="H23409" s="406"/>
      <c r="J23409" s="82">
        <v>4</v>
      </c>
      <c r="K23409" s="319">
        <v>2</v>
      </c>
    </row>
    <row r="23410" spans="1:11" x14ac:dyDescent="0.3">
      <c r="A23410" s="341">
        <v>43989.58541684028</v>
      </c>
      <c r="B23410" s="318">
        <v>41414.031000000003</v>
      </c>
      <c r="C23410" s="318">
        <f t="shared" si="527"/>
        <v>0.25200000000040745</v>
      </c>
      <c r="D23410" s="419">
        <f t="shared" si="528"/>
        <v>0.12600000000020373</v>
      </c>
      <c r="H23410" s="406"/>
      <c r="J23410" s="82">
        <v>5</v>
      </c>
      <c r="K23410" s="320">
        <v>3</v>
      </c>
    </row>
    <row r="23411" spans="1:11" x14ac:dyDescent="0.3">
      <c r="A23411" s="341">
        <v>43989.627083564817</v>
      </c>
      <c r="B23411" s="318">
        <v>41414.281000000003</v>
      </c>
      <c r="C23411" s="318">
        <f t="shared" si="527"/>
        <v>0.25</v>
      </c>
      <c r="D23411" s="419">
        <f t="shared" si="528"/>
        <v>0.125</v>
      </c>
      <c r="H23411" s="406"/>
      <c r="J23411" s="82">
        <v>6</v>
      </c>
      <c r="K23411" s="321">
        <v>4</v>
      </c>
    </row>
    <row r="23412" spans="1:11" x14ac:dyDescent="0.3">
      <c r="A23412" s="341">
        <v>43989.668750289355</v>
      </c>
      <c r="B23412" s="318">
        <v>41414.521999999997</v>
      </c>
      <c r="C23412" s="318">
        <f t="shared" si="527"/>
        <v>0.24099999999452848</v>
      </c>
      <c r="D23412" s="419">
        <f t="shared" si="528"/>
        <v>0.12049999999726424</v>
      </c>
      <c r="H23412" s="406"/>
      <c r="J23412" s="82">
        <v>7</v>
      </c>
      <c r="K23412" s="391">
        <v>1</v>
      </c>
    </row>
    <row r="23413" spans="1:11" x14ac:dyDescent="0.3">
      <c r="A23413" s="341">
        <v>43989.710417013892</v>
      </c>
      <c r="B23413" s="355">
        <v>41414.76</v>
      </c>
      <c r="C23413" s="318">
        <f t="shared" si="527"/>
        <v>0.23800000000483124</v>
      </c>
      <c r="D23413" s="419">
        <f t="shared" si="528"/>
        <v>0.11900000000241562</v>
      </c>
      <c r="H23413" s="406"/>
      <c r="J23413" s="82">
        <v>8</v>
      </c>
      <c r="K23413" s="319">
        <v>2</v>
      </c>
    </row>
    <row r="23414" spans="1:11" x14ac:dyDescent="0.3">
      <c r="A23414" s="341">
        <v>43989.752083738429</v>
      </c>
      <c r="B23414" s="355">
        <v>41415.01</v>
      </c>
      <c r="C23414" s="318">
        <f t="shared" si="527"/>
        <v>0.25</v>
      </c>
      <c r="D23414" s="419">
        <f t="shared" si="528"/>
        <v>0.125</v>
      </c>
      <c r="H23414" s="406"/>
      <c r="J23414" s="82">
        <v>9</v>
      </c>
      <c r="K23414" s="320">
        <v>3</v>
      </c>
    </row>
    <row r="23415" spans="1:11" x14ac:dyDescent="0.3">
      <c r="A23415" s="341">
        <v>43989.793750462966</v>
      </c>
      <c r="B23415" s="318">
        <v>41415.26</v>
      </c>
      <c r="C23415" s="318">
        <f t="shared" si="527"/>
        <v>0.25</v>
      </c>
      <c r="D23415" s="419">
        <f t="shared" si="528"/>
        <v>0.125</v>
      </c>
      <c r="H23415" s="406"/>
      <c r="J23415" s="82">
        <v>10</v>
      </c>
      <c r="K23415" s="321">
        <v>4</v>
      </c>
    </row>
    <row r="23416" spans="1:11" x14ac:dyDescent="0.3">
      <c r="A23416" s="341">
        <v>43989.835417187503</v>
      </c>
      <c r="B23416" s="318">
        <v>41415.502</v>
      </c>
      <c r="C23416" s="318">
        <f t="shared" si="527"/>
        <v>0.24199999999837019</v>
      </c>
      <c r="D23416" s="419">
        <f t="shared" si="528"/>
        <v>0.12099999999918509</v>
      </c>
      <c r="H23416" s="406"/>
      <c r="J23416" s="82">
        <v>11</v>
      </c>
      <c r="K23416" s="391">
        <v>1</v>
      </c>
    </row>
    <row r="23417" spans="1:11" x14ac:dyDescent="0.3">
      <c r="A23417" s="341">
        <v>43989.877083912033</v>
      </c>
      <c r="B23417" s="318">
        <v>41415.735999999997</v>
      </c>
      <c r="C23417" s="318">
        <f t="shared" si="527"/>
        <v>0.23399999999674037</v>
      </c>
      <c r="D23417" s="419">
        <f t="shared" si="528"/>
        <v>0.11699999999837019</v>
      </c>
      <c r="H23417" s="406"/>
      <c r="J23417" s="82">
        <v>12</v>
      </c>
      <c r="K23417" s="319">
        <v>2</v>
      </c>
    </row>
    <row r="23418" spans="1:11" x14ac:dyDescent="0.3">
      <c r="A23418" s="341">
        <v>43989.918750636571</v>
      </c>
      <c r="B23418" s="318">
        <v>41415.980000000003</v>
      </c>
      <c r="C23418" s="318">
        <f t="shared" si="527"/>
        <v>0.2440000000060536</v>
      </c>
      <c r="D23418" s="419">
        <f t="shared" si="528"/>
        <v>0.1220000000030268</v>
      </c>
      <c r="H23418" s="406"/>
      <c r="J23418" s="82">
        <v>13</v>
      </c>
      <c r="K23418" s="320">
        <v>3</v>
      </c>
    </row>
    <row r="23419" spans="1:11" x14ac:dyDescent="0.3">
      <c r="A23419" s="341">
        <v>43989.960417361108</v>
      </c>
      <c r="B23419" s="318">
        <v>41416.230000000003</v>
      </c>
      <c r="C23419" s="318">
        <f t="shared" si="527"/>
        <v>0.25</v>
      </c>
      <c r="D23419" s="419">
        <f t="shared" si="528"/>
        <v>0.125</v>
      </c>
      <c r="E23419" s="336">
        <f>SUM(C23396:C23419)*7.4805194805</f>
        <v>44.524051947971707</v>
      </c>
      <c r="F23419" s="324">
        <f>AVERAGE(D23396:D23419)</f>
        <v>0.12400000000009943</v>
      </c>
      <c r="G23419" s="324">
        <f>_xlfn.STDEV.S(D23396:D23419)</f>
        <v>3.3943687379887188E-3</v>
      </c>
      <c r="H23419" s="404"/>
      <c r="I23419" s="344">
        <f>AVERAGE(D23263:D23419)</f>
        <v>0.12371794871796737</v>
      </c>
      <c r="J23419" s="82">
        <v>14</v>
      </c>
      <c r="K23419" s="321">
        <v>4</v>
      </c>
    </row>
    <row r="23420" spans="1:11" x14ac:dyDescent="0.3">
      <c r="A23420" s="341">
        <v>43990.002084085645</v>
      </c>
      <c r="B23420" s="318">
        <v>41416.478000000003</v>
      </c>
      <c r="C23420" s="318">
        <f t="shared" si="527"/>
        <v>0.24799999999959255</v>
      </c>
      <c r="D23420" s="419">
        <f t="shared" si="528"/>
        <v>0.12399999999979627</v>
      </c>
      <c r="H23420" s="406"/>
      <c r="J23420" s="82">
        <v>15</v>
      </c>
      <c r="K23420" s="391">
        <v>1</v>
      </c>
    </row>
    <row r="23421" spans="1:11" x14ac:dyDescent="0.3">
      <c r="A23421" s="341">
        <v>43990.043750810182</v>
      </c>
      <c r="B23421" s="318">
        <v>41416.718999999997</v>
      </c>
      <c r="C23421" s="318">
        <f t="shared" si="527"/>
        <v>0.24099999999452848</v>
      </c>
      <c r="D23421" s="419">
        <f t="shared" si="528"/>
        <v>0.12049999999726424</v>
      </c>
      <c r="H23421" s="406"/>
      <c r="J23421" s="82">
        <v>16</v>
      </c>
      <c r="K23421" s="319">
        <v>2</v>
      </c>
    </row>
    <row r="23422" spans="1:11" x14ac:dyDescent="0.3">
      <c r="A23422" s="341">
        <v>43990.085417534719</v>
      </c>
      <c r="B23422" s="318">
        <v>41416.968999999997</v>
      </c>
      <c r="C23422" s="318">
        <f t="shared" si="527"/>
        <v>0.25</v>
      </c>
      <c r="D23422" s="419">
        <f t="shared" si="528"/>
        <v>0.125</v>
      </c>
      <c r="H23422" s="406"/>
      <c r="J23422" s="82">
        <v>17</v>
      </c>
      <c r="K23422" s="320">
        <v>3</v>
      </c>
    </row>
    <row r="23423" spans="1:11" x14ac:dyDescent="0.3">
      <c r="A23423" s="341">
        <v>43990.127084259257</v>
      </c>
      <c r="B23423" s="318">
        <v>41417.222000000002</v>
      </c>
      <c r="C23423" s="318">
        <f t="shared" si="527"/>
        <v>0.25300000000424916</v>
      </c>
      <c r="D23423" s="419">
        <f t="shared" si="528"/>
        <v>0.12650000000212458</v>
      </c>
      <c r="H23423" s="406"/>
      <c r="J23423" s="82">
        <v>18</v>
      </c>
      <c r="K23423" s="321">
        <v>4</v>
      </c>
    </row>
    <row r="23424" spans="1:11" x14ac:dyDescent="0.3">
      <c r="A23424" s="341">
        <v>43990.168750983794</v>
      </c>
      <c r="B23424" s="318">
        <v>41417.472000000002</v>
      </c>
      <c r="C23424" s="318">
        <f t="shared" si="527"/>
        <v>0.25</v>
      </c>
      <c r="D23424" s="419">
        <f t="shared" si="528"/>
        <v>0.125</v>
      </c>
      <c r="H23424" s="406"/>
      <c r="J23424" s="82">
        <v>19</v>
      </c>
      <c r="K23424" s="391">
        <v>1</v>
      </c>
    </row>
    <row r="23425" spans="1:11" x14ac:dyDescent="0.3">
      <c r="A23425" s="341">
        <v>43990.210417708331</v>
      </c>
      <c r="B23425" s="318">
        <v>41417.720999999998</v>
      </c>
      <c r="C23425" s="318">
        <f t="shared" si="527"/>
        <v>0.24899999999615829</v>
      </c>
      <c r="D23425" s="419">
        <f t="shared" si="528"/>
        <v>0.12449999999807915</v>
      </c>
      <c r="H23425" s="406"/>
      <c r="J23425" s="82">
        <v>20</v>
      </c>
      <c r="K23425" s="319">
        <v>2</v>
      </c>
    </row>
    <row r="23426" spans="1:11" x14ac:dyDescent="0.3">
      <c r="A23426" s="341">
        <v>43990.252084432868</v>
      </c>
      <c r="B23426" s="318">
        <v>41417.980000000003</v>
      </c>
      <c r="C23426" s="318">
        <f t="shared" si="527"/>
        <v>0.25900000000547152</v>
      </c>
      <c r="D23426" s="419">
        <f t="shared" si="528"/>
        <v>0.12950000000273576</v>
      </c>
      <c r="H23426" s="406"/>
      <c r="J23426" s="82">
        <v>21</v>
      </c>
      <c r="K23426" s="320">
        <v>3</v>
      </c>
    </row>
    <row r="23427" spans="1:11" x14ac:dyDescent="0.3">
      <c r="A23427" s="341">
        <v>43990.293751157405</v>
      </c>
      <c r="B23427" s="318">
        <v>41418.239999999998</v>
      </c>
      <c r="C23427" s="318">
        <f t="shared" si="527"/>
        <v>0.25999999999476131</v>
      </c>
      <c r="D23427" s="419">
        <f t="shared" si="528"/>
        <v>0.12999999999738066</v>
      </c>
      <c r="H23427" s="406"/>
      <c r="J23427" s="82">
        <v>22</v>
      </c>
      <c r="K23427" s="321">
        <v>4</v>
      </c>
    </row>
    <row r="23428" spans="1:11" x14ac:dyDescent="0.3">
      <c r="A23428" s="341">
        <v>43990.335417881943</v>
      </c>
      <c r="B23428" s="318">
        <v>41418.497000000003</v>
      </c>
      <c r="C23428" s="318">
        <f t="shared" si="527"/>
        <v>0.25700000000506407</v>
      </c>
      <c r="D23428" s="419">
        <f t="shared" si="528"/>
        <v>0.12850000000253203</v>
      </c>
      <c r="H23428" s="406"/>
      <c r="J23428" s="82">
        <v>23</v>
      </c>
      <c r="K23428" s="391">
        <v>1</v>
      </c>
    </row>
    <row r="23429" spans="1:11" x14ac:dyDescent="0.3">
      <c r="A23429" s="341">
        <v>43990.37708460648</v>
      </c>
      <c r="B23429" s="318">
        <v>41418.739000000001</v>
      </c>
      <c r="C23429" s="318">
        <f t="shared" si="527"/>
        <v>0.24199999999837019</v>
      </c>
      <c r="D23429" s="419">
        <f t="shared" si="528"/>
        <v>0.12099999999918509</v>
      </c>
      <c r="H23429" s="406"/>
      <c r="J23429" s="82">
        <v>24</v>
      </c>
      <c r="K23429" s="319">
        <v>2</v>
      </c>
    </row>
    <row r="23430" spans="1:11" x14ac:dyDescent="0.3">
      <c r="A23430" s="341">
        <v>43990.418751331017</v>
      </c>
      <c r="B23430" s="318">
        <v>41418.995000000003</v>
      </c>
      <c r="C23430" s="318">
        <f t="shared" si="527"/>
        <v>0.25600000000122236</v>
      </c>
      <c r="D23430" s="419">
        <f t="shared" si="528"/>
        <v>0.12800000000061118</v>
      </c>
      <c r="H23430" s="406"/>
      <c r="J23430" s="82">
        <v>25</v>
      </c>
      <c r="K23430" s="320">
        <v>3</v>
      </c>
    </row>
    <row r="23431" spans="1:11" x14ac:dyDescent="0.3">
      <c r="A23431" s="341">
        <v>43990.460418055554</v>
      </c>
      <c r="B23431" s="318">
        <v>41419.252999999997</v>
      </c>
      <c r="C23431" s="318">
        <f t="shared" si="527"/>
        <v>0.25799999999435386</v>
      </c>
      <c r="D23431" s="419">
        <f t="shared" si="528"/>
        <v>0.12899999999717693</v>
      </c>
      <c r="H23431" s="406"/>
      <c r="J23431" s="82">
        <v>26</v>
      </c>
      <c r="K23431" s="321">
        <v>4</v>
      </c>
    </row>
    <row r="23432" spans="1:11" x14ac:dyDescent="0.3">
      <c r="A23432" s="341">
        <v>43990.502084780092</v>
      </c>
      <c r="B23432" s="318">
        <v>41419.502999999997</v>
      </c>
      <c r="C23432" s="318">
        <f t="shared" si="527"/>
        <v>0.25</v>
      </c>
      <c r="D23432" s="419">
        <f t="shared" si="528"/>
        <v>0.125</v>
      </c>
      <c r="H23432" s="406"/>
      <c r="J23432" s="82">
        <v>27</v>
      </c>
      <c r="K23432" s="391">
        <v>1</v>
      </c>
    </row>
    <row r="23433" spans="1:11" x14ac:dyDescent="0.3">
      <c r="A23433" s="341">
        <v>43990.543751504629</v>
      </c>
      <c r="B23433" s="318">
        <v>41419.748</v>
      </c>
      <c r="C23433" s="318">
        <f t="shared" si="527"/>
        <v>0.24500000000261934</v>
      </c>
      <c r="D23433" s="419">
        <f t="shared" si="528"/>
        <v>0.12250000000130967</v>
      </c>
      <c r="H23433" s="406"/>
      <c r="J23433" s="82">
        <v>28</v>
      </c>
      <c r="K23433" s="319">
        <v>2</v>
      </c>
    </row>
    <row r="23434" spans="1:11" x14ac:dyDescent="0.3">
      <c r="A23434" s="341">
        <v>43990.585418229166</v>
      </c>
      <c r="B23434" s="318">
        <v>41419.998</v>
      </c>
      <c r="C23434" s="318">
        <f t="shared" si="527"/>
        <v>0.25</v>
      </c>
      <c r="D23434" s="419">
        <f t="shared" si="528"/>
        <v>0.125</v>
      </c>
      <c r="H23434" s="406"/>
      <c r="J23434" s="82">
        <v>29</v>
      </c>
      <c r="K23434" s="320">
        <v>3</v>
      </c>
    </row>
    <row r="23435" spans="1:11" x14ac:dyDescent="0.3">
      <c r="A23435" s="341">
        <v>43990.627084953703</v>
      </c>
      <c r="B23435" s="318">
        <v>41420.25</v>
      </c>
      <c r="C23435" s="318">
        <f t="shared" si="527"/>
        <v>0.25200000000040745</v>
      </c>
      <c r="D23435" s="419">
        <f t="shared" si="528"/>
        <v>0.12600000000020373</v>
      </c>
      <c r="H23435" s="406"/>
      <c r="J23435" s="82">
        <v>30</v>
      </c>
      <c r="K23435" s="321">
        <v>4</v>
      </c>
    </row>
    <row r="23436" spans="1:11" x14ac:dyDescent="0.3">
      <c r="A23436" s="341">
        <v>43990.66875167824</v>
      </c>
      <c r="B23436" s="318">
        <v>41420.498</v>
      </c>
      <c r="C23436" s="318">
        <f t="shared" si="527"/>
        <v>0.24799999999959255</v>
      </c>
      <c r="D23436" s="419">
        <f t="shared" si="528"/>
        <v>0.12399999999979627</v>
      </c>
      <c r="H23436" s="406"/>
      <c r="J23436" s="82">
        <v>31</v>
      </c>
      <c r="K23436" s="391">
        <v>1</v>
      </c>
    </row>
    <row r="23437" spans="1:11" x14ac:dyDescent="0.3">
      <c r="A23437" s="341">
        <v>43990.710418402778</v>
      </c>
      <c r="C23437" s="318"/>
      <c r="D23437" s="419"/>
      <c r="H23437" s="406"/>
      <c r="J23437" s="82">
        <v>32</v>
      </c>
      <c r="K23437" s="319">
        <v>2</v>
      </c>
    </row>
    <row r="23438" spans="1:11" x14ac:dyDescent="0.3">
      <c r="A23438" s="341">
        <v>43990.752085127315</v>
      </c>
      <c r="B23438" s="318">
        <v>41420.987999999998</v>
      </c>
      <c r="H23438" s="332"/>
      <c r="J23438" s="82">
        <v>33</v>
      </c>
      <c r="K23438" s="320">
        <v>3</v>
      </c>
    </row>
    <row r="23439" spans="1:11" x14ac:dyDescent="0.3">
      <c r="A23439" s="341">
        <v>43990.793751851852</v>
      </c>
      <c r="B23439" s="318">
        <v>41421.233</v>
      </c>
      <c r="C23439" s="318">
        <f>B23439-B23438</f>
        <v>0.24500000000261934</v>
      </c>
      <c r="D23439" s="419">
        <f>C23439/2</f>
        <v>0.12250000000130967</v>
      </c>
      <c r="H23439" s="406"/>
      <c r="J23439" s="82">
        <v>34</v>
      </c>
      <c r="K23439" s="321">
        <v>4</v>
      </c>
    </row>
    <row r="23440" spans="1:11" x14ac:dyDescent="0.3">
      <c r="A23440" s="341">
        <v>43990.835418576389</v>
      </c>
      <c r="B23440" s="318">
        <v>41421.474999999999</v>
      </c>
      <c r="C23440" s="318">
        <f>B23440-B23439</f>
        <v>0.24199999999837019</v>
      </c>
      <c r="D23440" s="419">
        <f>C23440/2</f>
        <v>0.12099999999918509</v>
      </c>
      <c r="H23440" s="406"/>
      <c r="J23440" s="82">
        <v>35</v>
      </c>
      <c r="K23440" s="391">
        <v>1</v>
      </c>
    </row>
    <row r="23441" spans="1:11" x14ac:dyDescent="0.3">
      <c r="A23441" s="341">
        <v>43990.877085300926</v>
      </c>
      <c r="B23441" s="318">
        <v>41421.711000000003</v>
      </c>
      <c r="C23441" s="318">
        <f t="shared" ref="C23441:C23694" si="529">B23441-B23440</f>
        <v>0.23600000000442378</v>
      </c>
      <c r="D23441" s="419">
        <f t="shared" ref="D23441:D23611" si="530">C23441/2</f>
        <v>0.11800000000221189</v>
      </c>
      <c r="H23441" s="406"/>
      <c r="J23441" s="82">
        <v>36</v>
      </c>
      <c r="K23441" s="319">
        <v>2</v>
      </c>
    </row>
    <row r="23442" spans="1:11" x14ac:dyDescent="0.3">
      <c r="A23442" s="341">
        <v>43990.918752025464</v>
      </c>
      <c r="B23442" s="318">
        <v>41421.959000000003</v>
      </c>
      <c r="C23442" s="318">
        <f t="shared" si="529"/>
        <v>0.24799999999959255</v>
      </c>
      <c r="D23442" s="419">
        <f t="shared" si="530"/>
        <v>0.12399999999979627</v>
      </c>
      <c r="H23442" s="406"/>
      <c r="J23442" s="82">
        <v>37</v>
      </c>
      <c r="K23442" s="320">
        <v>3</v>
      </c>
    </row>
    <row r="23443" spans="1:11" x14ac:dyDescent="0.3">
      <c r="A23443" s="341">
        <v>43990.960418750001</v>
      </c>
      <c r="B23443" s="318">
        <v>41422.205999999998</v>
      </c>
      <c r="C23443" s="318">
        <f t="shared" si="529"/>
        <v>0.24699999999575084</v>
      </c>
      <c r="D23443" s="419">
        <f t="shared" si="530"/>
        <v>0.12349999999787542</v>
      </c>
      <c r="E23443" s="336">
        <f>SUM(C23420:C23443)*7.4805194805</f>
        <v>41.038129870001661</v>
      </c>
      <c r="F23443" s="324">
        <f>AVERAGE(D23420:D23443)</f>
        <v>0.12468181818175336</v>
      </c>
      <c r="G23443" s="324">
        <f>_xlfn.STDEV.S(D23420:D23443)</f>
        <v>3.1073854212409001E-3</v>
      </c>
      <c r="H23443" s="406"/>
      <c r="J23443" s="82">
        <v>38</v>
      </c>
      <c r="K23443" s="321">
        <v>4</v>
      </c>
    </row>
    <row r="23444" spans="1:11" x14ac:dyDescent="0.3">
      <c r="A23444" s="341">
        <v>43991.002085474538</v>
      </c>
      <c r="B23444" s="318">
        <v>41422.447999999997</v>
      </c>
      <c r="C23444" s="318">
        <f t="shared" si="529"/>
        <v>0.24199999999837019</v>
      </c>
      <c r="D23444" s="419">
        <f t="shared" si="530"/>
        <v>0.12099999999918509</v>
      </c>
      <c r="H23444" s="406"/>
      <c r="J23444" s="82">
        <v>39</v>
      </c>
      <c r="K23444" s="391">
        <v>1</v>
      </c>
    </row>
    <row r="23445" spans="1:11" x14ac:dyDescent="0.3">
      <c r="A23445" s="341">
        <v>43991.043752199075</v>
      </c>
      <c r="B23445" s="318">
        <v>41422.690999999999</v>
      </c>
      <c r="C23445" s="318">
        <f t="shared" si="529"/>
        <v>0.24300000000221189</v>
      </c>
      <c r="D23445" s="419">
        <f t="shared" si="530"/>
        <v>0.12150000000110595</v>
      </c>
      <c r="H23445" s="406"/>
      <c r="J23445" s="82">
        <v>40</v>
      </c>
      <c r="K23445" s="319">
        <v>2</v>
      </c>
    </row>
    <row r="23446" spans="1:11" x14ac:dyDescent="0.3">
      <c r="A23446" s="341">
        <v>43991.085418923612</v>
      </c>
      <c r="B23446" s="318">
        <v>41422.942999999999</v>
      </c>
      <c r="C23446" s="318">
        <f t="shared" si="529"/>
        <v>0.25200000000040745</v>
      </c>
      <c r="D23446" s="419">
        <f t="shared" si="530"/>
        <v>0.12600000000020373</v>
      </c>
      <c r="H23446" s="406"/>
      <c r="J23446" s="82">
        <v>41</v>
      </c>
      <c r="K23446" s="320">
        <v>3</v>
      </c>
    </row>
    <row r="23447" spans="1:11" x14ac:dyDescent="0.3">
      <c r="A23447" s="341">
        <v>43991.12708564815</v>
      </c>
      <c r="B23447" s="318">
        <v>41423.201000000001</v>
      </c>
      <c r="C23447" s="318">
        <f t="shared" si="529"/>
        <v>0.25800000000162981</v>
      </c>
      <c r="D23447" s="419">
        <f t="shared" si="530"/>
        <v>0.12900000000081491</v>
      </c>
      <c r="H23447" s="406"/>
      <c r="J23447" s="82">
        <v>42</v>
      </c>
      <c r="K23447" s="321">
        <v>4</v>
      </c>
    </row>
    <row r="23448" spans="1:11" x14ac:dyDescent="0.3">
      <c r="A23448" s="341">
        <v>43991.168752372687</v>
      </c>
      <c r="B23448" s="318">
        <v>41423.449000000001</v>
      </c>
      <c r="C23448" s="318">
        <f t="shared" si="529"/>
        <v>0.24799999999959255</v>
      </c>
      <c r="D23448" s="419">
        <f t="shared" si="530"/>
        <v>0.12399999999979627</v>
      </c>
      <c r="H23448" s="406"/>
      <c r="J23448" s="82">
        <v>43</v>
      </c>
      <c r="K23448" s="391">
        <v>1</v>
      </c>
    </row>
    <row r="23449" spans="1:11" x14ac:dyDescent="0.3">
      <c r="A23449" s="341">
        <v>43991.210419097224</v>
      </c>
      <c r="B23449" s="318">
        <v>41423.692999999999</v>
      </c>
      <c r="C23449" s="318">
        <f t="shared" si="529"/>
        <v>0.24399999999877764</v>
      </c>
      <c r="D23449" s="419">
        <f t="shared" si="530"/>
        <v>0.12199999999938882</v>
      </c>
      <c r="H23449" s="406"/>
      <c r="J23449" s="82">
        <v>44</v>
      </c>
      <c r="K23449" s="319">
        <v>2</v>
      </c>
    </row>
    <row r="23450" spans="1:11" x14ac:dyDescent="0.3">
      <c r="A23450" s="341">
        <v>43991.252085821761</v>
      </c>
      <c r="B23450" s="318">
        <v>41423.951999999997</v>
      </c>
      <c r="C23450" s="318">
        <f t="shared" si="529"/>
        <v>0.25899999999819556</v>
      </c>
      <c r="D23450" s="419">
        <f t="shared" si="530"/>
        <v>0.12949999999909778</v>
      </c>
      <c r="H23450" s="406"/>
      <c r="J23450" s="82">
        <v>45</v>
      </c>
      <c r="K23450" s="320">
        <v>3</v>
      </c>
    </row>
    <row r="23451" spans="1:11" x14ac:dyDescent="0.3">
      <c r="A23451" s="341">
        <v>43991.293752546298</v>
      </c>
      <c r="B23451" s="318">
        <v>41424.218000000001</v>
      </c>
      <c r="C23451" s="318">
        <f t="shared" si="529"/>
        <v>0.26600000000325963</v>
      </c>
      <c r="D23451" s="419">
        <f t="shared" si="530"/>
        <v>0.13300000000162981</v>
      </c>
      <c r="H23451" s="406"/>
      <c r="J23451" s="82">
        <v>46</v>
      </c>
      <c r="K23451" s="321">
        <v>4</v>
      </c>
    </row>
    <row r="23452" spans="1:11" x14ac:dyDescent="0.3">
      <c r="A23452" s="341">
        <v>43991.335419270836</v>
      </c>
      <c r="B23452" s="318">
        <v>41424.47</v>
      </c>
      <c r="C23452" s="318">
        <f t="shared" si="529"/>
        <v>0.25200000000040745</v>
      </c>
      <c r="D23452" s="419">
        <f t="shared" si="530"/>
        <v>0.12600000000020373</v>
      </c>
      <c r="H23452" s="406"/>
      <c r="J23452" s="82">
        <v>47</v>
      </c>
      <c r="K23452" s="391">
        <v>1</v>
      </c>
    </row>
    <row r="23453" spans="1:11" x14ac:dyDescent="0.3">
      <c r="A23453" s="341">
        <v>43991.377085995373</v>
      </c>
      <c r="B23453" s="318">
        <v>41424.718000000001</v>
      </c>
      <c r="C23453" s="318">
        <f t="shared" si="529"/>
        <v>0.24799999999959255</v>
      </c>
      <c r="D23453" s="419">
        <f t="shared" si="530"/>
        <v>0.12399999999979627</v>
      </c>
      <c r="H23453" s="406"/>
      <c r="J23453" s="82">
        <v>48</v>
      </c>
      <c r="K23453" s="319">
        <v>2</v>
      </c>
    </row>
    <row r="23454" spans="1:11" x14ac:dyDescent="0.3">
      <c r="A23454" s="341">
        <v>43991.41875271991</v>
      </c>
      <c r="B23454" s="318">
        <v>41424.968000000001</v>
      </c>
      <c r="C23454" s="318">
        <f t="shared" si="529"/>
        <v>0.25</v>
      </c>
      <c r="D23454" s="419">
        <f t="shared" si="530"/>
        <v>0.125</v>
      </c>
      <c r="H23454" s="406"/>
      <c r="J23454" s="82">
        <v>49</v>
      </c>
      <c r="K23454" s="320">
        <v>3</v>
      </c>
    </row>
    <row r="23455" spans="1:11" x14ac:dyDescent="0.3">
      <c r="A23455" s="341">
        <v>43991.460419444447</v>
      </c>
      <c r="B23455" s="318">
        <v>41425.22</v>
      </c>
      <c r="C23455" s="318">
        <f t="shared" si="529"/>
        <v>0.25200000000040745</v>
      </c>
      <c r="D23455" s="419">
        <f t="shared" si="530"/>
        <v>0.12600000000020373</v>
      </c>
      <c r="H23455" s="406"/>
      <c r="J23455" s="82">
        <v>50</v>
      </c>
      <c r="K23455" s="321">
        <v>4</v>
      </c>
    </row>
    <row r="23456" spans="1:11" x14ac:dyDescent="0.3">
      <c r="A23456" s="341">
        <v>43991.502086168985</v>
      </c>
      <c r="B23456" s="318">
        <v>41425.47</v>
      </c>
      <c r="C23456" s="318">
        <f t="shared" si="529"/>
        <v>0.25</v>
      </c>
      <c r="D23456" s="419">
        <f t="shared" si="530"/>
        <v>0.125</v>
      </c>
      <c r="H23456" s="406"/>
      <c r="J23456" s="82">
        <v>51</v>
      </c>
      <c r="K23456" s="391">
        <v>1</v>
      </c>
    </row>
    <row r="23457" spans="1:11" x14ac:dyDescent="0.3">
      <c r="A23457" s="341">
        <v>43991.543752893522</v>
      </c>
      <c r="B23457" s="318">
        <v>41425.713000000003</v>
      </c>
      <c r="C23457" s="318">
        <f t="shared" si="529"/>
        <v>0.24300000000221189</v>
      </c>
      <c r="D23457" s="419">
        <f t="shared" si="530"/>
        <v>0.12150000000110595</v>
      </c>
      <c r="H23457" s="406"/>
      <c r="J23457" s="82">
        <v>52</v>
      </c>
      <c r="K23457" s="319">
        <v>2</v>
      </c>
    </row>
    <row r="23458" spans="1:11" x14ac:dyDescent="0.3">
      <c r="A23458" s="341">
        <v>43991.585419618059</v>
      </c>
      <c r="B23458" s="318">
        <v>41425.968000000001</v>
      </c>
      <c r="C23458" s="318">
        <f t="shared" si="529"/>
        <v>0.25499999999738066</v>
      </c>
      <c r="D23458" s="419">
        <f t="shared" si="530"/>
        <v>0.12749999999869033</v>
      </c>
      <c r="H23458" s="406"/>
      <c r="J23458" s="82">
        <v>53</v>
      </c>
      <c r="K23458" s="320">
        <v>3</v>
      </c>
    </row>
    <row r="23459" spans="1:11" x14ac:dyDescent="0.3">
      <c r="A23459" s="341">
        <v>43991.627086342596</v>
      </c>
      <c r="B23459" s="318">
        <v>41426.218999999997</v>
      </c>
      <c r="C23459" s="318">
        <f t="shared" si="529"/>
        <v>0.25099999999656575</v>
      </c>
      <c r="D23459" s="419">
        <f t="shared" si="530"/>
        <v>0.12549999999828287</v>
      </c>
      <c r="H23459" s="406"/>
      <c r="J23459" s="82">
        <v>54</v>
      </c>
      <c r="K23459" s="321">
        <v>4</v>
      </c>
    </row>
    <row r="23460" spans="1:11" x14ac:dyDescent="0.3">
      <c r="A23460" s="341">
        <v>43991.668753067126</v>
      </c>
      <c r="B23460" s="318">
        <v>41426.462</v>
      </c>
      <c r="C23460" s="318">
        <f t="shared" si="529"/>
        <v>0.24300000000221189</v>
      </c>
      <c r="D23460" s="419">
        <f t="shared" si="530"/>
        <v>0.12150000000110595</v>
      </c>
      <c r="H23460" s="406"/>
      <c r="J23460" s="82">
        <v>55</v>
      </c>
      <c r="K23460" s="391">
        <v>1</v>
      </c>
    </row>
    <row r="23461" spans="1:11" x14ac:dyDescent="0.3">
      <c r="A23461" s="341">
        <v>43991.710419791663</v>
      </c>
      <c r="B23461" s="318">
        <v>41426.699999999997</v>
      </c>
      <c r="C23461" s="318">
        <f t="shared" si="529"/>
        <v>0.23799999999755528</v>
      </c>
      <c r="D23461" s="419">
        <f t="shared" si="530"/>
        <v>0.11899999999877764</v>
      </c>
      <c r="H23461" s="406"/>
      <c r="J23461" s="82">
        <v>56</v>
      </c>
      <c r="K23461" s="319">
        <v>2</v>
      </c>
    </row>
    <row r="23462" spans="1:11" x14ac:dyDescent="0.3">
      <c r="A23462" s="341">
        <v>43991.752086516201</v>
      </c>
      <c r="B23462" s="318">
        <v>41426.949999999997</v>
      </c>
      <c r="C23462" s="318">
        <f t="shared" si="529"/>
        <v>0.25</v>
      </c>
      <c r="D23462" s="419">
        <f t="shared" si="530"/>
        <v>0.125</v>
      </c>
      <c r="H23462" s="406"/>
      <c r="J23462" s="82">
        <v>57</v>
      </c>
      <c r="K23462" s="320">
        <v>3</v>
      </c>
    </row>
    <row r="23463" spans="1:11" x14ac:dyDescent="0.3">
      <c r="A23463" s="341">
        <v>43991.793753240738</v>
      </c>
      <c r="B23463" s="318">
        <v>41427.199999999997</v>
      </c>
      <c r="C23463" s="318">
        <f t="shared" si="529"/>
        <v>0.25</v>
      </c>
      <c r="D23463" s="419">
        <f t="shared" si="530"/>
        <v>0.125</v>
      </c>
      <c r="H23463" s="406"/>
      <c r="J23463" s="82">
        <v>58</v>
      </c>
      <c r="K23463" s="321">
        <v>4</v>
      </c>
    </row>
    <row r="23464" spans="1:11" x14ac:dyDescent="0.3">
      <c r="A23464" s="341">
        <v>43991.835419965275</v>
      </c>
      <c r="B23464" s="318">
        <v>41427.440000000002</v>
      </c>
      <c r="C23464" s="318">
        <f t="shared" si="529"/>
        <v>0.24000000000523869</v>
      </c>
      <c r="D23464" s="419">
        <f t="shared" si="530"/>
        <v>0.12000000000261934</v>
      </c>
      <c r="H23464" s="406"/>
      <c r="J23464" s="82">
        <v>59</v>
      </c>
      <c r="K23464" s="391">
        <v>1</v>
      </c>
    </row>
    <row r="23465" spans="1:11" x14ac:dyDescent="0.3">
      <c r="A23465" s="341">
        <v>43991.877086689812</v>
      </c>
      <c r="B23465" s="318">
        <v>41427.671999999999</v>
      </c>
      <c r="C23465" s="318">
        <f t="shared" si="529"/>
        <v>0.23199999999633292</v>
      </c>
      <c r="D23465" s="419">
        <f t="shared" si="530"/>
        <v>0.11599999999816646</v>
      </c>
      <c r="H23465" s="406"/>
      <c r="J23465" s="82">
        <v>60</v>
      </c>
      <c r="K23465" s="319">
        <v>2</v>
      </c>
    </row>
    <row r="23466" spans="1:11" x14ac:dyDescent="0.3">
      <c r="A23466" s="341">
        <v>43991.918753414349</v>
      </c>
      <c r="B23466" s="318">
        <v>41427.917999999998</v>
      </c>
      <c r="C23466" s="318">
        <f t="shared" si="529"/>
        <v>0.24599999999918509</v>
      </c>
      <c r="D23466" s="419">
        <f t="shared" si="530"/>
        <v>0.12299999999959255</v>
      </c>
      <c r="H23466" s="406"/>
      <c r="J23466" s="82">
        <v>61</v>
      </c>
      <c r="K23466" s="320">
        <v>3</v>
      </c>
    </row>
    <row r="23467" spans="1:11" x14ac:dyDescent="0.3">
      <c r="A23467" s="341">
        <v>43991.960420138887</v>
      </c>
      <c r="B23467" s="318">
        <v>41428.169000000002</v>
      </c>
      <c r="C23467" s="318">
        <f t="shared" si="529"/>
        <v>0.25100000000384171</v>
      </c>
      <c r="D23467" s="419">
        <f t="shared" si="530"/>
        <v>0.12550000000192085</v>
      </c>
      <c r="E23467" s="336">
        <f>SUM(C23444:C23467)*7.4805194805</f>
        <v>44.606337662246752</v>
      </c>
      <c r="F23467" s="324">
        <f>AVERAGE(D23444:D23467)</f>
        <v>0.124229166666737</v>
      </c>
      <c r="G23467" s="324">
        <f>_xlfn.STDEV.S(D23444:D23467)</f>
        <v>3.6444692066924279E-3</v>
      </c>
      <c r="H23467" s="406"/>
      <c r="J23467" s="82">
        <v>62</v>
      </c>
      <c r="K23467" s="321">
        <v>4</v>
      </c>
    </row>
    <row r="23468" spans="1:11" x14ac:dyDescent="0.3">
      <c r="A23468" s="341">
        <v>43992.002086863424</v>
      </c>
      <c r="B23468" s="318">
        <v>41428.411999999997</v>
      </c>
      <c r="C23468" s="318">
        <f t="shared" si="529"/>
        <v>0.24299999999493593</v>
      </c>
      <c r="D23468" s="419">
        <f t="shared" si="530"/>
        <v>0.12149999999746797</v>
      </c>
      <c r="H23468" s="406"/>
      <c r="J23468" s="82">
        <v>63</v>
      </c>
      <c r="K23468" s="391">
        <v>1</v>
      </c>
    </row>
    <row r="23469" spans="1:11" x14ac:dyDescent="0.3">
      <c r="A23469" s="341">
        <v>43992.043753587961</v>
      </c>
      <c r="B23469" s="318">
        <v>41428.658000000003</v>
      </c>
      <c r="C23469" s="318">
        <f t="shared" si="529"/>
        <v>0.24600000000646105</v>
      </c>
      <c r="D23469" s="419">
        <f t="shared" si="530"/>
        <v>0.12300000000323053</v>
      </c>
      <c r="H23469" s="406"/>
      <c r="J23469" s="82">
        <v>64</v>
      </c>
      <c r="K23469" s="319">
        <v>2</v>
      </c>
    </row>
    <row r="23470" spans="1:11" x14ac:dyDescent="0.3">
      <c r="A23470" s="341">
        <v>43992.085420312498</v>
      </c>
      <c r="B23470" s="318">
        <v>41428.909</v>
      </c>
      <c r="C23470" s="318">
        <f t="shared" si="529"/>
        <v>0.25099999999656575</v>
      </c>
      <c r="D23470" s="419">
        <f t="shared" si="530"/>
        <v>0.12549999999828287</v>
      </c>
      <c r="H23470" s="406"/>
      <c r="J23470" s="82">
        <v>65</v>
      </c>
      <c r="K23470" s="320">
        <v>3</v>
      </c>
    </row>
    <row r="23471" spans="1:11" x14ac:dyDescent="0.3">
      <c r="A23471" s="341">
        <v>43992.127087037035</v>
      </c>
      <c r="B23471" s="318">
        <v>41429.167999999998</v>
      </c>
      <c r="C23471" s="318">
        <f t="shared" si="529"/>
        <v>0.25899999999819556</v>
      </c>
      <c r="D23471" s="419">
        <f t="shared" si="530"/>
        <v>0.12949999999909778</v>
      </c>
      <c r="H23471" s="406"/>
      <c r="J23471" s="82">
        <v>66</v>
      </c>
      <c r="K23471" s="321">
        <v>4</v>
      </c>
    </row>
    <row r="23472" spans="1:11" x14ac:dyDescent="0.3">
      <c r="A23472" s="341">
        <v>43992.168753761573</v>
      </c>
      <c r="B23472" s="318">
        <v>41429.421999999999</v>
      </c>
      <c r="C23472" s="318">
        <f t="shared" si="529"/>
        <v>0.25400000000081491</v>
      </c>
      <c r="D23472" s="419">
        <f t="shared" si="530"/>
        <v>0.12700000000040745</v>
      </c>
      <c r="H23472" s="406"/>
      <c r="J23472" s="82">
        <v>67</v>
      </c>
      <c r="K23472" s="391">
        <v>1</v>
      </c>
    </row>
    <row r="23473" spans="1:11" x14ac:dyDescent="0.3">
      <c r="A23473" s="341">
        <v>43992.21042048611</v>
      </c>
      <c r="B23473" s="318">
        <v>41429.669000000002</v>
      </c>
      <c r="C23473" s="318">
        <f t="shared" si="529"/>
        <v>0.2470000000030268</v>
      </c>
      <c r="D23473" s="419">
        <f t="shared" si="530"/>
        <v>0.1235000000015134</v>
      </c>
      <c r="H23473" s="406"/>
      <c r="J23473" s="82">
        <v>68</v>
      </c>
      <c r="K23473" s="319">
        <v>2</v>
      </c>
    </row>
    <row r="23474" spans="1:11" x14ac:dyDescent="0.3">
      <c r="A23474" s="341">
        <v>43992.252087210647</v>
      </c>
      <c r="B23474" s="318">
        <v>41429.921999999999</v>
      </c>
      <c r="C23474" s="318">
        <f t="shared" si="529"/>
        <v>0.2529999999969732</v>
      </c>
      <c r="D23474" s="419">
        <f t="shared" si="530"/>
        <v>0.1264999999984866</v>
      </c>
      <c r="H23474" s="406"/>
      <c r="J23474" s="82">
        <v>69</v>
      </c>
      <c r="K23474" s="320">
        <v>3</v>
      </c>
    </row>
    <row r="23475" spans="1:11" x14ac:dyDescent="0.3">
      <c r="A23475" s="341">
        <v>43992.293753935184</v>
      </c>
      <c r="B23475" s="318">
        <v>41430.18</v>
      </c>
      <c r="C23475" s="318">
        <f t="shared" si="529"/>
        <v>0.25800000000162981</v>
      </c>
      <c r="D23475" s="419">
        <f t="shared" si="530"/>
        <v>0.12900000000081491</v>
      </c>
      <c r="H23475" s="406"/>
      <c r="J23475" s="82">
        <v>70</v>
      </c>
      <c r="K23475" s="321">
        <v>4</v>
      </c>
    </row>
    <row r="23476" spans="1:11" x14ac:dyDescent="0.3">
      <c r="A23476" s="341">
        <v>43992.335420659721</v>
      </c>
      <c r="B23476" s="318">
        <v>41430.430999999997</v>
      </c>
      <c r="C23476" s="318">
        <f t="shared" si="529"/>
        <v>0.25099999999656575</v>
      </c>
      <c r="D23476" s="419">
        <f t="shared" si="530"/>
        <v>0.12549999999828287</v>
      </c>
      <c r="H23476" s="406"/>
      <c r="J23476" s="82">
        <v>71</v>
      </c>
      <c r="K23476" s="391">
        <v>1</v>
      </c>
    </row>
    <row r="23477" spans="1:11" x14ac:dyDescent="0.3">
      <c r="A23477" s="341">
        <v>43992.377087384259</v>
      </c>
      <c r="B23477" s="318">
        <v>41430.678999999996</v>
      </c>
      <c r="C23477" s="318">
        <f t="shared" si="529"/>
        <v>0.24799999999959255</v>
      </c>
      <c r="D23477" s="419">
        <f t="shared" si="530"/>
        <v>0.12399999999979627</v>
      </c>
      <c r="H23477" s="406"/>
      <c r="J23477" s="82">
        <v>72</v>
      </c>
      <c r="K23477" s="319">
        <v>2</v>
      </c>
    </row>
    <row r="23478" spans="1:11" x14ac:dyDescent="0.3">
      <c r="A23478" s="341">
        <v>43992.418754108796</v>
      </c>
      <c r="B23478" s="318">
        <v>41430.932000000001</v>
      </c>
      <c r="C23478" s="318">
        <f t="shared" si="529"/>
        <v>0.25300000000424916</v>
      </c>
      <c r="D23478" s="419">
        <f t="shared" si="530"/>
        <v>0.12650000000212458</v>
      </c>
      <c r="H23478" s="406"/>
      <c r="J23478" s="82">
        <v>73</v>
      </c>
      <c r="K23478" s="320">
        <v>3</v>
      </c>
    </row>
    <row r="23479" spans="1:11" x14ac:dyDescent="0.3">
      <c r="A23479" s="341">
        <v>43992.460420833333</v>
      </c>
      <c r="B23479" s="318">
        <v>41431.19</v>
      </c>
      <c r="C23479" s="318">
        <f t="shared" si="529"/>
        <v>0.25800000000162981</v>
      </c>
      <c r="D23479" s="419">
        <f t="shared" si="530"/>
        <v>0.12900000000081491</v>
      </c>
      <c r="H23479" s="406"/>
      <c r="J23479" s="82">
        <v>74</v>
      </c>
      <c r="K23479" s="321">
        <v>4</v>
      </c>
    </row>
    <row r="23480" spans="1:11" x14ac:dyDescent="0.3">
      <c r="A23480" s="341">
        <v>43992.50208755787</v>
      </c>
      <c r="B23480" s="318">
        <v>41431.438999999998</v>
      </c>
      <c r="C23480" s="318">
        <f t="shared" si="529"/>
        <v>0.24899999999615829</v>
      </c>
      <c r="D23480" s="419">
        <f t="shared" si="530"/>
        <v>0.12449999999807915</v>
      </c>
      <c r="H23480" s="406"/>
      <c r="J23480" s="82">
        <v>75</v>
      </c>
      <c r="K23480" s="391">
        <v>1</v>
      </c>
    </row>
    <row r="23481" spans="1:11" x14ac:dyDescent="0.3">
      <c r="A23481" s="341">
        <v>43992.543754282407</v>
      </c>
      <c r="B23481" s="318">
        <v>41431.682000000001</v>
      </c>
      <c r="C23481" s="318">
        <f t="shared" si="529"/>
        <v>0.24300000000221189</v>
      </c>
      <c r="D23481" s="419">
        <f t="shared" si="530"/>
        <v>0.12150000000110595</v>
      </c>
      <c r="H23481" s="406"/>
      <c r="J23481" s="82">
        <v>76</v>
      </c>
      <c r="K23481" s="319">
        <v>2</v>
      </c>
    </row>
    <row r="23482" spans="1:11" x14ac:dyDescent="0.3">
      <c r="A23482" s="341">
        <v>43992.585421006945</v>
      </c>
      <c r="B23482" s="318">
        <v>41431.938999999998</v>
      </c>
      <c r="C23482" s="318">
        <f t="shared" si="529"/>
        <v>0.25699999999778811</v>
      </c>
      <c r="D23482" s="419">
        <f t="shared" si="530"/>
        <v>0.12849999999889405</v>
      </c>
      <c r="H23482" s="406"/>
      <c r="J23482" s="82">
        <v>77</v>
      </c>
      <c r="K23482" s="320">
        <v>3</v>
      </c>
    </row>
    <row r="23483" spans="1:11" x14ac:dyDescent="0.3">
      <c r="A23483" s="341">
        <v>43992.627087731482</v>
      </c>
      <c r="B23483" s="318">
        <v>41432.199999999997</v>
      </c>
      <c r="C23483" s="318">
        <f t="shared" si="529"/>
        <v>0.26099999999860302</v>
      </c>
      <c r="D23483" s="419">
        <f t="shared" si="530"/>
        <v>0.13049999999930151</v>
      </c>
      <c r="H23483" s="406"/>
      <c r="J23483" s="82">
        <v>78</v>
      </c>
      <c r="K23483" s="321">
        <v>4</v>
      </c>
    </row>
    <row r="23484" spans="1:11" x14ac:dyDescent="0.3">
      <c r="A23484" s="341">
        <v>43992.668754456019</v>
      </c>
      <c r="B23484" s="318">
        <v>41432.447999999997</v>
      </c>
      <c r="C23484" s="318">
        <f t="shared" si="529"/>
        <v>0.24799999999959255</v>
      </c>
      <c r="D23484" s="419">
        <f t="shared" si="530"/>
        <v>0.12399999999979627</v>
      </c>
      <c r="H23484" s="406"/>
      <c r="J23484" s="82">
        <v>79</v>
      </c>
      <c r="K23484" s="391">
        <v>1</v>
      </c>
    </row>
    <row r="23485" spans="1:11" x14ac:dyDescent="0.3">
      <c r="A23485" s="341">
        <v>43992.710421180556</v>
      </c>
      <c r="B23485" s="318">
        <v>41432.682000000001</v>
      </c>
      <c r="C23485" s="318">
        <f t="shared" si="529"/>
        <v>0.23400000000401633</v>
      </c>
      <c r="D23485" s="419">
        <f t="shared" si="530"/>
        <v>0.11700000000200816</v>
      </c>
      <c r="H23485" s="406"/>
      <c r="J23485" s="82">
        <v>80</v>
      </c>
      <c r="K23485" s="319">
        <v>2</v>
      </c>
    </row>
    <row r="23486" spans="1:11" x14ac:dyDescent="0.3">
      <c r="A23486" s="341">
        <v>43992.752087905094</v>
      </c>
      <c r="B23486" s="318">
        <v>41432.928999999996</v>
      </c>
      <c r="C23486" s="318">
        <f t="shared" si="529"/>
        <v>0.24699999999575084</v>
      </c>
      <c r="D23486" s="419">
        <f t="shared" si="530"/>
        <v>0.12349999999787542</v>
      </c>
      <c r="H23486" s="406"/>
      <c r="J23486" s="82">
        <v>81</v>
      </c>
      <c r="K23486" s="320">
        <v>3</v>
      </c>
    </row>
    <row r="23487" spans="1:11" x14ac:dyDescent="0.3">
      <c r="A23487" s="341">
        <v>43992.793754629631</v>
      </c>
      <c r="B23487" s="318">
        <v>41433.178999999996</v>
      </c>
      <c r="C23487" s="318">
        <f t="shared" si="529"/>
        <v>0.25</v>
      </c>
      <c r="D23487" s="419">
        <f t="shared" si="530"/>
        <v>0.125</v>
      </c>
      <c r="H23487" s="406"/>
      <c r="J23487" s="82">
        <v>82</v>
      </c>
      <c r="K23487" s="321">
        <v>4</v>
      </c>
    </row>
    <row r="23488" spans="1:11" x14ac:dyDescent="0.3">
      <c r="A23488" s="341">
        <v>43992.835421354168</v>
      </c>
      <c r="B23488" s="318">
        <v>41433.421999999999</v>
      </c>
      <c r="C23488" s="318">
        <f t="shared" si="529"/>
        <v>0.24300000000221189</v>
      </c>
      <c r="D23488" s="419">
        <f t="shared" si="530"/>
        <v>0.12150000000110595</v>
      </c>
      <c r="H23488" s="406"/>
      <c r="J23488" s="82">
        <v>83</v>
      </c>
      <c r="K23488" s="391">
        <v>1</v>
      </c>
    </row>
    <row r="23489" spans="1:11" x14ac:dyDescent="0.3">
      <c r="A23489" s="341">
        <v>43992.877088078705</v>
      </c>
      <c r="B23489" s="318">
        <v>41433.661</v>
      </c>
      <c r="C23489" s="318">
        <f t="shared" si="529"/>
        <v>0.23900000000139698</v>
      </c>
      <c r="D23489" s="419">
        <f t="shared" si="530"/>
        <v>0.11950000000069849</v>
      </c>
      <c r="H23489" s="406"/>
      <c r="J23489" s="82">
        <v>84</v>
      </c>
      <c r="K23489" s="319">
        <v>2</v>
      </c>
    </row>
    <row r="23490" spans="1:11" x14ac:dyDescent="0.3">
      <c r="A23490" s="341">
        <v>43992.918754803242</v>
      </c>
      <c r="B23490" s="318">
        <v>41433.902000000002</v>
      </c>
      <c r="C23490" s="318">
        <f t="shared" si="529"/>
        <v>0.24100000000180444</v>
      </c>
      <c r="D23490" s="419">
        <f t="shared" si="530"/>
        <v>0.12050000000090222</v>
      </c>
      <c r="H23490" s="406"/>
      <c r="J23490" s="82">
        <v>85</v>
      </c>
      <c r="K23490" s="320">
        <v>3</v>
      </c>
    </row>
    <row r="23491" spans="1:11" x14ac:dyDescent="0.3">
      <c r="A23491" s="341">
        <v>43992.96042152778</v>
      </c>
      <c r="B23491" s="318">
        <v>41434.148999999998</v>
      </c>
      <c r="C23491" s="318">
        <f t="shared" si="529"/>
        <v>0.24699999999575084</v>
      </c>
      <c r="D23491" s="419">
        <f t="shared" si="530"/>
        <v>0.12349999999787542</v>
      </c>
      <c r="E23491" s="336">
        <f>SUM(C23468:C23491)*7.4805194805</f>
        <v>44.733506493359521</v>
      </c>
      <c r="F23491" s="324">
        <f>AVERAGE(D23468:D23491)</f>
        <v>0.12458333333324845</v>
      </c>
      <c r="G23491" s="324">
        <f>_xlfn.STDEV.S(D23468:D23491)</f>
        <v>3.3868886149608719E-3</v>
      </c>
      <c r="H23491" s="406"/>
      <c r="J23491" s="82">
        <v>86</v>
      </c>
      <c r="K23491" s="321">
        <v>4</v>
      </c>
    </row>
    <row r="23492" spans="1:11" x14ac:dyDescent="0.3">
      <c r="A23492" s="341">
        <v>43993.002088252317</v>
      </c>
      <c r="B23492" s="318">
        <v>41434.391000000003</v>
      </c>
      <c r="C23492" s="318">
        <f t="shared" si="529"/>
        <v>0.24200000000564614</v>
      </c>
      <c r="D23492" s="419">
        <f t="shared" si="530"/>
        <v>0.12100000000282307</v>
      </c>
      <c r="H23492" s="406"/>
      <c r="J23492" s="82">
        <v>87</v>
      </c>
      <c r="K23492" s="391">
        <v>1</v>
      </c>
    </row>
    <row r="23493" spans="1:11" x14ac:dyDescent="0.3">
      <c r="A23493" s="341">
        <v>43993.043754976854</v>
      </c>
      <c r="B23493" s="318">
        <v>41434.631999999998</v>
      </c>
      <c r="C23493" s="318">
        <f t="shared" si="529"/>
        <v>0.24099999999452848</v>
      </c>
      <c r="D23493" s="419">
        <f t="shared" si="530"/>
        <v>0.12049999999726424</v>
      </c>
      <c r="H23493" s="406"/>
      <c r="J23493" s="82">
        <v>88</v>
      </c>
      <c r="K23493" s="319">
        <v>2</v>
      </c>
    </row>
    <row r="23494" spans="1:11" x14ac:dyDescent="0.3">
      <c r="A23494" s="341">
        <v>43993.085421701391</v>
      </c>
      <c r="B23494" s="318">
        <v>41434.881999999998</v>
      </c>
      <c r="C23494" s="318">
        <f t="shared" si="529"/>
        <v>0.25</v>
      </c>
      <c r="D23494" s="419">
        <f t="shared" si="530"/>
        <v>0.125</v>
      </c>
      <c r="H23494" s="406"/>
      <c r="J23494" s="82">
        <v>89</v>
      </c>
      <c r="K23494" s="320">
        <v>3</v>
      </c>
    </row>
    <row r="23495" spans="1:11" x14ac:dyDescent="0.3">
      <c r="A23495" s="341">
        <v>43993.127088425928</v>
      </c>
      <c r="B23495" s="318">
        <v>41435.139000000003</v>
      </c>
      <c r="C23495" s="318">
        <f t="shared" si="529"/>
        <v>0.25700000000506407</v>
      </c>
      <c r="D23495" s="419">
        <f t="shared" si="530"/>
        <v>0.12850000000253203</v>
      </c>
      <c r="H23495" s="406"/>
      <c r="J23495" s="82">
        <v>90</v>
      </c>
      <c r="K23495" s="321">
        <v>4</v>
      </c>
    </row>
    <row r="23496" spans="1:11" x14ac:dyDescent="0.3">
      <c r="A23496" s="341">
        <v>43993.168755150466</v>
      </c>
      <c r="B23496" s="318">
        <v>41435.39</v>
      </c>
      <c r="C23496" s="318">
        <f t="shared" si="529"/>
        <v>0.25099999999656575</v>
      </c>
      <c r="D23496" s="419">
        <f t="shared" si="530"/>
        <v>0.12549999999828287</v>
      </c>
      <c r="H23496" s="406"/>
      <c r="J23496" s="82">
        <v>91</v>
      </c>
      <c r="K23496" s="391">
        <v>1</v>
      </c>
    </row>
    <row r="23497" spans="1:11" x14ac:dyDescent="0.3">
      <c r="A23497" s="341">
        <v>43993.210421875003</v>
      </c>
      <c r="B23497" s="318">
        <v>41435.637999999999</v>
      </c>
      <c r="C23497" s="318">
        <f t="shared" si="529"/>
        <v>0.24799999999959255</v>
      </c>
      <c r="D23497" s="419">
        <f t="shared" si="530"/>
        <v>0.12399999999979627</v>
      </c>
      <c r="H23497" s="406"/>
      <c r="J23497" s="82">
        <v>92</v>
      </c>
      <c r="K23497" s="319">
        <v>2</v>
      </c>
    </row>
    <row r="23498" spans="1:11" x14ac:dyDescent="0.3">
      <c r="A23498" s="341">
        <v>43993.25208859954</v>
      </c>
      <c r="B23498" s="318">
        <v>41435.89</v>
      </c>
      <c r="C23498" s="318">
        <f t="shared" si="529"/>
        <v>0.25200000000040745</v>
      </c>
      <c r="D23498" s="419">
        <f t="shared" si="530"/>
        <v>0.12600000000020373</v>
      </c>
      <c r="H23498" s="406"/>
      <c r="J23498" s="82">
        <v>93</v>
      </c>
      <c r="K23498" s="320">
        <v>3</v>
      </c>
    </row>
    <row r="23499" spans="1:11" x14ac:dyDescent="0.3">
      <c r="A23499" s="341">
        <v>43993.293755324077</v>
      </c>
      <c r="B23499" s="318">
        <v>41436.15</v>
      </c>
      <c r="C23499" s="318">
        <f t="shared" si="529"/>
        <v>0.26000000000203727</v>
      </c>
      <c r="D23499" s="419">
        <f t="shared" si="530"/>
        <v>0.13000000000101863</v>
      </c>
      <c r="H23499" s="406"/>
      <c r="J23499" s="82">
        <v>94</v>
      </c>
      <c r="K23499" s="321">
        <v>4</v>
      </c>
    </row>
    <row r="23500" spans="1:11" x14ac:dyDescent="0.3">
      <c r="A23500" s="341">
        <v>43993.335422048614</v>
      </c>
      <c r="B23500" s="318">
        <v>41436.402000000002</v>
      </c>
      <c r="C23500" s="318">
        <f t="shared" si="529"/>
        <v>0.25200000000040745</v>
      </c>
      <c r="D23500" s="419">
        <f t="shared" si="530"/>
        <v>0.12600000000020373</v>
      </c>
      <c r="H23500" s="406"/>
      <c r="J23500" s="82">
        <v>95</v>
      </c>
      <c r="K23500" s="391">
        <v>1</v>
      </c>
    </row>
    <row r="23501" spans="1:11" x14ac:dyDescent="0.3">
      <c r="A23501" s="341">
        <v>43993.377088773152</v>
      </c>
      <c r="B23501" s="318">
        <v>41436.65</v>
      </c>
      <c r="C23501" s="318">
        <f t="shared" si="529"/>
        <v>0.24799999999959255</v>
      </c>
      <c r="D23501" s="419">
        <f t="shared" si="530"/>
        <v>0.12399999999979627</v>
      </c>
      <c r="H23501" s="406"/>
      <c r="J23501" s="82">
        <v>96</v>
      </c>
      <c r="K23501" s="319">
        <v>2</v>
      </c>
    </row>
    <row r="23502" spans="1:11" x14ac:dyDescent="0.3">
      <c r="A23502" s="341">
        <v>43993.418755497682</v>
      </c>
      <c r="B23502" s="318">
        <v>41436.900999999998</v>
      </c>
      <c r="C23502" s="318">
        <f t="shared" si="529"/>
        <v>0.25099999999656575</v>
      </c>
      <c r="D23502" s="419">
        <f t="shared" si="530"/>
        <v>0.12549999999828287</v>
      </c>
      <c r="H23502" s="406"/>
      <c r="J23502" s="82">
        <v>97</v>
      </c>
      <c r="K23502" s="320">
        <v>3</v>
      </c>
    </row>
    <row r="23503" spans="1:11" x14ac:dyDescent="0.3">
      <c r="A23503" s="341">
        <v>43993.460422222219</v>
      </c>
      <c r="B23503" s="318">
        <v>41437.160000000003</v>
      </c>
      <c r="C23503" s="318">
        <f t="shared" si="529"/>
        <v>0.25900000000547152</v>
      </c>
      <c r="D23503" s="419">
        <f t="shared" si="530"/>
        <v>0.12950000000273576</v>
      </c>
      <c r="H23503" s="406"/>
      <c r="J23503" s="82">
        <v>98</v>
      </c>
      <c r="K23503" s="321">
        <v>4</v>
      </c>
    </row>
    <row r="23504" spans="1:11" x14ac:dyDescent="0.3">
      <c r="A23504" s="341">
        <v>43993.502088946756</v>
      </c>
      <c r="B23504" s="318">
        <v>41437.410000000003</v>
      </c>
      <c r="C23504" s="318">
        <f t="shared" si="529"/>
        <v>0.25</v>
      </c>
      <c r="D23504" s="419">
        <f t="shared" si="530"/>
        <v>0.125</v>
      </c>
      <c r="H23504" s="406"/>
      <c r="J23504" s="82">
        <v>99</v>
      </c>
      <c r="K23504" s="391">
        <v>1</v>
      </c>
    </row>
    <row r="23505" spans="1:12" x14ac:dyDescent="0.3">
      <c r="A23505" s="341">
        <v>43993.54791666667</v>
      </c>
      <c r="B23505" s="318">
        <v>41437.656999999999</v>
      </c>
      <c r="C23505" s="318">
        <f t="shared" si="529"/>
        <v>0.24699999999575084</v>
      </c>
      <c r="D23505" s="419">
        <f t="shared" si="530"/>
        <v>0.12349999999787542</v>
      </c>
      <c r="H23505" s="406"/>
      <c r="J23505" s="82">
        <v>1</v>
      </c>
      <c r="K23505" s="319">
        <v>2</v>
      </c>
      <c r="L23505" s="54" t="s">
        <v>313</v>
      </c>
    </row>
    <row r="23506" spans="1:12" x14ac:dyDescent="0.3">
      <c r="A23506" s="341">
        <v>43993.589583333334</v>
      </c>
      <c r="B23506" s="318">
        <v>41437.902000000002</v>
      </c>
      <c r="C23506" s="318">
        <f t="shared" si="529"/>
        <v>0.24500000000261934</v>
      </c>
      <c r="D23506" s="419">
        <f t="shared" si="530"/>
        <v>0.12250000000130967</v>
      </c>
      <c r="H23506" s="406"/>
      <c r="J23506" s="82">
        <v>2</v>
      </c>
      <c r="K23506" s="320">
        <v>3</v>
      </c>
    </row>
    <row r="23507" spans="1:12" x14ac:dyDescent="0.3">
      <c r="A23507" s="341">
        <v>43993.631249999999</v>
      </c>
      <c r="B23507" s="318">
        <v>41438.158000000003</v>
      </c>
      <c r="C23507" s="318">
        <f t="shared" si="529"/>
        <v>0.25600000000122236</v>
      </c>
      <c r="D23507" s="419">
        <f t="shared" si="530"/>
        <v>0.12800000000061118</v>
      </c>
      <c r="H23507" s="406"/>
      <c r="J23507" s="82">
        <v>3</v>
      </c>
      <c r="K23507" s="321">
        <v>4</v>
      </c>
    </row>
    <row r="23508" spans="1:12" x14ac:dyDescent="0.3">
      <c r="A23508" s="341">
        <v>43993.67291666667</v>
      </c>
      <c r="B23508" s="318">
        <v>41438.402999999998</v>
      </c>
      <c r="C23508" s="318">
        <f t="shared" si="529"/>
        <v>0.24499999999534339</v>
      </c>
      <c r="D23508" s="419">
        <f t="shared" si="530"/>
        <v>0.12249999999767169</v>
      </c>
      <c r="H23508" s="406"/>
      <c r="J23508" s="82">
        <v>4</v>
      </c>
      <c r="K23508" s="391">
        <v>1</v>
      </c>
    </row>
    <row r="23509" spans="1:12" x14ac:dyDescent="0.3">
      <c r="A23509" s="341">
        <v>43993.714583159723</v>
      </c>
      <c r="B23509" s="318">
        <v>41438.648999999998</v>
      </c>
      <c r="C23509" s="318">
        <f t="shared" si="529"/>
        <v>0.24599999999918509</v>
      </c>
      <c r="D23509" s="419">
        <f t="shared" si="530"/>
        <v>0.12299999999959255</v>
      </c>
      <c r="H23509" s="406"/>
      <c r="J23509" s="82">
        <v>5</v>
      </c>
      <c r="K23509" s="319">
        <v>2</v>
      </c>
    </row>
    <row r="23510" spans="1:12" x14ac:dyDescent="0.3">
      <c r="A23510" s="341">
        <v>43993.756249768521</v>
      </c>
      <c r="B23510" s="318">
        <v>41438.891000000003</v>
      </c>
      <c r="C23510" s="318">
        <f t="shared" si="529"/>
        <v>0.24200000000564614</v>
      </c>
      <c r="D23510" s="419">
        <f t="shared" si="530"/>
        <v>0.12100000000282307</v>
      </c>
      <c r="H23510" s="406"/>
      <c r="J23510" s="82">
        <v>6</v>
      </c>
      <c r="K23510" s="320">
        <v>3</v>
      </c>
    </row>
    <row r="23511" spans="1:12" x14ac:dyDescent="0.3">
      <c r="A23511" s="341">
        <v>43993.797916377313</v>
      </c>
      <c r="B23511" s="318">
        <v>41439.139000000003</v>
      </c>
      <c r="C23511" s="318">
        <f t="shared" si="529"/>
        <v>0.24799999999959255</v>
      </c>
      <c r="D23511" s="419">
        <f t="shared" si="530"/>
        <v>0.12399999999979627</v>
      </c>
      <c r="H23511" s="406"/>
      <c r="J23511" s="82">
        <v>7</v>
      </c>
      <c r="K23511" s="321">
        <v>4</v>
      </c>
    </row>
    <row r="23512" spans="1:12" x14ac:dyDescent="0.3">
      <c r="A23512" s="341">
        <v>43993.839582986111</v>
      </c>
      <c r="B23512" s="318">
        <v>41439.379999999997</v>
      </c>
      <c r="C23512" s="318">
        <f t="shared" si="529"/>
        <v>0.24099999999452848</v>
      </c>
      <c r="D23512" s="419">
        <f t="shared" si="530"/>
        <v>0.12049999999726424</v>
      </c>
      <c r="H23512" s="406"/>
      <c r="J23512" s="82">
        <v>8</v>
      </c>
      <c r="K23512" s="391">
        <v>1</v>
      </c>
    </row>
    <row r="23513" spans="1:12" x14ac:dyDescent="0.3">
      <c r="A23513" s="341">
        <v>43993.88124959491</v>
      </c>
      <c r="B23513" s="318">
        <v>41439.620000000003</v>
      </c>
      <c r="C23513" s="318">
        <f t="shared" si="529"/>
        <v>0.24000000000523869</v>
      </c>
      <c r="D23513" s="419">
        <f t="shared" si="530"/>
        <v>0.12000000000261934</v>
      </c>
      <c r="H23513" s="406"/>
      <c r="J23513" s="82">
        <v>9</v>
      </c>
      <c r="K23513" s="319">
        <v>2</v>
      </c>
    </row>
    <row r="23514" spans="1:12" x14ac:dyDescent="0.3">
      <c r="A23514" s="341">
        <v>43993.922916203701</v>
      </c>
      <c r="B23514" s="318">
        <v>41439.866000000002</v>
      </c>
      <c r="C23514" s="318">
        <f t="shared" si="529"/>
        <v>0.24599999999918509</v>
      </c>
      <c r="D23514" s="419">
        <f t="shared" si="530"/>
        <v>0.12299999999959255</v>
      </c>
      <c r="H23514" s="406"/>
      <c r="J23514" s="82">
        <v>10</v>
      </c>
      <c r="K23514" s="320">
        <v>3</v>
      </c>
    </row>
    <row r="23515" spans="1:12" x14ac:dyDescent="0.3">
      <c r="A23515" s="341">
        <v>43993.964582812499</v>
      </c>
      <c r="B23515" s="318">
        <v>41440.11</v>
      </c>
      <c r="C23515" s="318">
        <f t="shared" si="529"/>
        <v>0.24399999999877764</v>
      </c>
      <c r="D23515" s="419">
        <f t="shared" si="530"/>
        <v>0.12199999999938882</v>
      </c>
      <c r="E23515" s="336">
        <f>SUM(C23492:C23515)*7.4805194805</f>
        <v>44.591376623282706</v>
      </c>
      <c r="F23515" s="324">
        <f>AVERAGE(D23492:D23515)</f>
        <v>0.12418750000006185</v>
      </c>
      <c r="G23515" s="324">
        <f>_xlfn.STDEV.S(D23492:D23515)</f>
        <v>2.8392149102654139E-3</v>
      </c>
      <c r="H23515" s="406"/>
      <c r="J23515" s="82">
        <v>11</v>
      </c>
      <c r="K23515" s="321">
        <v>4</v>
      </c>
    </row>
    <row r="23516" spans="1:12" x14ac:dyDescent="0.3">
      <c r="A23516" s="341">
        <v>43994.006249421298</v>
      </c>
      <c r="B23516" s="318">
        <v>41440.35</v>
      </c>
      <c r="C23516" s="318">
        <f t="shared" si="529"/>
        <v>0.23999999999796273</v>
      </c>
      <c r="D23516" s="419">
        <f t="shared" si="530"/>
        <v>0.11999999999898137</v>
      </c>
      <c r="H23516" s="406"/>
      <c r="J23516" s="82">
        <v>12</v>
      </c>
      <c r="K23516" s="391">
        <v>1</v>
      </c>
    </row>
    <row r="23517" spans="1:12" x14ac:dyDescent="0.3">
      <c r="A23517" s="341">
        <v>43994.047916030089</v>
      </c>
      <c r="B23517" s="318">
        <v>41440.589999999997</v>
      </c>
      <c r="C23517" s="318">
        <f t="shared" si="529"/>
        <v>0.23999999999796273</v>
      </c>
      <c r="D23517" s="419">
        <f t="shared" si="530"/>
        <v>0.11999999999898137</v>
      </c>
      <c r="H23517" s="406"/>
      <c r="J23517" s="82">
        <v>13</v>
      </c>
      <c r="K23517" s="319">
        <v>2</v>
      </c>
    </row>
    <row r="23518" spans="1:12" x14ac:dyDescent="0.3">
      <c r="A23518" s="341">
        <v>43994.089582638888</v>
      </c>
      <c r="B23518" s="318">
        <v>41440.832000000002</v>
      </c>
      <c r="C23518" s="318">
        <f t="shared" si="529"/>
        <v>0.24200000000564614</v>
      </c>
      <c r="D23518" s="419">
        <f t="shared" si="530"/>
        <v>0.12100000000282307</v>
      </c>
      <c r="H23518" s="406"/>
      <c r="J23518" s="82">
        <v>14</v>
      </c>
      <c r="K23518" s="320">
        <v>3</v>
      </c>
    </row>
    <row r="23519" spans="1:12" x14ac:dyDescent="0.3">
      <c r="A23519" s="341">
        <v>43994.131249247686</v>
      </c>
      <c r="B23519" s="318">
        <v>41441.089999999997</v>
      </c>
      <c r="C23519" s="318">
        <f t="shared" si="529"/>
        <v>0.25799999999435386</v>
      </c>
      <c r="D23519" s="419">
        <f t="shared" si="530"/>
        <v>0.12899999999717693</v>
      </c>
      <c r="H23519" s="406"/>
      <c r="J23519" s="82">
        <v>15</v>
      </c>
      <c r="K23519" s="321">
        <v>4</v>
      </c>
    </row>
    <row r="23520" spans="1:12" x14ac:dyDescent="0.3">
      <c r="A23520" s="341">
        <v>43994.172915856485</v>
      </c>
      <c r="B23520" s="318">
        <v>41441.341999999997</v>
      </c>
      <c r="C23520" s="318">
        <f t="shared" si="529"/>
        <v>0.25200000000040745</v>
      </c>
      <c r="D23520" s="419">
        <f t="shared" si="530"/>
        <v>0.12600000000020373</v>
      </c>
      <c r="H23520" s="406"/>
      <c r="J23520" s="82">
        <v>16</v>
      </c>
      <c r="K23520" s="391">
        <v>1</v>
      </c>
    </row>
    <row r="23521" spans="1:11" x14ac:dyDescent="0.3">
      <c r="A23521" s="341">
        <v>43994.214582465276</v>
      </c>
      <c r="B23521" s="318">
        <v>41441.588000000003</v>
      </c>
      <c r="C23521" s="318">
        <f t="shared" si="529"/>
        <v>0.24600000000646105</v>
      </c>
      <c r="D23521" s="419">
        <f t="shared" si="530"/>
        <v>0.12300000000323053</v>
      </c>
      <c r="H23521" s="406"/>
      <c r="J23521" s="82">
        <v>17</v>
      </c>
      <c r="K23521" s="319">
        <v>2</v>
      </c>
    </row>
    <row r="23522" spans="1:11" x14ac:dyDescent="0.3">
      <c r="A23522" s="341">
        <v>43994.256249074075</v>
      </c>
      <c r="B23522" s="318">
        <v>41441.832000000002</v>
      </c>
      <c r="C23522" s="318">
        <f t="shared" si="529"/>
        <v>0.24399999999877764</v>
      </c>
      <c r="D23522" s="419">
        <f t="shared" si="530"/>
        <v>0.12199999999938882</v>
      </c>
      <c r="H23522" s="406"/>
      <c r="J23522" s="82">
        <v>18</v>
      </c>
      <c r="K23522" s="320">
        <v>3</v>
      </c>
    </row>
    <row r="23523" spans="1:11" x14ac:dyDescent="0.3">
      <c r="A23523" s="341">
        <v>43994.297915682873</v>
      </c>
      <c r="B23523" s="318">
        <v>41442.091</v>
      </c>
      <c r="C23523" s="318">
        <f t="shared" si="529"/>
        <v>0.25899999999819556</v>
      </c>
      <c r="D23523" s="419">
        <f t="shared" si="530"/>
        <v>0.12949999999909778</v>
      </c>
      <c r="H23523" s="406"/>
      <c r="J23523" s="82">
        <v>19</v>
      </c>
      <c r="K23523" s="321">
        <v>4</v>
      </c>
    </row>
    <row r="23524" spans="1:11" x14ac:dyDescent="0.3">
      <c r="A23524" s="341">
        <v>43994.339582291665</v>
      </c>
      <c r="B23524" s="318">
        <v>41442.347999999998</v>
      </c>
      <c r="C23524" s="318">
        <f t="shared" si="529"/>
        <v>0.25699999999778811</v>
      </c>
      <c r="D23524" s="419">
        <f t="shared" si="530"/>
        <v>0.12849999999889405</v>
      </c>
      <c r="H23524" s="406"/>
      <c r="J23524" s="82">
        <v>20</v>
      </c>
      <c r="K23524" s="391">
        <v>1</v>
      </c>
    </row>
    <row r="23525" spans="1:11" x14ac:dyDescent="0.3">
      <c r="A23525" s="341">
        <v>43994.381248900463</v>
      </c>
      <c r="B23525" s="318">
        <v>41442.597999999998</v>
      </c>
      <c r="C23525" s="318">
        <f t="shared" si="529"/>
        <v>0.25</v>
      </c>
      <c r="D23525" s="419">
        <f t="shared" si="530"/>
        <v>0.125</v>
      </c>
      <c r="H23525" s="406"/>
      <c r="J23525" s="82">
        <v>21</v>
      </c>
      <c r="K23525" s="319">
        <v>2</v>
      </c>
    </row>
    <row r="23526" spans="1:11" x14ac:dyDescent="0.3">
      <c r="A23526" s="341">
        <v>43994.422915509262</v>
      </c>
      <c r="B23526" s="318">
        <v>41442.847999999998</v>
      </c>
      <c r="C23526" s="318">
        <f t="shared" si="529"/>
        <v>0.25</v>
      </c>
      <c r="D23526" s="419">
        <f t="shared" si="530"/>
        <v>0.125</v>
      </c>
      <c r="H23526" s="406"/>
      <c r="J23526" s="82">
        <v>22</v>
      </c>
      <c r="K23526" s="320">
        <v>3</v>
      </c>
    </row>
    <row r="23527" spans="1:11" x14ac:dyDescent="0.3">
      <c r="A23527" s="341">
        <v>43994.464582118053</v>
      </c>
      <c r="B23527" s="318">
        <v>41443.101000000002</v>
      </c>
      <c r="C23527" s="318">
        <f t="shared" si="529"/>
        <v>0.25300000000424916</v>
      </c>
      <c r="D23527" s="419">
        <f t="shared" si="530"/>
        <v>0.12650000000212458</v>
      </c>
      <c r="H23527" s="406"/>
      <c r="J23527" s="82">
        <v>23</v>
      </c>
      <c r="K23527" s="321">
        <v>4</v>
      </c>
    </row>
    <row r="23528" spans="1:11" x14ac:dyDescent="0.3">
      <c r="A23528" s="341">
        <v>43994.506248726851</v>
      </c>
      <c r="B23528" s="318">
        <v>41443.351000000002</v>
      </c>
      <c r="C23528" s="318">
        <f t="shared" si="529"/>
        <v>0.25</v>
      </c>
      <c r="D23528" s="419">
        <f t="shared" si="530"/>
        <v>0.125</v>
      </c>
      <c r="H23528" s="406"/>
      <c r="J23528" s="82">
        <v>24</v>
      </c>
      <c r="K23528" s="391">
        <v>1</v>
      </c>
    </row>
    <row r="23529" spans="1:11" x14ac:dyDescent="0.3">
      <c r="A23529" s="341">
        <v>43994.54791533565</v>
      </c>
      <c r="B23529" s="318">
        <v>41443.595000000001</v>
      </c>
      <c r="C23529" s="318">
        <f t="shared" si="529"/>
        <v>0.24399999999877764</v>
      </c>
      <c r="D23529" s="419">
        <f t="shared" si="530"/>
        <v>0.12199999999938882</v>
      </c>
      <c r="H23529" s="406"/>
      <c r="J23529" s="82">
        <v>25</v>
      </c>
      <c r="K23529" s="319">
        <v>2</v>
      </c>
    </row>
    <row r="23530" spans="1:11" x14ac:dyDescent="0.3">
      <c r="A23530" s="341">
        <v>43994.589581944441</v>
      </c>
      <c r="B23530" s="318">
        <v>41443.841999999997</v>
      </c>
      <c r="C23530" s="318">
        <f t="shared" si="529"/>
        <v>0.24699999999575084</v>
      </c>
      <c r="D23530" s="419">
        <f t="shared" si="530"/>
        <v>0.12349999999787542</v>
      </c>
      <c r="H23530" s="406"/>
      <c r="J23530" s="82">
        <v>26</v>
      </c>
      <c r="K23530" s="320">
        <v>3</v>
      </c>
    </row>
    <row r="23531" spans="1:11" x14ac:dyDescent="0.3">
      <c r="A23531" s="341">
        <v>43994.63124855324</v>
      </c>
      <c r="B23531" s="318">
        <v>41444.097999999998</v>
      </c>
      <c r="C23531" s="318">
        <f t="shared" si="529"/>
        <v>0.25600000000122236</v>
      </c>
      <c r="D23531" s="419">
        <f t="shared" si="530"/>
        <v>0.12800000000061118</v>
      </c>
      <c r="H23531" s="406"/>
      <c r="J23531" s="82">
        <v>27</v>
      </c>
      <c r="K23531" s="321">
        <v>4</v>
      </c>
    </row>
    <row r="23532" spans="1:11" x14ac:dyDescent="0.3">
      <c r="A23532" s="341">
        <v>43994.672915162038</v>
      </c>
      <c r="B23532" s="318">
        <v>41444.341999999997</v>
      </c>
      <c r="C23532" s="318">
        <f t="shared" si="529"/>
        <v>0.24399999999877764</v>
      </c>
      <c r="D23532" s="419">
        <f t="shared" si="530"/>
        <v>0.12199999999938882</v>
      </c>
      <c r="H23532" s="406"/>
      <c r="J23532" s="82">
        <v>28</v>
      </c>
      <c r="K23532" s="391">
        <v>1</v>
      </c>
    </row>
    <row r="23533" spans="1:11" x14ac:dyDescent="0.3">
      <c r="A23533" s="341">
        <v>43994.714581770837</v>
      </c>
      <c r="B23533" s="355">
        <v>41444.582000000002</v>
      </c>
      <c r="C23533" s="318">
        <f t="shared" si="529"/>
        <v>0.24000000000523869</v>
      </c>
      <c r="D23533" s="419">
        <f t="shared" si="530"/>
        <v>0.12000000000261934</v>
      </c>
      <c r="H23533" s="406"/>
      <c r="J23533" s="82">
        <v>29</v>
      </c>
      <c r="K23533" s="319">
        <v>2</v>
      </c>
    </row>
    <row r="23534" spans="1:11" x14ac:dyDescent="0.3">
      <c r="A23534" s="341">
        <v>43994.756248379628</v>
      </c>
      <c r="B23534" s="355">
        <v>41444.822</v>
      </c>
      <c r="C23534" s="318">
        <f t="shared" si="529"/>
        <v>0.23999999999796273</v>
      </c>
      <c r="D23534" s="419">
        <f t="shared" si="530"/>
        <v>0.11999999999898137</v>
      </c>
      <c r="H23534" s="406"/>
      <c r="J23534" s="82">
        <v>30</v>
      </c>
      <c r="K23534" s="320">
        <v>3</v>
      </c>
    </row>
    <row r="23535" spans="1:11" x14ac:dyDescent="0.3">
      <c r="A23535" s="341">
        <v>43994.797914988427</v>
      </c>
      <c r="B23535" s="318">
        <v>41445.072</v>
      </c>
      <c r="C23535" s="318">
        <f t="shared" si="529"/>
        <v>0.25</v>
      </c>
      <c r="D23535" s="419">
        <f t="shared" si="530"/>
        <v>0.125</v>
      </c>
      <c r="H23535" s="406"/>
      <c r="J23535" s="82">
        <v>31</v>
      </c>
      <c r="K23535" s="321">
        <v>4</v>
      </c>
    </row>
    <row r="23536" spans="1:11" x14ac:dyDescent="0.3">
      <c r="A23536" s="341">
        <v>43994.839581597225</v>
      </c>
      <c r="B23536" s="318">
        <v>41445.315999999999</v>
      </c>
      <c r="C23536" s="318">
        <f t="shared" si="529"/>
        <v>0.24399999999877764</v>
      </c>
      <c r="D23536" s="419">
        <f t="shared" si="530"/>
        <v>0.12199999999938882</v>
      </c>
      <c r="H23536" s="406"/>
      <c r="J23536" s="82">
        <v>32</v>
      </c>
      <c r="K23536" s="391">
        <v>1</v>
      </c>
    </row>
    <row r="23537" spans="1:11" x14ac:dyDescent="0.3">
      <c r="A23537" s="341">
        <v>43994.881248206017</v>
      </c>
      <c r="B23537" s="318">
        <v>41445.557000000001</v>
      </c>
      <c r="C23537" s="318">
        <f t="shared" si="529"/>
        <v>0.24100000000180444</v>
      </c>
      <c r="D23537" s="419">
        <f t="shared" si="530"/>
        <v>0.12050000000090222</v>
      </c>
      <c r="H23537" s="406"/>
      <c r="J23537" s="82">
        <v>33</v>
      </c>
      <c r="K23537" s="319">
        <v>2</v>
      </c>
    </row>
    <row r="23538" spans="1:11" x14ac:dyDescent="0.3">
      <c r="A23538" s="341">
        <v>43994.922914814815</v>
      </c>
      <c r="B23538" s="318">
        <v>41445.792999999998</v>
      </c>
      <c r="C23538" s="318">
        <f t="shared" si="529"/>
        <v>0.23599999999714782</v>
      </c>
      <c r="D23538" s="419">
        <f t="shared" si="530"/>
        <v>0.11799999999857391</v>
      </c>
      <c r="H23538" s="406"/>
      <c r="J23538" s="82">
        <v>34</v>
      </c>
      <c r="K23538" s="320">
        <v>3</v>
      </c>
    </row>
    <row r="23539" spans="1:11" x14ac:dyDescent="0.3">
      <c r="A23539" s="341">
        <v>43994.964581423614</v>
      </c>
      <c r="B23539" s="318">
        <v>41446.042000000001</v>
      </c>
      <c r="C23539" s="318">
        <f t="shared" si="529"/>
        <v>0.24900000000343425</v>
      </c>
      <c r="D23539" s="419">
        <f t="shared" si="530"/>
        <v>0.12450000000171713</v>
      </c>
      <c r="E23539" s="336">
        <f>SUM(C23516:C23539)*7.4805194805</f>
        <v>44.374441558331227</v>
      </c>
      <c r="F23539" s="324">
        <f>AVERAGE(D23516:D23539)</f>
        <v>0.12358333333334788</v>
      </c>
      <c r="G23539" s="324">
        <f>_xlfn.STDEV.S(D23516:D23539)</f>
        <v>3.2325338917242354E-3</v>
      </c>
      <c r="H23539" s="406"/>
      <c r="J23539" s="82">
        <v>35</v>
      </c>
      <c r="K23539" s="321">
        <v>4</v>
      </c>
    </row>
    <row r="23540" spans="1:11" x14ac:dyDescent="0.3">
      <c r="A23540" s="341">
        <v>43995.006248032405</v>
      </c>
      <c r="B23540" s="318">
        <v>41446.292000000001</v>
      </c>
      <c r="C23540" s="318">
        <f t="shared" si="529"/>
        <v>0.25</v>
      </c>
      <c r="D23540" s="419">
        <f t="shared" si="530"/>
        <v>0.125</v>
      </c>
      <c r="H23540" s="406"/>
      <c r="J23540" s="82">
        <v>36</v>
      </c>
      <c r="K23540" s="391">
        <v>1</v>
      </c>
    </row>
    <row r="23541" spans="1:11" x14ac:dyDescent="0.3">
      <c r="A23541" s="341">
        <v>43995.047914641204</v>
      </c>
      <c r="B23541" s="318">
        <v>41446.531999999999</v>
      </c>
      <c r="C23541" s="318">
        <f t="shared" si="529"/>
        <v>0.23999999999796273</v>
      </c>
      <c r="D23541" s="419">
        <f t="shared" si="530"/>
        <v>0.11999999999898137</v>
      </c>
      <c r="H23541" s="406"/>
      <c r="J23541" s="82">
        <v>37</v>
      </c>
      <c r="K23541" s="319">
        <v>2</v>
      </c>
    </row>
    <row r="23542" spans="1:11" x14ac:dyDescent="0.3">
      <c r="A23542" s="341">
        <v>43995.089581250002</v>
      </c>
      <c r="B23542" s="318">
        <v>41446.771000000001</v>
      </c>
      <c r="C23542" s="318">
        <f t="shared" si="529"/>
        <v>0.23900000000139698</v>
      </c>
      <c r="D23542" s="419">
        <f t="shared" si="530"/>
        <v>0.11950000000069849</v>
      </c>
      <c r="H23542" s="406"/>
      <c r="J23542" s="82">
        <v>38</v>
      </c>
      <c r="K23542" s="320">
        <v>3</v>
      </c>
    </row>
    <row r="23543" spans="1:11" x14ac:dyDescent="0.3">
      <c r="A23543" s="341">
        <v>43995.131247858793</v>
      </c>
      <c r="B23543" s="318">
        <v>41447.021999999997</v>
      </c>
      <c r="C23543" s="318">
        <f t="shared" si="529"/>
        <v>0.25099999999656575</v>
      </c>
      <c r="D23543" s="419">
        <f t="shared" si="530"/>
        <v>0.12549999999828287</v>
      </c>
      <c r="H23543" s="406"/>
      <c r="J23543" s="82">
        <v>39</v>
      </c>
      <c r="K23543" s="321">
        <v>4</v>
      </c>
    </row>
    <row r="23544" spans="1:11" x14ac:dyDescent="0.3">
      <c r="A23544" s="341">
        <v>43995.172914467592</v>
      </c>
      <c r="B23544" s="318">
        <v>41447.281000000003</v>
      </c>
      <c r="C23544" s="318">
        <f t="shared" si="529"/>
        <v>0.25900000000547152</v>
      </c>
      <c r="D23544" s="419">
        <f t="shared" si="530"/>
        <v>0.12950000000273576</v>
      </c>
      <c r="H23544" s="406"/>
      <c r="J23544" s="82">
        <v>40</v>
      </c>
      <c r="K23544" s="391">
        <v>1</v>
      </c>
    </row>
    <row r="23545" spans="1:11" x14ac:dyDescent="0.3">
      <c r="A23545" s="341">
        <v>43995.21458107639</v>
      </c>
      <c r="B23545" s="318">
        <v>41447.531999999999</v>
      </c>
      <c r="C23545" s="318">
        <f t="shared" si="529"/>
        <v>0.25099999999656575</v>
      </c>
      <c r="D23545" s="419">
        <f t="shared" si="530"/>
        <v>0.12549999999828287</v>
      </c>
      <c r="H23545" s="406"/>
      <c r="J23545" s="82">
        <v>41</v>
      </c>
      <c r="K23545" s="319">
        <v>2</v>
      </c>
    </row>
    <row r="23546" spans="1:11" x14ac:dyDescent="0.3">
      <c r="A23546" s="341">
        <v>43995.256247685182</v>
      </c>
      <c r="B23546" s="318">
        <v>41447.78</v>
      </c>
      <c r="C23546" s="318">
        <f t="shared" si="529"/>
        <v>0.24799999999959255</v>
      </c>
      <c r="D23546" s="419">
        <f t="shared" si="530"/>
        <v>0.12399999999979627</v>
      </c>
      <c r="H23546" s="406"/>
      <c r="J23546" s="82">
        <v>42</v>
      </c>
      <c r="K23546" s="320">
        <v>3</v>
      </c>
    </row>
    <row r="23547" spans="1:11" x14ac:dyDescent="0.3">
      <c r="A23547" s="341">
        <v>43995.29791429398</v>
      </c>
      <c r="B23547" s="318">
        <v>41448.031000000003</v>
      </c>
      <c r="C23547" s="318">
        <f t="shared" si="529"/>
        <v>0.25100000000384171</v>
      </c>
      <c r="D23547" s="419">
        <f t="shared" si="530"/>
        <v>0.12550000000192085</v>
      </c>
      <c r="H23547" s="406"/>
      <c r="J23547" s="82">
        <v>43</v>
      </c>
      <c r="K23547" s="321">
        <v>4</v>
      </c>
    </row>
    <row r="23548" spans="1:11" x14ac:dyDescent="0.3">
      <c r="A23548" s="341">
        <v>43995.339580902779</v>
      </c>
      <c r="B23548" s="318">
        <v>41448.288</v>
      </c>
      <c r="C23548" s="318">
        <f t="shared" si="529"/>
        <v>0.25699999999778811</v>
      </c>
      <c r="D23548" s="419">
        <f t="shared" si="530"/>
        <v>0.12849999999889405</v>
      </c>
      <c r="H23548" s="406"/>
      <c r="J23548" s="82">
        <v>44</v>
      </c>
      <c r="K23548" s="391">
        <v>1</v>
      </c>
    </row>
    <row r="23549" spans="1:11" x14ac:dyDescent="0.3">
      <c r="A23549" s="341">
        <v>43995.381247511577</v>
      </c>
      <c r="B23549" s="318">
        <v>41448.54</v>
      </c>
      <c r="C23549" s="318">
        <f t="shared" si="529"/>
        <v>0.25200000000040745</v>
      </c>
      <c r="D23549" s="419">
        <f t="shared" si="530"/>
        <v>0.12600000000020373</v>
      </c>
      <c r="H23549" s="406"/>
      <c r="J23549" s="82">
        <v>45</v>
      </c>
      <c r="K23549" s="319">
        <v>2</v>
      </c>
    </row>
    <row r="23550" spans="1:11" x14ac:dyDescent="0.3">
      <c r="A23550" s="341">
        <v>43995.422914120369</v>
      </c>
      <c r="B23550" s="318">
        <v>41448.788999999997</v>
      </c>
      <c r="C23550" s="318">
        <f t="shared" si="529"/>
        <v>0.24899999999615829</v>
      </c>
      <c r="D23550" s="419">
        <f t="shared" si="530"/>
        <v>0.12449999999807915</v>
      </c>
      <c r="H23550" s="406"/>
      <c r="J23550" s="82">
        <v>46</v>
      </c>
      <c r="K23550" s="320">
        <v>3</v>
      </c>
    </row>
    <row r="23551" spans="1:11" x14ac:dyDescent="0.3">
      <c r="A23551" s="341">
        <v>43995.464580729167</v>
      </c>
      <c r="B23551" s="318">
        <v>41449.046999999999</v>
      </c>
      <c r="C23551" s="318">
        <f t="shared" si="529"/>
        <v>0.25800000000162981</v>
      </c>
      <c r="D23551" s="419">
        <f t="shared" si="530"/>
        <v>0.12900000000081491</v>
      </c>
      <c r="H23551" s="406"/>
      <c r="J23551" s="82">
        <v>47</v>
      </c>
      <c r="K23551" s="321">
        <v>4</v>
      </c>
    </row>
    <row r="23552" spans="1:11" x14ac:dyDescent="0.3">
      <c r="A23552" s="341">
        <v>43995.506247337966</v>
      </c>
      <c r="B23552" s="318">
        <v>41449.300000000003</v>
      </c>
      <c r="C23552" s="318">
        <f t="shared" si="529"/>
        <v>0.25300000000424916</v>
      </c>
      <c r="D23552" s="419">
        <f t="shared" si="530"/>
        <v>0.12650000000212458</v>
      </c>
      <c r="H23552" s="406"/>
      <c r="J23552" s="82">
        <v>48</v>
      </c>
      <c r="K23552" s="391">
        <v>1</v>
      </c>
    </row>
    <row r="23553" spans="1:11" x14ac:dyDescent="0.3">
      <c r="A23553" s="341">
        <v>43995.547913946757</v>
      </c>
      <c r="B23553" s="318">
        <v>41449.544999999998</v>
      </c>
      <c r="C23553" s="318">
        <f t="shared" si="529"/>
        <v>0.24499999999534339</v>
      </c>
      <c r="D23553" s="419">
        <f t="shared" si="530"/>
        <v>0.12249999999767169</v>
      </c>
      <c r="H23553" s="406"/>
      <c r="J23553" s="82">
        <v>49</v>
      </c>
      <c r="K23553" s="319">
        <v>2</v>
      </c>
    </row>
    <row r="23554" spans="1:11" x14ac:dyDescent="0.3">
      <c r="A23554" s="341">
        <v>43995.589580555556</v>
      </c>
      <c r="B23554" s="318">
        <v>41449.781999999999</v>
      </c>
      <c r="C23554" s="318">
        <f t="shared" si="529"/>
        <v>0.23700000000098953</v>
      </c>
      <c r="D23554" s="419">
        <f t="shared" si="530"/>
        <v>0.11850000000049477</v>
      </c>
      <c r="H23554" s="406"/>
      <c r="J23554" s="82">
        <v>50</v>
      </c>
      <c r="K23554" s="320">
        <v>3</v>
      </c>
    </row>
    <row r="23555" spans="1:11" x14ac:dyDescent="0.3">
      <c r="A23555" s="341">
        <v>43995.631247164354</v>
      </c>
      <c r="B23555" s="318">
        <v>41450.036999999997</v>
      </c>
      <c r="C23555" s="318">
        <f t="shared" si="529"/>
        <v>0.25499999999738066</v>
      </c>
      <c r="D23555" s="419">
        <f t="shared" si="530"/>
        <v>0.12749999999869033</v>
      </c>
      <c r="H23555" s="406"/>
      <c r="J23555" s="82">
        <v>51</v>
      </c>
      <c r="K23555" s="321">
        <v>4</v>
      </c>
    </row>
    <row r="23556" spans="1:11" x14ac:dyDescent="0.3">
      <c r="A23556" s="341">
        <v>43995.672913773145</v>
      </c>
      <c r="B23556" s="318">
        <v>41450.29</v>
      </c>
      <c r="C23556" s="318">
        <f t="shared" si="529"/>
        <v>0.25300000000424916</v>
      </c>
      <c r="D23556" s="419">
        <f t="shared" si="530"/>
        <v>0.12650000000212458</v>
      </c>
      <c r="H23556" s="406"/>
      <c r="J23556" s="82">
        <v>52</v>
      </c>
      <c r="K23556" s="391">
        <v>1</v>
      </c>
    </row>
    <row r="23557" spans="1:11" x14ac:dyDescent="0.3">
      <c r="A23557" s="341">
        <v>43995.714580381944</v>
      </c>
      <c r="B23557" s="318">
        <v>41450.531999999999</v>
      </c>
      <c r="C23557" s="318">
        <f t="shared" si="529"/>
        <v>0.24199999999837019</v>
      </c>
      <c r="D23557" s="419">
        <f t="shared" si="530"/>
        <v>0.12099999999918509</v>
      </c>
      <c r="H23557" s="406"/>
      <c r="J23557" s="82">
        <v>53</v>
      </c>
      <c r="K23557" s="319">
        <v>2</v>
      </c>
    </row>
    <row r="23558" spans="1:11" x14ac:dyDescent="0.3">
      <c r="A23558" s="341">
        <v>43995.756246990743</v>
      </c>
      <c r="B23558" s="318">
        <v>41450.769</v>
      </c>
      <c r="C23558" s="318">
        <f t="shared" si="529"/>
        <v>0.23700000000098953</v>
      </c>
      <c r="D23558" s="419">
        <f t="shared" si="530"/>
        <v>0.11850000000049477</v>
      </c>
      <c r="H23558" s="406"/>
      <c r="J23558" s="82">
        <v>54</v>
      </c>
      <c r="K23558" s="320">
        <v>3</v>
      </c>
    </row>
    <row r="23559" spans="1:11" x14ac:dyDescent="0.3">
      <c r="A23559" s="341">
        <v>43995.797913599534</v>
      </c>
      <c r="B23559" s="318">
        <v>41451.012000000002</v>
      </c>
      <c r="C23559" s="318">
        <f t="shared" si="529"/>
        <v>0.24300000000221189</v>
      </c>
      <c r="D23559" s="419">
        <f t="shared" si="530"/>
        <v>0.12150000000110595</v>
      </c>
      <c r="H23559" s="406"/>
      <c r="J23559" s="82">
        <v>55</v>
      </c>
      <c r="K23559" s="321">
        <v>4</v>
      </c>
    </row>
    <row r="23560" spans="1:11" x14ac:dyDescent="0.3">
      <c r="A23560" s="341">
        <v>43995.839580208332</v>
      </c>
      <c r="B23560" s="318">
        <v>41451.26</v>
      </c>
      <c r="C23560" s="318">
        <f t="shared" si="529"/>
        <v>0.24799999999959255</v>
      </c>
      <c r="D23560" s="419">
        <f t="shared" si="530"/>
        <v>0.12399999999979627</v>
      </c>
      <c r="H23560" s="406"/>
      <c r="J23560" s="82">
        <v>56</v>
      </c>
      <c r="K23560" s="391">
        <v>1</v>
      </c>
    </row>
    <row r="23561" spans="1:11" x14ac:dyDescent="0.3">
      <c r="A23561" s="341">
        <v>43995.881246817131</v>
      </c>
      <c r="B23561" s="318">
        <v>41451.502</v>
      </c>
      <c r="C23561" s="318">
        <f t="shared" si="529"/>
        <v>0.24199999999837019</v>
      </c>
      <c r="D23561" s="419">
        <f t="shared" si="530"/>
        <v>0.12099999999918509</v>
      </c>
      <c r="H23561" s="406"/>
      <c r="J23561" s="82">
        <v>57</v>
      </c>
      <c r="K23561" s="319">
        <v>2</v>
      </c>
    </row>
    <row r="23562" spans="1:11" x14ac:dyDescent="0.3">
      <c r="A23562" s="341">
        <v>43995.922913425929</v>
      </c>
      <c r="B23562" s="318">
        <v>41451.737999999998</v>
      </c>
      <c r="C23562" s="318">
        <f t="shared" si="529"/>
        <v>0.23599999999714782</v>
      </c>
      <c r="D23562" s="419">
        <f t="shared" si="530"/>
        <v>0.11799999999857391</v>
      </c>
      <c r="H23562" s="406"/>
      <c r="J23562" s="82">
        <v>58</v>
      </c>
      <c r="K23562" s="320">
        <v>3</v>
      </c>
    </row>
    <row r="23563" spans="1:11" x14ac:dyDescent="0.3">
      <c r="A23563" s="341">
        <v>43995.964580034721</v>
      </c>
      <c r="B23563" s="318">
        <v>41451.982000000004</v>
      </c>
      <c r="C23563" s="318">
        <f t="shared" si="529"/>
        <v>0.2440000000060536</v>
      </c>
      <c r="D23563" s="419">
        <f t="shared" si="530"/>
        <v>0.1220000000030268</v>
      </c>
      <c r="E23563" s="336">
        <f>SUM(C23540:C23563)*7.4805194805</f>
        <v>44.434285714187418</v>
      </c>
      <c r="F23563" s="324">
        <f>AVERAGE(D23540:D23563)</f>
        <v>0.1237500000000485</v>
      </c>
      <c r="G23563" s="324">
        <f>_xlfn.STDEV.S(D23540:D23563)</f>
        <v>3.4515277023529161E-3</v>
      </c>
      <c r="H23563" s="406"/>
      <c r="J23563" s="82">
        <v>59</v>
      </c>
      <c r="K23563" s="321">
        <v>4</v>
      </c>
    </row>
    <row r="23564" spans="1:11" x14ac:dyDescent="0.3">
      <c r="A23564" s="341">
        <v>43996.006246643519</v>
      </c>
      <c r="B23564" s="318">
        <v>41452.233</v>
      </c>
      <c r="C23564" s="318">
        <f t="shared" si="529"/>
        <v>0.25099999999656575</v>
      </c>
      <c r="D23564" s="419">
        <f t="shared" si="530"/>
        <v>0.12549999999828287</v>
      </c>
      <c r="H23564" s="406"/>
      <c r="J23564" s="82">
        <v>60</v>
      </c>
      <c r="K23564" s="391">
        <v>1</v>
      </c>
    </row>
    <row r="23565" spans="1:11" x14ac:dyDescent="0.3">
      <c r="A23565" s="341">
        <v>43996.047913252318</v>
      </c>
      <c r="B23565" s="318">
        <v>41452.481</v>
      </c>
      <c r="C23565" s="318">
        <f t="shared" si="529"/>
        <v>0.24799999999959255</v>
      </c>
      <c r="D23565" s="419">
        <f t="shared" si="530"/>
        <v>0.12399999999979627</v>
      </c>
      <c r="H23565" s="406"/>
      <c r="J23565" s="82">
        <v>61</v>
      </c>
      <c r="K23565" s="319">
        <v>2</v>
      </c>
    </row>
    <row r="23566" spans="1:11" x14ac:dyDescent="0.3">
      <c r="A23566" s="341">
        <v>43996.089579861109</v>
      </c>
      <c r="B23566" s="318">
        <v>41452.720000000001</v>
      </c>
      <c r="C23566" s="318">
        <f t="shared" si="529"/>
        <v>0.23900000000139698</v>
      </c>
      <c r="D23566" s="419">
        <f t="shared" si="530"/>
        <v>0.11950000000069849</v>
      </c>
      <c r="H23566" s="406"/>
      <c r="J23566" s="82">
        <v>62</v>
      </c>
      <c r="K23566" s="320">
        <v>3</v>
      </c>
    </row>
    <row r="23567" spans="1:11" x14ac:dyDescent="0.3">
      <c r="A23567" s="341">
        <v>43996.131246469908</v>
      </c>
      <c r="B23567" s="318">
        <v>41452.968999999997</v>
      </c>
      <c r="C23567" s="318">
        <f t="shared" si="529"/>
        <v>0.24899999999615829</v>
      </c>
      <c r="D23567" s="419">
        <f t="shared" si="530"/>
        <v>0.12449999999807915</v>
      </c>
      <c r="H23567" s="406"/>
      <c r="J23567" s="82">
        <v>63</v>
      </c>
      <c r="K23567" s="321">
        <v>4</v>
      </c>
    </row>
    <row r="23568" spans="1:11" x14ac:dyDescent="0.3">
      <c r="A23568" s="341">
        <v>43996.172913078706</v>
      </c>
      <c r="B23568" s="318">
        <v>41453.222000000002</v>
      </c>
      <c r="C23568" s="318">
        <f t="shared" si="529"/>
        <v>0.25300000000424916</v>
      </c>
      <c r="D23568" s="419">
        <f t="shared" si="530"/>
        <v>0.12650000000212458</v>
      </c>
      <c r="H23568" s="406"/>
      <c r="J23568" s="82">
        <v>64</v>
      </c>
      <c r="K23568" s="391">
        <v>1</v>
      </c>
    </row>
    <row r="23569" spans="1:11" x14ac:dyDescent="0.3">
      <c r="A23569" s="341">
        <v>43996.214579687497</v>
      </c>
      <c r="B23569" s="355">
        <v>41453.478000000003</v>
      </c>
      <c r="C23569" s="318">
        <f t="shared" si="529"/>
        <v>0.25600000000122236</v>
      </c>
      <c r="D23569" s="419">
        <f t="shared" si="530"/>
        <v>0.12800000000061118</v>
      </c>
      <c r="H23569" s="406"/>
      <c r="J23569" s="82">
        <v>65</v>
      </c>
      <c r="K23569" s="319">
        <v>2</v>
      </c>
    </row>
    <row r="23570" spans="1:11" x14ac:dyDescent="0.3">
      <c r="A23570" s="341">
        <v>43996.256246296296</v>
      </c>
      <c r="B23570" s="355">
        <v>41453.722000000002</v>
      </c>
      <c r="C23570" s="318">
        <f t="shared" si="529"/>
        <v>0.24399999999877764</v>
      </c>
      <c r="D23570" s="419">
        <f t="shared" si="530"/>
        <v>0.12199999999938882</v>
      </c>
      <c r="H23570" s="406"/>
      <c r="J23570" s="82">
        <v>66</v>
      </c>
      <c r="K23570" s="320">
        <v>3</v>
      </c>
    </row>
    <row r="23571" spans="1:11" x14ac:dyDescent="0.3">
      <c r="A23571" s="341">
        <v>43996.297912905095</v>
      </c>
      <c r="B23571" s="318">
        <v>41453.980000000003</v>
      </c>
      <c r="C23571" s="318">
        <f t="shared" si="529"/>
        <v>0.25800000000162981</v>
      </c>
      <c r="D23571" s="419">
        <f t="shared" si="530"/>
        <v>0.12900000000081491</v>
      </c>
      <c r="H23571" s="406"/>
      <c r="J23571" s="82">
        <v>67</v>
      </c>
      <c r="K23571" s="321">
        <v>4</v>
      </c>
    </row>
    <row r="23572" spans="1:11" x14ac:dyDescent="0.3">
      <c r="A23572" s="341">
        <v>43996.339579513886</v>
      </c>
      <c r="B23572" s="318">
        <v>41454.237999999998</v>
      </c>
      <c r="C23572" s="318">
        <f t="shared" si="529"/>
        <v>0.25799999999435386</v>
      </c>
      <c r="D23572" s="419">
        <f t="shared" si="530"/>
        <v>0.12899999999717693</v>
      </c>
      <c r="H23572" s="406"/>
      <c r="J23572" s="82">
        <v>68</v>
      </c>
      <c r="K23572" s="391">
        <v>1</v>
      </c>
    </row>
    <row r="23573" spans="1:11" x14ac:dyDescent="0.3">
      <c r="A23573" s="341">
        <v>43996.381246122684</v>
      </c>
      <c r="B23573" s="318">
        <v>41454.485999999997</v>
      </c>
      <c r="C23573" s="318">
        <f t="shared" si="529"/>
        <v>0.24799999999959255</v>
      </c>
      <c r="D23573" s="419">
        <f t="shared" si="530"/>
        <v>0.12399999999979627</v>
      </c>
      <c r="H23573" s="406"/>
      <c r="J23573" s="82">
        <v>69</v>
      </c>
      <c r="K23573" s="319">
        <v>2</v>
      </c>
    </row>
    <row r="23574" spans="1:11" x14ac:dyDescent="0.3">
      <c r="A23574" s="341">
        <v>43996.422912731483</v>
      </c>
      <c r="B23574" s="318">
        <v>41454.728999999999</v>
      </c>
      <c r="C23574" s="318">
        <f t="shared" si="529"/>
        <v>0.24300000000221189</v>
      </c>
      <c r="D23574" s="419">
        <f t="shared" si="530"/>
        <v>0.12150000000110595</v>
      </c>
      <c r="H23574" s="406"/>
      <c r="J23574" s="82">
        <v>70</v>
      </c>
      <c r="K23574" s="320">
        <v>3</v>
      </c>
    </row>
    <row r="23575" spans="1:11" x14ac:dyDescent="0.3">
      <c r="A23575" s="341">
        <v>43996.464579340274</v>
      </c>
      <c r="B23575" s="318">
        <v>41454.981</v>
      </c>
      <c r="C23575" s="318">
        <f t="shared" si="529"/>
        <v>0.25200000000040745</v>
      </c>
      <c r="D23575" s="419">
        <f t="shared" si="530"/>
        <v>0.12600000000020373</v>
      </c>
      <c r="H23575" s="406"/>
      <c r="J23575" s="82">
        <v>71</v>
      </c>
      <c r="K23575" s="321">
        <v>4</v>
      </c>
    </row>
    <row r="23576" spans="1:11" x14ac:dyDescent="0.3">
      <c r="A23576" s="341">
        <v>43996.506245949073</v>
      </c>
      <c r="B23576" s="318">
        <v>41455.237999999998</v>
      </c>
      <c r="C23576" s="318">
        <f t="shared" si="529"/>
        <v>0.25699999999778811</v>
      </c>
      <c r="D23576" s="419">
        <f t="shared" si="530"/>
        <v>0.12849999999889405</v>
      </c>
      <c r="H23576" s="406"/>
      <c r="J23576" s="82">
        <v>72</v>
      </c>
      <c r="K23576" s="391">
        <v>1</v>
      </c>
    </row>
    <row r="23577" spans="1:11" x14ac:dyDescent="0.3">
      <c r="A23577" s="341">
        <v>43996.547912557871</v>
      </c>
      <c r="B23577" s="318">
        <v>41455.481</v>
      </c>
      <c r="C23577" s="318">
        <f t="shared" si="529"/>
        <v>0.24300000000221189</v>
      </c>
      <c r="D23577" s="419">
        <f t="shared" si="530"/>
        <v>0.12150000000110595</v>
      </c>
      <c r="H23577" s="406"/>
      <c r="J23577" s="82">
        <v>73</v>
      </c>
      <c r="K23577" s="319">
        <v>2</v>
      </c>
    </row>
    <row r="23578" spans="1:11" x14ac:dyDescent="0.3">
      <c r="A23578" s="341">
        <v>43996.58957916667</v>
      </c>
      <c r="B23578" s="318">
        <v>41455.714</v>
      </c>
      <c r="C23578" s="318">
        <f t="shared" si="529"/>
        <v>0.23300000000017462</v>
      </c>
      <c r="D23578" s="419">
        <f t="shared" si="530"/>
        <v>0.11650000000008731</v>
      </c>
      <c r="H23578" s="406"/>
      <c r="J23578" s="82">
        <v>74</v>
      </c>
      <c r="K23578" s="320">
        <v>3</v>
      </c>
    </row>
    <row r="23579" spans="1:11" x14ac:dyDescent="0.3">
      <c r="A23579" s="341">
        <v>43996.631245775461</v>
      </c>
      <c r="B23579" s="318">
        <v>41455.959000000003</v>
      </c>
      <c r="C23579" s="318">
        <f t="shared" si="529"/>
        <v>0.24500000000261934</v>
      </c>
      <c r="D23579" s="419">
        <f t="shared" si="530"/>
        <v>0.12250000000130967</v>
      </c>
      <c r="H23579" s="406"/>
      <c r="J23579" s="82">
        <v>75</v>
      </c>
      <c r="K23579" s="321">
        <v>4</v>
      </c>
    </row>
    <row r="23580" spans="1:11" x14ac:dyDescent="0.3">
      <c r="A23580" s="341">
        <v>43996.67291238426</v>
      </c>
      <c r="B23580" s="318">
        <v>41456.209000000003</v>
      </c>
      <c r="C23580" s="318">
        <f t="shared" si="529"/>
        <v>0.25</v>
      </c>
      <c r="D23580" s="419">
        <f t="shared" si="530"/>
        <v>0.125</v>
      </c>
      <c r="H23580" s="406"/>
      <c r="J23580" s="82">
        <v>76</v>
      </c>
      <c r="K23580" s="391">
        <v>1</v>
      </c>
    </row>
    <row r="23581" spans="1:11" x14ac:dyDescent="0.3">
      <c r="A23581" s="341">
        <v>43996.714578993058</v>
      </c>
      <c r="B23581" s="318">
        <v>41456.453999999998</v>
      </c>
      <c r="C23581" s="318">
        <f t="shared" si="529"/>
        <v>0.24499999999534339</v>
      </c>
      <c r="D23581" s="419">
        <f t="shared" si="530"/>
        <v>0.12249999999767169</v>
      </c>
      <c r="H23581" s="406"/>
      <c r="J23581" s="82">
        <v>77</v>
      </c>
      <c r="K23581" s="319">
        <v>2</v>
      </c>
    </row>
    <row r="23582" spans="1:11" x14ac:dyDescent="0.3">
      <c r="A23582" s="341">
        <v>43996.75624560185</v>
      </c>
      <c r="B23582" s="318">
        <v>41456.69</v>
      </c>
      <c r="C23582" s="318">
        <f t="shared" si="529"/>
        <v>0.23600000000442378</v>
      </c>
      <c r="D23582" s="419">
        <f t="shared" si="530"/>
        <v>0.11800000000221189</v>
      </c>
      <c r="H23582" s="406"/>
      <c r="J23582" s="82">
        <v>78</v>
      </c>
      <c r="K23582" s="320">
        <v>3</v>
      </c>
    </row>
    <row r="23583" spans="1:11" x14ac:dyDescent="0.3">
      <c r="A23583" s="341">
        <v>43996.797912210648</v>
      </c>
      <c r="B23583" s="318">
        <v>41456.93</v>
      </c>
      <c r="C23583" s="318">
        <f t="shared" si="529"/>
        <v>0.23999999999796273</v>
      </c>
      <c r="D23583" s="419">
        <f t="shared" si="530"/>
        <v>0.11999999999898137</v>
      </c>
      <c r="H23583" s="406"/>
      <c r="J23583" s="82">
        <v>79</v>
      </c>
      <c r="K23583" s="321">
        <v>4</v>
      </c>
    </row>
    <row r="23584" spans="1:11" x14ac:dyDescent="0.3">
      <c r="A23584" s="341">
        <v>43996.839578819447</v>
      </c>
      <c r="B23584" s="318">
        <v>41457.178</v>
      </c>
      <c r="C23584" s="318">
        <f t="shared" si="529"/>
        <v>0.24799999999959255</v>
      </c>
      <c r="D23584" s="419">
        <f t="shared" si="530"/>
        <v>0.12399999999979627</v>
      </c>
      <c r="H23584" s="406"/>
      <c r="J23584" s="82">
        <v>80</v>
      </c>
      <c r="K23584" s="391">
        <v>1</v>
      </c>
    </row>
    <row r="23585" spans="1:11" x14ac:dyDescent="0.3">
      <c r="A23585" s="341">
        <v>43996.881245428238</v>
      </c>
      <c r="B23585" s="318">
        <v>41457.421000000002</v>
      </c>
      <c r="C23585" s="318">
        <f t="shared" si="529"/>
        <v>0.24300000000221189</v>
      </c>
      <c r="D23585" s="419">
        <f t="shared" si="530"/>
        <v>0.12150000000110595</v>
      </c>
      <c r="H23585" s="406"/>
      <c r="J23585" s="82">
        <v>81</v>
      </c>
      <c r="K23585" s="319">
        <v>2</v>
      </c>
    </row>
    <row r="23586" spans="1:11" x14ac:dyDescent="0.3">
      <c r="A23586" s="341">
        <v>43996.922912037036</v>
      </c>
      <c r="B23586" s="318">
        <v>41457.659</v>
      </c>
      <c r="C23586" s="318">
        <f t="shared" si="529"/>
        <v>0.23799999999755528</v>
      </c>
      <c r="D23586" s="419">
        <f t="shared" si="530"/>
        <v>0.11899999999877764</v>
      </c>
      <c r="H23586" s="406"/>
      <c r="J23586" s="82">
        <v>82</v>
      </c>
      <c r="K23586" s="320">
        <v>3</v>
      </c>
    </row>
    <row r="23587" spans="1:11" x14ac:dyDescent="0.3">
      <c r="A23587" s="341">
        <v>43996.964578645835</v>
      </c>
      <c r="B23587" s="318">
        <v>41457.900999999998</v>
      </c>
      <c r="C23587" s="318">
        <f t="shared" si="529"/>
        <v>0.24199999999837019</v>
      </c>
      <c r="D23587" s="419">
        <f t="shared" si="530"/>
        <v>0.12099999999918509</v>
      </c>
      <c r="E23587" s="336">
        <f>SUM(C23564:C23587)*7.4805194805</f>
        <v>44.277194805037702</v>
      </c>
      <c r="F23587" s="324">
        <f>AVERAGE(D23564:D23587)</f>
        <v>0.12331249999988358</v>
      </c>
      <c r="G23587" s="324">
        <f>_xlfn.STDEV.S(D23564:D23587)</f>
        <v>3.4791693783543828E-3</v>
      </c>
      <c r="H23587" s="404"/>
      <c r="I23587" s="344">
        <f>AVERAGE(D23420:D23587)</f>
        <v>0.12403915662649656</v>
      </c>
      <c r="J23587" s="82">
        <v>83</v>
      </c>
      <c r="K23587" s="321">
        <v>4</v>
      </c>
    </row>
    <row r="23588" spans="1:11" x14ac:dyDescent="0.3">
      <c r="A23588" s="341">
        <v>43997.006245254626</v>
      </c>
      <c r="B23588" s="318">
        <v>41458.152000000002</v>
      </c>
      <c r="C23588" s="318">
        <f t="shared" si="529"/>
        <v>0.25100000000384171</v>
      </c>
      <c r="D23588" s="419">
        <f t="shared" si="530"/>
        <v>0.12550000000192085</v>
      </c>
      <c r="H23588" s="406"/>
      <c r="J23588" s="82">
        <v>84</v>
      </c>
      <c r="K23588" s="391">
        <v>1</v>
      </c>
    </row>
    <row r="23589" spans="1:11" x14ac:dyDescent="0.3">
      <c r="A23589" s="341">
        <v>43997.047911863425</v>
      </c>
      <c r="B23589" s="318">
        <v>41458.402000000002</v>
      </c>
      <c r="C23589" s="318">
        <f t="shared" si="529"/>
        <v>0.25</v>
      </c>
      <c r="D23589" s="419">
        <f t="shared" si="530"/>
        <v>0.125</v>
      </c>
      <c r="H23589" s="406"/>
      <c r="J23589" s="82">
        <v>85</v>
      </c>
      <c r="K23589" s="319">
        <v>2</v>
      </c>
    </row>
    <row r="23590" spans="1:11" x14ac:dyDescent="0.3">
      <c r="A23590" s="341">
        <v>43997.089578472223</v>
      </c>
      <c r="B23590" s="318">
        <v>41458.648999999998</v>
      </c>
      <c r="C23590" s="318">
        <f t="shared" si="529"/>
        <v>0.24699999999575084</v>
      </c>
      <c r="D23590" s="419">
        <f t="shared" si="530"/>
        <v>0.12349999999787542</v>
      </c>
      <c r="H23590" s="406"/>
      <c r="J23590" s="82">
        <v>86</v>
      </c>
      <c r="K23590" s="320">
        <v>3</v>
      </c>
    </row>
    <row r="23591" spans="1:11" x14ac:dyDescent="0.3">
      <c r="A23591" s="341">
        <v>43997.131245081022</v>
      </c>
      <c r="B23591" s="318">
        <v>41458.896999999997</v>
      </c>
      <c r="C23591" s="318">
        <f t="shared" si="529"/>
        <v>0.24799999999959255</v>
      </c>
      <c r="D23591" s="419">
        <f t="shared" si="530"/>
        <v>0.12399999999979627</v>
      </c>
      <c r="H23591" s="406"/>
      <c r="J23591" s="82">
        <v>87</v>
      </c>
      <c r="K23591" s="321">
        <v>4</v>
      </c>
    </row>
    <row r="23592" spans="1:11" x14ac:dyDescent="0.3">
      <c r="A23592" s="341">
        <v>43997.172911689813</v>
      </c>
      <c r="B23592" s="318">
        <v>41459.15</v>
      </c>
      <c r="C23592" s="318">
        <f t="shared" si="529"/>
        <v>0.25300000000424916</v>
      </c>
      <c r="D23592" s="419">
        <f t="shared" si="530"/>
        <v>0.12650000000212458</v>
      </c>
      <c r="H23592" s="406"/>
      <c r="J23592" s="82">
        <v>88</v>
      </c>
      <c r="K23592" s="391">
        <v>1</v>
      </c>
    </row>
    <row r="23593" spans="1:11" x14ac:dyDescent="0.3">
      <c r="A23593" s="341">
        <v>43997.214578298612</v>
      </c>
      <c r="B23593" s="318">
        <v>41459.402000000002</v>
      </c>
      <c r="C23593" s="318">
        <f t="shared" si="529"/>
        <v>0.25200000000040745</v>
      </c>
      <c r="D23593" s="419">
        <f t="shared" si="530"/>
        <v>0.12600000000020373</v>
      </c>
      <c r="H23593" s="406"/>
      <c r="J23593" s="82">
        <v>89</v>
      </c>
      <c r="K23593" s="319">
        <v>2</v>
      </c>
    </row>
    <row r="23594" spans="1:11" x14ac:dyDescent="0.3">
      <c r="A23594" s="341">
        <v>43997.25624490741</v>
      </c>
      <c r="B23594" s="318">
        <v>41459.65</v>
      </c>
      <c r="C23594" s="318">
        <f t="shared" si="529"/>
        <v>0.24799999999959255</v>
      </c>
      <c r="D23594" s="419">
        <f t="shared" si="530"/>
        <v>0.12399999999979627</v>
      </c>
      <c r="H23594" s="406"/>
      <c r="J23594" s="82">
        <v>90</v>
      </c>
      <c r="K23594" s="320">
        <v>3</v>
      </c>
    </row>
    <row r="23595" spans="1:11" x14ac:dyDescent="0.3">
      <c r="A23595" s="341">
        <v>43997.297911516202</v>
      </c>
      <c r="B23595" s="318">
        <v>41459.902000000002</v>
      </c>
      <c r="C23595" s="318">
        <f t="shared" si="529"/>
        <v>0.25200000000040745</v>
      </c>
      <c r="D23595" s="419">
        <f t="shared" si="530"/>
        <v>0.12600000000020373</v>
      </c>
      <c r="H23595" s="406"/>
      <c r="J23595" s="82">
        <v>91</v>
      </c>
      <c r="K23595" s="321">
        <v>4</v>
      </c>
    </row>
    <row r="23596" spans="1:11" x14ac:dyDescent="0.3">
      <c r="A23596" s="341">
        <v>43997.339578125</v>
      </c>
      <c r="B23596" s="318">
        <v>41460.161</v>
      </c>
      <c r="C23596" s="318">
        <f t="shared" si="529"/>
        <v>0.25899999999819556</v>
      </c>
      <c r="D23596" s="419">
        <f t="shared" si="530"/>
        <v>0.12949999999909778</v>
      </c>
      <c r="H23596" s="406"/>
      <c r="J23596" s="82">
        <v>92</v>
      </c>
      <c r="K23596" s="391">
        <v>1</v>
      </c>
    </row>
    <row r="23597" spans="1:11" x14ac:dyDescent="0.3">
      <c r="A23597" s="341">
        <v>43997.381244733799</v>
      </c>
      <c r="B23597" s="318">
        <v>41460.413</v>
      </c>
      <c r="C23597" s="318">
        <f t="shared" si="529"/>
        <v>0.25200000000040745</v>
      </c>
      <c r="D23597" s="419">
        <f t="shared" si="530"/>
        <v>0.12600000000020373</v>
      </c>
      <c r="H23597" s="406"/>
      <c r="J23597" s="82">
        <v>93</v>
      </c>
      <c r="K23597" s="319">
        <v>2</v>
      </c>
    </row>
    <row r="23598" spans="1:11" x14ac:dyDescent="0.3">
      <c r="A23598" s="341">
        <v>43997.42291134259</v>
      </c>
      <c r="B23598" s="318">
        <v>41460.658000000003</v>
      </c>
      <c r="C23598" s="318">
        <f t="shared" si="529"/>
        <v>0.24500000000261934</v>
      </c>
      <c r="D23598" s="419">
        <f t="shared" si="530"/>
        <v>0.12250000000130967</v>
      </c>
      <c r="H23598" s="406"/>
      <c r="J23598" s="82">
        <v>94</v>
      </c>
      <c r="K23598" s="320">
        <v>3</v>
      </c>
    </row>
    <row r="23599" spans="1:11" x14ac:dyDescent="0.3">
      <c r="A23599" s="341">
        <v>43997.464577951388</v>
      </c>
      <c r="B23599" s="318">
        <v>41460.908000000003</v>
      </c>
      <c r="C23599" s="318">
        <f t="shared" si="529"/>
        <v>0.25</v>
      </c>
      <c r="D23599" s="419">
        <f t="shared" si="530"/>
        <v>0.125</v>
      </c>
      <c r="H23599" s="406"/>
      <c r="J23599" s="82">
        <v>95</v>
      </c>
      <c r="K23599" s="321">
        <v>4</v>
      </c>
    </row>
    <row r="23600" spans="1:11" x14ac:dyDescent="0.3">
      <c r="A23600" s="341">
        <v>43997.506244560187</v>
      </c>
      <c r="B23600" s="318">
        <v>41461.167999999998</v>
      </c>
      <c r="C23600" s="318">
        <f t="shared" si="529"/>
        <v>0.25999999999476131</v>
      </c>
      <c r="D23600" s="419">
        <f t="shared" si="530"/>
        <v>0.12999999999738066</v>
      </c>
      <c r="H23600" s="406"/>
      <c r="J23600" s="82">
        <v>96</v>
      </c>
      <c r="K23600" s="391">
        <v>1</v>
      </c>
    </row>
    <row r="23601" spans="1:12" x14ac:dyDescent="0.3">
      <c r="A23601" s="341">
        <v>43997.547911168978</v>
      </c>
      <c r="B23601" s="318">
        <v>41461.42</v>
      </c>
      <c r="C23601" s="318">
        <f t="shared" si="529"/>
        <v>0.25200000000040745</v>
      </c>
      <c r="D23601" s="419">
        <f t="shared" si="530"/>
        <v>0.12600000000020373</v>
      </c>
      <c r="H23601" s="406"/>
      <c r="J23601" s="82">
        <v>97</v>
      </c>
      <c r="K23601" s="319">
        <v>2</v>
      </c>
    </row>
    <row r="23602" spans="1:12" x14ac:dyDescent="0.3">
      <c r="A23602" s="341">
        <v>43997.589577777777</v>
      </c>
      <c r="B23602" s="318">
        <v>41461.661</v>
      </c>
      <c r="C23602" s="318">
        <f t="shared" si="529"/>
        <v>0.24100000000180444</v>
      </c>
      <c r="D23602" s="419">
        <f t="shared" si="530"/>
        <v>0.12050000000090222</v>
      </c>
      <c r="H23602" s="406"/>
      <c r="J23602" s="82">
        <v>98</v>
      </c>
      <c r="K23602" s="320">
        <v>3</v>
      </c>
    </row>
    <row r="23603" spans="1:12" x14ac:dyDescent="0.3">
      <c r="A23603" s="341">
        <v>43997.631244386575</v>
      </c>
      <c r="B23603" s="318">
        <v>41461.902000000002</v>
      </c>
      <c r="C23603" s="318">
        <f t="shared" si="529"/>
        <v>0.24100000000180444</v>
      </c>
      <c r="D23603" s="419">
        <f t="shared" si="530"/>
        <v>0.12050000000090222</v>
      </c>
      <c r="H23603" s="406"/>
      <c r="J23603" s="82">
        <v>99</v>
      </c>
      <c r="K23603" s="321">
        <v>4</v>
      </c>
    </row>
    <row r="23604" spans="1:12" x14ac:dyDescent="0.3">
      <c r="A23604" s="341">
        <v>43997.672910995374</v>
      </c>
      <c r="B23604" s="318">
        <v>41462.152999999998</v>
      </c>
      <c r="C23604" s="318">
        <f t="shared" si="529"/>
        <v>0.25099999999656575</v>
      </c>
      <c r="D23604" s="419">
        <f t="shared" si="530"/>
        <v>0.12549999999828287</v>
      </c>
      <c r="H23604" s="406"/>
      <c r="J23604" s="82">
        <v>100</v>
      </c>
      <c r="K23604" s="391">
        <v>1</v>
      </c>
    </row>
    <row r="23605" spans="1:12" x14ac:dyDescent="0.3">
      <c r="A23605" s="341">
        <v>43997.71875</v>
      </c>
      <c r="B23605" s="318">
        <v>41462.400999999998</v>
      </c>
      <c r="C23605" s="318">
        <f t="shared" si="529"/>
        <v>0.24799999999959255</v>
      </c>
      <c r="D23605" s="419">
        <f t="shared" si="530"/>
        <v>0.12399999999979627</v>
      </c>
      <c r="H23605" s="406"/>
      <c r="J23605" s="82">
        <v>1</v>
      </c>
      <c r="K23605" s="319">
        <v>2</v>
      </c>
      <c r="L23605" s="54" t="s">
        <v>313</v>
      </c>
    </row>
    <row r="23606" spans="1:12" x14ac:dyDescent="0.3">
      <c r="A23606" s="341">
        <v>43997.760416666664</v>
      </c>
      <c r="B23606" s="318">
        <v>41462.639999999999</v>
      </c>
      <c r="C23606" s="318">
        <f t="shared" si="529"/>
        <v>0.23900000000139698</v>
      </c>
      <c r="D23606" s="419">
        <f t="shared" si="530"/>
        <v>0.11950000000069849</v>
      </c>
      <c r="H23606" s="406"/>
      <c r="J23606" s="82">
        <v>2</v>
      </c>
      <c r="K23606" s="320">
        <v>3</v>
      </c>
    </row>
    <row r="23607" spans="1:12" x14ac:dyDescent="0.3">
      <c r="A23607" s="341">
        <v>43997.802083333336</v>
      </c>
      <c r="B23607" s="318">
        <v>41462.879999999997</v>
      </c>
      <c r="C23607" s="318">
        <f t="shared" si="529"/>
        <v>0.23999999999796273</v>
      </c>
      <c r="D23607" s="419">
        <f t="shared" si="530"/>
        <v>0.11999999999898137</v>
      </c>
      <c r="H23607" s="406"/>
      <c r="J23607" s="82">
        <v>3</v>
      </c>
      <c r="K23607" s="321">
        <v>4</v>
      </c>
    </row>
    <row r="23608" spans="1:12" x14ac:dyDescent="0.3">
      <c r="A23608" s="341">
        <v>43997.84375</v>
      </c>
      <c r="B23608" s="318">
        <v>41463.122000000003</v>
      </c>
      <c r="C23608" s="318">
        <f t="shared" si="529"/>
        <v>0.24200000000564614</v>
      </c>
      <c r="D23608" s="419">
        <f t="shared" si="530"/>
        <v>0.12100000000282307</v>
      </c>
      <c r="H23608" s="406"/>
      <c r="J23608" s="82">
        <v>4</v>
      </c>
      <c r="K23608" s="391">
        <v>1</v>
      </c>
    </row>
    <row r="23609" spans="1:12" x14ac:dyDescent="0.3">
      <c r="A23609" s="341">
        <v>43997.885416666664</v>
      </c>
      <c r="B23609" s="318">
        <v>41463.362000000001</v>
      </c>
      <c r="C23609" s="318">
        <f t="shared" si="529"/>
        <v>0.23999999999796273</v>
      </c>
      <c r="D23609" s="419">
        <f t="shared" si="530"/>
        <v>0.11999999999898137</v>
      </c>
      <c r="H23609" s="406"/>
      <c r="J23609" s="82">
        <v>5</v>
      </c>
      <c r="K23609" s="319">
        <v>2</v>
      </c>
    </row>
    <row r="23610" spans="1:12" x14ac:dyDescent="0.3">
      <c r="A23610" s="341">
        <v>43997.927083043978</v>
      </c>
      <c r="B23610" s="318">
        <v>41463.597999999998</v>
      </c>
      <c r="C23610" s="318">
        <f t="shared" si="529"/>
        <v>0.23599999999714782</v>
      </c>
      <c r="D23610" s="419">
        <f t="shared" si="530"/>
        <v>0.11799999999857391</v>
      </c>
      <c r="H23610" s="406"/>
      <c r="J23610" s="82">
        <v>6</v>
      </c>
      <c r="K23610" s="320">
        <v>3</v>
      </c>
    </row>
    <row r="23611" spans="1:12" x14ac:dyDescent="0.3">
      <c r="A23611" s="341">
        <v>43997.968749652777</v>
      </c>
      <c r="B23611" s="318">
        <v>41463.838000000003</v>
      </c>
      <c r="C23611" s="318">
        <f t="shared" si="529"/>
        <v>0.24000000000523869</v>
      </c>
      <c r="D23611" s="419">
        <f t="shared" si="530"/>
        <v>0.12000000000261934</v>
      </c>
      <c r="E23611" s="336">
        <f>SUM(C23588:C23611)*7.4805194805</f>
        <v>44.411844155768556</v>
      </c>
      <c r="F23611" s="324">
        <f>AVERAGE(D23588:D23611)</f>
        <v>0.12368750000011157</v>
      </c>
      <c r="G23611" s="324">
        <f>_xlfn.STDEV.S(D23588:D23611)</f>
        <v>3.1821940062575008E-3</v>
      </c>
      <c r="H23611" s="406"/>
      <c r="J23611" s="82">
        <v>7</v>
      </c>
      <c r="K23611" s="321">
        <v>4</v>
      </c>
    </row>
    <row r="23612" spans="1:12" x14ac:dyDescent="0.3">
      <c r="A23612" s="341">
        <v>43998.010416261575</v>
      </c>
      <c r="B23612" s="318">
        <v>41464.082000000002</v>
      </c>
      <c r="C23612" s="318">
        <f t="shared" si="529"/>
        <v>0.24399999999877764</v>
      </c>
      <c r="D23612" s="419">
        <f t="shared" ref="D23612:D23675" si="531">C23612/2</f>
        <v>0.12199999999938882</v>
      </c>
      <c r="H23612" s="406"/>
      <c r="J23612" s="82">
        <v>8</v>
      </c>
      <c r="K23612" s="391">
        <v>1</v>
      </c>
    </row>
    <row r="23613" spans="1:12" x14ac:dyDescent="0.3">
      <c r="A23613" s="341">
        <v>43998.052082870374</v>
      </c>
      <c r="B23613" s="318">
        <v>41464.328000000001</v>
      </c>
      <c r="C23613" s="318">
        <f t="shared" si="529"/>
        <v>0.24599999999918509</v>
      </c>
      <c r="D23613" s="419">
        <f t="shared" si="531"/>
        <v>0.12299999999959255</v>
      </c>
      <c r="H23613" s="406"/>
      <c r="J23613" s="82">
        <v>9</v>
      </c>
      <c r="K23613" s="319">
        <v>2</v>
      </c>
    </row>
    <row r="23614" spans="1:12" x14ac:dyDescent="0.3">
      <c r="A23614" s="341">
        <v>43998.093749479165</v>
      </c>
      <c r="B23614" s="318">
        <v>41464.569000000003</v>
      </c>
      <c r="C23614" s="318">
        <f t="shared" si="529"/>
        <v>0.24100000000180444</v>
      </c>
      <c r="D23614" s="419">
        <f t="shared" si="531"/>
        <v>0.12050000000090222</v>
      </c>
      <c r="H23614" s="406"/>
      <c r="J23614" s="82">
        <v>10</v>
      </c>
      <c r="K23614" s="320">
        <v>3</v>
      </c>
    </row>
    <row r="23615" spans="1:12" x14ac:dyDescent="0.3">
      <c r="A23615" s="341">
        <v>43998.135416087964</v>
      </c>
      <c r="B23615" s="318">
        <v>41464.811999999998</v>
      </c>
      <c r="C23615" s="318">
        <f t="shared" si="529"/>
        <v>0.24299999999493593</v>
      </c>
      <c r="D23615" s="419">
        <f t="shared" si="531"/>
        <v>0.12149999999746797</v>
      </c>
      <c r="H23615" s="406"/>
      <c r="J23615" s="82">
        <v>11</v>
      </c>
      <c r="K23615" s="321">
        <v>4</v>
      </c>
    </row>
    <row r="23616" spans="1:12" x14ac:dyDescent="0.3">
      <c r="A23616" s="341">
        <v>43998.177082696762</v>
      </c>
      <c r="B23616" s="318">
        <v>41465.067000000003</v>
      </c>
      <c r="C23616" s="318">
        <f t="shared" si="529"/>
        <v>0.25500000000465661</v>
      </c>
      <c r="D23616" s="419">
        <f t="shared" si="531"/>
        <v>0.12750000000232831</v>
      </c>
      <c r="H23616" s="406"/>
      <c r="J23616" s="82">
        <v>12</v>
      </c>
      <c r="K23616" s="391">
        <v>1</v>
      </c>
    </row>
    <row r="23617" spans="1:11" x14ac:dyDescent="0.3">
      <c r="A23617" s="341">
        <v>43998.218749305554</v>
      </c>
      <c r="B23617" s="318">
        <v>41465.32</v>
      </c>
      <c r="C23617" s="318">
        <f t="shared" si="529"/>
        <v>0.2529999999969732</v>
      </c>
      <c r="D23617" s="419">
        <f t="shared" si="531"/>
        <v>0.1264999999984866</v>
      </c>
      <c r="H23617" s="406"/>
      <c r="J23617" s="82">
        <v>13</v>
      </c>
      <c r="K23617" s="319">
        <v>2</v>
      </c>
    </row>
    <row r="23618" spans="1:11" x14ac:dyDescent="0.3">
      <c r="A23618" s="341">
        <v>43998.260415914352</v>
      </c>
      <c r="B23618" s="318">
        <v>41465.57</v>
      </c>
      <c r="C23618" s="318">
        <f t="shared" si="529"/>
        <v>0.25</v>
      </c>
      <c r="D23618" s="419">
        <f t="shared" si="531"/>
        <v>0.125</v>
      </c>
      <c r="H23618" s="406"/>
      <c r="J23618" s="82">
        <v>14</v>
      </c>
      <c r="K23618" s="320">
        <v>3</v>
      </c>
    </row>
    <row r="23619" spans="1:11" x14ac:dyDescent="0.3">
      <c r="A23619" s="341">
        <v>43998.302082523151</v>
      </c>
      <c r="B23619" s="318">
        <v>41465.817999999999</v>
      </c>
      <c r="C23619" s="318">
        <f t="shared" si="529"/>
        <v>0.24799999999959255</v>
      </c>
      <c r="D23619" s="419">
        <f t="shared" si="531"/>
        <v>0.12399999999979627</v>
      </c>
      <c r="H23619" s="406"/>
      <c r="J23619" s="82">
        <v>15</v>
      </c>
      <c r="K23619" s="321">
        <v>4</v>
      </c>
    </row>
    <row r="23620" spans="1:11" x14ac:dyDescent="0.3">
      <c r="A23620" s="341">
        <v>43998.343749131942</v>
      </c>
      <c r="B23620" s="318">
        <v>41466.078000000001</v>
      </c>
      <c r="C23620" s="318">
        <f t="shared" si="529"/>
        <v>0.26000000000203727</v>
      </c>
      <c r="D23620" s="419">
        <f t="shared" si="531"/>
        <v>0.13000000000101863</v>
      </c>
      <c r="H23620" s="406"/>
      <c r="J23620" s="82">
        <v>16</v>
      </c>
      <c r="K23620" s="391">
        <v>1</v>
      </c>
    </row>
    <row r="23621" spans="1:11" x14ac:dyDescent="0.3">
      <c r="A23621" s="341">
        <v>43998.38541574074</v>
      </c>
      <c r="B23621" s="318">
        <v>41466.332000000002</v>
      </c>
      <c r="C23621" s="318">
        <f t="shared" si="529"/>
        <v>0.25400000000081491</v>
      </c>
      <c r="D23621" s="419">
        <f t="shared" si="531"/>
        <v>0.12700000000040745</v>
      </c>
      <c r="H23621" s="406"/>
      <c r="J23621" s="82">
        <v>17</v>
      </c>
      <c r="K23621" s="319">
        <v>2</v>
      </c>
    </row>
    <row r="23622" spans="1:11" x14ac:dyDescent="0.3">
      <c r="A23622" s="341">
        <v>43998.427082349539</v>
      </c>
      <c r="B23622" s="318">
        <v>41466.582000000002</v>
      </c>
      <c r="C23622" s="318">
        <f t="shared" si="529"/>
        <v>0.25</v>
      </c>
      <c r="D23622" s="419">
        <f t="shared" si="531"/>
        <v>0.125</v>
      </c>
      <c r="H23622" s="406"/>
      <c r="J23622" s="82">
        <v>18</v>
      </c>
      <c r="K23622" s="320">
        <v>3</v>
      </c>
    </row>
    <row r="23623" spans="1:11" x14ac:dyDescent="0.3">
      <c r="A23623" s="341">
        <v>43998.46874895833</v>
      </c>
      <c r="B23623" s="318">
        <v>41466.828000000001</v>
      </c>
      <c r="C23623" s="318">
        <f t="shared" si="529"/>
        <v>0.24599999999918509</v>
      </c>
      <c r="D23623" s="419">
        <f t="shared" si="531"/>
        <v>0.12299999999959255</v>
      </c>
      <c r="H23623" s="406"/>
      <c r="J23623" s="82">
        <v>19</v>
      </c>
      <c r="K23623" s="321">
        <v>4</v>
      </c>
    </row>
    <row r="23624" spans="1:11" x14ac:dyDescent="0.3">
      <c r="A23624" s="341">
        <v>43998.510415567129</v>
      </c>
      <c r="B23624" s="318">
        <v>41467.082000000002</v>
      </c>
      <c r="C23624" s="318">
        <f t="shared" si="529"/>
        <v>0.25400000000081491</v>
      </c>
      <c r="D23624" s="419">
        <f t="shared" si="531"/>
        <v>0.12700000000040745</v>
      </c>
      <c r="H23624" s="406"/>
      <c r="J23624" s="82">
        <v>20</v>
      </c>
      <c r="K23624" s="391">
        <v>1</v>
      </c>
    </row>
    <row r="23625" spans="1:11" x14ac:dyDescent="0.3">
      <c r="A23625" s="341">
        <v>43998.552082175927</v>
      </c>
      <c r="B23625" s="318">
        <v>41467.337</v>
      </c>
      <c r="C23625" s="318">
        <f t="shared" si="529"/>
        <v>0.25499999999738066</v>
      </c>
      <c r="D23625" s="419">
        <f t="shared" si="531"/>
        <v>0.12749999999869033</v>
      </c>
      <c r="H23625" s="406"/>
      <c r="J23625" s="82">
        <v>21</v>
      </c>
      <c r="K23625" s="319">
        <v>2</v>
      </c>
    </row>
    <row r="23626" spans="1:11" x14ac:dyDescent="0.3">
      <c r="A23626" s="341">
        <v>43998.593748784719</v>
      </c>
      <c r="B23626" s="318">
        <v>41467.582000000002</v>
      </c>
      <c r="C23626" s="318">
        <f t="shared" si="529"/>
        <v>0.24500000000261934</v>
      </c>
      <c r="D23626" s="419">
        <f t="shared" si="531"/>
        <v>0.12250000000130967</v>
      </c>
      <c r="H23626" s="406"/>
      <c r="J23626" s="82">
        <v>22</v>
      </c>
      <c r="K23626" s="320">
        <v>3</v>
      </c>
    </row>
    <row r="23627" spans="1:11" x14ac:dyDescent="0.3">
      <c r="A23627" s="341">
        <v>43998.635415393517</v>
      </c>
      <c r="B23627" s="318">
        <v>41467.828000000001</v>
      </c>
      <c r="C23627" s="318">
        <f t="shared" si="529"/>
        <v>0.24599999999918509</v>
      </c>
      <c r="D23627" s="419">
        <f t="shared" si="531"/>
        <v>0.12299999999959255</v>
      </c>
      <c r="H23627" s="406"/>
      <c r="J23627" s="82">
        <v>23</v>
      </c>
      <c r="K23627" s="321">
        <v>4</v>
      </c>
    </row>
    <row r="23628" spans="1:11" x14ac:dyDescent="0.3">
      <c r="A23628" s="341">
        <v>43998.677082002316</v>
      </c>
      <c r="B23628" s="318">
        <v>41468.078000000001</v>
      </c>
      <c r="C23628" s="318">
        <f t="shared" si="529"/>
        <v>0.25</v>
      </c>
      <c r="D23628" s="419">
        <f t="shared" si="531"/>
        <v>0.125</v>
      </c>
      <c r="H23628" s="406"/>
      <c r="J23628" s="82">
        <v>24</v>
      </c>
      <c r="K23628" s="391">
        <v>1</v>
      </c>
    </row>
    <row r="23629" spans="1:11" x14ac:dyDescent="0.3">
      <c r="A23629" s="341">
        <v>43998.718748611114</v>
      </c>
      <c r="B23629" s="318">
        <v>41468.322</v>
      </c>
      <c r="C23629" s="318">
        <f t="shared" si="529"/>
        <v>0.24399999999877764</v>
      </c>
      <c r="D23629" s="419">
        <f t="shared" si="531"/>
        <v>0.12199999999938882</v>
      </c>
      <c r="H23629" s="406"/>
      <c r="J23629" s="82">
        <v>25</v>
      </c>
      <c r="K23629" s="319">
        <v>2</v>
      </c>
    </row>
    <row r="23630" spans="1:11" x14ac:dyDescent="0.3">
      <c r="A23630" s="341">
        <v>43998.760415219906</v>
      </c>
      <c r="B23630" s="318">
        <v>41468.567999999999</v>
      </c>
      <c r="C23630" s="318">
        <f t="shared" si="529"/>
        <v>0.24599999999918509</v>
      </c>
      <c r="D23630" s="419">
        <f t="shared" si="531"/>
        <v>0.12299999999959255</v>
      </c>
      <c r="H23630" s="406"/>
      <c r="J23630" s="82">
        <v>26</v>
      </c>
      <c r="K23630" s="320">
        <v>3</v>
      </c>
    </row>
    <row r="23631" spans="1:11" x14ac:dyDescent="0.3">
      <c r="A23631" s="341">
        <v>43998.802081828704</v>
      </c>
      <c r="B23631" s="318">
        <v>41468.807999999997</v>
      </c>
      <c r="C23631" s="318">
        <f t="shared" si="529"/>
        <v>0.23999999999796273</v>
      </c>
      <c r="D23631" s="419">
        <f t="shared" si="531"/>
        <v>0.11999999999898137</v>
      </c>
      <c r="H23631" s="406"/>
      <c r="J23631" s="82">
        <v>27</v>
      </c>
      <c r="K23631" s="321">
        <v>4</v>
      </c>
    </row>
    <row r="23632" spans="1:11" x14ac:dyDescent="0.3">
      <c r="A23632" s="341">
        <v>43998.843748437503</v>
      </c>
      <c r="B23632" s="318">
        <v>41469.052000000003</v>
      </c>
      <c r="C23632" s="318">
        <f t="shared" si="529"/>
        <v>0.2440000000060536</v>
      </c>
      <c r="D23632" s="419">
        <f t="shared" si="531"/>
        <v>0.1220000000030268</v>
      </c>
      <c r="H23632" s="406"/>
      <c r="J23632" s="82">
        <v>28</v>
      </c>
      <c r="K23632" s="391">
        <v>1</v>
      </c>
    </row>
    <row r="23633" spans="1:11" x14ac:dyDescent="0.3">
      <c r="A23633" s="341">
        <v>43998.885415046294</v>
      </c>
      <c r="B23633" s="318">
        <v>41469.298000000003</v>
      </c>
      <c r="C23633" s="318">
        <f t="shared" si="529"/>
        <v>0.24599999999918509</v>
      </c>
      <c r="D23633" s="419">
        <f t="shared" si="531"/>
        <v>0.12299999999959255</v>
      </c>
      <c r="H23633" s="406"/>
      <c r="J23633" s="82">
        <v>29</v>
      </c>
      <c r="K23633" s="319">
        <v>2</v>
      </c>
    </row>
    <row r="23634" spans="1:11" x14ac:dyDescent="0.3">
      <c r="A23634" s="341">
        <v>43998.927081655092</v>
      </c>
      <c r="B23634" s="318">
        <v>41469.531999999999</v>
      </c>
      <c r="C23634" s="318">
        <f t="shared" si="529"/>
        <v>0.23399999999674037</v>
      </c>
      <c r="D23634" s="419">
        <f t="shared" si="531"/>
        <v>0.11699999999837019</v>
      </c>
      <c r="H23634" s="406"/>
      <c r="J23634" s="82">
        <v>30</v>
      </c>
      <c r="K23634" s="320">
        <v>3</v>
      </c>
    </row>
    <row r="23635" spans="1:11" x14ac:dyDescent="0.3">
      <c r="A23635" s="341">
        <v>43998.968748263891</v>
      </c>
      <c r="B23635" s="318">
        <v>41469.764999999999</v>
      </c>
      <c r="C23635" s="318">
        <f t="shared" si="529"/>
        <v>0.23300000000017462</v>
      </c>
      <c r="D23635" s="419">
        <f t="shared" si="531"/>
        <v>0.11650000000008731</v>
      </c>
      <c r="E23635" s="336">
        <f>SUM(C23612:C23635)*7.4805194805</f>
        <v>44.337038960893892</v>
      </c>
      <c r="F23635" s="324">
        <f>AVERAGE(D23612:D23635)</f>
        <v>0.12347916666658421</v>
      </c>
      <c r="G23635" s="324">
        <f>_xlfn.STDEV.S(D23612:D23635)</f>
        <v>3.2319033520907684E-3</v>
      </c>
      <c r="H23635" s="406"/>
      <c r="J23635" s="82">
        <v>31</v>
      </c>
      <c r="K23635" s="321">
        <v>4</v>
      </c>
    </row>
    <row r="23636" spans="1:11" x14ac:dyDescent="0.3">
      <c r="A23636" s="341">
        <v>43999.010414872682</v>
      </c>
      <c r="B23636" s="318">
        <v>41470.010999999999</v>
      </c>
      <c r="C23636" s="318">
        <f t="shared" si="529"/>
        <v>0.24599999999918509</v>
      </c>
      <c r="D23636" s="419">
        <f t="shared" si="531"/>
        <v>0.12299999999959255</v>
      </c>
      <c r="H23636" s="406"/>
      <c r="J23636" s="82">
        <v>32</v>
      </c>
      <c r="K23636" s="391">
        <v>1</v>
      </c>
    </row>
    <row r="23637" spans="1:11" x14ac:dyDescent="0.3">
      <c r="A23637" s="341">
        <v>43999.052081481481</v>
      </c>
      <c r="B23637" s="318">
        <v>41470.262000000002</v>
      </c>
      <c r="C23637" s="318">
        <f t="shared" si="529"/>
        <v>0.25100000000384171</v>
      </c>
      <c r="D23637" s="419">
        <f t="shared" si="531"/>
        <v>0.12550000000192085</v>
      </c>
      <c r="H23637" s="406"/>
      <c r="J23637" s="82">
        <v>33</v>
      </c>
      <c r="K23637" s="319">
        <v>2</v>
      </c>
    </row>
    <row r="23638" spans="1:11" x14ac:dyDescent="0.3">
      <c r="A23638" s="341">
        <v>43999.093748090279</v>
      </c>
      <c r="B23638" s="318">
        <v>41470.506000000001</v>
      </c>
      <c r="C23638" s="318">
        <f t="shared" si="529"/>
        <v>0.24399999999877764</v>
      </c>
      <c r="D23638" s="419">
        <f t="shared" si="531"/>
        <v>0.12199999999938882</v>
      </c>
      <c r="H23638" s="406"/>
      <c r="J23638" s="82">
        <v>34</v>
      </c>
      <c r="K23638" s="320">
        <v>3</v>
      </c>
    </row>
    <row r="23639" spans="1:11" x14ac:dyDescent="0.3">
      <c r="A23639" s="341">
        <v>43999.135414699071</v>
      </c>
      <c r="B23639" s="318">
        <v>41470.741999999998</v>
      </c>
      <c r="C23639" s="318">
        <f t="shared" si="529"/>
        <v>0.23599999999714782</v>
      </c>
      <c r="D23639" s="419">
        <f t="shared" si="531"/>
        <v>0.11799999999857391</v>
      </c>
      <c r="H23639" s="406"/>
      <c r="J23639" s="82">
        <v>35</v>
      </c>
      <c r="K23639" s="321">
        <v>4</v>
      </c>
    </row>
    <row r="23640" spans="1:11" x14ac:dyDescent="0.3">
      <c r="A23640" s="341">
        <v>43999.177081307869</v>
      </c>
      <c r="B23640" s="318">
        <v>41470.993000000002</v>
      </c>
      <c r="C23640" s="318">
        <f t="shared" si="529"/>
        <v>0.25100000000384171</v>
      </c>
      <c r="D23640" s="419">
        <f t="shared" si="531"/>
        <v>0.12550000000192085</v>
      </c>
      <c r="H23640" s="406"/>
      <c r="J23640" s="82">
        <v>36</v>
      </c>
      <c r="K23640" s="391">
        <v>1</v>
      </c>
    </row>
    <row r="23641" spans="1:11" x14ac:dyDescent="0.3">
      <c r="A23641" s="341">
        <v>43999.218747916668</v>
      </c>
      <c r="B23641" s="318">
        <v>41471.25</v>
      </c>
      <c r="C23641" s="318">
        <f t="shared" si="529"/>
        <v>0.25699999999778811</v>
      </c>
      <c r="D23641" s="419">
        <f t="shared" si="531"/>
        <v>0.12849999999889405</v>
      </c>
      <c r="H23641" s="406"/>
      <c r="J23641" s="82">
        <v>37</v>
      </c>
      <c r="K23641" s="319">
        <v>2</v>
      </c>
    </row>
    <row r="23642" spans="1:11" x14ac:dyDescent="0.3">
      <c r="A23642" s="341">
        <v>43999.260414525466</v>
      </c>
      <c r="B23642" s="318">
        <v>41471.499000000003</v>
      </c>
      <c r="C23642" s="318">
        <f t="shared" si="529"/>
        <v>0.24900000000343425</v>
      </c>
      <c r="D23642" s="419">
        <f t="shared" si="531"/>
        <v>0.12450000000171713</v>
      </c>
      <c r="H23642" s="406"/>
      <c r="J23642" s="82">
        <v>38</v>
      </c>
      <c r="K23642" s="320">
        <v>3</v>
      </c>
    </row>
    <row r="23643" spans="1:11" x14ac:dyDescent="0.3">
      <c r="A23643" s="341">
        <v>43999.302081134258</v>
      </c>
      <c r="B23643" s="318">
        <v>41471.739000000001</v>
      </c>
      <c r="C23643" s="318">
        <f t="shared" si="529"/>
        <v>0.23999999999796273</v>
      </c>
      <c r="D23643" s="419">
        <f t="shared" si="531"/>
        <v>0.11999999999898137</v>
      </c>
      <c r="H23643" s="406"/>
      <c r="J23643" s="82">
        <v>39</v>
      </c>
      <c r="K23643" s="321">
        <v>4</v>
      </c>
    </row>
    <row r="23644" spans="1:11" x14ac:dyDescent="0.3">
      <c r="A23644" s="341">
        <v>43999.343747743056</v>
      </c>
      <c r="B23644" s="318">
        <v>41471.993999999999</v>
      </c>
      <c r="C23644" s="318">
        <f t="shared" si="529"/>
        <v>0.25499999999738066</v>
      </c>
      <c r="D23644" s="419">
        <f t="shared" si="531"/>
        <v>0.12749999999869033</v>
      </c>
      <c r="H23644" s="406"/>
      <c r="J23644" s="82">
        <v>40</v>
      </c>
      <c r="K23644" s="391">
        <v>1</v>
      </c>
    </row>
    <row r="23645" spans="1:11" x14ac:dyDescent="0.3">
      <c r="A23645" s="341">
        <v>43999.385414351855</v>
      </c>
      <c r="B23645" s="318">
        <v>41472.252999999997</v>
      </c>
      <c r="C23645" s="318">
        <f t="shared" si="529"/>
        <v>0.25899999999819556</v>
      </c>
      <c r="D23645" s="419">
        <f t="shared" si="531"/>
        <v>0.12949999999909778</v>
      </c>
      <c r="H23645" s="406"/>
      <c r="J23645" s="82">
        <v>41</v>
      </c>
      <c r="K23645" s="319">
        <v>2</v>
      </c>
    </row>
    <row r="23646" spans="1:11" x14ac:dyDescent="0.3">
      <c r="A23646" s="341">
        <v>43999.427080960646</v>
      </c>
      <c r="B23646" s="318">
        <v>41472.502999999997</v>
      </c>
      <c r="C23646" s="318">
        <f t="shared" si="529"/>
        <v>0.25</v>
      </c>
      <c r="D23646" s="419">
        <f t="shared" si="531"/>
        <v>0.125</v>
      </c>
      <c r="H23646" s="406"/>
      <c r="J23646" s="82">
        <v>42</v>
      </c>
      <c r="K23646" s="320">
        <v>3</v>
      </c>
    </row>
    <row r="23647" spans="1:11" x14ac:dyDescent="0.3">
      <c r="A23647" s="341">
        <v>43999.468747569445</v>
      </c>
      <c r="B23647" s="318">
        <v>41472.743000000002</v>
      </c>
      <c r="C23647" s="318">
        <f t="shared" si="529"/>
        <v>0.24000000000523869</v>
      </c>
      <c r="D23647" s="419">
        <f t="shared" si="531"/>
        <v>0.12000000000261934</v>
      </c>
      <c r="H23647" s="406"/>
      <c r="J23647" s="82">
        <v>43</v>
      </c>
      <c r="K23647" s="321">
        <v>4</v>
      </c>
    </row>
    <row r="23648" spans="1:11" x14ac:dyDescent="0.3">
      <c r="A23648" s="341">
        <v>43999.510414178243</v>
      </c>
      <c r="B23648" s="318">
        <v>41472.995999999999</v>
      </c>
      <c r="C23648" s="318">
        <f t="shared" si="529"/>
        <v>0.2529999999969732</v>
      </c>
      <c r="D23648" s="419">
        <f t="shared" si="531"/>
        <v>0.1264999999984866</v>
      </c>
      <c r="H23648" s="406"/>
      <c r="J23648" s="82">
        <v>44</v>
      </c>
      <c r="K23648" s="391">
        <v>1</v>
      </c>
    </row>
    <row r="23649" spans="1:11" x14ac:dyDescent="0.3">
      <c r="A23649" s="341">
        <v>43999.552080787034</v>
      </c>
      <c r="B23649" s="318">
        <v>41473.249000000003</v>
      </c>
      <c r="C23649" s="318">
        <f t="shared" si="529"/>
        <v>0.25300000000424916</v>
      </c>
      <c r="D23649" s="419">
        <f t="shared" si="531"/>
        <v>0.12650000000212458</v>
      </c>
      <c r="H23649" s="406"/>
      <c r="J23649" s="82">
        <v>45</v>
      </c>
      <c r="K23649" s="319">
        <v>2</v>
      </c>
    </row>
    <row r="23650" spans="1:11" x14ac:dyDescent="0.3">
      <c r="A23650" s="341">
        <v>43999.593747395833</v>
      </c>
      <c r="B23650" s="318">
        <v>41473.498</v>
      </c>
      <c r="C23650" s="318">
        <f t="shared" si="529"/>
        <v>0.24899999999615829</v>
      </c>
      <c r="D23650" s="419">
        <f t="shared" si="531"/>
        <v>0.12449999999807915</v>
      </c>
      <c r="H23650" s="406"/>
      <c r="J23650" s="82">
        <v>46</v>
      </c>
      <c r="K23650" s="320">
        <v>3</v>
      </c>
    </row>
    <row r="23651" spans="1:11" x14ac:dyDescent="0.3">
      <c r="A23651" s="341">
        <v>43999.635414004631</v>
      </c>
      <c r="B23651" s="318">
        <v>41473.739000000001</v>
      </c>
      <c r="C23651" s="318">
        <f t="shared" si="529"/>
        <v>0.24100000000180444</v>
      </c>
      <c r="D23651" s="419">
        <f t="shared" si="531"/>
        <v>0.12050000000090222</v>
      </c>
      <c r="H23651" s="406"/>
      <c r="J23651" s="82">
        <v>47</v>
      </c>
      <c r="K23651" s="321">
        <v>4</v>
      </c>
    </row>
    <row r="23652" spans="1:11" x14ac:dyDescent="0.3">
      <c r="A23652" s="341">
        <v>43999.677080613423</v>
      </c>
      <c r="B23652" s="318">
        <v>41473.989000000001</v>
      </c>
      <c r="C23652" s="318">
        <f t="shared" si="529"/>
        <v>0.25</v>
      </c>
      <c r="D23652" s="419">
        <f t="shared" si="531"/>
        <v>0.125</v>
      </c>
      <c r="H23652" s="406"/>
      <c r="J23652" s="82">
        <v>48</v>
      </c>
      <c r="K23652" s="391">
        <v>1</v>
      </c>
    </row>
    <row r="23653" spans="1:11" x14ac:dyDescent="0.3">
      <c r="A23653" s="341">
        <v>43999.718747222221</v>
      </c>
      <c r="B23653" s="318">
        <v>41474.241000000002</v>
      </c>
      <c r="C23653" s="318">
        <f t="shared" si="529"/>
        <v>0.25200000000040745</v>
      </c>
      <c r="D23653" s="419">
        <f t="shared" si="531"/>
        <v>0.12600000000020373</v>
      </c>
      <c r="H23653" s="406"/>
      <c r="J23653" s="82">
        <v>49</v>
      </c>
      <c r="K23653" s="319">
        <v>2</v>
      </c>
    </row>
    <row r="23654" spans="1:11" x14ac:dyDescent="0.3">
      <c r="A23654" s="341">
        <v>43999.76041383102</v>
      </c>
      <c r="B23654" s="318">
        <v>41474.481</v>
      </c>
      <c r="C23654" s="318">
        <f t="shared" si="529"/>
        <v>0.23999999999796273</v>
      </c>
      <c r="D23654" s="419">
        <f t="shared" si="531"/>
        <v>0.11999999999898137</v>
      </c>
      <c r="H23654" s="406"/>
      <c r="J23654" s="82">
        <v>50</v>
      </c>
      <c r="K23654" s="320">
        <v>3</v>
      </c>
    </row>
    <row r="23655" spans="1:11" x14ac:dyDescent="0.3">
      <c r="A23655" s="341">
        <v>43999.802080439818</v>
      </c>
      <c r="B23655" s="318">
        <v>41474.718999999997</v>
      </c>
      <c r="C23655" s="318">
        <f t="shared" si="529"/>
        <v>0.23799999999755528</v>
      </c>
      <c r="D23655" s="419">
        <f t="shared" si="531"/>
        <v>0.11899999999877764</v>
      </c>
      <c r="H23655" s="406"/>
      <c r="J23655" s="82">
        <v>51</v>
      </c>
      <c r="K23655" s="321">
        <v>4</v>
      </c>
    </row>
    <row r="23656" spans="1:11" x14ac:dyDescent="0.3">
      <c r="A23656" s="341">
        <v>43999.84374704861</v>
      </c>
      <c r="B23656" s="318">
        <v>41474.968000000001</v>
      </c>
      <c r="C23656" s="318">
        <f t="shared" si="529"/>
        <v>0.24900000000343425</v>
      </c>
      <c r="D23656" s="419">
        <f t="shared" si="531"/>
        <v>0.12450000000171713</v>
      </c>
      <c r="H23656" s="406"/>
      <c r="J23656" s="82">
        <v>52</v>
      </c>
      <c r="K23656" s="391">
        <v>1</v>
      </c>
    </row>
    <row r="23657" spans="1:11" x14ac:dyDescent="0.3">
      <c r="A23657" s="341">
        <v>43999.885413657408</v>
      </c>
      <c r="B23657" s="318">
        <v>41475.22</v>
      </c>
      <c r="C23657" s="318">
        <f t="shared" si="529"/>
        <v>0.25200000000040745</v>
      </c>
      <c r="D23657" s="419">
        <f t="shared" si="531"/>
        <v>0.12600000000020373</v>
      </c>
      <c r="H23657" s="406"/>
      <c r="J23657" s="82">
        <v>53</v>
      </c>
      <c r="K23657" s="319">
        <v>2</v>
      </c>
    </row>
    <row r="23658" spans="1:11" x14ac:dyDescent="0.3">
      <c r="A23658" s="341">
        <v>43999.927080266207</v>
      </c>
      <c r="B23658" s="318">
        <v>41475.462</v>
      </c>
      <c r="C23658" s="318">
        <f t="shared" si="529"/>
        <v>0.24199999999837019</v>
      </c>
      <c r="D23658" s="419">
        <f t="shared" si="531"/>
        <v>0.12099999999918509</v>
      </c>
      <c r="H23658" s="406"/>
      <c r="J23658" s="82">
        <v>54</v>
      </c>
      <c r="K23658" s="320">
        <v>3</v>
      </c>
    </row>
    <row r="23659" spans="1:11" x14ac:dyDescent="0.3">
      <c r="A23659" s="341">
        <v>43999.968746874998</v>
      </c>
      <c r="B23659" s="318">
        <v>41475.692000000003</v>
      </c>
      <c r="C23659" s="318">
        <f t="shared" si="529"/>
        <v>0.23000000000320142</v>
      </c>
      <c r="D23659" s="419">
        <f t="shared" si="531"/>
        <v>0.11500000000160071</v>
      </c>
      <c r="E23659" s="336">
        <f>SUM(C23636:C23659)*7.4805194805</f>
        <v>44.33703896094832</v>
      </c>
      <c r="F23659" s="324">
        <f>AVERAGE(D23636:D23659)</f>
        <v>0.12347916666673579</v>
      </c>
      <c r="G23659" s="324">
        <f>_xlfn.STDEV.S(D23636:D23659)</f>
        <v>3.6130174268911527E-3</v>
      </c>
      <c r="H23659" s="406"/>
      <c r="J23659" s="82">
        <v>55</v>
      </c>
      <c r="K23659" s="321">
        <v>4</v>
      </c>
    </row>
    <row r="23660" spans="1:11" x14ac:dyDescent="0.3">
      <c r="A23660" s="341">
        <v>44000.010413483797</v>
      </c>
      <c r="B23660" s="318">
        <v>41475.938999999998</v>
      </c>
      <c r="C23660" s="318">
        <f t="shared" si="529"/>
        <v>0.24699999999575084</v>
      </c>
      <c r="D23660" s="419">
        <f t="shared" si="531"/>
        <v>0.12349999999787542</v>
      </c>
      <c r="H23660" s="406"/>
      <c r="J23660" s="82">
        <v>56</v>
      </c>
      <c r="K23660" s="391">
        <v>1</v>
      </c>
    </row>
    <row r="23661" spans="1:11" x14ac:dyDescent="0.3">
      <c r="A23661" s="341">
        <v>44000.052080092595</v>
      </c>
      <c r="B23661" s="318">
        <v>41476.197999999997</v>
      </c>
      <c r="C23661" s="318">
        <f t="shared" si="529"/>
        <v>0.25899999999819556</v>
      </c>
      <c r="D23661" s="419">
        <f t="shared" si="531"/>
        <v>0.12949999999909778</v>
      </c>
      <c r="H23661" s="406"/>
      <c r="J23661" s="82">
        <v>57</v>
      </c>
      <c r="K23661" s="319">
        <v>2</v>
      </c>
    </row>
    <row r="23662" spans="1:11" x14ac:dyDescent="0.3">
      <c r="A23662" s="341">
        <v>44000.093746701386</v>
      </c>
      <c r="B23662" s="318">
        <v>41476.447999999997</v>
      </c>
      <c r="C23662" s="318">
        <f t="shared" si="529"/>
        <v>0.25</v>
      </c>
      <c r="D23662" s="419">
        <f t="shared" si="531"/>
        <v>0.125</v>
      </c>
      <c r="H23662" s="406"/>
      <c r="J23662" s="82">
        <v>58</v>
      </c>
      <c r="K23662" s="320">
        <v>3</v>
      </c>
    </row>
    <row r="23663" spans="1:11" x14ac:dyDescent="0.3">
      <c r="A23663" s="341">
        <v>44000.135413310185</v>
      </c>
      <c r="B23663" s="318">
        <v>41476.69</v>
      </c>
      <c r="C23663" s="318">
        <f t="shared" si="529"/>
        <v>0.24200000000564614</v>
      </c>
      <c r="D23663" s="419">
        <f t="shared" si="531"/>
        <v>0.12100000000282307</v>
      </c>
      <c r="H23663" s="406"/>
      <c r="J23663" s="82">
        <v>59</v>
      </c>
      <c r="K23663" s="321">
        <v>4</v>
      </c>
    </row>
    <row r="23664" spans="1:11" x14ac:dyDescent="0.3">
      <c r="A23664" s="341">
        <v>44000.177079918984</v>
      </c>
      <c r="B23664" s="318">
        <v>41476.94</v>
      </c>
      <c r="C23664" s="318">
        <f t="shared" si="529"/>
        <v>0.25</v>
      </c>
      <c r="D23664" s="419">
        <f t="shared" si="531"/>
        <v>0.125</v>
      </c>
      <c r="H23664" s="406"/>
      <c r="J23664" s="82">
        <v>60</v>
      </c>
      <c r="K23664" s="391">
        <v>1</v>
      </c>
    </row>
    <row r="23665" spans="1:11" x14ac:dyDescent="0.3">
      <c r="A23665" s="341">
        <v>44000.218746527775</v>
      </c>
      <c r="B23665" s="318">
        <v>41477.199000000001</v>
      </c>
      <c r="C23665" s="318">
        <f t="shared" si="529"/>
        <v>0.25899999999819556</v>
      </c>
      <c r="D23665" s="419">
        <f t="shared" si="531"/>
        <v>0.12949999999909778</v>
      </c>
      <c r="H23665" s="406"/>
      <c r="J23665" s="82">
        <v>61</v>
      </c>
      <c r="K23665" s="319">
        <v>2</v>
      </c>
    </row>
    <row r="23666" spans="1:11" x14ac:dyDescent="0.3">
      <c r="A23666" s="341">
        <v>44000.260413136573</v>
      </c>
      <c r="B23666" s="318">
        <v>41477.451000000001</v>
      </c>
      <c r="C23666" s="318">
        <f t="shared" si="529"/>
        <v>0.25200000000040745</v>
      </c>
      <c r="D23666" s="419">
        <f t="shared" si="531"/>
        <v>0.12600000000020373</v>
      </c>
      <c r="H23666" s="406"/>
      <c r="J23666" s="82">
        <v>62</v>
      </c>
      <c r="K23666" s="320">
        <v>3</v>
      </c>
    </row>
    <row r="23667" spans="1:11" x14ac:dyDescent="0.3">
      <c r="A23667" s="341">
        <v>44000.302079745372</v>
      </c>
      <c r="B23667" s="318">
        <v>41477.699000000001</v>
      </c>
      <c r="C23667" s="318">
        <f t="shared" si="529"/>
        <v>0.24799999999959255</v>
      </c>
      <c r="D23667" s="419">
        <f t="shared" si="531"/>
        <v>0.12399999999979627</v>
      </c>
      <c r="H23667" s="406"/>
      <c r="J23667" s="82">
        <v>63</v>
      </c>
      <c r="K23667" s="321">
        <v>4</v>
      </c>
    </row>
    <row r="23668" spans="1:11" x14ac:dyDescent="0.3">
      <c r="A23668" s="341">
        <v>44000.343746354163</v>
      </c>
      <c r="B23668" s="318">
        <v>41477.955000000002</v>
      </c>
      <c r="C23668" s="318">
        <f t="shared" si="529"/>
        <v>0.25600000000122236</v>
      </c>
      <c r="D23668" s="419">
        <f t="shared" si="531"/>
        <v>0.12800000000061118</v>
      </c>
      <c r="H23668" s="406"/>
      <c r="J23668" s="82">
        <v>64</v>
      </c>
      <c r="K23668" s="391">
        <v>1</v>
      </c>
    </row>
    <row r="23669" spans="1:11" x14ac:dyDescent="0.3">
      <c r="A23669" s="341">
        <v>44000.385412962962</v>
      </c>
      <c r="B23669" s="318">
        <v>41478.214</v>
      </c>
      <c r="C23669" s="318">
        <f t="shared" si="529"/>
        <v>0.25899999999819556</v>
      </c>
      <c r="D23669" s="419">
        <f t="shared" si="531"/>
        <v>0.12949999999909778</v>
      </c>
      <c r="H23669" s="406"/>
      <c r="J23669" s="82">
        <v>65</v>
      </c>
      <c r="K23669" s="319">
        <v>2</v>
      </c>
    </row>
    <row r="23670" spans="1:11" x14ac:dyDescent="0.3">
      <c r="A23670" s="341">
        <v>44000.42707957176</v>
      </c>
      <c r="B23670" s="318">
        <v>41478.472000000002</v>
      </c>
      <c r="C23670" s="318">
        <f t="shared" si="529"/>
        <v>0.25800000000162981</v>
      </c>
      <c r="D23670" s="419">
        <f t="shared" si="531"/>
        <v>0.12900000000081491</v>
      </c>
      <c r="H23670" s="406"/>
      <c r="J23670" s="82">
        <v>66</v>
      </c>
      <c r="K23670" s="320">
        <v>3</v>
      </c>
    </row>
    <row r="23671" spans="1:11" x14ac:dyDescent="0.3">
      <c r="A23671" s="341">
        <v>44000.468746180559</v>
      </c>
      <c r="B23671" s="318">
        <v>41478.71</v>
      </c>
      <c r="C23671" s="318">
        <f t="shared" si="529"/>
        <v>0.23799999999755528</v>
      </c>
      <c r="D23671" s="419">
        <f t="shared" si="531"/>
        <v>0.11899999999877764</v>
      </c>
      <c r="H23671" s="406"/>
      <c r="J23671" s="82">
        <v>67</v>
      </c>
      <c r="K23671" s="321">
        <v>4</v>
      </c>
    </row>
    <row r="23672" spans="1:11" x14ac:dyDescent="0.3">
      <c r="A23672" s="341">
        <v>44000.51041278935</v>
      </c>
      <c r="B23672" s="318">
        <v>41478.959999999999</v>
      </c>
      <c r="C23672" s="318">
        <f t="shared" si="529"/>
        <v>0.25</v>
      </c>
      <c r="D23672" s="419">
        <f t="shared" si="531"/>
        <v>0.125</v>
      </c>
      <c r="H23672" s="406"/>
      <c r="J23672" s="82">
        <v>68</v>
      </c>
      <c r="K23672" s="391">
        <v>1</v>
      </c>
    </row>
    <row r="23673" spans="1:11" x14ac:dyDescent="0.3">
      <c r="A23673" s="341">
        <v>44000.552079398149</v>
      </c>
      <c r="B23673" s="318">
        <v>41479.218000000001</v>
      </c>
      <c r="C23673" s="318">
        <f t="shared" si="529"/>
        <v>0.25800000000162981</v>
      </c>
      <c r="D23673" s="419">
        <f t="shared" si="531"/>
        <v>0.12900000000081491</v>
      </c>
      <c r="H23673" s="406"/>
      <c r="J23673" s="82">
        <v>69</v>
      </c>
      <c r="K23673" s="319">
        <v>2</v>
      </c>
    </row>
    <row r="23674" spans="1:11" x14ac:dyDescent="0.3">
      <c r="A23674" s="341">
        <v>44000.593746006947</v>
      </c>
      <c r="B23674" s="318">
        <v>41479.463000000003</v>
      </c>
      <c r="C23674" s="318">
        <f t="shared" si="529"/>
        <v>0.24500000000261934</v>
      </c>
      <c r="D23674" s="419">
        <f t="shared" si="531"/>
        <v>0.12250000000130967</v>
      </c>
      <c r="H23674" s="406"/>
      <c r="J23674" s="82">
        <v>70</v>
      </c>
      <c r="K23674" s="320">
        <v>3</v>
      </c>
    </row>
    <row r="23675" spans="1:11" x14ac:dyDescent="0.3">
      <c r="A23675" s="341">
        <v>44000.635412615738</v>
      </c>
      <c r="B23675" s="318">
        <v>41479.701000000001</v>
      </c>
      <c r="C23675" s="318">
        <f t="shared" si="529"/>
        <v>0.23799999999755528</v>
      </c>
      <c r="D23675" s="419">
        <f t="shared" si="531"/>
        <v>0.11899999999877764</v>
      </c>
      <c r="H23675" s="406"/>
      <c r="J23675" s="82">
        <v>71</v>
      </c>
      <c r="K23675" s="321">
        <v>4</v>
      </c>
    </row>
    <row r="23676" spans="1:11" x14ac:dyDescent="0.3">
      <c r="A23676" s="341">
        <v>44000.677079224537</v>
      </c>
      <c r="B23676" s="318">
        <v>41479.942000000003</v>
      </c>
      <c r="C23676" s="318">
        <f t="shared" si="529"/>
        <v>0.24100000000180444</v>
      </c>
      <c r="D23676" s="419">
        <f t="shared" ref="D23676:D23931" si="532">C23676/2</f>
        <v>0.12050000000090222</v>
      </c>
      <c r="H23676" s="406"/>
      <c r="J23676" s="82">
        <v>72</v>
      </c>
      <c r="K23676" s="391">
        <v>1</v>
      </c>
    </row>
    <row r="23677" spans="1:11" x14ac:dyDescent="0.3">
      <c r="A23677" s="341">
        <v>44000.718745833336</v>
      </c>
      <c r="B23677" s="318">
        <v>41480.192999999999</v>
      </c>
      <c r="C23677" s="318">
        <f t="shared" si="529"/>
        <v>0.25099999999656575</v>
      </c>
      <c r="D23677" s="419">
        <f t="shared" si="532"/>
        <v>0.12549999999828287</v>
      </c>
      <c r="H23677" s="406"/>
      <c r="J23677" s="82">
        <v>73</v>
      </c>
      <c r="K23677" s="319">
        <v>2</v>
      </c>
    </row>
    <row r="23678" spans="1:11" x14ac:dyDescent="0.3">
      <c r="A23678" s="341">
        <v>44000.760412442127</v>
      </c>
      <c r="B23678" s="318">
        <v>41480.436999999998</v>
      </c>
      <c r="C23678" s="318">
        <f t="shared" si="529"/>
        <v>0.24399999999877764</v>
      </c>
      <c r="D23678" s="419">
        <f t="shared" si="532"/>
        <v>0.12199999999938882</v>
      </c>
      <c r="H23678" s="406"/>
      <c r="J23678" s="82">
        <v>74</v>
      </c>
      <c r="K23678" s="320">
        <v>3</v>
      </c>
    </row>
    <row r="23679" spans="1:11" x14ac:dyDescent="0.3">
      <c r="A23679" s="341">
        <v>44000.802079050925</v>
      </c>
      <c r="B23679" s="318">
        <v>41480.667999999998</v>
      </c>
      <c r="C23679" s="318">
        <f t="shared" si="529"/>
        <v>0.23099999999976717</v>
      </c>
      <c r="D23679" s="419">
        <f t="shared" si="532"/>
        <v>0.11549999999988358</v>
      </c>
      <c r="H23679" s="406"/>
      <c r="J23679" s="82">
        <v>75</v>
      </c>
      <c r="K23679" s="321">
        <v>4</v>
      </c>
    </row>
    <row r="23680" spans="1:11" x14ac:dyDescent="0.3">
      <c r="A23680" s="341">
        <v>44000.843745659724</v>
      </c>
      <c r="B23680" s="318">
        <v>41480.902000000002</v>
      </c>
      <c r="C23680" s="318">
        <f t="shared" si="529"/>
        <v>0.23400000000401633</v>
      </c>
      <c r="D23680" s="419">
        <f t="shared" si="532"/>
        <v>0.11700000000200816</v>
      </c>
      <c r="H23680" s="406"/>
      <c r="J23680" s="82">
        <v>76</v>
      </c>
      <c r="K23680" s="391">
        <v>1</v>
      </c>
    </row>
    <row r="23681" spans="1:11" x14ac:dyDescent="0.3">
      <c r="A23681" s="341">
        <v>44000.885412268515</v>
      </c>
      <c r="B23681" s="318">
        <v>41481.158000000003</v>
      </c>
      <c r="C23681" s="318">
        <f t="shared" si="529"/>
        <v>0.25600000000122236</v>
      </c>
      <c r="D23681" s="419">
        <f t="shared" si="532"/>
        <v>0.12800000000061118</v>
      </c>
      <c r="H23681" s="406"/>
      <c r="J23681" s="82">
        <v>77</v>
      </c>
      <c r="K23681" s="319">
        <v>2</v>
      </c>
    </row>
    <row r="23682" spans="1:11" x14ac:dyDescent="0.3">
      <c r="A23682" s="341">
        <v>44000.927078877314</v>
      </c>
      <c r="B23682" s="318">
        <v>41481.402000000002</v>
      </c>
      <c r="C23682" s="318">
        <f t="shared" si="529"/>
        <v>0.24399999999877764</v>
      </c>
      <c r="D23682" s="419">
        <f t="shared" si="532"/>
        <v>0.12199999999938882</v>
      </c>
      <c r="H23682" s="406"/>
      <c r="J23682" s="82">
        <v>78</v>
      </c>
      <c r="K23682" s="320">
        <v>3</v>
      </c>
    </row>
    <row r="23683" spans="1:11" x14ac:dyDescent="0.3">
      <c r="A23683" s="341">
        <v>44000.968745486112</v>
      </c>
      <c r="B23683" s="318">
        <v>41481.639000000003</v>
      </c>
      <c r="C23683" s="318">
        <f t="shared" si="529"/>
        <v>0.23700000000098953</v>
      </c>
      <c r="D23683" s="419">
        <f t="shared" si="532"/>
        <v>0.11850000000049477</v>
      </c>
      <c r="E23683" s="336">
        <f>SUM(C23660:C23683)*7.4805194805</f>
        <v>44.486649350534371</v>
      </c>
      <c r="F23683" s="324">
        <f>AVERAGE(D23660:D23683)</f>
        <v>0.12389583333333576</v>
      </c>
      <c r="G23683" s="324">
        <f>_xlfn.STDEV.S(D23660:D23683)</f>
        <v>4.2477082480772135E-3</v>
      </c>
      <c r="H23683" s="406"/>
      <c r="J23683" s="82">
        <v>79</v>
      </c>
      <c r="K23683" s="321">
        <v>4</v>
      </c>
    </row>
    <row r="23684" spans="1:11" x14ac:dyDescent="0.3">
      <c r="A23684" s="341">
        <v>44001.010412094911</v>
      </c>
      <c r="B23684" s="318">
        <v>41481.879999999997</v>
      </c>
      <c r="C23684" s="318">
        <f t="shared" si="529"/>
        <v>0.24099999999452848</v>
      </c>
      <c r="D23684" s="419">
        <f t="shared" si="532"/>
        <v>0.12049999999726424</v>
      </c>
      <c r="H23684" s="406"/>
      <c r="J23684" s="82">
        <v>80</v>
      </c>
      <c r="K23684" s="391">
        <v>1</v>
      </c>
    </row>
    <row r="23685" spans="1:11" x14ac:dyDescent="0.3">
      <c r="A23685" s="341">
        <v>44001.052078703702</v>
      </c>
      <c r="B23685" s="318">
        <v>41482.131000000001</v>
      </c>
      <c r="C23685" s="318">
        <f t="shared" si="529"/>
        <v>0.25100000000384171</v>
      </c>
      <c r="D23685" s="419">
        <f t="shared" si="532"/>
        <v>0.12550000000192085</v>
      </c>
      <c r="H23685" s="406"/>
      <c r="J23685" s="82">
        <v>81</v>
      </c>
      <c r="K23685" s="319">
        <v>2</v>
      </c>
    </row>
    <row r="23686" spans="1:11" x14ac:dyDescent="0.3">
      <c r="A23686" s="341">
        <v>44001.093745312501</v>
      </c>
      <c r="B23686" s="318">
        <v>41482.381999999998</v>
      </c>
      <c r="C23686" s="318">
        <f t="shared" si="529"/>
        <v>0.25099999999656575</v>
      </c>
      <c r="D23686" s="419">
        <f t="shared" si="532"/>
        <v>0.12549999999828287</v>
      </c>
      <c r="H23686" s="406"/>
      <c r="J23686" s="82">
        <v>82</v>
      </c>
      <c r="K23686" s="320">
        <v>3</v>
      </c>
    </row>
    <row r="23687" spans="1:11" x14ac:dyDescent="0.3">
      <c r="A23687" s="341">
        <v>44001.135411921299</v>
      </c>
      <c r="B23687" s="318">
        <v>41482.629999999997</v>
      </c>
      <c r="C23687" s="318">
        <f t="shared" si="529"/>
        <v>0.24799999999959255</v>
      </c>
      <c r="D23687" s="419">
        <f t="shared" si="532"/>
        <v>0.12399999999979627</v>
      </c>
      <c r="H23687" s="406"/>
      <c r="J23687" s="82">
        <v>83</v>
      </c>
      <c r="K23687" s="321">
        <v>4</v>
      </c>
    </row>
    <row r="23688" spans="1:11" x14ac:dyDescent="0.3">
      <c r="A23688" s="341">
        <v>44001.177078530091</v>
      </c>
      <c r="B23688" s="318">
        <v>41482.879999999997</v>
      </c>
      <c r="C23688" s="318">
        <f t="shared" si="529"/>
        <v>0.25</v>
      </c>
      <c r="D23688" s="419">
        <f t="shared" si="532"/>
        <v>0.125</v>
      </c>
      <c r="H23688" s="406"/>
      <c r="J23688" s="82">
        <v>84</v>
      </c>
      <c r="K23688" s="391">
        <v>1</v>
      </c>
    </row>
    <row r="23689" spans="1:11" x14ac:dyDescent="0.3">
      <c r="A23689" s="341">
        <v>44001.218745138889</v>
      </c>
      <c r="B23689" s="318">
        <v>41483.14</v>
      </c>
      <c r="C23689" s="318">
        <f t="shared" si="529"/>
        <v>0.26000000000203727</v>
      </c>
      <c r="D23689" s="419">
        <f t="shared" si="532"/>
        <v>0.13000000000101863</v>
      </c>
      <c r="H23689" s="406"/>
      <c r="J23689" s="82">
        <v>85</v>
      </c>
      <c r="K23689" s="319">
        <v>2</v>
      </c>
    </row>
    <row r="23690" spans="1:11" x14ac:dyDescent="0.3">
      <c r="A23690" s="341">
        <v>44001.260411747688</v>
      </c>
      <c r="B23690" s="318">
        <v>41483.391000000003</v>
      </c>
      <c r="C23690" s="318">
        <f t="shared" si="529"/>
        <v>0.25100000000384171</v>
      </c>
      <c r="D23690" s="419">
        <f t="shared" si="532"/>
        <v>0.12550000000192085</v>
      </c>
      <c r="H23690" s="406"/>
      <c r="J23690" s="82">
        <v>86</v>
      </c>
      <c r="K23690" s="320">
        <v>3</v>
      </c>
    </row>
    <row r="23691" spans="1:11" x14ac:dyDescent="0.3">
      <c r="A23691" s="341">
        <v>44001.302078356479</v>
      </c>
      <c r="B23691" s="318">
        <v>41483.635000000002</v>
      </c>
      <c r="C23691" s="318">
        <f t="shared" si="529"/>
        <v>0.24399999999877764</v>
      </c>
      <c r="D23691" s="419">
        <f t="shared" si="532"/>
        <v>0.12199999999938882</v>
      </c>
      <c r="H23691" s="406"/>
      <c r="J23691" s="82">
        <v>87</v>
      </c>
      <c r="K23691" s="321">
        <v>4</v>
      </c>
    </row>
    <row r="23692" spans="1:11" x14ac:dyDescent="0.3">
      <c r="A23692" s="341">
        <v>44001.343744965277</v>
      </c>
      <c r="B23692" s="318">
        <v>41483.887999999999</v>
      </c>
      <c r="C23692" s="318">
        <f t="shared" si="529"/>
        <v>0.2529999999969732</v>
      </c>
      <c r="D23692" s="419">
        <f t="shared" si="532"/>
        <v>0.1264999999984866</v>
      </c>
      <c r="H23692" s="406"/>
      <c r="J23692" s="82">
        <v>88</v>
      </c>
      <c r="K23692" s="391">
        <v>1</v>
      </c>
    </row>
    <row r="23693" spans="1:11" x14ac:dyDescent="0.3">
      <c r="A23693" s="341">
        <v>44001.385411574076</v>
      </c>
      <c r="B23693" s="318">
        <v>41484.148000000001</v>
      </c>
      <c r="C23693" s="318">
        <f t="shared" si="529"/>
        <v>0.26000000000203727</v>
      </c>
      <c r="D23693" s="419">
        <f t="shared" si="532"/>
        <v>0.13000000000101863</v>
      </c>
      <c r="H23693" s="406"/>
      <c r="J23693" s="82">
        <v>89</v>
      </c>
      <c r="K23693" s="319">
        <v>2</v>
      </c>
    </row>
    <row r="23694" spans="1:11" x14ac:dyDescent="0.3">
      <c r="A23694" s="341">
        <v>44001.427078182867</v>
      </c>
      <c r="B23694" s="318">
        <v>41484.398999999998</v>
      </c>
      <c r="C23694" s="318">
        <f t="shared" si="529"/>
        <v>0.25099999999656575</v>
      </c>
      <c r="D23694" s="419">
        <f t="shared" si="532"/>
        <v>0.12549999999828287</v>
      </c>
      <c r="H23694" s="406"/>
      <c r="J23694" s="82">
        <v>90</v>
      </c>
      <c r="K23694" s="320">
        <v>3</v>
      </c>
    </row>
    <row r="23695" spans="1:11" x14ac:dyDescent="0.3">
      <c r="A23695" s="341">
        <v>44001.468744791666</v>
      </c>
      <c r="B23695" s="318">
        <v>41484.637999999999</v>
      </c>
      <c r="C23695" s="318">
        <f t="shared" ref="C23695:C23950" si="533">B23695-B23694</f>
        <v>0.23900000000139698</v>
      </c>
      <c r="D23695" s="419">
        <f t="shared" si="532"/>
        <v>0.11950000000069849</v>
      </c>
      <c r="H23695" s="406"/>
      <c r="J23695" s="82">
        <v>91</v>
      </c>
      <c r="K23695" s="321">
        <v>4</v>
      </c>
    </row>
    <row r="23696" spans="1:11" x14ac:dyDescent="0.3">
      <c r="A23696" s="341">
        <v>44001.510411400464</v>
      </c>
      <c r="B23696" s="318">
        <v>41484.883000000002</v>
      </c>
      <c r="C23696" s="318">
        <f t="shared" si="533"/>
        <v>0.24500000000261934</v>
      </c>
      <c r="D23696" s="419">
        <f t="shared" si="532"/>
        <v>0.12250000000130967</v>
      </c>
      <c r="H23696" s="406"/>
      <c r="J23696" s="82">
        <v>92</v>
      </c>
      <c r="K23696" s="391">
        <v>1</v>
      </c>
    </row>
    <row r="23697" spans="1:12" x14ac:dyDescent="0.3">
      <c r="A23697" s="341">
        <v>44001.546527777777</v>
      </c>
      <c r="B23697" s="318">
        <v>41485.139000000003</v>
      </c>
      <c r="C23697" s="318">
        <f t="shared" si="533"/>
        <v>0.25600000000122236</v>
      </c>
      <c r="D23697" s="419">
        <f t="shared" si="532"/>
        <v>0.12800000000061118</v>
      </c>
      <c r="H23697" s="406"/>
      <c r="J23697" s="82">
        <v>1</v>
      </c>
      <c r="K23697" s="319">
        <v>2</v>
      </c>
      <c r="L23697" s="54" t="s">
        <v>313</v>
      </c>
    </row>
    <row r="23698" spans="1:12" x14ac:dyDescent="0.3">
      <c r="A23698" s="341">
        <v>44001.588194444441</v>
      </c>
      <c r="B23698" s="318">
        <v>41485.389000000003</v>
      </c>
      <c r="C23698" s="318">
        <f t="shared" si="533"/>
        <v>0.25</v>
      </c>
      <c r="D23698" s="419">
        <f t="shared" si="532"/>
        <v>0.125</v>
      </c>
      <c r="H23698" s="406"/>
      <c r="J23698" s="82">
        <v>2</v>
      </c>
      <c r="K23698" s="320">
        <v>3</v>
      </c>
    </row>
    <row r="23699" spans="1:12" x14ac:dyDescent="0.3">
      <c r="A23699" s="341">
        <v>44001.629861111112</v>
      </c>
      <c r="B23699" s="318">
        <v>41485.627999999997</v>
      </c>
      <c r="C23699" s="318">
        <f t="shared" si="533"/>
        <v>0.23899999999412103</v>
      </c>
      <c r="D23699" s="419">
        <f t="shared" si="532"/>
        <v>0.11949999999706051</v>
      </c>
      <c r="H23699" s="406"/>
      <c r="J23699" s="82">
        <v>3</v>
      </c>
      <c r="K23699" s="321">
        <v>4</v>
      </c>
    </row>
    <row r="23700" spans="1:12" x14ac:dyDescent="0.3">
      <c r="A23700" s="341">
        <v>44001.671527777777</v>
      </c>
      <c r="B23700" s="318">
        <v>41485.868999999999</v>
      </c>
      <c r="C23700" s="318">
        <f t="shared" si="533"/>
        <v>0.24100000000180444</v>
      </c>
      <c r="D23700" s="419">
        <f t="shared" si="532"/>
        <v>0.12050000000090222</v>
      </c>
      <c r="H23700" s="406"/>
      <c r="J23700" s="82">
        <v>4</v>
      </c>
      <c r="K23700" s="391">
        <v>1</v>
      </c>
    </row>
    <row r="23701" spans="1:12" x14ac:dyDescent="0.3">
      <c r="A23701" s="341">
        <v>44001.713194386575</v>
      </c>
      <c r="B23701" s="318">
        <v>41486.118000000002</v>
      </c>
      <c r="C23701" s="318">
        <f t="shared" si="533"/>
        <v>0.24900000000343425</v>
      </c>
      <c r="D23701" s="419">
        <f t="shared" si="532"/>
        <v>0.12450000000171713</v>
      </c>
      <c r="H23701" s="406"/>
      <c r="J23701" s="82">
        <v>5</v>
      </c>
      <c r="K23701" s="319">
        <v>2</v>
      </c>
    </row>
    <row r="23702" spans="1:12" x14ac:dyDescent="0.3">
      <c r="A23702" s="341">
        <v>44001.754861053239</v>
      </c>
      <c r="B23702" s="318">
        <v>41486.36</v>
      </c>
      <c r="C23702" s="318">
        <f t="shared" si="533"/>
        <v>0.24199999999837019</v>
      </c>
      <c r="D23702" s="419">
        <f t="shared" si="532"/>
        <v>0.12099999999918509</v>
      </c>
      <c r="H23702" s="406"/>
      <c r="J23702" s="82">
        <v>6</v>
      </c>
      <c r="K23702" s="320">
        <v>3</v>
      </c>
    </row>
    <row r="23703" spans="1:12" x14ac:dyDescent="0.3">
      <c r="A23703" s="341">
        <v>44001.796527719911</v>
      </c>
      <c r="B23703" s="318">
        <v>41486.591999999997</v>
      </c>
      <c r="C23703" s="318">
        <f t="shared" si="533"/>
        <v>0.23199999999633292</v>
      </c>
      <c r="D23703" s="419">
        <f t="shared" si="532"/>
        <v>0.11599999999816646</v>
      </c>
      <c r="H23703" s="406"/>
      <c r="J23703" s="82">
        <v>7</v>
      </c>
      <c r="K23703" s="321">
        <v>4</v>
      </c>
    </row>
    <row r="23704" spans="1:12" x14ac:dyDescent="0.3">
      <c r="A23704" s="341">
        <v>44001.838194386575</v>
      </c>
      <c r="B23704" s="318">
        <v>41486.822999999997</v>
      </c>
      <c r="C23704" s="318">
        <f t="shared" si="533"/>
        <v>0.23099999999976717</v>
      </c>
      <c r="D23704" s="419">
        <f t="shared" si="532"/>
        <v>0.11549999999988358</v>
      </c>
      <c r="H23704" s="406"/>
      <c r="J23704" s="82">
        <v>8</v>
      </c>
      <c r="K23704" s="391">
        <v>1</v>
      </c>
    </row>
    <row r="23705" spans="1:12" x14ac:dyDescent="0.3">
      <c r="A23705" s="341">
        <v>44001.879861053239</v>
      </c>
      <c r="B23705" s="318">
        <v>41487.07</v>
      </c>
      <c r="C23705" s="318">
        <f t="shared" si="533"/>
        <v>0.2470000000030268</v>
      </c>
      <c r="D23705" s="419">
        <f t="shared" si="532"/>
        <v>0.1235000000015134</v>
      </c>
      <c r="H23705" s="406"/>
      <c r="J23705" s="82">
        <v>9</v>
      </c>
      <c r="K23705" s="319">
        <v>2</v>
      </c>
    </row>
    <row r="23706" spans="1:12" x14ac:dyDescent="0.3">
      <c r="A23706" s="341">
        <v>44001.921527719911</v>
      </c>
      <c r="B23706" s="318">
        <v>41487.317999999999</v>
      </c>
      <c r="C23706" s="318">
        <f t="shared" si="533"/>
        <v>0.24799999999959255</v>
      </c>
      <c r="D23706" s="419">
        <f t="shared" si="532"/>
        <v>0.12399999999979627</v>
      </c>
      <c r="H23706" s="406"/>
      <c r="J23706" s="82">
        <v>10</v>
      </c>
      <c r="K23706" s="320">
        <v>3</v>
      </c>
    </row>
    <row r="23707" spans="1:12" x14ac:dyDescent="0.3">
      <c r="A23707" s="341">
        <v>44001.963194386575</v>
      </c>
      <c r="B23707" s="318">
        <v>41487.557000000001</v>
      </c>
      <c r="C23707" s="318">
        <f t="shared" si="533"/>
        <v>0.23900000000139698</v>
      </c>
      <c r="D23707" s="419">
        <f t="shared" si="532"/>
        <v>0.11950000000069849</v>
      </c>
      <c r="E23707" s="336">
        <f>SUM(C23684:C23707)*7.4805194805</f>
        <v>44.269714285582886</v>
      </c>
      <c r="F23707" s="324">
        <f>AVERAGE(D23684:D23707)</f>
        <v>0.12329166666662179</v>
      </c>
      <c r="G23707" s="324">
        <f>_xlfn.STDEV.S(D23684:D23707)</f>
        <v>3.7904819781660764E-3</v>
      </c>
      <c r="H23707" s="406"/>
      <c r="J23707" s="82">
        <v>11</v>
      </c>
      <c r="K23707" s="321">
        <v>4</v>
      </c>
    </row>
    <row r="23708" spans="1:12" x14ac:dyDescent="0.3">
      <c r="A23708" s="341">
        <v>44002.004861053239</v>
      </c>
      <c r="B23708" s="318">
        <v>41487.790999999997</v>
      </c>
      <c r="C23708" s="318">
        <f t="shared" si="533"/>
        <v>0.23399999999674037</v>
      </c>
      <c r="D23708" s="419">
        <f t="shared" si="532"/>
        <v>0.11699999999837019</v>
      </c>
      <c r="H23708" s="406"/>
      <c r="J23708" s="82">
        <v>12</v>
      </c>
      <c r="K23708" s="391">
        <v>1</v>
      </c>
    </row>
    <row r="23709" spans="1:12" x14ac:dyDescent="0.3">
      <c r="A23709" s="341">
        <v>44002.046527719911</v>
      </c>
      <c r="B23709" s="318">
        <v>41488.038999999997</v>
      </c>
      <c r="C23709" s="318">
        <f t="shared" si="533"/>
        <v>0.24799999999959255</v>
      </c>
      <c r="D23709" s="419">
        <f t="shared" si="532"/>
        <v>0.12399999999979627</v>
      </c>
      <c r="H23709" s="406"/>
      <c r="J23709" s="82">
        <v>13</v>
      </c>
      <c r="K23709" s="319">
        <v>2</v>
      </c>
    </row>
    <row r="23710" spans="1:12" x14ac:dyDescent="0.3">
      <c r="A23710" s="341">
        <v>44002.088194386575</v>
      </c>
      <c r="B23710" s="318">
        <v>41488.288</v>
      </c>
      <c r="C23710" s="318">
        <f t="shared" si="533"/>
        <v>0.24900000000343425</v>
      </c>
      <c r="D23710" s="419">
        <f t="shared" si="532"/>
        <v>0.12450000000171713</v>
      </c>
      <c r="H23710" s="406"/>
      <c r="J23710" s="82">
        <v>14</v>
      </c>
      <c r="K23710" s="320">
        <v>3</v>
      </c>
    </row>
    <row r="23711" spans="1:12" x14ac:dyDescent="0.3">
      <c r="A23711" s="341">
        <v>44002.129861053239</v>
      </c>
      <c r="B23711" s="318">
        <v>41488.531999999999</v>
      </c>
      <c r="C23711" s="318">
        <f t="shared" si="533"/>
        <v>0.24399999999877764</v>
      </c>
      <c r="D23711" s="419">
        <f t="shared" si="532"/>
        <v>0.12199999999938882</v>
      </c>
      <c r="H23711" s="406"/>
      <c r="J23711" s="82">
        <v>15</v>
      </c>
      <c r="K23711" s="321">
        <v>4</v>
      </c>
    </row>
    <row r="23712" spans="1:12" x14ac:dyDescent="0.3">
      <c r="A23712" s="341">
        <v>44002.171527719911</v>
      </c>
      <c r="B23712" s="318">
        <v>41488.78</v>
      </c>
      <c r="C23712" s="318">
        <f t="shared" si="533"/>
        <v>0.24799999999959255</v>
      </c>
      <c r="D23712" s="419">
        <f t="shared" si="532"/>
        <v>0.12399999999979627</v>
      </c>
      <c r="H23712" s="406"/>
      <c r="J23712" s="82">
        <v>16</v>
      </c>
      <c r="K23712" s="391">
        <v>1</v>
      </c>
    </row>
    <row r="23713" spans="1:11" x14ac:dyDescent="0.3">
      <c r="A23713" s="341">
        <v>44002.213194386575</v>
      </c>
      <c r="B23713" s="355">
        <v>41489.038</v>
      </c>
      <c r="C23713" s="318">
        <f t="shared" si="533"/>
        <v>0.25800000000162981</v>
      </c>
      <c r="D23713" s="419">
        <f t="shared" si="532"/>
        <v>0.12900000000081491</v>
      </c>
      <c r="H23713" s="406"/>
      <c r="J23713" s="82">
        <v>17</v>
      </c>
      <c r="K23713" s="319">
        <v>2</v>
      </c>
    </row>
    <row r="23714" spans="1:11" x14ac:dyDescent="0.3">
      <c r="A23714" s="341">
        <v>44002.254861053239</v>
      </c>
      <c r="B23714" s="355">
        <v>41489.292999999998</v>
      </c>
      <c r="C23714" s="318">
        <f t="shared" si="533"/>
        <v>0.25499999999738066</v>
      </c>
      <c r="D23714" s="419">
        <f t="shared" si="532"/>
        <v>0.12749999999869033</v>
      </c>
      <c r="H23714" s="406"/>
      <c r="J23714" s="82">
        <v>18</v>
      </c>
      <c r="K23714" s="320">
        <v>3</v>
      </c>
    </row>
    <row r="23715" spans="1:11" x14ac:dyDescent="0.3">
      <c r="A23715" s="341">
        <v>44002.296527719911</v>
      </c>
      <c r="B23715" s="318">
        <v>41489.540999999997</v>
      </c>
      <c r="C23715" s="318">
        <f t="shared" si="533"/>
        <v>0.24799999999959255</v>
      </c>
      <c r="D23715" s="419">
        <f t="shared" si="532"/>
        <v>0.12399999999979627</v>
      </c>
      <c r="H23715" s="406"/>
      <c r="J23715" s="82">
        <v>19</v>
      </c>
      <c r="K23715" s="321">
        <v>4</v>
      </c>
    </row>
    <row r="23716" spans="1:11" x14ac:dyDescent="0.3">
      <c r="A23716" s="341">
        <v>44002.338194386575</v>
      </c>
      <c r="B23716" s="318">
        <v>41489.785000000003</v>
      </c>
      <c r="C23716" s="318">
        <f t="shared" si="533"/>
        <v>0.2440000000060536</v>
      </c>
      <c r="D23716" s="419">
        <f t="shared" si="532"/>
        <v>0.1220000000030268</v>
      </c>
      <c r="H23716" s="406"/>
      <c r="J23716" s="82">
        <v>20</v>
      </c>
      <c r="K23716" s="391">
        <v>1</v>
      </c>
    </row>
    <row r="23717" spans="1:11" x14ac:dyDescent="0.3">
      <c r="A23717" s="341">
        <v>44002.379861053239</v>
      </c>
      <c r="B23717" s="318">
        <v>41490.04</v>
      </c>
      <c r="C23717" s="318">
        <f t="shared" si="533"/>
        <v>0.25499999999738066</v>
      </c>
      <c r="D23717" s="419">
        <f t="shared" si="532"/>
        <v>0.12749999999869033</v>
      </c>
      <c r="H23717" s="406"/>
      <c r="J23717" s="82">
        <v>21</v>
      </c>
      <c r="K23717" s="319">
        <v>2</v>
      </c>
    </row>
    <row r="23718" spans="1:11" x14ac:dyDescent="0.3">
      <c r="A23718" s="341">
        <v>44002.421527719911</v>
      </c>
      <c r="B23718" s="318">
        <v>41490.298000000003</v>
      </c>
      <c r="C23718" s="318">
        <f t="shared" si="533"/>
        <v>0.25800000000162981</v>
      </c>
      <c r="D23718" s="419">
        <f t="shared" si="532"/>
        <v>0.12900000000081491</v>
      </c>
      <c r="H23718" s="406"/>
      <c r="J23718" s="82">
        <v>22</v>
      </c>
      <c r="K23718" s="320">
        <v>3</v>
      </c>
    </row>
    <row r="23719" spans="1:11" x14ac:dyDescent="0.3">
      <c r="A23719" s="341">
        <v>44002.463194386575</v>
      </c>
      <c r="B23719" s="318">
        <v>41490.544000000002</v>
      </c>
      <c r="C23719" s="318">
        <f t="shared" si="533"/>
        <v>0.24599999999918509</v>
      </c>
      <c r="D23719" s="419">
        <f t="shared" si="532"/>
        <v>0.12299999999959255</v>
      </c>
      <c r="H23719" s="406"/>
      <c r="J23719" s="82">
        <v>23</v>
      </c>
      <c r="K23719" s="321">
        <v>4</v>
      </c>
    </row>
    <row r="23720" spans="1:11" x14ac:dyDescent="0.3">
      <c r="A23720" s="341">
        <v>44002.504861053239</v>
      </c>
      <c r="B23720" s="318">
        <v>41490.786999999997</v>
      </c>
      <c r="C23720" s="318">
        <f t="shared" si="533"/>
        <v>0.24299999999493593</v>
      </c>
      <c r="D23720" s="419">
        <f t="shared" si="532"/>
        <v>0.12149999999746797</v>
      </c>
      <c r="H23720" s="406"/>
      <c r="J23720" s="82">
        <v>24</v>
      </c>
      <c r="K23720" s="391">
        <v>1</v>
      </c>
    </row>
    <row r="23721" spans="1:11" x14ac:dyDescent="0.3">
      <c r="A23721" s="341">
        <v>44002.546527719911</v>
      </c>
      <c r="B23721" s="318">
        <v>41491.038</v>
      </c>
      <c r="C23721" s="318">
        <f t="shared" si="533"/>
        <v>0.25100000000384171</v>
      </c>
      <c r="D23721" s="419">
        <f t="shared" si="532"/>
        <v>0.12550000000192085</v>
      </c>
      <c r="H23721" s="406"/>
      <c r="J23721" s="82">
        <v>25</v>
      </c>
      <c r="K23721" s="319">
        <v>2</v>
      </c>
    </row>
    <row r="23722" spans="1:11" x14ac:dyDescent="0.3">
      <c r="A23722" s="341">
        <v>44002.588194386575</v>
      </c>
      <c r="B23722" s="318">
        <v>41491.29</v>
      </c>
      <c r="C23722" s="318">
        <f t="shared" si="533"/>
        <v>0.25200000000040745</v>
      </c>
      <c r="D23722" s="419">
        <f t="shared" si="532"/>
        <v>0.12600000000020373</v>
      </c>
      <c r="H23722" s="406"/>
      <c r="J23722" s="82">
        <v>26</v>
      </c>
      <c r="K23722" s="320">
        <v>3</v>
      </c>
    </row>
    <row r="23723" spans="1:11" x14ac:dyDescent="0.3">
      <c r="A23723" s="341">
        <v>44002.629861053239</v>
      </c>
      <c r="B23723" s="318">
        <v>41491.531999999999</v>
      </c>
      <c r="C23723" s="318">
        <f t="shared" si="533"/>
        <v>0.24199999999837019</v>
      </c>
      <c r="D23723" s="419">
        <f t="shared" si="532"/>
        <v>0.12099999999918509</v>
      </c>
      <c r="H23723" s="406"/>
      <c r="J23723" s="82">
        <v>27</v>
      </c>
      <c r="K23723" s="321">
        <v>4</v>
      </c>
    </row>
    <row r="23724" spans="1:11" x14ac:dyDescent="0.3">
      <c r="A23724" s="341">
        <v>44002.671527719911</v>
      </c>
      <c r="B23724" s="318">
        <v>41491.771999999997</v>
      </c>
      <c r="C23724" s="318">
        <f t="shared" si="533"/>
        <v>0.23999999999796273</v>
      </c>
      <c r="D23724" s="419">
        <f t="shared" si="532"/>
        <v>0.11999999999898137</v>
      </c>
      <c r="H23724" s="406"/>
      <c r="J23724" s="82">
        <v>28</v>
      </c>
      <c r="K23724" s="391">
        <v>1</v>
      </c>
    </row>
    <row r="23725" spans="1:11" x14ac:dyDescent="0.3">
      <c r="A23725" s="341">
        <v>44002.713194386575</v>
      </c>
      <c r="B23725" s="318">
        <v>41492.021000000001</v>
      </c>
      <c r="C23725" s="318">
        <f t="shared" si="533"/>
        <v>0.24900000000343425</v>
      </c>
      <c r="D23725" s="419">
        <f t="shared" si="532"/>
        <v>0.12450000000171713</v>
      </c>
      <c r="H23725" s="406"/>
      <c r="J23725" s="82">
        <v>29</v>
      </c>
      <c r="K23725" s="319">
        <v>2</v>
      </c>
    </row>
    <row r="23726" spans="1:11" x14ac:dyDescent="0.3">
      <c r="A23726" s="341">
        <v>44002.754861053239</v>
      </c>
      <c r="B23726" s="318">
        <v>41492.271999999997</v>
      </c>
      <c r="C23726" s="318">
        <f t="shared" si="533"/>
        <v>0.25099999999656575</v>
      </c>
      <c r="D23726" s="419">
        <f t="shared" si="532"/>
        <v>0.12549999999828287</v>
      </c>
      <c r="H23726" s="406"/>
      <c r="J23726" s="82">
        <v>30</v>
      </c>
      <c r="K23726" s="320">
        <v>3</v>
      </c>
    </row>
    <row r="23727" spans="1:11" x14ac:dyDescent="0.3">
      <c r="A23727" s="341">
        <v>44002.796527719911</v>
      </c>
      <c r="B23727" s="318">
        <v>41492.512999999999</v>
      </c>
      <c r="C23727" s="318">
        <f t="shared" si="533"/>
        <v>0.24100000000180444</v>
      </c>
      <c r="D23727" s="419">
        <f t="shared" si="532"/>
        <v>0.12050000000090222</v>
      </c>
      <c r="H23727" s="406"/>
      <c r="J23727" s="82">
        <v>31</v>
      </c>
      <c r="K23727" s="321">
        <v>4</v>
      </c>
    </row>
    <row r="23728" spans="1:11" x14ac:dyDescent="0.3">
      <c r="A23728" s="341">
        <v>44002.838194386575</v>
      </c>
      <c r="B23728" s="318">
        <v>41492.748</v>
      </c>
      <c r="C23728" s="318">
        <f t="shared" si="533"/>
        <v>0.23500000000058208</v>
      </c>
      <c r="D23728" s="419">
        <f t="shared" si="532"/>
        <v>0.11750000000029104</v>
      </c>
      <c r="H23728" s="406"/>
      <c r="J23728" s="82">
        <v>32</v>
      </c>
      <c r="K23728" s="391">
        <v>1</v>
      </c>
    </row>
    <row r="23729" spans="1:11" x14ac:dyDescent="0.3">
      <c r="A23729" s="341">
        <v>44002.879861053239</v>
      </c>
      <c r="B23729" s="318">
        <v>41492.995000000003</v>
      </c>
      <c r="C23729" s="318">
        <f t="shared" si="533"/>
        <v>0.2470000000030268</v>
      </c>
      <c r="D23729" s="419">
        <f t="shared" si="532"/>
        <v>0.1235000000015134</v>
      </c>
      <c r="H23729" s="406"/>
      <c r="J23729" s="82">
        <v>33</v>
      </c>
      <c r="K23729" s="319">
        <v>2</v>
      </c>
    </row>
    <row r="23730" spans="1:11" x14ac:dyDescent="0.3">
      <c r="A23730" s="341">
        <v>44002.921527719911</v>
      </c>
      <c r="B23730" s="318">
        <v>41493.241999999998</v>
      </c>
      <c r="C23730" s="318">
        <f t="shared" si="533"/>
        <v>0.24699999999575084</v>
      </c>
      <c r="D23730" s="419">
        <f t="shared" si="532"/>
        <v>0.12349999999787542</v>
      </c>
      <c r="H23730" s="406"/>
      <c r="J23730" s="82">
        <v>34</v>
      </c>
      <c r="K23730" s="320">
        <v>3</v>
      </c>
    </row>
    <row r="23731" spans="1:11" x14ac:dyDescent="0.3">
      <c r="A23731" s="341">
        <v>44002.963194386575</v>
      </c>
      <c r="B23731" s="318">
        <v>41493.482000000004</v>
      </c>
      <c r="C23731" s="318">
        <f t="shared" si="533"/>
        <v>0.24000000000523869</v>
      </c>
      <c r="D23731" s="419">
        <f t="shared" si="532"/>
        <v>0.12000000000261934</v>
      </c>
      <c r="E23731" s="336">
        <f>SUM(C23708:C23731)*7.4805194805</f>
        <v>44.322077921984274</v>
      </c>
      <c r="F23731" s="324">
        <f>AVERAGE(D23708:D23731)</f>
        <v>0.12343750000006064</v>
      </c>
      <c r="G23731" s="324">
        <f>_xlfn.STDEV.S(D23708:D23731)</f>
        <v>3.2043194353986166E-3</v>
      </c>
      <c r="H23731" s="406"/>
      <c r="J23731" s="82">
        <v>35</v>
      </c>
      <c r="K23731" s="321">
        <v>4</v>
      </c>
    </row>
    <row r="23732" spans="1:11" x14ac:dyDescent="0.3">
      <c r="A23732" s="341">
        <v>44003.004861053239</v>
      </c>
      <c r="B23732" s="318">
        <v>41493.722000000002</v>
      </c>
      <c r="C23732" s="318">
        <f t="shared" si="533"/>
        <v>0.23999999999796273</v>
      </c>
      <c r="D23732" s="419">
        <f t="shared" si="532"/>
        <v>0.11999999999898137</v>
      </c>
      <c r="H23732" s="406"/>
      <c r="J23732" s="82">
        <v>36</v>
      </c>
      <c r="K23732" s="391">
        <v>1</v>
      </c>
    </row>
    <row r="23733" spans="1:11" x14ac:dyDescent="0.3">
      <c r="A23733" s="341">
        <v>44003.046527719911</v>
      </c>
      <c r="B23733" s="318">
        <v>41493.972000000002</v>
      </c>
      <c r="C23733" s="318">
        <f t="shared" si="533"/>
        <v>0.25</v>
      </c>
      <c r="D23733" s="419">
        <f t="shared" si="532"/>
        <v>0.125</v>
      </c>
      <c r="H23733" s="406"/>
      <c r="J23733" s="82">
        <v>37</v>
      </c>
      <c r="K23733" s="319">
        <v>2</v>
      </c>
    </row>
    <row r="23734" spans="1:11" x14ac:dyDescent="0.3">
      <c r="A23734" s="341">
        <v>44003.088194386575</v>
      </c>
      <c r="B23734" s="318">
        <v>41494.22</v>
      </c>
      <c r="C23734" s="318">
        <f t="shared" si="533"/>
        <v>0.24799999999959255</v>
      </c>
      <c r="D23734" s="419">
        <f t="shared" si="532"/>
        <v>0.12399999999979627</v>
      </c>
      <c r="H23734" s="406"/>
      <c r="J23734" s="82">
        <v>38</v>
      </c>
      <c r="K23734" s="320">
        <v>3</v>
      </c>
    </row>
    <row r="23735" spans="1:11" x14ac:dyDescent="0.3">
      <c r="A23735" s="341">
        <v>44003.129861053239</v>
      </c>
      <c r="B23735" s="318">
        <v>41494.464999999997</v>
      </c>
      <c r="C23735" s="318">
        <f t="shared" si="533"/>
        <v>0.24499999999534339</v>
      </c>
      <c r="D23735" s="419">
        <f t="shared" si="532"/>
        <v>0.12249999999767169</v>
      </c>
      <c r="H23735" s="406"/>
      <c r="J23735" s="82">
        <v>39</v>
      </c>
      <c r="K23735" s="321">
        <v>4</v>
      </c>
    </row>
    <row r="23736" spans="1:11" x14ac:dyDescent="0.3">
      <c r="A23736" s="341">
        <v>44003.171527719911</v>
      </c>
      <c r="B23736" s="318">
        <v>41494.707999999999</v>
      </c>
      <c r="C23736" s="318">
        <f t="shared" si="533"/>
        <v>0.24300000000221189</v>
      </c>
      <c r="D23736" s="419">
        <f t="shared" si="532"/>
        <v>0.12150000000110595</v>
      </c>
      <c r="H23736" s="406"/>
      <c r="J23736" s="82">
        <v>40</v>
      </c>
      <c r="K23736" s="391">
        <v>1</v>
      </c>
    </row>
    <row r="23737" spans="1:11" x14ac:dyDescent="0.3">
      <c r="A23737" s="341">
        <v>44003.213194386575</v>
      </c>
      <c r="B23737" s="318">
        <v>41494.966999999997</v>
      </c>
      <c r="C23737" s="318">
        <f t="shared" si="533"/>
        <v>0.25899999999819556</v>
      </c>
      <c r="D23737" s="419">
        <f t="shared" si="532"/>
        <v>0.12949999999909778</v>
      </c>
      <c r="H23737" s="406"/>
      <c r="J23737" s="82">
        <v>41</v>
      </c>
      <c r="K23737" s="319">
        <v>2</v>
      </c>
    </row>
    <row r="23738" spans="1:11" x14ac:dyDescent="0.3">
      <c r="A23738" s="341">
        <v>44003.254861053239</v>
      </c>
      <c r="B23738" s="318">
        <v>41495.228999999999</v>
      </c>
      <c r="C23738" s="318">
        <f t="shared" si="533"/>
        <v>0.26200000000244472</v>
      </c>
      <c r="D23738" s="419">
        <f t="shared" si="532"/>
        <v>0.13100000000122236</v>
      </c>
      <c r="H23738" s="406"/>
      <c r="J23738" s="82">
        <v>42</v>
      </c>
      <c r="K23738" s="320">
        <v>3</v>
      </c>
    </row>
    <row r="23739" spans="1:11" x14ac:dyDescent="0.3">
      <c r="A23739" s="341">
        <v>44003.296527719911</v>
      </c>
      <c r="B23739" s="318">
        <v>41495.481</v>
      </c>
      <c r="C23739" s="318">
        <f t="shared" si="533"/>
        <v>0.25200000000040745</v>
      </c>
      <c r="D23739" s="419">
        <f t="shared" si="532"/>
        <v>0.12600000000020373</v>
      </c>
      <c r="H23739" s="406"/>
      <c r="J23739" s="82">
        <v>43</v>
      </c>
      <c r="K23739" s="321">
        <v>4</v>
      </c>
    </row>
    <row r="23740" spans="1:11" x14ac:dyDescent="0.3">
      <c r="A23740" s="341">
        <v>44003.338194386575</v>
      </c>
      <c r="B23740" s="318">
        <v>41495.722000000002</v>
      </c>
      <c r="C23740" s="318">
        <f t="shared" si="533"/>
        <v>0.24100000000180444</v>
      </c>
      <c r="D23740" s="419">
        <f t="shared" si="532"/>
        <v>0.12050000000090222</v>
      </c>
      <c r="H23740" s="406"/>
      <c r="J23740" s="82">
        <v>44</v>
      </c>
      <c r="K23740" s="391">
        <v>1</v>
      </c>
    </row>
    <row r="23741" spans="1:11" x14ac:dyDescent="0.3">
      <c r="A23741" s="341">
        <v>44003.379861053239</v>
      </c>
      <c r="B23741" s="318">
        <v>41495.972999999998</v>
      </c>
      <c r="C23741" s="318">
        <f t="shared" si="533"/>
        <v>0.25099999999656575</v>
      </c>
      <c r="D23741" s="419">
        <f t="shared" si="532"/>
        <v>0.12549999999828287</v>
      </c>
      <c r="H23741" s="406"/>
      <c r="J23741" s="82">
        <v>45</v>
      </c>
      <c r="K23741" s="319">
        <v>2</v>
      </c>
    </row>
    <row r="23742" spans="1:11" x14ac:dyDescent="0.3">
      <c r="A23742" s="341">
        <v>44003.421527719911</v>
      </c>
      <c r="B23742" s="318">
        <v>41496.230000000003</v>
      </c>
      <c r="C23742" s="318">
        <f t="shared" si="533"/>
        <v>0.25700000000506407</v>
      </c>
      <c r="D23742" s="419">
        <f t="shared" si="532"/>
        <v>0.12850000000253203</v>
      </c>
      <c r="H23742" s="406"/>
      <c r="J23742" s="82">
        <v>46</v>
      </c>
      <c r="K23742" s="320">
        <v>3</v>
      </c>
    </row>
    <row r="23743" spans="1:11" x14ac:dyDescent="0.3">
      <c r="A23743" s="341">
        <v>44003.463194386575</v>
      </c>
      <c r="B23743" s="318">
        <v>41496.480000000003</v>
      </c>
      <c r="C23743" s="318">
        <f t="shared" si="533"/>
        <v>0.25</v>
      </c>
      <c r="D23743" s="419">
        <f t="shared" si="532"/>
        <v>0.125</v>
      </c>
      <c r="H23743" s="406"/>
      <c r="J23743" s="82">
        <v>47</v>
      </c>
      <c r="K23743" s="321">
        <v>4</v>
      </c>
    </row>
    <row r="23744" spans="1:11" x14ac:dyDescent="0.3">
      <c r="A23744" s="341">
        <v>44003.504861053239</v>
      </c>
      <c r="B23744" s="318">
        <v>41496.720000000001</v>
      </c>
      <c r="C23744" s="318">
        <f t="shared" si="533"/>
        <v>0.23999999999796273</v>
      </c>
      <c r="D23744" s="419">
        <f t="shared" si="532"/>
        <v>0.11999999999898137</v>
      </c>
      <c r="H23744" s="406"/>
      <c r="J23744" s="82">
        <v>48</v>
      </c>
      <c r="K23744" s="391">
        <v>1</v>
      </c>
    </row>
    <row r="23745" spans="1:11" x14ac:dyDescent="0.3">
      <c r="A23745" s="341">
        <v>44003.546527719911</v>
      </c>
      <c r="B23745" s="318">
        <v>41496.968999999997</v>
      </c>
      <c r="C23745" s="318">
        <f t="shared" si="533"/>
        <v>0.24899999999615829</v>
      </c>
      <c r="D23745" s="419">
        <f t="shared" si="532"/>
        <v>0.12449999999807915</v>
      </c>
      <c r="H23745" s="406"/>
      <c r="J23745" s="82">
        <v>49</v>
      </c>
      <c r="K23745" s="319">
        <v>2</v>
      </c>
    </row>
    <row r="23746" spans="1:11" x14ac:dyDescent="0.3">
      <c r="A23746" s="341">
        <v>44003.588194386575</v>
      </c>
      <c r="B23746" s="318">
        <v>41497.218000000001</v>
      </c>
      <c r="C23746" s="318">
        <f t="shared" si="533"/>
        <v>0.24900000000343425</v>
      </c>
      <c r="D23746" s="419">
        <f t="shared" si="532"/>
        <v>0.12450000000171713</v>
      </c>
      <c r="H23746" s="406"/>
      <c r="J23746" s="82">
        <v>50</v>
      </c>
      <c r="K23746" s="320">
        <v>3</v>
      </c>
    </row>
    <row r="23747" spans="1:11" x14ac:dyDescent="0.3">
      <c r="A23747" s="341">
        <v>44003.629861053239</v>
      </c>
      <c r="B23747" s="318">
        <v>41497.462</v>
      </c>
      <c r="C23747" s="318">
        <f t="shared" si="533"/>
        <v>0.24399999999877764</v>
      </c>
      <c r="D23747" s="419">
        <f t="shared" si="532"/>
        <v>0.12199999999938882</v>
      </c>
      <c r="H23747" s="406"/>
      <c r="J23747" s="82">
        <v>51</v>
      </c>
      <c r="K23747" s="321">
        <v>4</v>
      </c>
    </row>
    <row r="23748" spans="1:11" x14ac:dyDescent="0.3">
      <c r="A23748" s="341">
        <v>44003.671527719911</v>
      </c>
      <c r="B23748" s="318">
        <v>41497.701999999997</v>
      </c>
      <c r="C23748" s="318">
        <f t="shared" si="533"/>
        <v>0.23999999999796273</v>
      </c>
      <c r="D23748" s="419">
        <f t="shared" si="532"/>
        <v>0.11999999999898137</v>
      </c>
      <c r="H23748" s="406"/>
      <c r="J23748" s="82">
        <v>52</v>
      </c>
      <c r="K23748" s="391">
        <v>1</v>
      </c>
    </row>
    <row r="23749" spans="1:11" x14ac:dyDescent="0.3">
      <c r="A23749" s="341">
        <v>44003.713194386575</v>
      </c>
      <c r="B23749" s="318">
        <v>41497.951999999997</v>
      </c>
      <c r="C23749" s="318">
        <f t="shared" si="533"/>
        <v>0.25</v>
      </c>
      <c r="D23749" s="419">
        <f t="shared" si="532"/>
        <v>0.125</v>
      </c>
      <c r="H23749" s="406"/>
      <c r="J23749" s="82">
        <v>53</v>
      </c>
      <c r="K23749" s="319">
        <v>2</v>
      </c>
    </row>
    <row r="23750" spans="1:11" x14ac:dyDescent="0.3">
      <c r="A23750" s="341">
        <v>44003.754861053239</v>
      </c>
      <c r="B23750" s="318">
        <v>41498.201999999997</v>
      </c>
      <c r="C23750" s="318">
        <f t="shared" si="533"/>
        <v>0.25</v>
      </c>
      <c r="D23750" s="419">
        <f t="shared" si="532"/>
        <v>0.125</v>
      </c>
      <c r="H23750" s="406"/>
      <c r="J23750" s="82">
        <v>54</v>
      </c>
      <c r="K23750" s="320">
        <v>3</v>
      </c>
    </row>
    <row r="23751" spans="1:11" x14ac:dyDescent="0.3">
      <c r="A23751" s="341">
        <v>44003.796527719911</v>
      </c>
      <c r="B23751" s="318">
        <v>41498.442000000003</v>
      </c>
      <c r="C23751" s="318">
        <f t="shared" si="533"/>
        <v>0.24000000000523869</v>
      </c>
      <c r="D23751" s="419">
        <f t="shared" si="532"/>
        <v>0.12000000000261934</v>
      </c>
      <c r="H23751" s="406"/>
      <c r="J23751" s="82">
        <v>55</v>
      </c>
      <c r="K23751" s="321">
        <v>4</v>
      </c>
    </row>
    <row r="23752" spans="1:11" x14ac:dyDescent="0.3">
      <c r="A23752" s="341">
        <v>44003.838194386575</v>
      </c>
      <c r="B23752" s="318">
        <v>41498.678999999996</v>
      </c>
      <c r="C23752" s="318">
        <f t="shared" si="533"/>
        <v>0.23699999999371357</v>
      </c>
      <c r="D23752" s="419">
        <f t="shared" si="532"/>
        <v>0.11849999999685679</v>
      </c>
      <c r="H23752" s="406"/>
      <c r="J23752" s="82">
        <v>56</v>
      </c>
      <c r="K23752" s="391">
        <v>1</v>
      </c>
    </row>
    <row r="23753" spans="1:11" x14ac:dyDescent="0.3">
      <c r="A23753" s="341">
        <v>44003.879861053239</v>
      </c>
      <c r="B23753" s="318">
        <v>41498.921999999999</v>
      </c>
      <c r="C23753" s="318">
        <f t="shared" si="533"/>
        <v>0.24300000000221189</v>
      </c>
      <c r="D23753" s="419">
        <f t="shared" si="532"/>
        <v>0.12150000000110595</v>
      </c>
      <c r="H23753" s="406"/>
      <c r="J23753" s="82">
        <v>57</v>
      </c>
      <c r="K23753" s="319">
        <v>2</v>
      </c>
    </row>
    <row r="23754" spans="1:11" x14ac:dyDescent="0.3">
      <c r="A23754" s="341">
        <v>44003.921527719911</v>
      </c>
      <c r="B23754" s="318">
        <v>41499.171999999999</v>
      </c>
      <c r="C23754" s="318">
        <f t="shared" si="533"/>
        <v>0.25</v>
      </c>
      <c r="D23754" s="419">
        <f t="shared" si="532"/>
        <v>0.125</v>
      </c>
      <c r="H23754" s="406"/>
      <c r="J23754" s="82">
        <v>58</v>
      </c>
      <c r="K23754" s="320">
        <v>3</v>
      </c>
    </row>
    <row r="23755" spans="1:11" x14ac:dyDescent="0.3">
      <c r="A23755" s="341">
        <v>44003.963194386575</v>
      </c>
      <c r="B23755" s="318">
        <v>41499.417999999998</v>
      </c>
      <c r="C23755" s="318">
        <f t="shared" si="533"/>
        <v>0.24599999999918509</v>
      </c>
      <c r="D23755" s="419">
        <f t="shared" si="532"/>
        <v>0.12299999999959255</v>
      </c>
      <c r="E23755" s="336">
        <f>SUM(C23732:C23755)*7.4805194805</f>
        <v>44.404363636204891</v>
      </c>
      <c r="F23755" s="324">
        <f>AVERAGE(D23732:D23755)</f>
        <v>0.12366666666654662</v>
      </c>
      <c r="G23755" s="324">
        <f>_xlfn.STDEV.S(D23732:D23755)</f>
        <v>3.1953317401959632E-3</v>
      </c>
      <c r="H23755" s="404"/>
      <c r="I23755" s="344">
        <f>AVERAGE(D23588:D23755)</f>
        <v>0.12356249999999948</v>
      </c>
      <c r="J23755" s="82">
        <v>59</v>
      </c>
      <c r="K23755" s="321">
        <v>4</v>
      </c>
    </row>
    <row r="23756" spans="1:11" x14ac:dyDescent="0.3">
      <c r="A23756" s="341">
        <v>44004.004861053239</v>
      </c>
      <c r="B23756" s="318">
        <v>41499.652999999998</v>
      </c>
      <c r="C23756" s="318">
        <f t="shared" si="533"/>
        <v>0.23500000000058208</v>
      </c>
      <c r="D23756" s="419">
        <f t="shared" si="532"/>
        <v>0.11750000000029104</v>
      </c>
      <c r="H23756" s="406"/>
      <c r="J23756" s="82">
        <v>60</v>
      </c>
      <c r="K23756" s="391">
        <v>1</v>
      </c>
    </row>
    <row r="23757" spans="1:11" x14ac:dyDescent="0.3">
      <c r="A23757" s="341">
        <v>44004.046527719911</v>
      </c>
      <c r="B23757" s="318">
        <v>41499.902000000002</v>
      </c>
      <c r="C23757" s="318">
        <f t="shared" si="533"/>
        <v>0.24900000000343425</v>
      </c>
      <c r="D23757" s="419">
        <f t="shared" si="532"/>
        <v>0.12450000000171713</v>
      </c>
      <c r="H23757" s="406"/>
      <c r="J23757" s="82">
        <v>61</v>
      </c>
      <c r="K23757" s="319">
        <v>2</v>
      </c>
    </row>
    <row r="23758" spans="1:11" x14ac:dyDescent="0.3">
      <c r="A23758" s="341">
        <v>44004.088194386575</v>
      </c>
      <c r="B23758" s="318">
        <v>41500.161</v>
      </c>
      <c r="C23758" s="318">
        <f t="shared" si="533"/>
        <v>0.25899999999819556</v>
      </c>
      <c r="D23758" s="419">
        <f t="shared" si="532"/>
        <v>0.12949999999909778</v>
      </c>
      <c r="H23758" s="406"/>
      <c r="J23758" s="82">
        <v>62</v>
      </c>
      <c r="K23758" s="320">
        <v>3</v>
      </c>
    </row>
    <row r="23759" spans="1:11" x14ac:dyDescent="0.3">
      <c r="A23759" s="341">
        <v>44004.129861053239</v>
      </c>
      <c r="B23759" s="318">
        <v>41500.411</v>
      </c>
      <c r="C23759" s="318">
        <f t="shared" si="533"/>
        <v>0.25</v>
      </c>
      <c r="D23759" s="419">
        <f t="shared" si="532"/>
        <v>0.125</v>
      </c>
      <c r="H23759" s="406"/>
      <c r="J23759" s="82">
        <v>63</v>
      </c>
      <c r="K23759" s="321">
        <v>4</v>
      </c>
    </row>
    <row r="23760" spans="1:11" x14ac:dyDescent="0.3">
      <c r="A23760" s="341">
        <v>44004.171527719911</v>
      </c>
      <c r="B23760" s="318">
        <v>41500.652000000002</v>
      </c>
      <c r="C23760" s="318">
        <f t="shared" si="533"/>
        <v>0.24100000000180444</v>
      </c>
      <c r="D23760" s="419">
        <f t="shared" si="532"/>
        <v>0.12050000000090222</v>
      </c>
      <c r="H23760" s="406"/>
      <c r="J23760" s="82">
        <v>64</v>
      </c>
      <c r="K23760" s="391">
        <v>1</v>
      </c>
    </row>
    <row r="23761" spans="1:11" x14ac:dyDescent="0.3">
      <c r="A23761" s="341">
        <v>44004.213194386575</v>
      </c>
      <c r="B23761" s="318">
        <v>41500.906999999999</v>
      </c>
      <c r="C23761" s="318">
        <f t="shared" si="533"/>
        <v>0.25499999999738066</v>
      </c>
      <c r="D23761" s="419">
        <f t="shared" si="532"/>
        <v>0.12749999999869033</v>
      </c>
      <c r="H23761" s="406"/>
      <c r="J23761" s="82">
        <v>65</v>
      </c>
      <c r="K23761" s="319">
        <v>2</v>
      </c>
    </row>
    <row r="23762" spans="1:11" x14ac:dyDescent="0.3">
      <c r="A23762" s="341">
        <v>44004.254861053239</v>
      </c>
      <c r="B23762" s="318">
        <v>41501.169000000002</v>
      </c>
      <c r="C23762" s="318">
        <f t="shared" si="533"/>
        <v>0.26200000000244472</v>
      </c>
      <c r="D23762" s="419">
        <f t="shared" si="532"/>
        <v>0.13100000000122236</v>
      </c>
      <c r="H23762" s="406"/>
      <c r="J23762" s="82">
        <v>66</v>
      </c>
      <c r="K23762" s="320">
        <v>3</v>
      </c>
    </row>
    <row r="23763" spans="1:11" x14ac:dyDescent="0.3">
      <c r="A23763" s="341">
        <v>44004.296527719911</v>
      </c>
      <c r="B23763" s="318">
        <v>41501.421999999999</v>
      </c>
      <c r="C23763" s="318">
        <f t="shared" si="533"/>
        <v>0.2529999999969732</v>
      </c>
      <c r="D23763" s="419">
        <f t="shared" si="532"/>
        <v>0.1264999999984866</v>
      </c>
      <c r="H23763" s="406"/>
      <c r="J23763" s="82">
        <v>67</v>
      </c>
      <c r="K23763" s="321">
        <v>4</v>
      </c>
    </row>
    <row r="23764" spans="1:11" x14ac:dyDescent="0.3">
      <c r="A23764" s="341">
        <v>44004.338194386575</v>
      </c>
      <c r="B23764" s="318">
        <v>41501.669000000002</v>
      </c>
      <c r="C23764" s="318">
        <f t="shared" si="533"/>
        <v>0.2470000000030268</v>
      </c>
      <c r="D23764" s="419">
        <f t="shared" si="532"/>
        <v>0.1235000000015134</v>
      </c>
      <c r="H23764" s="406"/>
      <c r="J23764" s="82">
        <v>68</v>
      </c>
      <c r="K23764" s="391">
        <v>1</v>
      </c>
    </row>
    <row r="23765" spans="1:11" x14ac:dyDescent="0.3">
      <c r="A23765" s="341">
        <v>44004.379861053239</v>
      </c>
      <c r="B23765" s="318">
        <v>41501.919999999998</v>
      </c>
      <c r="C23765" s="318">
        <f t="shared" si="533"/>
        <v>0.25099999999656575</v>
      </c>
      <c r="D23765" s="419">
        <f t="shared" si="532"/>
        <v>0.12549999999828287</v>
      </c>
      <c r="H23765" s="406"/>
      <c r="J23765" s="82">
        <v>69</v>
      </c>
      <c r="K23765" s="319">
        <v>2</v>
      </c>
    </row>
    <row r="23766" spans="1:11" x14ac:dyDescent="0.3">
      <c r="A23766" s="341">
        <v>44004.421527719911</v>
      </c>
      <c r="B23766" s="318">
        <v>41502.173000000003</v>
      </c>
      <c r="C23766" s="318">
        <f t="shared" si="533"/>
        <v>0.25300000000424916</v>
      </c>
      <c r="D23766" s="419">
        <f t="shared" si="532"/>
        <v>0.12650000000212458</v>
      </c>
      <c r="H23766" s="406"/>
      <c r="J23766" s="82">
        <v>70</v>
      </c>
      <c r="K23766" s="320">
        <v>3</v>
      </c>
    </row>
    <row r="23767" spans="1:11" x14ac:dyDescent="0.3">
      <c r="A23767" s="341">
        <v>44004.463194386575</v>
      </c>
      <c r="B23767" s="318">
        <v>41502.425000000003</v>
      </c>
      <c r="C23767" s="318">
        <f t="shared" si="533"/>
        <v>0.25200000000040745</v>
      </c>
      <c r="D23767" s="419">
        <f t="shared" si="532"/>
        <v>0.12600000000020373</v>
      </c>
      <c r="H23767" s="406"/>
      <c r="J23767" s="82">
        <v>71</v>
      </c>
      <c r="K23767" s="321">
        <v>4</v>
      </c>
    </row>
    <row r="23768" spans="1:11" x14ac:dyDescent="0.3">
      <c r="A23768" s="341">
        <v>44004.504861053239</v>
      </c>
      <c r="B23768" s="318">
        <v>41502.67</v>
      </c>
      <c r="C23768" s="318">
        <f t="shared" si="533"/>
        <v>0.24499999999534339</v>
      </c>
      <c r="D23768" s="419">
        <f t="shared" si="532"/>
        <v>0.12249999999767169</v>
      </c>
      <c r="H23768" s="406"/>
      <c r="J23768" s="82">
        <v>72</v>
      </c>
      <c r="K23768" s="391">
        <v>1</v>
      </c>
    </row>
    <row r="23769" spans="1:11" x14ac:dyDescent="0.3">
      <c r="A23769" s="341">
        <v>44004.546527719911</v>
      </c>
      <c r="B23769" s="318">
        <v>41502.921999999999</v>
      </c>
      <c r="C23769" s="318">
        <f t="shared" si="533"/>
        <v>0.25200000000040745</v>
      </c>
      <c r="D23769" s="419">
        <f t="shared" si="532"/>
        <v>0.12600000000020373</v>
      </c>
      <c r="H23769" s="406"/>
      <c r="J23769" s="82">
        <v>73</v>
      </c>
      <c r="K23769" s="319">
        <v>2</v>
      </c>
    </row>
    <row r="23770" spans="1:11" x14ac:dyDescent="0.3">
      <c r="A23770" s="341">
        <v>44004.588194386575</v>
      </c>
      <c r="B23770" s="318">
        <v>41503.178</v>
      </c>
      <c r="C23770" s="318">
        <f t="shared" si="533"/>
        <v>0.25600000000122236</v>
      </c>
      <c r="D23770" s="419">
        <f t="shared" si="532"/>
        <v>0.12800000000061118</v>
      </c>
      <c r="H23770" s="406"/>
      <c r="J23770" s="82">
        <v>74</v>
      </c>
      <c r="K23770" s="320">
        <v>3</v>
      </c>
    </row>
    <row r="23771" spans="1:11" x14ac:dyDescent="0.3">
      <c r="A23771" s="341">
        <v>44004.629861053239</v>
      </c>
      <c r="B23771" s="318">
        <v>41503.42</v>
      </c>
      <c r="C23771" s="318">
        <f t="shared" si="533"/>
        <v>0.24199999999837019</v>
      </c>
      <c r="D23771" s="419">
        <f t="shared" si="532"/>
        <v>0.12099999999918509</v>
      </c>
      <c r="H23771" s="406"/>
      <c r="J23771" s="82">
        <v>75</v>
      </c>
      <c r="K23771" s="321">
        <v>4</v>
      </c>
    </row>
    <row r="23772" spans="1:11" x14ac:dyDescent="0.3">
      <c r="A23772" s="341">
        <v>44004.671527719911</v>
      </c>
      <c r="B23772" s="318">
        <v>41503.658000000003</v>
      </c>
      <c r="C23772" s="318">
        <f t="shared" si="533"/>
        <v>0.23800000000483124</v>
      </c>
      <c r="D23772" s="419">
        <f t="shared" si="532"/>
        <v>0.11900000000241562</v>
      </c>
      <c r="H23772" s="406"/>
      <c r="J23772" s="82">
        <v>76</v>
      </c>
      <c r="K23772" s="391">
        <v>1</v>
      </c>
    </row>
    <row r="23773" spans="1:11" x14ac:dyDescent="0.3">
      <c r="A23773" s="341">
        <v>44004.713194386575</v>
      </c>
      <c r="B23773" s="318">
        <v>41503.902000000002</v>
      </c>
      <c r="C23773" s="318">
        <f t="shared" si="533"/>
        <v>0.24399999999877764</v>
      </c>
      <c r="D23773" s="419">
        <f t="shared" si="532"/>
        <v>0.12199999999938882</v>
      </c>
      <c r="H23773" s="406"/>
      <c r="J23773" s="82">
        <v>77</v>
      </c>
      <c r="K23773" s="319">
        <v>2</v>
      </c>
    </row>
    <row r="23774" spans="1:11" x14ac:dyDescent="0.3">
      <c r="A23774" s="341">
        <v>44004.754861053239</v>
      </c>
      <c r="B23774" s="318">
        <v>41504.158000000003</v>
      </c>
      <c r="C23774" s="318">
        <f t="shared" si="533"/>
        <v>0.25600000000122236</v>
      </c>
      <c r="D23774" s="419">
        <f t="shared" si="532"/>
        <v>0.12800000000061118</v>
      </c>
      <c r="H23774" s="406"/>
      <c r="J23774" s="82">
        <v>78</v>
      </c>
      <c r="K23774" s="320">
        <v>3</v>
      </c>
    </row>
    <row r="23775" spans="1:11" x14ac:dyDescent="0.3">
      <c r="A23775" s="341">
        <v>44004.796527719911</v>
      </c>
      <c r="B23775" s="318">
        <v>41504.400999999998</v>
      </c>
      <c r="C23775" s="318">
        <f t="shared" si="533"/>
        <v>0.24299999999493593</v>
      </c>
      <c r="D23775" s="419">
        <f t="shared" si="532"/>
        <v>0.12149999999746797</v>
      </c>
      <c r="H23775" s="406"/>
      <c r="J23775" s="82">
        <v>79</v>
      </c>
      <c r="K23775" s="321">
        <v>4</v>
      </c>
    </row>
    <row r="23776" spans="1:11" x14ac:dyDescent="0.3">
      <c r="A23776" s="341">
        <v>44004.838194386575</v>
      </c>
      <c r="B23776" s="318">
        <v>41504.629999999997</v>
      </c>
      <c r="C23776" s="318">
        <f t="shared" si="533"/>
        <v>0.22899999999935972</v>
      </c>
      <c r="D23776" s="419">
        <f t="shared" si="532"/>
        <v>0.11449999999967986</v>
      </c>
      <c r="H23776" s="406"/>
      <c r="J23776" s="82">
        <v>80</v>
      </c>
      <c r="K23776" s="391">
        <v>1</v>
      </c>
    </row>
    <row r="23777" spans="1:11" x14ac:dyDescent="0.3">
      <c r="A23777" s="341">
        <v>44004.879861053239</v>
      </c>
      <c r="B23777" s="318">
        <v>41504.872000000003</v>
      </c>
      <c r="C23777" s="318">
        <f t="shared" si="533"/>
        <v>0.24200000000564614</v>
      </c>
      <c r="D23777" s="419">
        <f t="shared" si="532"/>
        <v>0.12100000000282307</v>
      </c>
      <c r="H23777" s="406"/>
      <c r="J23777" s="82">
        <v>81</v>
      </c>
      <c r="K23777" s="319">
        <v>2</v>
      </c>
    </row>
    <row r="23778" spans="1:11" x14ac:dyDescent="0.3">
      <c r="A23778" s="341">
        <v>44004.921527719911</v>
      </c>
      <c r="B23778" s="318">
        <v>41505.125</v>
      </c>
      <c r="C23778" s="318">
        <f t="shared" si="533"/>
        <v>0.2529999999969732</v>
      </c>
      <c r="D23778" s="419">
        <f t="shared" si="532"/>
        <v>0.1264999999984866</v>
      </c>
      <c r="H23778" s="406"/>
      <c r="J23778" s="82">
        <v>82</v>
      </c>
      <c r="K23778" s="320">
        <v>3</v>
      </c>
    </row>
    <row r="23779" spans="1:11" x14ac:dyDescent="0.3">
      <c r="A23779" s="341">
        <v>44004.963194386575</v>
      </c>
      <c r="B23779" s="318">
        <v>41505.370999999999</v>
      </c>
      <c r="C23779" s="318">
        <f t="shared" si="533"/>
        <v>0.24599999999918509</v>
      </c>
      <c r="D23779" s="419">
        <f t="shared" si="532"/>
        <v>0.12299999999959255</v>
      </c>
      <c r="E23779" s="336">
        <f>SUM(C23756:C23779)*7.4805194805</f>
        <v>44.531532467426516</v>
      </c>
      <c r="F23779" s="324">
        <f>AVERAGE(D23756:D23779)</f>
        <v>0.12402083333336122</v>
      </c>
      <c r="G23779" s="324">
        <f>_xlfn.STDEV.S(D23756:D23779)</f>
        <v>3.9300380754652923E-3</v>
      </c>
      <c r="H23779" s="406"/>
      <c r="J23779" s="82">
        <v>83</v>
      </c>
      <c r="K23779" s="321">
        <v>4</v>
      </c>
    </row>
    <row r="23780" spans="1:11" x14ac:dyDescent="0.3">
      <c r="A23780" s="341">
        <v>44005.004861053239</v>
      </c>
      <c r="B23780" s="318">
        <v>41505.61</v>
      </c>
      <c r="C23780" s="318">
        <f t="shared" si="533"/>
        <v>0.23900000000139698</v>
      </c>
      <c r="D23780" s="419">
        <f t="shared" si="532"/>
        <v>0.11950000000069849</v>
      </c>
      <c r="H23780" s="406"/>
      <c r="J23780" s="82">
        <v>84</v>
      </c>
      <c r="K23780" s="391">
        <v>1</v>
      </c>
    </row>
    <row r="23781" spans="1:11" x14ac:dyDescent="0.3">
      <c r="A23781" s="341">
        <v>44005.046527719911</v>
      </c>
      <c r="B23781" s="318">
        <v>41505.858999999997</v>
      </c>
      <c r="C23781" s="318">
        <f t="shared" si="533"/>
        <v>0.24899999999615829</v>
      </c>
      <c r="D23781" s="419">
        <f t="shared" si="532"/>
        <v>0.12449999999807915</v>
      </c>
      <c r="H23781" s="406"/>
      <c r="J23781" s="82">
        <v>85</v>
      </c>
      <c r="K23781" s="319">
        <v>2</v>
      </c>
    </row>
    <row r="23782" spans="1:11" x14ac:dyDescent="0.3">
      <c r="A23782" s="341">
        <v>44005.088194386575</v>
      </c>
      <c r="B23782" s="318">
        <v>41506.116999999998</v>
      </c>
      <c r="C23782" s="318">
        <f t="shared" si="533"/>
        <v>0.25800000000162981</v>
      </c>
      <c r="D23782" s="419">
        <f t="shared" si="532"/>
        <v>0.12900000000081491</v>
      </c>
      <c r="H23782" s="406"/>
      <c r="J23782" s="82">
        <v>86</v>
      </c>
      <c r="K23782" s="320">
        <v>3</v>
      </c>
    </row>
    <row r="23783" spans="1:11" x14ac:dyDescent="0.3">
      <c r="A23783" s="341">
        <v>44005.129861053239</v>
      </c>
      <c r="B23783" s="318">
        <v>41506.368999999999</v>
      </c>
      <c r="C23783" s="318">
        <f t="shared" si="533"/>
        <v>0.25200000000040745</v>
      </c>
      <c r="D23783" s="419">
        <f t="shared" si="532"/>
        <v>0.12600000000020373</v>
      </c>
      <c r="H23783" s="406"/>
      <c r="J23783" s="82">
        <v>87</v>
      </c>
      <c r="K23783" s="321">
        <v>4</v>
      </c>
    </row>
    <row r="23784" spans="1:11" x14ac:dyDescent="0.3">
      <c r="A23784" s="341">
        <v>44005.171527719911</v>
      </c>
      <c r="B23784" s="318">
        <v>41506.612000000001</v>
      </c>
      <c r="C23784" s="318">
        <f t="shared" si="533"/>
        <v>0.24300000000221189</v>
      </c>
      <c r="D23784" s="419">
        <f t="shared" si="532"/>
        <v>0.12150000000110595</v>
      </c>
      <c r="H23784" s="406"/>
      <c r="J23784" s="82">
        <v>88</v>
      </c>
      <c r="K23784" s="391">
        <v>1</v>
      </c>
    </row>
    <row r="23785" spans="1:11" x14ac:dyDescent="0.3">
      <c r="A23785" s="341">
        <v>44005.213194386575</v>
      </c>
      <c r="B23785" s="318">
        <v>41506.864000000001</v>
      </c>
      <c r="C23785" s="318">
        <f t="shared" si="533"/>
        <v>0.25200000000040745</v>
      </c>
      <c r="D23785" s="419">
        <f t="shared" si="532"/>
        <v>0.12600000000020373</v>
      </c>
      <c r="H23785" s="406"/>
      <c r="J23785" s="82">
        <v>89</v>
      </c>
      <c r="K23785" s="319">
        <v>2</v>
      </c>
    </row>
    <row r="23786" spans="1:11" x14ac:dyDescent="0.3">
      <c r="A23786" s="341">
        <v>44005.254861053239</v>
      </c>
      <c r="B23786" s="318">
        <v>41507.122000000003</v>
      </c>
      <c r="C23786" s="318">
        <f t="shared" si="533"/>
        <v>0.25800000000162981</v>
      </c>
      <c r="D23786" s="419">
        <f t="shared" si="532"/>
        <v>0.12900000000081491</v>
      </c>
      <c r="H23786" s="406"/>
      <c r="J23786" s="82">
        <v>90</v>
      </c>
      <c r="K23786" s="320">
        <v>3</v>
      </c>
    </row>
    <row r="23787" spans="1:11" x14ac:dyDescent="0.3">
      <c r="A23787" s="341">
        <v>44005.296527719911</v>
      </c>
      <c r="B23787" s="318">
        <v>41507.377999999997</v>
      </c>
      <c r="C23787" s="318">
        <f t="shared" si="533"/>
        <v>0.2559999999939464</v>
      </c>
      <c r="D23787" s="419">
        <f t="shared" si="532"/>
        <v>0.1279999999969732</v>
      </c>
      <c r="H23787" s="406"/>
      <c r="J23787" s="82">
        <v>91</v>
      </c>
      <c r="K23787" s="321">
        <v>4</v>
      </c>
    </row>
    <row r="23788" spans="1:11" x14ac:dyDescent="0.3">
      <c r="A23788" s="341">
        <v>44005.338194386575</v>
      </c>
      <c r="B23788" s="318">
        <v>41507.623</v>
      </c>
      <c r="C23788" s="318">
        <f t="shared" si="533"/>
        <v>0.24500000000261934</v>
      </c>
      <c r="D23788" s="419">
        <f t="shared" si="532"/>
        <v>0.12250000000130967</v>
      </c>
      <c r="H23788" s="406"/>
      <c r="J23788" s="82">
        <v>92</v>
      </c>
      <c r="K23788" s="391">
        <v>1</v>
      </c>
    </row>
    <row r="23789" spans="1:11" x14ac:dyDescent="0.3">
      <c r="A23789" s="341">
        <v>44005.379861053239</v>
      </c>
      <c r="B23789" s="318">
        <v>41507.879999999997</v>
      </c>
      <c r="C23789" s="318">
        <f t="shared" si="533"/>
        <v>0.25699999999778811</v>
      </c>
      <c r="D23789" s="419">
        <f t="shared" si="532"/>
        <v>0.12849999999889405</v>
      </c>
      <c r="H23789" s="406"/>
      <c r="J23789" s="82">
        <v>93</v>
      </c>
      <c r="K23789" s="319">
        <v>2</v>
      </c>
    </row>
    <row r="23790" spans="1:11" x14ac:dyDescent="0.3">
      <c r="A23790" s="341">
        <v>44005.421527719911</v>
      </c>
      <c r="B23790" s="318">
        <v>41508.14</v>
      </c>
      <c r="C23790" s="318">
        <f t="shared" si="533"/>
        <v>0.26000000000203727</v>
      </c>
      <c r="D23790" s="419">
        <f t="shared" si="532"/>
        <v>0.13000000000101863</v>
      </c>
      <c r="H23790" s="406"/>
      <c r="J23790" s="82">
        <v>94</v>
      </c>
      <c r="K23790" s="320">
        <v>3</v>
      </c>
    </row>
    <row r="23791" spans="1:11" x14ac:dyDescent="0.3">
      <c r="A23791" s="341">
        <v>44005.463194386575</v>
      </c>
      <c r="B23791" s="318">
        <v>41508.39</v>
      </c>
      <c r="C23791" s="318">
        <f t="shared" si="533"/>
        <v>0.25</v>
      </c>
      <c r="D23791" s="419">
        <f t="shared" si="532"/>
        <v>0.125</v>
      </c>
      <c r="H23791" s="406"/>
      <c r="J23791" s="82">
        <v>95</v>
      </c>
      <c r="K23791" s="321">
        <v>4</v>
      </c>
    </row>
    <row r="23792" spans="1:11" x14ac:dyDescent="0.3">
      <c r="A23792" s="341">
        <v>44005.504861053239</v>
      </c>
      <c r="B23792" s="318">
        <v>41508.637999999999</v>
      </c>
      <c r="C23792" s="318">
        <f t="shared" si="533"/>
        <v>0.24799999999959255</v>
      </c>
      <c r="D23792" s="419">
        <f t="shared" si="532"/>
        <v>0.12399999999979627</v>
      </c>
      <c r="H23792" s="406"/>
      <c r="J23792" s="82">
        <v>96</v>
      </c>
      <c r="K23792" s="391">
        <v>1</v>
      </c>
    </row>
    <row r="23793" spans="1:12" x14ac:dyDescent="0.3">
      <c r="A23793" s="341">
        <v>44005.546527719911</v>
      </c>
      <c r="B23793" s="318">
        <v>41508.89</v>
      </c>
      <c r="C23793" s="318">
        <f t="shared" si="533"/>
        <v>0.25200000000040745</v>
      </c>
      <c r="D23793" s="419">
        <f t="shared" si="532"/>
        <v>0.12600000000020373</v>
      </c>
      <c r="H23793" s="406"/>
      <c r="J23793" s="82">
        <v>97</v>
      </c>
      <c r="K23793" s="319">
        <v>2</v>
      </c>
    </row>
    <row r="23794" spans="1:12" x14ac:dyDescent="0.3">
      <c r="A23794" s="341">
        <v>44005.588194386575</v>
      </c>
      <c r="B23794" s="318">
        <v>41509.148000000001</v>
      </c>
      <c r="C23794" s="318">
        <f t="shared" si="533"/>
        <v>0.25800000000162981</v>
      </c>
      <c r="D23794" s="419">
        <f t="shared" si="532"/>
        <v>0.12900000000081491</v>
      </c>
      <c r="H23794" s="406"/>
      <c r="J23794" s="82">
        <v>98</v>
      </c>
      <c r="K23794" s="320">
        <v>3</v>
      </c>
    </row>
    <row r="23795" spans="1:12" x14ac:dyDescent="0.3">
      <c r="A23795" s="341">
        <v>44005.602083333331</v>
      </c>
      <c r="B23795" s="318">
        <v>41509.148000000001</v>
      </c>
      <c r="H23795" s="332"/>
      <c r="J23795" s="82">
        <v>1</v>
      </c>
      <c r="K23795" s="320">
        <v>3</v>
      </c>
      <c r="L23795" s="54" t="s">
        <v>313</v>
      </c>
    </row>
    <row r="23796" spans="1:12" x14ac:dyDescent="0.3">
      <c r="A23796" s="341">
        <v>44005.643750000003</v>
      </c>
      <c r="B23796" s="318">
        <v>41509.396999999997</v>
      </c>
      <c r="C23796" s="318">
        <f t="shared" si="533"/>
        <v>0.24899999999615829</v>
      </c>
      <c r="D23796" s="419">
        <f t="shared" si="532"/>
        <v>0.12449999999807915</v>
      </c>
      <c r="H23796" s="406"/>
      <c r="J23796" s="82">
        <v>2</v>
      </c>
      <c r="K23796" s="321">
        <v>4</v>
      </c>
    </row>
    <row r="23797" spans="1:12" x14ac:dyDescent="0.3">
      <c r="A23797" s="341">
        <v>44005.685416666667</v>
      </c>
      <c r="B23797" s="318">
        <v>41509.631999999998</v>
      </c>
      <c r="C23797" s="318">
        <f t="shared" si="533"/>
        <v>0.23500000000058208</v>
      </c>
      <c r="D23797" s="419">
        <f t="shared" si="532"/>
        <v>0.11750000000029104</v>
      </c>
      <c r="H23797" s="406"/>
      <c r="J23797" s="82">
        <v>3</v>
      </c>
      <c r="K23797" s="391">
        <v>1</v>
      </c>
    </row>
    <row r="23798" spans="1:12" x14ac:dyDescent="0.3">
      <c r="A23798" s="341">
        <v>44005.727083333331</v>
      </c>
      <c r="B23798" s="318">
        <v>41509.879999999997</v>
      </c>
      <c r="C23798" s="318">
        <f t="shared" si="533"/>
        <v>0.24799999999959255</v>
      </c>
      <c r="D23798" s="419">
        <f t="shared" si="532"/>
        <v>0.12399999999979627</v>
      </c>
      <c r="H23798" s="406"/>
      <c r="J23798" s="82">
        <v>4</v>
      </c>
      <c r="K23798" s="319">
        <v>2</v>
      </c>
    </row>
    <row r="23799" spans="1:12" x14ac:dyDescent="0.3">
      <c r="A23799" s="341">
        <v>44005.768750000003</v>
      </c>
      <c r="B23799" s="318">
        <v>41510.127999999997</v>
      </c>
      <c r="C23799" s="318">
        <f t="shared" si="533"/>
        <v>0.24799999999959255</v>
      </c>
      <c r="D23799" s="419">
        <f t="shared" si="532"/>
        <v>0.12399999999979627</v>
      </c>
      <c r="H23799" s="406"/>
      <c r="J23799" s="82">
        <v>5</v>
      </c>
      <c r="K23799" s="320">
        <v>3</v>
      </c>
    </row>
    <row r="23800" spans="1:12" x14ac:dyDescent="0.3">
      <c r="A23800" s="341">
        <v>44005.810416666667</v>
      </c>
      <c r="B23800" s="318">
        <v>41510.370999999999</v>
      </c>
      <c r="C23800" s="318">
        <f t="shared" si="533"/>
        <v>0.24300000000221189</v>
      </c>
      <c r="D23800" s="419">
        <f t="shared" si="532"/>
        <v>0.12150000000110595</v>
      </c>
      <c r="H23800" s="406"/>
      <c r="J23800" s="82">
        <v>6</v>
      </c>
      <c r="K23800" s="321">
        <v>4</v>
      </c>
    </row>
    <row r="23801" spans="1:12" x14ac:dyDescent="0.3">
      <c r="A23801" s="341">
        <v>44005.852083101854</v>
      </c>
      <c r="B23801" s="318">
        <v>41510.608</v>
      </c>
      <c r="C23801" s="318">
        <f t="shared" si="533"/>
        <v>0.23700000000098953</v>
      </c>
      <c r="D23801" s="419">
        <f t="shared" si="532"/>
        <v>0.11850000000049477</v>
      </c>
      <c r="H23801" s="406"/>
      <c r="J23801" s="82">
        <v>7</v>
      </c>
      <c r="K23801" s="391">
        <v>1</v>
      </c>
    </row>
    <row r="23802" spans="1:12" x14ac:dyDescent="0.3">
      <c r="A23802" s="341">
        <v>44005.893749710645</v>
      </c>
      <c r="B23802" s="318">
        <v>41510.85</v>
      </c>
      <c r="C23802" s="318">
        <f t="shared" si="533"/>
        <v>0.24199999999837019</v>
      </c>
      <c r="D23802" s="419">
        <f t="shared" si="532"/>
        <v>0.12099999999918509</v>
      </c>
      <c r="H23802" s="406"/>
      <c r="J23802" s="82">
        <v>8</v>
      </c>
      <c r="K23802" s="319">
        <v>2</v>
      </c>
    </row>
    <row r="23803" spans="1:12" x14ac:dyDescent="0.3">
      <c r="A23803" s="341">
        <v>44005.935416319444</v>
      </c>
      <c r="B23803" s="318">
        <v>41511.097999999998</v>
      </c>
      <c r="C23803" s="318">
        <f t="shared" si="533"/>
        <v>0.24799999999959255</v>
      </c>
      <c r="D23803" s="419">
        <f t="shared" si="532"/>
        <v>0.12399999999979627</v>
      </c>
      <c r="H23803" s="406"/>
      <c r="J23803" s="82">
        <v>9</v>
      </c>
      <c r="K23803" s="320">
        <v>3</v>
      </c>
    </row>
    <row r="23804" spans="1:12" x14ac:dyDescent="0.3">
      <c r="A23804" s="341">
        <v>44005.977082928242</v>
      </c>
      <c r="B23804" s="318">
        <v>41511.339999999997</v>
      </c>
      <c r="C23804" s="318">
        <f t="shared" si="533"/>
        <v>0.24199999999837019</v>
      </c>
      <c r="D23804" s="419">
        <f t="shared" si="532"/>
        <v>0.12099999999918509</v>
      </c>
      <c r="E23804" s="336">
        <f>SUM(C23780:C23804)*7.4805194805</f>
        <v>44.651220779084468</v>
      </c>
      <c r="F23804" s="324">
        <f>AVERAGE(D23780:D23804)</f>
        <v>0.12435416666661088</v>
      </c>
      <c r="G23804" s="324">
        <f>_xlfn.STDEV.S(D23780:D23804)</f>
        <v>3.5092398738105646E-3</v>
      </c>
      <c r="H23804" s="406"/>
      <c r="J23804" s="82">
        <v>10</v>
      </c>
      <c r="K23804" s="321">
        <v>4</v>
      </c>
    </row>
    <row r="23805" spans="1:12" x14ac:dyDescent="0.3">
      <c r="A23805" s="341">
        <v>44006.018749537034</v>
      </c>
      <c r="B23805" s="318">
        <v>41511.582000000002</v>
      </c>
      <c r="C23805" s="318">
        <f t="shared" si="533"/>
        <v>0.24200000000564614</v>
      </c>
      <c r="D23805" s="419">
        <f t="shared" si="532"/>
        <v>0.12100000000282307</v>
      </c>
      <c r="H23805" s="406"/>
      <c r="J23805" s="82">
        <v>11</v>
      </c>
      <c r="K23805" s="391">
        <v>1</v>
      </c>
    </row>
    <row r="23806" spans="1:12" x14ac:dyDescent="0.3">
      <c r="A23806" s="341">
        <v>44006.060416145832</v>
      </c>
      <c r="B23806" s="318">
        <v>41511.830999999998</v>
      </c>
      <c r="C23806" s="318">
        <f t="shared" si="533"/>
        <v>0.24899999999615829</v>
      </c>
      <c r="D23806" s="419">
        <f t="shared" si="532"/>
        <v>0.12449999999807915</v>
      </c>
      <c r="H23806" s="406"/>
      <c r="J23806" s="82">
        <v>12</v>
      </c>
      <c r="K23806" s="319">
        <v>2</v>
      </c>
    </row>
    <row r="23807" spans="1:12" x14ac:dyDescent="0.3">
      <c r="A23807" s="341">
        <v>44006.102082754631</v>
      </c>
      <c r="B23807" s="318">
        <v>41512.089999999997</v>
      </c>
      <c r="C23807" s="318">
        <f t="shared" si="533"/>
        <v>0.25899999999819556</v>
      </c>
      <c r="D23807" s="419">
        <f t="shared" si="532"/>
        <v>0.12949999999909778</v>
      </c>
      <c r="H23807" s="406"/>
      <c r="J23807" s="82">
        <v>13</v>
      </c>
      <c r="K23807" s="320">
        <v>3</v>
      </c>
    </row>
    <row r="23808" spans="1:12" x14ac:dyDescent="0.3">
      <c r="A23808" s="341">
        <v>44006.143749363429</v>
      </c>
      <c r="B23808" s="318">
        <v>41512.339999999997</v>
      </c>
      <c r="C23808" s="318">
        <f t="shared" si="533"/>
        <v>0.25</v>
      </c>
      <c r="D23808" s="419">
        <f t="shared" si="532"/>
        <v>0.125</v>
      </c>
      <c r="H23808" s="406"/>
      <c r="J23808" s="82">
        <v>14</v>
      </c>
      <c r="K23808" s="321">
        <v>4</v>
      </c>
    </row>
    <row r="23809" spans="1:11" x14ac:dyDescent="0.3">
      <c r="A23809" s="341">
        <v>44006.185415972221</v>
      </c>
      <c r="B23809" s="318">
        <v>41512.588000000003</v>
      </c>
      <c r="C23809" s="318">
        <f t="shared" si="533"/>
        <v>0.2480000000068685</v>
      </c>
      <c r="D23809" s="419">
        <f t="shared" si="532"/>
        <v>0.12400000000343425</v>
      </c>
      <c r="H23809" s="406"/>
      <c r="J23809" s="82">
        <v>15</v>
      </c>
      <c r="K23809" s="391">
        <v>1</v>
      </c>
    </row>
    <row r="23810" spans="1:11" x14ac:dyDescent="0.3">
      <c r="A23810" s="341">
        <v>44006.227082581019</v>
      </c>
      <c r="B23810" s="318">
        <v>41512.837</v>
      </c>
      <c r="C23810" s="318">
        <f t="shared" si="533"/>
        <v>0.24899999999615829</v>
      </c>
      <c r="D23810" s="419">
        <f t="shared" si="532"/>
        <v>0.12449999999807915</v>
      </c>
      <c r="H23810" s="406"/>
      <c r="J23810" s="82">
        <v>16</v>
      </c>
      <c r="K23810" s="319">
        <v>2</v>
      </c>
    </row>
    <row r="23811" spans="1:11" x14ac:dyDescent="0.3">
      <c r="A23811" s="341">
        <v>44006.268749189818</v>
      </c>
      <c r="B23811" s="318">
        <v>41513.099000000002</v>
      </c>
      <c r="C23811" s="318">
        <f t="shared" si="533"/>
        <v>0.26200000000244472</v>
      </c>
      <c r="D23811" s="419">
        <f t="shared" si="532"/>
        <v>0.13100000000122236</v>
      </c>
      <c r="H23811" s="406"/>
      <c r="J23811" s="82">
        <v>17</v>
      </c>
      <c r="K23811" s="320">
        <v>3</v>
      </c>
    </row>
    <row r="23812" spans="1:11" x14ac:dyDescent="0.3">
      <c r="A23812" s="341">
        <v>44006.310415798609</v>
      </c>
      <c r="B23812" s="318">
        <v>41513.358</v>
      </c>
      <c r="C23812" s="318">
        <f t="shared" si="533"/>
        <v>0.25899999999819556</v>
      </c>
      <c r="D23812" s="419">
        <f t="shared" si="532"/>
        <v>0.12949999999909778</v>
      </c>
      <c r="H23812" s="406"/>
      <c r="J23812" s="82">
        <v>18</v>
      </c>
      <c r="K23812" s="321">
        <v>4</v>
      </c>
    </row>
    <row r="23813" spans="1:11" x14ac:dyDescent="0.3">
      <c r="A23813" s="341">
        <v>44006.352082407408</v>
      </c>
      <c r="B23813" s="318">
        <v>41513.601999999999</v>
      </c>
      <c r="C23813" s="318">
        <f t="shared" si="533"/>
        <v>0.24399999999877764</v>
      </c>
      <c r="D23813" s="419">
        <f t="shared" si="532"/>
        <v>0.12199999999938882</v>
      </c>
      <c r="H23813" s="406"/>
      <c r="J23813" s="82">
        <v>19</v>
      </c>
      <c r="K23813" s="391">
        <v>1</v>
      </c>
    </row>
    <row r="23814" spans="1:11" x14ac:dyDescent="0.3">
      <c r="A23814" s="341">
        <v>44006.393749016206</v>
      </c>
      <c r="B23814" s="318">
        <v>41513.851999999999</v>
      </c>
      <c r="C23814" s="318">
        <f t="shared" si="533"/>
        <v>0.25</v>
      </c>
      <c r="D23814" s="419">
        <f t="shared" si="532"/>
        <v>0.125</v>
      </c>
      <c r="H23814" s="406"/>
      <c r="J23814" s="82">
        <v>20</v>
      </c>
      <c r="K23814" s="319">
        <v>2</v>
      </c>
    </row>
    <row r="23815" spans="1:11" x14ac:dyDescent="0.3">
      <c r="A23815" s="341">
        <v>44006.435415624997</v>
      </c>
      <c r="B23815" s="318">
        <v>41514.110999999997</v>
      </c>
      <c r="C23815" s="318">
        <f t="shared" si="533"/>
        <v>0.25899999999819556</v>
      </c>
      <c r="D23815" s="419">
        <f t="shared" si="532"/>
        <v>0.12949999999909778</v>
      </c>
      <c r="H23815" s="406"/>
      <c r="J23815" s="82">
        <v>21</v>
      </c>
      <c r="K23815" s="320">
        <v>3</v>
      </c>
    </row>
    <row r="23816" spans="1:11" x14ac:dyDescent="0.3">
      <c r="A23816" s="341">
        <v>44006.477082233796</v>
      </c>
      <c r="B23816" s="318">
        <v>41514.362999999998</v>
      </c>
      <c r="C23816" s="318">
        <f t="shared" si="533"/>
        <v>0.25200000000040745</v>
      </c>
      <c r="D23816" s="419">
        <f t="shared" si="532"/>
        <v>0.12600000000020373</v>
      </c>
      <c r="H23816" s="406"/>
      <c r="J23816" s="82">
        <v>22</v>
      </c>
      <c r="K23816" s="321">
        <v>4</v>
      </c>
    </row>
    <row r="23817" spans="1:11" x14ac:dyDescent="0.3">
      <c r="A23817" s="341">
        <v>44006.518748842595</v>
      </c>
      <c r="B23817" s="318">
        <v>41514.61</v>
      </c>
      <c r="C23817" s="318">
        <f t="shared" si="533"/>
        <v>0.2470000000030268</v>
      </c>
      <c r="D23817" s="419">
        <f t="shared" si="532"/>
        <v>0.1235000000015134</v>
      </c>
      <c r="H23817" s="406"/>
      <c r="J23817" s="82">
        <v>23</v>
      </c>
      <c r="K23817" s="391">
        <v>1</v>
      </c>
    </row>
    <row r="23818" spans="1:11" x14ac:dyDescent="0.3">
      <c r="A23818" s="341">
        <v>44006.560415451386</v>
      </c>
      <c r="B23818" s="318">
        <v>41514.86</v>
      </c>
      <c r="C23818" s="318">
        <f t="shared" si="533"/>
        <v>0.25</v>
      </c>
      <c r="D23818" s="419">
        <f t="shared" si="532"/>
        <v>0.125</v>
      </c>
      <c r="H23818" s="406"/>
      <c r="J23818" s="82">
        <v>24</v>
      </c>
      <c r="K23818" s="319">
        <v>2</v>
      </c>
    </row>
    <row r="23819" spans="1:11" x14ac:dyDescent="0.3">
      <c r="A23819" s="341">
        <v>44006.602082060184</v>
      </c>
      <c r="B23819" s="318">
        <v>41515.114999999998</v>
      </c>
      <c r="C23819" s="318">
        <f t="shared" si="533"/>
        <v>0.25499999999738066</v>
      </c>
      <c r="D23819" s="419">
        <f t="shared" si="532"/>
        <v>0.12749999999869033</v>
      </c>
      <c r="H23819" s="406"/>
      <c r="J23819" s="82">
        <v>25</v>
      </c>
      <c r="K23819" s="320">
        <v>3</v>
      </c>
    </row>
    <row r="23820" spans="1:11" x14ac:dyDescent="0.3">
      <c r="A23820" s="341">
        <v>44006.643748668983</v>
      </c>
      <c r="B23820" s="318">
        <v>41515.360999999997</v>
      </c>
      <c r="C23820" s="318">
        <f t="shared" si="533"/>
        <v>0.24599999999918509</v>
      </c>
      <c r="D23820" s="419">
        <f t="shared" si="532"/>
        <v>0.12299999999959255</v>
      </c>
      <c r="H23820" s="406"/>
      <c r="J23820" s="82">
        <v>26</v>
      </c>
      <c r="K23820" s="321">
        <v>4</v>
      </c>
    </row>
    <row r="23821" spans="1:11" x14ac:dyDescent="0.3">
      <c r="A23821" s="341">
        <v>44006.685415277774</v>
      </c>
      <c r="B23821" s="318">
        <v>41515.599999999999</v>
      </c>
      <c r="C23821" s="318">
        <f t="shared" si="533"/>
        <v>0.23900000000139698</v>
      </c>
      <c r="D23821" s="419">
        <f t="shared" si="532"/>
        <v>0.11950000000069849</v>
      </c>
      <c r="H23821" s="406"/>
      <c r="J23821" s="82">
        <v>27</v>
      </c>
      <c r="K23821" s="391">
        <v>1</v>
      </c>
    </row>
    <row r="23822" spans="1:11" x14ac:dyDescent="0.3">
      <c r="A23822" s="341">
        <v>44006.727081886573</v>
      </c>
      <c r="B23822" s="318">
        <v>41515.847000000002</v>
      </c>
      <c r="C23822" s="318">
        <f t="shared" si="533"/>
        <v>0.2470000000030268</v>
      </c>
      <c r="D23822" s="419">
        <f t="shared" si="532"/>
        <v>0.1235000000015134</v>
      </c>
      <c r="H23822" s="406"/>
      <c r="J23822" s="82">
        <v>28</v>
      </c>
      <c r="K23822" s="319">
        <v>2</v>
      </c>
    </row>
    <row r="23823" spans="1:11" x14ac:dyDescent="0.3">
      <c r="A23823" s="341">
        <v>44006.768748495371</v>
      </c>
      <c r="B23823" s="318">
        <v>41516.091999999997</v>
      </c>
      <c r="C23823" s="318">
        <f t="shared" si="533"/>
        <v>0.24499999999534339</v>
      </c>
      <c r="D23823" s="419">
        <f t="shared" si="532"/>
        <v>0.12249999999767169</v>
      </c>
      <c r="H23823" s="406"/>
      <c r="J23823" s="82">
        <v>29</v>
      </c>
      <c r="K23823" s="320">
        <v>3</v>
      </c>
    </row>
    <row r="23824" spans="1:11" x14ac:dyDescent="0.3">
      <c r="A23824" s="341">
        <v>44006.81041510417</v>
      </c>
      <c r="B23824" s="318">
        <v>41516.330999999998</v>
      </c>
      <c r="C23824" s="318">
        <f t="shared" si="533"/>
        <v>0.23900000000139698</v>
      </c>
      <c r="D23824" s="419">
        <f t="shared" si="532"/>
        <v>0.11950000000069849</v>
      </c>
      <c r="H23824" s="406"/>
      <c r="J23824" s="82">
        <v>30</v>
      </c>
      <c r="K23824" s="321">
        <v>4</v>
      </c>
    </row>
    <row r="23825" spans="1:11" x14ac:dyDescent="0.3">
      <c r="A23825" s="341">
        <v>44006.852081712961</v>
      </c>
      <c r="B23825" s="318">
        <v>41516.569000000003</v>
      </c>
      <c r="C23825" s="318">
        <f t="shared" si="533"/>
        <v>0.23800000000483124</v>
      </c>
      <c r="D23825" s="419">
        <f t="shared" si="532"/>
        <v>0.11900000000241562</v>
      </c>
      <c r="H23825" s="406"/>
      <c r="J23825" s="82">
        <v>31</v>
      </c>
      <c r="K23825" s="391">
        <v>1</v>
      </c>
    </row>
    <row r="23826" spans="1:11" x14ac:dyDescent="0.3">
      <c r="A23826" s="341">
        <v>44006.89374832176</v>
      </c>
      <c r="B23826" s="318">
        <v>41516.81</v>
      </c>
      <c r="C23826" s="318">
        <f t="shared" si="533"/>
        <v>0.24099999999452848</v>
      </c>
      <c r="D23826" s="419">
        <f t="shared" si="532"/>
        <v>0.12049999999726424</v>
      </c>
      <c r="H23826" s="406"/>
      <c r="J23826" s="82">
        <v>32</v>
      </c>
      <c r="K23826" s="319">
        <v>2</v>
      </c>
    </row>
    <row r="23827" spans="1:11" x14ac:dyDescent="0.3">
      <c r="A23827" s="341">
        <v>44006.935414930558</v>
      </c>
      <c r="B23827" s="318">
        <v>41517.059000000001</v>
      </c>
      <c r="C23827" s="318">
        <f t="shared" si="533"/>
        <v>0.24900000000343425</v>
      </c>
      <c r="D23827" s="419">
        <f t="shared" si="532"/>
        <v>0.12450000000171713</v>
      </c>
      <c r="H23827" s="406"/>
      <c r="J23827" s="82">
        <v>33</v>
      </c>
      <c r="K23827" s="320">
        <v>3</v>
      </c>
    </row>
    <row r="23828" spans="1:11" x14ac:dyDescent="0.3">
      <c r="A23828" s="341">
        <v>44006.977081539349</v>
      </c>
      <c r="B23828" s="318">
        <v>41517.302000000003</v>
      </c>
      <c r="C23828" s="318">
        <f t="shared" si="533"/>
        <v>0.24300000000221189</v>
      </c>
      <c r="D23828" s="419">
        <f t="shared" si="532"/>
        <v>0.12150000000110595</v>
      </c>
      <c r="E23828" s="336">
        <f>SUM(C23805:C23828)*7.4805194805</f>
        <v>44.598857142791942</v>
      </c>
      <c r="F23828" s="324">
        <f>AVERAGE(D23805:D23828)</f>
        <v>0.12420833333347521</v>
      </c>
      <c r="G23828" s="324">
        <f>_xlfn.STDEV.S(D23805:D23828)</f>
        <v>3.3586897890329581E-3</v>
      </c>
      <c r="H23828" s="406"/>
      <c r="J23828" s="82">
        <v>34</v>
      </c>
      <c r="K23828" s="321">
        <v>4</v>
      </c>
    </row>
    <row r="23829" spans="1:11" x14ac:dyDescent="0.3">
      <c r="A23829" s="341">
        <v>44007.018748148148</v>
      </c>
      <c r="B23829" s="318">
        <v>41517.540999999997</v>
      </c>
      <c r="C23829" s="318">
        <f t="shared" si="533"/>
        <v>0.23899999999412103</v>
      </c>
      <c r="D23829" s="419">
        <f t="shared" si="532"/>
        <v>0.11949999999706051</v>
      </c>
      <c r="H23829" s="406"/>
      <c r="J23829" s="82">
        <v>35</v>
      </c>
      <c r="K23829" s="391">
        <v>1</v>
      </c>
    </row>
    <row r="23830" spans="1:11" x14ac:dyDescent="0.3">
      <c r="A23830" s="341">
        <v>44007.060414756947</v>
      </c>
      <c r="B23830" s="318">
        <v>41517.781999999999</v>
      </c>
      <c r="C23830" s="318">
        <f t="shared" si="533"/>
        <v>0.24100000000180444</v>
      </c>
      <c r="D23830" s="419">
        <f t="shared" si="532"/>
        <v>0.12050000000090222</v>
      </c>
      <c r="H23830" s="406"/>
      <c r="J23830" s="82">
        <v>36</v>
      </c>
      <c r="K23830" s="319">
        <v>2</v>
      </c>
    </row>
    <row r="23831" spans="1:11" x14ac:dyDescent="0.3">
      <c r="A23831" s="341">
        <v>44007.102081365738</v>
      </c>
      <c r="B23831" s="318">
        <v>41518.04</v>
      </c>
      <c r="C23831" s="318">
        <f t="shared" si="533"/>
        <v>0.25800000000162981</v>
      </c>
      <c r="D23831" s="419">
        <f t="shared" si="532"/>
        <v>0.12900000000081491</v>
      </c>
      <c r="H23831" s="406"/>
      <c r="J23831" s="82">
        <v>37</v>
      </c>
      <c r="K23831" s="320">
        <v>3</v>
      </c>
    </row>
    <row r="23832" spans="1:11" x14ac:dyDescent="0.3">
      <c r="A23832" s="341">
        <v>44007.143747974536</v>
      </c>
      <c r="B23832" s="318">
        <v>41518.298000000003</v>
      </c>
      <c r="C23832" s="318">
        <f t="shared" si="533"/>
        <v>0.25800000000162981</v>
      </c>
      <c r="D23832" s="419">
        <f t="shared" si="532"/>
        <v>0.12900000000081491</v>
      </c>
      <c r="H23832" s="406"/>
      <c r="J23832" s="82">
        <v>38</v>
      </c>
      <c r="K23832" s="321">
        <v>4</v>
      </c>
    </row>
    <row r="23833" spans="1:11" x14ac:dyDescent="0.3">
      <c r="A23833" s="341">
        <v>44007.185414583335</v>
      </c>
      <c r="B23833" s="318">
        <v>41518.548000000003</v>
      </c>
      <c r="C23833" s="318">
        <f t="shared" si="533"/>
        <v>0.25</v>
      </c>
      <c r="D23833" s="419">
        <f t="shared" si="532"/>
        <v>0.125</v>
      </c>
      <c r="H23833" s="406"/>
      <c r="J23833" s="82">
        <v>39</v>
      </c>
      <c r="K23833" s="391">
        <v>1</v>
      </c>
    </row>
    <row r="23834" spans="1:11" x14ac:dyDescent="0.3">
      <c r="A23834" s="341">
        <v>44007.227081192126</v>
      </c>
      <c r="B23834" s="318">
        <v>41518.79</v>
      </c>
      <c r="C23834" s="318">
        <f t="shared" si="533"/>
        <v>0.24199999999837019</v>
      </c>
      <c r="D23834" s="419">
        <f t="shared" si="532"/>
        <v>0.12099999999918509</v>
      </c>
      <c r="H23834" s="406"/>
      <c r="J23834" s="82">
        <v>40</v>
      </c>
      <c r="K23834" s="319">
        <v>2</v>
      </c>
    </row>
    <row r="23835" spans="1:11" x14ac:dyDescent="0.3">
      <c r="A23835" s="341">
        <v>44007.268747800925</v>
      </c>
      <c r="B23835" s="318">
        <v>41519.048999999999</v>
      </c>
      <c r="C23835" s="318">
        <f t="shared" si="533"/>
        <v>0.25899999999819556</v>
      </c>
      <c r="D23835" s="419">
        <f t="shared" si="532"/>
        <v>0.12949999999909778</v>
      </c>
      <c r="H23835" s="406"/>
      <c r="J23835" s="82">
        <v>41</v>
      </c>
      <c r="K23835" s="320">
        <v>3</v>
      </c>
    </row>
    <row r="23836" spans="1:11" x14ac:dyDescent="0.3">
      <c r="A23836" s="341">
        <v>44007.310414409723</v>
      </c>
      <c r="B23836" s="318">
        <v>41519.307999999997</v>
      </c>
      <c r="C23836" s="318">
        <f t="shared" si="533"/>
        <v>0.25899999999819556</v>
      </c>
      <c r="D23836" s="419">
        <f t="shared" si="532"/>
        <v>0.12949999999909778</v>
      </c>
      <c r="H23836" s="406"/>
      <c r="J23836" s="82">
        <v>42</v>
      </c>
      <c r="K23836" s="321">
        <v>4</v>
      </c>
    </row>
    <row r="23837" spans="1:11" x14ac:dyDescent="0.3">
      <c r="A23837" s="341">
        <v>44007.352081018522</v>
      </c>
      <c r="B23837" s="318">
        <v>41519.56</v>
      </c>
      <c r="C23837" s="318">
        <f t="shared" si="533"/>
        <v>0.25200000000040745</v>
      </c>
      <c r="D23837" s="419">
        <f t="shared" si="532"/>
        <v>0.12600000000020373</v>
      </c>
      <c r="H23837" s="406"/>
      <c r="J23837" s="82">
        <v>43</v>
      </c>
      <c r="K23837" s="391">
        <v>1</v>
      </c>
    </row>
    <row r="23838" spans="1:11" x14ac:dyDescent="0.3">
      <c r="A23838" s="341">
        <v>44007.393747627313</v>
      </c>
      <c r="B23838" s="318">
        <v>41519.81</v>
      </c>
      <c r="C23838" s="318">
        <f t="shared" si="533"/>
        <v>0.25</v>
      </c>
      <c r="D23838" s="419">
        <f t="shared" si="532"/>
        <v>0.125</v>
      </c>
      <c r="H23838" s="406"/>
      <c r="J23838" s="82">
        <v>44</v>
      </c>
      <c r="K23838" s="319">
        <v>2</v>
      </c>
    </row>
    <row r="23839" spans="1:11" x14ac:dyDescent="0.3">
      <c r="A23839" s="341">
        <v>44007.435414236112</v>
      </c>
      <c r="B23839" s="318">
        <v>41520.061999999998</v>
      </c>
      <c r="C23839" s="318">
        <f t="shared" si="533"/>
        <v>0.25200000000040745</v>
      </c>
      <c r="D23839" s="419">
        <f t="shared" si="532"/>
        <v>0.12600000000020373</v>
      </c>
      <c r="H23839" s="406"/>
      <c r="J23839" s="82">
        <v>45</v>
      </c>
      <c r="K23839" s="320">
        <v>3</v>
      </c>
    </row>
    <row r="23840" spans="1:11" x14ac:dyDescent="0.3">
      <c r="A23840" s="341">
        <v>44007.47708084491</v>
      </c>
      <c r="B23840" s="318">
        <v>41520.313000000002</v>
      </c>
      <c r="C23840" s="318">
        <f t="shared" si="533"/>
        <v>0.25100000000384171</v>
      </c>
      <c r="D23840" s="419">
        <f t="shared" si="532"/>
        <v>0.12550000000192085</v>
      </c>
      <c r="H23840" s="406"/>
      <c r="J23840" s="82">
        <v>46</v>
      </c>
      <c r="K23840" s="321">
        <v>4</v>
      </c>
    </row>
    <row r="23841" spans="1:11" x14ac:dyDescent="0.3">
      <c r="A23841" s="341">
        <v>44007.518747453702</v>
      </c>
      <c r="B23841" s="318">
        <v>41520.559999999998</v>
      </c>
      <c r="C23841" s="318">
        <f t="shared" si="533"/>
        <v>0.24699999999575084</v>
      </c>
      <c r="D23841" s="419">
        <f t="shared" si="532"/>
        <v>0.12349999999787542</v>
      </c>
      <c r="H23841" s="406"/>
      <c r="J23841" s="82">
        <v>47</v>
      </c>
      <c r="K23841" s="391">
        <v>1</v>
      </c>
    </row>
    <row r="23842" spans="1:11" x14ac:dyDescent="0.3">
      <c r="A23842" s="341">
        <v>44007.5604140625</v>
      </c>
      <c r="B23842" s="318">
        <v>41520.81</v>
      </c>
      <c r="C23842" s="318">
        <f t="shared" si="533"/>
        <v>0.25</v>
      </c>
      <c r="D23842" s="419">
        <f t="shared" si="532"/>
        <v>0.125</v>
      </c>
      <c r="H23842" s="406"/>
      <c r="J23842" s="82">
        <v>48</v>
      </c>
      <c r="K23842" s="319">
        <v>2</v>
      </c>
    </row>
    <row r="23843" spans="1:11" x14ac:dyDescent="0.3">
      <c r="A23843" s="341">
        <v>44007.602080671299</v>
      </c>
      <c r="B23843" s="318">
        <v>41521.078999999998</v>
      </c>
      <c r="C23843" s="318">
        <f t="shared" si="533"/>
        <v>0.26900000000023283</v>
      </c>
      <c r="D23843" s="419">
        <f t="shared" si="532"/>
        <v>0.13450000000011642</v>
      </c>
      <c r="H23843" s="406"/>
      <c r="J23843" s="82">
        <v>49</v>
      </c>
      <c r="K23843" s="320">
        <v>3</v>
      </c>
    </row>
    <row r="23844" spans="1:11" x14ac:dyDescent="0.3">
      <c r="A23844" s="341">
        <v>44007.64374728009</v>
      </c>
      <c r="B23844" s="318">
        <v>41521.319000000003</v>
      </c>
      <c r="C23844" s="318">
        <f t="shared" si="533"/>
        <v>0.24000000000523869</v>
      </c>
      <c r="D23844" s="419">
        <f t="shared" si="532"/>
        <v>0.12000000000261934</v>
      </c>
      <c r="H23844" s="406"/>
      <c r="J23844" s="82">
        <v>50</v>
      </c>
      <c r="K23844" s="321">
        <v>4</v>
      </c>
    </row>
    <row r="23845" spans="1:11" x14ac:dyDescent="0.3">
      <c r="A23845" s="341">
        <v>44007.685413888888</v>
      </c>
      <c r="B23845" s="318">
        <v>41521.561000000002</v>
      </c>
      <c r="C23845" s="318">
        <f t="shared" si="533"/>
        <v>0.24199999999837019</v>
      </c>
      <c r="D23845" s="419">
        <f t="shared" si="532"/>
        <v>0.12099999999918509</v>
      </c>
      <c r="H23845" s="406"/>
      <c r="J23845" s="82">
        <v>51</v>
      </c>
      <c r="K23845" s="391">
        <v>1</v>
      </c>
    </row>
    <row r="23846" spans="1:11" x14ac:dyDescent="0.3">
      <c r="A23846" s="341">
        <v>44007.727080497687</v>
      </c>
      <c r="B23846" s="318">
        <v>41521.800000000003</v>
      </c>
      <c r="C23846" s="318">
        <f t="shared" si="533"/>
        <v>0.23900000000139698</v>
      </c>
      <c r="D23846" s="419">
        <f t="shared" si="532"/>
        <v>0.11950000000069849</v>
      </c>
      <c r="H23846" s="406"/>
      <c r="J23846" s="82">
        <v>52</v>
      </c>
      <c r="K23846" s="319">
        <v>2</v>
      </c>
    </row>
    <row r="23847" spans="1:11" x14ac:dyDescent="0.3">
      <c r="A23847" s="341">
        <v>44007.768747106478</v>
      </c>
      <c r="B23847" s="318">
        <v>41522.050000000003</v>
      </c>
      <c r="C23847" s="318">
        <f t="shared" si="533"/>
        <v>0.25</v>
      </c>
      <c r="D23847" s="419">
        <f t="shared" si="532"/>
        <v>0.125</v>
      </c>
      <c r="H23847" s="406"/>
      <c r="J23847" s="82">
        <v>53</v>
      </c>
      <c r="K23847" s="320">
        <v>3</v>
      </c>
    </row>
    <row r="23848" spans="1:11" x14ac:dyDescent="0.3">
      <c r="A23848" s="341">
        <v>44007.810413715277</v>
      </c>
      <c r="B23848" s="318">
        <v>41522.298000000003</v>
      </c>
      <c r="C23848" s="318">
        <f t="shared" si="533"/>
        <v>0.24799999999959255</v>
      </c>
      <c r="D23848" s="419">
        <f t="shared" si="532"/>
        <v>0.12399999999979627</v>
      </c>
      <c r="H23848" s="406"/>
      <c r="J23848" s="82">
        <v>54</v>
      </c>
      <c r="K23848" s="321">
        <v>4</v>
      </c>
    </row>
    <row r="23849" spans="1:11" x14ac:dyDescent="0.3">
      <c r="A23849" s="341">
        <v>44007.852080324075</v>
      </c>
      <c r="B23849" s="318">
        <v>41522.533000000003</v>
      </c>
      <c r="C23849" s="318">
        <f t="shared" si="533"/>
        <v>0.23500000000058208</v>
      </c>
      <c r="D23849" s="419">
        <f t="shared" si="532"/>
        <v>0.11750000000029104</v>
      </c>
      <c r="H23849" s="406"/>
      <c r="J23849" s="82">
        <v>55</v>
      </c>
      <c r="K23849" s="391">
        <v>1</v>
      </c>
    </row>
    <row r="23850" spans="1:11" x14ac:dyDescent="0.3">
      <c r="A23850" s="341">
        <v>44007.893746932874</v>
      </c>
      <c r="B23850" s="318">
        <v>41522.769999999997</v>
      </c>
      <c r="C23850" s="318">
        <f t="shared" si="533"/>
        <v>0.23699999999371357</v>
      </c>
      <c r="D23850" s="419">
        <f t="shared" si="532"/>
        <v>0.11849999999685679</v>
      </c>
      <c r="H23850" s="406"/>
      <c r="J23850" s="82">
        <v>56</v>
      </c>
      <c r="K23850" s="319">
        <v>2</v>
      </c>
    </row>
    <row r="23851" spans="1:11" x14ac:dyDescent="0.3">
      <c r="A23851" s="341">
        <v>44007.935413541665</v>
      </c>
      <c r="B23851" s="318">
        <v>41523.017999999996</v>
      </c>
      <c r="C23851" s="318">
        <f t="shared" si="533"/>
        <v>0.24799999999959255</v>
      </c>
      <c r="D23851" s="419">
        <f t="shared" si="532"/>
        <v>0.12399999999979627</v>
      </c>
      <c r="H23851" s="406"/>
      <c r="J23851" s="82">
        <v>57</v>
      </c>
      <c r="K23851" s="320">
        <v>3</v>
      </c>
    </row>
    <row r="23852" spans="1:11" x14ac:dyDescent="0.3">
      <c r="A23852" s="341">
        <v>44007.977080150464</v>
      </c>
      <c r="B23852" s="318">
        <v>41523.267999999996</v>
      </c>
      <c r="C23852" s="318">
        <f t="shared" si="533"/>
        <v>0.25</v>
      </c>
      <c r="D23852" s="419">
        <f t="shared" si="532"/>
        <v>0.125</v>
      </c>
      <c r="E23852" s="336">
        <f>SUM(C23829:C23852)*7.4805194805</f>
        <v>44.628779220611186</v>
      </c>
      <c r="F23852" s="324">
        <f>AVERAGE(D23829:D23852)</f>
        <v>0.12429166666652236</v>
      </c>
      <c r="G23852" s="324">
        <f>_xlfn.STDEV.S(D23829:D23852)</f>
        <v>4.1360469121952351E-3</v>
      </c>
      <c r="H23852" s="406"/>
      <c r="J23852" s="82">
        <v>58</v>
      </c>
      <c r="K23852" s="321">
        <v>4</v>
      </c>
    </row>
    <row r="23853" spans="1:11" x14ac:dyDescent="0.3">
      <c r="A23853" s="341">
        <v>44008.018746759262</v>
      </c>
      <c r="B23853" s="318">
        <v>41523.508000000002</v>
      </c>
      <c r="C23853" s="318">
        <f t="shared" si="533"/>
        <v>0.24000000000523869</v>
      </c>
      <c r="D23853" s="419">
        <f t="shared" si="532"/>
        <v>0.12000000000261934</v>
      </c>
      <c r="H23853" s="406"/>
      <c r="J23853" s="82">
        <v>59</v>
      </c>
      <c r="K23853" s="391">
        <v>1</v>
      </c>
    </row>
    <row r="23854" spans="1:11" x14ac:dyDescent="0.3">
      <c r="A23854" s="341">
        <v>44008.060413368054</v>
      </c>
      <c r="B23854" s="318">
        <v>41523.741999999998</v>
      </c>
      <c r="C23854" s="318">
        <f t="shared" si="533"/>
        <v>0.23399999999674037</v>
      </c>
      <c r="D23854" s="419">
        <f t="shared" si="532"/>
        <v>0.11699999999837019</v>
      </c>
      <c r="H23854" s="406"/>
      <c r="J23854" s="82">
        <v>60</v>
      </c>
      <c r="K23854" s="319">
        <v>2</v>
      </c>
    </row>
    <row r="23855" spans="1:11" x14ac:dyDescent="0.3">
      <c r="A23855" s="341">
        <v>44008.102079976852</v>
      </c>
      <c r="B23855" s="318">
        <v>41523.991000000002</v>
      </c>
      <c r="C23855" s="318">
        <f t="shared" si="533"/>
        <v>0.24900000000343425</v>
      </c>
      <c r="D23855" s="419">
        <f t="shared" si="532"/>
        <v>0.12450000000171713</v>
      </c>
      <c r="H23855" s="406"/>
      <c r="J23855" s="82">
        <v>61</v>
      </c>
      <c r="K23855" s="320">
        <v>3</v>
      </c>
    </row>
    <row r="23856" spans="1:11" x14ac:dyDescent="0.3">
      <c r="A23856" s="341">
        <v>44008.143746585651</v>
      </c>
      <c r="B23856" s="318">
        <v>41524.245999999999</v>
      </c>
      <c r="C23856" s="318">
        <f t="shared" si="533"/>
        <v>0.25499999999738066</v>
      </c>
      <c r="D23856" s="419">
        <f t="shared" si="532"/>
        <v>0.12749999999869033</v>
      </c>
      <c r="H23856" s="406"/>
      <c r="J23856" s="82">
        <v>62</v>
      </c>
      <c r="K23856" s="321">
        <v>4</v>
      </c>
    </row>
    <row r="23857" spans="1:11" x14ac:dyDescent="0.3">
      <c r="A23857" s="341">
        <v>44008.185413194442</v>
      </c>
      <c r="B23857" s="318">
        <v>41524.491999999998</v>
      </c>
      <c r="C23857" s="318">
        <f t="shared" si="533"/>
        <v>0.24599999999918509</v>
      </c>
      <c r="D23857" s="419">
        <f t="shared" si="532"/>
        <v>0.12299999999959255</v>
      </c>
      <c r="H23857" s="406"/>
      <c r="J23857" s="82">
        <v>63</v>
      </c>
      <c r="K23857" s="391">
        <v>1</v>
      </c>
    </row>
    <row r="23858" spans="1:11" x14ac:dyDescent="0.3">
      <c r="A23858" s="341">
        <v>44008.22707980324</v>
      </c>
      <c r="B23858" s="318">
        <v>41524.737000000001</v>
      </c>
      <c r="C23858" s="318">
        <f t="shared" si="533"/>
        <v>0.24500000000261934</v>
      </c>
      <c r="D23858" s="419">
        <f t="shared" si="532"/>
        <v>0.12250000000130967</v>
      </c>
      <c r="H23858" s="406"/>
      <c r="J23858" s="82">
        <v>64</v>
      </c>
      <c r="K23858" s="319">
        <v>2</v>
      </c>
    </row>
    <row r="23859" spans="1:11" x14ac:dyDescent="0.3">
      <c r="A23859" s="341">
        <v>44008.268746412039</v>
      </c>
      <c r="B23859" s="318">
        <v>41524.99</v>
      </c>
      <c r="C23859" s="318">
        <f t="shared" si="533"/>
        <v>0.2529999999969732</v>
      </c>
      <c r="D23859" s="419">
        <f t="shared" si="532"/>
        <v>0.1264999999984866</v>
      </c>
      <c r="H23859" s="406"/>
      <c r="J23859" s="82">
        <v>65</v>
      </c>
      <c r="K23859" s="320">
        <v>3</v>
      </c>
    </row>
    <row r="23860" spans="1:11" x14ac:dyDescent="0.3">
      <c r="A23860" s="341">
        <v>44008.31041302083</v>
      </c>
      <c r="B23860" s="318">
        <v>41525.245999999999</v>
      </c>
      <c r="C23860" s="318">
        <f t="shared" si="533"/>
        <v>0.25600000000122236</v>
      </c>
      <c r="D23860" s="419">
        <f t="shared" si="532"/>
        <v>0.12800000000061118</v>
      </c>
      <c r="H23860" s="406"/>
      <c r="J23860" s="82">
        <v>66</v>
      </c>
      <c r="K23860" s="321">
        <v>4</v>
      </c>
    </row>
    <row r="23861" spans="1:11" x14ac:dyDescent="0.3">
      <c r="A23861" s="341">
        <v>44008.352079629629</v>
      </c>
      <c r="B23861" s="318">
        <v>41525.498</v>
      </c>
      <c r="C23861" s="318">
        <f t="shared" si="533"/>
        <v>0.25200000000040745</v>
      </c>
      <c r="D23861" s="419">
        <f t="shared" si="532"/>
        <v>0.12600000000020373</v>
      </c>
      <c r="H23861" s="406"/>
      <c r="J23861" s="82">
        <v>67</v>
      </c>
      <c r="K23861" s="391">
        <v>1</v>
      </c>
    </row>
    <row r="23862" spans="1:11" x14ac:dyDescent="0.3">
      <c r="A23862" s="341">
        <v>44008.393746238427</v>
      </c>
      <c r="B23862" s="318">
        <v>41525.743000000002</v>
      </c>
      <c r="C23862" s="318">
        <f t="shared" si="533"/>
        <v>0.24500000000261934</v>
      </c>
      <c r="D23862" s="419">
        <f t="shared" si="532"/>
        <v>0.12250000000130967</v>
      </c>
      <c r="H23862" s="406"/>
      <c r="J23862" s="82">
        <v>68</v>
      </c>
      <c r="K23862" s="319">
        <v>2</v>
      </c>
    </row>
    <row r="23863" spans="1:11" x14ac:dyDescent="0.3">
      <c r="A23863" s="341">
        <v>44008.435412847219</v>
      </c>
      <c r="B23863" s="318">
        <v>41526.000999999997</v>
      </c>
      <c r="C23863" s="318">
        <f t="shared" si="533"/>
        <v>0.25799999999435386</v>
      </c>
      <c r="D23863" s="419">
        <f t="shared" si="532"/>
        <v>0.12899999999717693</v>
      </c>
      <c r="H23863" s="406"/>
      <c r="J23863" s="82">
        <v>69</v>
      </c>
      <c r="K23863" s="320">
        <v>3</v>
      </c>
    </row>
    <row r="23864" spans="1:11" x14ac:dyDescent="0.3">
      <c r="A23864" s="341">
        <v>44008.477079456017</v>
      </c>
      <c r="B23864" s="318">
        <v>41526.256999999998</v>
      </c>
      <c r="C23864" s="318">
        <f t="shared" si="533"/>
        <v>0.25600000000122236</v>
      </c>
      <c r="D23864" s="419">
        <f t="shared" si="532"/>
        <v>0.12800000000061118</v>
      </c>
      <c r="H23864" s="406"/>
      <c r="J23864" s="82">
        <v>70</v>
      </c>
      <c r="K23864" s="321">
        <v>4</v>
      </c>
    </row>
    <row r="23865" spans="1:11" x14ac:dyDescent="0.3">
      <c r="A23865" s="341">
        <v>44008.518746064816</v>
      </c>
      <c r="B23865" s="318">
        <v>41526.498</v>
      </c>
      <c r="C23865" s="318">
        <f t="shared" si="533"/>
        <v>0.24100000000180444</v>
      </c>
      <c r="D23865" s="419">
        <f t="shared" si="532"/>
        <v>0.12050000000090222</v>
      </c>
      <c r="H23865" s="406"/>
      <c r="J23865" s="82">
        <v>71</v>
      </c>
      <c r="K23865" s="391">
        <v>1</v>
      </c>
    </row>
    <row r="23866" spans="1:11" x14ac:dyDescent="0.3">
      <c r="A23866" s="341">
        <v>44008.560412673614</v>
      </c>
      <c r="B23866" s="318">
        <v>41526.737999999998</v>
      </c>
      <c r="C23866" s="318">
        <f t="shared" si="533"/>
        <v>0.23999999999796273</v>
      </c>
      <c r="D23866" s="419">
        <f t="shared" si="532"/>
        <v>0.11999999999898137</v>
      </c>
      <c r="H23866" s="406"/>
      <c r="J23866" s="82">
        <v>72</v>
      </c>
      <c r="K23866" s="319">
        <v>2</v>
      </c>
    </row>
    <row r="23867" spans="1:11" x14ac:dyDescent="0.3">
      <c r="A23867" s="341">
        <v>44008.602079282406</v>
      </c>
      <c r="B23867" s="318">
        <v>41526.989000000001</v>
      </c>
      <c r="C23867" s="318">
        <f t="shared" si="533"/>
        <v>0.25100000000384171</v>
      </c>
      <c r="D23867" s="419">
        <f t="shared" si="532"/>
        <v>0.12550000000192085</v>
      </c>
      <c r="H23867" s="406"/>
      <c r="J23867" s="82">
        <v>73</v>
      </c>
      <c r="K23867" s="320">
        <v>3</v>
      </c>
    </row>
    <row r="23868" spans="1:11" x14ac:dyDescent="0.3">
      <c r="A23868" s="341">
        <v>44008.643745891204</v>
      </c>
      <c r="B23868" s="318">
        <v>41527.245000000003</v>
      </c>
      <c r="C23868" s="318">
        <f t="shared" si="533"/>
        <v>0.25600000000122236</v>
      </c>
      <c r="D23868" s="419">
        <f t="shared" si="532"/>
        <v>0.12800000000061118</v>
      </c>
      <c r="H23868" s="406"/>
      <c r="J23868" s="82">
        <v>74</v>
      </c>
      <c r="K23868" s="321">
        <v>4</v>
      </c>
    </row>
    <row r="23869" spans="1:11" x14ac:dyDescent="0.3">
      <c r="A23869" s="341">
        <v>44008.685412500003</v>
      </c>
      <c r="B23869" s="318">
        <v>41527.49</v>
      </c>
      <c r="C23869" s="318">
        <f t="shared" si="533"/>
        <v>0.24499999999534339</v>
      </c>
      <c r="D23869" s="419">
        <f t="shared" si="532"/>
        <v>0.12249999999767169</v>
      </c>
      <c r="H23869" s="406"/>
      <c r="J23869" s="82">
        <v>75</v>
      </c>
      <c r="K23869" s="391">
        <v>1</v>
      </c>
    </row>
    <row r="23870" spans="1:11" x14ac:dyDescent="0.3">
      <c r="A23870" s="341">
        <v>44008.727079108794</v>
      </c>
      <c r="B23870" s="318">
        <v>41527.728000000003</v>
      </c>
      <c r="C23870" s="318">
        <f t="shared" si="533"/>
        <v>0.23800000000483124</v>
      </c>
      <c r="D23870" s="419">
        <f t="shared" si="532"/>
        <v>0.11900000000241562</v>
      </c>
      <c r="H23870" s="406"/>
      <c r="J23870" s="82">
        <v>76</v>
      </c>
      <c r="K23870" s="319">
        <v>2</v>
      </c>
    </row>
    <row r="23871" spans="1:11" x14ac:dyDescent="0.3">
      <c r="A23871" s="341">
        <v>44008.768745717593</v>
      </c>
      <c r="B23871" s="318">
        <v>41527.970999999998</v>
      </c>
      <c r="C23871" s="318">
        <f t="shared" si="533"/>
        <v>0.24299999999493593</v>
      </c>
      <c r="D23871" s="419">
        <f t="shared" si="532"/>
        <v>0.12149999999746797</v>
      </c>
      <c r="H23871" s="406"/>
      <c r="J23871" s="82">
        <v>77</v>
      </c>
      <c r="K23871" s="320">
        <v>3</v>
      </c>
    </row>
    <row r="23872" spans="1:11" x14ac:dyDescent="0.3">
      <c r="A23872" s="341">
        <v>44008.810412326391</v>
      </c>
      <c r="B23872" s="318">
        <v>41528.218999999997</v>
      </c>
      <c r="C23872" s="318">
        <f t="shared" si="533"/>
        <v>0.24799999999959255</v>
      </c>
      <c r="D23872" s="419">
        <f t="shared" si="532"/>
        <v>0.12399999999979627</v>
      </c>
      <c r="H23872" s="406"/>
      <c r="J23872" s="82">
        <v>78</v>
      </c>
      <c r="K23872" s="321">
        <v>4</v>
      </c>
    </row>
    <row r="23873" spans="1:11" x14ac:dyDescent="0.3">
      <c r="A23873" s="341">
        <v>44008.852078935182</v>
      </c>
      <c r="B23873" s="318">
        <v>41528.47</v>
      </c>
      <c r="C23873" s="318">
        <f t="shared" si="533"/>
        <v>0.25100000000384171</v>
      </c>
      <c r="D23873" s="419">
        <f t="shared" si="532"/>
        <v>0.12550000000192085</v>
      </c>
      <c r="H23873" s="406"/>
      <c r="J23873" s="82">
        <v>79</v>
      </c>
      <c r="K23873" s="391">
        <v>1</v>
      </c>
    </row>
    <row r="23874" spans="1:11" x14ac:dyDescent="0.3">
      <c r="A23874" s="341">
        <v>44008.893745543981</v>
      </c>
      <c r="B23874" s="318">
        <v>41528.701999999997</v>
      </c>
      <c r="C23874" s="318">
        <f t="shared" si="533"/>
        <v>0.23199999999633292</v>
      </c>
      <c r="D23874" s="419">
        <f t="shared" si="532"/>
        <v>0.11599999999816646</v>
      </c>
      <c r="H23874" s="406"/>
      <c r="J23874" s="82">
        <v>80</v>
      </c>
      <c r="K23874" s="319">
        <v>2</v>
      </c>
    </row>
    <row r="23875" spans="1:11" x14ac:dyDescent="0.3">
      <c r="A23875" s="341">
        <v>44008.935412152779</v>
      </c>
      <c r="B23875" s="318">
        <v>41528.951999999997</v>
      </c>
      <c r="C23875" s="318">
        <f t="shared" si="533"/>
        <v>0.25</v>
      </c>
      <c r="D23875" s="419">
        <f t="shared" si="532"/>
        <v>0.125</v>
      </c>
      <c r="H23875" s="406"/>
      <c r="J23875" s="82">
        <v>81</v>
      </c>
      <c r="K23875" s="320">
        <v>3</v>
      </c>
    </row>
    <row r="23876" spans="1:11" x14ac:dyDescent="0.3">
      <c r="A23876" s="341">
        <v>44008.977078761571</v>
      </c>
      <c r="B23876" s="318">
        <v>41529.201000000001</v>
      </c>
      <c r="C23876" s="318">
        <f t="shared" si="533"/>
        <v>0.24900000000343425</v>
      </c>
      <c r="D23876" s="419">
        <f t="shared" si="532"/>
        <v>0.12450000000171713</v>
      </c>
      <c r="E23876" s="336">
        <f>SUM(C23853:C23876)*7.4805194805</f>
        <v>44.381922077840464</v>
      </c>
      <c r="F23876" s="324">
        <f>AVERAGE(D23853:D23876)</f>
        <v>0.12360416666676126</v>
      </c>
      <c r="G23876" s="324">
        <f>_xlfn.STDEV.S(D23853:D23876)</f>
        <v>3.5752140911394403E-3</v>
      </c>
      <c r="H23876" s="406"/>
      <c r="J23876" s="82">
        <v>82</v>
      </c>
      <c r="K23876" s="321">
        <v>4</v>
      </c>
    </row>
    <row r="23877" spans="1:11" x14ac:dyDescent="0.3">
      <c r="A23877" s="341">
        <v>44009.018745370369</v>
      </c>
      <c r="B23877" s="318">
        <v>41529.449000000001</v>
      </c>
      <c r="C23877" s="318">
        <f t="shared" si="533"/>
        <v>0.24799999999959255</v>
      </c>
      <c r="D23877" s="419">
        <f t="shared" si="532"/>
        <v>0.12399999999979627</v>
      </c>
      <c r="H23877" s="406"/>
      <c r="J23877" s="82">
        <v>83</v>
      </c>
      <c r="K23877" s="391">
        <v>1</v>
      </c>
    </row>
    <row r="23878" spans="1:11" x14ac:dyDescent="0.3">
      <c r="A23878" s="341">
        <v>44009.060411979168</v>
      </c>
      <c r="B23878" s="318">
        <v>41529.692000000003</v>
      </c>
      <c r="C23878" s="318">
        <f t="shared" si="533"/>
        <v>0.24300000000221189</v>
      </c>
      <c r="D23878" s="419">
        <f t="shared" si="532"/>
        <v>0.12150000000110595</v>
      </c>
      <c r="H23878" s="406"/>
      <c r="J23878" s="82">
        <v>84</v>
      </c>
      <c r="K23878" s="319">
        <v>2</v>
      </c>
    </row>
    <row r="23879" spans="1:11" x14ac:dyDescent="0.3">
      <c r="A23879" s="341">
        <v>44009.102078587966</v>
      </c>
      <c r="B23879" s="318">
        <v>41529.942000000003</v>
      </c>
      <c r="C23879" s="318">
        <f t="shared" si="533"/>
        <v>0.25</v>
      </c>
      <c r="D23879" s="419">
        <f t="shared" si="532"/>
        <v>0.125</v>
      </c>
      <c r="H23879" s="406"/>
      <c r="J23879" s="82">
        <v>85</v>
      </c>
      <c r="K23879" s="320">
        <v>3</v>
      </c>
    </row>
    <row r="23880" spans="1:11" x14ac:dyDescent="0.3">
      <c r="A23880" s="341">
        <v>44009.143745196758</v>
      </c>
      <c r="B23880" s="318">
        <v>41530.199999999997</v>
      </c>
      <c r="C23880" s="318">
        <f t="shared" si="533"/>
        <v>0.25799999999435386</v>
      </c>
      <c r="D23880" s="419">
        <f t="shared" si="532"/>
        <v>0.12899999999717693</v>
      </c>
      <c r="H23880" s="406"/>
      <c r="J23880" s="82">
        <v>86</v>
      </c>
      <c r="K23880" s="321">
        <v>4</v>
      </c>
    </row>
    <row r="23881" spans="1:11" x14ac:dyDescent="0.3">
      <c r="A23881" s="341">
        <v>44009.185411805556</v>
      </c>
      <c r="B23881" s="318">
        <v>41530.451000000001</v>
      </c>
      <c r="C23881" s="318">
        <f t="shared" si="533"/>
        <v>0.25100000000384171</v>
      </c>
      <c r="D23881" s="419">
        <f t="shared" si="532"/>
        <v>0.12550000000192085</v>
      </c>
      <c r="H23881" s="406"/>
      <c r="J23881" s="82">
        <v>87</v>
      </c>
      <c r="K23881" s="391">
        <v>1</v>
      </c>
    </row>
    <row r="23882" spans="1:11" x14ac:dyDescent="0.3">
      <c r="A23882" s="341">
        <v>44009.227078414355</v>
      </c>
      <c r="B23882" s="318">
        <v>41530.699000000001</v>
      </c>
      <c r="C23882" s="318">
        <f t="shared" si="533"/>
        <v>0.24799999999959255</v>
      </c>
      <c r="D23882" s="419">
        <f t="shared" si="532"/>
        <v>0.12399999999979627</v>
      </c>
      <c r="H23882" s="406"/>
      <c r="J23882" s="82">
        <v>88</v>
      </c>
      <c r="K23882" s="319">
        <v>2</v>
      </c>
    </row>
    <row r="23883" spans="1:11" x14ac:dyDescent="0.3">
      <c r="A23883" s="341">
        <v>44009.268745023146</v>
      </c>
      <c r="B23883" s="318">
        <v>41530.957999999999</v>
      </c>
      <c r="C23883" s="318">
        <f t="shared" si="533"/>
        <v>0.25899999999819556</v>
      </c>
      <c r="D23883" s="419">
        <f t="shared" si="532"/>
        <v>0.12949999999909778</v>
      </c>
      <c r="H23883" s="406"/>
      <c r="J23883" s="82">
        <v>89</v>
      </c>
      <c r="K23883" s="320">
        <v>3</v>
      </c>
    </row>
    <row r="23884" spans="1:11" x14ac:dyDescent="0.3">
      <c r="A23884" s="341">
        <v>44009.310411631945</v>
      </c>
      <c r="B23884" s="318">
        <v>41531.218000000001</v>
      </c>
      <c r="C23884" s="318">
        <f t="shared" si="533"/>
        <v>0.26000000000203727</v>
      </c>
      <c r="D23884" s="419">
        <f t="shared" si="532"/>
        <v>0.13000000000101863</v>
      </c>
      <c r="H23884" s="406"/>
      <c r="J23884" s="82">
        <v>90</v>
      </c>
      <c r="K23884" s="321">
        <v>4</v>
      </c>
    </row>
    <row r="23885" spans="1:11" x14ac:dyDescent="0.3">
      <c r="A23885" s="341">
        <v>44009.352078240743</v>
      </c>
      <c r="B23885" s="318">
        <v>41531.468000000001</v>
      </c>
      <c r="C23885" s="318">
        <f t="shared" si="533"/>
        <v>0.25</v>
      </c>
      <c r="D23885" s="419">
        <f t="shared" si="532"/>
        <v>0.125</v>
      </c>
      <c r="H23885" s="406"/>
      <c r="J23885" s="82">
        <v>91</v>
      </c>
      <c r="K23885" s="391">
        <v>1</v>
      </c>
    </row>
    <row r="23886" spans="1:11" x14ac:dyDescent="0.3">
      <c r="A23886" s="341">
        <v>44009.393744849534</v>
      </c>
      <c r="B23886" s="318">
        <v>41531.71</v>
      </c>
      <c r="C23886" s="318">
        <f t="shared" si="533"/>
        <v>0.24199999999837019</v>
      </c>
      <c r="D23886" s="419">
        <f t="shared" si="532"/>
        <v>0.12099999999918509</v>
      </c>
      <c r="H23886" s="406"/>
      <c r="J23886" s="82">
        <v>92</v>
      </c>
      <c r="K23886" s="319">
        <v>2</v>
      </c>
    </row>
    <row r="23887" spans="1:11" x14ac:dyDescent="0.3">
      <c r="A23887" s="341">
        <v>44009.435411458333</v>
      </c>
      <c r="B23887" s="318">
        <v>41531.963000000003</v>
      </c>
      <c r="C23887" s="318">
        <f t="shared" si="533"/>
        <v>0.25300000000424916</v>
      </c>
      <c r="D23887" s="419">
        <f t="shared" si="532"/>
        <v>0.12650000000212458</v>
      </c>
      <c r="H23887" s="406"/>
      <c r="J23887" s="82">
        <v>93</v>
      </c>
      <c r="K23887" s="320">
        <v>3</v>
      </c>
    </row>
    <row r="23888" spans="1:11" x14ac:dyDescent="0.3">
      <c r="A23888" s="341">
        <v>44009.477078067132</v>
      </c>
      <c r="B23888" s="318">
        <v>41532.220999999998</v>
      </c>
      <c r="C23888" s="318">
        <f t="shared" si="533"/>
        <v>0.25799999999435386</v>
      </c>
      <c r="D23888" s="419">
        <f t="shared" si="532"/>
        <v>0.12899999999717693</v>
      </c>
      <c r="H23888" s="406"/>
      <c r="J23888" s="82">
        <v>94</v>
      </c>
      <c r="K23888" s="321">
        <v>4</v>
      </c>
    </row>
    <row r="23889" spans="1:12" x14ac:dyDescent="0.3">
      <c r="A23889" s="341">
        <v>44009.518744675923</v>
      </c>
      <c r="B23889" s="318">
        <v>41532.47</v>
      </c>
      <c r="C23889" s="318">
        <f t="shared" si="533"/>
        <v>0.24900000000343425</v>
      </c>
      <c r="D23889" s="419">
        <f t="shared" si="532"/>
        <v>0.12450000000171713</v>
      </c>
      <c r="H23889" s="406"/>
      <c r="J23889" s="82">
        <v>95</v>
      </c>
      <c r="K23889" s="391">
        <v>1</v>
      </c>
    </row>
    <row r="23890" spans="1:12" x14ac:dyDescent="0.3">
      <c r="A23890" s="341">
        <v>44009.560411284721</v>
      </c>
      <c r="B23890" s="318">
        <v>41532.71</v>
      </c>
      <c r="C23890" s="318">
        <f t="shared" si="533"/>
        <v>0.23999999999796273</v>
      </c>
      <c r="D23890" s="419">
        <f t="shared" si="532"/>
        <v>0.11999999999898137</v>
      </c>
      <c r="H23890" s="406"/>
      <c r="J23890" s="82">
        <v>96</v>
      </c>
      <c r="K23890" s="319">
        <v>2</v>
      </c>
    </row>
    <row r="23891" spans="1:12" x14ac:dyDescent="0.3">
      <c r="A23891" s="341">
        <v>44009.60207789352</v>
      </c>
      <c r="B23891" s="318">
        <v>41532.955000000002</v>
      </c>
      <c r="C23891" s="318">
        <f t="shared" si="533"/>
        <v>0.24500000000261934</v>
      </c>
      <c r="D23891" s="419">
        <f t="shared" si="532"/>
        <v>0.12250000000130967</v>
      </c>
      <c r="H23891" s="406"/>
      <c r="J23891" s="82">
        <v>97</v>
      </c>
      <c r="K23891" s="320">
        <v>3</v>
      </c>
    </row>
    <row r="23892" spans="1:12" x14ac:dyDescent="0.3">
      <c r="A23892" s="341">
        <v>44009.643744502318</v>
      </c>
      <c r="B23892" s="318">
        <v>41533.207999999999</v>
      </c>
      <c r="C23892" s="318">
        <f t="shared" si="533"/>
        <v>0.2529999999969732</v>
      </c>
      <c r="D23892" s="419">
        <f t="shared" si="532"/>
        <v>0.1264999999984866</v>
      </c>
      <c r="H23892" s="406"/>
      <c r="J23892" s="82">
        <v>98</v>
      </c>
      <c r="K23892" s="321">
        <v>4</v>
      </c>
    </row>
    <row r="23893" spans="1:12" x14ac:dyDescent="0.3">
      <c r="A23893" s="341">
        <v>44009.68541111111</v>
      </c>
      <c r="B23893" s="318">
        <v>41533.451999999997</v>
      </c>
      <c r="C23893" s="318">
        <f t="shared" si="533"/>
        <v>0.24399999999877764</v>
      </c>
      <c r="D23893" s="419">
        <f t="shared" si="532"/>
        <v>0.12199999999938882</v>
      </c>
      <c r="H23893" s="406"/>
      <c r="J23893" s="82">
        <v>99</v>
      </c>
      <c r="K23893" s="391">
        <v>1</v>
      </c>
    </row>
    <row r="23894" spans="1:12" x14ac:dyDescent="0.3">
      <c r="A23894" s="341">
        <v>44009.727077719908</v>
      </c>
      <c r="B23894" s="318">
        <v>41533.692000000003</v>
      </c>
      <c r="C23894" s="318">
        <f t="shared" si="533"/>
        <v>0.24000000000523869</v>
      </c>
      <c r="D23894" s="419">
        <f t="shared" si="532"/>
        <v>0.12000000000261934</v>
      </c>
      <c r="H23894" s="406"/>
      <c r="J23894" s="82">
        <v>100</v>
      </c>
      <c r="K23894" s="319">
        <v>2</v>
      </c>
    </row>
    <row r="23895" spans="1:12" x14ac:dyDescent="0.3">
      <c r="A23895" s="341">
        <v>44009.770833333336</v>
      </c>
      <c r="B23895" s="318">
        <v>41533.938999999998</v>
      </c>
      <c r="C23895" s="318">
        <f t="shared" si="533"/>
        <v>0.24699999999575084</v>
      </c>
      <c r="D23895" s="419">
        <f t="shared" si="532"/>
        <v>0.12349999999787542</v>
      </c>
      <c r="H23895" s="406"/>
      <c r="J23895" s="82">
        <v>1</v>
      </c>
      <c r="K23895" s="320">
        <v>3</v>
      </c>
      <c r="L23895" s="54" t="s">
        <v>313</v>
      </c>
    </row>
    <row r="23896" spans="1:12" x14ac:dyDescent="0.3">
      <c r="A23896" s="341">
        <v>44009.8125</v>
      </c>
      <c r="B23896" s="318">
        <v>41534.18</v>
      </c>
      <c r="C23896" s="318">
        <f t="shared" si="533"/>
        <v>0.24100000000180444</v>
      </c>
      <c r="D23896" s="419">
        <f t="shared" si="532"/>
        <v>0.12050000000090222</v>
      </c>
      <c r="H23896" s="406"/>
      <c r="J23896" s="82">
        <v>2</v>
      </c>
      <c r="K23896" s="321">
        <v>4</v>
      </c>
    </row>
    <row r="23897" spans="1:12" x14ac:dyDescent="0.3">
      <c r="A23897" s="341">
        <v>44009.854166666664</v>
      </c>
      <c r="B23897" s="318">
        <v>41534.42</v>
      </c>
      <c r="C23897" s="318">
        <f t="shared" si="533"/>
        <v>0.23999999999796273</v>
      </c>
      <c r="D23897" s="419">
        <f t="shared" si="532"/>
        <v>0.11999999999898137</v>
      </c>
      <c r="H23897" s="406"/>
      <c r="J23897" s="82">
        <v>3</v>
      </c>
      <c r="K23897" s="391">
        <v>1</v>
      </c>
    </row>
    <row r="23898" spans="1:12" x14ac:dyDescent="0.3">
      <c r="A23898" s="341">
        <v>44009.895833333336</v>
      </c>
      <c r="B23898" s="318">
        <v>41534.660000000003</v>
      </c>
      <c r="C23898" s="318">
        <f t="shared" si="533"/>
        <v>0.24000000000523869</v>
      </c>
      <c r="D23898" s="419">
        <f t="shared" si="532"/>
        <v>0.12000000000261934</v>
      </c>
      <c r="H23898" s="406"/>
      <c r="J23898" s="82">
        <v>4</v>
      </c>
      <c r="K23898" s="319">
        <v>2</v>
      </c>
    </row>
    <row r="23899" spans="1:12" x14ac:dyDescent="0.3">
      <c r="A23899" s="341">
        <v>44009.937499826388</v>
      </c>
      <c r="B23899" s="318">
        <v>41534.908000000003</v>
      </c>
      <c r="C23899" s="318">
        <f t="shared" si="533"/>
        <v>0.24799999999959255</v>
      </c>
      <c r="D23899" s="419">
        <f t="shared" si="532"/>
        <v>0.12399999999979627</v>
      </c>
      <c r="H23899" s="406"/>
      <c r="J23899" s="82">
        <v>5</v>
      </c>
      <c r="K23899" s="320">
        <v>3</v>
      </c>
    </row>
    <row r="23900" spans="1:12" x14ac:dyDescent="0.3">
      <c r="A23900" s="341">
        <v>44009.979166435187</v>
      </c>
      <c r="B23900" s="318">
        <v>41535.158000000003</v>
      </c>
      <c r="C23900" s="318">
        <f t="shared" si="533"/>
        <v>0.25</v>
      </c>
      <c r="D23900" s="419">
        <f t="shared" si="532"/>
        <v>0.125</v>
      </c>
      <c r="E23900" s="336">
        <f>SUM(C23877:C23900)*7.4805194805</f>
        <v>44.561454545354607</v>
      </c>
      <c r="F23900" s="324">
        <f>AVERAGE(D23877:D23900)</f>
        <v>0.12410416666671154</v>
      </c>
      <c r="G23900" s="324">
        <f>_xlfn.STDEV.S(D23877:D23900)</f>
        <v>3.1759256319841174E-3</v>
      </c>
      <c r="H23900" s="406"/>
      <c r="J23900" s="82">
        <v>6</v>
      </c>
      <c r="K23900" s="321">
        <v>4</v>
      </c>
    </row>
    <row r="23901" spans="1:12" x14ac:dyDescent="0.3">
      <c r="A23901" s="341">
        <v>44010.020833043978</v>
      </c>
      <c r="B23901" s="318">
        <v>41535.4</v>
      </c>
      <c r="C23901" s="318">
        <f t="shared" si="533"/>
        <v>0.24199999999837019</v>
      </c>
      <c r="D23901" s="419">
        <f t="shared" si="532"/>
        <v>0.12099999999918509</v>
      </c>
      <c r="H23901" s="406"/>
      <c r="J23901" s="82">
        <v>7</v>
      </c>
      <c r="K23901" s="391">
        <v>1</v>
      </c>
    </row>
    <row r="23902" spans="1:12" x14ac:dyDescent="0.3">
      <c r="A23902" s="341">
        <v>44010.062499652777</v>
      </c>
      <c r="B23902" s="318">
        <v>41535.64</v>
      </c>
      <c r="C23902" s="318">
        <f t="shared" si="533"/>
        <v>0.23999999999796273</v>
      </c>
      <c r="D23902" s="419">
        <f t="shared" si="532"/>
        <v>0.11999999999898137</v>
      </c>
      <c r="H23902" s="406"/>
      <c r="J23902" s="82">
        <v>8</v>
      </c>
      <c r="K23902" s="319">
        <v>2</v>
      </c>
    </row>
    <row r="23903" spans="1:12" x14ac:dyDescent="0.3">
      <c r="A23903" s="341">
        <v>44010.104166261575</v>
      </c>
      <c r="B23903" s="318">
        <v>41535.889000000003</v>
      </c>
      <c r="C23903" s="318">
        <f t="shared" si="533"/>
        <v>0.24900000000343425</v>
      </c>
      <c r="D23903" s="419">
        <f t="shared" si="532"/>
        <v>0.12450000000171713</v>
      </c>
      <c r="H23903" s="406"/>
      <c r="J23903" s="82">
        <v>9</v>
      </c>
      <c r="K23903" s="320">
        <v>3</v>
      </c>
    </row>
    <row r="23904" spans="1:12" x14ac:dyDescent="0.3">
      <c r="A23904" s="341">
        <v>44010.145832870374</v>
      </c>
      <c r="B23904" s="318">
        <v>41536.148000000001</v>
      </c>
      <c r="C23904" s="318">
        <f t="shared" si="533"/>
        <v>0.25899999999819556</v>
      </c>
      <c r="D23904" s="419">
        <f t="shared" si="532"/>
        <v>0.12949999999909778</v>
      </c>
      <c r="H23904" s="406"/>
      <c r="J23904" s="82">
        <v>10</v>
      </c>
      <c r="K23904" s="321">
        <v>4</v>
      </c>
    </row>
    <row r="23905" spans="1:11" x14ac:dyDescent="0.3">
      <c r="A23905" s="341">
        <v>44010.187499479165</v>
      </c>
      <c r="B23905" s="318">
        <v>41536.400000000001</v>
      </c>
      <c r="C23905" s="318">
        <f t="shared" si="533"/>
        <v>0.25200000000040745</v>
      </c>
      <c r="D23905" s="419">
        <f t="shared" si="532"/>
        <v>0.12600000000020373</v>
      </c>
      <c r="H23905" s="406"/>
      <c r="J23905" s="82">
        <v>11</v>
      </c>
      <c r="K23905" s="391">
        <v>1</v>
      </c>
    </row>
    <row r="23906" spans="1:11" x14ac:dyDescent="0.3">
      <c r="A23906" s="341">
        <v>44010.229166087964</v>
      </c>
      <c r="B23906" s="318">
        <v>41536.644999999997</v>
      </c>
      <c r="C23906" s="318">
        <f t="shared" si="533"/>
        <v>0.24499999999534339</v>
      </c>
      <c r="D23906" s="419">
        <f t="shared" si="532"/>
        <v>0.12249999999767169</v>
      </c>
      <c r="H23906" s="406"/>
      <c r="J23906" s="82">
        <v>12</v>
      </c>
      <c r="K23906" s="319">
        <v>2</v>
      </c>
    </row>
    <row r="23907" spans="1:11" x14ac:dyDescent="0.3">
      <c r="A23907" s="341">
        <v>44010.270832696762</v>
      </c>
      <c r="B23907" s="318">
        <v>41536.9</v>
      </c>
      <c r="C23907" s="318">
        <f t="shared" si="533"/>
        <v>0.25500000000465661</v>
      </c>
      <c r="D23907" s="419">
        <f t="shared" si="532"/>
        <v>0.12750000000232831</v>
      </c>
      <c r="H23907" s="406"/>
      <c r="J23907" s="82">
        <v>13</v>
      </c>
      <c r="K23907" s="320">
        <v>3</v>
      </c>
    </row>
    <row r="23908" spans="1:11" x14ac:dyDescent="0.3">
      <c r="A23908" s="341">
        <v>44010.312499305554</v>
      </c>
      <c r="B23908" s="318">
        <v>41537.161</v>
      </c>
      <c r="C23908" s="318">
        <f t="shared" si="533"/>
        <v>0.26099999999860302</v>
      </c>
      <c r="D23908" s="419">
        <f t="shared" si="532"/>
        <v>0.13049999999930151</v>
      </c>
      <c r="H23908" s="406"/>
      <c r="J23908" s="82">
        <v>14</v>
      </c>
      <c r="K23908" s="321">
        <v>4</v>
      </c>
    </row>
    <row r="23909" spans="1:11" x14ac:dyDescent="0.3">
      <c r="A23909" s="341">
        <v>44010.354165914352</v>
      </c>
      <c r="B23909" s="318">
        <v>41537.415000000001</v>
      </c>
      <c r="C23909" s="318">
        <f t="shared" si="533"/>
        <v>0.25400000000081491</v>
      </c>
      <c r="D23909" s="419">
        <f t="shared" si="532"/>
        <v>0.12700000000040745</v>
      </c>
      <c r="H23909" s="406"/>
      <c r="J23909" s="82">
        <v>15</v>
      </c>
      <c r="K23909" s="391">
        <v>1</v>
      </c>
    </row>
    <row r="23910" spans="1:11" x14ac:dyDescent="0.3">
      <c r="A23910" s="341">
        <v>44010.395832523151</v>
      </c>
      <c r="B23910" s="318">
        <v>41537.661</v>
      </c>
      <c r="C23910" s="318">
        <f t="shared" si="533"/>
        <v>0.24599999999918509</v>
      </c>
      <c r="D23910" s="419">
        <f t="shared" si="532"/>
        <v>0.12299999999959255</v>
      </c>
      <c r="H23910" s="406"/>
      <c r="J23910" s="82">
        <v>16</v>
      </c>
      <c r="K23910" s="319">
        <v>2</v>
      </c>
    </row>
    <row r="23911" spans="1:11" x14ac:dyDescent="0.3">
      <c r="A23911" s="341">
        <v>44010.437499131942</v>
      </c>
      <c r="B23911" s="318">
        <v>41537.911</v>
      </c>
      <c r="C23911" s="318">
        <f t="shared" si="533"/>
        <v>0.25</v>
      </c>
      <c r="D23911" s="419">
        <f t="shared" si="532"/>
        <v>0.125</v>
      </c>
      <c r="H23911" s="406"/>
      <c r="J23911" s="82">
        <v>17</v>
      </c>
      <c r="K23911" s="320">
        <v>3</v>
      </c>
    </row>
    <row r="23912" spans="1:11" x14ac:dyDescent="0.3">
      <c r="A23912" s="341">
        <v>44010.47916574074</v>
      </c>
      <c r="B23912" s="318">
        <v>41538.163</v>
      </c>
      <c r="C23912" s="318">
        <f t="shared" si="533"/>
        <v>0.25200000000040745</v>
      </c>
      <c r="D23912" s="419">
        <f t="shared" si="532"/>
        <v>0.12600000000020373</v>
      </c>
      <c r="H23912" s="406"/>
      <c r="J23912" s="82">
        <v>18</v>
      </c>
      <c r="K23912" s="321">
        <v>4</v>
      </c>
    </row>
    <row r="23913" spans="1:11" x14ac:dyDescent="0.3">
      <c r="A23913" s="341">
        <v>44010.520832349539</v>
      </c>
      <c r="B23913" s="318">
        <v>41538.410000000003</v>
      </c>
      <c r="C23913" s="318">
        <f t="shared" si="533"/>
        <v>0.2470000000030268</v>
      </c>
      <c r="D23913" s="419">
        <f t="shared" si="532"/>
        <v>0.1235000000015134</v>
      </c>
      <c r="H23913" s="406"/>
      <c r="J23913" s="82">
        <v>19</v>
      </c>
      <c r="K23913" s="391">
        <v>1</v>
      </c>
    </row>
    <row r="23914" spans="1:11" x14ac:dyDescent="0.3">
      <c r="A23914" s="341">
        <v>44010.56249895833</v>
      </c>
      <c r="B23914" s="318">
        <v>41538.652000000002</v>
      </c>
      <c r="C23914" s="318">
        <f t="shared" si="533"/>
        <v>0.24199999999837019</v>
      </c>
      <c r="D23914" s="419">
        <f t="shared" si="532"/>
        <v>0.12099999999918509</v>
      </c>
      <c r="H23914" s="406"/>
      <c r="J23914" s="82">
        <v>20</v>
      </c>
      <c r="K23914" s="319">
        <v>2</v>
      </c>
    </row>
    <row r="23915" spans="1:11" x14ac:dyDescent="0.3">
      <c r="A23915" s="341">
        <v>44010.604165567129</v>
      </c>
      <c r="B23915" s="318">
        <v>41538.898000000001</v>
      </c>
      <c r="C23915" s="318">
        <f t="shared" si="533"/>
        <v>0.24599999999918509</v>
      </c>
      <c r="D23915" s="419">
        <f t="shared" si="532"/>
        <v>0.12299999999959255</v>
      </c>
      <c r="H23915" s="406"/>
      <c r="J23915" s="82">
        <v>21</v>
      </c>
      <c r="K23915" s="320">
        <v>3</v>
      </c>
    </row>
    <row r="23916" spans="1:11" x14ac:dyDescent="0.3">
      <c r="A23916" s="341">
        <v>44010.645832175927</v>
      </c>
      <c r="B23916" s="318">
        <v>41539.148000000001</v>
      </c>
      <c r="C23916" s="318">
        <f t="shared" si="533"/>
        <v>0.25</v>
      </c>
      <c r="D23916" s="419">
        <f t="shared" si="532"/>
        <v>0.125</v>
      </c>
      <c r="H23916" s="406"/>
      <c r="J23916" s="82">
        <v>22</v>
      </c>
      <c r="K23916" s="321">
        <v>4</v>
      </c>
    </row>
    <row r="23917" spans="1:11" x14ac:dyDescent="0.3">
      <c r="A23917" s="341">
        <v>44010.687498784719</v>
      </c>
      <c r="B23917" s="318">
        <v>41539.39</v>
      </c>
      <c r="C23917" s="318">
        <f t="shared" si="533"/>
        <v>0.24199999999837019</v>
      </c>
      <c r="D23917" s="419">
        <f t="shared" si="532"/>
        <v>0.12099999999918509</v>
      </c>
      <c r="H23917" s="406"/>
      <c r="J23917" s="82">
        <v>23</v>
      </c>
      <c r="K23917" s="391">
        <v>1</v>
      </c>
    </row>
    <row r="23918" spans="1:11" x14ac:dyDescent="0.3">
      <c r="A23918" s="341">
        <v>44010.729165393517</v>
      </c>
      <c r="B23918" s="318">
        <v>41539.627999999997</v>
      </c>
      <c r="C23918" s="318">
        <f t="shared" si="533"/>
        <v>0.23799999999755528</v>
      </c>
      <c r="D23918" s="419">
        <f t="shared" si="532"/>
        <v>0.11899999999877764</v>
      </c>
      <c r="H23918" s="406"/>
      <c r="J23918" s="82">
        <v>24</v>
      </c>
      <c r="K23918" s="319">
        <v>2</v>
      </c>
    </row>
    <row r="23919" spans="1:11" x14ac:dyDescent="0.3">
      <c r="A23919" s="341">
        <v>44010.770832002316</v>
      </c>
      <c r="B23919" s="318">
        <v>41539.870000000003</v>
      </c>
      <c r="C23919" s="318">
        <f t="shared" si="533"/>
        <v>0.24200000000564614</v>
      </c>
      <c r="D23919" s="419">
        <f t="shared" si="532"/>
        <v>0.12100000000282307</v>
      </c>
      <c r="H23919" s="406"/>
      <c r="J23919" s="82">
        <v>25</v>
      </c>
      <c r="K23919" s="320">
        <v>3</v>
      </c>
    </row>
    <row r="23920" spans="1:11" x14ac:dyDescent="0.3">
      <c r="A23920" s="341">
        <v>44010.812498611114</v>
      </c>
      <c r="B23920" s="318">
        <v>41540.114999999998</v>
      </c>
      <c r="C23920" s="318">
        <f t="shared" si="533"/>
        <v>0.24499999999534339</v>
      </c>
      <c r="D23920" s="419">
        <f t="shared" si="532"/>
        <v>0.12249999999767169</v>
      </c>
      <c r="H23920" s="406"/>
      <c r="J23920" s="82">
        <v>26</v>
      </c>
      <c r="K23920" s="321">
        <v>4</v>
      </c>
    </row>
    <row r="23921" spans="1:11" x14ac:dyDescent="0.3">
      <c r="A23921" s="341">
        <v>44010.854165219906</v>
      </c>
      <c r="B23921" s="318">
        <v>41540.351999999999</v>
      </c>
      <c r="C23921" s="318">
        <f t="shared" si="533"/>
        <v>0.23700000000098953</v>
      </c>
      <c r="D23921" s="419">
        <f t="shared" si="532"/>
        <v>0.11850000000049477</v>
      </c>
      <c r="H23921" s="406"/>
      <c r="J23921" s="82">
        <v>27</v>
      </c>
      <c r="K23921" s="391">
        <v>1</v>
      </c>
    </row>
    <row r="23922" spans="1:11" x14ac:dyDescent="0.3">
      <c r="A23922" s="341">
        <v>44010.895831828704</v>
      </c>
      <c r="B23922" s="318">
        <v>41540.589999999997</v>
      </c>
      <c r="C23922" s="318">
        <f t="shared" si="533"/>
        <v>0.23799999999755528</v>
      </c>
      <c r="D23922" s="419">
        <f t="shared" si="532"/>
        <v>0.11899999999877764</v>
      </c>
      <c r="H23922" s="406"/>
      <c r="J23922" s="82">
        <v>28</v>
      </c>
      <c r="K23922" s="319">
        <v>2</v>
      </c>
    </row>
    <row r="23923" spans="1:11" x14ac:dyDescent="0.3">
      <c r="A23923" s="341">
        <v>44010.937498437503</v>
      </c>
      <c r="B23923" s="318">
        <v>41540.83</v>
      </c>
      <c r="C23923" s="318">
        <f t="shared" si="533"/>
        <v>0.24000000000523869</v>
      </c>
      <c r="D23923" s="419">
        <f t="shared" si="532"/>
        <v>0.12000000000261934</v>
      </c>
      <c r="H23923" s="406"/>
      <c r="J23923" s="82">
        <v>29</v>
      </c>
      <c r="K23923" s="320">
        <v>3</v>
      </c>
    </row>
    <row r="23924" spans="1:11" x14ac:dyDescent="0.3">
      <c r="A23924" s="341">
        <v>44010.979165046294</v>
      </c>
      <c r="B23924" s="318">
        <v>41541.080999999998</v>
      </c>
      <c r="C23924" s="318">
        <f t="shared" si="533"/>
        <v>0.25099999999656575</v>
      </c>
      <c r="D23924" s="419">
        <f t="shared" si="532"/>
        <v>0.12549999999828287</v>
      </c>
      <c r="E23924" s="336">
        <f>SUM(C23901:C23924)*7.4805194805</f>
        <v>44.307116882965794</v>
      </c>
      <c r="F23924" s="324">
        <f>AVERAGE(D23901:D23924)</f>
        <v>0.1233958333332339</v>
      </c>
      <c r="G23924" s="324">
        <f>_xlfn.STDEV.S(D23901:D23924)</f>
        <v>3.313277527099495E-3</v>
      </c>
      <c r="H23924" s="404"/>
      <c r="I23924" s="344">
        <f>AVERAGE(D23756:D23924)</f>
        <v>0.12399702380952519</v>
      </c>
      <c r="J23924" s="82">
        <v>30</v>
      </c>
      <c r="K23924" s="321">
        <v>4</v>
      </c>
    </row>
    <row r="23925" spans="1:11" x14ac:dyDescent="0.3">
      <c r="A23925" s="341">
        <v>44011.020831655092</v>
      </c>
      <c r="B23925" s="318">
        <v>41541.33</v>
      </c>
      <c r="C23925" s="318">
        <f t="shared" si="533"/>
        <v>0.24900000000343425</v>
      </c>
      <c r="D23925" s="419">
        <f t="shared" si="532"/>
        <v>0.12450000000171713</v>
      </c>
      <c r="H23925" s="406"/>
      <c r="J23925" s="82">
        <v>31</v>
      </c>
      <c r="K23925" s="391">
        <v>1</v>
      </c>
    </row>
    <row r="23926" spans="1:11" x14ac:dyDescent="0.3">
      <c r="A23926" s="341">
        <v>44011.062498263891</v>
      </c>
      <c r="B23926" s="318">
        <v>41541.571000000004</v>
      </c>
      <c r="C23926" s="318">
        <f t="shared" si="533"/>
        <v>0.24100000000180444</v>
      </c>
      <c r="D23926" s="419">
        <f t="shared" si="532"/>
        <v>0.12050000000090222</v>
      </c>
      <c r="H23926" s="406"/>
      <c r="J23926" s="82">
        <v>32</v>
      </c>
      <c r="K23926" s="319">
        <v>2</v>
      </c>
    </row>
    <row r="23927" spans="1:11" x14ac:dyDescent="0.3">
      <c r="A23927" s="341">
        <v>44011.104164872682</v>
      </c>
      <c r="B23927" s="318">
        <v>41541.813000000002</v>
      </c>
      <c r="C23927" s="318">
        <f t="shared" si="533"/>
        <v>0.24199999999837019</v>
      </c>
      <c r="D23927" s="419">
        <f t="shared" si="532"/>
        <v>0.12099999999918509</v>
      </c>
      <c r="H23927" s="406"/>
      <c r="J23927" s="82">
        <v>33</v>
      </c>
      <c r="K23927" s="320">
        <v>3</v>
      </c>
    </row>
    <row r="23928" spans="1:11" x14ac:dyDescent="0.3">
      <c r="A23928" s="341">
        <v>44011.145831481481</v>
      </c>
      <c r="B23928" s="318">
        <v>41542.069000000003</v>
      </c>
      <c r="C23928" s="318">
        <f t="shared" si="533"/>
        <v>0.25600000000122236</v>
      </c>
      <c r="D23928" s="419">
        <f t="shared" si="532"/>
        <v>0.12800000000061118</v>
      </c>
      <c r="H23928" s="406"/>
      <c r="J23928" s="82">
        <v>34</v>
      </c>
      <c r="K23928" s="321">
        <v>4</v>
      </c>
    </row>
    <row r="23929" spans="1:11" x14ac:dyDescent="0.3">
      <c r="A23929" s="341">
        <v>44011.187498090279</v>
      </c>
      <c r="B23929" s="318">
        <v>41542.324999999997</v>
      </c>
      <c r="C23929" s="318">
        <f t="shared" si="533"/>
        <v>0.2559999999939464</v>
      </c>
      <c r="D23929" s="419">
        <f t="shared" si="532"/>
        <v>0.1279999999969732</v>
      </c>
      <c r="H23929" s="406"/>
      <c r="J23929" s="82">
        <v>35</v>
      </c>
      <c r="K23929" s="391">
        <v>1</v>
      </c>
    </row>
    <row r="23930" spans="1:11" x14ac:dyDescent="0.3">
      <c r="A23930" s="341">
        <v>44011.229164699071</v>
      </c>
      <c r="B23930" s="318">
        <v>41542.58</v>
      </c>
      <c r="C23930" s="318">
        <f t="shared" si="533"/>
        <v>0.25500000000465661</v>
      </c>
      <c r="D23930" s="419">
        <f t="shared" si="532"/>
        <v>0.12750000000232831</v>
      </c>
      <c r="H23930" s="406"/>
      <c r="J23930" s="82">
        <v>36</v>
      </c>
      <c r="K23930" s="319">
        <v>2</v>
      </c>
    </row>
    <row r="23931" spans="1:11" x14ac:dyDescent="0.3">
      <c r="A23931" s="341">
        <v>44011.270831307869</v>
      </c>
      <c r="B23931" s="318">
        <v>41542.828999999998</v>
      </c>
      <c r="C23931" s="318">
        <f t="shared" si="533"/>
        <v>0.24899999999615829</v>
      </c>
      <c r="D23931" s="419">
        <f t="shared" si="532"/>
        <v>0.12449999999807915</v>
      </c>
      <c r="H23931" s="406"/>
      <c r="J23931" s="82">
        <v>37</v>
      </c>
      <c r="K23931" s="320">
        <v>3</v>
      </c>
    </row>
    <row r="23932" spans="1:11" x14ac:dyDescent="0.3">
      <c r="A23932" s="341">
        <v>44011.312497916668</v>
      </c>
      <c r="B23932" s="318">
        <v>41543.082999999999</v>
      </c>
      <c r="C23932" s="318">
        <f t="shared" si="533"/>
        <v>0.25400000000081491</v>
      </c>
      <c r="D23932" s="419">
        <f t="shared" ref="D23932:D24187" si="534">C23932/2</f>
        <v>0.12700000000040745</v>
      </c>
      <c r="H23932" s="406"/>
      <c r="J23932" s="82">
        <v>38</v>
      </c>
      <c r="K23932" s="321">
        <v>4</v>
      </c>
    </row>
    <row r="23933" spans="1:11" x14ac:dyDescent="0.3">
      <c r="A23933" s="341">
        <v>44011.354164525466</v>
      </c>
      <c r="B23933" s="318">
        <v>41543.339</v>
      </c>
      <c r="C23933" s="318">
        <f t="shared" si="533"/>
        <v>0.25600000000122236</v>
      </c>
      <c r="D23933" s="419">
        <f t="shared" si="534"/>
        <v>0.12800000000061118</v>
      </c>
      <c r="H23933" s="406"/>
      <c r="J23933" s="82">
        <v>39</v>
      </c>
      <c r="K23933" s="391">
        <v>1</v>
      </c>
    </row>
    <row r="23934" spans="1:11" x14ac:dyDescent="0.3">
      <c r="A23934" s="341">
        <v>44011.395831134258</v>
      </c>
      <c r="B23934" s="318">
        <v>41543.589</v>
      </c>
      <c r="C23934" s="318">
        <f t="shared" si="533"/>
        <v>0.25</v>
      </c>
      <c r="D23934" s="419">
        <f t="shared" si="534"/>
        <v>0.125</v>
      </c>
      <c r="H23934" s="406"/>
      <c r="J23934" s="82">
        <v>40</v>
      </c>
      <c r="K23934" s="319">
        <v>2</v>
      </c>
    </row>
    <row r="23935" spans="1:11" x14ac:dyDescent="0.3">
      <c r="A23935" s="341">
        <v>44011.437497743056</v>
      </c>
      <c r="B23935" s="318">
        <v>41543.841</v>
      </c>
      <c r="C23935" s="318">
        <f t="shared" si="533"/>
        <v>0.25200000000040745</v>
      </c>
      <c r="D23935" s="419">
        <f t="shared" si="534"/>
        <v>0.12600000000020373</v>
      </c>
      <c r="H23935" s="406"/>
      <c r="J23935" s="82">
        <v>41</v>
      </c>
      <c r="K23935" s="320">
        <v>3</v>
      </c>
    </row>
    <row r="23936" spans="1:11" x14ac:dyDescent="0.3">
      <c r="A23936" s="341">
        <v>44011.479164351855</v>
      </c>
      <c r="B23936" s="318">
        <v>41544.099000000002</v>
      </c>
      <c r="C23936" s="318">
        <f t="shared" si="533"/>
        <v>0.25800000000162981</v>
      </c>
      <c r="D23936" s="419">
        <f t="shared" si="534"/>
        <v>0.12900000000081491</v>
      </c>
      <c r="H23936" s="406"/>
      <c r="J23936" s="82">
        <v>42</v>
      </c>
      <c r="K23936" s="321">
        <v>4</v>
      </c>
    </row>
    <row r="23937" spans="1:11" x14ac:dyDescent="0.3">
      <c r="A23937" s="341">
        <v>44011.520830960646</v>
      </c>
      <c r="B23937" s="318">
        <v>41544.35</v>
      </c>
      <c r="C23937" s="318">
        <f t="shared" si="533"/>
        <v>0.25099999999656575</v>
      </c>
      <c r="D23937" s="419">
        <f t="shared" si="534"/>
        <v>0.12549999999828287</v>
      </c>
      <c r="H23937" s="406"/>
      <c r="J23937" s="82">
        <v>43</v>
      </c>
      <c r="K23937" s="391">
        <v>1</v>
      </c>
    </row>
    <row r="23938" spans="1:11" x14ac:dyDescent="0.3">
      <c r="A23938" s="341">
        <v>44011.562497569445</v>
      </c>
      <c r="B23938" s="318">
        <v>41544.597999999998</v>
      </c>
      <c r="C23938" s="318">
        <f t="shared" si="533"/>
        <v>0.24799999999959255</v>
      </c>
      <c r="D23938" s="419">
        <f t="shared" si="534"/>
        <v>0.12399999999979627</v>
      </c>
      <c r="H23938" s="406"/>
      <c r="J23938" s="82">
        <v>44</v>
      </c>
      <c r="K23938" s="319">
        <v>2</v>
      </c>
    </row>
    <row r="23939" spans="1:11" x14ac:dyDescent="0.3">
      <c r="A23939" s="341">
        <v>44011.604164178243</v>
      </c>
      <c r="B23939" s="318">
        <v>41544.847999999998</v>
      </c>
      <c r="C23939" s="318">
        <f t="shared" si="533"/>
        <v>0.25</v>
      </c>
      <c r="D23939" s="419">
        <f t="shared" si="534"/>
        <v>0.125</v>
      </c>
      <c r="H23939" s="406"/>
      <c r="J23939" s="82">
        <v>45</v>
      </c>
      <c r="K23939" s="320">
        <v>3</v>
      </c>
    </row>
    <row r="23940" spans="1:11" x14ac:dyDescent="0.3">
      <c r="A23940" s="341">
        <v>44011.645830787034</v>
      </c>
      <c r="B23940" s="318">
        <v>41545.101999999999</v>
      </c>
      <c r="C23940" s="318">
        <f t="shared" si="533"/>
        <v>0.25400000000081491</v>
      </c>
      <c r="D23940" s="419">
        <f t="shared" si="534"/>
        <v>0.12700000000040745</v>
      </c>
      <c r="H23940" s="406"/>
      <c r="J23940" s="82">
        <v>46</v>
      </c>
      <c r="K23940" s="321">
        <v>4</v>
      </c>
    </row>
    <row r="23941" spans="1:11" x14ac:dyDescent="0.3">
      <c r="A23941" s="341">
        <v>44011.687497395833</v>
      </c>
      <c r="B23941" s="318">
        <v>41545.351999999999</v>
      </c>
      <c r="C23941" s="318">
        <f t="shared" si="533"/>
        <v>0.25</v>
      </c>
      <c r="D23941" s="419">
        <f t="shared" si="534"/>
        <v>0.125</v>
      </c>
      <c r="H23941" s="406"/>
      <c r="J23941" s="82">
        <v>47</v>
      </c>
      <c r="K23941" s="391">
        <v>1</v>
      </c>
    </row>
    <row r="23942" spans="1:11" x14ac:dyDescent="0.3">
      <c r="A23942" s="341">
        <v>44011.729164004631</v>
      </c>
      <c r="B23942" s="318">
        <v>41545.591999999997</v>
      </c>
      <c r="C23942" s="318">
        <f t="shared" si="533"/>
        <v>0.23999999999796273</v>
      </c>
      <c r="D23942" s="419">
        <f t="shared" si="534"/>
        <v>0.11999999999898137</v>
      </c>
      <c r="H23942" s="406"/>
      <c r="J23942" s="82">
        <v>48</v>
      </c>
      <c r="K23942" s="319">
        <v>2</v>
      </c>
    </row>
    <row r="23943" spans="1:11" x14ac:dyDescent="0.3">
      <c r="A23943" s="341">
        <v>44011.770830613423</v>
      </c>
      <c r="B23943" s="318">
        <v>41545.837</v>
      </c>
      <c r="C23943" s="318">
        <f t="shared" si="533"/>
        <v>0.24500000000261934</v>
      </c>
      <c r="D23943" s="419">
        <f t="shared" si="534"/>
        <v>0.12250000000130967</v>
      </c>
      <c r="H23943" s="406"/>
      <c r="J23943" s="82">
        <v>49</v>
      </c>
      <c r="K23943" s="320">
        <v>3</v>
      </c>
    </row>
    <row r="23944" spans="1:11" x14ac:dyDescent="0.3">
      <c r="A23944" s="341">
        <v>44011.812497222221</v>
      </c>
      <c r="B23944" s="318">
        <v>41546.088000000003</v>
      </c>
      <c r="C23944" s="318">
        <f t="shared" si="533"/>
        <v>0.25100000000384171</v>
      </c>
      <c r="D23944" s="419">
        <f t="shared" si="534"/>
        <v>0.12550000000192085</v>
      </c>
      <c r="H23944" s="406"/>
      <c r="J23944" s="82">
        <v>50</v>
      </c>
      <c r="K23944" s="321">
        <v>4</v>
      </c>
    </row>
    <row r="23945" spans="1:11" x14ac:dyDescent="0.3">
      <c r="A23945" s="341">
        <v>44011.85416383102</v>
      </c>
      <c r="B23945" s="318">
        <v>41546.33</v>
      </c>
      <c r="C23945" s="318">
        <f t="shared" si="533"/>
        <v>0.24199999999837019</v>
      </c>
      <c r="D23945" s="419">
        <f t="shared" si="534"/>
        <v>0.12099999999918509</v>
      </c>
      <c r="H23945" s="406"/>
      <c r="J23945" s="82">
        <v>51</v>
      </c>
      <c r="K23945" s="391">
        <v>1</v>
      </c>
    </row>
    <row r="23946" spans="1:11" x14ac:dyDescent="0.3">
      <c r="A23946" s="341">
        <v>44011.895830439818</v>
      </c>
      <c r="B23946" s="318">
        <v>41546.57</v>
      </c>
      <c r="C23946" s="318">
        <f t="shared" si="533"/>
        <v>0.23999999999796273</v>
      </c>
      <c r="D23946" s="419">
        <f t="shared" si="534"/>
        <v>0.11999999999898137</v>
      </c>
      <c r="H23946" s="406"/>
      <c r="J23946" s="82">
        <v>52</v>
      </c>
      <c r="K23946" s="319">
        <v>2</v>
      </c>
    </row>
    <row r="23947" spans="1:11" x14ac:dyDescent="0.3">
      <c r="A23947" s="341">
        <v>44011.93749704861</v>
      </c>
      <c r="B23947" s="318">
        <v>41546.807999999997</v>
      </c>
      <c r="C23947" s="318">
        <f t="shared" si="533"/>
        <v>0.23799999999755528</v>
      </c>
      <c r="D23947" s="419">
        <f t="shared" si="534"/>
        <v>0.11899999999877764</v>
      </c>
      <c r="H23947" s="406"/>
      <c r="J23947" s="82">
        <v>53</v>
      </c>
      <c r="K23947" s="320">
        <v>3</v>
      </c>
    </row>
    <row r="23948" spans="1:11" x14ac:dyDescent="0.3">
      <c r="A23948" s="341">
        <v>44011.979163657408</v>
      </c>
      <c r="B23948" s="318">
        <v>41547.052000000003</v>
      </c>
      <c r="C23948" s="318">
        <f t="shared" si="533"/>
        <v>0.2440000000060536</v>
      </c>
      <c r="D23948" s="419">
        <f t="shared" si="534"/>
        <v>0.1220000000030268</v>
      </c>
      <c r="E23948" s="336">
        <f>SUM(C23925:C23948)*7.4805194805</f>
        <v>44.666181818102949</v>
      </c>
      <c r="F23948" s="324">
        <f>AVERAGE(D23925:D23948)</f>
        <v>0.12439583333343762</v>
      </c>
      <c r="G23948" s="324">
        <f>_xlfn.STDEV.S(D23925:D23948)</f>
        <v>2.9853962184303857E-3</v>
      </c>
      <c r="H23948" s="406"/>
      <c r="J23948" s="82">
        <v>54</v>
      </c>
      <c r="K23948" s="321">
        <v>4</v>
      </c>
    </row>
    <row r="23949" spans="1:11" x14ac:dyDescent="0.3">
      <c r="A23949" s="341">
        <v>44012.020830266207</v>
      </c>
      <c r="B23949" s="318">
        <v>41547.307999999997</v>
      </c>
      <c r="C23949" s="318">
        <f t="shared" si="533"/>
        <v>0.2559999999939464</v>
      </c>
      <c r="D23949" s="419">
        <f t="shared" si="534"/>
        <v>0.1279999999969732</v>
      </c>
      <c r="H23949" s="406"/>
      <c r="J23949" s="82">
        <v>55</v>
      </c>
      <c r="K23949" s="391">
        <v>1</v>
      </c>
    </row>
    <row r="23950" spans="1:11" x14ac:dyDescent="0.3">
      <c r="A23950" s="341">
        <v>44012.062496874998</v>
      </c>
      <c r="B23950" s="318">
        <v>41547.553</v>
      </c>
      <c r="C23950" s="318">
        <f t="shared" si="533"/>
        <v>0.24500000000261934</v>
      </c>
      <c r="D23950" s="419">
        <f t="shared" si="534"/>
        <v>0.12250000000130967</v>
      </c>
      <c r="H23950" s="406"/>
      <c r="J23950" s="82">
        <v>56</v>
      </c>
      <c r="K23950" s="319">
        <v>2</v>
      </c>
    </row>
    <row r="23951" spans="1:11" x14ac:dyDescent="0.3">
      <c r="A23951" s="341">
        <v>44012.104163483797</v>
      </c>
      <c r="B23951" s="318">
        <v>41547.800999999999</v>
      </c>
      <c r="C23951" s="318">
        <f t="shared" ref="C23951:C24187" si="535">B23951-B23950</f>
        <v>0.24799999999959255</v>
      </c>
      <c r="D23951" s="419">
        <f t="shared" si="534"/>
        <v>0.12399999999979627</v>
      </c>
      <c r="H23951" s="406"/>
      <c r="J23951" s="82">
        <v>57</v>
      </c>
      <c r="K23951" s="320">
        <v>3</v>
      </c>
    </row>
    <row r="23952" spans="1:11" x14ac:dyDescent="0.3">
      <c r="A23952" s="341">
        <v>44012.145830092595</v>
      </c>
      <c r="B23952" s="318">
        <v>41548.055999999997</v>
      </c>
      <c r="C23952" s="318">
        <f t="shared" si="535"/>
        <v>0.25499999999738066</v>
      </c>
      <c r="D23952" s="419">
        <f t="shared" si="534"/>
        <v>0.12749999999869033</v>
      </c>
      <c r="H23952" s="406"/>
      <c r="J23952" s="82">
        <v>58</v>
      </c>
      <c r="K23952" s="321">
        <v>4</v>
      </c>
    </row>
    <row r="23953" spans="1:11" x14ac:dyDescent="0.3">
      <c r="A23953" s="341">
        <v>44012.187496701386</v>
      </c>
      <c r="B23953" s="318">
        <v>41548.311000000002</v>
      </c>
      <c r="C23953" s="318">
        <f t="shared" si="535"/>
        <v>0.25500000000465661</v>
      </c>
      <c r="D23953" s="419">
        <f t="shared" si="534"/>
        <v>0.12750000000232831</v>
      </c>
      <c r="H23953" s="406"/>
      <c r="J23953" s="82">
        <v>59</v>
      </c>
      <c r="K23953" s="391">
        <v>1</v>
      </c>
    </row>
    <row r="23954" spans="1:11" x14ac:dyDescent="0.3">
      <c r="A23954" s="341">
        <v>44012.229163310185</v>
      </c>
      <c r="B23954" s="318">
        <v>41548.567999999999</v>
      </c>
      <c r="C23954" s="318">
        <f t="shared" si="535"/>
        <v>0.25699999999778811</v>
      </c>
      <c r="D23954" s="419">
        <f t="shared" si="534"/>
        <v>0.12849999999889405</v>
      </c>
      <c r="H23954" s="406"/>
      <c r="J23954" s="82">
        <v>60</v>
      </c>
      <c r="K23954" s="319">
        <v>2</v>
      </c>
    </row>
    <row r="23955" spans="1:11" x14ac:dyDescent="0.3">
      <c r="A23955" s="341">
        <v>44012.270829918984</v>
      </c>
      <c r="B23955" s="318">
        <v>41548.821000000004</v>
      </c>
      <c r="C23955" s="318">
        <f t="shared" si="535"/>
        <v>0.25300000000424916</v>
      </c>
      <c r="D23955" s="419">
        <f t="shared" si="534"/>
        <v>0.12650000000212458</v>
      </c>
      <c r="H23955" s="406"/>
      <c r="J23955" s="82">
        <v>61</v>
      </c>
      <c r="K23955" s="320">
        <v>3</v>
      </c>
    </row>
    <row r="23956" spans="1:11" x14ac:dyDescent="0.3">
      <c r="A23956" s="341">
        <v>44012.312496527775</v>
      </c>
      <c r="B23956" s="318">
        <v>41549.087</v>
      </c>
      <c r="C23956" s="318">
        <f t="shared" si="535"/>
        <v>0.26599999999598367</v>
      </c>
      <c r="D23956" s="419">
        <f t="shared" si="534"/>
        <v>0.13299999999799184</v>
      </c>
      <c r="H23956" s="406"/>
      <c r="J23956" s="82">
        <v>62</v>
      </c>
      <c r="K23956" s="321">
        <v>4</v>
      </c>
    </row>
    <row r="23957" spans="1:11" x14ac:dyDescent="0.3">
      <c r="A23957" s="341">
        <v>44012.354163136573</v>
      </c>
      <c r="B23957" s="318">
        <v>41549.341</v>
      </c>
      <c r="C23957" s="318">
        <f t="shared" si="535"/>
        <v>0.25400000000081491</v>
      </c>
      <c r="D23957" s="419">
        <f t="shared" si="534"/>
        <v>0.12700000000040745</v>
      </c>
      <c r="H23957" s="406"/>
      <c r="J23957" s="82">
        <v>63</v>
      </c>
      <c r="K23957" s="391">
        <v>1</v>
      </c>
    </row>
    <row r="23958" spans="1:11" x14ac:dyDescent="0.3">
      <c r="A23958" s="341">
        <v>44012.395829745372</v>
      </c>
      <c r="B23958" s="318">
        <v>41549.589999999997</v>
      </c>
      <c r="C23958" s="318">
        <f t="shared" si="535"/>
        <v>0.24899999999615829</v>
      </c>
      <c r="D23958" s="419">
        <f t="shared" si="534"/>
        <v>0.12449999999807915</v>
      </c>
      <c r="H23958" s="406"/>
      <c r="J23958" s="82">
        <v>64</v>
      </c>
      <c r="K23958" s="319">
        <v>2</v>
      </c>
    </row>
    <row r="23959" spans="1:11" x14ac:dyDescent="0.3">
      <c r="A23959" s="341">
        <v>44012.437496354163</v>
      </c>
      <c r="B23959" s="318">
        <v>41549.841</v>
      </c>
      <c r="C23959" s="318">
        <f t="shared" si="535"/>
        <v>0.25100000000384171</v>
      </c>
      <c r="D23959" s="419">
        <f t="shared" si="534"/>
        <v>0.12550000000192085</v>
      </c>
      <c r="H23959" s="406"/>
      <c r="J23959" s="82">
        <v>65</v>
      </c>
      <c r="K23959" s="320">
        <v>3</v>
      </c>
    </row>
    <row r="23960" spans="1:11" x14ac:dyDescent="0.3">
      <c r="A23960" s="341">
        <v>44012.479162962962</v>
      </c>
      <c r="B23960" s="318">
        <v>41550.097999999998</v>
      </c>
      <c r="C23960" s="318">
        <f t="shared" si="535"/>
        <v>0.25699999999778811</v>
      </c>
      <c r="D23960" s="419">
        <f t="shared" si="534"/>
        <v>0.12849999999889405</v>
      </c>
      <c r="H23960" s="406"/>
      <c r="J23960" s="82">
        <v>66</v>
      </c>
      <c r="K23960" s="321">
        <v>4</v>
      </c>
    </row>
    <row r="23961" spans="1:11" x14ac:dyDescent="0.3">
      <c r="A23961" s="341">
        <v>44012.52082957176</v>
      </c>
      <c r="B23961" s="318">
        <v>41550.358</v>
      </c>
      <c r="C23961" s="318">
        <f t="shared" si="535"/>
        <v>0.26000000000203727</v>
      </c>
      <c r="D23961" s="419">
        <f t="shared" si="534"/>
        <v>0.13000000000101863</v>
      </c>
      <c r="H23961" s="406"/>
      <c r="J23961" s="82">
        <v>67</v>
      </c>
      <c r="K23961" s="391">
        <v>1</v>
      </c>
    </row>
    <row r="23962" spans="1:11" x14ac:dyDescent="0.3">
      <c r="A23962" s="341">
        <v>44012.562496180559</v>
      </c>
      <c r="B23962" s="318">
        <v>41550.608</v>
      </c>
      <c r="C23962" s="318">
        <f t="shared" si="535"/>
        <v>0.25</v>
      </c>
      <c r="D23962" s="419">
        <f t="shared" si="534"/>
        <v>0.125</v>
      </c>
      <c r="H23962" s="406"/>
      <c r="J23962" s="82">
        <v>68</v>
      </c>
      <c r="K23962" s="319">
        <v>2</v>
      </c>
    </row>
    <row r="23963" spans="1:11" x14ac:dyDescent="0.3">
      <c r="A23963" s="341">
        <v>44012.60416278935</v>
      </c>
      <c r="B23963" s="318">
        <v>41550.858999999997</v>
      </c>
      <c r="C23963" s="318">
        <f t="shared" si="535"/>
        <v>0.25099999999656575</v>
      </c>
      <c r="D23963" s="419">
        <f t="shared" si="534"/>
        <v>0.12549999999828287</v>
      </c>
      <c r="H23963" s="406"/>
      <c r="J23963" s="82">
        <v>69</v>
      </c>
      <c r="K23963" s="320">
        <v>3</v>
      </c>
    </row>
    <row r="23964" spans="1:11" x14ac:dyDescent="0.3">
      <c r="A23964" s="341">
        <v>44012.645829398149</v>
      </c>
      <c r="B23964" s="318">
        <v>41551.110999999997</v>
      </c>
      <c r="C23964" s="318">
        <f t="shared" si="535"/>
        <v>0.25200000000040745</v>
      </c>
      <c r="D23964" s="419">
        <f t="shared" si="534"/>
        <v>0.12600000000020373</v>
      </c>
      <c r="H23964" s="406"/>
      <c r="J23964" s="82">
        <v>70</v>
      </c>
      <c r="K23964" s="321">
        <v>4</v>
      </c>
    </row>
    <row r="23965" spans="1:11" x14ac:dyDescent="0.3">
      <c r="A23965" s="341">
        <v>44012.687496006947</v>
      </c>
      <c r="B23965" s="318">
        <v>41551.360999999997</v>
      </c>
      <c r="C23965" s="318">
        <f t="shared" si="535"/>
        <v>0.25</v>
      </c>
      <c r="D23965" s="419">
        <f t="shared" si="534"/>
        <v>0.125</v>
      </c>
      <c r="H23965" s="406"/>
      <c r="J23965" s="82">
        <v>71</v>
      </c>
      <c r="K23965" s="391">
        <v>1</v>
      </c>
    </row>
    <row r="23966" spans="1:11" x14ac:dyDescent="0.3">
      <c r="A23966" s="341">
        <v>44012.729162615738</v>
      </c>
      <c r="B23966" s="318">
        <v>41551.608</v>
      </c>
      <c r="C23966" s="318">
        <f t="shared" si="535"/>
        <v>0.2470000000030268</v>
      </c>
      <c r="D23966" s="419">
        <f t="shared" si="534"/>
        <v>0.1235000000015134</v>
      </c>
      <c r="H23966" s="406"/>
      <c r="J23966" s="82">
        <v>72</v>
      </c>
      <c r="K23966" s="319">
        <v>2</v>
      </c>
    </row>
    <row r="23967" spans="1:11" x14ac:dyDescent="0.3">
      <c r="A23967" s="341">
        <v>44012.770829224537</v>
      </c>
      <c r="B23967" s="318">
        <v>41551.858999999997</v>
      </c>
      <c r="C23967" s="318">
        <f t="shared" si="535"/>
        <v>0.25099999999656575</v>
      </c>
      <c r="D23967" s="419">
        <f t="shared" si="534"/>
        <v>0.12549999999828287</v>
      </c>
      <c r="H23967" s="406"/>
      <c r="J23967" s="82">
        <v>73</v>
      </c>
      <c r="K23967" s="320">
        <v>3</v>
      </c>
    </row>
    <row r="23968" spans="1:11" x14ac:dyDescent="0.3">
      <c r="A23968" s="341">
        <v>44012.812495833336</v>
      </c>
      <c r="B23968" s="318">
        <v>41552.11</v>
      </c>
      <c r="C23968" s="318">
        <f t="shared" si="535"/>
        <v>0.25100000000384171</v>
      </c>
      <c r="D23968" s="419">
        <f t="shared" si="534"/>
        <v>0.12550000000192085</v>
      </c>
      <c r="H23968" s="406"/>
      <c r="J23968" s="82">
        <v>74</v>
      </c>
      <c r="K23968" s="321">
        <v>4</v>
      </c>
    </row>
    <row r="23969" spans="1:11" x14ac:dyDescent="0.3">
      <c r="A23969" s="341">
        <v>44012.854162442127</v>
      </c>
      <c r="B23969" s="318">
        <v>41552.351000000002</v>
      </c>
      <c r="C23969" s="318">
        <f t="shared" si="535"/>
        <v>0.24100000000180444</v>
      </c>
      <c r="D23969" s="419">
        <f t="shared" si="534"/>
        <v>0.12050000000090222</v>
      </c>
      <c r="H23969" s="406"/>
      <c r="J23969" s="82">
        <v>75</v>
      </c>
      <c r="K23969" s="391">
        <v>1</v>
      </c>
    </row>
    <row r="23970" spans="1:11" x14ac:dyDescent="0.3">
      <c r="A23970" s="341">
        <v>44012.895829050925</v>
      </c>
      <c r="B23970" s="318">
        <v>41552.591</v>
      </c>
      <c r="C23970" s="318">
        <f t="shared" si="535"/>
        <v>0.23999999999796273</v>
      </c>
      <c r="D23970" s="419">
        <f t="shared" si="534"/>
        <v>0.11999999999898137</v>
      </c>
      <c r="H23970" s="406"/>
      <c r="J23970" s="82">
        <v>76</v>
      </c>
      <c r="K23970" s="319">
        <v>2</v>
      </c>
    </row>
    <row r="23971" spans="1:11" x14ac:dyDescent="0.3">
      <c r="A23971" s="341">
        <v>44012.937495659724</v>
      </c>
      <c r="B23971" s="318">
        <v>41552.838000000003</v>
      </c>
      <c r="C23971" s="318">
        <f t="shared" si="535"/>
        <v>0.2470000000030268</v>
      </c>
      <c r="D23971" s="419">
        <f t="shared" si="534"/>
        <v>0.1235000000015134</v>
      </c>
      <c r="H23971" s="406"/>
      <c r="J23971" s="82">
        <v>77</v>
      </c>
      <c r="K23971" s="320">
        <v>3</v>
      </c>
    </row>
    <row r="23972" spans="1:11" x14ac:dyDescent="0.3">
      <c r="A23972" s="341">
        <v>44012.979162268515</v>
      </c>
      <c r="B23972" s="318">
        <v>41553.089999999997</v>
      </c>
      <c r="C23972" s="318">
        <f t="shared" si="535"/>
        <v>0.2519999999931315</v>
      </c>
      <c r="D23972" s="419">
        <f t="shared" si="534"/>
        <v>0.12599999999656575</v>
      </c>
      <c r="E23972" s="336">
        <f>SUM(C23949:C23972)*7.4805194805</f>
        <v>45.167376623208057</v>
      </c>
      <c r="F23972" s="324">
        <f>AVERAGE(D23949:D23972)</f>
        <v>0.12579166666652478</v>
      </c>
      <c r="G23972" s="324">
        <f>_xlfn.STDEV.S(D23949:D23972)</f>
        <v>2.8472590425892633E-3</v>
      </c>
      <c r="H23972" s="406"/>
      <c r="J23972" s="82">
        <v>78</v>
      </c>
      <c r="K23972" s="321">
        <v>4</v>
      </c>
    </row>
    <row r="23973" spans="1:11" x14ac:dyDescent="0.3">
      <c r="A23973" s="341">
        <v>44013.020828877314</v>
      </c>
      <c r="B23973" s="318">
        <v>41553.341999999997</v>
      </c>
      <c r="C23973" s="318">
        <f t="shared" si="535"/>
        <v>0.25200000000040745</v>
      </c>
      <c r="D23973" s="419">
        <f t="shared" si="534"/>
        <v>0.12600000000020373</v>
      </c>
      <c r="H23973" s="406"/>
      <c r="J23973" s="82">
        <v>79</v>
      </c>
      <c r="K23973" s="391">
        <v>1</v>
      </c>
    </row>
    <row r="23974" spans="1:11" x14ac:dyDescent="0.3">
      <c r="A23974" s="341">
        <v>44013.062495486112</v>
      </c>
      <c r="B23974" s="318">
        <v>41553.588000000003</v>
      </c>
      <c r="C23974" s="318">
        <f t="shared" si="535"/>
        <v>0.24600000000646105</v>
      </c>
      <c r="D23974" s="419">
        <f t="shared" si="534"/>
        <v>0.12300000000323053</v>
      </c>
      <c r="H23974" s="406"/>
      <c r="J23974" s="82">
        <v>80</v>
      </c>
      <c r="K23974" s="319">
        <v>2</v>
      </c>
    </row>
    <row r="23975" spans="1:11" x14ac:dyDescent="0.3">
      <c r="A23975" s="341">
        <v>44013.104162094911</v>
      </c>
      <c r="B23975" s="318">
        <v>41553.832000000002</v>
      </c>
      <c r="C23975" s="318">
        <f t="shared" si="535"/>
        <v>0.24399999999877764</v>
      </c>
      <c r="D23975" s="419">
        <f t="shared" si="534"/>
        <v>0.12199999999938882</v>
      </c>
      <c r="H23975" s="406"/>
      <c r="J23975" s="82">
        <v>81</v>
      </c>
      <c r="K23975" s="320">
        <v>3</v>
      </c>
    </row>
    <row r="23976" spans="1:11" x14ac:dyDescent="0.3">
      <c r="A23976" s="341">
        <v>44013.145828703702</v>
      </c>
      <c r="B23976" s="318">
        <v>41554.091</v>
      </c>
      <c r="C23976" s="318">
        <f t="shared" si="535"/>
        <v>0.25899999999819556</v>
      </c>
      <c r="D23976" s="419">
        <f t="shared" si="534"/>
        <v>0.12949999999909778</v>
      </c>
      <c r="H23976" s="406"/>
      <c r="J23976" s="82">
        <v>82</v>
      </c>
      <c r="K23976" s="321">
        <v>4</v>
      </c>
    </row>
    <row r="23977" spans="1:11" x14ac:dyDescent="0.3">
      <c r="A23977" s="341">
        <v>44013.187495312501</v>
      </c>
      <c r="B23977" s="318">
        <v>41554.347999999998</v>
      </c>
      <c r="C23977" s="318">
        <f t="shared" si="535"/>
        <v>0.25699999999778811</v>
      </c>
      <c r="D23977" s="419">
        <f t="shared" si="534"/>
        <v>0.12849999999889405</v>
      </c>
      <c r="H23977" s="406"/>
      <c r="J23977" s="82">
        <v>83</v>
      </c>
      <c r="K23977" s="391">
        <v>1</v>
      </c>
    </row>
    <row r="23978" spans="1:11" x14ac:dyDescent="0.3">
      <c r="A23978" s="341">
        <v>44013.229161921299</v>
      </c>
      <c r="B23978" s="318">
        <v>41554.595000000001</v>
      </c>
      <c r="C23978" s="318">
        <f t="shared" si="535"/>
        <v>0.2470000000030268</v>
      </c>
      <c r="D23978" s="419">
        <f t="shared" si="534"/>
        <v>0.1235000000015134</v>
      </c>
      <c r="H23978" s="406"/>
      <c r="J23978" s="82">
        <v>84</v>
      </c>
      <c r="K23978" s="319">
        <v>2</v>
      </c>
    </row>
    <row r="23979" spans="1:11" x14ac:dyDescent="0.3">
      <c r="A23979" s="341">
        <v>44013.270828530091</v>
      </c>
      <c r="B23979" s="318">
        <v>41554.849000000002</v>
      </c>
      <c r="C23979" s="318">
        <f t="shared" si="535"/>
        <v>0.25400000000081491</v>
      </c>
      <c r="D23979" s="419">
        <f t="shared" si="534"/>
        <v>0.12700000000040745</v>
      </c>
      <c r="H23979" s="406"/>
      <c r="J23979" s="82">
        <v>85</v>
      </c>
      <c r="K23979" s="320">
        <v>3</v>
      </c>
    </row>
    <row r="23980" spans="1:11" x14ac:dyDescent="0.3">
      <c r="A23980" s="341">
        <v>44013.312495138889</v>
      </c>
      <c r="B23980" s="318">
        <v>41555.108</v>
      </c>
      <c r="C23980" s="318">
        <f t="shared" si="535"/>
        <v>0.25899999999819556</v>
      </c>
      <c r="D23980" s="419">
        <f t="shared" si="534"/>
        <v>0.12949999999909778</v>
      </c>
      <c r="H23980" s="406"/>
      <c r="J23980" s="82">
        <v>86</v>
      </c>
      <c r="K23980" s="321">
        <v>4</v>
      </c>
    </row>
    <row r="23981" spans="1:11" x14ac:dyDescent="0.3">
      <c r="A23981" s="341">
        <v>44013.354161747688</v>
      </c>
      <c r="B23981" s="318">
        <v>41555.362000000001</v>
      </c>
      <c r="C23981" s="318">
        <f t="shared" si="535"/>
        <v>0.25400000000081491</v>
      </c>
      <c r="D23981" s="419">
        <f t="shared" si="534"/>
        <v>0.12700000000040745</v>
      </c>
      <c r="H23981" s="406"/>
      <c r="J23981" s="82">
        <v>87</v>
      </c>
      <c r="K23981" s="391">
        <v>1</v>
      </c>
    </row>
    <row r="23982" spans="1:11" x14ac:dyDescent="0.3">
      <c r="A23982" s="341">
        <v>44013.395828356479</v>
      </c>
      <c r="B23982" s="318">
        <v>41555.610999999997</v>
      </c>
      <c r="C23982" s="318">
        <f t="shared" si="535"/>
        <v>0.24899999999615829</v>
      </c>
      <c r="D23982" s="419">
        <f t="shared" si="534"/>
        <v>0.12449999999807915</v>
      </c>
      <c r="H23982" s="406"/>
      <c r="J23982" s="82">
        <v>88</v>
      </c>
      <c r="K23982" s="319">
        <v>2</v>
      </c>
    </row>
    <row r="23983" spans="1:11" x14ac:dyDescent="0.3">
      <c r="A23983" s="341">
        <v>44013.437494965277</v>
      </c>
      <c r="B23983" s="318">
        <v>41555.866999999998</v>
      </c>
      <c r="C23983" s="318">
        <f t="shared" si="535"/>
        <v>0.25600000000122236</v>
      </c>
      <c r="D23983" s="419">
        <f t="shared" si="534"/>
        <v>0.12800000000061118</v>
      </c>
      <c r="H23983" s="406"/>
      <c r="J23983" s="82">
        <v>89</v>
      </c>
      <c r="K23983" s="320">
        <v>3</v>
      </c>
    </row>
    <row r="23984" spans="1:11" x14ac:dyDescent="0.3">
      <c r="A23984" s="341">
        <v>44013.479161574076</v>
      </c>
      <c r="B23984" s="318">
        <v>41556.127999999997</v>
      </c>
      <c r="C23984" s="318">
        <f t="shared" si="535"/>
        <v>0.26099999999860302</v>
      </c>
      <c r="D23984" s="419">
        <f t="shared" si="534"/>
        <v>0.13049999999930151</v>
      </c>
      <c r="H23984" s="406"/>
      <c r="J23984" s="82">
        <v>90</v>
      </c>
      <c r="K23984" s="321">
        <v>4</v>
      </c>
    </row>
    <row r="23985" spans="1:12" x14ac:dyDescent="0.3">
      <c r="A23985" s="341">
        <v>44013.520828182867</v>
      </c>
      <c r="B23985" s="318">
        <v>41556.377999999997</v>
      </c>
      <c r="C23985" s="318">
        <f t="shared" si="535"/>
        <v>0.25</v>
      </c>
      <c r="D23985" s="419">
        <f t="shared" si="534"/>
        <v>0.125</v>
      </c>
      <c r="H23985" s="406"/>
      <c r="J23985" s="82">
        <v>91</v>
      </c>
      <c r="K23985" s="391">
        <v>1</v>
      </c>
    </row>
    <row r="23986" spans="1:12" x14ac:dyDescent="0.3">
      <c r="A23986" s="341">
        <v>44013.562494791666</v>
      </c>
      <c r="B23986" s="318">
        <v>41556.622000000003</v>
      </c>
      <c r="C23986" s="318">
        <f t="shared" si="535"/>
        <v>0.2440000000060536</v>
      </c>
      <c r="D23986" s="419">
        <f t="shared" si="534"/>
        <v>0.1220000000030268</v>
      </c>
      <c r="H23986" s="406"/>
      <c r="J23986" s="82">
        <v>92</v>
      </c>
      <c r="K23986" s="319">
        <v>2</v>
      </c>
    </row>
    <row r="23987" spans="1:12" x14ac:dyDescent="0.3">
      <c r="A23987" s="341">
        <v>44013.604161400464</v>
      </c>
      <c r="B23987" s="318">
        <v>41556.873</v>
      </c>
      <c r="C23987" s="318">
        <f t="shared" si="535"/>
        <v>0.25099999999656575</v>
      </c>
      <c r="D23987" s="419">
        <f t="shared" si="534"/>
        <v>0.12549999999828287</v>
      </c>
      <c r="H23987" s="406"/>
      <c r="J23987" s="82">
        <v>93</v>
      </c>
      <c r="K23987" s="320">
        <v>3</v>
      </c>
    </row>
    <row r="23988" spans="1:12" x14ac:dyDescent="0.3">
      <c r="A23988" s="341">
        <v>44013.628472222219</v>
      </c>
      <c r="B23988" s="318">
        <v>41557.131000000001</v>
      </c>
      <c r="C23988" s="318">
        <f t="shared" si="535"/>
        <v>0.25800000000162981</v>
      </c>
      <c r="D23988" s="419">
        <f t="shared" si="534"/>
        <v>0.12900000000081491</v>
      </c>
      <c r="H23988" s="406"/>
      <c r="J23988" s="82">
        <v>1</v>
      </c>
      <c r="K23988" s="321">
        <v>4</v>
      </c>
      <c r="L23988" s="54" t="s">
        <v>313</v>
      </c>
    </row>
    <row r="23989" spans="1:12" x14ac:dyDescent="0.3">
      <c r="A23989" s="341">
        <v>44013.670138888891</v>
      </c>
      <c r="B23989" s="318">
        <v>41557.379999999997</v>
      </c>
      <c r="C23989" s="318">
        <f t="shared" si="535"/>
        <v>0.24899999999615829</v>
      </c>
      <c r="D23989" s="419">
        <f t="shared" si="534"/>
        <v>0.12449999999807915</v>
      </c>
      <c r="H23989" s="406"/>
      <c r="J23989" s="82">
        <v>2</v>
      </c>
      <c r="K23989" s="391">
        <v>1</v>
      </c>
    </row>
    <row r="23990" spans="1:12" x14ac:dyDescent="0.3">
      <c r="A23990" s="341">
        <v>44013.711805555555</v>
      </c>
      <c r="B23990" s="318">
        <v>41557.620000000003</v>
      </c>
      <c r="C23990" s="318">
        <f t="shared" si="535"/>
        <v>0.24000000000523869</v>
      </c>
      <c r="D23990" s="419">
        <f t="shared" si="534"/>
        <v>0.12000000000261934</v>
      </c>
      <c r="H23990" s="406"/>
      <c r="J23990" s="82">
        <v>3</v>
      </c>
      <c r="K23990" s="319">
        <v>2</v>
      </c>
    </row>
    <row r="23991" spans="1:12" x14ac:dyDescent="0.3">
      <c r="A23991" s="341">
        <v>44013.753472222219</v>
      </c>
      <c r="B23991" s="318">
        <v>41557.862000000001</v>
      </c>
      <c r="C23991" s="318">
        <f t="shared" si="535"/>
        <v>0.24199999999837019</v>
      </c>
      <c r="D23991" s="419">
        <f t="shared" si="534"/>
        <v>0.12099999999918509</v>
      </c>
      <c r="H23991" s="406"/>
      <c r="J23991" s="82">
        <v>4</v>
      </c>
      <c r="K23991" s="320">
        <v>3</v>
      </c>
    </row>
    <row r="23992" spans="1:12" x14ac:dyDescent="0.3">
      <c r="A23992" s="341">
        <v>44013.795138888891</v>
      </c>
      <c r="B23992" s="318">
        <v>41558.112000000001</v>
      </c>
      <c r="C23992" s="318">
        <f t="shared" si="535"/>
        <v>0.25</v>
      </c>
      <c r="D23992" s="419">
        <f t="shared" si="534"/>
        <v>0.125</v>
      </c>
      <c r="H23992" s="406"/>
      <c r="J23992" s="82">
        <v>5</v>
      </c>
      <c r="K23992" s="321">
        <v>4</v>
      </c>
    </row>
    <row r="23993" spans="1:12" x14ac:dyDescent="0.3">
      <c r="A23993" s="341">
        <v>44013.836805555555</v>
      </c>
      <c r="B23993" s="318">
        <v>41558.358</v>
      </c>
      <c r="C23993" s="318">
        <f t="shared" si="535"/>
        <v>0.24599999999918509</v>
      </c>
      <c r="D23993" s="419">
        <f t="shared" si="534"/>
        <v>0.12299999999959255</v>
      </c>
      <c r="H23993" s="406"/>
      <c r="J23993" s="82">
        <v>6</v>
      </c>
      <c r="K23993" s="391">
        <v>1</v>
      </c>
    </row>
    <row r="23994" spans="1:12" x14ac:dyDescent="0.3">
      <c r="A23994" s="341">
        <v>44013.878472222219</v>
      </c>
      <c r="B23994" s="318">
        <v>41558.6</v>
      </c>
      <c r="C23994" s="318">
        <f t="shared" si="535"/>
        <v>0.24199999999837019</v>
      </c>
      <c r="D23994" s="419">
        <f t="shared" si="534"/>
        <v>0.12099999999918509</v>
      </c>
      <c r="H23994" s="406"/>
      <c r="J23994" s="82">
        <v>7</v>
      </c>
      <c r="K23994" s="319">
        <v>2</v>
      </c>
    </row>
    <row r="23995" spans="1:12" x14ac:dyDescent="0.3">
      <c r="A23995" s="341">
        <v>44013.920138541667</v>
      </c>
      <c r="B23995" s="318">
        <v>41558.841</v>
      </c>
      <c r="C23995" s="318">
        <f t="shared" si="535"/>
        <v>0.24100000000180444</v>
      </c>
      <c r="D23995" s="419">
        <f t="shared" si="534"/>
        <v>0.12050000000090222</v>
      </c>
      <c r="H23995" s="406"/>
      <c r="J23995" s="82">
        <v>8</v>
      </c>
      <c r="K23995" s="320">
        <v>3</v>
      </c>
    </row>
    <row r="23996" spans="1:12" x14ac:dyDescent="0.3">
      <c r="A23996" s="341">
        <v>44013.961805150466</v>
      </c>
      <c r="B23996" s="318">
        <v>41559.089999999997</v>
      </c>
      <c r="C23996" s="318">
        <f t="shared" si="535"/>
        <v>0.24899999999615829</v>
      </c>
      <c r="D23996" s="419">
        <f t="shared" si="534"/>
        <v>0.12449999999807915</v>
      </c>
      <c r="E23996" s="336">
        <f>SUM(C23973:C23996)*7.4805194805</f>
        <v>44.883116883</v>
      </c>
      <c r="F23996" s="324">
        <f>AVERAGE(D23973:D23996)</f>
        <v>0.125</v>
      </c>
      <c r="G23996" s="324">
        <f>_xlfn.STDEV.S(D23973:D23996)</f>
        <v>3.1172730553331025E-3</v>
      </c>
      <c r="H23996" s="406"/>
      <c r="J23996" s="82">
        <v>9</v>
      </c>
      <c r="K23996" s="321">
        <v>4</v>
      </c>
    </row>
    <row r="23997" spans="1:12" x14ac:dyDescent="0.3">
      <c r="A23997" s="341">
        <v>44014.003471759257</v>
      </c>
      <c r="B23997" s="318">
        <v>41559.339999999997</v>
      </c>
      <c r="C23997" s="318">
        <f t="shared" si="535"/>
        <v>0.25</v>
      </c>
      <c r="D23997" s="419">
        <f t="shared" si="534"/>
        <v>0.125</v>
      </c>
      <c r="H23997" s="406"/>
      <c r="J23997" s="82">
        <v>10</v>
      </c>
      <c r="K23997" s="391">
        <v>1</v>
      </c>
    </row>
    <row r="23998" spans="1:12" x14ac:dyDescent="0.3">
      <c r="A23998" s="341">
        <v>44014.045138368056</v>
      </c>
      <c r="B23998" s="318">
        <v>41559.588000000003</v>
      </c>
      <c r="C23998" s="318">
        <f t="shared" si="535"/>
        <v>0.2480000000068685</v>
      </c>
      <c r="D23998" s="419">
        <f t="shared" si="534"/>
        <v>0.12400000000343425</v>
      </c>
      <c r="H23998" s="406"/>
      <c r="J23998" s="82">
        <v>11</v>
      </c>
      <c r="K23998" s="319">
        <v>2</v>
      </c>
    </row>
    <row r="23999" spans="1:12" x14ac:dyDescent="0.3">
      <c r="A23999" s="341">
        <v>44014.086804976854</v>
      </c>
      <c r="B23999" s="318">
        <v>41559.839</v>
      </c>
      <c r="C23999" s="318">
        <f t="shared" si="535"/>
        <v>0.25099999999656575</v>
      </c>
      <c r="D23999" s="419">
        <f t="shared" si="534"/>
        <v>0.12549999999828287</v>
      </c>
      <c r="H23999" s="406"/>
      <c r="J23999" s="82">
        <v>12</v>
      </c>
      <c r="K23999" s="320">
        <v>3</v>
      </c>
    </row>
    <row r="24000" spans="1:12" x14ac:dyDescent="0.3">
      <c r="A24000" s="341">
        <v>44014.128471585645</v>
      </c>
      <c r="B24000" s="318">
        <v>41560.091999999997</v>
      </c>
      <c r="C24000" s="318">
        <f t="shared" si="535"/>
        <v>0.2529999999969732</v>
      </c>
      <c r="D24000" s="419">
        <f t="shared" si="534"/>
        <v>0.1264999999984866</v>
      </c>
      <c r="H24000" s="406"/>
      <c r="J24000" s="82">
        <v>13</v>
      </c>
      <c r="K24000" s="321">
        <v>4</v>
      </c>
    </row>
    <row r="24001" spans="1:11" x14ac:dyDescent="0.3">
      <c r="A24001" s="341">
        <v>44014.170138194444</v>
      </c>
      <c r="B24001" s="318">
        <v>41560.347000000002</v>
      </c>
      <c r="C24001" s="318">
        <f t="shared" si="535"/>
        <v>0.25500000000465661</v>
      </c>
      <c r="D24001" s="419">
        <f t="shared" si="534"/>
        <v>0.12750000000232831</v>
      </c>
      <c r="H24001" s="406"/>
      <c r="J24001" s="82">
        <v>14</v>
      </c>
      <c r="K24001" s="391">
        <v>1</v>
      </c>
    </row>
    <row r="24002" spans="1:11" x14ac:dyDescent="0.3">
      <c r="A24002" s="341">
        <v>44014.211804803243</v>
      </c>
      <c r="B24002" s="318">
        <v>41560.591999999997</v>
      </c>
      <c r="C24002" s="318">
        <f t="shared" si="535"/>
        <v>0.24499999999534339</v>
      </c>
      <c r="D24002" s="419">
        <f t="shared" si="534"/>
        <v>0.12249999999767169</v>
      </c>
      <c r="H24002" s="406"/>
      <c r="J24002" s="82">
        <v>15</v>
      </c>
      <c r="K24002" s="319">
        <v>2</v>
      </c>
    </row>
    <row r="24003" spans="1:11" x14ac:dyDescent="0.3">
      <c r="A24003" s="341">
        <v>44014.253471412034</v>
      </c>
      <c r="B24003" s="318">
        <v>41560.85</v>
      </c>
      <c r="C24003" s="318">
        <f t="shared" si="535"/>
        <v>0.25800000000162981</v>
      </c>
      <c r="D24003" s="419">
        <f t="shared" si="534"/>
        <v>0.12900000000081491</v>
      </c>
      <c r="H24003" s="406"/>
      <c r="J24003" s="82">
        <v>16</v>
      </c>
      <c r="K24003" s="320">
        <v>3</v>
      </c>
    </row>
    <row r="24004" spans="1:11" x14ac:dyDescent="0.3">
      <c r="A24004" s="341">
        <v>44014.295138020832</v>
      </c>
      <c r="B24004" s="318">
        <v>41561.112000000001</v>
      </c>
      <c r="C24004" s="318">
        <f t="shared" si="535"/>
        <v>0.26200000000244472</v>
      </c>
      <c r="D24004" s="419">
        <f t="shared" si="534"/>
        <v>0.13100000000122236</v>
      </c>
      <c r="H24004" s="406"/>
      <c r="J24004" s="82">
        <v>17</v>
      </c>
      <c r="K24004" s="321">
        <v>4</v>
      </c>
    </row>
    <row r="24005" spans="1:11" x14ac:dyDescent="0.3">
      <c r="A24005" s="341">
        <v>44014.336804629631</v>
      </c>
      <c r="B24005" s="318">
        <v>41561.370000000003</v>
      </c>
      <c r="C24005" s="318">
        <f t="shared" si="535"/>
        <v>0.25800000000162981</v>
      </c>
      <c r="D24005" s="419">
        <f t="shared" si="534"/>
        <v>0.12900000000081491</v>
      </c>
      <c r="H24005" s="406"/>
      <c r="J24005" s="82">
        <v>18</v>
      </c>
      <c r="K24005" s="391">
        <v>1</v>
      </c>
    </row>
    <row r="24006" spans="1:11" x14ac:dyDescent="0.3">
      <c r="A24006" s="341">
        <v>44014.378471238429</v>
      </c>
      <c r="B24006" s="318">
        <v>41561.618000000002</v>
      </c>
      <c r="C24006" s="318">
        <f t="shared" si="535"/>
        <v>0.24799999999959255</v>
      </c>
      <c r="D24006" s="419">
        <f t="shared" si="534"/>
        <v>0.12399999999979627</v>
      </c>
      <c r="H24006" s="406"/>
      <c r="J24006" s="82">
        <v>19</v>
      </c>
      <c r="K24006" s="319">
        <v>2</v>
      </c>
    </row>
    <row r="24007" spans="1:11" x14ac:dyDescent="0.3">
      <c r="A24007" s="341">
        <v>44014.420137847221</v>
      </c>
      <c r="B24007" s="318">
        <v>41561.868000000002</v>
      </c>
      <c r="C24007" s="318">
        <f t="shared" si="535"/>
        <v>0.25</v>
      </c>
      <c r="D24007" s="419">
        <f t="shared" si="534"/>
        <v>0.125</v>
      </c>
      <c r="H24007" s="406"/>
      <c r="J24007" s="82">
        <v>20</v>
      </c>
      <c r="K24007" s="320">
        <v>3</v>
      </c>
    </row>
    <row r="24008" spans="1:11" x14ac:dyDescent="0.3">
      <c r="A24008" s="341">
        <v>44014.461804456019</v>
      </c>
      <c r="B24008" s="318">
        <v>41562.122000000003</v>
      </c>
      <c r="C24008" s="318">
        <f t="shared" si="535"/>
        <v>0.25400000000081491</v>
      </c>
      <c r="D24008" s="419">
        <f t="shared" si="534"/>
        <v>0.12700000000040745</v>
      </c>
      <c r="H24008" s="406"/>
      <c r="J24008" s="82">
        <v>21</v>
      </c>
      <c r="K24008" s="321">
        <v>4</v>
      </c>
    </row>
    <row r="24009" spans="1:11" x14ac:dyDescent="0.3">
      <c r="A24009" s="341">
        <v>44014.503471064818</v>
      </c>
      <c r="B24009" s="318">
        <v>41562.377999999997</v>
      </c>
      <c r="C24009" s="318">
        <f t="shared" si="535"/>
        <v>0.2559999999939464</v>
      </c>
      <c r="D24009" s="419">
        <f t="shared" si="534"/>
        <v>0.1279999999969732</v>
      </c>
      <c r="H24009" s="406"/>
      <c r="J24009" s="82">
        <v>22</v>
      </c>
      <c r="K24009" s="391">
        <v>1</v>
      </c>
    </row>
    <row r="24010" spans="1:11" x14ac:dyDescent="0.3">
      <c r="A24010" s="341">
        <v>44014.545137673609</v>
      </c>
      <c r="B24010" s="318">
        <v>41562.627999999997</v>
      </c>
      <c r="C24010" s="318">
        <f t="shared" si="535"/>
        <v>0.25</v>
      </c>
      <c r="D24010" s="419">
        <f t="shared" si="534"/>
        <v>0.125</v>
      </c>
      <c r="H24010" s="406"/>
      <c r="J24010" s="82">
        <v>23</v>
      </c>
      <c r="K24010" s="319">
        <v>2</v>
      </c>
    </row>
    <row r="24011" spans="1:11" x14ac:dyDescent="0.3">
      <c r="A24011" s="341">
        <v>44014.586804282408</v>
      </c>
      <c r="B24011" s="318">
        <v>41562.879999999997</v>
      </c>
      <c r="C24011" s="318">
        <f t="shared" si="535"/>
        <v>0.25200000000040745</v>
      </c>
      <c r="D24011" s="419">
        <f t="shared" si="534"/>
        <v>0.12600000000020373</v>
      </c>
      <c r="H24011" s="406"/>
      <c r="J24011" s="82">
        <v>24</v>
      </c>
      <c r="K24011" s="320">
        <v>3</v>
      </c>
    </row>
    <row r="24012" spans="1:11" x14ac:dyDescent="0.3">
      <c r="A24012" s="341">
        <v>44014.628470891206</v>
      </c>
      <c r="B24012" s="318">
        <v>41563.131999999998</v>
      </c>
      <c r="C24012" s="318">
        <f t="shared" si="535"/>
        <v>0.25200000000040745</v>
      </c>
      <c r="D24012" s="419">
        <f t="shared" si="534"/>
        <v>0.12600000000020373</v>
      </c>
      <c r="H24012" s="406"/>
      <c r="J24012" s="82">
        <v>25</v>
      </c>
      <c r="K24012" s="321">
        <v>4</v>
      </c>
    </row>
    <row r="24013" spans="1:11" x14ac:dyDescent="0.3">
      <c r="A24013" s="341">
        <v>44014.670137499998</v>
      </c>
      <c r="B24013" s="318">
        <v>41563.377999999997</v>
      </c>
      <c r="C24013" s="318">
        <f t="shared" si="535"/>
        <v>0.24599999999918509</v>
      </c>
      <c r="D24013" s="419">
        <f t="shared" si="534"/>
        <v>0.12299999999959255</v>
      </c>
      <c r="H24013" s="406"/>
      <c r="J24013" s="82">
        <v>26</v>
      </c>
      <c r="K24013" s="391">
        <v>1</v>
      </c>
    </row>
    <row r="24014" spans="1:11" x14ac:dyDescent="0.3">
      <c r="A24014" s="341">
        <v>44014.711804108796</v>
      </c>
      <c r="B24014" s="318">
        <v>41563.612000000001</v>
      </c>
      <c r="C24014" s="318">
        <f t="shared" si="535"/>
        <v>0.23400000000401633</v>
      </c>
      <c r="D24014" s="419">
        <f t="shared" si="534"/>
        <v>0.11700000000200816</v>
      </c>
      <c r="H24014" s="406"/>
      <c r="J24014" s="82">
        <v>27</v>
      </c>
      <c r="K24014" s="319">
        <v>2</v>
      </c>
    </row>
    <row r="24015" spans="1:11" x14ac:dyDescent="0.3">
      <c r="A24015" s="341">
        <v>44014.753470717595</v>
      </c>
      <c r="B24015" s="318">
        <v>41563.858</v>
      </c>
      <c r="C24015" s="318">
        <f t="shared" si="535"/>
        <v>0.24599999999918509</v>
      </c>
      <c r="D24015" s="419">
        <f t="shared" si="534"/>
        <v>0.12299999999959255</v>
      </c>
      <c r="H24015" s="406"/>
      <c r="J24015" s="82">
        <v>28</v>
      </c>
      <c r="K24015" s="320">
        <v>3</v>
      </c>
    </row>
    <row r="24016" spans="1:11" x14ac:dyDescent="0.3">
      <c r="A24016" s="341">
        <v>44014.795137326386</v>
      </c>
      <c r="B24016" s="318">
        <v>41564.107000000004</v>
      </c>
      <c r="C24016" s="318">
        <f t="shared" si="535"/>
        <v>0.24900000000343425</v>
      </c>
      <c r="D24016" s="419">
        <f t="shared" si="534"/>
        <v>0.12450000000171713</v>
      </c>
      <c r="H24016" s="406"/>
      <c r="J24016" s="82">
        <v>29</v>
      </c>
      <c r="K24016" s="321">
        <v>4</v>
      </c>
    </row>
    <row r="24017" spans="1:11" x14ac:dyDescent="0.3">
      <c r="A24017" s="341">
        <v>44014.836803935184</v>
      </c>
      <c r="B24017" s="318">
        <v>41564.347999999998</v>
      </c>
      <c r="C24017" s="318">
        <f t="shared" si="535"/>
        <v>0.24099999999452848</v>
      </c>
      <c r="D24017" s="419">
        <f t="shared" si="534"/>
        <v>0.12049999999726424</v>
      </c>
      <c r="H24017" s="406"/>
      <c r="J24017" s="82">
        <v>30</v>
      </c>
      <c r="K24017" s="391">
        <v>1</v>
      </c>
    </row>
    <row r="24018" spans="1:11" x14ac:dyDescent="0.3">
      <c r="A24018" s="341">
        <v>44014.878470543983</v>
      </c>
      <c r="B24018" s="318">
        <v>41564.584999999999</v>
      </c>
      <c r="C24018" s="318">
        <f t="shared" si="535"/>
        <v>0.23700000000098953</v>
      </c>
      <c r="D24018" s="419">
        <f t="shared" si="534"/>
        <v>0.11850000000049477</v>
      </c>
      <c r="H24018" s="406"/>
      <c r="J24018" s="82">
        <v>31</v>
      </c>
      <c r="K24018" s="319">
        <v>2</v>
      </c>
    </row>
    <row r="24019" spans="1:11" x14ac:dyDescent="0.3">
      <c r="A24019" s="341">
        <v>44014.920137152774</v>
      </c>
      <c r="B24019" s="318">
        <v>41564.826999999997</v>
      </c>
      <c r="C24019" s="318">
        <f t="shared" si="535"/>
        <v>0.24199999999837019</v>
      </c>
      <c r="D24019" s="419">
        <f t="shared" si="534"/>
        <v>0.12099999999918509</v>
      </c>
      <c r="H24019" s="406"/>
      <c r="J24019" s="82">
        <v>32</v>
      </c>
      <c r="K24019" s="320">
        <v>3</v>
      </c>
    </row>
    <row r="24020" spans="1:11" x14ac:dyDescent="0.3">
      <c r="A24020" s="341">
        <v>44014.961803761573</v>
      </c>
      <c r="B24020" s="318">
        <v>41565.076999999997</v>
      </c>
      <c r="C24020" s="318">
        <f t="shared" si="535"/>
        <v>0.25</v>
      </c>
      <c r="D24020" s="419">
        <f t="shared" si="534"/>
        <v>0.125</v>
      </c>
      <c r="E24020" s="336">
        <f>SUM(C23997:C24020)*7.4805194805</f>
        <v>44.785870129760902</v>
      </c>
      <c r="F24020" s="324">
        <f>AVERAGE(D23997:D24020)</f>
        <v>0.12472916666668728</v>
      </c>
      <c r="G24020" s="324">
        <f>_xlfn.STDEV.S(D23997:D24020)</f>
        <v>3.290233131361322E-3</v>
      </c>
      <c r="H24020" s="406"/>
      <c r="J24020" s="82">
        <v>33</v>
      </c>
      <c r="K24020" s="321">
        <v>4</v>
      </c>
    </row>
    <row r="24021" spans="1:11" x14ac:dyDescent="0.3">
      <c r="A24021" s="341">
        <v>44015.003470370371</v>
      </c>
      <c r="B24021" s="318">
        <v>41565.322</v>
      </c>
      <c r="C24021" s="318">
        <f t="shared" si="535"/>
        <v>0.24500000000261934</v>
      </c>
      <c r="D24021" s="419">
        <f t="shared" si="534"/>
        <v>0.12250000000130967</v>
      </c>
      <c r="H24021" s="406"/>
      <c r="J24021" s="82">
        <v>34</v>
      </c>
      <c r="K24021" s="391">
        <v>1</v>
      </c>
    </row>
    <row r="24022" spans="1:11" x14ac:dyDescent="0.3">
      <c r="A24022" s="341">
        <v>44015.04513697917</v>
      </c>
      <c r="B24022" s="318">
        <v>41565.567999999999</v>
      </c>
      <c r="C24022" s="318">
        <f t="shared" si="535"/>
        <v>0.24599999999918509</v>
      </c>
      <c r="D24022" s="419">
        <f t="shared" si="534"/>
        <v>0.12299999999959255</v>
      </c>
      <c r="H24022" s="406"/>
      <c r="J24022" s="82">
        <v>35</v>
      </c>
      <c r="K24022" s="319">
        <v>2</v>
      </c>
    </row>
    <row r="24023" spans="1:11" x14ac:dyDescent="0.3">
      <c r="A24023" s="341">
        <v>44015.086803587961</v>
      </c>
      <c r="B24023" s="318">
        <v>41565.811999999998</v>
      </c>
      <c r="C24023" s="318">
        <f t="shared" si="535"/>
        <v>0.24399999999877764</v>
      </c>
      <c r="D24023" s="419">
        <f t="shared" si="534"/>
        <v>0.12199999999938882</v>
      </c>
      <c r="H24023" s="406"/>
      <c r="J24023" s="82">
        <v>36</v>
      </c>
      <c r="K24023" s="320">
        <v>3</v>
      </c>
    </row>
    <row r="24024" spans="1:11" x14ac:dyDescent="0.3">
      <c r="A24024" s="341">
        <v>44015.12847019676</v>
      </c>
      <c r="B24024" s="318">
        <v>41566.07</v>
      </c>
      <c r="C24024" s="318">
        <f t="shared" si="535"/>
        <v>0.25800000000162981</v>
      </c>
      <c r="D24024" s="419">
        <f t="shared" si="534"/>
        <v>0.12900000000081491</v>
      </c>
      <c r="H24024" s="406"/>
      <c r="J24024" s="82">
        <v>37</v>
      </c>
      <c r="K24024" s="321">
        <v>4</v>
      </c>
    </row>
    <row r="24025" spans="1:11" x14ac:dyDescent="0.3">
      <c r="A24025" s="341">
        <v>44015.170136805558</v>
      </c>
      <c r="B24025" s="318">
        <v>41566.326999999997</v>
      </c>
      <c r="C24025" s="318">
        <f t="shared" si="535"/>
        <v>0.25699999999778811</v>
      </c>
      <c r="D24025" s="419">
        <f t="shared" si="534"/>
        <v>0.12849999999889405</v>
      </c>
      <c r="H24025" s="406"/>
      <c r="J24025" s="82">
        <v>38</v>
      </c>
      <c r="K24025" s="391">
        <v>1</v>
      </c>
    </row>
    <row r="24026" spans="1:11" x14ac:dyDescent="0.3">
      <c r="A24026" s="341">
        <v>44015.21180341435</v>
      </c>
      <c r="B24026" s="318">
        <v>41566.576999999997</v>
      </c>
      <c r="C24026" s="318">
        <f t="shared" si="535"/>
        <v>0.25</v>
      </c>
      <c r="D24026" s="419">
        <f t="shared" si="534"/>
        <v>0.125</v>
      </c>
      <c r="H24026" s="406"/>
      <c r="J24026" s="82">
        <v>39</v>
      </c>
      <c r="K24026" s="319">
        <v>2</v>
      </c>
    </row>
    <row r="24027" spans="1:11" x14ac:dyDescent="0.3">
      <c r="A24027" s="341">
        <v>44015.253470023148</v>
      </c>
      <c r="B24027" s="318">
        <v>41566.822999999997</v>
      </c>
      <c r="C24027" s="318">
        <f t="shared" si="535"/>
        <v>0.24599999999918509</v>
      </c>
      <c r="D24027" s="419">
        <f t="shared" si="534"/>
        <v>0.12299999999959255</v>
      </c>
      <c r="H24027" s="406"/>
      <c r="J24027" s="82">
        <v>40</v>
      </c>
      <c r="K24027" s="320">
        <v>3</v>
      </c>
    </row>
    <row r="24028" spans="1:11" x14ac:dyDescent="0.3">
      <c r="A24028" s="341">
        <v>44015.295136631947</v>
      </c>
      <c r="B24028" s="318">
        <v>41567.086000000003</v>
      </c>
      <c r="C24028" s="318">
        <f t="shared" si="535"/>
        <v>0.26300000000628643</v>
      </c>
      <c r="D24028" s="419">
        <f t="shared" si="534"/>
        <v>0.13150000000314321</v>
      </c>
      <c r="H24028" s="406"/>
      <c r="J24028" s="82">
        <v>41</v>
      </c>
      <c r="K24028" s="321">
        <v>4</v>
      </c>
    </row>
    <row r="24029" spans="1:11" x14ac:dyDescent="0.3">
      <c r="A24029" s="341">
        <v>44015.336803240738</v>
      </c>
      <c r="B24029" s="318">
        <v>41567.341</v>
      </c>
      <c r="C24029" s="318">
        <f t="shared" si="535"/>
        <v>0.25499999999738066</v>
      </c>
      <c r="D24029" s="419">
        <f t="shared" si="534"/>
        <v>0.12749999999869033</v>
      </c>
      <c r="H24029" s="406"/>
      <c r="J24029" s="82">
        <v>42</v>
      </c>
      <c r="K24029" s="391">
        <v>1</v>
      </c>
    </row>
    <row r="24030" spans="1:11" x14ac:dyDescent="0.3">
      <c r="A24030" s="341">
        <v>44015.378469849536</v>
      </c>
      <c r="B24030" s="318">
        <v>41567.591999999997</v>
      </c>
      <c r="C24030" s="318">
        <f t="shared" si="535"/>
        <v>0.25099999999656575</v>
      </c>
      <c r="D24030" s="419">
        <f t="shared" si="534"/>
        <v>0.12549999999828287</v>
      </c>
      <c r="H24030" s="406"/>
      <c r="J24030" s="82">
        <v>43</v>
      </c>
      <c r="K24030" s="319">
        <v>2</v>
      </c>
    </row>
    <row r="24031" spans="1:11" x14ac:dyDescent="0.3">
      <c r="A24031" s="341">
        <v>44015.420136458335</v>
      </c>
      <c r="B24031" s="318">
        <v>41567.847999999998</v>
      </c>
      <c r="C24031" s="318">
        <f t="shared" si="535"/>
        <v>0.25600000000122236</v>
      </c>
      <c r="D24031" s="419">
        <f t="shared" si="534"/>
        <v>0.12800000000061118</v>
      </c>
      <c r="H24031" s="406"/>
      <c r="J24031" s="82">
        <v>44</v>
      </c>
      <c r="K24031" s="320">
        <v>3</v>
      </c>
    </row>
    <row r="24032" spans="1:11" x14ac:dyDescent="0.3">
      <c r="A24032" s="341">
        <v>44015.461803067126</v>
      </c>
      <c r="B24032" s="318">
        <v>41568.1</v>
      </c>
      <c r="C24032" s="318">
        <f t="shared" si="535"/>
        <v>0.25200000000040745</v>
      </c>
      <c r="D24032" s="419">
        <f t="shared" si="534"/>
        <v>0.12600000000020373</v>
      </c>
      <c r="H24032" s="406"/>
      <c r="J24032" s="82">
        <v>45</v>
      </c>
      <c r="K24032" s="321">
        <v>4</v>
      </c>
    </row>
    <row r="24033" spans="1:11" x14ac:dyDescent="0.3">
      <c r="A24033" s="341">
        <v>44015.503469675925</v>
      </c>
      <c r="B24033" s="318">
        <v>41568.347999999998</v>
      </c>
      <c r="C24033" s="318">
        <f t="shared" si="535"/>
        <v>0.24799999999959255</v>
      </c>
      <c r="D24033" s="419">
        <f t="shared" si="534"/>
        <v>0.12399999999979627</v>
      </c>
      <c r="H24033" s="406"/>
      <c r="J24033" s="82">
        <v>46</v>
      </c>
      <c r="K24033" s="391">
        <v>1</v>
      </c>
    </row>
    <row r="24034" spans="1:11" x14ac:dyDescent="0.3">
      <c r="A24034" s="341">
        <v>44015.545136284723</v>
      </c>
      <c r="B24034" s="318">
        <v>41568.591999999997</v>
      </c>
      <c r="C24034" s="318">
        <f t="shared" si="535"/>
        <v>0.24399999999877764</v>
      </c>
      <c r="D24034" s="419">
        <f t="shared" si="534"/>
        <v>0.12199999999938882</v>
      </c>
      <c r="H24034" s="406"/>
      <c r="J24034" s="82">
        <v>47</v>
      </c>
      <c r="K24034" s="319">
        <v>2</v>
      </c>
    </row>
    <row r="24035" spans="1:11" x14ac:dyDescent="0.3">
      <c r="A24035" s="341">
        <v>44015.586802893522</v>
      </c>
      <c r="B24035" s="318">
        <v>41568.841999999997</v>
      </c>
      <c r="C24035" s="318">
        <f t="shared" si="535"/>
        <v>0.25</v>
      </c>
      <c r="D24035" s="419">
        <f t="shared" si="534"/>
        <v>0.125</v>
      </c>
      <c r="H24035" s="406"/>
      <c r="J24035" s="82">
        <v>48</v>
      </c>
      <c r="K24035" s="320">
        <v>3</v>
      </c>
    </row>
    <row r="24036" spans="1:11" x14ac:dyDescent="0.3">
      <c r="A24036" s="341">
        <v>44015.628469502313</v>
      </c>
      <c r="B24036" s="318">
        <v>41569.095999999998</v>
      </c>
      <c r="C24036" s="318">
        <f t="shared" si="535"/>
        <v>0.25400000000081491</v>
      </c>
      <c r="D24036" s="419">
        <f t="shared" si="534"/>
        <v>0.12700000000040745</v>
      </c>
      <c r="H24036" s="406"/>
      <c r="J24036" s="82">
        <v>49</v>
      </c>
      <c r="K24036" s="321">
        <v>4</v>
      </c>
    </row>
    <row r="24037" spans="1:11" x14ac:dyDescent="0.3">
      <c r="A24037" s="341">
        <v>44015.670136111112</v>
      </c>
      <c r="B24037" s="318">
        <v>41569.339</v>
      </c>
      <c r="C24037" s="318">
        <f t="shared" si="535"/>
        <v>0.24300000000221189</v>
      </c>
      <c r="D24037" s="419">
        <f t="shared" si="534"/>
        <v>0.12150000000110595</v>
      </c>
      <c r="H24037" s="406"/>
      <c r="J24037" s="82">
        <v>50</v>
      </c>
      <c r="K24037" s="391">
        <v>1</v>
      </c>
    </row>
    <row r="24038" spans="1:11" x14ac:dyDescent="0.3">
      <c r="A24038" s="341">
        <v>44015.71180271991</v>
      </c>
      <c r="B24038" s="318">
        <v>41569.571000000004</v>
      </c>
      <c r="C24038" s="318">
        <f t="shared" si="535"/>
        <v>0.23200000000360887</v>
      </c>
      <c r="D24038" s="419">
        <f t="shared" si="534"/>
        <v>0.11600000000180444</v>
      </c>
      <c r="H24038" s="406"/>
      <c r="J24038" s="82">
        <v>51</v>
      </c>
      <c r="K24038" s="319">
        <v>2</v>
      </c>
    </row>
    <row r="24039" spans="1:11" x14ac:dyDescent="0.3">
      <c r="A24039" s="341">
        <v>44015.753469328702</v>
      </c>
      <c r="B24039" s="318">
        <v>41569.800000000003</v>
      </c>
      <c r="C24039" s="318">
        <f t="shared" si="535"/>
        <v>0.22899999999935972</v>
      </c>
      <c r="D24039" s="419">
        <f t="shared" si="534"/>
        <v>0.11449999999967986</v>
      </c>
      <c r="H24039" s="406"/>
      <c r="J24039" s="82">
        <v>52</v>
      </c>
      <c r="K24039" s="320">
        <v>3</v>
      </c>
    </row>
    <row r="24040" spans="1:11" x14ac:dyDescent="0.3">
      <c r="A24040" s="341">
        <v>44015.7951359375</v>
      </c>
      <c r="B24040" s="318">
        <v>41570.040999999997</v>
      </c>
      <c r="C24040" s="318">
        <f t="shared" si="535"/>
        <v>0.24099999999452848</v>
      </c>
      <c r="D24040" s="419">
        <f t="shared" si="534"/>
        <v>0.12049999999726424</v>
      </c>
      <c r="H24040" s="406"/>
      <c r="J24040" s="82">
        <v>53</v>
      </c>
      <c r="K24040" s="321">
        <v>4</v>
      </c>
    </row>
    <row r="24041" spans="1:11" x14ac:dyDescent="0.3">
      <c r="A24041" s="341">
        <v>44015.836802546299</v>
      </c>
      <c r="B24041" s="318">
        <v>41570.288</v>
      </c>
      <c r="C24041" s="318">
        <f t="shared" si="535"/>
        <v>0.2470000000030268</v>
      </c>
      <c r="D24041" s="419">
        <f t="shared" si="534"/>
        <v>0.1235000000015134</v>
      </c>
      <c r="H24041" s="406"/>
      <c r="J24041" s="82">
        <v>54</v>
      </c>
      <c r="K24041" s="391">
        <v>1</v>
      </c>
    </row>
    <row r="24042" spans="1:11" x14ac:dyDescent="0.3">
      <c r="A24042" s="341">
        <v>44015.87846915509</v>
      </c>
      <c r="B24042" s="318">
        <v>41570.523000000001</v>
      </c>
      <c r="C24042" s="318">
        <f t="shared" si="535"/>
        <v>0.23500000000058208</v>
      </c>
      <c r="D24042" s="419">
        <f t="shared" si="534"/>
        <v>0.11750000000029104</v>
      </c>
      <c r="H24042" s="406"/>
      <c r="J24042" s="82">
        <v>55</v>
      </c>
      <c r="K24042" s="319">
        <v>2</v>
      </c>
    </row>
    <row r="24043" spans="1:11" x14ac:dyDescent="0.3">
      <c r="A24043" s="341">
        <v>44015.920135763889</v>
      </c>
      <c r="B24043" s="318">
        <v>41570.758999999998</v>
      </c>
      <c r="C24043" s="318">
        <f t="shared" si="535"/>
        <v>0.23599999999714782</v>
      </c>
      <c r="D24043" s="419">
        <f t="shared" si="534"/>
        <v>0.11799999999857391</v>
      </c>
      <c r="H24043" s="406"/>
      <c r="J24043" s="82">
        <v>56</v>
      </c>
      <c r="K24043" s="320">
        <v>3</v>
      </c>
    </row>
    <row r="24044" spans="1:11" x14ac:dyDescent="0.3">
      <c r="A24044" s="341">
        <v>44015.961802372687</v>
      </c>
      <c r="B24044" s="318">
        <v>41571.004999999997</v>
      </c>
      <c r="C24044" s="318">
        <f t="shared" si="535"/>
        <v>0.24599999999918509</v>
      </c>
      <c r="D24044" s="419">
        <f t="shared" si="534"/>
        <v>0.12299999999959255</v>
      </c>
      <c r="E24044" s="336">
        <f>SUM(C24021:C24044)*7.4805194805</f>
        <v>44.344519480403129</v>
      </c>
      <c r="F24044" s="324">
        <f>AVERAGE(D24021:D24044)</f>
        <v>0.12349999999999757</v>
      </c>
      <c r="G24044" s="324">
        <f>_xlfn.STDEV.S(D24021:D24044)</f>
        <v>4.1988611294698202E-3</v>
      </c>
      <c r="H24044" s="406"/>
      <c r="J24044" s="82">
        <v>57</v>
      </c>
      <c r="K24044" s="321">
        <v>4</v>
      </c>
    </row>
    <row r="24045" spans="1:11" x14ac:dyDescent="0.3">
      <c r="A24045" s="341">
        <v>44016.003468981478</v>
      </c>
      <c r="B24045" s="318">
        <v>41571.252999999997</v>
      </c>
      <c r="C24045" s="318">
        <f t="shared" si="535"/>
        <v>0.24799999999959255</v>
      </c>
      <c r="D24045" s="419">
        <f t="shared" si="534"/>
        <v>0.12399999999979627</v>
      </c>
      <c r="H24045" s="406"/>
      <c r="J24045" s="82">
        <v>58</v>
      </c>
      <c r="K24045" s="391">
        <v>1</v>
      </c>
    </row>
    <row r="24046" spans="1:11" x14ac:dyDescent="0.3">
      <c r="A24046" s="341">
        <v>44016.045135590277</v>
      </c>
      <c r="B24046" s="318">
        <v>41571.5</v>
      </c>
      <c r="C24046" s="318">
        <f t="shared" si="535"/>
        <v>0.2470000000030268</v>
      </c>
      <c r="D24046" s="419">
        <f t="shared" si="534"/>
        <v>0.1235000000015134</v>
      </c>
      <c r="H24046" s="406"/>
      <c r="J24046" s="82">
        <v>59</v>
      </c>
      <c r="K24046" s="319">
        <v>2</v>
      </c>
    </row>
    <row r="24047" spans="1:11" x14ac:dyDescent="0.3">
      <c r="A24047" s="341">
        <v>44016.086802199075</v>
      </c>
      <c r="B24047" s="318">
        <v>41571.74</v>
      </c>
      <c r="C24047" s="318">
        <f t="shared" si="535"/>
        <v>0.23999999999796273</v>
      </c>
      <c r="D24047" s="419">
        <f t="shared" si="534"/>
        <v>0.11999999999898137</v>
      </c>
      <c r="H24047" s="406"/>
      <c r="J24047" s="82">
        <v>60</v>
      </c>
      <c r="K24047" s="320">
        <v>3</v>
      </c>
    </row>
    <row r="24048" spans="1:11" x14ac:dyDescent="0.3">
      <c r="A24048" s="341">
        <v>44016.128468807867</v>
      </c>
      <c r="B24048" s="318">
        <v>41571.991999999998</v>
      </c>
      <c r="C24048" s="318">
        <f t="shared" si="535"/>
        <v>0.25200000000040745</v>
      </c>
      <c r="D24048" s="419">
        <f t="shared" si="534"/>
        <v>0.12600000000020373</v>
      </c>
      <c r="H24048" s="406"/>
      <c r="J24048" s="82">
        <v>61</v>
      </c>
      <c r="K24048" s="321">
        <v>4</v>
      </c>
    </row>
    <row r="24049" spans="1:11" x14ac:dyDescent="0.3">
      <c r="A24049" s="341">
        <v>44016.170135416665</v>
      </c>
      <c r="B24049" s="318">
        <v>41572.252</v>
      </c>
      <c r="C24049" s="318">
        <f t="shared" si="535"/>
        <v>0.26000000000203727</v>
      </c>
      <c r="D24049" s="419">
        <f t="shared" si="534"/>
        <v>0.13000000000101863</v>
      </c>
      <c r="H24049" s="406"/>
      <c r="J24049" s="82">
        <v>62</v>
      </c>
      <c r="K24049" s="391">
        <v>1</v>
      </c>
    </row>
    <row r="24050" spans="1:11" x14ac:dyDescent="0.3">
      <c r="A24050" s="341">
        <v>44016.211802025464</v>
      </c>
      <c r="B24050" s="318">
        <v>41572.504000000001</v>
      </c>
      <c r="C24050" s="318">
        <f t="shared" si="535"/>
        <v>0.25200000000040745</v>
      </c>
      <c r="D24050" s="419">
        <f t="shared" si="534"/>
        <v>0.12600000000020373</v>
      </c>
      <c r="H24050" s="406"/>
      <c r="J24050" s="82">
        <v>63</v>
      </c>
      <c r="K24050" s="319">
        <v>2</v>
      </c>
    </row>
    <row r="24051" spans="1:11" x14ac:dyDescent="0.3">
      <c r="A24051" s="341">
        <v>44016.253468634262</v>
      </c>
      <c r="B24051" s="318">
        <v>41572.750999999997</v>
      </c>
      <c r="C24051" s="318">
        <f t="shared" si="535"/>
        <v>0.24699999999575084</v>
      </c>
      <c r="D24051" s="419">
        <f t="shared" si="534"/>
        <v>0.12349999999787542</v>
      </c>
      <c r="H24051" s="406"/>
      <c r="J24051" s="82">
        <v>64</v>
      </c>
      <c r="K24051" s="320">
        <v>3</v>
      </c>
    </row>
    <row r="24052" spans="1:11" x14ac:dyDescent="0.3">
      <c r="A24052" s="341">
        <v>44016.295135243054</v>
      </c>
      <c r="B24052" s="318">
        <v>41573.01</v>
      </c>
      <c r="C24052" s="318">
        <f t="shared" si="535"/>
        <v>0.25900000000547152</v>
      </c>
      <c r="D24052" s="419">
        <f t="shared" si="534"/>
        <v>0.12950000000273576</v>
      </c>
      <c r="H24052" s="406"/>
      <c r="J24052" s="82">
        <v>65</v>
      </c>
      <c r="K24052" s="321">
        <v>4</v>
      </c>
    </row>
    <row r="24053" spans="1:11" x14ac:dyDescent="0.3">
      <c r="A24053" s="341">
        <v>44016.336801851852</v>
      </c>
      <c r="B24053" s="318">
        <v>41573.271999999997</v>
      </c>
      <c r="C24053" s="318">
        <f t="shared" si="535"/>
        <v>0.26199999999516876</v>
      </c>
      <c r="D24053" s="419">
        <f t="shared" si="534"/>
        <v>0.13099999999758438</v>
      </c>
      <c r="H24053" s="406"/>
      <c r="J24053" s="82">
        <v>66</v>
      </c>
      <c r="K24053" s="391">
        <v>1</v>
      </c>
    </row>
    <row r="24054" spans="1:11" x14ac:dyDescent="0.3">
      <c r="A24054" s="341">
        <v>44016.378468460651</v>
      </c>
      <c r="B24054" s="318">
        <v>41573.527000000002</v>
      </c>
      <c r="C24054" s="318">
        <f t="shared" si="535"/>
        <v>0.25500000000465661</v>
      </c>
      <c r="D24054" s="419">
        <f t="shared" si="534"/>
        <v>0.12750000000232831</v>
      </c>
      <c r="H24054" s="406"/>
      <c r="J24054" s="82">
        <v>67</v>
      </c>
      <c r="K24054" s="319">
        <v>2</v>
      </c>
    </row>
    <row r="24055" spans="1:11" x14ac:dyDescent="0.3">
      <c r="A24055" s="341">
        <v>44016.420135069442</v>
      </c>
      <c r="B24055" s="318">
        <v>41573.771999999997</v>
      </c>
      <c r="C24055" s="318">
        <f t="shared" si="535"/>
        <v>0.24499999999534339</v>
      </c>
      <c r="D24055" s="419">
        <f t="shared" si="534"/>
        <v>0.12249999999767169</v>
      </c>
      <c r="H24055" s="406"/>
      <c r="J24055" s="82">
        <v>68</v>
      </c>
      <c r="K24055" s="320">
        <v>3</v>
      </c>
    </row>
    <row r="24056" spans="1:11" x14ac:dyDescent="0.3">
      <c r="A24056" s="341">
        <v>44016.461801678241</v>
      </c>
      <c r="B24056" s="318">
        <v>41574.029000000002</v>
      </c>
      <c r="C24056" s="318">
        <f t="shared" si="535"/>
        <v>0.25700000000506407</v>
      </c>
      <c r="D24056" s="419">
        <f t="shared" si="534"/>
        <v>0.12850000000253203</v>
      </c>
      <c r="H24056" s="406"/>
      <c r="J24056" s="82">
        <v>69</v>
      </c>
      <c r="K24056" s="321">
        <v>4</v>
      </c>
    </row>
    <row r="24057" spans="1:11" x14ac:dyDescent="0.3">
      <c r="A24057" s="341">
        <v>44016.503468287039</v>
      </c>
      <c r="B24057" s="318">
        <v>41574.286</v>
      </c>
      <c r="C24057" s="318">
        <f t="shared" si="535"/>
        <v>0.25699999999778811</v>
      </c>
      <c r="D24057" s="419">
        <f t="shared" si="534"/>
        <v>0.12849999999889405</v>
      </c>
      <c r="H24057" s="406"/>
      <c r="J24057" s="82">
        <v>70</v>
      </c>
      <c r="K24057" s="391">
        <v>1</v>
      </c>
    </row>
    <row r="24058" spans="1:11" x14ac:dyDescent="0.3">
      <c r="A24058" s="341">
        <v>44016.54513489583</v>
      </c>
      <c r="B24058" s="318">
        <v>41574.531999999999</v>
      </c>
      <c r="C24058" s="318">
        <f t="shared" si="535"/>
        <v>0.24599999999918509</v>
      </c>
      <c r="D24058" s="419">
        <f t="shared" si="534"/>
        <v>0.12299999999959255</v>
      </c>
      <c r="H24058" s="406"/>
      <c r="J24058" s="82">
        <v>71</v>
      </c>
      <c r="K24058" s="319">
        <v>2</v>
      </c>
    </row>
    <row r="24059" spans="1:11" x14ac:dyDescent="0.3">
      <c r="A24059" s="341">
        <v>44016.586801504629</v>
      </c>
      <c r="B24059" s="318">
        <v>41574.775000000001</v>
      </c>
      <c r="C24059" s="318">
        <f t="shared" si="535"/>
        <v>0.24300000000221189</v>
      </c>
      <c r="D24059" s="419">
        <f t="shared" si="534"/>
        <v>0.12150000000110595</v>
      </c>
      <c r="H24059" s="406"/>
      <c r="J24059" s="82">
        <v>72</v>
      </c>
      <c r="K24059" s="320">
        <v>3</v>
      </c>
    </row>
    <row r="24060" spans="1:11" x14ac:dyDescent="0.3">
      <c r="A24060" s="341">
        <v>44016.628468113428</v>
      </c>
      <c r="B24060" s="318">
        <v>41575.029000000002</v>
      </c>
      <c r="C24060" s="318">
        <f t="shared" si="535"/>
        <v>0.25400000000081491</v>
      </c>
      <c r="D24060" s="419">
        <f t="shared" si="534"/>
        <v>0.12700000000040745</v>
      </c>
      <c r="H24060" s="406"/>
      <c r="J24060" s="82">
        <v>73</v>
      </c>
      <c r="K24060" s="321">
        <v>4</v>
      </c>
    </row>
    <row r="24061" spans="1:11" x14ac:dyDescent="0.3">
      <c r="A24061" s="341">
        <v>44016.670134722219</v>
      </c>
      <c r="B24061" s="318">
        <v>41575.281999999999</v>
      </c>
      <c r="C24061" s="318">
        <f t="shared" si="535"/>
        <v>0.2529999999969732</v>
      </c>
      <c r="D24061" s="419">
        <f t="shared" si="534"/>
        <v>0.1264999999984866</v>
      </c>
      <c r="H24061" s="406"/>
      <c r="J24061" s="82">
        <v>74</v>
      </c>
      <c r="K24061" s="391">
        <v>1</v>
      </c>
    </row>
    <row r="24062" spans="1:11" x14ac:dyDescent="0.3">
      <c r="A24062" s="341">
        <v>44016.711801331017</v>
      </c>
      <c r="B24062" s="318">
        <v>41575.527999999998</v>
      </c>
      <c r="C24062" s="318">
        <f t="shared" si="535"/>
        <v>0.24599999999918509</v>
      </c>
      <c r="D24062" s="419">
        <f t="shared" si="534"/>
        <v>0.12299999999959255</v>
      </c>
      <c r="H24062" s="406"/>
      <c r="J24062" s="82">
        <v>75</v>
      </c>
      <c r="K24062" s="319">
        <v>2</v>
      </c>
    </row>
    <row r="24063" spans="1:11" x14ac:dyDescent="0.3">
      <c r="A24063" s="341">
        <v>44016.753467939816</v>
      </c>
      <c r="B24063" s="318">
        <v>41575.764999999999</v>
      </c>
      <c r="C24063" s="318">
        <f t="shared" si="535"/>
        <v>0.23700000000098953</v>
      </c>
      <c r="D24063" s="419">
        <f t="shared" si="534"/>
        <v>0.11850000000049477</v>
      </c>
      <c r="H24063" s="406"/>
      <c r="J24063" s="82">
        <v>76</v>
      </c>
      <c r="K24063" s="320">
        <v>3</v>
      </c>
    </row>
    <row r="24064" spans="1:11" x14ac:dyDescent="0.3">
      <c r="A24064" s="341">
        <v>44016.795134548614</v>
      </c>
      <c r="B24064" s="318">
        <v>41576.008999999998</v>
      </c>
      <c r="C24064" s="318">
        <f t="shared" si="535"/>
        <v>0.24399999999877764</v>
      </c>
      <c r="D24064" s="419">
        <f t="shared" si="534"/>
        <v>0.12199999999938882</v>
      </c>
      <c r="H24064" s="406"/>
      <c r="J24064" s="82">
        <v>77</v>
      </c>
      <c r="K24064" s="321">
        <v>4</v>
      </c>
    </row>
    <row r="24065" spans="1:11" x14ac:dyDescent="0.3">
      <c r="A24065" s="341">
        <v>44016.836801157406</v>
      </c>
      <c r="B24065" s="318">
        <v>41576.258999999998</v>
      </c>
      <c r="C24065" s="318">
        <f t="shared" si="535"/>
        <v>0.25</v>
      </c>
      <c r="D24065" s="419">
        <f t="shared" si="534"/>
        <v>0.125</v>
      </c>
      <c r="H24065" s="406"/>
      <c r="J24065" s="82">
        <v>78</v>
      </c>
      <c r="K24065" s="391">
        <v>1</v>
      </c>
    </row>
    <row r="24066" spans="1:11" x14ac:dyDescent="0.3">
      <c r="A24066" s="341">
        <v>44016.878467766204</v>
      </c>
      <c r="B24066" s="318">
        <v>41576.508000000002</v>
      </c>
      <c r="C24066" s="318">
        <f t="shared" si="535"/>
        <v>0.24900000000343425</v>
      </c>
      <c r="D24066" s="419">
        <f t="shared" si="534"/>
        <v>0.12450000000171713</v>
      </c>
      <c r="H24066" s="406"/>
      <c r="J24066" s="82">
        <v>79</v>
      </c>
      <c r="K24066" s="319">
        <v>2</v>
      </c>
    </row>
    <row r="24067" spans="1:11" x14ac:dyDescent="0.3">
      <c r="A24067" s="341">
        <v>44016.920134375003</v>
      </c>
      <c r="B24067" s="318">
        <v>41576.75</v>
      </c>
      <c r="C24067" s="318">
        <f t="shared" si="535"/>
        <v>0.24199999999837019</v>
      </c>
      <c r="D24067" s="419">
        <f t="shared" si="534"/>
        <v>0.12099999999918509</v>
      </c>
      <c r="H24067" s="406"/>
      <c r="J24067" s="82">
        <v>80</v>
      </c>
      <c r="K24067" s="320">
        <v>3</v>
      </c>
    </row>
    <row r="24068" spans="1:11" x14ac:dyDescent="0.3">
      <c r="A24068" s="341">
        <v>44016.961800983794</v>
      </c>
      <c r="B24068" s="318">
        <v>41576.998</v>
      </c>
      <c r="C24068" s="318">
        <f t="shared" si="535"/>
        <v>0.24799999999959255</v>
      </c>
      <c r="D24068" s="419">
        <f t="shared" si="534"/>
        <v>0.12399999999979627</v>
      </c>
      <c r="E24068" s="336">
        <f>SUM(C24045:C24068)*7.4805194805</f>
        <v>44.830753246653046</v>
      </c>
      <c r="F24068" s="324">
        <f>AVERAGE(D24045:D24068)</f>
        <v>0.12485416666671274</v>
      </c>
      <c r="G24068" s="324">
        <f>_xlfn.STDEV.S(D24045:D24068)</f>
        <v>3.2653622435779182E-3</v>
      </c>
      <c r="H24068" s="406"/>
      <c r="J24068" s="82">
        <v>81</v>
      </c>
      <c r="K24068" s="321">
        <v>4</v>
      </c>
    </row>
    <row r="24069" spans="1:11" x14ac:dyDescent="0.3">
      <c r="A24069" s="341">
        <v>44017.003467592593</v>
      </c>
      <c r="B24069" s="318">
        <v>41577.247000000003</v>
      </c>
      <c r="C24069" s="318">
        <f t="shared" si="535"/>
        <v>0.24900000000343425</v>
      </c>
      <c r="D24069" s="419">
        <f t="shared" si="534"/>
        <v>0.12450000000171713</v>
      </c>
      <c r="H24069" s="406"/>
      <c r="J24069" s="82">
        <v>82</v>
      </c>
      <c r="K24069" s="391">
        <v>1</v>
      </c>
    </row>
    <row r="24070" spans="1:11" x14ac:dyDescent="0.3">
      <c r="A24070" s="341">
        <v>44017.045134201391</v>
      </c>
      <c r="B24070" s="318">
        <v>41577.491999999998</v>
      </c>
      <c r="C24070" s="318">
        <f t="shared" si="535"/>
        <v>0.24499999999534339</v>
      </c>
      <c r="D24070" s="419">
        <f t="shared" si="534"/>
        <v>0.12249999999767169</v>
      </c>
      <c r="H24070" s="406"/>
      <c r="J24070" s="82">
        <v>83</v>
      </c>
      <c r="K24070" s="319">
        <v>2</v>
      </c>
    </row>
    <row r="24071" spans="1:11" x14ac:dyDescent="0.3">
      <c r="A24071" s="341">
        <v>44017.086800810182</v>
      </c>
      <c r="B24071" s="318">
        <v>41577.737999999998</v>
      </c>
      <c r="C24071" s="318">
        <f t="shared" si="535"/>
        <v>0.24599999999918509</v>
      </c>
      <c r="D24071" s="419">
        <f t="shared" si="534"/>
        <v>0.12299999999959255</v>
      </c>
      <c r="H24071" s="406"/>
      <c r="J24071" s="82">
        <v>84</v>
      </c>
      <c r="K24071" s="320">
        <v>3</v>
      </c>
    </row>
    <row r="24072" spans="1:11" x14ac:dyDescent="0.3">
      <c r="A24072" s="341">
        <v>44017.128467418981</v>
      </c>
      <c r="B24072" s="318">
        <v>41577.993999999999</v>
      </c>
      <c r="C24072" s="318">
        <f t="shared" si="535"/>
        <v>0.25600000000122236</v>
      </c>
      <c r="D24072" s="419">
        <f t="shared" si="534"/>
        <v>0.12800000000061118</v>
      </c>
      <c r="H24072" s="406"/>
      <c r="J24072" s="82">
        <v>85</v>
      </c>
      <c r="K24072" s="321">
        <v>4</v>
      </c>
    </row>
    <row r="24073" spans="1:11" x14ac:dyDescent="0.3">
      <c r="A24073" s="341">
        <v>44017.17013402778</v>
      </c>
      <c r="B24073" s="318">
        <v>41578.254000000001</v>
      </c>
      <c r="C24073" s="318">
        <f t="shared" si="535"/>
        <v>0.26000000000203727</v>
      </c>
      <c r="D24073" s="419">
        <f t="shared" si="534"/>
        <v>0.13000000000101863</v>
      </c>
      <c r="H24073" s="406"/>
      <c r="J24073" s="82">
        <v>86</v>
      </c>
      <c r="K24073" s="391">
        <v>1</v>
      </c>
    </row>
    <row r="24074" spans="1:11" x14ac:dyDescent="0.3">
      <c r="A24074" s="341">
        <v>44017.211800636571</v>
      </c>
      <c r="B24074" s="318">
        <v>41578.508000000002</v>
      </c>
      <c r="C24074" s="318">
        <f t="shared" si="535"/>
        <v>0.25400000000081491</v>
      </c>
      <c r="D24074" s="419">
        <f t="shared" si="534"/>
        <v>0.12700000000040745</v>
      </c>
      <c r="H24074" s="406"/>
      <c r="J24074" s="82">
        <v>87</v>
      </c>
      <c r="K24074" s="319">
        <v>2</v>
      </c>
    </row>
    <row r="24075" spans="1:11" x14ac:dyDescent="0.3">
      <c r="A24075" s="341">
        <v>44017.253467245369</v>
      </c>
      <c r="B24075" s="318">
        <v>41578.750999999997</v>
      </c>
      <c r="C24075" s="318">
        <f t="shared" si="535"/>
        <v>0.24299999999493593</v>
      </c>
      <c r="D24075" s="419">
        <f t="shared" si="534"/>
        <v>0.12149999999746797</v>
      </c>
      <c r="H24075" s="406"/>
      <c r="J24075" s="82">
        <v>88</v>
      </c>
      <c r="K24075" s="320">
        <v>3</v>
      </c>
    </row>
    <row r="24076" spans="1:11" x14ac:dyDescent="0.3">
      <c r="A24076" s="341">
        <v>44017.295133854168</v>
      </c>
      <c r="B24076" s="318">
        <v>41579.008000000002</v>
      </c>
      <c r="C24076" s="318">
        <f t="shared" si="535"/>
        <v>0.25700000000506407</v>
      </c>
      <c r="D24076" s="419">
        <f t="shared" si="534"/>
        <v>0.12850000000253203</v>
      </c>
      <c r="H24076" s="406"/>
      <c r="J24076" s="82">
        <v>89</v>
      </c>
      <c r="K24076" s="321">
        <v>4</v>
      </c>
    </row>
    <row r="24077" spans="1:11" x14ac:dyDescent="0.3">
      <c r="A24077" s="341">
        <v>44017.336800462966</v>
      </c>
      <c r="B24077" s="318">
        <v>41579.269</v>
      </c>
      <c r="C24077" s="318">
        <f t="shared" si="535"/>
        <v>0.26099999999860302</v>
      </c>
      <c r="D24077" s="419">
        <f t="shared" si="534"/>
        <v>0.13049999999930151</v>
      </c>
      <c r="H24077" s="406"/>
      <c r="J24077" s="82">
        <v>90</v>
      </c>
      <c r="K24077" s="391">
        <v>1</v>
      </c>
    </row>
    <row r="24078" spans="1:11" x14ac:dyDescent="0.3">
      <c r="A24078" s="341">
        <v>44017.378467071758</v>
      </c>
      <c r="B24078" s="318">
        <v>41579.521000000001</v>
      </c>
      <c r="C24078" s="318">
        <f t="shared" si="535"/>
        <v>0.25200000000040745</v>
      </c>
      <c r="D24078" s="419">
        <f t="shared" si="534"/>
        <v>0.12600000000020373</v>
      </c>
      <c r="H24078" s="406"/>
      <c r="J24078" s="82">
        <v>91</v>
      </c>
      <c r="K24078" s="319">
        <v>2</v>
      </c>
    </row>
    <row r="24079" spans="1:11" x14ac:dyDescent="0.3">
      <c r="A24079" s="341">
        <v>44017.420133680556</v>
      </c>
      <c r="B24079" s="318">
        <v>41579.767</v>
      </c>
      <c r="C24079" s="318">
        <f t="shared" si="535"/>
        <v>0.24599999999918509</v>
      </c>
      <c r="D24079" s="419">
        <f t="shared" si="534"/>
        <v>0.12299999999959255</v>
      </c>
      <c r="H24079" s="406"/>
      <c r="J24079" s="82">
        <v>92</v>
      </c>
      <c r="K24079" s="320">
        <v>3</v>
      </c>
    </row>
    <row r="24080" spans="1:11" x14ac:dyDescent="0.3">
      <c r="A24080" s="341">
        <v>44017.461800289355</v>
      </c>
      <c r="B24080" s="318">
        <v>41580.017999999996</v>
      </c>
      <c r="C24080" s="318">
        <f t="shared" si="535"/>
        <v>0.25099999999656575</v>
      </c>
      <c r="D24080" s="419">
        <f t="shared" si="534"/>
        <v>0.12549999999828287</v>
      </c>
      <c r="H24080" s="406"/>
      <c r="J24080" s="82">
        <v>93</v>
      </c>
      <c r="K24080" s="321">
        <v>4</v>
      </c>
    </row>
    <row r="24081" spans="1:12" x14ac:dyDescent="0.3">
      <c r="A24081" s="341">
        <v>44017.503466898146</v>
      </c>
      <c r="B24081" s="318">
        <v>41580.269999999997</v>
      </c>
      <c r="C24081" s="318">
        <f t="shared" si="535"/>
        <v>0.25200000000040745</v>
      </c>
      <c r="D24081" s="419">
        <f t="shared" si="534"/>
        <v>0.12600000000020373</v>
      </c>
      <c r="H24081" s="406"/>
      <c r="J24081" s="82">
        <v>94</v>
      </c>
      <c r="K24081" s="391">
        <v>1</v>
      </c>
    </row>
    <row r="24082" spans="1:12" x14ac:dyDescent="0.3">
      <c r="A24082" s="341">
        <v>44017.545133506945</v>
      </c>
      <c r="B24082" s="318">
        <v>41580.517999999996</v>
      </c>
      <c r="C24082" s="318">
        <f t="shared" si="535"/>
        <v>0.24799999999959255</v>
      </c>
      <c r="D24082" s="419">
        <f t="shared" si="534"/>
        <v>0.12399999999979627</v>
      </c>
      <c r="H24082" s="406"/>
      <c r="J24082" s="82">
        <v>95</v>
      </c>
      <c r="K24082" s="319">
        <v>2</v>
      </c>
    </row>
    <row r="24083" spans="1:12" x14ac:dyDescent="0.3">
      <c r="A24083" s="341">
        <v>44017.586800115743</v>
      </c>
      <c r="B24083" s="318">
        <v>41580.76</v>
      </c>
      <c r="C24083" s="318">
        <f t="shared" si="535"/>
        <v>0.24200000000564614</v>
      </c>
      <c r="D24083" s="419">
        <f t="shared" si="534"/>
        <v>0.12100000000282307</v>
      </c>
      <c r="H24083" s="406"/>
      <c r="J24083" s="82">
        <v>96</v>
      </c>
      <c r="K24083" s="320">
        <v>3</v>
      </c>
    </row>
    <row r="24084" spans="1:12" x14ac:dyDescent="0.3">
      <c r="A24084" s="341">
        <v>44017.628466724535</v>
      </c>
      <c r="B24084" s="318">
        <v>41581.012000000002</v>
      </c>
      <c r="C24084" s="318">
        <f t="shared" si="535"/>
        <v>0.25200000000040745</v>
      </c>
      <c r="D24084" s="419">
        <f t="shared" si="534"/>
        <v>0.12600000000020373</v>
      </c>
      <c r="H24084" s="406"/>
      <c r="J24084" s="82">
        <v>97</v>
      </c>
      <c r="K24084" s="321">
        <v>4</v>
      </c>
    </row>
    <row r="24085" spans="1:12" x14ac:dyDescent="0.3">
      <c r="A24085" s="341">
        <v>44017.670133333333</v>
      </c>
      <c r="B24085" s="318">
        <v>41581.262999999999</v>
      </c>
      <c r="C24085" s="318">
        <f t="shared" si="535"/>
        <v>0.25099999999656575</v>
      </c>
      <c r="D24085" s="419">
        <f t="shared" si="534"/>
        <v>0.12549999999828287</v>
      </c>
      <c r="H24085" s="406"/>
      <c r="J24085" s="82">
        <v>98</v>
      </c>
      <c r="K24085" s="391">
        <v>1</v>
      </c>
    </row>
    <row r="24086" spans="1:12" x14ac:dyDescent="0.3">
      <c r="A24086" s="341">
        <v>44017.711799942132</v>
      </c>
      <c r="B24086" s="318">
        <v>41581.508000000002</v>
      </c>
      <c r="C24086" s="318">
        <f t="shared" si="535"/>
        <v>0.24500000000261934</v>
      </c>
      <c r="D24086" s="419">
        <f t="shared" si="534"/>
        <v>0.12250000000130967</v>
      </c>
      <c r="H24086" s="406"/>
      <c r="J24086" s="82">
        <v>99</v>
      </c>
      <c r="K24086" s="319">
        <v>2</v>
      </c>
    </row>
    <row r="24087" spans="1:12" x14ac:dyDescent="0.3">
      <c r="A24087" s="341">
        <v>44017.753466550923</v>
      </c>
      <c r="B24087" s="318">
        <v>41581.743000000002</v>
      </c>
      <c r="C24087" s="318">
        <f t="shared" si="535"/>
        <v>0.23500000000058208</v>
      </c>
      <c r="D24087" s="419">
        <f t="shared" si="534"/>
        <v>0.11750000000029104</v>
      </c>
      <c r="E24087" s="336">
        <f>SUM(C24069:C24087)*7.4805194805</f>
        <v>35.495064934992094</v>
      </c>
      <c r="F24087" s="324">
        <f>AVERAGE(D24069:D24087)</f>
        <v>0.1248684210527005</v>
      </c>
      <c r="G24087" s="324">
        <f>_xlfn.STDEV.S(D24069:D24087)</f>
        <v>3.2482563925645214E-3</v>
      </c>
      <c r="H24087" s="404"/>
      <c r="I24087" s="344">
        <f>AVERAGE(D23925:D24087)</f>
        <v>0.12473006134970521</v>
      </c>
      <c r="J24087" s="82">
        <v>100</v>
      </c>
      <c r="K24087" s="320">
        <v>3</v>
      </c>
    </row>
    <row r="24088" spans="1:12" x14ac:dyDescent="0.3">
      <c r="A24088" s="341">
        <v>44018.580555555556</v>
      </c>
      <c r="B24088" s="318">
        <v>41586.508000000002</v>
      </c>
      <c r="H24088" s="332"/>
      <c r="K24088" s="319">
        <v>2</v>
      </c>
    </row>
    <row r="24089" spans="1:12" x14ac:dyDescent="0.3">
      <c r="A24089" s="341">
        <v>44018.586111111108</v>
      </c>
      <c r="B24089" s="318">
        <v>41586.75</v>
      </c>
      <c r="C24089" s="318">
        <f t="shared" si="535"/>
        <v>0.24199999999837019</v>
      </c>
      <c r="D24089" s="419">
        <f t="shared" si="534"/>
        <v>0.12099999999918509</v>
      </c>
      <c r="H24089" s="406"/>
      <c r="J24089" s="82">
        <v>1</v>
      </c>
      <c r="K24089" s="320">
        <v>3</v>
      </c>
      <c r="L24089" s="54" t="s">
        <v>313</v>
      </c>
    </row>
    <row r="24090" spans="1:12" x14ac:dyDescent="0.3">
      <c r="A24090" s="341">
        <v>44018.62777777778</v>
      </c>
      <c r="B24090" s="318">
        <v>41587.008000000002</v>
      </c>
      <c r="C24090" s="318">
        <f t="shared" si="535"/>
        <v>0.25800000000162981</v>
      </c>
      <c r="D24090" s="419">
        <f t="shared" si="534"/>
        <v>0.12900000000081491</v>
      </c>
      <c r="H24090" s="406"/>
      <c r="J24090" s="82">
        <v>2</v>
      </c>
      <c r="K24090" s="321">
        <v>4</v>
      </c>
    </row>
    <row r="24091" spans="1:12" x14ac:dyDescent="0.3">
      <c r="A24091" s="341">
        <v>44018.669444444444</v>
      </c>
      <c r="B24091" s="318">
        <v>41587.262000000002</v>
      </c>
      <c r="C24091" s="318">
        <f t="shared" si="535"/>
        <v>0.25400000000081491</v>
      </c>
      <c r="D24091" s="419">
        <f t="shared" si="534"/>
        <v>0.12700000000040745</v>
      </c>
      <c r="H24091" s="406"/>
      <c r="J24091" s="82">
        <v>3</v>
      </c>
      <c r="K24091" s="391">
        <v>1</v>
      </c>
    </row>
    <row r="24092" spans="1:12" x14ac:dyDescent="0.3">
      <c r="A24092" s="341">
        <v>44018.711111111108</v>
      </c>
      <c r="B24092" s="318">
        <v>41587.510999999999</v>
      </c>
      <c r="C24092" s="318">
        <f t="shared" si="535"/>
        <v>0.24899999999615829</v>
      </c>
      <c r="D24092" s="419">
        <f t="shared" si="534"/>
        <v>0.12449999999807915</v>
      </c>
      <c r="H24092" s="406"/>
      <c r="J24092" s="82">
        <v>4</v>
      </c>
      <c r="K24092" s="319">
        <v>2</v>
      </c>
    </row>
    <row r="24093" spans="1:12" x14ac:dyDescent="0.3">
      <c r="A24093" s="341">
        <v>44018.752777604168</v>
      </c>
      <c r="B24093" s="318">
        <v>41587.75</v>
      </c>
      <c r="C24093" s="318">
        <f t="shared" si="535"/>
        <v>0.23900000000139698</v>
      </c>
      <c r="D24093" s="419">
        <f t="shared" si="534"/>
        <v>0.11950000000069849</v>
      </c>
      <c r="H24093" s="406"/>
      <c r="J24093" s="82">
        <v>5</v>
      </c>
      <c r="K24093" s="320">
        <v>3</v>
      </c>
    </row>
    <row r="24094" spans="1:12" x14ac:dyDescent="0.3">
      <c r="A24094" s="341">
        <v>44018.794444212966</v>
      </c>
      <c r="B24094" s="318">
        <v>41587.998</v>
      </c>
      <c r="C24094" s="318">
        <f t="shared" si="535"/>
        <v>0.24799999999959255</v>
      </c>
      <c r="D24094" s="419">
        <f t="shared" si="534"/>
        <v>0.12399999999979627</v>
      </c>
      <c r="H24094" s="406"/>
      <c r="J24094" s="82">
        <v>6</v>
      </c>
      <c r="K24094" s="321">
        <v>4</v>
      </c>
    </row>
    <row r="24095" spans="1:12" x14ac:dyDescent="0.3">
      <c r="A24095" s="341">
        <v>44018.836110821758</v>
      </c>
      <c r="B24095" s="318">
        <v>41588.248</v>
      </c>
      <c r="C24095" s="318">
        <f t="shared" si="535"/>
        <v>0.25</v>
      </c>
      <c r="D24095" s="419">
        <f t="shared" si="534"/>
        <v>0.125</v>
      </c>
      <c r="H24095" s="406"/>
      <c r="J24095" s="82">
        <v>7</v>
      </c>
      <c r="K24095" s="391">
        <v>1</v>
      </c>
    </row>
    <row r="24096" spans="1:12" x14ac:dyDescent="0.3">
      <c r="A24096" s="341">
        <v>44018.877777430556</v>
      </c>
      <c r="B24096" s="318">
        <v>41588.498</v>
      </c>
      <c r="C24096" s="318">
        <f t="shared" si="535"/>
        <v>0.25</v>
      </c>
      <c r="D24096" s="419">
        <f t="shared" si="534"/>
        <v>0.125</v>
      </c>
      <c r="H24096" s="406"/>
      <c r="J24096" s="82">
        <v>8</v>
      </c>
      <c r="K24096" s="319">
        <v>2</v>
      </c>
    </row>
    <row r="24097" spans="1:11" x14ac:dyDescent="0.3">
      <c r="A24097" s="341">
        <v>44018.919444039355</v>
      </c>
      <c r="B24097" s="318">
        <v>41588.741000000002</v>
      </c>
      <c r="C24097" s="318">
        <f t="shared" si="535"/>
        <v>0.24300000000221189</v>
      </c>
      <c r="D24097" s="419">
        <f t="shared" si="534"/>
        <v>0.12150000000110595</v>
      </c>
      <c r="H24097" s="406"/>
      <c r="J24097" s="82">
        <v>9</v>
      </c>
      <c r="K24097" s="320">
        <v>3</v>
      </c>
    </row>
    <row r="24098" spans="1:11" x14ac:dyDescent="0.3">
      <c r="A24098" s="341">
        <v>44018.961110648146</v>
      </c>
      <c r="B24098" s="318">
        <v>41588.991999999998</v>
      </c>
      <c r="C24098" s="318">
        <f t="shared" si="535"/>
        <v>0.25099999999656575</v>
      </c>
      <c r="D24098" s="419">
        <f t="shared" si="534"/>
        <v>0.12549999999828287</v>
      </c>
      <c r="E24098" s="336">
        <f>SUM(C24088:C24098)*7.4805194805</f>
        <v>18.581610389537616</v>
      </c>
      <c r="F24098" s="324">
        <f>AVERAGE(D24088:D24098)</f>
        <v>0.12419999999983702</v>
      </c>
      <c r="G24098" s="324">
        <f>_xlfn.STDEV.S(D24088:D24098)</f>
        <v>2.859681411883475E-3</v>
      </c>
      <c r="H24098" s="406"/>
      <c r="J24098" s="82">
        <v>10</v>
      </c>
      <c r="K24098" s="321">
        <v>4</v>
      </c>
    </row>
    <row r="24099" spans="1:11" x14ac:dyDescent="0.3">
      <c r="A24099" s="341">
        <v>44019.002777256945</v>
      </c>
      <c r="B24099" s="318">
        <v>41589.247000000003</v>
      </c>
      <c r="C24099" s="318">
        <f t="shared" si="535"/>
        <v>0.25500000000465661</v>
      </c>
      <c r="D24099" s="419">
        <f t="shared" si="534"/>
        <v>0.12750000000232831</v>
      </c>
      <c r="H24099" s="406"/>
      <c r="J24099" s="82">
        <v>11</v>
      </c>
      <c r="K24099" s="391">
        <v>1</v>
      </c>
    </row>
    <row r="24100" spans="1:11" x14ac:dyDescent="0.3">
      <c r="A24100" s="341">
        <v>44019.044443865743</v>
      </c>
      <c r="B24100" s="318">
        <v>41589.493999999999</v>
      </c>
      <c r="C24100" s="318">
        <f t="shared" si="535"/>
        <v>0.24699999999575084</v>
      </c>
      <c r="D24100" s="419">
        <f t="shared" si="534"/>
        <v>0.12349999999787542</v>
      </c>
      <c r="H24100" s="406"/>
      <c r="J24100" s="82">
        <v>12</v>
      </c>
      <c r="K24100" s="319">
        <v>2</v>
      </c>
    </row>
    <row r="24101" spans="1:11" x14ac:dyDescent="0.3">
      <c r="A24101" s="341">
        <v>44019.086110474535</v>
      </c>
      <c r="B24101" s="318">
        <v>41589.739000000001</v>
      </c>
      <c r="C24101" s="318">
        <f t="shared" si="535"/>
        <v>0.24500000000261934</v>
      </c>
      <c r="D24101" s="419">
        <f t="shared" si="534"/>
        <v>0.12250000000130967</v>
      </c>
      <c r="H24101" s="406"/>
      <c r="J24101" s="82">
        <v>13</v>
      </c>
      <c r="K24101" s="320">
        <v>3</v>
      </c>
    </row>
    <row r="24102" spans="1:11" x14ac:dyDescent="0.3">
      <c r="A24102" s="341">
        <v>44019.127777083333</v>
      </c>
      <c r="B24102" s="318">
        <v>41589.993999999999</v>
      </c>
      <c r="C24102" s="318">
        <f t="shared" si="535"/>
        <v>0.25499999999738066</v>
      </c>
      <c r="D24102" s="419">
        <f t="shared" si="534"/>
        <v>0.12749999999869033</v>
      </c>
      <c r="H24102" s="406"/>
      <c r="J24102" s="82">
        <v>14</v>
      </c>
      <c r="K24102" s="321">
        <v>4</v>
      </c>
    </row>
    <row r="24103" spans="1:11" x14ac:dyDescent="0.3">
      <c r="A24103" s="341">
        <v>44019.169443692132</v>
      </c>
      <c r="B24103" s="318">
        <v>41590.252999999997</v>
      </c>
      <c r="C24103" s="318">
        <f t="shared" si="535"/>
        <v>0.25899999999819556</v>
      </c>
      <c r="D24103" s="419">
        <f t="shared" si="534"/>
        <v>0.12949999999909778</v>
      </c>
      <c r="H24103" s="406"/>
      <c r="J24103" s="82">
        <v>15</v>
      </c>
      <c r="K24103" s="391">
        <v>1</v>
      </c>
    </row>
    <row r="24104" spans="1:11" x14ac:dyDescent="0.3">
      <c r="A24104" s="341">
        <v>44019.211110300923</v>
      </c>
      <c r="B24104" s="318">
        <v>41590.504999999997</v>
      </c>
      <c r="C24104" s="318">
        <f t="shared" si="535"/>
        <v>0.25200000000040745</v>
      </c>
      <c r="D24104" s="419">
        <f t="shared" si="534"/>
        <v>0.12600000000020373</v>
      </c>
      <c r="H24104" s="406"/>
      <c r="J24104" s="82">
        <v>16</v>
      </c>
      <c r="K24104" s="319">
        <v>2</v>
      </c>
    </row>
    <row r="24105" spans="1:11" x14ac:dyDescent="0.3">
      <c r="A24105" s="341">
        <v>44019.252776909721</v>
      </c>
      <c r="B24105" s="318">
        <v>41590.752</v>
      </c>
      <c r="C24105" s="318">
        <f t="shared" si="535"/>
        <v>0.2470000000030268</v>
      </c>
      <c r="D24105" s="419">
        <f t="shared" si="534"/>
        <v>0.1235000000015134</v>
      </c>
      <c r="H24105" s="406"/>
      <c r="J24105" s="82">
        <v>17</v>
      </c>
      <c r="K24105" s="320">
        <v>3</v>
      </c>
    </row>
    <row r="24106" spans="1:11" x14ac:dyDescent="0.3">
      <c r="A24106" s="341">
        <v>44019.29444351852</v>
      </c>
      <c r="B24106" s="318">
        <v>41591.010999999999</v>
      </c>
      <c r="C24106" s="318">
        <f t="shared" si="535"/>
        <v>0.25899999999819556</v>
      </c>
      <c r="D24106" s="419">
        <f t="shared" si="534"/>
        <v>0.12949999999909778</v>
      </c>
      <c r="H24106" s="406"/>
      <c r="J24106" s="82">
        <v>18</v>
      </c>
      <c r="K24106" s="321">
        <v>4</v>
      </c>
    </row>
    <row r="24107" spans="1:11" x14ac:dyDescent="0.3">
      <c r="A24107" s="341">
        <v>44019.336110127311</v>
      </c>
      <c r="B24107" s="318">
        <v>41591.271999999997</v>
      </c>
      <c r="C24107" s="318">
        <f t="shared" si="535"/>
        <v>0.26099999999860302</v>
      </c>
      <c r="D24107" s="419">
        <f t="shared" si="534"/>
        <v>0.13049999999930151</v>
      </c>
      <c r="H24107" s="406"/>
      <c r="J24107" s="82">
        <v>19</v>
      </c>
      <c r="K24107" s="391">
        <v>1</v>
      </c>
    </row>
    <row r="24108" spans="1:11" x14ac:dyDescent="0.3">
      <c r="A24108" s="341">
        <v>44019.37777673611</v>
      </c>
      <c r="B24108" s="318">
        <v>41591.527000000002</v>
      </c>
      <c r="C24108" s="318">
        <f t="shared" si="535"/>
        <v>0.25500000000465661</v>
      </c>
      <c r="D24108" s="419">
        <f t="shared" si="534"/>
        <v>0.12750000000232831</v>
      </c>
      <c r="H24108" s="406"/>
      <c r="J24108" s="82">
        <v>20</v>
      </c>
      <c r="K24108" s="319">
        <v>2</v>
      </c>
    </row>
    <row r="24109" spans="1:11" x14ac:dyDescent="0.3">
      <c r="A24109" s="341">
        <v>44019.419443344908</v>
      </c>
      <c r="B24109" s="318">
        <v>41591.771999999997</v>
      </c>
      <c r="C24109" s="318">
        <f t="shared" si="535"/>
        <v>0.24499999999534339</v>
      </c>
      <c r="D24109" s="419">
        <f t="shared" si="534"/>
        <v>0.12249999999767169</v>
      </c>
      <c r="H24109" s="406"/>
      <c r="J24109" s="82">
        <v>21</v>
      </c>
      <c r="K24109" s="320">
        <v>3</v>
      </c>
    </row>
    <row r="24110" spans="1:11" x14ac:dyDescent="0.3">
      <c r="A24110" s="341">
        <v>44019.461109953707</v>
      </c>
      <c r="B24110" s="318">
        <v>41592.029000000002</v>
      </c>
      <c r="C24110" s="318">
        <f t="shared" si="535"/>
        <v>0.25700000000506407</v>
      </c>
      <c r="D24110" s="419">
        <f t="shared" si="534"/>
        <v>0.12850000000253203</v>
      </c>
      <c r="H24110" s="406"/>
      <c r="J24110" s="82">
        <v>22</v>
      </c>
      <c r="K24110" s="321">
        <v>4</v>
      </c>
    </row>
    <row r="24111" spans="1:11" x14ac:dyDescent="0.3">
      <c r="A24111" s="341">
        <v>44019.502776562498</v>
      </c>
      <c r="B24111" s="318">
        <v>41592.288</v>
      </c>
      <c r="C24111" s="318">
        <f t="shared" si="535"/>
        <v>0.25899999999819556</v>
      </c>
      <c r="D24111" s="419">
        <f t="shared" si="534"/>
        <v>0.12949999999909778</v>
      </c>
      <c r="H24111" s="406"/>
      <c r="J24111" s="82">
        <v>23</v>
      </c>
      <c r="K24111" s="391">
        <v>1</v>
      </c>
    </row>
    <row r="24112" spans="1:11" x14ac:dyDescent="0.3">
      <c r="A24112" s="341">
        <v>44019.544443171297</v>
      </c>
      <c r="B24112" s="318">
        <v>41592.538</v>
      </c>
      <c r="C24112" s="318">
        <f t="shared" si="535"/>
        <v>0.25</v>
      </c>
      <c r="D24112" s="419">
        <f t="shared" si="534"/>
        <v>0.125</v>
      </c>
      <c r="H24112" s="406"/>
      <c r="J24112" s="82">
        <v>24</v>
      </c>
      <c r="K24112" s="319">
        <v>2</v>
      </c>
    </row>
    <row r="24113" spans="1:11" x14ac:dyDescent="0.3">
      <c r="A24113" s="341">
        <v>44019.586109780095</v>
      </c>
      <c r="B24113" s="318">
        <v>41592.781000000003</v>
      </c>
      <c r="C24113" s="318">
        <f t="shared" si="535"/>
        <v>0.24300000000221189</v>
      </c>
      <c r="D24113" s="419">
        <f t="shared" si="534"/>
        <v>0.12150000000110595</v>
      </c>
      <c r="H24113" s="406"/>
      <c r="J24113" s="82">
        <v>25</v>
      </c>
      <c r="K24113" s="320">
        <v>3</v>
      </c>
    </row>
    <row r="24114" spans="1:11" x14ac:dyDescent="0.3">
      <c r="A24114" s="341">
        <v>44019.627776388887</v>
      </c>
      <c r="B24114" s="318">
        <v>41593.036999999997</v>
      </c>
      <c r="C24114" s="318">
        <f t="shared" si="535"/>
        <v>0.2559999999939464</v>
      </c>
      <c r="D24114" s="419">
        <f t="shared" si="534"/>
        <v>0.1279999999969732</v>
      </c>
      <c r="H24114" s="406"/>
      <c r="J24114" s="82">
        <v>26</v>
      </c>
      <c r="K24114" s="321">
        <v>4</v>
      </c>
    </row>
    <row r="24115" spans="1:11" x14ac:dyDescent="0.3">
      <c r="A24115" s="341">
        <v>44019.669442997685</v>
      </c>
      <c r="B24115" s="318">
        <v>41593.284</v>
      </c>
      <c r="C24115" s="318">
        <f t="shared" si="535"/>
        <v>0.2470000000030268</v>
      </c>
      <c r="D24115" s="419">
        <f t="shared" si="534"/>
        <v>0.1235000000015134</v>
      </c>
      <c r="H24115" s="406"/>
      <c r="J24115" s="82">
        <v>27</v>
      </c>
      <c r="K24115" s="391">
        <v>1</v>
      </c>
    </row>
    <row r="24116" spans="1:11" x14ac:dyDescent="0.3">
      <c r="A24116" s="341">
        <v>44019.711109606484</v>
      </c>
      <c r="B24116" s="318">
        <v>41593.525000000001</v>
      </c>
      <c r="C24116" s="318">
        <f t="shared" si="535"/>
        <v>0.24100000000180444</v>
      </c>
      <c r="D24116" s="419">
        <f t="shared" si="534"/>
        <v>0.12050000000090222</v>
      </c>
      <c r="H24116" s="406"/>
      <c r="J24116" s="82">
        <v>28</v>
      </c>
      <c r="K24116" s="319">
        <v>2</v>
      </c>
    </row>
    <row r="24117" spans="1:11" x14ac:dyDescent="0.3">
      <c r="A24117" s="341">
        <v>44019.752776215275</v>
      </c>
      <c r="B24117" s="318">
        <v>41593.760000000002</v>
      </c>
      <c r="C24117" s="318">
        <f t="shared" si="535"/>
        <v>0.23500000000058208</v>
      </c>
      <c r="D24117" s="419">
        <f t="shared" si="534"/>
        <v>0.11750000000029104</v>
      </c>
      <c r="H24117" s="406"/>
      <c r="J24117" s="82">
        <v>29</v>
      </c>
      <c r="K24117" s="320">
        <v>3</v>
      </c>
    </row>
    <row r="24118" spans="1:11" x14ac:dyDescent="0.3">
      <c r="A24118" s="341">
        <v>44019.794442824073</v>
      </c>
      <c r="B24118" s="318">
        <v>41594.008999999998</v>
      </c>
      <c r="C24118" s="318">
        <f t="shared" si="535"/>
        <v>0.24899999999615829</v>
      </c>
      <c r="D24118" s="419">
        <f t="shared" si="534"/>
        <v>0.12449999999807915</v>
      </c>
      <c r="H24118" s="406"/>
      <c r="J24118" s="82">
        <v>30</v>
      </c>
      <c r="K24118" s="321">
        <v>4</v>
      </c>
    </row>
    <row r="24119" spans="1:11" x14ac:dyDescent="0.3">
      <c r="A24119" s="341">
        <v>44019.836109432872</v>
      </c>
      <c r="B24119" s="318">
        <v>41594.256999999998</v>
      </c>
      <c r="C24119" s="318">
        <f t="shared" si="535"/>
        <v>0.24799999999959255</v>
      </c>
      <c r="D24119" s="419">
        <f t="shared" si="534"/>
        <v>0.12399999999979627</v>
      </c>
      <c r="H24119" s="406"/>
      <c r="J24119" s="82">
        <v>31</v>
      </c>
      <c r="K24119" s="391">
        <v>1</v>
      </c>
    </row>
    <row r="24120" spans="1:11" x14ac:dyDescent="0.3">
      <c r="A24120" s="341">
        <v>44019.877776041663</v>
      </c>
      <c r="B24120" s="318">
        <v>41594.498</v>
      </c>
      <c r="C24120" s="318">
        <f t="shared" si="535"/>
        <v>0.24100000000180444</v>
      </c>
      <c r="D24120" s="419">
        <f t="shared" si="534"/>
        <v>0.12050000000090222</v>
      </c>
      <c r="H24120" s="406"/>
      <c r="J24120" s="82">
        <v>32</v>
      </c>
      <c r="K24120" s="319">
        <v>2</v>
      </c>
    </row>
    <row r="24121" spans="1:11" x14ac:dyDescent="0.3">
      <c r="A24121" s="341">
        <v>44019.919442650462</v>
      </c>
      <c r="B24121" s="318">
        <v>41594.732000000004</v>
      </c>
      <c r="C24121" s="318">
        <f t="shared" si="535"/>
        <v>0.23400000000401633</v>
      </c>
      <c r="D24121" s="419">
        <f t="shared" si="534"/>
        <v>0.11700000000200816</v>
      </c>
      <c r="H24121" s="406"/>
      <c r="J24121" s="82">
        <v>33</v>
      </c>
      <c r="K24121" s="320">
        <v>3</v>
      </c>
    </row>
    <row r="24122" spans="1:11" x14ac:dyDescent="0.3">
      <c r="A24122" s="341">
        <v>44019.96110925926</v>
      </c>
      <c r="B24122" s="318">
        <v>41594.981</v>
      </c>
      <c r="C24122" s="318">
        <f t="shared" si="535"/>
        <v>0.24899999999615829</v>
      </c>
      <c r="D24122" s="419">
        <f t="shared" si="534"/>
        <v>0.12449999999807915</v>
      </c>
      <c r="E24122" s="336">
        <f>SUM(C24099:C24122)*7.4805194805</f>
        <v>44.800831168724947</v>
      </c>
      <c r="F24122" s="324">
        <f>AVERAGE(D24099:D24122)</f>
        <v>0.12477083333336243</v>
      </c>
      <c r="G24122" s="324">
        <f>_xlfn.STDEV.S(D24099:D24122)</f>
        <v>3.7560940817063268E-3</v>
      </c>
      <c r="H24122" s="406"/>
      <c r="J24122" s="82">
        <v>34</v>
      </c>
      <c r="K24122" s="321">
        <v>4</v>
      </c>
    </row>
    <row r="24123" spans="1:11" x14ac:dyDescent="0.3">
      <c r="A24123" s="341">
        <v>44020.002775868059</v>
      </c>
      <c r="B24123" s="318">
        <v>41595.237999999998</v>
      </c>
      <c r="C24123" s="318">
        <f t="shared" si="535"/>
        <v>0.25699999999778811</v>
      </c>
      <c r="D24123" s="419">
        <f t="shared" si="534"/>
        <v>0.12849999999889405</v>
      </c>
      <c r="H24123" s="406"/>
      <c r="J24123" s="82">
        <v>35</v>
      </c>
      <c r="K24123" s="391">
        <v>1</v>
      </c>
    </row>
    <row r="24124" spans="1:11" x14ac:dyDescent="0.3">
      <c r="A24124" s="341">
        <v>44020.04444247685</v>
      </c>
      <c r="B24124" s="318">
        <v>41595.482000000004</v>
      </c>
      <c r="C24124" s="318">
        <f t="shared" si="535"/>
        <v>0.2440000000060536</v>
      </c>
      <c r="D24124" s="419">
        <f t="shared" si="534"/>
        <v>0.1220000000030268</v>
      </c>
      <c r="H24124" s="406"/>
      <c r="J24124" s="82">
        <v>36</v>
      </c>
      <c r="K24124" s="319">
        <v>2</v>
      </c>
    </row>
    <row r="24125" spans="1:11" x14ac:dyDescent="0.3">
      <c r="A24125" s="341">
        <v>44020.086109085649</v>
      </c>
      <c r="B24125" s="318">
        <v>41595.722000000002</v>
      </c>
      <c r="C24125" s="318">
        <f t="shared" si="535"/>
        <v>0.23999999999796273</v>
      </c>
      <c r="D24125" s="419">
        <f t="shared" si="534"/>
        <v>0.11999999999898137</v>
      </c>
      <c r="H24125" s="406"/>
      <c r="J24125" s="82">
        <v>37</v>
      </c>
      <c r="K24125" s="320">
        <v>3</v>
      </c>
    </row>
    <row r="24126" spans="1:11" x14ac:dyDescent="0.3">
      <c r="A24126" s="341">
        <v>44020.127775694447</v>
      </c>
      <c r="B24126" s="318">
        <v>41595.972999999998</v>
      </c>
      <c r="C24126" s="318">
        <f t="shared" si="535"/>
        <v>0.25099999999656575</v>
      </c>
      <c r="D24126" s="419">
        <f t="shared" si="534"/>
        <v>0.12549999999828287</v>
      </c>
      <c r="H24126" s="406"/>
      <c r="J24126" s="82">
        <v>38</v>
      </c>
      <c r="K24126" s="321">
        <v>4</v>
      </c>
    </row>
    <row r="24127" spans="1:11" x14ac:dyDescent="0.3">
      <c r="A24127" s="341">
        <v>44020.169442303239</v>
      </c>
      <c r="B24127" s="318">
        <v>41596.235999999997</v>
      </c>
      <c r="C24127" s="318">
        <f t="shared" si="535"/>
        <v>0.26299999999901047</v>
      </c>
      <c r="D24127" s="419">
        <f t="shared" si="534"/>
        <v>0.13149999999950523</v>
      </c>
      <c r="H24127" s="406"/>
      <c r="J24127" s="82">
        <v>39</v>
      </c>
      <c r="K24127" s="391">
        <v>1</v>
      </c>
    </row>
    <row r="24128" spans="1:11" x14ac:dyDescent="0.3">
      <c r="A24128" s="341">
        <v>44020.211108912037</v>
      </c>
      <c r="B24128" s="318">
        <v>41596.49</v>
      </c>
      <c r="C24128" s="318">
        <f t="shared" si="535"/>
        <v>0.25400000000081491</v>
      </c>
      <c r="D24128" s="419">
        <f t="shared" si="534"/>
        <v>0.12700000000040745</v>
      </c>
      <c r="H24128" s="406"/>
      <c r="J24128" s="82">
        <v>40</v>
      </c>
      <c r="K24128" s="319">
        <v>2</v>
      </c>
    </row>
    <row r="24129" spans="1:11" x14ac:dyDescent="0.3">
      <c r="A24129" s="341">
        <v>44020.252775520836</v>
      </c>
      <c r="B24129" s="318">
        <v>41596.74</v>
      </c>
      <c r="C24129" s="318">
        <f t="shared" si="535"/>
        <v>0.25</v>
      </c>
      <c r="D24129" s="419">
        <f t="shared" si="534"/>
        <v>0.125</v>
      </c>
      <c r="H24129" s="406"/>
      <c r="J24129" s="82">
        <v>41</v>
      </c>
      <c r="K24129" s="320">
        <v>3</v>
      </c>
    </row>
    <row r="24130" spans="1:11" x14ac:dyDescent="0.3">
      <c r="A24130" s="341">
        <v>44020.294442129627</v>
      </c>
      <c r="B24130" s="318">
        <v>41596.998</v>
      </c>
      <c r="C24130" s="318">
        <f t="shared" si="535"/>
        <v>0.25800000000162981</v>
      </c>
      <c r="D24130" s="419">
        <f t="shared" si="534"/>
        <v>0.12900000000081491</v>
      </c>
      <c r="H24130" s="406"/>
      <c r="J24130" s="82">
        <v>42</v>
      </c>
      <c r="K24130" s="321">
        <v>4</v>
      </c>
    </row>
    <row r="24131" spans="1:11" x14ac:dyDescent="0.3">
      <c r="A24131" s="341">
        <v>44020.336108738426</v>
      </c>
      <c r="B24131" s="318">
        <v>41597.256000000001</v>
      </c>
      <c r="C24131" s="318">
        <f t="shared" si="535"/>
        <v>0.25800000000162981</v>
      </c>
      <c r="D24131" s="419">
        <f t="shared" si="534"/>
        <v>0.12900000000081491</v>
      </c>
      <c r="H24131" s="406"/>
      <c r="J24131" s="82">
        <v>43</v>
      </c>
      <c r="K24131" s="391">
        <v>1</v>
      </c>
    </row>
    <row r="24132" spans="1:11" x14ac:dyDescent="0.3">
      <c r="A24132" s="341">
        <v>44020.377775347224</v>
      </c>
      <c r="B24132" s="318">
        <v>41597.508000000002</v>
      </c>
      <c r="C24132" s="318">
        <f t="shared" si="535"/>
        <v>0.25200000000040745</v>
      </c>
      <c r="D24132" s="419">
        <f t="shared" si="534"/>
        <v>0.12600000000020373</v>
      </c>
      <c r="H24132" s="406"/>
      <c r="J24132" s="82">
        <v>44</v>
      </c>
      <c r="K24132" s="319">
        <v>2</v>
      </c>
    </row>
    <row r="24133" spans="1:11" x14ac:dyDescent="0.3">
      <c r="A24133" s="341">
        <v>44020.419441956015</v>
      </c>
      <c r="B24133" s="318">
        <v>41597.758000000002</v>
      </c>
      <c r="C24133" s="318">
        <f t="shared" si="535"/>
        <v>0.25</v>
      </c>
      <c r="D24133" s="419">
        <f t="shared" si="534"/>
        <v>0.125</v>
      </c>
      <c r="H24133" s="406"/>
      <c r="J24133" s="82">
        <v>45</v>
      </c>
      <c r="K24133" s="320">
        <v>3</v>
      </c>
    </row>
    <row r="24134" spans="1:11" x14ac:dyDescent="0.3">
      <c r="A24134" s="341">
        <v>44020.461108564814</v>
      </c>
      <c r="B24134" s="318">
        <v>41598.014999999999</v>
      </c>
      <c r="C24134" s="318">
        <f t="shared" si="535"/>
        <v>0.25699999999778811</v>
      </c>
      <c r="D24134" s="419">
        <f t="shared" si="534"/>
        <v>0.12849999999889405</v>
      </c>
      <c r="H24134" s="406"/>
      <c r="J24134" s="82">
        <v>46</v>
      </c>
      <c r="K24134" s="321">
        <v>4</v>
      </c>
    </row>
    <row r="24135" spans="1:11" x14ac:dyDescent="0.3">
      <c r="A24135" s="341">
        <v>44020.502775173612</v>
      </c>
      <c r="B24135" s="318">
        <v>41598.277000000002</v>
      </c>
      <c r="C24135" s="318">
        <f t="shared" si="535"/>
        <v>0.26200000000244472</v>
      </c>
      <c r="D24135" s="419">
        <f t="shared" si="534"/>
        <v>0.13100000000122236</v>
      </c>
      <c r="H24135" s="406"/>
      <c r="J24135" s="82">
        <v>47</v>
      </c>
      <c r="K24135" s="391">
        <v>1</v>
      </c>
    </row>
    <row r="24136" spans="1:11" x14ac:dyDescent="0.3">
      <c r="A24136" s="341">
        <v>44020.544441782411</v>
      </c>
      <c r="B24136" s="318">
        <v>41598.529000000002</v>
      </c>
      <c r="C24136" s="318">
        <f t="shared" si="535"/>
        <v>0.25200000000040745</v>
      </c>
      <c r="D24136" s="419">
        <f t="shared" si="534"/>
        <v>0.12600000000020373</v>
      </c>
      <c r="H24136" s="406"/>
      <c r="J24136" s="82">
        <v>48</v>
      </c>
      <c r="K24136" s="319">
        <v>2</v>
      </c>
    </row>
    <row r="24137" spans="1:11" x14ac:dyDescent="0.3">
      <c r="A24137" s="341">
        <v>44020.586108391202</v>
      </c>
      <c r="B24137" s="318">
        <v>41598.769999999997</v>
      </c>
      <c r="C24137" s="318">
        <f t="shared" si="535"/>
        <v>0.24099999999452848</v>
      </c>
      <c r="D24137" s="419">
        <f t="shared" si="534"/>
        <v>0.12049999999726424</v>
      </c>
      <c r="H24137" s="406"/>
      <c r="J24137" s="82">
        <v>49</v>
      </c>
      <c r="K24137" s="320">
        <v>3</v>
      </c>
    </row>
    <row r="24138" spans="1:11" x14ac:dyDescent="0.3">
      <c r="A24138" s="341">
        <v>44020.627775000001</v>
      </c>
      <c r="B24138" s="318">
        <v>41599.019</v>
      </c>
      <c r="C24138" s="318">
        <f t="shared" si="535"/>
        <v>0.24900000000343425</v>
      </c>
      <c r="D24138" s="419">
        <f t="shared" si="534"/>
        <v>0.12450000000171713</v>
      </c>
      <c r="H24138" s="406"/>
      <c r="J24138" s="82">
        <v>50</v>
      </c>
      <c r="K24138" s="321">
        <v>4</v>
      </c>
    </row>
    <row r="24139" spans="1:11" x14ac:dyDescent="0.3">
      <c r="A24139" s="341">
        <v>44020.669441608799</v>
      </c>
      <c r="B24139" s="318">
        <v>41599.271000000001</v>
      </c>
      <c r="C24139" s="318">
        <f t="shared" si="535"/>
        <v>0.25200000000040745</v>
      </c>
      <c r="D24139" s="419">
        <f t="shared" si="534"/>
        <v>0.12600000000020373</v>
      </c>
      <c r="H24139" s="406"/>
      <c r="J24139" s="82">
        <v>51</v>
      </c>
      <c r="K24139" s="391">
        <v>1</v>
      </c>
    </row>
    <row r="24140" spans="1:11" x14ac:dyDescent="0.3">
      <c r="A24140" s="341">
        <v>44020.711108217591</v>
      </c>
      <c r="B24140" s="318">
        <v>41599.512000000002</v>
      </c>
      <c r="C24140" s="318">
        <f t="shared" si="535"/>
        <v>0.24100000000180444</v>
      </c>
      <c r="D24140" s="419">
        <f t="shared" si="534"/>
        <v>0.12050000000090222</v>
      </c>
      <c r="H24140" s="406"/>
      <c r="J24140" s="82">
        <v>52</v>
      </c>
      <c r="K24140" s="319">
        <v>2</v>
      </c>
    </row>
    <row r="24141" spans="1:11" x14ac:dyDescent="0.3">
      <c r="A24141" s="341">
        <v>44020.752774826389</v>
      </c>
      <c r="B24141" s="318">
        <v>41599.743000000002</v>
      </c>
      <c r="C24141" s="318">
        <f t="shared" si="535"/>
        <v>0.23099999999976717</v>
      </c>
      <c r="D24141" s="419">
        <f t="shared" si="534"/>
        <v>0.11549999999988358</v>
      </c>
      <c r="H24141" s="406"/>
      <c r="J24141" s="82">
        <v>53</v>
      </c>
      <c r="K24141" s="320">
        <v>3</v>
      </c>
    </row>
    <row r="24142" spans="1:11" x14ac:dyDescent="0.3">
      <c r="A24142" s="341">
        <v>44020.794441435188</v>
      </c>
      <c r="B24142" s="318">
        <v>41599.981</v>
      </c>
      <c r="C24142" s="318">
        <f t="shared" si="535"/>
        <v>0.23799999999755528</v>
      </c>
      <c r="D24142" s="419">
        <f t="shared" si="534"/>
        <v>0.11899999999877764</v>
      </c>
      <c r="H24142" s="406"/>
      <c r="J24142" s="82">
        <v>54</v>
      </c>
      <c r="K24142" s="321">
        <v>4</v>
      </c>
    </row>
    <row r="24143" spans="1:11" x14ac:dyDescent="0.3">
      <c r="A24143" s="341">
        <v>44020.836108043979</v>
      </c>
      <c r="B24143" s="318">
        <v>41600.228000000003</v>
      </c>
      <c r="C24143" s="318">
        <f t="shared" si="535"/>
        <v>0.2470000000030268</v>
      </c>
      <c r="D24143" s="419">
        <f t="shared" si="534"/>
        <v>0.1235000000015134</v>
      </c>
      <c r="H24143" s="406"/>
      <c r="J24143" s="82">
        <v>55</v>
      </c>
      <c r="K24143" s="391">
        <v>1</v>
      </c>
    </row>
    <row r="24144" spans="1:11" x14ac:dyDescent="0.3">
      <c r="A24144" s="341">
        <v>44020.877774652778</v>
      </c>
      <c r="B24144" s="318">
        <v>41600.468999999997</v>
      </c>
      <c r="C24144" s="318">
        <f t="shared" si="535"/>
        <v>0.24099999999452848</v>
      </c>
      <c r="D24144" s="419">
        <f t="shared" si="534"/>
        <v>0.12049999999726424</v>
      </c>
      <c r="H24144" s="406"/>
      <c r="J24144" s="82">
        <v>56</v>
      </c>
      <c r="K24144" s="319">
        <v>2</v>
      </c>
    </row>
    <row r="24145" spans="1:11" x14ac:dyDescent="0.3">
      <c r="A24145" s="341">
        <v>44020.919441261576</v>
      </c>
      <c r="B24145" s="318">
        <v>41600.701999999997</v>
      </c>
      <c r="C24145" s="318">
        <f t="shared" si="535"/>
        <v>0.23300000000017462</v>
      </c>
      <c r="D24145" s="419">
        <f t="shared" si="534"/>
        <v>0.11650000000008731</v>
      </c>
      <c r="H24145" s="406"/>
      <c r="J24145" s="82">
        <v>57</v>
      </c>
      <c r="K24145" s="320">
        <v>3</v>
      </c>
    </row>
    <row r="24146" spans="1:11" x14ac:dyDescent="0.3">
      <c r="A24146" s="341">
        <v>44020.961107870367</v>
      </c>
      <c r="B24146" s="318">
        <v>41600.947999999997</v>
      </c>
      <c r="C24146" s="318">
        <f t="shared" si="535"/>
        <v>0.24599999999918509</v>
      </c>
      <c r="D24146" s="419">
        <f t="shared" si="534"/>
        <v>0.12299999999959255</v>
      </c>
      <c r="E24146" s="336">
        <f>SUM(C24123:C24146)*7.4805194805</f>
        <v>44.636259740120423</v>
      </c>
      <c r="F24146" s="324">
        <f>AVERAGE(D24123:D24146)</f>
        <v>0.12431249999993572</v>
      </c>
      <c r="G24146" s="324">
        <f>_xlfn.STDEV.S(D24123:D24146)</f>
        <v>4.3258889513612935E-3</v>
      </c>
      <c r="H24146" s="406"/>
      <c r="J24146" s="82">
        <v>58</v>
      </c>
      <c r="K24146" s="321">
        <v>4</v>
      </c>
    </row>
    <row r="24147" spans="1:11" x14ac:dyDescent="0.3">
      <c r="A24147" s="341">
        <v>44021.002774479166</v>
      </c>
      <c r="B24147" s="318">
        <v>41601.199999999997</v>
      </c>
      <c r="C24147" s="318">
        <f t="shared" si="535"/>
        <v>0.25200000000040745</v>
      </c>
      <c r="D24147" s="419">
        <f t="shared" si="534"/>
        <v>0.12600000000020373</v>
      </c>
      <c r="H24147" s="406"/>
      <c r="J24147" s="82">
        <v>59</v>
      </c>
      <c r="K24147" s="391">
        <v>1</v>
      </c>
    </row>
    <row r="24148" spans="1:11" x14ac:dyDescent="0.3">
      <c r="A24148" s="341">
        <v>44021.044441087965</v>
      </c>
      <c r="B24148" s="318">
        <v>41601.449999999997</v>
      </c>
      <c r="C24148" s="318">
        <f t="shared" si="535"/>
        <v>0.25</v>
      </c>
      <c r="D24148" s="419">
        <f t="shared" si="534"/>
        <v>0.125</v>
      </c>
      <c r="H24148" s="406"/>
      <c r="J24148" s="82">
        <v>60</v>
      </c>
      <c r="K24148" s="319">
        <v>2</v>
      </c>
    </row>
    <row r="24149" spans="1:11" x14ac:dyDescent="0.3">
      <c r="A24149" s="341">
        <v>44021.086107696756</v>
      </c>
      <c r="B24149" s="318">
        <v>41601.692999999999</v>
      </c>
      <c r="C24149" s="318">
        <f t="shared" si="535"/>
        <v>0.24300000000221189</v>
      </c>
      <c r="D24149" s="419">
        <f t="shared" si="534"/>
        <v>0.12150000000110595</v>
      </c>
      <c r="H24149" s="406"/>
      <c r="J24149" s="82">
        <v>61</v>
      </c>
      <c r="K24149" s="320">
        <v>3</v>
      </c>
    </row>
    <row r="24150" spans="1:11" x14ac:dyDescent="0.3">
      <c r="A24150" s="341">
        <v>44021.127774305554</v>
      </c>
      <c r="B24150" s="318">
        <v>41601.949000000001</v>
      </c>
      <c r="C24150" s="318">
        <f t="shared" si="535"/>
        <v>0.25600000000122236</v>
      </c>
      <c r="D24150" s="419">
        <f t="shared" si="534"/>
        <v>0.12800000000061118</v>
      </c>
      <c r="H24150" s="406"/>
      <c r="J24150" s="82">
        <v>62</v>
      </c>
      <c r="K24150" s="321">
        <v>4</v>
      </c>
    </row>
    <row r="24151" spans="1:11" x14ac:dyDescent="0.3">
      <c r="A24151" s="341">
        <v>44021.169440914353</v>
      </c>
      <c r="B24151" s="318">
        <v>41602.205000000002</v>
      </c>
      <c r="C24151" s="318">
        <f t="shared" si="535"/>
        <v>0.25600000000122236</v>
      </c>
      <c r="D24151" s="419">
        <f t="shared" si="534"/>
        <v>0.12800000000061118</v>
      </c>
      <c r="H24151" s="406"/>
      <c r="J24151" s="82">
        <v>63</v>
      </c>
      <c r="K24151" s="391">
        <v>1</v>
      </c>
    </row>
    <row r="24152" spans="1:11" x14ac:dyDescent="0.3">
      <c r="A24152" s="341">
        <v>44021.211107523151</v>
      </c>
      <c r="B24152" s="318">
        <v>41602.46</v>
      </c>
      <c r="C24152" s="318">
        <f t="shared" si="535"/>
        <v>0.25499999999738066</v>
      </c>
      <c r="D24152" s="419">
        <f t="shared" si="534"/>
        <v>0.12749999999869033</v>
      </c>
      <c r="H24152" s="406"/>
      <c r="J24152" s="82">
        <v>64</v>
      </c>
      <c r="K24152" s="319">
        <v>2</v>
      </c>
    </row>
    <row r="24153" spans="1:11" x14ac:dyDescent="0.3">
      <c r="A24153" s="341">
        <v>44021.252774131943</v>
      </c>
      <c r="B24153" s="318">
        <v>41602.711000000003</v>
      </c>
      <c r="C24153" s="318">
        <f t="shared" si="535"/>
        <v>0.25100000000384171</v>
      </c>
      <c r="D24153" s="419">
        <f t="shared" si="534"/>
        <v>0.12550000000192085</v>
      </c>
      <c r="H24153" s="406"/>
      <c r="J24153" s="82">
        <v>65</v>
      </c>
      <c r="K24153" s="320">
        <v>3</v>
      </c>
    </row>
    <row r="24154" spans="1:11" x14ac:dyDescent="0.3">
      <c r="A24154" s="341">
        <v>44021.294440740741</v>
      </c>
      <c r="B24154" s="318">
        <v>41602.970999999998</v>
      </c>
      <c r="C24154" s="318">
        <f t="shared" si="535"/>
        <v>0.25999999999476131</v>
      </c>
      <c r="D24154" s="419">
        <f t="shared" si="534"/>
        <v>0.12999999999738066</v>
      </c>
      <c r="H24154" s="406"/>
      <c r="J24154" s="82">
        <v>66</v>
      </c>
      <c r="K24154" s="321">
        <v>4</v>
      </c>
    </row>
    <row r="24155" spans="1:11" x14ac:dyDescent="0.3">
      <c r="A24155" s="341">
        <v>44021.33610734954</v>
      </c>
      <c r="B24155" s="318">
        <v>41603.232000000004</v>
      </c>
      <c r="C24155" s="318">
        <f t="shared" si="535"/>
        <v>0.26100000000587897</v>
      </c>
      <c r="D24155" s="419">
        <f t="shared" si="534"/>
        <v>0.13050000000293949</v>
      </c>
      <c r="H24155" s="406"/>
      <c r="J24155" s="82">
        <v>67</v>
      </c>
      <c r="K24155" s="391">
        <v>1</v>
      </c>
    </row>
    <row r="24156" spans="1:11" x14ac:dyDescent="0.3">
      <c r="A24156" s="341">
        <v>44021.377773958331</v>
      </c>
      <c r="B24156" s="318">
        <v>41603.487999999998</v>
      </c>
      <c r="C24156" s="318">
        <f t="shared" si="535"/>
        <v>0.2559999999939464</v>
      </c>
      <c r="D24156" s="419">
        <f t="shared" si="534"/>
        <v>0.1279999999969732</v>
      </c>
      <c r="H24156" s="406"/>
      <c r="J24156" s="82">
        <v>68</v>
      </c>
      <c r="K24156" s="319">
        <v>2</v>
      </c>
    </row>
    <row r="24157" spans="1:11" x14ac:dyDescent="0.3">
      <c r="A24157" s="341">
        <v>44021.41944056713</v>
      </c>
      <c r="B24157" s="318">
        <v>41603.735000000001</v>
      </c>
      <c r="C24157" s="318">
        <f t="shared" si="535"/>
        <v>0.2470000000030268</v>
      </c>
      <c r="D24157" s="419">
        <f t="shared" si="534"/>
        <v>0.1235000000015134</v>
      </c>
      <c r="H24157" s="406"/>
      <c r="J24157" s="82">
        <v>69</v>
      </c>
      <c r="K24157" s="320">
        <v>3</v>
      </c>
    </row>
    <row r="24158" spans="1:11" x14ac:dyDescent="0.3">
      <c r="A24158" s="341">
        <v>44021.461107175928</v>
      </c>
      <c r="B24158" s="318">
        <v>41603.991000000002</v>
      </c>
      <c r="C24158" s="318">
        <f t="shared" si="535"/>
        <v>0.25600000000122236</v>
      </c>
      <c r="D24158" s="419">
        <f t="shared" si="534"/>
        <v>0.12800000000061118</v>
      </c>
      <c r="H24158" s="406"/>
      <c r="J24158" s="82">
        <v>70</v>
      </c>
      <c r="K24158" s="321">
        <v>4</v>
      </c>
    </row>
    <row r="24159" spans="1:11" x14ac:dyDescent="0.3">
      <c r="A24159" s="341">
        <v>44021.502773784719</v>
      </c>
      <c r="B24159" s="318">
        <v>41604.252</v>
      </c>
      <c r="C24159" s="318">
        <f t="shared" si="535"/>
        <v>0.26099999999860302</v>
      </c>
      <c r="D24159" s="419">
        <f t="shared" si="534"/>
        <v>0.13049999999930151</v>
      </c>
      <c r="H24159" s="406"/>
      <c r="J24159" s="82">
        <v>71</v>
      </c>
      <c r="K24159" s="391">
        <v>1</v>
      </c>
    </row>
    <row r="24160" spans="1:11" x14ac:dyDescent="0.3">
      <c r="A24160" s="341">
        <v>44021.544440393518</v>
      </c>
      <c r="B24160" s="318">
        <v>41604.508000000002</v>
      </c>
      <c r="C24160" s="318">
        <f t="shared" si="535"/>
        <v>0.25600000000122236</v>
      </c>
      <c r="D24160" s="419">
        <f t="shared" si="534"/>
        <v>0.12800000000061118</v>
      </c>
      <c r="H24160" s="406"/>
      <c r="J24160" s="82">
        <v>72</v>
      </c>
      <c r="K24160" s="319">
        <v>2</v>
      </c>
    </row>
    <row r="24161" spans="1:11" x14ac:dyDescent="0.3">
      <c r="A24161" s="341">
        <v>44021.586107002317</v>
      </c>
      <c r="B24161" s="318">
        <v>41604.75</v>
      </c>
      <c r="C24161" s="318">
        <f t="shared" si="535"/>
        <v>0.24199999999837019</v>
      </c>
      <c r="D24161" s="419">
        <f t="shared" si="534"/>
        <v>0.12099999999918509</v>
      </c>
      <c r="H24161" s="406"/>
      <c r="J24161" s="82">
        <v>73</v>
      </c>
      <c r="K24161" s="320">
        <v>3</v>
      </c>
    </row>
    <row r="24162" spans="1:11" x14ac:dyDescent="0.3">
      <c r="A24162" s="341">
        <v>44021.627773611108</v>
      </c>
      <c r="B24162" s="318">
        <v>41605</v>
      </c>
      <c r="C24162" s="318">
        <f t="shared" si="535"/>
        <v>0.25</v>
      </c>
      <c r="D24162" s="419">
        <f t="shared" si="534"/>
        <v>0.125</v>
      </c>
      <c r="H24162" s="406"/>
      <c r="J24162" s="82">
        <v>74</v>
      </c>
      <c r="K24162" s="321">
        <v>4</v>
      </c>
    </row>
    <row r="24163" spans="1:11" x14ac:dyDescent="0.3">
      <c r="A24163" s="341">
        <v>44021.669440219906</v>
      </c>
      <c r="B24163" s="318">
        <v>41605.25</v>
      </c>
      <c r="C24163" s="318">
        <f t="shared" si="535"/>
        <v>0.25</v>
      </c>
      <c r="D24163" s="419">
        <f t="shared" si="534"/>
        <v>0.125</v>
      </c>
      <c r="H24163" s="406"/>
      <c r="J24163" s="82">
        <v>75</v>
      </c>
      <c r="K24163" s="391">
        <v>1</v>
      </c>
    </row>
    <row r="24164" spans="1:11" x14ac:dyDescent="0.3">
      <c r="A24164" s="341">
        <v>44021.711106828705</v>
      </c>
      <c r="B24164" s="318">
        <v>41605.49</v>
      </c>
      <c r="C24164" s="318">
        <f t="shared" si="535"/>
        <v>0.23999999999796273</v>
      </c>
      <c r="D24164" s="419">
        <f t="shared" si="534"/>
        <v>0.11999999999898137</v>
      </c>
      <c r="H24164" s="406"/>
      <c r="J24164" s="82">
        <v>76</v>
      </c>
      <c r="K24164" s="319">
        <v>2</v>
      </c>
    </row>
    <row r="24165" spans="1:11" x14ac:dyDescent="0.3">
      <c r="A24165" s="341">
        <v>44021.752773437503</v>
      </c>
      <c r="B24165" s="318">
        <v>41605.728000000003</v>
      </c>
      <c r="C24165" s="318">
        <f t="shared" si="535"/>
        <v>0.23800000000483124</v>
      </c>
      <c r="D24165" s="419">
        <f t="shared" si="534"/>
        <v>0.11900000000241562</v>
      </c>
      <c r="H24165" s="406"/>
      <c r="J24165" s="82">
        <v>77</v>
      </c>
      <c r="K24165" s="320">
        <v>3</v>
      </c>
    </row>
    <row r="24166" spans="1:11" x14ac:dyDescent="0.3">
      <c r="A24166" s="341">
        <v>44021.794440046295</v>
      </c>
      <c r="B24166" s="318">
        <v>41605.974000000002</v>
      </c>
      <c r="C24166" s="318">
        <f t="shared" si="535"/>
        <v>0.24599999999918509</v>
      </c>
      <c r="D24166" s="419">
        <f t="shared" si="534"/>
        <v>0.12299999999959255</v>
      </c>
      <c r="H24166" s="406"/>
      <c r="J24166" s="82">
        <v>78</v>
      </c>
      <c r="K24166" s="321">
        <v>4</v>
      </c>
    </row>
    <row r="24167" spans="1:11" x14ac:dyDescent="0.3">
      <c r="A24167" s="341">
        <v>44021.836106655093</v>
      </c>
      <c r="B24167" s="318">
        <v>41606.220999999998</v>
      </c>
      <c r="C24167" s="318">
        <f t="shared" si="535"/>
        <v>0.24699999999575084</v>
      </c>
      <c r="D24167" s="419">
        <f t="shared" si="534"/>
        <v>0.12349999999787542</v>
      </c>
      <c r="H24167" s="406"/>
      <c r="J24167" s="82">
        <v>79</v>
      </c>
      <c r="K24167" s="391">
        <v>1</v>
      </c>
    </row>
    <row r="24168" spans="1:11" x14ac:dyDescent="0.3">
      <c r="A24168" s="341">
        <v>44021.877773263892</v>
      </c>
      <c r="B24168" s="318">
        <v>41606.461000000003</v>
      </c>
      <c r="C24168" s="318">
        <f t="shared" si="535"/>
        <v>0.24000000000523869</v>
      </c>
      <c r="D24168" s="419">
        <f t="shared" si="534"/>
        <v>0.12000000000261934</v>
      </c>
      <c r="H24168" s="406"/>
      <c r="J24168" s="82">
        <v>80</v>
      </c>
      <c r="K24168" s="319">
        <v>2</v>
      </c>
    </row>
    <row r="24169" spans="1:11" x14ac:dyDescent="0.3">
      <c r="A24169" s="341">
        <v>44021.919439872683</v>
      </c>
      <c r="B24169" s="318">
        <v>41606.697999999997</v>
      </c>
      <c r="C24169" s="318">
        <f t="shared" si="535"/>
        <v>0.23699999999371357</v>
      </c>
      <c r="D24169" s="419">
        <f t="shared" si="534"/>
        <v>0.11849999999685679</v>
      </c>
      <c r="H24169" s="406"/>
      <c r="J24169" s="82">
        <v>81</v>
      </c>
      <c r="K24169" s="320">
        <v>3</v>
      </c>
    </row>
    <row r="24170" spans="1:11" x14ac:dyDescent="0.3">
      <c r="A24170" s="341">
        <v>44021.961106481482</v>
      </c>
      <c r="B24170" s="318">
        <v>41606.942999999999</v>
      </c>
      <c r="C24170" s="318">
        <f t="shared" si="535"/>
        <v>0.24500000000261934</v>
      </c>
      <c r="D24170" s="419">
        <f t="shared" si="534"/>
        <v>0.12250000000130967</v>
      </c>
      <c r="E24170" s="336">
        <f>SUM(C24147:C24170)*7.4805194805</f>
        <v>44.845714285617092</v>
      </c>
      <c r="F24170" s="324">
        <f>AVERAGE(D24147:D24170)</f>
        <v>0.1248958333333879</v>
      </c>
      <c r="G24170" s="324">
        <f>_xlfn.STDEV.S(D24147:D24170)</f>
        <v>3.665287125095036E-3</v>
      </c>
      <c r="H24170" s="406"/>
      <c r="J24170" s="82">
        <v>82</v>
      </c>
      <c r="K24170" s="321">
        <v>4</v>
      </c>
    </row>
    <row r="24171" spans="1:11" x14ac:dyDescent="0.3">
      <c r="A24171" s="341">
        <v>44022.00277309028</v>
      </c>
      <c r="B24171" s="318">
        <v>41607.199000000001</v>
      </c>
      <c r="C24171" s="318">
        <f t="shared" si="535"/>
        <v>0.25600000000122236</v>
      </c>
      <c r="D24171" s="419">
        <f t="shared" si="534"/>
        <v>0.12800000000061118</v>
      </c>
      <c r="H24171" s="406"/>
      <c r="J24171" s="82">
        <v>83</v>
      </c>
      <c r="K24171" s="391">
        <v>1</v>
      </c>
    </row>
    <row r="24172" spans="1:11" x14ac:dyDescent="0.3">
      <c r="A24172" s="341">
        <v>44022.044439699072</v>
      </c>
      <c r="B24172" s="318">
        <v>41607.444000000003</v>
      </c>
      <c r="C24172" s="318">
        <f t="shared" si="535"/>
        <v>0.24500000000261934</v>
      </c>
      <c r="D24172" s="419">
        <f t="shared" si="534"/>
        <v>0.12250000000130967</v>
      </c>
      <c r="H24172" s="406"/>
      <c r="J24172" s="82">
        <v>84</v>
      </c>
      <c r="K24172" s="319">
        <v>2</v>
      </c>
    </row>
    <row r="24173" spans="1:11" x14ac:dyDescent="0.3">
      <c r="A24173" s="341">
        <v>44022.08610630787</v>
      </c>
      <c r="B24173" s="318">
        <v>41607.686999999998</v>
      </c>
      <c r="C24173" s="318">
        <f t="shared" si="535"/>
        <v>0.24299999999493593</v>
      </c>
      <c r="D24173" s="419">
        <f t="shared" si="534"/>
        <v>0.12149999999746797</v>
      </c>
      <c r="H24173" s="406"/>
      <c r="J24173" s="82">
        <v>85</v>
      </c>
      <c r="K24173" s="320">
        <v>3</v>
      </c>
    </row>
    <row r="24174" spans="1:11" x14ac:dyDescent="0.3">
      <c r="A24174" s="341">
        <v>44022.127772916669</v>
      </c>
      <c r="B24174" s="318">
        <v>41607.938000000002</v>
      </c>
      <c r="C24174" s="318">
        <f t="shared" si="535"/>
        <v>0.25100000000384171</v>
      </c>
      <c r="D24174" s="419">
        <f t="shared" si="534"/>
        <v>0.12550000000192085</v>
      </c>
      <c r="H24174" s="406"/>
      <c r="J24174" s="82">
        <v>86</v>
      </c>
      <c r="K24174" s="321">
        <v>4</v>
      </c>
    </row>
    <row r="24175" spans="1:11" x14ac:dyDescent="0.3">
      <c r="A24175" s="341">
        <v>44022.16943952546</v>
      </c>
      <c r="B24175" s="318">
        <v>41608.195</v>
      </c>
      <c r="C24175" s="318">
        <f t="shared" si="535"/>
        <v>0.25699999999778811</v>
      </c>
      <c r="D24175" s="419">
        <f t="shared" si="534"/>
        <v>0.12849999999889405</v>
      </c>
      <c r="H24175" s="406"/>
      <c r="J24175" s="82">
        <v>87</v>
      </c>
      <c r="K24175" s="391">
        <v>1</v>
      </c>
    </row>
    <row r="24176" spans="1:11" x14ac:dyDescent="0.3">
      <c r="A24176" s="341">
        <v>44022.211106134258</v>
      </c>
      <c r="B24176" s="318">
        <v>41608.449999999997</v>
      </c>
      <c r="C24176" s="318">
        <f t="shared" si="535"/>
        <v>0.25499999999738066</v>
      </c>
      <c r="D24176" s="419">
        <f t="shared" si="534"/>
        <v>0.12749999999869033</v>
      </c>
      <c r="H24176" s="406"/>
      <c r="J24176" s="82">
        <v>88</v>
      </c>
      <c r="K24176" s="319">
        <v>2</v>
      </c>
    </row>
    <row r="24177" spans="1:12" x14ac:dyDescent="0.3">
      <c r="A24177" s="341">
        <v>44022.252772743057</v>
      </c>
      <c r="B24177" s="318">
        <v>41608.699999999997</v>
      </c>
      <c r="C24177" s="318">
        <f t="shared" si="535"/>
        <v>0.25</v>
      </c>
      <c r="D24177" s="419">
        <f t="shared" si="534"/>
        <v>0.125</v>
      </c>
      <c r="H24177" s="406"/>
      <c r="J24177" s="82">
        <v>89</v>
      </c>
      <c r="K24177" s="320">
        <v>3</v>
      </c>
    </row>
    <row r="24178" spans="1:12" x14ac:dyDescent="0.3">
      <c r="A24178" s="341">
        <v>44022.294439351848</v>
      </c>
      <c r="B24178" s="318">
        <v>41608.955000000002</v>
      </c>
      <c r="C24178" s="318">
        <f t="shared" si="535"/>
        <v>0.25500000000465661</v>
      </c>
      <c r="D24178" s="419">
        <f t="shared" si="534"/>
        <v>0.12750000000232831</v>
      </c>
      <c r="H24178" s="406"/>
      <c r="J24178" s="82">
        <v>90</v>
      </c>
      <c r="K24178" s="321">
        <v>4</v>
      </c>
    </row>
    <row r="24179" spans="1:12" x14ac:dyDescent="0.3">
      <c r="A24179" s="341">
        <v>44022.336105960647</v>
      </c>
      <c r="B24179" s="318">
        <v>41609.214999999997</v>
      </c>
      <c r="C24179" s="318">
        <f t="shared" si="535"/>
        <v>0.25999999999476131</v>
      </c>
      <c r="D24179" s="419">
        <f t="shared" si="534"/>
        <v>0.12999999999738066</v>
      </c>
      <c r="H24179" s="406"/>
      <c r="J24179" s="82">
        <v>91</v>
      </c>
      <c r="K24179" s="391">
        <v>1</v>
      </c>
    </row>
    <row r="24180" spans="1:12" x14ac:dyDescent="0.3">
      <c r="A24180" s="341">
        <v>44022.377772569445</v>
      </c>
      <c r="B24180" s="318">
        <v>41609.47</v>
      </c>
      <c r="C24180" s="318">
        <f t="shared" si="535"/>
        <v>0.25500000000465661</v>
      </c>
      <c r="D24180" s="419">
        <f t="shared" si="534"/>
        <v>0.12750000000232831</v>
      </c>
      <c r="H24180" s="406"/>
      <c r="J24180" s="82">
        <v>92</v>
      </c>
      <c r="K24180" s="319">
        <v>2</v>
      </c>
    </row>
    <row r="24181" spans="1:12" x14ac:dyDescent="0.3">
      <c r="A24181" s="341">
        <v>44022.419439178244</v>
      </c>
      <c r="B24181" s="318">
        <v>41609.718000000001</v>
      </c>
      <c r="C24181" s="318">
        <f t="shared" si="535"/>
        <v>0.24799999999959255</v>
      </c>
      <c r="D24181" s="419">
        <f t="shared" si="534"/>
        <v>0.12399999999979627</v>
      </c>
      <c r="H24181" s="406"/>
      <c r="J24181" s="82">
        <v>93</v>
      </c>
      <c r="K24181" s="320">
        <v>3</v>
      </c>
    </row>
    <row r="24182" spans="1:12" x14ac:dyDescent="0.3">
      <c r="A24182" s="341">
        <v>44022.461105787035</v>
      </c>
      <c r="B24182" s="318">
        <v>41609.97</v>
      </c>
      <c r="C24182" s="318">
        <f t="shared" si="535"/>
        <v>0.25200000000040745</v>
      </c>
      <c r="D24182" s="419">
        <f t="shared" si="534"/>
        <v>0.12600000000020373</v>
      </c>
      <c r="H24182" s="406"/>
      <c r="J24182" s="82">
        <v>94</v>
      </c>
      <c r="K24182" s="321">
        <v>4</v>
      </c>
    </row>
    <row r="24183" spans="1:12" x14ac:dyDescent="0.3">
      <c r="A24183" s="341">
        <v>44022.502772395834</v>
      </c>
      <c r="B24183" s="318">
        <v>41610.228000000003</v>
      </c>
      <c r="C24183" s="318">
        <f t="shared" si="535"/>
        <v>0.25800000000162981</v>
      </c>
      <c r="D24183" s="419">
        <f t="shared" si="534"/>
        <v>0.12900000000081491</v>
      </c>
      <c r="H24183" s="406"/>
      <c r="J24183" s="82">
        <v>95</v>
      </c>
      <c r="K24183" s="391">
        <v>1</v>
      </c>
    </row>
    <row r="24184" spans="1:12" x14ac:dyDescent="0.3">
      <c r="A24184" s="341">
        <v>44022.544439004632</v>
      </c>
      <c r="B24184" s="318">
        <v>41610.478999999999</v>
      </c>
      <c r="C24184" s="318">
        <f t="shared" si="535"/>
        <v>0.25099999999656575</v>
      </c>
      <c r="D24184" s="419">
        <f t="shared" si="534"/>
        <v>0.12549999999828287</v>
      </c>
      <c r="H24184" s="406"/>
      <c r="J24184" s="82">
        <v>96</v>
      </c>
      <c r="K24184" s="319">
        <v>2</v>
      </c>
    </row>
    <row r="24185" spans="1:12" x14ac:dyDescent="0.3">
      <c r="A24185" s="341">
        <v>44022.586105613424</v>
      </c>
      <c r="B24185" s="318">
        <v>41610.720999999998</v>
      </c>
      <c r="C24185" s="318">
        <f t="shared" si="535"/>
        <v>0.24199999999837019</v>
      </c>
      <c r="D24185" s="419">
        <f t="shared" si="534"/>
        <v>0.12099999999918509</v>
      </c>
      <c r="H24185" s="406"/>
      <c r="J24185" s="82">
        <v>97</v>
      </c>
      <c r="K24185" s="320">
        <v>3</v>
      </c>
    </row>
    <row r="24186" spans="1:12" x14ac:dyDescent="0.3">
      <c r="A24186" s="341">
        <v>44022.627772222222</v>
      </c>
      <c r="B24186" s="318">
        <v>41610.972999999998</v>
      </c>
      <c r="C24186" s="318">
        <f t="shared" si="535"/>
        <v>0.25200000000040745</v>
      </c>
      <c r="D24186" s="419">
        <f t="shared" si="534"/>
        <v>0.12600000000020373</v>
      </c>
      <c r="H24186" s="406"/>
      <c r="J24186" s="82">
        <v>98</v>
      </c>
      <c r="K24186" s="321">
        <v>4</v>
      </c>
    </row>
    <row r="24187" spans="1:12" x14ac:dyDescent="0.3">
      <c r="A24187" s="341">
        <v>44022.669438831021</v>
      </c>
      <c r="B24187" s="318">
        <v>41611.228999999999</v>
      </c>
      <c r="C24187" s="318">
        <f t="shared" si="535"/>
        <v>0.25600000000122236</v>
      </c>
      <c r="D24187" s="419">
        <f t="shared" si="534"/>
        <v>0.12800000000061118</v>
      </c>
      <c r="H24187" s="406"/>
      <c r="J24187" s="82">
        <v>99</v>
      </c>
      <c r="K24187" s="391">
        <v>1</v>
      </c>
    </row>
    <row r="24188" spans="1:12" x14ac:dyDescent="0.3">
      <c r="A24188" s="341">
        <v>44022.711805555555</v>
      </c>
      <c r="B24188" s="318">
        <v>41611.472000000002</v>
      </c>
      <c r="C24188" s="318">
        <f t="shared" ref="C24188:C24251" si="536">B24188-B24187</f>
        <v>0.24300000000221189</v>
      </c>
      <c r="D24188" s="411">
        <f t="shared" ref="D24188:D24251" si="537">C24188/2</f>
        <v>0.12150000000110595</v>
      </c>
      <c r="H24188" s="332"/>
      <c r="J24188" s="82">
        <v>1</v>
      </c>
      <c r="K24188" s="319">
        <v>2</v>
      </c>
      <c r="L24188" s="54" t="s">
        <v>313</v>
      </c>
    </row>
    <row r="24189" spans="1:12" x14ac:dyDescent="0.3">
      <c r="A24189" s="341">
        <v>44022.753472222219</v>
      </c>
      <c r="B24189" s="318">
        <v>41611.709000000003</v>
      </c>
      <c r="C24189" s="318">
        <f t="shared" si="536"/>
        <v>0.23700000000098953</v>
      </c>
      <c r="D24189" s="419">
        <f t="shared" si="537"/>
        <v>0.11850000000049477</v>
      </c>
      <c r="H24189" s="406"/>
      <c r="J24189" s="82">
        <v>2</v>
      </c>
      <c r="K24189" s="320">
        <v>3</v>
      </c>
    </row>
    <row r="24190" spans="1:12" x14ac:dyDescent="0.3">
      <c r="A24190" s="341">
        <v>44022.795138888891</v>
      </c>
      <c r="B24190" s="318">
        <v>41611.953000000001</v>
      </c>
      <c r="C24190" s="318">
        <f t="shared" si="536"/>
        <v>0.24399999999877764</v>
      </c>
      <c r="D24190" s="419">
        <f t="shared" si="537"/>
        <v>0.12199999999938882</v>
      </c>
      <c r="H24190" s="406"/>
      <c r="J24190" s="82">
        <v>3</v>
      </c>
      <c r="K24190" s="321">
        <v>4</v>
      </c>
    </row>
    <row r="24191" spans="1:12" x14ac:dyDescent="0.3">
      <c r="A24191" s="341">
        <v>44022.836805555555</v>
      </c>
      <c r="B24191" s="318">
        <v>41612.207999999999</v>
      </c>
      <c r="C24191" s="318">
        <f t="shared" si="536"/>
        <v>0.25499999999738066</v>
      </c>
      <c r="D24191" s="419">
        <f t="shared" si="537"/>
        <v>0.12749999999869033</v>
      </c>
      <c r="H24191" s="406"/>
      <c r="J24191" s="82">
        <v>4</v>
      </c>
      <c r="K24191" s="391">
        <v>1</v>
      </c>
    </row>
    <row r="24192" spans="1:12" x14ac:dyDescent="0.3">
      <c r="A24192" s="341">
        <v>44022.878472222219</v>
      </c>
      <c r="B24192" s="318">
        <v>41612.451000000001</v>
      </c>
      <c r="C24192" s="318">
        <f t="shared" si="536"/>
        <v>0.24300000000221189</v>
      </c>
      <c r="D24192" s="419">
        <f t="shared" si="537"/>
        <v>0.12150000000110595</v>
      </c>
      <c r="H24192" s="406"/>
      <c r="J24192" s="82">
        <v>5</v>
      </c>
      <c r="K24192" s="319">
        <v>2</v>
      </c>
    </row>
    <row r="24193" spans="1:11" x14ac:dyDescent="0.3">
      <c r="A24193" s="341">
        <v>44022.920139062502</v>
      </c>
      <c r="B24193" s="318">
        <v>41612.688000000002</v>
      </c>
      <c r="C24193" s="318">
        <f t="shared" si="536"/>
        <v>0.23700000000098953</v>
      </c>
      <c r="D24193" s="419">
        <f t="shared" si="537"/>
        <v>0.11850000000049477</v>
      </c>
      <c r="H24193" s="406"/>
      <c r="J24193" s="82">
        <v>6</v>
      </c>
      <c r="K24193" s="320">
        <v>3</v>
      </c>
    </row>
    <row r="24194" spans="1:11" x14ac:dyDescent="0.3">
      <c r="A24194" s="341">
        <v>44022.961805787039</v>
      </c>
      <c r="B24194" s="318">
        <v>41612.928</v>
      </c>
      <c r="C24194" s="318">
        <f t="shared" si="536"/>
        <v>0.23999999999796273</v>
      </c>
      <c r="D24194" s="419">
        <f t="shared" si="537"/>
        <v>0.11999999999898137</v>
      </c>
      <c r="E24194" s="336">
        <f>SUM(C24171:C24194)*7.4805194805</f>
        <v>44.770909090796856</v>
      </c>
      <c r="F24194" s="324">
        <f>AVERAGE(D24171:D24194)</f>
        <v>0.12468750000001212</v>
      </c>
      <c r="G24194" s="324">
        <f>_xlfn.STDEV.S(D24171:D24194)</f>
        <v>3.4572309225669013E-3</v>
      </c>
      <c r="H24194" s="406"/>
      <c r="J24194" s="82">
        <v>7</v>
      </c>
      <c r="K24194" s="321">
        <v>4</v>
      </c>
    </row>
    <row r="24195" spans="1:11" x14ac:dyDescent="0.3">
      <c r="A24195" s="341">
        <v>44023.003472511577</v>
      </c>
      <c r="B24195" s="318">
        <v>41613.18</v>
      </c>
      <c r="C24195" s="318">
        <f t="shared" si="536"/>
        <v>0.25200000000040745</v>
      </c>
      <c r="D24195" s="419">
        <f t="shared" si="537"/>
        <v>0.12600000000020373</v>
      </c>
      <c r="H24195" s="406"/>
      <c r="J24195" s="82">
        <v>8</v>
      </c>
      <c r="K24195" s="391">
        <v>1</v>
      </c>
    </row>
    <row r="24196" spans="1:11" x14ac:dyDescent="0.3">
      <c r="A24196" s="341">
        <v>44023.045139236114</v>
      </c>
      <c r="B24196" s="318">
        <v>41613.43</v>
      </c>
      <c r="C24196" s="318">
        <f t="shared" si="536"/>
        <v>0.25</v>
      </c>
      <c r="D24196" s="419">
        <f t="shared" si="537"/>
        <v>0.125</v>
      </c>
      <c r="H24196" s="406"/>
      <c r="J24196" s="82">
        <v>9</v>
      </c>
      <c r="K24196" s="319">
        <v>2</v>
      </c>
    </row>
    <row r="24197" spans="1:11" x14ac:dyDescent="0.3">
      <c r="A24197" s="341">
        <v>44023.086805960651</v>
      </c>
      <c r="B24197" s="318">
        <v>41613.671999999999</v>
      </c>
      <c r="C24197" s="318">
        <f t="shared" si="536"/>
        <v>0.24199999999837019</v>
      </c>
      <c r="D24197" s="419">
        <f t="shared" si="537"/>
        <v>0.12099999999918509</v>
      </c>
      <c r="H24197" s="406"/>
      <c r="J24197" s="82">
        <v>10</v>
      </c>
      <c r="K24197" s="320">
        <v>3</v>
      </c>
    </row>
    <row r="24198" spans="1:11" x14ac:dyDescent="0.3">
      <c r="A24198" s="341">
        <v>44023.128472685188</v>
      </c>
      <c r="B24198" s="318">
        <v>41613.925999999999</v>
      </c>
      <c r="C24198" s="318">
        <f t="shared" si="536"/>
        <v>0.25400000000081491</v>
      </c>
      <c r="D24198" s="419">
        <f t="shared" si="537"/>
        <v>0.12700000000040745</v>
      </c>
      <c r="H24198" s="406"/>
      <c r="J24198" s="82">
        <v>11</v>
      </c>
      <c r="K24198" s="321">
        <v>4</v>
      </c>
    </row>
    <row r="24199" spans="1:11" x14ac:dyDescent="0.3">
      <c r="A24199" s="341">
        <v>44023.170139409725</v>
      </c>
      <c r="B24199" s="318">
        <v>41614.18</v>
      </c>
      <c r="C24199" s="318">
        <f t="shared" si="536"/>
        <v>0.25400000000081491</v>
      </c>
      <c r="D24199" s="419">
        <f t="shared" si="537"/>
        <v>0.12700000000040745</v>
      </c>
      <c r="H24199" s="406"/>
      <c r="J24199" s="82">
        <v>12</v>
      </c>
      <c r="K24199" s="391">
        <v>1</v>
      </c>
    </row>
    <row r="24200" spans="1:11" x14ac:dyDescent="0.3">
      <c r="A24200" s="341">
        <v>44023.211806134263</v>
      </c>
      <c r="B24200" s="318">
        <v>41614.432000000001</v>
      </c>
      <c r="C24200" s="318">
        <f t="shared" si="536"/>
        <v>0.25200000000040745</v>
      </c>
      <c r="D24200" s="419">
        <f t="shared" si="537"/>
        <v>0.12600000000020373</v>
      </c>
      <c r="H24200" s="406"/>
      <c r="J24200" s="82">
        <v>13</v>
      </c>
      <c r="K24200" s="319">
        <v>2</v>
      </c>
    </row>
    <row r="24201" spans="1:11" x14ac:dyDescent="0.3">
      <c r="A24201" s="341">
        <v>44023.2534728588</v>
      </c>
      <c r="B24201" s="318">
        <v>41614.680999999997</v>
      </c>
      <c r="C24201" s="318">
        <f t="shared" si="536"/>
        <v>0.24899999999615829</v>
      </c>
      <c r="D24201" s="419">
        <f t="shared" si="537"/>
        <v>0.12449999999807915</v>
      </c>
      <c r="H24201" s="406"/>
      <c r="J24201" s="82">
        <v>14</v>
      </c>
      <c r="K24201" s="320">
        <v>3</v>
      </c>
    </row>
    <row r="24202" spans="1:11" x14ac:dyDescent="0.3">
      <c r="A24202" s="341">
        <v>44023.29513958333</v>
      </c>
      <c r="B24202" s="318">
        <v>41614.940999999999</v>
      </c>
      <c r="C24202" s="318">
        <f t="shared" si="536"/>
        <v>0.26000000000203727</v>
      </c>
      <c r="D24202" s="419">
        <f t="shared" si="537"/>
        <v>0.13000000000101863</v>
      </c>
      <c r="H24202" s="406"/>
      <c r="J24202" s="82">
        <v>15</v>
      </c>
      <c r="K24202" s="321">
        <v>4</v>
      </c>
    </row>
    <row r="24203" spans="1:11" x14ac:dyDescent="0.3">
      <c r="A24203" s="341">
        <v>44023.336806307867</v>
      </c>
      <c r="B24203" s="318">
        <v>41615.203000000001</v>
      </c>
      <c r="C24203" s="318">
        <f t="shared" si="536"/>
        <v>0.26200000000244472</v>
      </c>
      <c r="D24203" s="419">
        <f t="shared" si="537"/>
        <v>0.13100000000122236</v>
      </c>
      <c r="H24203" s="406"/>
      <c r="J24203" s="82">
        <v>16</v>
      </c>
      <c r="K24203" s="391">
        <v>1</v>
      </c>
    </row>
    <row r="24204" spans="1:11" x14ac:dyDescent="0.3">
      <c r="A24204" s="341">
        <v>44023.378473032404</v>
      </c>
      <c r="B24204" s="318">
        <v>41615.457000000002</v>
      </c>
      <c r="C24204" s="318">
        <f t="shared" si="536"/>
        <v>0.25400000000081491</v>
      </c>
      <c r="D24204" s="419">
        <f t="shared" si="537"/>
        <v>0.12700000000040745</v>
      </c>
      <c r="H24204" s="406"/>
      <c r="J24204" s="82">
        <v>17</v>
      </c>
      <c r="K24204" s="319">
        <v>2</v>
      </c>
    </row>
    <row r="24205" spans="1:11" x14ac:dyDescent="0.3">
      <c r="A24205" s="341">
        <v>44023.420139756941</v>
      </c>
      <c r="B24205" s="318">
        <v>41615.697999999997</v>
      </c>
      <c r="C24205" s="318">
        <f t="shared" si="536"/>
        <v>0.24099999999452848</v>
      </c>
      <c r="D24205" s="419">
        <f t="shared" si="537"/>
        <v>0.12049999999726424</v>
      </c>
      <c r="H24205" s="406"/>
      <c r="J24205" s="82">
        <v>18</v>
      </c>
      <c r="K24205" s="320">
        <v>3</v>
      </c>
    </row>
    <row r="24206" spans="1:11" x14ac:dyDescent="0.3">
      <c r="A24206" s="341">
        <v>44023.461806481479</v>
      </c>
      <c r="B24206" s="318">
        <v>41615.947999999997</v>
      </c>
      <c r="C24206" s="318">
        <f t="shared" si="536"/>
        <v>0.25</v>
      </c>
      <c r="D24206" s="419">
        <f t="shared" si="537"/>
        <v>0.125</v>
      </c>
      <c r="H24206" s="406"/>
      <c r="J24206" s="82">
        <v>19</v>
      </c>
      <c r="K24206" s="321">
        <v>4</v>
      </c>
    </row>
    <row r="24207" spans="1:11" x14ac:dyDescent="0.3">
      <c r="A24207" s="341">
        <v>44023.503473206016</v>
      </c>
      <c r="B24207" s="318">
        <v>41616.207999999999</v>
      </c>
      <c r="C24207" s="318">
        <f t="shared" si="536"/>
        <v>0.26000000000203727</v>
      </c>
      <c r="D24207" s="419">
        <f t="shared" si="537"/>
        <v>0.13000000000101863</v>
      </c>
      <c r="H24207" s="406"/>
      <c r="J24207" s="82">
        <v>20</v>
      </c>
      <c r="K24207" s="391">
        <v>1</v>
      </c>
    </row>
    <row r="24208" spans="1:11" x14ac:dyDescent="0.3">
      <c r="A24208" s="341">
        <v>44023.545139930553</v>
      </c>
      <c r="B24208" s="318">
        <v>41616.468999999997</v>
      </c>
      <c r="C24208" s="318">
        <f t="shared" si="536"/>
        <v>0.26099999999860302</v>
      </c>
      <c r="D24208" s="419">
        <f t="shared" si="537"/>
        <v>0.13049999999930151</v>
      </c>
      <c r="H24208" s="406"/>
      <c r="J24208" s="82">
        <v>21</v>
      </c>
      <c r="K24208" s="319">
        <v>2</v>
      </c>
    </row>
    <row r="24209" spans="1:11" x14ac:dyDescent="0.3">
      <c r="A24209" s="341">
        <v>44023.58680665509</v>
      </c>
      <c r="B24209" s="318">
        <v>41616.701000000001</v>
      </c>
      <c r="C24209" s="318">
        <f t="shared" si="536"/>
        <v>0.23200000000360887</v>
      </c>
      <c r="D24209" s="419">
        <f t="shared" si="537"/>
        <v>0.11600000000180444</v>
      </c>
      <c r="H24209" s="406"/>
      <c r="J24209" s="82">
        <v>22</v>
      </c>
      <c r="K24209" s="320">
        <v>3</v>
      </c>
    </row>
    <row r="24210" spans="1:11" x14ac:dyDescent="0.3">
      <c r="A24210" s="341">
        <v>44023.628473379627</v>
      </c>
      <c r="B24210" s="318">
        <v>41616.949999999997</v>
      </c>
      <c r="C24210" s="318">
        <f t="shared" si="536"/>
        <v>0.24899999999615829</v>
      </c>
      <c r="D24210" s="419">
        <f t="shared" si="537"/>
        <v>0.12449999999807915</v>
      </c>
      <c r="H24210" s="406"/>
      <c r="J24210" s="82">
        <v>23</v>
      </c>
      <c r="K24210" s="321">
        <v>4</v>
      </c>
    </row>
    <row r="24211" spans="1:11" x14ac:dyDescent="0.3">
      <c r="A24211" s="341">
        <v>44023.670140104165</v>
      </c>
      <c r="B24211" s="318">
        <v>41617.199999999997</v>
      </c>
      <c r="C24211" s="318">
        <f t="shared" si="536"/>
        <v>0.25</v>
      </c>
      <c r="D24211" s="419">
        <f t="shared" si="537"/>
        <v>0.125</v>
      </c>
      <c r="H24211" s="406"/>
      <c r="J24211" s="82">
        <v>24</v>
      </c>
      <c r="K24211" s="391">
        <v>1</v>
      </c>
    </row>
    <row r="24212" spans="1:11" x14ac:dyDescent="0.3">
      <c r="A24212" s="341">
        <v>44023.711806828702</v>
      </c>
      <c r="B24212" s="318">
        <v>41617.447999999997</v>
      </c>
      <c r="C24212" s="318">
        <f t="shared" si="536"/>
        <v>0.24799999999959255</v>
      </c>
      <c r="D24212" s="419">
        <f t="shared" si="537"/>
        <v>0.12399999999979627</v>
      </c>
      <c r="H24212" s="406"/>
      <c r="J24212" s="82">
        <v>25</v>
      </c>
      <c r="K24212" s="319">
        <v>2</v>
      </c>
    </row>
    <row r="24213" spans="1:11" x14ac:dyDescent="0.3">
      <c r="A24213" s="341">
        <v>44023.753473553239</v>
      </c>
      <c r="B24213" s="318">
        <v>41617.688999999998</v>
      </c>
      <c r="C24213" s="318">
        <f t="shared" si="536"/>
        <v>0.24100000000180444</v>
      </c>
      <c r="D24213" s="419">
        <f t="shared" si="537"/>
        <v>0.12050000000090222</v>
      </c>
      <c r="H24213" s="406"/>
      <c r="J24213" s="82">
        <v>26</v>
      </c>
      <c r="K24213" s="320">
        <v>3</v>
      </c>
    </row>
    <row r="24214" spans="1:11" x14ac:dyDescent="0.3">
      <c r="A24214" s="341">
        <v>44023.795140277776</v>
      </c>
      <c r="B24214" s="318">
        <v>41617.932999999997</v>
      </c>
      <c r="C24214" s="318">
        <f t="shared" si="536"/>
        <v>0.24399999999877764</v>
      </c>
      <c r="D24214" s="419">
        <f t="shared" si="537"/>
        <v>0.12199999999938882</v>
      </c>
      <c r="H24214" s="406"/>
      <c r="J24214" s="82">
        <v>27</v>
      </c>
      <c r="K24214" s="321">
        <v>4</v>
      </c>
    </row>
    <row r="24215" spans="1:11" x14ac:dyDescent="0.3">
      <c r="A24215" s="341">
        <v>44023.836807002313</v>
      </c>
      <c r="B24215" s="318">
        <v>41618.180999999997</v>
      </c>
      <c r="C24215" s="318">
        <f t="shared" si="536"/>
        <v>0.24799999999959255</v>
      </c>
      <c r="D24215" s="419">
        <f t="shared" si="537"/>
        <v>0.12399999999979627</v>
      </c>
      <c r="H24215" s="406"/>
      <c r="J24215" s="82">
        <v>28</v>
      </c>
      <c r="K24215" s="391">
        <v>1</v>
      </c>
    </row>
    <row r="24216" spans="1:11" x14ac:dyDescent="0.3">
      <c r="A24216" s="341">
        <v>44023.878473726851</v>
      </c>
      <c r="B24216" s="318">
        <v>41618.428</v>
      </c>
      <c r="C24216" s="318">
        <f t="shared" si="536"/>
        <v>0.2470000000030268</v>
      </c>
      <c r="D24216" s="419">
        <f t="shared" si="537"/>
        <v>0.1235000000015134</v>
      </c>
      <c r="H24216" s="406"/>
      <c r="J24216" s="82">
        <v>29</v>
      </c>
      <c r="K24216" s="319">
        <v>2</v>
      </c>
    </row>
    <row r="24217" spans="1:11" x14ac:dyDescent="0.3">
      <c r="A24217" s="341">
        <v>44023.920140451388</v>
      </c>
      <c r="B24217" s="318">
        <v>41618.67</v>
      </c>
      <c r="C24217" s="318">
        <f t="shared" si="536"/>
        <v>0.24199999999837019</v>
      </c>
      <c r="D24217" s="419">
        <f t="shared" si="537"/>
        <v>0.12099999999918509</v>
      </c>
      <c r="H24217" s="406"/>
      <c r="J24217" s="82">
        <v>30</v>
      </c>
      <c r="K24217" s="320">
        <v>3</v>
      </c>
    </row>
    <row r="24218" spans="1:11" x14ac:dyDescent="0.3">
      <c r="A24218" s="341">
        <v>44023.961807175925</v>
      </c>
      <c r="B24218" s="318">
        <v>41618.917999999998</v>
      </c>
      <c r="C24218" s="318">
        <f t="shared" si="536"/>
        <v>0.24799999999959255</v>
      </c>
      <c r="D24218" s="419">
        <f t="shared" si="537"/>
        <v>0.12399999999979627</v>
      </c>
      <c r="E24218" s="336">
        <f>SUM(C24195:C24218)*7.4805194805</f>
        <v>44.808311688179757</v>
      </c>
      <c r="F24218" s="324">
        <f>AVERAGE(D24195:D24218)</f>
        <v>0.12479166666662422</v>
      </c>
      <c r="G24218" s="324">
        <f>_xlfn.STDEV.S(D24195:D24218)</f>
        <v>3.5962440150754771E-3</v>
      </c>
      <c r="H24218" s="406"/>
      <c r="J24218" s="82">
        <v>31</v>
      </c>
      <c r="K24218" s="321">
        <v>4</v>
      </c>
    </row>
    <row r="24219" spans="1:11" x14ac:dyDescent="0.3">
      <c r="A24219" s="341">
        <v>44024.003473900462</v>
      </c>
      <c r="B24219" s="318">
        <v>41619.17</v>
      </c>
      <c r="C24219" s="318">
        <f t="shared" si="536"/>
        <v>0.25200000000040745</v>
      </c>
      <c r="D24219" s="419">
        <f t="shared" si="537"/>
        <v>0.12600000000020373</v>
      </c>
      <c r="H24219" s="406"/>
      <c r="J24219" s="82">
        <v>32</v>
      </c>
      <c r="K24219" s="391">
        <v>1</v>
      </c>
    </row>
    <row r="24220" spans="1:11" x14ac:dyDescent="0.3">
      <c r="A24220" s="341">
        <v>44024.045140624999</v>
      </c>
      <c r="B24220" s="318">
        <v>41619.42</v>
      </c>
      <c r="C24220" s="318">
        <f t="shared" si="536"/>
        <v>0.25</v>
      </c>
      <c r="D24220" s="419">
        <f t="shared" si="537"/>
        <v>0.125</v>
      </c>
      <c r="H24220" s="406"/>
      <c r="J24220" s="82">
        <v>33</v>
      </c>
      <c r="K24220" s="319">
        <v>2</v>
      </c>
    </row>
    <row r="24221" spans="1:11" x14ac:dyDescent="0.3">
      <c r="A24221" s="341">
        <v>44024.086807349537</v>
      </c>
      <c r="B24221" s="318">
        <v>41619.661999999997</v>
      </c>
      <c r="C24221" s="318">
        <f t="shared" si="536"/>
        <v>0.24199999999837019</v>
      </c>
      <c r="D24221" s="419">
        <f t="shared" si="537"/>
        <v>0.12099999999918509</v>
      </c>
      <c r="H24221" s="406"/>
      <c r="J24221" s="82">
        <v>34</v>
      </c>
      <c r="K24221" s="320">
        <v>3</v>
      </c>
    </row>
    <row r="24222" spans="1:11" x14ac:dyDescent="0.3">
      <c r="A24222" s="341">
        <v>44024.128474074074</v>
      </c>
      <c r="B24222" s="318">
        <v>41619.919999999998</v>
      </c>
      <c r="C24222" s="318">
        <f t="shared" si="536"/>
        <v>0.25800000000162981</v>
      </c>
      <c r="D24222" s="419">
        <f t="shared" si="537"/>
        <v>0.12900000000081491</v>
      </c>
      <c r="H24222" s="406"/>
      <c r="J24222" s="82">
        <v>35</v>
      </c>
      <c r="K24222" s="321">
        <v>4</v>
      </c>
    </row>
    <row r="24223" spans="1:11" x14ac:dyDescent="0.3">
      <c r="A24223" s="341">
        <v>44024.170140798611</v>
      </c>
      <c r="B24223" s="318">
        <v>41620.178</v>
      </c>
      <c r="C24223" s="318">
        <f t="shared" si="536"/>
        <v>0.25800000000162981</v>
      </c>
      <c r="D24223" s="419">
        <f t="shared" si="537"/>
        <v>0.12900000000081491</v>
      </c>
      <c r="H24223" s="406"/>
      <c r="J24223" s="82">
        <v>36</v>
      </c>
      <c r="K24223" s="391">
        <v>1</v>
      </c>
    </row>
    <row r="24224" spans="1:11" x14ac:dyDescent="0.3">
      <c r="A24224" s="341">
        <v>44024.211807523148</v>
      </c>
      <c r="B24224" s="318">
        <v>41620.430999999997</v>
      </c>
      <c r="C24224" s="318">
        <f t="shared" si="536"/>
        <v>0.2529999999969732</v>
      </c>
      <c r="D24224" s="419">
        <f t="shared" si="537"/>
        <v>0.1264999999984866</v>
      </c>
      <c r="H24224" s="406"/>
      <c r="J24224" s="82">
        <v>37</v>
      </c>
      <c r="K24224" s="319">
        <v>2</v>
      </c>
    </row>
    <row r="24225" spans="1:11" x14ac:dyDescent="0.3">
      <c r="A24225" s="341">
        <v>44024.253474247686</v>
      </c>
      <c r="B24225" s="318">
        <v>41620.678</v>
      </c>
      <c r="C24225" s="318">
        <f t="shared" si="536"/>
        <v>0.2470000000030268</v>
      </c>
      <c r="D24225" s="419">
        <f t="shared" si="537"/>
        <v>0.1235000000015134</v>
      </c>
      <c r="H24225" s="406"/>
      <c r="J24225" s="82">
        <v>38</v>
      </c>
      <c r="K24225" s="320">
        <v>3</v>
      </c>
    </row>
    <row r="24226" spans="1:11" x14ac:dyDescent="0.3">
      <c r="A24226" s="341">
        <v>44024.295140972223</v>
      </c>
      <c r="B24226" s="318">
        <v>41620.932000000001</v>
      </c>
      <c r="C24226" s="318">
        <f t="shared" si="536"/>
        <v>0.25400000000081491</v>
      </c>
      <c r="D24226" s="419">
        <f t="shared" si="537"/>
        <v>0.12700000000040745</v>
      </c>
      <c r="H24226" s="406"/>
      <c r="J24226" s="82">
        <v>39</v>
      </c>
      <c r="K24226" s="321">
        <v>4</v>
      </c>
    </row>
    <row r="24227" spans="1:11" x14ac:dyDescent="0.3">
      <c r="A24227" s="341">
        <v>44024.33680769676</v>
      </c>
      <c r="B24227" s="318">
        <v>41621.197999999997</v>
      </c>
      <c r="C24227" s="318">
        <f t="shared" si="536"/>
        <v>0.26599999999598367</v>
      </c>
      <c r="D24227" s="419">
        <f t="shared" si="537"/>
        <v>0.13299999999799184</v>
      </c>
      <c r="H24227" s="406"/>
      <c r="J24227" s="82">
        <v>40</v>
      </c>
      <c r="K24227" s="391">
        <v>1</v>
      </c>
    </row>
    <row r="24228" spans="1:11" x14ac:dyDescent="0.3">
      <c r="A24228" s="341">
        <v>44024.378474421297</v>
      </c>
      <c r="B24228" s="318">
        <v>41621.451000000001</v>
      </c>
      <c r="C24228" s="318">
        <f t="shared" si="536"/>
        <v>0.25300000000424916</v>
      </c>
      <c r="D24228" s="419">
        <f t="shared" si="537"/>
        <v>0.12650000000212458</v>
      </c>
      <c r="H24228" s="406"/>
      <c r="J24228" s="82">
        <v>41</v>
      </c>
      <c r="K24228" s="319">
        <v>2</v>
      </c>
    </row>
    <row r="24229" spans="1:11" x14ac:dyDescent="0.3">
      <c r="A24229" s="341">
        <v>44024.420141145834</v>
      </c>
      <c r="B24229" s="318">
        <v>41621.699999999997</v>
      </c>
      <c r="C24229" s="318">
        <f t="shared" si="536"/>
        <v>0.24899999999615829</v>
      </c>
      <c r="D24229" s="419">
        <f t="shared" si="537"/>
        <v>0.12449999999807915</v>
      </c>
      <c r="H24229" s="406"/>
      <c r="J24229" s="82">
        <v>42</v>
      </c>
      <c r="K24229" s="320">
        <v>3</v>
      </c>
    </row>
    <row r="24230" spans="1:11" x14ac:dyDescent="0.3">
      <c r="A24230" s="341">
        <v>44024.461807870372</v>
      </c>
      <c r="B24230" s="318">
        <v>41621.951999999997</v>
      </c>
      <c r="C24230" s="318">
        <f t="shared" si="536"/>
        <v>0.25200000000040745</v>
      </c>
      <c r="D24230" s="419">
        <f t="shared" si="537"/>
        <v>0.12600000000020373</v>
      </c>
      <c r="H24230" s="406"/>
      <c r="J24230" s="82">
        <v>43</v>
      </c>
      <c r="K24230" s="321">
        <v>4</v>
      </c>
    </row>
    <row r="24231" spans="1:11" x14ac:dyDescent="0.3">
      <c r="A24231" s="341">
        <v>44024.503474594909</v>
      </c>
      <c r="B24231" s="318">
        <v>41622.209000000003</v>
      </c>
      <c r="C24231" s="318">
        <f t="shared" si="536"/>
        <v>0.25700000000506407</v>
      </c>
      <c r="D24231" s="419">
        <f t="shared" si="537"/>
        <v>0.12850000000253203</v>
      </c>
      <c r="H24231" s="406"/>
      <c r="J24231" s="82">
        <v>44</v>
      </c>
      <c r="K24231" s="391">
        <v>1</v>
      </c>
    </row>
    <row r="24232" spans="1:11" x14ac:dyDescent="0.3">
      <c r="A24232" s="341">
        <v>44024.545141319446</v>
      </c>
      <c r="B24232" s="318">
        <v>41622.46</v>
      </c>
      <c r="C24232" s="318">
        <f t="shared" si="536"/>
        <v>0.25099999999656575</v>
      </c>
      <c r="D24232" s="419">
        <f t="shared" si="537"/>
        <v>0.12549999999828287</v>
      </c>
      <c r="H24232" s="406"/>
      <c r="J24232" s="82">
        <v>45</v>
      </c>
      <c r="K24232" s="319">
        <v>2</v>
      </c>
    </row>
    <row r="24233" spans="1:11" x14ac:dyDescent="0.3">
      <c r="A24233" s="341">
        <v>44024.586808043983</v>
      </c>
      <c r="B24233" s="318">
        <v>41622.701999999997</v>
      </c>
      <c r="C24233" s="318">
        <f t="shared" si="536"/>
        <v>0.24199999999837019</v>
      </c>
      <c r="D24233" s="419">
        <f t="shared" si="537"/>
        <v>0.12099999999918509</v>
      </c>
      <c r="H24233" s="406"/>
      <c r="J24233" s="82">
        <v>46</v>
      </c>
      <c r="K24233" s="320">
        <v>3</v>
      </c>
    </row>
    <row r="24234" spans="1:11" x14ac:dyDescent="0.3">
      <c r="A24234" s="341">
        <v>44024.62847476852</v>
      </c>
      <c r="B24234" s="318">
        <v>41622.955000000002</v>
      </c>
      <c r="C24234" s="318">
        <f t="shared" si="536"/>
        <v>0.25300000000424916</v>
      </c>
      <c r="D24234" s="419">
        <f t="shared" si="537"/>
        <v>0.12650000000212458</v>
      </c>
      <c r="H24234" s="406"/>
      <c r="J24234" s="82">
        <v>47</v>
      </c>
      <c r="K24234" s="321">
        <v>4</v>
      </c>
    </row>
    <row r="24235" spans="1:11" x14ac:dyDescent="0.3">
      <c r="A24235" s="341">
        <v>44024.670141493058</v>
      </c>
      <c r="B24235" s="318">
        <v>41623.209000000003</v>
      </c>
      <c r="C24235" s="318">
        <f t="shared" si="536"/>
        <v>0.25400000000081491</v>
      </c>
      <c r="D24235" s="419">
        <f t="shared" si="537"/>
        <v>0.12700000000040745</v>
      </c>
      <c r="H24235" s="406"/>
      <c r="J24235" s="82">
        <v>48</v>
      </c>
      <c r="K24235" s="391">
        <v>1</v>
      </c>
    </row>
    <row r="24236" spans="1:11" x14ac:dyDescent="0.3">
      <c r="A24236" s="341">
        <v>44024.711808217595</v>
      </c>
      <c r="B24236" s="318">
        <v>41623.451999999997</v>
      </c>
      <c r="C24236" s="318">
        <f t="shared" si="536"/>
        <v>0.24299999999493593</v>
      </c>
      <c r="D24236" s="419">
        <f t="shared" si="537"/>
        <v>0.12149999999746797</v>
      </c>
      <c r="H24236" s="406"/>
      <c r="J24236" s="82">
        <v>49</v>
      </c>
      <c r="K24236" s="319">
        <v>2</v>
      </c>
    </row>
    <row r="24237" spans="1:11" x14ac:dyDescent="0.3">
      <c r="A24237" s="341">
        <v>44024.753474942132</v>
      </c>
      <c r="B24237" s="318">
        <v>41623.686999999998</v>
      </c>
      <c r="C24237" s="318">
        <f t="shared" si="536"/>
        <v>0.23500000000058208</v>
      </c>
      <c r="D24237" s="419">
        <f t="shared" si="537"/>
        <v>0.11750000000029104</v>
      </c>
      <c r="H24237" s="406"/>
      <c r="J24237" s="82">
        <v>50</v>
      </c>
      <c r="K24237" s="320">
        <v>3</v>
      </c>
    </row>
    <row r="24238" spans="1:11" x14ac:dyDescent="0.3">
      <c r="A24238" s="341">
        <v>44024.795141666669</v>
      </c>
      <c r="B24238" s="318">
        <v>41623.930999999997</v>
      </c>
      <c r="C24238" s="318">
        <f t="shared" si="536"/>
        <v>0.24399999999877764</v>
      </c>
      <c r="D24238" s="419">
        <f t="shared" si="537"/>
        <v>0.12199999999938882</v>
      </c>
      <c r="H24238" s="406"/>
      <c r="J24238" s="82">
        <v>51</v>
      </c>
      <c r="K24238" s="321">
        <v>4</v>
      </c>
    </row>
    <row r="24239" spans="1:11" x14ac:dyDescent="0.3">
      <c r="A24239" s="341">
        <v>44024.836808391206</v>
      </c>
      <c r="B24239" s="318">
        <v>41624.182000000001</v>
      </c>
      <c r="C24239" s="318">
        <f t="shared" si="536"/>
        <v>0.25100000000384171</v>
      </c>
      <c r="D24239" s="419">
        <f t="shared" si="537"/>
        <v>0.12550000000192085</v>
      </c>
      <c r="H24239" s="406"/>
      <c r="J24239" s="82">
        <v>52</v>
      </c>
      <c r="K24239" s="391">
        <v>1</v>
      </c>
    </row>
    <row r="24240" spans="1:11" x14ac:dyDescent="0.3">
      <c r="A24240" s="341">
        <v>44024.878475115744</v>
      </c>
      <c r="B24240" s="318">
        <v>41624.43</v>
      </c>
      <c r="C24240" s="318">
        <f t="shared" si="536"/>
        <v>0.24799999999959255</v>
      </c>
      <c r="D24240" s="419">
        <f t="shared" si="537"/>
        <v>0.12399999999979627</v>
      </c>
      <c r="H24240" s="406"/>
      <c r="J24240" s="82">
        <v>53</v>
      </c>
      <c r="K24240" s="319">
        <v>2</v>
      </c>
    </row>
    <row r="24241" spans="1:11" x14ac:dyDescent="0.3">
      <c r="A24241" s="341">
        <v>44024.920141840281</v>
      </c>
      <c r="B24241" s="318">
        <v>41624.667999999998</v>
      </c>
      <c r="C24241" s="318">
        <f t="shared" si="536"/>
        <v>0.23799999999755528</v>
      </c>
      <c r="D24241" s="419">
        <f t="shared" si="537"/>
        <v>0.11899999999877764</v>
      </c>
      <c r="H24241" s="406"/>
      <c r="J24241" s="82">
        <v>54</v>
      </c>
      <c r="K24241" s="320">
        <v>3</v>
      </c>
    </row>
    <row r="24242" spans="1:11" x14ac:dyDescent="0.3">
      <c r="A24242" s="341">
        <v>44024.961808564818</v>
      </c>
      <c r="B24242" s="318">
        <v>41624.910000000003</v>
      </c>
      <c r="C24242" s="318">
        <f t="shared" si="536"/>
        <v>0.24200000000564614</v>
      </c>
      <c r="D24242" s="419">
        <f t="shared" si="537"/>
        <v>0.12100000000282307</v>
      </c>
      <c r="E24242" s="336">
        <f>SUM(C24219:C24242)*7.4805194805</f>
        <v>44.823272727198237</v>
      </c>
      <c r="F24242" s="324">
        <f>AVERAGE(D24219:D24242)</f>
        <v>0.12483333333345097</v>
      </c>
      <c r="G24242" s="324">
        <f>_xlfn.STDEV.S(D24219:D24242)</f>
        <v>3.5498520077255893E-3</v>
      </c>
      <c r="H24242" s="404"/>
      <c r="I24242" s="344">
        <f>AVERAGE(D24088:D24242)</f>
        <v>0.12468181818182424</v>
      </c>
      <c r="J24242" s="82">
        <v>55</v>
      </c>
      <c r="K24242" s="321">
        <v>4</v>
      </c>
    </row>
    <row r="24243" spans="1:11" x14ac:dyDescent="0.3">
      <c r="A24243" s="341">
        <v>44025.003475289355</v>
      </c>
      <c r="B24243" s="318">
        <v>41625.161999999997</v>
      </c>
      <c r="C24243" s="318">
        <f t="shared" si="536"/>
        <v>0.2519999999931315</v>
      </c>
      <c r="D24243" s="419">
        <f t="shared" si="537"/>
        <v>0.12599999999656575</v>
      </c>
      <c r="H24243" s="406"/>
      <c r="J24243" s="82">
        <v>56</v>
      </c>
      <c r="K24243" s="391">
        <v>1</v>
      </c>
    </row>
    <row r="24244" spans="1:11" x14ac:dyDescent="0.3">
      <c r="A24244" s="341">
        <v>44025.045142013892</v>
      </c>
      <c r="B24244" s="318">
        <v>41625.417000000001</v>
      </c>
      <c r="C24244" s="318">
        <f t="shared" si="536"/>
        <v>0.25500000000465661</v>
      </c>
      <c r="D24244" s="419">
        <f t="shared" si="537"/>
        <v>0.12750000000232831</v>
      </c>
      <c r="H24244" s="406"/>
      <c r="J24244" s="82">
        <v>57</v>
      </c>
      <c r="K24244" s="319">
        <v>2</v>
      </c>
    </row>
    <row r="24245" spans="1:11" x14ac:dyDescent="0.3">
      <c r="A24245" s="341">
        <v>44025.086808738422</v>
      </c>
      <c r="B24245" s="318">
        <v>41625.661999999997</v>
      </c>
      <c r="C24245" s="318">
        <f t="shared" si="536"/>
        <v>0.24499999999534339</v>
      </c>
      <c r="D24245" s="419">
        <f t="shared" si="537"/>
        <v>0.12249999999767169</v>
      </c>
      <c r="H24245" s="406"/>
      <c r="J24245" s="82">
        <v>58</v>
      </c>
      <c r="K24245" s="320">
        <v>3</v>
      </c>
    </row>
    <row r="24246" spans="1:11" x14ac:dyDescent="0.3">
      <c r="A24246" s="341">
        <v>44025.12847546296</v>
      </c>
      <c r="B24246" s="318">
        <v>41625.917999999998</v>
      </c>
      <c r="C24246" s="318">
        <f t="shared" si="536"/>
        <v>0.25600000000122236</v>
      </c>
      <c r="D24246" s="419">
        <f t="shared" si="537"/>
        <v>0.12800000000061118</v>
      </c>
      <c r="H24246" s="406"/>
      <c r="J24246" s="82">
        <v>59</v>
      </c>
      <c r="K24246" s="321">
        <v>4</v>
      </c>
    </row>
    <row r="24247" spans="1:11" x14ac:dyDescent="0.3">
      <c r="A24247" s="341">
        <v>44025.170142187497</v>
      </c>
      <c r="B24247" s="318">
        <v>41626.171999999999</v>
      </c>
      <c r="C24247" s="318">
        <f t="shared" si="536"/>
        <v>0.25400000000081491</v>
      </c>
      <c r="D24247" s="419">
        <f t="shared" si="537"/>
        <v>0.12700000000040745</v>
      </c>
      <c r="H24247" s="406"/>
      <c r="J24247" s="82">
        <v>60</v>
      </c>
      <c r="K24247" s="391">
        <v>1</v>
      </c>
    </row>
    <row r="24248" spans="1:11" x14ac:dyDescent="0.3">
      <c r="A24248" s="341">
        <v>44025.211808912034</v>
      </c>
      <c r="B24248" s="318">
        <v>41626.428</v>
      </c>
      <c r="C24248" s="318">
        <f t="shared" si="536"/>
        <v>0.25600000000122236</v>
      </c>
      <c r="D24248" s="419">
        <f t="shared" si="537"/>
        <v>0.12800000000061118</v>
      </c>
      <c r="H24248" s="406"/>
      <c r="J24248" s="82">
        <v>61</v>
      </c>
      <c r="K24248" s="319">
        <v>2</v>
      </c>
    </row>
    <row r="24249" spans="1:11" x14ac:dyDescent="0.3">
      <c r="A24249" s="341">
        <v>44025.253475636571</v>
      </c>
      <c r="B24249" s="318">
        <v>41626.677000000003</v>
      </c>
      <c r="C24249" s="318">
        <f t="shared" si="536"/>
        <v>0.24900000000343425</v>
      </c>
      <c r="D24249" s="419">
        <f t="shared" si="537"/>
        <v>0.12450000000171713</v>
      </c>
      <c r="H24249" s="406"/>
      <c r="J24249" s="82">
        <v>62</v>
      </c>
      <c r="K24249" s="320">
        <v>3</v>
      </c>
    </row>
    <row r="24250" spans="1:11" x14ac:dyDescent="0.3">
      <c r="A24250" s="341">
        <v>44025.295142361108</v>
      </c>
      <c r="B24250" s="318">
        <v>41626.932999999997</v>
      </c>
      <c r="C24250" s="318">
        <f t="shared" si="536"/>
        <v>0.2559999999939464</v>
      </c>
      <c r="D24250" s="419">
        <f t="shared" si="537"/>
        <v>0.1279999999969732</v>
      </c>
      <c r="H24250" s="406"/>
      <c r="J24250" s="82">
        <v>63</v>
      </c>
      <c r="K24250" s="321">
        <v>4</v>
      </c>
    </row>
    <row r="24251" spans="1:11" x14ac:dyDescent="0.3">
      <c r="A24251" s="341">
        <v>44025.336809085646</v>
      </c>
      <c r="B24251" s="318">
        <v>41627.197999999997</v>
      </c>
      <c r="C24251" s="318">
        <f t="shared" si="536"/>
        <v>0.26499999999941792</v>
      </c>
      <c r="D24251" s="419">
        <f t="shared" si="537"/>
        <v>0.13249999999970896</v>
      </c>
      <c r="H24251" s="406"/>
      <c r="J24251" s="82">
        <v>64</v>
      </c>
      <c r="K24251" s="391">
        <v>1</v>
      </c>
    </row>
    <row r="24252" spans="1:11" x14ac:dyDescent="0.3">
      <c r="A24252" s="341">
        <v>44025.378475810183</v>
      </c>
      <c r="B24252" s="318">
        <v>41627.449999999997</v>
      </c>
      <c r="C24252" s="318">
        <f t="shared" ref="C24252:C24315" si="538">B24252-B24251</f>
        <v>0.25200000000040745</v>
      </c>
      <c r="D24252" s="419">
        <f t="shared" ref="D24252:D24315" si="539">C24252/2</f>
        <v>0.12600000000020373</v>
      </c>
      <c r="H24252" s="406"/>
      <c r="J24252" s="82">
        <v>65</v>
      </c>
      <c r="K24252" s="319">
        <v>2</v>
      </c>
    </row>
    <row r="24253" spans="1:11" x14ac:dyDescent="0.3">
      <c r="A24253" s="341">
        <v>44025.42014253472</v>
      </c>
      <c r="B24253" s="318">
        <v>41627.692000000003</v>
      </c>
      <c r="C24253" s="318">
        <f t="shared" si="538"/>
        <v>0.24200000000564614</v>
      </c>
      <c r="D24253" s="419">
        <f t="shared" si="539"/>
        <v>0.12100000000282307</v>
      </c>
      <c r="H24253" s="406"/>
      <c r="J24253" s="82">
        <v>66</v>
      </c>
      <c r="K24253" s="320">
        <v>3</v>
      </c>
    </row>
    <row r="24254" spans="1:11" x14ac:dyDescent="0.3">
      <c r="A24254" s="341">
        <v>44025.461809259257</v>
      </c>
      <c r="B24254" s="318">
        <v>41627.947</v>
      </c>
      <c r="C24254" s="318">
        <f t="shared" si="538"/>
        <v>0.25499999999738066</v>
      </c>
      <c r="D24254" s="419">
        <f t="shared" si="539"/>
        <v>0.12749999999869033</v>
      </c>
      <c r="H24254" s="406"/>
      <c r="J24254" s="82">
        <v>67</v>
      </c>
      <c r="K24254" s="321">
        <v>4</v>
      </c>
    </row>
    <row r="24255" spans="1:11" x14ac:dyDescent="0.3">
      <c r="A24255" s="341">
        <v>44025.503475983794</v>
      </c>
      <c r="B24255" s="318">
        <v>41628.203000000001</v>
      </c>
      <c r="C24255" s="318">
        <f t="shared" si="538"/>
        <v>0.25600000000122236</v>
      </c>
      <c r="D24255" s="419">
        <f t="shared" si="539"/>
        <v>0.12800000000061118</v>
      </c>
      <c r="H24255" s="406"/>
      <c r="J24255" s="82">
        <v>68</v>
      </c>
      <c r="K24255" s="391">
        <v>1</v>
      </c>
    </row>
    <row r="24256" spans="1:11" x14ac:dyDescent="0.3">
      <c r="A24256" s="341">
        <v>44025.545142708332</v>
      </c>
      <c r="B24256" s="318">
        <v>41628.464999999997</v>
      </c>
      <c r="C24256" s="318">
        <f t="shared" si="538"/>
        <v>0.26199999999516876</v>
      </c>
      <c r="D24256" s="419">
        <f t="shared" si="539"/>
        <v>0.13099999999758438</v>
      </c>
      <c r="H24256" s="406"/>
      <c r="J24256" s="82">
        <v>69</v>
      </c>
      <c r="K24256" s="319">
        <v>2</v>
      </c>
    </row>
    <row r="24257" spans="1:11" x14ac:dyDescent="0.3">
      <c r="A24257" s="341">
        <v>44025.586809432869</v>
      </c>
      <c r="B24257" s="318">
        <v>41628.701999999997</v>
      </c>
      <c r="C24257" s="318">
        <f t="shared" si="538"/>
        <v>0.23700000000098953</v>
      </c>
      <c r="D24257" s="419">
        <f t="shared" si="539"/>
        <v>0.11850000000049477</v>
      </c>
      <c r="H24257" s="406"/>
      <c r="J24257" s="82">
        <v>70</v>
      </c>
      <c r="K24257" s="320">
        <v>3</v>
      </c>
    </row>
    <row r="24258" spans="1:11" x14ac:dyDescent="0.3">
      <c r="A24258" s="341">
        <v>44025.628476157406</v>
      </c>
      <c r="B24258" s="318">
        <v>41628.951999999997</v>
      </c>
      <c r="C24258" s="318">
        <f t="shared" si="538"/>
        <v>0.25</v>
      </c>
      <c r="D24258" s="419">
        <f t="shared" si="539"/>
        <v>0.125</v>
      </c>
      <c r="H24258" s="406"/>
      <c r="J24258" s="82">
        <v>71</v>
      </c>
      <c r="K24258" s="321">
        <v>4</v>
      </c>
    </row>
    <row r="24259" spans="1:11" x14ac:dyDescent="0.3">
      <c r="A24259" s="341">
        <v>44025.670142881943</v>
      </c>
      <c r="B24259" s="318">
        <v>41629.205000000002</v>
      </c>
      <c r="C24259" s="318">
        <f t="shared" si="538"/>
        <v>0.25300000000424916</v>
      </c>
      <c r="D24259" s="419">
        <f t="shared" si="539"/>
        <v>0.12650000000212458</v>
      </c>
      <c r="H24259" s="406"/>
      <c r="J24259" s="82">
        <v>72</v>
      </c>
      <c r="K24259" s="391">
        <v>1</v>
      </c>
    </row>
    <row r="24260" spans="1:11" x14ac:dyDescent="0.3">
      <c r="A24260" s="341">
        <v>44025.711809606481</v>
      </c>
      <c r="B24260" s="318">
        <v>41629.449999999997</v>
      </c>
      <c r="C24260" s="318">
        <f t="shared" si="538"/>
        <v>0.24499999999534339</v>
      </c>
      <c r="D24260" s="419">
        <f t="shared" si="539"/>
        <v>0.12249999999767169</v>
      </c>
      <c r="H24260" s="406"/>
      <c r="J24260" s="82">
        <v>73</v>
      </c>
      <c r="K24260" s="319">
        <v>2</v>
      </c>
    </row>
    <row r="24261" spans="1:11" x14ac:dyDescent="0.3">
      <c r="A24261" s="341">
        <v>44025.753476331018</v>
      </c>
      <c r="B24261" s="318">
        <v>41629.684000000001</v>
      </c>
      <c r="C24261" s="318">
        <f t="shared" si="538"/>
        <v>0.23400000000401633</v>
      </c>
      <c r="D24261" s="419">
        <f t="shared" si="539"/>
        <v>0.11700000000200816</v>
      </c>
      <c r="H24261" s="406"/>
      <c r="J24261" s="82">
        <v>74</v>
      </c>
      <c r="K24261" s="320">
        <v>3</v>
      </c>
    </row>
    <row r="24262" spans="1:11" x14ac:dyDescent="0.3">
      <c r="A24262" s="341">
        <v>44025.795143055555</v>
      </c>
      <c r="B24262" s="318">
        <v>41629.928999999996</v>
      </c>
      <c r="C24262" s="318">
        <f t="shared" si="538"/>
        <v>0.24499999999534339</v>
      </c>
      <c r="D24262" s="419">
        <f t="shared" si="539"/>
        <v>0.12249999999767169</v>
      </c>
      <c r="H24262" s="406"/>
      <c r="J24262" s="82">
        <v>75</v>
      </c>
      <c r="K24262" s="321">
        <v>4</v>
      </c>
    </row>
    <row r="24263" spans="1:11" x14ac:dyDescent="0.3">
      <c r="A24263" s="341">
        <v>44025.836809780092</v>
      </c>
      <c r="B24263" s="318">
        <v>41630.17</v>
      </c>
      <c r="C24263" s="318">
        <f t="shared" si="538"/>
        <v>0.24100000000180444</v>
      </c>
      <c r="D24263" s="419">
        <f t="shared" si="539"/>
        <v>0.12050000000090222</v>
      </c>
      <c r="H24263" s="406"/>
      <c r="J24263" s="82">
        <v>76</v>
      </c>
      <c r="K24263" s="391">
        <v>1</v>
      </c>
    </row>
    <row r="24264" spans="1:11" x14ac:dyDescent="0.3">
      <c r="A24264" s="341">
        <v>44025.878476504629</v>
      </c>
      <c r="B24264" s="318">
        <v>41630.413</v>
      </c>
      <c r="C24264" s="318">
        <f t="shared" si="538"/>
        <v>0.24300000000221189</v>
      </c>
      <c r="D24264" s="419">
        <f t="shared" si="539"/>
        <v>0.12150000000110595</v>
      </c>
      <c r="H24264" s="406"/>
      <c r="J24264" s="82">
        <v>77</v>
      </c>
      <c r="K24264" s="319">
        <v>2</v>
      </c>
    </row>
    <row r="24265" spans="1:11" x14ac:dyDescent="0.3">
      <c r="A24265" s="341">
        <v>44025.920143229167</v>
      </c>
      <c r="B24265" s="318">
        <v>41630.652000000002</v>
      </c>
      <c r="C24265" s="318">
        <f t="shared" si="538"/>
        <v>0.23900000000139698</v>
      </c>
      <c r="D24265" s="419">
        <f t="shared" si="539"/>
        <v>0.11950000000069849</v>
      </c>
      <c r="H24265" s="406"/>
      <c r="J24265" s="82">
        <v>78</v>
      </c>
      <c r="K24265" s="320">
        <v>3</v>
      </c>
    </row>
    <row r="24266" spans="1:11" x14ac:dyDescent="0.3">
      <c r="A24266" s="341">
        <v>44025.961809953704</v>
      </c>
      <c r="B24266" s="318">
        <v>41630.898000000001</v>
      </c>
      <c r="C24266" s="318">
        <f t="shared" si="538"/>
        <v>0.24599999999918509</v>
      </c>
      <c r="D24266" s="419">
        <f t="shared" si="539"/>
        <v>0.12299999999959255</v>
      </c>
      <c r="E24266" s="336">
        <f>SUM(C24243:C24266)*7.4805194805</f>
        <v>44.793350649215711</v>
      </c>
      <c r="F24266" s="324">
        <f>AVERAGE(D24243:D24266)</f>
        <v>0.12474999999994907</v>
      </c>
      <c r="G24266" s="324">
        <f>_xlfn.STDEV.S(D24243:D24266)</f>
        <v>3.931478314255765E-3</v>
      </c>
      <c r="H24266" s="406"/>
      <c r="J24266" s="82">
        <v>79</v>
      </c>
      <c r="K24266" s="321">
        <v>4</v>
      </c>
    </row>
    <row r="24267" spans="1:11" x14ac:dyDescent="0.3">
      <c r="A24267" s="341">
        <v>44026.003476678241</v>
      </c>
      <c r="B24267" s="318">
        <v>41631.144999999997</v>
      </c>
      <c r="C24267" s="318">
        <f t="shared" si="538"/>
        <v>0.24699999999575084</v>
      </c>
      <c r="D24267" s="419">
        <f t="shared" si="539"/>
        <v>0.12349999999787542</v>
      </c>
      <c r="H24267" s="406"/>
      <c r="J24267" s="82">
        <v>80</v>
      </c>
      <c r="K24267" s="391">
        <v>1</v>
      </c>
    </row>
    <row r="24268" spans="1:11" x14ac:dyDescent="0.3">
      <c r="A24268" s="341">
        <v>44026.045143402778</v>
      </c>
      <c r="B24268" s="318">
        <v>41631.391000000003</v>
      </c>
      <c r="C24268" s="318">
        <f t="shared" si="538"/>
        <v>0.24600000000646105</v>
      </c>
      <c r="D24268" s="419">
        <f t="shared" si="539"/>
        <v>0.12300000000323053</v>
      </c>
      <c r="H24268" s="406"/>
      <c r="J24268" s="82">
        <v>81</v>
      </c>
      <c r="K24268" s="319">
        <v>2</v>
      </c>
    </row>
    <row r="24269" spans="1:11" x14ac:dyDescent="0.3">
      <c r="A24269" s="341">
        <v>44026.086810127315</v>
      </c>
      <c r="B24269" s="318">
        <v>41631.637999999999</v>
      </c>
      <c r="C24269" s="318">
        <f t="shared" si="538"/>
        <v>0.24699999999575084</v>
      </c>
      <c r="D24269" s="419">
        <f t="shared" si="539"/>
        <v>0.12349999999787542</v>
      </c>
      <c r="H24269" s="406"/>
      <c r="J24269" s="82">
        <v>82</v>
      </c>
      <c r="K24269" s="320">
        <v>3</v>
      </c>
    </row>
    <row r="24270" spans="1:11" x14ac:dyDescent="0.3">
      <c r="A24270" s="341">
        <v>44026.128476851853</v>
      </c>
      <c r="B24270" s="318">
        <v>41631.89</v>
      </c>
      <c r="C24270" s="318">
        <f t="shared" si="538"/>
        <v>0.25200000000040745</v>
      </c>
      <c r="D24270" s="419">
        <f t="shared" si="539"/>
        <v>0.12600000000020373</v>
      </c>
      <c r="H24270" s="406"/>
      <c r="J24270" s="82">
        <v>83</v>
      </c>
      <c r="K24270" s="321">
        <v>4</v>
      </c>
    </row>
    <row r="24271" spans="1:11" x14ac:dyDescent="0.3">
      <c r="A24271" s="341">
        <v>44026.17014357639</v>
      </c>
      <c r="B24271" s="318">
        <v>41632.15</v>
      </c>
      <c r="C24271" s="318">
        <f t="shared" si="538"/>
        <v>0.26000000000203727</v>
      </c>
      <c r="D24271" s="419">
        <f t="shared" si="539"/>
        <v>0.13000000000101863</v>
      </c>
      <c r="H24271" s="406"/>
      <c r="J24271" s="82">
        <v>84</v>
      </c>
      <c r="K24271" s="391">
        <v>1</v>
      </c>
    </row>
    <row r="24272" spans="1:11" x14ac:dyDescent="0.3">
      <c r="A24272" s="341">
        <v>44026.211810300927</v>
      </c>
      <c r="B24272" s="318">
        <v>41632.404999999999</v>
      </c>
      <c r="C24272" s="318">
        <f t="shared" si="538"/>
        <v>0.25499999999738066</v>
      </c>
      <c r="D24272" s="419">
        <f t="shared" si="539"/>
        <v>0.12749999999869033</v>
      </c>
      <c r="H24272" s="406"/>
      <c r="J24272" s="82">
        <v>85</v>
      </c>
      <c r="K24272" s="319">
        <v>2</v>
      </c>
    </row>
    <row r="24273" spans="1:12" x14ac:dyDescent="0.3">
      <c r="A24273" s="341">
        <v>44026.253477025464</v>
      </c>
      <c r="B24273" s="318">
        <v>41632.65</v>
      </c>
      <c r="C24273" s="318">
        <f t="shared" si="538"/>
        <v>0.24500000000261934</v>
      </c>
      <c r="D24273" s="419">
        <f t="shared" si="539"/>
        <v>0.12250000000130967</v>
      </c>
      <c r="H24273" s="406"/>
      <c r="J24273" s="82">
        <v>86</v>
      </c>
      <c r="K24273" s="320">
        <v>3</v>
      </c>
    </row>
    <row r="24274" spans="1:12" x14ac:dyDescent="0.3">
      <c r="A24274" s="341">
        <v>44026.295143750001</v>
      </c>
      <c r="B24274" s="318">
        <v>41632.9</v>
      </c>
      <c r="C24274" s="318">
        <f t="shared" si="538"/>
        <v>0.25</v>
      </c>
      <c r="D24274" s="419">
        <f t="shared" si="539"/>
        <v>0.125</v>
      </c>
      <c r="H24274" s="406"/>
      <c r="J24274" s="82">
        <v>87</v>
      </c>
      <c r="K24274" s="321">
        <v>4</v>
      </c>
    </row>
    <row r="24275" spans="1:12" x14ac:dyDescent="0.3">
      <c r="A24275" s="341">
        <v>44026.336810474539</v>
      </c>
      <c r="B24275" s="318">
        <v>41633.161999999997</v>
      </c>
      <c r="C24275" s="318">
        <f t="shared" si="538"/>
        <v>0.26199999999516876</v>
      </c>
      <c r="D24275" s="419">
        <f t="shared" si="539"/>
        <v>0.13099999999758438</v>
      </c>
      <c r="H24275" s="406"/>
      <c r="J24275" s="82">
        <v>88</v>
      </c>
      <c r="K24275" s="391">
        <v>1</v>
      </c>
    </row>
    <row r="24276" spans="1:12" x14ac:dyDescent="0.3">
      <c r="A24276" s="341">
        <v>44026.378477199076</v>
      </c>
      <c r="B24276" s="318">
        <v>41633.42</v>
      </c>
      <c r="C24276" s="318">
        <f t="shared" si="538"/>
        <v>0.25800000000162981</v>
      </c>
      <c r="D24276" s="419">
        <f t="shared" si="539"/>
        <v>0.12900000000081491</v>
      </c>
      <c r="H24276" s="406"/>
      <c r="J24276" s="82">
        <v>89</v>
      </c>
      <c r="K24276" s="319">
        <v>2</v>
      </c>
    </row>
    <row r="24277" spans="1:12" x14ac:dyDescent="0.3">
      <c r="A24277" s="341">
        <v>44026.420143923613</v>
      </c>
      <c r="B24277" s="318">
        <v>41633.667999999998</v>
      </c>
      <c r="C24277" s="318">
        <f t="shared" si="538"/>
        <v>0.24799999999959255</v>
      </c>
      <c r="D24277" s="419">
        <f t="shared" si="539"/>
        <v>0.12399999999979627</v>
      </c>
      <c r="H24277" s="406"/>
      <c r="J24277" s="82">
        <v>90</v>
      </c>
      <c r="K24277" s="320">
        <v>3</v>
      </c>
    </row>
    <row r="24278" spans="1:12" x14ac:dyDescent="0.3">
      <c r="A24278" s="341">
        <v>44026.46181064815</v>
      </c>
      <c r="B24278" s="318">
        <v>41633.915000000001</v>
      </c>
      <c r="C24278" s="318">
        <f t="shared" si="538"/>
        <v>0.2470000000030268</v>
      </c>
      <c r="D24278" s="419">
        <f t="shared" si="539"/>
        <v>0.1235000000015134</v>
      </c>
      <c r="H24278" s="406"/>
      <c r="J24278" s="82">
        <v>91</v>
      </c>
      <c r="K24278" s="321">
        <v>4</v>
      </c>
    </row>
    <row r="24279" spans="1:12" x14ac:dyDescent="0.3">
      <c r="A24279" s="341">
        <v>44026.503477372687</v>
      </c>
      <c r="B24279" s="318">
        <v>41634.169000000002</v>
      </c>
      <c r="C24279" s="318">
        <f t="shared" si="538"/>
        <v>0.25400000000081491</v>
      </c>
      <c r="D24279" s="419">
        <f t="shared" si="539"/>
        <v>0.12700000000040745</v>
      </c>
      <c r="H24279" s="406"/>
      <c r="J24279" s="82">
        <v>92</v>
      </c>
      <c r="K24279" s="391">
        <v>1</v>
      </c>
    </row>
    <row r="24280" spans="1:12" x14ac:dyDescent="0.3">
      <c r="A24280" s="341">
        <v>44026.545144097225</v>
      </c>
      <c r="B24280" s="318">
        <v>41634.417999999998</v>
      </c>
      <c r="C24280" s="318">
        <f t="shared" si="538"/>
        <v>0.24899999999615829</v>
      </c>
      <c r="D24280" s="419">
        <f t="shared" si="539"/>
        <v>0.12449999999807915</v>
      </c>
      <c r="H24280" s="406"/>
      <c r="J24280" s="82">
        <v>93</v>
      </c>
      <c r="K24280" s="319">
        <v>2</v>
      </c>
    </row>
    <row r="24281" spans="1:12" x14ac:dyDescent="0.3">
      <c r="A24281" s="341">
        <v>44026.586810821762</v>
      </c>
      <c r="B24281" s="318">
        <v>41634.660000000003</v>
      </c>
      <c r="C24281" s="318">
        <f t="shared" si="538"/>
        <v>0.24200000000564614</v>
      </c>
      <c r="D24281" s="419">
        <f t="shared" si="539"/>
        <v>0.12100000000282307</v>
      </c>
      <c r="H24281" s="406"/>
      <c r="J24281" s="82">
        <v>94</v>
      </c>
      <c r="K24281" s="320">
        <v>3</v>
      </c>
    </row>
    <row r="24282" spans="1:12" x14ac:dyDescent="0.3">
      <c r="A24282" s="341">
        <v>44026.628477546299</v>
      </c>
      <c r="B24282" s="318">
        <v>41634.909</v>
      </c>
      <c r="C24282" s="318">
        <f t="shared" si="538"/>
        <v>0.24899999999615829</v>
      </c>
      <c r="D24282" s="419">
        <f t="shared" si="539"/>
        <v>0.12449999999807915</v>
      </c>
      <c r="H24282" s="406"/>
      <c r="J24282" s="82">
        <v>95</v>
      </c>
      <c r="K24282" s="321">
        <v>4</v>
      </c>
    </row>
    <row r="24283" spans="1:12" x14ac:dyDescent="0.3">
      <c r="A24283" s="341">
        <v>44026.670144270836</v>
      </c>
      <c r="B24283" s="318">
        <v>41635.160000000003</v>
      </c>
      <c r="C24283" s="318">
        <f t="shared" si="538"/>
        <v>0.25100000000384171</v>
      </c>
      <c r="D24283" s="419">
        <f t="shared" si="539"/>
        <v>0.12550000000192085</v>
      </c>
      <c r="H24283" s="406"/>
      <c r="J24283" s="82">
        <v>96</v>
      </c>
      <c r="K24283" s="391">
        <v>1</v>
      </c>
    </row>
    <row r="24284" spans="1:12" x14ac:dyDescent="0.3">
      <c r="A24284" s="341">
        <v>44026.711111111108</v>
      </c>
      <c r="B24284" s="318">
        <v>41635.402000000002</v>
      </c>
      <c r="C24284" s="318">
        <f t="shared" si="538"/>
        <v>0.24199999999837019</v>
      </c>
      <c r="D24284" s="419">
        <f t="shared" si="539"/>
        <v>0.12099999999918509</v>
      </c>
      <c r="H24284" s="406"/>
      <c r="J24284" s="82">
        <v>1</v>
      </c>
      <c r="K24284" s="319">
        <v>2</v>
      </c>
      <c r="L24284" s="54" t="s">
        <v>313</v>
      </c>
    </row>
    <row r="24285" spans="1:12" x14ac:dyDescent="0.3">
      <c r="A24285" s="341">
        <v>44026.75277777778</v>
      </c>
      <c r="B24285" s="318">
        <v>41635.637999999999</v>
      </c>
      <c r="C24285" s="318">
        <f t="shared" si="538"/>
        <v>0.23599999999714782</v>
      </c>
      <c r="D24285" s="419">
        <f t="shared" si="539"/>
        <v>0.11799999999857391</v>
      </c>
      <c r="H24285" s="406"/>
      <c r="J24285" s="82">
        <v>2</v>
      </c>
      <c r="K24285" s="320">
        <v>3</v>
      </c>
    </row>
    <row r="24286" spans="1:12" x14ac:dyDescent="0.3">
      <c r="A24286" s="341">
        <v>44026.794444444444</v>
      </c>
      <c r="B24286" s="318">
        <v>41635.879000000001</v>
      </c>
      <c r="C24286" s="318">
        <f t="shared" si="538"/>
        <v>0.24100000000180444</v>
      </c>
      <c r="D24286" s="419">
        <f t="shared" si="539"/>
        <v>0.12050000000090222</v>
      </c>
      <c r="H24286" s="406"/>
      <c r="J24286" s="82">
        <v>3</v>
      </c>
      <c r="K24286" s="321">
        <v>4</v>
      </c>
    </row>
    <row r="24287" spans="1:12" x14ac:dyDescent="0.3">
      <c r="A24287" s="341">
        <v>44026.836111111108</v>
      </c>
      <c r="B24287" s="318">
        <v>41636.122000000003</v>
      </c>
      <c r="C24287" s="318">
        <f t="shared" si="538"/>
        <v>0.24300000000221189</v>
      </c>
      <c r="D24287" s="419">
        <f t="shared" si="539"/>
        <v>0.12150000000110595</v>
      </c>
      <c r="H24287" s="406"/>
      <c r="J24287" s="82">
        <v>4</v>
      </c>
      <c r="K24287" s="391">
        <v>1</v>
      </c>
    </row>
    <row r="24288" spans="1:12" x14ac:dyDescent="0.3">
      <c r="A24288" s="341">
        <v>44026.877777951391</v>
      </c>
      <c r="B24288" s="318">
        <v>41636.362999999998</v>
      </c>
      <c r="C24288" s="318">
        <f t="shared" si="538"/>
        <v>0.24099999999452848</v>
      </c>
      <c r="D24288" s="419">
        <f t="shared" si="539"/>
        <v>0.12049999999726424</v>
      </c>
      <c r="H24288" s="406"/>
      <c r="J24288" s="82">
        <v>5</v>
      </c>
      <c r="K24288" s="319">
        <v>2</v>
      </c>
    </row>
    <row r="24289" spans="1:11" x14ac:dyDescent="0.3">
      <c r="A24289" s="341">
        <v>44026.919444675928</v>
      </c>
      <c r="B24289" s="318">
        <v>41636.599000000002</v>
      </c>
      <c r="C24289" s="318">
        <f t="shared" si="538"/>
        <v>0.23600000000442378</v>
      </c>
      <c r="D24289" s="419">
        <f t="shared" si="539"/>
        <v>0.11800000000221189</v>
      </c>
      <c r="H24289" s="406"/>
      <c r="J24289" s="82">
        <v>6</v>
      </c>
      <c r="K24289" s="320">
        <v>3</v>
      </c>
    </row>
    <row r="24290" spans="1:11" x14ac:dyDescent="0.3">
      <c r="A24290" s="341">
        <v>44026.961111400466</v>
      </c>
      <c r="B24290" s="318">
        <v>41636.839</v>
      </c>
      <c r="C24290" s="318">
        <f t="shared" si="538"/>
        <v>0.23999999999796273</v>
      </c>
      <c r="D24290" s="419">
        <f t="shared" si="539"/>
        <v>0.11999999999898137</v>
      </c>
      <c r="E24290" s="336">
        <f>SUM(C24267:C24290)*7.4805194805</f>
        <v>44.441766233642227</v>
      </c>
      <c r="F24290" s="324">
        <f>AVERAGE(D24267:D24290)</f>
        <v>0.12377083333331029</v>
      </c>
      <c r="G24290" s="324">
        <f>_xlfn.STDEV.S(D24267:D24290)</f>
        <v>3.4796900368078E-3</v>
      </c>
      <c r="H24290" s="406"/>
      <c r="J24290" s="82">
        <v>7</v>
      </c>
      <c r="K24290" s="321">
        <v>4</v>
      </c>
    </row>
    <row r="24291" spans="1:11" x14ac:dyDescent="0.3">
      <c r="A24291" s="341">
        <v>44027.002778125003</v>
      </c>
      <c r="B24291" s="318">
        <v>41637.089999999997</v>
      </c>
      <c r="C24291" s="318">
        <f t="shared" si="538"/>
        <v>0.25099999999656575</v>
      </c>
      <c r="D24291" s="419">
        <f t="shared" si="539"/>
        <v>0.12549999999828287</v>
      </c>
      <c r="H24291" s="406"/>
      <c r="J24291" s="82">
        <v>8</v>
      </c>
      <c r="K24291" s="391">
        <v>1</v>
      </c>
    </row>
    <row r="24292" spans="1:11" x14ac:dyDescent="0.3">
      <c r="A24292" s="341">
        <v>44027.04444484954</v>
      </c>
      <c r="B24292" s="318">
        <v>41637.337</v>
      </c>
      <c r="C24292" s="318">
        <f t="shared" si="538"/>
        <v>0.2470000000030268</v>
      </c>
      <c r="D24292" s="419">
        <f t="shared" si="539"/>
        <v>0.1235000000015134</v>
      </c>
      <c r="H24292" s="406"/>
      <c r="J24292" s="82">
        <v>9</v>
      </c>
      <c r="K24292" s="319">
        <v>2</v>
      </c>
    </row>
    <row r="24293" spans="1:11" x14ac:dyDescent="0.3">
      <c r="A24293" s="341">
        <v>44027.086111574077</v>
      </c>
      <c r="B24293" s="318">
        <v>41637.574999999997</v>
      </c>
      <c r="C24293" s="318">
        <f t="shared" si="538"/>
        <v>0.23799999999755528</v>
      </c>
      <c r="D24293" s="419">
        <f t="shared" si="539"/>
        <v>0.11899999999877764</v>
      </c>
      <c r="H24293" s="406"/>
      <c r="J24293" s="82">
        <v>10</v>
      </c>
      <c r="K24293" s="320">
        <v>3</v>
      </c>
    </row>
    <row r="24294" spans="1:11" x14ac:dyDescent="0.3">
      <c r="A24294" s="341">
        <v>44027.127778298614</v>
      </c>
      <c r="B24294" s="318">
        <v>41637.817999999999</v>
      </c>
      <c r="C24294" s="318">
        <f t="shared" si="538"/>
        <v>0.24300000000221189</v>
      </c>
      <c r="D24294" s="419">
        <f t="shared" si="539"/>
        <v>0.12150000000110595</v>
      </c>
      <c r="H24294" s="406"/>
      <c r="J24294" s="82">
        <v>11</v>
      </c>
      <c r="K24294" s="321">
        <v>4</v>
      </c>
    </row>
    <row r="24295" spans="1:11" x14ac:dyDescent="0.3">
      <c r="A24295" s="341">
        <v>44027.169445023152</v>
      </c>
      <c r="B24295" s="318">
        <v>41638.074999999997</v>
      </c>
      <c r="C24295" s="318">
        <f t="shared" si="538"/>
        <v>0.25699999999778811</v>
      </c>
      <c r="D24295" s="419">
        <f t="shared" si="539"/>
        <v>0.12849999999889405</v>
      </c>
      <c r="H24295" s="406"/>
      <c r="J24295" s="82">
        <v>12</v>
      </c>
      <c r="K24295" s="391">
        <v>1</v>
      </c>
    </row>
    <row r="24296" spans="1:11" x14ac:dyDescent="0.3">
      <c r="A24296" s="341">
        <v>44027.211111747682</v>
      </c>
      <c r="B24296" s="318">
        <v>41638.33</v>
      </c>
      <c r="C24296" s="318">
        <f t="shared" si="538"/>
        <v>0.25500000000465661</v>
      </c>
      <c r="D24296" s="419">
        <f t="shared" si="539"/>
        <v>0.12750000000232831</v>
      </c>
      <c r="H24296" s="406"/>
      <c r="J24296" s="82">
        <v>13</v>
      </c>
      <c r="K24296" s="319">
        <v>2</v>
      </c>
    </row>
    <row r="24297" spans="1:11" x14ac:dyDescent="0.3">
      <c r="A24297" s="341">
        <v>44027.252778472219</v>
      </c>
      <c r="B24297" s="318">
        <v>41638.578999999998</v>
      </c>
      <c r="C24297" s="318">
        <f t="shared" si="538"/>
        <v>0.24899999999615829</v>
      </c>
      <c r="D24297" s="419">
        <f t="shared" si="539"/>
        <v>0.12449999999807915</v>
      </c>
      <c r="H24297" s="406"/>
      <c r="J24297" s="82">
        <v>14</v>
      </c>
      <c r="K24297" s="320">
        <v>3</v>
      </c>
    </row>
    <row r="24298" spans="1:11" x14ac:dyDescent="0.3">
      <c r="A24298" s="341">
        <v>44027.294445196756</v>
      </c>
      <c r="B24298" s="318">
        <v>41638.822999999997</v>
      </c>
      <c r="C24298" s="318">
        <f t="shared" si="538"/>
        <v>0.24399999999877764</v>
      </c>
      <c r="D24298" s="419">
        <f t="shared" si="539"/>
        <v>0.12199999999938882</v>
      </c>
      <c r="H24298" s="406"/>
      <c r="J24298" s="82">
        <v>15</v>
      </c>
      <c r="K24298" s="321">
        <v>4</v>
      </c>
    </row>
    <row r="24299" spans="1:11" x14ac:dyDescent="0.3">
      <c r="A24299" s="341">
        <v>44027.336111921293</v>
      </c>
      <c r="B24299" s="318">
        <v>41639.080999999998</v>
      </c>
      <c r="C24299" s="318">
        <f t="shared" si="538"/>
        <v>0.25800000000162981</v>
      </c>
      <c r="D24299" s="419">
        <f t="shared" si="539"/>
        <v>0.12900000000081491</v>
      </c>
      <c r="H24299" s="406"/>
      <c r="J24299" s="82">
        <v>16</v>
      </c>
      <c r="K24299" s="391">
        <v>1</v>
      </c>
    </row>
    <row r="24300" spans="1:11" x14ac:dyDescent="0.3">
      <c r="A24300" s="341">
        <v>44027.37777864583</v>
      </c>
      <c r="B24300" s="318">
        <v>41639.338000000003</v>
      </c>
      <c r="C24300" s="318">
        <f t="shared" si="538"/>
        <v>0.25700000000506407</v>
      </c>
      <c r="D24300" s="419">
        <f t="shared" si="539"/>
        <v>0.12850000000253203</v>
      </c>
      <c r="H24300" s="406"/>
      <c r="J24300" s="82">
        <v>17</v>
      </c>
      <c r="K24300" s="319">
        <v>2</v>
      </c>
    </row>
    <row r="24301" spans="1:11" x14ac:dyDescent="0.3">
      <c r="A24301" s="341">
        <v>44027.419445370368</v>
      </c>
      <c r="B24301" s="318">
        <v>41639.589999999997</v>
      </c>
      <c r="C24301" s="318">
        <f t="shared" si="538"/>
        <v>0.2519999999931315</v>
      </c>
      <c r="D24301" s="419">
        <f t="shared" si="539"/>
        <v>0.12599999999656575</v>
      </c>
      <c r="H24301" s="406"/>
      <c r="J24301" s="82">
        <v>18</v>
      </c>
      <c r="K24301" s="320">
        <v>3</v>
      </c>
    </row>
    <row r="24302" spans="1:11" x14ac:dyDescent="0.3">
      <c r="A24302" s="341">
        <v>44027.461112094905</v>
      </c>
      <c r="B24302" s="318">
        <v>41639.839</v>
      </c>
      <c r="C24302" s="318">
        <f t="shared" si="538"/>
        <v>0.24900000000343425</v>
      </c>
      <c r="D24302" s="419">
        <f t="shared" si="539"/>
        <v>0.12450000000171713</v>
      </c>
      <c r="H24302" s="406"/>
      <c r="J24302" s="82">
        <v>19</v>
      </c>
      <c r="K24302" s="321">
        <v>4</v>
      </c>
    </row>
    <row r="24303" spans="1:11" x14ac:dyDescent="0.3">
      <c r="A24303" s="341">
        <v>44027.502778819442</v>
      </c>
      <c r="B24303" s="318">
        <v>41640.095999999998</v>
      </c>
      <c r="C24303" s="318">
        <f t="shared" si="538"/>
        <v>0.25699999999778811</v>
      </c>
      <c r="D24303" s="419">
        <f t="shared" si="539"/>
        <v>0.12849999999889405</v>
      </c>
      <c r="H24303" s="406"/>
      <c r="J24303" s="82">
        <v>20</v>
      </c>
      <c r="K24303" s="391">
        <v>1</v>
      </c>
    </row>
    <row r="24304" spans="1:11" x14ac:dyDescent="0.3">
      <c r="A24304" s="341">
        <v>44027.544445543979</v>
      </c>
      <c r="B24304" s="318">
        <v>41640.341999999997</v>
      </c>
      <c r="C24304" s="318">
        <f t="shared" si="538"/>
        <v>0.24599999999918509</v>
      </c>
      <c r="D24304" s="419">
        <f t="shared" si="539"/>
        <v>0.12299999999959255</v>
      </c>
      <c r="H24304" s="406"/>
      <c r="J24304" s="82">
        <v>21</v>
      </c>
      <c r="K24304" s="319">
        <v>2</v>
      </c>
    </row>
    <row r="24305" spans="1:11" x14ac:dyDescent="0.3">
      <c r="A24305" s="341">
        <v>44027.586112268516</v>
      </c>
      <c r="B24305" s="318">
        <v>41640.588000000003</v>
      </c>
      <c r="C24305" s="318">
        <f t="shared" si="538"/>
        <v>0.24600000000646105</v>
      </c>
      <c r="D24305" s="419">
        <f t="shared" si="539"/>
        <v>0.12300000000323053</v>
      </c>
      <c r="H24305" s="406"/>
      <c r="J24305" s="82">
        <v>22</v>
      </c>
      <c r="K24305" s="320">
        <v>3</v>
      </c>
    </row>
    <row r="24306" spans="1:11" x14ac:dyDescent="0.3">
      <c r="A24306" s="341">
        <v>44027.627778993054</v>
      </c>
      <c r="B24306" s="318">
        <v>41640.832000000002</v>
      </c>
      <c r="C24306" s="318">
        <f t="shared" si="538"/>
        <v>0.24399999999877764</v>
      </c>
      <c r="D24306" s="419">
        <f t="shared" si="539"/>
        <v>0.12199999999938882</v>
      </c>
      <c r="H24306" s="406"/>
      <c r="J24306" s="82">
        <v>23</v>
      </c>
      <c r="K24306" s="321">
        <v>4</v>
      </c>
    </row>
    <row r="24307" spans="1:11" x14ac:dyDescent="0.3">
      <c r="A24307" s="341">
        <v>44027.669445717591</v>
      </c>
      <c r="B24307" s="318">
        <v>41641.089999999997</v>
      </c>
      <c r="C24307" s="318">
        <f t="shared" si="538"/>
        <v>0.25799999999435386</v>
      </c>
      <c r="D24307" s="419">
        <f t="shared" si="539"/>
        <v>0.12899999999717693</v>
      </c>
      <c r="H24307" s="406"/>
      <c r="J24307" s="82">
        <v>24</v>
      </c>
      <c r="K24307" s="391">
        <v>1</v>
      </c>
    </row>
    <row r="24308" spans="1:11" x14ac:dyDescent="0.3">
      <c r="A24308" s="341">
        <v>44027.711112442128</v>
      </c>
      <c r="B24308" s="318">
        <v>41641.338000000003</v>
      </c>
      <c r="C24308" s="318">
        <f t="shared" si="538"/>
        <v>0.2480000000068685</v>
      </c>
      <c r="D24308" s="419">
        <f t="shared" si="539"/>
        <v>0.12400000000343425</v>
      </c>
      <c r="H24308" s="406"/>
      <c r="J24308" s="82">
        <v>25</v>
      </c>
      <c r="K24308" s="319">
        <v>2</v>
      </c>
    </row>
    <row r="24309" spans="1:11" x14ac:dyDescent="0.3">
      <c r="A24309" s="341">
        <v>44027.752779166665</v>
      </c>
      <c r="B24309" s="318">
        <v>41641.572</v>
      </c>
      <c r="C24309" s="318">
        <f t="shared" si="538"/>
        <v>0.23399999999674037</v>
      </c>
      <c r="D24309" s="419">
        <f t="shared" si="539"/>
        <v>0.11699999999837019</v>
      </c>
      <c r="H24309" s="406"/>
      <c r="J24309" s="82">
        <v>26</v>
      </c>
      <c r="K24309" s="320">
        <v>3</v>
      </c>
    </row>
    <row r="24310" spans="1:11" x14ac:dyDescent="0.3">
      <c r="A24310" s="341">
        <v>44027.794445891202</v>
      </c>
      <c r="B24310" s="318">
        <v>41641.809000000001</v>
      </c>
      <c r="C24310" s="318">
        <f t="shared" si="538"/>
        <v>0.23700000000098953</v>
      </c>
      <c r="D24310" s="419">
        <f t="shared" si="539"/>
        <v>0.11850000000049477</v>
      </c>
      <c r="H24310" s="406"/>
      <c r="J24310" s="82">
        <v>27</v>
      </c>
      <c r="K24310" s="321">
        <v>4</v>
      </c>
    </row>
    <row r="24311" spans="1:11" x14ac:dyDescent="0.3">
      <c r="A24311" s="341">
        <v>44027.83611261574</v>
      </c>
      <c r="B24311" s="318">
        <v>41642.050999999999</v>
      </c>
      <c r="C24311" s="318">
        <f t="shared" si="538"/>
        <v>0.24199999999837019</v>
      </c>
      <c r="D24311" s="419">
        <f t="shared" si="539"/>
        <v>0.12099999999918509</v>
      </c>
      <c r="H24311" s="406"/>
      <c r="J24311" s="82">
        <v>28</v>
      </c>
      <c r="K24311" s="391">
        <v>1</v>
      </c>
    </row>
    <row r="24312" spans="1:11" x14ac:dyDescent="0.3">
      <c r="A24312" s="341">
        <v>44027.877779340277</v>
      </c>
      <c r="B24312" s="318">
        <v>41642.300000000003</v>
      </c>
      <c r="C24312" s="318">
        <f t="shared" si="538"/>
        <v>0.24900000000343425</v>
      </c>
      <c r="D24312" s="419">
        <f t="shared" si="539"/>
        <v>0.12450000000171713</v>
      </c>
      <c r="H24312" s="406"/>
      <c r="J24312" s="82">
        <v>29</v>
      </c>
      <c r="K24312" s="319">
        <v>2</v>
      </c>
    </row>
    <row r="24313" spans="1:11" x14ac:dyDescent="0.3">
      <c r="A24313" s="341">
        <v>44027.919446064814</v>
      </c>
      <c r="B24313" s="318">
        <v>41642.538999999997</v>
      </c>
      <c r="C24313" s="318">
        <f t="shared" si="538"/>
        <v>0.23899999999412103</v>
      </c>
      <c r="D24313" s="419">
        <f t="shared" si="539"/>
        <v>0.11949999999706051</v>
      </c>
      <c r="H24313" s="406"/>
      <c r="J24313" s="82">
        <v>30</v>
      </c>
      <c r="K24313" s="320">
        <v>3</v>
      </c>
    </row>
    <row r="24314" spans="1:11" x14ac:dyDescent="0.3">
      <c r="A24314" s="341">
        <v>44027.961112789351</v>
      </c>
      <c r="B24314" s="318">
        <v>41642.771999999997</v>
      </c>
      <c r="C24314" s="318">
        <f t="shared" si="538"/>
        <v>0.23300000000017462</v>
      </c>
      <c r="D24314" s="419">
        <f t="shared" si="539"/>
        <v>0.11650000000008731</v>
      </c>
      <c r="E24314" s="336">
        <f>SUM(C24291:C24314)*7.4805194805</f>
        <v>44.381922077786037</v>
      </c>
      <c r="F24314" s="324">
        <f>AVERAGE(D24291:D24314)</f>
        <v>0.12360416666660967</v>
      </c>
      <c r="G24314" s="324">
        <f>_xlfn.STDEV.S(D24291:D24314)</f>
        <v>3.8021137334371805E-3</v>
      </c>
      <c r="H24314" s="406"/>
      <c r="J24314" s="82">
        <v>31</v>
      </c>
      <c r="K24314" s="321">
        <v>4</v>
      </c>
    </row>
    <row r="24315" spans="1:11" x14ac:dyDescent="0.3">
      <c r="A24315" s="341">
        <v>44028.002779513889</v>
      </c>
      <c r="B24315" s="318">
        <v>41643.019999999997</v>
      </c>
      <c r="C24315" s="318">
        <f t="shared" si="538"/>
        <v>0.24799999999959255</v>
      </c>
      <c r="D24315" s="419">
        <f t="shared" si="539"/>
        <v>0.12399999999979627</v>
      </c>
      <c r="H24315" s="406"/>
      <c r="J24315" s="82">
        <v>32</v>
      </c>
      <c r="K24315" s="391">
        <v>1</v>
      </c>
    </row>
    <row r="24316" spans="1:11" x14ac:dyDescent="0.3">
      <c r="A24316" s="341">
        <v>44028.044446238426</v>
      </c>
      <c r="B24316" s="318">
        <v>41643.271999999997</v>
      </c>
      <c r="C24316" s="318">
        <f t="shared" ref="C24316:C24378" si="540">B24316-B24315</f>
        <v>0.25200000000040745</v>
      </c>
      <c r="D24316" s="419">
        <f t="shared" ref="D24316:D24378" si="541">C24316/2</f>
        <v>0.12600000000020373</v>
      </c>
      <c r="H24316" s="406"/>
      <c r="J24316" s="82">
        <v>33</v>
      </c>
      <c r="K24316" s="319">
        <v>2</v>
      </c>
    </row>
    <row r="24317" spans="1:11" x14ac:dyDescent="0.3">
      <c r="A24317" s="341">
        <v>44028.086112962963</v>
      </c>
      <c r="B24317" s="318">
        <v>41643.519999999997</v>
      </c>
      <c r="C24317" s="318">
        <f t="shared" si="540"/>
        <v>0.24799999999959255</v>
      </c>
      <c r="D24317" s="419">
        <f t="shared" si="541"/>
        <v>0.12399999999979627</v>
      </c>
      <c r="H24317" s="406"/>
      <c r="J24317" s="82">
        <v>34</v>
      </c>
      <c r="K24317" s="320">
        <v>3</v>
      </c>
    </row>
    <row r="24318" spans="1:11" x14ac:dyDescent="0.3">
      <c r="A24318" s="341">
        <v>44028.1277796875</v>
      </c>
      <c r="B24318" s="318">
        <v>41643.760000000002</v>
      </c>
      <c r="C24318" s="318">
        <f t="shared" si="540"/>
        <v>0.24000000000523869</v>
      </c>
      <c r="D24318" s="419">
        <f t="shared" si="541"/>
        <v>0.12000000000261934</v>
      </c>
      <c r="H24318" s="406"/>
      <c r="J24318" s="82">
        <v>35</v>
      </c>
      <c r="K24318" s="321">
        <v>4</v>
      </c>
    </row>
    <row r="24319" spans="1:11" x14ac:dyDescent="0.3">
      <c r="A24319" s="341">
        <v>44028.169446412037</v>
      </c>
      <c r="B24319" s="318">
        <v>41644.012000000002</v>
      </c>
      <c r="C24319" s="318">
        <f t="shared" si="540"/>
        <v>0.25200000000040745</v>
      </c>
      <c r="D24319" s="419">
        <f t="shared" si="541"/>
        <v>0.12600000000020373</v>
      </c>
      <c r="H24319" s="406"/>
      <c r="J24319" s="82">
        <v>36</v>
      </c>
      <c r="K24319" s="391">
        <v>1</v>
      </c>
    </row>
    <row r="24320" spans="1:11" x14ac:dyDescent="0.3">
      <c r="A24320" s="341">
        <v>44028.211113136575</v>
      </c>
      <c r="B24320" s="318">
        <v>41644.271999999997</v>
      </c>
      <c r="C24320" s="318">
        <f t="shared" si="540"/>
        <v>0.25999999999476131</v>
      </c>
      <c r="D24320" s="419">
        <f t="shared" si="541"/>
        <v>0.12999999999738066</v>
      </c>
      <c r="H24320" s="406"/>
      <c r="J24320" s="82">
        <v>37</v>
      </c>
      <c r="K24320" s="319">
        <v>2</v>
      </c>
    </row>
    <row r="24321" spans="1:11" x14ac:dyDescent="0.3">
      <c r="A24321" s="341">
        <v>44028.252779861112</v>
      </c>
      <c r="B24321" s="318">
        <v>41644.527999999998</v>
      </c>
      <c r="C24321" s="318">
        <f t="shared" si="540"/>
        <v>0.25600000000122236</v>
      </c>
      <c r="D24321" s="419">
        <f t="shared" si="541"/>
        <v>0.12800000000061118</v>
      </c>
      <c r="H24321" s="406"/>
      <c r="J24321" s="82">
        <v>38</v>
      </c>
      <c r="K24321" s="320">
        <v>3</v>
      </c>
    </row>
    <row r="24322" spans="1:11" x14ac:dyDescent="0.3">
      <c r="A24322" s="341">
        <v>44028.294446585649</v>
      </c>
      <c r="B24322" s="318">
        <v>41644.777999999998</v>
      </c>
      <c r="C24322" s="318">
        <f t="shared" si="540"/>
        <v>0.25</v>
      </c>
      <c r="D24322" s="419">
        <f t="shared" si="541"/>
        <v>0.125</v>
      </c>
      <c r="H24322" s="406"/>
      <c r="J24322" s="82">
        <v>39</v>
      </c>
      <c r="K24322" s="321">
        <v>4</v>
      </c>
    </row>
    <row r="24323" spans="1:11" x14ac:dyDescent="0.3">
      <c r="A24323" s="341">
        <v>44028.336113310186</v>
      </c>
      <c r="B24323" s="318">
        <v>41645.031999999999</v>
      </c>
      <c r="C24323" s="318">
        <f t="shared" si="540"/>
        <v>0.25400000000081491</v>
      </c>
      <c r="D24323" s="419">
        <f t="shared" si="541"/>
        <v>0.12700000000040745</v>
      </c>
      <c r="H24323" s="406"/>
      <c r="J24323" s="82">
        <v>40</v>
      </c>
      <c r="K24323" s="391">
        <v>1</v>
      </c>
    </row>
    <row r="24324" spans="1:11" x14ac:dyDescent="0.3">
      <c r="A24324" s="341">
        <v>44028.377780034723</v>
      </c>
      <c r="B24324" s="318">
        <v>41645.29</v>
      </c>
      <c r="C24324" s="318">
        <f t="shared" si="540"/>
        <v>0.25800000000162981</v>
      </c>
      <c r="D24324" s="419">
        <f t="shared" si="541"/>
        <v>0.12900000000081491</v>
      </c>
      <c r="H24324" s="406"/>
      <c r="J24324" s="82">
        <v>41</v>
      </c>
      <c r="K24324" s="319">
        <v>2</v>
      </c>
    </row>
    <row r="24325" spans="1:11" x14ac:dyDescent="0.3">
      <c r="A24325" s="341">
        <v>44028.419446759261</v>
      </c>
      <c r="B24325" s="318">
        <v>41645.538999999997</v>
      </c>
      <c r="C24325" s="318">
        <f t="shared" si="540"/>
        <v>0.24899999999615829</v>
      </c>
      <c r="D24325" s="419">
        <f t="shared" si="541"/>
        <v>0.12449999999807915</v>
      </c>
      <c r="H24325" s="406"/>
      <c r="J24325" s="82">
        <v>42</v>
      </c>
      <c r="K24325" s="320">
        <v>3</v>
      </c>
    </row>
    <row r="24326" spans="1:11" x14ac:dyDescent="0.3">
      <c r="A24326" s="341">
        <v>44028.461113483798</v>
      </c>
      <c r="B24326" s="318">
        <v>41645.785000000003</v>
      </c>
      <c r="C24326" s="318">
        <f t="shared" si="540"/>
        <v>0.24600000000646105</v>
      </c>
      <c r="D24326" s="419">
        <f t="shared" si="541"/>
        <v>0.12300000000323053</v>
      </c>
      <c r="H24326" s="406"/>
      <c r="J24326" s="82">
        <v>43</v>
      </c>
      <c r="K24326" s="321">
        <v>4</v>
      </c>
    </row>
    <row r="24327" spans="1:11" x14ac:dyDescent="0.3">
      <c r="A24327" s="341">
        <v>44028.502780208335</v>
      </c>
      <c r="B24327" s="318">
        <v>41646.040999999997</v>
      </c>
      <c r="C24327" s="318">
        <f t="shared" si="540"/>
        <v>0.2559999999939464</v>
      </c>
      <c r="D24327" s="419">
        <f t="shared" si="541"/>
        <v>0.1279999999969732</v>
      </c>
      <c r="H24327" s="406"/>
      <c r="J24327" s="82">
        <v>44</v>
      </c>
      <c r="K24327" s="391">
        <v>1</v>
      </c>
    </row>
    <row r="24328" spans="1:11" x14ac:dyDescent="0.3">
      <c r="A24328" s="341">
        <v>44028.544446932872</v>
      </c>
      <c r="B24328" s="318">
        <v>41646.298999999999</v>
      </c>
      <c r="C24328" s="318">
        <f t="shared" si="540"/>
        <v>0.25800000000162981</v>
      </c>
      <c r="D24328" s="419">
        <f t="shared" si="541"/>
        <v>0.12900000000081491</v>
      </c>
      <c r="H24328" s="406"/>
      <c r="J24328" s="82">
        <v>45</v>
      </c>
      <c r="K24328" s="319">
        <v>2</v>
      </c>
    </row>
    <row r="24329" spans="1:11" x14ac:dyDescent="0.3">
      <c r="A24329" s="341">
        <v>44028.586113657409</v>
      </c>
      <c r="B24329" s="318">
        <v>41646.542000000001</v>
      </c>
      <c r="C24329" s="318">
        <f t="shared" si="540"/>
        <v>0.24300000000221189</v>
      </c>
      <c r="D24329" s="419">
        <f t="shared" si="541"/>
        <v>0.12150000000110595</v>
      </c>
      <c r="H24329" s="406"/>
      <c r="J24329" s="82">
        <v>46</v>
      </c>
      <c r="K24329" s="320">
        <v>3</v>
      </c>
    </row>
    <row r="24330" spans="1:11" x14ac:dyDescent="0.3">
      <c r="A24330" s="341">
        <v>44028.627780381947</v>
      </c>
      <c r="B24330" s="318">
        <v>41646.781999999999</v>
      </c>
      <c r="C24330" s="318">
        <f t="shared" si="540"/>
        <v>0.23999999999796273</v>
      </c>
      <c r="D24330" s="419">
        <f t="shared" si="541"/>
        <v>0.11999999999898137</v>
      </c>
      <c r="H24330" s="406"/>
      <c r="J24330" s="82">
        <v>47</v>
      </c>
      <c r="K24330" s="321">
        <v>4</v>
      </c>
    </row>
    <row r="24331" spans="1:11" x14ac:dyDescent="0.3">
      <c r="A24331" s="341">
        <v>44028.669447106484</v>
      </c>
      <c r="B24331" s="318">
        <v>41647.033000000003</v>
      </c>
      <c r="C24331" s="318">
        <f t="shared" si="540"/>
        <v>0.25100000000384171</v>
      </c>
      <c r="D24331" s="419">
        <f t="shared" si="541"/>
        <v>0.12550000000192085</v>
      </c>
      <c r="H24331" s="406"/>
      <c r="J24331" s="82">
        <v>48</v>
      </c>
      <c r="K24331" s="391">
        <v>1</v>
      </c>
    </row>
    <row r="24332" spans="1:11" x14ac:dyDescent="0.3">
      <c r="A24332" s="341">
        <v>44028.711113831021</v>
      </c>
      <c r="B24332" s="318">
        <v>41647.29</v>
      </c>
      <c r="C24332" s="318">
        <f t="shared" si="540"/>
        <v>0.25699999999778811</v>
      </c>
      <c r="D24332" s="419">
        <f t="shared" si="541"/>
        <v>0.12849999999889405</v>
      </c>
      <c r="H24332" s="406"/>
      <c r="J24332" s="82">
        <v>49</v>
      </c>
      <c r="K24332" s="319">
        <v>2</v>
      </c>
    </row>
    <row r="24333" spans="1:11" x14ac:dyDescent="0.3">
      <c r="A24333" s="341">
        <v>44028.752780555558</v>
      </c>
      <c r="B24333" s="318">
        <v>41647.531999999999</v>
      </c>
      <c r="C24333" s="318">
        <f t="shared" si="540"/>
        <v>0.24199999999837019</v>
      </c>
      <c r="D24333" s="419">
        <f t="shared" si="541"/>
        <v>0.12099999999918509</v>
      </c>
      <c r="H24333" s="406"/>
      <c r="J24333" s="82">
        <v>50</v>
      </c>
      <c r="K24333" s="320">
        <v>3</v>
      </c>
    </row>
    <row r="24334" spans="1:11" x14ac:dyDescent="0.3">
      <c r="A24334" s="341">
        <v>44028.794447280095</v>
      </c>
      <c r="B24334" s="318">
        <v>41647.767999999996</v>
      </c>
      <c r="C24334" s="318">
        <f t="shared" si="540"/>
        <v>0.23599999999714782</v>
      </c>
      <c r="D24334" s="419">
        <f t="shared" si="541"/>
        <v>0.11799999999857391</v>
      </c>
      <c r="H24334" s="406"/>
      <c r="J24334" s="82">
        <v>51</v>
      </c>
      <c r="K24334" s="321">
        <v>4</v>
      </c>
    </row>
    <row r="24335" spans="1:11" x14ac:dyDescent="0.3">
      <c r="A24335" s="341">
        <v>44028.836114004633</v>
      </c>
      <c r="B24335" s="318">
        <v>41648.008000000002</v>
      </c>
      <c r="C24335" s="318">
        <f t="shared" si="540"/>
        <v>0.24000000000523869</v>
      </c>
      <c r="D24335" s="419">
        <f t="shared" si="541"/>
        <v>0.12000000000261934</v>
      </c>
      <c r="H24335" s="406"/>
      <c r="J24335" s="82">
        <v>52</v>
      </c>
      <c r="K24335" s="391">
        <v>1</v>
      </c>
    </row>
    <row r="24336" spans="1:11" x14ac:dyDescent="0.3">
      <c r="A24336" s="341">
        <v>44028.87778072917</v>
      </c>
      <c r="B24336" s="318">
        <v>41648.252999999997</v>
      </c>
      <c r="C24336" s="318">
        <f t="shared" si="540"/>
        <v>0.24499999999534339</v>
      </c>
      <c r="D24336" s="419">
        <f t="shared" si="541"/>
        <v>0.12249999999767169</v>
      </c>
      <c r="H24336" s="406"/>
      <c r="J24336" s="82">
        <v>53</v>
      </c>
      <c r="K24336" s="319">
        <v>2</v>
      </c>
    </row>
    <row r="24337" spans="1:11" x14ac:dyDescent="0.3">
      <c r="A24337" s="341">
        <v>44028.919447453707</v>
      </c>
      <c r="B24337" s="318">
        <v>41648.5</v>
      </c>
      <c r="C24337" s="318">
        <f t="shared" si="540"/>
        <v>0.2470000000030268</v>
      </c>
      <c r="D24337" s="419">
        <f t="shared" si="541"/>
        <v>0.1235000000015134</v>
      </c>
      <c r="H24337" s="406"/>
      <c r="J24337" s="82">
        <v>54</v>
      </c>
      <c r="K24337" s="320">
        <v>3</v>
      </c>
    </row>
    <row r="24338" spans="1:11" x14ac:dyDescent="0.3">
      <c r="A24338" s="341">
        <v>44028.961114178244</v>
      </c>
      <c r="B24338" s="355">
        <v>41648.74</v>
      </c>
      <c r="C24338" s="318">
        <f t="shared" si="540"/>
        <v>0.23999999999796273</v>
      </c>
      <c r="D24338" s="419">
        <f t="shared" si="541"/>
        <v>0.11999999999898137</v>
      </c>
      <c r="E24338" s="336">
        <f>SUM(C24315:C24338)*7.4805194805</f>
        <v>44.643740259629659</v>
      </c>
      <c r="F24338" s="324">
        <f>AVERAGE(D24315:D24338)</f>
        <v>0.1243333333333491</v>
      </c>
      <c r="G24338" s="324">
        <f>_xlfn.STDEV.S(D24315:D24338)</f>
        <v>3.4567723905806597E-3</v>
      </c>
      <c r="H24338" s="406"/>
      <c r="J24338" s="82">
        <v>55</v>
      </c>
      <c r="K24338" s="321">
        <v>4</v>
      </c>
    </row>
    <row r="24339" spans="1:11" x14ac:dyDescent="0.3">
      <c r="A24339" s="341">
        <v>44029.002780902774</v>
      </c>
      <c r="B24339" s="318">
        <v>41648.987999999998</v>
      </c>
      <c r="C24339" s="318">
        <f t="shared" si="540"/>
        <v>0.24799999999959255</v>
      </c>
      <c r="D24339" s="419">
        <f t="shared" si="541"/>
        <v>0.12399999999979627</v>
      </c>
      <c r="H24339" s="406"/>
      <c r="J24339" s="82">
        <v>56</v>
      </c>
      <c r="K24339" s="391">
        <v>1</v>
      </c>
    </row>
    <row r="24340" spans="1:11" x14ac:dyDescent="0.3">
      <c r="A24340" s="341">
        <v>44029.044447627311</v>
      </c>
      <c r="B24340" s="318">
        <v>41649.241000000002</v>
      </c>
      <c r="C24340" s="318">
        <f t="shared" si="540"/>
        <v>0.25300000000424916</v>
      </c>
      <c r="D24340" s="419">
        <f t="shared" si="541"/>
        <v>0.12650000000212458</v>
      </c>
      <c r="H24340" s="406"/>
      <c r="J24340" s="82">
        <v>57</v>
      </c>
      <c r="K24340" s="319">
        <v>2</v>
      </c>
    </row>
    <row r="24341" spans="1:11" x14ac:dyDescent="0.3">
      <c r="A24341" s="341">
        <v>44029.086114351849</v>
      </c>
      <c r="B24341" s="318">
        <v>41649.485999999997</v>
      </c>
      <c r="C24341" s="318">
        <f t="shared" si="540"/>
        <v>0.24499999999534339</v>
      </c>
      <c r="D24341" s="419">
        <f t="shared" si="541"/>
        <v>0.12249999999767169</v>
      </c>
      <c r="H24341" s="406"/>
      <c r="J24341" s="82">
        <v>58</v>
      </c>
      <c r="K24341" s="320">
        <v>3</v>
      </c>
    </row>
    <row r="24342" spans="1:11" x14ac:dyDescent="0.3">
      <c r="A24342" s="341">
        <v>44029.127781076386</v>
      </c>
      <c r="B24342" s="318">
        <v>41649.728000000003</v>
      </c>
      <c r="C24342" s="318">
        <f t="shared" si="540"/>
        <v>0.24200000000564614</v>
      </c>
      <c r="D24342" s="419">
        <f t="shared" si="541"/>
        <v>0.12100000000282307</v>
      </c>
      <c r="H24342" s="406"/>
      <c r="J24342" s="82">
        <v>59</v>
      </c>
      <c r="K24342" s="321">
        <v>4</v>
      </c>
    </row>
    <row r="24343" spans="1:11" x14ac:dyDescent="0.3">
      <c r="A24343" s="341">
        <v>44029.169447800923</v>
      </c>
      <c r="B24343" s="318">
        <v>41649.978000000003</v>
      </c>
      <c r="C24343" s="318">
        <f t="shared" si="540"/>
        <v>0.25</v>
      </c>
      <c r="D24343" s="419">
        <f t="shared" si="541"/>
        <v>0.125</v>
      </c>
      <c r="H24343" s="406"/>
      <c r="J24343" s="82">
        <v>60</v>
      </c>
      <c r="K24343" s="391">
        <v>1</v>
      </c>
    </row>
    <row r="24344" spans="1:11" x14ac:dyDescent="0.3">
      <c r="A24344" s="341">
        <v>44029.21111452546</v>
      </c>
      <c r="B24344" s="318">
        <v>41650.237999999998</v>
      </c>
      <c r="C24344" s="318">
        <f t="shared" si="540"/>
        <v>0.25999999999476131</v>
      </c>
      <c r="D24344" s="419">
        <f t="shared" si="541"/>
        <v>0.12999999999738066</v>
      </c>
      <c r="H24344" s="406"/>
      <c r="J24344" s="82">
        <v>61</v>
      </c>
      <c r="K24344" s="319">
        <v>2</v>
      </c>
    </row>
    <row r="24345" spans="1:11" x14ac:dyDescent="0.3">
      <c r="A24345" s="341">
        <v>44029.252781249997</v>
      </c>
      <c r="B24345" s="318">
        <v>41650.485000000001</v>
      </c>
      <c r="C24345" s="318">
        <f t="shared" si="540"/>
        <v>0.2470000000030268</v>
      </c>
      <c r="D24345" s="419">
        <f t="shared" si="541"/>
        <v>0.1235000000015134</v>
      </c>
      <c r="H24345" s="406"/>
      <c r="J24345" s="82">
        <v>62</v>
      </c>
      <c r="K24345" s="320">
        <v>3</v>
      </c>
    </row>
    <row r="24346" spans="1:11" x14ac:dyDescent="0.3">
      <c r="A24346" s="341">
        <v>44029.294447974535</v>
      </c>
      <c r="B24346" s="318">
        <v>41650.730000000003</v>
      </c>
      <c r="C24346" s="318">
        <f t="shared" si="540"/>
        <v>0.24500000000261934</v>
      </c>
      <c r="D24346" s="419">
        <f t="shared" si="541"/>
        <v>0.12250000000130967</v>
      </c>
      <c r="H24346" s="406"/>
      <c r="J24346" s="82">
        <v>63</v>
      </c>
      <c r="K24346" s="321">
        <v>4</v>
      </c>
    </row>
    <row r="24347" spans="1:11" x14ac:dyDescent="0.3">
      <c r="A24347" s="341">
        <v>44029.336114699072</v>
      </c>
      <c r="B24347" s="318">
        <v>41650.987000000001</v>
      </c>
      <c r="C24347" s="318">
        <f t="shared" si="540"/>
        <v>0.25699999999778811</v>
      </c>
      <c r="D24347" s="419">
        <f t="shared" si="541"/>
        <v>0.12849999999889405</v>
      </c>
      <c r="H24347" s="406"/>
      <c r="J24347" s="82">
        <v>64</v>
      </c>
      <c r="K24347" s="391">
        <v>1</v>
      </c>
    </row>
    <row r="24348" spans="1:11" x14ac:dyDescent="0.3">
      <c r="A24348" s="341">
        <v>44029.377781423609</v>
      </c>
      <c r="B24348" s="318">
        <v>41651.247000000003</v>
      </c>
      <c r="C24348" s="318">
        <f t="shared" si="540"/>
        <v>0.26000000000203727</v>
      </c>
      <c r="D24348" s="419">
        <f t="shared" si="541"/>
        <v>0.13000000000101863</v>
      </c>
      <c r="H24348" s="406"/>
      <c r="J24348" s="82">
        <v>65</v>
      </c>
      <c r="K24348" s="319">
        <v>2</v>
      </c>
    </row>
    <row r="24349" spans="1:11" x14ac:dyDescent="0.3">
      <c r="A24349" s="341">
        <v>44029.419448148146</v>
      </c>
      <c r="B24349" s="318">
        <v>41651.498</v>
      </c>
      <c r="C24349" s="318">
        <f t="shared" si="540"/>
        <v>0.25099999999656575</v>
      </c>
      <c r="D24349" s="419">
        <f t="shared" si="541"/>
        <v>0.12549999999828287</v>
      </c>
      <c r="H24349" s="406"/>
      <c r="J24349" s="82">
        <v>66</v>
      </c>
      <c r="K24349" s="320">
        <v>3</v>
      </c>
    </row>
    <row r="24350" spans="1:11" x14ac:dyDescent="0.3">
      <c r="A24350" s="341">
        <v>44029.461114872684</v>
      </c>
      <c r="B24350" s="318">
        <v>41651.737999999998</v>
      </c>
      <c r="C24350" s="318">
        <f t="shared" si="540"/>
        <v>0.23999999999796273</v>
      </c>
      <c r="D24350" s="419">
        <f t="shared" si="541"/>
        <v>0.11999999999898137</v>
      </c>
      <c r="H24350" s="406"/>
      <c r="J24350" s="82">
        <v>67</v>
      </c>
      <c r="K24350" s="321">
        <v>4</v>
      </c>
    </row>
    <row r="24351" spans="1:11" x14ac:dyDescent="0.3">
      <c r="A24351" s="341">
        <v>44029.502781597221</v>
      </c>
      <c r="B24351" s="318">
        <v>41651.99</v>
      </c>
      <c r="C24351" s="318">
        <f t="shared" si="540"/>
        <v>0.25200000000040745</v>
      </c>
      <c r="D24351" s="419">
        <f t="shared" si="541"/>
        <v>0.12600000000020373</v>
      </c>
      <c r="H24351" s="406"/>
      <c r="J24351" s="82">
        <v>68</v>
      </c>
      <c r="K24351" s="391">
        <v>1</v>
      </c>
    </row>
    <row r="24352" spans="1:11" x14ac:dyDescent="0.3">
      <c r="A24352" s="341">
        <v>44029.544448321758</v>
      </c>
      <c r="B24352" s="318">
        <v>41652.248</v>
      </c>
      <c r="C24352" s="318">
        <f t="shared" si="540"/>
        <v>0.25800000000162981</v>
      </c>
      <c r="D24352" s="419">
        <f t="shared" si="541"/>
        <v>0.12900000000081491</v>
      </c>
      <c r="H24352" s="406"/>
      <c r="J24352" s="82">
        <v>69</v>
      </c>
      <c r="K24352" s="319">
        <v>2</v>
      </c>
    </row>
    <row r="24353" spans="1:11" x14ac:dyDescent="0.3">
      <c r="A24353" s="341">
        <v>44029.586115046295</v>
      </c>
      <c r="B24353" s="318">
        <v>41652.493999999999</v>
      </c>
      <c r="C24353" s="318">
        <f t="shared" si="540"/>
        <v>0.24599999999918509</v>
      </c>
      <c r="D24353" s="419">
        <f t="shared" si="541"/>
        <v>0.12299999999959255</v>
      </c>
      <c r="H24353" s="406"/>
      <c r="J24353" s="82">
        <v>70</v>
      </c>
      <c r="K24353" s="320">
        <v>3</v>
      </c>
    </row>
    <row r="24354" spans="1:11" x14ac:dyDescent="0.3">
      <c r="A24354" s="341">
        <v>44029.627781770832</v>
      </c>
      <c r="B24354" s="318">
        <v>41652.732000000004</v>
      </c>
      <c r="C24354" s="318">
        <f t="shared" si="540"/>
        <v>0.23800000000483124</v>
      </c>
      <c r="D24354" s="419">
        <f t="shared" si="541"/>
        <v>0.11900000000241562</v>
      </c>
      <c r="H24354" s="406"/>
      <c r="J24354" s="82">
        <v>71</v>
      </c>
      <c r="K24354" s="321">
        <v>4</v>
      </c>
    </row>
    <row r="24355" spans="1:11" x14ac:dyDescent="0.3">
      <c r="A24355" s="341">
        <v>44029.66944849537</v>
      </c>
      <c r="B24355" s="318">
        <v>41652.980000000003</v>
      </c>
      <c r="C24355" s="318">
        <f t="shared" si="540"/>
        <v>0.24799999999959255</v>
      </c>
      <c r="D24355" s="419">
        <f t="shared" si="541"/>
        <v>0.12399999999979627</v>
      </c>
      <c r="H24355" s="406"/>
      <c r="J24355" s="82">
        <v>72</v>
      </c>
      <c r="K24355" s="391">
        <v>1</v>
      </c>
    </row>
    <row r="24356" spans="1:11" x14ac:dyDescent="0.3">
      <c r="A24356" s="341">
        <v>44029.711115219907</v>
      </c>
      <c r="B24356" s="318">
        <v>41653.231</v>
      </c>
      <c r="C24356" s="318">
        <f t="shared" si="540"/>
        <v>0.25099999999656575</v>
      </c>
      <c r="D24356" s="419">
        <f t="shared" si="541"/>
        <v>0.12549999999828287</v>
      </c>
      <c r="H24356" s="406"/>
      <c r="J24356" s="82">
        <v>73</v>
      </c>
      <c r="K24356" s="319">
        <v>2</v>
      </c>
    </row>
    <row r="24357" spans="1:11" x14ac:dyDescent="0.3">
      <c r="A24357" s="341">
        <v>44029.752781944444</v>
      </c>
      <c r="B24357" s="318">
        <v>41653.478000000003</v>
      </c>
      <c r="C24357" s="318">
        <f t="shared" si="540"/>
        <v>0.2470000000030268</v>
      </c>
      <c r="D24357" s="419">
        <f t="shared" si="541"/>
        <v>0.1235000000015134</v>
      </c>
      <c r="H24357" s="406"/>
      <c r="J24357" s="82">
        <v>74</v>
      </c>
      <c r="K24357" s="320">
        <v>3</v>
      </c>
    </row>
    <row r="24358" spans="1:11" x14ac:dyDescent="0.3">
      <c r="A24358" s="341">
        <v>44029.794448668981</v>
      </c>
      <c r="B24358" s="318">
        <v>41653.712</v>
      </c>
      <c r="C24358" s="318">
        <f t="shared" si="540"/>
        <v>0.23399999999674037</v>
      </c>
      <c r="D24358" s="419">
        <f t="shared" si="541"/>
        <v>0.11699999999837019</v>
      </c>
      <c r="H24358" s="406"/>
      <c r="J24358" s="82">
        <v>75</v>
      </c>
      <c r="K24358" s="321">
        <v>4</v>
      </c>
    </row>
    <row r="24359" spans="1:11" x14ac:dyDescent="0.3">
      <c r="A24359" s="341">
        <v>44029.836115393518</v>
      </c>
      <c r="B24359" s="318">
        <v>41653.957999999999</v>
      </c>
      <c r="C24359" s="318">
        <f t="shared" si="540"/>
        <v>0.24599999999918509</v>
      </c>
      <c r="D24359" s="419">
        <f t="shared" si="541"/>
        <v>0.12299999999959255</v>
      </c>
      <c r="H24359" s="406"/>
      <c r="J24359" s="82">
        <v>76</v>
      </c>
      <c r="K24359" s="391">
        <v>1</v>
      </c>
    </row>
    <row r="24360" spans="1:11" x14ac:dyDescent="0.3">
      <c r="A24360" s="341">
        <v>44029.877782118056</v>
      </c>
      <c r="B24360" s="318">
        <v>41654.201000000001</v>
      </c>
      <c r="C24360" s="318">
        <f t="shared" si="540"/>
        <v>0.24300000000221189</v>
      </c>
      <c r="D24360" s="419">
        <f t="shared" si="541"/>
        <v>0.12150000000110595</v>
      </c>
      <c r="H24360" s="406"/>
      <c r="J24360" s="82">
        <v>77</v>
      </c>
      <c r="K24360" s="319">
        <v>2</v>
      </c>
    </row>
    <row r="24361" spans="1:11" x14ac:dyDescent="0.3">
      <c r="A24361" s="341">
        <v>44029.919448842593</v>
      </c>
      <c r="B24361" s="318">
        <v>41654.442000000003</v>
      </c>
      <c r="C24361" s="318">
        <f t="shared" si="540"/>
        <v>0.24100000000180444</v>
      </c>
      <c r="D24361" s="419">
        <f t="shared" si="541"/>
        <v>0.12050000000090222</v>
      </c>
      <c r="H24361" s="406"/>
      <c r="J24361" s="82">
        <v>78</v>
      </c>
      <c r="K24361" s="320">
        <v>3</v>
      </c>
    </row>
    <row r="24362" spans="1:11" x14ac:dyDescent="0.3">
      <c r="A24362" s="341">
        <v>44029.96111556713</v>
      </c>
      <c r="B24362" s="318">
        <v>41654.678999999996</v>
      </c>
      <c r="C24362" s="318">
        <f t="shared" si="540"/>
        <v>0.23699999999371357</v>
      </c>
      <c r="D24362" s="419">
        <f t="shared" si="541"/>
        <v>0.11849999999685679</v>
      </c>
      <c r="E24362" s="336">
        <f>SUM(C24339:C24362)*7.4805194805</f>
        <v>44.426805194678181</v>
      </c>
      <c r="F24362" s="324">
        <f>AVERAGE(D24339:D24362)</f>
        <v>0.12372916666663514</v>
      </c>
      <c r="G24362" s="324">
        <f>_xlfn.STDEV.S(D24339:D24362)</f>
        <v>3.5262344944547983E-3</v>
      </c>
      <c r="H24362" s="406"/>
      <c r="J24362" s="82">
        <v>79</v>
      </c>
      <c r="K24362" s="321">
        <v>4</v>
      </c>
    </row>
    <row r="24363" spans="1:11" x14ac:dyDescent="0.3">
      <c r="A24363" s="341">
        <v>44030.002782291667</v>
      </c>
      <c r="B24363" s="318">
        <v>41654.928</v>
      </c>
      <c r="C24363" s="318">
        <f t="shared" si="540"/>
        <v>0.24900000000343425</v>
      </c>
      <c r="D24363" s="419">
        <f t="shared" si="541"/>
        <v>0.12450000000171713</v>
      </c>
      <c r="H24363" s="406"/>
      <c r="J24363" s="82">
        <v>80</v>
      </c>
      <c r="K24363" s="391">
        <v>1</v>
      </c>
    </row>
    <row r="24364" spans="1:11" x14ac:dyDescent="0.3">
      <c r="A24364" s="341">
        <v>44030.044449016204</v>
      </c>
      <c r="B24364" s="318">
        <v>41655.18</v>
      </c>
      <c r="C24364" s="318">
        <f t="shared" si="540"/>
        <v>0.25200000000040745</v>
      </c>
      <c r="D24364" s="419">
        <f t="shared" si="541"/>
        <v>0.12600000000020373</v>
      </c>
      <c r="H24364" s="406"/>
      <c r="J24364" s="82">
        <v>81</v>
      </c>
      <c r="K24364" s="319">
        <v>2</v>
      </c>
    </row>
    <row r="24365" spans="1:11" x14ac:dyDescent="0.3">
      <c r="A24365" s="341">
        <v>44030.086115740742</v>
      </c>
      <c r="B24365" s="318">
        <v>41655.425000000003</v>
      </c>
      <c r="C24365" s="318">
        <f t="shared" si="540"/>
        <v>0.24500000000261934</v>
      </c>
      <c r="D24365" s="419">
        <f t="shared" si="541"/>
        <v>0.12250000000130967</v>
      </c>
      <c r="H24365" s="406"/>
      <c r="J24365" s="82">
        <v>82</v>
      </c>
      <c r="K24365" s="320">
        <v>3</v>
      </c>
    </row>
    <row r="24366" spans="1:11" x14ac:dyDescent="0.3">
      <c r="A24366" s="341">
        <v>44030.127782465279</v>
      </c>
      <c r="B24366" s="318">
        <v>41655.661999999997</v>
      </c>
      <c r="C24366" s="318">
        <f t="shared" si="540"/>
        <v>0.23699999999371357</v>
      </c>
      <c r="D24366" s="419">
        <f t="shared" si="541"/>
        <v>0.11849999999685679</v>
      </c>
      <c r="H24366" s="406"/>
      <c r="J24366" s="82">
        <v>83</v>
      </c>
      <c r="K24366" s="321">
        <v>4</v>
      </c>
    </row>
    <row r="24367" spans="1:11" x14ac:dyDescent="0.3">
      <c r="A24367" s="341">
        <v>44030.169449189816</v>
      </c>
      <c r="B24367" s="318">
        <v>41655.915000000001</v>
      </c>
      <c r="C24367" s="318">
        <f t="shared" si="540"/>
        <v>0.25300000000424916</v>
      </c>
      <c r="D24367" s="419">
        <f t="shared" si="541"/>
        <v>0.12650000000212458</v>
      </c>
      <c r="H24367" s="406"/>
      <c r="J24367" s="82">
        <v>84</v>
      </c>
      <c r="K24367" s="391">
        <v>1</v>
      </c>
    </row>
    <row r="24368" spans="1:11" x14ac:dyDescent="0.3">
      <c r="A24368" s="341">
        <v>44030.211115914353</v>
      </c>
      <c r="B24368" s="318">
        <v>41656.171999999999</v>
      </c>
      <c r="C24368" s="318">
        <f t="shared" si="540"/>
        <v>0.25699999999778811</v>
      </c>
      <c r="D24368" s="419">
        <f t="shared" si="541"/>
        <v>0.12849999999889405</v>
      </c>
      <c r="H24368" s="406"/>
      <c r="J24368" s="82">
        <v>85</v>
      </c>
      <c r="K24368" s="319">
        <v>2</v>
      </c>
    </row>
    <row r="24369" spans="1:12" x14ac:dyDescent="0.3">
      <c r="A24369" s="341">
        <v>44030.25278263889</v>
      </c>
      <c r="B24369" s="318">
        <v>41656.43</v>
      </c>
      <c r="C24369" s="318">
        <f t="shared" si="540"/>
        <v>0.25800000000162981</v>
      </c>
      <c r="D24369" s="419">
        <f t="shared" si="541"/>
        <v>0.12900000000081491</v>
      </c>
      <c r="H24369" s="406"/>
      <c r="J24369" s="82">
        <v>86</v>
      </c>
      <c r="K24369" s="320">
        <v>3</v>
      </c>
    </row>
    <row r="24370" spans="1:12" x14ac:dyDescent="0.3">
      <c r="A24370" s="341">
        <v>44030.294449363428</v>
      </c>
      <c r="B24370" s="318">
        <v>41656.673999999999</v>
      </c>
      <c r="C24370" s="318">
        <f t="shared" si="540"/>
        <v>0.24399999999877764</v>
      </c>
      <c r="D24370" s="419">
        <f t="shared" si="541"/>
        <v>0.12199999999938882</v>
      </c>
      <c r="H24370" s="406"/>
      <c r="J24370" s="82">
        <v>87</v>
      </c>
      <c r="K24370" s="321">
        <v>4</v>
      </c>
    </row>
    <row r="24371" spans="1:12" x14ac:dyDescent="0.3">
      <c r="A24371" s="341">
        <v>44030.336116087965</v>
      </c>
      <c r="B24371" s="318">
        <v>41656.93</v>
      </c>
      <c r="C24371" s="318">
        <f t="shared" si="540"/>
        <v>0.25600000000122236</v>
      </c>
      <c r="D24371" s="419">
        <f t="shared" si="541"/>
        <v>0.12800000000061118</v>
      </c>
      <c r="H24371" s="406"/>
      <c r="J24371" s="82">
        <v>88</v>
      </c>
      <c r="K24371" s="391">
        <v>1</v>
      </c>
    </row>
    <row r="24372" spans="1:12" x14ac:dyDescent="0.3">
      <c r="A24372" s="341">
        <v>44030.377782812502</v>
      </c>
      <c r="B24372" s="318">
        <v>41657.188999999998</v>
      </c>
      <c r="C24372" s="318">
        <f t="shared" si="540"/>
        <v>0.25899999999819556</v>
      </c>
      <c r="D24372" s="419">
        <f t="shared" si="541"/>
        <v>0.12949999999909778</v>
      </c>
      <c r="H24372" s="406"/>
      <c r="J24372" s="82">
        <v>89</v>
      </c>
      <c r="K24372" s="319">
        <v>2</v>
      </c>
    </row>
    <row r="24373" spans="1:12" x14ac:dyDescent="0.3">
      <c r="A24373" s="341">
        <v>44030.419449537039</v>
      </c>
      <c r="B24373" s="318">
        <v>41657.438999999998</v>
      </c>
      <c r="C24373" s="318">
        <f t="shared" si="540"/>
        <v>0.25</v>
      </c>
      <c r="D24373" s="419">
        <f t="shared" si="541"/>
        <v>0.125</v>
      </c>
      <c r="H24373" s="406"/>
      <c r="J24373" s="82">
        <v>90</v>
      </c>
      <c r="K24373" s="320">
        <v>3</v>
      </c>
    </row>
    <row r="24374" spans="1:12" x14ac:dyDescent="0.3">
      <c r="A24374" s="341">
        <v>44030.461116261577</v>
      </c>
      <c r="B24374" s="318">
        <v>41657.68</v>
      </c>
      <c r="C24374" s="318">
        <f t="shared" si="540"/>
        <v>0.24100000000180444</v>
      </c>
      <c r="D24374" s="419">
        <f t="shared" si="541"/>
        <v>0.12050000000090222</v>
      </c>
      <c r="H24374" s="406"/>
      <c r="J24374" s="82">
        <v>91</v>
      </c>
      <c r="K24374" s="321">
        <v>4</v>
      </c>
    </row>
    <row r="24375" spans="1:12" x14ac:dyDescent="0.3">
      <c r="A24375" s="341">
        <v>44030.502782986114</v>
      </c>
      <c r="B24375" s="318">
        <v>41657.93</v>
      </c>
      <c r="C24375" s="318">
        <f t="shared" si="540"/>
        <v>0.25</v>
      </c>
      <c r="D24375" s="419">
        <f t="shared" si="541"/>
        <v>0.125</v>
      </c>
      <c r="H24375" s="406"/>
      <c r="J24375" s="82">
        <v>92</v>
      </c>
      <c r="K24375" s="391">
        <v>1</v>
      </c>
    </row>
    <row r="24376" spans="1:12" x14ac:dyDescent="0.3">
      <c r="A24376" s="341">
        <v>44030.544449710651</v>
      </c>
      <c r="B24376" s="318">
        <v>41658.182000000001</v>
      </c>
      <c r="C24376" s="318">
        <f t="shared" si="540"/>
        <v>0.25200000000040745</v>
      </c>
      <c r="D24376" s="419">
        <f t="shared" si="541"/>
        <v>0.12600000000020373</v>
      </c>
      <c r="H24376" s="406"/>
      <c r="J24376" s="82">
        <v>93</v>
      </c>
      <c r="K24376" s="319">
        <v>2</v>
      </c>
    </row>
    <row r="24377" spans="1:12" x14ac:dyDescent="0.3">
      <c r="A24377" s="341">
        <v>44030.586116435188</v>
      </c>
      <c r="B24377" s="318">
        <v>41658.43</v>
      </c>
      <c r="C24377" s="318">
        <f t="shared" si="540"/>
        <v>0.24799999999959255</v>
      </c>
      <c r="D24377" s="419">
        <f t="shared" si="541"/>
        <v>0.12399999999979627</v>
      </c>
      <c r="H24377" s="406"/>
      <c r="J24377" s="82">
        <v>94</v>
      </c>
      <c r="K24377" s="320">
        <v>3</v>
      </c>
    </row>
    <row r="24378" spans="1:12" x14ac:dyDescent="0.3">
      <c r="A24378" s="341">
        <v>44030.627783159725</v>
      </c>
      <c r="B24378" s="318">
        <v>41658.671999999999</v>
      </c>
      <c r="C24378" s="318">
        <f t="shared" si="540"/>
        <v>0.24199999999837019</v>
      </c>
      <c r="D24378" s="419">
        <f t="shared" si="541"/>
        <v>0.12099999999918509</v>
      </c>
      <c r="H24378" s="406"/>
      <c r="J24378" s="82">
        <v>95</v>
      </c>
      <c r="K24378" s="321">
        <v>4</v>
      </c>
    </row>
    <row r="24379" spans="1:12" x14ac:dyDescent="0.3">
      <c r="A24379" s="341">
        <v>44030.638194444444</v>
      </c>
      <c r="B24379" s="318">
        <v>41658.671999999999</v>
      </c>
      <c r="H24379" s="332"/>
      <c r="K24379" s="321">
        <v>4</v>
      </c>
    </row>
    <row r="24380" spans="1:12" x14ac:dyDescent="0.3">
      <c r="A24380" s="341">
        <v>44030.668749999997</v>
      </c>
      <c r="B24380" s="318">
        <v>41658.921000000002</v>
      </c>
      <c r="C24380" s="318">
        <f t="shared" ref="C24380:C24443" si="542">B24380-B24379</f>
        <v>0.24900000000343425</v>
      </c>
      <c r="D24380" s="411">
        <f t="shared" ref="D24380:D24443" si="543">C24380/2</f>
        <v>0.12450000000171713</v>
      </c>
      <c r="H24380" s="332"/>
      <c r="J24380" s="82">
        <v>1</v>
      </c>
      <c r="K24380" s="391">
        <v>1</v>
      </c>
      <c r="L24380" s="54" t="s">
        <v>313</v>
      </c>
    </row>
    <row r="24381" spans="1:12" x14ac:dyDescent="0.3">
      <c r="A24381" s="341">
        <v>44030.710416666669</v>
      </c>
      <c r="B24381" s="318">
        <v>41659.171000000002</v>
      </c>
      <c r="C24381" s="318">
        <f t="shared" si="542"/>
        <v>0.25</v>
      </c>
      <c r="D24381" s="419">
        <f t="shared" si="543"/>
        <v>0.125</v>
      </c>
      <c r="H24381" s="406"/>
      <c r="J24381" s="82">
        <v>2</v>
      </c>
      <c r="K24381" s="319">
        <v>2</v>
      </c>
    </row>
    <row r="24382" spans="1:12" x14ac:dyDescent="0.3">
      <c r="A24382" s="341">
        <v>44030.752083333333</v>
      </c>
      <c r="B24382" s="318">
        <v>41659.42</v>
      </c>
      <c r="C24382" s="318">
        <f t="shared" si="542"/>
        <v>0.24899999999615829</v>
      </c>
      <c r="D24382" s="419">
        <f t="shared" si="543"/>
        <v>0.12449999999807915</v>
      </c>
      <c r="H24382" s="406"/>
      <c r="J24382" s="82">
        <v>3</v>
      </c>
      <c r="K24382" s="320">
        <v>3</v>
      </c>
    </row>
    <row r="24383" spans="1:12" x14ac:dyDescent="0.3">
      <c r="A24383" s="341">
        <v>44030.793749999997</v>
      </c>
      <c r="B24383" s="318">
        <v>41659.658000000003</v>
      </c>
      <c r="C24383" s="318">
        <f t="shared" si="542"/>
        <v>0.23800000000483124</v>
      </c>
      <c r="D24383" s="419">
        <f t="shared" si="543"/>
        <v>0.11900000000241562</v>
      </c>
      <c r="H24383" s="406"/>
      <c r="J24383" s="82">
        <v>4</v>
      </c>
      <c r="K24383" s="321">
        <v>4</v>
      </c>
    </row>
    <row r="24384" spans="1:12" x14ac:dyDescent="0.3">
      <c r="A24384" s="341">
        <v>44030.83541684028</v>
      </c>
      <c r="B24384" s="318">
        <v>41659.900999999998</v>
      </c>
      <c r="C24384" s="318">
        <f t="shared" si="542"/>
        <v>0.24299999999493593</v>
      </c>
      <c r="D24384" s="419">
        <f t="shared" si="543"/>
        <v>0.12149999999746797</v>
      </c>
      <c r="H24384" s="406"/>
      <c r="J24384" s="82">
        <v>5</v>
      </c>
      <c r="K24384" s="391">
        <v>1</v>
      </c>
    </row>
    <row r="24385" spans="1:11" x14ac:dyDescent="0.3">
      <c r="A24385" s="341">
        <v>44030.877083564817</v>
      </c>
      <c r="B24385" s="318">
        <v>41660.148000000001</v>
      </c>
      <c r="C24385" s="318">
        <f t="shared" si="542"/>
        <v>0.2470000000030268</v>
      </c>
      <c r="D24385" s="419">
        <f t="shared" si="543"/>
        <v>0.1235000000015134</v>
      </c>
      <c r="H24385" s="406"/>
      <c r="J24385" s="82">
        <v>6</v>
      </c>
      <c r="K24385" s="319">
        <v>2</v>
      </c>
    </row>
    <row r="24386" spans="1:11" x14ac:dyDescent="0.3">
      <c r="A24386" s="341">
        <v>44030.918750289355</v>
      </c>
      <c r="B24386" s="318">
        <v>41660.392</v>
      </c>
      <c r="C24386" s="318">
        <f t="shared" si="542"/>
        <v>0.24399999999877764</v>
      </c>
      <c r="D24386" s="419">
        <f t="shared" si="543"/>
        <v>0.12199999999938882</v>
      </c>
      <c r="H24386" s="406"/>
      <c r="J24386" s="82">
        <v>7</v>
      </c>
      <c r="K24386" s="320">
        <v>3</v>
      </c>
    </row>
    <row r="24387" spans="1:11" x14ac:dyDescent="0.3">
      <c r="A24387" s="341">
        <v>44030.960417013892</v>
      </c>
      <c r="B24387" s="318">
        <v>41660.623</v>
      </c>
      <c r="C24387" s="318">
        <f t="shared" si="542"/>
        <v>0.23099999999976717</v>
      </c>
      <c r="D24387" s="419">
        <f t="shared" si="543"/>
        <v>0.11549999999988358</v>
      </c>
      <c r="E24387" s="336">
        <f>SUM(C24363:C24387)*7.4805194805</f>
        <v>44.464207792115509</v>
      </c>
      <c r="F24387" s="324">
        <f>AVERAGE(D24363:D24387)</f>
        <v>0.12383333333339881</v>
      </c>
      <c r="G24387" s="324">
        <f>_xlfn.STDEV.S(D24363:D24387)</f>
        <v>3.4536265335457805E-3</v>
      </c>
      <c r="H24387" s="406"/>
      <c r="J24387" s="82">
        <v>8</v>
      </c>
      <c r="K24387" s="321">
        <v>4</v>
      </c>
    </row>
    <row r="24388" spans="1:11" x14ac:dyDescent="0.3">
      <c r="A24388" s="341">
        <v>44031.002083738429</v>
      </c>
      <c r="B24388" s="318">
        <v>41660.870000000003</v>
      </c>
      <c r="C24388" s="318">
        <f t="shared" si="542"/>
        <v>0.2470000000030268</v>
      </c>
      <c r="D24388" s="419">
        <f t="shared" si="543"/>
        <v>0.1235000000015134</v>
      </c>
      <c r="H24388" s="406"/>
      <c r="J24388" s="82">
        <v>9</v>
      </c>
      <c r="K24388" s="391">
        <v>1</v>
      </c>
    </row>
    <row r="24389" spans="1:11" x14ac:dyDescent="0.3">
      <c r="A24389" s="341">
        <v>44031.043750462966</v>
      </c>
      <c r="B24389" s="318">
        <v>41661.127999999997</v>
      </c>
      <c r="C24389" s="318">
        <f t="shared" si="542"/>
        <v>0.25799999999435386</v>
      </c>
      <c r="D24389" s="419">
        <f t="shared" si="543"/>
        <v>0.12899999999717693</v>
      </c>
      <c r="H24389" s="406"/>
      <c r="J24389" s="82">
        <v>10</v>
      </c>
      <c r="K24389" s="319">
        <v>2</v>
      </c>
    </row>
    <row r="24390" spans="1:11" x14ac:dyDescent="0.3">
      <c r="A24390" s="341">
        <v>44031.085417187503</v>
      </c>
      <c r="B24390" s="318">
        <v>41661.379999999997</v>
      </c>
      <c r="C24390" s="318">
        <f t="shared" si="542"/>
        <v>0.25200000000040745</v>
      </c>
      <c r="D24390" s="419">
        <f t="shared" si="543"/>
        <v>0.12600000000020373</v>
      </c>
      <c r="H24390" s="406"/>
      <c r="J24390" s="82">
        <v>11</v>
      </c>
      <c r="K24390" s="320">
        <v>3</v>
      </c>
    </row>
    <row r="24391" spans="1:11" x14ac:dyDescent="0.3">
      <c r="A24391" s="341">
        <v>44031.127083912033</v>
      </c>
      <c r="B24391" s="318">
        <v>41661.620999999999</v>
      </c>
      <c r="C24391" s="318">
        <f t="shared" si="542"/>
        <v>0.24100000000180444</v>
      </c>
      <c r="D24391" s="419">
        <f t="shared" si="543"/>
        <v>0.12050000000090222</v>
      </c>
      <c r="H24391" s="406"/>
      <c r="J24391" s="82">
        <v>12</v>
      </c>
      <c r="K24391" s="321">
        <v>4</v>
      </c>
    </row>
    <row r="24392" spans="1:11" x14ac:dyDescent="0.3">
      <c r="A24392" s="341">
        <v>44031.168750636571</v>
      </c>
      <c r="B24392" s="318">
        <v>41661.870000000003</v>
      </c>
      <c r="C24392" s="318">
        <f t="shared" si="542"/>
        <v>0.24900000000343425</v>
      </c>
      <c r="D24392" s="419">
        <f t="shared" si="543"/>
        <v>0.12450000000171713</v>
      </c>
      <c r="H24392" s="406"/>
      <c r="J24392" s="82">
        <v>13</v>
      </c>
      <c r="K24392" s="391">
        <v>1</v>
      </c>
    </row>
    <row r="24393" spans="1:11" x14ac:dyDescent="0.3">
      <c r="A24393" s="341">
        <v>44031.210417361108</v>
      </c>
      <c r="B24393" s="318">
        <v>41662.127999999997</v>
      </c>
      <c r="C24393" s="318">
        <f t="shared" si="542"/>
        <v>0.25799999999435386</v>
      </c>
      <c r="D24393" s="419">
        <f t="shared" si="543"/>
        <v>0.12899999999717693</v>
      </c>
      <c r="H24393" s="406"/>
      <c r="J24393" s="82">
        <v>14</v>
      </c>
      <c r="K24393" s="319">
        <v>2</v>
      </c>
    </row>
    <row r="24394" spans="1:11" x14ac:dyDescent="0.3">
      <c r="A24394" s="341">
        <v>44031.252084085645</v>
      </c>
      <c r="B24394" s="318">
        <v>41662.385000000002</v>
      </c>
      <c r="C24394" s="318">
        <f t="shared" si="542"/>
        <v>0.25700000000506407</v>
      </c>
      <c r="D24394" s="419">
        <f t="shared" si="543"/>
        <v>0.12850000000253203</v>
      </c>
      <c r="H24394" s="406"/>
      <c r="J24394" s="82">
        <v>15</v>
      </c>
      <c r="K24394" s="320">
        <v>3</v>
      </c>
    </row>
    <row r="24395" spans="1:11" x14ac:dyDescent="0.3">
      <c r="A24395" s="341">
        <v>44031.293750810182</v>
      </c>
      <c r="B24395" s="318">
        <v>41662.633000000002</v>
      </c>
      <c r="C24395" s="318">
        <f t="shared" si="542"/>
        <v>0.24799999999959255</v>
      </c>
      <c r="D24395" s="419">
        <f t="shared" si="543"/>
        <v>0.12399999999979627</v>
      </c>
      <c r="H24395" s="406"/>
      <c r="J24395" s="82">
        <v>16</v>
      </c>
      <c r="K24395" s="321">
        <v>4</v>
      </c>
    </row>
    <row r="24396" spans="1:11" x14ac:dyDescent="0.3">
      <c r="A24396" s="341">
        <v>44031.335417534719</v>
      </c>
      <c r="B24396" s="318">
        <v>41662.89</v>
      </c>
      <c r="C24396" s="318">
        <f t="shared" si="542"/>
        <v>0.25699999999778811</v>
      </c>
      <c r="D24396" s="419">
        <f t="shared" si="543"/>
        <v>0.12849999999889405</v>
      </c>
      <c r="H24396" s="406"/>
      <c r="J24396" s="82">
        <v>17</v>
      </c>
      <c r="K24396" s="391">
        <v>1</v>
      </c>
    </row>
    <row r="24397" spans="1:11" x14ac:dyDescent="0.3">
      <c r="A24397" s="341">
        <v>44031.377084259257</v>
      </c>
      <c r="B24397" s="318">
        <v>41663.148000000001</v>
      </c>
      <c r="C24397" s="318">
        <f t="shared" si="542"/>
        <v>0.25800000000162981</v>
      </c>
      <c r="D24397" s="419">
        <f t="shared" si="543"/>
        <v>0.12900000000081491</v>
      </c>
      <c r="H24397" s="406"/>
      <c r="J24397" s="82">
        <v>18</v>
      </c>
      <c r="K24397" s="319">
        <v>2</v>
      </c>
    </row>
    <row r="24398" spans="1:11" x14ac:dyDescent="0.3">
      <c r="A24398" s="341">
        <v>44031.418750983794</v>
      </c>
      <c r="B24398" s="318">
        <v>41663.396000000001</v>
      </c>
      <c r="C24398" s="318">
        <f t="shared" si="542"/>
        <v>0.24799999999959255</v>
      </c>
      <c r="D24398" s="419">
        <f t="shared" si="543"/>
        <v>0.12399999999979627</v>
      </c>
      <c r="H24398" s="406"/>
      <c r="J24398" s="82">
        <v>19</v>
      </c>
      <c r="K24398" s="320">
        <v>3</v>
      </c>
    </row>
    <row r="24399" spans="1:11" x14ac:dyDescent="0.3">
      <c r="A24399" s="341">
        <v>44031.460417708331</v>
      </c>
      <c r="B24399" s="318">
        <v>41663.637999999999</v>
      </c>
      <c r="C24399" s="318">
        <f t="shared" si="542"/>
        <v>0.24199999999837019</v>
      </c>
      <c r="D24399" s="419">
        <f t="shared" si="543"/>
        <v>0.12099999999918509</v>
      </c>
      <c r="H24399" s="406"/>
      <c r="J24399" s="82">
        <v>20</v>
      </c>
      <c r="K24399" s="321">
        <v>4</v>
      </c>
    </row>
    <row r="24400" spans="1:11" x14ac:dyDescent="0.3">
      <c r="A24400" s="341">
        <v>44031.502084432868</v>
      </c>
      <c r="B24400" s="318">
        <v>41663.887999999999</v>
      </c>
      <c r="C24400" s="318">
        <f t="shared" si="542"/>
        <v>0.25</v>
      </c>
      <c r="D24400" s="419">
        <f t="shared" si="543"/>
        <v>0.125</v>
      </c>
      <c r="H24400" s="406"/>
      <c r="J24400" s="82">
        <v>21</v>
      </c>
      <c r="K24400" s="391">
        <v>1</v>
      </c>
    </row>
    <row r="24401" spans="1:11" x14ac:dyDescent="0.3">
      <c r="A24401" s="341">
        <v>44031.543751157405</v>
      </c>
      <c r="B24401" s="318">
        <v>41664.142</v>
      </c>
      <c r="C24401" s="318">
        <f t="shared" si="542"/>
        <v>0.25400000000081491</v>
      </c>
      <c r="D24401" s="419">
        <f t="shared" si="543"/>
        <v>0.12700000000040745</v>
      </c>
      <c r="H24401" s="406"/>
      <c r="J24401" s="82">
        <v>22</v>
      </c>
      <c r="K24401" s="319">
        <v>2</v>
      </c>
    </row>
    <row r="24402" spans="1:11" x14ac:dyDescent="0.3">
      <c r="A24402" s="341">
        <v>44031.585417881943</v>
      </c>
      <c r="B24402" s="318">
        <v>41664.392</v>
      </c>
      <c r="C24402" s="318">
        <f t="shared" si="542"/>
        <v>0.25</v>
      </c>
      <c r="D24402" s="419">
        <f t="shared" si="543"/>
        <v>0.125</v>
      </c>
      <c r="H24402" s="406"/>
      <c r="J24402" s="82">
        <v>23</v>
      </c>
      <c r="K24402" s="320">
        <v>3</v>
      </c>
    </row>
    <row r="24403" spans="1:11" x14ac:dyDescent="0.3">
      <c r="A24403" s="341">
        <v>44031.62708460648</v>
      </c>
      <c r="B24403" s="318">
        <v>41664.629999999997</v>
      </c>
      <c r="C24403" s="318">
        <f t="shared" si="542"/>
        <v>0.23799999999755528</v>
      </c>
      <c r="D24403" s="419">
        <f t="shared" si="543"/>
        <v>0.11899999999877764</v>
      </c>
      <c r="H24403" s="406"/>
      <c r="J24403" s="82">
        <v>24</v>
      </c>
      <c r="K24403" s="321">
        <v>4</v>
      </c>
    </row>
    <row r="24404" spans="1:11" x14ac:dyDescent="0.3">
      <c r="A24404" s="341">
        <v>44031.668751331017</v>
      </c>
      <c r="B24404" s="318">
        <v>41664.873</v>
      </c>
      <c r="C24404" s="318">
        <f t="shared" si="542"/>
        <v>0.24300000000221189</v>
      </c>
      <c r="D24404" s="419">
        <f t="shared" si="543"/>
        <v>0.12150000000110595</v>
      </c>
      <c r="H24404" s="406"/>
      <c r="J24404" s="82">
        <v>25</v>
      </c>
      <c r="K24404" s="391">
        <v>1</v>
      </c>
    </row>
    <row r="24405" spans="1:11" x14ac:dyDescent="0.3">
      <c r="A24405" s="341">
        <v>44031.710418055554</v>
      </c>
      <c r="B24405" s="318">
        <v>41665.127999999997</v>
      </c>
      <c r="C24405" s="318">
        <f t="shared" si="542"/>
        <v>0.25499999999738066</v>
      </c>
      <c r="D24405" s="419">
        <f t="shared" si="543"/>
        <v>0.12749999999869033</v>
      </c>
      <c r="H24405" s="406"/>
      <c r="J24405" s="82">
        <v>26</v>
      </c>
      <c r="K24405" s="319">
        <v>2</v>
      </c>
    </row>
    <row r="24406" spans="1:11" x14ac:dyDescent="0.3">
      <c r="A24406" s="341">
        <v>44031.752084780092</v>
      </c>
      <c r="B24406" s="318">
        <v>41665.375999999997</v>
      </c>
      <c r="C24406" s="318">
        <f t="shared" si="542"/>
        <v>0.24799999999959255</v>
      </c>
      <c r="D24406" s="419">
        <f t="shared" si="543"/>
        <v>0.12399999999979627</v>
      </c>
      <c r="H24406" s="406"/>
      <c r="J24406" s="82">
        <v>27</v>
      </c>
      <c r="K24406" s="320">
        <v>3</v>
      </c>
    </row>
    <row r="24407" spans="1:11" x14ac:dyDescent="0.3">
      <c r="A24407" s="341">
        <v>44031.793751504629</v>
      </c>
      <c r="B24407" s="318">
        <v>41665.612000000001</v>
      </c>
      <c r="C24407" s="318">
        <f t="shared" si="542"/>
        <v>0.23600000000442378</v>
      </c>
      <c r="D24407" s="419">
        <f t="shared" si="543"/>
        <v>0.11800000000221189</v>
      </c>
      <c r="H24407" s="406"/>
      <c r="J24407" s="82">
        <v>28</v>
      </c>
      <c r="K24407" s="321">
        <v>4</v>
      </c>
    </row>
    <row r="24408" spans="1:11" x14ac:dyDescent="0.3">
      <c r="A24408" s="341">
        <v>44031.835418229166</v>
      </c>
      <c r="B24408" s="318">
        <v>41665.855000000003</v>
      </c>
      <c r="C24408" s="318">
        <f t="shared" si="542"/>
        <v>0.24300000000221189</v>
      </c>
      <c r="D24408" s="419">
        <f t="shared" si="543"/>
        <v>0.12150000000110595</v>
      </c>
      <c r="H24408" s="406"/>
      <c r="J24408" s="82">
        <v>29</v>
      </c>
      <c r="K24408" s="391">
        <v>1</v>
      </c>
    </row>
    <row r="24409" spans="1:11" x14ac:dyDescent="0.3">
      <c r="A24409" s="341">
        <v>44031.877084953703</v>
      </c>
      <c r="B24409" s="318">
        <v>41666.107000000004</v>
      </c>
      <c r="C24409" s="318">
        <f t="shared" si="542"/>
        <v>0.25200000000040745</v>
      </c>
      <c r="D24409" s="419">
        <f t="shared" si="543"/>
        <v>0.12600000000020373</v>
      </c>
      <c r="H24409" s="406"/>
      <c r="J24409" s="82">
        <v>30</v>
      </c>
      <c r="K24409" s="319">
        <v>2</v>
      </c>
    </row>
    <row r="24410" spans="1:11" x14ac:dyDescent="0.3">
      <c r="A24410" s="341">
        <v>44031.91875167824</v>
      </c>
      <c r="B24410" s="318">
        <v>41666.358</v>
      </c>
      <c r="C24410" s="318">
        <f t="shared" si="542"/>
        <v>0.25099999999656575</v>
      </c>
      <c r="D24410" s="419">
        <f t="shared" si="543"/>
        <v>0.12549999999828287</v>
      </c>
      <c r="H24410" s="406"/>
      <c r="J24410" s="82">
        <v>31</v>
      </c>
      <c r="K24410" s="320">
        <v>3</v>
      </c>
    </row>
    <row r="24411" spans="1:11" x14ac:dyDescent="0.3">
      <c r="A24411" s="341">
        <v>44031.960418402778</v>
      </c>
      <c r="B24411" s="318">
        <v>41666.595999999998</v>
      </c>
      <c r="C24411" s="318">
        <f t="shared" si="542"/>
        <v>0.23799999999755528</v>
      </c>
      <c r="D24411" s="419">
        <f t="shared" si="543"/>
        <v>0.11899999999877764</v>
      </c>
      <c r="E24411" s="336">
        <f>SUM(C24388:C24411)*7.4805194805</f>
        <v>44.681142857012567</v>
      </c>
      <c r="F24411" s="324">
        <f>AVERAGE(D24388:D24411)</f>
        <v>0.12443749999996119</v>
      </c>
      <c r="G24411" s="324">
        <f>_xlfn.STDEV.S(D24388:D24411)</f>
        <v>3.3921664870231955E-3</v>
      </c>
      <c r="H24411" s="404"/>
      <c r="I24411" s="344">
        <f>AVERAGE(D24243:D24411)</f>
        <v>0.12406547619045905</v>
      </c>
      <c r="J24411" s="82">
        <v>32</v>
      </c>
      <c r="K24411" s="321">
        <v>4</v>
      </c>
    </row>
    <row r="24412" spans="1:11" x14ac:dyDescent="0.3">
      <c r="A24412" s="341">
        <v>44032.002085127315</v>
      </c>
      <c r="B24412" s="318">
        <v>41666.839999999997</v>
      </c>
      <c r="C24412" s="318">
        <f t="shared" si="542"/>
        <v>0.24399999999877764</v>
      </c>
      <c r="D24412" s="419">
        <f t="shared" si="543"/>
        <v>0.12199999999938882</v>
      </c>
      <c r="H24412" s="406"/>
      <c r="J24412" s="82">
        <v>33</v>
      </c>
      <c r="K24412" s="391">
        <v>1</v>
      </c>
    </row>
    <row r="24413" spans="1:11" x14ac:dyDescent="0.3">
      <c r="A24413" s="341">
        <v>44032.043751851852</v>
      </c>
      <c r="B24413" s="318">
        <v>41667.095000000001</v>
      </c>
      <c r="C24413" s="318">
        <f t="shared" si="542"/>
        <v>0.25500000000465661</v>
      </c>
      <c r="D24413" s="419">
        <f t="shared" si="543"/>
        <v>0.12750000000232831</v>
      </c>
      <c r="H24413" s="406"/>
      <c r="J24413" s="82">
        <v>34</v>
      </c>
      <c r="K24413" s="319">
        <v>2</v>
      </c>
    </row>
    <row r="24414" spans="1:11" x14ac:dyDescent="0.3">
      <c r="A24414" s="341">
        <v>44032.085418576389</v>
      </c>
      <c r="B24414" s="318">
        <v>41667.35</v>
      </c>
      <c r="C24414" s="318">
        <f t="shared" si="542"/>
        <v>0.25499999999738066</v>
      </c>
      <c r="D24414" s="419">
        <f t="shared" si="543"/>
        <v>0.12749999999869033</v>
      </c>
      <c r="H24414" s="406"/>
      <c r="J24414" s="82">
        <v>35</v>
      </c>
      <c r="K24414" s="320">
        <v>3</v>
      </c>
    </row>
    <row r="24415" spans="1:11" x14ac:dyDescent="0.3">
      <c r="A24415" s="341">
        <v>44032.127085300926</v>
      </c>
      <c r="B24415" s="318">
        <v>41667.599000000002</v>
      </c>
      <c r="C24415" s="318">
        <f t="shared" si="542"/>
        <v>0.24900000000343425</v>
      </c>
      <c r="D24415" s="419">
        <f t="shared" si="543"/>
        <v>0.12450000000171713</v>
      </c>
      <c r="H24415" s="406"/>
      <c r="J24415" s="82">
        <v>36</v>
      </c>
      <c r="K24415" s="321">
        <v>4</v>
      </c>
    </row>
    <row r="24416" spans="1:11" x14ac:dyDescent="0.3">
      <c r="A24416" s="341">
        <v>44032.168752025464</v>
      </c>
      <c r="B24416" s="318">
        <v>41667.851999999999</v>
      </c>
      <c r="C24416" s="318">
        <f t="shared" si="542"/>
        <v>0.2529999999969732</v>
      </c>
      <c r="D24416" s="419">
        <f t="shared" si="543"/>
        <v>0.1264999999984866</v>
      </c>
      <c r="H24416" s="406"/>
      <c r="J24416" s="82">
        <v>37</v>
      </c>
      <c r="K24416" s="391">
        <v>1</v>
      </c>
    </row>
    <row r="24417" spans="1:11" x14ac:dyDescent="0.3">
      <c r="A24417" s="341">
        <v>44032.210418750001</v>
      </c>
      <c r="B24417" s="318">
        <v>41668.114000000001</v>
      </c>
      <c r="C24417" s="318">
        <f t="shared" si="542"/>
        <v>0.26200000000244472</v>
      </c>
      <c r="D24417" s="419">
        <f t="shared" si="543"/>
        <v>0.13100000000122236</v>
      </c>
      <c r="H24417" s="406"/>
      <c r="J24417" s="82">
        <v>38</v>
      </c>
      <c r="K24417" s="319">
        <v>2</v>
      </c>
    </row>
    <row r="24418" spans="1:11" x14ac:dyDescent="0.3">
      <c r="A24418" s="341">
        <v>44032.252085474538</v>
      </c>
      <c r="B24418" s="318">
        <v>41668.370000000003</v>
      </c>
      <c r="C24418" s="318">
        <f t="shared" si="542"/>
        <v>0.25600000000122236</v>
      </c>
      <c r="D24418" s="419">
        <f t="shared" si="543"/>
        <v>0.12800000000061118</v>
      </c>
      <c r="H24418" s="406"/>
      <c r="J24418" s="82">
        <v>39</v>
      </c>
      <c r="K24418" s="320">
        <v>3</v>
      </c>
    </row>
    <row r="24419" spans="1:11" x14ac:dyDescent="0.3">
      <c r="A24419" s="341">
        <v>44032.293752199075</v>
      </c>
      <c r="B24419" s="318">
        <v>41668.618999999999</v>
      </c>
      <c r="C24419" s="318">
        <f t="shared" si="542"/>
        <v>0.24899999999615829</v>
      </c>
      <c r="D24419" s="419">
        <f t="shared" si="543"/>
        <v>0.12449999999807915</v>
      </c>
      <c r="H24419" s="406"/>
      <c r="J24419" s="82">
        <v>40</v>
      </c>
      <c r="K24419" s="321">
        <v>4</v>
      </c>
    </row>
    <row r="24420" spans="1:11" x14ac:dyDescent="0.3">
      <c r="A24420" s="341">
        <v>44032.335418923612</v>
      </c>
      <c r="B24420" s="318">
        <v>41668.873</v>
      </c>
      <c r="C24420" s="318">
        <f t="shared" si="542"/>
        <v>0.25400000000081491</v>
      </c>
      <c r="D24420" s="419">
        <f t="shared" si="543"/>
        <v>0.12700000000040745</v>
      </c>
      <c r="H24420" s="406"/>
      <c r="J24420" s="82">
        <v>41</v>
      </c>
      <c r="K24420" s="391">
        <v>1</v>
      </c>
    </row>
    <row r="24421" spans="1:11" x14ac:dyDescent="0.3">
      <c r="A24421" s="341">
        <v>44032.37708564815</v>
      </c>
      <c r="B24421" s="318">
        <v>41669.137999999999</v>
      </c>
      <c r="C24421" s="318">
        <f t="shared" si="542"/>
        <v>0.26499999999941792</v>
      </c>
      <c r="D24421" s="419">
        <f t="shared" si="543"/>
        <v>0.13249999999970896</v>
      </c>
      <c r="H24421" s="406"/>
      <c r="J24421" s="82">
        <v>42</v>
      </c>
      <c r="K24421" s="319">
        <v>2</v>
      </c>
    </row>
    <row r="24422" spans="1:11" x14ac:dyDescent="0.3">
      <c r="A24422" s="341">
        <v>44032.418752372687</v>
      </c>
      <c r="B24422" s="318">
        <v>41669.392999999996</v>
      </c>
      <c r="C24422" s="318">
        <f t="shared" si="542"/>
        <v>0.25499999999738066</v>
      </c>
      <c r="D24422" s="419">
        <f t="shared" si="543"/>
        <v>0.12749999999869033</v>
      </c>
      <c r="H24422" s="406"/>
      <c r="J24422" s="82">
        <v>43</v>
      </c>
      <c r="K24422" s="320">
        <v>3</v>
      </c>
    </row>
    <row r="24423" spans="1:11" x14ac:dyDescent="0.3">
      <c r="A24423" s="341">
        <v>44032.460419097224</v>
      </c>
      <c r="B24423" s="318">
        <v>41669.637999999999</v>
      </c>
      <c r="C24423" s="318">
        <f t="shared" si="542"/>
        <v>0.24500000000261934</v>
      </c>
      <c r="D24423" s="419">
        <f t="shared" si="543"/>
        <v>0.12250000000130967</v>
      </c>
      <c r="H24423" s="406"/>
      <c r="J24423" s="82">
        <v>44</v>
      </c>
      <c r="K24423" s="321">
        <v>4</v>
      </c>
    </row>
    <row r="24424" spans="1:11" x14ac:dyDescent="0.3">
      <c r="A24424" s="341">
        <v>44032.502085821761</v>
      </c>
      <c r="B24424" s="318">
        <v>41669.887999999999</v>
      </c>
      <c r="C24424" s="318">
        <f t="shared" si="542"/>
        <v>0.25</v>
      </c>
      <c r="D24424" s="419">
        <f t="shared" si="543"/>
        <v>0.125</v>
      </c>
      <c r="H24424" s="406"/>
      <c r="J24424" s="82">
        <v>45</v>
      </c>
      <c r="K24424" s="391">
        <v>1</v>
      </c>
    </row>
    <row r="24425" spans="1:11" x14ac:dyDescent="0.3">
      <c r="A24425" s="341">
        <v>44032.543752546298</v>
      </c>
      <c r="B24425" s="318">
        <v>41670.142</v>
      </c>
      <c r="C24425" s="318">
        <f t="shared" si="542"/>
        <v>0.25400000000081491</v>
      </c>
      <c r="D24425" s="419">
        <f t="shared" si="543"/>
        <v>0.12700000000040745</v>
      </c>
      <c r="H24425" s="406"/>
      <c r="J24425" s="82">
        <v>46</v>
      </c>
      <c r="K24425" s="319">
        <v>2</v>
      </c>
    </row>
    <row r="24426" spans="1:11" x14ac:dyDescent="0.3">
      <c r="A24426" s="341">
        <v>44032.585419270836</v>
      </c>
      <c r="B24426" s="318">
        <v>41670.398000000001</v>
      </c>
      <c r="C24426" s="318">
        <f t="shared" si="542"/>
        <v>0.25600000000122236</v>
      </c>
      <c r="D24426" s="419">
        <f t="shared" si="543"/>
        <v>0.12800000000061118</v>
      </c>
      <c r="H24426" s="406"/>
      <c r="J24426" s="82">
        <v>47</v>
      </c>
      <c r="K24426" s="320">
        <v>3</v>
      </c>
    </row>
    <row r="24427" spans="1:11" x14ac:dyDescent="0.3">
      <c r="A24427" s="341">
        <v>44032.627085995373</v>
      </c>
      <c r="B24427" s="318">
        <v>41670.637999999999</v>
      </c>
      <c r="C24427" s="318">
        <f t="shared" si="542"/>
        <v>0.23999999999796273</v>
      </c>
      <c r="D24427" s="419">
        <f t="shared" si="543"/>
        <v>0.11999999999898137</v>
      </c>
      <c r="H24427" s="406"/>
      <c r="J24427" s="82">
        <v>48</v>
      </c>
      <c r="K24427" s="321">
        <v>4</v>
      </c>
    </row>
    <row r="24428" spans="1:11" x14ac:dyDescent="0.3">
      <c r="A24428" s="341">
        <v>44032.66875271991</v>
      </c>
      <c r="B24428" s="318">
        <v>41670.881999999998</v>
      </c>
      <c r="C24428" s="318">
        <f t="shared" si="542"/>
        <v>0.24399999999877764</v>
      </c>
      <c r="D24428" s="419">
        <f t="shared" si="543"/>
        <v>0.12199999999938882</v>
      </c>
      <c r="H24428" s="406"/>
      <c r="J24428" s="82">
        <v>49</v>
      </c>
      <c r="K24428" s="391">
        <v>1</v>
      </c>
    </row>
    <row r="24429" spans="1:11" x14ac:dyDescent="0.3">
      <c r="A24429" s="341">
        <v>44032.710419444447</v>
      </c>
      <c r="B24429" s="318">
        <v>41671.127</v>
      </c>
      <c r="C24429" s="318">
        <f t="shared" si="542"/>
        <v>0.24500000000261934</v>
      </c>
      <c r="D24429" s="419">
        <f t="shared" si="543"/>
        <v>0.12250000000130967</v>
      </c>
      <c r="H24429" s="406"/>
      <c r="J24429" s="82">
        <v>50</v>
      </c>
      <c r="K24429" s="319">
        <v>2</v>
      </c>
    </row>
    <row r="24430" spans="1:11" x14ac:dyDescent="0.3">
      <c r="A24430" s="341">
        <v>44032.752086168985</v>
      </c>
      <c r="B24430" s="318">
        <v>41671.362999999998</v>
      </c>
      <c r="C24430" s="318">
        <f t="shared" si="542"/>
        <v>0.23599999999714782</v>
      </c>
      <c r="D24430" s="419">
        <f t="shared" si="543"/>
        <v>0.11799999999857391</v>
      </c>
      <c r="H24430" s="406"/>
      <c r="J24430" s="82">
        <v>51</v>
      </c>
      <c r="K24430" s="320">
        <v>3</v>
      </c>
    </row>
    <row r="24431" spans="1:11" x14ac:dyDescent="0.3">
      <c r="A24431" s="341">
        <v>44032.793752893522</v>
      </c>
      <c r="B24431" s="318">
        <v>41671.599000000002</v>
      </c>
      <c r="C24431" s="318">
        <f t="shared" si="542"/>
        <v>0.23600000000442378</v>
      </c>
      <c r="D24431" s="419">
        <f t="shared" si="543"/>
        <v>0.11800000000221189</v>
      </c>
      <c r="H24431" s="406"/>
      <c r="J24431" s="82">
        <v>52</v>
      </c>
      <c r="K24431" s="321">
        <v>4</v>
      </c>
    </row>
    <row r="24432" spans="1:11" x14ac:dyDescent="0.3">
      <c r="A24432" s="341">
        <v>44032.835419618059</v>
      </c>
      <c r="B24432" s="318">
        <v>41671.841</v>
      </c>
      <c r="C24432" s="318">
        <f t="shared" si="542"/>
        <v>0.24199999999837019</v>
      </c>
      <c r="D24432" s="419">
        <f t="shared" si="543"/>
        <v>0.12099999999918509</v>
      </c>
      <c r="H24432" s="406"/>
      <c r="J24432" s="82">
        <v>53</v>
      </c>
      <c r="K24432" s="391">
        <v>1</v>
      </c>
    </row>
    <row r="24433" spans="1:11" x14ac:dyDescent="0.3">
      <c r="A24433" s="341">
        <v>44032.877086342596</v>
      </c>
      <c r="B24433" s="318">
        <v>41672.089</v>
      </c>
      <c r="C24433" s="318">
        <f t="shared" si="542"/>
        <v>0.24799999999959255</v>
      </c>
      <c r="D24433" s="419">
        <f t="shared" si="543"/>
        <v>0.12399999999979627</v>
      </c>
      <c r="H24433" s="406"/>
      <c r="J24433" s="82">
        <v>54</v>
      </c>
      <c r="K24433" s="319">
        <v>2</v>
      </c>
    </row>
    <row r="24434" spans="1:11" x14ac:dyDescent="0.3">
      <c r="A24434" s="341">
        <v>44032.918753067126</v>
      </c>
      <c r="B24434" s="318">
        <v>41672.332000000002</v>
      </c>
      <c r="C24434" s="318">
        <f t="shared" si="542"/>
        <v>0.24300000000221189</v>
      </c>
      <c r="D24434" s="419">
        <f t="shared" si="543"/>
        <v>0.12150000000110595</v>
      </c>
      <c r="H24434" s="406"/>
      <c r="J24434" s="82">
        <v>55</v>
      </c>
      <c r="K24434" s="320">
        <v>3</v>
      </c>
    </row>
    <row r="24435" spans="1:11" x14ac:dyDescent="0.3">
      <c r="A24435" s="341">
        <v>44032.960419791663</v>
      </c>
      <c r="B24435" s="318">
        <v>41672.57</v>
      </c>
      <c r="C24435" s="318">
        <f t="shared" si="542"/>
        <v>0.23799999999755528</v>
      </c>
      <c r="D24435" s="419">
        <f t="shared" si="543"/>
        <v>0.11899999999877764</v>
      </c>
      <c r="E24435" s="336">
        <f>SUM(C24412:C24435)*7.4805194805</f>
        <v>44.688623376521804</v>
      </c>
      <c r="F24435" s="324">
        <f>AVERAGE(D24412:D24435)</f>
        <v>0.12445833333337457</v>
      </c>
      <c r="G24435" s="324">
        <f>_xlfn.STDEV.S(D24412:D24435)</f>
        <v>3.9090660140843067E-3</v>
      </c>
      <c r="H24435" s="406"/>
      <c r="J24435" s="82">
        <v>56</v>
      </c>
      <c r="K24435" s="321">
        <v>4</v>
      </c>
    </row>
    <row r="24436" spans="1:11" x14ac:dyDescent="0.3">
      <c r="A24436" s="341">
        <v>44033.002086516201</v>
      </c>
      <c r="B24436" s="318">
        <v>41672.811000000002</v>
      </c>
      <c r="C24436" s="318">
        <f t="shared" si="542"/>
        <v>0.24100000000180444</v>
      </c>
      <c r="D24436" s="419">
        <f t="shared" si="543"/>
        <v>0.12050000000090222</v>
      </c>
      <c r="H24436" s="406"/>
      <c r="J24436" s="82">
        <v>57</v>
      </c>
      <c r="K24436" s="391">
        <v>1</v>
      </c>
    </row>
    <row r="24437" spans="1:11" x14ac:dyDescent="0.3">
      <c r="A24437" s="341">
        <v>44033.043753240738</v>
      </c>
      <c r="B24437" s="318">
        <v>41673.067000000003</v>
      </c>
      <c r="C24437" s="318">
        <f t="shared" si="542"/>
        <v>0.25600000000122236</v>
      </c>
      <c r="D24437" s="419">
        <f t="shared" si="543"/>
        <v>0.12800000000061118</v>
      </c>
      <c r="H24437" s="406"/>
      <c r="J24437" s="82">
        <v>58</v>
      </c>
      <c r="K24437" s="319">
        <v>2</v>
      </c>
    </row>
    <row r="24438" spans="1:11" x14ac:dyDescent="0.3">
      <c r="A24438" s="341">
        <v>44033.085419965275</v>
      </c>
      <c r="B24438" s="318">
        <v>41673.32</v>
      </c>
      <c r="C24438" s="318">
        <f t="shared" si="542"/>
        <v>0.2529999999969732</v>
      </c>
      <c r="D24438" s="419">
        <f t="shared" si="543"/>
        <v>0.1264999999984866</v>
      </c>
      <c r="H24438" s="406"/>
      <c r="J24438" s="82">
        <v>59</v>
      </c>
      <c r="K24438" s="320">
        <v>3</v>
      </c>
    </row>
    <row r="24439" spans="1:11" x14ac:dyDescent="0.3">
      <c r="A24439" s="341">
        <v>44033.127086689812</v>
      </c>
      <c r="B24439" s="318">
        <v>41673.561999999998</v>
      </c>
      <c r="C24439" s="318">
        <f t="shared" si="542"/>
        <v>0.24199999999837019</v>
      </c>
      <c r="D24439" s="419">
        <f t="shared" si="543"/>
        <v>0.12099999999918509</v>
      </c>
      <c r="H24439" s="406"/>
      <c r="J24439" s="82">
        <v>60</v>
      </c>
      <c r="K24439" s="321">
        <v>4</v>
      </c>
    </row>
    <row r="24440" spans="1:11" x14ac:dyDescent="0.3">
      <c r="A24440" s="341">
        <v>44033.168753414349</v>
      </c>
      <c r="B24440" s="318">
        <v>41673.811000000002</v>
      </c>
      <c r="C24440" s="318">
        <f t="shared" si="542"/>
        <v>0.24900000000343425</v>
      </c>
      <c r="D24440" s="419">
        <f t="shared" si="543"/>
        <v>0.12450000000171713</v>
      </c>
      <c r="H24440" s="406"/>
      <c r="J24440" s="82">
        <v>61</v>
      </c>
      <c r="K24440" s="391">
        <v>1</v>
      </c>
    </row>
    <row r="24441" spans="1:11" x14ac:dyDescent="0.3">
      <c r="A24441" s="341">
        <v>44033.210420138887</v>
      </c>
      <c r="B24441" s="318">
        <v>41674.07</v>
      </c>
      <c r="C24441" s="318">
        <f t="shared" si="542"/>
        <v>0.25899999999819556</v>
      </c>
      <c r="D24441" s="419">
        <f t="shared" si="543"/>
        <v>0.12949999999909778</v>
      </c>
      <c r="H24441" s="406"/>
      <c r="J24441" s="82">
        <v>62</v>
      </c>
      <c r="K24441" s="319">
        <v>2</v>
      </c>
    </row>
    <row r="24442" spans="1:11" x14ac:dyDescent="0.3">
      <c r="A24442" s="341">
        <v>44033.252086863424</v>
      </c>
      <c r="B24442" s="318">
        <v>41674.328999999998</v>
      </c>
      <c r="C24442" s="318">
        <f t="shared" si="542"/>
        <v>0.25899999999819556</v>
      </c>
      <c r="D24442" s="419">
        <f t="shared" si="543"/>
        <v>0.12949999999909778</v>
      </c>
      <c r="H24442" s="406"/>
      <c r="J24442" s="82">
        <v>63</v>
      </c>
      <c r="K24442" s="320">
        <v>3</v>
      </c>
    </row>
    <row r="24443" spans="1:11" x14ac:dyDescent="0.3">
      <c r="A24443" s="341">
        <v>44033.293753587961</v>
      </c>
      <c r="B24443" s="318">
        <v>41674.578000000001</v>
      </c>
      <c r="C24443" s="318">
        <f t="shared" si="542"/>
        <v>0.24900000000343425</v>
      </c>
      <c r="D24443" s="419">
        <f t="shared" si="543"/>
        <v>0.12450000000171713</v>
      </c>
      <c r="H24443" s="406"/>
      <c r="J24443" s="82">
        <v>64</v>
      </c>
      <c r="K24443" s="321">
        <v>4</v>
      </c>
    </row>
    <row r="24444" spans="1:11" x14ac:dyDescent="0.3">
      <c r="A24444" s="341">
        <v>44033.335420312498</v>
      </c>
      <c r="B24444" s="318">
        <v>41674.826000000001</v>
      </c>
      <c r="C24444" s="318">
        <f t="shared" ref="C24444:C24479" si="544">B24444-B24443</f>
        <v>0.24799999999959255</v>
      </c>
      <c r="D24444" s="419">
        <f t="shared" ref="D24444:D24479" si="545">C24444/2</f>
        <v>0.12399999999979627</v>
      </c>
      <c r="H24444" s="406"/>
      <c r="J24444" s="82">
        <v>65</v>
      </c>
      <c r="K24444" s="391">
        <v>1</v>
      </c>
    </row>
    <row r="24445" spans="1:11" x14ac:dyDescent="0.3">
      <c r="A24445" s="341">
        <v>44033.377087037035</v>
      </c>
      <c r="B24445" s="318">
        <v>41675.084999999999</v>
      </c>
      <c r="C24445" s="318">
        <f t="shared" si="544"/>
        <v>0.25899999999819556</v>
      </c>
      <c r="D24445" s="419">
        <f t="shared" si="545"/>
        <v>0.12949999999909778</v>
      </c>
      <c r="H24445" s="406"/>
      <c r="J24445" s="82">
        <v>66</v>
      </c>
      <c r="K24445" s="319">
        <v>2</v>
      </c>
    </row>
    <row r="24446" spans="1:11" x14ac:dyDescent="0.3">
      <c r="A24446" s="341">
        <v>44033.418753761573</v>
      </c>
      <c r="B24446" s="318">
        <v>41675.341999999997</v>
      </c>
      <c r="C24446" s="318">
        <f t="shared" si="544"/>
        <v>0.25699999999778811</v>
      </c>
      <c r="D24446" s="419">
        <f t="shared" si="545"/>
        <v>0.12849999999889405</v>
      </c>
      <c r="H24446" s="406"/>
      <c r="J24446" s="82">
        <v>67</v>
      </c>
      <c r="K24446" s="320">
        <v>3</v>
      </c>
    </row>
    <row r="24447" spans="1:11" x14ac:dyDescent="0.3">
      <c r="A24447" s="341">
        <v>44033.46042048611</v>
      </c>
      <c r="B24447" s="318">
        <v>41675.589999999997</v>
      </c>
      <c r="C24447" s="318">
        <f t="shared" si="544"/>
        <v>0.24799999999959255</v>
      </c>
      <c r="D24447" s="419">
        <f t="shared" si="545"/>
        <v>0.12399999999979627</v>
      </c>
      <c r="H24447" s="406"/>
      <c r="J24447" s="82">
        <v>68</v>
      </c>
      <c r="K24447" s="321">
        <v>4</v>
      </c>
    </row>
    <row r="24448" spans="1:11" x14ac:dyDescent="0.3">
      <c r="A24448" s="341">
        <v>44033.502087210647</v>
      </c>
      <c r="B24448" s="318">
        <v>41675.839999999997</v>
      </c>
      <c r="C24448" s="318">
        <f t="shared" si="544"/>
        <v>0.25</v>
      </c>
      <c r="D24448" s="419">
        <f t="shared" si="545"/>
        <v>0.125</v>
      </c>
      <c r="H24448" s="406"/>
      <c r="J24448" s="82">
        <v>69</v>
      </c>
      <c r="K24448" s="391">
        <v>1</v>
      </c>
    </row>
    <row r="24449" spans="1:11" x14ac:dyDescent="0.3">
      <c r="A24449" s="341">
        <v>44033.543753935184</v>
      </c>
      <c r="B24449" s="318">
        <v>41676.099000000002</v>
      </c>
      <c r="C24449" s="318">
        <f t="shared" si="544"/>
        <v>0.25900000000547152</v>
      </c>
      <c r="D24449" s="419">
        <f t="shared" si="545"/>
        <v>0.12950000000273576</v>
      </c>
      <c r="H24449" s="406"/>
      <c r="J24449" s="82">
        <v>70</v>
      </c>
      <c r="K24449" s="319">
        <v>2</v>
      </c>
    </row>
    <row r="24450" spans="1:11" x14ac:dyDescent="0.3">
      <c r="A24450" s="341">
        <v>44033.585420659721</v>
      </c>
      <c r="B24450" s="318">
        <v>41676.351000000002</v>
      </c>
      <c r="C24450" s="318">
        <f t="shared" si="544"/>
        <v>0.25200000000040745</v>
      </c>
      <c r="D24450" s="419">
        <f t="shared" si="545"/>
        <v>0.12600000000020373</v>
      </c>
      <c r="H24450" s="406"/>
      <c r="J24450" s="82">
        <v>71</v>
      </c>
      <c r="K24450" s="320">
        <v>3</v>
      </c>
    </row>
    <row r="24451" spans="1:11" x14ac:dyDescent="0.3">
      <c r="A24451" s="341">
        <v>44033.627087384259</v>
      </c>
      <c r="B24451" s="318">
        <v>41676.593000000001</v>
      </c>
      <c r="C24451" s="318">
        <f t="shared" si="544"/>
        <v>0.24199999999837019</v>
      </c>
      <c r="D24451" s="419">
        <f t="shared" si="545"/>
        <v>0.12099999999918509</v>
      </c>
      <c r="H24451" s="406"/>
      <c r="J24451" s="82">
        <v>72</v>
      </c>
      <c r="K24451" s="321">
        <v>4</v>
      </c>
    </row>
    <row r="24452" spans="1:11" x14ac:dyDescent="0.3">
      <c r="A24452" s="341">
        <v>44033.668754108796</v>
      </c>
      <c r="B24452" s="318">
        <v>41676.841</v>
      </c>
      <c r="C24452" s="318">
        <f t="shared" si="544"/>
        <v>0.24799999999959255</v>
      </c>
      <c r="D24452" s="419">
        <f t="shared" si="545"/>
        <v>0.12399999999979627</v>
      </c>
      <c r="H24452" s="406"/>
      <c r="J24452" s="82">
        <v>73</v>
      </c>
      <c r="K24452" s="391">
        <v>1</v>
      </c>
    </row>
    <row r="24453" spans="1:11" x14ac:dyDescent="0.3">
      <c r="A24453" s="341">
        <v>44033.710420833333</v>
      </c>
      <c r="B24453" s="318">
        <v>41677.091999999997</v>
      </c>
      <c r="C24453" s="318">
        <f t="shared" si="544"/>
        <v>0.25099999999656575</v>
      </c>
      <c r="D24453" s="419">
        <f t="shared" si="545"/>
        <v>0.12549999999828287</v>
      </c>
      <c r="H24453" s="406"/>
      <c r="J24453" s="82">
        <v>74</v>
      </c>
      <c r="K24453" s="319">
        <v>2</v>
      </c>
    </row>
    <row r="24454" spans="1:11" x14ac:dyDescent="0.3">
      <c r="A24454" s="341">
        <v>44033.75208755787</v>
      </c>
      <c r="B24454" s="318">
        <v>41677.336000000003</v>
      </c>
      <c r="C24454" s="318">
        <f t="shared" si="544"/>
        <v>0.2440000000060536</v>
      </c>
      <c r="D24454" s="419">
        <f t="shared" si="545"/>
        <v>0.1220000000030268</v>
      </c>
      <c r="H24454" s="406"/>
      <c r="J24454" s="82">
        <v>75</v>
      </c>
      <c r="K24454" s="320">
        <v>3</v>
      </c>
    </row>
    <row r="24455" spans="1:11" x14ac:dyDescent="0.3">
      <c r="A24455" s="341">
        <v>44033.793754282407</v>
      </c>
      <c r="B24455" s="318">
        <v>41677.567999999999</v>
      </c>
      <c r="C24455" s="318">
        <f t="shared" si="544"/>
        <v>0.23199999999633292</v>
      </c>
      <c r="D24455" s="419">
        <f t="shared" si="545"/>
        <v>0.11599999999816646</v>
      </c>
      <c r="H24455" s="406"/>
      <c r="J24455" s="82">
        <v>76</v>
      </c>
      <c r="K24455" s="321">
        <v>4</v>
      </c>
    </row>
    <row r="24456" spans="1:11" x14ac:dyDescent="0.3">
      <c r="A24456" s="341">
        <v>44033.835421006945</v>
      </c>
      <c r="B24456" s="318">
        <v>41677.802000000003</v>
      </c>
      <c r="C24456" s="318">
        <f t="shared" si="544"/>
        <v>0.23400000000401633</v>
      </c>
      <c r="D24456" s="419">
        <f t="shared" si="545"/>
        <v>0.11700000000200816</v>
      </c>
      <c r="H24456" s="406"/>
      <c r="J24456" s="82">
        <v>77</v>
      </c>
      <c r="K24456" s="391">
        <v>1</v>
      </c>
    </row>
    <row r="24457" spans="1:11" x14ac:dyDescent="0.3">
      <c r="A24457" s="341">
        <v>44033.877087731482</v>
      </c>
      <c r="B24457" s="318">
        <v>41678.052000000003</v>
      </c>
      <c r="C24457" s="318">
        <f t="shared" si="544"/>
        <v>0.25</v>
      </c>
      <c r="D24457" s="419">
        <f t="shared" si="545"/>
        <v>0.125</v>
      </c>
      <c r="H24457" s="406"/>
      <c r="J24457" s="82">
        <v>78</v>
      </c>
      <c r="K24457" s="319">
        <v>2</v>
      </c>
    </row>
    <row r="24458" spans="1:11" x14ac:dyDescent="0.3">
      <c r="A24458" s="341">
        <v>44033.918754456019</v>
      </c>
      <c r="B24458" s="318">
        <v>41678.302000000003</v>
      </c>
      <c r="C24458" s="318">
        <f t="shared" si="544"/>
        <v>0.25</v>
      </c>
      <c r="D24458" s="419">
        <f t="shared" si="545"/>
        <v>0.125</v>
      </c>
      <c r="H24458" s="406"/>
      <c r="J24458" s="82">
        <v>79</v>
      </c>
      <c r="K24458" s="320">
        <v>3</v>
      </c>
    </row>
    <row r="24459" spans="1:11" x14ac:dyDescent="0.3">
      <c r="A24459" s="341">
        <v>44033.960421180556</v>
      </c>
      <c r="B24459" s="318">
        <v>41678.54</v>
      </c>
      <c r="C24459" s="318">
        <f t="shared" si="544"/>
        <v>0.23799999999755528</v>
      </c>
      <c r="D24459" s="419">
        <f t="shared" si="545"/>
        <v>0.11899999999877764</v>
      </c>
      <c r="E24459" s="336">
        <f>SUM(C24436:C24459)*7.4805194805</f>
        <v>44.658701298593705</v>
      </c>
      <c r="F24459" s="324">
        <f>AVERAGE(D24436:D24459)</f>
        <v>0.12437500000002426</v>
      </c>
      <c r="G24459" s="324">
        <f>_xlfn.STDEV.S(D24436:D24459)</f>
        <v>3.8568121550855081E-3</v>
      </c>
      <c r="H24459" s="406"/>
      <c r="J24459" s="82">
        <v>80</v>
      </c>
      <c r="K24459" s="321">
        <v>4</v>
      </c>
    </row>
    <row r="24460" spans="1:11" x14ac:dyDescent="0.3">
      <c r="A24460" s="341">
        <v>44034.002087905094</v>
      </c>
      <c r="B24460" s="318">
        <v>41678.779000000002</v>
      </c>
      <c r="C24460" s="318">
        <f t="shared" si="544"/>
        <v>0.23900000000139698</v>
      </c>
      <c r="D24460" s="419">
        <f t="shared" si="545"/>
        <v>0.11950000000069849</v>
      </c>
      <c r="H24460" s="406"/>
      <c r="J24460" s="82">
        <v>81</v>
      </c>
      <c r="K24460" s="391">
        <v>1</v>
      </c>
    </row>
    <row r="24461" spans="1:11" x14ac:dyDescent="0.3">
      <c r="A24461" s="341">
        <v>44034.043754629631</v>
      </c>
      <c r="B24461" s="318">
        <v>41679.029000000002</v>
      </c>
      <c r="C24461" s="318">
        <f t="shared" si="544"/>
        <v>0.25</v>
      </c>
      <c r="D24461" s="419">
        <f t="shared" si="545"/>
        <v>0.125</v>
      </c>
      <c r="H24461" s="406"/>
      <c r="J24461" s="82">
        <v>82</v>
      </c>
      <c r="K24461" s="319">
        <v>2</v>
      </c>
    </row>
    <row r="24462" spans="1:11" x14ac:dyDescent="0.3">
      <c r="A24462" s="341">
        <v>44034.085421354168</v>
      </c>
      <c r="B24462" s="318">
        <v>41679.286</v>
      </c>
      <c r="C24462" s="318">
        <f t="shared" si="544"/>
        <v>0.25699999999778811</v>
      </c>
      <c r="D24462" s="419">
        <f t="shared" si="545"/>
        <v>0.12849999999889405</v>
      </c>
      <c r="H24462" s="406"/>
      <c r="J24462" s="82">
        <v>83</v>
      </c>
      <c r="K24462" s="320">
        <v>3</v>
      </c>
    </row>
    <row r="24463" spans="1:11" x14ac:dyDescent="0.3">
      <c r="A24463" s="341">
        <v>44034.127088078705</v>
      </c>
      <c r="B24463" s="318">
        <v>41679.531999999999</v>
      </c>
      <c r="C24463" s="318">
        <f t="shared" si="544"/>
        <v>0.24599999999918509</v>
      </c>
      <c r="D24463" s="419">
        <f t="shared" si="545"/>
        <v>0.12299999999959255</v>
      </c>
      <c r="H24463" s="406"/>
      <c r="J24463" s="82">
        <v>84</v>
      </c>
      <c r="K24463" s="321">
        <v>4</v>
      </c>
    </row>
    <row r="24464" spans="1:11" x14ac:dyDescent="0.3">
      <c r="A24464" s="341">
        <v>44034.168754803242</v>
      </c>
      <c r="B24464" s="318">
        <v>41679.78</v>
      </c>
      <c r="C24464" s="318">
        <f t="shared" si="544"/>
        <v>0.24799999999959255</v>
      </c>
      <c r="D24464" s="419">
        <f t="shared" si="545"/>
        <v>0.12399999999979627</v>
      </c>
      <c r="H24464" s="406"/>
      <c r="J24464" s="82">
        <v>85</v>
      </c>
      <c r="K24464" s="391">
        <v>1</v>
      </c>
    </row>
    <row r="24465" spans="1:12" x14ac:dyDescent="0.3">
      <c r="A24465" s="341">
        <v>44034.21042152778</v>
      </c>
      <c r="B24465" s="318">
        <v>41680.038</v>
      </c>
      <c r="C24465" s="318">
        <f t="shared" si="544"/>
        <v>0.25800000000162981</v>
      </c>
      <c r="D24465" s="419">
        <f t="shared" si="545"/>
        <v>0.12900000000081491</v>
      </c>
      <c r="H24465" s="406"/>
      <c r="J24465" s="82">
        <v>86</v>
      </c>
      <c r="K24465" s="319">
        <v>2</v>
      </c>
    </row>
    <row r="24466" spans="1:12" x14ac:dyDescent="0.3">
      <c r="A24466" s="341">
        <v>44034.252088252317</v>
      </c>
      <c r="B24466" s="318">
        <v>41680.292999999998</v>
      </c>
      <c r="C24466" s="318">
        <f t="shared" si="544"/>
        <v>0.25499999999738066</v>
      </c>
      <c r="D24466" s="419">
        <f t="shared" si="545"/>
        <v>0.12749999999869033</v>
      </c>
      <c r="H24466" s="406"/>
      <c r="J24466" s="82">
        <v>87</v>
      </c>
      <c r="K24466" s="320">
        <v>3</v>
      </c>
    </row>
    <row r="24467" spans="1:12" x14ac:dyDescent="0.3">
      <c r="A24467" s="341">
        <v>44034.293754976854</v>
      </c>
      <c r="B24467" s="318">
        <v>41680.542000000001</v>
      </c>
      <c r="C24467" s="318">
        <f t="shared" si="544"/>
        <v>0.24900000000343425</v>
      </c>
      <c r="D24467" s="419">
        <f t="shared" si="545"/>
        <v>0.12450000000171713</v>
      </c>
      <c r="H24467" s="406"/>
      <c r="J24467" s="82">
        <v>88</v>
      </c>
      <c r="K24467" s="321">
        <v>4</v>
      </c>
    </row>
    <row r="24468" spans="1:12" x14ac:dyDescent="0.3">
      <c r="A24468" s="341">
        <v>44034.335421701391</v>
      </c>
      <c r="B24468" s="318">
        <v>41680.792999999998</v>
      </c>
      <c r="C24468" s="318">
        <f t="shared" si="544"/>
        <v>0.25099999999656575</v>
      </c>
      <c r="D24468" s="419">
        <f t="shared" si="545"/>
        <v>0.12549999999828287</v>
      </c>
      <c r="H24468" s="406"/>
      <c r="J24468" s="82">
        <v>89</v>
      </c>
      <c r="K24468" s="391">
        <v>1</v>
      </c>
    </row>
    <row r="24469" spans="1:12" x14ac:dyDescent="0.3">
      <c r="A24469" s="341">
        <v>44034.377088425928</v>
      </c>
      <c r="B24469" s="318">
        <v>41681.059000000001</v>
      </c>
      <c r="C24469" s="318">
        <f t="shared" si="544"/>
        <v>0.26600000000325963</v>
      </c>
      <c r="D24469" s="419">
        <f t="shared" si="545"/>
        <v>0.13300000000162981</v>
      </c>
      <c r="H24469" s="406"/>
      <c r="J24469" s="82">
        <v>90</v>
      </c>
      <c r="K24469" s="319">
        <v>2</v>
      </c>
    </row>
    <row r="24470" spans="1:12" x14ac:dyDescent="0.3">
      <c r="A24470" s="341">
        <v>44034.418755150466</v>
      </c>
      <c r="B24470" s="318">
        <v>41681.317999999999</v>
      </c>
      <c r="C24470" s="318">
        <f t="shared" si="544"/>
        <v>0.25899999999819556</v>
      </c>
      <c r="D24470" s="419">
        <f t="shared" si="545"/>
        <v>0.12949999999909778</v>
      </c>
      <c r="H24470" s="406"/>
      <c r="J24470" s="82">
        <v>91</v>
      </c>
      <c r="K24470" s="320">
        <v>3</v>
      </c>
    </row>
    <row r="24471" spans="1:12" x14ac:dyDescent="0.3">
      <c r="A24471" s="341">
        <v>44034.460421875003</v>
      </c>
      <c r="B24471" s="318">
        <v>41681.561999999998</v>
      </c>
      <c r="C24471" s="318">
        <f t="shared" si="544"/>
        <v>0.24399999999877764</v>
      </c>
      <c r="D24471" s="419">
        <f t="shared" si="545"/>
        <v>0.12199999999938882</v>
      </c>
      <c r="H24471" s="406"/>
      <c r="J24471" s="82">
        <v>92</v>
      </c>
      <c r="K24471" s="321">
        <v>4</v>
      </c>
    </row>
    <row r="24472" spans="1:12" x14ac:dyDescent="0.3">
      <c r="A24472" s="341">
        <v>44034.50208859954</v>
      </c>
      <c r="B24472" s="318">
        <v>41681.811000000002</v>
      </c>
      <c r="C24472" s="318">
        <f t="shared" si="544"/>
        <v>0.24900000000343425</v>
      </c>
      <c r="D24472" s="419">
        <f t="shared" si="545"/>
        <v>0.12450000000171713</v>
      </c>
      <c r="H24472" s="406"/>
      <c r="J24472" s="82">
        <v>93</v>
      </c>
      <c r="K24472" s="391">
        <v>1</v>
      </c>
    </row>
    <row r="24473" spans="1:12" x14ac:dyDescent="0.3">
      <c r="A24473" s="341">
        <v>44034.543755324077</v>
      </c>
      <c r="B24473" s="318">
        <v>41682.07</v>
      </c>
      <c r="C24473" s="318">
        <f t="shared" si="544"/>
        <v>0.25899999999819556</v>
      </c>
      <c r="D24473" s="419">
        <f t="shared" si="545"/>
        <v>0.12949999999909778</v>
      </c>
      <c r="H24473" s="406"/>
      <c r="J24473" s="82">
        <v>94</v>
      </c>
      <c r="K24473" s="319">
        <v>2</v>
      </c>
    </row>
    <row r="24474" spans="1:12" x14ac:dyDescent="0.3">
      <c r="A24474" s="341">
        <v>44034.585422048614</v>
      </c>
      <c r="B24474" s="318">
        <v>41682.328999999998</v>
      </c>
      <c r="C24474" s="318">
        <f t="shared" si="544"/>
        <v>0.25899999999819556</v>
      </c>
      <c r="D24474" s="419">
        <f t="shared" si="545"/>
        <v>0.12949999999909778</v>
      </c>
      <c r="H24474" s="406"/>
      <c r="J24474" s="82">
        <v>95</v>
      </c>
      <c r="K24474" s="320">
        <v>3</v>
      </c>
    </row>
    <row r="24475" spans="1:12" x14ac:dyDescent="0.3">
      <c r="A24475" s="341">
        <v>44034.627088773152</v>
      </c>
      <c r="B24475" s="318">
        <v>41682.574999999997</v>
      </c>
      <c r="C24475" s="318">
        <f t="shared" si="544"/>
        <v>0.24599999999918509</v>
      </c>
      <c r="D24475" s="419">
        <f t="shared" si="545"/>
        <v>0.12299999999959255</v>
      </c>
      <c r="H24475" s="406"/>
      <c r="J24475" s="82">
        <v>96</v>
      </c>
      <c r="K24475" s="321">
        <v>4</v>
      </c>
    </row>
    <row r="24476" spans="1:12" x14ac:dyDescent="0.3">
      <c r="A24476" s="341">
        <v>44034.668755497682</v>
      </c>
      <c r="B24476" s="318">
        <v>41682.821000000004</v>
      </c>
      <c r="C24476" s="318">
        <f t="shared" si="544"/>
        <v>0.24600000000646105</v>
      </c>
      <c r="D24476" s="419">
        <f t="shared" si="545"/>
        <v>0.12300000000323053</v>
      </c>
      <c r="H24476" s="406"/>
      <c r="J24476" s="82">
        <v>97</v>
      </c>
      <c r="K24476" s="391">
        <v>1</v>
      </c>
    </row>
    <row r="24477" spans="1:12" x14ac:dyDescent="0.3">
      <c r="A24477" s="341">
        <v>44034.710422222219</v>
      </c>
      <c r="B24477" s="318">
        <v>41683.072999999997</v>
      </c>
      <c r="C24477" s="318">
        <f t="shared" si="544"/>
        <v>0.2519999999931315</v>
      </c>
      <c r="D24477" s="419">
        <f t="shared" si="545"/>
        <v>0.12599999999656575</v>
      </c>
      <c r="H24477" s="406"/>
      <c r="J24477" s="82">
        <v>98</v>
      </c>
      <c r="K24477" s="319">
        <v>2</v>
      </c>
    </row>
    <row r="24478" spans="1:12" x14ac:dyDescent="0.3">
      <c r="A24478" s="341">
        <v>44034.752088946756</v>
      </c>
      <c r="B24478" s="318">
        <v>41683.322999999997</v>
      </c>
      <c r="C24478" s="318">
        <f t="shared" si="544"/>
        <v>0.25</v>
      </c>
      <c r="D24478" s="419">
        <f t="shared" si="545"/>
        <v>0.125</v>
      </c>
      <c r="H24478" s="406"/>
      <c r="J24478" s="82">
        <v>99</v>
      </c>
      <c r="K24478" s="320">
        <v>3</v>
      </c>
    </row>
    <row r="24479" spans="1:12" x14ac:dyDescent="0.3">
      <c r="A24479" s="341">
        <v>44034.793755671293</v>
      </c>
      <c r="B24479" s="318">
        <v>41683.561999999998</v>
      </c>
      <c r="C24479" s="318">
        <f t="shared" si="544"/>
        <v>0.23900000000139698</v>
      </c>
      <c r="D24479" s="419">
        <f t="shared" si="545"/>
        <v>0.11950000000069849</v>
      </c>
      <c r="E24479" s="336">
        <f>SUM(C24460:C24479)*7.4805194805</f>
        <v>37.567168831050097</v>
      </c>
      <c r="F24479" s="324">
        <f>AVERAGE(D24460:D24479)</f>
        <v>0.12554999999993016</v>
      </c>
      <c r="G24479" s="324">
        <f>_xlfn.STDEV.S(D24460:D24479)</f>
        <v>3.5351617246003595E-3</v>
      </c>
      <c r="H24479" s="404"/>
      <c r="I24479" s="344">
        <f>AVERAGE(D24412:D24479)</f>
        <v>0.12475000000000257</v>
      </c>
      <c r="J24479" s="82">
        <v>100</v>
      </c>
      <c r="K24479" s="321">
        <v>4</v>
      </c>
    </row>
    <row r="24480" spans="1:12" x14ac:dyDescent="0.3">
      <c r="A24480" s="341">
        <v>44043.685416666667</v>
      </c>
      <c r="B24480" s="318">
        <v>41736.387999999999</v>
      </c>
      <c r="H24480" s="332"/>
      <c r="J24480" s="82">
        <v>1</v>
      </c>
      <c r="K24480" s="391">
        <v>1</v>
      </c>
      <c r="L24480" s="54" t="s">
        <v>313</v>
      </c>
    </row>
    <row r="24481" spans="1:11" x14ac:dyDescent="0.3">
      <c r="A24481" s="341">
        <v>44043.727083333331</v>
      </c>
      <c r="B24481" s="318">
        <v>41736.620000000003</v>
      </c>
      <c r="C24481" s="318">
        <f t="shared" ref="C24481:C24544" si="546">B24481-B24480</f>
        <v>0.23200000000360887</v>
      </c>
      <c r="D24481" s="419">
        <f t="shared" ref="D24481:D24544" si="547">C24481/2</f>
        <v>0.11600000000180444</v>
      </c>
      <c r="H24481" s="406"/>
      <c r="J24481" s="82">
        <v>2</v>
      </c>
      <c r="K24481" s="319">
        <v>2</v>
      </c>
    </row>
    <row r="24482" spans="1:11" x14ac:dyDescent="0.3">
      <c r="A24482" s="341">
        <v>44043.768750000003</v>
      </c>
      <c r="B24482" s="318">
        <v>41736.86</v>
      </c>
      <c r="C24482" s="318">
        <f t="shared" si="546"/>
        <v>0.23999999999796273</v>
      </c>
      <c r="D24482" s="419">
        <f t="shared" si="547"/>
        <v>0.11999999999898137</v>
      </c>
      <c r="H24482" s="406"/>
      <c r="J24482" s="82">
        <v>3</v>
      </c>
      <c r="K24482" s="320">
        <v>3</v>
      </c>
    </row>
    <row r="24483" spans="1:11" x14ac:dyDescent="0.3">
      <c r="A24483" s="341">
        <v>44043.810416666667</v>
      </c>
      <c r="B24483" s="318">
        <v>41737.105000000003</v>
      </c>
      <c r="C24483" s="318">
        <f t="shared" si="546"/>
        <v>0.24500000000261934</v>
      </c>
      <c r="D24483" s="419">
        <f t="shared" si="547"/>
        <v>0.12250000000130967</v>
      </c>
      <c r="H24483" s="406"/>
      <c r="J24483" s="82">
        <v>4</v>
      </c>
      <c r="K24483" s="321">
        <v>4</v>
      </c>
    </row>
    <row r="24484" spans="1:11" x14ac:dyDescent="0.3">
      <c r="A24484" s="341">
        <v>44043.852083101854</v>
      </c>
      <c r="B24484" s="318">
        <v>41737.343000000001</v>
      </c>
      <c r="C24484" s="318">
        <f t="shared" si="546"/>
        <v>0.23799999999755528</v>
      </c>
      <c r="D24484" s="419">
        <f t="shared" si="547"/>
        <v>0.11899999999877764</v>
      </c>
      <c r="H24484" s="406"/>
      <c r="J24484" s="82">
        <v>5</v>
      </c>
      <c r="K24484" s="391">
        <v>1</v>
      </c>
    </row>
    <row r="24485" spans="1:11" x14ac:dyDescent="0.3">
      <c r="A24485" s="341">
        <v>44043.893749710645</v>
      </c>
      <c r="B24485" s="318">
        <v>41737.572</v>
      </c>
      <c r="C24485" s="318">
        <f t="shared" si="546"/>
        <v>0.22899999999935972</v>
      </c>
      <c r="D24485" s="419">
        <f t="shared" si="547"/>
        <v>0.11449999999967986</v>
      </c>
      <c r="H24485" s="406"/>
      <c r="J24485" s="82">
        <v>6</v>
      </c>
      <c r="K24485" s="319">
        <v>2</v>
      </c>
    </row>
    <row r="24486" spans="1:11" x14ac:dyDescent="0.3">
      <c r="A24486" s="341">
        <v>44043.935416319444</v>
      </c>
      <c r="B24486" s="318">
        <v>41737.81</v>
      </c>
      <c r="C24486" s="318">
        <f t="shared" si="546"/>
        <v>0.23799999999755528</v>
      </c>
      <c r="D24486" s="419">
        <f t="shared" si="547"/>
        <v>0.11899999999877764</v>
      </c>
      <c r="H24486" s="406"/>
      <c r="J24486" s="82">
        <v>7</v>
      </c>
      <c r="K24486" s="320">
        <v>3</v>
      </c>
    </row>
    <row r="24487" spans="1:11" x14ac:dyDescent="0.3">
      <c r="A24487" s="341">
        <v>44043.977082928242</v>
      </c>
      <c r="B24487" s="318">
        <v>41738.059000000001</v>
      </c>
      <c r="C24487" s="318">
        <f t="shared" si="546"/>
        <v>0.24900000000343425</v>
      </c>
      <c r="D24487" s="419">
        <f t="shared" si="547"/>
        <v>0.12450000000171713</v>
      </c>
      <c r="E24487" s="336">
        <f>SUM(C24480:C24487)*7.4805194805</f>
        <v>12.499948051931176</v>
      </c>
      <c r="F24487" s="324">
        <f>AVERAGE(D24480:D24487)</f>
        <v>0.11935714285729253</v>
      </c>
      <c r="G24487" s="324">
        <f>_xlfn.STDEV.S(D24480:D24487)</f>
        <v>3.4606633004494953E-3</v>
      </c>
      <c r="H24487" s="406"/>
      <c r="J24487" s="82">
        <v>8</v>
      </c>
      <c r="K24487" s="321">
        <v>4</v>
      </c>
    </row>
    <row r="24488" spans="1:11" x14ac:dyDescent="0.3">
      <c r="A24488" s="341">
        <v>44044.018749537034</v>
      </c>
      <c r="B24488" s="318">
        <v>41738.307999999997</v>
      </c>
      <c r="C24488" s="318">
        <f t="shared" si="546"/>
        <v>0.24899999999615829</v>
      </c>
      <c r="D24488" s="419">
        <f t="shared" si="547"/>
        <v>0.12449999999807915</v>
      </c>
      <c r="H24488" s="406"/>
      <c r="J24488" s="82">
        <v>9</v>
      </c>
      <c r="K24488" s="391">
        <v>1</v>
      </c>
    </row>
    <row r="24489" spans="1:11" x14ac:dyDescent="0.3">
      <c r="A24489" s="341">
        <v>44044.060416145832</v>
      </c>
      <c r="B24489" s="318">
        <v>41738.548999999999</v>
      </c>
      <c r="C24489" s="318">
        <f t="shared" si="546"/>
        <v>0.24100000000180444</v>
      </c>
      <c r="D24489" s="419">
        <f t="shared" si="547"/>
        <v>0.12050000000090222</v>
      </c>
      <c r="H24489" s="406"/>
      <c r="J24489" s="82">
        <v>10</v>
      </c>
      <c r="K24489" s="319">
        <v>2</v>
      </c>
    </row>
    <row r="24490" spans="1:11" x14ac:dyDescent="0.3">
      <c r="A24490" s="341">
        <v>44044.102082754631</v>
      </c>
      <c r="B24490" s="318">
        <v>41738.788999999997</v>
      </c>
      <c r="C24490" s="318">
        <f t="shared" si="546"/>
        <v>0.23999999999796273</v>
      </c>
      <c r="D24490" s="419">
        <f t="shared" si="547"/>
        <v>0.11999999999898137</v>
      </c>
      <c r="H24490" s="406"/>
      <c r="J24490" s="82">
        <v>11</v>
      </c>
      <c r="K24490" s="320">
        <v>3</v>
      </c>
    </row>
    <row r="24491" spans="1:11" x14ac:dyDescent="0.3">
      <c r="A24491" s="341">
        <v>44044.143749363429</v>
      </c>
      <c r="B24491" s="318">
        <v>41739.038999999997</v>
      </c>
      <c r="C24491" s="318">
        <f t="shared" si="546"/>
        <v>0.25</v>
      </c>
      <c r="D24491" s="419">
        <f t="shared" si="547"/>
        <v>0.125</v>
      </c>
      <c r="H24491" s="406"/>
      <c r="J24491" s="82">
        <v>12</v>
      </c>
      <c r="K24491" s="321">
        <v>4</v>
      </c>
    </row>
    <row r="24492" spans="1:11" x14ac:dyDescent="0.3">
      <c r="A24492" s="341">
        <v>44044.185415972221</v>
      </c>
      <c r="B24492" s="318">
        <v>41739.292999999998</v>
      </c>
      <c r="C24492" s="318">
        <f t="shared" si="546"/>
        <v>0.25400000000081491</v>
      </c>
      <c r="D24492" s="419">
        <f t="shared" si="547"/>
        <v>0.12700000000040745</v>
      </c>
      <c r="H24492" s="406"/>
      <c r="J24492" s="82">
        <v>13</v>
      </c>
      <c r="K24492" s="391">
        <v>1</v>
      </c>
    </row>
    <row r="24493" spans="1:11" x14ac:dyDescent="0.3">
      <c r="A24493" s="341">
        <v>44044.227082581019</v>
      </c>
      <c r="B24493" s="318">
        <v>41739.542999999998</v>
      </c>
      <c r="C24493" s="318">
        <f t="shared" si="546"/>
        <v>0.25</v>
      </c>
      <c r="D24493" s="419">
        <f t="shared" si="547"/>
        <v>0.125</v>
      </c>
      <c r="H24493" s="406"/>
      <c r="J24493" s="82">
        <v>14</v>
      </c>
      <c r="K24493" s="319">
        <v>2</v>
      </c>
    </row>
    <row r="24494" spans="1:11" x14ac:dyDescent="0.3">
      <c r="A24494" s="341">
        <v>44044.268749189818</v>
      </c>
      <c r="B24494" s="318">
        <v>41739.794000000002</v>
      </c>
      <c r="C24494" s="318">
        <f t="shared" si="546"/>
        <v>0.25100000000384171</v>
      </c>
      <c r="D24494" s="419">
        <f t="shared" si="547"/>
        <v>0.12550000000192085</v>
      </c>
      <c r="H24494" s="406"/>
      <c r="J24494" s="82">
        <v>15</v>
      </c>
      <c r="K24494" s="320">
        <v>3</v>
      </c>
    </row>
    <row r="24495" spans="1:11" x14ac:dyDescent="0.3">
      <c r="A24495" s="341">
        <v>44044.310415798609</v>
      </c>
      <c r="B24495" s="318">
        <v>41740.048999999999</v>
      </c>
      <c r="C24495" s="318">
        <f t="shared" si="546"/>
        <v>0.25499999999738066</v>
      </c>
      <c r="D24495" s="419">
        <f t="shared" si="547"/>
        <v>0.12749999999869033</v>
      </c>
      <c r="H24495" s="406"/>
      <c r="J24495" s="82">
        <v>16</v>
      </c>
      <c r="K24495" s="321">
        <v>4</v>
      </c>
    </row>
    <row r="24496" spans="1:11" x14ac:dyDescent="0.3">
      <c r="A24496" s="341">
        <v>44044.352082407408</v>
      </c>
      <c r="B24496" s="318">
        <v>41740.302000000003</v>
      </c>
      <c r="C24496" s="318">
        <f t="shared" si="546"/>
        <v>0.25300000000424916</v>
      </c>
      <c r="D24496" s="419">
        <f t="shared" si="547"/>
        <v>0.12650000000212458</v>
      </c>
      <c r="H24496" s="406"/>
      <c r="J24496" s="82">
        <v>17</v>
      </c>
      <c r="K24496" s="391">
        <v>1</v>
      </c>
    </row>
    <row r="24497" spans="1:11" x14ac:dyDescent="0.3">
      <c r="A24497" s="341">
        <v>44044.393749016206</v>
      </c>
      <c r="B24497" s="318">
        <v>41740.550000000003</v>
      </c>
      <c r="C24497" s="318">
        <f t="shared" si="546"/>
        <v>0.24799999999959255</v>
      </c>
      <c r="D24497" s="419">
        <f t="shared" si="547"/>
        <v>0.12399999999979627</v>
      </c>
      <c r="H24497" s="406"/>
      <c r="J24497" s="82">
        <v>18</v>
      </c>
      <c r="K24497" s="319">
        <v>2</v>
      </c>
    </row>
    <row r="24498" spans="1:11" x14ac:dyDescent="0.3">
      <c r="A24498" s="341">
        <v>44044.435415624997</v>
      </c>
      <c r="B24498" s="318">
        <v>41740.800000000003</v>
      </c>
      <c r="C24498" s="318">
        <f t="shared" si="546"/>
        <v>0.25</v>
      </c>
      <c r="D24498" s="419">
        <f t="shared" si="547"/>
        <v>0.125</v>
      </c>
      <c r="H24498" s="406"/>
      <c r="J24498" s="82">
        <v>19</v>
      </c>
      <c r="K24498" s="320">
        <v>3</v>
      </c>
    </row>
    <row r="24499" spans="1:11" x14ac:dyDescent="0.3">
      <c r="A24499" s="341">
        <v>44044.477082233796</v>
      </c>
      <c r="B24499" s="318">
        <v>41741.057000000001</v>
      </c>
      <c r="C24499" s="318">
        <f t="shared" si="546"/>
        <v>0.25699999999778811</v>
      </c>
      <c r="D24499" s="419">
        <f t="shared" si="547"/>
        <v>0.12849999999889405</v>
      </c>
      <c r="H24499" s="406"/>
      <c r="J24499" s="82">
        <v>20</v>
      </c>
      <c r="K24499" s="321">
        <v>4</v>
      </c>
    </row>
    <row r="24500" spans="1:11" x14ac:dyDescent="0.3">
      <c r="A24500" s="341">
        <v>44044.518748842595</v>
      </c>
      <c r="B24500" s="318">
        <v>41741.307999999997</v>
      </c>
      <c r="C24500" s="318">
        <f t="shared" si="546"/>
        <v>0.25099999999656575</v>
      </c>
      <c r="D24500" s="419">
        <f t="shared" si="547"/>
        <v>0.12549999999828287</v>
      </c>
      <c r="H24500" s="406"/>
      <c r="J24500" s="82">
        <v>21</v>
      </c>
      <c r="K24500" s="391">
        <v>1</v>
      </c>
    </row>
    <row r="24501" spans="1:11" x14ac:dyDescent="0.3">
      <c r="A24501" s="341">
        <v>44044.560415451386</v>
      </c>
      <c r="B24501" s="318">
        <v>41741.546999999999</v>
      </c>
      <c r="C24501" s="318">
        <f t="shared" si="546"/>
        <v>0.23900000000139698</v>
      </c>
      <c r="D24501" s="419">
        <f t="shared" si="547"/>
        <v>0.11950000000069849</v>
      </c>
      <c r="H24501" s="406"/>
      <c r="J24501" s="82">
        <v>22</v>
      </c>
      <c r="K24501" s="319">
        <v>2</v>
      </c>
    </row>
    <row r="24502" spans="1:11" x14ac:dyDescent="0.3">
      <c r="A24502" s="341">
        <v>44044.602082060184</v>
      </c>
      <c r="B24502" s="318">
        <v>41741.788</v>
      </c>
      <c r="C24502" s="318">
        <f t="shared" si="546"/>
        <v>0.24100000000180444</v>
      </c>
      <c r="D24502" s="419">
        <f t="shared" si="547"/>
        <v>0.12050000000090222</v>
      </c>
      <c r="H24502" s="406"/>
      <c r="J24502" s="82">
        <v>23</v>
      </c>
      <c r="K24502" s="320">
        <v>3</v>
      </c>
    </row>
    <row r="24503" spans="1:11" x14ac:dyDescent="0.3">
      <c r="A24503" s="341">
        <v>44044.643748668983</v>
      </c>
      <c r="B24503" s="318">
        <v>41742.034</v>
      </c>
      <c r="C24503" s="318">
        <f t="shared" si="546"/>
        <v>0.24599999999918509</v>
      </c>
      <c r="D24503" s="419">
        <f t="shared" si="547"/>
        <v>0.12299999999959255</v>
      </c>
      <c r="H24503" s="406"/>
      <c r="J24503" s="82">
        <v>24</v>
      </c>
      <c r="K24503" s="321">
        <v>4</v>
      </c>
    </row>
    <row r="24504" spans="1:11" x14ac:dyDescent="0.3">
      <c r="A24504" s="341">
        <v>44044.685415277774</v>
      </c>
      <c r="B24504" s="318">
        <v>41742.281000000003</v>
      </c>
      <c r="C24504" s="318">
        <f t="shared" si="546"/>
        <v>0.2470000000030268</v>
      </c>
      <c r="D24504" s="419">
        <f t="shared" si="547"/>
        <v>0.1235000000015134</v>
      </c>
      <c r="H24504" s="406"/>
      <c r="J24504" s="82">
        <v>25</v>
      </c>
      <c r="K24504" s="391">
        <v>1</v>
      </c>
    </row>
    <row r="24505" spans="1:11" x14ac:dyDescent="0.3">
      <c r="A24505" s="341">
        <v>44044.727081886573</v>
      </c>
      <c r="B24505" s="318">
        <v>41742.519</v>
      </c>
      <c r="C24505" s="318">
        <f t="shared" si="546"/>
        <v>0.23799999999755528</v>
      </c>
      <c r="D24505" s="419">
        <f t="shared" si="547"/>
        <v>0.11899999999877764</v>
      </c>
      <c r="H24505" s="406"/>
      <c r="J24505" s="82">
        <v>26</v>
      </c>
      <c r="K24505" s="319">
        <v>2</v>
      </c>
    </row>
    <row r="24506" spans="1:11" x14ac:dyDescent="0.3">
      <c r="A24506" s="341">
        <v>44044.768748495371</v>
      </c>
      <c r="B24506" s="318">
        <v>41742.750999999997</v>
      </c>
      <c r="C24506" s="318">
        <f t="shared" si="546"/>
        <v>0.23199999999633292</v>
      </c>
      <c r="D24506" s="419">
        <f t="shared" si="547"/>
        <v>0.11599999999816646</v>
      </c>
      <c r="H24506" s="406"/>
      <c r="J24506" s="82">
        <v>27</v>
      </c>
      <c r="K24506" s="320">
        <v>3</v>
      </c>
    </row>
    <row r="24507" spans="1:11" x14ac:dyDescent="0.3">
      <c r="A24507" s="341">
        <v>44044.81041510417</v>
      </c>
      <c r="B24507" s="318">
        <v>41743</v>
      </c>
      <c r="C24507" s="318">
        <f t="shared" si="546"/>
        <v>0.24900000000343425</v>
      </c>
      <c r="D24507" s="419">
        <f t="shared" si="547"/>
        <v>0.12450000000171713</v>
      </c>
      <c r="H24507" s="406"/>
      <c r="J24507" s="82">
        <v>28</v>
      </c>
      <c r="K24507" s="321">
        <v>4</v>
      </c>
    </row>
    <row r="24508" spans="1:11" x14ac:dyDescent="0.3">
      <c r="A24508" s="341">
        <v>44044.852081712961</v>
      </c>
      <c r="B24508" s="318">
        <v>41743.248</v>
      </c>
      <c r="C24508" s="318">
        <f t="shared" si="546"/>
        <v>0.24799999999959255</v>
      </c>
      <c r="D24508" s="419">
        <f t="shared" si="547"/>
        <v>0.12399999999979627</v>
      </c>
      <c r="H24508" s="406"/>
      <c r="J24508" s="82">
        <v>29</v>
      </c>
      <c r="K24508" s="391">
        <v>1</v>
      </c>
    </row>
    <row r="24509" spans="1:11" x14ac:dyDescent="0.3">
      <c r="A24509" s="341">
        <v>44044.89374832176</v>
      </c>
      <c r="B24509" s="318">
        <v>41743.487000000001</v>
      </c>
      <c r="C24509" s="318">
        <f t="shared" si="546"/>
        <v>0.23900000000139698</v>
      </c>
      <c r="D24509" s="419">
        <f t="shared" si="547"/>
        <v>0.11950000000069849</v>
      </c>
      <c r="H24509" s="406"/>
      <c r="J24509" s="82">
        <v>30</v>
      </c>
      <c r="K24509" s="319">
        <v>2</v>
      </c>
    </row>
    <row r="24510" spans="1:11" x14ac:dyDescent="0.3">
      <c r="A24510" s="341">
        <v>44044.935414930558</v>
      </c>
      <c r="B24510" s="318">
        <v>41743.72</v>
      </c>
      <c r="C24510" s="318">
        <f t="shared" si="546"/>
        <v>0.23300000000017462</v>
      </c>
      <c r="D24510" s="419">
        <f t="shared" si="547"/>
        <v>0.11650000000008731</v>
      </c>
      <c r="H24510" s="406"/>
      <c r="J24510" s="82">
        <v>31</v>
      </c>
      <c r="K24510" s="320">
        <v>3</v>
      </c>
    </row>
    <row r="24511" spans="1:11" x14ac:dyDescent="0.3">
      <c r="A24511" s="341">
        <v>44044.977081539349</v>
      </c>
      <c r="B24511" s="318">
        <v>41743.962</v>
      </c>
      <c r="C24511" s="318">
        <f t="shared" si="546"/>
        <v>0.24199999999837019</v>
      </c>
      <c r="D24511" s="419">
        <f t="shared" si="547"/>
        <v>0.12099999999918509</v>
      </c>
      <c r="E24511" s="336">
        <f>SUM(C24488:C24511)*7.4805194805</f>
        <v>44.157506493379742</v>
      </c>
      <c r="F24511" s="324">
        <f>AVERAGE(D24488:D24511)</f>
        <v>0.12297916666663393</v>
      </c>
      <c r="G24511" s="324">
        <f>_xlfn.STDEV.S(D24488:D24511)</f>
        <v>3.4086819035686017E-3</v>
      </c>
      <c r="H24511" s="406"/>
      <c r="J24511" s="82">
        <v>32</v>
      </c>
      <c r="K24511" s="321">
        <v>4</v>
      </c>
    </row>
    <row r="24512" spans="1:11" x14ac:dyDescent="0.3">
      <c r="A24512" s="341">
        <v>44045.018748148148</v>
      </c>
      <c r="B24512" s="318">
        <v>41744.213000000003</v>
      </c>
      <c r="C24512" s="318">
        <f t="shared" si="546"/>
        <v>0.25100000000384171</v>
      </c>
      <c r="D24512" s="419">
        <f t="shared" si="547"/>
        <v>0.12550000000192085</v>
      </c>
      <c r="H24512" s="406"/>
      <c r="J24512" s="82">
        <v>33</v>
      </c>
      <c r="K24512" s="391">
        <v>1</v>
      </c>
    </row>
    <row r="24513" spans="1:11" x14ac:dyDescent="0.3">
      <c r="A24513" s="341">
        <v>44045.060414756947</v>
      </c>
      <c r="B24513" s="318">
        <v>41744.461000000003</v>
      </c>
      <c r="C24513" s="318">
        <f t="shared" si="546"/>
        <v>0.24799999999959255</v>
      </c>
      <c r="D24513" s="419">
        <f t="shared" si="547"/>
        <v>0.12399999999979627</v>
      </c>
      <c r="H24513" s="406"/>
      <c r="J24513" s="82">
        <v>34</v>
      </c>
      <c r="K24513" s="319">
        <v>2</v>
      </c>
    </row>
    <row r="24514" spans="1:11" x14ac:dyDescent="0.3">
      <c r="A24514" s="341">
        <v>44045.102081365738</v>
      </c>
      <c r="B24514" s="318">
        <v>41744.701999999997</v>
      </c>
      <c r="C24514" s="318">
        <f t="shared" si="546"/>
        <v>0.24099999999452848</v>
      </c>
      <c r="D24514" s="419">
        <f t="shared" si="547"/>
        <v>0.12049999999726424</v>
      </c>
      <c r="H24514" s="406"/>
      <c r="J24514" s="82">
        <v>35</v>
      </c>
      <c r="K24514" s="320">
        <v>3</v>
      </c>
    </row>
    <row r="24515" spans="1:11" x14ac:dyDescent="0.3">
      <c r="A24515" s="341">
        <v>44045.143747974536</v>
      </c>
      <c r="B24515" s="318">
        <v>41744.949000000001</v>
      </c>
      <c r="C24515" s="318">
        <f t="shared" si="546"/>
        <v>0.2470000000030268</v>
      </c>
      <c r="D24515" s="419">
        <f t="shared" si="547"/>
        <v>0.1235000000015134</v>
      </c>
      <c r="H24515" s="406"/>
      <c r="J24515" s="82">
        <v>36</v>
      </c>
      <c r="K24515" s="321">
        <v>4</v>
      </c>
    </row>
    <row r="24516" spans="1:11" x14ac:dyDescent="0.3">
      <c r="A24516" s="341">
        <v>44045.185414583335</v>
      </c>
      <c r="B24516" s="318">
        <v>41745.201999999997</v>
      </c>
      <c r="C24516" s="318">
        <f t="shared" si="546"/>
        <v>0.2529999999969732</v>
      </c>
      <c r="D24516" s="419">
        <f t="shared" si="547"/>
        <v>0.1264999999984866</v>
      </c>
      <c r="H24516" s="406"/>
      <c r="J24516" s="82">
        <v>37</v>
      </c>
      <c r="K24516" s="391">
        <v>1</v>
      </c>
    </row>
    <row r="24517" spans="1:11" x14ac:dyDescent="0.3">
      <c r="A24517" s="341">
        <v>44045.227081192126</v>
      </c>
      <c r="B24517" s="318">
        <v>41745.453000000001</v>
      </c>
      <c r="C24517" s="318">
        <f t="shared" si="546"/>
        <v>0.25100000000384171</v>
      </c>
      <c r="D24517" s="419">
        <f t="shared" si="547"/>
        <v>0.12550000000192085</v>
      </c>
      <c r="H24517" s="406"/>
      <c r="J24517" s="82">
        <v>38</v>
      </c>
      <c r="K24517" s="319">
        <v>2</v>
      </c>
    </row>
    <row r="24518" spans="1:11" x14ac:dyDescent="0.3">
      <c r="A24518" s="341">
        <v>44045.268747800925</v>
      </c>
      <c r="B24518" s="318">
        <v>41745.701999999997</v>
      </c>
      <c r="C24518" s="318">
        <f t="shared" si="546"/>
        <v>0.24899999999615829</v>
      </c>
      <c r="D24518" s="419">
        <f t="shared" si="547"/>
        <v>0.12449999999807915</v>
      </c>
      <c r="H24518" s="406"/>
      <c r="J24518" s="82">
        <v>39</v>
      </c>
      <c r="K24518" s="320">
        <v>3</v>
      </c>
    </row>
    <row r="24519" spans="1:11" x14ac:dyDescent="0.3">
      <c r="A24519" s="341">
        <v>44045.310414409723</v>
      </c>
      <c r="B24519" s="318">
        <v>41745.959000000003</v>
      </c>
      <c r="C24519" s="318">
        <f t="shared" si="546"/>
        <v>0.25700000000506407</v>
      </c>
      <c r="D24519" s="419">
        <f t="shared" si="547"/>
        <v>0.12850000000253203</v>
      </c>
      <c r="H24519" s="406"/>
      <c r="J24519" s="82">
        <v>40</v>
      </c>
      <c r="K24519" s="321">
        <v>4</v>
      </c>
    </row>
    <row r="24520" spans="1:11" x14ac:dyDescent="0.3">
      <c r="A24520" s="341">
        <v>44045.352081018522</v>
      </c>
      <c r="B24520" s="318">
        <v>41746.214</v>
      </c>
      <c r="C24520" s="318">
        <f t="shared" si="546"/>
        <v>0.25499999999738066</v>
      </c>
      <c r="D24520" s="419">
        <f t="shared" si="547"/>
        <v>0.12749999999869033</v>
      </c>
      <c r="H24520" s="406"/>
      <c r="J24520" s="82">
        <v>41</v>
      </c>
      <c r="K24520" s="391">
        <v>1</v>
      </c>
    </row>
    <row r="24521" spans="1:11" x14ac:dyDescent="0.3">
      <c r="A24521" s="341">
        <v>44045.393747627313</v>
      </c>
      <c r="B24521" s="318">
        <v>41746.462</v>
      </c>
      <c r="C24521" s="318">
        <f t="shared" si="546"/>
        <v>0.24799999999959255</v>
      </c>
      <c r="D24521" s="419">
        <f t="shared" si="547"/>
        <v>0.12399999999979627</v>
      </c>
      <c r="H24521" s="406"/>
      <c r="J24521" s="82">
        <v>42</v>
      </c>
      <c r="K24521" s="319">
        <v>2</v>
      </c>
    </row>
    <row r="24522" spans="1:11" x14ac:dyDescent="0.3">
      <c r="A24522" s="341">
        <v>44045.435414236112</v>
      </c>
      <c r="B24522" s="318">
        <v>41746.701999999997</v>
      </c>
      <c r="C24522" s="318">
        <f t="shared" si="546"/>
        <v>0.23999999999796273</v>
      </c>
      <c r="D24522" s="419">
        <f t="shared" si="547"/>
        <v>0.11999999999898137</v>
      </c>
      <c r="H24522" s="406"/>
      <c r="J24522" s="82">
        <v>43</v>
      </c>
      <c r="K24522" s="320">
        <v>3</v>
      </c>
    </row>
    <row r="24523" spans="1:11" x14ac:dyDescent="0.3">
      <c r="A24523" s="341">
        <v>44045.47708084491</v>
      </c>
      <c r="B24523" s="318">
        <v>41746.959999999999</v>
      </c>
      <c r="C24523" s="318">
        <f t="shared" si="546"/>
        <v>0.25800000000162981</v>
      </c>
      <c r="D24523" s="419">
        <f t="shared" si="547"/>
        <v>0.12900000000081491</v>
      </c>
      <c r="H24523" s="406"/>
      <c r="J24523" s="82">
        <v>44</v>
      </c>
      <c r="K24523" s="321">
        <v>4</v>
      </c>
    </row>
    <row r="24524" spans="1:11" x14ac:dyDescent="0.3">
      <c r="A24524" s="341">
        <v>44045.518747453702</v>
      </c>
      <c r="B24524" s="318">
        <v>41747.218000000001</v>
      </c>
      <c r="C24524" s="318">
        <f t="shared" si="546"/>
        <v>0.25800000000162981</v>
      </c>
      <c r="D24524" s="419">
        <f t="shared" si="547"/>
        <v>0.12900000000081491</v>
      </c>
      <c r="H24524" s="406"/>
      <c r="J24524" s="82">
        <v>45</v>
      </c>
      <c r="K24524" s="391">
        <v>1</v>
      </c>
    </row>
    <row r="24525" spans="1:11" x14ac:dyDescent="0.3">
      <c r="A24525" s="341">
        <v>44045.5604140625</v>
      </c>
      <c r="B24525" s="318">
        <v>41747.468000000001</v>
      </c>
      <c r="C24525" s="318">
        <f t="shared" si="546"/>
        <v>0.25</v>
      </c>
      <c r="D24525" s="419">
        <f t="shared" si="547"/>
        <v>0.125</v>
      </c>
      <c r="H24525" s="406"/>
      <c r="J24525" s="82">
        <v>46</v>
      </c>
      <c r="K24525" s="319">
        <v>2</v>
      </c>
    </row>
    <row r="24526" spans="1:11" x14ac:dyDescent="0.3">
      <c r="A24526" s="341">
        <v>44045.602080671299</v>
      </c>
      <c r="B24526" s="318">
        <v>41747.701999999997</v>
      </c>
      <c r="C24526" s="318">
        <f t="shared" si="546"/>
        <v>0.23399999999674037</v>
      </c>
      <c r="D24526" s="419">
        <f t="shared" si="547"/>
        <v>0.11699999999837019</v>
      </c>
      <c r="H24526" s="406"/>
      <c r="J24526" s="82">
        <v>47</v>
      </c>
      <c r="K24526" s="320">
        <v>3</v>
      </c>
    </row>
    <row r="24527" spans="1:11" x14ac:dyDescent="0.3">
      <c r="A24527" s="341">
        <v>44045.64374728009</v>
      </c>
      <c r="B24527" s="318">
        <v>41747.949000000001</v>
      </c>
      <c r="C24527" s="318">
        <f t="shared" si="546"/>
        <v>0.2470000000030268</v>
      </c>
      <c r="D24527" s="419">
        <f t="shared" si="547"/>
        <v>0.1235000000015134</v>
      </c>
      <c r="H24527" s="406"/>
      <c r="J24527" s="82">
        <v>48</v>
      </c>
      <c r="K24527" s="321">
        <v>4</v>
      </c>
    </row>
    <row r="24528" spans="1:11" x14ac:dyDescent="0.3">
      <c r="A24528" s="341">
        <v>44045.685413888888</v>
      </c>
      <c r="B24528" s="318">
        <v>41748.199000000001</v>
      </c>
      <c r="C24528" s="318">
        <f t="shared" si="546"/>
        <v>0.25</v>
      </c>
      <c r="D24528" s="419">
        <f t="shared" si="547"/>
        <v>0.125</v>
      </c>
      <c r="H24528" s="406"/>
      <c r="J24528" s="82">
        <v>49</v>
      </c>
      <c r="K24528" s="391">
        <v>1</v>
      </c>
    </row>
    <row r="24529" spans="1:11" x14ac:dyDescent="0.3">
      <c r="A24529" s="341">
        <v>44045.727080497687</v>
      </c>
      <c r="B24529" s="318">
        <v>41748.440999999999</v>
      </c>
      <c r="C24529" s="318">
        <f t="shared" si="546"/>
        <v>0.24199999999837019</v>
      </c>
      <c r="D24529" s="419">
        <f t="shared" si="547"/>
        <v>0.12099999999918509</v>
      </c>
      <c r="H24529" s="406"/>
      <c r="J24529" s="82">
        <v>50</v>
      </c>
      <c r="K24529" s="319">
        <v>2</v>
      </c>
    </row>
    <row r="24530" spans="1:11" x14ac:dyDescent="0.3">
      <c r="A24530" s="341">
        <v>44045.768747106478</v>
      </c>
      <c r="B24530" s="318">
        <v>41748.678999999996</v>
      </c>
      <c r="C24530" s="318">
        <f t="shared" si="546"/>
        <v>0.23799999999755528</v>
      </c>
      <c r="D24530" s="419">
        <f t="shared" si="547"/>
        <v>0.11899999999877764</v>
      </c>
      <c r="H24530" s="406"/>
      <c r="J24530" s="82">
        <v>51</v>
      </c>
      <c r="K24530" s="320">
        <v>3</v>
      </c>
    </row>
    <row r="24531" spans="1:11" x14ac:dyDescent="0.3">
      <c r="A24531" s="341">
        <v>44045.810413715277</v>
      </c>
      <c r="B24531" s="318">
        <v>41748.92</v>
      </c>
      <c r="C24531" s="318">
        <f t="shared" si="546"/>
        <v>0.24100000000180444</v>
      </c>
      <c r="D24531" s="419">
        <f t="shared" si="547"/>
        <v>0.12050000000090222</v>
      </c>
      <c r="H24531" s="406"/>
      <c r="J24531" s="82">
        <v>52</v>
      </c>
      <c r="K24531" s="321">
        <v>4</v>
      </c>
    </row>
    <row r="24532" spans="1:11" x14ac:dyDescent="0.3">
      <c r="A24532" s="341">
        <v>44045.852080324075</v>
      </c>
      <c r="B24532" s="318">
        <v>41749.167999999998</v>
      </c>
      <c r="C24532" s="318">
        <f t="shared" si="546"/>
        <v>0.24799999999959255</v>
      </c>
      <c r="D24532" s="419">
        <f t="shared" si="547"/>
        <v>0.12399999999979627</v>
      </c>
      <c r="H24532" s="406"/>
      <c r="J24532" s="82">
        <v>53</v>
      </c>
      <c r="K24532" s="391">
        <v>1</v>
      </c>
    </row>
    <row r="24533" spans="1:11" x14ac:dyDescent="0.3">
      <c r="A24533" s="341">
        <v>44045.893746932874</v>
      </c>
      <c r="B24533" s="318">
        <v>41749.410000000003</v>
      </c>
      <c r="C24533" s="318">
        <f t="shared" si="546"/>
        <v>0.24200000000564614</v>
      </c>
      <c r="D24533" s="419">
        <f t="shared" si="547"/>
        <v>0.12100000000282307</v>
      </c>
      <c r="H24533" s="406"/>
      <c r="J24533" s="82">
        <v>54</v>
      </c>
      <c r="K24533" s="319">
        <v>2</v>
      </c>
    </row>
    <row r="24534" spans="1:11" x14ac:dyDescent="0.3">
      <c r="A24534" s="341">
        <v>44045.935413541665</v>
      </c>
      <c r="B24534" s="318">
        <v>41749.642999999996</v>
      </c>
      <c r="C24534" s="318">
        <f t="shared" si="546"/>
        <v>0.23299999999289867</v>
      </c>
      <c r="D24534" s="419">
        <f t="shared" si="547"/>
        <v>0.11649999999644933</v>
      </c>
      <c r="H24534" s="406"/>
      <c r="J24534" s="82">
        <v>55</v>
      </c>
      <c r="K24534" s="320">
        <v>3</v>
      </c>
    </row>
    <row r="24535" spans="1:11" x14ac:dyDescent="0.3">
      <c r="A24535" s="341">
        <v>44045.977080150464</v>
      </c>
      <c r="B24535" s="318">
        <v>41749.887000000002</v>
      </c>
      <c r="C24535" s="318">
        <f t="shared" si="546"/>
        <v>0.2440000000060536</v>
      </c>
      <c r="D24535" s="419">
        <f t="shared" si="547"/>
        <v>0.1220000000030268</v>
      </c>
      <c r="E24535" s="336">
        <f>SUM(C24512:C24535)*7.4805194805</f>
        <v>44.322077921984274</v>
      </c>
      <c r="F24535" s="324">
        <f>AVERAGE(D24512:D24535)</f>
        <v>0.12343750000006064</v>
      </c>
      <c r="G24535" s="324">
        <f>_xlfn.STDEV.S(D24512:D24535)</f>
        <v>3.4963101675393325E-3</v>
      </c>
      <c r="H24535" s="404"/>
      <c r="I24535" s="344">
        <f>AVERAGE(D24480:D24535)</f>
        <v>0.12271818181821303</v>
      </c>
      <c r="J24535" s="82">
        <v>56</v>
      </c>
      <c r="K24535" s="321">
        <v>4</v>
      </c>
    </row>
    <row r="24536" spans="1:11" x14ac:dyDescent="0.3">
      <c r="A24536" s="341">
        <v>44046.018746759262</v>
      </c>
      <c r="B24536" s="318">
        <v>41750.131000000001</v>
      </c>
      <c r="C24536" s="318">
        <f t="shared" si="546"/>
        <v>0.24399999999877764</v>
      </c>
      <c r="D24536" s="419">
        <f t="shared" si="547"/>
        <v>0.12199999999938882</v>
      </c>
      <c r="H24536" s="406"/>
      <c r="J24536" s="82">
        <v>57</v>
      </c>
      <c r="K24536" s="391">
        <v>1</v>
      </c>
    </row>
    <row r="24537" spans="1:11" x14ac:dyDescent="0.3">
      <c r="A24537" s="341">
        <v>44046.060413368054</v>
      </c>
      <c r="B24537" s="318">
        <v>41750.381999999998</v>
      </c>
      <c r="C24537" s="318">
        <f t="shared" si="546"/>
        <v>0.25099999999656575</v>
      </c>
      <c r="D24537" s="419">
        <f t="shared" si="547"/>
        <v>0.12549999999828287</v>
      </c>
      <c r="H24537" s="406"/>
      <c r="J24537" s="82">
        <v>58</v>
      </c>
      <c r="K24537" s="319">
        <v>2</v>
      </c>
    </row>
    <row r="24538" spans="1:11" x14ac:dyDescent="0.3">
      <c r="A24538" s="341">
        <v>44046.102079976852</v>
      </c>
      <c r="B24538" s="318">
        <v>41750.629000000001</v>
      </c>
      <c r="C24538" s="318">
        <f t="shared" si="546"/>
        <v>0.2470000000030268</v>
      </c>
      <c r="D24538" s="419">
        <f t="shared" si="547"/>
        <v>0.1235000000015134</v>
      </c>
      <c r="H24538" s="406"/>
      <c r="J24538" s="82">
        <v>59</v>
      </c>
      <c r="K24538" s="320">
        <v>3</v>
      </c>
    </row>
    <row r="24539" spans="1:11" x14ac:dyDescent="0.3">
      <c r="A24539" s="341">
        <v>44046.143746585651</v>
      </c>
      <c r="B24539" s="318">
        <v>41750.879999999997</v>
      </c>
      <c r="C24539" s="318">
        <f t="shared" si="546"/>
        <v>0.25099999999656575</v>
      </c>
      <c r="D24539" s="419">
        <f t="shared" si="547"/>
        <v>0.12549999999828287</v>
      </c>
      <c r="H24539" s="406"/>
      <c r="J24539" s="82">
        <v>60</v>
      </c>
      <c r="K24539" s="321">
        <v>4</v>
      </c>
    </row>
    <row r="24540" spans="1:11" x14ac:dyDescent="0.3">
      <c r="A24540" s="341">
        <v>44046.185413194442</v>
      </c>
      <c r="B24540" s="318">
        <v>41751.131999999998</v>
      </c>
      <c r="C24540" s="318">
        <f t="shared" si="546"/>
        <v>0.25200000000040745</v>
      </c>
      <c r="D24540" s="419">
        <f t="shared" si="547"/>
        <v>0.12600000000020373</v>
      </c>
      <c r="H24540" s="406"/>
      <c r="J24540" s="82">
        <v>61</v>
      </c>
      <c r="K24540" s="391">
        <v>1</v>
      </c>
    </row>
    <row r="24541" spans="1:11" x14ac:dyDescent="0.3">
      <c r="A24541" s="341">
        <v>44046.22707980324</v>
      </c>
      <c r="B24541" s="318">
        <v>41751.387999999999</v>
      </c>
      <c r="C24541" s="318">
        <f t="shared" si="546"/>
        <v>0.25600000000122236</v>
      </c>
      <c r="D24541" s="419">
        <f t="shared" si="547"/>
        <v>0.12800000000061118</v>
      </c>
      <c r="H24541" s="406"/>
      <c r="J24541" s="82">
        <v>62</v>
      </c>
      <c r="K24541" s="319">
        <v>2</v>
      </c>
    </row>
    <row r="24542" spans="1:11" x14ac:dyDescent="0.3">
      <c r="A24542" s="341">
        <v>44046.268746412039</v>
      </c>
      <c r="B24542" s="318">
        <v>41751.631999999998</v>
      </c>
      <c r="C24542" s="318">
        <f t="shared" si="546"/>
        <v>0.24399999999877764</v>
      </c>
      <c r="D24542" s="419">
        <f t="shared" si="547"/>
        <v>0.12199999999938882</v>
      </c>
      <c r="H24542" s="406"/>
      <c r="J24542" s="82">
        <v>63</v>
      </c>
      <c r="K24542" s="320">
        <v>3</v>
      </c>
    </row>
    <row r="24543" spans="1:11" x14ac:dyDescent="0.3">
      <c r="A24543" s="341">
        <v>44046.31041302083</v>
      </c>
      <c r="B24543" s="318">
        <v>41751.89</v>
      </c>
      <c r="C24543" s="318">
        <f t="shared" si="546"/>
        <v>0.25800000000162981</v>
      </c>
      <c r="D24543" s="419">
        <f t="shared" si="547"/>
        <v>0.12900000000081491</v>
      </c>
      <c r="H24543" s="406"/>
      <c r="J24543" s="82">
        <v>64</v>
      </c>
      <c r="K24543" s="321">
        <v>4</v>
      </c>
    </row>
    <row r="24544" spans="1:11" x14ac:dyDescent="0.3">
      <c r="A24544" s="341">
        <v>44046.352079629629</v>
      </c>
      <c r="B24544" s="318">
        <v>41752.15</v>
      </c>
      <c r="C24544" s="318">
        <f t="shared" si="546"/>
        <v>0.26000000000203727</v>
      </c>
      <c r="D24544" s="419">
        <f t="shared" si="547"/>
        <v>0.13000000000101863</v>
      </c>
      <c r="H24544" s="406"/>
      <c r="J24544" s="82">
        <v>65</v>
      </c>
      <c r="K24544" s="391">
        <v>1</v>
      </c>
    </row>
    <row r="24545" spans="1:11" x14ac:dyDescent="0.3">
      <c r="A24545" s="341">
        <v>44046.393746238427</v>
      </c>
      <c r="B24545" s="318">
        <v>41752.402999999998</v>
      </c>
      <c r="C24545" s="318">
        <f t="shared" ref="C24545:C24579" si="548">B24545-B24544</f>
        <v>0.2529999999969732</v>
      </c>
      <c r="D24545" s="419">
        <f t="shared" ref="D24545:D24579" si="549">C24545/2</f>
        <v>0.1264999999984866</v>
      </c>
      <c r="H24545" s="406"/>
      <c r="J24545" s="82">
        <v>66</v>
      </c>
      <c r="K24545" s="319">
        <v>2</v>
      </c>
    </row>
    <row r="24546" spans="1:11" x14ac:dyDescent="0.3">
      <c r="A24546" s="341">
        <v>44046.435412847219</v>
      </c>
      <c r="B24546" s="318">
        <v>41752.648000000001</v>
      </c>
      <c r="C24546" s="318">
        <f t="shared" si="548"/>
        <v>0.24500000000261934</v>
      </c>
      <c r="D24546" s="419">
        <f t="shared" si="549"/>
        <v>0.12250000000130967</v>
      </c>
      <c r="H24546" s="406"/>
      <c r="J24546" s="82">
        <v>67</v>
      </c>
      <c r="K24546" s="320">
        <v>3</v>
      </c>
    </row>
    <row r="24547" spans="1:11" x14ac:dyDescent="0.3">
      <c r="A24547" s="341">
        <v>44046.477079456017</v>
      </c>
      <c r="B24547" s="318">
        <v>41752.892999999996</v>
      </c>
      <c r="C24547" s="318">
        <f t="shared" si="548"/>
        <v>0.24499999999534339</v>
      </c>
      <c r="D24547" s="419">
        <f t="shared" si="549"/>
        <v>0.12249999999767169</v>
      </c>
      <c r="H24547" s="406"/>
      <c r="J24547" s="82">
        <v>68</v>
      </c>
      <c r="K24547" s="321">
        <v>4</v>
      </c>
    </row>
    <row r="24548" spans="1:11" x14ac:dyDescent="0.3">
      <c r="A24548" s="341">
        <v>44046.518746064816</v>
      </c>
      <c r="B24548" s="318">
        <v>41753.150999999998</v>
      </c>
      <c r="C24548" s="318">
        <f t="shared" si="548"/>
        <v>0.25800000000162981</v>
      </c>
      <c r="D24548" s="419">
        <f t="shared" si="549"/>
        <v>0.12900000000081491</v>
      </c>
      <c r="H24548" s="406"/>
      <c r="J24548" s="82">
        <v>69</v>
      </c>
      <c r="K24548" s="391">
        <v>1</v>
      </c>
    </row>
    <row r="24549" spans="1:11" x14ac:dyDescent="0.3">
      <c r="A24549" s="341">
        <v>44046.560412673614</v>
      </c>
      <c r="B24549" s="318">
        <v>41753.404999999999</v>
      </c>
      <c r="C24549" s="318">
        <f t="shared" si="548"/>
        <v>0.25400000000081491</v>
      </c>
      <c r="D24549" s="419">
        <f t="shared" si="549"/>
        <v>0.12700000000040745</v>
      </c>
      <c r="H24549" s="406"/>
      <c r="J24549" s="82">
        <v>70</v>
      </c>
      <c r="K24549" s="319">
        <v>2</v>
      </c>
    </row>
    <row r="24550" spans="1:11" x14ac:dyDescent="0.3">
      <c r="A24550" s="341">
        <v>44046.602079282406</v>
      </c>
      <c r="B24550" s="318">
        <v>41753.667999999998</v>
      </c>
      <c r="C24550" s="318">
        <f t="shared" si="548"/>
        <v>0.26299999999901047</v>
      </c>
      <c r="D24550" s="419">
        <f t="shared" si="549"/>
        <v>0.13149999999950523</v>
      </c>
      <c r="H24550" s="406"/>
      <c r="J24550" s="82">
        <v>71</v>
      </c>
      <c r="K24550" s="320">
        <v>3</v>
      </c>
    </row>
    <row r="24551" spans="1:11" x14ac:dyDescent="0.3">
      <c r="A24551" s="341">
        <v>44046.643745891204</v>
      </c>
      <c r="B24551" s="318">
        <v>41753.892</v>
      </c>
      <c r="C24551" s="318">
        <f t="shared" si="548"/>
        <v>0.22400000000197906</v>
      </c>
      <c r="D24551" s="419">
        <f t="shared" si="549"/>
        <v>0.11200000000098953</v>
      </c>
      <c r="H24551" s="406"/>
      <c r="J24551" s="82">
        <v>72</v>
      </c>
      <c r="K24551" s="321">
        <v>4</v>
      </c>
    </row>
    <row r="24552" spans="1:11" x14ac:dyDescent="0.3">
      <c r="A24552" s="341">
        <v>44046.685412500003</v>
      </c>
      <c r="B24552" s="318">
        <v>41754.141000000003</v>
      </c>
      <c r="C24552" s="318">
        <f t="shared" si="548"/>
        <v>0.24900000000343425</v>
      </c>
      <c r="D24552" s="419">
        <f t="shared" si="549"/>
        <v>0.12450000000171713</v>
      </c>
      <c r="H24552" s="406"/>
      <c r="J24552" s="82">
        <v>73</v>
      </c>
      <c r="K24552" s="391">
        <v>1</v>
      </c>
    </row>
    <row r="24553" spans="1:11" x14ac:dyDescent="0.3">
      <c r="A24553" s="341">
        <v>44046.727079108794</v>
      </c>
      <c r="B24553" s="318">
        <v>41754.389000000003</v>
      </c>
      <c r="C24553" s="318">
        <f t="shared" si="548"/>
        <v>0.24799999999959255</v>
      </c>
      <c r="D24553" s="419">
        <f t="shared" si="549"/>
        <v>0.12399999999979627</v>
      </c>
      <c r="H24553" s="406"/>
      <c r="J24553" s="82">
        <v>74</v>
      </c>
      <c r="K24553" s="319">
        <v>2</v>
      </c>
    </row>
    <row r="24554" spans="1:11" x14ac:dyDescent="0.3">
      <c r="A24554" s="341">
        <v>44046.768745717593</v>
      </c>
      <c r="B24554" s="318">
        <v>41754.627999999997</v>
      </c>
      <c r="C24554" s="318">
        <f t="shared" si="548"/>
        <v>0.23899999999412103</v>
      </c>
      <c r="D24554" s="419">
        <f t="shared" si="549"/>
        <v>0.11949999999706051</v>
      </c>
      <c r="H24554" s="406"/>
      <c r="J24554" s="82">
        <v>75</v>
      </c>
      <c r="K24554" s="320">
        <v>3</v>
      </c>
    </row>
    <row r="24555" spans="1:11" x14ac:dyDescent="0.3">
      <c r="A24555" s="341">
        <v>44046.810412326391</v>
      </c>
      <c r="B24555" s="318">
        <v>41754.870000000003</v>
      </c>
      <c r="C24555" s="318">
        <f t="shared" si="548"/>
        <v>0.24200000000564614</v>
      </c>
      <c r="D24555" s="419">
        <f t="shared" si="549"/>
        <v>0.12100000000282307</v>
      </c>
      <c r="H24555" s="406"/>
      <c r="J24555" s="82">
        <v>76</v>
      </c>
      <c r="K24555" s="321">
        <v>4</v>
      </c>
    </row>
    <row r="24556" spans="1:11" x14ac:dyDescent="0.3">
      <c r="A24556" s="341">
        <v>44046.852078935182</v>
      </c>
      <c r="B24556" s="318">
        <v>41755.116000000002</v>
      </c>
      <c r="C24556" s="318">
        <f t="shared" si="548"/>
        <v>0.24599999999918509</v>
      </c>
      <c r="D24556" s="419">
        <f t="shared" si="549"/>
        <v>0.12299999999959255</v>
      </c>
      <c r="H24556" s="406"/>
      <c r="J24556" s="82">
        <v>77</v>
      </c>
      <c r="K24556" s="391">
        <v>1</v>
      </c>
    </row>
    <row r="24557" spans="1:11" x14ac:dyDescent="0.3">
      <c r="A24557" s="341">
        <v>44046.893745543981</v>
      </c>
      <c r="B24557" s="318">
        <v>41755.360000000001</v>
      </c>
      <c r="C24557" s="318">
        <f t="shared" si="548"/>
        <v>0.24399999999877764</v>
      </c>
      <c r="D24557" s="419">
        <f t="shared" si="549"/>
        <v>0.12199999999938882</v>
      </c>
      <c r="H24557" s="406"/>
      <c r="J24557" s="82">
        <v>78</v>
      </c>
      <c r="K24557" s="319">
        <v>2</v>
      </c>
    </row>
    <row r="24558" spans="1:11" x14ac:dyDescent="0.3">
      <c r="A24558" s="341">
        <v>44046.935412152779</v>
      </c>
      <c r="B24558" s="318">
        <v>41755.589999999997</v>
      </c>
      <c r="C24558" s="318">
        <f t="shared" si="548"/>
        <v>0.22999999999592546</v>
      </c>
      <c r="D24558" s="419">
        <f t="shared" si="549"/>
        <v>0.11499999999796273</v>
      </c>
      <c r="H24558" s="406"/>
      <c r="J24558" s="82">
        <v>79</v>
      </c>
      <c r="K24558" s="320">
        <v>3</v>
      </c>
    </row>
    <row r="24559" spans="1:11" x14ac:dyDescent="0.3">
      <c r="A24559" s="341">
        <v>44046.977078761571</v>
      </c>
      <c r="B24559" s="318">
        <v>41755.838000000003</v>
      </c>
      <c r="C24559" s="318">
        <f t="shared" si="548"/>
        <v>0.2480000000068685</v>
      </c>
      <c r="D24559" s="419">
        <f t="shared" si="549"/>
        <v>0.12400000000343425</v>
      </c>
      <c r="E24559" s="336">
        <f>SUM(C24536:C24559)*7.4805194805</f>
        <v>44.51657142846247</v>
      </c>
      <c r="F24559" s="324">
        <f>AVERAGE(D24536:D24559)</f>
        <v>0.12397916666668607</v>
      </c>
      <c r="G24559" s="324">
        <f>_xlfn.STDEV.S(D24536:D24559)</f>
        <v>4.4440462535190297E-3</v>
      </c>
      <c r="H24559" s="406"/>
      <c r="J24559" s="82">
        <v>80</v>
      </c>
      <c r="K24559" s="321">
        <v>4</v>
      </c>
    </row>
    <row r="24560" spans="1:11" x14ac:dyDescent="0.3">
      <c r="A24560" s="341">
        <v>44047.018745370369</v>
      </c>
      <c r="B24560" s="318">
        <v>41756.088000000003</v>
      </c>
      <c r="C24560" s="318">
        <f t="shared" si="548"/>
        <v>0.25</v>
      </c>
      <c r="D24560" s="419">
        <f t="shared" si="549"/>
        <v>0.125</v>
      </c>
      <c r="H24560" s="406"/>
      <c r="J24560" s="82">
        <v>81</v>
      </c>
      <c r="K24560" s="391">
        <v>1</v>
      </c>
    </row>
    <row r="24561" spans="1:11" x14ac:dyDescent="0.3">
      <c r="A24561" s="341">
        <v>44047.060411979168</v>
      </c>
      <c r="B24561" s="318">
        <v>41756.337</v>
      </c>
      <c r="C24561" s="318">
        <f t="shared" si="548"/>
        <v>0.24899999999615829</v>
      </c>
      <c r="D24561" s="419">
        <f t="shared" si="549"/>
        <v>0.12449999999807915</v>
      </c>
      <c r="H24561" s="406"/>
      <c r="J24561" s="82">
        <v>82</v>
      </c>
      <c r="K24561" s="319">
        <v>2</v>
      </c>
    </row>
    <row r="24562" spans="1:11" x14ac:dyDescent="0.3">
      <c r="A24562" s="341">
        <v>44047.102078587966</v>
      </c>
      <c r="B24562" s="318">
        <v>41756.58</v>
      </c>
      <c r="C24562" s="318">
        <f t="shared" si="548"/>
        <v>0.24300000000221189</v>
      </c>
      <c r="D24562" s="419">
        <f t="shared" si="549"/>
        <v>0.12150000000110595</v>
      </c>
      <c r="H24562" s="406"/>
      <c r="J24562" s="82">
        <v>83</v>
      </c>
      <c r="K24562" s="320">
        <v>3</v>
      </c>
    </row>
    <row r="24563" spans="1:11" x14ac:dyDescent="0.3">
      <c r="A24563" s="341">
        <v>44047.143745196758</v>
      </c>
      <c r="B24563" s="318">
        <v>41756.828999999998</v>
      </c>
      <c r="C24563" s="318">
        <f t="shared" si="548"/>
        <v>0.24899999999615829</v>
      </c>
      <c r="D24563" s="419">
        <f t="shared" si="549"/>
        <v>0.12449999999807915</v>
      </c>
      <c r="H24563" s="406"/>
      <c r="J24563" s="82">
        <v>84</v>
      </c>
      <c r="K24563" s="321">
        <v>4</v>
      </c>
    </row>
    <row r="24564" spans="1:11" x14ac:dyDescent="0.3">
      <c r="A24564" s="341">
        <v>44047.185411805556</v>
      </c>
      <c r="B24564" s="318">
        <v>41757.089</v>
      </c>
      <c r="C24564" s="318">
        <f t="shared" si="548"/>
        <v>0.26000000000203727</v>
      </c>
      <c r="D24564" s="419">
        <f t="shared" si="549"/>
        <v>0.13000000000101863</v>
      </c>
      <c r="H24564" s="406"/>
      <c r="J24564" s="82">
        <v>85</v>
      </c>
      <c r="K24564" s="391">
        <v>1</v>
      </c>
    </row>
    <row r="24565" spans="1:11" x14ac:dyDescent="0.3">
      <c r="A24565" s="341">
        <v>44047.227078414355</v>
      </c>
      <c r="B24565" s="318">
        <v>41757.341999999997</v>
      </c>
      <c r="C24565" s="318">
        <f t="shared" si="548"/>
        <v>0.2529999999969732</v>
      </c>
      <c r="D24565" s="419">
        <f t="shared" si="549"/>
        <v>0.1264999999984866</v>
      </c>
      <c r="H24565" s="406"/>
      <c r="J24565" s="82">
        <v>86</v>
      </c>
      <c r="K24565" s="319">
        <v>2</v>
      </c>
    </row>
    <row r="24566" spans="1:11" x14ac:dyDescent="0.3">
      <c r="A24566" s="341">
        <v>44047.268745023146</v>
      </c>
      <c r="B24566" s="318">
        <v>41757.588000000003</v>
      </c>
      <c r="C24566" s="318">
        <f t="shared" si="548"/>
        <v>0.24600000000646105</v>
      </c>
      <c r="D24566" s="419">
        <f t="shared" si="549"/>
        <v>0.12300000000323053</v>
      </c>
      <c r="H24566" s="406"/>
      <c r="J24566" s="82">
        <v>87</v>
      </c>
      <c r="K24566" s="320">
        <v>3</v>
      </c>
    </row>
    <row r="24567" spans="1:11" x14ac:dyDescent="0.3">
      <c r="A24567" s="341">
        <v>44047.310411631945</v>
      </c>
      <c r="B24567" s="318">
        <v>41757.837</v>
      </c>
      <c r="C24567" s="318">
        <f t="shared" si="548"/>
        <v>0.24899999999615829</v>
      </c>
      <c r="D24567" s="419">
        <f t="shared" si="549"/>
        <v>0.12449999999807915</v>
      </c>
      <c r="H24567" s="406"/>
      <c r="J24567" s="82">
        <v>88</v>
      </c>
      <c r="K24567" s="321">
        <v>4</v>
      </c>
    </row>
    <row r="24568" spans="1:11" x14ac:dyDescent="0.3">
      <c r="A24568" s="341">
        <v>44047.352078240743</v>
      </c>
      <c r="B24568" s="318">
        <v>41758.097000000002</v>
      </c>
      <c r="C24568" s="318">
        <f t="shared" si="548"/>
        <v>0.26000000000203727</v>
      </c>
      <c r="D24568" s="419">
        <f t="shared" si="549"/>
        <v>0.13000000000101863</v>
      </c>
      <c r="H24568" s="406"/>
      <c r="J24568" s="82">
        <v>89</v>
      </c>
      <c r="K24568" s="391">
        <v>1</v>
      </c>
    </row>
    <row r="24569" spans="1:11" x14ac:dyDescent="0.3">
      <c r="A24569" s="341">
        <v>44047.393744849534</v>
      </c>
      <c r="B24569" s="318">
        <v>41758.351999999999</v>
      </c>
      <c r="C24569" s="318">
        <f t="shared" si="548"/>
        <v>0.25499999999738066</v>
      </c>
      <c r="D24569" s="419">
        <f t="shared" si="549"/>
        <v>0.12749999999869033</v>
      </c>
      <c r="H24569" s="406"/>
      <c r="J24569" s="82">
        <v>90</v>
      </c>
      <c r="K24569" s="319">
        <v>2</v>
      </c>
    </row>
    <row r="24570" spans="1:11" x14ac:dyDescent="0.3">
      <c r="A24570" s="341">
        <v>44047.435411458333</v>
      </c>
      <c r="B24570" s="318">
        <v>41758.6</v>
      </c>
      <c r="C24570" s="318">
        <f t="shared" si="548"/>
        <v>0.24799999999959255</v>
      </c>
      <c r="D24570" s="419">
        <f t="shared" si="549"/>
        <v>0.12399999999979627</v>
      </c>
      <c r="H24570" s="406"/>
      <c r="J24570" s="82">
        <v>91</v>
      </c>
      <c r="K24570" s="320">
        <v>3</v>
      </c>
    </row>
    <row r="24571" spans="1:11" x14ac:dyDescent="0.3">
      <c r="A24571" s="341">
        <v>44047.477078067132</v>
      </c>
      <c r="B24571" s="318">
        <v>41758.847999999998</v>
      </c>
      <c r="C24571" s="318">
        <f t="shared" si="548"/>
        <v>0.24799999999959255</v>
      </c>
      <c r="D24571" s="419">
        <f t="shared" si="549"/>
        <v>0.12399999999979627</v>
      </c>
      <c r="H24571" s="406"/>
      <c r="J24571" s="82">
        <v>92</v>
      </c>
      <c r="K24571" s="321">
        <v>4</v>
      </c>
    </row>
    <row r="24572" spans="1:11" x14ac:dyDescent="0.3">
      <c r="A24572" s="341">
        <v>44047.518744675923</v>
      </c>
      <c r="B24572" s="318">
        <v>41759.1</v>
      </c>
      <c r="C24572" s="318">
        <f t="shared" si="548"/>
        <v>0.25200000000040745</v>
      </c>
      <c r="D24572" s="419">
        <f t="shared" si="549"/>
        <v>0.12600000000020373</v>
      </c>
      <c r="H24572" s="406"/>
      <c r="J24572" s="82">
        <v>93</v>
      </c>
      <c r="K24572" s="391">
        <v>1</v>
      </c>
    </row>
    <row r="24573" spans="1:11" x14ac:dyDescent="0.3">
      <c r="A24573" s="341">
        <v>44047.560411284721</v>
      </c>
      <c r="B24573" s="318">
        <v>41759.35</v>
      </c>
      <c r="C24573" s="318">
        <f t="shared" si="548"/>
        <v>0.25</v>
      </c>
      <c r="D24573" s="419">
        <f t="shared" si="549"/>
        <v>0.125</v>
      </c>
      <c r="H24573" s="406"/>
      <c r="J24573" s="82">
        <v>94</v>
      </c>
      <c r="K24573" s="319">
        <v>2</v>
      </c>
    </row>
    <row r="24574" spans="1:11" x14ac:dyDescent="0.3">
      <c r="A24574" s="341">
        <v>44047.60207789352</v>
      </c>
      <c r="B24574" s="318">
        <v>41759.591</v>
      </c>
      <c r="C24574" s="318">
        <f t="shared" si="548"/>
        <v>0.24100000000180444</v>
      </c>
      <c r="D24574" s="419">
        <f t="shared" si="549"/>
        <v>0.12050000000090222</v>
      </c>
      <c r="H24574" s="406"/>
      <c r="J24574" s="82">
        <v>95</v>
      </c>
      <c r="K24574" s="320">
        <v>3</v>
      </c>
    </row>
    <row r="24575" spans="1:11" x14ac:dyDescent="0.3">
      <c r="A24575" s="341">
        <v>44047.643744502318</v>
      </c>
      <c r="B24575" s="318">
        <v>41759.838000000003</v>
      </c>
      <c r="C24575" s="318">
        <f t="shared" si="548"/>
        <v>0.2470000000030268</v>
      </c>
      <c r="D24575" s="419">
        <f t="shared" si="549"/>
        <v>0.1235000000015134</v>
      </c>
      <c r="H24575" s="406"/>
      <c r="J24575" s="82">
        <v>96</v>
      </c>
      <c r="K24575" s="321">
        <v>4</v>
      </c>
    </row>
    <row r="24576" spans="1:11" x14ac:dyDescent="0.3">
      <c r="A24576" s="341">
        <v>44047.68541111111</v>
      </c>
      <c r="B24576" s="318">
        <v>41760.080999999998</v>
      </c>
      <c r="C24576" s="318">
        <f t="shared" si="548"/>
        <v>0.24299999999493593</v>
      </c>
      <c r="D24576" s="419">
        <f t="shared" si="549"/>
        <v>0.12149999999746797</v>
      </c>
      <c r="H24576" s="406"/>
      <c r="J24576" s="82">
        <v>97</v>
      </c>
      <c r="K24576" s="391">
        <v>1</v>
      </c>
    </row>
    <row r="24577" spans="1:11" x14ac:dyDescent="0.3">
      <c r="A24577" s="341">
        <v>44047.727077719908</v>
      </c>
      <c r="B24577" s="318">
        <v>41760.322999999997</v>
      </c>
      <c r="C24577" s="318">
        <f t="shared" si="548"/>
        <v>0.24199999999837019</v>
      </c>
      <c r="D24577" s="419">
        <f t="shared" si="549"/>
        <v>0.12099999999918509</v>
      </c>
      <c r="H24577" s="406"/>
      <c r="J24577" s="82">
        <v>98</v>
      </c>
      <c r="K24577" s="319">
        <v>2</v>
      </c>
    </row>
    <row r="24578" spans="1:11" x14ac:dyDescent="0.3">
      <c r="A24578" s="341">
        <v>44047.768744328707</v>
      </c>
      <c r="B24578" s="318">
        <v>41760.557999999997</v>
      </c>
      <c r="C24578" s="318">
        <f t="shared" si="548"/>
        <v>0.23500000000058208</v>
      </c>
      <c r="D24578" s="419">
        <f t="shared" si="549"/>
        <v>0.11750000000029104</v>
      </c>
      <c r="H24578" s="406"/>
      <c r="J24578" s="82">
        <v>99</v>
      </c>
      <c r="K24578" s="320">
        <v>3</v>
      </c>
    </row>
    <row r="24579" spans="1:11" x14ac:dyDescent="0.3">
      <c r="A24579" s="341">
        <v>44047.810410937498</v>
      </c>
      <c r="B24579" s="318">
        <v>41760.792999999998</v>
      </c>
      <c r="C24579" s="318">
        <f t="shared" si="548"/>
        <v>0.23500000000058208</v>
      </c>
      <c r="D24579" s="419">
        <f t="shared" si="549"/>
        <v>0.11750000000029104</v>
      </c>
      <c r="E24579" s="336">
        <f>SUM(C24560:C24579)*7.4805194805</f>
        <v>37.065974025836134</v>
      </c>
      <c r="F24579" s="324">
        <f>AVERAGE(D24560:D24579)</f>
        <v>0.12387499999986176</v>
      </c>
      <c r="G24579" s="324">
        <f>_xlfn.STDEV.S(D24560:D24579)</f>
        <v>3.3751218300992411E-3</v>
      </c>
      <c r="H24579" s="406"/>
      <c r="J24579" s="82">
        <v>100</v>
      </c>
      <c r="K24579" s="321">
        <v>4</v>
      </c>
    </row>
    <row r="24580" spans="1:11" x14ac:dyDescent="0.3">
      <c r="A24580" s="341">
        <v>44049.547222222223</v>
      </c>
      <c r="B24580" s="318">
        <v>41771.122000000003</v>
      </c>
      <c r="H24580" s="332"/>
      <c r="J24580" s="82">
        <v>1</v>
      </c>
      <c r="K24580" s="319">
        <v>2</v>
      </c>
    </row>
    <row r="24581" spans="1:11" x14ac:dyDescent="0.3">
      <c r="A24581" s="341">
        <v>44049.588888888888</v>
      </c>
      <c r="B24581" s="318">
        <v>41771.368000000002</v>
      </c>
      <c r="C24581" s="318">
        <f t="shared" ref="C24581:C24644" si="550">B24581-B24580</f>
        <v>0.24599999999918509</v>
      </c>
      <c r="D24581" s="419">
        <f t="shared" ref="D24581:D24644" si="551">C24581/2</f>
        <v>0.12299999999959255</v>
      </c>
      <c r="H24581" s="406"/>
      <c r="J24581" s="82">
        <v>2</v>
      </c>
      <c r="K24581" s="320">
        <v>3</v>
      </c>
    </row>
    <row r="24582" spans="1:11" x14ac:dyDescent="0.3">
      <c r="A24582" s="341">
        <v>44049.630555555559</v>
      </c>
      <c r="B24582" s="318">
        <v>41771.603000000003</v>
      </c>
      <c r="C24582" s="318">
        <f t="shared" si="550"/>
        <v>0.23500000000058208</v>
      </c>
      <c r="D24582" s="419">
        <f t="shared" si="551"/>
        <v>0.11750000000029104</v>
      </c>
      <c r="H24582" s="406"/>
      <c r="J24582" s="82">
        <v>3</v>
      </c>
      <c r="K24582" s="321">
        <v>4</v>
      </c>
    </row>
    <row r="24583" spans="1:11" x14ac:dyDescent="0.3">
      <c r="A24583" s="341">
        <v>44049.672222222223</v>
      </c>
      <c r="B24583" s="318">
        <v>41771.847999999998</v>
      </c>
      <c r="C24583" s="318">
        <f t="shared" si="550"/>
        <v>0.24499999999534339</v>
      </c>
      <c r="D24583" s="419">
        <f t="shared" si="551"/>
        <v>0.12249999999767169</v>
      </c>
      <c r="H24583" s="406"/>
      <c r="J24583" s="82">
        <v>4</v>
      </c>
      <c r="K24583" s="391">
        <v>1</v>
      </c>
    </row>
    <row r="24584" spans="1:11" x14ac:dyDescent="0.3">
      <c r="A24584" s="341">
        <v>44049.713888888888</v>
      </c>
      <c r="B24584" s="318">
        <v>41772.095000000001</v>
      </c>
      <c r="C24584" s="318">
        <f t="shared" si="550"/>
        <v>0.2470000000030268</v>
      </c>
      <c r="D24584" s="419">
        <f t="shared" si="551"/>
        <v>0.1235000000015134</v>
      </c>
      <c r="H24584" s="406"/>
      <c r="J24584" s="82">
        <v>5</v>
      </c>
      <c r="K24584" s="319">
        <v>2</v>
      </c>
    </row>
    <row r="24585" spans="1:11" x14ac:dyDescent="0.3">
      <c r="A24585" s="341">
        <v>44049.755555266202</v>
      </c>
      <c r="B24585" s="318">
        <v>41772.332999999999</v>
      </c>
      <c r="C24585" s="318">
        <f t="shared" si="550"/>
        <v>0.23799999999755528</v>
      </c>
      <c r="D24585" s="419">
        <f t="shared" si="551"/>
        <v>0.11899999999877764</v>
      </c>
      <c r="H24585" s="406"/>
      <c r="J24585" s="82">
        <v>6</v>
      </c>
      <c r="K24585" s="320">
        <v>3</v>
      </c>
    </row>
    <row r="24586" spans="1:11" x14ac:dyDescent="0.3">
      <c r="A24586" s="341">
        <v>44049.797221875</v>
      </c>
      <c r="B24586" s="318">
        <v>41772.567000000003</v>
      </c>
      <c r="C24586" s="318">
        <f t="shared" si="550"/>
        <v>0.23400000000401633</v>
      </c>
      <c r="D24586" s="419">
        <f t="shared" si="551"/>
        <v>0.11700000000200816</v>
      </c>
      <c r="H24586" s="406"/>
      <c r="J24586" s="82">
        <v>7</v>
      </c>
      <c r="K24586" s="321">
        <v>4</v>
      </c>
    </row>
    <row r="24587" spans="1:11" x14ac:dyDescent="0.3">
      <c r="A24587" s="341">
        <v>44049.838888483799</v>
      </c>
      <c r="B24587" s="318">
        <v>41772.802000000003</v>
      </c>
      <c r="C24587" s="318">
        <f t="shared" si="550"/>
        <v>0.23500000000058208</v>
      </c>
      <c r="D24587" s="419">
        <f t="shared" si="551"/>
        <v>0.11750000000029104</v>
      </c>
      <c r="H24587" s="406"/>
      <c r="J24587" s="82">
        <v>8</v>
      </c>
      <c r="K24587" s="391">
        <v>1</v>
      </c>
    </row>
    <row r="24588" spans="1:11" x14ac:dyDescent="0.3">
      <c r="A24588" s="341">
        <v>44049.88055509259</v>
      </c>
      <c r="B24588" s="318">
        <v>41773.050000000003</v>
      </c>
      <c r="C24588" s="318">
        <f t="shared" si="550"/>
        <v>0.24799999999959255</v>
      </c>
      <c r="D24588" s="419">
        <f t="shared" si="551"/>
        <v>0.12399999999979627</v>
      </c>
      <c r="H24588" s="406"/>
      <c r="J24588" s="82">
        <v>9</v>
      </c>
      <c r="K24588" s="319">
        <v>2</v>
      </c>
    </row>
    <row r="24589" spans="1:11" x14ac:dyDescent="0.3">
      <c r="A24589" s="341">
        <v>44049.922221701388</v>
      </c>
      <c r="B24589" s="318">
        <v>41773.292999999998</v>
      </c>
      <c r="C24589" s="318">
        <f t="shared" si="550"/>
        <v>0.24299999999493593</v>
      </c>
      <c r="D24589" s="419">
        <f t="shared" si="551"/>
        <v>0.12149999999746797</v>
      </c>
      <c r="H24589" s="406"/>
      <c r="J24589" s="82">
        <v>10</v>
      </c>
      <c r="K24589" s="320">
        <v>3</v>
      </c>
    </row>
    <row r="24590" spans="1:11" x14ac:dyDescent="0.3">
      <c r="A24590" s="341">
        <v>44049.963888310187</v>
      </c>
      <c r="B24590" s="318">
        <v>41773.53</v>
      </c>
      <c r="C24590" s="318">
        <f t="shared" si="550"/>
        <v>0.23700000000098953</v>
      </c>
      <c r="D24590" s="419">
        <f t="shared" si="551"/>
        <v>0.11850000000049477</v>
      </c>
      <c r="E24590" s="336">
        <f>SUM(C24580:C24590)*7.4805194805</f>
        <v>18.01309090901265</v>
      </c>
      <c r="F24590" s="324">
        <f>AVERAGE(D24580:D24590)</f>
        <v>0.12039999999979045</v>
      </c>
      <c r="G24590" s="324">
        <f>_xlfn.STDEV.S(D24580:D24590)</f>
        <v>2.7668674620901575E-3</v>
      </c>
      <c r="H24590" s="406"/>
      <c r="J24590" s="82">
        <v>11</v>
      </c>
      <c r="K24590" s="321">
        <v>4</v>
      </c>
    </row>
    <row r="24591" spans="1:11" x14ac:dyDescent="0.3">
      <c r="A24591" s="341">
        <v>44050.005554918978</v>
      </c>
      <c r="B24591" s="318">
        <v>41773.769999999997</v>
      </c>
      <c r="C24591" s="318">
        <f t="shared" si="550"/>
        <v>0.23999999999796273</v>
      </c>
      <c r="D24591" s="419">
        <f t="shared" si="551"/>
        <v>0.11999999999898137</v>
      </c>
      <c r="H24591" s="406"/>
      <c r="J24591" s="82">
        <v>12</v>
      </c>
      <c r="K24591" s="391">
        <v>1</v>
      </c>
    </row>
    <row r="24592" spans="1:11" x14ac:dyDescent="0.3">
      <c r="A24592" s="341">
        <v>44050.047221527777</v>
      </c>
      <c r="B24592" s="318">
        <v>41774.021999999997</v>
      </c>
      <c r="C24592" s="318">
        <f t="shared" si="550"/>
        <v>0.25200000000040745</v>
      </c>
      <c r="D24592" s="419">
        <f t="shared" si="551"/>
        <v>0.12600000000020373</v>
      </c>
      <c r="H24592" s="406"/>
      <c r="J24592" s="82">
        <v>13</v>
      </c>
      <c r="K24592" s="319">
        <v>2</v>
      </c>
    </row>
    <row r="24593" spans="1:11" x14ac:dyDescent="0.3">
      <c r="A24593" s="341">
        <v>44050.088888136575</v>
      </c>
      <c r="B24593" s="318">
        <v>41774.279000000002</v>
      </c>
      <c r="C24593" s="318">
        <f t="shared" si="550"/>
        <v>0.25700000000506407</v>
      </c>
      <c r="D24593" s="419">
        <f t="shared" si="551"/>
        <v>0.12850000000253203</v>
      </c>
      <c r="H24593" s="406"/>
      <c r="J24593" s="82">
        <v>14</v>
      </c>
      <c r="K24593" s="320">
        <v>3</v>
      </c>
    </row>
    <row r="24594" spans="1:11" x14ac:dyDescent="0.3">
      <c r="A24594" s="341">
        <v>44050.130554745374</v>
      </c>
      <c r="B24594" s="318">
        <v>41774.521000000001</v>
      </c>
      <c r="C24594" s="318">
        <f t="shared" si="550"/>
        <v>0.24199999999837019</v>
      </c>
      <c r="D24594" s="419">
        <f t="shared" si="551"/>
        <v>0.12099999999918509</v>
      </c>
      <c r="H24594" s="406"/>
      <c r="J24594" s="82">
        <v>15</v>
      </c>
      <c r="K24594" s="321">
        <v>4</v>
      </c>
    </row>
    <row r="24595" spans="1:11" x14ac:dyDescent="0.3">
      <c r="A24595" s="341">
        <v>44050.172221354165</v>
      </c>
      <c r="B24595" s="318">
        <v>41774.764000000003</v>
      </c>
      <c r="C24595" s="318">
        <f t="shared" si="550"/>
        <v>0.24300000000221189</v>
      </c>
      <c r="D24595" s="419">
        <f t="shared" si="551"/>
        <v>0.12150000000110595</v>
      </c>
      <c r="H24595" s="406"/>
      <c r="J24595" s="82">
        <v>16</v>
      </c>
      <c r="K24595" s="391">
        <v>1</v>
      </c>
    </row>
    <row r="24596" spans="1:11" x14ac:dyDescent="0.3">
      <c r="A24596" s="341">
        <v>44050.213887962964</v>
      </c>
      <c r="B24596" s="318">
        <v>41775.019999999997</v>
      </c>
      <c r="C24596" s="318">
        <f t="shared" si="550"/>
        <v>0.2559999999939464</v>
      </c>
      <c r="D24596" s="419">
        <f t="shared" si="551"/>
        <v>0.1279999999969732</v>
      </c>
      <c r="H24596" s="406"/>
      <c r="J24596" s="82">
        <v>17</v>
      </c>
      <c r="K24596" s="319">
        <v>2</v>
      </c>
    </row>
    <row r="24597" spans="1:11" x14ac:dyDescent="0.3">
      <c r="A24597" s="341">
        <v>44050.255554571762</v>
      </c>
      <c r="B24597" s="318">
        <v>41775.279999999999</v>
      </c>
      <c r="C24597" s="318">
        <f t="shared" si="550"/>
        <v>0.26000000000203727</v>
      </c>
      <c r="D24597" s="419">
        <f t="shared" si="551"/>
        <v>0.13000000000101863</v>
      </c>
      <c r="H24597" s="406"/>
      <c r="J24597" s="82">
        <v>18</v>
      </c>
      <c r="K24597" s="320">
        <v>3</v>
      </c>
    </row>
    <row r="24598" spans="1:11" x14ac:dyDescent="0.3">
      <c r="A24598" s="341">
        <v>44050.297221180554</v>
      </c>
      <c r="B24598" s="318">
        <v>41775.527999999998</v>
      </c>
      <c r="C24598" s="318">
        <f t="shared" si="550"/>
        <v>0.24799999999959255</v>
      </c>
      <c r="D24598" s="419">
        <f t="shared" si="551"/>
        <v>0.12399999999979627</v>
      </c>
      <c r="H24598" s="406"/>
      <c r="J24598" s="82">
        <v>19</v>
      </c>
      <c r="K24598" s="321">
        <v>4</v>
      </c>
    </row>
    <row r="24599" spans="1:11" x14ac:dyDescent="0.3">
      <c r="A24599" s="341">
        <v>44050.338887789352</v>
      </c>
      <c r="B24599" s="318">
        <v>41775.771000000001</v>
      </c>
      <c r="C24599" s="318">
        <f t="shared" si="550"/>
        <v>0.24300000000221189</v>
      </c>
      <c r="D24599" s="419">
        <f t="shared" si="551"/>
        <v>0.12150000000110595</v>
      </c>
      <c r="H24599" s="406"/>
      <c r="J24599" s="82">
        <v>20</v>
      </c>
      <c r="K24599" s="391">
        <v>1</v>
      </c>
    </row>
    <row r="24600" spans="1:11" x14ac:dyDescent="0.3">
      <c r="A24600" s="341">
        <v>44050.380554398151</v>
      </c>
      <c r="B24600" s="318">
        <v>41776.021999999997</v>
      </c>
      <c r="C24600" s="318">
        <f t="shared" si="550"/>
        <v>0.25099999999656575</v>
      </c>
      <c r="D24600" s="419">
        <f t="shared" si="551"/>
        <v>0.12549999999828287</v>
      </c>
      <c r="H24600" s="406"/>
      <c r="J24600" s="82">
        <v>21</v>
      </c>
      <c r="K24600" s="319">
        <v>2</v>
      </c>
    </row>
    <row r="24601" spans="1:11" x14ac:dyDescent="0.3">
      <c r="A24601" s="341">
        <v>44050.422221006942</v>
      </c>
      <c r="B24601" s="318">
        <v>41776.28</v>
      </c>
      <c r="C24601" s="318">
        <f t="shared" si="550"/>
        <v>0.25800000000162981</v>
      </c>
      <c r="D24601" s="419">
        <f t="shared" si="551"/>
        <v>0.12900000000081491</v>
      </c>
      <c r="H24601" s="406"/>
      <c r="J24601" s="82">
        <v>22</v>
      </c>
      <c r="K24601" s="320">
        <v>3</v>
      </c>
    </row>
    <row r="24602" spans="1:11" x14ac:dyDescent="0.3">
      <c r="A24602" s="341">
        <v>44050.463887615741</v>
      </c>
      <c r="B24602" s="318">
        <v>41776.525999999998</v>
      </c>
      <c r="C24602" s="318">
        <f t="shared" si="550"/>
        <v>0.24599999999918509</v>
      </c>
      <c r="D24602" s="419">
        <f t="shared" si="551"/>
        <v>0.12299999999959255</v>
      </c>
      <c r="H24602" s="406"/>
      <c r="J24602" s="82">
        <v>23</v>
      </c>
      <c r="K24602" s="321">
        <v>4</v>
      </c>
    </row>
    <row r="24603" spans="1:11" x14ac:dyDescent="0.3">
      <c r="A24603" s="341">
        <v>44050.505554224539</v>
      </c>
      <c r="B24603" s="318">
        <v>41776.771000000001</v>
      </c>
      <c r="C24603" s="318">
        <f t="shared" si="550"/>
        <v>0.24500000000261934</v>
      </c>
      <c r="D24603" s="419">
        <f t="shared" si="551"/>
        <v>0.12250000000130967</v>
      </c>
      <c r="H24603" s="406"/>
      <c r="J24603" s="82">
        <v>24</v>
      </c>
      <c r="K24603" s="391">
        <v>1</v>
      </c>
    </row>
    <row r="24604" spans="1:11" x14ac:dyDescent="0.3">
      <c r="A24604" s="341">
        <v>44050.54722083333</v>
      </c>
      <c r="B24604" s="318">
        <v>41777.021000000001</v>
      </c>
      <c r="C24604" s="318">
        <f t="shared" si="550"/>
        <v>0.25</v>
      </c>
      <c r="D24604" s="419">
        <f t="shared" si="551"/>
        <v>0.125</v>
      </c>
      <c r="H24604" s="406"/>
      <c r="J24604" s="82">
        <v>25</v>
      </c>
      <c r="K24604" s="319">
        <v>2</v>
      </c>
    </row>
    <row r="24605" spans="1:11" x14ac:dyDescent="0.3">
      <c r="A24605" s="341">
        <v>44050.588887442129</v>
      </c>
      <c r="B24605" s="318">
        <v>41777.269</v>
      </c>
      <c r="C24605" s="318">
        <f t="shared" si="550"/>
        <v>0.24799999999959255</v>
      </c>
      <c r="D24605" s="419">
        <f t="shared" si="551"/>
        <v>0.12399999999979627</v>
      </c>
      <c r="H24605" s="406"/>
      <c r="J24605" s="82">
        <v>26</v>
      </c>
      <c r="K24605" s="320">
        <v>3</v>
      </c>
    </row>
    <row r="24606" spans="1:11" x14ac:dyDescent="0.3">
      <c r="A24606" s="341">
        <v>44050.630554050927</v>
      </c>
      <c r="B24606" s="318">
        <v>41777.506999999998</v>
      </c>
      <c r="C24606" s="318">
        <f t="shared" si="550"/>
        <v>0.23799999999755528</v>
      </c>
      <c r="D24606" s="419">
        <f t="shared" si="551"/>
        <v>0.11899999999877764</v>
      </c>
      <c r="H24606" s="406"/>
      <c r="J24606" s="82">
        <v>27</v>
      </c>
      <c r="K24606" s="321">
        <v>4</v>
      </c>
    </row>
    <row r="24607" spans="1:11" x14ac:dyDescent="0.3">
      <c r="A24607" s="341">
        <v>44050.672220659719</v>
      </c>
      <c r="B24607" s="318">
        <v>41777.743000000002</v>
      </c>
      <c r="C24607" s="318">
        <f t="shared" si="550"/>
        <v>0.23600000000442378</v>
      </c>
      <c r="D24607" s="419">
        <f t="shared" si="551"/>
        <v>0.11800000000221189</v>
      </c>
      <c r="H24607" s="406"/>
      <c r="J24607" s="82">
        <v>28</v>
      </c>
      <c r="K24607" s="391">
        <v>1</v>
      </c>
    </row>
    <row r="24608" spans="1:11" x14ac:dyDescent="0.3">
      <c r="A24608" s="341">
        <v>44050.713887268517</v>
      </c>
      <c r="B24608" s="318">
        <v>41777.991999999998</v>
      </c>
      <c r="C24608" s="318">
        <f t="shared" si="550"/>
        <v>0.24899999999615829</v>
      </c>
      <c r="D24608" s="419">
        <f t="shared" si="551"/>
        <v>0.12449999999807915</v>
      </c>
      <c r="H24608" s="406"/>
      <c r="J24608" s="82">
        <v>29</v>
      </c>
      <c r="K24608" s="319">
        <v>2</v>
      </c>
    </row>
    <row r="24609" spans="1:11" x14ac:dyDescent="0.3">
      <c r="A24609" s="341">
        <v>44050.755553877316</v>
      </c>
      <c r="B24609" s="318">
        <v>41778.237999999998</v>
      </c>
      <c r="C24609" s="318">
        <f t="shared" si="550"/>
        <v>0.24599999999918509</v>
      </c>
      <c r="D24609" s="419">
        <f t="shared" si="551"/>
        <v>0.12299999999959255</v>
      </c>
      <c r="H24609" s="406"/>
      <c r="J24609" s="82">
        <v>30</v>
      </c>
      <c r="K24609" s="320">
        <v>3</v>
      </c>
    </row>
    <row r="24610" spans="1:11" x14ac:dyDescent="0.3">
      <c r="A24610" s="341">
        <v>44050.797220486114</v>
      </c>
      <c r="B24610" s="318">
        <v>41778.480000000003</v>
      </c>
      <c r="C24610" s="318">
        <f t="shared" si="550"/>
        <v>0.24200000000564614</v>
      </c>
      <c r="D24610" s="419">
        <f t="shared" si="551"/>
        <v>0.12100000000282307</v>
      </c>
      <c r="H24610" s="406"/>
      <c r="J24610" s="82">
        <v>31</v>
      </c>
      <c r="K24610" s="321">
        <v>4</v>
      </c>
    </row>
    <row r="24611" spans="1:11" x14ac:dyDescent="0.3">
      <c r="A24611" s="341">
        <v>44050.838887094906</v>
      </c>
      <c r="B24611" s="318">
        <v>41778.707999999999</v>
      </c>
      <c r="C24611" s="318">
        <f t="shared" si="550"/>
        <v>0.22799999999551801</v>
      </c>
      <c r="D24611" s="419">
        <f t="shared" si="551"/>
        <v>0.11399999999775901</v>
      </c>
      <c r="H24611" s="406"/>
      <c r="J24611" s="82">
        <v>32</v>
      </c>
      <c r="K24611" s="391">
        <v>1</v>
      </c>
    </row>
    <row r="24612" spans="1:11" x14ac:dyDescent="0.3">
      <c r="A24612" s="341">
        <v>44050.880553703704</v>
      </c>
      <c r="B24612" s="318">
        <v>41778.951000000001</v>
      </c>
      <c r="C24612" s="318">
        <f t="shared" si="550"/>
        <v>0.24300000000221189</v>
      </c>
      <c r="D24612" s="419">
        <f t="shared" si="551"/>
        <v>0.12150000000110595</v>
      </c>
      <c r="H24612" s="406"/>
      <c r="J24612" s="82">
        <v>33</v>
      </c>
      <c r="K24612" s="319">
        <v>2</v>
      </c>
    </row>
    <row r="24613" spans="1:11" x14ac:dyDescent="0.3">
      <c r="A24613" s="341">
        <v>44050.922220312503</v>
      </c>
      <c r="B24613" s="318">
        <v>41779.199999999997</v>
      </c>
      <c r="C24613" s="318">
        <f t="shared" si="550"/>
        <v>0.24899999999615829</v>
      </c>
      <c r="D24613" s="419">
        <f t="shared" si="551"/>
        <v>0.12449999999807915</v>
      </c>
      <c r="H24613" s="406"/>
      <c r="J24613" s="82">
        <v>34</v>
      </c>
      <c r="K24613" s="320">
        <v>3</v>
      </c>
    </row>
    <row r="24614" spans="1:11" x14ac:dyDescent="0.3">
      <c r="A24614" s="341">
        <v>44050.963886921294</v>
      </c>
      <c r="B24614" s="318">
        <v>41779.440999999999</v>
      </c>
      <c r="C24614" s="318">
        <f t="shared" si="550"/>
        <v>0.24100000000180444</v>
      </c>
      <c r="D24614" s="419">
        <f t="shared" si="551"/>
        <v>0.12050000000090222</v>
      </c>
      <c r="E24614" s="336">
        <f>SUM(C24591:C24614)*7.4805194805</f>
        <v>44.217350649235932</v>
      </c>
      <c r="F24614" s="324">
        <f>AVERAGE(D24591:D24614)</f>
        <v>0.12314583333333455</v>
      </c>
      <c r="G24614" s="324">
        <f>_xlfn.STDEV.S(D24591:D24614)</f>
        <v>3.7168218269490287E-3</v>
      </c>
      <c r="H24614" s="406"/>
      <c r="J24614" s="82">
        <v>35</v>
      </c>
      <c r="K24614" s="321">
        <v>4</v>
      </c>
    </row>
    <row r="24615" spans="1:11" x14ac:dyDescent="0.3">
      <c r="A24615" s="341">
        <v>44051.005553530093</v>
      </c>
      <c r="B24615" s="318">
        <v>41779.678</v>
      </c>
      <c r="C24615" s="318">
        <f t="shared" si="550"/>
        <v>0.23700000000098953</v>
      </c>
      <c r="D24615" s="419">
        <f t="shared" si="551"/>
        <v>0.11850000000049477</v>
      </c>
      <c r="H24615" s="406"/>
      <c r="J24615" s="82">
        <v>36</v>
      </c>
      <c r="K24615" s="391">
        <v>1</v>
      </c>
    </row>
    <row r="24616" spans="1:11" x14ac:dyDescent="0.3">
      <c r="A24616" s="341">
        <v>44051.047220138891</v>
      </c>
      <c r="B24616" s="318">
        <v>41779.928</v>
      </c>
      <c r="C24616" s="318">
        <f t="shared" si="550"/>
        <v>0.25</v>
      </c>
      <c r="D24616" s="419">
        <f t="shared" si="551"/>
        <v>0.125</v>
      </c>
      <c r="H24616" s="406"/>
      <c r="J24616" s="82">
        <v>37</v>
      </c>
      <c r="K24616" s="319">
        <v>2</v>
      </c>
    </row>
    <row r="24617" spans="1:11" x14ac:dyDescent="0.3">
      <c r="A24617" s="341">
        <v>44051.088886747682</v>
      </c>
      <c r="B24617" s="318">
        <v>41780.173000000003</v>
      </c>
      <c r="C24617" s="318">
        <f t="shared" si="550"/>
        <v>0.24500000000261934</v>
      </c>
      <c r="D24617" s="419">
        <f t="shared" si="551"/>
        <v>0.12250000000130967</v>
      </c>
      <c r="H24617" s="406"/>
      <c r="J24617" s="82">
        <v>38</v>
      </c>
      <c r="K24617" s="320">
        <v>3</v>
      </c>
    </row>
    <row r="24618" spans="1:11" x14ac:dyDescent="0.3">
      <c r="A24618" s="341">
        <v>44051.130553356481</v>
      </c>
      <c r="B24618" s="318">
        <v>41780.421000000002</v>
      </c>
      <c r="C24618" s="318">
        <f t="shared" si="550"/>
        <v>0.24799999999959255</v>
      </c>
      <c r="D24618" s="419">
        <f t="shared" si="551"/>
        <v>0.12399999999979627</v>
      </c>
      <c r="H24618" s="406"/>
      <c r="J24618" s="82">
        <v>39</v>
      </c>
      <c r="K24618" s="321">
        <v>4</v>
      </c>
    </row>
    <row r="24619" spans="1:11" x14ac:dyDescent="0.3">
      <c r="A24619" s="341">
        <v>44051.17221996528</v>
      </c>
      <c r="B24619" s="318">
        <v>41780.660000000003</v>
      </c>
      <c r="C24619" s="318">
        <f t="shared" si="550"/>
        <v>0.23900000000139698</v>
      </c>
      <c r="D24619" s="419">
        <f t="shared" si="551"/>
        <v>0.11950000000069849</v>
      </c>
      <c r="H24619" s="406"/>
      <c r="J24619" s="82">
        <v>40</v>
      </c>
      <c r="K24619" s="391">
        <v>1</v>
      </c>
    </row>
    <row r="24620" spans="1:11" x14ac:dyDescent="0.3">
      <c r="A24620" s="341">
        <v>44051.213886574071</v>
      </c>
      <c r="B24620" s="318">
        <v>41780.910000000003</v>
      </c>
      <c r="C24620" s="318">
        <f t="shared" si="550"/>
        <v>0.25</v>
      </c>
      <c r="D24620" s="419">
        <f t="shared" si="551"/>
        <v>0.125</v>
      </c>
      <c r="H24620" s="406"/>
      <c r="J24620" s="82">
        <v>41</v>
      </c>
      <c r="K24620" s="319">
        <v>2</v>
      </c>
    </row>
    <row r="24621" spans="1:11" x14ac:dyDescent="0.3">
      <c r="A24621" s="341">
        <v>44051.255553182869</v>
      </c>
      <c r="B24621" s="318">
        <v>41781.171000000002</v>
      </c>
      <c r="C24621" s="318">
        <f t="shared" si="550"/>
        <v>0.26099999999860302</v>
      </c>
      <c r="D24621" s="419">
        <f t="shared" si="551"/>
        <v>0.13049999999930151</v>
      </c>
      <c r="H24621" s="406"/>
      <c r="J24621" s="82">
        <v>42</v>
      </c>
      <c r="K24621" s="320">
        <v>3</v>
      </c>
    </row>
    <row r="24622" spans="1:11" x14ac:dyDescent="0.3">
      <c r="A24622" s="341">
        <v>44051.297219791668</v>
      </c>
      <c r="B24622" s="318">
        <v>41781.425000000003</v>
      </c>
      <c r="C24622" s="318">
        <f t="shared" si="550"/>
        <v>0.25400000000081491</v>
      </c>
      <c r="D24622" s="419">
        <f t="shared" si="551"/>
        <v>0.12700000000040745</v>
      </c>
      <c r="H24622" s="406"/>
      <c r="J24622" s="82">
        <v>43</v>
      </c>
      <c r="K24622" s="321">
        <v>4</v>
      </c>
    </row>
    <row r="24623" spans="1:11" x14ac:dyDescent="0.3">
      <c r="A24623" s="341">
        <v>44051.338886400466</v>
      </c>
      <c r="B24623" s="318">
        <v>41781.67</v>
      </c>
      <c r="C24623" s="318">
        <f t="shared" si="550"/>
        <v>0.24499999999534339</v>
      </c>
      <c r="D24623" s="419">
        <f t="shared" si="551"/>
        <v>0.12249999999767169</v>
      </c>
      <c r="H24623" s="406"/>
      <c r="J24623" s="82">
        <v>44</v>
      </c>
      <c r="K24623" s="391">
        <v>1</v>
      </c>
    </row>
    <row r="24624" spans="1:11" x14ac:dyDescent="0.3">
      <c r="A24624" s="341">
        <v>44051.380553009258</v>
      </c>
      <c r="B24624" s="318">
        <v>41781.919999999998</v>
      </c>
      <c r="C24624" s="318">
        <f t="shared" si="550"/>
        <v>0.25</v>
      </c>
      <c r="D24624" s="419">
        <f t="shared" si="551"/>
        <v>0.125</v>
      </c>
      <c r="H24624" s="406"/>
      <c r="J24624" s="82">
        <v>45</v>
      </c>
      <c r="K24624" s="319">
        <v>2</v>
      </c>
    </row>
    <row r="24625" spans="1:11" x14ac:dyDescent="0.3">
      <c r="A24625" s="341">
        <v>44051.422219618056</v>
      </c>
      <c r="B24625" s="318">
        <v>41782.17</v>
      </c>
      <c r="C24625" s="318">
        <f t="shared" si="550"/>
        <v>0.25</v>
      </c>
      <c r="D24625" s="419">
        <f t="shared" si="551"/>
        <v>0.125</v>
      </c>
      <c r="H24625" s="406"/>
      <c r="J24625" s="82">
        <v>46</v>
      </c>
      <c r="K24625" s="320">
        <v>3</v>
      </c>
    </row>
    <row r="24626" spans="1:11" x14ac:dyDescent="0.3">
      <c r="A24626" s="341">
        <v>44051.463886226855</v>
      </c>
      <c r="B24626" s="318">
        <v>41782.417999999998</v>
      </c>
      <c r="C24626" s="318">
        <f t="shared" si="550"/>
        <v>0.24799999999959255</v>
      </c>
      <c r="D24626" s="419">
        <f t="shared" si="551"/>
        <v>0.12399999999979627</v>
      </c>
      <c r="H24626" s="406"/>
      <c r="J24626" s="82">
        <v>47</v>
      </c>
      <c r="K24626" s="321">
        <v>4</v>
      </c>
    </row>
    <row r="24627" spans="1:11" x14ac:dyDescent="0.3">
      <c r="A24627" s="341">
        <v>44051.505552835646</v>
      </c>
      <c r="B24627" s="318">
        <v>41782.660000000003</v>
      </c>
      <c r="C24627" s="318">
        <f t="shared" si="550"/>
        <v>0.24200000000564614</v>
      </c>
      <c r="D24627" s="419">
        <f t="shared" si="551"/>
        <v>0.12100000000282307</v>
      </c>
      <c r="H24627" s="406"/>
      <c r="J24627" s="82">
        <v>48</v>
      </c>
      <c r="K24627" s="391">
        <v>1</v>
      </c>
    </row>
    <row r="24628" spans="1:11" x14ac:dyDescent="0.3">
      <c r="A24628" s="341">
        <v>44051.547219444445</v>
      </c>
      <c r="B24628" s="318">
        <v>41782.908000000003</v>
      </c>
      <c r="C24628" s="318">
        <f t="shared" si="550"/>
        <v>0.24799999999959255</v>
      </c>
      <c r="D24628" s="419">
        <f t="shared" si="551"/>
        <v>0.12399999999979627</v>
      </c>
      <c r="H24628" s="406"/>
      <c r="J24628" s="82">
        <v>49</v>
      </c>
      <c r="K24628" s="319">
        <v>2</v>
      </c>
    </row>
    <row r="24629" spans="1:11" x14ac:dyDescent="0.3">
      <c r="A24629" s="341">
        <v>44051.588886053243</v>
      </c>
      <c r="B24629" s="318">
        <v>41783.154000000002</v>
      </c>
      <c r="C24629" s="318">
        <f t="shared" si="550"/>
        <v>0.24599999999918509</v>
      </c>
      <c r="D24629" s="419">
        <f t="shared" si="551"/>
        <v>0.12299999999959255</v>
      </c>
      <c r="H24629" s="406"/>
      <c r="J24629" s="82">
        <v>50</v>
      </c>
      <c r="K24629" s="320">
        <v>3</v>
      </c>
    </row>
    <row r="24630" spans="1:11" x14ac:dyDescent="0.3">
      <c r="A24630" s="341">
        <v>44051.630552662034</v>
      </c>
      <c r="B24630" s="318">
        <v>41783.392</v>
      </c>
      <c r="C24630" s="318">
        <f t="shared" si="550"/>
        <v>0.23799999999755528</v>
      </c>
      <c r="D24630" s="419">
        <f t="shared" si="551"/>
        <v>0.11899999999877764</v>
      </c>
      <c r="H24630" s="406"/>
      <c r="J24630" s="82">
        <v>51</v>
      </c>
      <c r="K24630" s="321">
        <v>4</v>
      </c>
    </row>
    <row r="24631" spans="1:11" x14ac:dyDescent="0.3">
      <c r="A24631" s="341">
        <v>44051.672219270833</v>
      </c>
      <c r="B24631" s="318">
        <v>41783.627999999997</v>
      </c>
      <c r="C24631" s="318">
        <f t="shared" si="550"/>
        <v>0.23599999999714782</v>
      </c>
      <c r="D24631" s="419">
        <f t="shared" si="551"/>
        <v>0.11799999999857391</v>
      </c>
      <c r="H24631" s="406"/>
      <c r="J24631" s="82">
        <v>52</v>
      </c>
      <c r="K24631" s="391">
        <v>1</v>
      </c>
    </row>
    <row r="24632" spans="1:11" x14ac:dyDescent="0.3">
      <c r="A24632" s="341">
        <v>44051.713885879632</v>
      </c>
      <c r="B24632" s="318">
        <v>41783.868999999999</v>
      </c>
      <c r="C24632" s="318">
        <f t="shared" si="550"/>
        <v>0.24100000000180444</v>
      </c>
      <c r="D24632" s="419">
        <f t="shared" si="551"/>
        <v>0.12050000000090222</v>
      </c>
      <c r="H24632" s="406"/>
      <c r="J24632" s="82">
        <v>53</v>
      </c>
      <c r="K24632" s="319">
        <v>2</v>
      </c>
    </row>
    <row r="24633" spans="1:11" x14ac:dyDescent="0.3">
      <c r="A24633" s="341">
        <v>44051.755552488423</v>
      </c>
      <c r="B24633" s="318">
        <v>41784.116000000002</v>
      </c>
      <c r="C24633" s="318">
        <f t="shared" si="550"/>
        <v>0.2470000000030268</v>
      </c>
      <c r="D24633" s="419">
        <f t="shared" si="551"/>
        <v>0.1235000000015134</v>
      </c>
      <c r="H24633" s="406"/>
      <c r="J24633" s="82">
        <v>54</v>
      </c>
      <c r="K24633" s="320">
        <v>3</v>
      </c>
    </row>
    <row r="24634" spans="1:11" x14ac:dyDescent="0.3">
      <c r="A24634" s="341">
        <v>44051.797219097221</v>
      </c>
      <c r="B24634" s="318">
        <v>41784.35</v>
      </c>
      <c r="C24634" s="318">
        <f t="shared" si="550"/>
        <v>0.23399999999674037</v>
      </c>
      <c r="D24634" s="419">
        <f t="shared" si="551"/>
        <v>0.11699999999837019</v>
      </c>
      <c r="H24634" s="406"/>
      <c r="J24634" s="82">
        <v>55</v>
      </c>
      <c r="K24634" s="321">
        <v>4</v>
      </c>
    </row>
    <row r="24635" spans="1:11" x14ac:dyDescent="0.3">
      <c r="A24635" s="341">
        <v>44051.83888570602</v>
      </c>
      <c r="B24635" s="318">
        <v>41784.582000000002</v>
      </c>
      <c r="C24635" s="318">
        <f t="shared" si="550"/>
        <v>0.23200000000360887</v>
      </c>
      <c r="D24635" s="419">
        <f t="shared" si="551"/>
        <v>0.11600000000180444</v>
      </c>
      <c r="H24635" s="406"/>
      <c r="J24635" s="82">
        <v>56</v>
      </c>
      <c r="K24635" s="391">
        <v>1</v>
      </c>
    </row>
    <row r="24636" spans="1:11" x14ac:dyDescent="0.3">
      <c r="A24636" s="341">
        <v>44051.880552314811</v>
      </c>
      <c r="B24636" s="318">
        <v>41784.819000000003</v>
      </c>
      <c r="C24636" s="318">
        <f t="shared" si="550"/>
        <v>0.23700000000098953</v>
      </c>
      <c r="D24636" s="419">
        <f t="shared" si="551"/>
        <v>0.11850000000049477</v>
      </c>
      <c r="H24636" s="406"/>
      <c r="J24636" s="82">
        <v>57</v>
      </c>
      <c r="K24636" s="319">
        <v>2</v>
      </c>
    </row>
    <row r="24637" spans="1:11" x14ac:dyDescent="0.3">
      <c r="A24637" s="341">
        <v>44051.92221892361</v>
      </c>
      <c r="B24637" s="318">
        <v>41785.061000000002</v>
      </c>
      <c r="C24637" s="318">
        <f t="shared" si="550"/>
        <v>0.24199999999837019</v>
      </c>
      <c r="D24637" s="419">
        <f t="shared" si="551"/>
        <v>0.12099999999918509</v>
      </c>
      <c r="H24637" s="406"/>
      <c r="J24637" s="82">
        <v>58</v>
      </c>
      <c r="K24637" s="320">
        <v>3</v>
      </c>
    </row>
    <row r="24638" spans="1:11" x14ac:dyDescent="0.3">
      <c r="A24638" s="341">
        <v>44051.963885532408</v>
      </c>
      <c r="B24638" s="318">
        <v>41785.302000000003</v>
      </c>
      <c r="C24638" s="318">
        <f t="shared" si="550"/>
        <v>0.24100000000180444</v>
      </c>
      <c r="D24638" s="419">
        <f t="shared" si="551"/>
        <v>0.12050000000090222</v>
      </c>
      <c r="E24638" s="336">
        <f>SUM(C24615:C24638)*7.4805194805</f>
        <v>43.843324675243593</v>
      </c>
      <c r="F24638" s="324">
        <f>AVERAGE(D24615:D24638)</f>
        <v>0.12210416666675883</v>
      </c>
      <c r="G24638" s="324">
        <f>_xlfn.STDEV.S(D24615:D24638)</f>
        <v>3.438841964577949E-3</v>
      </c>
      <c r="H24638" s="406"/>
      <c r="J24638" s="82">
        <v>59</v>
      </c>
      <c r="K24638" s="321">
        <v>4</v>
      </c>
    </row>
    <row r="24639" spans="1:11" x14ac:dyDescent="0.3">
      <c r="A24639" s="341">
        <v>44052.005552141207</v>
      </c>
      <c r="B24639" s="318">
        <v>41785.538</v>
      </c>
      <c r="C24639" s="318">
        <f t="shared" si="550"/>
        <v>0.23599999999714782</v>
      </c>
      <c r="D24639" s="419">
        <f t="shared" si="551"/>
        <v>0.11799999999857391</v>
      </c>
      <c r="H24639" s="406"/>
      <c r="J24639" s="82">
        <v>60</v>
      </c>
      <c r="K24639" s="391">
        <v>1</v>
      </c>
    </row>
    <row r="24640" spans="1:11" x14ac:dyDescent="0.3">
      <c r="A24640" s="341">
        <v>44052.047218749998</v>
      </c>
      <c r="B24640" s="318">
        <v>41785.777999999998</v>
      </c>
      <c r="C24640" s="318">
        <f t="shared" si="550"/>
        <v>0.23999999999796273</v>
      </c>
      <c r="D24640" s="419">
        <f t="shared" si="551"/>
        <v>0.11999999999898137</v>
      </c>
      <c r="H24640" s="406"/>
      <c r="J24640" s="82">
        <v>61</v>
      </c>
      <c r="K24640" s="319">
        <v>2</v>
      </c>
    </row>
    <row r="24641" spans="1:11" x14ac:dyDescent="0.3">
      <c r="A24641" s="341">
        <v>44052.088885358797</v>
      </c>
      <c r="B24641" s="318">
        <v>41786.027000000002</v>
      </c>
      <c r="C24641" s="318">
        <f t="shared" si="550"/>
        <v>0.24900000000343425</v>
      </c>
      <c r="D24641" s="419">
        <f t="shared" si="551"/>
        <v>0.12450000000171713</v>
      </c>
      <c r="H24641" s="406"/>
      <c r="J24641" s="82">
        <v>62</v>
      </c>
      <c r="K24641" s="320">
        <v>3</v>
      </c>
    </row>
    <row r="24642" spans="1:11" x14ac:dyDescent="0.3">
      <c r="A24642" s="341">
        <v>44052.130551967595</v>
      </c>
      <c r="B24642" s="318">
        <v>41786.277999999998</v>
      </c>
      <c r="C24642" s="318">
        <f t="shared" si="550"/>
        <v>0.25099999999656575</v>
      </c>
      <c r="D24642" s="419">
        <f t="shared" si="551"/>
        <v>0.12549999999828287</v>
      </c>
      <c r="H24642" s="406"/>
      <c r="J24642" s="82">
        <v>63</v>
      </c>
      <c r="K24642" s="321">
        <v>4</v>
      </c>
    </row>
    <row r="24643" spans="1:11" x14ac:dyDescent="0.3">
      <c r="A24643" s="341">
        <v>44052.172218576387</v>
      </c>
      <c r="B24643" s="318">
        <v>41786.512000000002</v>
      </c>
      <c r="C24643" s="318">
        <f t="shared" si="550"/>
        <v>0.23400000000401633</v>
      </c>
      <c r="D24643" s="419">
        <f t="shared" si="551"/>
        <v>0.11700000000200816</v>
      </c>
      <c r="H24643" s="406"/>
      <c r="J24643" s="82">
        <v>64</v>
      </c>
      <c r="K24643" s="391">
        <v>1</v>
      </c>
    </row>
    <row r="24644" spans="1:11" x14ac:dyDescent="0.3">
      <c r="A24644" s="341">
        <v>44052.213885185185</v>
      </c>
      <c r="B24644" s="318">
        <v>41786.750999999997</v>
      </c>
      <c r="C24644" s="318">
        <f t="shared" si="550"/>
        <v>0.23899999999412103</v>
      </c>
      <c r="D24644" s="419">
        <f t="shared" si="551"/>
        <v>0.11949999999706051</v>
      </c>
      <c r="H24644" s="406"/>
      <c r="J24644" s="82">
        <v>65</v>
      </c>
      <c r="K24644" s="319">
        <v>2</v>
      </c>
    </row>
    <row r="24645" spans="1:11" x14ac:dyDescent="0.3">
      <c r="A24645" s="341">
        <v>44052.255551793984</v>
      </c>
      <c r="B24645" s="318">
        <v>41787.008000000002</v>
      </c>
      <c r="C24645" s="318">
        <f t="shared" ref="C24645:C24679" si="552">B24645-B24644</f>
        <v>0.25700000000506407</v>
      </c>
      <c r="D24645" s="419">
        <f t="shared" ref="D24645:D24679" si="553">C24645/2</f>
        <v>0.12850000000253203</v>
      </c>
      <c r="H24645" s="406"/>
      <c r="J24645" s="82">
        <v>66</v>
      </c>
      <c r="K24645" s="320">
        <v>3</v>
      </c>
    </row>
    <row r="24646" spans="1:11" x14ac:dyDescent="0.3">
      <c r="A24646" s="341">
        <v>44052.297218402775</v>
      </c>
      <c r="B24646" s="318">
        <v>41787.267999999996</v>
      </c>
      <c r="C24646" s="318">
        <f t="shared" si="552"/>
        <v>0.25999999999476131</v>
      </c>
      <c r="D24646" s="419">
        <f t="shared" si="553"/>
        <v>0.12999999999738066</v>
      </c>
      <c r="H24646" s="406"/>
      <c r="J24646" s="82">
        <v>67</v>
      </c>
      <c r="K24646" s="321">
        <v>4</v>
      </c>
    </row>
    <row r="24647" spans="1:11" x14ac:dyDescent="0.3">
      <c r="A24647" s="341">
        <v>44052.338885011573</v>
      </c>
      <c r="B24647" s="318">
        <v>41787.512999999999</v>
      </c>
      <c r="C24647" s="318">
        <f t="shared" si="552"/>
        <v>0.24500000000261934</v>
      </c>
      <c r="D24647" s="419">
        <f t="shared" si="553"/>
        <v>0.12250000000130967</v>
      </c>
      <c r="H24647" s="406"/>
      <c r="J24647" s="82">
        <v>68</v>
      </c>
      <c r="K24647" s="391">
        <v>1</v>
      </c>
    </row>
    <row r="24648" spans="1:11" x14ac:dyDescent="0.3">
      <c r="A24648" s="341">
        <v>44052.380551620372</v>
      </c>
      <c r="B24648" s="318">
        <v>41787.760000000002</v>
      </c>
      <c r="C24648" s="318">
        <f t="shared" si="552"/>
        <v>0.2470000000030268</v>
      </c>
      <c r="D24648" s="419">
        <f t="shared" si="553"/>
        <v>0.1235000000015134</v>
      </c>
      <c r="H24648" s="406"/>
      <c r="J24648" s="82">
        <v>69</v>
      </c>
      <c r="K24648" s="319">
        <v>2</v>
      </c>
    </row>
    <row r="24649" spans="1:11" x14ac:dyDescent="0.3">
      <c r="A24649" s="341">
        <v>44052.422218229163</v>
      </c>
      <c r="B24649" s="318">
        <v>41788.008000000002</v>
      </c>
      <c r="C24649" s="318">
        <f t="shared" si="552"/>
        <v>0.24799999999959255</v>
      </c>
      <c r="D24649" s="419">
        <f t="shared" si="553"/>
        <v>0.12399999999979627</v>
      </c>
      <c r="H24649" s="406"/>
      <c r="J24649" s="82">
        <v>70</v>
      </c>
      <c r="K24649" s="320">
        <v>3</v>
      </c>
    </row>
    <row r="24650" spans="1:11" x14ac:dyDescent="0.3">
      <c r="A24650" s="341">
        <v>44052.463884837962</v>
      </c>
      <c r="B24650" s="318">
        <v>41788.258000000002</v>
      </c>
      <c r="C24650" s="318">
        <f t="shared" si="552"/>
        <v>0.25</v>
      </c>
      <c r="D24650" s="419">
        <f t="shared" si="553"/>
        <v>0.125</v>
      </c>
      <c r="H24650" s="406"/>
      <c r="J24650" s="82">
        <v>71</v>
      </c>
      <c r="K24650" s="321">
        <v>4</v>
      </c>
    </row>
    <row r="24651" spans="1:11" x14ac:dyDescent="0.3">
      <c r="A24651" s="341">
        <v>44052.50555144676</v>
      </c>
      <c r="B24651" s="318">
        <v>41788.502</v>
      </c>
      <c r="C24651" s="318">
        <f t="shared" si="552"/>
        <v>0.24399999999877764</v>
      </c>
      <c r="D24651" s="419">
        <f t="shared" si="553"/>
        <v>0.12199999999938882</v>
      </c>
      <c r="H24651" s="406"/>
      <c r="J24651" s="82">
        <v>72</v>
      </c>
      <c r="K24651" s="391">
        <v>1</v>
      </c>
    </row>
    <row r="24652" spans="1:11" x14ac:dyDescent="0.3">
      <c r="A24652" s="341">
        <v>44052.547218055559</v>
      </c>
      <c r="B24652" s="318">
        <v>41788.745999999999</v>
      </c>
      <c r="C24652" s="318">
        <f t="shared" si="552"/>
        <v>0.24399999999877764</v>
      </c>
      <c r="D24652" s="419">
        <f t="shared" si="553"/>
        <v>0.12199999999938882</v>
      </c>
      <c r="H24652" s="406"/>
      <c r="J24652" s="82">
        <v>73</v>
      </c>
      <c r="K24652" s="319">
        <v>2</v>
      </c>
    </row>
    <row r="24653" spans="1:11" x14ac:dyDescent="0.3">
      <c r="A24653" s="341">
        <v>44052.58888466435</v>
      </c>
      <c r="B24653" s="318">
        <v>41788.991999999998</v>
      </c>
      <c r="C24653" s="318">
        <f t="shared" si="552"/>
        <v>0.24599999999918509</v>
      </c>
      <c r="D24653" s="419">
        <f t="shared" si="553"/>
        <v>0.12299999999959255</v>
      </c>
      <c r="H24653" s="406"/>
      <c r="J24653" s="82">
        <v>74</v>
      </c>
      <c r="K24653" s="320">
        <v>3</v>
      </c>
    </row>
    <row r="24654" spans="1:11" x14ac:dyDescent="0.3">
      <c r="A24654" s="341">
        <v>44052.630551273149</v>
      </c>
      <c r="B24654" s="318">
        <v>41789.239000000001</v>
      </c>
      <c r="C24654" s="318">
        <f t="shared" si="552"/>
        <v>0.2470000000030268</v>
      </c>
      <c r="D24654" s="419">
        <f t="shared" si="553"/>
        <v>0.1235000000015134</v>
      </c>
      <c r="H24654" s="406"/>
      <c r="J24654" s="82">
        <v>75</v>
      </c>
      <c r="K24654" s="321">
        <v>4</v>
      </c>
    </row>
    <row r="24655" spans="1:11" x14ac:dyDescent="0.3">
      <c r="A24655" s="341">
        <v>44052.672217881947</v>
      </c>
      <c r="B24655" s="318">
        <v>41789.478000000003</v>
      </c>
      <c r="C24655" s="318">
        <f t="shared" si="552"/>
        <v>0.23900000000139698</v>
      </c>
      <c r="D24655" s="419">
        <f t="shared" si="553"/>
        <v>0.11950000000069849</v>
      </c>
      <c r="H24655" s="406"/>
      <c r="J24655" s="82">
        <v>76</v>
      </c>
      <c r="K24655" s="391">
        <v>1</v>
      </c>
    </row>
    <row r="24656" spans="1:11" x14ac:dyDescent="0.3">
      <c r="A24656" s="341">
        <v>44052.713884490739</v>
      </c>
      <c r="B24656" s="318">
        <v>41789.711000000003</v>
      </c>
      <c r="C24656" s="318">
        <f t="shared" si="552"/>
        <v>0.23300000000017462</v>
      </c>
      <c r="D24656" s="419">
        <f t="shared" si="553"/>
        <v>0.11650000000008731</v>
      </c>
      <c r="H24656" s="406"/>
      <c r="J24656" s="82">
        <v>77</v>
      </c>
      <c r="K24656" s="319">
        <v>2</v>
      </c>
    </row>
    <row r="24657" spans="1:11" x14ac:dyDescent="0.3">
      <c r="A24657" s="341">
        <v>44052.755551099537</v>
      </c>
      <c r="B24657" s="318">
        <v>41789.949999999997</v>
      </c>
      <c r="C24657" s="318">
        <f t="shared" si="552"/>
        <v>0.23899999999412103</v>
      </c>
      <c r="D24657" s="419">
        <f t="shared" si="553"/>
        <v>0.11949999999706051</v>
      </c>
      <c r="H24657" s="406"/>
      <c r="J24657" s="82">
        <v>78</v>
      </c>
      <c r="K24657" s="320">
        <v>3</v>
      </c>
    </row>
    <row r="24658" spans="1:11" x14ac:dyDescent="0.3">
      <c r="A24658" s="341">
        <v>44052.797217708336</v>
      </c>
      <c r="B24658" s="318">
        <v>41790.194000000003</v>
      </c>
      <c r="C24658" s="318">
        <f t="shared" si="552"/>
        <v>0.2440000000060536</v>
      </c>
      <c r="D24658" s="419">
        <f t="shared" si="553"/>
        <v>0.1220000000030268</v>
      </c>
      <c r="H24658" s="406"/>
      <c r="J24658" s="82">
        <v>79</v>
      </c>
      <c r="K24658" s="321">
        <v>4</v>
      </c>
    </row>
    <row r="24659" spans="1:11" x14ac:dyDescent="0.3">
      <c r="A24659" s="341">
        <v>44052.838884317127</v>
      </c>
      <c r="B24659" s="318">
        <v>41790.430999999997</v>
      </c>
      <c r="C24659" s="318">
        <f t="shared" si="552"/>
        <v>0.23699999999371357</v>
      </c>
      <c r="D24659" s="419">
        <f t="shared" si="553"/>
        <v>0.11849999999685679</v>
      </c>
      <c r="H24659" s="406"/>
      <c r="J24659" s="82">
        <v>80</v>
      </c>
      <c r="K24659" s="391">
        <v>1</v>
      </c>
    </row>
    <row r="24660" spans="1:11" x14ac:dyDescent="0.3">
      <c r="A24660" s="341">
        <v>44052.880550925925</v>
      </c>
      <c r="B24660" s="318">
        <v>41790.667999999998</v>
      </c>
      <c r="C24660" s="318">
        <f t="shared" si="552"/>
        <v>0.23700000000098953</v>
      </c>
      <c r="D24660" s="419">
        <f t="shared" si="553"/>
        <v>0.11850000000049477</v>
      </c>
      <c r="H24660" s="406"/>
      <c r="J24660" s="82">
        <v>81</v>
      </c>
      <c r="K24660" s="319">
        <v>2</v>
      </c>
    </row>
    <row r="24661" spans="1:11" x14ac:dyDescent="0.3">
      <c r="A24661" s="341">
        <v>44052.922217534724</v>
      </c>
      <c r="B24661" s="318">
        <v>41790.910000000003</v>
      </c>
      <c r="C24661" s="318">
        <f t="shared" si="552"/>
        <v>0.24200000000564614</v>
      </c>
      <c r="D24661" s="419">
        <f t="shared" si="553"/>
        <v>0.12100000000282307</v>
      </c>
      <c r="H24661" s="406"/>
      <c r="J24661" s="82">
        <v>82</v>
      </c>
      <c r="K24661" s="320">
        <v>3</v>
      </c>
    </row>
    <row r="24662" spans="1:11" x14ac:dyDescent="0.3">
      <c r="A24662" s="341">
        <v>44052.963884143515</v>
      </c>
      <c r="B24662" s="318">
        <v>41791.15</v>
      </c>
      <c r="C24662" s="318">
        <f t="shared" si="552"/>
        <v>0.23999999999796273</v>
      </c>
      <c r="D24662" s="419">
        <f t="shared" si="553"/>
        <v>0.11999999999898137</v>
      </c>
      <c r="E24662" s="336">
        <f>SUM(C24639:C24662)*7.4805194805</f>
        <v>43.746077921950068</v>
      </c>
      <c r="F24662" s="324">
        <f>AVERAGE(D24639:D24662)</f>
        <v>0.12183333333329453</v>
      </c>
      <c r="G24662" s="324">
        <f>_xlfn.STDEV.S(D24639:D24662)</f>
        <v>3.4028973164609041E-3</v>
      </c>
      <c r="H24662" s="404"/>
      <c r="I24662" s="344">
        <f>AVERAGE(D24536:D24662)</f>
        <v>0.12275396825394377</v>
      </c>
      <c r="J24662" s="82">
        <v>83</v>
      </c>
      <c r="K24662" s="321">
        <v>4</v>
      </c>
    </row>
    <row r="24663" spans="1:11" x14ac:dyDescent="0.3">
      <c r="A24663" s="341">
        <v>44053.005550752314</v>
      </c>
      <c r="B24663" s="318">
        <v>41791.39</v>
      </c>
      <c r="C24663" s="318">
        <f t="shared" si="552"/>
        <v>0.23999999999796273</v>
      </c>
      <c r="D24663" s="419">
        <f t="shared" si="553"/>
        <v>0.11999999999898137</v>
      </c>
      <c r="H24663" s="406"/>
      <c r="J24663" s="82">
        <v>84</v>
      </c>
      <c r="K24663" s="391">
        <v>1</v>
      </c>
    </row>
    <row r="24664" spans="1:11" x14ac:dyDescent="0.3">
      <c r="A24664" s="341">
        <v>44053.047217361112</v>
      </c>
      <c r="B24664" s="318">
        <v>41791.629000000001</v>
      </c>
      <c r="C24664" s="318">
        <f t="shared" si="552"/>
        <v>0.23900000000139698</v>
      </c>
      <c r="D24664" s="419">
        <f t="shared" si="553"/>
        <v>0.11950000000069849</v>
      </c>
      <c r="H24664" s="406"/>
      <c r="J24664" s="82">
        <v>85</v>
      </c>
      <c r="K24664" s="319">
        <v>2</v>
      </c>
    </row>
    <row r="24665" spans="1:11" x14ac:dyDescent="0.3">
      <c r="A24665" s="341">
        <v>44053.088883969911</v>
      </c>
      <c r="B24665" s="318">
        <v>41791.877999999997</v>
      </c>
      <c r="C24665" s="318">
        <f t="shared" si="552"/>
        <v>0.24899999999615829</v>
      </c>
      <c r="D24665" s="419">
        <f t="shared" si="553"/>
        <v>0.12449999999807915</v>
      </c>
      <c r="H24665" s="406"/>
      <c r="J24665" s="82">
        <v>86</v>
      </c>
      <c r="K24665" s="320">
        <v>3</v>
      </c>
    </row>
    <row r="24666" spans="1:11" x14ac:dyDescent="0.3">
      <c r="A24666" s="341">
        <v>44053.130550578702</v>
      </c>
      <c r="B24666" s="318">
        <v>41792.129999999997</v>
      </c>
      <c r="C24666" s="318">
        <f t="shared" si="552"/>
        <v>0.25200000000040745</v>
      </c>
      <c r="D24666" s="419">
        <f t="shared" si="553"/>
        <v>0.12600000000020373</v>
      </c>
      <c r="H24666" s="406"/>
      <c r="J24666" s="82">
        <v>87</v>
      </c>
      <c r="K24666" s="321">
        <v>4</v>
      </c>
    </row>
    <row r="24667" spans="1:11" x14ac:dyDescent="0.3">
      <c r="A24667" s="341">
        <v>44053.172217187501</v>
      </c>
      <c r="B24667" s="318">
        <v>41792.379999999997</v>
      </c>
      <c r="C24667" s="318">
        <f t="shared" si="552"/>
        <v>0.25</v>
      </c>
      <c r="D24667" s="419">
        <f t="shared" si="553"/>
        <v>0.125</v>
      </c>
      <c r="H24667" s="406"/>
      <c r="J24667" s="82">
        <v>88</v>
      </c>
      <c r="K24667" s="391">
        <v>1</v>
      </c>
    </row>
    <row r="24668" spans="1:11" x14ac:dyDescent="0.3">
      <c r="A24668" s="341">
        <v>44053.213883796299</v>
      </c>
      <c r="B24668" s="318">
        <v>41792.620000000003</v>
      </c>
      <c r="C24668" s="318">
        <f t="shared" si="552"/>
        <v>0.24000000000523869</v>
      </c>
      <c r="D24668" s="419">
        <f t="shared" si="553"/>
        <v>0.12000000000261934</v>
      </c>
      <c r="H24668" s="406"/>
      <c r="J24668" s="82">
        <v>89</v>
      </c>
      <c r="K24668" s="319">
        <v>2</v>
      </c>
    </row>
    <row r="24669" spans="1:11" x14ac:dyDescent="0.3">
      <c r="A24669" s="341">
        <v>44053.255550405091</v>
      </c>
      <c r="B24669" s="318">
        <v>41792.868999999999</v>
      </c>
      <c r="C24669" s="318">
        <f t="shared" si="552"/>
        <v>0.24899999999615829</v>
      </c>
      <c r="D24669" s="419">
        <f t="shared" si="553"/>
        <v>0.12449999999807915</v>
      </c>
      <c r="H24669" s="406"/>
      <c r="J24669" s="82">
        <v>90</v>
      </c>
      <c r="K24669" s="320">
        <v>3</v>
      </c>
    </row>
    <row r="24670" spans="1:11" x14ac:dyDescent="0.3">
      <c r="A24670" s="341">
        <v>44053.297217013889</v>
      </c>
      <c r="B24670" s="318">
        <v>41793.127999999997</v>
      </c>
      <c r="C24670" s="318">
        <f t="shared" si="552"/>
        <v>0.25899999999819556</v>
      </c>
      <c r="D24670" s="419">
        <f t="shared" si="553"/>
        <v>0.12949999999909778</v>
      </c>
      <c r="H24670" s="406"/>
      <c r="J24670" s="82">
        <v>91</v>
      </c>
      <c r="K24670" s="321">
        <v>4</v>
      </c>
    </row>
    <row r="24671" spans="1:11" x14ac:dyDescent="0.3">
      <c r="A24671" s="341">
        <v>44053.338883622688</v>
      </c>
      <c r="B24671" s="318">
        <v>41793.379999999997</v>
      </c>
      <c r="C24671" s="318">
        <f t="shared" si="552"/>
        <v>0.25200000000040745</v>
      </c>
      <c r="D24671" s="419">
        <f t="shared" si="553"/>
        <v>0.12600000000020373</v>
      </c>
      <c r="H24671" s="406"/>
      <c r="J24671" s="82">
        <v>92</v>
      </c>
      <c r="K24671" s="391">
        <v>1</v>
      </c>
    </row>
    <row r="24672" spans="1:11" x14ac:dyDescent="0.3">
      <c r="A24672" s="341">
        <v>44053.380550231479</v>
      </c>
      <c r="B24672" s="318">
        <v>41793.623</v>
      </c>
      <c r="C24672" s="318">
        <f t="shared" si="552"/>
        <v>0.24300000000221189</v>
      </c>
      <c r="D24672" s="419">
        <f t="shared" si="553"/>
        <v>0.12150000000110595</v>
      </c>
      <c r="H24672" s="406"/>
      <c r="J24672" s="82">
        <v>93</v>
      </c>
      <c r="K24672" s="319">
        <v>2</v>
      </c>
    </row>
    <row r="24673" spans="1:12" x14ac:dyDescent="0.3">
      <c r="A24673" s="341">
        <v>44053.422216840278</v>
      </c>
      <c r="B24673" s="318">
        <v>41793.872000000003</v>
      </c>
      <c r="C24673" s="318">
        <f t="shared" si="552"/>
        <v>0.24900000000343425</v>
      </c>
      <c r="D24673" s="419">
        <f t="shared" si="553"/>
        <v>0.12450000000171713</v>
      </c>
      <c r="H24673" s="406"/>
      <c r="J24673" s="82">
        <v>94</v>
      </c>
      <c r="K24673" s="320">
        <v>3</v>
      </c>
    </row>
    <row r="24674" spans="1:12" x14ac:dyDescent="0.3">
      <c r="A24674" s="341">
        <v>44053.463883449076</v>
      </c>
      <c r="B24674" s="318">
        <v>41794.127</v>
      </c>
      <c r="C24674" s="318">
        <f t="shared" si="552"/>
        <v>0.25499999999738066</v>
      </c>
      <c r="D24674" s="419">
        <f t="shared" si="553"/>
        <v>0.12749999999869033</v>
      </c>
      <c r="H24674" s="406"/>
      <c r="J24674" s="82">
        <v>95</v>
      </c>
      <c r="K24674" s="321">
        <v>4</v>
      </c>
    </row>
    <row r="24675" spans="1:12" x14ac:dyDescent="0.3">
      <c r="A24675" s="341">
        <v>44053.505550057867</v>
      </c>
      <c r="B24675" s="318">
        <v>41794.375</v>
      </c>
      <c r="C24675" s="318">
        <f t="shared" si="552"/>
        <v>0.24799999999959255</v>
      </c>
      <c r="D24675" s="419">
        <f t="shared" si="553"/>
        <v>0.12399999999979627</v>
      </c>
      <c r="H24675" s="406"/>
      <c r="J24675" s="82">
        <v>96</v>
      </c>
      <c r="K24675" s="391">
        <v>1</v>
      </c>
    </row>
    <row r="24676" spans="1:12" x14ac:dyDescent="0.3">
      <c r="A24676" s="341">
        <v>44053.547216666666</v>
      </c>
      <c r="B24676" s="318">
        <v>41794.620999999999</v>
      </c>
      <c r="C24676" s="318">
        <f t="shared" si="552"/>
        <v>0.24599999999918509</v>
      </c>
      <c r="D24676" s="419">
        <f t="shared" si="553"/>
        <v>0.12299999999959255</v>
      </c>
      <c r="H24676" s="406"/>
      <c r="J24676" s="82">
        <v>97</v>
      </c>
      <c r="K24676" s="319">
        <v>2</v>
      </c>
    </row>
    <row r="24677" spans="1:12" x14ac:dyDescent="0.3">
      <c r="A24677" s="341">
        <v>44053.588883275464</v>
      </c>
      <c r="B24677" s="318">
        <v>41794.870999999999</v>
      </c>
      <c r="C24677" s="318">
        <f t="shared" si="552"/>
        <v>0.25</v>
      </c>
      <c r="D24677" s="419">
        <f t="shared" si="553"/>
        <v>0.125</v>
      </c>
      <c r="H24677" s="406"/>
      <c r="J24677" s="82">
        <v>98</v>
      </c>
      <c r="K24677" s="320">
        <v>3</v>
      </c>
    </row>
    <row r="24678" spans="1:12" x14ac:dyDescent="0.3">
      <c r="A24678" s="341">
        <v>44053.630549884256</v>
      </c>
      <c r="B24678" s="318">
        <v>41795.123</v>
      </c>
      <c r="C24678" s="318">
        <f t="shared" si="552"/>
        <v>0.25200000000040745</v>
      </c>
      <c r="D24678" s="419">
        <f t="shared" si="553"/>
        <v>0.12600000000020373</v>
      </c>
      <c r="H24678" s="406"/>
      <c r="J24678" s="82">
        <v>99</v>
      </c>
      <c r="K24678" s="321">
        <v>4</v>
      </c>
    </row>
    <row r="24679" spans="1:12" x14ac:dyDescent="0.3">
      <c r="A24679" s="341">
        <v>44053.672216493054</v>
      </c>
      <c r="B24679" s="318">
        <v>41795.368999999999</v>
      </c>
      <c r="C24679" s="318">
        <f t="shared" si="552"/>
        <v>0.24599999999918509</v>
      </c>
      <c r="D24679" s="419">
        <f t="shared" si="553"/>
        <v>0.12299999999959255</v>
      </c>
      <c r="E24679" s="336">
        <f>SUM(C24663:C24679)*7.4805194805</f>
        <v>31.56031168820947</v>
      </c>
      <c r="F24679" s="324">
        <f>AVERAGE(D24663:D24679)</f>
        <v>0.1240882352940389</v>
      </c>
      <c r="G24679" s="324">
        <f>_xlfn.STDEV.S(D24663:D24679)</f>
        <v>2.7112917472269537E-3</v>
      </c>
      <c r="H24679" s="406"/>
      <c r="J24679" s="82">
        <v>100</v>
      </c>
      <c r="K24679" s="391">
        <v>1</v>
      </c>
    </row>
    <row r="24680" spans="1:12" x14ac:dyDescent="0.3">
      <c r="A24680" s="341">
        <v>44056.493750000001</v>
      </c>
      <c r="B24680" s="318">
        <v>41811.612000000001</v>
      </c>
      <c r="H24680" s="332"/>
      <c r="K24680" s="321">
        <v>4</v>
      </c>
    </row>
    <row r="24681" spans="1:12" x14ac:dyDescent="0.3">
      <c r="A24681" s="341">
        <v>44056.503472222219</v>
      </c>
      <c r="B24681" s="318">
        <v>41811.858999999997</v>
      </c>
      <c r="C24681" s="318">
        <f t="shared" ref="C24681:C24744" si="554">B24681-B24680</f>
        <v>0.24699999999575084</v>
      </c>
      <c r="D24681" s="411">
        <f t="shared" ref="D24681:D24744" si="555">C24681/2</f>
        <v>0.12349999999787542</v>
      </c>
      <c r="H24681" s="332"/>
      <c r="J24681" s="82">
        <v>1</v>
      </c>
      <c r="K24681" s="391">
        <v>1</v>
      </c>
      <c r="L24681" s="54" t="s">
        <v>313</v>
      </c>
    </row>
    <row r="24682" spans="1:12" x14ac:dyDescent="0.3">
      <c r="A24682" s="341">
        <v>44056.545138888891</v>
      </c>
      <c r="B24682" s="318">
        <v>41812.11</v>
      </c>
      <c r="C24682" s="318">
        <f t="shared" si="554"/>
        <v>0.25100000000384171</v>
      </c>
      <c r="D24682" s="419">
        <f t="shared" si="555"/>
        <v>0.12550000000192085</v>
      </c>
      <c r="H24682" s="406"/>
      <c r="J24682" s="82">
        <v>2</v>
      </c>
      <c r="K24682" s="319">
        <v>2</v>
      </c>
    </row>
    <row r="24683" spans="1:12" x14ac:dyDescent="0.3">
      <c r="A24683" s="341">
        <v>44056.586805555555</v>
      </c>
      <c r="B24683" s="318">
        <v>41812.353000000003</v>
      </c>
      <c r="C24683" s="318">
        <f t="shared" si="554"/>
        <v>0.24300000000221189</v>
      </c>
      <c r="D24683" s="419">
        <f t="shared" si="555"/>
        <v>0.12150000000110595</v>
      </c>
      <c r="H24683" s="406"/>
      <c r="J24683" s="82">
        <v>3</v>
      </c>
      <c r="K24683" s="320">
        <v>3</v>
      </c>
    </row>
    <row r="24684" spans="1:12" x14ac:dyDescent="0.3">
      <c r="A24684" s="341">
        <v>44056.628472222219</v>
      </c>
      <c r="B24684" s="318">
        <v>41812.589</v>
      </c>
      <c r="C24684" s="318">
        <f t="shared" si="554"/>
        <v>0.23599999999714782</v>
      </c>
      <c r="D24684" s="419">
        <f t="shared" si="555"/>
        <v>0.11799999999857391</v>
      </c>
      <c r="H24684" s="406"/>
      <c r="J24684" s="82">
        <v>4</v>
      </c>
      <c r="K24684" s="321">
        <v>4</v>
      </c>
    </row>
    <row r="24685" spans="1:12" x14ac:dyDescent="0.3">
      <c r="A24685" s="341">
        <v>44056.670138888891</v>
      </c>
      <c r="B24685" s="318">
        <v>41812.828000000001</v>
      </c>
      <c r="C24685" s="318">
        <f t="shared" si="554"/>
        <v>0.23900000000139698</v>
      </c>
      <c r="D24685" s="419">
        <f t="shared" si="555"/>
        <v>0.11950000000069849</v>
      </c>
      <c r="H24685" s="406"/>
      <c r="J24685" s="82">
        <v>5</v>
      </c>
      <c r="K24685" s="391">
        <v>1</v>
      </c>
    </row>
    <row r="24686" spans="1:12" x14ac:dyDescent="0.3">
      <c r="A24686" s="341">
        <v>44056.711805324077</v>
      </c>
      <c r="B24686" s="318">
        <v>41813.078999999998</v>
      </c>
      <c r="C24686" s="318">
        <f t="shared" si="554"/>
        <v>0.25099999999656575</v>
      </c>
      <c r="D24686" s="419">
        <f t="shared" si="555"/>
        <v>0.12549999999828287</v>
      </c>
      <c r="H24686" s="406"/>
      <c r="J24686" s="82">
        <v>6</v>
      </c>
      <c r="K24686" s="319">
        <v>2</v>
      </c>
    </row>
    <row r="24687" spans="1:12" x14ac:dyDescent="0.3">
      <c r="A24687" s="341">
        <v>44056.753471932869</v>
      </c>
      <c r="B24687" s="318">
        <v>41813.311999999998</v>
      </c>
      <c r="C24687" s="318">
        <f t="shared" si="554"/>
        <v>0.23300000000017462</v>
      </c>
      <c r="D24687" s="419">
        <f t="shared" si="555"/>
        <v>0.11650000000008731</v>
      </c>
      <c r="H24687" s="406"/>
      <c r="J24687" s="82">
        <v>7</v>
      </c>
      <c r="K24687" s="320">
        <v>3</v>
      </c>
    </row>
    <row r="24688" spans="1:12" x14ac:dyDescent="0.3">
      <c r="A24688" s="341">
        <v>44056.795138541667</v>
      </c>
      <c r="B24688" s="318">
        <v>41813.550000000003</v>
      </c>
      <c r="C24688" s="318">
        <f t="shared" si="554"/>
        <v>0.23800000000483124</v>
      </c>
      <c r="D24688" s="419">
        <f t="shared" si="555"/>
        <v>0.11900000000241562</v>
      </c>
      <c r="H24688" s="406"/>
      <c r="J24688" s="82">
        <v>8</v>
      </c>
      <c r="K24688" s="321">
        <v>4</v>
      </c>
    </row>
    <row r="24689" spans="1:11" x14ac:dyDescent="0.3">
      <c r="A24689" s="341">
        <v>44056.836805150466</v>
      </c>
      <c r="B24689" s="318">
        <v>41813.78</v>
      </c>
      <c r="C24689" s="318">
        <f t="shared" si="554"/>
        <v>0.22999999999592546</v>
      </c>
      <c r="D24689" s="419">
        <f t="shared" si="555"/>
        <v>0.11499999999796273</v>
      </c>
      <c r="H24689" s="406"/>
      <c r="J24689" s="82">
        <v>9</v>
      </c>
      <c r="K24689" s="391">
        <v>1</v>
      </c>
    </row>
    <row r="24690" spans="1:11" x14ac:dyDescent="0.3">
      <c r="A24690" s="341">
        <v>44056.878471759257</v>
      </c>
      <c r="B24690" s="318">
        <v>41814.019999999997</v>
      </c>
      <c r="C24690" s="318">
        <f t="shared" si="554"/>
        <v>0.23999999999796273</v>
      </c>
      <c r="D24690" s="419">
        <f t="shared" si="555"/>
        <v>0.11999999999898137</v>
      </c>
      <c r="H24690" s="406"/>
      <c r="J24690" s="82">
        <v>10</v>
      </c>
      <c r="K24690" s="319">
        <v>2</v>
      </c>
    </row>
    <row r="24691" spans="1:11" x14ac:dyDescent="0.3">
      <c r="A24691" s="341">
        <v>44056.920138368056</v>
      </c>
      <c r="B24691" s="318">
        <v>41814.260999999999</v>
      </c>
      <c r="C24691" s="318">
        <f t="shared" si="554"/>
        <v>0.24100000000180444</v>
      </c>
      <c r="D24691" s="419">
        <f t="shared" si="555"/>
        <v>0.12050000000090222</v>
      </c>
      <c r="H24691" s="406"/>
      <c r="J24691" s="82">
        <v>11</v>
      </c>
      <c r="K24691" s="320">
        <v>3</v>
      </c>
    </row>
    <row r="24692" spans="1:11" x14ac:dyDescent="0.3">
      <c r="A24692" s="341">
        <v>44056.961804976854</v>
      </c>
      <c r="B24692" s="318">
        <v>41814.49</v>
      </c>
      <c r="C24692" s="318">
        <f t="shared" si="554"/>
        <v>0.22899999999935972</v>
      </c>
      <c r="D24692" s="419">
        <f t="shared" si="555"/>
        <v>0.11449999999967986</v>
      </c>
      <c r="E24692" s="336">
        <f>SUM(C24680:C24692)*7.4805194805</f>
        <v>21.528935064856359</v>
      </c>
      <c r="F24692" s="324">
        <f>AVERAGE(D24680:D24692)</f>
        <v>0.11991666666654055</v>
      </c>
      <c r="G24692" s="324">
        <f>_xlfn.STDEV.S(D24680:D24692)</f>
        <v>3.6670110032988239E-3</v>
      </c>
      <c r="H24692" s="406"/>
      <c r="J24692" s="82">
        <v>12</v>
      </c>
      <c r="K24692" s="321">
        <v>4</v>
      </c>
    </row>
    <row r="24693" spans="1:11" x14ac:dyDescent="0.3">
      <c r="A24693" s="341">
        <v>44057.003471585645</v>
      </c>
      <c r="B24693" s="318">
        <v>41814.720000000001</v>
      </c>
      <c r="C24693" s="318">
        <f t="shared" si="554"/>
        <v>0.23000000000320142</v>
      </c>
      <c r="D24693" s="419">
        <f t="shared" si="555"/>
        <v>0.11500000000160071</v>
      </c>
      <c r="H24693" s="406"/>
      <c r="J24693" s="82">
        <v>13</v>
      </c>
      <c r="K24693" s="391">
        <v>1</v>
      </c>
    </row>
    <row r="24694" spans="1:11" x14ac:dyDescent="0.3">
      <c r="A24694" s="341">
        <v>44057.045138194444</v>
      </c>
      <c r="B24694" s="318">
        <v>41814.968000000001</v>
      </c>
      <c r="C24694" s="318">
        <f t="shared" si="554"/>
        <v>0.24799999999959255</v>
      </c>
      <c r="D24694" s="419">
        <f t="shared" si="555"/>
        <v>0.12399999999979627</v>
      </c>
      <c r="H24694" s="406"/>
      <c r="J24694" s="82">
        <v>14</v>
      </c>
      <c r="K24694" s="319">
        <v>2</v>
      </c>
    </row>
    <row r="24695" spans="1:11" x14ac:dyDescent="0.3">
      <c r="A24695" s="341">
        <v>44057.086804803243</v>
      </c>
      <c r="B24695" s="318">
        <v>41815.216</v>
      </c>
      <c r="C24695" s="318">
        <f t="shared" si="554"/>
        <v>0.24799999999959255</v>
      </c>
      <c r="D24695" s="419">
        <f t="shared" si="555"/>
        <v>0.12399999999979627</v>
      </c>
      <c r="H24695" s="406"/>
      <c r="J24695" s="82">
        <v>15</v>
      </c>
      <c r="K24695" s="320">
        <v>3</v>
      </c>
    </row>
    <row r="24696" spans="1:11" x14ac:dyDescent="0.3">
      <c r="A24696" s="341">
        <v>44057.128471412034</v>
      </c>
      <c r="B24696" s="318">
        <v>41815.455000000002</v>
      </c>
      <c r="C24696" s="318">
        <f t="shared" si="554"/>
        <v>0.23900000000139698</v>
      </c>
      <c r="D24696" s="419">
        <f t="shared" si="555"/>
        <v>0.11950000000069849</v>
      </c>
      <c r="H24696" s="406"/>
      <c r="J24696" s="82">
        <v>16</v>
      </c>
      <c r="K24696" s="321">
        <v>4</v>
      </c>
    </row>
    <row r="24697" spans="1:11" x14ac:dyDescent="0.3">
      <c r="A24697" s="407">
        <v>44057.170138020832</v>
      </c>
      <c r="B24697" s="355">
        <v>41815.69</v>
      </c>
      <c r="C24697" s="355">
        <f t="shared" si="554"/>
        <v>0.23500000000058208</v>
      </c>
      <c r="D24697" s="419">
        <f t="shared" si="555"/>
        <v>0.11750000000029104</v>
      </c>
      <c r="H24697" s="406"/>
      <c r="J24697" s="82">
        <v>17</v>
      </c>
      <c r="K24697" s="391">
        <v>1</v>
      </c>
    </row>
    <row r="24698" spans="1:11" x14ac:dyDescent="0.3">
      <c r="A24698" s="407">
        <v>44057.211804629631</v>
      </c>
      <c r="B24698" s="355">
        <v>41815.938000000002</v>
      </c>
      <c r="C24698" s="355">
        <f t="shared" si="554"/>
        <v>0.24799999999959255</v>
      </c>
      <c r="D24698" s="419">
        <f t="shared" si="555"/>
        <v>0.12399999999979627</v>
      </c>
      <c r="H24698" s="406"/>
      <c r="J24698" s="82">
        <v>18</v>
      </c>
      <c r="K24698" s="319">
        <v>2</v>
      </c>
    </row>
    <row r="24699" spans="1:11" x14ac:dyDescent="0.3">
      <c r="A24699" s="341">
        <v>44057.253471238429</v>
      </c>
      <c r="B24699" s="318">
        <v>41816.197999999997</v>
      </c>
      <c r="C24699" s="318">
        <f t="shared" si="554"/>
        <v>0.25999999999476131</v>
      </c>
      <c r="D24699" s="419">
        <f t="shared" si="555"/>
        <v>0.12999999999738066</v>
      </c>
      <c r="H24699" s="406"/>
      <c r="J24699" s="82">
        <v>19</v>
      </c>
      <c r="K24699" s="320">
        <v>3</v>
      </c>
    </row>
    <row r="24700" spans="1:11" x14ac:dyDescent="0.3">
      <c r="A24700" s="341">
        <v>44057.295137847221</v>
      </c>
      <c r="B24700" s="318">
        <v>41816.446000000004</v>
      </c>
      <c r="C24700" s="318">
        <f t="shared" si="554"/>
        <v>0.2480000000068685</v>
      </c>
      <c r="D24700" s="419">
        <f t="shared" si="555"/>
        <v>0.12400000000343425</v>
      </c>
      <c r="H24700" s="406"/>
      <c r="J24700" s="82">
        <v>20</v>
      </c>
      <c r="K24700" s="321">
        <v>4</v>
      </c>
    </row>
    <row r="24701" spans="1:11" x14ac:dyDescent="0.3">
      <c r="A24701" s="341">
        <v>44057.336804456019</v>
      </c>
      <c r="B24701" s="318">
        <v>41816.684000000001</v>
      </c>
      <c r="C24701" s="318">
        <f t="shared" si="554"/>
        <v>0.23799999999755528</v>
      </c>
      <c r="D24701" s="419">
        <f t="shared" si="555"/>
        <v>0.11899999999877764</v>
      </c>
      <c r="H24701" s="406"/>
      <c r="J24701" s="82">
        <v>21</v>
      </c>
      <c r="K24701" s="391">
        <v>1</v>
      </c>
    </row>
    <row r="24702" spans="1:11" x14ac:dyDescent="0.3">
      <c r="A24702" s="341">
        <v>44057.378471064818</v>
      </c>
      <c r="B24702" s="318">
        <v>41816.930999999997</v>
      </c>
      <c r="C24702" s="318">
        <f t="shared" si="554"/>
        <v>0.24699999999575084</v>
      </c>
      <c r="D24702" s="419">
        <f t="shared" si="555"/>
        <v>0.12349999999787542</v>
      </c>
      <c r="H24702" s="406"/>
      <c r="J24702" s="82">
        <v>22</v>
      </c>
      <c r="K24702" s="319">
        <v>2</v>
      </c>
    </row>
    <row r="24703" spans="1:11" x14ac:dyDescent="0.3">
      <c r="A24703" s="341">
        <v>44057.420137673609</v>
      </c>
      <c r="B24703" s="318">
        <v>41817.182000000001</v>
      </c>
      <c r="C24703" s="318">
        <f t="shared" si="554"/>
        <v>0.25100000000384171</v>
      </c>
      <c r="D24703" s="419">
        <f t="shared" si="555"/>
        <v>0.12550000000192085</v>
      </c>
      <c r="H24703" s="406"/>
      <c r="J24703" s="82">
        <v>23</v>
      </c>
      <c r="K24703" s="320">
        <v>3</v>
      </c>
    </row>
    <row r="24704" spans="1:11" x14ac:dyDescent="0.3">
      <c r="A24704" s="341">
        <v>44057.461804282408</v>
      </c>
      <c r="B24704" s="318">
        <v>41817.417999999998</v>
      </c>
      <c r="C24704" s="318">
        <f t="shared" si="554"/>
        <v>0.23599999999714782</v>
      </c>
      <c r="D24704" s="419">
        <f t="shared" si="555"/>
        <v>0.11799999999857391</v>
      </c>
      <c r="H24704" s="406"/>
      <c r="J24704" s="82">
        <v>24</v>
      </c>
      <c r="K24704" s="321">
        <v>4</v>
      </c>
    </row>
    <row r="24705" spans="1:11" x14ac:dyDescent="0.3">
      <c r="A24705" s="341">
        <v>44057.503470891206</v>
      </c>
      <c r="B24705" s="318">
        <v>41817.663</v>
      </c>
      <c r="C24705" s="318">
        <f t="shared" si="554"/>
        <v>0.24500000000261934</v>
      </c>
      <c r="D24705" s="419">
        <f t="shared" si="555"/>
        <v>0.12250000000130967</v>
      </c>
      <c r="H24705" s="406"/>
      <c r="J24705" s="82">
        <v>25</v>
      </c>
      <c r="K24705" s="391">
        <v>1</v>
      </c>
    </row>
    <row r="24706" spans="1:11" x14ac:dyDescent="0.3">
      <c r="A24706" s="341">
        <v>44057.545137499998</v>
      </c>
      <c r="B24706" s="318">
        <v>41817.910000000003</v>
      </c>
      <c r="C24706" s="318">
        <f t="shared" si="554"/>
        <v>0.2470000000030268</v>
      </c>
      <c r="D24706" s="419">
        <f t="shared" si="555"/>
        <v>0.1235000000015134</v>
      </c>
      <c r="H24706" s="406"/>
      <c r="J24706" s="82">
        <v>26</v>
      </c>
      <c r="K24706" s="319">
        <v>2</v>
      </c>
    </row>
    <row r="24707" spans="1:11" x14ac:dyDescent="0.3">
      <c r="A24707" s="341">
        <v>44057.586804108796</v>
      </c>
      <c r="B24707" s="318">
        <v>41818.159</v>
      </c>
      <c r="C24707" s="318">
        <f t="shared" si="554"/>
        <v>0.24899999999615829</v>
      </c>
      <c r="D24707" s="419">
        <f t="shared" si="555"/>
        <v>0.12449999999807915</v>
      </c>
      <c r="H24707" s="406"/>
      <c r="J24707" s="82">
        <v>27</v>
      </c>
      <c r="K24707" s="320">
        <v>3</v>
      </c>
    </row>
    <row r="24708" spans="1:11" x14ac:dyDescent="0.3">
      <c r="A24708" s="341">
        <v>44057.628470717595</v>
      </c>
      <c r="B24708" s="318">
        <v>41818.400999999998</v>
      </c>
      <c r="C24708" s="318">
        <f t="shared" si="554"/>
        <v>0.24199999999837019</v>
      </c>
      <c r="D24708" s="419">
        <f t="shared" si="555"/>
        <v>0.12099999999918509</v>
      </c>
      <c r="H24708" s="406"/>
      <c r="J24708" s="82">
        <v>28</v>
      </c>
      <c r="K24708" s="321">
        <v>4</v>
      </c>
    </row>
    <row r="24709" spans="1:11" x14ac:dyDescent="0.3">
      <c r="A24709" s="341">
        <v>44057.670137326386</v>
      </c>
      <c r="B24709" s="318">
        <v>41818.639000000003</v>
      </c>
      <c r="C24709" s="318">
        <f t="shared" si="554"/>
        <v>0.23800000000483124</v>
      </c>
      <c r="D24709" s="419">
        <f t="shared" si="555"/>
        <v>0.11900000000241562</v>
      </c>
      <c r="H24709" s="406"/>
      <c r="J24709" s="82">
        <v>29</v>
      </c>
      <c r="K24709" s="391">
        <v>1</v>
      </c>
    </row>
    <row r="24710" spans="1:11" x14ac:dyDescent="0.3">
      <c r="A24710" s="341">
        <v>44057.711803935184</v>
      </c>
      <c r="B24710" s="318">
        <v>41818.879000000001</v>
      </c>
      <c r="C24710" s="318">
        <f t="shared" si="554"/>
        <v>0.23999999999796273</v>
      </c>
      <c r="D24710" s="419">
        <f t="shared" si="555"/>
        <v>0.11999999999898137</v>
      </c>
      <c r="H24710" s="406"/>
      <c r="J24710" s="82">
        <v>30</v>
      </c>
      <c r="K24710" s="319">
        <v>2</v>
      </c>
    </row>
    <row r="24711" spans="1:11" x14ac:dyDescent="0.3">
      <c r="A24711" s="341">
        <v>44057.753470543983</v>
      </c>
      <c r="B24711" s="318">
        <v>41819.120000000003</v>
      </c>
      <c r="C24711" s="318">
        <f t="shared" si="554"/>
        <v>0.24100000000180444</v>
      </c>
      <c r="D24711" s="419">
        <f t="shared" si="555"/>
        <v>0.12050000000090222</v>
      </c>
      <c r="H24711" s="406"/>
      <c r="J24711" s="82">
        <v>31</v>
      </c>
      <c r="K24711" s="320">
        <v>3</v>
      </c>
    </row>
    <row r="24712" spans="1:11" x14ac:dyDescent="0.3">
      <c r="A24712" s="341">
        <v>44057.795137152774</v>
      </c>
      <c r="B24712" s="318">
        <v>41819.358999999997</v>
      </c>
      <c r="C24712" s="318">
        <f t="shared" si="554"/>
        <v>0.23899999999412103</v>
      </c>
      <c r="D24712" s="419">
        <f t="shared" si="555"/>
        <v>0.11949999999706051</v>
      </c>
      <c r="H24712" s="406"/>
      <c r="J24712" s="82">
        <v>32</v>
      </c>
      <c r="K24712" s="321">
        <v>4</v>
      </c>
    </row>
    <row r="24713" spans="1:11" x14ac:dyDescent="0.3">
      <c r="A24713" s="341">
        <v>44057.836803761573</v>
      </c>
      <c r="B24713" s="318">
        <v>41819.589999999997</v>
      </c>
      <c r="C24713" s="318">
        <f t="shared" si="554"/>
        <v>0.23099999999976717</v>
      </c>
      <c r="D24713" s="419">
        <f t="shared" si="555"/>
        <v>0.11549999999988358</v>
      </c>
      <c r="H24713" s="406"/>
      <c r="J24713" s="82">
        <v>33</v>
      </c>
      <c r="K24713" s="391">
        <v>1</v>
      </c>
    </row>
    <row r="24714" spans="1:11" x14ac:dyDescent="0.3">
      <c r="A24714" s="341">
        <v>44057.878470370371</v>
      </c>
      <c r="B24714" s="318">
        <v>41819.824000000001</v>
      </c>
      <c r="C24714" s="318">
        <f t="shared" si="554"/>
        <v>0.23400000000401633</v>
      </c>
      <c r="D24714" s="419">
        <f t="shared" si="555"/>
        <v>0.11700000000200816</v>
      </c>
      <c r="H24714" s="406"/>
      <c r="J24714" s="82">
        <v>34</v>
      </c>
      <c r="K24714" s="319">
        <v>2</v>
      </c>
    </row>
    <row r="24715" spans="1:11" x14ac:dyDescent="0.3">
      <c r="A24715" s="341">
        <v>44057.92013697917</v>
      </c>
      <c r="B24715" s="318">
        <v>41820.061000000002</v>
      </c>
      <c r="C24715" s="318">
        <f t="shared" si="554"/>
        <v>0.23700000000098953</v>
      </c>
      <c r="D24715" s="419">
        <f t="shared" si="555"/>
        <v>0.11850000000049477</v>
      </c>
      <c r="H24715" s="406"/>
      <c r="J24715" s="82">
        <v>35</v>
      </c>
      <c r="K24715" s="320">
        <v>3</v>
      </c>
    </row>
    <row r="24716" spans="1:11" x14ac:dyDescent="0.3">
      <c r="A24716" s="341">
        <v>44057.961803587961</v>
      </c>
      <c r="B24716" s="318">
        <v>41820.298000000003</v>
      </c>
      <c r="C24716" s="318">
        <f t="shared" si="554"/>
        <v>0.23700000000098953</v>
      </c>
      <c r="D24716" s="419">
        <f t="shared" si="555"/>
        <v>0.11850000000049477</v>
      </c>
      <c r="E24716" s="336">
        <f>SUM(C24693:C24716)*7.4805194805</f>
        <v>43.446857142777965</v>
      </c>
      <c r="F24716" s="324">
        <f>AVERAGE(D24693:D24716)</f>
        <v>0.12100000000009459</v>
      </c>
      <c r="G24716" s="324">
        <f>_xlfn.STDEV.S(D24693:D24716)</f>
        <v>3.5752774288533456E-3</v>
      </c>
      <c r="H24716" s="406"/>
      <c r="J24716" s="82">
        <v>36</v>
      </c>
      <c r="K24716" s="321">
        <v>4</v>
      </c>
    </row>
    <row r="24717" spans="1:11" x14ac:dyDescent="0.3">
      <c r="A24717" s="341">
        <v>44058.00347019676</v>
      </c>
      <c r="B24717" s="318">
        <v>41820.529000000002</v>
      </c>
      <c r="C24717" s="318">
        <f t="shared" si="554"/>
        <v>0.23099999999976717</v>
      </c>
      <c r="D24717" s="419">
        <f t="shared" si="555"/>
        <v>0.11549999999988358</v>
      </c>
      <c r="H24717" s="406"/>
      <c r="J24717" s="82">
        <v>37</v>
      </c>
      <c r="K24717" s="391">
        <v>1</v>
      </c>
    </row>
    <row r="24718" spans="1:11" x14ac:dyDescent="0.3">
      <c r="A24718" s="341">
        <v>44058.045136805558</v>
      </c>
      <c r="B24718" s="318">
        <v>41820.764000000003</v>
      </c>
      <c r="C24718" s="318">
        <f t="shared" si="554"/>
        <v>0.23500000000058208</v>
      </c>
      <c r="D24718" s="419">
        <f t="shared" si="555"/>
        <v>0.11750000000029104</v>
      </c>
      <c r="H24718" s="406"/>
      <c r="J24718" s="82">
        <v>38</v>
      </c>
      <c r="K24718" s="319">
        <v>2</v>
      </c>
    </row>
    <row r="24719" spans="1:11" x14ac:dyDescent="0.3">
      <c r="A24719" s="341">
        <v>44058.08680341435</v>
      </c>
      <c r="B24719" s="318">
        <v>41821.008000000002</v>
      </c>
      <c r="C24719" s="318">
        <f t="shared" si="554"/>
        <v>0.24399999999877764</v>
      </c>
      <c r="D24719" s="419">
        <f t="shared" si="555"/>
        <v>0.12199999999938882</v>
      </c>
      <c r="H24719" s="406"/>
      <c r="J24719" s="82">
        <v>39</v>
      </c>
      <c r="K24719" s="320">
        <v>3</v>
      </c>
    </row>
    <row r="24720" spans="1:11" x14ac:dyDescent="0.3">
      <c r="A24720" s="341">
        <v>44058.128470023148</v>
      </c>
      <c r="B24720" s="318">
        <v>41821.252</v>
      </c>
      <c r="C24720" s="318">
        <f t="shared" si="554"/>
        <v>0.24399999999877764</v>
      </c>
      <c r="D24720" s="419">
        <f t="shared" si="555"/>
        <v>0.12199999999938882</v>
      </c>
      <c r="H24720" s="406"/>
      <c r="J24720" s="82">
        <v>40</v>
      </c>
      <c r="K24720" s="321">
        <v>4</v>
      </c>
    </row>
    <row r="24721" spans="1:11" x14ac:dyDescent="0.3">
      <c r="A24721" s="341">
        <v>44058.170136631947</v>
      </c>
      <c r="B24721" s="318">
        <v>41821.49</v>
      </c>
      <c r="C24721" s="318">
        <f t="shared" si="554"/>
        <v>0.23799999999755528</v>
      </c>
      <c r="D24721" s="419">
        <f t="shared" si="555"/>
        <v>0.11899999999877764</v>
      </c>
      <c r="H24721" s="406"/>
      <c r="J24721" s="82">
        <v>41</v>
      </c>
      <c r="K24721" s="391">
        <v>1</v>
      </c>
    </row>
    <row r="24722" spans="1:11" x14ac:dyDescent="0.3">
      <c r="A24722" s="341">
        <v>44058.211803240738</v>
      </c>
      <c r="B24722" s="318">
        <v>41821.728000000003</v>
      </c>
      <c r="C24722" s="318">
        <f t="shared" si="554"/>
        <v>0.23800000000483124</v>
      </c>
      <c r="D24722" s="419">
        <f t="shared" si="555"/>
        <v>0.11900000000241562</v>
      </c>
      <c r="H24722" s="406"/>
      <c r="J24722" s="82">
        <v>42</v>
      </c>
      <c r="K24722" s="319">
        <v>2</v>
      </c>
    </row>
    <row r="24723" spans="1:11" x14ac:dyDescent="0.3">
      <c r="A24723" s="341">
        <v>44058.253469849536</v>
      </c>
      <c r="B24723" s="318">
        <v>41821.976999999999</v>
      </c>
      <c r="C24723" s="318">
        <f t="shared" si="554"/>
        <v>0.24899999999615829</v>
      </c>
      <c r="D24723" s="419">
        <f t="shared" si="555"/>
        <v>0.12449999999807915</v>
      </c>
      <c r="H24723" s="406"/>
      <c r="J24723" s="82">
        <v>43</v>
      </c>
      <c r="K24723" s="320">
        <v>3</v>
      </c>
    </row>
    <row r="24724" spans="1:11" x14ac:dyDescent="0.3">
      <c r="A24724" s="341">
        <v>44058.295136458335</v>
      </c>
      <c r="B24724" s="318">
        <v>41822.228000000003</v>
      </c>
      <c r="C24724" s="318">
        <f t="shared" si="554"/>
        <v>0.25100000000384171</v>
      </c>
      <c r="D24724" s="419">
        <f t="shared" si="555"/>
        <v>0.12550000000192085</v>
      </c>
      <c r="H24724" s="406"/>
      <c r="J24724" s="82">
        <v>44</v>
      </c>
      <c r="K24724" s="321">
        <v>4</v>
      </c>
    </row>
    <row r="24725" spans="1:11" x14ac:dyDescent="0.3">
      <c r="A24725" s="341">
        <v>44058.336803067126</v>
      </c>
      <c r="B24725" s="318">
        <v>41822.47</v>
      </c>
      <c r="C24725" s="318">
        <f t="shared" si="554"/>
        <v>0.24199999999837019</v>
      </c>
      <c r="D24725" s="419">
        <f t="shared" si="555"/>
        <v>0.12099999999918509</v>
      </c>
      <c r="H24725" s="406"/>
      <c r="J24725" s="82">
        <v>45</v>
      </c>
      <c r="K24725" s="391">
        <v>1</v>
      </c>
    </row>
    <row r="24726" spans="1:11" x14ac:dyDescent="0.3">
      <c r="A24726" s="341">
        <v>44058.378469675925</v>
      </c>
      <c r="B24726" s="318">
        <v>41822.711000000003</v>
      </c>
      <c r="C24726" s="318">
        <f t="shared" si="554"/>
        <v>0.24100000000180444</v>
      </c>
      <c r="D24726" s="419">
        <f t="shared" si="555"/>
        <v>0.12050000000090222</v>
      </c>
      <c r="H24726" s="406"/>
      <c r="J24726" s="82">
        <v>46</v>
      </c>
      <c r="K24726" s="319">
        <v>2</v>
      </c>
    </row>
    <row r="24727" spans="1:11" x14ac:dyDescent="0.3">
      <c r="A24727" s="341">
        <v>44058.420136284723</v>
      </c>
      <c r="B24727" s="318">
        <v>41822.962</v>
      </c>
      <c r="C24727" s="318">
        <f t="shared" si="554"/>
        <v>0.25099999999656575</v>
      </c>
      <c r="D24727" s="419">
        <f t="shared" si="555"/>
        <v>0.12549999999828287</v>
      </c>
      <c r="H24727" s="406"/>
      <c r="J24727" s="82">
        <v>47</v>
      </c>
      <c r="K24727" s="320">
        <v>3</v>
      </c>
    </row>
    <row r="24728" spans="1:11" x14ac:dyDescent="0.3">
      <c r="A24728" s="341">
        <v>44058.461802893522</v>
      </c>
      <c r="B24728" s="318">
        <v>41823.21</v>
      </c>
      <c r="C24728" s="318">
        <f t="shared" si="554"/>
        <v>0.24799999999959255</v>
      </c>
      <c r="D24728" s="419">
        <f t="shared" si="555"/>
        <v>0.12399999999979627</v>
      </c>
      <c r="H24728" s="406"/>
      <c r="J24728" s="82">
        <v>48</v>
      </c>
      <c r="K24728" s="321">
        <v>4</v>
      </c>
    </row>
    <row r="24729" spans="1:11" x14ac:dyDescent="0.3">
      <c r="A24729" s="341">
        <v>44058.503469502313</v>
      </c>
      <c r="B24729" s="318">
        <v>41823.447999999997</v>
      </c>
      <c r="C24729" s="318">
        <f t="shared" si="554"/>
        <v>0.23799999999755528</v>
      </c>
      <c r="D24729" s="419">
        <f t="shared" si="555"/>
        <v>0.11899999999877764</v>
      </c>
      <c r="H24729" s="406"/>
      <c r="J24729" s="82">
        <v>49</v>
      </c>
      <c r="K24729" s="391">
        <v>1</v>
      </c>
    </row>
    <row r="24730" spans="1:11" x14ac:dyDescent="0.3">
      <c r="A24730" s="341">
        <v>44058.545136111112</v>
      </c>
      <c r="B24730" s="318">
        <v>41823.678999999996</v>
      </c>
      <c r="C24730" s="318">
        <f t="shared" si="554"/>
        <v>0.23099999999976717</v>
      </c>
      <c r="D24730" s="419">
        <f t="shared" si="555"/>
        <v>0.11549999999988358</v>
      </c>
      <c r="H24730" s="406"/>
      <c r="J24730" s="82">
        <v>50</v>
      </c>
      <c r="K24730" s="319">
        <v>2</v>
      </c>
    </row>
    <row r="24731" spans="1:11" x14ac:dyDescent="0.3">
      <c r="A24731" s="341">
        <v>44058.58680271991</v>
      </c>
      <c r="B24731" s="318">
        <v>41823.921000000002</v>
      </c>
      <c r="C24731" s="318">
        <f t="shared" si="554"/>
        <v>0.24200000000564614</v>
      </c>
      <c r="D24731" s="419">
        <f t="shared" si="555"/>
        <v>0.12100000000282307</v>
      </c>
      <c r="H24731" s="406"/>
      <c r="J24731" s="82">
        <v>51</v>
      </c>
      <c r="K24731" s="320">
        <v>3</v>
      </c>
    </row>
    <row r="24732" spans="1:11" x14ac:dyDescent="0.3">
      <c r="A24732" s="341">
        <v>44058.628469328702</v>
      </c>
      <c r="B24732" s="318">
        <v>41824.165999999997</v>
      </c>
      <c r="C24732" s="318">
        <f t="shared" si="554"/>
        <v>0.24499999999534339</v>
      </c>
      <c r="D24732" s="419">
        <f t="shared" si="555"/>
        <v>0.12249999999767169</v>
      </c>
      <c r="H24732" s="406"/>
      <c r="J24732" s="82">
        <v>52</v>
      </c>
      <c r="K24732" s="321">
        <v>4</v>
      </c>
    </row>
    <row r="24733" spans="1:11" x14ac:dyDescent="0.3">
      <c r="A24733" s="341">
        <v>44058.6701359375</v>
      </c>
      <c r="B24733" s="318">
        <v>41824.400999999998</v>
      </c>
      <c r="C24733" s="318">
        <f t="shared" si="554"/>
        <v>0.23500000000058208</v>
      </c>
      <c r="D24733" s="419">
        <f t="shared" si="555"/>
        <v>0.11750000000029104</v>
      </c>
      <c r="H24733" s="406"/>
      <c r="J24733" s="82">
        <v>53</v>
      </c>
      <c r="K24733" s="391">
        <v>1</v>
      </c>
    </row>
    <row r="24734" spans="1:11" x14ac:dyDescent="0.3">
      <c r="A24734" s="341">
        <v>44058.711802546299</v>
      </c>
      <c r="B24734" s="318">
        <v>41824.627999999997</v>
      </c>
      <c r="C24734" s="318">
        <f t="shared" si="554"/>
        <v>0.22699999999895226</v>
      </c>
      <c r="D24734" s="419">
        <f t="shared" si="555"/>
        <v>0.11349999999947613</v>
      </c>
      <c r="H24734" s="406"/>
      <c r="J24734" s="82">
        <v>54</v>
      </c>
      <c r="K24734" s="319">
        <v>2</v>
      </c>
    </row>
    <row r="24735" spans="1:11" x14ac:dyDescent="0.3">
      <c r="A24735" s="341">
        <v>44058.75346915509</v>
      </c>
      <c r="B24735" s="318">
        <v>41824.860999999997</v>
      </c>
      <c r="C24735" s="318">
        <f t="shared" si="554"/>
        <v>0.23300000000017462</v>
      </c>
      <c r="D24735" s="419">
        <f t="shared" si="555"/>
        <v>0.11650000000008731</v>
      </c>
      <c r="H24735" s="406"/>
      <c r="J24735" s="82">
        <v>55</v>
      </c>
      <c r="K24735" s="320">
        <v>3</v>
      </c>
    </row>
    <row r="24736" spans="1:11" x14ac:dyDescent="0.3">
      <c r="A24736" s="341">
        <v>44058.795135763889</v>
      </c>
      <c r="B24736" s="318">
        <v>41825.101999999999</v>
      </c>
      <c r="C24736" s="318">
        <f t="shared" si="554"/>
        <v>0.24100000000180444</v>
      </c>
      <c r="D24736" s="419">
        <f t="shared" si="555"/>
        <v>0.12050000000090222</v>
      </c>
      <c r="H24736" s="406"/>
      <c r="J24736" s="82">
        <v>56</v>
      </c>
      <c r="K24736" s="321">
        <v>4</v>
      </c>
    </row>
    <row r="24737" spans="1:11" x14ac:dyDescent="0.3">
      <c r="A24737" s="341">
        <v>44058.836802372687</v>
      </c>
      <c r="B24737" s="318">
        <v>41825.339999999997</v>
      </c>
      <c r="C24737" s="318">
        <f t="shared" si="554"/>
        <v>0.23799999999755528</v>
      </c>
      <c r="D24737" s="419">
        <f t="shared" si="555"/>
        <v>0.11899999999877764</v>
      </c>
      <c r="H24737" s="406"/>
      <c r="J24737" s="82">
        <v>57</v>
      </c>
      <c r="K24737" s="391">
        <v>1</v>
      </c>
    </row>
    <row r="24738" spans="1:11" x14ac:dyDescent="0.3">
      <c r="A24738" s="341">
        <v>44058.878468981478</v>
      </c>
      <c r="B24738" s="318">
        <v>41825.567999999999</v>
      </c>
      <c r="C24738" s="318">
        <f t="shared" si="554"/>
        <v>0.22800000000279397</v>
      </c>
      <c r="D24738" s="419">
        <f t="shared" si="555"/>
        <v>0.11400000000139698</v>
      </c>
      <c r="H24738" s="406"/>
      <c r="J24738" s="82">
        <v>58</v>
      </c>
      <c r="K24738" s="319">
        <v>2</v>
      </c>
    </row>
    <row r="24739" spans="1:11" x14ac:dyDescent="0.3">
      <c r="A24739" s="341">
        <v>44058.920135590277</v>
      </c>
      <c r="B24739" s="318">
        <v>41825.800999999999</v>
      </c>
      <c r="C24739" s="318">
        <f t="shared" si="554"/>
        <v>0.23300000000017462</v>
      </c>
      <c r="D24739" s="419">
        <f t="shared" si="555"/>
        <v>0.11650000000008731</v>
      </c>
      <c r="H24739" s="406"/>
      <c r="J24739" s="82">
        <v>59</v>
      </c>
      <c r="K24739" s="320">
        <v>3</v>
      </c>
    </row>
    <row r="24740" spans="1:11" x14ac:dyDescent="0.3">
      <c r="A24740" s="341">
        <v>44058.961802199075</v>
      </c>
      <c r="B24740" s="318">
        <v>41826.042000000001</v>
      </c>
      <c r="C24740" s="318">
        <f t="shared" si="554"/>
        <v>0.24100000000180444</v>
      </c>
      <c r="D24740" s="419">
        <f t="shared" si="555"/>
        <v>0.12050000000090222</v>
      </c>
      <c r="E24740" s="336">
        <f>SUM(C24717:C24740)*7.4805194805</f>
        <v>42.968103895982857</v>
      </c>
      <c r="F24740" s="324">
        <f>AVERAGE(D24717:D24740)</f>
        <v>0.11966666666664121</v>
      </c>
      <c r="G24740" s="324">
        <f>_xlfn.STDEV.S(D24717:D24740)</f>
        <v>3.4315247802192608E-3</v>
      </c>
      <c r="H24740" s="406"/>
      <c r="J24740" s="82">
        <v>60</v>
      </c>
      <c r="K24740" s="321">
        <v>4</v>
      </c>
    </row>
    <row r="24741" spans="1:11" x14ac:dyDescent="0.3">
      <c r="A24741" s="341">
        <v>44059.003468807867</v>
      </c>
      <c r="B24741" s="318">
        <v>41826.281999999999</v>
      </c>
      <c r="C24741" s="318">
        <f t="shared" si="554"/>
        <v>0.23999999999796273</v>
      </c>
      <c r="D24741" s="419">
        <f t="shared" si="555"/>
        <v>0.11999999999898137</v>
      </c>
      <c r="H24741" s="406"/>
      <c r="J24741" s="82">
        <v>61</v>
      </c>
      <c r="K24741" s="391">
        <v>1</v>
      </c>
    </row>
    <row r="24742" spans="1:11" x14ac:dyDescent="0.3">
      <c r="A24742" s="341">
        <v>44059.045135416665</v>
      </c>
      <c r="B24742" s="318">
        <v>41826.514999999999</v>
      </c>
      <c r="C24742" s="318">
        <f t="shared" si="554"/>
        <v>0.23300000000017462</v>
      </c>
      <c r="D24742" s="419">
        <f t="shared" si="555"/>
        <v>0.11650000000008731</v>
      </c>
      <c r="H24742" s="406"/>
      <c r="J24742" s="82">
        <v>62</v>
      </c>
      <c r="K24742" s="319">
        <v>2</v>
      </c>
    </row>
    <row r="24743" spans="1:11" x14ac:dyDescent="0.3">
      <c r="A24743" s="341">
        <v>44059.086802025464</v>
      </c>
      <c r="B24743" s="318">
        <v>41826.747000000003</v>
      </c>
      <c r="C24743" s="318">
        <f t="shared" si="554"/>
        <v>0.23200000000360887</v>
      </c>
      <c r="D24743" s="419">
        <f t="shared" si="555"/>
        <v>0.11600000000180444</v>
      </c>
      <c r="H24743" s="406"/>
      <c r="J24743" s="82">
        <v>63</v>
      </c>
      <c r="K24743" s="320">
        <v>3</v>
      </c>
    </row>
    <row r="24744" spans="1:11" x14ac:dyDescent="0.3">
      <c r="A24744" s="341">
        <v>44059.128468634262</v>
      </c>
      <c r="B24744" s="318">
        <v>41826.99</v>
      </c>
      <c r="C24744" s="318">
        <f t="shared" si="554"/>
        <v>0.24299999999493593</v>
      </c>
      <c r="D24744" s="419">
        <f t="shared" si="555"/>
        <v>0.12149999999746797</v>
      </c>
      <c r="H24744" s="406"/>
      <c r="J24744" s="82">
        <v>64</v>
      </c>
      <c r="K24744" s="321">
        <v>4</v>
      </c>
    </row>
    <row r="24745" spans="1:11" x14ac:dyDescent="0.3">
      <c r="A24745" s="341">
        <v>44059.170135243054</v>
      </c>
      <c r="B24745" s="318">
        <v>41827.241999999998</v>
      </c>
      <c r="C24745" s="318">
        <f t="shared" ref="C24745:C24948" si="556">B24745-B24744</f>
        <v>0.25200000000040745</v>
      </c>
      <c r="D24745" s="419">
        <f t="shared" ref="D24745:D24948" si="557">C24745/2</f>
        <v>0.12600000000020373</v>
      </c>
      <c r="H24745" s="406"/>
      <c r="J24745" s="82">
        <v>65</v>
      </c>
      <c r="K24745" s="391">
        <v>1</v>
      </c>
    </row>
    <row r="24746" spans="1:11" x14ac:dyDescent="0.3">
      <c r="A24746" s="341">
        <v>44059.211801851852</v>
      </c>
      <c r="B24746" s="318">
        <v>41827.487999999998</v>
      </c>
      <c r="C24746" s="318">
        <f t="shared" si="556"/>
        <v>0.24599999999918509</v>
      </c>
      <c r="D24746" s="419">
        <f t="shared" si="557"/>
        <v>0.12299999999959255</v>
      </c>
      <c r="H24746" s="406"/>
      <c r="J24746" s="82">
        <v>66</v>
      </c>
      <c r="K24746" s="319">
        <v>2</v>
      </c>
    </row>
    <row r="24747" spans="1:11" x14ac:dyDescent="0.3">
      <c r="A24747" s="341">
        <v>44059.253468460651</v>
      </c>
      <c r="B24747" s="318">
        <v>41827.728000000003</v>
      </c>
      <c r="C24747" s="318">
        <f t="shared" si="556"/>
        <v>0.24000000000523869</v>
      </c>
      <c r="D24747" s="419">
        <f t="shared" si="557"/>
        <v>0.12000000000261934</v>
      </c>
      <c r="H24747" s="406"/>
      <c r="J24747" s="82">
        <v>67</v>
      </c>
      <c r="K24747" s="320">
        <v>3</v>
      </c>
    </row>
    <row r="24748" spans="1:11" x14ac:dyDescent="0.3">
      <c r="A24748" s="341">
        <v>44059.295135069442</v>
      </c>
      <c r="B24748" s="318">
        <v>41827.976999999999</v>
      </c>
      <c r="C24748" s="318">
        <f t="shared" si="556"/>
        <v>0.24899999999615829</v>
      </c>
      <c r="D24748" s="419">
        <f t="shared" si="557"/>
        <v>0.12449999999807915</v>
      </c>
      <c r="H24748" s="406"/>
      <c r="J24748" s="82">
        <v>68</v>
      </c>
      <c r="K24748" s="321">
        <v>4</v>
      </c>
    </row>
    <row r="24749" spans="1:11" x14ac:dyDescent="0.3">
      <c r="A24749" s="341">
        <v>44059.336801678241</v>
      </c>
      <c r="B24749" s="318">
        <v>41828.228999999999</v>
      </c>
      <c r="C24749" s="318">
        <f t="shared" si="556"/>
        <v>0.25200000000040745</v>
      </c>
      <c r="D24749" s="419">
        <f t="shared" si="557"/>
        <v>0.12600000000020373</v>
      </c>
      <c r="H24749" s="406"/>
      <c r="J24749" s="82">
        <v>69</v>
      </c>
      <c r="K24749" s="391">
        <v>1</v>
      </c>
    </row>
    <row r="24750" spans="1:11" x14ac:dyDescent="0.3">
      <c r="A24750" s="341">
        <v>44059.378468287039</v>
      </c>
      <c r="B24750" s="318">
        <v>41828.478999999999</v>
      </c>
      <c r="C24750" s="318">
        <f t="shared" si="556"/>
        <v>0.25</v>
      </c>
      <c r="D24750" s="419">
        <f t="shared" si="557"/>
        <v>0.125</v>
      </c>
      <c r="H24750" s="406"/>
      <c r="J24750" s="82">
        <v>70</v>
      </c>
      <c r="K24750" s="319">
        <v>2</v>
      </c>
    </row>
    <row r="24751" spans="1:11" x14ac:dyDescent="0.3">
      <c r="A24751" s="341">
        <v>44059.42013489583</v>
      </c>
      <c r="B24751" s="318">
        <v>41828.720000000001</v>
      </c>
      <c r="C24751" s="318">
        <f t="shared" si="556"/>
        <v>0.24100000000180444</v>
      </c>
      <c r="D24751" s="419">
        <f t="shared" si="557"/>
        <v>0.12050000000090222</v>
      </c>
      <c r="H24751" s="406"/>
      <c r="J24751" s="82">
        <v>71</v>
      </c>
      <c r="K24751" s="320">
        <v>3</v>
      </c>
    </row>
    <row r="24752" spans="1:11" x14ac:dyDescent="0.3">
      <c r="A24752" s="341">
        <v>44059.461801504629</v>
      </c>
      <c r="B24752" s="318">
        <v>41828.963000000003</v>
      </c>
      <c r="C24752" s="318">
        <f t="shared" si="556"/>
        <v>0.24300000000221189</v>
      </c>
      <c r="D24752" s="419">
        <f t="shared" si="557"/>
        <v>0.12150000000110595</v>
      </c>
      <c r="H24752" s="406"/>
      <c r="J24752" s="82">
        <v>72</v>
      </c>
      <c r="K24752" s="321">
        <v>4</v>
      </c>
    </row>
    <row r="24753" spans="1:12" x14ac:dyDescent="0.3">
      <c r="A24753" s="341">
        <v>44059.503468113428</v>
      </c>
      <c r="B24753" s="318">
        <v>41829.209000000003</v>
      </c>
      <c r="C24753" s="318">
        <f t="shared" si="556"/>
        <v>0.24599999999918509</v>
      </c>
      <c r="D24753" s="419">
        <f t="shared" si="557"/>
        <v>0.12299999999959255</v>
      </c>
      <c r="H24753" s="406"/>
      <c r="J24753" s="82">
        <v>73</v>
      </c>
      <c r="K24753" s="391">
        <v>1</v>
      </c>
    </row>
    <row r="24754" spans="1:12" x14ac:dyDescent="0.3">
      <c r="A24754" s="341">
        <v>44059.544444444444</v>
      </c>
      <c r="B24754" s="318">
        <v>41829.451000000001</v>
      </c>
      <c r="C24754" s="318">
        <f t="shared" si="556"/>
        <v>0.24199999999837019</v>
      </c>
      <c r="D24754" s="419">
        <f t="shared" si="557"/>
        <v>0.12099999999918509</v>
      </c>
      <c r="H24754" s="406"/>
      <c r="J24754" s="82">
        <v>1</v>
      </c>
      <c r="K24754" s="319">
        <v>2</v>
      </c>
      <c r="L24754" s="54" t="s">
        <v>313</v>
      </c>
    </row>
    <row r="24755" spans="1:12" x14ac:dyDescent="0.3">
      <c r="A24755" s="341">
        <v>44059.586106828705</v>
      </c>
      <c r="B24755" s="318">
        <v>41829.688000000002</v>
      </c>
      <c r="C24755" s="318">
        <f t="shared" si="556"/>
        <v>0.23700000000098953</v>
      </c>
      <c r="D24755" s="419">
        <f t="shared" si="557"/>
        <v>0.11850000000049477</v>
      </c>
      <c r="H24755" s="406"/>
      <c r="J24755" s="82">
        <v>2</v>
      </c>
      <c r="K24755" s="320">
        <v>3</v>
      </c>
    </row>
    <row r="24756" spans="1:12" x14ac:dyDescent="0.3">
      <c r="A24756" s="341">
        <v>44059.627773437503</v>
      </c>
      <c r="B24756" s="318">
        <v>41829.927000000003</v>
      </c>
      <c r="C24756" s="318">
        <f t="shared" si="556"/>
        <v>0.23900000000139698</v>
      </c>
      <c r="D24756" s="419">
        <f t="shared" si="557"/>
        <v>0.11950000000069849</v>
      </c>
      <c r="H24756" s="406"/>
      <c r="J24756" s="82">
        <v>3</v>
      </c>
      <c r="K24756" s="321">
        <v>4</v>
      </c>
    </row>
    <row r="24757" spans="1:12" x14ac:dyDescent="0.3">
      <c r="A24757" s="341">
        <v>44059.669440046295</v>
      </c>
      <c r="B24757" s="318">
        <v>41830.167999999998</v>
      </c>
      <c r="C24757" s="318">
        <f t="shared" si="556"/>
        <v>0.24099999999452848</v>
      </c>
      <c r="D24757" s="419">
        <f t="shared" si="557"/>
        <v>0.12049999999726424</v>
      </c>
      <c r="H24757" s="406"/>
      <c r="J24757" s="82">
        <v>4</v>
      </c>
      <c r="K24757" s="391">
        <v>1</v>
      </c>
    </row>
    <row r="24758" spans="1:12" x14ac:dyDescent="0.3">
      <c r="A24758" s="341">
        <v>44059.711106655093</v>
      </c>
      <c r="B24758" s="318">
        <v>41830.410000000003</v>
      </c>
      <c r="C24758" s="318">
        <f t="shared" si="556"/>
        <v>0.24200000000564614</v>
      </c>
      <c r="D24758" s="419">
        <f t="shared" si="557"/>
        <v>0.12100000000282307</v>
      </c>
      <c r="H24758" s="406"/>
      <c r="J24758" s="82">
        <v>5</v>
      </c>
      <c r="K24758" s="319">
        <v>2</v>
      </c>
    </row>
    <row r="24759" spans="1:12" x14ac:dyDescent="0.3">
      <c r="A24759" s="341">
        <v>44059.752773263892</v>
      </c>
      <c r="B24759" s="318">
        <v>41830.642999999996</v>
      </c>
      <c r="C24759" s="318">
        <f t="shared" si="556"/>
        <v>0.23299999999289867</v>
      </c>
      <c r="D24759" s="419">
        <f t="shared" si="557"/>
        <v>0.11649999999644933</v>
      </c>
      <c r="H24759" s="406"/>
      <c r="J24759" s="82">
        <v>6</v>
      </c>
      <c r="K24759" s="320">
        <v>3</v>
      </c>
    </row>
    <row r="24760" spans="1:12" x14ac:dyDescent="0.3">
      <c r="A24760" s="341">
        <v>44059.794439872683</v>
      </c>
      <c r="B24760" s="318">
        <v>41830.881999999998</v>
      </c>
      <c r="C24760" s="318">
        <f t="shared" si="556"/>
        <v>0.23900000000139698</v>
      </c>
      <c r="D24760" s="419">
        <f t="shared" si="557"/>
        <v>0.11950000000069849</v>
      </c>
      <c r="H24760" s="406"/>
      <c r="J24760" s="82">
        <v>7</v>
      </c>
      <c r="K24760" s="321">
        <v>4</v>
      </c>
    </row>
    <row r="24761" spans="1:12" x14ac:dyDescent="0.3">
      <c r="A24761" s="341">
        <v>44059.836106481482</v>
      </c>
      <c r="B24761" s="318">
        <v>41831.122000000003</v>
      </c>
      <c r="C24761" s="318">
        <f t="shared" si="556"/>
        <v>0.24000000000523869</v>
      </c>
      <c r="D24761" s="419">
        <f t="shared" si="557"/>
        <v>0.12000000000261934</v>
      </c>
      <c r="H24761" s="406"/>
      <c r="J24761" s="82">
        <v>8</v>
      </c>
      <c r="K24761" s="391">
        <v>1</v>
      </c>
    </row>
    <row r="24762" spans="1:12" x14ac:dyDescent="0.3">
      <c r="A24762" s="341">
        <v>44059.87777309028</v>
      </c>
      <c r="B24762" s="318">
        <v>41831.358999999997</v>
      </c>
      <c r="C24762" s="318">
        <f t="shared" si="556"/>
        <v>0.23699999999371357</v>
      </c>
      <c r="D24762" s="419">
        <f t="shared" si="557"/>
        <v>0.11849999999685679</v>
      </c>
      <c r="H24762" s="406"/>
      <c r="J24762" s="82">
        <v>9</v>
      </c>
      <c r="K24762" s="319">
        <v>2</v>
      </c>
    </row>
    <row r="24763" spans="1:12" x14ac:dyDescent="0.3">
      <c r="A24763" s="341">
        <v>44059.919439699072</v>
      </c>
      <c r="B24763" s="318">
        <v>41831.591999999997</v>
      </c>
      <c r="C24763" s="318">
        <f t="shared" si="556"/>
        <v>0.23300000000017462</v>
      </c>
      <c r="D24763" s="419">
        <f t="shared" si="557"/>
        <v>0.11650000000008731</v>
      </c>
      <c r="H24763" s="406"/>
      <c r="J24763" s="82">
        <v>10</v>
      </c>
      <c r="K24763" s="320">
        <v>3</v>
      </c>
    </row>
    <row r="24764" spans="1:12" x14ac:dyDescent="0.3">
      <c r="A24764" s="341">
        <v>44059.96110630787</v>
      </c>
      <c r="B24764" s="318">
        <v>41831.830999999998</v>
      </c>
      <c r="C24764" s="318">
        <f t="shared" si="556"/>
        <v>0.23900000000139698</v>
      </c>
      <c r="D24764" s="419">
        <f t="shared" si="557"/>
        <v>0.11950000000069849</v>
      </c>
      <c r="E24764" s="336">
        <f>SUM(C24741:C24764)*7.4805194805</f>
        <v>43.304727272592295</v>
      </c>
      <c r="F24764" s="324">
        <f>AVERAGE(D24741:D24764)</f>
        <v>0.12060416666660483</v>
      </c>
      <c r="G24764" s="324">
        <f>_xlfn.STDEV.S(D24741:D24764)</f>
        <v>2.8854174841538007E-3</v>
      </c>
      <c r="H24764" s="404"/>
      <c r="I24764" s="344">
        <f>AVERAGE(D24663:D24764)</f>
        <v>0.12098019801977547</v>
      </c>
      <c r="J24764" s="82">
        <v>11</v>
      </c>
      <c r="K24764" s="321">
        <v>4</v>
      </c>
    </row>
    <row r="24765" spans="1:12" x14ac:dyDescent="0.3">
      <c r="A24765" s="341">
        <v>44060.002772916669</v>
      </c>
      <c r="B24765" s="318">
        <v>41832.072</v>
      </c>
      <c r="C24765" s="318">
        <f t="shared" si="556"/>
        <v>0.24100000000180444</v>
      </c>
      <c r="D24765" s="419">
        <f t="shared" si="557"/>
        <v>0.12050000000090222</v>
      </c>
      <c r="H24765" s="406"/>
      <c r="J24765" s="82">
        <v>12</v>
      </c>
      <c r="K24765" s="391">
        <v>1</v>
      </c>
    </row>
    <row r="24766" spans="1:12" x14ac:dyDescent="0.3">
      <c r="A24766" s="341">
        <v>44060.04443952546</v>
      </c>
      <c r="B24766" s="318">
        <v>41832.317999999999</v>
      </c>
      <c r="C24766" s="318">
        <f t="shared" si="556"/>
        <v>0.24599999999918509</v>
      </c>
      <c r="D24766" s="419">
        <f t="shared" si="557"/>
        <v>0.12299999999959255</v>
      </c>
      <c r="H24766" s="406"/>
      <c r="J24766" s="82">
        <v>13</v>
      </c>
      <c r="K24766" s="319">
        <v>2</v>
      </c>
    </row>
    <row r="24767" spans="1:12" x14ac:dyDescent="0.3">
      <c r="A24767" s="341">
        <v>44060.086106134258</v>
      </c>
      <c r="B24767" s="318">
        <v>41832.550999999999</v>
      </c>
      <c r="C24767" s="318">
        <f t="shared" si="556"/>
        <v>0.23300000000017462</v>
      </c>
      <c r="D24767" s="419">
        <f t="shared" si="557"/>
        <v>0.11650000000008731</v>
      </c>
      <c r="H24767" s="406"/>
      <c r="J24767" s="82">
        <v>14</v>
      </c>
      <c r="K24767" s="320">
        <v>3</v>
      </c>
    </row>
    <row r="24768" spans="1:12" x14ac:dyDescent="0.3">
      <c r="A24768" s="341">
        <v>44060.127772743057</v>
      </c>
      <c r="B24768" s="318">
        <v>41832.790999999997</v>
      </c>
      <c r="C24768" s="318">
        <f t="shared" si="556"/>
        <v>0.23999999999796273</v>
      </c>
      <c r="D24768" s="419">
        <f t="shared" si="557"/>
        <v>0.11999999999898137</v>
      </c>
      <c r="H24768" s="406"/>
      <c r="J24768" s="82">
        <v>15</v>
      </c>
      <c r="K24768" s="321">
        <v>4</v>
      </c>
    </row>
    <row r="24769" spans="1:11" x14ac:dyDescent="0.3">
      <c r="A24769" s="341">
        <v>44060.169439351848</v>
      </c>
      <c r="B24769" s="318">
        <v>41833.040999999997</v>
      </c>
      <c r="C24769" s="318">
        <f t="shared" si="556"/>
        <v>0.25</v>
      </c>
      <c r="D24769" s="419">
        <f t="shared" si="557"/>
        <v>0.125</v>
      </c>
      <c r="H24769" s="406"/>
      <c r="J24769" s="82">
        <v>16</v>
      </c>
      <c r="K24769" s="391">
        <v>1</v>
      </c>
    </row>
    <row r="24770" spans="1:11" x14ac:dyDescent="0.3">
      <c r="A24770" s="341">
        <v>44060.211105960647</v>
      </c>
      <c r="B24770" s="318">
        <v>41833.292000000001</v>
      </c>
      <c r="C24770" s="318">
        <f t="shared" si="556"/>
        <v>0.25100000000384171</v>
      </c>
      <c r="D24770" s="419">
        <f t="shared" si="557"/>
        <v>0.12550000000192085</v>
      </c>
      <c r="H24770" s="406"/>
      <c r="J24770" s="82">
        <v>17</v>
      </c>
      <c r="K24770" s="319">
        <v>2</v>
      </c>
    </row>
    <row r="24771" spans="1:11" x14ac:dyDescent="0.3">
      <c r="A24771" s="341">
        <v>44060.252772569445</v>
      </c>
      <c r="B24771" s="318">
        <v>41833.538</v>
      </c>
      <c r="C24771" s="318">
        <f t="shared" si="556"/>
        <v>0.24599999999918509</v>
      </c>
      <c r="D24771" s="419">
        <f t="shared" si="557"/>
        <v>0.12299999999959255</v>
      </c>
      <c r="H24771" s="406"/>
      <c r="J24771" s="82">
        <v>18</v>
      </c>
      <c r="K24771" s="320">
        <v>3</v>
      </c>
    </row>
    <row r="24772" spans="1:11" x14ac:dyDescent="0.3">
      <c r="A24772" s="341">
        <v>44060.294439178244</v>
      </c>
      <c r="B24772" s="318">
        <v>41833.78</v>
      </c>
      <c r="C24772" s="318">
        <f t="shared" si="556"/>
        <v>0.24199999999837019</v>
      </c>
      <c r="D24772" s="419">
        <f t="shared" si="557"/>
        <v>0.12099999999918509</v>
      </c>
      <c r="H24772" s="406"/>
      <c r="J24772" s="82">
        <v>19</v>
      </c>
      <c r="K24772" s="321">
        <v>4</v>
      </c>
    </row>
    <row r="24773" spans="1:11" x14ac:dyDescent="0.3">
      <c r="A24773" s="341">
        <v>44060.336105787035</v>
      </c>
      <c r="B24773" s="318">
        <v>41834.031999999999</v>
      </c>
      <c r="C24773" s="318">
        <f t="shared" si="556"/>
        <v>0.25200000000040745</v>
      </c>
      <c r="D24773" s="419">
        <f t="shared" si="557"/>
        <v>0.12600000000020373</v>
      </c>
      <c r="H24773" s="406"/>
      <c r="J24773" s="82">
        <v>20</v>
      </c>
      <c r="K24773" s="391">
        <v>1</v>
      </c>
    </row>
    <row r="24774" spans="1:11" x14ac:dyDescent="0.3">
      <c r="A24774" s="341">
        <v>44060.377772395834</v>
      </c>
      <c r="B24774" s="318">
        <v>41834.286999999997</v>
      </c>
      <c r="C24774" s="318">
        <f t="shared" si="556"/>
        <v>0.25499999999738066</v>
      </c>
      <c r="D24774" s="419">
        <f t="shared" si="557"/>
        <v>0.12749999999869033</v>
      </c>
      <c r="H24774" s="406"/>
      <c r="J24774" s="82">
        <v>21</v>
      </c>
      <c r="K24774" s="319">
        <v>2</v>
      </c>
    </row>
    <row r="24775" spans="1:11" x14ac:dyDescent="0.3">
      <c r="A24775" s="341">
        <v>44060.419439004632</v>
      </c>
      <c r="B24775" s="318">
        <v>41834.527999999998</v>
      </c>
      <c r="C24775" s="318">
        <f t="shared" si="556"/>
        <v>0.24100000000180444</v>
      </c>
      <c r="D24775" s="419">
        <f t="shared" si="557"/>
        <v>0.12050000000090222</v>
      </c>
      <c r="H24775" s="406"/>
      <c r="J24775" s="82">
        <v>22</v>
      </c>
      <c r="K24775" s="320">
        <v>3</v>
      </c>
    </row>
    <row r="24776" spans="1:11" x14ac:dyDescent="0.3">
      <c r="A24776" s="341">
        <v>44060.461105613424</v>
      </c>
      <c r="B24776" s="318">
        <v>41834.762999999999</v>
      </c>
      <c r="C24776" s="318">
        <f t="shared" si="556"/>
        <v>0.23500000000058208</v>
      </c>
      <c r="D24776" s="419">
        <f t="shared" si="557"/>
        <v>0.11750000000029104</v>
      </c>
      <c r="H24776" s="406"/>
      <c r="J24776" s="82">
        <v>23</v>
      </c>
      <c r="K24776" s="321">
        <v>4</v>
      </c>
    </row>
    <row r="24777" spans="1:11" x14ac:dyDescent="0.3">
      <c r="A24777" s="341">
        <v>44060.502772222222</v>
      </c>
      <c r="B24777" s="318">
        <v>41835.012000000002</v>
      </c>
      <c r="C24777" s="318">
        <f t="shared" si="556"/>
        <v>0.24900000000343425</v>
      </c>
      <c r="D24777" s="419">
        <f t="shared" si="557"/>
        <v>0.12450000000171713</v>
      </c>
      <c r="H24777" s="406"/>
      <c r="J24777" s="82">
        <v>24</v>
      </c>
      <c r="K24777" s="391">
        <v>1</v>
      </c>
    </row>
    <row r="24778" spans="1:11" x14ac:dyDescent="0.3">
      <c r="A24778" s="341">
        <v>44060.544438831021</v>
      </c>
      <c r="B24778" s="318">
        <v>41835.262000000002</v>
      </c>
      <c r="C24778" s="318">
        <f t="shared" si="556"/>
        <v>0.25</v>
      </c>
      <c r="D24778" s="419">
        <f t="shared" si="557"/>
        <v>0.125</v>
      </c>
      <c r="H24778" s="406"/>
      <c r="J24778" s="82">
        <v>25</v>
      </c>
      <c r="K24778" s="319">
        <v>2</v>
      </c>
    </row>
    <row r="24779" spans="1:11" x14ac:dyDescent="0.3">
      <c r="A24779" s="341">
        <v>44060.586105439812</v>
      </c>
      <c r="B24779" s="318">
        <v>41835.5</v>
      </c>
      <c r="C24779" s="318">
        <f t="shared" si="556"/>
        <v>0.23799999999755528</v>
      </c>
      <c r="D24779" s="419">
        <f t="shared" si="557"/>
        <v>0.11899999999877764</v>
      </c>
      <c r="H24779" s="406"/>
      <c r="J24779" s="82">
        <v>26</v>
      </c>
      <c r="K24779" s="320">
        <v>3</v>
      </c>
    </row>
    <row r="24780" spans="1:11" x14ac:dyDescent="0.3">
      <c r="A24780" s="341">
        <v>44060.62777204861</v>
      </c>
      <c r="B24780" s="318">
        <v>41835.730000000003</v>
      </c>
      <c r="C24780" s="318">
        <f t="shared" si="556"/>
        <v>0.23000000000320142</v>
      </c>
      <c r="D24780" s="419">
        <f t="shared" si="557"/>
        <v>0.11500000000160071</v>
      </c>
      <c r="H24780" s="406"/>
      <c r="J24780" s="82">
        <v>27</v>
      </c>
      <c r="K24780" s="321">
        <v>4</v>
      </c>
    </row>
    <row r="24781" spans="1:11" x14ac:dyDescent="0.3">
      <c r="A24781" s="341">
        <v>44060.669444444444</v>
      </c>
      <c r="B24781" s="318">
        <v>41835.968000000001</v>
      </c>
      <c r="C24781" s="318">
        <f t="shared" si="556"/>
        <v>0.23799999999755528</v>
      </c>
      <c r="D24781" s="419">
        <f t="shared" si="557"/>
        <v>0.11899999999877764</v>
      </c>
      <c r="H24781" s="406"/>
      <c r="J24781" s="82">
        <v>28</v>
      </c>
      <c r="K24781" s="391">
        <v>1</v>
      </c>
    </row>
    <row r="24782" spans="1:11" x14ac:dyDescent="0.3">
      <c r="A24782" s="341">
        <v>44060.711111111108</v>
      </c>
      <c r="B24782" s="318">
        <v>41836.212</v>
      </c>
      <c r="C24782" s="318">
        <f t="shared" si="556"/>
        <v>0.24399999999877764</v>
      </c>
      <c r="D24782" s="419">
        <f t="shared" si="557"/>
        <v>0.12199999999938882</v>
      </c>
      <c r="H24782" s="406"/>
      <c r="J24782" s="82">
        <v>29</v>
      </c>
      <c r="K24782" s="319">
        <v>2</v>
      </c>
    </row>
    <row r="24783" spans="1:11" x14ac:dyDescent="0.3">
      <c r="A24783" s="341">
        <v>44060.75277777778</v>
      </c>
      <c r="B24783" s="318">
        <v>41836.451000000001</v>
      </c>
      <c r="C24783" s="318">
        <f t="shared" si="556"/>
        <v>0.23900000000139698</v>
      </c>
      <c r="D24783" s="419">
        <f t="shared" si="557"/>
        <v>0.11950000000069849</v>
      </c>
      <c r="H24783" s="406"/>
      <c r="J24783" s="82">
        <v>30</v>
      </c>
      <c r="K24783" s="320">
        <v>3</v>
      </c>
    </row>
    <row r="24784" spans="1:11" x14ac:dyDescent="0.3">
      <c r="A24784" s="341">
        <v>44060.794444444444</v>
      </c>
      <c r="B24784" s="318">
        <v>41836.678</v>
      </c>
      <c r="C24784" s="318">
        <f t="shared" si="556"/>
        <v>0.22699999999895226</v>
      </c>
      <c r="D24784" s="419">
        <f t="shared" si="557"/>
        <v>0.11349999999947613</v>
      </c>
      <c r="H24784" s="406"/>
      <c r="J24784" s="82">
        <v>31</v>
      </c>
      <c r="K24784" s="321">
        <v>4</v>
      </c>
    </row>
    <row r="24785" spans="1:11" x14ac:dyDescent="0.3">
      <c r="A24785" s="341">
        <v>44060.836111053242</v>
      </c>
      <c r="B24785" s="318">
        <v>41836.909</v>
      </c>
      <c r="C24785" s="318">
        <f t="shared" si="556"/>
        <v>0.23099999999976717</v>
      </c>
      <c r="D24785" s="419">
        <f t="shared" si="557"/>
        <v>0.11549999999988358</v>
      </c>
      <c r="H24785" s="406"/>
      <c r="J24785" s="82">
        <v>32</v>
      </c>
      <c r="K24785" s="391">
        <v>1</v>
      </c>
    </row>
    <row r="24786" spans="1:11" x14ac:dyDescent="0.3">
      <c r="A24786" s="341">
        <v>44060.877777719907</v>
      </c>
      <c r="B24786" s="318">
        <v>41837.15</v>
      </c>
      <c r="C24786" s="318">
        <f t="shared" si="556"/>
        <v>0.24100000000180444</v>
      </c>
      <c r="D24786" s="419">
        <f t="shared" si="557"/>
        <v>0.12050000000090222</v>
      </c>
      <c r="H24786" s="406"/>
      <c r="J24786" s="82">
        <v>33</v>
      </c>
      <c r="K24786" s="319">
        <v>2</v>
      </c>
    </row>
    <row r="24787" spans="1:11" x14ac:dyDescent="0.3">
      <c r="A24787" s="341">
        <v>44060.919444386571</v>
      </c>
      <c r="B24787" s="318">
        <v>41837.387999999999</v>
      </c>
      <c r="C24787" s="318">
        <f t="shared" si="556"/>
        <v>0.23799999999755528</v>
      </c>
      <c r="D24787" s="419">
        <f t="shared" si="557"/>
        <v>0.11899999999877764</v>
      </c>
      <c r="H24787" s="406"/>
      <c r="J24787" s="82">
        <v>34</v>
      </c>
      <c r="K24787" s="320">
        <v>3</v>
      </c>
    </row>
    <row r="24788" spans="1:11" x14ac:dyDescent="0.3">
      <c r="A24788" s="341">
        <v>44060.961111053242</v>
      </c>
      <c r="B24788" s="318">
        <v>41837.612999999998</v>
      </c>
      <c r="C24788" s="318">
        <f t="shared" si="556"/>
        <v>0.22499999999854481</v>
      </c>
      <c r="D24788" s="419">
        <f t="shared" si="557"/>
        <v>0.1124999999992724</v>
      </c>
      <c r="E24788" s="336">
        <f>SUM(C24765:C24788)*7.4805194805</f>
        <v>43.252363636245342</v>
      </c>
      <c r="F24788" s="324">
        <f>AVERAGE(D24765:D24788)</f>
        <v>0.12045833333331757</v>
      </c>
      <c r="G24788" s="324">
        <f>_xlfn.STDEV.S(D24765:D24788)</f>
        <v>4.0483938487414772E-3</v>
      </c>
      <c r="H24788" s="406"/>
      <c r="J24788" s="82">
        <v>35</v>
      </c>
      <c r="K24788" s="321">
        <v>4</v>
      </c>
    </row>
    <row r="24789" spans="1:11" x14ac:dyDescent="0.3">
      <c r="A24789" s="341">
        <v>44061.002777719907</v>
      </c>
      <c r="B24789" s="318">
        <v>41837.85</v>
      </c>
      <c r="C24789" s="318">
        <f t="shared" si="556"/>
        <v>0.23700000000098953</v>
      </c>
      <c r="D24789" s="419">
        <f t="shared" si="557"/>
        <v>0.11850000000049477</v>
      </c>
      <c r="H24789" s="406"/>
      <c r="J24789" s="82">
        <v>36</v>
      </c>
      <c r="K24789" s="391">
        <v>1</v>
      </c>
    </row>
    <row r="24790" spans="1:11" x14ac:dyDescent="0.3">
      <c r="A24790" s="341">
        <v>44061.044444386571</v>
      </c>
      <c r="B24790" s="318">
        <v>41838.099000000002</v>
      </c>
      <c r="C24790" s="318">
        <f t="shared" si="556"/>
        <v>0.24900000000343425</v>
      </c>
      <c r="D24790" s="419">
        <f t="shared" si="557"/>
        <v>0.12450000000171713</v>
      </c>
      <c r="H24790" s="406"/>
      <c r="J24790" s="82">
        <v>37</v>
      </c>
      <c r="K24790" s="319">
        <v>2</v>
      </c>
    </row>
    <row r="24791" spans="1:11" x14ac:dyDescent="0.3">
      <c r="A24791" s="341">
        <v>44061.086111053242</v>
      </c>
      <c r="B24791" s="318">
        <v>41838.347999999998</v>
      </c>
      <c r="C24791" s="318">
        <f t="shared" si="556"/>
        <v>0.24899999999615829</v>
      </c>
      <c r="D24791" s="419">
        <f t="shared" si="557"/>
        <v>0.12449999999807915</v>
      </c>
      <c r="H24791" s="406"/>
      <c r="J24791" s="82">
        <v>38</v>
      </c>
      <c r="K24791" s="320">
        <v>3</v>
      </c>
    </row>
    <row r="24792" spans="1:11" x14ac:dyDescent="0.3">
      <c r="A24792" s="341">
        <v>44061.127777719907</v>
      </c>
      <c r="B24792" s="318">
        <v>41838.588000000003</v>
      </c>
      <c r="C24792" s="318">
        <f t="shared" si="556"/>
        <v>0.24000000000523869</v>
      </c>
      <c r="D24792" s="419">
        <f t="shared" si="557"/>
        <v>0.12000000000261934</v>
      </c>
      <c r="H24792" s="406"/>
      <c r="J24792" s="82">
        <v>39</v>
      </c>
      <c r="K24792" s="321">
        <v>4</v>
      </c>
    </row>
    <row r="24793" spans="1:11" x14ac:dyDescent="0.3">
      <c r="A24793" s="341">
        <v>44061.169444386571</v>
      </c>
      <c r="B24793" s="318">
        <v>41838.828000000001</v>
      </c>
      <c r="C24793" s="318">
        <f t="shared" si="556"/>
        <v>0.23999999999796273</v>
      </c>
      <c r="D24793" s="419">
        <f t="shared" si="557"/>
        <v>0.11999999999898137</v>
      </c>
      <c r="H24793" s="406"/>
      <c r="J24793" s="82">
        <v>40</v>
      </c>
      <c r="K24793" s="391">
        <v>1</v>
      </c>
    </row>
    <row r="24794" spans="1:11" x14ac:dyDescent="0.3">
      <c r="A24794" s="341">
        <v>44061.211111053242</v>
      </c>
      <c r="B24794" s="318">
        <v>41839.078000000001</v>
      </c>
      <c r="C24794" s="318">
        <f t="shared" si="556"/>
        <v>0.25</v>
      </c>
      <c r="D24794" s="419">
        <f t="shared" si="557"/>
        <v>0.125</v>
      </c>
      <c r="H24794" s="406"/>
      <c r="J24794" s="82">
        <v>41</v>
      </c>
      <c r="K24794" s="319">
        <v>2</v>
      </c>
    </row>
    <row r="24795" spans="1:11" x14ac:dyDescent="0.3">
      <c r="A24795" s="341">
        <v>44061.252777719907</v>
      </c>
      <c r="B24795" s="318">
        <v>41839.328999999998</v>
      </c>
      <c r="C24795" s="318">
        <f t="shared" si="556"/>
        <v>0.25099999999656575</v>
      </c>
      <c r="D24795" s="419">
        <f t="shared" si="557"/>
        <v>0.12549999999828287</v>
      </c>
      <c r="H24795" s="406"/>
      <c r="J24795" s="82">
        <v>42</v>
      </c>
      <c r="K24795" s="320">
        <v>3</v>
      </c>
    </row>
    <row r="24796" spans="1:11" x14ac:dyDescent="0.3">
      <c r="A24796" s="341">
        <v>44061.294444386571</v>
      </c>
      <c r="B24796" s="318">
        <v>41839.571000000004</v>
      </c>
      <c r="C24796" s="318">
        <f t="shared" si="556"/>
        <v>0.24200000000564614</v>
      </c>
      <c r="D24796" s="419">
        <f t="shared" si="557"/>
        <v>0.12100000000282307</v>
      </c>
      <c r="H24796" s="406"/>
      <c r="J24796" s="82">
        <v>43</v>
      </c>
      <c r="K24796" s="321">
        <v>4</v>
      </c>
    </row>
    <row r="24797" spans="1:11" x14ac:dyDescent="0.3">
      <c r="A24797" s="341">
        <v>44061.336111053242</v>
      </c>
      <c r="B24797" s="318">
        <v>41839.817000000003</v>
      </c>
      <c r="C24797" s="318">
        <f t="shared" si="556"/>
        <v>0.24599999999918509</v>
      </c>
      <c r="D24797" s="419">
        <f t="shared" si="557"/>
        <v>0.12299999999959255</v>
      </c>
      <c r="H24797" s="406"/>
      <c r="J24797" s="82">
        <v>44</v>
      </c>
      <c r="K24797" s="391">
        <v>1</v>
      </c>
    </row>
    <row r="24798" spans="1:11" x14ac:dyDescent="0.3">
      <c r="A24798" s="341">
        <v>44061.377777719907</v>
      </c>
      <c r="B24798" s="318">
        <v>41840.061999999998</v>
      </c>
      <c r="C24798" s="318">
        <f t="shared" si="556"/>
        <v>0.24499999999534339</v>
      </c>
      <c r="D24798" s="419">
        <f t="shared" si="557"/>
        <v>0.12249999999767169</v>
      </c>
      <c r="H24798" s="406"/>
      <c r="J24798" s="82">
        <v>45</v>
      </c>
      <c r="K24798" s="319">
        <v>2</v>
      </c>
    </row>
    <row r="24799" spans="1:11" x14ac:dyDescent="0.3">
      <c r="A24799" s="341">
        <v>44061.419444386571</v>
      </c>
      <c r="B24799" s="318">
        <v>41840.311000000002</v>
      </c>
      <c r="C24799" s="318">
        <f t="shared" si="556"/>
        <v>0.24900000000343425</v>
      </c>
      <c r="D24799" s="419">
        <f t="shared" si="557"/>
        <v>0.12450000000171713</v>
      </c>
      <c r="H24799" s="406"/>
      <c r="J24799" s="82">
        <v>46</v>
      </c>
      <c r="K24799" s="320">
        <v>3</v>
      </c>
    </row>
    <row r="24800" spans="1:11" x14ac:dyDescent="0.3">
      <c r="A24800" s="341">
        <v>44061.461111053242</v>
      </c>
      <c r="B24800" s="318">
        <v>41840.548999999999</v>
      </c>
      <c r="C24800" s="318">
        <f t="shared" si="556"/>
        <v>0.23799999999755528</v>
      </c>
      <c r="D24800" s="419">
        <f t="shared" si="557"/>
        <v>0.11899999999877764</v>
      </c>
      <c r="H24800" s="406"/>
      <c r="J24800" s="82">
        <v>47</v>
      </c>
      <c r="K24800" s="321">
        <v>4</v>
      </c>
    </row>
    <row r="24801" spans="1:11" x14ac:dyDescent="0.3">
      <c r="A24801" s="341">
        <v>44061.502777719907</v>
      </c>
      <c r="B24801" s="318">
        <v>41840.790999999997</v>
      </c>
      <c r="C24801" s="318">
        <f t="shared" si="556"/>
        <v>0.24199999999837019</v>
      </c>
      <c r="D24801" s="419">
        <f t="shared" si="557"/>
        <v>0.12099999999918509</v>
      </c>
      <c r="H24801" s="406"/>
      <c r="J24801" s="82">
        <v>48</v>
      </c>
      <c r="K24801" s="391">
        <v>1</v>
      </c>
    </row>
    <row r="24802" spans="1:11" x14ac:dyDescent="0.3">
      <c r="A24802" s="341">
        <v>44061.544444386571</v>
      </c>
      <c r="B24802" s="318">
        <v>41841.042000000001</v>
      </c>
      <c r="C24802" s="318">
        <f t="shared" si="556"/>
        <v>0.25100000000384171</v>
      </c>
      <c r="D24802" s="419">
        <f t="shared" si="557"/>
        <v>0.12550000000192085</v>
      </c>
      <c r="H24802" s="406"/>
      <c r="J24802" s="82">
        <v>49</v>
      </c>
      <c r="K24802" s="319">
        <v>2</v>
      </c>
    </row>
    <row r="24803" spans="1:11" x14ac:dyDescent="0.3">
      <c r="A24803" s="341">
        <v>44061.586111053242</v>
      </c>
      <c r="B24803" s="318">
        <v>41841.288999999997</v>
      </c>
      <c r="C24803" s="318">
        <f t="shared" si="556"/>
        <v>0.24699999999575084</v>
      </c>
      <c r="D24803" s="419">
        <f t="shared" si="557"/>
        <v>0.12349999999787542</v>
      </c>
      <c r="H24803" s="406"/>
      <c r="J24803" s="82">
        <v>50</v>
      </c>
      <c r="K24803" s="320">
        <v>3</v>
      </c>
    </row>
    <row r="24804" spans="1:11" x14ac:dyDescent="0.3">
      <c r="A24804" s="341">
        <v>44061.627777719907</v>
      </c>
      <c r="B24804" s="318">
        <v>41841.521999999997</v>
      </c>
      <c r="C24804" s="318">
        <f t="shared" si="556"/>
        <v>0.23300000000017462</v>
      </c>
      <c r="D24804" s="419">
        <f t="shared" si="557"/>
        <v>0.11650000000008731</v>
      </c>
      <c r="H24804" s="406"/>
      <c r="J24804" s="82">
        <v>51</v>
      </c>
      <c r="K24804" s="321">
        <v>4</v>
      </c>
    </row>
    <row r="24805" spans="1:11" x14ac:dyDescent="0.3">
      <c r="A24805" s="341">
        <v>44061.669444386571</v>
      </c>
      <c r="B24805" s="318">
        <v>41841.758999999998</v>
      </c>
      <c r="C24805" s="318">
        <f t="shared" si="556"/>
        <v>0.23700000000098953</v>
      </c>
      <c r="D24805" s="419">
        <f t="shared" si="557"/>
        <v>0.11850000000049477</v>
      </c>
      <c r="H24805" s="406"/>
      <c r="J24805" s="82">
        <v>52</v>
      </c>
      <c r="K24805" s="391">
        <v>1</v>
      </c>
    </row>
    <row r="24806" spans="1:11" x14ac:dyDescent="0.3">
      <c r="A24806" s="341">
        <v>44061.711111053242</v>
      </c>
      <c r="B24806" s="318">
        <v>41842.000999999997</v>
      </c>
      <c r="C24806" s="318">
        <f t="shared" si="556"/>
        <v>0.24199999999837019</v>
      </c>
      <c r="D24806" s="419">
        <f t="shared" si="557"/>
        <v>0.12099999999918509</v>
      </c>
      <c r="H24806" s="406"/>
      <c r="J24806" s="82">
        <v>53</v>
      </c>
      <c r="K24806" s="319">
        <v>2</v>
      </c>
    </row>
    <row r="24807" spans="1:11" x14ac:dyDescent="0.3">
      <c r="A24807" s="341">
        <v>44061.752777719907</v>
      </c>
      <c r="B24807" s="318">
        <v>41842.247000000003</v>
      </c>
      <c r="C24807" s="318">
        <f t="shared" si="556"/>
        <v>0.24600000000646105</v>
      </c>
      <c r="D24807" s="419">
        <f t="shared" si="557"/>
        <v>0.12300000000323053</v>
      </c>
      <c r="H24807" s="406"/>
      <c r="J24807" s="82">
        <v>54</v>
      </c>
      <c r="K24807" s="320">
        <v>3</v>
      </c>
    </row>
    <row r="24808" spans="1:11" x14ac:dyDescent="0.3">
      <c r="A24808" s="341">
        <v>44061.794444386571</v>
      </c>
      <c r="B24808" s="318">
        <v>41842.478000000003</v>
      </c>
      <c r="C24808" s="318">
        <f t="shared" si="556"/>
        <v>0.23099999999976717</v>
      </c>
      <c r="D24808" s="419">
        <f t="shared" si="557"/>
        <v>0.11549999999988358</v>
      </c>
      <c r="H24808" s="406"/>
      <c r="J24808" s="82">
        <v>55</v>
      </c>
      <c r="K24808" s="321">
        <v>4</v>
      </c>
    </row>
    <row r="24809" spans="1:11" x14ac:dyDescent="0.3">
      <c r="A24809" s="341">
        <v>44061.836111053242</v>
      </c>
      <c r="B24809" s="318">
        <v>41842.703000000001</v>
      </c>
      <c r="C24809" s="318">
        <f t="shared" si="556"/>
        <v>0.22499999999854481</v>
      </c>
      <c r="D24809" s="419">
        <f t="shared" si="557"/>
        <v>0.1124999999992724</v>
      </c>
      <c r="H24809" s="406"/>
      <c r="J24809" s="82">
        <v>56</v>
      </c>
      <c r="K24809" s="391">
        <v>1</v>
      </c>
    </row>
    <row r="24810" spans="1:11" x14ac:dyDescent="0.3">
      <c r="A24810" s="341">
        <v>44061.877777719907</v>
      </c>
      <c r="B24810" s="318">
        <v>41842.942999999999</v>
      </c>
      <c r="C24810" s="318">
        <f t="shared" si="556"/>
        <v>0.23999999999796273</v>
      </c>
      <c r="D24810" s="419">
        <f t="shared" si="557"/>
        <v>0.11999999999898137</v>
      </c>
      <c r="H24810" s="406"/>
      <c r="J24810" s="82">
        <v>57</v>
      </c>
      <c r="K24810" s="319">
        <v>2</v>
      </c>
    </row>
    <row r="24811" spans="1:11" x14ac:dyDescent="0.3">
      <c r="A24811" s="341">
        <v>44061.919444386571</v>
      </c>
      <c r="B24811" s="318">
        <v>41843.184999999998</v>
      </c>
      <c r="C24811" s="318">
        <f t="shared" si="556"/>
        <v>0.24199999999837019</v>
      </c>
      <c r="D24811" s="419">
        <f t="shared" si="557"/>
        <v>0.12099999999918509</v>
      </c>
      <c r="H24811" s="406"/>
      <c r="J24811" s="82">
        <v>58</v>
      </c>
      <c r="K24811" s="320">
        <v>3</v>
      </c>
    </row>
    <row r="24812" spans="1:11" x14ac:dyDescent="0.3">
      <c r="A24812" s="341">
        <v>44061.961111053242</v>
      </c>
      <c r="B24812" s="318">
        <v>41843.413</v>
      </c>
      <c r="C24812" s="318">
        <f t="shared" si="556"/>
        <v>0.22800000000279397</v>
      </c>
      <c r="D24812" s="419">
        <f t="shared" si="557"/>
        <v>0.11400000000139698</v>
      </c>
      <c r="E24812" s="336">
        <f>SUM(C24789:C24812)*7.4805194805</f>
        <v>43.387012986921768</v>
      </c>
      <c r="F24812" s="324">
        <f>AVERAGE(D24789:D24812)</f>
        <v>0.12083333333339397</v>
      </c>
      <c r="G24812" s="324">
        <f>_xlfn.STDEV.S(D24789:D24812)</f>
        <v>3.6135814664174089E-3</v>
      </c>
      <c r="H24812" s="406"/>
      <c r="J24812" s="82">
        <v>59</v>
      </c>
      <c r="K24812" s="321">
        <v>4</v>
      </c>
    </row>
    <row r="24813" spans="1:11" x14ac:dyDescent="0.3">
      <c r="A24813" s="341">
        <v>44062.002777719907</v>
      </c>
      <c r="B24813" s="318">
        <v>41843.64</v>
      </c>
      <c r="C24813" s="318">
        <f t="shared" si="556"/>
        <v>0.22699999999895226</v>
      </c>
      <c r="D24813" s="419">
        <f t="shared" si="557"/>
        <v>0.11349999999947613</v>
      </c>
      <c r="H24813" s="406"/>
      <c r="J24813" s="82">
        <v>60</v>
      </c>
      <c r="K24813" s="391">
        <v>1</v>
      </c>
    </row>
    <row r="24814" spans="1:11" x14ac:dyDescent="0.3">
      <c r="A24814" s="341">
        <v>44062.044444386571</v>
      </c>
      <c r="B24814" s="318">
        <v>41843.881999999998</v>
      </c>
      <c r="C24814" s="318">
        <f t="shared" si="556"/>
        <v>0.24199999999837019</v>
      </c>
      <c r="D24814" s="419">
        <f t="shared" si="557"/>
        <v>0.12099999999918509</v>
      </c>
      <c r="H24814" s="406"/>
      <c r="J24814" s="82">
        <v>61</v>
      </c>
      <c r="K24814" s="319">
        <v>2</v>
      </c>
    </row>
    <row r="24815" spans="1:11" x14ac:dyDescent="0.3">
      <c r="A24815" s="341">
        <v>44062.086111053242</v>
      </c>
      <c r="B24815" s="318">
        <v>41844.129000000001</v>
      </c>
      <c r="C24815" s="318">
        <f t="shared" si="556"/>
        <v>0.2470000000030268</v>
      </c>
      <c r="D24815" s="419">
        <f t="shared" si="557"/>
        <v>0.1235000000015134</v>
      </c>
      <c r="H24815" s="406"/>
      <c r="J24815" s="82">
        <v>62</v>
      </c>
      <c r="K24815" s="320">
        <v>3</v>
      </c>
    </row>
    <row r="24816" spans="1:11" x14ac:dyDescent="0.3">
      <c r="A24816" s="341">
        <v>44062.127777719907</v>
      </c>
      <c r="B24816" s="318">
        <v>41844.370000000003</v>
      </c>
      <c r="C24816" s="318">
        <f t="shared" si="556"/>
        <v>0.24100000000180444</v>
      </c>
      <c r="D24816" s="419">
        <f t="shared" si="557"/>
        <v>0.12050000000090222</v>
      </c>
      <c r="H24816" s="406"/>
      <c r="J24816" s="82">
        <v>63</v>
      </c>
      <c r="K24816" s="321">
        <v>4</v>
      </c>
    </row>
    <row r="24817" spans="1:11" x14ac:dyDescent="0.3">
      <c r="A24817" s="341">
        <v>44062.169444386571</v>
      </c>
      <c r="B24817" s="318">
        <v>41844.601999999999</v>
      </c>
      <c r="C24817" s="318">
        <f t="shared" si="556"/>
        <v>0.23199999999633292</v>
      </c>
      <c r="D24817" s="419">
        <f t="shared" si="557"/>
        <v>0.11599999999816646</v>
      </c>
      <c r="H24817" s="406"/>
      <c r="J24817" s="82">
        <v>64</v>
      </c>
      <c r="K24817" s="391">
        <v>1</v>
      </c>
    </row>
    <row r="24818" spans="1:11" x14ac:dyDescent="0.3">
      <c r="A24818" s="341">
        <v>44062.211111053242</v>
      </c>
      <c r="B24818" s="318">
        <v>41844.849000000002</v>
      </c>
      <c r="C24818" s="318">
        <f t="shared" si="556"/>
        <v>0.2470000000030268</v>
      </c>
      <c r="D24818" s="419">
        <f t="shared" si="557"/>
        <v>0.1235000000015134</v>
      </c>
      <c r="H24818" s="406"/>
      <c r="J24818" s="82">
        <v>65</v>
      </c>
      <c r="K24818" s="319">
        <v>2</v>
      </c>
    </row>
    <row r="24819" spans="1:11" x14ac:dyDescent="0.3">
      <c r="A24819" s="341">
        <v>44062.252777719907</v>
      </c>
      <c r="B24819" s="318">
        <v>41845.101000000002</v>
      </c>
      <c r="C24819" s="318">
        <f t="shared" si="556"/>
        <v>0.25200000000040745</v>
      </c>
      <c r="D24819" s="419">
        <f t="shared" si="557"/>
        <v>0.12600000000020373</v>
      </c>
      <c r="H24819" s="406"/>
      <c r="J24819" s="82">
        <v>66</v>
      </c>
      <c r="K24819" s="320">
        <v>3</v>
      </c>
    </row>
    <row r="24820" spans="1:11" x14ac:dyDescent="0.3">
      <c r="A24820" s="341">
        <v>44062.294444386571</v>
      </c>
      <c r="B24820" s="318">
        <v>41845.35</v>
      </c>
      <c r="C24820" s="318">
        <f t="shared" si="556"/>
        <v>0.24899999999615829</v>
      </c>
      <c r="D24820" s="419">
        <f t="shared" si="557"/>
        <v>0.12449999999807915</v>
      </c>
      <c r="H24820" s="406"/>
      <c r="J24820" s="82">
        <v>67</v>
      </c>
      <c r="K24820" s="321">
        <v>4</v>
      </c>
    </row>
    <row r="24821" spans="1:11" x14ac:dyDescent="0.3">
      <c r="A24821" s="341">
        <v>44062.336111053242</v>
      </c>
      <c r="B24821" s="318">
        <v>41845.589999999997</v>
      </c>
      <c r="C24821" s="318">
        <f t="shared" si="556"/>
        <v>0.23999999999796273</v>
      </c>
      <c r="D24821" s="419">
        <f t="shared" si="557"/>
        <v>0.11999999999898137</v>
      </c>
      <c r="H24821" s="406"/>
      <c r="J24821" s="82">
        <v>68</v>
      </c>
      <c r="K24821" s="391">
        <v>1</v>
      </c>
    </row>
    <row r="24822" spans="1:11" x14ac:dyDescent="0.3">
      <c r="A24822" s="341">
        <v>44062.377777719907</v>
      </c>
      <c r="B24822" s="318">
        <v>41845.832999999999</v>
      </c>
      <c r="C24822" s="318">
        <f t="shared" si="556"/>
        <v>0.24300000000221189</v>
      </c>
      <c r="D24822" s="419">
        <f t="shared" si="557"/>
        <v>0.12150000000110595</v>
      </c>
      <c r="H24822" s="406"/>
      <c r="J24822" s="82">
        <v>69</v>
      </c>
      <c r="K24822" s="319">
        <v>2</v>
      </c>
    </row>
    <row r="24823" spans="1:11" x14ac:dyDescent="0.3">
      <c r="A24823" s="341">
        <v>44062.419444386571</v>
      </c>
      <c r="B24823" s="318">
        <v>41846.088000000003</v>
      </c>
      <c r="C24823" s="318">
        <f t="shared" si="556"/>
        <v>0.25500000000465661</v>
      </c>
      <c r="D24823" s="419">
        <f t="shared" si="557"/>
        <v>0.12750000000232831</v>
      </c>
      <c r="H24823" s="406"/>
      <c r="J24823" s="82">
        <v>70</v>
      </c>
      <c r="K24823" s="320">
        <v>3</v>
      </c>
    </row>
    <row r="24824" spans="1:11" x14ac:dyDescent="0.3">
      <c r="A24824" s="341">
        <v>44062.461111053242</v>
      </c>
      <c r="B24824" s="318">
        <v>41846.332000000002</v>
      </c>
      <c r="C24824" s="318">
        <f t="shared" si="556"/>
        <v>0.24399999999877764</v>
      </c>
      <c r="D24824" s="419">
        <f t="shared" si="557"/>
        <v>0.12199999999938882</v>
      </c>
      <c r="H24824" s="406"/>
      <c r="J24824" s="82">
        <v>71</v>
      </c>
      <c r="K24824" s="321">
        <v>4</v>
      </c>
    </row>
    <row r="24825" spans="1:11" x14ac:dyDescent="0.3">
      <c r="A24825" s="341">
        <v>44062.502777719907</v>
      </c>
      <c r="B24825" s="318">
        <v>41846.571000000004</v>
      </c>
      <c r="C24825" s="318">
        <f t="shared" si="556"/>
        <v>0.23900000000139698</v>
      </c>
      <c r="D24825" s="419">
        <f t="shared" si="557"/>
        <v>0.11950000000069849</v>
      </c>
      <c r="H24825" s="406"/>
      <c r="J24825" s="82">
        <v>72</v>
      </c>
      <c r="K24825" s="391">
        <v>1</v>
      </c>
    </row>
    <row r="24826" spans="1:11" x14ac:dyDescent="0.3">
      <c r="A24826" s="341">
        <v>44062.544444386571</v>
      </c>
      <c r="B24826" s="318">
        <v>41846.809000000001</v>
      </c>
      <c r="C24826" s="318">
        <f t="shared" si="556"/>
        <v>0.23799999999755528</v>
      </c>
      <c r="D24826" s="419">
        <f t="shared" si="557"/>
        <v>0.11899999999877764</v>
      </c>
      <c r="H24826" s="406"/>
      <c r="J24826" s="82">
        <v>73</v>
      </c>
      <c r="K24826" s="319">
        <v>2</v>
      </c>
    </row>
    <row r="24827" spans="1:11" x14ac:dyDescent="0.3">
      <c r="A24827" s="341">
        <v>44062.586111053242</v>
      </c>
      <c r="B24827" s="318">
        <v>41847.052000000003</v>
      </c>
      <c r="C24827" s="318">
        <f t="shared" si="556"/>
        <v>0.24300000000221189</v>
      </c>
      <c r="D24827" s="419">
        <f t="shared" si="557"/>
        <v>0.12150000000110595</v>
      </c>
      <c r="H24827" s="406"/>
      <c r="J24827" s="82">
        <v>74</v>
      </c>
      <c r="K24827" s="320">
        <v>3</v>
      </c>
    </row>
    <row r="24828" spans="1:11" x14ac:dyDescent="0.3">
      <c r="A24828" s="341">
        <v>44062.627777719907</v>
      </c>
      <c r="B24828" s="318">
        <v>41847.298999999999</v>
      </c>
      <c r="C24828" s="318">
        <f t="shared" si="556"/>
        <v>0.24699999999575084</v>
      </c>
      <c r="D24828" s="419">
        <f t="shared" si="557"/>
        <v>0.12349999999787542</v>
      </c>
      <c r="H24828" s="406"/>
      <c r="J24828" s="82">
        <v>75</v>
      </c>
      <c r="K24828" s="321">
        <v>4</v>
      </c>
    </row>
    <row r="24829" spans="1:11" x14ac:dyDescent="0.3">
      <c r="A24829" s="341">
        <v>44062.669444386571</v>
      </c>
      <c r="B24829" s="318">
        <v>41847.531999999999</v>
      </c>
      <c r="C24829" s="318">
        <f t="shared" si="556"/>
        <v>0.23300000000017462</v>
      </c>
      <c r="D24829" s="419">
        <f t="shared" si="557"/>
        <v>0.11650000000008731</v>
      </c>
      <c r="H24829" s="406"/>
      <c r="J24829" s="82">
        <v>76</v>
      </c>
      <c r="K24829" s="391">
        <v>1</v>
      </c>
    </row>
    <row r="24830" spans="1:11" x14ac:dyDescent="0.3">
      <c r="A24830" s="341">
        <v>44062.711111053242</v>
      </c>
      <c r="B24830" s="318">
        <v>41847.767</v>
      </c>
      <c r="C24830" s="318">
        <f t="shared" si="556"/>
        <v>0.23500000000058208</v>
      </c>
      <c r="D24830" s="419">
        <f t="shared" si="557"/>
        <v>0.11750000000029104</v>
      </c>
      <c r="H24830" s="406"/>
      <c r="J24830" s="82">
        <v>77</v>
      </c>
      <c r="K24830" s="319">
        <v>2</v>
      </c>
    </row>
    <row r="24831" spans="1:11" x14ac:dyDescent="0.3">
      <c r="A24831" s="341">
        <v>44062.752777719907</v>
      </c>
      <c r="B24831" s="318">
        <v>41848</v>
      </c>
      <c r="C24831" s="318">
        <f t="shared" si="556"/>
        <v>0.23300000000017462</v>
      </c>
      <c r="D24831" s="419">
        <f t="shared" si="557"/>
        <v>0.11650000000008731</v>
      </c>
      <c r="H24831" s="406"/>
      <c r="J24831" s="82">
        <v>78</v>
      </c>
      <c r="K24831" s="320">
        <v>3</v>
      </c>
    </row>
    <row r="24832" spans="1:11" x14ac:dyDescent="0.3">
      <c r="A24832" s="341">
        <v>44062.794444386571</v>
      </c>
      <c r="B24832" s="318">
        <v>41848.237999999998</v>
      </c>
      <c r="C24832" s="318">
        <f t="shared" si="556"/>
        <v>0.23799999999755528</v>
      </c>
      <c r="D24832" s="419">
        <f t="shared" si="557"/>
        <v>0.11899999999877764</v>
      </c>
      <c r="H24832" s="406"/>
      <c r="J24832" s="82">
        <v>79</v>
      </c>
      <c r="K24832" s="321">
        <v>4</v>
      </c>
    </row>
    <row r="24833" spans="1:11" x14ac:dyDescent="0.3">
      <c r="A24833" s="341">
        <v>44062.836111053242</v>
      </c>
      <c r="B24833" s="318">
        <v>41848.478000000003</v>
      </c>
      <c r="C24833" s="318">
        <f t="shared" si="556"/>
        <v>0.24000000000523869</v>
      </c>
      <c r="D24833" s="419">
        <f t="shared" si="557"/>
        <v>0.12000000000261934</v>
      </c>
      <c r="H24833" s="406"/>
      <c r="J24833" s="82">
        <v>80</v>
      </c>
      <c r="K24833" s="391">
        <v>1</v>
      </c>
    </row>
    <row r="24834" spans="1:11" x14ac:dyDescent="0.3">
      <c r="A24834" s="341">
        <v>44062.877777719907</v>
      </c>
      <c r="B24834" s="318">
        <v>41848.699999999997</v>
      </c>
      <c r="C24834" s="318">
        <f t="shared" si="556"/>
        <v>0.22199999999429565</v>
      </c>
      <c r="D24834" s="419">
        <f t="shared" si="557"/>
        <v>0.11099999999714782</v>
      </c>
      <c r="H24834" s="406"/>
      <c r="J24834" s="82">
        <v>81</v>
      </c>
      <c r="K24834" s="319">
        <v>2</v>
      </c>
    </row>
    <row r="24835" spans="1:11" x14ac:dyDescent="0.3">
      <c r="A24835" s="341">
        <v>44062.919444386571</v>
      </c>
      <c r="B24835" s="318">
        <v>41848.938000000002</v>
      </c>
      <c r="C24835" s="318">
        <f t="shared" si="556"/>
        <v>0.23800000000483124</v>
      </c>
      <c r="D24835" s="419">
        <f t="shared" si="557"/>
        <v>0.11900000000241562</v>
      </c>
      <c r="H24835" s="406"/>
      <c r="J24835" s="82">
        <v>82</v>
      </c>
      <c r="K24835" s="320">
        <v>3</v>
      </c>
    </row>
    <row r="24836" spans="1:11" x14ac:dyDescent="0.3">
      <c r="A24836" s="341">
        <v>44062.961111053242</v>
      </c>
      <c r="B24836" s="318">
        <v>41849.173999999999</v>
      </c>
      <c r="C24836" s="318">
        <f t="shared" si="556"/>
        <v>0.23599999999714782</v>
      </c>
      <c r="D24836" s="419">
        <f t="shared" si="557"/>
        <v>0.11799999999857391</v>
      </c>
      <c r="E24836" s="336">
        <f>SUM(C24813:C24836)*7.4805194805</f>
        <v>43.095272727150046</v>
      </c>
      <c r="F24836" s="324">
        <f>AVERAGE(D24813:D24836)</f>
        <v>0.12002083333330422</v>
      </c>
      <c r="G24836" s="324">
        <f>_xlfn.STDEV.S(D24813:D24836)</f>
        <v>3.8234947787867948E-3</v>
      </c>
      <c r="H24836" s="406"/>
      <c r="J24836" s="82">
        <v>83</v>
      </c>
      <c r="K24836" s="321">
        <v>4</v>
      </c>
    </row>
    <row r="24837" spans="1:11" x14ac:dyDescent="0.3">
      <c r="A24837" s="341">
        <v>44063.002777719907</v>
      </c>
      <c r="B24837" s="318">
        <v>41849.411999999997</v>
      </c>
      <c r="C24837" s="318">
        <f t="shared" si="556"/>
        <v>0.23799999999755528</v>
      </c>
      <c r="D24837" s="419">
        <f t="shared" si="557"/>
        <v>0.11899999999877764</v>
      </c>
      <c r="H24837" s="406"/>
      <c r="J24837" s="82">
        <v>84</v>
      </c>
      <c r="K24837" s="391">
        <v>1</v>
      </c>
    </row>
    <row r="24838" spans="1:11" x14ac:dyDescent="0.3">
      <c r="A24838" s="341">
        <v>44063.044444386571</v>
      </c>
      <c r="B24838" s="318">
        <v>41849.642</v>
      </c>
      <c r="C24838" s="318">
        <f t="shared" si="556"/>
        <v>0.23000000000320142</v>
      </c>
      <c r="D24838" s="419">
        <f t="shared" si="557"/>
        <v>0.11500000000160071</v>
      </c>
      <c r="H24838" s="406"/>
      <c r="J24838" s="82">
        <v>85</v>
      </c>
      <c r="K24838" s="319">
        <v>2</v>
      </c>
    </row>
    <row r="24839" spans="1:11" x14ac:dyDescent="0.3">
      <c r="A24839" s="341">
        <v>44063.086111053242</v>
      </c>
      <c r="B24839" s="318">
        <v>41849.881999999998</v>
      </c>
      <c r="C24839" s="318">
        <f t="shared" si="556"/>
        <v>0.23999999999796273</v>
      </c>
      <c r="D24839" s="419">
        <f t="shared" si="557"/>
        <v>0.11999999999898137</v>
      </c>
      <c r="H24839" s="406"/>
      <c r="J24839" s="82">
        <v>86</v>
      </c>
      <c r="K24839" s="320">
        <v>3</v>
      </c>
    </row>
    <row r="24840" spans="1:11" x14ac:dyDescent="0.3">
      <c r="A24840" s="341">
        <v>44063.127777719907</v>
      </c>
      <c r="B24840" s="318">
        <v>41850.127999999997</v>
      </c>
      <c r="C24840" s="318">
        <f t="shared" si="556"/>
        <v>0.24599999999918509</v>
      </c>
      <c r="D24840" s="419">
        <f t="shared" si="557"/>
        <v>0.12299999999959255</v>
      </c>
      <c r="H24840" s="406"/>
      <c r="J24840" s="82">
        <v>87</v>
      </c>
      <c r="K24840" s="321">
        <v>4</v>
      </c>
    </row>
    <row r="24841" spans="1:11" x14ac:dyDescent="0.3">
      <c r="A24841" s="341">
        <v>44063.169444386571</v>
      </c>
      <c r="B24841" s="318">
        <v>41850.372000000003</v>
      </c>
      <c r="C24841" s="318">
        <f t="shared" si="556"/>
        <v>0.2440000000060536</v>
      </c>
      <c r="D24841" s="419">
        <f t="shared" si="557"/>
        <v>0.1220000000030268</v>
      </c>
      <c r="H24841" s="406"/>
      <c r="J24841" s="82">
        <v>88</v>
      </c>
      <c r="K24841" s="391">
        <v>1</v>
      </c>
    </row>
    <row r="24842" spans="1:11" x14ac:dyDescent="0.3">
      <c r="A24842" s="341">
        <v>44063.211111053242</v>
      </c>
      <c r="B24842" s="318">
        <v>41850.618000000002</v>
      </c>
      <c r="C24842" s="318">
        <f t="shared" si="556"/>
        <v>0.24599999999918509</v>
      </c>
      <c r="D24842" s="419">
        <f t="shared" si="557"/>
        <v>0.12299999999959255</v>
      </c>
      <c r="H24842" s="406"/>
      <c r="J24842" s="82">
        <v>89</v>
      </c>
      <c r="K24842" s="319">
        <v>2</v>
      </c>
    </row>
    <row r="24843" spans="1:11" x14ac:dyDescent="0.3">
      <c r="A24843" s="341">
        <v>44063.252777719907</v>
      </c>
      <c r="B24843" s="318">
        <v>41850.860999999997</v>
      </c>
      <c r="C24843" s="318">
        <f t="shared" si="556"/>
        <v>0.24299999999493593</v>
      </c>
      <c r="D24843" s="419">
        <f t="shared" si="557"/>
        <v>0.12149999999746797</v>
      </c>
      <c r="H24843" s="406"/>
      <c r="J24843" s="82">
        <v>90</v>
      </c>
      <c r="K24843" s="320">
        <v>3</v>
      </c>
    </row>
    <row r="24844" spans="1:11" x14ac:dyDescent="0.3">
      <c r="A24844" s="341">
        <v>44063.294444386571</v>
      </c>
      <c r="B24844" s="318">
        <v>41851.108999999997</v>
      </c>
      <c r="C24844" s="318">
        <f t="shared" si="556"/>
        <v>0.24799999999959255</v>
      </c>
      <c r="D24844" s="419">
        <f t="shared" si="557"/>
        <v>0.12399999999979627</v>
      </c>
      <c r="H24844" s="406"/>
      <c r="J24844" s="82">
        <v>91</v>
      </c>
      <c r="K24844" s="321">
        <v>4</v>
      </c>
    </row>
    <row r="24845" spans="1:11" x14ac:dyDescent="0.3">
      <c r="A24845" s="341">
        <v>44063.336111053242</v>
      </c>
      <c r="B24845" s="318">
        <v>41851.353000000003</v>
      </c>
      <c r="C24845" s="318">
        <f t="shared" si="556"/>
        <v>0.2440000000060536</v>
      </c>
      <c r="D24845" s="419">
        <f t="shared" si="557"/>
        <v>0.1220000000030268</v>
      </c>
      <c r="H24845" s="406"/>
      <c r="J24845" s="82">
        <v>92</v>
      </c>
      <c r="K24845" s="391">
        <v>1</v>
      </c>
    </row>
    <row r="24846" spans="1:11" x14ac:dyDescent="0.3">
      <c r="A24846" s="341">
        <v>44063.377777719907</v>
      </c>
      <c r="B24846" s="318">
        <v>41851.597999999998</v>
      </c>
      <c r="C24846" s="318">
        <f t="shared" si="556"/>
        <v>0.24499999999534339</v>
      </c>
      <c r="D24846" s="419">
        <f t="shared" si="557"/>
        <v>0.12249999999767169</v>
      </c>
      <c r="H24846" s="406"/>
      <c r="J24846" s="82">
        <v>93</v>
      </c>
      <c r="K24846" s="319">
        <v>2</v>
      </c>
    </row>
    <row r="24847" spans="1:11" x14ac:dyDescent="0.3">
      <c r="A24847" s="341">
        <v>44063.419444386571</v>
      </c>
      <c r="B24847" s="318">
        <v>41851.841999999997</v>
      </c>
      <c r="C24847" s="318">
        <f t="shared" si="556"/>
        <v>0.24399999999877764</v>
      </c>
      <c r="D24847" s="419">
        <f t="shared" si="557"/>
        <v>0.12199999999938882</v>
      </c>
      <c r="H24847" s="406"/>
      <c r="J24847" s="82">
        <v>94</v>
      </c>
      <c r="K24847" s="320">
        <v>3</v>
      </c>
    </row>
    <row r="24848" spans="1:11" x14ac:dyDescent="0.3">
      <c r="A24848" s="341">
        <v>44063.461111053242</v>
      </c>
      <c r="B24848" s="318">
        <v>41852.091999999997</v>
      </c>
      <c r="C24848" s="318">
        <f t="shared" si="556"/>
        <v>0.25</v>
      </c>
      <c r="D24848" s="419">
        <f t="shared" si="557"/>
        <v>0.125</v>
      </c>
      <c r="H24848" s="406"/>
      <c r="J24848" s="82">
        <v>95</v>
      </c>
      <c r="K24848" s="321">
        <v>4</v>
      </c>
    </row>
    <row r="24849" spans="1:12" x14ac:dyDescent="0.3">
      <c r="A24849" s="341">
        <v>44063.502777719907</v>
      </c>
      <c r="B24849" s="318">
        <v>41852.337</v>
      </c>
      <c r="C24849" s="318">
        <f t="shared" si="556"/>
        <v>0.24500000000261934</v>
      </c>
      <c r="D24849" s="419">
        <f t="shared" si="557"/>
        <v>0.12250000000130967</v>
      </c>
      <c r="H24849" s="406"/>
      <c r="J24849" s="82">
        <v>96</v>
      </c>
      <c r="K24849" s="391">
        <v>1</v>
      </c>
    </row>
    <row r="24850" spans="1:12" x14ac:dyDescent="0.3">
      <c r="A24850" s="341">
        <v>44063.544444386571</v>
      </c>
      <c r="B24850" s="318">
        <v>41852.57</v>
      </c>
      <c r="C24850" s="318">
        <f t="shared" si="556"/>
        <v>0.23300000000017462</v>
      </c>
      <c r="D24850" s="419">
        <f t="shared" si="557"/>
        <v>0.11650000000008731</v>
      </c>
      <c r="H24850" s="406"/>
      <c r="J24850" s="82">
        <v>97</v>
      </c>
      <c r="K24850" s="319">
        <v>2</v>
      </c>
    </row>
    <row r="24851" spans="1:12" x14ac:dyDescent="0.3">
      <c r="A24851" s="341">
        <v>44063.586111053242</v>
      </c>
      <c r="B24851" s="318">
        <v>41852.81</v>
      </c>
      <c r="C24851" s="318">
        <f t="shared" si="556"/>
        <v>0.23999999999796273</v>
      </c>
      <c r="D24851" s="419">
        <f t="shared" si="557"/>
        <v>0.11999999999898137</v>
      </c>
      <c r="H24851" s="406"/>
      <c r="J24851" s="82">
        <v>98</v>
      </c>
      <c r="K24851" s="320">
        <v>3</v>
      </c>
    </row>
    <row r="24852" spans="1:12" x14ac:dyDescent="0.3">
      <c r="A24852" s="341">
        <v>44063.611805555556</v>
      </c>
      <c r="B24852" s="318">
        <v>41852.81</v>
      </c>
      <c r="H24852" s="332"/>
      <c r="J24852" s="82">
        <v>1</v>
      </c>
      <c r="K24852" s="320">
        <v>3</v>
      </c>
      <c r="L24852" s="54" t="s">
        <v>313</v>
      </c>
    </row>
    <row r="24853" spans="1:12" x14ac:dyDescent="0.3">
      <c r="A24853" s="341">
        <v>44063.65347222222</v>
      </c>
      <c r="B24853" s="318">
        <v>41853.057999999997</v>
      </c>
      <c r="C24853" s="318">
        <f t="shared" si="556"/>
        <v>0.24799999999959255</v>
      </c>
      <c r="D24853" s="419">
        <f t="shared" si="557"/>
        <v>0.12399999999979627</v>
      </c>
      <c r="H24853" s="406"/>
      <c r="J24853" s="82">
        <v>2</v>
      </c>
      <c r="K24853" s="321">
        <v>4</v>
      </c>
    </row>
    <row r="24854" spans="1:12" x14ac:dyDescent="0.3">
      <c r="A24854" s="341">
        <v>44063.695138888892</v>
      </c>
      <c r="B24854" s="318">
        <v>41853.298999999999</v>
      </c>
      <c r="C24854" s="318">
        <f t="shared" si="556"/>
        <v>0.24100000000180444</v>
      </c>
      <c r="D24854" s="419">
        <f t="shared" si="557"/>
        <v>0.12050000000090222</v>
      </c>
      <c r="H24854" s="406"/>
      <c r="J24854" s="82">
        <v>3</v>
      </c>
      <c r="K24854" s="391">
        <v>1</v>
      </c>
    </row>
    <row r="24855" spans="1:12" x14ac:dyDescent="0.3">
      <c r="A24855" s="341">
        <v>44063.736805555556</v>
      </c>
      <c r="B24855" s="318">
        <v>41853.531000000003</v>
      </c>
      <c r="C24855" s="318">
        <f t="shared" si="556"/>
        <v>0.23200000000360887</v>
      </c>
      <c r="D24855" s="419">
        <f t="shared" si="557"/>
        <v>0.11600000000180444</v>
      </c>
      <c r="H24855" s="406"/>
      <c r="J24855" s="82">
        <v>4</v>
      </c>
      <c r="K24855" s="319">
        <v>2</v>
      </c>
    </row>
    <row r="24856" spans="1:12" x14ac:dyDescent="0.3">
      <c r="A24856" s="341">
        <v>44063.778472337966</v>
      </c>
      <c r="B24856" s="318">
        <v>41853.762000000002</v>
      </c>
      <c r="C24856" s="318">
        <f t="shared" si="556"/>
        <v>0.23099999999976717</v>
      </c>
      <c r="D24856" s="419">
        <f t="shared" si="557"/>
        <v>0.11549999999988358</v>
      </c>
      <c r="H24856" s="406"/>
      <c r="J24856" s="82">
        <v>5</v>
      </c>
      <c r="K24856" s="320">
        <v>3</v>
      </c>
    </row>
    <row r="24857" spans="1:12" x14ac:dyDescent="0.3">
      <c r="A24857" s="341">
        <v>44063.820139062504</v>
      </c>
      <c r="B24857" s="318">
        <v>41854.002</v>
      </c>
      <c r="C24857" s="318">
        <f t="shared" si="556"/>
        <v>0.23999999999796273</v>
      </c>
      <c r="D24857" s="419">
        <f t="shared" si="557"/>
        <v>0.11999999999898137</v>
      </c>
      <c r="H24857" s="406"/>
      <c r="J24857" s="82">
        <v>6</v>
      </c>
      <c r="K24857" s="321">
        <v>4</v>
      </c>
    </row>
    <row r="24858" spans="1:12" x14ac:dyDescent="0.3">
      <c r="A24858" s="341">
        <v>44063.861805787034</v>
      </c>
      <c r="B24858" s="318">
        <v>41854.239000000001</v>
      </c>
      <c r="C24858" s="318">
        <f t="shared" si="556"/>
        <v>0.23700000000098953</v>
      </c>
      <c r="D24858" s="419">
        <f t="shared" si="557"/>
        <v>0.11850000000049477</v>
      </c>
      <c r="H24858" s="406"/>
      <c r="J24858" s="82">
        <v>7</v>
      </c>
      <c r="K24858" s="391">
        <v>1</v>
      </c>
    </row>
    <row r="24859" spans="1:12" x14ac:dyDescent="0.3">
      <c r="A24859" s="341">
        <v>44063.903472511571</v>
      </c>
      <c r="B24859" s="318">
        <v>41854.468999999997</v>
      </c>
      <c r="C24859" s="318">
        <f t="shared" si="556"/>
        <v>0.22999999999592546</v>
      </c>
      <c r="D24859" s="419">
        <f t="shared" si="557"/>
        <v>0.11499999999796273</v>
      </c>
      <c r="H24859" s="406"/>
      <c r="J24859" s="82">
        <v>8</v>
      </c>
      <c r="K24859" s="319">
        <v>2</v>
      </c>
    </row>
    <row r="24860" spans="1:12" x14ac:dyDescent="0.3">
      <c r="A24860" s="341">
        <v>44063.945139236108</v>
      </c>
      <c r="B24860" s="318">
        <v>41854.699000000001</v>
      </c>
      <c r="C24860" s="318">
        <f t="shared" si="556"/>
        <v>0.23000000000320142</v>
      </c>
      <c r="D24860" s="419">
        <f t="shared" si="557"/>
        <v>0.11500000000160071</v>
      </c>
      <c r="H24860" s="406"/>
      <c r="J24860" s="82">
        <v>9</v>
      </c>
      <c r="K24860" s="320">
        <v>3</v>
      </c>
    </row>
    <row r="24861" spans="1:12" x14ac:dyDescent="0.3">
      <c r="A24861" s="341">
        <v>44063.986805960645</v>
      </c>
      <c r="B24861" s="318">
        <v>41854.94</v>
      </c>
      <c r="C24861" s="318">
        <f t="shared" si="556"/>
        <v>0.24100000000180444</v>
      </c>
      <c r="D24861" s="419">
        <f t="shared" si="557"/>
        <v>0.12050000000090222</v>
      </c>
      <c r="E24861" s="336">
        <f>SUM(C24837:C24861)*7.4805194805</f>
        <v>43.132675324587382</v>
      </c>
      <c r="F24861" s="324">
        <f>AVERAGE(D24837:D24861)</f>
        <v>0.12012500000006791</v>
      </c>
      <c r="G24861" s="324">
        <f>_xlfn.STDEV.S(D24837:D24861)</f>
        <v>3.1528110299116458E-3</v>
      </c>
      <c r="H24861" s="406"/>
      <c r="I24861" s="54" t="s">
        <v>411</v>
      </c>
      <c r="J24861" s="82">
        <v>10</v>
      </c>
      <c r="K24861" s="321">
        <v>4</v>
      </c>
    </row>
    <row r="24862" spans="1:12" x14ac:dyDescent="0.3">
      <c r="A24862" s="341">
        <v>44064.028472685182</v>
      </c>
      <c r="B24862" s="318">
        <v>41855.184000000001</v>
      </c>
      <c r="C24862" s="318">
        <f t="shared" si="556"/>
        <v>0.24399999999877764</v>
      </c>
      <c r="D24862" s="419">
        <f t="shared" si="557"/>
        <v>0.12199999999938882</v>
      </c>
      <c r="H24862" s="406"/>
      <c r="J24862" s="82">
        <v>11</v>
      </c>
      <c r="K24862" s="391">
        <v>1</v>
      </c>
    </row>
    <row r="24863" spans="1:12" x14ac:dyDescent="0.3">
      <c r="A24863" s="341">
        <v>44064.07013940972</v>
      </c>
      <c r="B24863" s="318">
        <v>41855.421999999999</v>
      </c>
      <c r="C24863" s="318">
        <f t="shared" si="556"/>
        <v>0.23799999999755528</v>
      </c>
      <c r="D24863" s="419">
        <f t="shared" si="557"/>
        <v>0.11899999999877764</v>
      </c>
      <c r="H24863" s="406"/>
      <c r="J24863" s="82">
        <v>12</v>
      </c>
      <c r="K24863" s="319">
        <v>2</v>
      </c>
    </row>
    <row r="24864" spans="1:12" x14ac:dyDescent="0.3">
      <c r="A24864" s="341">
        <v>44064.111806134257</v>
      </c>
      <c r="B24864" s="318">
        <v>41855.656000000003</v>
      </c>
      <c r="C24864" s="318">
        <f t="shared" si="556"/>
        <v>0.23400000000401633</v>
      </c>
      <c r="D24864" s="419">
        <f t="shared" si="557"/>
        <v>0.11700000000200816</v>
      </c>
      <c r="H24864" s="406"/>
      <c r="J24864" s="82">
        <v>13</v>
      </c>
      <c r="K24864" s="320">
        <v>3</v>
      </c>
    </row>
    <row r="24865" spans="1:11" x14ac:dyDescent="0.3">
      <c r="A24865" s="341">
        <v>44064.153472858794</v>
      </c>
      <c r="B24865" s="318">
        <v>41855.898000000001</v>
      </c>
      <c r="C24865" s="318">
        <f t="shared" si="556"/>
        <v>0.24199999999837019</v>
      </c>
      <c r="D24865" s="419">
        <f t="shared" si="557"/>
        <v>0.12099999999918509</v>
      </c>
      <c r="H24865" s="406"/>
      <c r="J24865" s="82">
        <v>14</v>
      </c>
      <c r="K24865" s="321">
        <v>4</v>
      </c>
    </row>
    <row r="24866" spans="1:11" x14ac:dyDescent="0.3">
      <c r="A24866" s="341">
        <v>44064.195139583331</v>
      </c>
      <c r="B24866" s="318">
        <v>41856.148999999998</v>
      </c>
      <c r="C24866" s="318">
        <f t="shared" si="556"/>
        <v>0.25099999999656575</v>
      </c>
      <c r="D24866" s="419">
        <f t="shared" si="557"/>
        <v>0.12549999999828287</v>
      </c>
      <c r="H24866" s="406"/>
      <c r="J24866" s="82">
        <v>15</v>
      </c>
      <c r="K24866" s="391">
        <v>1</v>
      </c>
    </row>
    <row r="24867" spans="1:11" x14ac:dyDescent="0.3">
      <c r="A24867" s="341">
        <v>44064.236806307868</v>
      </c>
      <c r="B24867" s="318">
        <v>41856.394999999997</v>
      </c>
      <c r="C24867" s="318">
        <f t="shared" si="556"/>
        <v>0.24599999999918509</v>
      </c>
      <c r="D24867" s="419">
        <f t="shared" si="557"/>
        <v>0.12299999999959255</v>
      </c>
      <c r="H24867" s="406"/>
      <c r="J24867" s="82">
        <v>16</v>
      </c>
      <c r="K24867" s="319">
        <v>2</v>
      </c>
    </row>
    <row r="24868" spans="1:11" x14ac:dyDescent="0.3">
      <c r="A24868" s="341">
        <v>44064.278473032406</v>
      </c>
      <c r="B24868" s="318">
        <v>41856.631999999998</v>
      </c>
      <c r="C24868" s="318">
        <f t="shared" si="556"/>
        <v>0.23700000000098953</v>
      </c>
      <c r="D24868" s="419">
        <f t="shared" si="557"/>
        <v>0.11850000000049477</v>
      </c>
      <c r="H24868" s="406"/>
      <c r="J24868" s="82">
        <v>17</v>
      </c>
      <c r="K24868" s="320">
        <v>3</v>
      </c>
    </row>
    <row r="24869" spans="1:11" x14ac:dyDescent="0.3">
      <c r="A24869" s="341">
        <v>44064.320139756943</v>
      </c>
      <c r="B24869" s="318">
        <v>41856.877999999997</v>
      </c>
      <c r="C24869" s="318">
        <f t="shared" si="556"/>
        <v>0.24599999999918509</v>
      </c>
      <c r="D24869" s="419">
        <f t="shared" si="557"/>
        <v>0.12299999999959255</v>
      </c>
      <c r="H24869" s="406"/>
      <c r="J24869" s="82">
        <v>18</v>
      </c>
      <c r="K24869" s="321">
        <v>4</v>
      </c>
    </row>
    <row r="24870" spans="1:11" x14ac:dyDescent="0.3">
      <c r="A24870" s="341">
        <v>44064.36180648148</v>
      </c>
      <c r="B24870" s="318">
        <v>41857.129999999997</v>
      </c>
      <c r="C24870" s="318">
        <f t="shared" si="556"/>
        <v>0.25200000000040745</v>
      </c>
      <c r="D24870" s="419">
        <f t="shared" si="557"/>
        <v>0.12600000000020373</v>
      </c>
      <c r="H24870" s="406"/>
      <c r="J24870" s="82">
        <v>19</v>
      </c>
      <c r="K24870" s="391">
        <v>1</v>
      </c>
    </row>
    <row r="24871" spans="1:11" x14ac:dyDescent="0.3">
      <c r="A24871" s="341">
        <v>44064.403473206017</v>
      </c>
      <c r="B24871" s="318">
        <v>41857.377999999997</v>
      </c>
      <c r="C24871" s="318">
        <f t="shared" si="556"/>
        <v>0.24799999999959255</v>
      </c>
      <c r="D24871" s="419">
        <f t="shared" si="557"/>
        <v>0.12399999999979627</v>
      </c>
      <c r="H24871" s="406"/>
      <c r="J24871" s="82">
        <v>20</v>
      </c>
      <c r="K24871" s="319">
        <v>2</v>
      </c>
    </row>
    <row r="24872" spans="1:11" x14ac:dyDescent="0.3">
      <c r="A24872" s="341">
        <v>44064.445139930554</v>
      </c>
      <c r="B24872" s="318">
        <v>41857.618000000002</v>
      </c>
      <c r="C24872" s="318">
        <f t="shared" si="556"/>
        <v>0.24000000000523869</v>
      </c>
      <c r="D24872" s="419">
        <f t="shared" si="557"/>
        <v>0.12000000000261934</v>
      </c>
      <c r="H24872" s="406"/>
      <c r="J24872" s="82">
        <v>21</v>
      </c>
      <c r="K24872" s="320">
        <v>3</v>
      </c>
    </row>
    <row r="24873" spans="1:11" x14ac:dyDescent="0.3">
      <c r="A24873" s="341">
        <v>44064.486806655092</v>
      </c>
      <c r="B24873" s="318">
        <v>41857.858999999997</v>
      </c>
      <c r="C24873" s="318">
        <f t="shared" si="556"/>
        <v>0.24099999999452848</v>
      </c>
      <c r="D24873" s="419">
        <f t="shared" si="557"/>
        <v>0.12049999999726424</v>
      </c>
      <c r="H24873" s="406"/>
      <c r="J24873" s="82">
        <v>22</v>
      </c>
      <c r="K24873" s="321">
        <v>4</v>
      </c>
    </row>
    <row r="24874" spans="1:11" x14ac:dyDescent="0.3">
      <c r="A24874" s="341">
        <v>44064.528473379629</v>
      </c>
      <c r="B24874" s="318">
        <v>41858.108999999997</v>
      </c>
      <c r="C24874" s="318">
        <f t="shared" si="556"/>
        <v>0.25</v>
      </c>
      <c r="D24874" s="419">
        <f t="shared" si="557"/>
        <v>0.125</v>
      </c>
      <c r="H24874" s="406"/>
      <c r="J24874" s="82">
        <v>23</v>
      </c>
      <c r="K24874" s="391">
        <v>1</v>
      </c>
    </row>
    <row r="24875" spans="1:11" x14ac:dyDescent="0.3">
      <c r="A24875" s="341">
        <v>44064.570140104166</v>
      </c>
      <c r="B24875" s="318">
        <v>41858.353000000003</v>
      </c>
      <c r="C24875" s="318">
        <f t="shared" si="556"/>
        <v>0.2440000000060536</v>
      </c>
      <c r="D24875" s="419">
        <f t="shared" si="557"/>
        <v>0.1220000000030268</v>
      </c>
      <c r="H24875" s="406"/>
      <c r="J24875" s="82">
        <v>24</v>
      </c>
      <c r="K24875" s="319">
        <v>2</v>
      </c>
    </row>
    <row r="24876" spans="1:11" x14ac:dyDescent="0.3">
      <c r="A24876" s="341">
        <v>44064.611806828703</v>
      </c>
      <c r="B24876" s="318">
        <v>41858.591</v>
      </c>
      <c r="C24876" s="318">
        <f t="shared" si="556"/>
        <v>0.23799999999755528</v>
      </c>
      <c r="D24876" s="419">
        <f t="shared" si="557"/>
        <v>0.11899999999877764</v>
      </c>
      <c r="H24876" s="406"/>
      <c r="J24876" s="82">
        <v>25</v>
      </c>
      <c r="K24876" s="320">
        <v>3</v>
      </c>
    </row>
    <row r="24877" spans="1:11" x14ac:dyDescent="0.3">
      <c r="A24877" s="341">
        <v>44064.65347355324</v>
      </c>
      <c r="B24877" s="318">
        <v>41858.828000000001</v>
      </c>
      <c r="C24877" s="318">
        <f t="shared" si="556"/>
        <v>0.23700000000098953</v>
      </c>
      <c r="D24877" s="419">
        <f t="shared" si="557"/>
        <v>0.11850000000049477</v>
      </c>
      <c r="H24877" s="406"/>
      <c r="J24877" s="82">
        <v>26</v>
      </c>
      <c r="K24877" s="321">
        <v>4</v>
      </c>
    </row>
    <row r="24878" spans="1:11" x14ac:dyDescent="0.3">
      <c r="A24878" s="341">
        <v>44064.695140277778</v>
      </c>
      <c r="B24878" s="318">
        <v>41859.065999999999</v>
      </c>
      <c r="C24878" s="318">
        <f t="shared" si="556"/>
        <v>0.23799999999755528</v>
      </c>
      <c r="D24878" s="419">
        <f t="shared" si="557"/>
        <v>0.11899999999877764</v>
      </c>
      <c r="H24878" s="406"/>
      <c r="J24878" s="82">
        <v>27</v>
      </c>
      <c r="K24878" s="391">
        <v>1</v>
      </c>
    </row>
    <row r="24879" spans="1:11" x14ac:dyDescent="0.3">
      <c r="A24879" s="341">
        <v>44064.736807002315</v>
      </c>
      <c r="B24879" s="318">
        <v>41859.309000000001</v>
      </c>
      <c r="C24879" s="318">
        <f t="shared" si="556"/>
        <v>0.24300000000221189</v>
      </c>
      <c r="D24879" s="419">
        <f t="shared" si="557"/>
        <v>0.12150000000110595</v>
      </c>
      <c r="H24879" s="406"/>
      <c r="J24879" s="82">
        <v>28</v>
      </c>
      <c r="K24879" s="319">
        <v>2</v>
      </c>
    </row>
    <row r="24880" spans="1:11" x14ac:dyDescent="0.3">
      <c r="A24880" s="341">
        <v>44064.778473726852</v>
      </c>
      <c r="B24880" s="318">
        <v>41859.542000000001</v>
      </c>
      <c r="C24880" s="318">
        <f t="shared" si="556"/>
        <v>0.23300000000017462</v>
      </c>
      <c r="D24880" s="419">
        <f t="shared" si="557"/>
        <v>0.11650000000008731</v>
      </c>
      <c r="H24880" s="406"/>
      <c r="J24880" s="82">
        <v>29</v>
      </c>
      <c r="K24880" s="320">
        <v>3</v>
      </c>
    </row>
    <row r="24881" spans="1:11" x14ac:dyDescent="0.3">
      <c r="A24881" s="341">
        <v>44064.820140451389</v>
      </c>
      <c r="B24881" s="318">
        <v>41859.771999999997</v>
      </c>
      <c r="C24881" s="318">
        <f t="shared" si="556"/>
        <v>0.22999999999592546</v>
      </c>
      <c r="D24881" s="419">
        <f t="shared" si="557"/>
        <v>0.11499999999796273</v>
      </c>
      <c r="H24881" s="406"/>
      <c r="J24881" s="82">
        <v>30</v>
      </c>
      <c r="K24881" s="321">
        <v>4</v>
      </c>
    </row>
    <row r="24882" spans="1:11" x14ac:dyDescent="0.3">
      <c r="A24882" s="341">
        <v>44064.861807175927</v>
      </c>
      <c r="B24882" s="318">
        <v>41860.002</v>
      </c>
      <c r="C24882" s="318">
        <f t="shared" si="556"/>
        <v>0.23000000000320142</v>
      </c>
      <c r="D24882" s="419">
        <f t="shared" si="557"/>
        <v>0.11500000000160071</v>
      </c>
      <c r="H24882" s="406"/>
      <c r="J24882" s="82">
        <v>31</v>
      </c>
      <c r="K24882" s="391">
        <v>1</v>
      </c>
    </row>
    <row r="24883" spans="1:11" x14ac:dyDescent="0.3">
      <c r="A24883" s="341">
        <v>44064.903473900464</v>
      </c>
      <c r="B24883" s="318">
        <v>41860.239999999998</v>
      </c>
      <c r="C24883" s="318">
        <f t="shared" si="556"/>
        <v>0.23799999999755528</v>
      </c>
      <c r="D24883" s="419">
        <f t="shared" si="557"/>
        <v>0.11899999999877764</v>
      </c>
      <c r="H24883" s="406"/>
      <c r="J24883" s="82">
        <v>32</v>
      </c>
      <c r="K24883" s="319">
        <v>2</v>
      </c>
    </row>
    <row r="24884" spans="1:11" x14ac:dyDescent="0.3">
      <c r="A24884" s="341">
        <v>44064.945140625001</v>
      </c>
      <c r="B24884" s="318">
        <v>41860.47</v>
      </c>
      <c r="C24884" s="318">
        <f t="shared" si="556"/>
        <v>0.23000000000320142</v>
      </c>
      <c r="D24884" s="419">
        <f t="shared" si="557"/>
        <v>0.11500000000160071</v>
      </c>
      <c r="H24884" s="406"/>
      <c r="J24884" s="82">
        <v>33</v>
      </c>
      <c r="K24884" s="320">
        <v>3</v>
      </c>
    </row>
    <row r="24885" spans="1:11" x14ac:dyDescent="0.3">
      <c r="A24885" s="341">
        <v>44064.986807349538</v>
      </c>
      <c r="B24885" s="318">
        <v>41860.692000000003</v>
      </c>
      <c r="C24885" s="318">
        <f t="shared" si="556"/>
        <v>0.22200000000157161</v>
      </c>
      <c r="D24885" s="419">
        <f t="shared" si="557"/>
        <v>0.1110000000007858</v>
      </c>
      <c r="E24885" s="336">
        <f>SUM(C24862:C24885)*7.4805194805</f>
        <v>43.027948051839047</v>
      </c>
      <c r="F24885" s="324">
        <f>AVERAGE(D24862:D24885)</f>
        <v>0.11983333333334183</v>
      </c>
      <c r="G24885" s="324">
        <f>_xlfn.STDEV.S(D24862:D24885)</f>
        <v>3.7406889233391289E-3</v>
      </c>
      <c r="H24885" s="406"/>
      <c r="J24885" s="82">
        <v>34</v>
      </c>
      <c r="K24885" s="321">
        <v>4</v>
      </c>
    </row>
    <row r="24886" spans="1:11" x14ac:dyDescent="0.3">
      <c r="A24886" s="341">
        <v>44065.028474074075</v>
      </c>
      <c r="B24886" s="318">
        <v>41860.928</v>
      </c>
      <c r="C24886" s="318">
        <f t="shared" si="556"/>
        <v>0.23599999999714782</v>
      </c>
      <c r="D24886" s="419">
        <f t="shared" si="557"/>
        <v>0.11799999999857391</v>
      </c>
      <c r="H24886" s="406"/>
      <c r="J24886" s="82">
        <v>35</v>
      </c>
      <c r="K24886" s="391">
        <v>1</v>
      </c>
    </row>
    <row r="24887" spans="1:11" x14ac:dyDescent="0.3">
      <c r="A24887" s="341">
        <v>44065.070140798613</v>
      </c>
      <c r="B24887" s="318">
        <v>41861.169000000002</v>
      </c>
      <c r="C24887" s="318">
        <f t="shared" si="556"/>
        <v>0.24100000000180444</v>
      </c>
      <c r="D24887" s="419">
        <f t="shared" si="557"/>
        <v>0.12050000000090222</v>
      </c>
      <c r="H24887" s="406"/>
      <c r="J24887" s="82">
        <v>36</v>
      </c>
      <c r="K24887" s="319">
        <v>2</v>
      </c>
    </row>
    <row r="24888" spans="1:11" x14ac:dyDescent="0.3">
      <c r="A24888" s="341">
        <v>44065.11180752315</v>
      </c>
      <c r="B24888" s="318">
        <v>41861.408000000003</v>
      </c>
      <c r="C24888" s="318">
        <f t="shared" si="556"/>
        <v>0.23900000000139698</v>
      </c>
      <c r="D24888" s="419">
        <f t="shared" si="557"/>
        <v>0.11950000000069849</v>
      </c>
      <c r="H24888" s="406"/>
      <c r="J24888" s="82">
        <v>37</v>
      </c>
      <c r="K24888" s="320">
        <v>3</v>
      </c>
    </row>
    <row r="24889" spans="1:11" x14ac:dyDescent="0.3">
      <c r="A24889" s="341">
        <v>44065.153474247687</v>
      </c>
      <c r="B24889" s="318">
        <v>41861.64</v>
      </c>
      <c r="C24889" s="318">
        <f t="shared" si="556"/>
        <v>0.23199999999633292</v>
      </c>
      <c r="D24889" s="419">
        <f t="shared" si="557"/>
        <v>0.11599999999816646</v>
      </c>
      <c r="H24889" s="406"/>
      <c r="J24889" s="82">
        <v>38</v>
      </c>
      <c r="K24889" s="321">
        <v>4</v>
      </c>
    </row>
    <row r="24890" spans="1:11" x14ac:dyDescent="0.3">
      <c r="A24890" s="341">
        <v>44065.195140972224</v>
      </c>
      <c r="B24890" s="318">
        <v>41861.873</v>
      </c>
      <c r="C24890" s="318">
        <f t="shared" si="556"/>
        <v>0.23300000000017462</v>
      </c>
      <c r="D24890" s="419">
        <f t="shared" si="557"/>
        <v>0.11650000000008731</v>
      </c>
      <c r="H24890" s="406"/>
      <c r="J24890" s="82">
        <v>39</v>
      </c>
      <c r="K24890" s="391">
        <v>1</v>
      </c>
    </row>
    <row r="24891" spans="1:11" x14ac:dyDescent="0.3">
      <c r="A24891" s="341">
        <v>44065.236807696761</v>
      </c>
      <c r="B24891" s="318">
        <v>41862.120000000003</v>
      </c>
      <c r="C24891" s="318">
        <f t="shared" si="556"/>
        <v>0.2470000000030268</v>
      </c>
      <c r="D24891" s="419">
        <f t="shared" si="557"/>
        <v>0.1235000000015134</v>
      </c>
      <c r="H24891" s="406"/>
      <c r="J24891" s="82">
        <v>40</v>
      </c>
      <c r="K24891" s="319">
        <v>2</v>
      </c>
    </row>
    <row r="24892" spans="1:11" x14ac:dyDescent="0.3">
      <c r="A24892" s="341">
        <v>44065.278474421299</v>
      </c>
      <c r="B24892" s="318">
        <v>41862.366999999998</v>
      </c>
      <c r="C24892" s="318">
        <f t="shared" si="556"/>
        <v>0.24699999999575084</v>
      </c>
      <c r="D24892" s="419">
        <f t="shared" si="557"/>
        <v>0.12349999999787542</v>
      </c>
      <c r="H24892" s="406"/>
      <c r="J24892" s="82">
        <v>41</v>
      </c>
      <c r="K24892" s="320">
        <v>3</v>
      </c>
    </row>
    <row r="24893" spans="1:11" x14ac:dyDescent="0.3">
      <c r="A24893" s="341">
        <v>44065.320141145836</v>
      </c>
      <c r="B24893" s="318">
        <v>41862.601999999999</v>
      </c>
      <c r="C24893" s="318">
        <f t="shared" si="556"/>
        <v>0.23500000000058208</v>
      </c>
      <c r="D24893" s="419">
        <f t="shared" si="557"/>
        <v>0.11750000000029104</v>
      </c>
      <c r="H24893" s="406"/>
      <c r="J24893" s="82">
        <v>42</v>
      </c>
      <c r="K24893" s="321">
        <v>4</v>
      </c>
    </row>
    <row r="24894" spans="1:11" x14ac:dyDescent="0.3">
      <c r="A24894" s="341">
        <v>44065.361807870373</v>
      </c>
      <c r="B24894" s="318">
        <v>41862.845999999998</v>
      </c>
      <c r="C24894" s="318">
        <f t="shared" si="556"/>
        <v>0.24399999999877764</v>
      </c>
      <c r="D24894" s="419">
        <f t="shared" si="557"/>
        <v>0.12199999999938882</v>
      </c>
      <c r="H24894" s="406"/>
      <c r="J24894" s="82">
        <v>43</v>
      </c>
      <c r="K24894" s="391">
        <v>1</v>
      </c>
    </row>
    <row r="24895" spans="1:11" x14ac:dyDescent="0.3">
      <c r="A24895" s="341">
        <v>44065.40347459491</v>
      </c>
      <c r="B24895" s="318">
        <v>41863.091999999997</v>
      </c>
      <c r="C24895" s="318">
        <f t="shared" si="556"/>
        <v>0.24599999999918509</v>
      </c>
      <c r="D24895" s="419">
        <f t="shared" si="557"/>
        <v>0.12299999999959255</v>
      </c>
      <c r="H24895" s="406"/>
      <c r="J24895" s="82">
        <v>44</v>
      </c>
      <c r="K24895" s="319">
        <v>2</v>
      </c>
    </row>
    <row r="24896" spans="1:11" x14ac:dyDescent="0.3">
      <c r="A24896" s="341">
        <v>44065.445141319447</v>
      </c>
      <c r="B24896" s="318">
        <v>41863.339999999997</v>
      </c>
      <c r="C24896" s="318">
        <f t="shared" si="556"/>
        <v>0.24799999999959255</v>
      </c>
      <c r="D24896" s="419">
        <f t="shared" si="557"/>
        <v>0.12399999999979627</v>
      </c>
      <c r="H24896" s="406"/>
      <c r="J24896" s="82">
        <v>45</v>
      </c>
      <c r="K24896" s="320">
        <v>3</v>
      </c>
    </row>
    <row r="24897" spans="1:11" x14ac:dyDescent="0.3">
      <c r="A24897" s="341">
        <v>44065.486808043985</v>
      </c>
      <c r="B24897" s="318">
        <v>41863.578000000001</v>
      </c>
      <c r="C24897" s="318">
        <f t="shared" si="556"/>
        <v>0.23800000000483124</v>
      </c>
      <c r="D24897" s="419">
        <f t="shared" si="557"/>
        <v>0.11900000000241562</v>
      </c>
      <c r="H24897" s="406"/>
      <c r="J24897" s="82">
        <v>46</v>
      </c>
      <c r="K24897" s="321">
        <v>4</v>
      </c>
    </row>
    <row r="24898" spans="1:11" x14ac:dyDescent="0.3">
      <c r="A24898" s="341">
        <v>44065.528474768522</v>
      </c>
      <c r="B24898" s="318">
        <v>41863.82</v>
      </c>
      <c r="C24898" s="318">
        <f t="shared" si="556"/>
        <v>0.24199999999837019</v>
      </c>
      <c r="D24898" s="419">
        <f t="shared" si="557"/>
        <v>0.12099999999918509</v>
      </c>
      <c r="H24898" s="406"/>
      <c r="J24898" s="82">
        <v>47</v>
      </c>
      <c r="K24898" s="391">
        <v>1</v>
      </c>
    </row>
    <row r="24899" spans="1:11" x14ac:dyDescent="0.3">
      <c r="A24899" s="341">
        <v>44065.570141493059</v>
      </c>
      <c r="B24899" s="318">
        <v>41864.069000000003</v>
      </c>
      <c r="C24899" s="318">
        <f t="shared" si="556"/>
        <v>0.24900000000343425</v>
      </c>
      <c r="D24899" s="419">
        <f t="shared" si="557"/>
        <v>0.12450000000171713</v>
      </c>
      <c r="H24899" s="406"/>
      <c r="J24899" s="82">
        <v>48</v>
      </c>
      <c r="K24899" s="319">
        <v>2</v>
      </c>
    </row>
    <row r="24900" spans="1:11" x14ac:dyDescent="0.3">
      <c r="A24900" s="341">
        <v>44065.611808217589</v>
      </c>
      <c r="B24900" s="318">
        <v>41864.317000000003</v>
      </c>
      <c r="C24900" s="318">
        <f t="shared" si="556"/>
        <v>0.24799999999959255</v>
      </c>
      <c r="D24900" s="419">
        <f t="shared" si="557"/>
        <v>0.12399999999979627</v>
      </c>
      <c r="H24900" s="406"/>
      <c r="J24900" s="82">
        <v>49</v>
      </c>
      <c r="K24900" s="320">
        <v>3</v>
      </c>
    </row>
    <row r="24901" spans="1:11" x14ac:dyDescent="0.3">
      <c r="A24901" s="341">
        <v>44065.653474942126</v>
      </c>
      <c r="B24901" s="318">
        <v>41864.550999999999</v>
      </c>
      <c r="C24901" s="318">
        <f t="shared" si="556"/>
        <v>0.23399999999674037</v>
      </c>
      <c r="D24901" s="419">
        <f t="shared" si="557"/>
        <v>0.11699999999837019</v>
      </c>
      <c r="H24901" s="406"/>
      <c r="J24901" s="82">
        <v>50</v>
      </c>
      <c r="K24901" s="321">
        <v>4</v>
      </c>
    </row>
    <row r="24902" spans="1:11" x14ac:dyDescent="0.3">
      <c r="A24902" s="341">
        <v>44065.695141666663</v>
      </c>
      <c r="B24902" s="318">
        <v>41864.788999999997</v>
      </c>
      <c r="C24902" s="318">
        <f t="shared" si="556"/>
        <v>0.23799999999755528</v>
      </c>
      <c r="D24902" s="419">
        <f t="shared" si="557"/>
        <v>0.11899999999877764</v>
      </c>
      <c r="H24902" s="406"/>
      <c r="J24902" s="82">
        <v>51</v>
      </c>
      <c r="K24902" s="391">
        <v>1</v>
      </c>
    </row>
    <row r="24903" spans="1:11" x14ac:dyDescent="0.3">
      <c r="A24903" s="341">
        <v>44065.736808391201</v>
      </c>
      <c r="B24903" s="318">
        <v>41865.031999999999</v>
      </c>
      <c r="C24903" s="318">
        <f t="shared" si="556"/>
        <v>0.24300000000221189</v>
      </c>
      <c r="D24903" s="419">
        <f t="shared" si="557"/>
        <v>0.12150000000110595</v>
      </c>
      <c r="H24903" s="406"/>
      <c r="J24903" s="82">
        <v>52</v>
      </c>
      <c r="K24903" s="319">
        <v>2</v>
      </c>
    </row>
    <row r="24904" spans="1:11" x14ac:dyDescent="0.3">
      <c r="A24904" s="341">
        <v>44065.778475115738</v>
      </c>
      <c r="B24904" s="318">
        <v>41865.271999999997</v>
      </c>
      <c r="C24904" s="318">
        <f t="shared" si="556"/>
        <v>0.23999999999796273</v>
      </c>
      <c r="D24904" s="419">
        <f t="shared" si="557"/>
        <v>0.11999999999898137</v>
      </c>
      <c r="H24904" s="406"/>
      <c r="J24904" s="82">
        <v>53</v>
      </c>
      <c r="K24904" s="320">
        <v>3</v>
      </c>
    </row>
    <row r="24905" spans="1:11" x14ac:dyDescent="0.3">
      <c r="A24905" s="341">
        <v>44065.820141840275</v>
      </c>
      <c r="B24905" s="318">
        <v>41865.502999999997</v>
      </c>
      <c r="C24905" s="318">
        <f t="shared" si="556"/>
        <v>0.23099999999976717</v>
      </c>
      <c r="D24905" s="419">
        <f t="shared" si="557"/>
        <v>0.11549999999988358</v>
      </c>
      <c r="H24905" s="406"/>
      <c r="J24905" s="82">
        <v>54</v>
      </c>
      <c r="K24905" s="321">
        <v>4</v>
      </c>
    </row>
    <row r="24906" spans="1:11" x14ac:dyDescent="0.3">
      <c r="A24906" s="341">
        <v>44065.861808564812</v>
      </c>
      <c r="B24906" s="318">
        <v>41865.737000000001</v>
      </c>
      <c r="C24906" s="318">
        <f t="shared" si="556"/>
        <v>0.23400000000401633</v>
      </c>
      <c r="D24906" s="419">
        <f t="shared" si="557"/>
        <v>0.11700000000200816</v>
      </c>
      <c r="H24906" s="406"/>
      <c r="J24906" s="82">
        <v>55</v>
      </c>
      <c r="K24906" s="391">
        <v>1</v>
      </c>
    </row>
    <row r="24907" spans="1:11" x14ac:dyDescent="0.3">
      <c r="A24907" s="341">
        <v>44065.903475289349</v>
      </c>
      <c r="B24907" s="318">
        <v>41865.978000000003</v>
      </c>
      <c r="C24907" s="318">
        <f t="shared" si="556"/>
        <v>0.24100000000180444</v>
      </c>
      <c r="D24907" s="419">
        <f t="shared" si="557"/>
        <v>0.12050000000090222</v>
      </c>
      <c r="H24907" s="406"/>
      <c r="J24907" s="82">
        <v>56</v>
      </c>
      <c r="K24907" s="319">
        <v>2</v>
      </c>
    </row>
    <row r="24908" spans="1:11" x14ac:dyDescent="0.3">
      <c r="A24908" s="341">
        <v>44065.945142013887</v>
      </c>
      <c r="B24908" s="318">
        <v>41866.218000000001</v>
      </c>
      <c r="C24908" s="318">
        <f t="shared" si="556"/>
        <v>0.23999999999796273</v>
      </c>
      <c r="D24908" s="419">
        <f t="shared" si="557"/>
        <v>0.11999999999898137</v>
      </c>
      <c r="H24908" s="406"/>
      <c r="J24908" s="82">
        <v>57</v>
      </c>
      <c r="K24908" s="320">
        <v>3</v>
      </c>
    </row>
    <row r="24909" spans="1:11" x14ac:dyDescent="0.3">
      <c r="A24909" s="341">
        <v>44065.986808738424</v>
      </c>
      <c r="B24909" s="318">
        <v>41866.449000000001</v>
      </c>
      <c r="C24909" s="318">
        <f t="shared" si="556"/>
        <v>0.23099999999976717</v>
      </c>
      <c r="D24909" s="419">
        <f t="shared" si="557"/>
        <v>0.11549999999988358</v>
      </c>
      <c r="E24909" s="336">
        <f>SUM(C24886:C24909)*7.4805194805</f>
        <v>43.065350649221955</v>
      </c>
      <c r="F24909" s="324">
        <f>AVERAGE(D24886:D24909)</f>
        <v>0.11993749999995391</v>
      </c>
      <c r="G24909" s="324">
        <f>_xlfn.STDEV.S(D24886:D24909)</f>
        <v>2.8941939631931743E-3</v>
      </c>
      <c r="H24909" s="406"/>
      <c r="J24909" s="82">
        <v>58</v>
      </c>
      <c r="K24909" s="321">
        <v>4</v>
      </c>
    </row>
    <row r="24910" spans="1:11" x14ac:dyDescent="0.3">
      <c r="A24910" s="341">
        <v>44066.028475462961</v>
      </c>
      <c r="B24910" s="318">
        <v>41866.678999999996</v>
      </c>
      <c r="C24910" s="318">
        <f t="shared" si="556"/>
        <v>0.22999999999592546</v>
      </c>
      <c r="D24910" s="419">
        <f t="shared" si="557"/>
        <v>0.11499999999796273</v>
      </c>
      <c r="H24910" s="406"/>
      <c r="J24910" s="82">
        <v>59</v>
      </c>
      <c r="K24910" s="391">
        <v>1</v>
      </c>
    </row>
    <row r="24911" spans="1:11" x14ac:dyDescent="0.3">
      <c r="A24911" s="341">
        <v>44066.070142187498</v>
      </c>
      <c r="B24911" s="318">
        <v>41866.921000000002</v>
      </c>
      <c r="C24911" s="318">
        <f t="shared" si="556"/>
        <v>0.24200000000564614</v>
      </c>
      <c r="D24911" s="419">
        <f t="shared" si="557"/>
        <v>0.12100000000282307</v>
      </c>
      <c r="H24911" s="406"/>
      <c r="J24911" s="82">
        <v>60</v>
      </c>
      <c r="K24911" s="319">
        <v>2</v>
      </c>
    </row>
    <row r="24912" spans="1:11" x14ac:dyDescent="0.3">
      <c r="A24912" s="341">
        <v>44066.111808912035</v>
      </c>
      <c r="B24912" s="318">
        <v>41867.167999999998</v>
      </c>
      <c r="C24912" s="318">
        <f t="shared" si="556"/>
        <v>0.24699999999575084</v>
      </c>
      <c r="D24912" s="419">
        <f t="shared" si="557"/>
        <v>0.12349999999787542</v>
      </c>
      <c r="H24912" s="406"/>
      <c r="J24912" s="82">
        <v>61</v>
      </c>
      <c r="K24912" s="320">
        <v>3</v>
      </c>
    </row>
    <row r="24913" spans="1:11" x14ac:dyDescent="0.3">
      <c r="A24913" s="341">
        <v>44066.153475636573</v>
      </c>
      <c r="B24913" s="318">
        <v>41867.408000000003</v>
      </c>
      <c r="C24913" s="318">
        <f t="shared" si="556"/>
        <v>0.24000000000523869</v>
      </c>
      <c r="D24913" s="419">
        <f t="shared" si="557"/>
        <v>0.12000000000261934</v>
      </c>
      <c r="H24913" s="406"/>
      <c r="J24913" s="82">
        <v>62</v>
      </c>
      <c r="K24913" s="321">
        <v>4</v>
      </c>
    </row>
    <row r="24914" spans="1:11" x14ac:dyDescent="0.3">
      <c r="A24914" s="341">
        <v>44066.19514236111</v>
      </c>
      <c r="B24914" s="318">
        <v>41867.64</v>
      </c>
      <c r="C24914" s="318">
        <f t="shared" si="556"/>
        <v>0.23199999999633292</v>
      </c>
      <c r="D24914" s="419">
        <f t="shared" si="557"/>
        <v>0.11599999999816646</v>
      </c>
      <c r="H24914" s="406"/>
      <c r="J24914" s="82">
        <v>63</v>
      </c>
      <c r="K24914" s="391">
        <v>1</v>
      </c>
    </row>
    <row r="24915" spans="1:11" x14ac:dyDescent="0.3">
      <c r="A24915" s="341">
        <v>44066.236809085647</v>
      </c>
      <c r="B24915" s="318">
        <v>41867.89</v>
      </c>
      <c r="C24915" s="318">
        <f t="shared" si="556"/>
        <v>0.25</v>
      </c>
      <c r="D24915" s="419">
        <f t="shared" si="557"/>
        <v>0.125</v>
      </c>
      <c r="H24915" s="406"/>
      <c r="J24915" s="82">
        <v>64</v>
      </c>
      <c r="K24915" s="319">
        <v>2</v>
      </c>
    </row>
    <row r="24916" spans="1:11" x14ac:dyDescent="0.3">
      <c r="A24916" s="341">
        <v>44066.278475810184</v>
      </c>
      <c r="B24916" s="318">
        <v>41868.141000000003</v>
      </c>
      <c r="C24916" s="318">
        <f t="shared" si="556"/>
        <v>0.25100000000384171</v>
      </c>
      <c r="D24916" s="419">
        <f t="shared" si="557"/>
        <v>0.12550000000192085</v>
      </c>
      <c r="H24916" s="406"/>
      <c r="J24916" s="82">
        <v>65</v>
      </c>
      <c r="K24916" s="320">
        <v>3</v>
      </c>
    </row>
    <row r="24917" spans="1:11" x14ac:dyDescent="0.3">
      <c r="A24917" s="341">
        <v>44066.320142534722</v>
      </c>
      <c r="B24917" s="318">
        <v>41868.387000000002</v>
      </c>
      <c r="C24917" s="318">
        <f t="shared" si="556"/>
        <v>0.24599999999918509</v>
      </c>
      <c r="D24917" s="419">
        <f t="shared" si="557"/>
        <v>0.12299999999959255</v>
      </c>
      <c r="H24917" s="406"/>
      <c r="J24917" s="82">
        <v>66</v>
      </c>
      <c r="K24917" s="321">
        <v>4</v>
      </c>
    </row>
    <row r="24918" spans="1:11" x14ac:dyDescent="0.3">
      <c r="A24918" s="341">
        <v>44066.361809259259</v>
      </c>
      <c r="B24918" s="318">
        <v>41868.627999999997</v>
      </c>
      <c r="C24918" s="318">
        <f t="shared" si="556"/>
        <v>0.24099999999452848</v>
      </c>
      <c r="D24918" s="419">
        <f t="shared" si="557"/>
        <v>0.12049999999726424</v>
      </c>
      <c r="H24918" s="406"/>
      <c r="J24918" s="82">
        <v>67</v>
      </c>
      <c r="K24918" s="391">
        <v>1</v>
      </c>
    </row>
    <row r="24919" spans="1:11" x14ac:dyDescent="0.3">
      <c r="A24919" s="341">
        <v>44066.403475983796</v>
      </c>
      <c r="B24919" s="318">
        <v>41868.872000000003</v>
      </c>
      <c r="C24919" s="318">
        <f t="shared" si="556"/>
        <v>0.2440000000060536</v>
      </c>
      <c r="D24919" s="419">
        <f t="shared" si="557"/>
        <v>0.1220000000030268</v>
      </c>
      <c r="H24919" s="406"/>
      <c r="J24919" s="82">
        <v>68</v>
      </c>
      <c r="K24919" s="319">
        <v>2</v>
      </c>
    </row>
    <row r="24920" spans="1:11" x14ac:dyDescent="0.3">
      <c r="A24920" s="341">
        <v>44066.445142708333</v>
      </c>
      <c r="B24920" s="318">
        <v>41869.127999999997</v>
      </c>
      <c r="C24920" s="318">
        <f t="shared" si="556"/>
        <v>0.2559999999939464</v>
      </c>
      <c r="D24920" s="419">
        <f t="shared" si="557"/>
        <v>0.1279999999969732</v>
      </c>
      <c r="H24920" s="406"/>
      <c r="J24920" s="82">
        <v>69</v>
      </c>
      <c r="K24920" s="320">
        <v>3</v>
      </c>
    </row>
    <row r="24921" spans="1:11" x14ac:dyDescent="0.3">
      <c r="A24921" s="341">
        <v>44066.48680943287</v>
      </c>
      <c r="B24921" s="318">
        <v>41869.368999999999</v>
      </c>
      <c r="C24921" s="318">
        <f t="shared" si="556"/>
        <v>0.24100000000180444</v>
      </c>
      <c r="D24921" s="419">
        <f t="shared" si="557"/>
        <v>0.12050000000090222</v>
      </c>
      <c r="H24921" s="406"/>
      <c r="J24921" s="82">
        <v>70</v>
      </c>
      <c r="K24921" s="321">
        <v>4</v>
      </c>
    </row>
    <row r="24922" spans="1:11" x14ac:dyDescent="0.3">
      <c r="A24922" s="341">
        <v>44066.528476157408</v>
      </c>
      <c r="B24922" s="318">
        <v>41869.599999999999</v>
      </c>
      <c r="C24922" s="318">
        <f t="shared" si="556"/>
        <v>0.23099999999976717</v>
      </c>
      <c r="D24922" s="419">
        <f t="shared" si="557"/>
        <v>0.11549999999988358</v>
      </c>
      <c r="H24922" s="406"/>
      <c r="J24922" s="82">
        <v>71</v>
      </c>
      <c r="K24922" s="391">
        <v>1</v>
      </c>
    </row>
    <row r="24923" spans="1:11" x14ac:dyDescent="0.3">
      <c r="A24923" s="341">
        <v>44066.570142881945</v>
      </c>
      <c r="B24923" s="318">
        <v>41869.837</v>
      </c>
      <c r="C24923" s="318">
        <f t="shared" si="556"/>
        <v>0.23700000000098953</v>
      </c>
      <c r="D24923" s="419">
        <f t="shared" si="557"/>
        <v>0.11850000000049477</v>
      </c>
      <c r="H24923" s="406"/>
      <c r="J24923" s="82">
        <v>72</v>
      </c>
      <c r="K24923" s="319">
        <v>2</v>
      </c>
    </row>
    <row r="24924" spans="1:11" x14ac:dyDescent="0.3">
      <c r="A24924" s="341">
        <v>44066.611809606482</v>
      </c>
      <c r="B24924" s="318">
        <v>41870.080000000002</v>
      </c>
      <c r="C24924" s="318">
        <f t="shared" si="556"/>
        <v>0.24300000000221189</v>
      </c>
      <c r="D24924" s="419">
        <f t="shared" si="557"/>
        <v>0.12150000000110595</v>
      </c>
      <c r="H24924" s="406"/>
      <c r="J24924" s="82">
        <v>73</v>
      </c>
      <c r="K24924" s="320">
        <v>3</v>
      </c>
    </row>
    <row r="24925" spans="1:11" x14ac:dyDescent="0.3">
      <c r="A24925" s="341">
        <v>44066.653476331019</v>
      </c>
      <c r="B24925" s="318">
        <v>41870.326999999997</v>
      </c>
      <c r="C24925" s="318">
        <f t="shared" si="556"/>
        <v>0.24699999999575084</v>
      </c>
      <c r="D24925" s="419">
        <f t="shared" si="557"/>
        <v>0.12349999999787542</v>
      </c>
      <c r="H24925" s="406"/>
      <c r="J24925" s="82">
        <v>74</v>
      </c>
      <c r="K24925" s="321">
        <v>4</v>
      </c>
    </row>
    <row r="24926" spans="1:11" x14ac:dyDescent="0.3">
      <c r="A24926" s="341">
        <v>44066.695143055556</v>
      </c>
      <c r="B24926" s="318">
        <v>41870.559999999998</v>
      </c>
      <c r="C24926" s="318">
        <f t="shared" si="556"/>
        <v>0.23300000000017462</v>
      </c>
      <c r="D24926" s="419">
        <f t="shared" si="557"/>
        <v>0.11650000000008731</v>
      </c>
      <c r="H24926" s="406"/>
      <c r="J24926" s="82">
        <v>75</v>
      </c>
      <c r="K24926" s="391">
        <v>1</v>
      </c>
    </row>
    <row r="24927" spans="1:11" x14ac:dyDescent="0.3">
      <c r="A24927" s="341">
        <v>44066.736809780094</v>
      </c>
      <c r="B24927" s="318">
        <v>41870.790999999997</v>
      </c>
      <c r="C24927" s="318">
        <f t="shared" si="556"/>
        <v>0.23099999999976717</v>
      </c>
      <c r="D24927" s="419">
        <f t="shared" si="557"/>
        <v>0.11549999999988358</v>
      </c>
      <c r="H24927" s="406"/>
      <c r="J24927" s="82">
        <v>76</v>
      </c>
      <c r="K24927" s="319">
        <v>2</v>
      </c>
    </row>
    <row r="24928" spans="1:11" x14ac:dyDescent="0.3">
      <c r="A24928" s="341">
        <v>44066.778476504631</v>
      </c>
      <c r="B24928" s="318">
        <v>41871.031000000003</v>
      </c>
      <c r="C24928" s="318">
        <f t="shared" si="556"/>
        <v>0.24000000000523869</v>
      </c>
      <c r="D24928" s="419">
        <f t="shared" si="557"/>
        <v>0.12000000000261934</v>
      </c>
      <c r="H24928" s="406"/>
      <c r="J24928" s="82">
        <v>77</v>
      </c>
      <c r="K24928" s="320">
        <v>3</v>
      </c>
    </row>
    <row r="24929" spans="1:11" x14ac:dyDescent="0.3">
      <c r="A24929" s="341">
        <v>44066.820143229168</v>
      </c>
      <c r="B24929" s="318">
        <v>41871.271999999997</v>
      </c>
      <c r="C24929" s="318">
        <f t="shared" si="556"/>
        <v>0.24099999999452848</v>
      </c>
      <c r="D24929" s="419">
        <f t="shared" si="557"/>
        <v>0.12049999999726424</v>
      </c>
      <c r="H24929" s="406"/>
      <c r="J24929" s="82">
        <v>78</v>
      </c>
      <c r="K24929" s="321">
        <v>4</v>
      </c>
    </row>
    <row r="24930" spans="1:11" x14ac:dyDescent="0.3">
      <c r="A24930" s="341">
        <v>44066.861809953705</v>
      </c>
      <c r="B24930" s="318">
        <v>41871.500999999997</v>
      </c>
      <c r="C24930" s="318">
        <f t="shared" si="556"/>
        <v>0.22899999999935972</v>
      </c>
      <c r="D24930" s="419">
        <f t="shared" si="557"/>
        <v>0.11449999999967986</v>
      </c>
      <c r="H24930" s="406"/>
      <c r="J24930" s="82">
        <v>79</v>
      </c>
      <c r="K24930" s="391">
        <v>1</v>
      </c>
    </row>
    <row r="24931" spans="1:11" x14ac:dyDescent="0.3">
      <c r="A24931" s="341">
        <v>44066.903476678242</v>
      </c>
      <c r="B24931" s="318">
        <v>41871.730000000003</v>
      </c>
      <c r="C24931" s="318">
        <f t="shared" si="556"/>
        <v>0.22900000000663567</v>
      </c>
      <c r="D24931" s="419">
        <f t="shared" si="557"/>
        <v>0.11450000000331784</v>
      </c>
      <c r="H24931" s="406"/>
      <c r="J24931" s="82">
        <v>80</v>
      </c>
      <c r="K24931" s="319">
        <v>2</v>
      </c>
    </row>
    <row r="24932" spans="1:11" x14ac:dyDescent="0.3">
      <c r="A24932" s="341">
        <v>44066.94514340278</v>
      </c>
      <c r="B24932" s="318">
        <v>41871.966999999997</v>
      </c>
      <c r="C24932" s="318">
        <f t="shared" si="556"/>
        <v>0.23699999999371357</v>
      </c>
      <c r="D24932" s="419">
        <f t="shared" si="557"/>
        <v>0.11849999999685679</v>
      </c>
      <c r="H24932" s="406"/>
      <c r="J24932" s="82">
        <v>81</v>
      </c>
      <c r="K24932" s="320">
        <v>3</v>
      </c>
    </row>
    <row r="24933" spans="1:11" x14ac:dyDescent="0.3">
      <c r="A24933" s="341">
        <v>44066.986810127317</v>
      </c>
      <c r="B24933" s="318">
        <v>41872.209000000003</v>
      </c>
      <c r="C24933" s="318">
        <f t="shared" si="556"/>
        <v>0.24200000000564614</v>
      </c>
      <c r="D24933" s="419">
        <f t="shared" si="557"/>
        <v>0.12100000000282307</v>
      </c>
      <c r="E24933" s="336">
        <f>SUM(C24910:C24933)*7.4805194805</f>
        <v>43.087792207695237</v>
      </c>
      <c r="F24933" s="324">
        <f>AVERAGE(D24910:D24933)</f>
        <v>0.12000000000004245</v>
      </c>
      <c r="G24933" s="324">
        <f>_xlfn.STDEV.S(D24910:D24933)</f>
        <v>3.7329321729134045E-3</v>
      </c>
      <c r="H24933" s="404"/>
      <c r="I24933" s="344">
        <f>AVERAGE(D24765:D24933)</f>
        <v>0.1201726190476317</v>
      </c>
      <c r="J24933" s="82">
        <v>82</v>
      </c>
      <c r="K24933" s="321">
        <v>4</v>
      </c>
    </row>
    <row r="24934" spans="1:11" x14ac:dyDescent="0.3">
      <c r="A24934" s="341">
        <v>44067.028476851854</v>
      </c>
      <c r="B24934" s="318">
        <v>41872.447</v>
      </c>
      <c r="C24934" s="318">
        <f t="shared" si="556"/>
        <v>0.23799999999755528</v>
      </c>
      <c r="D24934" s="419">
        <f t="shared" si="557"/>
        <v>0.11899999999877764</v>
      </c>
      <c r="H24934" s="406"/>
      <c r="J24934" s="82">
        <v>83</v>
      </c>
      <c r="K24934" s="391">
        <v>1</v>
      </c>
    </row>
    <row r="24935" spans="1:11" x14ac:dyDescent="0.3">
      <c r="A24935" s="341">
        <v>44067.070143576391</v>
      </c>
      <c r="B24935" s="318">
        <v>41872.678</v>
      </c>
      <c r="C24935" s="318">
        <f t="shared" si="556"/>
        <v>0.23099999999976717</v>
      </c>
      <c r="D24935" s="419">
        <f t="shared" si="557"/>
        <v>0.11549999999988358</v>
      </c>
      <c r="H24935" s="406"/>
      <c r="J24935" s="82">
        <v>84</v>
      </c>
      <c r="K24935" s="319">
        <v>2</v>
      </c>
    </row>
    <row r="24936" spans="1:11" x14ac:dyDescent="0.3">
      <c r="A24936" s="341">
        <v>44067.111810300928</v>
      </c>
      <c r="B24936" s="318">
        <v>41872.917000000001</v>
      </c>
      <c r="C24936" s="318">
        <f t="shared" si="556"/>
        <v>0.23900000000139698</v>
      </c>
      <c r="D24936" s="419">
        <f t="shared" si="557"/>
        <v>0.11950000000069849</v>
      </c>
      <c r="H24936" s="406"/>
      <c r="J24936" s="82">
        <v>85</v>
      </c>
      <c r="K24936" s="320">
        <v>3</v>
      </c>
    </row>
    <row r="24937" spans="1:11" x14ac:dyDescent="0.3">
      <c r="A24937" s="341">
        <v>44067.153477025466</v>
      </c>
      <c r="B24937" s="318">
        <v>41873.161999999997</v>
      </c>
      <c r="C24937" s="318">
        <f t="shared" si="556"/>
        <v>0.24499999999534339</v>
      </c>
      <c r="D24937" s="419">
        <f t="shared" si="557"/>
        <v>0.12249999999767169</v>
      </c>
      <c r="H24937" s="406"/>
      <c r="J24937" s="82">
        <v>86</v>
      </c>
      <c r="K24937" s="321">
        <v>4</v>
      </c>
    </row>
    <row r="24938" spans="1:11" x14ac:dyDescent="0.3">
      <c r="A24938" s="341">
        <v>44067.195143750003</v>
      </c>
      <c r="B24938" s="318">
        <v>41873.408000000003</v>
      </c>
      <c r="C24938" s="318">
        <f t="shared" si="556"/>
        <v>0.24600000000646105</v>
      </c>
      <c r="D24938" s="419">
        <f t="shared" si="557"/>
        <v>0.12300000000323053</v>
      </c>
      <c r="H24938" s="406"/>
      <c r="J24938" s="82">
        <v>87</v>
      </c>
      <c r="K24938" s="391">
        <v>1</v>
      </c>
    </row>
    <row r="24939" spans="1:11" x14ac:dyDescent="0.3">
      <c r="A24939" s="341">
        <v>44067.23681047454</v>
      </c>
      <c r="B24939" s="318">
        <v>41873.65</v>
      </c>
      <c r="C24939" s="318">
        <f t="shared" si="556"/>
        <v>0.24199999999837019</v>
      </c>
      <c r="D24939" s="419">
        <f t="shared" si="557"/>
        <v>0.12099999999918509</v>
      </c>
      <c r="H24939" s="406"/>
      <c r="J24939" s="82">
        <v>88</v>
      </c>
      <c r="K24939" s="319">
        <v>2</v>
      </c>
    </row>
    <row r="24940" spans="1:11" x14ac:dyDescent="0.3">
      <c r="A24940" s="341">
        <v>44067.278477199077</v>
      </c>
      <c r="B24940" s="318">
        <v>41873.896000000001</v>
      </c>
      <c r="C24940" s="318">
        <f t="shared" si="556"/>
        <v>0.24599999999918509</v>
      </c>
      <c r="D24940" s="419">
        <f t="shared" si="557"/>
        <v>0.12299999999959255</v>
      </c>
      <c r="H24940" s="406"/>
      <c r="J24940" s="82">
        <v>89</v>
      </c>
      <c r="K24940" s="320">
        <v>3</v>
      </c>
    </row>
    <row r="24941" spans="1:11" x14ac:dyDescent="0.3">
      <c r="A24941" s="341">
        <v>44067.320143923615</v>
      </c>
      <c r="B24941" s="318">
        <v>41874.144999999997</v>
      </c>
      <c r="C24941" s="318">
        <f t="shared" si="556"/>
        <v>0.24899999999615829</v>
      </c>
      <c r="D24941" s="419">
        <f t="shared" si="557"/>
        <v>0.12449999999807915</v>
      </c>
      <c r="H24941" s="406"/>
      <c r="J24941" s="82">
        <v>90</v>
      </c>
      <c r="K24941" s="321">
        <v>4</v>
      </c>
    </row>
    <row r="24942" spans="1:11" x14ac:dyDescent="0.3">
      <c r="A24942" s="341">
        <v>44067.361810648152</v>
      </c>
      <c r="B24942" s="318">
        <v>41874.391000000003</v>
      </c>
      <c r="C24942" s="318">
        <f t="shared" si="556"/>
        <v>0.24600000000646105</v>
      </c>
      <c r="D24942" s="419">
        <f t="shared" si="557"/>
        <v>0.12300000000323053</v>
      </c>
      <c r="H24942" s="406"/>
      <c r="J24942" s="82">
        <v>91</v>
      </c>
      <c r="K24942" s="391">
        <v>1</v>
      </c>
    </row>
    <row r="24943" spans="1:11" x14ac:dyDescent="0.3">
      <c r="A24943" s="341">
        <v>44067.403477372682</v>
      </c>
      <c r="B24943" s="318">
        <v>41874.635000000002</v>
      </c>
      <c r="C24943" s="318">
        <f t="shared" si="556"/>
        <v>0.24399999999877764</v>
      </c>
      <c r="D24943" s="419">
        <f t="shared" si="557"/>
        <v>0.12199999999938882</v>
      </c>
      <c r="H24943" s="406"/>
      <c r="J24943" s="82">
        <v>92</v>
      </c>
      <c r="K24943" s="319">
        <v>2</v>
      </c>
    </row>
    <row r="24944" spans="1:11" x14ac:dyDescent="0.3">
      <c r="A24944" s="341">
        <v>44067.445144097219</v>
      </c>
      <c r="B24944" s="318">
        <v>41874.887999999999</v>
      </c>
      <c r="C24944" s="318">
        <f t="shared" si="556"/>
        <v>0.2529999999969732</v>
      </c>
      <c r="D24944" s="419">
        <f t="shared" si="557"/>
        <v>0.1264999999984866</v>
      </c>
      <c r="H24944" s="406"/>
      <c r="J24944" s="82">
        <v>93</v>
      </c>
      <c r="K24944" s="320">
        <v>3</v>
      </c>
    </row>
    <row r="24945" spans="1:12" x14ac:dyDescent="0.3">
      <c r="A24945" s="341">
        <v>44067.486810821756</v>
      </c>
      <c r="B24945" s="318">
        <v>41875.131999999998</v>
      </c>
      <c r="C24945" s="318">
        <f t="shared" si="556"/>
        <v>0.24399999999877764</v>
      </c>
      <c r="D24945" s="419">
        <f t="shared" si="557"/>
        <v>0.12199999999938882</v>
      </c>
      <c r="H24945" s="406"/>
      <c r="J24945" s="82">
        <v>94</v>
      </c>
      <c r="K24945" s="321">
        <v>4</v>
      </c>
    </row>
    <row r="24946" spans="1:12" x14ac:dyDescent="0.3">
      <c r="A24946" s="341">
        <v>44067.528477546293</v>
      </c>
      <c r="B24946" s="318">
        <v>41875.379999999997</v>
      </c>
      <c r="C24946" s="318">
        <f t="shared" si="556"/>
        <v>0.24799999999959255</v>
      </c>
      <c r="D24946" s="419">
        <f t="shared" si="557"/>
        <v>0.12399999999979627</v>
      </c>
      <c r="H24946" s="406"/>
      <c r="J24946" s="82">
        <v>95</v>
      </c>
      <c r="K24946" s="391">
        <v>1</v>
      </c>
    </row>
    <row r="24947" spans="1:12" x14ac:dyDescent="0.3">
      <c r="A24947" s="341">
        <v>44067.57014427083</v>
      </c>
      <c r="B24947" s="318">
        <v>41875.618999999999</v>
      </c>
      <c r="C24947" s="318">
        <f t="shared" si="556"/>
        <v>0.23900000000139698</v>
      </c>
      <c r="D24947" s="419">
        <f t="shared" si="557"/>
        <v>0.11950000000069849</v>
      </c>
      <c r="H24947" s="406"/>
      <c r="J24947" s="82">
        <v>96</v>
      </c>
      <c r="K24947" s="319">
        <v>2</v>
      </c>
    </row>
    <row r="24948" spans="1:12" x14ac:dyDescent="0.3">
      <c r="A24948" s="341">
        <v>44067.611810995368</v>
      </c>
      <c r="B24948" s="318">
        <v>41875.86</v>
      </c>
      <c r="C24948" s="318">
        <f t="shared" si="556"/>
        <v>0.24100000000180444</v>
      </c>
      <c r="D24948" s="419">
        <f t="shared" si="557"/>
        <v>0.12050000000090222</v>
      </c>
      <c r="H24948" s="406"/>
      <c r="J24948" s="82">
        <v>97</v>
      </c>
      <c r="K24948" s="320">
        <v>3</v>
      </c>
    </row>
    <row r="24949" spans="1:12" x14ac:dyDescent="0.3">
      <c r="A24949" s="341">
        <v>44067.653477719905</v>
      </c>
      <c r="B24949" s="318">
        <v>41876.108</v>
      </c>
      <c r="C24949" s="318">
        <f t="shared" ref="C24949:C25012" si="558">B24949-B24948</f>
        <v>0.24799999999959255</v>
      </c>
      <c r="D24949" s="419">
        <f t="shared" ref="D24949:D25012" si="559">C24949/2</f>
        <v>0.12399999999979627</v>
      </c>
      <c r="H24949" s="406"/>
      <c r="J24949" s="82">
        <v>98</v>
      </c>
      <c r="K24949" s="321">
        <v>4</v>
      </c>
    </row>
    <row r="24950" spans="1:12" x14ac:dyDescent="0.3">
      <c r="A24950" s="341">
        <v>44067.67291666667</v>
      </c>
      <c r="B24950" s="318">
        <v>41876.347999999998</v>
      </c>
      <c r="C24950" s="318">
        <f t="shared" si="558"/>
        <v>0.23999999999796273</v>
      </c>
      <c r="D24950" s="411">
        <f t="shared" si="559"/>
        <v>0.11999999999898137</v>
      </c>
      <c r="H24950" s="332"/>
      <c r="J24950" s="82">
        <v>1</v>
      </c>
      <c r="K24950" s="391">
        <v>1</v>
      </c>
      <c r="L24950" s="54" t="s">
        <v>313</v>
      </c>
    </row>
    <row r="24951" spans="1:12" x14ac:dyDescent="0.3">
      <c r="A24951" s="341">
        <v>44067.714583333334</v>
      </c>
      <c r="B24951" s="318">
        <v>41876.578999999998</v>
      </c>
      <c r="C24951" s="318">
        <f t="shared" si="558"/>
        <v>0.23099999999976717</v>
      </c>
      <c r="D24951" s="419">
        <f t="shared" si="559"/>
        <v>0.11549999999988358</v>
      </c>
      <c r="H24951" s="406"/>
      <c r="J24951" s="82">
        <v>2</v>
      </c>
      <c r="K24951" s="319">
        <v>2</v>
      </c>
    </row>
    <row r="24952" spans="1:12" x14ac:dyDescent="0.3">
      <c r="A24952" s="341">
        <v>44067.756249999999</v>
      </c>
      <c r="B24952" s="318">
        <v>41876.811999999998</v>
      </c>
      <c r="C24952" s="318">
        <f t="shared" si="558"/>
        <v>0.23300000000017462</v>
      </c>
      <c r="D24952" s="419">
        <f t="shared" si="559"/>
        <v>0.11650000000008731</v>
      </c>
      <c r="H24952" s="406"/>
      <c r="J24952" s="82">
        <v>3</v>
      </c>
      <c r="K24952" s="320">
        <v>3</v>
      </c>
    </row>
    <row r="24953" spans="1:12" x14ac:dyDescent="0.3">
      <c r="A24953" s="341">
        <v>44067.79791666667</v>
      </c>
      <c r="B24953" s="318">
        <v>41877.052000000003</v>
      </c>
      <c r="C24953" s="318">
        <f t="shared" si="558"/>
        <v>0.24000000000523869</v>
      </c>
      <c r="D24953" s="419">
        <f t="shared" si="559"/>
        <v>0.12000000000261934</v>
      </c>
      <c r="H24953" s="406"/>
      <c r="J24953" s="82">
        <v>4</v>
      </c>
      <c r="K24953" s="321">
        <v>4</v>
      </c>
    </row>
    <row r="24954" spans="1:12" x14ac:dyDescent="0.3">
      <c r="A24954" s="341">
        <v>44067.839583333334</v>
      </c>
      <c r="B24954" s="318">
        <v>41877.288</v>
      </c>
      <c r="C24954" s="318">
        <f t="shared" si="558"/>
        <v>0.23599999999714782</v>
      </c>
      <c r="D24954" s="419">
        <f t="shared" si="559"/>
        <v>0.11799999999857391</v>
      </c>
      <c r="H24954" s="406"/>
      <c r="J24954" s="82">
        <v>5</v>
      </c>
      <c r="K24954" s="391">
        <v>1</v>
      </c>
    </row>
    <row r="24955" spans="1:12" x14ac:dyDescent="0.3">
      <c r="A24955" s="341">
        <v>44067.881249999999</v>
      </c>
      <c r="B24955" s="318">
        <v>41877.512000000002</v>
      </c>
      <c r="C24955" s="318">
        <f t="shared" si="558"/>
        <v>0.22400000000197906</v>
      </c>
      <c r="D24955" s="419">
        <f t="shared" si="559"/>
        <v>0.11200000000098953</v>
      </c>
      <c r="H24955" s="406"/>
      <c r="J24955" s="82">
        <v>6</v>
      </c>
      <c r="K24955" s="319">
        <v>2</v>
      </c>
    </row>
    <row r="24956" spans="1:12" x14ac:dyDescent="0.3">
      <c r="A24956" s="341">
        <v>44067.92291666667</v>
      </c>
      <c r="B24956" s="318">
        <v>41877.747000000003</v>
      </c>
      <c r="C24956" s="318">
        <f t="shared" si="558"/>
        <v>0.23500000000058208</v>
      </c>
      <c r="D24956" s="419">
        <f t="shared" si="559"/>
        <v>0.11750000000029104</v>
      </c>
      <c r="H24956" s="406"/>
      <c r="J24956" s="82">
        <v>7</v>
      </c>
      <c r="K24956" s="320">
        <v>3</v>
      </c>
    </row>
    <row r="24957" spans="1:12" x14ac:dyDescent="0.3">
      <c r="A24957" s="341">
        <v>44067.964583333334</v>
      </c>
      <c r="B24957" s="318">
        <v>41877.987999999998</v>
      </c>
      <c r="C24957" s="318">
        <f t="shared" si="558"/>
        <v>0.24099999999452848</v>
      </c>
      <c r="D24957" s="419">
        <f t="shared" si="559"/>
        <v>0.12049999999726424</v>
      </c>
      <c r="E24957" s="336">
        <f>SUM(C24934:C24957)*7.4805194805</f>
        <v>43.229922077772052</v>
      </c>
      <c r="F24957" s="324">
        <f>AVERAGE(D24934:D24957)</f>
        <v>0.12039583333322905</v>
      </c>
      <c r="G24957" s="324">
        <f>_xlfn.STDEV.S(D24934:D24957)</f>
        <v>3.3750335476746152E-3</v>
      </c>
      <c r="H24957" s="406"/>
      <c r="J24957" s="82">
        <v>8</v>
      </c>
      <c r="K24957" s="321">
        <v>4</v>
      </c>
    </row>
    <row r="24958" spans="1:12" x14ac:dyDescent="0.3">
      <c r="A24958" s="341">
        <v>44068.006249999999</v>
      </c>
      <c r="B24958" s="318">
        <v>41878.230000000003</v>
      </c>
      <c r="C24958" s="318">
        <f t="shared" si="558"/>
        <v>0.24200000000564614</v>
      </c>
      <c r="D24958" s="419">
        <f t="shared" si="559"/>
        <v>0.12100000000282307</v>
      </c>
      <c r="H24958" s="406"/>
      <c r="J24958" s="82">
        <v>9</v>
      </c>
      <c r="K24958" s="391">
        <v>1</v>
      </c>
    </row>
    <row r="24959" spans="1:12" x14ac:dyDescent="0.3">
      <c r="A24959" s="341">
        <v>44068.04791666667</v>
      </c>
      <c r="B24959" s="318">
        <v>41878.476000000002</v>
      </c>
      <c r="C24959" s="318">
        <f t="shared" si="558"/>
        <v>0.24599999999918509</v>
      </c>
      <c r="D24959" s="419">
        <f t="shared" si="559"/>
        <v>0.12299999999959255</v>
      </c>
      <c r="H24959" s="406"/>
      <c r="J24959" s="82">
        <v>10</v>
      </c>
      <c r="K24959" s="319">
        <v>2</v>
      </c>
    </row>
    <row r="24960" spans="1:12" x14ac:dyDescent="0.3">
      <c r="A24960" s="341">
        <v>44068.089583333334</v>
      </c>
      <c r="B24960" s="318">
        <v>41878.705000000002</v>
      </c>
      <c r="C24960" s="318">
        <f t="shared" si="558"/>
        <v>0.22899999999935972</v>
      </c>
      <c r="D24960" s="419">
        <f t="shared" si="559"/>
        <v>0.11449999999967986</v>
      </c>
      <c r="H24960" s="406"/>
      <c r="J24960" s="82">
        <v>11</v>
      </c>
      <c r="K24960" s="320">
        <v>3</v>
      </c>
    </row>
    <row r="24961" spans="1:11" x14ac:dyDescent="0.3">
      <c r="A24961" s="341">
        <v>44068.131249999999</v>
      </c>
      <c r="B24961" s="318">
        <v>41878.951000000001</v>
      </c>
      <c r="C24961" s="318">
        <f t="shared" si="558"/>
        <v>0.24599999999918509</v>
      </c>
      <c r="D24961" s="419">
        <f t="shared" si="559"/>
        <v>0.12299999999959255</v>
      </c>
      <c r="H24961" s="406"/>
      <c r="J24961" s="82">
        <v>12</v>
      </c>
      <c r="K24961" s="321">
        <v>4</v>
      </c>
    </row>
    <row r="24962" spans="1:11" x14ac:dyDescent="0.3">
      <c r="A24962" s="341">
        <v>44068.17291666667</v>
      </c>
      <c r="B24962" s="318">
        <v>41879.201999999997</v>
      </c>
      <c r="C24962" s="318">
        <f t="shared" si="558"/>
        <v>0.25099999999656575</v>
      </c>
      <c r="D24962" s="419">
        <f t="shared" si="559"/>
        <v>0.12549999999828287</v>
      </c>
      <c r="H24962" s="406"/>
      <c r="J24962" s="82">
        <v>13</v>
      </c>
      <c r="K24962" s="391">
        <v>1</v>
      </c>
    </row>
    <row r="24963" spans="1:11" x14ac:dyDescent="0.3">
      <c r="A24963" s="341">
        <v>44068.214583333334</v>
      </c>
      <c r="B24963" s="318">
        <v>41879.451000000001</v>
      </c>
      <c r="C24963" s="318">
        <f t="shared" si="558"/>
        <v>0.24900000000343425</v>
      </c>
      <c r="D24963" s="419">
        <f t="shared" si="559"/>
        <v>0.12450000000171713</v>
      </c>
      <c r="H24963" s="406"/>
      <c r="J24963" s="82">
        <v>14</v>
      </c>
      <c r="K24963" s="319">
        <v>2</v>
      </c>
    </row>
    <row r="24964" spans="1:11" x14ac:dyDescent="0.3">
      <c r="A24964" s="341">
        <v>44068.256249999999</v>
      </c>
      <c r="B24964" s="318">
        <v>41879.690999999999</v>
      </c>
      <c r="C24964" s="318">
        <f t="shared" si="558"/>
        <v>0.23999999999796273</v>
      </c>
      <c r="D24964" s="419">
        <f t="shared" si="559"/>
        <v>0.11999999999898137</v>
      </c>
      <c r="H24964" s="406"/>
      <c r="J24964" s="82">
        <v>15</v>
      </c>
      <c r="K24964" s="320">
        <v>3</v>
      </c>
    </row>
    <row r="24965" spans="1:11" x14ac:dyDescent="0.3">
      <c r="A24965" s="341">
        <v>44068.29791666667</v>
      </c>
      <c r="B24965" s="318">
        <v>41879.94</v>
      </c>
      <c r="C24965" s="318">
        <f t="shared" si="558"/>
        <v>0.24900000000343425</v>
      </c>
      <c r="D24965" s="419">
        <f t="shared" si="559"/>
        <v>0.12450000000171713</v>
      </c>
      <c r="H24965" s="406"/>
      <c r="J24965" s="82">
        <v>16</v>
      </c>
      <c r="K24965" s="321">
        <v>4</v>
      </c>
    </row>
    <row r="24966" spans="1:11" x14ac:dyDescent="0.3">
      <c r="A24966" s="341">
        <v>44068.339583333334</v>
      </c>
      <c r="B24966" s="318">
        <v>41880.190999999999</v>
      </c>
      <c r="C24966" s="318">
        <f t="shared" si="558"/>
        <v>0.25099999999656575</v>
      </c>
      <c r="D24966" s="419">
        <f t="shared" si="559"/>
        <v>0.12549999999828287</v>
      </c>
      <c r="H24966" s="406"/>
      <c r="J24966" s="82">
        <v>17</v>
      </c>
      <c r="K24966" s="391">
        <v>1</v>
      </c>
    </row>
    <row r="24967" spans="1:11" x14ac:dyDescent="0.3">
      <c r="A24967" s="341">
        <v>44068.381249999999</v>
      </c>
      <c r="B24967" s="318">
        <v>41880.438999999998</v>
      </c>
      <c r="C24967" s="318">
        <f t="shared" si="558"/>
        <v>0.24799999999959255</v>
      </c>
      <c r="D24967" s="419">
        <f t="shared" si="559"/>
        <v>0.12399999999979627</v>
      </c>
      <c r="H24967" s="406"/>
      <c r="J24967" s="82">
        <v>18</v>
      </c>
      <c r="K24967" s="319">
        <v>2</v>
      </c>
    </row>
    <row r="24968" spans="1:11" x14ac:dyDescent="0.3">
      <c r="A24968" s="341">
        <v>44068.42291666667</v>
      </c>
      <c r="B24968" s="318">
        <v>41880.678</v>
      </c>
      <c r="C24968" s="318">
        <f t="shared" si="558"/>
        <v>0.23900000000139698</v>
      </c>
      <c r="D24968" s="419">
        <f t="shared" si="559"/>
        <v>0.11950000000069849</v>
      </c>
      <c r="H24968" s="406"/>
      <c r="J24968" s="82">
        <v>19</v>
      </c>
      <c r="K24968" s="320">
        <v>3</v>
      </c>
    </row>
    <row r="24969" spans="1:11" x14ac:dyDescent="0.3">
      <c r="A24969" s="341">
        <v>44068.464583333334</v>
      </c>
      <c r="B24969" s="318">
        <v>41880.921000000002</v>
      </c>
      <c r="C24969" s="318">
        <f t="shared" si="558"/>
        <v>0.24300000000221189</v>
      </c>
      <c r="D24969" s="419">
        <f t="shared" si="559"/>
        <v>0.12150000000110595</v>
      </c>
      <c r="H24969" s="406"/>
      <c r="J24969" s="82">
        <v>20</v>
      </c>
      <c r="K24969" s="321">
        <v>4</v>
      </c>
    </row>
    <row r="24970" spans="1:11" x14ac:dyDescent="0.3">
      <c r="A24970" s="341">
        <v>44068.506249999999</v>
      </c>
      <c r="B24970" s="318">
        <v>41881.171000000002</v>
      </c>
      <c r="C24970" s="318">
        <f t="shared" si="558"/>
        <v>0.25</v>
      </c>
      <c r="D24970" s="419">
        <f t="shared" si="559"/>
        <v>0.125</v>
      </c>
      <c r="H24970" s="406"/>
      <c r="J24970" s="82">
        <v>21</v>
      </c>
      <c r="K24970" s="391">
        <v>1</v>
      </c>
    </row>
    <row r="24971" spans="1:11" x14ac:dyDescent="0.3">
      <c r="A24971" s="341">
        <v>44068.54791666667</v>
      </c>
      <c r="B24971" s="318">
        <v>41881.421000000002</v>
      </c>
      <c r="C24971" s="318">
        <f t="shared" si="558"/>
        <v>0.25</v>
      </c>
      <c r="D24971" s="419">
        <f t="shared" si="559"/>
        <v>0.125</v>
      </c>
      <c r="H24971" s="406"/>
      <c r="J24971" s="82">
        <v>22</v>
      </c>
      <c r="K24971" s="319">
        <v>2</v>
      </c>
    </row>
    <row r="24972" spans="1:11" x14ac:dyDescent="0.3">
      <c r="A24972" s="341">
        <v>44068.589583333334</v>
      </c>
      <c r="B24972" s="318">
        <v>41881.660000000003</v>
      </c>
      <c r="C24972" s="318">
        <f t="shared" si="558"/>
        <v>0.23900000000139698</v>
      </c>
      <c r="D24972" s="419">
        <f t="shared" si="559"/>
        <v>0.11950000000069849</v>
      </c>
      <c r="H24972" s="406"/>
      <c r="J24972" s="82">
        <v>23</v>
      </c>
      <c r="K24972" s="320">
        <v>3</v>
      </c>
    </row>
    <row r="24973" spans="1:11" x14ac:dyDescent="0.3">
      <c r="A24973" s="341">
        <v>44068.631249999999</v>
      </c>
      <c r="B24973" s="318">
        <v>41881.898000000001</v>
      </c>
      <c r="C24973" s="318">
        <f t="shared" si="558"/>
        <v>0.23799999999755528</v>
      </c>
      <c r="D24973" s="419">
        <f t="shared" si="559"/>
        <v>0.11899999999877764</v>
      </c>
      <c r="H24973" s="406"/>
      <c r="J24973" s="82">
        <v>24</v>
      </c>
      <c r="K24973" s="321">
        <v>4</v>
      </c>
    </row>
    <row r="24974" spans="1:11" x14ac:dyDescent="0.3">
      <c r="A24974" s="341">
        <v>44068.67291666667</v>
      </c>
      <c r="B24974" s="318">
        <v>41882.137999999999</v>
      </c>
      <c r="C24974" s="318">
        <f t="shared" si="558"/>
        <v>0.23999999999796273</v>
      </c>
      <c r="D24974" s="419">
        <f t="shared" si="559"/>
        <v>0.11999999999898137</v>
      </c>
      <c r="H24974" s="406"/>
      <c r="J24974" s="82">
        <v>25</v>
      </c>
      <c r="K24974" s="391">
        <v>1</v>
      </c>
    </row>
    <row r="24975" spans="1:11" x14ac:dyDescent="0.3">
      <c r="A24975" s="341">
        <v>44068.714583333334</v>
      </c>
      <c r="B24975" s="318">
        <v>41882.379999999997</v>
      </c>
      <c r="C24975" s="318">
        <f t="shared" si="558"/>
        <v>0.24199999999837019</v>
      </c>
      <c r="D24975" s="419">
        <f t="shared" si="559"/>
        <v>0.12099999999918509</v>
      </c>
      <c r="H24975" s="406"/>
      <c r="J24975" s="82">
        <v>26</v>
      </c>
      <c r="K24975" s="319">
        <v>2</v>
      </c>
    </row>
    <row r="24976" spans="1:11" x14ac:dyDescent="0.3">
      <c r="A24976" s="341">
        <v>44068.756249999999</v>
      </c>
      <c r="B24976" s="318">
        <v>41882.614999999998</v>
      </c>
      <c r="C24976" s="318">
        <f t="shared" si="558"/>
        <v>0.23500000000058208</v>
      </c>
      <c r="D24976" s="419">
        <f t="shared" si="559"/>
        <v>0.11750000000029104</v>
      </c>
      <c r="H24976" s="406"/>
      <c r="J24976" s="82">
        <v>27</v>
      </c>
      <c r="K24976" s="320">
        <v>3</v>
      </c>
    </row>
    <row r="24977" spans="1:11" x14ac:dyDescent="0.3">
      <c r="A24977" s="341">
        <v>44068.79791666667</v>
      </c>
      <c r="B24977" s="318">
        <v>41882.851000000002</v>
      </c>
      <c r="C24977" s="318">
        <f t="shared" si="558"/>
        <v>0.23600000000442378</v>
      </c>
      <c r="D24977" s="419">
        <f t="shared" si="559"/>
        <v>0.11800000000221189</v>
      </c>
      <c r="H24977" s="406"/>
      <c r="J24977" s="82">
        <v>28</v>
      </c>
      <c r="K24977" s="321">
        <v>4</v>
      </c>
    </row>
    <row r="24978" spans="1:11" x14ac:dyDescent="0.3">
      <c r="A24978" s="341">
        <v>44068.839583333334</v>
      </c>
      <c r="B24978" s="318">
        <v>41883.089999999997</v>
      </c>
      <c r="C24978" s="318">
        <f t="shared" si="558"/>
        <v>0.23899999999412103</v>
      </c>
      <c r="D24978" s="419">
        <f t="shared" si="559"/>
        <v>0.11949999999706051</v>
      </c>
      <c r="H24978" s="406"/>
      <c r="J24978" s="82">
        <v>29</v>
      </c>
      <c r="K24978" s="391">
        <v>1</v>
      </c>
    </row>
    <row r="24979" spans="1:11" x14ac:dyDescent="0.3">
      <c r="A24979" s="341">
        <v>44068.881249999999</v>
      </c>
      <c r="B24979" s="318">
        <v>41883.33</v>
      </c>
      <c r="C24979" s="318">
        <f t="shared" si="558"/>
        <v>0.24000000000523869</v>
      </c>
      <c r="D24979" s="419">
        <f t="shared" si="559"/>
        <v>0.12000000000261934</v>
      </c>
      <c r="H24979" s="406"/>
      <c r="J24979" s="82">
        <v>30</v>
      </c>
      <c r="K24979" s="319">
        <v>2</v>
      </c>
    </row>
    <row r="24980" spans="1:11" x14ac:dyDescent="0.3">
      <c r="A24980" s="341">
        <v>44068.92291666667</v>
      </c>
      <c r="B24980" s="318">
        <v>41883.561999999998</v>
      </c>
      <c r="C24980" s="318">
        <f t="shared" si="558"/>
        <v>0.23199999999633292</v>
      </c>
      <c r="D24980" s="419">
        <f t="shared" si="559"/>
        <v>0.11599999999816646</v>
      </c>
      <c r="H24980" s="406"/>
      <c r="J24980" s="82">
        <v>31</v>
      </c>
      <c r="K24980" s="320">
        <v>3</v>
      </c>
    </row>
    <row r="24981" spans="1:11" x14ac:dyDescent="0.3">
      <c r="A24981" s="341">
        <v>44068.964583333334</v>
      </c>
      <c r="B24981" s="318">
        <v>41883.800000000003</v>
      </c>
      <c r="C24981" s="318">
        <f t="shared" si="558"/>
        <v>0.23800000000483124</v>
      </c>
      <c r="D24981" s="419">
        <f t="shared" si="559"/>
        <v>0.11900000000241562</v>
      </c>
      <c r="E24981" s="336">
        <f>SUM(C24958:C24981)*7.4805194805</f>
        <v>43.476779220706057</v>
      </c>
      <c r="F24981" s="324">
        <f>AVERAGE(D24958:D24981)</f>
        <v>0.1210833333334449</v>
      </c>
      <c r="G24981" s="324">
        <f>_xlfn.STDEV.S(D24958:D24981)</f>
        <v>3.0951106837588745E-3</v>
      </c>
      <c r="H24981" s="406"/>
      <c r="J24981" s="82">
        <v>32</v>
      </c>
      <c r="K24981" s="321">
        <v>4</v>
      </c>
    </row>
    <row r="24982" spans="1:11" x14ac:dyDescent="0.3">
      <c r="A24982" s="341">
        <v>44069.006249999999</v>
      </c>
      <c r="B24982" s="318">
        <v>41884.040999999997</v>
      </c>
      <c r="C24982" s="318">
        <f t="shared" si="558"/>
        <v>0.24099999999452848</v>
      </c>
      <c r="D24982" s="419">
        <f t="shared" si="559"/>
        <v>0.12049999999726424</v>
      </c>
      <c r="H24982" s="406"/>
      <c r="J24982" s="82">
        <v>33</v>
      </c>
      <c r="K24982" s="391">
        <v>1</v>
      </c>
    </row>
    <row r="24983" spans="1:11" x14ac:dyDescent="0.3">
      <c r="A24983" s="341">
        <v>44069.04791666667</v>
      </c>
      <c r="B24983" s="318">
        <v>41884.29</v>
      </c>
      <c r="C24983" s="318">
        <f t="shared" si="558"/>
        <v>0.24900000000343425</v>
      </c>
      <c r="D24983" s="419">
        <f t="shared" si="559"/>
        <v>0.12450000000171713</v>
      </c>
      <c r="H24983" s="406"/>
      <c r="J24983" s="82">
        <v>34</v>
      </c>
      <c r="K24983" s="319">
        <v>2</v>
      </c>
    </row>
    <row r="24984" spans="1:11" x14ac:dyDescent="0.3">
      <c r="A24984" s="341">
        <v>44069.089583333334</v>
      </c>
      <c r="B24984" s="318">
        <v>41884.531999999999</v>
      </c>
      <c r="C24984" s="318">
        <f t="shared" si="558"/>
        <v>0.24199999999837019</v>
      </c>
      <c r="D24984" s="419">
        <f t="shared" si="559"/>
        <v>0.12099999999918509</v>
      </c>
      <c r="H24984" s="406"/>
      <c r="J24984" s="82">
        <v>35</v>
      </c>
      <c r="K24984" s="320">
        <v>3</v>
      </c>
    </row>
    <row r="24985" spans="1:11" x14ac:dyDescent="0.3">
      <c r="A24985" s="341">
        <v>44069.131249999999</v>
      </c>
      <c r="B24985" s="318">
        <v>41884.775999999998</v>
      </c>
      <c r="C24985" s="318">
        <f t="shared" si="558"/>
        <v>0.24399999999877764</v>
      </c>
      <c r="D24985" s="419">
        <f t="shared" si="559"/>
        <v>0.12199999999938882</v>
      </c>
      <c r="H24985" s="406"/>
      <c r="J24985" s="82">
        <v>36</v>
      </c>
      <c r="K24985" s="321">
        <v>4</v>
      </c>
    </row>
    <row r="24986" spans="1:11" x14ac:dyDescent="0.3">
      <c r="A24986" s="341">
        <v>44069.17291666667</v>
      </c>
      <c r="B24986" s="318">
        <v>41885.023000000001</v>
      </c>
      <c r="C24986" s="318">
        <f t="shared" si="558"/>
        <v>0.2470000000030268</v>
      </c>
      <c r="D24986" s="419">
        <f t="shared" si="559"/>
        <v>0.1235000000015134</v>
      </c>
      <c r="H24986" s="406"/>
      <c r="J24986" s="82">
        <v>37</v>
      </c>
      <c r="K24986" s="391">
        <v>1</v>
      </c>
    </row>
    <row r="24987" spans="1:11" x14ac:dyDescent="0.3">
      <c r="A24987" s="341">
        <v>44069.214583333334</v>
      </c>
      <c r="B24987" s="318">
        <v>41885.279000000002</v>
      </c>
      <c r="C24987" s="318">
        <f t="shared" si="558"/>
        <v>0.25600000000122236</v>
      </c>
      <c r="D24987" s="419">
        <f t="shared" si="559"/>
        <v>0.12800000000061118</v>
      </c>
      <c r="H24987" s="406"/>
      <c r="J24987" s="82">
        <v>38</v>
      </c>
      <c r="K24987" s="319">
        <v>2</v>
      </c>
    </row>
    <row r="24988" spans="1:11" x14ac:dyDescent="0.3">
      <c r="A24988" s="341">
        <v>44069.256249999999</v>
      </c>
      <c r="B24988" s="318">
        <v>41885.521999999997</v>
      </c>
      <c r="C24988" s="318">
        <f t="shared" si="558"/>
        <v>0.24299999999493593</v>
      </c>
      <c r="D24988" s="419">
        <f t="shared" si="559"/>
        <v>0.12149999999746797</v>
      </c>
      <c r="H24988" s="406"/>
      <c r="J24988" s="82">
        <v>39</v>
      </c>
      <c r="K24988" s="320">
        <v>3</v>
      </c>
    </row>
    <row r="24989" spans="1:11" x14ac:dyDescent="0.3">
      <c r="A24989" s="341">
        <v>44069.29791666667</v>
      </c>
      <c r="B24989" s="318">
        <v>41885.769</v>
      </c>
      <c r="C24989" s="318">
        <f t="shared" si="558"/>
        <v>0.2470000000030268</v>
      </c>
      <c r="D24989" s="419">
        <f t="shared" si="559"/>
        <v>0.1235000000015134</v>
      </c>
      <c r="H24989" s="406"/>
      <c r="J24989" s="82">
        <v>40</v>
      </c>
      <c r="K24989" s="321">
        <v>4</v>
      </c>
    </row>
    <row r="24990" spans="1:11" x14ac:dyDescent="0.3">
      <c r="A24990" s="341">
        <v>44069.339583333334</v>
      </c>
      <c r="B24990" s="318">
        <v>41886.021999999997</v>
      </c>
      <c r="C24990" s="318">
        <f t="shared" si="558"/>
        <v>0.2529999999969732</v>
      </c>
      <c r="D24990" s="419">
        <f t="shared" si="559"/>
        <v>0.1264999999984866</v>
      </c>
      <c r="H24990" s="406"/>
      <c r="J24990" s="82">
        <v>41</v>
      </c>
      <c r="K24990" s="391">
        <v>1</v>
      </c>
    </row>
    <row r="24991" spans="1:11" x14ac:dyDescent="0.3">
      <c r="A24991" s="341">
        <v>44069.381249999999</v>
      </c>
      <c r="B24991" s="318">
        <v>41886.28</v>
      </c>
      <c r="C24991" s="318">
        <f t="shared" si="558"/>
        <v>0.25800000000162981</v>
      </c>
      <c r="D24991" s="419">
        <f t="shared" si="559"/>
        <v>0.12900000000081491</v>
      </c>
      <c r="H24991" s="406"/>
      <c r="J24991" s="82">
        <v>42</v>
      </c>
      <c r="K24991" s="319">
        <v>2</v>
      </c>
    </row>
    <row r="24992" spans="1:11" x14ac:dyDescent="0.3">
      <c r="A24992" s="341">
        <v>44069.42291666667</v>
      </c>
      <c r="B24992" s="318">
        <v>41886.521999999997</v>
      </c>
      <c r="C24992" s="318">
        <f t="shared" si="558"/>
        <v>0.24199999999837019</v>
      </c>
      <c r="D24992" s="419">
        <f t="shared" si="559"/>
        <v>0.12099999999918509</v>
      </c>
      <c r="H24992" s="406"/>
      <c r="J24992" s="82">
        <v>43</v>
      </c>
      <c r="K24992" s="320">
        <v>3</v>
      </c>
    </row>
    <row r="24993" spans="1:11" x14ac:dyDescent="0.3">
      <c r="A24993" s="341">
        <v>44069.464583333334</v>
      </c>
      <c r="B24993" s="318">
        <v>41886.762000000002</v>
      </c>
      <c r="C24993" s="318">
        <f t="shared" si="558"/>
        <v>0.24000000000523869</v>
      </c>
      <c r="D24993" s="419">
        <f t="shared" si="559"/>
        <v>0.12000000000261934</v>
      </c>
      <c r="H24993" s="406"/>
      <c r="J24993" s="82">
        <v>44</v>
      </c>
      <c r="K24993" s="321">
        <v>4</v>
      </c>
    </row>
    <row r="24994" spans="1:11" x14ac:dyDescent="0.3">
      <c r="A24994" s="341">
        <v>44069.506249999999</v>
      </c>
      <c r="B24994" s="318">
        <v>41887.012000000002</v>
      </c>
      <c r="C24994" s="318">
        <f t="shared" si="558"/>
        <v>0.25</v>
      </c>
      <c r="D24994" s="419">
        <f t="shared" si="559"/>
        <v>0.125</v>
      </c>
      <c r="H24994" s="406"/>
      <c r="J24994" s="82">
        <v>45</v>
      </c>
      <c r="K24994" s="391">
        <v>1</v>
      </c>
    </row>
    <row r="24995" spans="1:11" x14ac:dyDescent="0.3">
      <c r="A24995" s="341">
        <v>44069.54791666667</v>
      </c>
      <c r="B24995" s="318">
        <v>41887.271000000001</v>
      </c>
      <c r="C24995" s="318">
        <f t="shared" si="558"/>
        <v>0.25899999999819556</v>
      </c>
      <c r="D24995" s="419">
        <f t="shared" si="559"/>
        <v>0.12949999999909778</v>
      </c>
      <c r="H24995" s="406"/>
      <c r="J24995" s="82">
        <v>46</v>
      </c>
      <c r="K24995" s="319">
        <v>2</v>
      </c>
    </row>
    <row r="24996" spans="1:11" x14ac:dyDescent="0.3">
      <c r="A24996" s="341">
        <v>44069.589583333334</v>
      </c>
      <c r="B24996" s="318">
        <v>41887.512999999999</v>
      </c>
      <c r="C24996" s="318">
        <f t="shared" si="558"/>
        <v>0.24199999999837019</v>
      </c>
      <c r="D24996" s="419">
        <f t="shared" si="559"/>
        <v>0.12099999999918509</v>
      </c>
      <c r="H24996" s="406"/>
      <c r="J24996" s="82">
        <v>47</v>
      </c>
      <c r="K24996" s="320">
        <v>3</v>
      </c>
    </row>
    <row r="24997" spans="1:11" x14ac:dyDescent="0.3">
      <c r="A24997" s="341">
        <v>44069.631249999999</v>
      </c>
      <c r="B24997" s="318">
        <v>41887.752</v>
      </c>
      <c r="C24997" s="318">
        <f t="shared" si="558"/>
        <v>0.23900000000139698</v>
      </c>
      <c r="D24997" s="419">
        <f t="shared" si="559"/>
        <v>0.11950000000069849</v>
      </c>
      <c r="H24997" s="406"/>
      <c r="J24997" s="82">
        <v>48</v>
      </c>
      <c r="K24997" s="321">
        <v>4</v>
      </c>
    </row>
    <row r="24998" spans="1:11" x14ac:dyDescent="0.3">
      <c r="A24998" s="341">
        <v>44069.67291666667</v>
      </c>
      <c r="B24998" s="318">
        <v>41887.993000000002</v>
      </c>
      <c r="C24998" s="318">
        <f t="shared" si="558"/>
        <v>0.24100000000180444</v>
      </c>
      <c r="D24998" s="419">
        <f t="shared" si="559"/>
        <v>0.12050000000090222</v>
      </c>
      <c r="H24998" s="406"/>
      <c r="J24998" s="82">
        <v>49</v>
      </c>
      <c r="K24998" s="391">
        <v>1</v>
      </c>
    </row>
    <row r="24999" spans="1:11" x14ac:dyDescent="0.3">
      <c r="A24999" s="341">
        <v>44069.714583333334</v>
      </c>
      <c r="B24999" s="318">
        <v>41888.241000000002</v>
      </c>
      <c r="C24999" s="318">
        <f t="shared" si="558"/>
        <v>0.24799999999959255</v>
      </c>
      <c r="D24999" s="419">
        <f t="shared" si="559"/>
        <v>0.12399999999979627</v>
      </c>
      <c r="H24999" s="406"/>
      <c r="J24999" s="82">
        <v>50</v>
      </c>
      <c r="K24999" s="319">
        <v>2</v>
      </c>
    </row>
    <row r="25000" spans="1:11" x14ac:dyDescent="0.3">
      <c r="A25000" s="341">
        <v>44069.756249999999</v>
      </c>
      <c r="B25000" s="318">
        <v>41888.482000000004</v>
      </c>
      <c r="C25000" s="318">
        <f t="shared" si="558"/>
        <v>0.24100000000180444</v>
      </c>
      <c r="D25000" s="419">
        <f t="shared" si="559"/>
        <v>0.12050000000090222</v>
      </c>
      <c r="H25000" s="406"/>
      <c r="J25000" s="82">
        <v>51</v>
      </c>
      <c r="K25000" s="320">
        <v>3</v>
      </c>
    </row>
    <row r="25001" spans="1:11" x14ac:dyDescent="0.3">
      <c r="A25001" s="341">
        <v>44069.79791666667</v>
      </c>
      <c r="B25001" s="318">
        <v>41888.716999999997</v>
      </c>
      <c r="C25001" s="318">
        <f t="shared" si="558"/>
        <v>0.23499999999330612</v>
      </c>
      <c r="D25001" s="419">
        <f t="shared" si="559"/>
        <v>0.11749999999665306</v>
      </c>
      <c r="H25001" s="406"/>
      <c r="J25001" s="82">
        <v>52</v>
      </c>
      <c r="K25001" s="321">
        <v>4</v>
      </c>
    </row>
    <row r="25002" spans="1:11" x14ac:dyDescent="0.3">
      <c r="A25002" s="341">
        <v>44069.839583333334</v>
      </c>
      <c r="B25002" s="318">
        <v>41888.955000000002</v>
      </c>
      <c r="C25002" s="318">
        <f t="shared" si="558"/>
        <v>0.23800000000483124</v>
      </c>
      <c r="D25002" s="419">
        <f t="shared" si="559"/>
        <v>0.11900000000241562</v>
      </c>
      <c r="H25002" s="406"/>
      <c r="J25002" s="82">
        <v>53</v>
      </c>
      <c r="K25002" s="391">
        <v>1</v>
      </c>
    </row>
    <row r="25003" spans="1:11" x14ac:dyDescent="0.3">
      <c r="A25003" s="341">
        <v>44069.881249999999</v>
      </c>
      <c r="B25003" s="318">
        <v>41889.201999999997</v>
      </c>
      <c r="C25003" s="318">
        <f t="shared" si="558"/>
        <v>0.24699999999575084</v>
      </c>
      <c r="D25003" s="419">
        <f t="shared" si="559"/>
        <v>0.12349999999787542</v>
      </c>
      <c r="H25003" s="406"/>
      <c r="J25003" s="82">
        <v>54</v>
      </c>
      <c r="K25003" s="319">
        <v>2</v>
      </c>
    </row>
    <row r="25004" spans="1:11" x14ac:dyDescent="0.3">
      <c r="A25004" s="341">
        <v>44069.92291666667</v>
      </c>
      <c r="B25004" s="318">
        <v>41889.442000000003</v>
      </c>
      <c r="C25004" s="318">
        <f t="shared" si="558"/>
        <v>0.24000000000523869</v>
      </c>
      <c r="D25004" s="419">
        <f t="shared" si="559"/>
        <v>0.12000000000261934</v>
      </c>
      <c r="H25004" s="406"/>
      <c r="J25004" s="82">
        <v>55</v>
      </c>
      <c r="K25004" s="320">
        <v>3</v>
      </c>
    </row>
    <row r="25005" spans="1:11" x14ac:dyDescent="0.3">
      <c r="A25005" s="341">
        <v>44069.964583333334</v>
      </c>
      <c r="B25005" s="318">
        <v>41889.678</v>
      </c>
      <c r="C25005" s="318">
        <f t="shared" si="558"/>
        <v>0.23599999999714782</v>
      </c>
      <c r="D25005" s="419">
        <f t="shared" si="559"/>
        <v>0.11799999999857391</v>
      </c>
      <c r="E25005" s="336">
        <f>SUM(C24982:C25005)*7.4805194805</f>
        <v>43.970493506356355</v>
      </c>
      <c r="F25005" s="324">
        <f>AVERAGE(D24982:D25005)</f>
        <v>0.12245833333327028</v>
      </c>
      <c r="G25005" s="324">
        <f>_xlfn.STDEV.S(D24982:D25005)</f>
        <v>3.3097900455519025E-3</v>
      </c>
      <c r="H25005" s="406"/>
      <c r="J25005" s="82">
        <v>56</v>
      </c>
      <c r="K25005" s="321">
        <v>4</v>
      </c>
    </row>
    <row r="25006" spans="1:11" x14ac:dyDescent="0.3">
      <c r="A25006" s="341">
        <v>44070.006249999999</v>
      </c>
      <c r="B25006" s="318">
        <v>41889.919999999998</v>
      </c>
      <c r="C25006" s="318">
        <f t="shared" si="558"/>
        <v>0.24199999999837019</v>
      </c>
      <c r="D25006" s="419">
        <f t="shared" si="559"/>
        <v>0.12099999999918509</v>
      </c>
      <c r="H25006" s="406"/>
      <c r="J25006" s="82">
        <v>57</v>
      </c>
      <c r="K25006" s="391">
        <v>1</v>
      </c>
    </row>
    <row r="25007" spans="1:11" x14ac:dyDescent="0.3">
      <c r="A25007" s="341">
        <v>44070.04791666667</v>
      </c>
      <c r="B25007" s="318">
        <v>41890.161999999997</v>
      </c>
      <c r="C25007" s="318">
        <f t="shared" si="558"/>
        <v>0.24199999999837019</v>
      </c>
      <c r="D25007" s="419">
        <f t="shared" si="559"/>
        <v>0.12099999999918509</v>
      </c>
      <c r="H25007" s="406"/>
      <c r="J25007" s="82">
        <v>58</v>
      </c>
      <c r="K25007" s="319">
        <v>2</v>
      </c>
    </row>
    <row r="25008" spans="1:11" x14ac:dyDescent="0.3">
      <c r="A25008" s="341">
        <v>44070.089583333334</v>
      </c>
      <c r="B25008" s="318">
        <v>41890.410000000003</v>
      </c>
      <c r="C25008" s="318">
        <f t="shared" si="558"/>
        <v>0.2480000000068685</v>
      </c>
      <c r="D25008" s="419">
        <f t="shared" si="559"/>
        <v>0.12400000000343425</v>
      </c>
      <c r="H25008" s="406"/>
      <c r="J25008" s="82">
        <v>59</v>
      </c>
      <c r="K25008" s="320">
        <v>3</v>
      </c>
    </row>
    <row r="25009" spans="1:11" x14ac:dyDescent="0.3">
      <c r="A25009" s="341">
        <v>44070.131249999999</v>
      </c>
      <c r="B25009" s="318">
        <v>41890.652000000002</v>
      </c>
      <c r="C25009" s="318">
        <f t="shared" si="558"/>
        <v>0.24199999999837019</v>
      </c>
      <c r="D25009" s="419">
        <f t="shared" si="559"/>
        <v>0.12099999999918509</v>
      </c>
      <c r="H25009" s="406"/>
      <c r="J25009" s="82">
        <v>60</v>
      </c>
      <c r="K25009" s="321">
        <v>4</v>
      </c>
    </row>
    <row r="25010" spans="1:11" x14ac:dyDescent="0.3">
      <c r="A25010" s="341">
        <v>44070.17291666667</v>
      </c>
      <c r="B25010" s="318">
        <v>41890.900999999998</v>
      </c>
      <c r="C25010" s="318">
        <f t="shared" si="558"/>
        <v>0.24899999999615829</v>
      </c>
      <c r="D25010" s="419">
        <f t="shared" si="559"/>
        <v>0.12449999999807915</v>
      </c>
      <c r="H25010" s="406"/>
      <c r="J25010" s="82">
        <v>61</v>
      </c>
      <c r="K25010" s="391">
        <v>1</v>
      </c>
    </row>
    <row r="25011" spans="1:11" x14ac:dyDescent="0.3">
      <c r="A25011" s="341">
        <v>44070.214583333334</v>
      </c>
      <c r="B25011" s="318">
        <v>41891.152000000002</v>
      </c>
      <c r="C25011" s="318">
        <f t="shared" si="558"/>
        <v>0.25100000000384171</v>
      </c>
      <c r="D25011" s="419">
        <f t="shared" si="559"/>
        <v>0.12550000000192085</v>
      </c>
      <c r="H25011" s="406"/>
      <c r="J25011" s="82">
        <v>62</v>
      </c>
      <c r="K25011" s="319">
        <v>2</v>
      </c>
    </row>
    <row r="25012" spans="1:11" x14ac:dyDescent="0.3">
      <c r="A25012" s="341">
        <v>44070.256249999999</v>
      </c>
      <c r="B25012" s="318">
        <v>41891.4</v>
      </c>
      <c r="C25012" s="318">
        <f t="shared" si="558"/>
        <v>0.24799999999959255</v>
      </c>
      <c r="D25012" s="419">
        <f t="shared" si="559"/>
        <v>0.12399999999979627</v>
      </c>
      <c r="H25012" s="406"/>
      <c r="J25012" s="82">
        <v>63</v>
      </c>
      <c r="K25012" s="320">
        <v>3</v>
      </c>
    </row>
    <row r="25013" spans="1:11" x14ac:dyDescent="0.3">
      <c r="A25013" s="341">
        <v>44070.29791666667</v>
      </c>
      <c r="B25013" s="318">
        <v>41891.642</v>
      </c>
      <c r="C25013" s="318">
        <f t="shared" ref="C25013:C25047" si="560">B25013-B25012</f>
        <v>0.24199999999837019</v>
      </c>
      <c r="D25013" s="419">
        <f t="shared" ref="D25013:D25047" si="561">C25013/2</f>
        <v>0.12099999999918509</v>
      </c>
      <c r="H25013" s="406"/>
      <c r="J25013" s="82">
        <v>64</v>
      </c>
      <c r="K25013" s="321">
        <v>4</v>
      </c>
    </row>
    <row r="25014" spans="1:11" x14ac:dyDescent="0.3">
      <c r="A25014" s="341">
        <v>44070.339583333334</v>
      </c>
      <c r="B25014" s="318">
        <v>41891.898000000001</v>
      </c>
      <c r="C25014" s="318">
        <f t="shared" si="560"/>
        <v>0.25600000000122236</v>
      </c>
      <c r="D25014" s="419">
        <f t="shared" si="561"/>
        <v>0.12800000000061118</v>
      </c>
      <c r="H25014" s="406"/>
      <c r="J25014" s="82">
        <v>65</v>
      </c>
      <c r="K25014" s="391">
        <v>1</v>
      </c>
    </row>
    <row r="25015" spans="1:11" x14ac:dyDescent="0.3">
      <c r="A25015" s="341">
        <v>44070.381249999999</v>
      </c>
      <c r="B25015" s="318">
        <v>41892.154999999999</v>
      </c>
      <c r="C25015" s="318">
        <f t="shared" si="560"/>
        <v>0.25699999999778811</v>
      </c>
      <c r="D25015" s="419">
        <f t="shared" si="561"/>
        <v>0.12849999999889405</v>
      </c>
      <c r="H25015" s="406"/>
      <c r="J25015" s="82">
        <v>66</v>
      </c>
      <c r="K25015" s="319">
        <v>2</v>
      </c>
    </row>
    <row r="25016" spans="1:11" x14ac:dyDescent="0.3">
      <c r="A25016" s="341">
        <v>44070.42291666667</v>
      </c>
      <c r="B25016" s="318">
        <v>41892.404999999999</v>
      </c>
      <c r="C25016" s="318">
        <f t="shared" si="560"/>
        <v>0.25</v>
      </c>
      <c r="D25016" s="419">
        <f t="shared" si="561"/>
        <v>0.125</v>
      </c>
      <c r="H25016" s="406"/>
      <c r="J25016" s="82">
        <v>67</v>
      </c>
      <c r="K25016" s="320">
        <v>3</v>
      </c>
    </row>
    <row r="25017" spans="1:11" x14ac:dyDescent="0.3">
      <c r="A25017" s="341">
        <v>44070.464583333334</v>
      </c>
      <c r="B25017" s="318">
        <v>41892.642</v>
      </c>
      <c r="C25017" s="318">
        <f t="shared" si="560"/>
        <v>0.23700000000098953</v>
      </c>
      <c r="D25017" s="419">
        <f t="shared" si="561"/>
        <v>0.11850000000049477</v>
      </c>
      <c r="H25017" s="406"/>
      <c r="J25017" s="82">
        <v>68</v>
      </c>
      <c r="K25017" s="321">
        <v>4</v>
      </c>
    </row>
    <row r="25018" spans="1:11" x14ac:dyDescent="0.3">
      <c r="A25018" s="341">
        <v>44070.506249999999</v>
      </c>
      <c r="B25018" s="318">
        <v>41892.89</v>
      </c>
      <c r="C25018" s="318">
        <f t="shared" si="560"/>
        <v>0.24799999999959255</v>
      </c>
      <c r="D25018" s="419">
        <f t="shared" si="561"/>
        <v>0.12399999999979627</v>
      </c>
      <c r="H25018" s="406"/>
      <c r="J25018" s="82">
        <v>69</v>
      </c>
      <c r="K25018" s="391">
        <v>1</v>
      </c>
    </row>
    <row r="25019" spans="1:11" x14ac:dyDescent="0.3">
      <c r="A25019" s="341">
        <v>44070.54791666667</v>
      </c>
      <c r="B25019" s="318">
        <v>41893.148000000001</v>
      </c>
      <c r="C25019" s="318">
        <f t="shared" si="560"/>
        <v>0.25800000000162981</v>
      </c>
      <c r="D25019" s="419">
        <f t="shared" si="561"/>
        <v>0.12900000000081491</v>
      </c>
      <c r="H25019" s="406"/>
      <c r="J25019" s="82">
        <v>70</v>
      </c>
      <c r="K25019" s="319">
        <v>2</v>
      </c>
    </row>
    <row r="25020" spans="1:11" x14ac:dyDescent="0.3">
      <c r="A25020" s="341">
        <v>44070.589583333334</v>
      </c>
      <c r="B25020" s="318">
        <v>41893.400999999998</v>
      </c>
      <c r="C25020" s="318">
        <f t="shared" si="560"/>
        <v>0.2529999999969732</v>
      </c>
      <c r="D25020" s="419">
        <f t="shared" si="561"/>
        <v>0.1264999999984866</v>
      </c>
      <c r="H25020" s="406"/>
      <c r="J25020" s="82">
        <v>71</v>
      </c>
      <c r="K25020" s="320">
        <v>3</v>
      </c>
    </row>
    <row r="25021" spans="1:11" x14ac:dyDescent="0.3">
      <c r="A25021" s="341">
        <v>44070.631249999999</v>
      </c>
      <c r="B25021" s="318">
        <v>41893.641000000003</v>
      </c>
      <c r="C25021" s="318">
        <f t="shared" si="560"/>
        <v>0.24000000000523869</v>
      </c>
      <c r="D25021" s="419">
        <f t="shared" si="561"/>
        <v>0.12000000000261934</v>
      </c>
      <c r="H25021" s="406"/>
      <c r="J25021" s="82">
        <v>72</v>
      </c>
      <c r="K25021" s="321">
        <v>4</v>
      </c>
    </row>
    <row r="25022" spans="1:11" x14ac:dyDescent="0.3">
      <c r="A25022" s="341">
        <v>44070.67291666667</v>
      </c>
      <c r="B25022" s="318">
        <v>41893.883999999998</v>
      </c>
      <c r="C25022" s="318">
        <f t="shared" si="560"/>
        <v>0.24299999999493593</v>
      </c>
      <c r="D25022" s="419">
        <f t="shared" si="561"/>
        <v>0.12149999999746797</v>
      </c>
      <c r="H25022" s="406"/>
      <c r="J25022" s="82">
        <v>73</v>
      </c>
      <c r="K25022" s="391">
        <v>1</v>
      </c>
    </row>
    <row r="25023" spans="1:11" x14ac:dyDescent="0.3">
      <c r="A25023" s="341">
        <v>44070.714583333334</v>
      </c>
      <c r="B25023" s="318">
        <v>41894.129999999997</v>
      </c>
      <c r="C25023" s="318">
        <f t="shared" si="560"/>
        <v>0.24599999999918509</v>
      </c>
      <c r="D25023" s="419">
        <f t="shared" si="561"/>
        <v>0.12299999999959255</v>
      </c>
      <c r="H25023" s="406"/>
      <c r="J25023" s="82">
        <v>74</v>
      </c>
      <c r="K25023" s="319">
        <v>2</v>
      </c>
    </row>
    <row r="25024" spans="1:11" x14ac:dyDescent="0.3">
      <c r="A25024" s="341">
        <v>44070.756249999999</v>
      </c>
      <c r="B25024" s="318">
        <v>41894.372000000003</v>
      </c>
      <c r="C25024" s="318">
        <f t="shared" si="560"/>
        <v>0.24200000000564614</v>
      </c>
      <c r="D25024" s="419">
        <f t="shared" si="561"/>
        <v>0.12100000000282307</v>
      </c>
      <c r="H25024" s="406"/>
      <c r="J25024" s="82">
        <v>75</v>
      </c>
      <c r="K25024" s="320">
        <v>3</v>
      </c>
    </row>
    <row r="25025" spans="1:11" x14ac:dyDescent="0.3">
      <c r="A25025" s="341">
        <v>44070.79791666667</v>
      </c>
      <c r="B25025" s="318">
        <v>41894.608999999997</v>
      </c>
      <c r="C25025" s="318">
        <f t="shared" si="560"/>
        <v>0.23699999999371357</v>
      </c>
      <c r="D25025" s="419">
        <f t="shared" si="561"/>
        <v>0.11849999999685679</v>
      </c>
      <c r="H25025" s="406"/>
      <c r="J25025" s="82">
        <v>76</v>
      </c>
      <c r="K25025" s="321">
        <v>4</v>
      </c>
    </row>
    <row r="25026" spans="1:11" x14ac:dyDescent="0.3">
      <c r="A25026" s="341">
        <v>44070.839583333334</v>
      </c>
      <c r="B25026" s="318">
        <v>41894.841999999997</v>
      </c>
      <c r="C25026" s="318">
        <f t="shared" si="560"/>
        <v>0.23300000000017462</v>
      </c>
      <c r="D25026" s="419">
        <f t="shared" si="561"/>
        <v>0.11650000000008731</v>
      </c>
      <c r="H25026" s="406"/>
      <c r="J25026" s="82">
        <v>77</v>
      </c>
      <c r="K25026" s="391">
        <v>1</v>
      </c>
    </row>
    <row r="25027" spans="1:11" x14ac:dyDescent="0.3">
      <c r="A25027" s="341">
        <v>44070.881249999999</v>
      </c>
      <c r="B25027" s="318">
        <v>41895.088000000003</v>
      </c>
      <c r="C25027" s="318">
        <f t="shared" si="560"/>
        <v>0.24600000000646105</v>
      </c>
      <c r="D25027" s="419">
        <f t="shared" si="561"/>
        <v>0.12300000000323053</v>
      </c>
      <c r="H25027" s="406"/>
      <c r="J25027" s="82">
        <v>78</v>
      </c>
      <c r="K25027" s="319">
        <v>2</v>
      </c>
    </row>
    <row r="25028" spans="1:11" x14ac:dyDescent="0.3">
      <c r="A25028" s="341">
        <v>44070.92291666667</v>
      </c>
      <c r="B25028" s="318">
        <v>41895.330999999998</v>
      </c>
      <c r="C25028" s="318">
        <f t="shared" si="560"/>
        <v>0.24299999999493593</v>
      </c>
      <c r="D25028" s="419">
        <f t="shared" si="561"/>
        <v>0.12149999999746797</v>
      </c>
      <c r="H25028" s="406"/>
      <c r="J25028" s="82">
        <v>79</v>
      </c>
      <c r="K25028" s="320">
        <v>3</v>
      </c>
    </row>
    <row r="25029" spans="1:11" x14ac:dyDescent="0.3">
      <c r="A25029" s="341">
        <v>44070.964583333334</v>
      </c>
      <c r="B25029" s="318">
        <v>41895.567999999999</v>
      </c>
      <c r="C25029" s="318">
        <f t="shared" si="560"/>
        <v>0.23700000000098953</v>
      </c>
      <c r="D25029" s="419">
        <f t="shared" si="561"/>
        <v>0.11850000000049477</v>
      </c>
      <c r="E25029" s="336">
        <f>SUM(C25006:C25029)*7.4805194805</f>
        <v>44.060259740140644</v>
      </c>
      <c r="F25029" s="324">
        <f>AVERAGE(D25006:D25029)</f>
        <v>0.12270833333332121</v>
      </c>
      <c r="G25029" s="324">
        <f>_xlfn.STDEV.S(D25006:D25029)</f>
        <v>3.3196276202614419E-3</v>
      </c>
      <c r="H25029" s="406"/>
      <c r="J25029" s="82">
        <v>80</v>
      </c>
      <c r="K25029" s="321">
        <v>4</v>
      </c>
    </row>
    <row r="25030" spans="1:11" x14ac:dyDescent="0.3">
      <c r="A25030" s="341">
        <v>44071.006249999999</v>
      </c>
      <c r="B25030" s="318">
        <v>41895.802000000003</v>
      </c>
      <c r="C25030" s="318">
        <f t="shared" si="560"/>
        <v>0.23400000000401633</v>
      </c>
      <c r="D25030" s="419">
        <f t="shared" si="561"/>
        <v>0.11700000000200816</v>
      </c>
      <c r="H25030" s="406"/>
      <c r="J25030" s="82">
        <v>81</v>
      </c>
      <c r="K25030" s="391">
        <v>1</v>
      </c>
    </row>
    <row r="25031" spans="1:11" x14ac:dyDescent="0.3">
      <c r="A25031" s="341">
        <v>44071.04791666667</v>
      </c>
      <c r="B25031" s="318">
        <v>41896.048999999999</v>
      </c>
      <c r="C25031" s="318">
        <f t="shared" si="560"/>
        <v>0.24699999999575084</v>
      </c>
      <c r="D25031" s="419">
        <f t="shared" si="561"/>
        <v>0.12349999999787542</v>
      </c>
      <c r="H25031" s="406"/>
      <c r="J25031" s="82">
        <v>82</v>
      </c>
      <c r="K25031" s="319">
        <v>2</v>
      </c>
    </row>
    <row r="25032" spans="1:11" x14ac:dyDescent="0.3">
      <c r="A25032" s="341">
        <v>44071.089583333334</v>
      </c>
      <c r="B25032" s="318">
        <v>41896.298000000003</v>
      </c>
      <c r="C25032" s="318">
        <f t="shared" si="560"/>
        <v>0.24900000000343425</v>
      </c>
      <c r="D25032" s="419">
        <f t="shared" si="561"/>
        <v>0.12450000000171713</v>
      </c>
      <c r="H25032" s="406"/>
      <c r="J25032" s="82">
        <v>83</v>
      </c>
      <c r="K25032" s="320">
        <v>3</v>
      </c>
    </row>
    <row r="25033" spans="1:11" x14ac:dyDescent="0.3">
      <c r="A25033" s="341">
        <v>44071.131249999999</v>
      </c>
      <c r="B25033" s="318">
        <v>41896.538999999997</v>
      </c>
      <c r="C25033" s="318">
        <f t="shared" si="560"/>
        <v>0.24099999999452848</v>
      </c>
      <c r="D25033" s="419">
        <f t="shared" si="561"/>
        <v>0.12049999999726424</v>
      </c>
      <c r="H25033" s="406"/>
      <c r="J25033" s="82">
        <v>84</v>
      </c>
      <c r="K25033" s="321">
        <v>4</v>
      </c>
    </row>
    <row r="25034" spans="1:11" x14ac:dyDescent="0.3">
      <c r="A25034" s="341">
        <v>44071.17291666667</v>
      </c>
      <c r="B25034" s="318">
        <v>41896.781999999999</v>
      </c>
      <c r="C25034" s="318">
        <f t="shared" si="560"/>
        <v>0.24300000000221189</v>
      </c>
      <c r="D25034" s="419">
        <f t="shared" si="561"/>
        <v>0.12150000000110595</v>
      </c>
      <c r="H25034" s="406"/>
      <c r="J25034" s="82">
        <v>85</v>
      </c>
      <c r="K25034" s="391">
        <v>1</v>
      </c>
    </row>
    <row r="25035" spans="1:11" x14ac:dyDescent="0.3">
      <c r="A25035" s="341">
        <v>44071.214583333334</v>
      </c>
      <c r="B25035" s="318">
        <v>41897.033000000003</v>
      </c>
      <c r="C25035" s="318">
        <f t="shared" si="560"/>
        <v>0.25100000000384171</v>
      </c>
      <c r="D25035" s="419">
        <f t="shared" si="561"/>
        <v>0.12550000000192085</v>
      </c>
      <c r="H25035" s="406"/>
      <c r="J25035" s="82">
        <v>86</v>
      </c>
      <c r="K25035" s="319">
        <v>2</v>
      </c>
    </row>
    <row r="25036" spans="1:11" x14ac:dyDescent="0.3">
      <c r="A25036" s="341">
        <v>44071.256249999999</v>
      </c>
      <c r="B25036" s="318">
        <v>41897.286999999997</v>
      </c>
      <c r="C25036" s="318">
        <f t="shared" si="560"/>
        <v>0.25399999999353895</v>
      </c>
      <c r="D25036" s="419">
        <f t="shared" si="561"/>
        <v>0.12699999999676947</v>
      </c>
      <c r="H25036" s="406"/>
      <c r="J25036" s="82">
        <v>87</v>
      </c>
      <c r="K25036" s="320">
        <v>3</v>
      </c>
    </row>
    <row r="25037" spans="1:11" x14ac:dyDescent="0.3">
      <c r="A25037" s="341">
        <v>44071.29791666667</v>
      </c>
      <c r="B25037" s="318">
        <v>41897.527999999998</v>
      </c>
      <c r="C25037" s="318">
        <f t="shared" si="560"/>
        <v>0.24100000000180444</v>
      </c>
      <c r="D25037" s="419">
        <f t="shared" si="561"/>
        <v>0.12050000000090222</v>
      </c>
      <c r="H25037" s="406"/>
      <c r="J25037" s="82">
        <v>88</v>
      </c>
      <c r="K25037" s="321">
        <v>4</v>
      </c>
    </row>
    <row r="25038" spans="1:11" x14ac:dyDescent="0.3">
      <c r="A25038" s="341">
        <v>44071.339583333334</v>
      </c>
      <c r="B25038" s="318">
        <v>41897.771000000001</v>
      </c>
      <c r="C25038" s="318">
        <f t="shared" si="560"/>
        <v>0.24300000000221189</v>
      </c>
      <c r="D25038" s="419">
        <f t="shared" si="561"/>
        <v>0.12150000000110595</v>
      </c>
      <c r="H25038" s="406"/>
      <c r="J25038" s="82">
        <v>89</v>
      </c>
      <c r="K25038" s="391">
        <v>1</v>
      </c>
    </row>
    <row r="25039" spans="1:11" x14ac:dyDescent="0.3">
      <c r="A25039" s="341">
        <v>44071.381249999999</v>
      </c>
      <c r="B25039" s="318">
        <v>41898.029000000002</v>
      </c>
      <c r="C25039" s="318">
        <f t="shared" si="560"/>
        <v>0.25800000000162981</v>
      </c>
      <c r="D25039" s="419">
        <f t="shared" si="561"/>
        <v>0.12900000000081491</v>
      </c>
      <c r="H25039" s="406"/>
      <c r="J25039" s="82">
        <v>90</v>
      </c>
      <c r="K25039" s="319">
        <v>2</v>
      </c>
    </row>
    <row r="25040" spans="1:11" x14ac:dyDescent="0.3">
      <c r="A25040" s="341">
        <v>44071.42291666667</v>
      </c>
      <c r="B25040" s="318">
        <v>41898.281999999999</v>
      </c>
      <c r="C25040" s="318">
        <f t="shared" si="560"/>
        <v>0.2529999999969732</v>
      </c>
      <c r="D25040" s="419">
        <f t="shared" si="561"/>
        <v>0.1264999999984866</v>
      </c>
      <c r="H25040" s="406"/>
      <c r="J25040" s="82">
        <v>91</v>
      </c>
      <c r="K25040" s="320">
        <v>3</v>
      </c>
    </row>
    <row r="25041" spans="1:12" x14ac:dyDescent="0.3">
      <c r="A25041" s="341">
        <v>44071.464583333334</v>
      </c>
      <c r="B25041" s="318">
        <v>41898.527000000002</v>
      </c>
      <c r="C25041" s="318">
        <f t="shared" si="560"/>
        <v>0.24500000000261934</v>
      </c>
      <c r="D25041" s="419">
        <f t="shared" si="561"/>
        <v>0.12250000000130967</v>
      </c>
      <c r="H25041" s="406"/>
      <c r="J25041" s="82">
        <v>92</v>
      </c>
      <c r="K25041" s="321">
        <v>4</v>
      </c>
    </row>
    <row r="25042" spans="1:12" x14ac:dyDescent="0.3">
      <c r="A25042" s="341">
        <v>44071.506249999999</v>
      </c>
      <c r="B25042" s="318">
        <v>41898.762000000002</v>
      </c>
      <c r="C25042" s="318">
        <f t="shared" si="560"/>
        <v>0.23500000000058208</v>
      </c>
      <c r="D25042" s="419">
        <f t="shared" si="561"/>
        <v>0.11750000000029104</v>
      </c>
      <c r="H25042" s="406"/>
      <c r="J25042" s="82">
        <v>93</v>
      </c>
      <c r="K25042" s="391">
        <v>1</v>
      </c>
    </row>
    <row r="25043" spans="1:12" x14ac:dyDescent="0.3">
      <c r="A25043" s="341">
        <v>44071.54791666667</v>
      </c>
      <c r="B25043" s="318">
        <v>41899.01</v>
      </c>
      <c r="C25043" s="318">
        <f t="shared" si="560"/>
        <v>0.24799999999959255</v>
      </c>
      <c r="D25043" s="419">
        <f t="shared" si="561"/>
        <v>0.12399999999979627</v>
      </c>
      <c r="H25043" s="406"/>
      <c r="J25043" s="82">
        <v>94</v>
      </c>
      <c r="K25043" s="319">
        <v>2</v>
      </c>
    </row>
    <row r="25044" spans="1:12" x14ac:dyDescent="0.3">
      <c r="A25044" s="341">
        <v>44071.589583333334</v>
      </c>
      <c r="B25044" s="318">
        <v>41899.260999999999</v>
      </c>
      <c r="C25044" s="318">
        <f t="shared" si="560"/>
        <v>0.25099999999656575</v>
      </c>
      <c r="D25044" s="419">
        <f t="shared" si="561"/>
        <v>0.12549999999828287</v>
      </c>
      <c r="H25044" s="406"/>
      <c r="J25044" s="82">
        <v>95</v>
      </c>
      <c r="K25044" s="320">
        <v>3</v>
      </c>
    </row>
    <row r="25045" spans="1:12" x14ac:dyDescent="0.3">
      <c r="A25045" s="341">
        <v>44071.631249999999</v>
      </c>
      <c r="B25045" s="318">
        <v>41899.500999999997</v>
      </c>
      <c r="C25045" s="318">
        <f t="shared" si="560"/>
        <v>0.23999999999796273</v>
      </c>
      <c r="D25045" s="419">
        <f t="shared" si="561"/>
        <v>0.11999999999898137</v>
      </c>
      <c r="H25045" s="406"/>
      <c r="J25045" s="82">
        <v>96</v>
      </c>
      <c r="K25045" s="321">
        <v>4</v>
      </c>
    </row>
    <row r="25046" spans="1:12" x14ac:dyDescent="0.3">
      <c r="A25046" s="341">
        <v>44071.67291666667</v>
      </c>
      <c r="B25046" s="318">
        <v>41899.733999999997</v>
      </c>
      <c r="C25046" s="318">
        <f t="shared" si="560"/>
        <v>0.23300000000017462</v>
      </c>
      <c r="D25046" s="419">
        <f t="shared" si="561"/>
        <v>0.11650000000008731</v>
      </c>
      <c r="H25046" s="406"/>
      <c r="J25046" s="82">
        <v>97</v>
      </c>
      <c r="K25046" s="391">
        <v>1</v>
      </c>
    </row>
    <row r="25047" spans="1:12" x14ac:dyDescent="0.3">
      <c r="A25047" s="341">
        <v>44071.714583333334</v>
      </c>
      <c r="B25047" s="318">
        <v>41899.972000000002</v>
      </c>
      <c r="C25047" s="318">
        <f t="shared" si="560"/>
        <v>0.23800000000483124</v>
      </c>
      <c r="D25047" s="419">
        <f t="shared" si="561"/>
        <v>0.11900000000241562</v>
      </c>
      <c r="H25047" s="406"/>
      <c r="J25047" s="82">
        <v>98</v>
      </c>
      <c r="K25047" s="319">
        <v>2</v>
      </c>
    </row>
    <row r="25048" spans="1:12" x14ac:dyDescent="0.3">
      <c r="A25048" s="341">
        <v>44071.724305555559</v>
      </c>
      <c r="B25048" s="318">
        <v>41899.972000000002</v>
      </c>
      <c r="C25048" s="318"/>
      <c r="D25048" s="419"/>
      <c r="H25048" s="406"/>
      <c r="J25048" s="82">
        <v>1</v>
      </c>
      <c r="K25048" s="319">
        <v>2</v>
      </c>
      <c r="L25048" s="54" t="s">
        <v>313</v>
      </c>
    </row>
    <row r="25049" spans="1:12" x14ac:dyDescent="0.3">
      <c r="A25049" s="341">
        <v>44071.765972222223</v>
      </c>
      <c r="B25049" s="318">
        <v>41900.218000000001</v>
      </c>
      <c r="C25049" s="318">
        <f t="shared" ref="C25049:C25112" si="562">B25049-B25048</f>
        <v>0.24599999999918509</v>
      </c>
      <c r="D25049" s="419">
        <f t="shared" ref="D25049:D25112" si="563">C25049/2</f>
        <v>0.12299999999959255</v>
      </c>
      <c r="H25049" s="406"/>
      <c r="J25049" s="82">
        <v>2</v>
      </c>
      <c r="K25049" s="320">
        <v>3</v>
      </c>
    </row>
    <row r="25050" spans="1:12" x14ac:dyDescent="0.3">
      <c r="A25050" s="341">
        <v>44071.807638888888</v>
      </c>
      <c r="B25050" s="318">
        <v>41900.451000000001</v>
      </c>
      <c r="C25050" s="318">
        <f t="shared" si="562"/>
        <v>0.23300000000017462</v>
      </c>
      <c r="D25050" s="419">
        <f t="shared" si="563"/>
        <v>0.11650000000008731</v>
      </c>
      <c r="H25050" s="406"/>
      <c r="J25050" s="82">
        <v>3</v>
      </c>
      <c r="K25050" s="321">
        <v>4</v>
      </c>
    </row>
    <row r="25051" spans="1:12" x14ac:dyDescent="0.3">
      <c r="A25051" s="341">
        <v>44071.849305555559</v>
      </c>
      <c r="B25051" s="318">
        <v>41900.678</v>
      </c>
      <c r="C25051" s="318">
        <f t="shared" si="562"/>
        <v>0.22699999999895226</v>
      </c>
      <c r="D25051" s="419">
        <f t="shared" si="563"/>
        <v>0.11349999999947613</v>
      </c>
      <c r="H25051" s="406"/>
      <c r="J25051" s="82">
        <v>4</v>
      </c>
      <c r="K25051" s="391">
        <v>1</v>
      </c>
    </row>
    <row r="25052" spans="1:12" x14ac:dyDescent="0.3">
      <c r="A25052" s="341">
        <v>44071.890972048612</v>
      </c>
      <c r="B25052" s="318">
        <v>41900.911999999997</v>
      </c>
      <c r="C25052" s="318">
        <f t="shared" si="562"/>
        <v>0.23399999999674037</v>
      </c>
      <c r="D25052" s="419">
        <f t="shared" si="563"/>
        <v>0.11699999999837019</v>
      </c>
      <c r="H25052" s="406"/>
      <c r="J25052" s="82">
        <v>5</v>
      </c>
      <c r="K25052" s="319">
        <v>2</v>
      </c>
    </row>
    <row r="25053" spans="1:12" x14ac:dyDescent="0.3">
      <c r="A25053" s="341">
        <v>44071.93263865741</v>
      </c>
      <c r="B25053" s="318">
        <v>41901.159</v>
      </c>
      <c r="C25053" s="318">
        <f t="shared" si="562"/>
        <v>0.2470000000030268</v>
      </c>
      <c r="D25053" s="419">
        <f t="shared" si="563"/>
        <v>0.1235000000015134</v>
      </c>
      <c r="H25053" s="406"/>
      <c r="J25053" s="82">
        <v>6</v>
      </c>
      <c r="K25053" s="320">
        <v>3</v>
      </c>
    </row>
    <row r="25054" spans="1:12" x14ac:dyDescent="0.3">
      <c r="A25054" s="341">
        <v>44071.974305266202</v>
      </c>
      <c r="B25054" s="318">
        <v>41901.398999999998</v>
      </c>
      <c r="C25054" s="318">
        <f t="shared" si="562"/>
        <v>0.23999999999796273</v>
      </c>
      <c r="D25054" s="419">
        <f t="shared" si="563"/>
        <v>0.11999999999898137</v>
      </c>
      <c r="E25054" s="336">
        <f>SUM(C25031:C25054)*7.4805194805</f>
        <v>41.868467532315826</v>
      </c>
      <c r="F25054" s="324">
        <f>AVERAGE(D25031:D25054)</f>
        <v>0.12167391304335426</v>
      </c>
      <c r="G25054" s="324">
        <f>_xlfn.STDEV.S(D25031:D25054)</f>
        <v>3.8864820959973534E-3</v>
      </c>
      <c r="H25054" s="406"/>
      <c r="J25054" s="82">
        <v>7</v>
      </c>
      <c r="K25054" s="321">
        <v>4</v>
      </c>
    </row>
    <row r="25055" spans="1:12" x14ac:dyDescent="0.3">
      <c r="A25055" s="341">
        <v>44072.015971875</v>
      </c>
      <c r="B25055" s="318">
        <v>41901.629999999997</v>
      </c>
      <c r="C25055" s="318">
        <f t="shared" si="562"/>
        <v>0.23099999999976717</v>
      </c>
      <c r="D25055" s="419">
        <f t="shared" si="563"/>
        <v>0.11549999999988358</v>
      </c>
      <c r="H25055" s="406"/>
      <c r="J25055" s="82">
        <v>8</v>
      </c>
      <c r="K25055" s="391">
        <v>1</v>
      </c>
    </row>
    <row r="25056" spans="1:12" x14ac:dyDescent="0.3">
      <c r="A25056" s="341">
        <v>44072.057638483799</v>
      </c>
      <c r="B25056" s="318">
        <v>41901.862000000001</v>
      </c>
      <c r="C25056" s="318">
        <f t="shared" si="562"/>
        <v>0.23200000000360887</v>
      </c>
      <c r="D25056" s="419">
        <f t="shared" si="563"/>
        <v>0.11600000000180444</v>
      </c>
      <c r="H25056" s="406"/>
      <c r="J25056" s="82">
        <v>9</v>
      </c>
      <c r="K25056" s="319">
        <v>2</v>
      </c>
    </row>
    <row r="25057" spans="1:11" x14ac:dyDescent="0.3">
      <c r="A25057" s="341">
        <v>44072.09930509259</v>
      </c>
      <c r="B25057" s="318">
        <v>41902.11</v>
      </c>
      <c r="C25057" s="318">
        <f t="shared" si="562"/>
        <v>0.24799999999959255</v>
      </c>
      <c r="D25057" s="419">
        <f t="shared" si="563"/>
        <v>0.12399999999979627</v>
      </c>
      <c r="H25057" s="406"/>
      <c r="J25057" s="82">
        <v>10</v>
      </c>
      <c r="K25057" s="320">
        <v>3</v>
      </c>
    </row>
    <row r="25058" spans="1:11" x14ac:dyDescent="0.3">
      <c r="A25058" s="341">
        <v>44072.140971701388</v>
      </c>
      <c r="B25058" s="318">
        <v>41902.357000000004</v>
      </c>
      <c r="C25058" s="318">
        <f t="shared" si="562"/>
        <v>0.2470000000030268</v>
      </c>
      <c r="D25058" s="419">
        <f t="shared" si="563"/>
        <v>0.1235000000015134</v>
      </c>
      <c r="H25058" s="406"/>
      <c r="J25058" s="82">
        <v>11</v>
      </c>
      <c r="K25058" s="321">
        <v>4</v>
      </c>
    </row>
    <row r="25059" spans="1:11" x14ac:dyDescent="0.3">
      <c r="A25059" s="341">
        <v>44072.182638310187</v>
      </c>
      <c r="B25059" s="318">
        <v>41902.593999999997</v>
      </c>
      <c r="C25059" s="318">
        <f t="shared" si="562"/>
        <v>0.23699999999371357</v>
      </c>
      <c r="D25059" s="419">
        <f t="shared" si="563"/>
        <v>0.11849999999685679</v>
      </c>
      <c r="H25059" s="406"/>
      <c r="J25059" s="82">
        <v>12</v>
      </c>
      <c r="K25059" s="391">
        <v>1</v>
      </c>
    </row>
    <row r="25060" spans="1:11" x14ac:dyDescent="0.3">
      <c r="A25060" s="341">
        <v>44072.224304918978</v>
      </c>
      <c r="B25060" s="318">
        <v>41902.839999999997</v>
      </c>
      <c r="C25060" s="318">
        <f t="shared" si="562"/>
        <v>0.24599999999918509</v>
      </c>
      <c r="D25060" s="419">
        <f t="shared" si="563"/>
        <v>0.12299999999959255</v>
      </c>
      <c r="H25060" s="406"/>
      <c r="J25060" s="82">
        <v>13</v>
      </c>
      <c r="K25060" s="319">
        <v>2</v>
      </c>
    </row>
    <row r="25061" spans="1:11" x14ac:dyDescent="0.3">
      <c r="A25061" s="341">
        <v>44072.265971527777</v>
      </c>
      <c r="B25061" s="318">
        <v>41903.089999999997</v>
      </c>
      <c r="C25061" s="318">
        <f t="shared" si="562"/>
        <v>0.25</v>
      </c>
      <c r="D25061" s="419">
        <f t="shared" si="563"/>
        <v>0.125</v>
      </c>
      <c r="H25061" s="406"/>
      <c r="J25061" s="82">
        <v>14</v>
      </c>
      <c r="K25061" s="320">
        <v>3</v>
      </c>
    </row>
    <row r="25062" spans="1:11" x14ac:dyDescent="0.3">
      <c r="A25062" s="341">
        <v>44072.307638136575</v>
      </c>
      <c r="B25062" s="318">
        <v>41903.339</v>
      </c>
      <c r="C25062" s="318">
        <f t="shared" si="562"/>
        <v>0.24900000000343425</v>
      </c>
      <c r="D25062" s="419">
        <f t="shared" si="563"/>
        <v>0.12450000000171713</v>
      </c>
      <c r="H25062" s="406"/>
      <c r="J25062" s="82">
        <v>15</v>
      </c>
      <c r="K25062" s="321">
        <v>4</v>
      </c>
    </row>
    <row r="25063" spans="1:11" x14ac:dyDescent="0.3">
      <c r="A25063" s="341">
        <v>44072.349304745374</v>
      </c>
      <c r="B25063" s="318">
        <v>41903.58</v>
      </c>
      <c r="C25063" s="318">
        <f t="shared" si="562"/>
        <v>0.24100000000180444</v>
      </c>
      <c r="D25063" s="419">
        <f t="shared" si="563"/>
        <v>0.12050000000090222</v>
      </c>
      <c r="H25063" s="406"/>
      <c r="J25063" s="82">
        <v>16</v>
      </c>
      <c r="K25063" s="391">
        <v>1</v>
      </c>
    </row>
    <row r="25064" spans="1:11" x14ac:dyDescent="0.3">
      <c r="A25064" s="341">
        <v>44072.390971354165</v>
      </c>
      <c r="B25064" s="318">
        <v>41903.828999999998</v>
      </c>
      <c r="C25064" s="318">
        <f t="shared" si="562"/>
        <v>0.24899999999615829</v>
      </c>
      <c r="D25064" s="419">
        <f t="shared" si="563"/>
        <v>0.12449999999807915</v>
      </c>
      <c r="H25064" s="406"/>
      <c r="J25064" s="82">
        <v>17</v>
      </c>
      <c r="K25064" s="319">
        <v>2</v>
      </c>
    </row>
    <row r="25065" spans="1:11" x14ac:dyDescent="0.3">
      <c r="A25065" s="341">
        <v>44072.432637962964</v>
      </c>
      <c r="B25065" s="318">
        <v>41904.080999999998</v>
      </c>
      <c r="C25065" s="318">
        <f t="shared" si="562"/>
        <v>0.25200000000040745</v>
      </c>
      <c r="D25065" s="419">
        <f t="shared" si="563"/>
        <v>0.12600000000020373</v>
      </c>
      <c r="H25065" s="406"/>
      <c r="J25065" s="82">
        <v>18</v>
      </c>
      <c r="K25065" s="320">
        <v>3</v>
      </c>
    </row>
    <row r="25066" spans="1:11" x14ac:dyDescent="0.3">
      <c r="A25066" s="341">
        <v>44072.474304571762</v>
      </c>
      <c r="B25066" s="318">
        <v>41904.328999999998</v>
      </c>
      <c r="C25066" s="318">
        <f t="shared" si="562"/>
        <v>0.24799999999959255</v>
      </c>
      <c r="D25066" s="419">
        <f t="shared" si="563"/>
        <v>0.12399999999979627</v>
      </c>
      <c r="H25066" s="406"/>
      <c r="J25066" s="82">
        <v>19</v>
      </c>
      <c r="K25066" s="321">
        <v>4</v>
      </c>
    </row>
    <row r="25067" spans="1:11" x14ac:dyDescent="0.3">
      <c r="A25067" s="341">
        <v>44072.515971180554</v>
      </c>
      <c r="B25067" s="318">
        <v>41904.565000000002</v>
      </c>
      <c r="C25067" s="318">
        <f t="shared" si="562"/>
        <v>0.23600000000442378</v>
      </c>
      <c r="D25067" s="419">
        <f t="shared" si="563"/>
        <v>0.11800000000221189</v>
      </c>
      <c r="H25067" s="406"/>
      <c r="J25067" s="82">
        <v>20</v>
      </c>
      <c r="K25067" s="391">
        <v>1</v>
      </c>
    </row>
    <row r="25068" spans="1:11" x14ac:dyDescent="0.3">
      <c r="A25068" s="341">
        <v>44072.557637789352</v>
      </c>
      <c r="B25068" s="318">
        <v>41904.809000000001</v>
      </c>
      <c r="C25068" s="318">
        <f t="shared" si="562"/>
        <v>0.24399999999877764</v>
      </c>
      <c r="D25068" s="419">
        <f t="shared" si="563"/>
        <v>0.12199999999938882</v>
      </c>
      <c r="H25068" s="406"/>
      <c r="J25068" s="82">
        <v>21</v>
      </c>
      <c r="K25068" s="319">
        <v>2</v>
      </c>
    </row>
    <row r="25069" spans="1:11" x14ac:dyDescent="0.3">
      <c r="A25069" s="341">
        <v>44072.599304398151</v>
      </c>
      <c r="B25069" s="318">
        <v>41905.057999999997</v>
      </c>
      <c r="C25069" s="318">
        <f t="shared" si="562"/>
        <v>0.24899999999615829</v>
      </c>
      <c r="D25069" s="419">
        <f t="shared" si="563"/>
        <v>0.12449999999807915</v>
      </c>
      <c r="H25069" s="406"/>
      <c r="J25069" s="82">
        <v>22</v>
      </c>
      <c r="K25069" s="320">
        <v>3</v>
      </c>
    </row>
    <row r="25070" spans="1:11" x14ac:dyDescent="0.3">
      <c r="A25070" s="341">
        <v>44072.640971006942</v>
      </c>
      <c r="B25070" s="318">
        <v>41905.302000000003</v>
      </c>
      <c r="C25070" s="318">
        <f t="shared" si="562"/>
        <v>0.2440000000060536</v>
      </c>
      <c r="D25070" s="419">
        <f t="shared" si="563"/>
        <v>0.1220000000030268</v>
      </c>
      <c r="H25070" s="406"/>
      <c r="J25070" s="82">
        <v>23</v>
      </c>
      <c r="K25070" s="321">
        <v>4</v>
      </c>
    </row>
    <row r="25071" spans="1:11" x14ac:dyDescent="0.3">
      <c r="A25071" s="341">
        <v>44072.682637615741</v>
      </c>
      <c r="B25071" s="318">
        <v>41905.538</v>
      </c>
      <c r="C25071" s="318">
        <f t="shared" si="562"/>
        <v>0.23599999999714782</v>
      </c>
      <c r="D25071" s="419">
        <f t="shared" si="563"/>
        <v>0.11799999999857391</v>
      </c>
      <c r="H25071" s="406"/>
      <c r="J25071" s="82">
        <v>24</v>
      </c>
      <c r="K25071" s="391">
        <v>1</v>
      </c>
    </row>
    <row r="25072" spans="1:11" x14ac:dyDescent="0.3">
      <c r="A25072" s="341">
        <v>44072.724304224539</v>
      </c>
      <c r="B25072" s="318">
        <v>41905.777999999998</v>
      </c>
      <c r="C25072" s="318">
        <f t="shared" si="562"/>
        <v>0.23999999999796273</v>
      </c>
      <c r="D25072" s="419">
        <f t="shared" si="563"/>
        <v>0.11999999999898137</v>
      </c>
      <c r="H25072" s="406"/>
      <c r="J25072" s="82">
        <v>25</v>
      </c>
      <c r="K25072" s="319">
        <v>2</v>
      </c>
    </row>
    <row r="25073" spans="1:11" x14ac:dyDescent="0.3">
      <c r="A25073" s="341">
        <v>44072.76597083333</v>
      </c>
      <c r="B25073" s="318">
        <v>41906.021000000001</v>
      </c>
      <c r="C25073" s="318">
        <f t="shared" si="562"/>
        <v>0.24300000000221189</v>
      </c>
      <c r="D25073" s="419">
        <f t="shared" si="563"/>
        <v>0.12150000000110595</v>
      </c>
      <c r="H25073" s="406"/>
      <c r="J25073" s="82">
        <v>26</v>
      </c>
      <c r="K25073" s="320">
        <v>3</v>
      </c>
    </row>
    <row r="25074" spans="1:11" x14ac:dyDescent="0.3">
      <c r="A25074" s="341">
        <v>44072.807637442129</v>
      </c>
      <c r="B25074" s="318">
        <v>41906.267999999996</v>
      </c>
      <c r="C25074" s="318">
        <f t="shared" si="562"/>
        <v>0.24699999999575084</v>
      </c>
      <c r="D25074" s="419">
        <f t="shared" si="563"/>
        <v>0.12349999999787542</v>
      </c>
      <c r="H25074" s="406"/>
      <c r="J25074" s="82">
        <v>27</v>
      </c>
      <c r="K25074" s="321">
        <v>4</v>
      </c>
    </row>
    <row r="25075" spans="1:11" x14ac:dyDescent="0.3">
      <c r="A25075" s="341">
        <v>44072.849304050927</v>
      </c>
      <c r="B25075" s="318">
        <v>41906.498</v>
      </c>
      <c r="C25075" s="318">
        <f t="shared" si="562"/>
        <v>0.23000000000320142</v>
      </c>
      <c r="D25075" s="419">
        <f t="shared" si="563"/>
        <v>0.11500000000160071</v>
      </c>
      <c r="H25075" s="406"/>
      <c r="J25075" s="82">
        <v>28</v>
      </c>
      <c r="K25075" s="391">
        <v>1</v>
      </c>
    </row>
    <row r="25076" spans="1:11" x14ac:dyDescent="0.3">
      <c r="A25076" s="341">
        <v>44072.890970659719</v>
      </c>
      <c r="B25076" s="318">
        <v>41906.730000000003</v>
      </c>
      <c r="C25076" s="318">
        <f t="shared" si="562"/>
        <v>0.23200000000360887</v>
      </c>
      <c r="D25076" s="419">
        <f t="shared" si="563"/>
        <v>0.11600000000180444</v>
      </c>
      <c r="H25076" s="406"/>
      <c r="J25076" s="82">
        <v>29</v>
      </c>
      <c r="K25076" s="319">
        <v>2</v>
      </c>
    </row>
    <row r="25077" spans="1:11" x14ac:dyDescent="0.3">
      <c r="A25077" s="341">
        <v>44072.932637268517</v>
      </c>
      <c r="B25077" s="318">
        <v>41906.974999999999</v>
      </c>
      <c r="C25077" s="318">
        <f t="shared" si="562"/>
        <v>0.24499999999534339</v>
      </c>
      <c r="D25077" s="419">
        <f t="shared" si="563"/>
        <v>0.12249999999767169</v>
      </c>
      <c r="H25077" s="406"/>
      <c r="J25077" s="82">
        <v>30</v>
      </c>
      <c r="K25077" s="320">
        <v>3</v>
      </c>
    </row>
    <row r="25078" spans="1:11" x14ac:dyDescent="0.3">
      <c r="A25078" s="341">
        <v>44072.974303877316</v>
      </c>
      <c r="B25078" s="318">
        <v>41907.220999999998</v>
      </c>
      <c r="C25078" s="318">
        <f t="shared" si="562"/>
        <v>0.24599999999918509</v>
      </c>
      <c r="D25078" s="419">
        <f t="shared" si="563"/>
        <v>0.12299999999959255</v>
      </c>
      <c r="E25078" s="336">
        <f>SUM(C25055:C25078)*7.4805194805</f>
        <v>43.551584415471872</v>
      </c>
      <c r="F25078" s="324">
        <f>AVERAGE(D25055:D25078)</f>
        <v>0.12129166666666909</v>
      </c>
      <c r="G25078" s="324">
        <f>_xlfn.STDEV.S(D25055:D25078)</f>
        <v>3.3651560676307432E-3</v>
      </c>
      <c r="H25078" s="406"/>
      <c r="J25078" s="82">
        <v>31</v>
      </c>
      <c r="K25078" s="321">
        <v>4</v>
      </c>
    </row>
    <row r="25079" spans="1:11" x14ac:dyDescent="0.3">
      <c r="A25079" s="341">
        <v>44073.015970486114</v>
      </c>
      <c r="B25079" s="318">
        <v>41907.46</v>
      </c>
      <c r="C25079" s="318">
        <f t="shared" si="562"/>
        <v>0.23900000000139698</v>
      </c>
      <c r="D25079" s="419">
        <f t="shared" si="563"/>
        <v>0.11950000000069849</v>
      </c>
      <c r="H25079" s="406"/>
      <c r="J25079" s="82">
        <v>32</v>
      </c>
      <c r="K25079" s="391">
        <v>1</v>
      </c>
    </row>
    <row r="25080" spans="1:11" x14ac:dyDescent="0.3">
      <c r="A25080" s="341">
        <v>44073.057637094906</v>
      </c>
      <c r="B25080" s="318">
        <v>41907.692000000003</v>
      </c>
      <c r="C25080" s="318">
        <f t="shared" si="562"/>
        <v>0.23200000000360887</v>
      </c>
      <c r="D25080" s="419">
        <f t="shared" si="563"/>
        <v>0.11600000000180444</v>
      </c>
      <c r="H25080" s="406"/>
      <c r="J25080" s="82">
        <v>33</v>
      </c>
      <c r="K25080" s="319">
        <v>2</v>
      </c>
    </row>
    <row r="25081" spans="1:11" x14ac:dyDescent="0.3">
      <c r="A25081" s="341">
        <v>44073.099303703704</v>
      </c>
      <c r="B25081" s="318">
        <v>41907.938999999998</v>
      </c>
      <c r="C25081" s="318">
        <f t="shared" si="562"/>
        <v>0.24699999999575084</v>
      </c>
      <c r="D25081" s="419">
        <f t="shared" si="563"/>
        <v>0.12349999999787542</v>
      </c>
      <c r="H25081" s="406"/>
      <c r="J25081" s="82">
        <v>34</v>
      </c>
      <c r="K25081" s="320">
        <v>3</v>
      </c>
    </row>
    <row r="25082" spans="1:11" x14ac:dyDescent="0.3">
      <c r="A25082" s="341">
        <v>44073.140970312503</v>
      </c>
      <c r="B25082" s="318">
        <v>41908.19</v>
      </c>
      <c r="C25082" s="318">
        <f t="shared" si="562"/>
        <v>0.25100000000384171</v>
      </c>
      <c r="D25082" s="419">
        <f t="shared" si="563"/>
        <v>0.12550000000192085</v>
      </c>
      <c r="H25082" s="406"/>
      <c r="J25082" s="82">
        <v>35</v>
      </c>
      <c r="K25082" s="321">
        <v>4</v>
      </c>
    </row>
    <row r="25083" spans="1:11" x14ac:dyDescent="0.3">
      <c r="A25083" s="341">
        <v>44073.182636921294</v>
      </c>
      <c r="B25083" s="318">
        <v>41908.436999999998</v>
      </c>
      <c r="C25083" s="318">
        <f t="shared" si="562"/>
        <v>0.24699999999575084</v>
      </c>
      <c r="D25083" s="419">
        <f t="shared" si="563"/>
        <v>0.12349999999787542</v>
      </c>
      <c r="H25083" s="406"/>
      <c r="J25083" s="82">
        <v>36</v>
      </c>
      <c r="K25083" s="391">
        <v>1</v>
      </c>
    </row>
    <row r="25084" spans="1:11" x14ac:dyDescent="0.3">
      <c r="A25084" s="341">
        <v>44073.224303530093</v>
      </c>
      <c r="B25084" s="318">
        <v>41908.678999999996</v>
      </c>
      <c r="C25084" s="318">
        <f t="shared" si="562"/>
        <v>0.24199999999837019</v>
      </c>
      <c r="D25084" s="419">
        <f t="shared" si="563"/>
        <v>0.12099999999918509</v>
      </c>
      <c r="H25084" s="406"/>
      <c r="J25084" s="82">
        <v>37</v>
      </c>
      <c r="K25084" s="319">
        <v>2</v>
      </c>
    </row>
    <row r="25085" spans="1:11" x14ac:dyDescent="0.3">
      <c r="A25085" s="341">
        <v>44073.265970138891</v>
      </c>
      <c r="B25085" s="318">
        <v>41908.93</v>
      </c>
      <c r="C25085" s="318">
        <f t="shared" si="562"/>
        <v>0.25100000000384171</v>
      </c>
      <c r="D25085" s="419">
        <f t="shared" si="563"/>
        <v>0.12550000000192085</v>
      </c>
      <c r="H25085" s="406"/>
      <c r="J25085" s="82">
        <v>38</v>
      </c>
      <c r="K25085" s="320">
        <v>3</v>
      </c>
    </row>
    <row r="25086" spans="1:11" x14ac:dyDescent="0.3">
      <c r="A25086" s="341">
        <v>44073.307636747682</v>
      </c>
      <c r="B25086" s="318">
        <v>41909.182000000001</v>
      </c>
      <c r="C25086" s="318">
        <f t="shared" si="562"/>
        <v>0.25200000000040745</v>
      </c>
      <c r="D25086" s="419">
        <f t="shared" si="563"/>
        <v>0.12600000000020373</v>
      </c>
      <c r="H25086" s="406"/>
      <c r="J25086" s="82">
        <v>39</v>
      </c>
      <c r="K25086" s="321">
        <v>4</v>
      </c>
    </row>
    <row r="25087" spans="1:11" x14ac:dyDescent="0.3">
      <c r="A25087" s="341">
        <v>44073.349303356481</v>
      </c>
      <c r="B25087" s="318">
        <v>41909.43</v>
      </c>
      <c r="C25087" s="318">
        <f t="shared" si="562"/>
        <v>0.24799999999959255</v>
      </c>
      <c r="D25087" s="419">
        <f t="shared" si="563"/>
        <v>0.12399999999979627</v>
      </c>
      <c r="H25087" s="406"/>
      <c r="J25087" s="82">
        <v>40</v>
      </c>
      <c r="K25087" s="391">
        <v>1</v>
      </c>
    </row>
    <row r="25088" spans="1:11" x14ac:dyDescent="0.3">
      <c r="A25088" s="341">
        <v>44073.39096996528</v>
      </c>
      <c r="B25088" s="318">
        <v>41909.67</v>
      </c>
      <c r="C25088" s="318">
        <f t="shared" si="562"/>
        <v>0.23999999999796273</v>
      </c>
      <c r="D25088" s="419">
        <f t="shared" si="563"/>
        <v>0.11999999999898137</v>
      </c>
      <c r="H25088" s="406"/>
      <c r="J25088" s="82">
        <v>41</v>
      </c>
      <c r="K25088" s="319">
        <v>2</v>
      </c>
    </row>
    <row r="25089" spans="1:11" x14ac:dyDescent="0.3">
      <c r="A25089" s="341">
        <v>44073.432636574071</v>
      </c>
      <c r="B25089" s="318">
        <v>41909.913</v>
      </c>
      <c r="C25089" s="318">
        <f t="shared" si="562"/>
        <v>0.24300000000221189</v>
      </c>
      <c r="D25089" s="419">
        <f t="shared" si="563"/>
        <v>0.12150000000110595</v>
      </c>
      <c r="H25089" s="406"/>
      <c r="J25089" s="82">
        <v>42</v>
      </c>
      <c r="K25089" s="320">
        <v>3</v>
      </c>
    </row>
    <row r="25090" spans="1:11" x14ac:dyDescent="0.3">
      <c r="A25090" s="341">
        <v>44073.474303182869</v>
      </c>
      <c r="B25090" s="318">
        <v>41910.158000000003</v>
      </c>
      <c r="C25090" s="318">
        <f t="shared" si="562"/>
        <v>0.24500000000261934</v>
      </c>
      <c r="D25090" s="419">
        <f t="shared" si="563"/>
        <v>0.12250000000130967</v>
      </c>
      <c r="H25090" s="406"/>
      <c r="J25090" s="82">
        <v>43</v>
      </c>
      <c r="K25090" s="321">
        <v>4</v>
      </c>
    </row>
    <row r="25091" spans="1:11" x14ac:dyDescent="0.3">
      <c r="A25091" s="341">
        <v>44073.515969791668</v>
      </c>
      <c r="B25091" s="318">
        <v>41910.398999999998</v>
      </c>
      <c r="C25091" s="318">
        <f t="shared" si="562"/>
        <v>0.24099999999452848</v>
      </c>
      <c r="D25091" s="419">
        <f t="shared" si="563"/>
        <v>0.12049999999726424</v>
      </c>
      <c r="H25091" s="406"/>
      <c r="J25091" s="82">
        <v>44</v>
      </c>
      <c r="K25091" s="391">
        <v>1</v>
      </c>
    </row>
    <row r="25092" spans="1:11" x14ac:dyDescent="0.3">
      <c r="A25092" s="341">
        <v>44073.557636400466</v>
      </c>
      <c r="B25092" s="318">
        <v>41910.635000000002</v>
      </c>
      <c r="C25092" s="318">
        <f t="shared" si="562"/>
        <v>0.23600000000442378</v>
      </c>
      <c r="D25092" s="419">
        <f t="shared" si="563"/>
        <v>0.11800000000221189</v>
      </c>
      <c r="H25092" s="406"/>
      <c r="J25092" s="82">
        <v>45</v>
      </c>
      <c r="K25092" s="319">
        <v>2</v>
      </c>
    </row>
    <row r="25093" spans="1:11" x14ac:dyDescent="0.3">
      <c r="A25093" s="341">
        <v>44073.599303009258</v>
      </c>
      <c r="B25093" s="318">
        <v>41910.874000000003</v>
      </c>
      <c r="C25093" s="318">
        <f t="shared" si="562"/>
        <v>0.23900000000139698</v>
      </c>
      <c r="D25093" s="419">
        <f t="shared" si="563"/>
        <v>0.11950000000069849</v>
      </c>
      <c r="H25093" s="406"/>
      <c r="J25093" s="82">
        <v>46</v>
      </c>
      <c r="K25093" s="320">
        <v>3</v>
      </c>
    </row>
    <row r="25094" spans="1:11" x14ac:dyDescent="0.3">
      <c r="A25094" s="341">
        <v>44073.640969618056</v>
      </c>
      <c r="B25094" s="318">
        <v>41911.116999999998</v>
      </c>
      <c r="C25094" s="318">
        <f t="shared" si="562"/>
        <v>0.24299999999493593</v>
      </c>
      <c r="D25094" s="419">
        <f t="shared" si="563"/>
        <v>0.12149999999746797</v>
      </c>
      <c r="H25094" s="406"/>
      <c r="J25094" s="82">
        <v>47</v>
      </c>
      <c r="K25094" s="321">
        <v>4</v>
      </c>
    </row>
    <row r="25095" spans="1:11" x14ac:dyDescent="0.3">
      <c r="A25095" s="341">
        <v>44073.682636226855</v>
      </c>
      <c r="B25095" s="318">
        <v>41911.351999999999</v>
      </c>
      <c r="C25095" s="318">
        <f t="shared" si="562"/>
        <v>0.23500000000058208</v>
      </c>
      <c r="D25095" s="419">
        <f t="shared" si="563"/>
        <v>0.11750000000029104</v>
      </c>
      <c r="H25095" s="406"/>
      <c r="J25095" s="82">
        <v>48</v>
      </c>
      <c r="K25095" s="391">
        <v>1</v>
      </c>
    </row>
    <row r="25096" spans="1:11" x14ac:dyDescent="0.3">
      <c r="A25096" s="341">
        <v>44073.724302835646</v>
      </c>
      <c r="B25096" s="318">
        <v>41911.588000000003</v>
      </c>
      <c r="C25096" s="318">
        <f t="shared" si="562"/>
        <v>0.23600000000442378</v>
      </c>
      <c r="D25096" s="419">
        <f t="shared" si="563"/>
        <v>0.11800000000221189</v>
      </c>
      <c r="H25096" s="406"/>
      <c r="J25096" s="82">
        <v>49</v>
      </c>
      <c r="K25096" s="319">
        <v>2</v>
      </c>
    </row>
    <row r="25097" spans="1:11" x14ac:dyDescent="0.3">
      <c r="A25097" s="341">
        <v>44073.765969444445</v>
      </c>
      <c r="B25097" s="318">
        <v>41911.836000000003</v>
      </c>
      <c r="C25097" s="318">
        <f t="shared" si="562"/>
        <v>0.24799999999959255</v>
      </c>
      <c r="D25097" s="419">
        <f t="shared" si="563"/>
        <v>0.12399999999979627</v>
      </c>
      <c r="H25097" s="406"/>
      <c r="J25097" s="82">
        <v>50</v>
      </c>
      <c r="K25097" s="320">
        <v>3</v>
      </c>
    </row>
    <row r="25098" spans="1:11" x14ac:dyDescent="0.3">
      <c r="A25098" s="341">
        <v>44073.807636053243</v>
      </c>
      <c r="B25098" s="318">
        <v>41912.067999999999</v>
      </c>
      <c r="C25098" s="318">
        <f t="shared" si="562"/>
        <v>0.23199999999633292</v>
      </c>
      <c r="D25098" s="419">
        <f t="shared" si="563"/>
        <v>0.11599999999816646</v>
      </c>
      <c r="H25098" s="406"/>
      <c r="J25098" s="82">
        <v>51</v>
      </c>
      <c r="K25098" s="321">
        <v>4</v>
      </c>
    </row>
    <row r="25099" spans="1:11" x14ac:dyDescent="0.3">
      <c r="A25099" s="341">
        <v>44073.849302662034</v>
      </c>
      <c r="B25099" s="318">
        <v>41912.305</v>
      </c>
      <c r="C25099" s="318">
        <f t="shared" si="562"/>
        <v>0.23700000000098953</v>
      </c>
      <c r="D25099" s="419">
        <f t="shared" si="563"/>
        <v>0.11850000000049477</v>
      </c>
      <c r="H25099" s="406"/>
      <c r="J25099" s="82">
        <v>52</v>
      </c>
      <c r="K25099" s="391">
        <v>1</v>
      </c>
    </row>
    <row r="25100" spans="1:11" x14ac:dyDescent="0.3">
      <c r="A25100" s="341">
        <v>44073.890969270833</v>
      </c>
      <c r="B25100" s="318">
        <v>41912.538</v>
      </c>
      <c r="C25100" s="318">
        <f t="shared" si="562"/>
        <v>0.23300000000017462</v>
      </c>
      <c r="D25100" s="419">
        <f t="shared" si="563"/>
        <v>0.11650000000008731</v>
      </c>
      <c r="H25100" s="406"/>
      <c r="J25100" s="82">
        <v>53</v>
      </c>
      <c r="K25100" s="319">
        <v>2</v>
      </c>
    </row>
    <row r="25101" spans="1:11" x14ac:dyDescent="0.3">
      <c r="A25101" s="341">
        <v>44073.932635879632</v>
      </c>
      <c r="B25101" s="318">
        <v>41912.769999999997</v>
      </c>
      <c r="C25101" s="318">
        <f t="shared" si="562"/>
        <v>0.23199999999633292</v>
      </c>
      <c r="D25101" s="419">
        <f t="shared" si="563"/>
        <v>0.11599999999816646</v>
      </c>
      <c r="H25101" s="406"/>
      <c r="J25101" s="82">
        <v>54</v>
      </c>
      <c r="K25101" s="320">
        <v>3</v>
      </c>
    </row>
    <row r="25102" spans="1:11" x14ac:dyDescent="0.3">
      <c r="A25102" s="341">
        <v>44073.974302488423</v>
      </c>
      <c r="B25102" s="318">
        <v>41913.01</v>
      </c>
      <c r="C25102" s="318">
        <f t="shared" si="562"/>
        <v>0.24000000000523869</v>
      </c>
      <c r="D25102" s="419">
        <f t="shared" si="563"/>
        <v>0.12000000000261934</v>
      </c>
      <c r="E25102" s="336">
        <f>SUM(C25079:C25102)*7.4805194805</f>
        <v>43.304727272646723</v>
      </c>
      <c r="F25102" s="324">
        <f>AVERAGE(D25079:D25102)</f>
        <v>0.1206041666667564</v>
      </c>
      <c r="G25102" s="324">
        <f>_xlfn.STDEV.S(D25079:D25102)</f>
        <v>3.1861765510499563E-3</v>
      </c>
      <c r="H25102" s="404"/>
      <c r="I25102" s="344">
        <f>AVERAGE(D24934:D25102)</f>
        <v>0.12143154761904607</v>
      </c>
      <c r="J25102" s="82">
        <v>55</v>
      </c>
      <c r="K25102" s="321">
        <v>4</v>
      </c>
    </row>
    <row r="25103" spans="1:11" x14ac:dyDescent="0.3">
      <c r="A25103" s="341">
        <v>44074.015969097221</v>
      </c>
      <c r="B25103" s="318">
        <v>41913.252999999997</v>
      </c>
      <c r="C25103" s="318">
        <f t="shared" si="562"/>
        <v>0.24299999999493593</v>
      </c>
      <c r="D25103" s="419">
        <f t="shared" si="563"/>
        <v>0.12149999999746797</v>
      </c>
      <c r="H25103" s="406"/>
      <c r="J25103" s="82">
        <v>56</v>
      </c>
      <c r="K25103" s="391">
        <v>1</v>
      </c>
    </row>
    <row r="25104" spans="1:11" x14ac:dyDescent="0.3">
      <c r="A25104" s="341">
        <v>44074.05763570602</v>
      </c>
      <c r="B25104" s="318">
        <v>41913.493000000002</v>
      </c>
      <c r="C25104" s="318">
        <f t="shared" si="562"/>
        <v>0.24000000000523869</v>
      </c>
      <c r="D25104" s="419">
        <f t="shared" si="563"/>
        <v>0.12000000000261934</v>
      </c>
      <c r="H25104" s="406"/>
      <c r="J25104" s="82">
        <v>57</v>
      </c>
      <c r="K25104" s="319">
        <v>2</v>
      </c>
    </row>
    <row r="25105" spans="1:11" x14ac:dyDescent="0.3">
      <c r="A25105" s="341">
        <v>44074.099302314811</v>
      </c>
      <c r="B25105" s="318">
        <v>41913.732000000004</v>
      </c>
      <c r="C25105" s="318">
        <f t="shared" si="562"/>
        <v>0.23900000000139698</v>
      </c>
      <c r="D25105" s="419">
        <f t="shared" si="563"/>
        <v>0.11950000000069849</v>
      </c>
      <c r="H25105" s="406"/>
      <c r="J25105" s="82">
        <v>58</v>
      </c>
      <c r="K25105" s="320">
        <v>3</v>
      </c>
    </row>
    <row r="25106" spans="1:11" x14ac:dyDescent="0.3">
      <c r="A25106" s="341">
        <v>44074.14096892361</v>
      </c>
      <c r="B25106" s="318">
        <v>41913.980000000003</v>
      </c>
      <c r="C25106" s="318">
        <f t="shared" si="562"/>
        <v>0.24799999999959255</v>
      </c>
      <c r="D25106" s="419">
        <f t="shared" si="563"/>
        <v>0.12399999999979627</v>
      </c>
      <c r="H25106" s="406"/>
      <c r="J25106" s="82">
        <v>59</v>
      </c>
      <c r="K25106" s="321">
        <v>4</v>
      </c>
    </row>
    <row r="25107" spans="1:11" x14ac:dyDescent="0.3">
      <c r="A25107" s="341">
        <v>44074.182635532408</v>
      </c>
      <c r="B25107" s="318">
        <v>41914.228000000003</v>
      </c>
      <c r="C25107" s="318">
        <f t="shared" si="562"/>
        <v>0.24799999999959255</v>
      </c>
      <c r="D25107" s="419">
        <f t="shared" si="563"/>
        <v>0.12399999999979627</v>
      </c>
      <c r="H25107" s="406"/>
      <c r="J25107" s="82">
        <v>60</v>
      </c>
      <c r="K25107" s="391">
        <v>1</v>
      </c>
    </row>
    <row r="25108" spans="1:11" x14ac:dyDescent="0.3">
      <c r="A25108" s="341">
        <v>44074.224302141207</v>
      </c>
      <c r="B25108" s="318">
        <v>41914.472000000002</v>
      </c>
      <c r="C25108" s="318">
        <f t="shared" si="562"/>
        <v>0.24399999999877764</v>
      </c>
      <c r="D25108" s="419">
        <f t="shared" si="563"/>
        <v>0.12199999999938882</v>
      </c>
      <c r="H25108" s="406"/>
      <c r="J25108" s="82">
        <v>61</v>
      </c>
      <c r="K25108" s="319">
        <v>2</v>
      </c>
    </row>
    <row r="25109" spans="1:11" x14ac:dyDescent="0.3">
      <c r="A25109" s="341">
        <v>44074.265968749998</v>
      </c>
      <c r="B25109" s="318">
        <v>41914.713000000003</v>
      </c>
      <c r="C25109" s="318">
        <f t="shared" si="562"/>
        <v>0.24100000000180444</v>
      </c>
      <c r="D25109" s="419">
        <f t="shared" si="563"/>
        <v>0.12050000000090222</v>
      </c>
      <c r="H25109" s="406"/>
      <c r="J25109" s="82">
        <v>62</v>
      </c>
      <c r="K25109" s="320">
        <v>3</v>
      </c>
    </row>
    <row r="25110" spans="1:11" x14ac:dyDescent="0.3">
      <c r="A25110" s="341">
        <v>44074.307635358797</v>
      </c>
      <c r="B25110" s="318">
        <v>41914.968000000001</v>
      </c>
      <c r="C25110" s="318">
        <f t="shared" si="562"/>
        <v>0.25499999999738066</v>
      </c>
      <c r="D25110" s="419">
        <f t="shared" si="563"/>
        <v>0.12749999999869033</v>
      </c>
      <c r="H25110" s="406"/>
      <c r="J25110" s="82">
        <v>63</v>
      </c>
      <c r="K25110" s="321">
        <v>4</v>
      </c>
    </row>
    <row r="25111" spans="1:11" x14ac:dyDescent="0.3">
      <c r="A25111" s="341">
        <v>44074.349301967595</v>
      </c>
      <c r="B25111" s="318">
        <v>41915.222000000002</v>
      </c>
      <c r="C25111" s="318">
        <f t="shared" si="562"/>
        <v>0.25400000000081491</v>
      </c>
      <c r="D25111" s="419">
        <f t="shared" si="563"/>
        <v>0.12700000000040745</v>
      </c>
      <c r="H25111" s="406"/>
      <c r="J25111" s="82">
        <v>64</v>
      </c>
      <c r="K25111" s="391">
        <v>1</v>
      </c>
    </row>
    <row r="25112" spans="1:11" x14ac:dyDescent="0.3">
      <c r="A25112" s="341">
        <v>44074.390968576387</v>
      </c>
      <c r="B25112" s="318">
        <v>41915.47</v>
      </c>
      <c r="C25112" s="318">
        <f t="shared" si="562"/>
        <v>0.24799999999959255</v>
      </c>
      <c r="D25112" s="419">
        <f t="shared" si="563"/>
        <v>0.12399999999979627</v>
      </c>
      <c r="H25112" s="406"/>
      <c r="J25112" s="82">
        <v>65</v>
      </c>
      <c r="K25112" s="319">
        <v>2</v>
      </c>
    </row>
    <row r="25113" spans="1:11" x14ac:dyDescent="0.3">
      <c r="A25113" s="341">
        <v>44074.432635185185</v>
      </c>
      <c r="B25113" s="318">
        <v>41915.707999999999</v>
      </c>
      <c r="C25113" s="318">
        <f t="shared" ref="C25113:C25147" si="564">B25113-B25112</f>
        <v>0.23799999999755528</v>
      </c>
      <c r="D25113" s="419">
        <f t="shared" ref="D25113:D25147" si="565">C25113/2</f>
        <v>0.11899999999877764</v>
      </c>
      <c r="H25113" s="406"/>
      <c r="J25113" s="82">
        <v>66</v>
      </c>
      <c r="K25113" s="320">
        <v>3</v>
      </c>
    </row>
    <row r="25114" spans="1:11" x14ac:dyDescent="0.3">
      <c r="A25114" s="341">
        <v>44074.474301793984</v>
      </c>
      <c r="B25114" s="318">
        <v>41915.951999999997</v>
      </c>
      <c r="C25114" s="318">
        <f t="shared" si="564"/>
        <v>0.24399999999877764</v>
      </c>
      <c r="D25114" s="419">
        <f t="shared" si="565"/>
        <v>0.12199999999938882</v>
      </c>
      <c r="H25114" s="406"/>
      <c r="J25114" s="82">
        <v>67</v>
      </c>
      <c r="K25114" s="321">
        <v>4</v>
      </c>
    </row>
    <row r="25115" spans="1:11" x14ac:dyDescent="0.3">
      <c r="A25115" s="341">
        <v>44074.515968402775</v>
      </c>
      <c r="B25115" s="318">
        <v>41916.207999999999</v>
      </c>
      <c r="C25115" s="318">
        <f t="shared" si="564"/>
        <v>0.25600000000122236</v>
      </c>
      <c r="D25115" s="419">
        <f t="shared" si="565"/>
        <v>0.12800000000061118</v>
      </c>
      <c r="H25115" s="406"/>
      <c r="J25115" s="82">
        <v>68</v>
      </c>
      <c r="K25115" s="391">
        <v>1</v>
      </c>
    </row>
    <row r="25116" spans="1:11" x14ac:dyDescent="0.3">
      <c r="A25116" s="341">
        <v>44074.557635011573</v>
      </c>
      <c r="B25116" s="318">
        <v>41916.457999999999</v>
      </c>
      <c r="C25116" s="318">
        <f t="shared" si="564"/>
        <v>0.25</v>
      </c>
      <c r="D25116" s="419">
        <f t="shared" si="565"/>
        <v>0.125</v>
      </c>
      <c r="H25116" s="406"/>
      <c r="J25116" s="82">
        <v>69</v>
      </c>
      <c r="K25116" s="319">
        <v>2</v>
      </c>
    </row>
    <row r="25117" spans="1:11" x14ac:dyDescent="0.3">
      <c r="A25117" s="341">
        <v>44074.599301620372</v>
      </c>
      <c r="B25117" s="318">
        <v>41916.696000000004</v>
      </c>
      <c r="C25117" s="318">
        <f t="shared" si="564"/>
        <v>0.23800000000483124</v>
      </c>
      <c r="D25117" s="419">
        <f t="shared" si="565"/>
        <v>0.11900000000241562</v>
      </c>
      <c r="H25117" s="406"/>
      <c r="J25117" s="82">
        <v>70</v>
      </c>
      <c r="K25117" s="320">
        <v>3</v>
      </c>
    </row>
    <row r="25118" spans="1:11" x14ac:dyDescent="0.3">
      <c r="A25118" s="341">
        <v>44074.640968229163</v>
      </c>
      <c r="B25118" s="318">
        <v>41916.938999999998</v>
      </c>
      <c r="C25118" s="318">
        <f t="shared" si="564"/>
        <v>0.24299999999493593</v>
      </c>
      <c r="D25118" s="419">
        <f t="shared" si="565"/>
        <v>0.12149999999746797</v>
      </c>
      <c r="H25118" s="406"/>
      <c r="J25118" s="82">
        <v>71</v>
      </c>
      <c r="K25118" s="321">
        <v>4</v>
      </c>
    </row>
    <row r="25119" spans="1:11" x14ac:dyDescent="0.3">
      <c r="A25119" s="341">
        <v>44074.682634837962</v>
      </c>
      <c r="B25119" s="318">
        <v>41917.182000000001</v>
      </c>
      <c r="C25119" s="318">
        <f t="shared" si="564"/>
        <v>0.24300000000221189</v>
      </c>
      <c r="D25119" s="419">
        <f t="shared" si="565"/>
        <v>0.12150000000110595</v>
      </c>
      <c r="H25119" s="406"/>
      <c r="J25119" s="82">
        <v>72</v>
      </c>
      <c r="K25119" s="391">
        <v>1</v>
      </c>
    </row>
    <row r="25120" spans="1:11" x14ac:dyDescent="0.3">
      <c r="A25120" s="341">
        <v>44074.72430144676</v>
      </c>
      <c r="B25120" s="318">
        <v>41917.423000000003</v>
      </c>
      <c r="C25120" s="318">
        <f t="shared" si="564"/>
        <v>0.24100000000180444</v>
      </c>
      <c r="D25120" s="419">
        <f t="shared" si="565"/>
        <v>0.12050000000090222</v>
      </c>
      <c r="H25120" s="406"/>
      <c r="J25120" s="82">
        <v>73</v>
      </c>
      <c r="K25120" s="319">
        <v>2</v>
      </c>
    </row>
    <row r="25121" spans="1:11" x14ac:dyDescent="0.3">
      <c r="A25121" s="341">
        <v>44074.765968055559</v>
      </c>
      <c r="B25121" s="318">
        <v>41917.658000000003</v>
      </c>
      <c r="C25121" s="318">
        <f t="shared" si="564"/>
        <v>0.23500000000058208</v>
      </c>
      <c r="D25121" s="419">
        <f t="shared" si="565"/>
        <v>0.11750000000029104</v>
      </c>
      <c r="H25121" s="406"/>
      <c r="J25121" s="82">
        <v>74</v>
      </c>
      <c r="K25121" s="320">
        <v>3</v>
      </c>
    </row>
    <row r="25122" spans="1:11" x14ac:dyDescent="0.3">
      <c r="A25122" s="341">
        <v>44074.80763466435</v>
      </c>
      <c r="B25122" s="318">
        <v>41917.89</v>
      </c>
      <c r="C25122" s="318">
        <f t="shared" si="564"/>
        <v>0.23199999999633292</v>
      </c>
      <c r="D25122" s="419">
        <f t="shared" si="565"/>
        <v>0.11599999999816646</v>
      </c>
      <c r="H25122" s="406"/>
      <c r="J25122" s="82">
        <v>75</v>
      </c>
      <c r="K25122" s="321">
        <v>4</v>
      </c>
    </row>
    <row r="25123" spans="1:11" x14ac:dyDescent="0.3">
      <c r="A25123" s="341">
        <v>44074.849301273149</v>
      </c>
      <c r="B25123" s="318">
        <v>41918.131000000001</v>
      </c>
      <c r="C25123" s="318">
        <f t="shared" si="564"/>
        <v>0.24100000000180444</v>
      </c>
      <c r="D25123" s="419">
        <f t="shared" si="565"/>
        <v>0.12050000000090222</v>
      </c>
      <c r="H25123" s="406"/>
      <c r="J25123" s="82">
        <v>76</v>
      </c>
      <c r="K25123" s="391">
        <v>1</v>
      </c>
    </row>
    <row r="25124" spans="1:11" x14ac:dyDescent="0.3">
      <c r="A25124" s="341">
        <v>44074.890967881947</v>
      </c>
      <c r="B25124" s="318">
        <v>41918.372000000003</v>
      </c>
      <c r="C25124" s="318">
        <f t="shared" si="564"/>
        <v>0.24100000000180444</v>
      </c>
      <c r="D25124" s="419">
        <f t="shared" si="565"/>
        <v>0.12050000000090222</v>
      </c>
      <c r="H25124" s="406"/>
      <c r="J25124" s="82">
        <v>77</v>
      </c>
      <c r="K25124" s="319">
        <v>2</v>
      </c>
    </row>
    <row r="25125" spans="1:11" x14ac:dyDescent="0.3">
      <c r="A25125" s="341">
        <v>44074.932634490739</v>
      </c>
      <c r="B25125" s="318">
        <v>41918.605000000003</v>
      </c>
      <c r="C25125" s="318">
        <f t="shared" si="564"/>
        <v>0.23300000000017462</v>
      </c>
      <c r="D25125" s="419">
        <f t="shared" si="565"/>
        <v>0.11650000000008731</v>
      </c>
      <c r="H25125" s="406"/>
      <c r="J25125" s="82">
        <v>78</v>
      </c>
      <c r="K25125" s="320">
        <v>3</v>
      </c>
    </row>
    <row r="25126" spans="1:11" x14ac:dyDescent="0.3">
      <c r="A25126" s="341">
        <v>44074.974301099537</v>
      </c>
      <c r="B25126" s="318">
        <v>41918.839</v>
      </c>
      <c r="C25126" s="318">
        <f t="shared" si="564"/>
        <v>0.23399999999674037</v>
      </c>
      <c r="D25126" s="419">
        <f t="shared" si="565"/>
        <v>0.11699999999837019</v>
      </c>
      <c r="E25126" s="336">
        <f>SUM(C25103:C25126)*7.4805194805</f>
        <v>43.603948051818826</v>
      </c>
      <c r="F25126" s="324">
        <f>AVERAGE(D25103:D25126)</f>
        <v>0.12143749999995634</v>
      </c>
      <c r="G25126" s="324">
        <f>_xlfn.STDEV.S(D25103:D25126)</f>
        <v>3.3241949008947802E-3</v>
      </c>
      <c r="H25126" s="406"/>
      <c r="J25126" s="82">
        <v>79</v>
      </c>
      <c r="K25126" s="321">
        <v>4</v>
      </c>
    </row>
    <row r="25127" spans="1:11" x14ac:dyDescent="0.3">
      <c r="A25127" s="341">
        <v>44075.015967708336</v>
      </c>
      <c r="B25127" s="318">
        <v>41919.08</v>
      </c>
      <c r="C25127" s="318">
        <f t="shared" si="564"/>
        <v>0.24100000000180444</v>
      </c>
      <c r="D25127" s="419">
        <f t="shared" si="565"/>
        <v>0.12050000000090222</v>
      </c>
      <c r="H25127" s="406"/>
      <c r="J25127" s="82">
        <v>80</v>
      </c>
      <c r="K25127" s="391">
        <v>1</v>
      </c>
    </row>
    <row r="25128" spans="1:11" x14ac:dyDescent="0.3">
      <c r="A25128" s="341">
        <v>44075.057634317127</v>
      </c>
      <c r="B25128" s="318">
        <v>41919.322999999997</v>
      </c>
      <c r="C25128" s="318">
        <f t="shared" si="564"/>
        <v>0.24299999999493593</v>
      </c>
      <c r="D25128" s="419">
        <f t="shared" si="565"/>
        <v>0.12149999999746797</v>
      </c>
      <c r="H25128" s="406"/>
      <c r="J25128" s="82">
        <v>81</v>
      </c>
      <c r="K25128" s="319">
        <v>2</v>
      </c>
    </row>
    <row r="25129" spans="1:11" x14ac:dyDescent="0.3">
      <c r="A25129" s="341">
        <v>44075.099300925925</v>
      </c>
      <c r="B25129" s="318">
        <v>41919.561999999998</v>
      </c>
      <c r="C25129" s="318">
        <f t="shared" si="564"/>
        <v>0.23900000000139698</v>
      </c>
      <c r="D25129" s="419">
        <f t="shared" si="565"/>
        <v>0.11950000000069849</v>
      </c>
      <c r="H25129" s="406"/>
      <c r="J25129" s="82">
        <v>82</v>
      </c>
      <c r="K25129" s="320">
        <v>3</v>
      </c>
    </row>
    <row r="25130" spans="1:11" x14ac:dyDescent="0.3">
      <c r="A25130" s="341">
        <v>44075.140967534724</v>
      </c>
      <c r="B25130" s="318">
        <v>41919.802000000003</v>
      </c>
      <c r="C25130" s="318">
        <f t="shared" si="564"/>
        <v>0.24000000000523869</v>
      </c>
      <c r="D25130" s="419">
        <f t="shared" si="565"/>
        <v>0.12000000000261934</v>
      </c>
      <c r="H25130" s="406"/>
      <c r="J25130" s="82">
        <v>83</v>
      </c>
      <c r="K25130" s="321">
        <v>4</v>
      </c>
    </row>
    <row r="25131" spans="1:11" x14ac:dyDescent="0.3">
      <c r="A25131" s="341">
        <v>44075.182634143515</v>
      </c>
      <c r="B25131" s="318">
        <v>41920.048000000003</v>
      </c>
      <c r="C25131" s="318">
        <f t="shared" si="564"/>
        <v>0.24599999999918509</v>
      </c>
      <c r="D25131" s="419">
        <f t="shared" si="565"/>
        <v>0.12299999999959255</v>
      </c>
      <c r="H25131" s="406"/>
      <c r="J25131" s="82">
        <v>84</v>
      </c>
      <c r="K25131" s="391">
        <v>1</v>
      </c>
    </row>
    <row r="25132" spans="1:11" x14ac:dyDescent="0.3">
      <c r="A25132" s="341">
        <v>44075.224300752314</v>
      </c>
      <c r="B25132" s="318">
        <v>41920.294000000002</v>
      </c>
      <c r="C25132" s="318">
        <f t="shared" si="564"/>
        <v>0.24599999999918509</v>
      </c>
      <c r="D25132" s="419">
        <f t="shared" si="565"/>
        <v>0.12299999999959255</v>
      </c>
      <c r="H25132" s="406"/>
      <c r="J25132" s="82">
        <v>85</v>
      </c>
      <c r="K25132" s="319">
        <v>2</v>
      </c>
    </row>
    <row r="25133" spans="1:11" x14ac:dyDescent="0.3">
      <c r="A25133" s="341">
        <v>44075.265967361112</v>
      </c>
      <c r="B25133" s="318">
        <v>41920.538</v>
      </c>
      <c r="C25133" s="318">
        <f t="shared" si="564"/>
        <v>0.24399999999877764</v>
      </c>
      <c r="D25133" s="419">
        <f t="shared" si="565"/>
        <v>0.12199999999938882</v>
      </c>
      <c r="H25133" s="406"/>
      <c r="J25133" s="82">
        <v>86</v>
      </c>
      <c r="K25133" s="320">
        <v>3</v>
      </c>
    </row>
    <row r="25134" spans="1:11" x14ac:dyDescent="0.3">
      <c r="A25134" s="341">
        <v>44075.307633969911</v>
      </c>
      <c r="B25134" s="318">
        <v>41920.781999999999</v>
      </c>
      <c r="C25134" s="318">
        <f t="shared" si="564"/>
        <v>0.24399999999877764</v>
      </c>
      <c r="D25134" s="419">
        <f t="shared" si="565"/>
        <v>0.12199999999938882</v>
      </c>
      <c r="H25134" s="406"/>
      <c r="J25134" s="82">
        <v>87</v>
      </c>
      <c r="K25134" s="321">
        <v>4</v>
      </c>
    </row>
    <row r="25135" spans="1:11" x14ac:dyDescent="0.3">
      <c r="A25135" s="341">
        <v>44075.349300578702</v>
      </c>
      <c r="B25135" s="318">
        <v>41921.038</v>
      </c>
      <c r="C25135" s="318">
        <f t="shared" si="564"/>
        <v>0.25600000000122236</v>
      </c>
      <c r="D25135" s="419">
        <f t="shared" si="565"/>
        <v>0.12800000000061118</v>
      </c>
      <c r="H25135" s="406"/>
      <c r="J25135" s="82">
        <v>88</v>
      </c>
      <c r="K25135" s="391">
        <v>1</v>
      </c>
    </row>
    <row r="25136" spans="1:11" x14ac:dyDescent="0.3">
      <c r="A25136" s="341">
        <v>44075.390967187501</v>
      </c>
      <c r="B25136" s="318">
        <v>41921.29</v>
      </c>
      <c r="C25136" s="318">
        <f t="shared" si="564"/>
        <v>0.25200000000040745</v>
      </c>
      <c r="D25136" s="419">
        <f t="shared" si="565"/>
        <v>0.12600000000020373</v>
      </c>
      <c r="H25136" s="406"/>
      <c r="J25136" s="82">
        <v>89</v>
      </c>
      <c r="K25136" s="319">
        <v>2</v>
      </c>
    </row>
    <row r="25137" spans="1:12" x14ac:dyDescent="0.3">
      <c r="A25137" s="341">
        <v>44075.432633796299</v>
      </c>
      <c r="B25137" s="318">
        <v>41921.53</v>
      </c>
      <c r="C25137" s="318">
        <f t="shared" si="564"/>
        <v>0.23999999999796273</v>
      </c>
      <c r="D25137" s="419">
        <f t="shared" si="565"/>
        <v>0.11999999999898137</v>
      </c>
      <c r="H25137" s="406"/>
      <c r="J25137" s="82">
        <v>90</v>
      </c>
      <c r="K25137" s="320">
        <v>3</v>
      </c>
    </row>
    <row r="25138" spans="1:12" x14ac:dyDescent="0.3">
      <c r="A25138" s="341">
        <v>44075.474300405091</v>
      </c>
      <c r="B25138" s="318">
        <v>41921.771000000001</v>
      </c>
      <c r="C25138" s="318">
        <f t="shared" si="564"/>
        <v>0.24100000000180444</v>
      </c>
      <c r="D25138" s="419">
        <f t="shared" si="565"/>
        <v>0.12050000000090222</v>
      </c>
      <c r="H25138" s="406"/>
      <c r="J25138" s="82">
        <v>91</v>
      </c>
      <c r="K25138" s="321">
        <v>4</v>
      </c>
    </row>
    <row r="25139" spans="1:12" x14ac:dyDescent="0.3">
      <c r="A25139" s="341">
        <v>44075.515967013889</v>
      </c>
      <c r="B25139" s="318">
        <v>41922.019999999997</v>
      </c>
      <c r="C25139" s="318">
        <f t="shared" si="564"/>
        <v>0.24899999999615829</v>
      </c>
      <c r="D25139" s="419">
        <f t="shared" si="565"/>
        <v>0.12449999999807915</v>
      </c>
      <c r="H25139" s="406"/>
      <c r="J25139" s="82">
        <v>92</v>
      </c>
      <c r="K25139" s="391">
        <v>1</v>
      </c>
    </row>
    <row r="25140" spans="1:12" x14ac:dyDescent="0.3">
      <c r="A25140" s="341">
        <v>44075.557633622688</v>
      </c>
      <c r="B25140" s="318">
        <v>41922.271000000001</v>
      </c>
      <c r="C25140" s="318">
        <f t="shared" si="564"/>
        <v>0.25100000000384171</v>
      </c>
      <c r="D25140" s="419">
        <f t="shared" si="565"/>
        <v>0.12550000000192085</v>
      </c>
      <c r="H25140" s="406"/>
      <c r="J25140" s="82">
        <v>93</v>
      </c>
      <c r="K25140" s="319">
        <v>2</v>
      </c>
    </row>
    <row r="25141" spans="1:12" x14ac:dyDescent="0.3">
      <c r="A25141" s="341">
        <v>44075.599300231479</v>
      </c>
      <c r="B25141" s="318">
        <v>41922.51</v>
      </c>
      <c r="C25141" s="318">
        <f t="shared" si="564"/>
        <v>0.23900000000139698</v>
      </c>
      <c r="D25141" s="419">
        <f t="shared" si="565"/>
        <v>0.11950000000069849</v>
      </c>
      <c r="H25141" s="406"/>
      <c r="J25141" s="82">
        <v>94</v>
      </c>
      <c r="K25141" s="320">
        <v>3</v>
      </c>
    </row>
    <row r="25142" spans="1:12" x14ac:dyDescent="0.3">
      <c r="A25142" s="341">
        <v>44075.640966840278</v>
      </c>
      <c r="B25142" s="318">
        <v>41922.745999999999</v>
      </c>
      <c r="C25142" s="318">
        <f t="shared" si="564"/>
        <v>0.23599999999714782</v>
      </c>
      <c r="D25142" s="419">
        <f t="shared" si="565"/>
        <v>0.11799999999857391</v>
      </c>
      <c r="H25142" s="406"/>
      <c r="J25142" s="82">
        <v>95</v>
      </c>
      <c r="K25142" s="321">
        <v>4</v>
      </c>
    </row>
    <row r="25143" spans="1:12" x14ac:dyDescent="0.3">
      <c r="A25143" s="341">
        <v>44075.682633449076</v>
      </c>
      <c r="B25143" s="318">
        <v>41922.991000000002</v>
      </c>
      <c r="C25143" s="318">
        <f t="shared" si="564"/>
        <v>0.24500000000261934</v>
      </c>
      <c r="D25143" s="419">
        <f t="shared" si="565"/>
        <v>0.12250000000130967</v>
      </c>
      <c r="H25143" s="406"/>
      <c r="J25143" s="82">
        <v>96</v>
      </c>
      <c r="K25143" s="391">
        <v>1</v>
      </c>
    </row>
    <row r="25144" spans="1:12" x14ac:dyDescent="0.3">
      <c r="A25144" s="341">
        <v>44075.724300057867</v>
      </c>
      <c r="B25144" s="318">
        <v>41923.24</v>
      </c>
      <c r="C25144" s="318">
        <f t="shared" si="564"/>
        <v>0.24899999999615829</v>
      </c>
      <c r="D25144" s="419">
        <f t="shared" si="565"/>
        <v>0.12449999999807915</v>
      </c>
      <c r="H25144" s="406"/>
      <c r="J25144" s="82">
        <v>97</v>
      </c>
      <c r="K25144" s="319">
        <v>2</v>
      </c>
    </row>
    <row r="25145" spans="1:12" x14ac:dyDescent="0.3">
      <c r="A25145" s="341">
        <v>44075.765966666666</v>
      </c>
      <c r="B25145" s="318">
        <v>41923.474999999999</v>
      </c>
      <c r="C25145" s="318">
        <f t="shared" si="564"/>
        <v>0.23500000000058208</v>
      </c>
      <c r="D25145" s="419">
        <f t="shared" si="565"/>
        <v>0.11750000000029104</v>
      </c>
      <c r="H25145" s="406"/>
      <c r="J25145" s="82">
        <v>98</v>
      </c>
      <c r="K25145" s="320">
        <v>3</v>
      </c>
    </row>
    <row r="25146" spans="1:12" x14ac:dyDescent="0.3">
      <c r="A25146" s="341">
        <v>44075.807633275464</v>
      </c>
      <c r="B25146" s="318">
        <v>41923.699999999997</v>
      </c>
      <c r="C25146" s="318">
        <f t="shared" si="564"/>
        <v>0.22499999999854481</v>
      </c>
      <c r="D25146" s="419">
        <f t="shared" si="565"/>
        <v>0.1124999999992724</v>
      </c>
      <c r="H25146" s="406"/>
      <c r="J25146" s="82">
        <v>99</v>
      </c>
      <c r="K25146" s="321">
        <v>4</v>
      </c>
    </row>
    <row r="25147" spans="1:12" x14ac:dyDescent="0.3">
      <c r="A25147" s="341">
        <v>44075.849299884256</v>
      </c>
      <c r="B25147" s="318">
        <v>41923.938000000002</v>
      </c>
      <c r="C25147" s="318">
        <f t="shared" si="564"/>
        <v>0.23800000000483124</v>
      </c>
      <c r="D25147" s="419">
        <f t="shared" si="565"/>
        <v>0.11900000000241562</v>
      </c>
      <c r="E25147" s="336">
        <f>SUM(C25127:C25147)*7.4805194805</f>
        <v>38.143168831084303</v>
      </c>
      <c r="F25147" s="324">
        <f>AVERAGE(D25127:D25147)</f>
        <v>0.12140476190480902</v>
      </c>
      <c r="G25147" s="324">
        <f>_xlfn.STDEV.S(D25127:D25147)</f>
        <v>3.4081484988585371E-3</v>
      </c>
      <c r="H25147" s="406"/>
      <c r="J25147" s="82">
        <v>100</v>
      </c>
      <c r="K25147" s="391">
        <v>1</v>
      </c>
    </row>
    <row r="25148" spans="1:12" x14ac:dyDescent="0.3">
      <c r="A25148" s="341">
        <v>44077.511111111111</v>
      </c>
      <c r="B25148" s="318">
        <v>41933.684999999998</v>
      </c>
      <c r="H25148" s="332"/>
      <c r="J25148" s="82">
        <v>1</v>
      </c>
      <c r="K25148" s="391">
        <v>1</v>
      </c>
      <c r="L25148" s="54" t="s">
        <v>313</v>
      </c>
    </row>
    <row r="25149" spans="1:12" x14ac:dyDescent="0.3">
      <c r="A25149" s="341">
        <v>44077.552777777775</v>
      </c>
      <c r="B25149" s="318">
        <v>41933.932000000001</v>
      </c>
      <c r="C25149" s="318">
        <f t="shared" ref="C25149:C25179" si="566">B25149-B25148</f>
        <v>0.2470000000030268</v>
      </c>
      <c r="D25149" s="419">
        <f t="shared" ref="D25149:D25179" si="567">C25149/2</f>
        <v>0.1235000000015134</v>
      </c>
      <c r="H25149" s="406"/>
      <c r="J25149" s="82">
        <v>2</v>
      </c>
      <c r="K25149" s="319">
        <v>2</v>
      </c>
    </row>
    <row r="25150" spans="1:12" x14ac:dyDescent="0.3">
      <c r="A25150" s="341">
        <v>44077.594444444447</v>
      </c>
      <c r="B25150" s="318">
        <v>41934.18</v>
      </c>
      <c r="C25150" s="318">
        <f t="shared" si="566"/>
        <v>0.24799999999959255</v>
      </c>
      <c r="D25150" s="419">
        <f t="shared" si="567"/>
        <v>0.12399999999979627</v>
      </c>
      <c r="H25150" s="406"/>
      <c r="J25150" s="82">
        <v>3</v>
      </c>
      <c r="K25150" s="320">
        <v>3</v>
      </c>
    </row>
    <row r="25151" spans="1:12" x14ac:dyDescent="0.3">
      <c r="A25151" s="341">
        <v>44077.636111111111</v>
      </c>
      <c r="B25151" s="318">
        <v>41934.421999999999</v>
      </c>
      <c r="C25151" s="318">
        <f t="shared" si="566"/>
        <v>0.24199999999837019</v>
      </c>
      <c r="D25151" s="419">
        <f t="shared" si="567"/>
        <v>0.12099999999918509</v>
      </c>
      <c r="H25151" s="406"/>
      <c r="J25151" s="82">
        <v>4</v>
      </c>
      <c r="K25151" s="321">
        <v>4</v>
      </c>
    </row>
    <row r="25152" spans="1:12" x14ac:dyDescent="0.3">
      <c r="A25152" s="341">
        <v>44077.677777893521</v>
      </c>
      <c r="B25152" s="318">
        <v>41934.660000000003</v>
      </c>
      <c r="C25152" s="318">
        <f t="shared" si="566"/>
        <v>0.23800000000483124</v>
      </c>
      <c r="D25152" s="419">
        <f t="shared" si="567"/>
        <v>0.11900000000241562</v>
      </c>
      <c r="H25152" s="406"/>
      <c r="J25152" s="82">
        <v>5</v>
      </c>
      <c r="K25152" s="391">
        <v>1</v>
      </c>
    </row>
    <row r="25153" spans="1:11" x14ac:dyDescent="0.3">
      <c r="A25153" s="341">
        <v>44077.719444618058</v>
      </c>
      <c r="B25153" s="318">
        <v>41934.902999999998</v>
      </c>
      <c r="C25153" s="318">
        <f t="shared" si="566"/>
        <v>0.24299999999493593</v>
      </c>
      <c r="D25153" s="419">
        <f t="shared" si="567"/>
        <v>0.12149999999746797</v>
      </c>
      <c r="H25153" s="406"/>
      <c r="J25153" s="82">
        <v>6</v>
      </c>
      <c r="K25153" s="319">
        <v>2</v>
      </c>
    </row>
    <row r="25154" spans="1:11" x14ac:dyDescent="0.3">
      <c r="A25154" s="341">
        <v>44077.761111342596</v>
      </c>
      <c r="B25154" s="318">
        <v>41935.15</v>
      </c>
      <c r="C25154" s="318">
        <f t="shared" si="566"/>
        <v>0.2470000000030268</v>
      </c>
      <c r="D25154" s="419">
        <f t="shared" si="567"/>
        <v>0.1235000000015134</v>
      </c>
      <c r="H25154" s="406"/>
      <c r="J25154" s="82">
        <v>7</v>
      </c>
      <c r="K25154" s="320">
        <v>3</v>
      </c>
    </row>
    <row r="25155" spans="1:11" x14ac:dyDescent="0.3">
      <c r="A25155" s="341">
        <v>44077.802778067133</v>
      </c>
      <c r="B25155" s="318">
        <v>41935.387000000002</v>
      </c>
      <c r="C25155" s="318">
        <f t="shared" si="566"/>
        <v>0.23700000000098953</v>
      </c>
      <c r="D25155" s="419">
        <f t="shared" si="567"/>
        <v>0.11850000000049477</v>
      </c>
      <c r="H25155" s="406"/>
      <c r="J25155" s="82">
        <v>8</v>
      </c>
      <c r="K25155" s="321">
        <v>4</v>
      </c>
    </row>
    <row r="25156" spans="1:11" x14ac:dyDescent="0.3">
      <c r="A25156" s="341">
        <v>44077.84444479167</v>
      </c>
      <c r="B25156" s="318">
        <v>41935.614999999998</v>
      </c>
      <c r="C25156" s="318">
        <f t="shared" si="566"/>
        <v>0.22799999999551801</v>
      </c>
      <c r="D25156" s="419">
        <f t="shared" si="567"/>
        <v>0.11399999999775901</v>
      </c>
      <c r="H25156" s="406"/>
      <c r="J25156" s="82">
        <v>9</v>
      </c>
      <c r="K25156" s="391">
        <v>1</v>
      </c>
    </row>
    <row r="25157" spans="1:11" x14ac:dyDescent="0.3">
      <c r="A25157" s="341">
        <v>44077.886111516207</v>
      </c>
      <c r="B25157" s="318">
        <v>41935.851999999999</v>
      </c>
      <c r="C25157" s="318">
        <f t="shared" si="566"/>
        <v>0.23700000000098953</v>
      </c>
      <c r="D25157" s="419">
        <f t="shared" si="567"/>
        <v>0.11850000000049477</v>
      </c>
      <c r="H25157" s="406"/>
      <c r="J25157" s="82">
        <v>10</v>
      </c>
      <c r="K25157" s="319">
        <v>2</v>
      </c>
    </row>
    <row r="25158" spans="1:11" x14ac:dyDescent="0.3">
      <c r="A25158" s="341">
        <v>44077.927778240744</v>
      </c>
      <c r="B25158" s="318">
        <v>41936.097999999998</v>
      </c>
      <c r="C25158" s="318">
        <f t="shared" si="566"/>
        <v>0.24599999999918509</v>
      </c>
      <c r="D25158" s="419">
        <f t="shared" si="567"/>
        <v>0.12299999999959255</v>
      </c>
      <c r="H25158" s="406"/>
      <c r="J25158" s="82">
        <v>11</v>
      </c>
      <c r="K25158" s="320">
        <v>3</v>
      </c>
    </row>
    <row r="25159" spans="1:11" x14ac:dyDescent="0.3">
      <c r="A25159" s="341">
        <v>44077.969444965274</v>
      </c>
      <c r="B25159" s="318">
        <v>41936.334999999999</v>
      </c>
      <c r="C25159" s="318">
        <f t="shared" si="566"/>
        <v>0.23700000000098953</v>
      </c>
      <c r="D25159" s="419">
        <f t="shared" si="567"/>
        <v>0.11850000000049477</v>
      </c>
      <c r="E25159" s="336">
        <f>SUM(C25148:C25159)*7.4805194805</f>
        <v>19.823376623335886</v>
      </c>
      <c r="F25159" s="324">
        <f>AVERAGE(D25148:D25159)</f>
        <v>0.12045454545461159</v>
      </c>
      <c r="G25159" s="324">
        <f>_xlfn.STDEV.S(D25148:D25159)</f>
        <v>3.0696461156313483E-3</v>
      </c>
      <c r="H25159" s="406"/>
      <c r="J25159" s="82">
        <v>12</v>
      </c>
      <c r="K25159" s="321">
        <v>4</v>
      </c>
    </row>
    <row r="25160" spans="1:11" x14ac:dyDescent="0.3">
      <c r="A25160" s="341">
        <v>44078.011111689812</v>
      </c>
      <c r="B25160" s="318">
        <v>41936.57</v>
      </c>
      <c r="C25160" s="318">
        <f t="shared" si="566"/>
        <v>0.23500000000058208</v>
      </c>
      <c r="D25160" s="419">
        <f t="shared" si="567"/>
        <v>0.11750000000029104</v>
      </c>
      <c r="H25160" s="406"/>
      <c r="J25160" s="82">
        <v>13</v>
      </c>
      <c r="K25160" s="391">
        <v>1</v>
      </c>
    </row>
    <row r="25161" spans="1:11" x14ac:dyDescent="0.3">
      <c r="A25161" s="341">
        <v>44078.052778414349</v>
      </c>
      <c r="B25161" s="318">
        <v>41936.81</v>
      </c>
      <c r="C25161" s="318">
        <f t="shared" si="566"/>
        <v>0.23999999999796273</v>
      </c>
      <c r="D25161" s="419">
        <f t="shared" si="567"/>
        <v>0.11999999999898137</v>
      </c>
      <c r="H25161" s="406"/>
      <c r="J25161" s="82">
        <v>14</v>
      </c>
      <c r="K25161" s="319">
        <v>2</v>
      </c>
    </row>
    <row r="25162" spans="1:11" x14ac:dyDescent="0.3">
      <c r="A25162" s="341">
        <v>44078.094445138886</v>
      </c>
      <c r="B25162" s="318">
        <v>41937.06</v>
      </c>
      <c r="C25162" s="318">
        <f t="shared" si="566"/>
        <v>0.25</v>
      </c>
      <c r="D25162" s="419">
        <f t="shared" si="567"/>
        <v>0.125</v>
      </c>
      <c r="H25162" s="406"/>
      <c r="J25162" s="82">
        <v>15</v>
      </c>
      <c r="K25162" s="320">
        <v>3</v>
      </c>
    </row>
    <row r="25163" spans="1:11" x14ac:dyDescent="0.3">
      <c r="A25163" s="341">
        <v>44078.136111863423</v>
      </c>
      <c r="B25163" s="318">
        <v>41937.303</v>
      </c>
      <c r="C25163" s="318">
        <f t="shared" si="566"/>
        <v>0.24300000000221189</v>
      </c>
      <c r="D25163" s="419">
        <f t="shared" si="567"/>
        <v>0.12150000000110595</v>
      </c>
      <c r="H25163" s="406"/>
      <c r="J25163" s="82">
        <v>16</v>
      </c>
      <c r="K25163" s="321">
        <v>4</v>
      </c>
    </row>
    <row r="25164" spans="1:11" x14ac:dyDescent="0.3">
      <c r="A25164" s="341">
        <v>44078.17777858796</v>
      </c>
      <c r="B25164" s="318">
        <v>41937.54</v>
      </c>
      <c r="C25164" s="318">
        <f t="shared" si="566"/>
        <v>0.23700000000098953</v>
      </c>
      <c r="D25164" s="419">
        <f t="shared" si="567"/>
        <v>0.11850000000049477</v>
      </c>
      <c r="H25164" s="406"/>
      <c r="J25164" s="82">
        <v>17</v>
      </c>
      <c r="K25164" s="391">
        <v>1</v>
      </c>
    </row>
    <row r="25165" spans="1:11" x14ac:dyDescent="0.3">
      <c r="A25165" s="341">
        <v>44078.219445312498</v>
      </c>
      <c r="B25165" s="318">
        <v>41937.781999999999</v>
      </c>
      <c r="C25165" s="318">
        <f t="shared" si="566"/>
        <v>0.24199999999837019</v>
      </c>
      <c r="D25165" s="419">
        <f t="shared" si="567"/>
        <v>0.12099999999918509</v>
      </c>
      <c r="H25165" s="406"/>
      <c r="J25165" s="82">
        <v>18</v>
      </c>
      <c r="K25165" s="319">
        <v>2</v>
      </c>
    </row>
    <row r="25166" spans="1:11" x14ac:dyDescent="0.3">
      <c r="A25166" s="341">
        <v>44078.261112037035</v>
      </c>
      <c r="B25166" s="318">
        <v>41938.04</v>
      </c>
      <c r="C25166" s="318">
        <f t="shared" si="566"/>
        <v>0.25800000000162981</v>
      </c>
      <c r="D25166" s="419">
        <f t="shared" si="567"/>
        <v>0.12900000000081491</v>
      </c>
      <c r="H25166" s="406"/>
      <c r="J25166" s="82">
        <v>19</v>
      </c>
      <c r="K25166" s="320">
        <v>3</v>
      </c>
    </row>
    <row r="25167" spans="1:11" x14ac:dyDescent="0.3">
      <c r="A25167" s="341">
        <v>44078.302778761572</v>
      </c>
      <c r="B25167" s="318">
        <v>41938.292000000001</v>
      </c>
      <c r="C25167" s="318">
        <f t="shared" si="566"/>
        <v>0.25200000000040745</v>
      </c>
      <c r="D25167" s="419">
        <f t="shared" si="567"/>
        <v>0.12600000000020373</v>
      </c>
      <c r="H25167" s="406"/>
      <c r="J25167" s="82">
        <v>20</v>
      </c>
      <c r="K25167" s="321">
        <v>4</v>
      </c>
    </row>
    <row r="25168" spans="1:11" x14ac:dyDescent="0.3">
      <c r="A25168" s="341">
        <v>44078.344445486109</v>
      </c>
      <c r="B25168" s="318">
        <v>41938.536999999997</v>
      </c>
      <c r="C25168" s="318">
        <f t="shared" si="566"/>
        <v>0.24499999999534339</v>
      </c>
      <c r="D25168" s="419">
        <f t="shared" si="567"/>
        <v>0.12249999999767169</v>
      </c>
      <c r="H25168" s="406"/>
      <c r="J25168" s="82">
        <v>21</v>
      </c>
      <c r="K25168" s="391">
        <v>1</v>
      </c>
    </row>
    <row r="25169" spans="1:12" x14ac:dyDescent="0.3">
      <c r="A25169" s="341">
        <v>44078.386112210646</v>
      </c>
      <c r="B25169" s="318">
        <v>41938.779000000002</v>
      </c>
      <c r="C25169" s="318">
        <f t="shared" si="566"/>
        <v>0.24200000000564614</v>
      </c>
      <c r="D25169" s="419">
        <f t="shared" si="567"/>
        <v>0.12100000000282307</v>
      </c>
      <c r="H25169" s="406"/>
      <c r="J25169" s="82">
        <v>22</v>
      </c>
      <c r="K25169" s="319">
        <v>2</v>
      </c>
    </row>
    <row r="25170" spans="1:12" x14ac:dyDescent="0.3">
      <c r="A25170" s="341">
        <v>44078.427778935184</v>
      </c>
      <c r="B25170" s="318">
        <v>41939.027999999998</v>
      </c>
      <c r="C25170" s="318">
        <f t="shared" si="566"/>
        <v>0.24899999999615829</v>
      </c>
      <c r="D25170" s="419">
        <f t="shared" si="567"/>
        <v>0.12449999999807915</v>
      </c>
      <c r="H25170" s="406"/>
      <c r="J25170" s="82">
        <v>23</v>
      </c>
      <c r="K25170" s="320">
        <v>3</v>
      </c>
    </row>
    <row r="25171" spans="1:12" x14ac:dyDescent="0.3">
      <c r="A25171" s="341">
        <v>44078.469445659721</v>
      </c>
      <c r="B25171" s="318">
        <v>41939.279999999999</v>
      </c>
      <c r="C25171" s="318">
        <f t="shared" si="566"/>
        <v>0.25200000000040745</v>
      </c>
      <c r="D25171" s="419">
        <f t="shared" si="567"/>
        <v>0.12600000000020373</v>
      </c>
      <c r="H25171" s="406"/>
      <c r="J25171" s="82">
        <v>24</v>
      </c>
      <c r="K25171" s="321">
        <v>4</v>
      </c>
    </row>
    <row r="25172" spans="1:12" x14ac:dyDescent="0.3">
      <c r="A25172" s="341">
        <v>44078.511112384258</v>
      </c>
      <c r="B25172" s="318">
        <v>41939.521999999997</v>
      </c>
      <c r="C25172" s="318">
        <f t="shared" si="566"/>
        <v>0.24199999999837019</v>
      </c>
      <c r="D25172" s="419">
        <f t="shared" si="567"/>
        <v>0.12099999999918509</v>
      </c>
      <c r="H25172" s="406"/>
      <c r="J25172" s="82">
        <v>25</v>
      </c>
      <c r="K25172" s="391">
        <v>1</v>
      </c>
    </row>
    <row r="25173" spans="1:12" x14ac:dyDescent="0.3">
      <c r="A25173" s="341">
        <v>44078.552779108795</v>
      </c>
      <c r="B25173" s="318">
        <v>41939.762000000002</v>
      </c>
      <c r="C25173" s="318">
        <f t="shared" si="566"/>
        <v>0.24000000000523869</v>
      </c>
      <c r="D25173" s="419">
        <f t="shared" si="567"/>
        <v>0.12000000000261934</v>
      </c>
      <c r="H25173" s="406"/>
      <c r="J25173" s="82">
        <v>26</v>
      </c>
      <c r="K25173" s="319">
        <v>2</v>
      </c>
    </row>
    <row r="25174" spans="1:12" x14ac:dyDescent="0.3">
      <c r="A25174" s="341">
        <v>44078.594445833332</v>
      </c>
      <c r="B25174" s="318">
        <v>41940.004999999997</v>
      </c>
      <c r="C25174" s="318">
        <f t="shared" si="566"/>
        <v>0.24299999999493593</v>
      </c>
      <c r="D25174" s="419">
        <f t="shared" si="567"/>
        <v>0.12149999999746797</v>
      </c>
      <c r="H25174" s="406"/>
      <c r="J25174" s="82">
        <v>27</v>
      </c>
      <c r="K25174" s="320">
        <v>3</v>
      </c>
    </row>
    <row r="25175" spans="1:12" x14ac:dyDescent="0.3">
      <c r="A25175" s="341">
        <v>44078.63611255787</v>
      </c>
      <c r="B25175" s="318">
        <v>41940.252</v>
      </c>
      <c r="C25175" s="318">
        <f t="shared" si="566"/>
        <v>0.2470000000030268</v>
      </c>
      <c r="D25175" s="419">
        <f t="shared" si="567"/>
        <v>0.1235000000015134</v>
      </c>
      <c r="H25175" s="406"/>
      <c r="J25175" s="82">
        <v>28</v>
      </c>
      <c r="K25175" s="321">
        <v>4</v>
      </c>
    </row>
    <row r="25176" spans="1:12" x14ac:dyDescent="0.3">
      <c r="A25176" s="341">
        <v>44078.677779282407</v>
      </c>
      <c r="B25176" s="318">
        <v>41940.491999999998</v>
      </c>
      <c r="C25176" s="318">
        <f t="shared" si="566"/>
        <v>0.23999999999796273</v>
      </c>
      <c r="D25176" s="419">
        <f t="shared" si="567"/>
        <v>0.11999999999898137</v>
      </c>
      <c r="H25176" s="406"/>
      <c r="J25176" s="82">
        <v>29</v>
      </c>
      <c r="K25176" s="391">
        <v>1</v>
      </c>
    </row>
    <row r="25177" spans="1:12" x14ac:dyDescent="0.3">
      <c r="A25177" s="341">
        <v>44078.719446006944</v>
      </c>
      <c r="B25177" s="318">
        <v>41940.728000000003</v>
      </c>
      <c r="C25177" s="318">
        <f t="shared" si="566"/>
        <v>0.23600000000442378</v>
      </c>
      <c r="D25177" s="419">
        <f t="shared" si="567"/>
        <v>0.11800000000221189</v>
      </c>
      <c r="H25177" s="406"/>
      <c r="J25177" s="82">
        <v>30</v>
      </c>
      <c r="K25177" s="319">
        <v>2</v>
      </c>
    </row>
    <row r="25178" spans="1:12" x14ac:dyDescent="0.3">
      <c r="A25178" s="341">
        <v>44078.761112731481</v>
      </c>
      <c r="B25178" s="318">
        <v>41940.968000000001</v>
      </c>
      <c r="C25178" s="318">
        <f t="shared" si="566"/>
        <v>0.23999999999796273</v>
      </c>
      <c r="D25178" s="419">
        <f t="shared" si="567"/>
        <v>0.11999999999898137</v>
      </c>
      <c r="H25178" s="406"/>
      <c r="J25178" s="82">
        <v>31</v>
      </c>
      <c r="K25178" s="320">
        <v>3</v>
      </c>
    </row>
    <row r="25179" spans="1:12" x14ac:dyDescent="0.3">
      <c r="A25179" s="341">
        <v>44078.802779456018</v>
      </c>
      <c r="B25179" s="318">
        <v>41941.21</v>
      </c>
      <c r="C25179" s="318">
        <f t="shared" si="566"/>
        <v>0.24199999999837019</v>
      </c>
      <c r="D25179" s="419">
        <f t="shared" si="567"/>
        <v>0.12099999999918509</v>
      </c>
      <c r="H25179" s="406"/>
      <c r="J25179" s="82">
        <v>32</v>
      </c>
      <c r="K25179" s="321">
        <v>4</v>
      </c>
    </row>
    <row r="25180" spans="1:12" x14ac:dyDescent="0.3">
      <c r="A25180" s="341">
        <v>44078.844446180556</v>
      </c>
      <c r="C25180" s="318"/>
      <c r="D25180" s="419"/>
      <c r="H25180" s="406"/>
      <c r="J25180" s="82">
        <v>33</v>
      </c>
      <c r="K25180" s="391">
        <v>1</v>
      </c>
      <c r="L25180" s="54" t="s">
        <v>412</v>
      </c>
    </row>
    <row r="25181" spans="1:12" x14ac:dyDescent="0.3">
      <c r="A25181" s="341">
        <v>44078.886112905093</v>
      </c>
      <c r="B25181" s="318">
        <v>41941.680999999997</v>
      </c>
      <c r="C25181" s="318"/>
      <c r="D25181" s="419"/>
      <c r="H25181" s="406"/>
      <c r="J25181" s="82">
        <v>34</v>
      </c>
      <c r="K25181" s="319">
        <v>2</v>
      </c>
    </row>
    <row r="25182" spans="1:12" x14ac:dyDescent="0.3">
      <c r="A25182" s="341">
        <v>44078.92777962963</v>
      </c>
      <c r="B25182" s="318">
        <v>41941.921999999999</v>
      </c>
      <c r="C25182" s="318">
        <f>B25182-B25181</f>
        <v>0.24100000000180444</v>
      </c>
      <c r="D25182" s="419">
        <f>C25182/2</f>
        <v>0.12050000000090222</v>
      </c>
      <c r="H25182" s="406"/>
      <c r="J25182" s="82">
        <v>35</v>
      </c>
      <c r="K25182" s="320">
        <v>3</v>
      </c>
    </row>
    <row r="25183" spans="1:12" x14ac:dyDescent="0.3">
      <c r="A25183" s="341">
        <v>44078.969446354167</v>
      </c>
      <c r="B25183" s="318">
        <v>41942.161999999997</v>
      </c>
      <c r="C25183" s="318">
        <f>B25183-B25182</f>
        <v>0.23999999999796273</v>
      </c>
      <c r="D25183" s="419">
        <f>C25183/2</f>
        <v>0.11999999999898137</v>
      </c>
      <c r="E25183" s="336">
        <f>SUM(C25160:C25183)*7.4805194805</f>
        <v>40.065662337556255</v>
      </c>
      <c r="F25183" s="324">
        <f>AVERAGE(D25160:D25183)</f>
        <v>0.12172727272726744</v>
      </c>
      <c r="G25183" s="324">
        <f>_xlfn.STDEV.S(D25160:D25183)</f>
        <v>2.8649244679718076E-3</v>
      </c>
      <c r="H25183" s="406"/>
      <c r="J25183" s="82">
        <v>36</v>
      </c>
      <c r="K25183" s="321">
        <v>4</v>
      </c>
    </row>
    <row r="25184" spans="1:12" x14ac:dyDescent="0.3">
      <c r="A25184" s="341">
        <v>44079.011113078705</v>
      </c>
      <c r="B25184" s="318">
        <v>41942.402999999998</v>
      </c>
      <c r="C25184" s="318">
        <f t="shared" ref="C25184:C25247" si="568">B25184-B25183</f>
        <v>0.24100000000180444</v>
      </c>
      <c r="D25184" s="419">
        <f t="shared" ref="D25184:D25247" si="569">C25184/2</f>
        <v>0.12050000000090222</v>
      </c>
      <c r="H25184" s="406"/>
      <c r="J25184" s="82">
        <v>37</v>
      </c>
      <c r="K25184" s="391">
        <v>1</v>
      </c>
    </row>
    <row r="25185" spans="1:11" x14ac:dyDescent="0.3">
      <c r="A25185" s="341">
        <v>44079.052779803242</v>
      </c>
      <c r="B25185" s="318">
        <v>41942.642</v>
      </c>
      <c r="C25185" s="318">
        <f t="shared" si="568"/>
        <v>0.23900000000139698</v>
      </c>
      <c r="D25185" s="419">
        <f t="shared" si="569"/>
        <v>0.11950000000069849</v>
      </c>
      <c r="H25185" s="406"/>
      <c r="J25185" s="82">
        <v>38</v>
      </c>
      <c r="K25185" s="319">
        <v>2</v>
      </c>
    </row>
    <row r="25186" spans="1:11" x14ac:dyDescent="0.3">
      <c r="A25186" s="341">
        <v>44079.094446527779</v>
      </c>
      <c r="B25186" s="318">
        <v>41942.89</v>
      </c>
      <c r="C25186" s="318">
        <f t="shared" si="568"/>
        <v>0.24799999999959255</v>
      </c>
      <c r="D25186" s="419">
        <f t="shared" si="569"/>
        <v>0.12399999999979627</v>
      </c>
      <c r="H25186" s="406"/>
      <c r="J25186" s="82">
        <v>39</v>
      </c>
      <c r="K25186" s="320">
        <v>3</v>
      </c>
    </row>
    <row r="25187" spans="1:11" x14ac:dyDescent="0.3">
      <c r="A25187" s="341">
        <v>44079.136113252316</v>
      </c>
      <c r="B25187" s="318">
        <v>41943.137999999999</v>
      </c>
      <c r="C25187" s="318">
        <f t="shared" si="568"/>
        <v>0.24799999999959255</v>
      </c>
      <c r="D25187" s="419">
        <f t="shared" si="569"/>
        <v>0.12399999999979627</v>
      </c>
      <c r="H25187" s="406"/>
      <c r="J25187" s="82">
        <v>40</v>
      </c>
      <c r="K25187" s="321">
        <v>4</v>
      </c>
    </row>
    <row r="25188" spans="1:11" x14ac:dyDescent="0.3">
      <c r="A25188" s="341">
        <v>44079.177779976853</v>
      </c>
      <c r="B25188" s="318">
        <v>41943.38</v>
      </c>
      <c r="C25188" s="318">
        <f t="shared" si="568"/>
        <v>0.24199999999837019</v>
      </c>
      <c r="D25188" s="419">
        <f t="shared" si="569"/>
        <v>0.12099999999918509</v>
      </c>
      <c r="H25188" s="406"/>
      <c r="J25188" s="82">
        <v>41</v>
      </c>
      <c r="K25188" s="391">
        <v>1</v>
      </c>
    </row>
    <row r="25189" spans="1:11" x14ac:dyDescent="0.3">
      <c r="A25189" s="341">
        <v>44079.219446701391</v>
      </c>
      <c r="B25189" s="318">
        <v>41943.62</v>
      </c>
      <c r="C25189" s="318">
        <f t="shared" si="568"/>
        <v>0.24000000000523869</v>
      </c>
      <c r="D25189" s="419">
        <f t="shared" si="569"/>
        <v>0.12000000000261934</v>
      </c>
      <c r="H25189" s="406"/>
      <c r="J25189" s="82">
        <v>42</v>
      </c>
      <c r="K25189" s="319">
        <v>2</v>
      </c>
    </row>
    <row r="25190" spans="1:11" x14ac:dyDescent="0.3">
      <c r="A25190" s="341">
        <v>44079.261113425928</v>
      </c>
      <c r="B25190" s="318">
        <v>41943.868000000002</v>
      </c>
      <c r="C25190" s="318">
        <f t="shared" si="568"/>
        <v>0.24799999999959255</v>
      </c>
      <c r="D25190" s="419">
        <f t="shared" si="569"/>
        <v>0.12399999999979627</v>
      </c>
      <c r="H25190" s="406"/>
      <c r="J25190" s="82">
        <v>43</v>
      </c>
      <c r="K25190" s="320">
        <v>3</v>
      </c>
    </row>
    <row r="25191" spans="1:11" x14ac:dyDescent="0.3">
      <c r="A25191" s="341">
        <v>44079.302780150465</v>
      </c>
      <c r="B25191" s="318">
        <v>41944.122000000003</v>
      </c>
      <c r="C25191" s="318">
        <f t="shared" si="568"/>
        <v>0.25400000000081491</v>
      </c>
      <c r="D25191" s="419">
        <f t="shared" si="569"/>
        <v>0.12700000000040745</v>
      </c>
      <c r="H25191" s="406"/>
      <c r="J25191" s="82">
        <v>44</v>
      </c>
      <c r="K25191" s="321">
        <v>4</v>
      </c>
    </row>
    <row r="25192" spans="1:11" x14ac:dyDescent="0.3">
      <c r="A25192" s="341">
        <v>44079.344446875002</v>
      </c>
      <c r="B25192" s="318">
        <v>41944.368000000002</v>
      </c>
      <c r="C25192" s="318">
        <f t="shared" si="568"/>
        <v>0.24599999999918509</v>
      </c>
      <c r="D25192" s="419">
        <f t="shared" si="569"/>
        <v>0.12299999999959255</v>
      </c>
      <c r="H25192" s="406"/>
      <c r="J25192" s="82">
        <v>45</v>
      </c>
      <c r="K25192" s="391">
        <v>1</v>
      </c>
    </row>
    <row r="25193" spans="1:11" x14ac:dyDescent="0.3">
      <c r="A25193" s="341">
        <v>44079.386113599539</v>
      </c>
      <c r="B25193" s="318">
        <v>41944.601999999999</v>
      </c>
      <c r="C25193" s="318">
        <f t="shared" si="568"/>
        <v>0.23399999999674037</v>
      </c>
      <c r="D25193" s="419">
        <f t="shared" si="569"/>
        <v>0.11699999999837019</v>
      </c>
      <c r="H25193" s="406"/>
      <c r="J25193" s="82">
        <v>46</v>
      </c>
      <c r="K25193" s="319">
        <v>2</v>
      </c>
    </row>
    <row r="25194" spans="1:11" x14ac:dyDescent="0.3">
      <c r="A25194" s="341">
        <v>44079.427780324077</v>
      </c>
      <c r="B25194" s="318">
        <v>41944.845000000001</v>
      </c>
      <c r="C25194" s="318">
        <f t="shared" si="568"/>
        <v>0.24300000000221189</v>
      </c>
      <c r="D25194" s="419">
        <f t="shared" si="569"/>
        <v>0.12150000000110595</v>
      </c>
      <c r="H25194" s="406"/>
      <c r="J25194" s="82">
        <v>47</v>
      </c>
      <c r="K25194" s="320">
        <v>3</v>
      </c>
    </row>
    <row r="25195" spans="1:11" x14ac:dyDescent="0.3">
      <c r="A25195" s="341">
        <v>44079.469447048614</v>
      </c>
      <c r="B25195" s="318">
        <v>41945.093000000001</v>
      </c>
      <c r="C25195" s="318">
        <f t="shared" si="568"/>
        <v>0.24799999999959255</v>
      </c>
      <c r="D25195" s="419">
        <f t="shared" si="569"/>
        <v>0.12399999999979627</v>
      </c>
      <c r="H25195" s="406"/>
      <c r="J25195" s="82">
        <v>48</v>
      </c>
      <c r="K25195" s="321">
        <v>4</v>
      </c>
    </row>
    <row r="25196" spans="1:11" x14ac:dyDescent="0.3">
      <c r="A25196" s="341">
        <v>44079.511113773151</v>
      </c>
      <c r="B25196" s="318">
        <v>41945.339</v>
      </c>
      <c r="C25196" s="318">
        <f t="shared" si="568"/>
        <v>0.24599999999918509</v>
      </c>
      <c r="D25196" s="419">
        <f t="shared" si="569"/>
        <v>0.12299999999959255</v>
      </c>
      <c r="H25196" s="406"/>
      <c r="J25196" s="82">
        <v>49</v>
      </c>
      <c r="K25196" s="391">
        <v>1</v>
      </c>
    </row>
    <row r="25197" spans="1:11" x14ac:dyDescent="0.3">
      <c r="A25197" s="341">
        <v>44079.552780497688</v>
      </c>
      <c r="B25197" s="318">
        <v>41945.572</v>
      </c>
      <c r="C25197" s="318">
        <f t="shared" si="568"/>
        <v>0.23300000000017462</v>
      </c>
      <c r="D25197" s="419">
        <f t="shared" si="569"/>
        <v>0.11650000000008731</v>
      </c>
      <c r="H25197" s="406"/>
      <c r="J25197" s="82">
        <v>50</v>
      </c>
      <c r="K25197" s="319">
        <v>2</v>
      </c>
    </row>
    <row r="25198" spans="1:11" x14ac:dyDescent="0.3">
      <c r="A25198" s="341">
        <v>44079.594447222225</v>
      </c>
      <c r="B25198" s="318">
        <v>41945.800999999999</v>
      </c>
      <c r="C25198" s="318">
        <f t="shared" si="568"/>
        <v>0.22899999999935972</v>
      </c>
      <c r="D25198" s="419">
        <f t="shared" si="569"/>
        <v>0.11449999999967986</v>
      </c>
      <c r="H25198" s="406"/>
      <c r="J25198" s="82">
        <v>51</v>
      </c>
      <c r="K25198" s="320">
        <v>3</v>
      </c>
    </row>
    <row r="25199" spans="1:11" x14ac:dyDescent="0.3">
      <c r="A25199" s="341">
        <v>44079.636113946763</v>
      </c>
      <c r="B25199" s="318">
        <v>41946.059000000001</v>
      </c>
      <c r="C25199" s="318">
        <f t="shared" si="568"/>
        <v>0.25800000000162981</v>
      </c>
      <c r="D25199" s="419">
        <f t="shared" si="569"/>
        <v>0.12900000000081491</v>
      </c>
      <c r="H25199" s="406"/>
      <c r="J25199" s="82">
        <v>52</v>
      </c>
      <c r="K25199" s="321">
        <v>4</v>
      </c>
    </row>
    <row r="25200" spans="1:11" x14ac:dyDescent="0.3">
      <c r="A25200" s="341">
        <v>44079.6777806713</v>
      </c>
      <c r="B25200" s="318">
        <v>41946.302000000003</v>
      </c>
      <c r="C25200" s="318">
        <f t="shared" si="568"/>
        <v>0.24300000000221189</v>
      </c>
      <c r="D25200" s="419">
        <f t="shared" si="569"/>
        <v>0.12150000000110595</v>
      </c>
      <c r="H25200" s="406"/>
      <c r="J25200" s="82">
        <v>53</v>
      </c>
      <c r="K25200" s="391">
        <v>1</v>
      </c>
    </row>
    <row r="25201" spans="1:11" x14ac:dyDescent="0.3">
      <c r="A25201" s="341">
        <v>44079.71944739583</v>
      </c>
      <c r="B25201" s="318">
        <v>41946.531999999999</v>
      </c>
      <c r="C25201" s="318">
        <f t="shared" si="568"/>
        <v>0.22999999999592546</v>
      </c>
      <c r="D25201" s="419">
        <f t="shared" si="569"/>
        <v>0.11499999999796273</v>
      </c>
      <c r="H25201" s="406"/>
      <c r="J25201" s="82">
        <v>54</v>
      </c>
      <c r="K25201" s="319">
        <v>2</v>
      </c>
    </row>
    <row r="25202" spans="1:11" x14ac:dyDescent="0.3">
      <c r="A25202" s="341">
        <v>44079.761114120367</v>
      </c>
      <c r="B25202" s="318">
        <v>41946.76</v>
      </c>
      <c r="C25202" s="318">
        <f t="shared" si="568"/>
        <v>0.22800000000279397</v>
      </c>
      <c r="D25202" s="419">
        <f t="shared" si="569"/>
        <v>0.11400000000139698</v>
      </c>
      <c r="H25202" s="406"/>
      <c r="J25202" s="82">
        <v>55</v>
      </c>
      <c r="K25202" s="320">
        <v>3</v>
      </c>
    </row>
    <row r="25203" spans="1:11" x14ac:dyDescent="0.3">
      <c r="A25203" s="341">
        <v>44079.802780844904</v>
      </c>
      <c r="B25203" s="318">
        <v>41947</v>
      </c>
      <c r="C25203" s="318">
        <f t="shared" si="568"/>
        <v>0.23999999999796273</v>
      </c>
      <c r="D25203" s="419">
        <f t="shared" si="569"/>
        <v>0.11999999999898137</v>
      </c>
      <c r="H25203" s="406"/>
      <c r="J25203" s="82">
        <v>56</v>
      </c>
      <c r="K25203" s="321">
        <v>4</v>
      </c>
    </row>
    <row r="25204" spans="1:11" x14ac:dyDescent="0.3">
      <c r="A25204" s="341">
        <v>44079.844447569441</v>
      </c>
      <c r="B25204" s="318">
        <v>41947.241999999998</v>
      </c>
      <c r="C25204" s="318">
        <f t="shared" si="568"/>
        <v>0.24199999999837019</v>
      </c>
      <c r="D25204" s="419">
        <f t="shared" si="569"/>
        <v>0.12099999999918509</v>
      </c>
      <c r="H25204" s="406"/>
      <c r="J25204" s="82">
        <v>57</v>
      </c>
      <c r="K25204" s="391">
        <v>1</v>
      </c>
    </row>
    <row r="25205" spans="1:11" x14ac:dyDescent="0.3">
      <c r="A25205" s="341">
        <v>44079.886114293979</v>
      </c>
      <c r="B25205" s="318">
        <v>41947.478999999999</v>
      </c>
      <c r="C25205" s="318">
        <f t="shared" si="568"/>
        <v>0.23700000000098953</v>
      </c>
      <c r="D25205" s="419">
        <f t="shared" si="569"/>
        <v>0.11850000000049477</v>
      </c>
      <c r="H25205" s="406"/>
      <c r="J25205" s="82">
        <v>58</v>
      </c>
      <c r="K25205" s="319">
        <v>2</v>
      </c>
    </row>
    <row r="25206" spans="1:11" x14ac:dyDescent="0.3">
      <c r="A25206" s="341">
        <v>44079.927781018516</v>
      </c>
      <c r="B25206" s="318">
        <v>41947.707999999999</v>
      </c>
      <c r="C25206" s="318">
        <f t="shared" si="568"/>
        <v>0.22899999999935972</v>
      </c>
      <c r="D25206" s="419">
        <f t="shared" si="569"/>
        <v>0.11449999999967986</v>
      </c>
      <c r="H25206" s="406"/>
      <c r="J25206" s="82">
        <v>59</v>
      </c>
      <c r="K25206" s="320">
        <v>3</v>
      </c>
    </row>
    <row r="25207" spans="1:11" x14ac:dyDescent="0.3">
      <c r="A25207" s="341">
        <v>44079.969447743053</v>
      </c>
      <c r="B25207" s="318">
        <v>41947.942000000003</v>
      </c>
      <c r="C25207" s="318">
        <f t="shared" si="568"/>
        <v>0.23400000000401633</v>
      </c>
      <c r="D25207" s="419">
        <f t="shared" si="569"/>
        <v>0.11700000000200816</v>
      </c>
      <c r="E25207" s="336">
        <f>SUM(C25184:C25207)*7.4805194805</f>
        <v>43.237402597335716</v>
      </c>
      <c r="F25207" s="324">
        <f>AVERAGE(D25184:D25207)</f>
        <v>0.120416666666794</v>
      </c>
      <c r="G25207" s="324">
        <f>_xlfn.STDEV.S(D25184:D25207)</f>
        <v>4.0045264245308649E-3</v>
      </c>
      <c r="H25207" s="406"/>
      <c r="J25207" s="82">
        <v>60</v>
      </c>
      <c r="K25207" s="321">
        <v>4</v>
      </c>
    </row>
    <row r="25208" spans="1:11" x14ac:dyDescent="0.3">
      <c r="A25208" s="341">
        <v>44080.01111446759</v>
      </c>
      <c r="B25208" s="318">
        <v>41948.186999999998</v>
      </c>
      <c r="C25208" s="318">
        <f t="shared" si="568"/>
        <v>0.24499999999534339</v>
      </c>
      <c r="D25208" s="419">
        <f t="shared" si="569"/>
        <v>0.12249999999767169</v>
      </c>
      <c r="H25208" s="406"/>
      <c r="J25208" s="82">
        <v>61</v>
      </c>
      <c r="K25208" s="391">
        <v>1</v>
      </c>
    </row>
    <row r="25209" spans="1:11" x14ac:dyDescent="0.3">
      <c r="A25209" s="341">
        <v>44080.052781192127</v>
      </c>
      <c r="B25209" s="318">
        <v>41948.428</v>
      </c>
      <c r="C25209" s="318">
        <f t="shared" si="568"/>
        <v>0.24100000000180444</v>
      </c>
      <c r="D25209" s="419">
        <f t="shared" si="569"/>
        <v>0.12050000000090222</v>
      </c>
      <c r="H25209" s="406"/>
      <c r="J25209" s="82">
        <v>62</v>
      </c>
      <c r="K25209" s="319">
        <v>2</v>
      </c>
    </row>
    <row r="25210" spans="1:11" x14ac:dyDescent="0.3">
      <c r="A25210" s="341">
        <v>44080.094447916665</v>
      </c>
      <c r="B25210" s="318">
        <v>41948.661</v>
      </c>
      <c r="C25210" s="318">
        <f t="shared" si="568"/>
        <v>0.23300000000017462</v>
      </c>
      <c r="D25210" s="419">
        <f t="shared" si="569"/>
        <v>0.11650000000008731</v>
      </c>
      <c r="H25210" s="406"/>
      <c r="J25210" s="82">
        <v>63</v>
      </c>
      <c r="K25210" s="320">
        <v>3</v>
      </c>
    </row>
    <row r="25211" spans="1:11" x14ac:dyDescent="0.3">
      <c r="A25211" s="341">
        <v>44080.136114641202</v>
      </c>
      <c r="B25211" s="318">
        <v>41948.900999999998</v>
      </c>
      <c r="C25211" s="318">
        <f t="shared" si="568"/>
        <v>0.23999999999796273</v>
      </c>
      <c r="D25211" s="419">
        <f t="shared" si="569"/>
        <v>0.11999999999898137</v>
      </c>
      <c r="H25211" s="406"/>
      <c r="J25211" s="82">
        <v>64</v>
      </c>
      <c r="K25211" s="321">
        <v>4</v>
      </c>
    </row>
    <row r="25212" spans="1:11" x14ac:dyDescent="0.3">
      <c r="A25212" s="341">
        <v>44080.177781365739</v>
      </c>
      <c r="B25212" s="318">
        <v>41949.15</v>
      </c>
      <c r="C25212" s="318">
        <f t="shared" si="568"/>
        <v>0.24900000000343425</v>
      </c>
      <c r="D25212" s="419">
        <f t="shared" si="569"/>
        <v>0.12450000000171713</v>
      </c>
      <c r="H25212" s="406"/>
      <c r="J25212" s="82">
        <v>65</v>
      </c>
      <c r="K25212" s="391">
        <v>1</v>
      </c>
    </row>
    <row r="25213" spans="1:11" x14ac:dyDescent="0.3">
      <c r="A25213" s="341">
        <v>44080.219448090276</v>
      </c>
      <c r="B25213" s="318">
        <v>41949.398999999998</v>
      </c>
      <c r="C25213" s="318">
        <f t="shared" si="568"/>
        <v>0.24899999999615829</v>
      </c>
      <c r="D25213" s="419">
        <f t="shared" si="569"/>
        <v>0.12449999999807915</v>
      </c>
      <c r="H25213" s="406"/>
      <c r="J25213" s="82">
        <v>66</v>
      </c>
      <c r="K25213" s="319">
        <v>2</v>
      </c>
    </row>
    <row r="25214" spans="1:11" x14ac:dyDescent="0.3">
      <c r="A25214" s="341">
        <v>44080.261114814813</v>
      </c>
      <c r="B25214" s="318">
        <v>41949.639000000003</v>
      </c>
      <c r="C25214" s="318">
        <f t="shared" si="568"/>
        <v>0.24000000000523869</v>
      </c>
      <c r="D25214" s="419">
        <f t="shared" si="569"/>
        <v>0.12000000000261934</v>
      </c>
      <c r="H25214" s="406"/>
      <c r="J25214" s="82">
        <v>67</v>
      </c>
      <c r="K25214" s="320">
        <v>3</v>
      </c>
    </row>
    <row r="25215" spans="1:11" x14ac:dyDescent="0.3">
      <c r="A25215" s="341">
        <v>44080.302781539351</v>
      </c>
      <c r="B25215" s="318">
        <v>41949.881999999998</v>
      </c>
      <c r="C25215" s="318">
        <f t="shared" si="568"/>
        <v>0.24299999999493593</v>
      </c>
      <c r="D25215" s="419">
        <f t="shared" si="569"/>
        <v>0.12149999999746797</v>
      </c>
      <c r="H25215" s="406"/>
      <c r="J25215" s="82">
        <v>68</v>
      </c>
      <c r="K25215" s="321">
        <v>4</v>
      </c>
    </row>
    <row r="25216" spans="1:11" x14ac:dyDescent="0.3">
      <c r="A25216" s="341">
        <v>44080.344448263888</v>
      </c>
      <c r="B25216" s="318">
        <v>41950.131000000001</v>
      </c>
      <c r="C25216" s="318">
        <f t="shared" si="568"/>
        <v>0.24900000000343425</v>
      </c>
      <c r="D25216" s="419">
        <f t="shared" si="569"/>
        <v>0.12450000000171713</v>
      </c>
      <c r="H25216" s="406"/>
      <c r="J25216" s="82">
        <v>69</v>
      </c>
      <c r="K25216" s="391">
        <v>1</v>
      </c>
    </row>
    <row r="25217" spans="1:11" x14ac:dyDescent="0.3">
      <c r="A25217" s="341">
        <v>44080.386114988425</v>
      </c>
      <c r="B25217" s="318">
        <v>41950.381000000001</v>
      </c>
      <c r="C25217" s="318">
        <f t="shared" si="568"/>
        <v>0.25</v>
      </c>
      <c r="D25217" s="419">
        <f t="shared" si="569"/>
        <v>0.125</v>
      </c>
      <c r="H25217" s="406"/>
      <c r="J25217" s="82">
        <v>70</v>
      </c>
      <c r="K25217" s="319">
        <v>2</v>
      </c>
    </row>
    <row r="25218" spans="1:11" x14ac:dyDescent="0.3">
      <c r="A25218" s="341">
        <v>44080.427781712962</v>
      </c>
      <c r="B25218" s="318">
        <v>41950.620999999999</v>
      </c>
      <c r="C25218" s="318">
        <f t="shared" si="568"/>
        <v>0.23999999999796273</v>
      </c>
      <c r="D25218" s="419">
        <f t="shared" si="569"/>
        <v>0.11999999999898137</v>
      </c>
      <c r="H25218" s="406"/>
      <c r="J25218" s="82">
        <v>71</v>
      </c>
      <c r="K25218" s="320">
        <v>3</v>
      </c>
    </row>
    <row r="25219" spans="1:11" x14ac:dyDescent="0.3">
      <c r="A25219" s="341">
        <v>44080.4694484375</v>
      </c>
      <c r="B25219" s="318">
        <v>41950.862000000001</v>
      </c>
      <c r="C25219" s="318">
        <f t="shared" si="568"/>
        <v>0.24100000000180444</v>
      </c>
      <c r="D25219" s="419">
        <f t="shared" si="569"/>
        <v>0.12050000000090222</v>
      </c>
      <c r="H25219" s="406"/>
      <c r="J25219" s="82">
        <v>72</v>
      </c>
      <c r="K25219" s="321">
        <v>4</v>
      </c>
    </row>
    <row r="25220" spans="1:11" x14ac:dyDescent="0.3">
      <c r="A25220" s="341">
        <v>44080.511115162037</v>
      </c>
      <c r="B25220" s="318">
        <v>41951.108</v>
      </c>
      <c r="C25220" s="318">
        <f t="shared" si="568"/>
        <v>0.24599999999918509</v>
      </c>
      <c r="D25220" s="419">
        <f t="shared" si="569"/>
        <v>0.12299999999959255</v>
      </c>
      <c r="H25220" s="406"/>
      <c r="J25220" s="82">
        <v>73</v>
      </c>
      <c r="K25220" s="391">
        <v>1</v>
      </c>
    </row>
    <row r="25221" spans="1:11" x14ac:dyDescent="0.3">
      <c r="A25221" s="341">
        <v>44080.552781886574</v>
      </c>
      <c r="B25221" s="318">
        <v>41951.35</v>
      </c>
      <c r="C25221" s="318">
        <f t="shared" si="568"/>
        <v>0.24199999999837019</v>
      </c>
      <c r="D25221" s="419">
        <f t="shared" si="569"/>
        <v>0.12099999999918509</v>
      </c>
      <c r="H25221" s="406"/>
      <c r="J25221" s="82">
        <v>74</v>
      </c>
      <c r="K25221" s="319">
        <v>2</v>
      </c>
    </row>
    <row r="25222" spans="1:11" x14ac:dyDescent="0.3">
      <c r="A25222" s="341">
        <v>44080.594448611111</v>
      </c>
      <c r="B25222" s="318">
        <v>41951.588000000003</v>
      </c>
      <c r="C25222" s="318">
        <f t="shared" si="568"/>
        <v>0.23800000000483124</v>
      </c>
      <c r="D25222" s="419">
        <f t="shared" si="569"/>
        <v>0.11900000000241562</v>
      </c>
      <c r="H25222" s="406"/>
      <c r="J25222" s="82">
        <v>75</v>
      </c>
      <c r="K25222" s="320">
        <v>3</v>
      </c>
    </row>
    <row r="25223" spans="1:11" x14ac:dyDescent="0.3">
      <c r="A25223" s="341">
        <v>44080.636115335648</v>
      </c>
      <c r="B25223" s="318">
        <v>41951.824000000001</v>
      </c>
      <c r="C25223" s="318">
        <f t="shared" si="568"/>
        <v>0.23599999999714782</v>
      </c>
      <c r="D25223" s="419">
        <f t="shared" si="569"/>
        <v>0.11799999999857391</v>
      </c>
      <c r="H25223" s="406"/>
      <c r="J25223" s="82">
        <v>76</v>
      </c>
      <c r="K25223" s="321">
        <v>4</v>
      </c>
    </row>
    <row r="25224" spans="1:11" x14ac:dyDescent="0.3">
      <c r="A25224" s="341">
        <v>44080.677782060186</v>
      </c>
      <c r="B25224" s="318">
        <v>41952.067999999999</v>
      </c>
      <c r="C25224" s="318">
        <f t="shared" si="568"/>
        <v>0.24399999999877764</v>
      </c>
      <c r="D25224" s="419">
        <f t="shared" si="569"/>
        <v>0.12199999999938882</v>
      </c>
      <c r="H25224" s="406"/>
      <c r="J25224" s="82">
        <v>77</v>
      </c>
      <c r="K25224" s="391">
        <v>1</v>
      </c>
    </row>
    <row r="25225" spans="1:11" x14ac:dyDescent="0.3">
      <c r="A25225" s="341">
        <v>44080.719448784723</v>
      </c>
      <c r="B25225" s="318">
        <v>41952.307999999997</v>
      </c>
      <c r="C25225" s="318">
        <f t="shared" si="568"/>
        <v>0.23999999999796273</v>
      </c>
      <c r="D25225" s="419">
        <f t="shared" si="569"/>
        <v>0.11999999999898137</v>
      </c>
      <c r="H25225" s="406"/>
      <c r="J25225" s="82">
        <v>78</v>
      </c>
      <c r="K25225" s="319">
        <v>2</v>
      </c>
    </row>
    <row r="25226" spans="1:11" x14ac:dyDescent="0.3">
      <c r="A25226" s="341">
        <v>44080.76111550926</v>
      </c>
      <c r="B25226" s="318">
        <v>41952.538999999997</v>
      </c>
      <c r="C25226" s="318">
        <f t="shared" si="568"/>
        <v>0.23099999999976717</v>
      </c>
      <c r="D25226" s="419">
        <f t="shared" si="569"/>
        <v>0.11549999999988358</v>
      </c>
      <c r="H25226" s="406"/>
      <c r="J25226" s="82">
        <v>79</v>
      </c>
      <c r="K25226" s="320">
        <v>3</v>
      </c>
    </row>
    <row r="25227" spans="1:11" x14ac:dyDescent="0.3">
      <c r="A25227" s="341">
        <v>44080.802782233797</v>
      </c>
      <c r="B25227" s="318">
        <v>41952.769</v>
      </c>
      <c r="C25227" s="318">
        <f t="shared" si="568"/>
        <v>0.23000000000320142</v>
      </c>
      <c r="D25227" s="419">
        <f t="shared" si="569"/>
        <v>0.11500000000160071</v>
      </c>
      <c r="H25227" s="406"/>
      <c r="J25227" s="82">
        <v>80</v>
      </c>
      <c r="K25227" s="321">
        <v>4</v>
      </c>
    </row>
    <row r="25228" spans="1:11" x14ac:dyDescent="0.3">
      <c r="A25228" s="341">
        <v>44080.844448958334</v>
      </c>
      <c r="B25228" s="318">
        <v>41953.002</v>
      </c>
      <c r="C25228" s="318">
        <f t="shared" si="568"/>
        <v>0.23300000000017462</v>
      </c>
      <c r="D25228" s="419">
        <f t="shared" si="569"/>
        <v>0.11650000000008731</v>
      </c>
      <c r="H25228" s="406"/>
      <c r="J25228" s="82">
        <v>81</v>
      </c>
      <c r="K25228" s="391">
        <v>1</v>
      </c>
    </row>
    <row r="25229" spans="1:11" x14ac:dyDescent="0.3">
      <c r="A25229" s="341">
        <v>44080.886115682872</v>
      </c>
      <c r="B25229" s="318">
        <v>41953.245000000003</v>
      </c>
      <c r="C25229" s="318">
        <f t="shared" si="568"/>
        <v>0.24300000000221189</v>
      </c>
      <c r="D25229" s="419">
        <f t="shared" si="569"/>
        <v>0.12150000000110595</v>
      </c>
      <c r="H25229" s="406"/>
      <c r="J25229" s="82">
        <v>82</v>
      </c>
      <c r="K25229" s="319">
        <v>2</v>
      </c>
    </row>
    <row r="25230" spans="1:11" x14ac:dyDescent="0.3">
      <c r="A25230" s="341">
        <v>44080.927782407409</v>
      </c>
      <c r="B25230" s="318">
        <v>41953.48</v>
      </c>
      <c r="C25230" s="318">
        <f t="shared" si="568"/>
        <v>0.23500000000058208</v>
      </c>
      <c r="D25230" s="419">
        <f t="shared" si="569"/>
        <v>0.11750000000029104</v>
      </c>
      <c r="H25230" s="406"/>
      <c r="J25230" s="82">
        <v>83</v>
      </c>
      <c r="K25230" s="320">
        <v>3</v>
      </c>
    </row>
    <row r="25231" spans="1:11" x14ac:dyDescent="0.3">
      <c r="A25231" s="341">
        <v>44080.969449131946</v>
      </c>
      <c r="B25231" s="318">
        <v>41953.71</v>
      </c>
      <c r="C25231" s="318">
        <f t="shared" si="568"/>
        <v>0.22999999999592546</v>
      </c>
      <c r="D25231" s="419">
        <f t="shared" si="569"/>
        <v>0.11499999999796273</v>
      </c>
      <c r="E25231" s="336">
        <f>SUM(C25208:C25231)*7.4805194805</f>
        <v>43.147636363497</v>
      </c>
      <c r="F25231" s="324">
        <f>AVERAGE(D25208:D25231)</f>
        <v>0.12016666666659148</v>
      </c>
      <c r="G25231" s="324">
        <f>_xlfn.STDEV.S(D25208:D25231)</f>
        <v>3.0668872006200973E-3</v>
      </c>
      <c r="H25231" s="404"/>
      <c r="I25231" s="344">
        <f>AVERAGE(D25103:D25231)</f>
        <v>0.12096031746033178</v>
      </c>
      <c r="J25231" s="82">
        <v>84</v>
      </c>
      <c r="K25231" s="321">
        <v>4</v>
      </c>
    </row>
    <row r="25232" spans="1:11" x14ac:dyDescent="0.3">
      <c r="A25232" s="341">
        <v>44081.011115856483</v>
      </c>
      <c r="B25232" s="318">
        <v>41953.95</v>
      </c>
      <c r="C25232" s="318">
        <f t="shared" si="568"/>
        <v>0.23999999999796273</v>
      </c>
      <c r="D25232" s="419">
        <f t="shared" si="569"/>
        <v>0.11999999999898137</v>
      </c>
      <c r="H25232" s="406"/>
      <c r="J25232" s="82">
        <v>85</v>
      </c>
      <c r="K25232" s="391">
        <v>1</v>
      </c>
    </row>
    <row r="25233" spans="1:12" x14ac:dyDescent="0.3">
      <c r="A25233" s="341">
        <v>44081.05278258102</v>
      </c>
      <c r="B25233" s="318">
        <v>41954.19</v>
      </c>
      <c r="C25233" s="318">
        <f t="shared" si="568"/>
        <v>0.24000000000523869</v>
      </c>
      <c r="D25233" s="419">
        <f t="shared" si="569"/>
        <v>0.12000000000261934</v>
      </c>
      <c r="H25233" s="406"/>
      <c r="J25233" s="82">
        <v>86</v>
      </c>
      <c r="K25233" s="319">
        <v>2</v>
      </c>
    </row>
    <row r="25234" spans="1:12" x14ac:dyDescent="0.3">
      <c r="A25234" s="341">
        <v>44081.094449305558</v>
      </c>
      <c r="B25234" s="318">
        <v>41954.428</v>
      </c>
      <c r="C25234" s="318">
        <f t="shared" si="568"/>
        <v>0.23799999999755528</v>
      </c>
      <c r="D25234" s="419">
        <f t="shared" si="569"/>
        <v>0.11899999999877764</v>
      </c>
      <c r="H25234" s="406"/>
      <c r="J25234" s="82">
        <v>87</v>
      </c>
      <c r="K25234" s="320">
        <v>3</v>
      </c>
    </row>
    <row r="25235" spans="1:12" x14ac:dyDescent="0.3">
      <c r="A25235" s="341">
        <v>44081.136116030095</v>
      </c>
      <c r="B25235" s="318">
        <v>41954.66</v>
      </c>
      <c r="C25235" s="318">
        <f t="shared" si="568"/>
        <v>0.23200000000360887</v>
      </c>
      <c r="D25235" s="419">
        <f t="shared" si="569"/>
        <v>0.11600000000180444</v>
      </c>
      <c r="H25235" s="406"/>
      <c r="J25235" s="82">
        <v>88</v>
      </c>
      <c r="K25235" s="321">
        <v>4</v>
      </c>
    </row>
    <row r="25236" spans="1:12" x14ac:dyDescent="0.3">
      <c r="A25236" s="341">
        <v>44081.177782754632</v>
      </c>
      <c r="B25236" s="318">
        <v>41954.902000000002</v>
      </c>
      <c r="C25236" s="318">
        <f t="shared" si="568"/>
        <v>0.24199999999837019</v>
      </c>
      <c r="D25236" s="419">
        <f t="shared" si="569"/>
        <v>0.12099999999918509</v>
      </c>
      <c r="H25236" s="406"/>
      <c r="J25236" s="82">
        <v>89</v>
      </c>
      <c r="K25236" s="391">
        <v>1</v>
      </c>
    </row>
    <row r="25237" spans="1:12" x14ac:dyDescent="0.3">
      <c r="A25237" s="341">
        <v>44081.219449479169</v>
      </c>
      <c r="B25237" s="318">
        <v>41955.152000000002</v>
      </c>
      <c r="C25237" s="318">
        <f t="shared" si="568"/>
        <v>0.25</v>
      </c>
      <c r="D25237" s="419">
        <f t="shared" si="569"/>
        <v>0.125</v>
      </c>
      <c r="H25237" s="406"/>
      <c r="J25237" s="82">
        <v>90</v>
      </c>
      <c r="K25237" s="319">
        <v>2</v>
      </c>
    </row>
    <row r="25238" spans="1:12" x14ac:dyDescent="0.3">
      <c r="A25238" s="341">
        <v>44081.261116203706</v>
      </c>
      <c r="B25238" s="318">
        <v>41955.398000000001</v>
      </c>
      <c r="C25238" s="318">
        <f t="shared" si="568"/>
        <v>0.24599999999918509</v>
      </c>
      <c r="D25238" s="419">
        <f t="shared" si="569"/>
        <v>0.12299999999959255</v>
      </c>
      <c r="H25238" s="406"/>
      <c r="J25238" s="82">
        <v>91</v>
      </c>
      <c r="K25238" s="320">
        <v>3</v>
      </c>
    </row>
    <row r="25239" spans="1:12" x14ac:dyDescent="0.3">
      <c r="A25239" s="341">
        <v>44081.302782928244</v>
      </c>
      <c r="B25239" s="318">
        <v>41955.637999999999</v>
      </c>
      <c r="C25239" s="318">
        <f t="shared" si="568"/>
        <v>0.23999999999796273</v>
      </c>
      <c r="D25239" s="419">
        <f t="shared" si="569"/>
        <v>0.11999999999898137</v>
      </c>
      <c r="H25239" s="406"/>
      <c r="J25239" s="82">
        <v>92</v>
      </c>
      <c r="K25239" s="321">
        <v>4</v>
      </c>
    </row>
    <row r="25240" spans="1:12" x14ac:dyDescent="0.3">
      <c r="A25240" s="341">
        <v>44081.344449652781</v>
      </c>
      <c r="B25240" s="318">
        <v>41955.885999999999</v>
      </c>
      <c r="C25240" s="318">
        <f t="shared" si="568"/>
        <v>0.24799999999959255</v>
      </c>
      <c r="D25240" s="419">
        <f t="shared" si="569"/>
        <v>0.12399999999979627</v>
      </c>
      <c r="H25240" s="406"/>
      <c r="J25240" s="82">
        <v>93</v>
      </c>
      <c r="K25240" s="391">
        <v>1</v>
      </c>
    </row>
    <row r="25241" spans="1:12" x14ac:dyDescent="0.3">
      <c r="A25241" s="341">
        <v>44081.386116377318</v>
      </c>
      <c r="B25241" s="318">
        <v>41956.14</v>
      </c>
      <c r="C25241" s="318">
        <f t="shared" si="568"/>
        <v>0.25400000000081491</v>
      </c>
      <c r="D25241" s="419">
        <f t="shared" si="569"/>
        <v>0.12700000000040745</v>
      </c>
      <c r="H25241" s="406"/>
      <c r="J25241" s="82">
        <v>94</v>
      </c>
      <c r="K25241" s="319">
        <v>2</v>
      </c>
    </row>
    <row r="25242" spans="1:12" x14ac:dyDescent="0.3">
      <c r="A25242" s="341">
        <v>44081.427783101855</v>
      </c>
      <c r="B25242" s="318">
        <v>41956.387999999999</v>
      </c>
      <c r="C25242" s="318">
        <f t="shared" si="568"/>
        <v>0.24799999999959255</v>
      </c>
      <c r="D25242" s="419">
        <f t="shared" si="569"/>
        <v>0.12399999999979627</v>
      </c>
      <c r="H25242" s="406"/>
      <c r="J25242" s="82">
        <v>95</v>
      </c>
      <c r="K25242" s="320">
        <v>3</v>
      </c>
    </row>
    <row r="25243" spans="1:12" x14ac:dyDescent="0.3">
      <c r="A25243" s="341">
        <v>44081.469449826393</v>
      </c>
      <c r="B25243" s="318">
        <v>41956.622000000003</v>
      </c>
      <c r="C25243" s="318">
        <f t="shared" si="568"/>
        <v>0.23400000000401633</v>
      </c>
      <c r="D25243" s="419">
        <f t="shared" si="569"/>
        <v>0.11700000000200816</v>
      </c>
      <c r="H25243" s="406"/>
      <c r="J25243" s="82">
        <v>96</v>
      </c>
      <c r="K25243" s="321">
        <v>4</v>
      </c>
    </row>
    <row r="25244" spans="1:12" x14ac:dyDescent="0.3">
      <c r="A25244" s="341">
        <v>44081.503472222219</v>
      </c>
      <c r="B25244" s="318">
        <v>41956.864999999998</v>
      </c>
      <c r="C25244" s="318">
        <f t="shared" si="568"/>
        <v>0.24299999999493593</v>
      </c>
      <c r="D25244" s="411">
        <f t="shared" si="569"/>
        <v>0.12149999999746797</v>
      </c>
      <c r="H25244" s="332"/>
      <c r="J25244" s="82">
        <v>1</v>
      </c>
      <c r="K25244" s="391">
        <v>1</v>
      </c>
      <c r="L25244" s="54" t="s">
        <v>313</v>
      </c>
    </row>
    <row r="25245" spans="1:12" x14ac:dyDescent="0.3">
      <c r="A25245" s="341">
        <v>44081.545138888891</v>
      </c>
      <c r="B25245" s="318">
        <v>41957.114999999998</v>
      </c>
      <c r="C25245" s="318">
        <f t="shared" si="568"/>
        <v>0.25</v>
      </c>
      <c r="D25245" s="419">
        <f t="shared" si="569"/>
        <v>0.125</v>
      </c>
      <c r="H25245" s="406"/>
      <c r="J25245" s="82">
        <v>2</v>
      </c>
      <c r="K25245" s="319">
        <v>2</v>
      </c>
    </row>
    <row r="25246" spans="1:12" x14ac:dyDescent="0.3">
      <c r="A25246" s="341">
        <v>44081.586805555555</v>
      </c>
      <c r="B25246" s="318">
        <v>41957.358999999997</v>
      </c>
      <c r="C25246" s="318">
        <f t="shared" si="568"/>
        <v>0.24399999999877764</v>
      </c>
      <c r="D25246" s="419">
        <f t="shared" si="569"/>
        <v>0.12199999999938882</v>
      </c>
      <c r="H25246" s="406"/>
      <c r="J25246" s="82">
        <v>3</v>
      </c>
      <c r="K25246" s="320">
        <v>3</v>
      </c>
    </row>
    <row r="25247" spans="1:12" x14ac:dyDescent="0.3">
      <c r="A25247" s="341">
        <v>44081.628472222219</v>
      </c>
      <c r="B25247" s="318">
        <v>41957.59</v>
      </c>
      <c r="C25247" s="318">
        <f t="shared" si="568"/>
        <v>0.23099999999976717</v>
      </c>
      <c r="D25247" s="419">
        <f t="shared" si="569"/>
        <v>0.11549999999988358</v>
      </c>
      <c r="H25247" s="406"/>
      <c r="J25247" s="82">
        <v>4</v>
      </c>
      <c r="K25247" s="321">
        <v>4</v>
      </c>
    </row>
    <row r="25248" spans="1:12" x14ac:dyDescent="0.3">
      <c r="A25248" s="341">
        <v>44081.670138888891</v>
      </c>
      <c r="B25248" s="318">
        <v>41957.822999999997</v>
      </c>
      <c r="C25248" s="318">
        <f t="shared" ref="C25248:C25311" si="570">B25248-B25247</f>
        <v>0.23300000000017462</v>
      </c>
      <c r="D25248" s="419">
        <f t="shared" ref="D25248:D25311" si="571">C25248/2</f>
        <v>0.11650000000008731</v>
      </c>
      <c r="H25248" s="406"/>
      <c r="J25248" s="82">
        <v>5</v>
      </c>
      <c r="K25248" s="391">
        <v>1</v>
      </c>
    </row>
    <row r="25249" spans="1:11" x14ac:dyDescent="0.3">
      <c r="A25249" s="341">
        <v>44081.711805497682</v>
      </c>
      <c r="B25249" s="318">
        <v>41958.07</v>
      </c>
      <c r="C25249" s="318">
        <f t="shared" si="570"/>
        <v>0.2470000000030268</v>
      </c>
      <c r="D25249" s="419">
        <f t="shared" si="571"/>
        <v>0.1235000000015134</v>
      </c>
      <c r="H25249" s="406"/>
      <c r="J25249" s="82">
        <v>6</v>
      </c>
      <c r="K25249" s="319">
        <v>2</v>
      </c>
    </row>
    <row r="25250" spans="1:11" x14ac:dyDescent="0.3">
      <c r="A25250" s="341">
        <v>44081.753472164353</v>
      </c>
      <c r="B25250" s="318">
        <v>41958.311999999998</v>
      </c>
      <c r="C25250" s="318">
        <f t="shared" si="570"/>
        <v>0.24199999999837019</v>
      </c>
      <c r="D25250" s="419">
        <f t="shared" si="571"/>
        <v>0.12099999999918509</v>
      </c>
      <c r="H25250" s="406"/>
      <c r="J25250" s="82">
        <v>7</v>
      </c>
      <c r="K25250" s="320">
        <v>3</v>
      </c>
    </row>
    <row r="25251" spans="1:11" x14ac:dyDescent="0.3">
      <c r="A25251" s="341">
        <v>44081.795138831018</v>
      </c>
      <c r="B25251" s="318">
        <v>41958.542000000001</v>
      </c>
      <c r="C25251" s="318">
        <f t="shared" si="570"/>
        <v>0.23000000000320142</v>
      </c>
      <c r="D25251" s="419">
        <f t="shared" si="571"/>
        <v>0.11500000000160071</v>
      </c>
      <c r="H25251" s="406"/>
      <c r="J25251" s="82">
        <v>8</v>
      </c>
      <c r="K25251" s="321">
        <v>4</v>
      </c>
    </row>
    <row r="25252" spans="1:11" x14ac:dyDescent="0.3">
      <c r="A25252" s="341">
        <v>44081.836805497682</v>
      </c>
      <c r="B25252" s="318">
        <v>41958.771000000001</v>
      </c>
      <c r="C25252" s="318">
        <f t="shared" si="570"/>
        <v>0.22899999999935972</v>
      </c>
      <c r="D25252" s="419">
        <f t="shared" si="571"/>
        <v>0.11449999999967986</v>
      </c>
      <c r="H25252" s="406"/>
      <c r="J25252" s="82">
        <v>9</v>
      </c>
      <c r="K25252" s="391">
        <v>1</v>
      </c>
    </row>
    <row r="25253" spans="1:11" x14ac:dyDescent="0.3">
      <c r="A25253" s="341">
        <v>44081.878472164353</v>
      </c>
      <c r="B25253" s="318">
        <v>41959.01</v>
      </c>
      <c r="C25253" s="318">
        <f t="shared" si="570"/>
        <v>0.23900000000139698</v>
      </c>
      <c r="D25253" s="419">
        <f t="shared" si="571"/>
        <v>0.11950000000069849</v>
      </c>
      <c r="H25253" s="406"/>
      <c r="J25253" s="82">
        <v>10</v>
      </c>
      <c r="K25253" s="319">
        <v>2</v>
      </c>
    </row>
    <row r="25254" spans="1:11" x14ac:dyDescent="0.3">
      <c r="A25254" s="341">
        <v>44081.920138831018</v>
      </c>
      <c r="B25254" s="318">
        <v>41959.252999999997</v>
      </c>
      <c r="C25254" s="318">
        <f t="shared" si="570"/>
        <v>0.24299999999493593</v>
      </c>
      <c r="D25254" s="419">
        <f t="shared" si="571"/>
        <v>0.12149999999746797</v>
      </c>
      <c r="H25254" s="406"/>
      <c r="J25254" s="82">
        <v>11</v>
      </c>
      <c r="K25254" s="320">
        <v>3</v>
      </c>
    </row>
    <row r="25255" spans="1:11" x14ac:dyDescent="0.3">
      <c r="A25255" s="341">
        <v>44081.961805497682</v>
      </c>
      <c r="B25255" s="318">
        <v>41959.49</v>
      </c>
      <c r="C25255" s="318">
        <f t="shared" si="570"/>
        <v>0.23700000000098953</v>
      </c>
      <c r="D25255" s="419">
        <f t="shared" si="571"/>
        <v>0.11850000000049477</v>
      </c>
      <c r="E25255" s="336">
        <f>SUM(C25232:C25255)*7.4805194805</f>
        <v>43.237402597281289</v>
      </c>
      <c r="F25255" s="324">
        <f>AVERAGE(D25232:D25255)</f>
        <v>0.12041666666664241</v>
      </c>
      <c r="G25255" s="324">
        <f>_xlfn.STDEV.S(D25232:D25255)</f>
        <v>3.4567723905730339E-3</v>
      </c>
      <c r="H25255" s="406"/>
      <c r="J25255" s="82">
        <v>12</v>
      </c>
      <c r="K25255" s="321">
        <v>4</v>
      </c>
    </row>
    <row r="25256" spans="1:11" x14ac:dyDescent="0.3">
      <c r="A25256" s="341">
        <v>44082.003472164353</v>
      </c>
      <c r="B25256" s="318">
        <v>41959.722000000002</v>
      </c>
      <c r="C25256" s="318">
        <f t="shared" si="570"/>
        <v>0.23200000000360887</v>
      </c>
      <c r="D25256" s="419">
        <f t="shared" si="571"/>
        <v>0.11600000000180444</v>
      </c>
      <c r="H25256" s="406"/>
      <c r="J25256" s="82">
        <v>13</v>
      </c>
      <c r="K25256" s="391">
        <v>1</v>
      </c>
    </row>
    <row r="25257" spans="1:11" x14ac:dyDescent="0.3">
      <c r="A25257" s="341">
        <v>44082.045138831018</v>
      </c>
      <c r="B25257" s="318">
        <v>41959.961000000003</v>
      </c>
      <c r="C25257" s="318">
        <f t="shared" si="570"/>
        <v>0.23900000000139698</v>
      </c>
      <c r="D25257" s="419">
        <f t="shared" si="571"/>
        <v>0.11950000000069849</v>
      </c>
      <c r="H25257" s="406"/>
      <c r="J25257" s="82">
        <v>14</v>
      </c>
      <c r="K25257" s="319">
        <v>2</v>
      </c>
    </row>
    <row r="25258" spans="1:11" x14ac:dyDescent="0.3">
      <c r="A25258" s="341">
        <v>44082.086805497682</v>
      </c>
      <c r="B25258" s="318">
        <v>41960.21</v>
      </c>
      <c r="C25258" s="318">
        <f t="shared" si="570"/>
        <v>0.24899999999615829</v>
      </c>
      <c r="D25258" s="419">
        <f t="shared" si="571"/>
        <v>0.12449999999807915</v>
      </c>
      <c r="H25258" s="406"/>
      <c r="J25258" s="82">
        <v>15</v>
      </c>
      <c r="K25258" s="320">
        <v>3</v>
      </c>
    </row>
    <row r="25259" spans="1:11" x14ac:dyDescent="0.3">
      <c r="A25259" s="341">
        <v>44082.128472164353</v>
      </c>
      <c r="B25259" s="318">
        <v>41960.451999999997</v>
      </c>
      <c r="C25259" s="318">
        <f t="shared" si="570"/>
        <v>0.24199999999837019</v>
      </c>
      <c r="D25259" s="419">
        <f t="shared" si="571"/>
        <v>0.12099999999918509</v>
      </c>
      <c r="H25259" s="406"/>
      <c r="J25259" s="82">
        <v>16</v>
      </c>
      <c r="K25259" s="321">
        <v>4</v>
      </c>
    </row>
    <row r="25260" spans="1:11" x14ac:dyDescent="0.3">
      <c r="A25260" s="341">
        <v>44082.170138831018</v>
      </c>
      <c r="B25260" s="318">
        <v>41960.688000000002</v>
      </c>
      <c r="C25260" s="318">
        <f t="shared" si="570"/>
        <v>0.23600000000442378</v>
      </c>
      <c r="D25260" s="419">
        <f t="shared" si="571"/>
        <v>0.11800000000221189</v>
      </c>
      <c r="H25260" s="406"/>
      <c r="J25260" s="82">
        <v>17</v>
      </c>
      <c r="K25260" s="391">
        <v>1</v>
      </c>
    </row>
    <row r="25261" spans="1:11" x14ac:dyDescent="0.3">
      <c r="A25261" s="341">
        <v>44082.211805497682</v>
      </c>
      <c r="B25261" s="318">
        <v>41960.938000000002</v>
      </c>
      <c r="C25261" s="318">
        <f t="shared" si="570"/>
        <v>0.25</v>
      </c>
      <c r="D25261" s="419">
        <f t="shared" si="571"/>
        <v>0.125</v>
      </c>
      <c r="H25261" s="406"/>
      <c r="J25261" s="82">
        <v>18</v>
      </c>
      <c r="K25261" s="319">
        <v>2</v>
      </c>
    </row>
    <row r="25262" spans="1:11" x14ac:dyDescent="0.3">
      <c r="A25262" s="341">
        <v>44082.253472164353</v>
      </c>
      <c r="B25262" s="318">
        <v>41961.190999999999</v>
      </c>
      <c r="C25262" s="318">
        <f t="shared" si="570"/>
        <v>0.2529999999969732</v>
      </c>
      <c r="D25262" s="419">
        <f t="shared" si="571"/>
        <v>0.1264999999984866</v>
      </c>
      <c r="H25262" s="406"/>
      <c r="J25262" s="82">
        <v>19</v>
      </c>
      <c r="K25262" s="320">
        <v>3</v>
      </c>
    </row>
    <row r="25263" spans="1:11" x14ac:dyDescent="0.3">
      <c r="A25263" s="341">
        <v>44082.295138831018</v>
      </c>
      <c r="B25263" s="318">
        <v>41961.440000000002</v>
      </c>
      <c r="C25263" s="318">
        <f t="shared" si="570"/>
        <v>0.24900000000343425</v>
      </c>
      <c r="D25263" s="419">
        <f t="shared" si="571"/>
        <v>0.12450000000171713</v>
      </c>
      <c r="H25263" s="406"/>
      <c r="J25263" s="82">
        <v>20</v>
      </c>
      <c r="K25263" s="321">
        <v>4</v>
      </c>
    </row>
    <row r="25264" spans="1:11" x14ac:dyDescent="0.3">
      <c r="A25264" s="341">
        <v>44082.336805497682</v>
      </c>
      <c r="B25264" s="318">
        <v>41961.68</v>
      </c>
      <c r="C25264" s="318">
        <f t="shared" si="570"/>
        <v>0.23999999999796273</v>
      </c>
      <c r="D25264" s="419">
        <f t="shared" si="571"/>
        <v>0.11999999999898137</v>
      </c>
      <c r="H25264" s="406"/>
      <c r="J25264" s="82">
        <v>21</v>
      </c>
      <c r="K25264" s="391">
        <v>1</v>
      </c>
    </row>
    <row r="25265" spans="1:11" x14ac:dyDescent="0.3">
      <c r="A25265" s="341">
        <v>44082.378472164353</v>
      </c>
      <c r="B25265" s="318">
        <v>41961.928</v>
      </c>
      <c r="C25265" s="318">
        <f t="shared" si="570"/>
        <v>0.24799999999959255</v>
      </c>
      <c r="D25265" s="419">
        <f t="shared" si="571"/>
        <v>0.12399999999979627</v>
      </c>
      <c r="H25265" s="406"/>
      <c r="J25265" s="82">
        <v>22</v>
      </c>
      <c r="K25265" s="319">
        <v>2</v>
      </c>
    </row>
    <row r="25266" spans="1:11" x14ac:dyDescent="0.3">
      <c r="A25266" s="341">
        <v>44082.420138831018</v>
      </c>
      <c r="B25266" s="318">
        <v>41962.171999999999</v>
      </c>
      <c r="C25266" s="318">
        <f t="shared" si="570"/>
        <v>0.24399999999877764</v>
      </c>
      <c r="D25266" s="419">
        <f t="shared" si="571"/>
        <v>0.12199999999938882</v>
      </c>
      <c r="H25266" s="406"/>
      <c r="J25266" s="82">
        <v>23</v>
      </c>
      <c r="K25266" s="320">
        <v>3</v>
      </c>
    </row>
    <row r="25267" spans="1:11" x14ac:dyDescent="0.3">
      <c r="A25267" s="341">
        <v>44082.461805497682</v>
      </c>
      <c r="B25267" s="318">
        <v>41962.417999999998</v>
      </c>
      <c r="C25267" s="318">
        <f t="shared" si="570"/>
        <v>0.24599999999918509</v>
      </c>
      <c r="D25267" s="419">
        <f t="shared" si="571"/>
        <v>0.12299999999959255</v>
      </c>
      <c r="H25267" s="406"/>
      <c r="J25267" s="82">
        <v>24</v>
      </c>
      <c r="K25267" s="321">
        <v>4</v>
      </c>
    </row>
    <row r="25268" spans="1:11" x14ac:dyDescent="0.3">
      <c r="A25268" s="341">
        <v>44082.503472164353</v>
      </c>
      <c r="B25268" s="318">
        <v>41962.658000000003</v>
      </c>
      <c r="C25268" s="318">
        <f t="shared" si="570"/>
        <v>0.24000000000523869</v>
      </c>
      <c r="D25268" s="419">
        <f t="shared" si="571"/>
        <v>0.12000000000261934</v>
      </c>
      <c r="H25268" s="406"/>
      <c r="J25268" s="82">
        <v>25</v>
      </c>
      <c r="K25268" s="391">
        <v>1</v>
      </c>
    </row>
    <row r="25269" spans="1:11" x14ac:dyDescent="0.3">
      <c r="A25269" s="341">
        <v>44082.545138831018</v>
      </c>
      <c r="B25269" s="318">
        <v>41962.902000000002</v>
      </c>
      <c r="C25269" s="318">
        <f t="shared" si="570"/>
        <v>0.24399999999877764</v>
      </c>
      <c r="D25269" s="419">
        <f t="shared" si="571"/>
        <v>0.12199999999938882</v>
      </c>
      <c r="H25269" s="406"/>
      <c r="J25269" s="82">
        <v>26</v>
      </c>
      <c r="K25269" s="319">
        <v>2</v>
      </c>
    </row>
    <row r="25270" spans="1:11" x14ac:dyDescent="0.3">
      <c r="A25270" s="341">
        <v>44082.586805497682</v>
      </c>
      <c r="B25270" s="318">
        <v>41963.148999999998</v>
      </c>
      <c r="C25270" s="318">
        <f t="shared" si="570"/>
        <v>0.24699999999575084</v>
      </c>
      <c r="D25270" s="419">
        <f t="shared" si="571"/>
        <v>0.12349999999787542</v>
      </c>
      <c r="H25270" s="406"/>
      <c r="J25270" s="82">
        <v>27</v>
      </c>
      <c r="K25270" s="320">
        <v>3</v>
      </c>
    </row>
    <row r="25271" spans="1:11" x14ac:dyDescent="0.3">
      <c r="A25271" s="341">
        <v>44082.628472164353</v>
      </c>
      <c r="B25271" s="318">
        <v>41963.387999999999</v>
      </c>
      <c r="C25271" s="318">
        <f t="shared" si="570"/>
        <v>0.23900000000139698</v>
      </c>
      <c r="D25271" s="419">
        <f t="shared" si="571"/>
        <v>0.11950000000069849</v>
      </c>
      <c r="H25271" s="406"/>
      <c r="J25271" s="82">
        <v>28</v>
      </c>
      <c r="K25271" s="321">
        <v>4</v>
      </c>
    </row>
    <row r="25272" spans="1:11" x14ac:dyDescent="0.3">
      <c r="A25272" s="341">
        <v>44082.670138831018</v>
      </c>
      <c r="B25272" s="318">
        <v>41963.618000000002</v>
      </c>
      <c r="C25272" s="318">
        <f t="shared" si="570"/>
        <v>0.23000000000320142</v>
      </c>
      <c r="D25272" s="419">
        <f t="shared" si="571"/>
        <v>0.11500000000160071</v>
      </c>
      <c r="H25272" s="406"/>
      <c r="J25272" s="82">
        <v>29</v>
      </c>
      <c r="K25272" s="391">
        <v>1</v>
      </c>
    </row>
    <row r="25273" spans="1:11" x14ac:dyDescent="0.3">
      <c r="A25273" s="341">
        <v>44082.711805497682</v>
      </c>
      <c r="B25273" s="318">
        <v>41963.858</v>
      </c>
      <c r="C25273" s="318">
        <f t="shared" si="570"/>
        <v>0.23999999999796273</v>
      </c>
      <c r="D25273" s="419">
        <f t="shared" si="571"/>
        <v>0.11999999999898137</v>
      </c>
      <c r="H25273" s="406"/>
      <c r="J25273" s="82">
        <v>30</v>
      </c>
      <c r="K25273" s="319">
        <v>2</v>
      </c>
    </row>
    <row r="25274" spans="1:11" x14ac:dyDescent="0.3">
      <c r="A25274" s="341">
        <v>44082.753472164353</v>
      </c>
      <c r="B25274" s="318">
        <v>41964.1</v>
      </c>
      <c r="C25274" s="318">
        <f t="shared" si="570"/>
        <v>0.24199999999837019</v>
      </c>
      <c r="D25274" s="419">
        <f t="shared" si="571"/>
        <v>0.12099999999918509</v>
      </c>
      <c r="H25274" s="406"/>
      <c r="J25274" s="82">
        <v>31</v>
      </c>
      <c r="K25274" s="320">
        <v>3</v>
      </c>
    </row>
    <row r="25275" spans="1:11" x14ac:dyDescent="0.3">
      <c r="A25275" s="341">
        <v>44082.795138831018</v>
      </c>
      <c r="B25275" s="318">
        <v>41964.332000000002</v>
      </c>
      <c r="C25275" s="318">
        <f t="shared" si="570"/>
        <v>0.23200000000360887</v>
      </c>
      <c r="D25275" s="419">
        <f t="shared" si="571"/>
        <v>0.11600000000180444</v>
      </c>
      <c r="H25275" s="406"/>
      <c r="J25275" s="82">
        <v>32</v>
      </c>
      <c r="K25275" s="321">
        <v>4</v>
      </c>
    </row>
    <row r="25276" spans="1:11" x14ac:dyDescent="0.3">
      <c r="A25276" s="341">
        <v>44082.836805497682</v>
      </c>
      <c r="B25276" s="318">
        <v>41964.561000000002</v>
      </c>
      <c r="C25276" s="318">
        <f t="shared" si="570"/>
        <v>0.22899999999935972</v>
      </c>
      <c r="D25276" s="419">
        <f t="shared" si="571"/>
        <v>0.11449999999967986</v>
      </c>
      <c r="H25276" s="406"/>
      <c r="J25276" s="82">
        <v>33</v>
      </c>
      <c r="K25276" s="391">
        <v>1</v>
      </c>
    </row>
    <row r="25277" spans="1:11" x14ac:dyDescent="0.3">
      <c r="A25277" s="341">
        <v>44082.878472164353</v>
      </c>
      <c r="B25277" s="318">
        <v>41964.792999999998</v>
      </c>
      <c r="C25277" s="318">
        <f t="shared" si="570"/>
        <v>0.23199999999633292</v>
      </c>
      <c r="D25277" s="419">
        <f t="shared" si="571"/>
        <v>0.11599999999816646</v>
      </c>
      <c r="H25277" s="406"/>
      <c r="J25277" s="82">
        <v>34</v>
      </c>
      <c r="K25277" s="319">
        <v>2</v>
      </c>
    </row>
    <row r="25278" spans="1:11" x14ac:dyDescent="0.3">
      <c r="A25278" s="341">
        <v>44082.920138831018</v>
      </c>
      <c r="B25278" s="318">
        <v>41965.031999999999</v>
      </c>
      <c r="C25278" s="318">
        <f t="shared" si="570"/>
        <v>0.23900000000139698</v>
      </c>
      <c r="D25278" s="419">
        <f t="shared" si="571"/>
        <v>0.11950000000069849</v>
      </c>
      <c r="H25278" s="406"/>
      <c r="J25278" s="82">
        <v>35</v>
      </c>
      <c r="K25278" s="320">
        <v>3</v>
      </c>
    </row>
    <row r="25279" spans="1:11" x14ac:dyDescent="0.3">
      <c r="A25279" s="341">
        <v>44082.961805497682</v>
      </c>
      <c r="B25279" s="318">
        <v>41965.267999999996</v>
      </c>
      <c r="C25279" s="318">
        <f t="shared" si="570"/>
        <v>0.23599999999714782</v>
      </c>
      <c r="D25279" s="419">
        <f t="shared" si="571"/>
        <v>0.11799999999857391</v>
      </c>
      <c r="E25279" s="336">
        <f>SUM(C25256:C25279)*7.4805194805</f>
        <v>43.222441558317243</v>
      </c>
      <c r="F25279" s="324">
        <f>AVERAGE(D25256:D25279)</f>
        <v>0.12037499999996726</v>
      </c>
      <c r="G25279" s="324">
        <f>_xlfn.STDEV.S(D25256:D25279)</f>
        <v>3.3855511395138368E-3</v>
      </c>
      <c r="H25279" s="406"/>
      <c r="J25279" s="82">
        <v>36</v>
      </c>
      <c r="K25279" s="321">
        <v>4</v>
      </c>
    </row>
    <row r="25280" spans="1:11" x14ac:dyDescent="0.3">
      <c r="A25280" s="341">
        <v>44083.003472164353</v>
      </c>
      <c r="B25280" s="318">
        <v>41965.500999999997</v>
      </c>
      <c r="C25280" s="318">
        <f t="shared" si="570"/>
        <v>0.23300000000017462</v>
      </c>
      <c r="D25280" s="419">
        <f t="shared" si="571"/>
        <v>0.11650000000008731</v>
      </c>
      <c r="H25280" s="406"/>
      <c r="J25280" s="82">
        <v>37</v>
      </c>
      <c r="K25280" s="391">
        <v>1</v>
      </c>
    </row>
    <row r="25281" spans="1:11" x14ac:dyDescent="0.3">
      <c r="A25281" s="341">
        <v>44083.045138831018</v>
      </c>
      <c r="B25281" s="318">
        <v>41965.737000000001</v>
      </c>
      <c r="C25281" s="318">
        <f t="shared" si="570"/>
        <v>0.23600000000442378</v>
      </c>
      <c r="D25281" s="419">
        <f t="shared" si="571"/>
        <v>0.11800000000221189</v>
      </c>
      <c r="H25281" s="406"/>
      <c r="J25281" s="82">
        <v>38</v>
      </c>
      <c r="K25281" s="319">
        <v>2</v>
      </c>
    </row>
    <row r="25282" spans="1:11" x14ac:dyDescent="0.3">
      <c r="A25282" s="341">
        <v>44083.086805497682</v>
      </c>
      <c r="B25282" s="318">
        <v>41965.98</v>
      </c>
      <c r="C25282" s="318">
        <f t="shared" si="570"/>
        <v>0.24300000000221189</v>
      </c>
      <c r="D25282" s="419">
        <f t="shared" si="571"/>
        <v>0.12150000000110595</v>
      </c>
      <c r="H25282" s="406"/>
      <c r="J25282" s="82">
        <v>39</v>
      </c>
      <c r="K25282" s="320">
        <v>3</v>
      </c>
    </row>
    <row r="25283" spans="1:11" x14ac:dyDescent="0.3">
      <c r="A25283" s="341">
        <v>44083.128472164353</v>
      </c>
      <c r="B25283" s="318">
        <v>41966.226999999999</v>
      </c>
      <c r="C25283" s="318">
        <f t="shared" si="570"/>
        <v>0.24699999999575084</v>
      </c>
      <c r="D25283" s="419">
        <f t="shared" si="571"/>
        <v>0.12349999999787542</v>
      </c>
      <c r="H25283" s="406"/>
      <c r="J25283" s="82">
        <v>40</v>
      </c>
      <c r="K25283" s="321">
        <v>4</v>
      </c>
    </row>
    <row r="25284" spans="1:11" x14ac:dyDescent="0.3">
      <c r="A25284" s="341">
        <v>44083.170138831018</v>
      </c>
      <c r="B25284" s="318">
        <v>41966.462</v>
      </c>
      <c r="C25284" s="318">
        <f t="shared" si="570"/>
        <v>0.23500000000058208</v>
      </c>
      <c r="D25284" s="419">
        <f t="shared" si="571"/>
        <v>0.11750000000029104</v>
      </c>
      <c r="H25284" s="406"/>
      <c r="J25284" s="82">
        <v>41</v>
      </c>
      <c r="K25284" s="391">
        <v>1</v>
      </c>
    </row>
    <row r="25285" spans="1:11" x14ac:dyDescent="0.3">
      <c r="A25285" s="341">
        <v>44083.211805497682</v>
      </c>
      <c r="B25285" s="318">
        <v>41966.7</v>
      </c>
      <c r="C25285" s="318">
        <f t="shared" si="570"/>
        <v>0.23799999999755528</v>
      </c>
      <c r="D25285" s="419">
        <f t="shared" si="571"/>
        <v>0.11899999999877764</v>
      </c>
      <c r="H25285" s="406"/>
      <c r="J25285" s="82">
        <v>42</v>
      </c>
      <c r="K25285" s="319">
        <v>2</v>
      </c>
    </row>
    <row r="25286" spans="1:11" x14ac:dyDescent="0.3">
      <c r="A25286" s="341">
        <v>44083.253472164353</v>
      </c>
      <c r="B25286" s="318">
        <v>41966.951999999997</v>
      </c>
      <c r="C25286" s="318">
        <f t="shared" si="570"/>
        <v>0.25200000000040745</v>
      </c>
      <c r="D25286" s="419">
        <f t="shared" si="571"/>
        <v>0.12600000000020373</v>
      </c>
      <c r="H25286" s="406"/>
      <c r="J25286" s="82">
        <v>43</v>
      </c>
      <c r="K25286" s="320">
        <v>3</v>
      </c>
    </row>
    <row r="25287" spans="1:11" x14ac:dyDescent="0.3">
      <c r="A25287" s="341">
        <v>44083.295138831018</v>
      </c>
      <c r="B25287" s="318">
        <v>41967.207999999999</v>
      </c>
      <c r="C25287" s="318">
        <f t="shared" si="570"/>
        <v>0.25600000000122236</v>
      </c>
      <c r="D25287" s="419">
        <f t="shared" si="571"/>
        <v>0.12800000000061118</v>
      </c>
      <c r="H25287" s="406"/>
      <c r="J25287" s="82">
        <v>44</v>
      </c>
      <c r="K25287" s="321">
        <v>4</v>
      </c>
    </row>
    <row r="25288" spans="1:11" x14ac:dyDescent="0.3">
      <c r="A25288" s="341">
        <v>44083.336805497682</v>
      </c>
      <c r="B25288" s="318">
        <v>41967.45</v>
      </c>
      <c r="C25288" s="318">
        <f t="shared" si="570"/>
        <v>0.24199999999837019</v>
      </c>
      <c r="D25288" s="419">
        <f t="shared" si="571"/>
        <v>0.12099999999918509</v>
      </c>
      <c r="H25288" s="406"/>
      <c r="J25288" s="82">
        <v>45</v>
      </c>
      <c r="K25288" s="391">
        <v>1</v>
      </c>
    </row>
    <row r="25289" spans="1:11" x14ac:dyDescent="0.3">
      <c r="A25289" s="341">
        <v>44083.378472164353</v>
      </c>
      <c r="B25289" s="318">
        <v>41967.688999999998</v>
      </c>
      <c r="C25289" s="318">
        <f t="shared" si="570"/>
        <v>0.23900000000139698</v>
      </c>
      <c r="D25289" s="419">
        <f t="shared" si="571"/>
        <v>0.11950000000069849</v>
      </c>
      <c r="H25289" s="406"/>
      <c r="J25289" s="82">
        <v>46</v>
      </c>
      <c r="K25289" s="319">
        <v>2</v>
      </c>
    </row>
    <row r="25290" spans="1:11" x14ac:dyDescent="0.3">
      <c r="A25290" s="341">
        <v>44083.420138831018</v>
      </c>
      <c r="B25290" s="318">
        <v>41967.936999999998</v>
      </c>
      <c r="C25290" s="318">
        <f t="shared" si="570"/>
        <v>0.24799999999959255</v>
      </c>
      <c r="D25290" s="419">
        <f t="shared" si="571"/>
        <v>0.12399999999979627</v>
      </c>
      <c r="H25290" s="406"/>
      <c r="J25290" s="82">
        <v>47</v>
      </c>
      <c r="K25290" s="320">
        <v>3</v>
      </c>
    </row>
    <row r="25291" spans="1:11" x14ac:dyDescent="0.3">
      <c r="A25291" s="341">
        <v>44083.461805497682</v>
      </c>
      <c r="B25291" s="318">
        <v>41968.186999999998</v>
      </c>
      <c r="C25291" s="318">
        <f t="shared" si="570"/>
        <v>0.25</v>
      </c>
      <c r="D25291" s="419">
        <f t="shared" si="571"/>
        <v>0.125</v>
      </c>
      <c r="H25291" s="406"/>
      <c r="J25291" s="82">
        <v>48</v>
      </c>
      <c r="K25291" s="321">
        <v>4</v>
      </c>
    </row>
    <row r="25292" spans="1:11" x14ac:dyDescent="0.3">
      <c r="A25292" s="341">
        <v>44083.503472164353</v>
      </c>
      <c r="B25292" s="318">
        <v>41968.43</v>
      </c>
      <c r="C25292" s="318">
        <f t="shared" si="570"/>
        <v>0.24300000000221189</v>
      </c>
      <c r="D25292" s="419">
        <f t="shared" si="571"/>
        <v>0.12150000000110595</v>
      </c>
      <c r="H25292" s="406"/>
      <c r="J25292" s="82">
        <v>49</v>
      </c>
      <c r="K25292" s="391">
        <v>1</v>
      </c>
    </row>
    <row r="25293" spans="1:11" x14ac:dyDescent="0.3">
      <c r="A25293" s="341">
        <v>44083.545138831018</v>
      </c>
      <c r="B25293" s="318">
        <v>41968.669000000002</v>
      </c>
      <c r="C25293" s="318">
        <f t="shared" si="570"/>
        <v>0.23900000000139698</v>
      </c>
      <c r="D25293" s="419">
        <f t="shared" si="571"/>
        <v>0.11950000000069849</v>
      </c>
      <c r="H25293" s="406"/>
      <c r="J25293" s="82">
        <v>50</v>
      </c>
      <c r="K25293" s="319">
        <v>2</v>
      </c>
    </row>
    <row r="25294" spans="1:11" x14ac:dyDescent="0.3">
      <c r="A25294" s="341">
        <v>44083.586805497682</v>
      </c>
      <c r="B25294" s="318">
        <v>41968.91</v>
      </c>
      <c r="C25294" s="318">
        <f t="shared" si="570"/>
        <v>0.24100000000180444</v>
      </c>
      <c r="D25294" s="419">
        <f t="shared" si="571"/>
        <v>0.12050000000090222</v>
      </c>
      <c r="H25294" s="406"/>
      <c r="J25294" s="82">
        <v>51</v>
      </c>
      <c r="K25294" s="320">
        <v>3</v>
      </c>
    </row>
    <row r="25295" spans="1:11" x14ac:dyDescent="0.3">
      <c r="A25295" s="341">
        <v>44083.628472164353</v>
      </c>
      <c r="B25295" s="318">
        <v>41969.158000000003</v>
      </c>
      <c r="C25295" s="318">
        <f t="shared" si="570"/>
        <v>0.24799999999959255</v>
      </c>
      <c r="D25295" s="419">
        <f t="shared" si="571"/>
        <v>0.12399999999979627</v>
      </c>
      <c r="H25295" s="406"/>
      <c r="J25295" s="82">
        <v>52</v>
      </c>
      <c r="K25295" s="321">
        <v>4</v>
      </c>
    </row>
    <row r="25296" spans="1:11" x14ac:dyDescent="0.3">
      <c r="A25296" s="341">
        <v>44083.670138831018</v>
      </c>
      <c r="B25296" s="318">
        <v>41969.398000000001</v>
      </c>
      <c r="C25296" s="318">
        <f t="shared" si="570"/>
        <v>0.23999999999796273</v>
      </c>
      <c r="D25296" s="419">
        <f t="shared" si="571"/>
        <v>0.11999999999898137</v>
      </c>
      <c r="H25296" s="406"/>
      <c r="J25296" s="82">
        <v>53</v>
      </c>
      <c r="K25296" s="391">
        <v>1</v>
      </c>
    </row>
    <row r="25297" spans="1:11" x14ac:dyDescent="0.3">
      <c r="A25297" s="341">
        <v>44083.711805497682</v>
      </c>
      <c r="B25297" s="318">
        <v>41969.627999999997</v>
      </c>
      <c r="C25297" s="318">
        <f t="shared" si="570"/>
        <v>0.22999999999592546</v>
      </c>
      <c r="D25297" s="419">
        <f t="shared" si="571"/>
        <v>0.11499999999796273</v>
      </c>
      <c r="H25297" s="406"/>
      <c r="J25297" s="82">
        <v>54</v>
      </c>
      <c r="K25297" s="319">
        <v>2</v>
      </c>
    </row>
    <row r="25298" spans="1:11" x14ac:dyDescent="0.3">
      <c r="A25298" s="341">
        <v>44083.753472164353</v>
      </c>
      <c r="B25298" s="318">
        <v>41969.858</v>
      </c>
      <c r="C25298" s="318">
        <f t="shared" si="570"/>
        <v>0.23000000000320142</v>
      </c>
      <c r="D25298" s="419">
        <f t="shared" si="571"/>
        <v>0.11500000000160071</v>
      </c>
      <c r="H25298" s="406"/>
      <c r="J25298" s="82">
        <v>55</v>
      </c>
      <c r="K25298" s="320">
        <v>3</v>
      </c>
    </row>
    <row r="25299" spans="1:11" x14ac:dyDescent="0.3">
      <c r="A25299" s="341">
        <v>44083.795138831018</v>
      </c>
      <c r="B25299" s="318">
        <v>41970.093999999997</v>
      </c>
      <c r="C25299" s="318">
        <f t="shared" si="570"/>
        <v>0.23599999999714782</v>
      </c>
      <c r="D25299" s="419">
        <f t="shared" si="571"/>
        <v>0.11799999999857391</v>
      </c>
      <c r="H25299" s="406"/>
      <c r="J25299" s="82">
        <v>56</v>
      </c>
      <c r="K25299" s="321">
        <v>4</v>
      </c>
    </row>
    <row r="25300" spans="1:11" x14ac:dyDescent="0.3">
      <c r="A25300" s="341">
        <v>44083.836805497682</v>
      </c>
      <c r="B25300" s="318">
        <v>41970.332000000002</v>
      </c>
      <c r="C25300" s="318">
        <f t="shared" si="570"/>
        <v>0.23800000000483124</v>
      </c>
      <c r="D25300" s="419">
        <f t="shared" si="571"/>
        <v>0.11900000000241562</v>
      </c>
      <c r="H25300" s="406"/>
      <c r="J25300" s="82">
        <v>57</v>
      </c>
      <c r="K25300" s="391">
        <v>1</v>
      </c>
    </row>
    <row r="25301" spans="1:11" x14ac:dyDescent="0.3">
      <c r="A25301" s="341">
        <v>44083.878472164353</v>
      </c>
      <c r="B25301" s="318">
        <v>41970.561999999998</v>
      </c>
      <c r="C25301" s="318">
        <f t="shared" si="570"/>
        <v>0.22999999999592546</v>
      </c>
      <c r="D25301" s="419">
        <f t="shared" si="571"/>
        <v>0.11499999999796273</v>
      </c>
      <c r="H25301" s="406"/>
      <c r="J25301" s="82">
        <v>58</v>
      </c>
      <c r="K25301" s="319">
        <v>2</v>
      </c>
    </row>
    <row r="25302" spans="1:11" x14ac:dyDescent="0.3">
      <c r="A25302" s="341">
        <v>44083.920138831018</v>
      </c>
      <c r="B25302" s="318">
        <v>41970.79</v>
      </c>
      <c r="C25302" s="318">
        <f t="shared" si="570"/>
        <v>0.22800000000279397</v>
      </c>
      <c r="D25302" s="419">
        <f t="shared" si="571"/>
        <v>0.11400000000139698</v>
      </c>
      <c r="H25302" s="406"/>
      <c r="J25302" s="82">
        <v>59</v>
      </c>
      <c r="K25302" s="320">
        <v>3</v>
      </c>
    </row>
    <row r="25303" spans="1:11" x14ac:dyDescent="0.3">
      <c r="A25303" s="341">
        <v>44083.961805497682</v>
      </c>
      <c r="B25303" s="318">
        <v>41971.025000000001</v>
      </c>
      <c r="C25303" s="318">
        <f t="shared" si="570"/>
        <v>0.23500000000058208</v>
      </c>
      <c r="D25303" s="419">
        <f t="shared" si="571"/>
        <v>0.11750000000029104</v>
      </c>
      <c r="E25303" s="336">
        <f>SUM(C25280:C25303)*7.4805194805</f>
        <v>43.065350649276382</v>
      </c>
      <c r="F25303" s="324">
        <f>AVERAGE(D25280:D25303)</f>
        <v>0.1199375000001055</v>
      </c>
      <c r="G25303" s="324">
        <f>_xlfn.STDEV.S(D25280:D25303)</f>
        <v>3.736751960901005E-3</v>
      </c>
      <c r="H25303" s="406"/>
      <c r="J25303" s="82">
        <v>60</v>
      </c>
      <c r="K25303" s="321">
        <v>4</v>
      </c>
    </row>
    <row r="25304" spans="1:11" x14ac:dyDescent="0.3">
      <c r="A25304" s="341">
        <v>44084.003472164353</v>
      </c>
      <c r="B25304" s="318">
        <v>41971.267999999996</v>
      </c>
      <c r="C25304" s="318">
        <f t="shared" si="570"/>
        <v>0.24299999999493593</v>
      </c>
      <c r="D25304" s="419">
        <f t="shared" si="571"/>
        <v>0.12149999999746797</v>
      </c>
      <c r="H25304" s="406"/>
      <c r="J25304" s="82">
        <v>61</v>
      </c>
      <c r="K25304" s="391">
        <v>1</v>
      </c>
    </row>
    <row r="25305" spans="1:11" x14ac:dyDescent="0.3">
      <c r="A25305" s="341">
        <v>44084.045138831018</v>
      </c>
      <c r="B25305" s="318">
        <v>41971.500999999997</v>
      </c>
      <c r="C25305" s="318">
        <f t="shared" si="570"/>
        <v>0.23300000000017462</v>
      </c>
      <c r="D25305" s="419">
        <f t="shared" si="571"/>
        <v>0.11650000000008731</v>
      </c>
      <c r="H25305" s="406"/>
      <c r="J25305" s="82">
        <v>62</v>
      </c>
      <c r="K25305" s="319">
        <v>2</v>
      </c>
    </row>
    <row r="25306" spans="1:11" x14ac:dyDescent="0.3">
      <c r="A25306" s="341">
        <v>44084.086805497682</v>
      </c>
      <c r="B25306" s="318">
        <v>41971.732000000004</v>
      </c>
      <c r="C25306" s="318">
        <f t="shared" si="570"/>
        <v>0.23100000000704313</v>
      </c>
      <c r="D25306" s="419">
        <f t="shared" si="571"/>
        <v>0.11550000000352156</v>
      </c>
      <c r="H25306" s="406"/>
      <c r="J25306" s="82">
        <v>63</v>
      </c>
      <c r="K25306" s="320">
        <v>3</v>
      </c>
    </row>
    <row r="25307" spans="1:11" x14ac:dyDescent="0.3">
      <c r="A25307" s="341">
        <v>44084.128472164353</v>
      </c>
      <c r="B25307" s="318">
        <v>41971.976999999999</v>
      </c>
      <c r="C25307" s="318">
        <f t="shared" si="570"/>
        <v>0.24499999999534339</v>
      </c>
      <c r="D25307" s="419">
        <f t="shared" si="571"/>
        <v>0.12249999999767169</v>
      </c>
      <c r="H25307" s="406"/>
      <c r="J25307" s="82">
        <v>64</v>
      </c>
      <c r="K25307" s="321">
        <v>4</v>
      </c>
    </row>
    <row r="25308" spans="1:11" x14ac:dyDescent="0.3">
      <c r="A25308" s="341">
        <v>44084.170138831018</v>
      </c>
      <c r="B25308" s="318">
        <v>41972.226000000002</v>
      </c>
      <c r="C25308" s="318">
        <f t="shared" si="570"/>
        <v>0.24900000000343425</v>
      </c>
      <c r="D25308" s="419">
        <f t="shared" si="571"/>
        <v>0.12450000000171713</v>
      </c>
      <c r="H25308" s="406"/>
      <c r="J25308" s="82">
        <v>65</v>
      </c>
      <c r="K25308" s="391">
        <v>1</v>
      </c>
    </row>
    <row r="25309" spans="1:11" x14ac:dyDescent="0.3">
      <c r="A25309" s="341">
        <v>44084.211805497682</v>
      </c>
      <c r="B25309" s="318">
        <v>41972.470999999998</v>
      </c>
      <c r="C25309" s="318">
        <f t="shared" si="570"/>
        <v>0.24499999999534339</v>
      </c>
      <c r="D25309" s="419">
        <f t="shared" si="571"/>
        <v>0.12249999999767169</v>
      </c>
      <c r="H25309" s="406"/>
      <c r="J25309" s="82">
        <v>66</v>
      </c>
      <c r="K25309" s="319">
        <v>2</v>
      </c>
    </row>
    <row r="25310" spans="1:11" x14ac:dyDescent="0.3">
      <c r="A25310" s="341">
        <v>44084.253472164353</v>
      </c>
      <c r="B25310" s="318">
        <v>41972.709000000003</v>
      </c>
      <c r="C25310" s="318">
        <f t="shared" si="570"/>
        <v>0.23800000000483124</v>
      </c>
      <c r="D25310" s="419">
        <f t="shared" si="571"/>
        <v>0.11900000000241562</v>
      </c>
      <c r="H25310" s="406"/>
      <c r="J25310" s="82">
        <v>67</v>
      </c>
      <c r="K25310" s="320">
        <v>3</v>
      </c>
    </row>
    <row r="25311" spans="1:11" x14ac:dyDescent="0.3">
      <c r="A25311" s="341">
        <v>44084.295138831018</v>
      </c>
      <c r="B25311" s="318">
        <v>41972.953999999998</v>
      </c>
      <c r="C25311" s="318">
        <f t="shared" si="570"/>
        <v>0.24499999999534339</v>
      </c>
      <c r="D25311" s="419">
        <f t="shared" si="571"/>
        <v>0.12249999999767169</v>
      </c>
      <c r="H25311" s="406"/>
      <c r="J25311" s="82">
        <v>68</v>
      </c>
      <c r="K25311" s="321">
        <v>4</v>
      </c>
    </row>
    <row r="25312" spans="1:11" x14ac:dyDescent="0.3">
      <c r="A25312" s="341">
        <v>44084.336805497682</v>
      </c>
      <c r="B25312" s="318">
        <v>41973.207999999999</v>
      </c>
      <c r="C25312" s="318">
        <f t="shared" ref="C25312:C25375" si="572">B25312-B25311</f>
        <v>0.25400000000081491</v>
      </c>
      <c r="D25312" s="419">
        <f t="shared" ref="D25312:D25375" si="573">C25312/2</f>
        <v>0.12700000000040745</v>
      </c>
      <c r="H25312" s="406"/>
      <c r="J25312" s="82">
        <v>69</v>
      </c>
      <c r="K25312" s="391">
        <v>1</v>
      </c>
    </row>
    <row r="25313" spans="1:11" x14ac:dyDescent="0.3">
      <c r="A25313" s="341">
        <v>44084.378472164353</v>
      </c>
      <c r="B25313" s="318">
        <v>41973.457000000002</v>
      </c>
      <c r="C25313" s="318">
        <f t="shared" si="572"/>
        <v>0.24900000000343425</v>
      </c>
      <c r="D25313" s="419">
        <f t="shared" si="573"/>
        <v>0.12450000000171713</v>
      </c>
      <c r="H25313" s="406"/>
      <c r="J25313" s="82">
        <v>70</v>
      </c>
      <c r="K25313" s="319">
        <v>2</v>
      </c>
    </row>
    <row r="25314" spans="1:11" x14ac:dyDescent="0.3">
      <c r="A25314" s="341">
        <v>44084.420138831018</v>
      </c>
      <c r="B25314" s="318">
        <v>41973.699000000001</v>
      </c>
      <c r="C25314" s="318">
        <f t="shared" si="572"/>
        <v>0.24199999999837019</v>
      </c>
      <c r="D25314" s="419">
        <f t="shared" si="573"/>
        <v>0.12099999999918509</v>
      </c>
      <c r="H25314" s="406"/>
      <c r="J25314" s="82">
        <v>71</v>
      </c>
      <c r="K25314" s="320">
        <v>3</v>
      </c>
    </row>
    <row r="25315" spans="1:11" x14ac:dyDescent="0.3">
      <c r="A25315" s="341">
        <v>44084.461805497682</v>
      </c>
      <c r="B25315" s="318">
        <v>41973.946000000004</v>
      </c>
      <c r="C25315" s="318">
        <f t="shared" si="572"/>
        <v>0.2470000000030268</v>
      </c>
      <c r="D25315" s="419">
        <f t="shared" si="573"/>
        <v>0.1235000000015134</v>
      </c>
      <c r="H25315" s="406"/>
      <c r="J25315" s="82">
        <v>72</v>
      </c>
      <c r="K25315" s="321">
        <v>4</v>
      </c>
    </row>
    <row r="25316" spans="1:11" x14ac:dyDescent="0.3">
      <c r="A25316" s="341">
        <v>44084.503472164353</v>
      </c>
      <c r="B25316" s="318">
        <v>41974.192000000003</v>
      </c>
      <c r="C25316" s="318">
        <f t="shared" si="572"/>
        <v>0.24599999999918509</v>
      </c>
      <c r="D25316" s="419">
        <f t="shared" si="573"/>
        <v>0.12299999999959255</v>
      </c>
      <c r="H25316" s="406"/>
      <c r="J25316" s="82">
        <v>73</v>
      </c>
      <c r="K25316" s="391">
        <v>1</v>
      </c>
    </row>
    <row r="25317" spans="1:11" x14ac:dyDescent="0.3">
      <c r="A25317" s="341">
        <v>44084.545138831018</v>
      </c>
      <c r="B25317" s="318">
        <v>41974.432999999997</v>
      </c>
      <c r="C25317" s="318">
        <f t="shared" si="572"/>
        <v>0.24099999999452848</v>
      </c>
      <c r="D25317" s="419">
        <f t="shared" si="573"/>
        <v>0.12049999999726424</v>
      </c>
      <c r="H25317" s="406"/>
      <c r="J25317" s="82">
        <v>74</v>
      </c>
      <c r="K25317" s="319">
        <v>2</v>
      </c>
    </row>
    <row r="25318" spans="1:11" x14ac:dyDescent="0.3">
      <c r="A25318" s="341">
        <v>44084.586805497682</v>
      </c>
      <c r="B25318" s="318">
        <v>41974.671999999999</v>
      </c>
      <c r="C25318" s="318">
        <f t="shared" si="572"/>
        <v>0.23900000000139698</v>
      </c>
      <c r="D25318" s="419">
        <f t="shared" si="573"/>
        <v>0.11950000000069849</v>
      </c>
      <c r="H25318" s="406"/>
      <c r="J25318" s="82">
        <v>75</v>
      </c>
      <c r="K25318" s="320">
        <v>3</v>
      </c>
    </row>
    <row r="25319" spans="1:11" x14ac:dyDescent="0.3">
      <c r="A25319" s="341">
        <v>44084.628472164353</v>
      </c>
      <c r="B25319" s="318">
        <v>41974.919000000002</v>
      </c>
      <c r="C25319" s="318">
        <f t="shared" si="572"/>
        <v>0.2470000000030268</v>
      </c>
      <c r="D25319" s="419">
        <f t="shared" si="573"/>
        <v>0.1235000000015134</v>
      </c>
      <c r="H25319" s="406"/>
      <c r="J25319" s="82">
        <v>76</v>
      </c>
      <c r="K25319" s="321">
        <v>4</v>
      </c>
    </row>
    <row r="25320" spans="1:11" x14ac:dyDescent="0.3">
      <c r="A25320" s="341">
        <v>44084.670138831018</v>
      </c>
      <c r="B25320" s="318">
        <v>41975.161999999997</v>
      </c>
      <c r="C25320" s="318">
        <f t="shared" si="572"/>
        <v>0.24299999999493593</v>
      </c>
      <c r="D25320" s="419">
        <f t="shared" si="573"/>
        <v>0.12149999999746797</v>
      </c>
      <c r="H25320" s="406"/>
      <c r="J25320" s="82">
        <v>77</v>
      </c>
      <c r="K25320" s="391">
        <v>1</v>
      </c>
    </row>
    <row r="25321" spans="1:11" x14ac:dyDescent="0.3">
      <c r="A25321" s="341">
        <v>44084.711805497682</v>
      </c>
      <c r="B25321" s="318">
        <v>41975.4</v>
      </c>
      <c r="C25321" s="318">
        <f t="shared" si="572"/>
        <v>0.23800000000483124</v>
      </c>
      <c r="D25321" s="419">
        <f t="shared" si="573"/>
        <v>0.11900000000241562</v>
      </c>
      <c r="H25321" s="406"/>
      <c r="J25321" s="82">
        <v>78</v>
      </c>
      <c r="K25321" s="319">
        <v>2</v>
      </c>
    </row>
    <row r="25322" spans="1:11" x14ac:dyDescent="0.3">
      <c r="A25322" s="341">
        <v>44084.753472164353</v>
      </c>
      <c r="B25322" s="318">
        <v>41975.629000000001</v>
      </c>
      <c r="C25322" s="318">
        <f t="shared" si="572"/>
        <v>0.22899999999935972</v>
      </c>
      <c r="D25322" s="419">
        <f t="shared" si="573"/>
        <v>0.11449999999967986</v>
      </c>
      <c r="H25322" s="406"/>
      <c r="J25322" s="82">
        <v>79</v>
      </c>
      <c r="K25322" s="320">
        <v>3</v>
      </c>
    </row>
    <row r="25323" spans="1:11" x14ac:dyDescent="0.3">
      <c r="A25323" s="341">
        <v>44084.795138831018</v>
      </c>
      <c r="B25323" s="318">
        <v>41975.862000000001</v>
      </c>
      <c r="C25323" s="318">
        <f t="shared" si="572"/>
        <v>0.23300000000017462</v>
      </c>
      <c r="D25323" s="419">
        <f t="shared" si="573"/>
        <v>0.11650000000008731</v>
      </c>
      <c r="H25323" s="406"/>
      <c r="J25323" s="82">
        <v>80</v>
      </c>
      <c r="K25323" s="321">
        <v>4</v>
      </c>
    </row>
    <row r="25324" spans="1:11" x14ac:dyDescent="0.3">
      <c r="A25324" s="341">
        <v>44084.836805497682</v>
      </c>
      <c r="B25324" s="318">
        <v>41976.101999999999</v>
      </c>
      <c r="C25324" s="318">
        <f t="shared" si="572"/>
        <v>0.23999999999796273</v>
      </c>
      <c r="D25324" s="419">
        <f t="shared" si="573"/>
        <v>0.11999999999898137</v>
      </c>
      <c r="H25324" s="406"/>
      <c r="J25324" s="82">
        <v>81</v>
      </c>
      <c r="K25324" s="391">
        <v>1</v>
      </c>
    </row>
    <row r="25325" spans="1:11" x14ac:dyDescent="0.3">
      <c r="A25325" s="341">
        <v>44084.878472164353</v>
      </c>
      <c r="B25325" s="318">
        <v>41976.341</v>
      </c>
      <c r="C25325" s="318">
        <f t="shared" si="572"/>
        <v>0.23900000000139698</v>
      </c>
      <c r="D25325" s="419">
        <f t="shared" si="573"/>
        <v>0.11950000000069849</v>
      </c>
      <c r="H25325" s="406"/>
      <c r="J25325" s="82">
        <v>82</v>
      </c>
      <c r="K25325" s="319">
        <v>2</v>
      </c>
    </row>
    <row r="25326" spans="1:11" x14ac:dyDescent="0.3">
      <c r="A25326" s="341">
        <v>44084.920138831018</v>
      </c>
      <c r="B25326" s="318">
        <v>41976.572</v>
      </c>
      <c r="C25326" s="318">
        <f t="shared" si="572"/>
        <v>0.23099999999976717</v>
      </c>
      <c r="D25326" s="419">
        <f t="shared" si="573"/>
        <v>0.11549999999988358</v>
      </c>
      <c r="H25326" s="406"/>
      <c r="J25326" s="82">
        <v>83</v>
      </c>
      <c r="K25326" s="320">
        <v>3</v>
      </c>
    </row>
    <row r="25327" spans="1:11" x14ac:dyDescent="0.3">
      <c r="A25327" s="341">
        <v>44084.961805497682</v>
      </c>
      <c r="B25327" s="318">
        <v>41976.81</v>
      </c>
      <c r="C25327" s="318">
        <f t="shared" si="572"/>
        <v>0.23799999999755528</v>
      </c>
      <c r="D25327" s="419">
        <f t="shared" si="573"/>
        <v>0.11899999999877764</v>
      </c>
      <c r="E25327" s="336">
        <f>SUM(C25304:C25327)*7.4805194805</f>
        <v>43.274805194664197</v>
      </c>
      <c r="F25327" s="324">
        <f>AVERAGE(D25304:D25327)</f>
        <v>0.12052083333325452</v>
      </c>
      <c r="G25327" s="324">
        <f>_xlfn.STDEV.S(D25304:D25327)</f>
        <v>3.2285383911987383E-3</v>
      </c>
      <c r="H25327" s="406"/>
      <c r="J25327" s="82">
        <v>84</v>
      </c>
      <c r="K25327" s="321">
        <v>4</v>
      </c>
    </row>
    <row r="25328" spans="1:11" x14ac:dyDescent="0.3">
      <c r="A25328" s="341">
        <v>44085.003472164353</v>
      </c>
      <c r="B25328" s="318">
        <v>41977.052000000003</v>
      </c>
      <c r="C25328" s="318">
        <f t="shared" si="572"/>
        <v>0.24200000000564614</v>
      </c>
      <c r="D25328" s="419">
        <f t="shared" si="573"/>
        <v>0.12100000000282307</v>
      </c>
      <c r="H25328" s="406"/>
      <c r="J25328" s="82">
        <v>85</v>
      </c>
      <c r="K25328" s="391">
        <v>1</v>
      </c>
    </row>
    <row r="25329" spans="1:11" x14ac:dyDescent="0.3">
      <c r="A25329" s="341">
        <v>44085.045138831018</v>
      </c>
      <c r="B25329" s="318">
        <v>41977.296999999999</v>
      </c>
      <c r="C25329" s="318">
        <f t="shared" si="572"/>
        <v>0.24499999999534339</v>
      </c>
      <c r="D25329" s="419">
        <f t="shared" si="573"/>
        <v>0.12249999999767169</v>
      </c>
      <c r="H25329" s="406"/>
      <c r="J25329" s="82">
        <v>86</v>
      </c>
      <c r="K25329" s="319">
        <v>2</v>
      </c>
    </row>
    <row r="25330" spans="1:11" x14ac:dyDescent="0.3">
      <c r="A25330" s="341">
        <v>44085.086805497682</v>
      </c>
      <c r="B25330" s="318">
        <v>41977.53</v>
      </c>
      <c r="C25330" s="318">
        <f t="shared" si="572"/>
        <v>0.23300000000017462</v>
      </c>
      <c r="D25330" s="419">
        <f t="shared" si="573"/>
        <v>0.11650000000008731</v>
      </c>
      <c r="H25330" s="406"/>
      <c r="J25330" s="82">
        <v>87</v>
      </c>
      <c r="K25330" s="320">
        <v>3</v>
      </c>
    </row>
    <row r="25331" spans="1:11" x14ac:dyDescent="0.3">
      <c r="A25331" s="341">
        <v>44085.128472164353</v>
      </c>
      <c r="B25331" s="318">
        <v>41977.77</v>
      </c>
      <c r="C25331" s="318">
        <f t="shared" si="572"/>
        <v>0.23999999999796273</v>
      </c>
      <c r="D25331" s="419">
        <f t="shared" si="573"/>
        <v>0.11999999999898137</v>
      </c>
      <c r="H25331" s="406"/>
      <c r="J25331" s="82">
        <v>88</v>
      </c>
      <c r="K25331" s="321">
        <v>4</v>
      </c>
    </row>
    <row r="25332" spans="1:11" x14ac:dyDescent="0.3">
      <c r="A25332" s="341">
        <v>44085.170138831018</v>
      </c>
      <c r="B25332" s="318">
        <v>41978.02</v>
      </c>
      <c r="C25332" s="318">
        <f t="shared" si="572"/>
        <v>0.25</v>
      </c>
      <c r="D25332" s="419">
        <f t="shared" si="573"/>
        <v>0.125</v>
      </c>
      <c r="H25332" s="406"/>
      <c r="J25332" s="82">
        <v>89</v>
      </c>
      <c r="K25332" s="391">
        <v>1</v>
      </c>
    </row>
    <row r="25333" spans="1:11" x14ac:dyDescent="0.3">
      <c r="A25333" s="341">
        <v>44085.211805497682</v>
      </c>
      <c r="B25333" s="318">
        <v>41978.271999999997</v>
      </c>
      <c r="C25333" s="318">
        <f t="shared" si="572"/>
        <v>0.25200000000040745</v>
      </c>
      <c r="D25333" s="419">
        <f t="shared" si="573"/>
        <v>0.12600000000020373</v>
      </c>
      <c r="H25333" s="406"/>
      <c r="J25333" s="82">
        <v>90</v>
      </c>
      <c r="K25333" s="319">
        <v>2</v>
      </c>
    </row>
    <row r="25334" spans="1:11" x14ac:dyDescent="0.3">
      <c r="A25334" s="341">
        <v>44085.253472164353</v>
      </c>
      <c r="B25334" s="318">
        <v>41978.517999999996</v>
      </c>
      <c r="C25334" s="318">
        <f t="shared" si="572"/>
        <v>0.24599999999918509</v>
      </c>
      <c r="D25334" s="419">
        <f t="shared" si="573"/>
        <v>0.12299999999959255</v>
      </c>
      <c r="H25334" s="406"/>
      <c r="J25334" s="82">
        <v>91</v>
      </c>
      <c r="K25334" s="320">
        <v>3</v>
      </c>
    </row>
    <row r="25335" spans="1:11" x14ac:dyDescent="0.3">
      <c r="A25335" s="341">
        <v>44085.295138831018</v>
      </c>
      <c r="B25335" s="318">
        <v>41978.758999999998</v>
      </c>
      <c r="C25335" s="318">
        <f t="shared" si="572"/>
        <v>0.24100000000180444</v>
      </c>
      <c r="D25335" s="419">
        <f t="shared" si="573"/>
        <v>0.12050000000090222</v>
      </c>
      <c r="H25335" s="406"/>
      <c r="J25335" s="82">
        <v>92</v>
      </c>
      <c r="K25335" s="321">
        <v>4</v>
      </c>
    </row>
    <row r="25336" spans="1:11" x14ac:dyDescent="0.3">
      <c r="A25336" s="341">
        <v>44085.336805497682</v>
      </c>
      <c r="B25336" s="318">
        <v>41979.008000000002</v>
      </c>
      <c r="C25336" s="318">
        <f t="shared" si="572"/>
        <v>0.24900000000343425</v>
      </c>
      <c r="D25336" s="419">
        <f t="shared" si="573"/>
        <v>0.12450000000171713</v>
      </c>
      <c r="H25336" s="406"/>
      <c r="J25336" s="82">
        <v>93</v>
      </c>
      <c r="K25336" s="391">
        <v>1</v>
      </c>
    </row>
    <row r="25337" spans="1:11" x14ac:dyDescent="0.3">
      <c r="A25337" s="341">
        <v>44085.378472164353</v>
      </c>
      <c r="B25337" s="318">
        <v>41979.262000000002</v>
      </c>
      <c r="C25337" s="318">
        <f t="shared" si="572"/>
        <v>0.25400000000081491</v>
      </c>
      <c r="D25337" s="419">
        <f t="shared" si="573"/>
        <v>0.12700000000040745</v>
      </c>
      <c r="H25337" s="406"/>
      <c r="J25337" s="82">
        <v>94</v>
      </c>
      <c r="K25337" s="319">
        <v>2</v>
      </c>
    </row>
    <row r="25338" spans="1:11" x14ac:dyDescent="0.3">
      <c r="A25338" s="341">
        <v>44085.420138831018</v>
      </c>
      <c r="B25338" s="318">
        <v>41979.508000000002</v>
      </c>
      <c r="C25338" s="318">
        <f t="shared" si="572"/>
        <v>0.24599999999918509</v>
      </c>
      <c r="D25338" s="419">
        <f t="shared" si="573"/>
        <v>0.12299999999959255</v>
      </c>
      <c r="H25338" s="406"/>
      <c r="J25338" s="82">
        <v>95</v>
      </c>
      <c r="K25338" s="320">
        <v>3</v>
      </c>
    </row>
    <row r="25339" spans="1:11" x14ac:dyDescent="0.3">
      <c r="A25339" s="341">
        <v>44085.461805497682</v>
      </c>
      <c r="B25339" s="318">
        <v>41979.743000000002</v>
      </c>
      <c r="C25339" s="318">
        <f t="shared" si="572"/>
        <v>0.23500000000058208</v>
      </c>
      <c r="D25339" s="419">
        <f t="shared" si="573"/>
        <v>0.11750000000029104</v>
      </c>
      <c r="H25339" s="406"/>
      <c r="J25339" s="82">
        <v>96</v>
      </c>
      <c r="K25339" s="321">
        <v>4</v>
      </c>
    </row>
    <row r="25340" spans="1:11" x14ac:dyDescent="0.3">
      <c r="A25340" s="341">
        <v>44085.503472164353</v>
      </c>
      <c r="B25340" s="318">
        <v>41979.983</v>
      </c>
      <c r="C25340" s="318">
        <f t="shared" si="572"/>
        <v>0.23999999999796273</v>
      </c>
      <c r="D25340" s="419">
        <f t="shared" si="573"/>
        <v>0.11999999999898137</v>
      </c>
      <c r="H25340" s="406"/>
      <c r="J25340" s="82">
        <v>97</v>
      </c>
      <c r="K25340" s="391">
        <v>1</v>
      </c>
    </row>
    <row r="25341" spans="1:11" x14ac:dyDescent="0.3">
      <c r="A25341" s="341">
        <v>44085.545138831018</v>
      </c>
      <c r="B25341" s="318">
        <v>41980.232000000004</v>
      </c>
      <c r="C25341" s="318">
        <f t="shared" si="572"/>
        <v>0.24900000000343425</v>
      </c>
      <c r="D25341" s="419">
        <f t="shared" si="573"/>
        <v>0.12450000000171713</v>
      </c>
      <c r="H25341" s="406"/>
      <c r="J25341" s="82">
        <v>98</v>
      </c>
      <c r="K25341" s="319">
        <v>2</v>
      </c>
    </row>
    <row r="25342" spans="1:11" x14ac:dyDescent="0.3">
      <c r="A25342" s="341">
        <v>44085.586805497682</v>
      </c>
      <c r="B25342" s="318">
        <v>41980.472000000002</v>
      </c>
      <c r="C25342" s="318">
        <f t="shared" si="572"/>
        <v>0.23999999999796273</v>
      </c>
      <c r="D25342" s="419">
        <f t="shared" si="573"/>
        <v>0.11999999999898137</v>
      </c>
      <c r="H25342" s="406"/>
      <c r="J25342" s="82">
        <v>99</v>
      </c>
      <c r="K25342" s="320">
        <v>3</v>
      </c>
    </row>
    <row r="25343" spans="1:11" x14ac:dyDescent="0.3">
      <c r="A25343" s="341">
        <v>44085.628472222219</v>
      </c>
      <c r="B25343" s="318">
        <v>41980.707999999999</v>
      </c>
      <c r="C25343" s="318">
        <f t="shared" si="572"/>
        <v>0.23599999999714782</v>
      </c>
      <c r="D25343" s="419">
        <f t="shared" si="573"/>
        <v>0.11799999999857391</v>
      </c>
      <c r="H25343" s="406"/>
      <c r="J25343" s="82">
        <v>100</v>
      </c>
      <c r="K25343" s="321">
        <v>4</v>
      </c>
    </row>
    <row r="25344" spans="1:11" x14ac:dyDescent="0.3">
      <c r="A25344" s="341">
        <v>44085.698611111111</v>
      </c>
      <c r="B25344" s="318">
        <v>41980.945</v>
      </c>
      <c r="C25344" s="318">
        <f t="shared" si="572"/>
        <v>0.23700000000098953</v>
      </c>
      <c r="D25344" s="419">
        <f t="shared" si="573"/>
        <v>0.11850000000049477</v>
      </c>
      <c r="H25344" s="406"/>
      <c r="K25344" s="391">
        <v>1</v>
      </c>
    </row>
    <row r="25345" spans="1:12" x14ac:dyDescent="0.3">
      <c r="A25345" s="341">
        <v>44085.712500000001</v>
      </c>
      <c r="B25345" s="318">
        <v>41981.192000000003</v>
      </c>
      <c r="C25345" s="318">
        <f t="shared" si="572"/>
        <v>0.2470000000030268</v>
      </c>
      <c r="D25345" s="411">
        <f t="shared" si="573"/>
        <v>0.1235000000015134</v>
      </c>
      <c r="H25345" s="332"/>
      <c r="J25345" s="82">
        <v>1</v>
      </c>
      <c r="K25345" s="319">
        <v>2</v>
      </c>
      <c r="L25345" s="54" t="s">
        <v>313</v>
      </c>
    </row>
    <row r="25346" spans="1:12" x14ac:dyDescent="0.3">
      <c r="A25346" s="341">
        <v>44085.754166666666</v>
      </c>
      <c r="B25346" s="318">
        <v>41981.43</v>
      </c>
      <c r="C25346" s="318">
        <f t="shared" si="572"/>
        <v>0.23799999999755528</v>
      </c>
      <c r="D25346" s="419">
        <f t="shared" si="573"/>
        <v>0.11899999999877764</v>
      </c>
      <c r="H25346" s="406"/>
      <c r="J25346" s="82">
        <v>2</v>
      </c>
      <c r="K25346" s="320">
        <v>3</v>
      </c>
    </row>
    <row r="25347" spans="1:12" x14ac:dyDescent="0.3">
      <c r="A25347" s="341">
        <v>44085.79583333333</v>
      </c>
      <c r="B25347" s="318">
        <v>41981.659</v>
      </c>
      <c r="C25347" s="318">
        <f t="shared" si="572"/>
        <v>0.22899999999935972</v>
      </c>
      <c r="D25347" s="419">
        <f t="shared" si="573"/>
        <v>0.11449999999967986</v>
      </c>
      <c r="H25347" s="406"/>
      <c r="J25347" s="82">
        <v>3</v>
      </c>
      <c r="K25347" s="321">
        <v>4</v>
      </c>
    </row>
    <row r="25348" spans="1:12" x14ac:dyDescent="0.3">
      <c r="A25348" s="341">
        <v>44085.837500000001</v>
      </c>
      <c r="B25348" s="318">
        <v>41981.889000000003</v>
      </c>
      <c r="C25348" s="318">
        <f t="shared" si="572"/>
        <v>0.23000000000320142</v>
      </c>
      <c r="D25348" s="419">
        <f t="shared" si="573"/>
        <v>0.11500000000160071</v>
      </c>
      <c r="H25348" s="406"/>
      <c r="J25348" s="82">
        <v>4</v>
      </c>
      <c r="K25348" s="391">
        <v>1</v>
      </c>
    </row>
    <row r="25349" spans="1:12" x14ac:dyDescent="0.3">
      <c r="A25349" s="341">
        <v>44085.879166608793</v>
      </c>
      <c r="B25349" s="318">
        <v>41982.129000000001</v>
      </c>
      <c r="C25349" s="318">
        <f t="shared" si="572"/>
        <v>0.23999999999796273</v>
      </c>
      <c r="D25349" s="419">
        <f t="shared" si="573"/>
        <v>0.11999999999898137</v>
      </c>
      <c r="H25349" s="406"/>
      <c r="J25349" s="82">
        <v>5</v>
      </c>
      <c r="K25349" s="319">
        <v>2</v>
      </c>
    </row>
    <row r="25350" spans="1:12" x14ac:dyDescent="0.3">
      <c r="A25350" s="341">
        <v>44085.920833275464</v>
      </c>
      <c r="B25350" s="318">
        <v>41982.366999999998</v>
      </c>
      <c r="C25350" s="318">
        <f t="shared" si="572"/>
        <v>0.23799999999755528</v>
      </c>
      <c r="D25350" s="419">
        <f t="shared" si="573"/>
        <v>0.11899999999877764</v>
      </c>
      <c r="H25350" s="406"/>
      <c r="J25350" s="82">
        <v>6</v>
      </c>
      <c r="K25350" s="320">
        <v>3</v>
      </c>
    </row>
    <row r="25351" spans="1:12" x14ac:dyDescent="0.3">
      <c r="A25351" s="341">
        <v>44085.962499942128</v>
      </c>
      <c r="B25351" s="318">
        <v>41982.601999999999</v>
      </c>
      <c r="C25351" s="318">
        <f t="shared" si="572"/>
        <v>0.23500000000058208</v>
      </c>
      <c r="D25351" s="419">
        <f t="shared" si="573"/>
        <v>0.11750000000029104</v>
      </c>
      <c r="E25351" s="336">
        <f>SUM(C25328:C25351)*7.4805194805</f>
        <v>43.327168831065578</v>
      </c>
      <c r="F25351" s="324">
        <f>AVERAGE(D25328:D25351)</f>
        <v>0.12066666666669335</v>
      </c>
      <c r="G25351" s="324">
        <f>_xlfn.STDEV.S(D25328:D25351)</f>
        <v>3.3997016068885309E-3</v>
      </c>
      <c r="H25351" s="406"/>
      <c r="J25351" s="82">
        <v>7</v>
      </c>
      <c r="K25351" s="321">
        <v>4</v>
      </c>
    </row>
    <row r="25352" spans="1:12" x14ac:dyDescent="0.3">
      <c r="A25352" s="341">
        <v>44086.004166608793</v>
      </c>
      <c r="B25352" s="318">
        <v>41982.839</v>
      </c>
      <c r="C25352" s="318">
        <f t="shared" si="572"/>
        <v>0.23700000000098953</v>
      </c>
      <c r="D25352" s="419">
        <f t="shared" si="573"/>
        <v>0.11850000000049477</v>
      </c>
      <c r="H25352" s="406"/>
      <c r="J25352" s="82">
        <v>8</v>
      </c>
      <c r="K25352" s="391">
        <v>1</v>
      </c>
    </row>
    <row r="25353" spans="1:12" x14ac:dyDescent="0.3">
      <c r="A25353" s="341">
        <v>44086.045833275464</v>
      </c>
      <c r="B25353" s="318">
        <v>41983.080999999998</v>
      </c>
      <c r="C25353" s="318">
        <f t="shared" si="572"/>
        <v>0.24199999999837019</v>
      </c>
      <c r="D25353" s="419">
        <f t="shared" si="573"/>
        <v>0.12099999999918509</v>
      </c>
      <c r="H25353" s="406"/>
      <c r="J25353" s="82">
        <v>9</v>
      </c>
      <c r="K25353" s="319">
        <v>2</v>
      </c>
    </row>
    <row r="25354" spans="1:12" x14ac:dyDescent="0.3">
      <c r="A25354" s="341">
        <v>44086.087499942128</v>
      </c>
      <c r="B25354" s="318">
        <v>41983.328000000001</v>
      </c>
      <c r="C25354" s="318">
        <f t="shared" si="572"/>
        <v>0.2470000000030268</v>
      </c>
      <c r="D25354" s="419">
        <f t="shared" si="573"/>
        <v>0.1235000000015134</v>
      </c>
      <c r="H25354" s="406"/>
      <c r="J25354" s="82">
        <v>10</v>
      </c>
      <c r="K25354" s="320">
        <v>3</v>
      </c>
    </row>
    <row r="25355" spans="1:12" x14ac:dyDescent="0.3">
      <c r="A25355" s="341">
        <v>44086.129166608793</v>
      </c>
      <c r="B25355" s="318">
        <v>41983.561999999998</v>
      </c>
      <c r="C25355" s="318">
        <f t="shared" si="572"/>
        <v>0.23399999999674037</v>
      </c>
      <c r="D25355" s="419">
        <f t="shared" si="573"/>
        <v>0.11699999999837019</v>
      </c>
      <c r="H25355" s="406"/>
      <c r="J25355" s="82">
        <v>11</v>
      </c>
      <c r="K25355" s="321">
        <v>4</v>
      </c>
    </row>
    <row r="25356" spans="1:12" x14ac:dyDescent="0.3">
      <c r="A25356" s="341">
        <v>44086.170833275464</v>
      </c>
      <c r="B25356" s="318">
        <v>41983.805999999997</v>
      </c>
      <c r="C25356" s="318">
        <f t="shared" si="572"/>
        <v>0.24399999999877764</v>
      </c>
      <c r="D25356" s="419">
        <f t="shared" si="573"/>
        <v>0.12199999999938882</v>
      </c>
      <c r="H25356" s="406"/>
      <c r="J25356" s="82">
        <v>12</v>
      </c>
      <c r="K25356" s="391">
        <v>1</v>
      </c>
    </row>
    <row r="25357" spans="1:12" x14ac:dyDescent="0.3">
      <c r="A25357" s="341">
        <v>44086.212499942128</v>
      </c>
      <c r="B25357" s="318">
        <v>41984.057999999997</v>
      </c>
      <c r="C25357" s="318">
        <f t="shared" si="572"/>
        <v>0.25200000000040745</v>
      </c>
      <c r="D25357" s="419">
        <f t="shared" si="573"/>
        <v>0.12600000000020373</v>
      </c>
      <c r="H25357" s="406"/>
      <c r="J25357" s="82">
        <v>13</v>
      </c>
      <c r="K25357" s="319">
        <v>2</v>
      </c>
    </row>
    <row r="25358" spans="1:12" x14ac:dyDescent="0.3">
      <c r="A25358" s="341">
        <v>44086.254166608793</v>
      </c>
      <c r="B25358" s="318">
        <v>41984.307999999997</v>
      </c>
      <c r="C25358" s="318">
        <f t="shared" si="572"/>
        <v>0.25</v>
      </c>
      <c r="D25358" s="419">
        <f t="shared" si="573"/>
        <v>0.125</v>
      </c>
      <c r="H25358" s="406"/>
      <c r="J25358" s="82">
        <v>14</v>
      </c>
      <c r="K25358" s="320">
        <v>3</v>
      </c>
    </row>
    <row r="25359" spans="1:12" x14ac:dyDescent="0.3">
      <c r="A25359" s="341">
        <v>44086.295833275464</v>
      </c>
      <c r="B25359" s="318">
        <v>41984.55</v>
      </c>
      <c r="C25359" s="318">
        <f t="shared" si="572"/>
        <v>0.24200000000564614</v>
      </c>
      <c r="D25359" s="419">
        <f t="shared" si="573"/>
        <v>0.12100000000282307</v>
      </c>
      <c r="H25359" s="406"/>
      <c r="J25359" s="82">
        <v>15</v>
      </c>
      <c r="K25359" s="321">
        <v>4</v>
      </c>
    </row>
    <row r="25360" spans="1:12" x14ac:dyDescent="0.3">
      <c r="A25360" s="341">
        <v>44086.337499942128</v>
      </c>
      <c r="B25360" s="318">
        <v>41984.792000000001</v>
      </c>
      <c r="C25360" s="318">
        <f t="shared" si="572"/>
        <v>0.24199999999837019</v>
      </c>
      <c r="D25360" s="419">
        <f t="shared" si="573"/>
        <v>0.12099999999918509</v>
      </c>
      <c r="H25360" s="406"/>
      <c r="J25360" s="82">
        <v>16</v>
      </c>
      <c r="K25360" s="391">
        <v>1</v>
      </c>
    </row>
    <row r="25361" spans="1:11" x14ac:dyDescent="0.3">
      <c r="A25361" s="341">
        <v>44086.379166608793</v>
      </c>
      <c r="B25361" s="318">
        <v>41985.046000000002</v>
      </c>
      <c r="C25361" s="318">
        <f t="shared" si="572"/>
        <v>0.25400000000081491</v>
      </c>
      <c r="D25361" s="419">
        <f t="shared" si="573"/>
        <v>0.12700000000040745</v>
      </c>
      <c r="H25361" s="406"/>
      <c r="J25361" s="82">
        <v>17</v>
      </c>
      <c r="K25361" s="319">
        <v>2</v>
      </c>
    </row>
    <row r="25362" spans="1:11" x14ac:dyDescent="0.3">
      <c r="A25362" s="341">
        <v>44086.420833275464</v>
      </c>
      <c r="B25362" s="318">
        <v>41985.292000000001</v>
      </c>
      <c r="C25362" s="318">
        <f t="shared" si="572"/>
        <v>0.24599999999918509</v>
      </c>
      <c r="D25362" s="419">
        <f t="shared" si="573"/>
        <v>0.12299999999959255</v>
      </c>
      <c r="H25362" s="406"/>
      <c r="J25362" s="82">
        <v>18</v>
      </c>
      <c r="K25362" s="320">
        <v>3</v>
      </c>
    </row>
    <row r="25363" spans="1:11" x14ac:dyDescent="0.3">
      <c r="A25363" s="341">
        <v>44086.462499942128</v>
      </c>
      <c r="B25363" s="318">
        <v>41985.53</v>
      </c>
      <c r="C25363" s="318">
        <f t="shared" si="572"/>
        <v>0.23799999999755528</v>
      </c>
      <c r="D25363" s="419">
        <f t="shared" si="573"/>
        <v>0.11899999999877764</v>
      </c>
      <c r="H25363" s="406"/>
      <c r="J25363" s="82">
        <v>19</v>
      </c>
      <c r="K25363" s="321">
        <v>4</v>
      </c>
    </row>
    <row r="25364" spans="1:11" x14ac:dyDescent="0.3">
      <c r="A25364" s="341">
        <v>44086.504166608793</v>
      </c>
      <c r="B25364" s="318">
        <v>41985.77</v>
      </c>
      <c r="C25364" s="318">
        <f t="shared" si="572"/>
        <v>0.23999999999796273</v>
      </c>
      <c r="D25364" s="419">
        <f t="shared" si="573"/>
        <v>0.11999999999898137</v>
      </c>
      <c r="H25364" s="406"/>
      <c r="J25364" s="82">
        <v>20</v>
      </c>
      <c r="K25364" s="391">
        <v>1</v>
      </c>
    </row>
    <row r="25365" spans="1:11" x14ac:dyDescent="0.3">
      <c r="A25365" s="341">
        <v>44086.545833275464</v>
      </c>
      <c r="B25365" s="318">
        <v>41986.021000000001</v>
      </c>
      <c r="C25365" s="318">
        <f t="shared" si="572"/>
        <v>0.25100000000384171</v>
      </c>
      <c r="D25365" s="419">
        <f t="shared" si="573"/>
        <v>0.12550000000192085</v>
      </c>
      <c r="H25365" s="406"/>
      <c r="J25365" s="82">
        <v>21</v>
      </c>
      <c r="K25365" s="319">
        <v>2</v>
      </c>
    </row>
    <row r="25366" spans="1:11" x14ac:dyDescent="0.3">
      <c r="A25366" s="341">
        <v>44086.587499942128</v>
      </c>
      <c r="B25366" s="318">
        <v>41986.271000000001</v>
      </c>
      <c r="C25366" s="318">
        <f t="shared" si="572"/>
        <v>0.25</v>
      </c>
      <c r="D25366" s="419">
        <f t="shared" si="573"/>
        <v>0.125</v>
      </c>
      <c r="H25366" s="406"/>
      <c r="J25366" s="82">
        <v>22</v>
      </c>
      <c r="K25366" s="320">
        <v>3</v>
      </c>
    </row>
    <row r="25367" spans="1:11" x14ac:dyDescent="0.3">
      <c r="A25367" s="341">
        <v>44086.629166608793</v>
      </c>
      <c r="B25367" s="318">
        <v>41986.504000000001</v>
      </c>
      <c r="C25367" s="318">
        <f t="shared" si="572"/>
        <v>0.23300000000017462</v>
      </c>
      <c r="D25367" s="419">
        <f t="shared" si="573"/>
        <v>0.11650000000008731</v>
      </c>
      <c r="H25367" s="406"/>
      <c r="J25367" s="82">
        <v>23</v>
      </c>
      <c r="K25367" s="321">
        <v>4</v>
      </c>
    </row>
    <row r="25368" spans="1:11" x14ac:dyDescent="0.3">
      <c r="A25368" s="341">
        <v>44086.670833275464</v>
      </c>
      <c r="B25368" s="318">
        <v>41986.735000000001</v>
      </c>
      <c r="C25368" s="318">
        <f t="shared" si="572"/>
        <v>0.23099999999976717</v>
      </c>
      <c r="D25368" s="419">
        <f t="shared" si="573"/>
        <v>0.11549999999988358</v>
      </c>
      <c r="H25368" s="406"/>
      <c r="J25368" s="82">
        <v>24</v>
      </c>
      <c r="K25368" s="391">
        <v>1</v>
      </c>
    </row>
    <row r="25369" spans="1:11" x14ac:dyDescent="0.3">
      <c r="A25369" s="341">
        <v>44086.712499942128</v>
      </c>
      <c r="B25369" s="318">
        <v>41986.978000000003</v>
      </c>
      <c r="C25369" s="318">
        <f t="shared" si="572"/>
        <v>0.24300000000221189</v>
      </c>
      <c r="D25369" s="419">
        <f t="shared" si="573"/>
        <v>0.12150000000110595</v>
      </c>
      <c r="H25369" s="406"/>
      <c r="J25369" s="82">
        <v>25</v>
      </c>
      <c r="K25369" s="319">
        <v>2</v>
      </c>
    </row>
    <row r="25370" spans="1:11" x14ac:dyDescent="0.3">
      <c r="A25370" s="341">
        <v>44086.754166608793</v>
      </c>
      <c r="B25370" s="318">
        <v>41987.224999999999</v>
      </c>
      <c r="C25370" s="318">
        <f t="shared" si="572"/>
        <v>0.24699999999575084</v>
      </c>
      <c r="D25370" s="419">
        <f t="shared" si="573"/>
        <v>0.12349999999787542</v>
      </c>
      <c r="H25370" s="406"/>
      <c r="J25370" s="82">
        <v>26</v>
      </c>
      <c r="K25370" s="320">
        <v>3</v>
      </c>
    </row>
    <row r="25371" spans="1:11" x14ac:dyDescent="0.3">
      <c r="A25371" s="341">
        <v>44086.795833275464</v>
      </c>
      <c r="B25371" s="318">
        <v>41987.461000000003</v>
      </c>
      <c r="C25371" s="318">
        <f t="shared" si="572"/>
        <v>0.23600000000442378</v>
      </c>
      <c r="D25371" s="419">
        <f t="shared" si="573"/>
        <v>0.11800000000221189</v>
      </c>
      <c r="H25371" s="406"/>
      <c r="J25371" s="82">
        <v>27</v>
      </c>
      <c r="K25371" s="321">
        <v>4</v>
      </c>
    </row>
    <row r="25372" spans="1:11" x14ac:dyDescent="0.3">
      <c r="A25372" s="341">
        <v>44086.837499942128</v>
      </c>
      <c r="B25372" s="318">
        <v>41987.688000000002</v>
      </c>
      <c r="C25372" s="318">
        <f t="shared" si="572"/>
        <v>0.22699999999895226</v>
      </c>
      <c r="D25372" s="419">
        <f t="shared" si="573"/>
        <v>0.11349999999947613</v>
      </c>
      <c r="H25372" s="406"/>
      <c r="J25372" s="82">
        <v>28</v>
      </c>
      <c r="K25372" s="391">
        <v>1</v>
      </c>
    </row>
    <row r="25373" spans="1:11" x14ac:dyDescent="0.3">
      <c r="A25373" s="341">
        <v>44086.879166608793</v>
      </c>
      <c r="B25373" s="318">
        <v>41987.928</v>
      </c>
      <c r="C25373" s="318">
        <f t="shared" si="572"/>
        <v>0.23999999999796273</v>
      </c>
      <c r="D25373" s="419">
        <f t="shared" si="573"/>
        <v>0.11999999999898137</v>
      </c>
      <c r="H25373" s="406"/>
      <c r="J25373" s="82">
        <v>29</v>
      </c>
      <c r="K25373" s="319">
        <v>2</v>
      </c>
    </row>
    <row r="25374" spans="1:11" x14ac:dyDescent="0.3">
      <c r="A25374" s="341">
        <v>44086.920833275464</v>
      </c>
      <c r="B25374" s="318">
        <v>41988.169000000002</v>
      </c>
      <c r="C25374" s="318">
        <f t="shared" si="572"/>
        <v>0.24100000000180444</v>
      </c>
      <c r="D25374" s="419">
        <f t="shared" si="573"/>
        <v>0.12050000000090222</v>
      </c>
      <c r="H25374" s="406"/>
      <c r="J25374" s="82">
        <v>30</v>
      </c>
      <c r="K25374" s="320">
        <v>3</v>
      </c>
    </row>
    <row r="25375" spans="1:11" x14ac:dyDescent="0.3">
      <c r="A25375" s="341">
        <v>44086.962499942128</v>
      </c>
      <c r="B25375" s="318">
        <v>41988.406999999999</v>
      </c>
      <c r="C25375" s="318">
        <f t="shared" si="572"/>
        <v>0.23799999999755528</v>
      </c>
      <c r="D25375" s="419">
        <f t="shared" si="573"/>
        <v>0.11899999999877764</v>
      </c>
      <c r="E25375" s="336">
        <f>SUM(C25352:C25375)*7.4805194805</f>
        <v>43.424415584304676</v>
      </c>
      <c r="F25375" s="324">
        <f>AVERAGE(D25352:D25375)</f>
        <v>0.12093750000000607</v>
      </c>
      <c r="G25375" s="324">
        <f>_xlfn.STDEV.S(D25352:D25375)</f>
        <v>3.4838525029804216E-3</v>
      </c>
      <c r="H25375" s="406"/>
      <c r="J25375" s="82">
        <v>31</v>
      </c>
      <c r="K25375" s="321">
        <v>4</v>
      </c>
    </row>
    <row r="25376" spans="1:11" x14ac:dyDescent="0.3">
      <c r="A25376" s="341">
        <v>44087.004166608793</v>
      </c>
      <c r="B25376" s="318">
        <v>41988.639000000003</v>
      </c>
      <c r="C25376" s="318">
        <f t="shared" ref="C25376:C25439" si="574">B25376-B25375</f>
        <v>0.23200000000360887</v>
      </c>
      <c r="D25376" s="419">
        <f t="shared" ref="D25376:D25439" si="575">C25376/2</f>
        <v>0.11600000000180444</v>
      </c>
      <c r="H25376" s="406"/>
      <c r="J25376" s="82">
        <v>32</v>
      </c>
      <c r="K25376" s="391">
        <v>1</v>
      </c>
    </row>
    <row r="25377" spans="1:11" x14ac:dyDescent="0.3">
      <c r="A25377" s="341">
        <v>44087.045833275464</v>
      </c>
      <c r="B25377" s="318">
        <v>41988.879000000001</v>
      </c>
      <c r="C25377" s="318">
        <f t="shared" si="574"/>
        <v>0.23999999999796273</v>
      </c>
      <c r="D25377" s="419">
        <f t="shared" si="575"/>
        <v>0.11999999999898137</v>
      </c>
      <c r="H25377" s="406"/>
      <c r="J25377" s="82">
        <v>33</v>
      </c>
      <c r="K25377" s="319">
        <v>2</v>
      </c>
    </row>
    <row r="25378" spans="1:11" x14ac:dyDescent="0.3">
      <c r="A25378" s="341">
        <v>44087.087499942128</v>
      </c>
      <c r="B25378" s="318">
        <v>41989.127999999997</v>
      </c>
      <c r="C25378" s="318">
        <f t="shared" si="574"/>
        <v>0.24899999999615829</v>
      </c>
      <c r="D25378" s="419">
        <f t="shared" si="575"/>
        <v>0.12449999999807915</v>
      </c>
      <c r="H25378" s="406"/>
      <c r="J25378" s="82">
        <v>34</v>
      </c>
      <c r="K25378" s="320">
        <v>3</v>
      </c>
    </row>
    <row r="25379" spans="1:11" x14ac:dyDescent="0.3">
      <c r="A25379" s="341">
        <v>44087.129166608793</v>
      </c>
      <c r="B25379" s="318">
        <v>41989.370999999999</v>
      </c>
      <c r="C25379" s="318">
        <f t="shared" si="574"/>
        <v>0.24300000000221189</v>
      </c>
      <c r="D25379" s="419">
        <f t="shared" si="575"/>
        <v>0.12150000000110595</v>
      </c>
      <c r="H25379" s="406"/>
      <c r="J25379" s="82">
        <v>35</v>
      </c>
      <c r="K25379" s="321">
        <v>4</v>
      </c>
    </row>
    <row r="25380" spans="1:11" x14ac:dyDescent="0.3">
      <c r="A25380" s="341">
        <v>44087.170833275464</v>
      </c>
      <c r="B25380" s="318">
        <v>41989.608</v>
      </c>
      <c r="C25380" s="318">
        <f t="shared" si="574"/>
        <v>0.23700000000098953</v>
      </c>
      <c r="D25380" s="419">
        <f t="shared" si="575"/>
        <v>0.11850000000049477</v>
      </c>
      <c r="H25380" s="406"/>
      <c r="J25380" s="82">
        <v>36</v>
      </c>
      <c r="K25380" s="391">
        <v>1</v>
      </c>
    </row>
    <row r="25381" spans="1:11" x14ac:dyDescent="0.3">
      <c r="A25381" s="341">
        <v>44087.212499942128</v>
      </c>
      <c r="B25381" s="318">
        <v>41989.849000000002</v>
      </c>
      <c r="C25381" s="318">
        <f t="shared" si="574"/>
        <v>0.24100000000180444</v>
      </c>
      <c r="D25381" s="419">
        <f t="shared" si="575"/>
        <v>0.12050000000090222</v>
      </c>
      <c r="H25381" s="406"/>
      <c r="J25381" s="82">
        <v>37</v>
      </c>
      <c r="K25381" s="319">
        <v>2</v>
      </c>
    </row>
    <row r="25382" spans="1:11" x14ac:dyDescent="0.3">
      <c r="A25382" s="341">
        <v>44087.254166608793</v>
      </c>
      <c r="B25382" s="318">
        <v>41990.1</v>
      </c>
      <c r="C25382" s="318">
        <f t="shared" si="574"/>
        <v>0.25099999999656575</v>
      </c>
      <c r="D25382" s="419">
        <f t="shared" si="575"/>
        <v>0.12549999999828287</v>
      </c>
      <c r="H25382" s="406"/>
      <c r="J25382" s="82">
        <v>38</v>
      </c>
      <c r="K25382" s="320">
        <v>3</v>
      </c>
    </row>
    <row r="25383" spans="1:11" x14ac:dyDescent="0.3">
      <c r="A25383" s="341">
        <v>44087.295833275464</v>
      </c>
      <c r="B25383" s="318">
        <v>41990.351999999999</v>
      </c>
      <c r="C25383" s="318">
        <f t="shared" si="574"/>
        <v>0.25200000000040745</v>
      </c>
      <c r="D25383" s="419">
        <f t="shared" si="575"/>
        <v>0.12600000000020373</v>
      </c>
      <c r="H25383" s="406"/>
      <c r="J25383" s="82">
        <v>39</v>
      </c>
      <c r="K25383" s="321">
        <v>4</v>
      </c>
    </row>
    <row r="25384" spans="1:11" x14ac:dyDescent="0.3">
      <c r="A25384" s="341">
        <v>44087.337499942128</v>
      </c>
      <c r="B25384" s="318">
        <v>41990.591999999997</v>
      </c>
      <c r="C25384" s="318">
        <f t="shared" si="574"/>
        <v>0.23999999999796273</v>
      </c>
      <c r="D25384" s="419">
        <f t="shared" si="575"/>
        <v>0.11999999999898137</v>
      </c>
      <c r="H25384" s="406"/>
      <c r="J25384" s="82">
        <v>40</v>
      </c>
      <c r="K25384" s="391">
        <v>1</v>
      </c>
    </row>
    <row r="25385" spans="1:11" x14ac:dyDescent="0.3">
      <c r="A25385" s="341">
        <v>44087.379166608793</v>
      </c>
      <c r="B25385" s="318">
        <v>41990.838000000003</v>
      </c>
      <c r="C25385" s="318">
        <f t="shared" si="574"/>
        <v>0.24600000000646105</v>
      </c>
      <c r="D25385" s="419">
        <f t="shared" si="575"/>
        <v>0.12300000000323053</v>
      </c>
      <c r="H25385" s="406"/>
      <c r="J25385" s="82">
        <v>41</v>
      </c>
      <c r="K25385" s="319">
        <v>2</v>
      </c>
    </row>
    <row r="25386" spans="1:11" x14ac:dyDescent="0.3">
      <c r="A25386" s="341">
        <v>44087.420833275464</v>
      </c>
      <c r="B25386" s="318">
        <v>41991.084999999999</v>
      </c>
      <c r="C25386" s="318">
        <f t="shared" si="574"/>
        <v>0.24699999999575084</v>
      </c>
      <c r="D25386" s="419">
        <f t="shared" si="575"/>
        <v>0.12349999999787542</v>
      </c>
      <c r="H25386" s="406"/>
      <c r="J25386" s="82">
        <v>42</v>
      </c>
      <c r="K25386" s="320">
        <v>3</v>
      </c>
    </row>
    <row r="25387" spans="1:11" x14ac:dyDescent="0.3">
      <c r="A25387" s="341">
        <v>44087.462499942128</v>
      </c>
      <c r="B25387" s="318">
        <v>41991.33</v>
      </c>
      <c r="C25387" s="318">
        <f t="shared" si="574"/>
        <v>0.24500000000261934</v>
      </c>
      <c r="D25387" s="419">
        <f t="shared" si="575"/>
        <v>0.12250000000130967</v>
      </c>
      <c r="H25387" s="406"/>
      <c r="J25387" s="82">
        <v>43</v>
      </c>
      <c r="K25387" s="321">
        <v>4</v>
      </c>
    </row>
    <row r="25388" spans="1:11" x14ac:dyDescent="0.3">
      <c r="A25388" s="341">
        <v>44087.504166608793</v>
      </c>
      <c r="B25388" s="318">
        <v>41991.569000000003</v>
      </c>
      <c r="C25388" s="318">
        <f t="shared" si="574"/>
        <v>0.23900000000139698</v>
      </c>
      <c r="D25388" s="419">
        <f t="shared" si="575"/>
        <v>0.11950000000069849</v>
      </c>
      <c r="H25388" s="406"/>
      <c r="J25388" s="82">
        <v>44</v>
      </c>
      <c r="K25388" s="391">
        <v>1</v>
      </c>
    </row>
    <row r="25389" spans="1:11" x14ac:dyDescent="0.3">
      <c r="A25389" s="341">
        <v>44087.545833275464</v>
      </c>
      <c r="B25389" s="318">
        <v>41991.811000000002</v>
      </c>
      <c r="C25389" s="318">
        <f t="shared" si="574"/>
        <v>0.24199999999837019</v>
      </c>
      <c r="D25389" s="419">
        <f t="shared" si="575"/>
        <v>0.12099999999918509</v>
      </c>
      <c r="H25389" s="406"/>
      <c r="J25389" s="82">
        <v>45</v>
      </c>
      <c r="K25389" s="319">
        <v>2</v>
      </c>
    </row>
    <row r="25390" spans="1:11" x14ac:dyDescent="0.3">
      <c r="A25390" s="341">
        <v>44087.587499942128</v>
      </c>
      <c r="B25390" s="318">
        <v>41992.057999999997</v>
      </c>
      <c r="C25390" s="318">
        <f t="shared" si="574"/>
        <v>0.24699999999575084</v>
      </c>
      <c r="D25390" s="419">
        <f t="shared" si="575"/>
        <v>0.12349999999787542</v>
      </c>
      <c r="H25390" s="406"/>
      <c r="J25390" s="82">
        <v>46</v>
      </c>
      <c r="K25390" s="320">
        <v>3</v>
      </c>
    </row>
    <row r="25391" spans="1:11" x14ac:dyDescent="0.3">
      <c r="A25391" s="341">
        <v>44087.629166608793</v>
      </c>
      <c r="B25391" s="318">
        <v>41992.3</v>
      </c>
      <c r="C25391" s="318">
        <f t="shared" si="574"/>
        <v>0.24200000000564614</v>
      </c>
      <c r="D25391" s="419">
        <f t="shared" si="575"/>
        <v>0.12100000000282307</v>
      </c>
      <c r="H25391" s="406"/>
      <c r="J25391" s="82">
        <v>47</v>
      </c>
      <c r="K25391" s="321">
        <v>4</v>
      </c>
    </row>
    <row r="25392" spans="1:11" x14ac:dyDescent="0.3">
      <c r="A25392" s="341">
        <v>44087.670833275464</v>
      </c>
      <c r="B25392" s="318">
        <v>41992.536999999997</v>
      </c>
      <c r="C25392" s="318">
        <f t="shared" si="574"/>
        <v>0.23699999999371357</v>
      </c>
      <c r="D25392" s="419">
        <f t="shared" si="575"/>
        <v>0.11849999999685679</v>
      </c>
      <c r="H25392" s="406"/>
      <c r="J25392" s="82">
        <v>48</v>
      </c>
      <c r="K25392" s="391">
        <v>1</v>
      </c>
    </row>
    <row r="25393" spans="1:11" x14ac:dyDescent="0.3">
      <c r="A25393" s="341">
        <v>44087.712499942128</v>
      </c>
      <c r="B25393" s="318">
        <v>41992.771000000001</v>
      </c>
      <c r="C25393" s="318">
        <f t="shared" si="574"/>
        <v>0.23400000000401633</v>
      </c>
      <c r="D25393" s="419">
        <f t="shared" si="575"/>
        <v>0.11700000000200816</v>
      </c>
      <c r="H25393" s="406"/>
      <c r="J25393" s="82">
        <v>49</v>
      </c>
      <c r="K25393" s="319">
        <v>2</v>
      </c>
    </row>
    <row r="25394" spans="1:11" x14ac:dyDescent="0.3">
      <c r="A25394" s="341">
        <v>44087.754166608793</v>
      </c>
      <c r="B25394" s="318">
        <v>41993.012000000002</v>
      </c>
      <c r="C25394" s="318">
        <f t="shared" si="574"/>
        <v>0.24100000000180444</v>
      </c>
      <c r="D25394" s="419">
        <f t="shared" si="575"/>
        <v>0.12050000000090222</v>
      </c>
      <c r="H25394" s="406"/>
      <c r="J25394" s="82">
        <v>50</v>
      </c>
      <c r="K25394" s="320">
        <v>3</v>
      </c>
    </row>
    <row r="25395" spans="1:11" x14ac:dyDescent="0.3">
      <c r="A25395" s="341">
        <v>44087.795833275464</v>
      </c>
      <c r="B25395" s="318">
        <v>41993.252</v>
      </c>
      <c r="C25395" s="318">
        <f t="shared" si="574"/>
        <v>0.23999999999796273</v>
      </c>
      <c r="D25395" s="419">
        <f t="shared" si="575"/>
        <v>0.11999999999898137</v>
      </c>
      <c r="H25395" s="406"/>
      <c r="J25395" s="82">
        <v>51</v>
      </c>
      <c r="K25395" s="321">
        <v>4</v>
      </c>
    </row>
    <row r="25396" spans="1:11" x14ac:dyDescent="0.3">
      <c r="A25396" s="341">
        <v>44087.837499942128</v>
      </c>
      <c r="B25396" s="318">
        <v>41993.487999999998</v>
      </c>
      <c r="C25396" s="318">
        <f t="shared" si="574"/>
        <v>0.23599999999714782</v>
      </c>
      <c r="D25396" s="419">
        <f t="shared" si="575"/>
        <v>0.11799999999857391</v>
      </c>
      <c r="H25396" s="406"/>
      <c r="J25396" s="82">
        <v>52</v>
      </c>
      <c r="K25396" s="391">
        <v>1</v>
      </c>
    </row>
    <row r="25397" spans="1:11" x14ac:dyDescent="0.3">
      <c r="A25397" s="341">
        <v>44087.879166608793</v>
      </c>
      <c r="B25397" s="318">
        <v>41993.72</v>
      </c>
      <c r="C25397" s="318">
        <f t="shared" si="574"/>
        <v>0.23200000000360887</v>
      </c>
      <c r="D25397" s="419">
        <f t="shared" si="575"/>
        <v>0.11600000000180444</v>
      </c>
      <c r="H25397" s="406"/>
      <c r="J25397" s="82">
        <v>53</v>
      </c>
      <c r="K25397" s="319">
        <v>2</v>
      </c>
    </row>
    <row r="25398" spans="1:11" x14ac:dyDescent="0.3">
      <c r="A25398" s="341">
        <v>44087.920833275464</v>
      </c>
      <c r="B25398" s="318">
        <v>41993.961000000003</v>
      </c>
      <c r="C25398" s="318">
        <f t="shared" si="574"/>
        <v>0.24100000000180444</v>
      </c>
      <c r="D25398" s="419">
        <f t="shared" si="575"/>
        <v>0.12050000000090222</v>
      </c>
      <c r="H25398" s="406"/>
      <c r="J25398" s="82">
        <v>54</v>
      </c>
      <c r="K25398" s="320">
        <v>3</v>
      </c>
    </row>
    <row r="25399" spans="1:11" x14ac:dyDescent="0.3">
      <c r="A25399" s="341">
        <v>44087.962499942128</v>
      </c>
      <c r="B25399" s="318">
        <v>41994.199000000001</v>
      </c>
      <c r="C25399" s="318">
        <f t="shared" si="574"/>
        <v>0.23799999999755528</v>
      </c>
      <c r="D25399" s="419">
        <f t="shared" si="575"/>
        <v>0.11899999999877764</v>
      </c>
      <c r="E25399" s="336">
        <f>SUM(C25376:C25399)*7.4805194805</f>
        <v>43.327168831065578</v>
      </c>
      <c r="F25399" s="324">
        <f>AVERAGE(D25376:D25399)</f>
        <v>0.12066666666669335</v>
      </c>
      <c r="G25399" s="324">
        <f>_xlfn.STDEV.S(D25376:D25399)</f>
        <v>2.7293360657816017E-3</v>
      </c>
      <c r="H25399" s="404"/>
      <c r="I25399" s="344">
        <f>AVERAGE(D25232:D25399)</f>
        <v>0.12050297619048035</v>
      </c>
      <c r="J25399" s="82">
        <v>55</v>
      </c>
      <c r="K25399" s="321">
        <v>4</v>
      </c>
    </row>
    <row r="25400" spans="1:11" x14ac:dyDescent="0.3">
      <c r="A25400" s="341">
        <v>44088.004166608793</v>
      </c>
      <c r="B25400" s="318">
        <v>41994.432000000001</v>
      </c>
      <c r="C25400" s="318">
        <f t="shared" si="574"/>
        <v>0.23300000000017462</v>
      </c>
      <c r="D25400" s="419">
        <f t="shared" si="575"/>
        <v>0.11650000000008731</v>
      </c>
      <c r="H25400" s="406"/>
      <c r="J25400" s="82">
        <v>56</v>
      </c>
      <c r="K25400" s="391">
        <v>1</v>
      </c>
    </row>
    <row r="25401" spans="1:11" x14ac:dyDescent="0.3">
      <c r="A25401" s="341">
        <v>44088.045833275464</v>
      </c>
      <c r="B25401" s="318">
        <v>41994.67</v>
      </c>
      <c r="C25401" s="318">
        <f t="shared" si="574"/>
        <v>0.23799999999755528</v>
      </c>
      <c r="D25401" s="419">
        <f t="shared" si="575"/>
        <v>0.11899999999877764</v>
      </c>
      <c r="H25401" s="406"/>
      <c r="J25401" s="82">
        <v>57</v>
      </c>
      <c r="K25401" s="319">
        <v>2</v>
      </c>
    </row>
    <row r="25402" spans="1:11" x14ac:dyDescent="0.3">
      <c r="A25402" s="341">
        <v>44088.087499942128</v>
      </c>
      <c r="B25402" s="318">
        <v>41994.915999999997</v>
      </c>
      <c r="C25402" s="318">
        <f t="shared" si="574"/>
        <v>0.24599999999918509</v>
      </c>
      <c r="D25402" s="419">
        <f t="shared" si="575"/>
        <v>0.12299999999959255</v>
      </c>
      <c r="H25402" s="406"/>
      <c r="J25402" s="82">
        <v>58</v>
      </c>
      <c r="K25402" s="320">
        <v>3</v>
      </c>
    </row>
    <row r="25403" spans="1:11" x14ac:dyDescent="0.3">
      <c r="A25403" s="341">
        <v>44088.129166608793</v>
      </c>
      <c r="B25403" s="318">
        <v>41995.161</v>
      </c>
      <c r="C25403" s="318">
        <f t="shared" si="574"/>
        <v>0.24500000000261934</v>
      </c>
      <c r="D25403" s="419">
        <f t="shared" si="575"/>
        <v>0.12250000000130967</v>
      </c>
      <c r="H25403" s="406"/>
      <c r="J25403" s="82">
        <v>59</v>
      </c>
      <c r="K25403" s="321">
        <v>4</v>
      </c>
    </row>
    <row r="25404" spans="1:11" x14ac:dyDescent="0.3">
      <c r="A25404" s="341">
        <v>44088.170833275464</v>
      </c>
      <c r="B25404" s="318">
        <v>41995.402000000002</v>
      </c>
      <c r="C25404" s="318">
        <f t="shared" si="574"/>
        <v>0.24100000000180444</v>
      </c>
      <c r="D25404" s="419">
        <f t="shared" si="575"/>
        <v>0.12050000000090222</v>
      </c>
      <c r="H25404" s="406"/>
      <c r="J25404" s="82">
        <v>60</v>
      </c>
      <c r="K25404" s="391">
        <v>1</v>
      </c>
    </row>
    <row r="25405" spans="1:11" x14ac:dyDescent="0.3">
      <c r="A25405" s="341">
        <v>44088.212499942128</v>
      </c>
      <c r="B25405" s="318">
        <v>41995.641000000003</v>
      </c>
      <c r="C25405" s="318">
        <f t="shared" si="574"/>
        <v>0.23900000000139698</v>
      </c>
      <c r="D25405" s="419">
        <f t="shared" si="575"/>
        <v>0.11950000000069849</v>
      </c>
      <c r="H25405" s="406"/>
      <c r="J25405" s="82">
        <v>61</v>
      </c>
      <c r="K25405" s="319">
        <v>2</v>
      </c>
    </row>
    <row r="25406" spans="1:11" x14ac:dyDescent="0.3">
      <c r="A25406" s="341">
        <v>44088.254166608793</v>
      </c>
      <c r="B25406" s="318">
        <v>41995.887999999999</v>
      </c>
      <c r="C25406" s="318">
        <f t="shared" si="574"/>
        <v>0.24699999999575084</v>
      </c>
      <c r="D25406" s="419">
        <f t="shared" si="575"/>
        <v>0.12349999999787542</v>
      </c>
      <c r="H25406" s="406"/>
      <c r="J25406" s="82">
        <v>62</v>
      </c>
      <c r="K25406" s="320">
        <v>3</v>
      </c>
    </row>
    <row r="25407" spans="1:11" x14ac:dyDescent="0.3">
      <c r="A25407" s="341">
        <v>44088.295833275464</v>
      </c>
      <c r="B25407" s="318">
        <v>41996.139000000003</v>
      </c>
      <c r="C25407" s="318">
        <f t="shared" si="574"/>
        <v>0.25100000000384171</v>
      </c>
      <c r="D25407" s="419">
        <f t="shared" si="575"/>
        <v>0.12550000000192085</v>
      </c>
      <c r="H25407" s="406"/>
      <c r="J25407" s="82">
        <v>63</v>
      </c>
      <c r="K25407" s="321">
        <v>4</v>
      </c>
    </row>
    <row r="25408" spans="1:11" x14ac:dyDescent="0.3">
      <c r="A25408" s="341">
        <v>44088.337499942128</v>
      </c>
      <c r="B25408" s="318">
        <v>41996.385000000002</v>
      </c>
      <c r="C25408" s="318">
        <f t="shared" si="574"/>
        <v>0.24599999999918509</v>
      </c>
      <c r="D25408" s="419">
        <f t="shared" si="575"/>
        <v>0.12299999999959255</v>
      </c>
      <c r="H25408" s="406"/>
      <c r="J25408" s="82">
        <v>64</v>
      </c>
      <c r="K25408" s="391">
        <v>1</v>
      </c>
    </row>
    <row r="25409" spans="1:11" x14ac:dyDescent="0.3">
      <c r="A25409" s="341">
        <v>44088.379166608793</v>
      </c>
      <c r="B25409" s="318">
        <v>41996.622000000003</v>
      </c>
      <c r="C25409" s="318">
        <f t="shared" si="574"/>
        <v>0.23700000000098953</v>
      </c>
      <c r="D25409" s="419">
        <f t="shared" si="575"/>
        <v>0.11850000000049477</v>
      </c>
      <c r="H25409" s="406"/>
      <c r="J25409" s="82">
        <v>65</v>
      </c>
      <c r="K25409" s="319">
        <v>2</v>
      </c>
    </row>
    <row r="25410" spans="1:11" x14ac:dyDescent="0.3">
      <c r="A25410" s="341">
        <v>44088.420833275464</v>
      </c>
      <c r="B25410" s="318">
        <v>41996.870999999999</v>
      </c>
      <c r="C25410" s="318">
        <f t="shared" si="574"/>
        <v>0.24899999999615829</v>
      </c>
      <c r="D25410" s="419">
        <f t="shared" si="575"/>
        <v>0.12449999999807915</v>
      </c>
      <c r="H25410" s="406"/>
      <c r="J25410" s="82">
        <v>66</v>
      </c>
      <c r="K25410" s="320">
        <v>3</v>
      </c>
    </row>
    <row r="25411" spans="1:11" x14ac:dyDescent="0.3">
      <c r="A25411" s="341">
        <v>44088.462499942128</v>
      </c>
      <c r="B25411" s="318">
        <v>41997.122000000003</v>
      </c>
      <c r="C25411" s="318">
        <f t="shared" si="574"/>
        <v>0.25100000000384171</v>
      </c>
      <c r="D25411" s="419">
        <f t="shared" si="575"/>
        <v>0.12550000000192085</v>
      </c>
      <c r="H25411" s="406"/>
      <c r="J25411" s="82">
        <v>67</v>
      </c>
      <c r="K25411" s="321">
        <v>4</v>
      </c>
    </row>
    <row r="25412" spans="1:11" x14ac:dyDescent="0.3">
      <c r="A25412" s="341">
        <v>44088.504166608793</v>
      </c>
      <c r="B25412" s="318">
        <v>41997.368999999999</v>
      </c>
      <c r="C25412" s="318">
        <f t="shared" si="574"/>
        <v>0.24699999999575084</v>
      </c>
      <c r="D25412" s="419">
        <f t="shared" si="575"/>
        <v>0.12349999999787542</v>
      </c>
      <c r="H25412" s="406"/>
      <c r="J25412" s="82">
        <v>68</v>
      </c>
      <c r="K25412" s="391">
        <v>1</v>
      </c>
    </row>
    <row r="25413" spans="1:11" x14ac:dyDescent="0.3">
      <c r="A25413" s="341">
        <v>44088.545833275464</v>
      </c>
      <c r="B25413" s="318">
        <v>41997.603000000003</v>
      </c>
      <c r="C25413" s="318">
        <f t="shared" si="574"/>
        <v>0.23400000000401633</v>
      </c>
      <c r="D25413" s="419">
        <f t="shared" si="575"/>
        <v>0.11700000000200816</v>
      </c>
      <c r="H25413" s="406"/>
      <c r="J25413" s="82">
        <v>69</v>
      </c>
      <c r="K25413" s="319">
        <v>2</v>
      </c>
    </row>
    <row r="25414" spans="1:11" x14ac:dyDescent="0.3">
      <c r="A25414" s="341">
        <v>44088.587499942128</v>
      </c>
      <c r="B25414" s="318">
        <v>41997.847000000002</v>
      </c>
      <c r="C25414" s="318">
        <f t="shared" si="574"/>
        <v>0.24399999999877764</v>
      </c>
      <c r="D25414" s="419">
        <f t="shared" si="575"/>
        <v>0.12199999999938882</v>
      </c>
      <c r="H25414" s="406"/>
      <c r="J25414" s="82">
        <v>70</v>
      </c>
      <c r="K25414" s="320">
        <v>3</v>
      </c>
    </row>
    <row r="25415" spans="1:11" x14ac:dyDescent="0.3">
      <c r="A25415" s="341">
        <v>44088.629166608793</v>
      </c>
      <c r="B25415" s="318">
        <v>41998.097999999998</v>
      </c>
      <c r="C25415" s="318">
        <f t="shared" si="574"/>
        <v>0.25099999999656575</v>
      </c>
      <c r="D25415" s="419">
        <f t="shared" si="575"/>
        <v>0.12549999999828287</v>
      </c>
      <c r="H25415" s="406"/>
      <c r="J25415" s="82">
        <v>71</v>
      </c>
      <c r="K25415" s="321">
        <v>4</v>
      </c>
    </row>
    <row r="25416" spans="1:11" x14ac:dyDescent="0.3">
      <c r="A25416" s="341">
        <v>44088.670833275464</v>
      </c>
      <c r="B25416" s="318">
        <v>41998.341</v>
      </c>
      <c r="C25416" s="318">
        <f t="shared" si="574"/>
        <v>0.24300000000221189</v>
      </c>
      <c r="D25416" s="419">
        <f t="shared" si="575"/>
        <v>0.12150000000110595</v>
      </c>
      <c r="H25416" s="406"/>
      <c r="J25416" s="82">
        <v>72</v>
      </c>
      <c r="K25416" s="391">
        <v>1</v>
      </c>
    </row>
    <row r="25417" spans="1:11" x14ac:dyDescent="0.3">
      <c r="A25417" s="341">
        <v>44088.712499942128</v>
      </c>
      <c r="B25417" s="318">
        <v>41998.582000000002</v>
      </c>
      <c r="C25417" s="318">
        <f t="shared" si="574"/>
        <v>0.24100000000180444</v>
      </c>
      <c r="D25417" s="419">
        <f t="shared" si="575"/>
        <v>0.12050000000090222</v>
      </c>
      <c r="H25417" s="406"/>
      <c r="J25417" s="82">
        <v>73</v>
      </c>
      <c r="K25417" s="319">
        <v>2</v>
      </c>
    </row>
    <row r="25418" spans="1:11" x14ac:dyDescent="0.3">
      <c r="A25418" s="341">
        <v>44088.754166608793</v>
      </c>
      <c r="B25418" s="318">
        <v>41998.817999999999</v>
      </c>
      <c r="C25418" s="318">
        <f t="shared" si="574"/>
        <v>0.23599999999714782</v>
      </c>
      <c r="D25418" s="419">
        <f t="shared" si="575"/>
        <v>0.11799999999857391</v>
      </c>
      <c r="H25418" s="406"/>
      <c r="J25418" s="82">
        <v>74</v>
      </c>
      <c r="K25418" s="320">
        <v>3</v>
      </c>
    </row>
    <row r="25419" spans="1:11" x14ac:dyDescent="0.3">
      <c r="A25419" s="341">
        <v>44088.795833275464</v>
      </c>
      <c r="B25419" s="318">
        <v>41999.057999999997</v>
      </c>
      <c r="C25419" s="318">
        <f t="shared" si="574"/>
        <v>0.23999999999796273</v>
      </c>
      <c r="D25419" s="419">
        <f t="shared" si="575"/>
        <v>0.11999999999898137</v>
      </c>
      <c r="H25419" s="406"/>
      <c r="J25419" s="82">
        <v>75</v>
      </c>
      <c r="K25419" s="321">
        <v>4</v>
      </c>
    </row>
    <row r="25420" spans="1:11" x14ac:dyDescent="0.3">
      <c r="A25420" s="341">
        <v>44088.837499942128</v>
      </c>
      <c r="B25420" s="318">
        <v>41999.296000000002</v>
      </c>
      <c r="C25420" s="318">
        <f t="shared" si="574"/>
        <v>0.23800000000483124</v>
      </c>
      <c r="D25420" s="419">
        <f t="shared" si="575"/>
        <v>0.11900000000241562</v>
      </c>
      <c r="H25420" s="406"/>
      <c r="J25420" s="82">
        <v>76</v>
      </c>
      <c r="K25420" s="391">
        <v>1</v>
      </c>
    </row>
    <row r="25421" spans="1:11" x14ac:dyDescent="0.3">
      <c r="A25421" s="341">
        <v>44088.879166608793</v>
      </c>
      <c r="B25421" s="318">
        <v>41999.531000000003</v>
      </c>
      <c r="C25421" s="318">
        <f t="shared" si="574"/>
        <v>0.23500000000058208</v>
      </c>
      <c r="D25421" s="419">
        <f t="shared" si="575"/>
        <v>0.11750000000029104</v>
      </c>
      <c r="H25421" s="406"/>
      <c r="J25421" s="82">
        <v>77</v>
      </c>
      <c r="K25421" s="319">
        <v>2</v>
      </c>
    </row>
    <row r="25422" spans="1:11" x14ac:dyDescent="0.3">
      <c r="A25422" s="341">
        <v>44088.920833275464</v>
      </c>
      <c r="B25422" s="318">
        <v>41999.766000000003</v>
      </c>
      <c r="C25422" s="318">
        <f t="shared" si="574"/>
        <v>0.23500000000058208</v>
      </c>
      <c r="D25422" s="419">
        <f t="shared" si="575"/>
        <v>0.11750000000029104</v>
      </c>
      <c r="H25422" s="406"/>
      <c r="J25422" s="82">
        <v>78</v>
      </c>
      <c r="K25422" s="320">
        <v>3</v>
      </c>
    </row>
    <row r="25423" spans="1:11" x14ac:dyDescent="0.3">
      <c r="A25423" s="341">
        <v>44088.962499942128</v>
      </c>
      <c r="B25423" s="318">
        <v>42000</v>
      </c>
      <c r="C25423" s="318">
        <f t="shared" si="574"/>
        <v>0.23399999999674037</v>
      </c>
      <c r="D25423" s="419">
        <f t="shared" si="575"/>
        <v>0.11699999999837019</v>
      </c>
      <c r="E25423" s="336">
        <f>SUM(C25400:C25423)*7.4805194805</f>
        <v>43.394493506376584</v>
      </c>
      <c r="F25423" s="324">
        <f>AVERAGE(D25400:D25423)</f>
        <v>0.12085416666665576</v>
      </c>
      <c r="G25423" s="324">
        <f>_xlfn.STDEV.S(D25400:D25423)</f>
        <v>2.9506048260579541E-3</v>
      </c>
      <c r="H25423" s="406"/>
      <c r="J25423" s="82">
        <v>79</v>
      </c>
      <c r="K25423" s="321">
        <v>4</v>
      </c>
    </row>
    <row r="25424" spans="1:11" x14ac:dyDescent="0.3">
      <c r="A25424" s="341">
        <v>44089.004166608793</v>
      </c>
      <c r="B25424" s="318">
        <v>42000.241999999998</v>
      </c>
      <c r="C25424" s="318">
        <f t="shared" si="574"/>
        <v>0.24199999999837019</v>
      </c>
      <c r="D25424" s="419">
        <f t="shared" si="575"/>
        <v>0.12099999999918509</v>
      </c>
      <c r="H25424" s="406"/>
      <c r="J25424" s="82">
        <v>80</v>
      </c>
      <c r="K25424" s="391">
        <v>1</v>
      </c>
    </row>
    <row r="25425" spans="1:12" x14ac:dyDescent="0.3">
      <c r="A25425" s="341">
        <v>44089.045833275464</v>
      </c>
      <c r="B25425" s="318">
        <v>42000.482000000004</v>
      </c>
      <c r="C25425" s="318">
        <f t="shared" si="574"/>
        <v>0.24000000000523869</v>
      </c>
      <c r="D25425" s="419">
        <f t="shared" si="575"/>
        <v>0.12000000000261934</v>
      </c>
      <c r="H25425" s="406"/>
      <c r="J25425" s="82">
        <v>81</v>
      </c>
      <c r="K25425" s="319">
        <v>2</v>
      </c>
    </row>
    <row r="25426" spans="1:12" x14ac:dyDescent="0.3">
      <c r="A25426" s="341">
        <v>44089.087499942128</v>
      </c>
      <c r="B25426" s="318">
        <v>42000.718999999997</v>
      </c>
      <c r="C25426" s="318">
        <f t="shared" si="574"/>
        <v>0.23699999999371357</v>
      </c>
      <c r="D25426" s="419">
        <f t="shared" si="575"/>
        <v>0.11849999999685679</v>
      </c>
      <c r="H25426" s="406"/>
      <c r="J25426" s="82">
        <v>82</v>
      </c>
      <c r="K25426" s="320">
        <v>3</v>
      </c>
    </row>
    <row r="25427" spans="1:12" x14ac:dyDescent="0.3">
      <c r="A25427" s="341">
        <v>44089.129166608793</v>
      </c>
      <c r="B25427" s="318">
        <v>42000.959999999999</v>
      </c>
      <c r="C25427" s="318">
        <f t="shared" si="574"/>
        <v>0.24100000000180444</v>
      </c>
      <c r="D25427" s="419">
        <f t="shared" si="575"/>
        <v>0.12050000000090222</v>
      </c>
      <c r="H25427" s="406"/>
      <c r="J25427" s="82">
        <v>83</v>
      </c>
      <c r="K25427" s="321">
        <v>4</v>
      </c>
    </row>
    <row r="25428" spans="1:12" x14ac:dyDescent="0.3">
      <c r="A25428" s="341">
        <v>44089.170833275464</v>
      </c>
      <c r="B25428" s="318">
        <v>42001.207999999999</v>
      </c>
      <c r="C25428" s="318">
        <f t="shared" si="574"/>
        <v>0.24799999999959255</v>
      </c>
      <c r="D25428" s="419">
        <f t="shared" si="575"/>
        <v>0.12399999999979627</v>
      </c>
      <c r="H25428" s="406"/>
      <c r="J25428" s="82">
        <v>84</v>
      </c>
      <c r="K25428" s="391">
        <v>1</v>
      </c>
    </row>
    <row r="25429" spans="1:12" x14ac:dyDescent="0.3">
      <c r="A25429" s="341">
        <v>44089.212499942128</v>
      </c>
      <c r="B25429" s="318">
        <v>42001.455000000002</v>
      </c>
      <c r="C25429" s="318">
        <f t="shared" si="574"/>
        <v>0.2470000000030268</v>
      </c>
      <c r="D25429" s="419">
        <f t="shared" si="575"/>
        <v>0.1235000000015134</v>
      </c>
      <c r="H25429" s="406"/>
      <c r="J25429" s="82">
        <v>85</v>
      </c>
      <c r="K25429" s="319">
        <v>2</v>
      </c>
    </row>
    <row r="25430" spans="1:12" x14ac:dyDescent="0.3">
      <c r="A25430" s="341">
        <v>44089.254166608793</v>
      </c>
      <c r="B25430" s="318">
        <v>42001.697999999997</v>
      </c>
      <c r="C25430" s="318">
        <f t="shared" si="574"/>
        <v>0.24299999999493593</v>
      </c>
      <c r="D25430" s="419">
        <f t="shared" si="575"/>
        <v>0.12149999999746797</v>
      </c>
      <c r="H25430" s="406"/>
      <c r="J25430" s="82">
        <v>86</v>
      </c>
      <c r="K25430" s="320">
        <v>3</v>
      </c>
    </row>
    <row r="25431" spans="1:12" x14ac:dyDescent="0.3">
      <c r="A25431" s="341">
        <v>44089.295833275464</v>
      </c>
      <c r="B25431" s="318">
        <v>42001.940999999999</v>
      </c>
      <c r="C25431" s="318">
        <f t="shared" si="574"/>
        <v>0.24300000000221189</v>
      </c>
      <c r="D25431" s="419">
        <f t="shared" si="575"/>
        <v>0.12150000000110595</v>
      </c>
      <c r="H25431" s="406"/>
      <c r="J25431" s="82">
        <v>87</v>
      </c>
      <c r="K25431" s="321">
        <v>4</v>
      </c>
    </row>
    <row r="25432" spans="1:12" x14ac:dyDescent="0.3">
      <c r="A25432" s="341">
        <v>44089.337499942128</v>
      </c>
      <c r="B25432" s="318">
        <v>42002.19</v>
      </c>
      <c r="C25432" s="318">
        <f t="shared" si="574"/>
        <v>0.24900000000343425</v>
      </c>
      <c r="D25432" s="419">
        <f t="shared" si="575"/>
        <v>0.12450000000171713</v>
      </c>
      <c r="H25432" s="406"/>
      <c r="J25432" s="82">
        <v>88</v>
      </c>
      <c r="K25432" s="391">
        <v>1</v>
      </c>
    </row>
    <row r="25433" spans="1:12" x14ac:dyDescent="0.3">
      <c r="A25433" s="341">
        <v>44089.379166608793</v>
      </c>
      <c r="B25433" s="318">
        <v>42002.432000000001</v>
      </c>
      <c r="C25433" s="318">
        <f t="shared" si="574"/>
        <v>0.24199999999837019</v>
      </c>
      <c r="D25433" s="419">
        <f t="shared" si="575"/>
        <v>0.12099999999918509</v>
      </c>
      <c r="H25433" s="406"/>
      <c r="J25433" s="82">
        <v>89</v>
      </c>
      <c r="K25433" s="319">
        <v>2</v>
      </c>
    </row>
    <row r="25434" spans="1:12" x14ac:dyDescent="0.3">
      <c r="A25434" s="341">
        <v>44089.420833275464</v>
      </c>
      <c r="B25434" s="318">
        <v>42002.675999999999</v>
      </c>
      <c r="C25434" s="318">
        <f t="shared" si="574"/>
        <v>0.24399999999877764</v>
      </c>
      <c r="D25434" s="419">
        <f t="shared" si="575"/>
        <v>0.12199999999938882</v>
      </c>
      <c r="H25434" s="406"/>
      <c r="J25434" s="82">
        <v>90</v>
      </c>
      <c r="K25434" s="320">
        <v>3</v>
      </c>
    </row>
    <row r="25435" spans="1:12" x14ac:dyDescent="0.3">
      <c r="A25435" s="341">
        <v>44089.462499942128</v>
      </c>
      <c r="B25435" s="318">
        <v>42002.925999999999</v>
      </c>
      <c r="C25435" s="318">
        <f t="shared" si="574"/>
        <v>0.25</v>
      </c>
      <c r="D25435" s="419">
        <f t="shared" si="575"/>
        <v>0.125</v>
      </c>
      <c r="H25435" s="406"/>
      <c r="J25435" s="82">
        <v>91</v>
      </c>
      <c r="K25435" s="321">
        <v>4</v>
      </c>
    </row>
    <row r="25436" spans="1:12" x14ac:dyDescent="0.3">
      <c r="A25436" s="341">
        <v>44089.504166608793</v>
      </c>
      <c r="B25436" s="318">
        <v>42003.171999999999</v>
      </c>
      <c r="C25436" s="318">
        <f t="shared" si="574"/>
        <v>0.24599999999918509</v>
      </c>
      <c r="D25436" s="419">
        <f t="shared" si="575"/>
        <v>0.12299999999959255</v>
      </c>
      <c r="H25436" s="406"/>
      <c r="J25436" s="82">
        <v>92</v>
      </c>
      <c r="K25436" s="391">
        <v>1</v>
      </c>
    </row>
    <row r="25437" spans="1:12" x14ac:dyDescent="0.3">
      <c r="A25437" s="341">
        <v>44089.545833275464</v>
      </c>
      <c r="B25437" s="318">
        <v>42003.413999999997</v>
      </c>
      <c r="C25437" s="318">
        <f t="shared" si="574"/>
        <v>0.24199999999837019</v>
      </c>
      <c r="D25437" s="419">
        <f t="shared" si="575"/>
        <v>0.12099999999918509</v>
      </c>
      <c r="H25437" s="406"/>
      <c r="J25437" s="82">
        <v>93</v>
      </c>
      <c r="K25437" s="319">
        <v>2</v>
      </c>
    </row>
    <row r="25438" spans="1:12" x14ac:dyDescent="0.3">
      <c r="A25438" s="341">
        <v>44089.587499942128</v>
      </c>
      <c r="B25438" s="318">
        <v>42003.66</v>
      </c>
      <c r="C25438" s="318">
        <f t="shared" si="574"/>
        <v>0.24600000000646105</v>
      </c>
      <c r="D25438" s="419">
        <f t="shared" si="575"/>
        <v>0.12300000000323053</v>
      </c>
      <c r="H25438" s="406"/>
      <c r="J25438" s="82">
        <v>94</v>
      </c>
      <c r="K25438" s="320">
        <v>3</v>
      </c>
    </row>
    <row r="25439" spans="1:12" x14ac:dyDescent="0.3">
      <c r="A25439" s="341">
        <v>44089.629166608793</v>
      </c>
      <c r="B25439" s="318">
        <v>42003.892</v>
      </c>
      <c r="C25439" s="318">
        <f t="shared" si="574"/>
        <v>0.23199999999633292</v>
      </c>
      <c r="D25439" s="419">
        <f t="shared" si="575"/>
        <v>0.11599999999816646</v>
      </c>
      <c r="H25439" s="406"/>
      <c r="J25439" s="82">
        <v>95</v>
      </c>
      <c r="K25439" s="321">
        <v>4</v>
      </c>
    </row>
    <row r="25440" spans="1:12" x14ac:dyDescent="0.3">
      <c r="A25440" s="341">
        <v>44089.670138888891</v>
      </c>
      <c r="B25440" s="318">
        <v>42004.141000000003</v>
      </c>
      <c r="C25440" s="318">
        <f t="shared" ref="C25440:C25503" si="576">B25440-B25439</f>
        <v>0.24900000000343425</v>
      </c>
      <c r="D25440" s="411">
        <f t="shared" ref="D25440:D25503" si="577">C25440/2</f>
        <v>0.12450000000171713</v>
      </c>
      <c r="H25440" s="332"/>
      <c r="J25440" s="82">
        <v>1</v>
      </c>
      <c r="K25440" s="391">
        <v>1</v>
      </c>
      <c r="L25440" s="54" t="s">
        <v>313</v>
      </c>
    </row>
    <row r="25441" spans="1:11" x14ac:dyDescent="0.3">
      <c r="A25441" s="341">
        <v>44089.711805555555</v>
      </c>
      <c r="B25441" s="318">
        <v>42004.381000000001</v>
      </c>
      <c r="C25441" s="318">
        <f t="shared" si="576"/>
        <v>0.23999999999796273</v>
      </c>
      <c r="D25441" s="419">
        <f t="shared" si="577"/>
        <v>0.11999999999898137</v>
      </c>
      <c r="H25441" s="406"/>
      <c r="J25441" s="82">
        <v>2</v>
      </c>
      <c r="K25441" s="319">
        <v>2</v>
      </c>
    </row>
    <row r="25442" spans="1:11" x14ac:dyDescent="0.3">
      <c r="A25442" s="341">
        <v>44089.753472222219</v>
      </c>
      <c r="B25442" s="318">
        <v>42004.610999999997</v>
      </c>
      <c r="C25442" s="318">
        <f t="shared" si="576"/>
        <v>0.22999999999592546</v>
      </c>
      <c r="D25442" s="419">
        <f t="shared" si="577"/>
        <v>0.11499999999796273</v>
      </c>
      <c r="H25442" s="406"/>
      <c r="J25442" s="82">
        <v>3</v>
      </c>
      <c r="K25442" s="320">
        <v>3</v>
      </c>
    </row>
    <row r="25443" spans="1:11" x14ac:dyDescent="0.3">
      <c r="A25443" s="341">
        <v>44089.795138888891</v>
      </c>
      <c r="B25443" s="318">
        <v>42004.843000000001</v>
      </c>
      <c r="C25443" s="318">
        <f t="shared" si="576"/>
        <v>0.23200000000360887</v>
      </c>
      <c r="D25443" s="419">
        <f t="shared" si="577"/>
        <v>0.11600000000180444</v>
      </c>
      <c r="H25443" s="406"/>
      <c r="J25443" s="82">
        <v>4</v>
      </c>
      <c r="K25443" s="321">
        <v>4</v>
      </c>
    </row>
    <row r="25444" spans="1:11" x14ac:dyDescent="0.3">
      <c r="A25444" s="341">
        <v>44089.836805497682</v>
      </c>
      <c r="B25444" s="318">
        <v>42005.086000000003</v>
      </c>
      <c r="C25444" s="318">
        <f t="shared" si="576"/>
        <v>0.24300000000221189</v>
      </c>
      <c r="D25444" s="419">
        <f t="shared" si="577"/>
        <v>0.12150000000110595</v>
      </c>
      <c r="H25444" s="406"/>
      <c r="J25444" s="82">
        <v>5</v>
      </c>
      <c r="K25444" s="391">
        <v>1</v>
      </c>
    </row>
    <row r="25445" spans="1:11" x14ac:dyDescent="0.3">
      <c r="A25445" s="341">
        <v>44089.878472164353</v>
      </c>
      <c r="B25445" s="318">
        <v>42005.326999999997</v>
      </c>
      <c r="C25445" s="318">
        <f t="shared" si="576"/>
        <v>0.24099999999452848</v>
      </c>
      <c r="D25445" s="419">
        <f t="shared" si="577"/>
        <v>0.12049999999726424</v>
      </c>
      <c r="H25445" s="406"/>
      <c r="J25445" s="82">
        <v>6</v>
      </c>
      <c r="K25445" s="319">
        <v>2</v>
      </c>
    </row>
    <row r="25446" spans="1:11" x14ac:dyDescent="0.3">
      <c r="A25446" s="341">
        <v>44089.920138831018</v>
      </c>
      <c r="B25446" s="318">
        <v>42005.553999999996</v>
      </c>
      <c r="C25446" s="318">
        <f t="shared" si="576"/>
        <v>0.22699999999895226</v>
      </c>
      <c r="D25446" s="419">
        <f t="shared" si="577"/>
        <v>0.11349999999947613</v>
      </c>
      <c r="H25446" s="406"/>
      <c r="J25446" s="82">
        <v>7</v>
      </c>
      <c r="K25446" s="320">
        <v>3</v>
      </c>
    </row>
    <row r="25447" spans="1:11" x14ac:dyDescent="0.3">
      <c r="A25447" s="341">
        <v>44089.961805497682</v>
      </c>
      <c r="B25447" s="318">
        <v>42005.79</v>
      </c>
      <c r="C25447" s="318">
        <f t="shared" si="576"/>
        <v>0.23600000000442378</v>
      </c>
      <c r="D25447" s="419">
        <f t="shared" si="577"/>
        <v>0.11800000000221189</v>
      </c>
      <c r="E25447" s="336">
        <f>SUM(C25424:C25447)*7.4805194805</f>
        <v>43.312207792101532</v>
      </c>
      <c r="F25447" s="324">
        <f>AVERAGE(D25424:D25447)</f>
        <v>0.12062500000001819</v>
      </c>
      <c r="G25447" s="324">
        <f>_xlfn.STDEV.S(D25424:D25447)</f>
        <v>3.107669335511007E-3</v>
      </c>
      <c r="H25447" s="406"/>
      <c r="J25447" s="82">
        <v>8</v>
      </c>
      <c r="K25447" s="321">
        <v>4</v>
      </c>
    </row>
    <row r="25448" spans="1:11" x14ac:dyDescent="0.3">
      <c r="A25448" s="341">
        <v>44090.003472164353</v>
      </c>
      <c r="B25448" s="318">
        <v>42006.035000000003</v>
      </c>
      <c r="C25448" s="318">
        <f t="shared" si="576"/>
        <v>0.24500000000261934</v>
      </c>
      <c r="D25448" s="419">
        <f t="shared" si="577"/>
        <v>0.12250000000130967</v>
      </c>
      <c r="H25448" s="406"/>
      <c r="J25448" s="82">
        <v>9</v>
      </c>
      <c r="K25448" s="391">
        <v>1</v>
      </c>
    </row>
    <row r="25449" spans="1:11" x14ac:dyDescent="0.3">
      <c r="A25449" s="341">
        <v>44090.045138831018</v>
      </c>
      <c r="B25449" s="318">
        <v>42006.281000000003</v>
      </c>
      <c r="C25449" s="318">
        <f t="shared" si="576"/>
        <v>0.24599999999918509</v>
      </c>
      <c r="D25449" s="419">
        <f t="shared" si="577"/>
        <v>0.12299999999959255</v>
      </c>
      <c r="H25449" s="406"/>
      <c r="J25449" s="82">
        <v>10</v>
      </c>
      <c r="K25449" s="319">
        <v>2</v>
      </c>
    </row>
    <row r="25450" spans="1:11" x14ac:dyDescent="0.3">
      <c r="A25450" s="341">
        <v>44090.086805497682</v>
      </c>
      <c r="B25450" s="318">
        <v>42006.517999999996</v>
      </c>
      <c r="C25450" s="318">
        <f t="shared" si="576"/>
        <v>0.23699999999371357</v>
      </c>
      <c r="D25450" s="419">
        <f t="shared" si="577"/>
        <v>0.11849999999685679</v>
      </c>
      <c r="H25450" s="406"/>
      <c r="J25450" s="82">
        <v>11</v>
      </c>
      <c r="K25450" s="320">
        <v>3</v>
      </c>
    </row>
    <row r="25451" spans="1:11" x14ac:dyDescent="0.3">
      <c r="A25451" s="341">
        <v>44090.128472164353</v>
      </c>
      <c r="B25451" s="355">
        <v>42006.750999999997</v>
      </c>
      <c r="C25451" s="318">
        <f t="shared" si="576"/>
        <v>0.23300000000017462</v>
      </c>
      <c r="D25451" s="419">
        <f t="shared" si="577"/>
        <v>0.11650000000008731</v>
      </c>
      <c r="H25451" s="406"/>
      <c r="J25451" s="82">
        <v>12</v>
      </c>
      <c r="K25451" s="321">
        <v>4</v>
      </c>
    </row>
    <row r="25452" spans="1:11" x14ac:dyDescent="0.3">
      <c r="A25452" s="341">
        <v>44090.170138831018</v>
      </c>
      <c r="B25452" s="318">
        <v>42007.000999999997</v>
      </c>
      <c r="C25452" s="318">
        <f t="shared" si="576"/>
        <v>0.25</v>
      </c>
      <c r="D25452" s="419">
        <f t="shared" si="577"/>
        <v>0.125</v>
      </c>
      <c r="H25452" s="406"/>
      <c r="J25452" s="82">
        <v>13</v>
      </c>
      <c r="K25452" s="391">
        <v>1</v>
      </c>
    </row>
    <row r="25453" spans="1:11" x14ac:dyDescent="0.3">
      <c r="A25453" s="341">
        <v>44090.211805497682</v>
      </c>
      <c r="B25453" s="318">
        <v>42007.258999999998</v>
      </c>
      <c r="C25453" s="318">
        <f t="shared" si="576"/>
        <v>0.25800000000162981</v>
      </c>
      <c r="D25453" s="419">
        <f t="shared" si="577"/>
        <v>0.12900000000081491</v>
      </c>
      <c r="H25453" s="406"/>
      <c r="J25453" s="82">
        <v>14</v>
      </c>
      <c r="K25453" s="319">
        <v>2</v>
      </c>
    </row>
    <row r="25454" spans="1:11" x14ac:dyDescent="0.3">
      <c r="A25454" s="341">
        <v>44090.253472164353</v>
      </c>
      <c r="B25454" s="318">
        <v>42007.500500000002</v>
      </c>
      <c r="C25454" s="318">
        <f t="shared" si="576"/>
        <v>0.24150000000372529</v>
      </c>
      <c r="D25454" s="419">
        <f t="shared" si="577"/>
        <v>0.12075000000186265</v>
      </c>
      <c r="H25454" s="406"/>
      <c r="J25454" s="82">
        <v>15</v>
      </c>
      <c r="K25454" s="320">
        <v>3</v>
      </c>
    </row>
    <row r="25455" spans="1:11" x14ac:dyDescent="0.3">
      <c r="A25455" s="341">
        <v>44090.295138831018</v>
      </c>
      <c r="B25455" s="355">
        <v>42007.745000000003</v>
      </c>
      <c r="C25455" s="318">
        <f t="shared" si="576"/>
        <v>0.24450000000069849</v>
      </c>
      <c r="D25455" s="419">
        <f t="shared" si="577"/>
        <v>0.12225000000034925</v>
      </c>
      <c r="H25455" s="406"/>
      <c r="J25455" s="82">
        <v>16</v>
      </c>
      <c r="K25455" s="321">
        <v>4</v>
      </c>
    </row>
    <row r="25456" spans="1:11" x14ac:dyDescent="0.3">
      <c r="A25456" s="341">
        <v>44090.336805497682</v>
      </c>
      <c r="B25456" s="318">
        <v>42007.991999999998</v>
      </c>
      <c r="C25456" s="318">
        <f t="shared" si="576"/>
        <v>0.24699999999575084</v>
      </c>
      <c r="D25456" s="419">
        <f t="shared" si="577"/>
        <v>0.12349999999787542</v>
      </c>
      <c r="H25456" s="406"/>
      <c r="J25456" s="82">
        <v>17</v>
      </c>
      <c r="K25456" s="391">
        <v>1</v>
      </c>
    </row>
    <row r="25457" spans="1:11" x14ac:dyDescent="0.3">
      <c r="A25457" s="341">
        <v>44090.378472164353</v>
      </c>
      <c r="B25457" s="318">
        <v>42008.247000000003</v>
      </c>
      <c r="C25457" s="318">
        <f t="shared" si="576"/>
        <v>0.25500000000465661</v>
      </c>
      <c r="D25457" s="419">
        <f t="shared" si="577"/>
        <v>0.12750000000232831</v>
      </c>
      <c r="H25457" s="406"/>
      <c r="J25457" s="82">
        <v>18</v>
      </c>
      <c r="K25457" s="319">
        <v>2</v>
      </c>
    </row>
    <row r="25458" spans="1:11" x14ac:dyDescent="0.3">
      <c r="A25458" s="341">
        <v>44090.420138831018</v>
      </c>
      <c r="B25458" s="318">
        <v>42008.495000000003</v>
      </c>
      <c r="C25458" s="318">
        <f t="shared" si="576"/>
        <v>0.24799999999959255</v>
      </c>
      <c r="D25458" s="419">
        <f t="shared" si="577"/>
        <v>0.12399999999979627</v>
      </c>
      <c r="H25458" s="406"/>
      <c r="J25458" s="82">
        <v>19</v>
      </c>
      <c r="K25458" s="320">
        <v>3</v>
      </c>
    </row>
    <row r="25459" spans="1:11" x14ac:dyDescent="0.3">
      <c r="A25459" s="341">
        <v>44090.461805497682</v>
      </c>
      <c r="B25459" s="318">
        <v>42008.737000000001</v>
      </c>
      <c r="C25459" s="318">
        <f t="shared" si="576"/>
        <v>0.24199999999837019</v>
      </c>
      <c r="D25459" s="419">
        <f t="shared" si="577"/>
        <v>0.12099999999918509</v>
      </c>
      <c r="H25459" s="406"/>
      <c r="J25459" s="82">
        <v>20</v>
      </c>
      <c r="K25459" s="321">
        <v>4</v>
      </c>
    </row>
    <row r="25460" spans="1:11" x14ac:dyDescent="0.3">
      <c r="A25460" s="341">
        <v>44090.503472164353</v>
      </c>
      <c r="B25460" s="318">
        <v>42008.983</v>
      </c>
      <c r="C25460" s="318">
        <f t="shared" si="576"/>
        <v>0.24599999999918509</v>
      </c>
      <c r="D25460" s="419">
        <f t="shared" si="577"/>
        <v>0.12299999999959255</v>
      </c>
      <c r="H25460" s="406"/>
      <c r="J25460" s="82">
        <v>21</v>
      </c>
      <c r="K25460" s="391">
        <v>1</v>
      </c>
    </row>
    <row r="25461" spans="1:11" x14ac:dyDescent="0.3">
      <c r="A25461" s="341">
        <v>44090.545138831018</v>
      </c>
      <c r="B25461" s="318">
        <v>42009.237000000001</v>
      </c>
      <c r="C25461" s="318">
        <f t="shared" si="576"/>
        <v>0.25400000000081491</v>
      </c>
      <c r="D25461" s="419">
        <f t="shared" si="577"/>
        <v>0.12700000000040745</v>
      </c>
      <c r="H25461" s="406"/>
      <c r="J25461" s="82">
        <v>22</v>
      </c>
      <c r="K25461" s="319">
        <v>2</v>
      </c>
    </row>
    <row r="25462" spans="1:11" x14ac:dyDescent="0.3">
      <c r="A25462" s="341">
        <v>44090.586805497682</v>
      </c>
      <c r="B25462" s="318">
        <v>42009.476000000002</v>
      </c>
      <c r="C25462" s="318">
        <f t="shared" si="576"/>
        <v>0.23900000000139698</v>
      </c>
      <c r="D25462" s="419">
        <f t="shared" si="577"/>
        <v>0.11950000000069849</v>
      </c>
      <c r="H25462" s="406"/>
      <c r="J25462" s="82">
        <v>23</v>
      </c>
      <c r="K25462" s="320">
        <v>3</v>
      </c>
    </row>
    <row r="25463" spans="1:11" x14ac:dyDescent="0.3">
      <c r="A25463" s="341">
        <v>44090.628472164353</v>
      </c>
      <c r="B25463" s="318">
        <v>42009.712</v>
      </c>
      <c r="C25463" s="318">
        <f t="shared" si="576"/>
        <v>0.23599999999714782</v>
      </c>
      <c r="D25463" s="419">
        <f t="shared" si="577"/>
        <v>0.11799999999857391</v>
      </c>
      <c r="H25463" s="406"/>
      <c r="J25463" s="82">
        <v>24</v>
      </c>
      <c r="K25463" s="321">
        <v>4</v>
      </c>
    </row>
    <row r="25464" spans="1:11" x14ac:dyDescent="0.3">
      <c r="A25464" s="341">
        <v>44090.670138831018</v>
      </c>
      <c r="B25464" s="318">
        <v>42009.955999999998</v>
      </c>
      <c r="C25464" s="318">
        <f t="shared" si="576"/>
        <v>0.24399999999877764</v>
      </c>
      <c r="D25464" s="419">
        <f t="shared" si="577"/>
        <v>0.12199999999938882</v>
      </c>
      <c r="H25464" s="406"/>
      <c r="J25464" s="82">
        <v>25</v>
      </c>
      <c r="K25464" s="391">
        <v>1</v>
      </c>
    </row>
    <row r="25465" spans="1:11" x14ac:dyDescent="0.3">
      <c r="A25465" s="341">
        <v>44090.711805497682</v>
      </c>
      <c r="B25465" s="318">
        <v>42010.2</v>
      </c>
      <c r="C25465" s="318">
        <f t="shared" si="576"/>
        <v>0.24399999999877764</v>
      </c>
      <c r="D25465" s="419">
        <f t="shared" si="577"/>
        <v>0.12199999999938882</v>
      </c>
      <c r="H25465" s="406"/>
      <c r="J25465" s="82">
        <v>26</v>
      </c>
      <c r="K25465" s="319">
        <v>2</v>
      </c>
    </row>
    <row r="25466" spans="1:11" x14ac:dyDescent="0.3">
      <c r="A25466" s="341">
        <v>44090.753472164353</v>
      </c>
      <c r="B25466" s="318">
        <v>42010.438999999998</v>
      </c>
      <c r="C25466" s="318">
        <f t="shared" si="576"/>
        <v>0.23900000000139698</v>
      </c>
      <c r="D25466" s="419">
        <f t="shared" si="577"/>
        <v>0.11950000000069849</v>
      </c>
      <c r="H25466" s="406"/>
      <c r="J25466" s="82">
        <v>27</v>
      </c>
      <c r="K25466" s="320">
        <v>3</v>
      </c>
    </row>
    <row r="25467" spans="1:11" x14ac:dyDescent="0.3">
      <c r="A25467" s="341">
        <v>44090.795138831018</v>
      </c>
      <c r="B25467" s="318">
        <v>42010.67</v>
      </c>
      <c r="C25467" s="318">
        <f t="shared" si="576"/>
        <v>0.23099999999976717</v>
      </c>
      <c r="D25467" s="419">
        <f t="shared" si="577"/>
        <v>0.11549999999988358</v>
      </c>
      <c r="H25467" s="406"/>
      <c r="J25467" s="82">
        <v>28</v>
      </c>
      <c r="K25467" s="321">
        <v>4</v>
      </c>
    </row>
    <row r="25468" spans="1:11" x14ac:dyDescent="0.3">
      <c r="A25468" s="341">
        <v>44090.836805497682</v>
      </c>
      <c r="B25468" s="318">
        <v>42010.908000000003</v>
      </c>
      <c r="C25468" s="318">
        <f t="shared" si="576"/>
        <v>0.23800000000483124</v>
      </c>
      <c r="D25468" s="419">
        <f t="shared" si="577"/>
        <v>0.11900000000241562</v>
      </c>
      <c r="H25468" s="406"/>
      <c r="J25468" s="82">
        <v>29</v>
      </c>
      <c r="K25468" s="391">
        <v>1</v>
      </c>
    </row>
    <row r="25469" spans="1:11" x14ac:dyDescent="0.3">
      <c r="A25469" s="341">
        <v>44090.878472164353</v>
      </c>
      <c r="B25469" s="318">
        <v>42011.148000000001</v>
      </c>
      <c r="C25469" s="318">
        <f t="shared" si="576"/>
        <v>0.23999999999796273</v>
      </c>
      <c r="D25469" s="419">
        <f t="shared" si="577"/>
        <v>0.11999999999898137</v>
      </c>
      <c r="H25469" s="406"/>
      <c r="J25469" s="82">
        <v>30</v>
      </c>
      <c r="K25469" s="319">
        <v>2</v>
      </c>
    </row>
    <row r="25470" spans="1:11" x14ac:dyDescent="0.3">
      <c r="A25470" s="341">
        <v>44090.920138831018</v>
      </c>
      <c r="B25470" s="318">
        <v>42011.381999999998</v>
      </c>
      <c r="C25470" s="318">
        <f t="shared" si="576"/>
        <v>0.23399999999674037</v>
      </c>
      <c r="D25470" s="419">
        <f t="shared" si="577"/>
        <v>0.11699999999837019</v>
      </c>
      <c r="H25470" s="406"/>
      <c r="J25470" s="82">
        <v>31</v>
      </c>
      <c r="K25470" s="320">
        <v>3</v>
      </c>
    </row>
    <row r="25471" spans="1:11" x14ac:dyDescent="0.3">
      <c r="A25471" s="341">
        <v>44090.961805497682</v>
      </c>
      <c r="B25471" s="318">
        <v>42011.612000000001</v>
      </c>
      <c r="C25471" s="318">
        <f t="shared" si="576"/>
        <v>0.23000000000320142</v>
      </c>
      <c r="D25471" s="419">
        <f t="shared" si="577"/>
        <v>0.11500000000160071</v>
      </c>
      <c r="E25471" s="336">
        <f>SUM(C25448:C25471)*7.4805194805</f>
        <v>43.551584415471872</v>
      </c>
      <c r="F25471" s="324">
        <f>AVERAGE(D25448:D25471)</f>
        <v>0.12129166666666909</v>
      </c>
      <c r="G25471" s="324">
        <f>_xlfn.STDEV.S(D25448:D25471)</f>
        <v>3.6865403445424322E-3</v>
      </c>
      <c r="H25471" s="406"/>
      <c r="J25471" s="82">
        <v>32</v>
      </c>
      <c r="K25471" s="321">
        <v>4</v>
      </c>
    </row>
    <row r="25472" spans="1:11" x14ac:dyDescent="0.3">
      <c r="A25472" s="341">
        <v>44091.003472164353</v>
      </c>
      <c r="B25472" s="318">
        <v>42011.853999999999</v>
      </c>
      <c r="C25472" s="318">
        <f t="shared" si="576"/>
        <v>0.24199999999837019</v>
      </c>
      <c r="D25472" s="419">
        <f t="shared" si="577"/>
        <v>0.12099999999918509</v>
      </c>
      <c r="H25472" s="406"/>
      <c r="J25472" s="82">
        <v>33</v>
      </c>
      <c r="K25472" s="391">
        <v>1</v>
      </c>
    </row>
    <row r="25473" spans="1:11" x14ac:dyDescent="0.3">
      <c r="A25473" s="341">
        <v>44091.045138831018</v>
      </c>
      <c r="B25473" s="318">
        <v>42012.101999999999</v>
      </c>
      <c r="C25473" s="318">
        <f t="shared" si="576"/>
        <v>0.24799999999959255</v>
      </c>
      <c r="D25473" s="419">
        <f t="shared" si="577"/>
        <v>0.12399999999979627</v>
      </c>
      <c r="H25473" s="406"/>
      <c r="J25473" s="82">
        <v>34</v>
      </c>
      <c r="K25473" s="319">
        <v>2</v>
      </c>
    </row>
    <row r="25474" spans="1:11" x14ac:dyDescent="0.3">
      <c r="A25474" s="341">
        <v>44091.086805497682</v>
      </c>
      <c r="B25474" s="318">
        <v>42012.343999999997</v>
      </c>
      <c r="C25474" s="318">
        <f t="shared" si="576"/>
        <v>0.24199999999837019</v>
      </c>
      <c r="D25474" s="419">
        <f t="shared" si="577"/>
        <v>0.12099999999918509</v>
      </c>
      <c r="H25474" s="406"/>
      <c r="J25474" s="82">
        <v>35</v>
      </c>
      <c r="K25474" s="320">
        <v>3</v>
      </c>
    </row>
    <row r="25475" spans="1:11" x14ac:dyDescent="0.3">
      <c r="A25475" s="341">
        <v>44091.128472164353</v>
      </c>
      <c r="B25475" s="318">
        <v>42012.58</v>
      </c>
      <c r="C25475" s="318">
        <f t="shared" si="576"/>
        <v>0.23600000000442378</v>
      </c>
      <c r="D25475" s="419">
        <f t="shared" si="577"/>
        <v>0.11800000000221189</v>
      </c>
      <c r="H25475" s="406"/>
      <c r="J25475" s="82">
        <v>36</v>
      </c>
      <c r="K25475" s="321">
        <v>4</v>
      </c>
    </row>
    <row r="25476" spans="1:11" x14ac:dyDescent="0.3">
      <c r="A25476" s="341">
        <v>44091.170138831018</v>
      </c>
      <c r="B25476" s="318">
        <v>42012.82</v>
      </c>
      <c r="C25476" s="318">
        <f t="shared" si="576"/>
        <v>0.23999999999796273</v>
      </c>
      <c r="D25476" s="419">
        <f t="shared" si="577"/>
        <v>0.11999999999898137</v>
      </c>
      <c r="H25476" s="406"/>
      <c r="J25476" s="82">
        <v>37</v>
      </c>
      <c r="K25476" s="391">
        <v>1</v>
      </c>
    </row>
    <row r="25477" spans="1:11" x14ac:dyDescent="0.3">
      <c r="A25477" s="341">
        <v>44091.211805497682</v>
      </c>
      <c r="B25477" s="318">
        <v>42013.074999999997</v>
      </c>
      <c r="C25477" s="318">
        <f t="shared" si="576"/>
        <v>0.25499999999738066</v>
      </c>
      <c r="D25477" s="419">
        <f t="shared" si="577"/>
        <v>0.12749999999869033</v>
      </c>
      <c r="H25477" s="406"/>
      <c r="J25477" s="82">
        <v>38</v>
      </c>
      <c r="K25477" s="319">
        <v>2</v>
      </c>
    </row>
    <row r="25478" spans="1:11" x14ac:dyDescent="0.3">
      <c r="A25478" s="341">
        <v>44091.253472164353</v>
      </c>
      <c r="B25478" s="318">
        <v>42013.328000000001</v>
      </c>
      <c r="C25478" s="318">
        <f t="shared" si="576"/>
        <v>0.25300000000424916</v>
      </c>
      <c r="D25478" s="419">
        <f t="shared" si="577"/>
        <v>0.12650000000212458</v>
      </c>
      <c r="H25478" s="406"/>
      <c r="J25478" s="82">
        <v>39</v>
      </c>
      <c r="K25478" s="320">
        <v>3</v>
      </c>
    </row>
    <row r="25479" spans="1:11" x14ac:dyDescent="0.3">
      <c r="A25479" s="341">
        <v>44091.295138831018</v>
      </c>
      <c r="B25479" s="318">
        <v>42013.567999999999</v>
      </c>
      <c r="C25479" s="318">
        <f t="shared" si="576"/>
        <v>0.23999999999796273</v>
      </c>
      <c r="D25479" s="419">
        <f t="shared" si="577"/>
        <v>0.11999999999898137</v>
      </c>
      <c r="H25479" s="406"/>
      <c r="J25479" s="82">
        <v>40</v>
      </c>
      <c r="K25479" s="321">
        <v>4</v>
      </c>
    </row>
    <row r="25480" spans="1:11" x14ac:dyDescent="0.3">
      <c r="A25480" s="341">
        <v>44091.336805497682</v>
      </c>
      <c r="B25480" s="318">
        <v>42013.811000000002</v>
      </c>
      <c r="C25480" s="318">
        <f t="shared" si="576"/>
        <v>0.24300000000221189</v>
      </c>
      <c r="D25480" s="419">
        <f t="shared" si="577"/>
        <v>0.12150000000110595</v>
      </c>
      <c r="H25480" s="406"/>
      <c r="J25480" s="82">
        <v>41</v>
      </c>
      <c r="K25480" s="391">
        <v>1</v>
      </c>
    </row>
    <row r="25481" spans="1:11" x14ac:dyDescent="0.3">
      <c r="A25481" s="341">
        <v>44091.378472164353</v>
      </c>
      <c r="B25481" s="318">
        <v>42014.065000000002</v>
      </c>
      <c r="C25481" s="318">
        <f t="shared" si="576"/>
        <v>0.25400000000081491</v>
      </c>
      <c r="D25481" s="419">
        <f t="shared" si="577"/>
        <v>0.12700000000040745</v>
      </c>
      <c r="H25481" s="406"/>
      <c r="J25481" s="82">
        <v>42</v>
      </c>
      <c r="K25481" s="319">
        <v>2</v>
      </c>
    </row>
    <row r="25482" spans="1:11" x14ac:dyDescent="0.3">
      <c r="A25482" s="341">
        <v>44091.420138831018</v>
      </c>
      <c r="B25482" s="318">
        <v>42014.317999999999</v>
      </c>
      <c r="C25482" s="318">
        <f t="shared" si="576"/>
        <v>0.2529999999969732</v>
      </c>
      <c r="D25482" s="419">
        <f t="shared" si="577"/>
        <v>0.1264999999984866</v>
      </c>
      <c r="H25482" s="406"/>
      <c r="J25482" s="82">
        <v>43</v>
      </c>
      <c r="K25482" s="320">
        <v>3</v>
      </c>
    </row>
    <row r="25483" spans="1:11" x14ac:dyDescent="0.3">
      <c r="A25483" s="341">
        <v>44091.461805497682</v>
      </c>
      <c r="B25483" s="318">
        <v>42014.557000000001</v>
      </c>
      <c r="C25483" s="318">
        <f t="shared" si="576"/>
        <v>0.23900000000139698</v>
      </c>
      <c r="D25483" s="419">
        <f t="shared" si="577"/>
        <v>0.11950000000069849</v>
      </c>
      <c r="H25483" s="406"/>
      <c r="J25483" s="82">
        <v>44</v>
      </c>
      <c r="K25483" s="321">
        <v>4</v>
      </c>
    </row>
    <row r="25484" spans="1:11" x14ac:dyDescent="0.3">
      <c r="A25484" s="341">
        <v>44091.503472164353</v>
      </c>
      <c r="B25484" s="318">
        <v>42014.796000000002</v>
      </c>
      <c r="C25484" s="318">
        <f t="shared" si="576"/>
        <v>0.23900000000139698</v>
      </c>
      <c r="D25484" s="419">
        <f t="shared" si="577"/>
        <v>0.11950000000069849</v>
      </c>
      <c r="H25484" s="406"/>
      <c r="J25484" s="82">
        <v>45</v>
      </c>
      <c r="K25484" s="391">
        <v>1</v>
      </c>
    </row>
    <row r="25485" spans="1:11" x14ac:dyDescent="0.3">
      <c r="A25485" s="341">
        <v>44091.545138831018</v>
      </c>
      <c r="B25485" s="318">
        <v>42015.048000000003</v>
      </c>
      <c r="C25485" s="318">
        <f t="shared" si="576"/>
        <v>0.25200000000040745</v>
      </c>
      <c r="D25485" s="419">
        <f t="shared" si="577"/>
        <v>0.12600000000020373</v>
      </c>
      <c r="H25485" s="406"/>
      <c r="J25485" s="82">
        <v>46</v>
      </c>
      <c r="K25485" s="319">
        <v>2</v>
      </c>
    </row>
    <row r="25486" spans="1:11" x14ac:dyDescent="0.3">
      <c r="A25486" s="341">
        <v>44091.586805497682</v>
      </c>
      <c r="B25486" s="318">
        <v>42015.298000000003</v>
      </c>
      <c r="C25486" s="318">
        <f t="shared" si="576"/>
        <v>0.25</v>
      </c>
      <c r="D25486" s="419">
        <f t="shared" si="577"/>
        <v>0.125</v>
      </c>
      <c r="H25486" s="406"/>
      <c r="J25486" s="82">
        <v>47</v>
      </c>
      <c r="K25486" s="320">
        <v>3</v>
      </c>
    </row>
    <row r="25487" spans="1:11" x14ac:dyDescent="0.3">
      <c r="A25487" s="341">
        <v>44091.628472164353</v>
      </c>
      <c r="B25487" s="318">
        <v>42015.531999999999</v>
      </c>
      <c r="C25487" s="318">
        <f t="shared" si="576"/>
        <v>0.23399999999674037</v>
      </c>
      <c r="D25487" s="419">
        <f t="shared" si="577"/>
        <v>0.11699999999837019</v>
      </c>
      <c r="H25487" s="406"/>
      <c r="J25487" s="82">
        <v>48</v>
      </c>
      <c r="K25487" s="321">
        <v>4</v>
      </c>
    </row>
    <row r="25488" spans="1:11" x14ac:dyDescent="0.3">
      <c r="A25488" s="341">
        <v>44091.670138831018</v>
      </c>
      <c r="B25488" s="318">
        <v>42015.767999999996</v>
      </c>
      <c r="C25488" s="318">
        <f t="shared" si="576"/>
        <v>0.23599999999714782</v>
      </c>
      <c r="D25488" s="419">
        <f t="shared" si="577"/>
        <v>0.11799999999857391</v>
      </c>
      <c r="H25488" s="406"/>
      <c r="J25488" s="82">
        <v>49</v>
      </c>
      <c r="K25488" s="391">
        <v>1</v>
      </c>
    </row>
    <row r="25489" spans="1:11" x14ac:dyDescent="0.3">
      <c r="A25489" s="341">
        <v>44091.711805497682</v>
      </c>
      <c r="B25489" s="318">
        <v>42016.006999999998</v>
      </c>
      <c r="C25489" s="318">
        <f t="shared" si="576"/>
        <v>0.23900000000139698</v>
      </c>
      <c r="D25489" s="419">
        <f t="shared" si="577"/>
        <v>0.11950000000069849</v>
      </c>
      <c r="H25489" s="406"/>
      <c r="J25489" s="82">
        <v>50</v>
      </c>
      <c r="K25489" s="319">
        <v>2</v>
      </c>
    </row>
    <row r="25490" spans="1:11" x14ac:dyDescent="0.3">
      <c r="A25490" s="341">
        <v>44091.753472164353</v>
      </c>
      <c r="B25490" s="318">
        <v>42016.249000000003</v>
      </c>
      <c r="C25490" s="318">
        <f t="shared" si="576"/>
        <v>0.24200000000564614</v>
      </c>
      <c r="D25490" s="419">
        <f t="shared" si="577"/>
        <v>0.12100000000282307</v>
      </c>
      <c r="H25490" s="406"/>
      <c r="J25490" s="82">
        <v>51</v>
      </c>
      <c r="K25490" s="320">
        <v>3</v>
      </c>
    </row>
    <row r="25491" spans="1:11" x14ac:dyDescent="0.3">
      <c r="A25491" s="341">
        <v>44091.795138831018</v>
      </c>
      <c r="B25491" s="318">
        <v>42016.482000000004</v>
      </c>
      <c r="C25491" s="318">
        <f t="shared" si="576"/>
        <v>0.23300000000017462</v>
      </c>
      <c r="D25491" s="419">
        <f t="shared" si="577"/>
        <v>0.11650000000008731</v>
      </c>
      <c r="H25491" s="406"/>
      <c r="J25491" s="82">
        <v>52</v>
      </c>
      <c r="K25491" s="321">
        <v>4</v>
      </c>
    </row>
    <row r="25492" spans="1:11" x14ac:dyDescent="0.3">
      <c r="A25492" s="341">
        <v>44091.836805497682</v>
      </c>
      <c r="B25492" s="318">
        <v>42016.711000000003</v>
      </c>
      <c r="C25492" s="318">
        <f t="shared" si="576"/>
        <v>0.22899999999935972</v>
      </c>
      <c r="D25492" s="419">
        <f t="shared" si="577"/>
        <v>0.11449999999967986</v>
      </c>
      <c r="H25492" s="406"/>
      <c r="J25492" s="82">
        <v>53</v>
      </c>
      <c r="K25492" s="391">
        <v>1</v>
      </c>
    </row>
    <row r="25493" spans="1:11" x14ac:dyDescent="0.3">
      <c r="A25493" s="341">
        <v>44091.878472164353</v>
      </c>
      <c r="B25493" s="318">
        <v>42016.949000000001</v>
      </c>
      <c r="C25493" s="318">
        <f t="shared" si="576"/>
        <v>0.23799999999755528</v>
      </c>
      <c r="D25493" s="419">
        <f t="shared" si="577"/>
        <v>0.11899999999877764</v>
      </c>
      <c r="H25493" s="406"/>
      <c r="J25493" s="82">
        <v>54</v>
      </c>
      <c r="K25493" s="319">
        <v>2</v>
      </c>
    </row>
    <row r="25494" spans="1:11" x14ac:dyDescent="0.3">
      <c r="A25494" s="341">
        <v>44091.920138831018</v>
      </c>
      <c r="B25494" s="318">
        <v>42017.190999999999</v>
      </c>
      <c r="C25494" s="318">
        <f t="shared" si="576"/>
        <v>0.24199999999837019</v>
      </c>
      <c r="D25494" s="419">
        <f t="shared" si="577"/>
        <v>0.12099999999918509</v>
      </c>
      <c r="H25494" s="406"/>
      <c r="J25494" s="82">
        <v>55</v>
      </c>
      <c r="K25494" s="320">
        <v>3</v>
      </c>
    </row>
    <row r="25495" spans="1:11" x14ac:dyDescent="0.3">
      <c r="A25495" s="341">
        <v>44091.961805497682</v>
      </c>
      <c r="B25495" s="318">
        <v>42017.43</v>
      </c>
      <c r="C25495" s="318">
        <f t="shared" si="576"/>
        <v>0.23900000000139698</v>
      </c>
      <c r="D25495" s="419">
        <f t="shared" si="577"/>
        <v>0.11950000000069849</v>
      </c>
      <c r="E25495" s="336">
        <f>SUM(C25472:C25495)*7.4805194805</f>
        <v>43.521662337543773</v>
      </c>
      <c r="F25495" s="324">
        <f>AVERAGE(D25472:D25495)</f>
        <v>0.12120833333331878</v>
      </c>
      <c r="G25495" s="324">
        <f>_xlfn.STDEV.S(D25472:D25495)</f>
        <v>3.6083136693780323E-3</v>
      </c>
      <c r="H25495" s="406"/>
      <c r="J25495" s="82">
        <v>56</v>
      </c>
      <c r="K25495" s="321">
        <v>4</v>
      </c>
    </row>
    <row r="25496" spans="1:11" x14ac:dyDescent="0.3">
      <c r="A25496" s="341">
        <v>44092.003472164353</v>
      </c>
      <c r="B25496" s="318">
        <v>42017.661999999997</v>
      </c>
      <c r="C25496" s="318">
        <f t="shared" si="576"/>
        <v>0.23199999999633292</v>
      </c>
      <c r="D25496" s="419">
        <f t="shared" si="577"/>
        <v>0.11599999999816646</v>
      </c>
      <c r="H25496" s="406"/>
      <c r="J25496" s="82">
        <v>57</v>
      </c>
      <c r="K25496" s="391">
        <v>1</v>
      </c>
    </row>
    <row r="25497" spans="1:11" x14ac:dyDescent="0.3">
      <c r="A25497" s="341">
        <v>44092.045138831018</v>
      </c>
      <c r="B25497" s="318">
        <v>42017.902999999998</v>
      </c>
      <c r="C25497" s="318">
        <f t="shared" si="576"/>
        <v>0.24100000000180444</v>
      </c>
      <c r="D25497" s="419">
        <f t="shared" si="577"/>
        <v>0.12050000000090222</v>
      </c>
      <c r="H25497" s="406"/>
      <c r="J25497" s="82">
        <v>58</v>
      </c>
      <c r="K25497" s="319">
        <v>2</v>
      </c>
    </row>
    <row r="25498" spans="1:11" x14ac:dyDescent="0.3">
      <c r="A25498" s="341">
        <v>44092.086805497682</v>
      </c>
      <c r="B25498" s="318">
        <v>42018.150999999998</v>
      </c>
      <c r="C25498" s="318">
        <f t="shared" si="576"/>
        <v>0.24799999999959255</v>
      </c>
      <c r="D25498" s="419">
        <f t="shared" si="577"/>
        <v>0.12399999999979627</v>
      </c>
      <c r="H25498" s="406"/>
      <c r="J25498" s="82">
        <v>59</v>
      </c>
      <c r="K25498" s="320">
        <v>3</v>
      </c>
    </row>
    <row r="25499" spans="1:11" x14ac:dyDescent="0.3">
      <c r="A25499" s="341">
        <v>44092.128472164353</v>
      </c>
      <c r="B25499" s="318">
        <v>42018.396999999997</v>
      </c>
      <c r="C25499" s="318">
        <f t="shared" si="576"/>
        <v>0.24599999999918509</v>
      </c>
      <c r="D25499" s="419">
        <f t="shared" si="577"/>
        <v>0.12299999999959255</v>
      </c>
      <c r="H25499" s="406"/>
      <c r="J25499" s="82">
        <v>60</v>
      </c>
      <c r="K25499" s="321">
        <v>4</v>
      </c>
    </row>
    <row r="25500" spans="1:11" x14ac:dyDescent="0.3">
      <c r="A25500" s="341">
        <v>44092.170138831018</v>
      </c>
      <c r="B25500" s="318">
        <v>42018.637999999999</v>
      </c>
      <c r="C25500" s="318">
        <f t="shared" si="576"/>
        <v>0.24100000000180444</v>
      </c>
      <c r="D25500" s="419">
        <f t="shared" si="577"/>
        <v>0.12050000000090222</v>
      </c>
      <c r="H25500" s="406"/>
      <c r="J25500" s="82">
        <v>61</v>
      </c>
      <c r="K25500" s="391">
        <v>1</v>
      </c>
    </row>
    <row r="25501" spans="1:11" x14ac:dyDescent="0.3">
      <c r="A25501" s="341">
        <v>44092.211805497682</v>
      </c>
      <c r="B25501" s="318">
        <v>42018.881999999998</v>
      </c>
      <c r="C25501" s="318">
        <f t="shared" si="576"/>
        <v>0.24399999999877764</v>
      </c>
      <c r="D25501" s="419">
        <f t="shared" si="577"/>
        <v>0.12199999999938882</v>
      </c>
      <c r="H25501" s="406"/>
      <c r="J25501" s="82">
        <v>62</v>
      </c>
      <c r="K25501" s="319">
        <v>2</v>
      </c>
    </row>
    <row r="25502" spans="1:11" x14ac:dyDescent="0.3">
      <c r="A25502" s="341">
        <v>44092.253472164353</v>
      </c>
      <c r="B25502" s="318">
        <v>42019.133000000002</v>
      </c>
      <c r="C25502" s="318">
        <f t="shared" si="576"/>
        <v>0.25100000000384171</v>
      </c>
      <c r="D25502" s="419">
        <f t="shared" si="577"/>
        <v>0.12550000000192085</v>
      </c>
      <c r="H25502" s="406"/>
      <c r="J25502" s="82">
        <v>63</v>
      </c>
      <c r="K25502" s="320">
        <v>3</v>
      </c>
    </row>
    <row r="25503" spans="1:11" x14ac:dyDescent="0.3">
      <c r="A25503" s="341">
        <v>44092.295138831018</v>
      </c>
      <c r="B25503" s="318">
        <v>42019.381999999998</v>
      </c>
      <c r="C25503" s="318">
        <f t="shared" si="576"/>
        <v>0.24899999999615829</v>
      </c>
      <c r="D25503" s="419">
        <f t="shared" si="577"/>
        <v>0.12449999999807915</v>
      </c>
      <c r="H25503" s="406"/>
      <c r="J25503" s="82">
        <v>64</v>
      </c>
      <c r="K25503" s="321">
        <v>4</v>
      </c>
    </row>
    <row r="25504" spans="1:11" x14ac:dyDescent="0.3">
      <c r="A25504" s="341">
        <v>44092.336805497682</v>
      </c>
      <c r="B25504" s="318">
        <v>42019.622000000003</v>
      </c>
      <c r="C25504" s="318">
        <f t="shared" ref="C25504:C25603" si="578">B25504-B25503</f>
        <v>0.24000000000523869</v>
      </c>
      <c r="D25504" s="419">
        <f t="shared" ref="D25504:D25603" si="579">C25504/2</f>
        <v>0.12000000000261934</v>
      </c>
      <c r="H25504" s="406"/>
      <c r="J25504" s="82">
        <v>65</v>
      </c>
      <c r="K25504" s="391">
        <v>1</v>
      </c>
    </row>
    <row r="25505" spans="1:12" x14ac:dyDescent="0.3">
      <c r="A25505" s="341">
        <v>44092.378472164353</v>
      </c>
      <c r="B25505" s="318">
        <v>42019.872000000003</v>
      </c>
      <c r="C25505" s="318">
        <f t="shared" si="578"/>
        <v>0.25</v>
      </c>
      <c r="D25505" s="419">
        <f t="shared" si="579"/>
        <v>0.125</v>
      </c>
      <c r="H25505" s="406"/>
      <c r="J25505" s="82">
        <v>66</v>
      </c>
      <c r="K25505" s="319">
        <v>2</v>
      </c>
    </row>
    <row r="25506" spans="1:12" x14ac:dyDescent="0.3">
      <c r="A25506" s="341">
        <v>44092.420138831018</v>
      </c>
      <c r="B25506" s="318">
        <v>42020.122000000003</v>
      </c>
      <c r="C25506" s="318">
        <f t="shared" si="578"/>
        <v>0.25</v>
      </c>
      <c r="D25506" s="419">
        <f t="shared" si="579"/>
        <v>0.125</v>
      </c>
      <c r="H25506" s="406"/>
      <c r="J25506" s="82">
        <v>67</v>
      </c>
      <c r="K25506" s="320">
        <v>3</v>
      </c>
    </row>
    <row r="25507" spans="1:12" x14ac:dyDescent="0.3">
      <c r="A25507" s="341">
        <v>44092.461805497682</v>
      </c>
      <c r="B25507" s="318">
        <v>42020.366999999998</v>
      </c>
      <c r="C25507" s="318">
        <f t="shared" si="578"/>
        <v>0.24499999999534339</v>
      </c>
      <c r="D25507" s="419">
        <f t="shared" si="579"/>
        <v>0.12249999999767169</v>
      </c>
      <c r="H25507" s="406"/>
      <c r="J25507" s="82">
        <v>68</v>
      </c>
      <c r="K25507" s="321">
        <v>4</v>
      </c>
    </row>
    <row r="25508" spans="1:12" x14ac:dyDescent="0.3">
      <c r="A25508" s="341">
        <v>44092.503472164353</v>
      </c>
      <c r="B25508" s="318">
        <v>42020.6</v>
      </c>
      <c r="C25508" s="318">
        <f t="shared" si="578"/>
        <v>0.23300000000017462</v>
      </c>
      <c r="D25508" s="419">
        <f t="shared" si="579"/>
        <v>0.11650000000008731</v>
      </c>
      <c r="H25508" s="406"/>
      <c r="J25508" s="82">
        <v>69</v>
      </c>
      <c r="K25508" s="391">
        <v>1</v>
      </c>
    </row>
    <row r="25509" spans="1:12" x14ac:dyDescent="0.3">
      <c r="A25509" s="341">
        <v>44092.545138831018</v>
      </c>
      <c r="B25509" s="318">
        <v>42020.841999999997</v>
      </c>
      <c r="C25509" s="318">
        <f t="shared" si="578"/>
        <v>0.24199999999837019</v>
      </c>
      <c r="D25509" s="419">
        <f t="shared" si="579"/>
        <v>0.12099999999918509</v>
      </c>
      <c r="H25509" s="406"/>
      <c r="J25509" s="82">
        <v>70</v>
      </c>
      <c r="K25509" s="319">
        <v>2</v>
      </c>
    </row>
    <row r="25510" spans="1:12" x14ac:dyDescent="0.3">
      <c r="A25510" s="341">
        <v>44092.586805497682</v>
      </c>
      <c r="B25510" s="318">
        <v>42021.093000000001</v>
      </c>
      <c r="C25510" s="318">
        <f t="shared" si="578"/>
        <v>0.25100000000384171</v>
      </c>
      <c r="D25510" s="419">
        <f t="shared" si="579"/>
        <v>0.12550000000192085</v>
      </c>
      <c r="H25510" s="406"/>
      <c r="J25510" s="82">
        <v>71</v>
      </c>
      <c r="K25510" s="320">
        <v>3</v>
      </c>
    </row>
    <row r="25511" spans="1:12" x14ac:dyDescent="0.3">
      <c r="A25511" s="341">
        <v>44092.628472164353</v>
      </c>
      <c r="B25511" s="318">
        <v>42021.34</v>
      </c>
      <c r="C25511" s="318">
        <f t="shared" si="578"/>
        <v>0.24699999999575084</v>
      </c>
      <c r="D25511" s="419">
        <f t="shared" si="579"/>
        <v>0.12349999999787542</v>
      </c>
      <c r="H25511" s="406"/>
      <c r="J25511" s="82">
        <v>72</v>
      </c>
      <c r="K25511" s="321">
        <v>4</v>
      </c>
    </row>
    <row r="25512" spans="1:12" x14ac:dyDescent="0.3">
      <c r="A25512" s="341">
        <v>44092.670138831018</v>
      </c>
      <c r="B25512" s="318">
        <v>42021.57</v>
      </c>
      <c r="C25512" s="318">
        <f t="shared" si="578"/>
        <v>0.23000000000320142</v>
      </c>
      <c r="D25512" s="419">
        <f t="shared" si="579"/>
        <v>0.11500000000160071</v>
      </c>
      <c r="H25512" s="406"/>
      <c r="J25512" s="82">
        <v>73</v>
      </c>
      <c r="K25512" s="391">
        <v>1</v>
      </c>
    </row>
    <row r="25513" spans="1:12" x14ac:dyDescent="0.3">
      <c r="A25513" s="341">
        <v>44092.711805497682</v>
      </c>
      <c r="B25513" s="318">
        <v>42021.802000000003</v>
      </c>
      <c r="C25513" s="318">
        <f t="shared" si="578"/>
        <v>0.23200000000360887</v>
      </c>
      <c r="D25513" s="419">
        <f t="shared" si="579"/>
        <v>0.11600000000180444</v>
      </c>
      <c r="H25513" s="406"/>
      <c r="J25513" s="82">
        <v>74</v>
      </c>
      <c r="K25513" s="319">
        <v>2</v>
      </c>
    </row>
    <row r="25514" spans="1:12" x14ac:dyDescent="0.3">
      <c r="A25514" s="341">
        <v>44092.720833333333</v>
      </c>
      <c r="B25514" s="318">
        <v>42021.802000000003</v>
      </c>
      <c r="H25514" s="332"/>
      <c r="J25514" s="82">
        <v>1</v>
      </c>
      <c r="K25514" s="319">
        <v>2</v>
      </c>
      <c r="L25514" s="54" t="s">
        <v>313</v>
      </c>
    </row>
    <row r="25515" spans="1:12" x14ac:dyDescent="0.3">
      <c r="A25515" s="341">
        <v>44092.762499999997</v>
      </c>
      <c r="B25515" s="318">
        <v>42022.048000000003</v>
      </c>
      <c r="C25515" s="318">
        <f t="shared" si="578"/>
        <v>0.24599999999918509</v>
      </c>
      <c r="D25515" s="419">
        <f t="shared" si="579"/>
        <v>0.12299999999959255</v>
      </c>
      <c r="H25515" s="406"/>
      <c r="J25515" s="82">
        <v>2</v>
      </c>
      <c r="K25515" s="320">
        <v>3</v>
      </c>
    </row>
    <row r="25516" spans="1:12" x14ac:dyDescent="0.3">
      <c r="A25516" s="341">
        <v>44092.804166666669</v>
      </c>
      <c r="B25516" s="318">
        <v>42022.288</v>
      </c>
      <c r="C25516" s="318">
        <f t="shared" si="578"/>
        <v>0.23999999999796273</v>
      </c>
      <c r="D25516" s="419">
        <f t="shared" si="579"/>
        <v>0.11999999999898137</v>
      </c>
      <c r="H25516" s="406"/>
      <c r="J25516" s="82">
        <v>3</v>
      </c>
      <c r="K25516" s="321">
        <v>4</v>
      </c>
    </row>
    <row r="25517" spans="1:12" x14ac:dyDescent="0.3">
      <c r="A25517" s="341">
        <v>44092.845833333333</v>
      </c>
      <c r="B25517" s="318">
        <v>42022.517</v>
      </c>
      <c r="C25517" s="318">
        <f t="shared" si="578"/>
        <v>0.22899999999935972</v>
      </c>
      <c r="D25517" s="419">
        <f t="shared" si="579"/>
        <v>0.11449999999967986</v>
      </c>
      <c r="H25517" s="406"/>
      <c r="J25517" s="82">
        <v>4</v>
      </c>
      <c r="K25517" s="391">
        <v>1</v>
      </c>
    </row>
    <row r="25518" spans="1:12" x14ac:dyDescent="0.3">
      <c r="A25518" s="341">
        <v>44092.887499942131</v>
      </c>
      <c r="B25518" s="355">
        <v>42022.811000000002</v>
      </c>
      <c r="C25518" s="355">
        <f t="shared" si="578"/>
        <v>0.29400000000168802</v>
      </c>
      <c r="D25518" s="419">
        <f t="shared" si="579"/>
        <v>0.14700000000084401</v>
      </c>
      <c r="H25518" s="406"/>
      <c r="J25518" s="82">
        <v>5</v>
      </c>
      <c r="K25518" s="319">
        <v>2</v>
      </c>
    </row>
    <row r="25519" spans="1:12" x14ac:dyDescent="0.3">
      <c r="A25519" s="341">
        <v>44092.929166608796</v>
      </c>
      <c r="B25519" s="318">
        <v>42023.050999999999</v>
      </c>
      <c r="C25519" s="318">
        <f t="shared" si="578"/>
        <v>0.23999999999796273</v>
      </c>
      <c r="D25519" s="419">
        <f t="shared" si="579"/>
        <v>0.11999999999898137</v>
      </c>
      <c r="H25519" s="406"/>
      <c r="J25519" s="82">
        <v>6</v>
      </c>
      <c r="K25519" s="320">
        <v>3</v>
      </c>
    </row>
    <row r="25520" spans="1:12" x14ac:dyDescent="0.3">
      <c r="A25520" s="341">
        <v>44092.97083327546</v>
      </c>
      <c r="B25520" s="318">
        <v>42023.292000000001</v>
      </c>
      <c r="C25520" s="318">
        <f t="shared" si="578"/>
        <v>0.24100000000180444</v>
      </c>
      <c r="D25520" s="419">
        <f t="shared" si="579"/>
        <v>0.12050000000090222</v>
      </c>
      <c r="E25520" s="336">
        <f>SUM(C25496:C25520)*7.4805194805</f>
        <v>43.850805194698403</v>
      </c>
      <c r="F25520" s="324">
        <f>AVERAGE(D25496:D25520)</f>
        <v>0.12212500000002062</v>
      </c>
      <c r="G25520" s="324">
        <f>_xlfn.STDEV.S(D25496:D25520)</f>
        <v>6.2870640138274689E-3</v>
      </c>
      <c r="H25520" s="406"/>
      <c r="J25520" s="82">
        <v>7</v>
      </c>
      <c r="K25520" s="321">
        <v>4</v>
      </c>
    </row>
    <row r="25521" spans="1:11" x14ac:dyDescent="0.3">
      <c r="A25521" s="341">
        <v>44093.012499942131</v>
      </c>
      <c r="B25521" s="318">
        <v>42023.527000000002</v>
      </c>
      <c r="C25521" s="318">
        <f t="shared" si="578"/>
        <v>0.23500000000058208</v>
      </c>
      <c r="D25521" s="419">
        <f t="shared" si="579"/>
        <v>0.11750000000029104</v>
      </c>
      <c r="H25521" s="406"/>
      <c r="J25521" s="82">
        <v>8</v>
      </c>
      <c r="K25521" s="391">
        <v>1</v>
      </c>
    </row>
    <row r="25522" spans="1:11" x14ac:dyDescent="0.3">
      <c r="A25522" s="341">
        <v>44093.054166608796</v>
      </c>
      <c r="B25522" s="318">
        <v>42023.758999999998</v>
      </c>
      <c r="C25522" s="318">
        <f t="shared" si="578"/>
        <v>0.23199999999633292</v>
      </c>
      <c r="D25522" s="419">
        <f t="shared" si="579"/>
        <v>0.11599999999816646</v>
      </c>
      <c r="H25522" s="406"/>
      <c r="J25522" s="82">
        <v>9</v>
      </c>
      <c r="K25522" s="319">
        <v>2</v>
      </c>
    </row>
    <row r="25523" spans="1:11" x14ac:dyDescent="0.3">
      <c r="A25523" s="341">
        <v>44093.09583327546</v>
      </c>
      <c r="B25523" s="318">
        <v>42023.999000000003</v>
      </c>
      <c r="C25523" s="318">
        <f t="shared" si="578"/>
        <v>0.24000000000523869</v>
      </c>
      <c r="D25523" s="419">
        <f t="shared" si="579"/>
        <v>0.12000000000261934</v>
      </c>
      <c r="H25523" s="406"/>
      <c r="J25523" s="82">
        <v>10</v>
      </c>
      <c r="K25523" s="320">
        <v>3</v>
      </c>
    </row>
    <row r="25524" spans="1:11" x14ac:dyDescent="0.3">
      <c r="A25524" s="341">
        <v>44093.137499942131</v>
      </c>
      <c r="B25524" s="318">
        <v>42024.248</v>
      </c>
      <c r="C25524" s="318">
        <f t="shared" si="578"/>
        <v>0.24899999999615829</v>
      </c>
      <c r="D25524" s="419">
        <f t="shared" si="579"/>
        <v>0.12449999999807915</v>
      </c>
      <c r="H25524" s="406"/>
      <c r="J25524" s="82">
        <v>11</v>
      </c>
      <c r="K25524" s="321">
        <v>4</v>
      </c>
    </row>
    <row r="25525" spans="1:11" x14ac:dyDescent="0.3">
      <c r="A25525" s="341">
        <v>44093.179166608796</v>
      </c>
      <c r="B25525" s="318">
        <v>42024.49</v>
      </c>
      <c r="C25525" s="318">
        <f t="shared" si="578"/>
        <v>0.24199999999837019</v>
      </c>
      <c r="D25525" s="419">
        <f t="shared" si="579"/>
        <v>0.12099999999918509</v>
      </c>
      <c r="H25525" s="406"/>
      <c r="J25525" s="82">
        <v>12</v>
      </c>
      <c r="K25525" s="391">
        <v>1</v>
      </c>
    </row>
    <row r="25526" spans="1:11" x14ac:dyDescent="0.3">
      <c r="A25526" s="341">
        <v>44093.22083327546</v>
      </c>
      <c r="B25526" s="318">
        <v>42024.728999999999</v>
      </c>
      <c r="C25526" s="318">
        <f t="shared" si="578"/>
        <v>0.23900000000139698</v>
      </c>
      <c r="D25526" s="419">
        <f t="shared" si="579"/>
        <v>0.11950000000069849</v>
      </c>
      <c r="H25526" s="406"/>
      <c r="J25526" s="82">
        <v>13</v>
      </c>
      <c r="K25526" s="319">
        <v>2</v>
      </c>
    </row>
    <row r="25527" spans="1:11" x14ac:dyDescent="0.3">
      <c r="A25527" s="341">
        <v>44093.262499942131</v>
      </c>
      <c r="B25527" s="318">
        <v>42024.972000000002</v>
      </c>
      <c r="C25527" s="318">
        <f t="shared" si="578"/>
        <v>0.24300000000221189</v>
      </c>
      <c r="D25527" s="419">
        <f t="shared" si="579"/>
        <v>0.12150000000110595</v>
      </c>
      <c r="H25527" s="406"/>
      <c r="J25527" s="82">
        <v>14</v>
      </c>
      <c r="K25527" s="320">
        <v>3</v>
      </c>
    </row>
    <row r="25528" spans="1:11" x14ac:dyDescent="0.3">
      <c r="A25528" s="341">
        <v>44093.304166608796</v>
      </c>
      <c r="B25528" s="318">
        <v>42025.22</v>
      </c>
      <c r="C25528" s="318">
        <f t="shared" si="578"/>
        <v>0.24799999999959255</v>
      </c>
      <c r="D25528" s="419">
        <f t="shared" si="579"/>
        <v>0.12399999999979627</v>
      </c>
      <c r="H25528" s="406"/>
      <c r="J25528" s="82">
        <v>15</v>
      </c>
      <c r="K25528" s="321">
        <v>4</v>
      </c>
    </row>
    <row r="25529" spans="1:11" x14ac:dyDescent="0.3">
      <c r="A25529" s="341">
        <v>44093.34583327546</v>
      </c>
      <c r="B25529" s="318">
        <v>42025.464999999997</v>
      </c>
      <c r="C25529" s="318">
        <f t="shared" si="578"/>
        <v>0.24499999999534339</v>
      </c>
      <c r="D25529" s="419">
        <f t="shared" si="579"/>
        <v>0.12249999999767169</v>
      </c>
      <c r="H25529" s="406"/>
      <c r="J25529" s="82">
        <v>16</v>
      </c>
      <c r="K25529" s="391">
        <v>1</v>
      </c>
    </row>
    <row r="25530" spans="1:11" x14ac:dyDescent="0.3">
      <c r="A25530" s="341">
        <v>44093.387499942131</v>
      </c>
      <c r="B25530" s="318">
        <v>42025.707000000002</v>
      </c>
      <c r="C25530" s="318">
        <f t="shared" si="578"/>
        <v>0.24200000000564614</v>
      </c>
      <c r="D25530" s="419">
        <f t="shared" si="579"/>
        <v>0.12100000000282307</v>
      </c>
      <c r="H25530" s="406"/>
      <c r="J25530" s="82">
        <v>17</v>
      </c>
      <c r="K25530" s="319">
        <v>2</v>
      </c>
    </row>
    <row r="25531" spans="1:11" x14ac:dyDescent="0.3">
      <c r="A25531" s="341">
        <v>44093.429166608796</v>
      </c>
      <c r="B25531" s="318">
        <v>42025.951999999997</v>
      </c>
      <c r="C25531" s="318">
        <f t="shared" si="578"/>
        <v>0.24499999999534339</v>
      </c>
      <c r="D25531" s="419">
        <f t="shared" si="579"/>
        <v>0.12249999999767169</v>
      </c>
      <c r="H25531" s="406"/>
      <c r="J25531" s="82">
        <v>18</v>
      </c>
      <c r="K25531" s="320">
        <v>3</v>
      </c>
    </row>
    <row r="25532" spans="1:11" x14ac:dyDescent="0.3">
      <c r="A25532" s="341">
        <v>44093.47083327546</v>
      </c>
      <c r="B25532" s="318">
        <v>42026.199000000001</v>
      </c>
      <c r="C25532" s="318">
        <f t="shared" si="578"/>
        <v>0.2470000000030268</v>
      </c>
      <c r="D25532" s="419">
        <f t="shared" si="579"/>
        <v>0.1235000000015134</v>
      </c>
      <c r="H25532" s="406"/>
      <c r="J25532" s="82">
        <v>19</v>
      </c>
      <c r="K25532" s="321">
        <v>4</v>
      </c>
    </row>
    <row r="25533" spans="1:11" x14ac:dyDescent="0.3">
      <c r="A25533" s="341">
        <v>44093.512499942131</v>
      </c>
      <c r="B25533" s="318">
        <v>42026.44</v>
      </c>
      <c r="C25533" s="318">
        <f t="shared" si="578"/>
        <v>0.24100000000180444</v>
      </c>
      <c r="D25533" s="419">
        <f t="shared" si="579"/>
        <v>0.12050000000090222</v>
      </c>
      <c r="H25533" s="406"/>
      <c r="J25533" s="82">
        <v>20</v>
      </c>
      <c r="K25533" s="391">
        <v>1</v>
      </c>
    </row>
    <row r="25534" spans="1:11" x14ac:dyDescent="0.3">
      <c r="A25534" s="341">
        <v>44093.554166608796</v>
      </c>
      <c r="B25534" s="318">
        <v>42026.671999999999</v>
      </c>
      <c r="C25534" s="318">
        <f t="shared" si="578"/>
        <v>0.23199999999633292</v>
      </c>
      <c r="D25534" s="419">
        <f t="shared" si="579"/>
        <v>0.11599999999816646</v>
      </c>
      <c r="H25534" s="406"/>
      <c r="J25534" s="82">
        <v>21</v>
      </c>
      <c r="K25534" s="319">
        <v>2</v>
      </c>
    </row>
    <row r="25535" spans="1:11" x14ac:dyDescent="0.3">
      <c r="A25535" s="341">
        <v>44093.59583327546</v>
      </c>
      <c r="B25535" s="318">
        <v>42026.919000000002</v>
      </c>
      <c r="C25535" s="318">
        <f t="shared" si="578"/>
        <v>0.2470000000030268</v>
      </c>
      <c r="D25535" s="419">
        <f t="shared" si="579"/>
        <v>0.1235000000015134</v>
      </c>
      <c r="H25535" s="406"/>
      <c r="J25535" s="82">
        <v>22</v>
      </c>
      <c r="K25535" s="320">
        <v>3</v>
      </c>
    </row>
    <row r="25536" spans="1:11" x14ac:dyDescent="0.3">
      <c r="A25536" s="341">
        <v>44093.637499942131</v>
      </c>
      <c r="B25536" s="318">
        <v>42027.161</v>
      </c>
      <c r="C25536" s="318">
        <f t="shared" si="578"/>
        <v>0.24199999999837019</v>
      </c>
      <c r="D25536" s="419">
        <f t="shared" si="579"/>
        <v>0.12099999999918509</v>
      </c>
      <c r="H25536" s="406"/>
      <c r="J25536" s="82">
        <v>23</v>
      </c>
      <c r="K25536" s="321">
        <v>4</v>
      </c>
    </row>
    <row r="25537" spans="1:11" x14ac:dyDescent="0.3">
      <c r="A25537" s="341">
        <v>44093.679166608796</v>
      </c>
      <c r="B25537" s="318">
        <v>42027.4</v>
      </c>
      <c r="C25537" s="318">
        <f t="shared" si="578"/>
        <v>0.23900000000139698</v>
      </c>
      <c r="D25537" s="419">
        <f t="shared" si="579"/>
        <v>0.11950000000069849</v>
      </c>
      <c r="H25537" s="406"/>
      <c r="J25537" s="82">
        <v>24</v>
      </c>
      <c r="K25537" s="391">
        <v>1</v>
      </c>
    </row>
    <row r="25538" spans="1:11" x14ac:dyDescent="0.3">
      <c r="A25538" s="341">
        <v>44093.72083327546</v>
      </c>
      <c r="B25538" s="318">
        <v>42027.63</v>
      </c>
      <c r="C25538" s="318">
        <f t="shared" si="578"/>
        <v>0.22999999999592546</v>
      </c>
      <c r="D25538" s="419">
        <f t="shared" si="579"/>
        <v>0.11499999999796273</v>
      </c>
      <c r="H25538" s="406"/>
      <c r="J25538" s="82">
        <v>25</v>
      </c>
      <c r="K25538" s="319">
        <v>2</v>
      </c>
    </row>
    <row r="25539" spans="1:11" x14ac:dyDescent="0.3">
      <c r="A25539" s="341">
        <v>44093.762499942131</v>
      </c>
      <c r="B25539" s="318">
        <v>42027.864000000001</v>
      </c>
      <c r="C25539" s="318">
        <f t="shared" si="578"/>
        <v>0.23400000000401633</v>
      </c>
      <c r="D25539" s="419">
        <f t="shared" si="579"/>
        <v>0.11700000000200816</v>
      </c>
      <c r="H25539" s="406"/>
      <c r="J25539" s="82">
        <v>26</v>
      </c>
      <c r="K25539" s="320">
        <v>3</v>
      </c>
    </row>
    <row r="25540" spans="1:11" x14ac:dyDescent="0.3">
      <c r="A25540" s="341">
        <v>44093.804166608796</v>
      </c>
      <c r="B25540" s="318">
        <v>42028.101999999999</v>
      </c>
      <c r="C25540" s="318">
        <f t="shared" si="578"/>
        <v>0.23799999999755528</v>
      </c>
      <c r="D25540" s="419">
        <f t="shared" si="579"/>
        <v>0.11899999999877764</v>
      </c>
      <c r="H25540" s="406"/>
      <c r="J25540" s="82">
        <v>27</v>
      </c>
      <c r="K25540" s="321">
        <v>4</v>
      </c>
    </row>
    <row r="25541" spans="1:11" x14ac:dyDescent="0.3">
      <c r="A25541" s="341">
        <v>44093.84583327546</v>
      </c>
      <c r="B25541" s="318">
        <v>42028.332000000002</v>
      </c>
      <c r="C25541" s="318">
        <f t="shared" si="578"/>
        <v>0.23000000000320142</v>
      </c>
      <c r="D25541" s="419">
        <f t="shared" si="579"/>
        <v>0.11500000000160071</v>
      </c>
      <c r="H25541" s="406"/>
      <c r="J25541" s="82">
        <v>28</v>
      </c>
      <c r="K25541" s="391">
        <v>1</v>
      </c>
    </row>
    <row r="25542" spans="1:11" x14ac:dyDescent="0.3">
      <c r="A25542" s="341">
        <v>44093.887499942131</v>
      </c>
      <c r="B25542" s="318">
        <v>42028.565000000002</v>
      </c>
      <c r="C25542" s="318">
        <f t="shared" si="578"/>
        <v>0.23300000000017462</v>
      </c>
      <c r="D25542" s="419">
        <f t="shared" si="579"/>
        <v>0.11650000000008731</v>
      </c>
      <c r="H25542" s="406"/>
      <c r="J25542" s="82">
        <v>29</v>
      </c>
      <c r="K25542" s="319">
        <v>2</v>
      </c>
    </row>
    <row r="25543" spans="1:11" x14ac:dyDescent="0.3">
      <c r="A25543" s="341">
        <v>44093.929166608796</v>
      </c>
      <c r="B25543" s="318">
        <v>42028.800999999999</v>
      </c>
      <c r="C25543" s="318">
        <f t="shared" si="578"/>
        <v>0.23599999999714782</v>
      </c>
      <c r="D25543" s="419">
        <f t="shared" si="579"/>
        <v>0.11799999999857391</v>
      </c>
      <c r="H25543" s="406"/>
      <c r="J25543" s="82">
        <v>30</v>
      </c>
      <c r="K25543" s="320">
        <v>3</v>
      </c>
    </row>
    <row r="25544" spans="1:11" x14ac:dyDescent="0.3">
      <c r="A25544" s="341">
        <v>44093.97083327546</v>
      </c>
      <c r="B25544" s="318">
        <v>42029.042000000001</v>
      </c>
      <c r="C25544" s="318">
        <f t="shared" si="578"/>
        <v>0.24100000000180444</v>
      </c>
      <c r="D25544" s="419">
        <f t="shared" si="579"/>
        <v>0.12050000000090222</v>
      </c>
      <c r="E25544" s="336">
        <f>SUM(C25521:C25544)*7.4805194805</f>
        <v>43.012987012875001</v>
      </c>
      <c r="F25544" s="324">
        <f>AVERAGE(D25521:D25544)</f>
        <v>0.11979166666666667</v>
      </c>
      <c r="G25544" s="324">
        <f>_xlfn.STDEV.S(D25521:D25544)</f>
        <v>2.8964621099163757E-3</v>
      </c>
      <c r="H25544" s="406"/>
      <c r="J25544" s="82">
        <v>31</v>
      </c>
      <c r="K25544" s="321">
        <v>4</v>
      </c>
    </row>
    <row r="25545" spans="1:11" x14ac:dyDescent="0.3">
      <c r="A25545" s="341">
        <v>44094.012499942131</v>
      </c>
      <c r="B25545" s="318">
        <v>42029.281000000003</v>
      </c>
      <c r="C25545" s="318">
        <f t="shared" si="578"/>
        <v>0.23900000000139698</v>
      </c>
      <c r="D25545" s="419">
        <f t="shared" si="579"/>
        <v>0.11950000000069849</v>
      </c>
      <c r="H25545" s="406"/>
      <c r="J25545" s="82">
        <v>32</v>
      </c>
      <c r="K25545" s="391">
        <v>1</v>
      </c>
    </row>
    <row r="25546" spans="1:11" x14ac:dyDescent="0.3">
      <c r="A25546" s="341">
        <v>44094.054166608796</v>
      </c>
      <c r="B25546" s="318">
        <v>42029.512000000002</v>
      </c>
      <c r="C25546" s="318">
        <f t="shared" si="578"/>
        <v>0.23099999999976717</v>
      </c>
      <c r="D25546" s="419">
        <f t="shared" si="579"/>
        <v>0.11549999999988358</v>
      </c>
      <c r="H25546" s="406"/>
      <c r="J25546" s="82">
        <v>33</v>
      </c>
      <c r="K25546" s="319">
        <v>2</v>
      </c>
    </row>
    <row r="25547" spans="1:11" x14ac:dyDescent="0.3">
      <c r="A25547" s="341">
        <v>44094.09583327546</v>
      </c>
      <c r="B25547" s="355">
        <v>42029.745999999999</v>
      </c>
      <c r="C25547" s="318">
        <f t="shared" si="578"/>
        <v>0.23399999999674037</v>
      </c>
      <c r="D25547" s="419">
        <f t="shared" si="579"/>
        <v>0.11699999999837019</v>
      </c>
      <c r="H25547" s="406"/>
      <c r="J25547" s="82">
        <v>34</v>
      </c>
      <c r="K25547" s="320">
        <v>3</v>
      </c>
    </row>
    <row r="25548" spans="1:11" x14ac:dyDescent="0.3">
      <c r="A25548" s="341">
        <v>44094.137499942131</v>
      </c>
      <c r="B25548" s="318">
        <v>42029.99</v>
      </c>
      <c r="C25548" s="318">
        <f t="shared" si="578"/>
        <v>0.24399999999877764</v>
      </c>
      <c r="D25548" s="419">
        <f t="shared" si="579"/>
        <v>0.12199999999938882</v>
      </c>
      <c r="H25548" s="406"/>
      <c r="J25548" s="82">
        <v>35</v>
      </c>
      <c r="K25548" s="321">
        <v>4</v>
      </c>
    </row>
    <row r="25549" spans="1:11" x14ac:dyDescent="0.3">
      <c r="A25549" s="341">
        <v>44094.179166608796</v>
      </c>
      <c r="B25549" s="318">
        <v>42030.237999999998</v>
      </c>
      <c r="C25549" s="318">
        <f t="shared" si="578"/>
        <v>0.24799999999959255</v>
      </c>
      <c r="D25549" s="419">
        <f t="shared" si="579"/>
        <v>0.12399999999979627</v>
      </c>
      <c r="H25549" s="406"/>
      <c r="J25549" s="82">
        <v>36</v>
      </c>
      <c r="K25549" s="391">
        <v>1</v>
      </c>
    </row>
    <row r="25550" spans="1:11" x14ac:dyDescent="0.3">
      <c r="A25550" s="341">
        <v>44094.22083327546</v>
      </c>
      <c r="B25550" s="318">
        <v>42030.478999999999</v>
      </c>
      <c r="C25550" s="318">
        <f t="shared" si="578"/>
        <v>0.24100000000180444</v>
      </c>
      <c r="D25550" s="419">
        <f t="shared" si="579"/>
        <v>0.12050000000090222</v>
      </c>
      <c r="H25550" s="406"/>
      <c r="J25550" s="82">
        <v>37</v>
      </c>
      <c r="K25550" s="319">
        <v>2</v>
      </c>
    </row>
    <row r="25551" spans="1:11" x14ac:dyDescent="0.3">
      <c r="A25551" s="341">
        <v>44094.262499942131</v>
      </c>
      <c r="B25551" s="318">
        <v>42030.718999999997</v>
      </c>
      <c r="C25551" s="318">
        <f t="shared" si="578"/>
        <v>0.23999999999796273</v>
      </c>
      <c r="D25551" s="419">
        <f t="shared" si="579"/>
        <v>0.11999999999898137</v>
      </c>
      <c r="H25551" s="406"/>
      <c r="J25551" s="82">
        <v>38</v>
      </c>
      <c r="K25551" s="320">
        <v>3</v>
      </c>
    </row>
    <row r="25552" spans="1:11" x14ac:dyDescent="0.3">
      <c r="A25552" s="341">
        <v>44094.304166608796</v>
      </c>
      <c r="B25552" s="318">
        <v>42030.968999999997</v>
      </c>
      <c r="C25552" s="318">
        <f t="shared" si="578"/>
        <v>0.25</v>
      </c>
      <c r="D25552" s="419">
        <f t="shared" si="579"/>
        <v>0.125</v>
      </c>
      <c r="H25552" s="406"/>
      <c r="J25552" s="82">
        <v>39</v>
      </c>
      <c r="K25552" s="321">
        <v>4</v>
      </c>
    </row>
    <row r="25553" spans="1:12" x14ac:dyDescent="0.3">
      <c r="A25553" s="341">
        <v>44094.34583327546</v>
      </c>
      <c r="B25553" s="318">
        <v>42031.218000000001</v>
      </c>
      <c r="C25553" s="318">
        <f t="shared" si="578"/>
        <v>0.24900000000343425</v>
      </c>
      <c r="D25553" s="419">
        <f t="shared" si="579"/>
        <v>0.12450000000171713</v>
      </c>
      <c r="H25553" s="406"/>
      <c r="J25553" s="82">
        <v>40</v>
      </c>
      <c r="K25553" s="391">
        <v>1</v>
      </c>
    </row>
    <row r="25554" spans="1:12" x14ac:dyDescent="0.3">
      <c r="A25554" s="341">
        <v>44094.387499942131</v>
      </c>
      <c r="B25554" s="318">
        <v>42031.459000000003</v>
      </c>
      <c r="C25554" s="318">
        <f t="shared" si="578"/>
        <v>0.24100000000180444</v>
      </c>
      <c r="D25554" s="419">
        <f t="shared" si="579"/>
        <v>0.12050000000090222</v>
      </c>
      <c r="H25554" s="406"/>
      <c r="J25554" s="82">
        <v>41</v>
      </c>
      <c r="K25554" s="319">
        <v>2</v>
      </c>
    </row>
    <row r="25555" spans="1:12" x14ac:dyDescent="0.3">
      <c r="A25555" s="341">
        <v>44094.429166608796</v>
      </c>
      <c r="B25555" s="318">
        <v>42031.690999999999</v>
      </c>
      <c r="C25555" s="318">
        <f t="shared" si="578"/>
        <v>0.23199999999633292</v>
      </c>
      <c r="D25555" s="419">
        <f t="shared" si="579"/>
        <v>0.11599999999816646</v>
      </c>
      <c r="H25555" s="406"/>
      <c r="J25555" s="82">
        <v>42</v>
      </c>
      <c r="K25555" s="320">
        <v>3</v>
      </c>
    </row>
    <row r="25556" spans="1:12" x14ac:dyDescent="0.3">
      <c r="A25556" s="341">
        <v>44094.47083327546</v>
      </c>
      <c r="B25556" s="318">
        <v>42031.934999999998</v>
      </c>
      <c r="C25556" s="318">
        <f t="shared" si="578"/>
        <v>0.24399999999877764</v>
      </c>
      <c r="D25556" s="419">
        <f t="shared" si="579"/>
        <v>0.12199999999938882</v>
      </c>
      <c r="H25556" s="406"/>
      <c r="J25556" s="82">
        <v>43</v>
      </c>
      <c r="K25556" s="321">
        <v>4</v>
      </c>
    </row>
    <row r="25557" spans="1:12" x14ac:dyDescent="0.3">
      <c r="A25557" s="341">
        <v>44094.512499942131</v>
      </c>
      <c r="B25557" s="318">
        <v>42032.182000000001</v>
      </c>
      <c r="C25557" s="318">
        <f t="shared" si="578"/>
        <v>0.2470000000030268</v>
      </c>
      <c r="D25557" s="419">
        <f t="shared" si="579"/>
        <v>0.1235000000015134</v>
      </c>
      <c r="H25557" s="406"/>
      <c r="J25557" s="82">
        <v>44</v>
      </c>
      <c r="K25557" s="391">
        <v>1</v>
      </c>
    </row>
    <row r="25558" spans="1:12" x14ac:dyDescent="0.3">
      <c r="A25558" s="341">
        <v>44094.554166608796</v>
      </c>
      <c r="B25558" s="318">
        <v>42032.423999999999</v>
      </c>
      <c r="C25558" s="318">
        <f t="shared" si="578"/>
        <v>0.24199999999837019</v>
      </c>
      <c r="D25558" s="419">
        <f t="shared" si="579"/>
        <v>0.12099999999918509</v>
      </c>
      <c r="H25558" s="406"/>
      <c r="J25558" s="82">
        <v>45</v>
      </c>
      <c r="K25558" s="319">
        <v>2</v>
      </c>
    </row>
    <row r="25559" spans="1:12" x14ac:dyDescent="0.3">
      <c r="A25559" s="341">
        <v>44094.59583327546</v>
      </c>
      <c r="B25559" s="318">
        <v>42032.652000000002</v>
      </c>
      <c r="C25559" s="318">
        <f t="shared" si="578"/>
        <v>0.22800000000279397</v>
      </c>
      <c r="D25559" s="419">
        <f t="shared" si="579"/>
        <v>0.11400000000139698</v>
      </c>
      <c r="H25559" s="406"/>
      <c r="J25559" s="82">
        <v>46</v>
      </c>
      <c r="K25559" s="320">
        <v>3</v>
      </c>
    </row>
    <row r="25560" spans="1:12" x14ac:dyDescent="0.3">
      <c r="A25560" s="341">
        <v>44094.637499942131</v>
      </c>
      <c r="B25560" s="318">
        <v>42032.889000000003</v>
      </c>
      <c r="C25560" s="318">
        <f t="shared" si="578"/>
        <v>0.23700000000098953</v>
      </c>
      <c r="D25560" s="419">
        <f t="shared" si="579"/>
        <v>0.11850000000049477</v>
      </c>
      <c r="H25560" s="406"/>
      <c r="J25560" s="82">
        <v>47</v>
      </c>
      <c r="K25560" s="321">
        <v>4</v>
      </c>
    </row>
    <row r="25561" spans="1:12" x14ac:dyDescent="0.3">
      <c r="A25561" s="341">
        <v>44094.679166608796</v>
      </c>
      <c r="B25561" s="318">
        <v>42033.131999999998</v>
      </c>
      <c r="C25561" s="318">
        <f t="shared" si="578"/>
        <v>0.24299999999493593</v>
      </c>
      <c r="D25561" s="419">
        <f t="shared" si="579"/>
        <v>0.12149999999746797</v>
      </c>
      <c r="H25561" s="406"/>
      <c r="J25561" s="82">
        <v>48</v>
      </c>
      <c r="K25561" s="391">
        <v>1</v>
      </c>
    </row>
    <row r="25562" spans="1:12" x14ac:dyDescent="0.3">
      <c r="A25562" s="341">
        <v>44094.711805555555</v>
      </c>
      <c r="B25562" s="318">
        <v>42033.370999999999</v>
      </c>
      <c r="C25562" s="318">
        <f t="shared" si="578"/>
        <v>0.23900000000139698</v>
      </c>
      <c r="D25562" s="411">
        <f t="shared" si="579"/>
        <v>0.11950000000069849</v>
      </c>
      <c r="H25562" s="332"/>
      <c r="J25562" s="82">
        <v>1</v>
      </c>
      <c r="K25562" s="319">
        <v>2</v>
      </c>
      <c r="L25562" s="54" t="s">
        <v>313</v>
      </c>
    </row>
    <row r="25563" spans="1:12" x14ac:dyDescent="0.3">
      <c r="A25563" s="341">
        <v>44094.753472222219</v>
      </c>
      <c r="B25563" s="318">
        <v>42033.599999999999</v>
      </c>
      <c r="C25563" s="318">
        <f t="shared" si="578"/>
        <v>0.22899999999935972</v>
      </c>
      <c r="D25563" s="419">
        <f t="shared" si="579"/>
        <v>0.11449999999967986</v>
      </c>
      <c r="H25563" s="406"/>
      <c r="J25563" s="82">
        <v>2</v>
      </c>
      <c r="K25563" s="320">
        <v>3</v>
      </c>
    </row>
    <row r="25564" spans="1:12" x14ac:dyDescent="0.3">
      <c r="A25564" s="341">
        <v>44094.795138888891</v>
      </c>
      <c r="B25564" s="318">
        <v>42033.828000000001</v>
      </c>
      <c r="C25564" s="318">
        <f t="shared" si="578"/>
        <v>0.22800000000279397</v>
      </c>
      <c r="D25564" s="419">
        <f t="shared" si="579"/>
        <v>0.11400000000139698</v>
      </c>
      <c r="H25564" s="406"/>
      <c r="J25564" s="82">
        <v>3</v>
      </c>
      <c r="K25564" s="321">
        <v>4</v>
      </c>
    </row>
    <row r="25565" spans="1:12" x14ac:dyDescent="0.3">
      <c r="A25565" s="341">
        <v>44094.836805555555</v>
      </c>
      <c r="B25565" s="318">
        <v>42034.063000000002</v>
      </c>
      <c r="C25565" s="318">
        <f t="shared" si="578"/>
        <v>0.23500000000058208</v>
      </c>
      <c r="D25565" s="419">
        <f t="shared" si="579"/>
        <v>0.11750000000029104</v>
      </c>
      <c r="H25565" s="406"/>
      <c r="J25565" s="82">
        <v>4</v>
      </c>
      <c r="K25565" s="391">
        <v>1</v>
      </c>
    </row>
    <row r="25566" spans="1:12" x14ac:dyDescent="0.3">
      <c r="A25566" s="341">
        <v>44094.878472337965</v>
      </c>
      <c r="B25566" s="318">
        <v>42034.302000000003</v>
      </c>
      <c r="C25566" s="318">
        <f t="shared" si="578"/>
        <v>0.23900000000139698</v>
      </c>
      <c r="D25566" s="419">
        <f t="shared" si="579"/>
        <v>0.11950000000069849</v>
      </c>
      <c r="H25566" s="406"/>
      <c r="J25566" s="82">
        <v>5</v>
      </c>
      <c r="K25566" s="319">
        <v>2</v>
      </c>
    </row>
    <row r="25567" spans="1:12" x14ac:dyDescent="0.3">
      <c r="A25567" s="341">
        <v>44094.920139062502</v>
      </c>
      <c r="B25567" s="318">
        <v>42034.531999999999</v>
      </c>
      <c r="C25567" s="318">
        <f t="shared" si="578"/>
        <v>0.22999999999592546</v>
      </c>
      <c r="D25567" s="419">
        <f t="shared" si="579"/>
        <v>0.11499999999796273</v>
      </c>
      <c r="H25567" s="406"/>
      <c r="J25567" s="82">
        <v>6</v>
      </c>
      <c r="K25567" s="320">
        <v>3</v>
      </c>
    </row>
    <row r="25568" spans="1:12" x14ac:dyDescent="0.3">
      <c r="A25568" s="341">
        <v>44094.961805787039</v>
      </c>
      <c r="B25568" s="318">
        <v>42034.76</v>
      </c>
      <c r="C25568" s="318">
        <f t="shared" si="578"/>
        <v>0.22800000000279397</v>
      </c>
      <c r="D25568" s="419">
        <f t="shared" si="579"/>
        <v>0.11400000000139698</v>
      </c>
      <c r="E25568" s="336">
        <f>SUM(C25545:C25568)*7.4805194805</f>
        <v>42.773610389504661</v>
      </c>
      <c r="F25568" s="324">
        <f>AVERAGE(D25545:D25568)</f>
        <v>0.11912500000001576</v>
      </c>
      <c r="G25568" s="324">
        <f>_xlfn.STDEV.S(D25545:D25568)</f>
        <v>3.5178118199097924E-3</v>
      </c>
      <c r="H25568" s="404"/>
      <c r="I25568" s="344">
        <f>AVERAGE(D25400:D25568)</f>
        <v>0.12071726190476641</v>
      </c>
      <c r="J25568" s="82">
        <v>7</v>
      </c>
      <c r="K25568" s="321">
        <v>4</v>
      </c>
    </row>
    <row r="25569" spans="1:11" x14ac:dyDescent="0.3">
      <c r="A25569" s="341">
        <v>44095.003472511577</v>
      </c>
      <c r="B25569" s="318">
        <v>42035.000999999997</v>
      </c>
      <c r="C25569" s="318">
        <f t="shared" si="578"/>
        <v>0.24099999999452848</v>
      </c>
      <c r="D25569" s="419">
        <f t="shared" si="579"/>
        <v>0.12049999999726424</v>
      </c>
      <c r="H25569" s="406"/>
      <c r="J25569" s="82">
        <v>8</v>
      </c>
      <c r="K25569" s="391">
        <v>1</v>
      </c>
    </row>
    <row r="25570" spans="1:11" x14ac:dyDescent="0.3">
      <c r="A25570" s="341">
        <v>44095.045139236114</v>
      </c>
      <c r="B25570" s="318">
        <v>42035.25</v>
      </c>
      <c r="C25570" s="318">
        <f t="shared" si="578"/>
        <v>0.24900000000343425</v>
      </c>
      <c r="D25570" s="419">
        <f t="shared" si="579"/>
        <v>0.12450000000171713</v>
      </c>
      <c r="H25570" s="406"/>
      <c r="J25570" s="82">
        <v>9</v>
      </c>
      <c r="K25570" s="319">
        <v>2</v>
      </c>
    </row>
    <row r="25571" spans="1:11" x14ac:dyDescent="0.3">
      <c r="A25571" s="341">
        <v>44095.086805960651</v>
      </c>
      <c r="B25571" s="318">
        <v>42035.485999999997</v>
      </c>
      <c r="C25571" s="318">
        <f t="shared" si="578"/>
        <v>0.23599999999714782</v>
      </c>
      <c r="D25571" s="419">
        <f t="shared" si="579"/>
        <v>0.11799999999857391</v>
      </c>
      <c r="H25571" s="406"/>
      <c r="J25571" s="82">
        <v>10</v>
      </c>
      <c r="K25571" s="320">
        <v>3</v>
      </c>
    </row>
    <row r="25572" spans="1:11" x14ac:dyDescent="0.3">
      <c r="A25572" s="341">
        <v>44095.128472685188</v>
      </c>
      <c r="B25572" s="318">
        <v>42035.718000000001</v>
      </c>
      <c r="C25572" s="318">
        <f t="shared" si="578"/>
        <v>0.23200000000360887</v>
      </c>
      <c r="D25572" s="419">
        <f t="shared" si="579"/>
        <v>0.11600000000180444</v>
      </c>
      <c r="H25572" s="406"/>
      <c r="J25572" s="82">
        <v>11</v>
      </c>
      <c r="K25572" s="321">
        <v>4</v>
      </c>
    </row>
    <row r="25573" spans="1:11" x14ac:dyDescent="0.3">
      <c r="A25573" s="341">
        <v>44095.170139409725</v>
      </c>
      <c r="B25573" s="318">
        <v>42035.96</v>
      </c>
      <c r="C25573" s="318">
        <f t="shared" si="578"/>
        <v>0.24199999999837019</v>
      </c>
      <c r="D25573" s="419">
        <f t="shared" si="579"/>
        <v>0.12099999999918509</v>
      </c>
      <c r="H25573" s="406"/>
      <c r="J25573" s="82">
        <v>12</v>
      </c>
      <c r="K25573" s="391">
        <v>1</v>
      </c>
    </row>
    <row r="25574" spans="1:11" x14ac:dyDescent="0.3">
      <c r="A25574" s="341">
        <v>44095.211806134263</v>
      </c>
      <c r="B25574" s="318">
        <v>42036.212</v>
      </c>
      <c r="C25574" s="318">
        <f t="shared" si="578"/>
        <v>0.25200000000040745</v>
      </c>
      <c r="D25574" s="419">
        <f t="shared" si="579"/>
        <v>0.12600000000020373</v>
      </c>
      <c r="H25574" s="406"/>
      <c r="J25574" s="82">
        <v>13</v>
      </c>
      <c r="K25574" s="319">
        <v>2</v>
      </c>
    </row>
    <row r="25575" spans="1:11" x14ac:dyDescent="0.3">
      <c r="A25575" s="341">
        <v>44095.2534728588</v>
      </c>
      <c r="B25575" s="318">
        <v>42036.461000000003</v>
      </c>
      <c r="C25575" s="318">
        <f t="shared" si="578"/>
        <v>0.24900000000343425</v>
      </c>
      <c r="D25575" s="419">
        <f t="shared" si="579"/>
        <v>0.12450000000171713</v>
      </c>
      <c r="H25575" s="406"/>
      <c r="J25575" s="82">
        <v>14</v>
      </c>
      <c r="K25575" s="320">
        <v>3</v>
      </c>
    </row>
    <row r="25576" spans="1:11" x14ac:dyDescent="0.3">
      <c r="A25576" s="341">
        <v>44095.29513958333</v>
      </c>
      <c r="B25576" s="318">
        <v>42036.7</v>
      </c>
      <c r="C25576" s="318">
        <f t="shared" si="578"/>
        <v>0.23899999999412103</v>
      </c>
      <c r="D25576" s="419">
        <f t="shared" si="579"/>
        <v>0.11949999999706051</v>
      </c>
      <c r="H25576" s="406"/>
      <c r="J25576" s="82">
        <v>15</v>
      </c>
      <c r="K25576" s="321">
        <v>4</v>
      </c>
    </row>
    <row r="25577" spans="1:11" x14ac:dyDescent="0.3">
      <c r="A25577" s="341">
        <v>44095.336806307867</v>
      </c>
      <c r="B25577" s="318">
        <v>42036.946000000004</v>
      </c>
      <c r="C25577" s="318">
        <f t="shared" si="578"/>
        <v>0.24600000000646105</v>
      </c>
      <c r="D25577" s="419">
        <f t="shared" si="579"/>
        <v>0.12300000000323053</v>
      </c>
      <c r="H25577" s="406"/>
      <c r="J25577" s="82">
        <v>16</v>
      </c>
      <c r="K25577" s="391">
        <v>1</v>
      </c>
    </row>
    <row r="25578" spans="1:11" x14ac:dyDescent="0.3">
      <c r="A25578" s="341">
        <v>44095.378473032404</v>
      </c>
      <c r="B25578" s="318">
        <v>42037.197999999997</v>
      </c>
      <c r="C25578" s="318">
        <f t="shared" si="578"/>
        <v>0.2519999999931315</v>
      </c>
      <c r="D25578" s="419">
        <f t="shared" si="579"/>
        <v>0.12599999999656575</v>
      </c>
      <c r="H25578" s="406"/>
      <c r="J25578" s="82">
        <v>17</v>
      </c>
      <c r="K25578" s="319">
        <v>2</v>
      </c>
    </row>
    <row r="25579" spans="1:11" x14ac:dyDescent="0.3">
      <c r="A25579" s="341">
        <v>44095.420139756941</v>
      </c>
      <c r="B25579" s="318">
        <v>42037.440999999999</v>
      </c>
      <c r="C25579" s="318">
        <f t="shared" si="578"/>
        <v>0.24300000000221189</v>
      </c>
      <c r="D25579" s="419">
        <f t="shared" si="579"/>
        <v>0.12150000000110595</v>
      </c>
      <c r="H25579" s="406"/>
      <c r="J25579" s="82">
        <v>18</v>
      </c>
      <c r="K25579" s="320">
        <v>3</v>
      </c>
    </row>
    <row r="25580" spans="1:11" x14ac:dyDescent="0.3">
      <c r="A25580" s="341">
        <v>44095.461806481479</v>
      </c>
      <c r="B25580" s="318">
        <v>42037.68</v>
      </c>
      <c r="C25580" s="318">
        <f t="shared" si="578"/>
        <v>0.23900000000139698</v>
      </c>
      <c r="D25580" s="419">
        <f t="shared" si="579"/>
        <v>0.11950000000069849</v>
      </c>
      <c r="H25580" s="406"/>
      <c r="J25580" s="82">
        <v>19</v>
      </c>
      <c r="K25580" s="321">
        <v>4</v>
      </c>
    </row>
    <row r="25581" spans="1:11" x14ac:dyDescent="0.3">
      <c r="A25581" s="341">
        <v>44095.503473206016</v>
      </c>
      <c r="B25581" s="318">
        <v>42037.923000000003</v>
      </c>
      <c r="C25581" s="318">
        <f t="shared" si="578"/>
        <v>0.24300000000221189</v>
      </c>
      <c r="D25581" s="419">
        <f t="shared" si="579"/>
        <v>0.12150000000110595</v>
      </c>
      <c r="H25581" s="406"/>
      <c r="J25581" s="82">
        <v>20</v>
      </c>
      <c r="K25581" s="391">
        <v>1</v>
      </c>
    </row>
    <row r="25582" spans="1:11" x14ac:dyDescent="0.3">
      <c r="A25582" s="341">
        <v>44095.545139930553</v>
      </c>
      <c r="B25582" s="318">
        <v>42038.171999999999</v>
      </c>
      <c r="C25582" s="318">
        <f t="shared" si="578"/>
        <v>0.24899999999615829</v>
      </c>
      <c r="D25582" s="419">
        <f t="shared" si="579"/>
        <v>0.12449999999807915</v>
      </c>
      <c r="H25582" s="406"/>
      <c r="J25582" s="82">
        <v>21</v>
      </c>
      <c r="K25582" s="319">
        <v>2</v>
      </c>
    </row>
    <row r="25583" spans="1:11" x14ac:dyDescent="0.3">
      <c r="A25583" s="341">
        <v>44095.58680665509</v>
      </c>
      <c r="B25583" s="318">
        <v>42038.415999999997</v>
      </c>
      <c r="C25583" s="318">
        <f t="shared" si="578"/>
        <v>0.24399999999877764</v>
      </c>
      <c r="D25583" s="419">
        <f t="shared" si="579"/>
        <v>0.12199999999938882</v>
      </c>
      <c r="H25583" s="406"/>
      <c r="J25583" s="82">
        <v>22</v>
      </c>
      <c r="K25583" s="320">
        <v>3</v>
      </c>
    </row>
    <row r="25584" spans="1:11" x14ac:dyDescent="0.3">
      <c r="A25584" s="341">
        <v>44095.628473379627</v>
      </c>
      <c r="B25584" s="318">
        <v>42038.652000000002</v>
      </c>
      <c r="C25584" s="318">
        <f t="shared" si="578"/>
        <v>0.23600000000442378</v>
      </c>
      <c r="D25584" s="419">
        <f t="shared" si="579"/>
        <v>0.11800000000221189</v>
      </c>
      <c r="H25584" s="406"/>
      <c r="J25584" s="82">
        <v>23</v>
      </c>
      <c r="K25584" s="321">
        <v>4</v>
      </c>
    </row>
    <row r="25585" spans="1:11" x14ac:dyDescent="0.3">
      <c r="A25585" s="341">
        <v>44095.670140104165</v>
      </c>
      <c r="B25585" s="318">
        <v>42038.892</v>
      </c>
      <c r="C25585" s="318">
        <f t="shared" si="578"/>
        <v>0.23999999999796273</v>
      </c>
      <c r="D25585" s="419">
        <f t="shared" si="579"/>
        <v>0.11999999999898137</v>
      </c>
      <c r="H25585" s="406"/>
      <c r="J25585" s="82">
        <v>24</v>
      </c>
      <c r="K25585" s="391">
        <v>1</v>
      </c>
    </row>
    <row r="25586" spans="1:11" x14ac:dyDescent="0.3">
      <c r="A25586" s="341">
        <v>44095.711806828702</v>
      </c>
      <c r="B25586" s="318">
        <v>42039.131999999998</v>
      </c>
      <c r="C25586" s="318">
        <f t="shared" si="578"/>
        <v>0.23999999999796273</v>
      </c>
      <c r="D25586" s="419">
        <f t="shared" si="579"/>
        <v>0.11999999999898137</v>
      </c>
      <c r="H25586" s="406"/>
      <c r="J25586" s="82">
        <v>25</v>
      </c>
      <c r="K25586" s="319">
        <v>2</v>
      </c>
    </row>
    <row r="25587" spans="1:11" x14ac:dyDescent="0.3">
      <c r="A25587" s="341">
        <v>44095.753473553239</v>
      </c>
      <c r="B25587" s="318">
        <v>42039.368999999999</v>
      </c>
      <c r="C25587" s="318">
        <f t="shared" si="578"/>
        <v>0.23700000000098953</v>
      </c>
      <c r="D25587" s="419">
        <f t="shared" si="579"/>
        <v>0.11850000000049477</v>
      </c>
      <c r="H25587" s="406"/>
      <c r="J25587" s="82">
        <v>26</v>
      </c>
      <c r="K25587" s="320">
        <v>3</v>
      </c>
    </row>
    <row r="25588" spans="1:11" x14ac:dyDescent="0.3">
      <c r="A25588" s="341">
        <v>44095.795140277776</v>
      </c>
      <c r="B25588" s="318">
        <v>42039.597999999998</v>
      </c>
      <c r="C25588" s="318">
        <f t="shared" si="578"/>
        <v>0.22899999999935972</v>
      </c>
      <c r="D25588" s="419">
        <f t="shared" si="579"/>
        <v>0.11449999999967986</v>
      </c>
      <c r="H25588" s="406"/>
      <c r="J25588" s="82">
        <v>27</v>
      </c>
      <c r="K25588" s="321">
        <v>4</v>
      </c>
    </row>
    <row r="25589" spans="1:11" x14ac:dyDescent="0.3">
      <c r="A25589" s="341">
        <v>44095.836807002313</v>
      </c>
      <c r="B25589" s="318">
        <v>42039.828000000001</v>
      </c>
      <c r="C25589" s="318">
        <f t="shared" si="578"/>
        <v>0.23000000000320142</v>
      </c>
      <c r="D25589" s="419">
        <f t="shared" si="579"/>
        <v>0.11500000000160071</v>
      </c>
      <c r="H25589" s="406"/>
      <c r="J25589" s="82">
        <v>28</v>
      </c>
      <c r="K25589" s="391">
        <v>1</v>
      </c>
    </row>
    <row r="25590" spans="1:11" x14ac:dyDescent="0.3">
      <c r="A25590" s="341">
        <v>44095.878473726851</v>
      </c>
      <c r="B25590" s="318">
        <v>42040.061000000002</v>
      </c>
      <c r="C25590" s="318">
        <f t="shared" si="578"/>
        <v>0.23300000000017462</v>
      </c>
      <c r="D25590" s="419">
        <f t="shared" si="579"/>
        <v>0.11650000000008731</v>
      </c>
      <c r="H25590" s="406"/>
      <c r="J25590" s="82">
        <v>29</v>
      </c>
      <c r="K25590" s="319">
        <v>2</v>
      </c>
    </row>
    <row r="25591" spans="1:11" x14ac:dyDescent="0.3">
      <c r="A25591" s="341">
        <v>44095.920140451388</v>
      </c>
      <c r="B25591" s="318">
        <v>42040.294999999998</v>
      </c>
      <c r="C25591" s="318">
        <f t="shared" si="578"/>
        <v>0.23399999999674037</v>
      </c>
      <c r="D25591" s="419">
        <f t="shared" si="579"/>
        <v>0.11699999999837019</v>
      </c>
      <c r="H25591" s="406"/>
      <c r="J25591" s="82">
        <v>30</v>
      </c>
      <c r="K25591" s="320">
        <v>3</v>
      </c>
    </row>
    <row r="25592" spans="1:11" x14ac:dyDescent="0.3">
      <c r="A25592" s="341">
        <v>44095.961807175925</v>
      </c>
      <c r="B25592" s="318">
        <v>42040.523000000001</v>
      </c>
      <c r="C25592" s="318">
        <f t="shared" si="578"/>
        <v>0.22800000000279397</v>
      </c>
      <c r="D25592" s="419">
        <f t="shared" si="579"/>
        <v>0.11400000000139698</v>
      </c>
      <c r="E25592" s="336">
        <f>SUM(C25569:C25592)*7.4805194805</f>
        <v>43.110233766114099</v>
      </c>
      <c r="F25592" s="324">
        <f>AVERAGE(D25569:D25592)</f>
        <v>0.12006249999997938</v>
      </c>
      <c r="G25592" s="324">
        <f>_xlfn.STDEV.S(D25569:D25592)</f>
        <v>3.5548879390227771E-3</v>
      </c>
      <c r="H25592" s="406"/>
      <c r="J25592" s="82">
        <v>31</v>
      </c>
      <c r="K25592" s="321">
        <v>4</v>
      </c>
    </row>
    <row r="25593" spans="1:11" x14ac:dyDescent="0.3">
      <c r="A25593" s="341">
        <v>44096.003473900462</v>
      </c>
      <c r="B25593" s="355">
        <v>42040.758000000002</v>
      </c>
      <c r="C25593" s="355">
        <f t="shared" si="578"/>
        <v>0.23500000000058208</v>
      </c>
      <c r="D25593" s="419">
        <f t="shared" si="579"/>
        <v>0.11750000000029104</v>
      </c>
      <c r="H25593" s="406"/>
      <c r="J25593" s="82">
        <v>32</v>
      </c>
      <c r="K25593" s="391">
        <v>1</v>
      </c>
    </row>
    <row r="25594" spans="1:11" x14ac:dyDescent="0.3">
      <c r="A25594" s="341">
        <v>44096.045140624999</v>
      </c>
      <c r="B25594" s="355">
        <v>42040.998</v>
      </c>
      <c r="C25594" s="355">
        <f t="shared" si="578"/>
        <v>0.23999999999796273</v>
      </c>
      <c r="D25594" s="419">
        <f t="shared" si="579"/>
        <v>0.11999999999898137</v>
      </c>
      <c r="H25594" s="406"/>
      <c r="J25594" s="82">
        <v>33</v>
      </c>
      <c r="K25594" s="319">
        <v>2</v>
      </c>
    </row>
    <row r="25595" spans="1:11" x14ac:dyDescent="0.3">
      <c r="A25595" s="341">
        <v>44096.086807349537</v>
      </c>
      <c r="B25595" s="318">
        <v>42041.239000000001</v>
      </c>
      <c r="C25595" s="318">
        <f t="shared" si="578"/>
        <v>0.24100000000180444</v>
      </c>
      <c r="D25595" s="419">
        <f t="shared" si="579"/>
        <v>0.12050000000090222</v>
      </c>
      <c r="H25595" s="406"/>
      <c r="J25595" s="82">
        <v>34</v>
      </c>
      <c r="K25595" s="320">
        <v>3</v>
      </c>
    </row>
    <row r="25596" spans="1:11" x14ac:dyDescent="0.3">
      <c r="A25596" s="341">
        <v>44096.128474074074</v>
      </c>
      <c r="B25596" s="318">
        <v>42041.476999999999</v>
      </c>
      <c r="C25596" s="318">
        <f t="shared" si="578"/>
        <v>0.23799999999755528</v>
      </c>
      <c r="D25596" s="419">
        <f t="shared" si="579"/>
        <v>0.11899999999877764</v>
      </c>
      <c r="H25596" s="406"/>
      <c r="J25596" s="82">
        <v>35</v>
      </c>
      <c r="K25596" s="321">
        <v>4</v>
      </c>
    </row>
    <row r="25597" spans="1:11" x14ac:dyDescent="0.3">
      <c r="A25597" s="341">
        <v>44096.170140798611</v>
      </c>
      <c r="B25597" s="318">
        <v>42041.71</v>
      </c>
      <c r="C25597" s="318">
        <f t="shared" si="578"/>
        <v>0.23300000000017462</v>
      </c>
      <c r="D25597" s="419">
        <f t="shared" si="579"/>
        <v>0.11650000000008731</v>
      </c>
      <c r="H25597" s="406"/>
      <c r="J25597" s="82">
        <v>36</v>
      </c>
      <c r="K25597" s="391">
        <v>1</v>
      </c>
    </row>
    <row r="25598" spans="1:11" x14ac:dyDescent="0.3">
      <c r="A25598" s="341">
        <v>44096.211807523148</v>
      </c>
      <c r="B25598" s="318">
        <v>42041.959000000003</v>
      </c>
      <c r="C25598" s="318">
        <f t="shared" si="578"/>
        <v>0.24900000000343425</v>
      </c>
      <c r="D25598" s="419">
        <f t="shared" si="579"/>
        <v>0.12450000000171713</v>
      </c>
      <c r="H25598" s="406"/>
      <c r="J25598" s="82">
        <v>37</v>
      </c>
      <c r="K25598" s="319">
        <v>2</v>
      </c>
    </row>
    <row r="25599" spans="1:11" x14ac:dyDescent="0.3">
      <c r="A25599" s="341">
        <v>44096.253474247686</v>
      </c>
      <c r="B25599" s="318">
        <v>42042.207999999999</v>
      </c>
      <c r="C25599" s="318">
        <f t="shared" si="578"/>
        <v>0.24899999999615829</v>
      </c>
      <c r="D25599" s="419">
        <f t="shared" si="579"/>
        <v>0.12449999999807915</v>
      </c>
      <c r="H25599" s="406"/>
      <c r="J25599" s="82">
        <v>38</v>
      </c>
      <c r="K25599" s="320">
        <v>3</v>
      </c>
    </row>
    <row r="25600" spans="1:11" x14ac:dyDescent="0.3">
      <c r="A25600" s="341">
        <v>44096.295140972223</v>
      </c>
      <c r="B25600" s="318">
        <v>42042.45</v>
      </c>
      <c r="C25600" s="318">
        <f t="shared" si="578"/>
        <v>0.24199999999837019</v>
      </c>
      <c r="D25600" s="419">
        <f t="shared" si="579"/>
        <v>0.12099999999918509</v>
      </c>
      <c r="H25600" s="406"/>
      <c r="J25600" s="82">
        <v>39</v>
      </c>
      <c r="K25600" s="321">
        <v>4</v>
      </c>
    </row>
    <row r="25601" spans="1:11" x14ac:dyDescent="0.3">
      <c r="A25601" s="341">
        <v>44096.33680769676</v>
      </c>
      <c r="B25601" s="318">
        <v>42042.688999999998</v>
      </c>
      <c r="C25601" s="318">
        <f t="shared" si="578"/>
        <v>0.23900000000139698</v>
      </c>
      <c r="D25601" s="419">
        <f t="shared" si="579"/>
        <v>0.11950000000069849</v>
      </c>
      <c r="H25601" s="406"/>
      <c r="J25601" s="82">
        <v>40</v>
      </c>
      <c r="K25601" s="391">
        <v>1</v>
      </c>
    </row>
    <row r="25602" spans="1:11" x14ac:dyDescent="0.3">
      <c r="A25602" s="341">
        <v>44096.378474421297</v>
      </c>
      <c r="B25602" s="318">
        <v>42042.938000000002</v>
      </c>
      <c r="C25602" s="318">
        <f t="shared" si="578"/>
        <v>0.24900000000343425</v>
      </c>
      <c r="D25602" s="419">
        <f t="shared" si="579"/>
        <v>0.12450000000171713</v>
      </c>
      <c r="H25602" s="406"/>
      <c r="J25602" s="82">
        <v>41</v>
      </c>
      <c r="K25602" s="319">
        <v>2</v>
      </c>
    </row>
    <row r="25603" spans="1:11" x14ac:dyDescent="0.3">
      <c r="A25603" s="341">
        <v>44096.420141145834</v>
      </c>
      <c r="B25603" s="318">
        <v>42043.188999999998</v>
      </c>
      <c r="C25603" s="318">
        <f t="shared" si="578"/>
        <v>0.25099999999656575</v>
      </c>
      <c r="D25603" s="419">
        <f t="shared" si="579"/>
        <v>0.12549999999828287</v>
      </c>
      <c r="H25603" s="406"/>
      <c r="J25603" s="82">
        <v>42</v>
      </c>
      <c r="K25603" s="320">
        <v>3</v>
      </c>
    </row>
    <row r="25604" spans="1:11" x14ac:dyDescent="0.3">
      <c r="A25604" s="341">
        <v>44096.461807870372</v>
      </c>
      <c r="B25604" s="318">
        <v>42043.428</v>
      </c>
      <c r="C25604" s="318">
        <f t="shared" ref="C25604:C25657" si="580">B25604-B25603</f>
        <v>0.23900000000139698</v>
      </c>
      <c r="D25604" s="419">
        <f t="shared" ref="D25604:D25657" si="581">C25604/2</f>
        <v>0.11950000000069849</v>
      </c>
      <c r="H25604" s="406"/>
      <c r="J25604" s="82">
        <v>43</v>
      </c>
      <c r="K25604" s="321">
        <v>4</v>
      </c>
    </row>
    <row r="25605" spans="1:11" x14ac:dyDescent="0.3">
      <c r="A25605" s="341">
        <v>44096.503474594909</v>
      </c>
      <c r="B25605" s="318">
        <v>42043.661</v>
      </c>
      <c r="C25605" s="318">
        <f t="shared" si="580"/>
        <v>0.23300000000017462</v>
      </c>
      <c r="D25605" s="419">
        <f t="shared" si="581"/>
        <v>0.11650000000008731</v>
      </c>
      <c r="H25605" s="406"/>
      <c r="J25605" s="82">
        <v>44</v>
      </c>
      <c r="K25605" s="391">
        <v>1</v>
      </c>
    </row>
    <row r="25606" spans="1:11" x14ac:dyDescent="0.3">
      <c r="A25606" s="341">
        <v>44096.545141319446</v>
      </c>
      <c r="B25606" s="318">
        <v>42043.904999999999</v>
      </c>
      <c r="C25606" s="318">
        <f t="shared" si="580"/>
        <v>0.24399999999877764</v>
      </c>
      <c r="D25606" s="419">
        <f t="shared" si="581"/>
        <v>0.12199999999938882</v>
      </c>
      <c r="H25606" s="406"/>
      <c r="J25606" s="82">
        <v>45</v>
      </c>
      <c r="K25606" s="319">
        <v>2</v>
      </c>
    </row>
    <row r="25607" spans="1:11" x14ac:dyDescent="0.3">
      <c r="A25607" s="341">
        <v>44096.586808043983</v>
      </c>
      <c r="B25607" s="318">
        <v>42044.152999999998</v>
      </c>
      <c r="C25607" s="318">
        <f t="shared" si="580"/>
        <v>0.24799999999959255</v>
      </c>
      <c r="D25607" s="419">
        <f t="shared" si="581"/>
        <v>0.12399999999979627</v>
      </c>
      <c r="H25607" s="406"/>
      <c r="J25607" s="82">
        <v>46</v>
      </c>
      <c r="K25607" s="320">
        <v>3</v>
      </c>
    </row>
    <row r="25608" spans="1:11" x14ac:dyDescent="0.3">
      <c r="A25608" s="341">
        <v>44096.62847476852</v>
      </c>
      <c r="B25608" s="318">
        <v>42044.392</v>
      </c>
      <c r="C25608" s="318">
        <f t="shared" si="580"/>
        <v>0.23900000000139698</v>
      </c>
      <c r="D25608" s="419">
        <f t="shared" si="581"/>
        <v>0.11950000000069849</v>
      </c>
      <c r="H25608" s="406"/>
      <c r="J25608" s="82">
        <v>47</v>
      </c>
      <c r="K25608" s="321">
        <v>4</v>
      </c>
    </row>
    <row r="25609" spans="1:11" x14ac:dyDescent="0.3">
      <c r="A25609" s="341">
        <v>44096.670141493058</v>
      </c>
      <c r="B25609" s="318">
        <v>42044.62</v>
      </c>
      <c r="C25609" s="318">
        <f t="shared" si="580"/>
        <v>0.22800000000279397</v>
      </c>
      <c r="D25609" s="419">
        <f t="shared" si="581"/>
        <v>0.11400000000139698</v>
      </c>
      <c r="H25609" s="406"/>
      <c r="J25609" s="82">
        <v>48</v>
      </c>
      <c r="K25609" s="391">
        <v>1</v>
      </c>
    </row>
    <row r="25610" spans="1:11" x14ac:dyDescent="0.3">
      <c r="A25610" s="341">
        <v>44096.711808217595</v>
      </c>
      <c r="B25610" s="318">
        <v>42044.853999999999</v>
      </c>
      <c r="C25610" s="318">
        <f t="shared" si="580"/>
        <v>0.23399999999674037</v>
      </c>
      <c r="D25610" s="419">
        <f t="shared" si="581"/>
        <v>0.11699999999837019</v>
      </c>
      <c r="H25610" s="406"/>
      <c r="J25610" s="82">
        <v>49</v>
      </c>
      <c r="K25610" s="319">
        <v>2</v>
      </c>
    </row>
    <row r="25611" spans="1:11" x14ac:dyDescent="0.3">
      <c r="A25611" s="341">
        <v>44096.753474942132</v>
      </c>
      <c r="B25611" s="318">
        <v>42045.093000000001</v>
      </c>
      <c r="C25611" s="318">
        <f t="shared" si="580"/>
        <v>0.23900000000139698</v>
      </c>
      <c r="D25611" s="419">
        <f t="shared" si="581"/>
        <v>0.11950000000069849</v>
      </c>
      <c r="H25611" s="406"/>
      <c r="J25611" s="82">
        <v>50</v>
      </c>
      <c r="K25611" s="320">
        <v>3</v>
      </c>
    </row>
    <row r="25612" spans="1:11" x14ac:dyDescent="0.3">
      <c r="A25612" s="341">
        <v>44096.795141666669</v>
      </c>
      <c r="B25612" s="318">
        <v>42045.328999999998</v>
      </c>
      <c r="C25612" s="318">
        <f t="shared" si="580"/>
        <v>0.23599999999714782</v>
      </c>
      <c r="D25612" s="419">
        <f t="shared" si="581"/>
        <v>0.11799999999857391</v>
      </c>
      <c r="H25612" s="406"/>
      <c r="J25612" s="82">
        <v>51</v>
      </c>
      <c r="K25612" s="321">
        <v>4</v>
      </c>
    </row>
    <row r="25613" spans="1:11" x14ac:dyDescent="0.3">
      <c r="A25613" s="341">
        <v>44096.836808391206</v>
      </c>
      <c r="B25613" s="318">
        <v>42045.55</v>
      </c>
      <c r="C25613" s="318">
        <f t="shared" si="580"/>
        <v>0.22100000000500586</v>
      </c>
      <c r="D25613" s="419">
        <f t="shared" si="581"/>
        <v>0.11050000000250293</v>
      </c>
      <c r="H25613" s="406"/>
      <c r="J25613" s="82">
        <v>52</v>
      </c>
      <c r="K25613" s="391">
        <v>1</v>
      </c>
    </row>
    <row r="25614" spans="1:11" x14ac:dyDescent="0.3">
      <c r="A25614" s="341">
        <v>44096.878475115744</v>
      </c>
      <c r="B25614" s="318">
        <v>42045.779000000002</v>
      </c>
      <c r="C25614" s="318">
        <f t="shared" si="580"/>
        <v>0.22899999999935972</v>
      </c>
      <c r="D25614" s="419">
        <f t="shared" si="581"/>
        <v>0.11449999999967986</v>
      </c>
      <c r="H25614" s="406"/>
      <c r="J25614" s="82">
        <v>53</v>
      </c>
      <c r="K25614" s="319">
        <v>2</v>
      </c>
    </row>
    <row r="25615" spans="1:11" x14ac:dyDescent="0.3">
      <c r="A25615" s="341">
        <v>44096.920141840281</v>
      </c>
      <c r="B25615" s="318">
        <v>42046.017999999996</v>
      </c>
      <c r="C25615" s="318">
        <f t="shared" si="580"/>
        <v>0.23899999999412103</v>
      </c>
      <c r="D25615" s="419">
        <f t="shared" si="581"/>
        <v>0.11949999999706051</v>
      </c>
      <c r="H25615" s="406"/>
      <c r="J25615" s="82">
        <v>54</v>
      </c>
      <c r="K25615" s="320">
        <v>3</v>
      </c>
    </row>
    <row r="25616" spans="1:11" x14ac:dyDescent="0.3">
      <c r="A25616" s="341">
        <v>44096.961808564818</v>
      </c>
      <c r="B25616" s="318">
        <v>42046.256999999998</v>
      </c>
      <c r="C25616" s="318">
        <f t="shared" si="580"/>
        <v>0.23900000000139698</v>
      </c>
      <c r="D25616" s="419">
        <f t="shared" si="581"/>
        <v>0.11950000000069849</v>
      </c>
      <c r="E25616" s="336">
        <f>SUM(C25593:C25616)*7.4805194805</f>
        <v>42.893298701162614</v>
      </c>
      <c r="F25616" s="324">
        <f>AVERAGE(D25593:D25616)</f>
        <v>0.11945833333326543</v>
      </c>
      <c r="G25616" s="324">
        <f>_xlfn.STDEV.S(D25593:D25616)</f>
        <v>3.6591655812636074E-3</v>
      </c>
      <c r="H25616" s="406"/>
      <c r="J25616" s="82">
        <v>55</v>
      </c>
      <c r="K25616" s="321">
        <v>4</v>
      </c>
    </row>
    <row r="25617" spans="1:11" x14ac:dyDescent="0.3">
      <c r="A25617" s="341">
        <v>44097.003475289355</v>
      </c>
      <c r="B25617" s="318">
        <v>42046.483</v>
      </c>
      <c r="C25617" s="318">
        <f t="shared" si="580"/>
        <v>0.22600000000238651</v>
      </c>
      <c r="D25617" s="419">
        <f t="shared" si="581"/>
        <v>0.11300000000119326</v>
      </c>
      <c r="H25617" s="406"/>
      <c r="J25617" s="82">
        <v>56</v>
      </c>
      <c r="K25617" s="391">
        <v>1</v>
      </c>
    </row>
    <row r="25618" spans="1:11" x14ac:dyDescent="0.3">
      <c r="A25618" s="341">
        <v>44097.045142013892</v>
      </c>
      <c r="B25618" s="318">
        <v>42046.712</v>
      </c>
      <c r="C25618" s="318">
        <f t="shared" si="580"/>
        <v>0.22899999999935972</v>
      </c>
      <c r="D25618" s="419">
        <f t="shared" si="581"/>
        <v>0.11449999999967986</v>
      </c>
      <c r="H25618" s="406"/>
      <c r="J25618" s="82">
        <v>57</v>
      </c>
      <c r="K25618" s="319">
        <v>2</v>
      </c>
    </row>
    <row r="25619" spans="1:11" x14ac:dyDescent="0.3">
      <c r="A25619" s="341">
        <v>44097.086808738422</v>
      </c>
      <c r="B25619" s="318">
        <v>42046.953000000001</v>
      </c>
      <c r="C25619" s="318">
        <f t="shared" si="580"/>
        <v>0.24100000000180444</v>
      </c>
      <c r="D25619" s="419">
        <f t="shared" si="581"/>
        <v>0.12050000000090222</v>
      </c>
      <c r="H25619" s="406"/>
      <c r="J25619" s="82">
        <v>58</v>
      </c>
      <c r="K25619" s="320">
        <v>3</v>
      </c>
    </row>
    <row r="25620" spans="1:11" x14ac:dyDescent="0.3">
      <c r="A25620" s="341">
        <v>44097.12847546296</v>
      </c>
      <c r="B25620" s="318">
        <v>42047.201000000001</v>
      </c>
      <c r="C25620" s="318">
        <f t="shared" si="580"/>
        <v>0.24799999999959255</v>
      </c>
      <c r="D25620" s="419">
        <f t="shared" si="581"/>
        <v>0.12399999999979627</v>
      </c>
      <c r="H25620" s="406"/>
      <c r="J25620" s="82">
        <v>59</v>
      </c>
      <c r="K25620" s="321">
        <v>4</v>
      </c>
    </row>
    <row r="25621" spans="1:11" x14ac:dyDescent="0.3">
      <c r="A25621" s="341">
        <v>44097.170142187497</v>
      </c>
      <c r="B25621" s="318">
        <v>42047.44</v>
      </c>
      <c r="C25621" s="318">
        <f t="shared" si="580"/>
        <v>0.23900000000139698</v>
      </c>
      <c r="D25621" s="419">
        <f t="shared" si="581"/>
        <v>0.11950000000069849</v>
      </c>
      <c r="H25621" s="406"/>
      <c r="J25621" s="82">
        <v>60</v>
      </c>
      <c r="K25621" s="391">
        <v>1</v>
      </c>
    </row>
    <row r="25622" spans="1:11" x14ac:dyDescent="0.3">
      <c r="A25622" s="341">
        <v>44097.211808912034</v>
      </c>
      <c r="B25622" s="318">
        <v>42047.671999999999</v>
      </c>
      <c r="C25622" s="318">
        <f t="shared" si="580"/>
        <v>0.23199999999633292</v>
      </c>
      <c r="D25622" s="419">
        <f t="shared" si="581"/>
        <v>0.11599999999816646</v>
      </c>
      <c r="H25622" s="406"/>
      <c r="J25622" s="82">
        <v>61</v>
      </c>
      <c r="K25622" s="319">
        <v>2</v>
      </c>
    </row>
    <row r="25623" spans="1:11" x14ac:dyDescent="0.3">
      <c r="A25623" s="341">
        <v>44097.253475636571</v>
      </c>
      <c r="B25623" s="318">
        <v>42047.917999999998</v>
      </c>
      <c r="C25623" s="318">
        <f t="shared" si="580"/>
        <v>0.24599999999918509</v>
      </c>
      <c r="D25623" s="419">
        <f t="shared" si="581"/>
        <v>0.12299999999959255</v>
      </c>
      <c r="H25623" s="406"/>
      <c r="J25623" s="82">
        <v>62</v>
      </c>
      <c r="K25623" s="320">
        <v>3</v>
      </c>
    </row>
    <row r="25624" spans="1:11" x14ac:dyDescent="0.3">
      <c r="A25624" s="341">
        <v>44097.295142361108</v>
      </c>
      <c r="B25624" s="318">
        <v>42048.167000000001</v>
      </c>
      <c r="C25624" s="318">
        <f t="shared" si="580"/>
        <v>0.24900000000343425</v>
      </c>
      <c r="D25624" s="419">
        <f t="shared" si="581"/>
        <v>0.12450000000171713</v>
      </c>
      <c r="H25624" s="406"/>
      <c r="J25624" s="82">
        <v>63</v>
      </c>
      <c r="K25624" s="321">
        <v>4</v>
      </c>
    </row>
    <row r="25625" spans="1:11" x14ac:dyDescent="0.3">
      <c r="A25625" s="341">
        <v>44097.336809085646</v>
      </c>
      <c r="B25625" s="318">
        <v>42048.409</v>
      </c>
      <c r="C25625" s="318">
        <f t="shared" si="580"/>
        <v>0.24199999999837019</v>
      </c>
      <c r="D25625" s="419">
        <f t="shared" si="581"/>
        <v>0.12099999999918509</v>
      </c>
      <c r="H25625" s="406"/>
      <c r="J25625" s="82">
        <v>64</v>
      </c>
      <c r="K25625" s="391">
        <v>1</v>
      </c>
    </row>
    <row r="25626" spans="1:11" x14ac:dyDescent="0.3">
      <c r="A25626" s="341">
        <v>44097.378475810183</v>
      </c>
      <c r="B25626" s="318">
        <v>42048.648000000001</v>
      </c>
      <c r="C25626" s="318">
        <f t="shared" si="580"/>
        <v>0.23900000000139698</v>
      </c>
      <c r="D25626" s="419">
        <f t="shared" si="581"/>
        <v>0.11950000000069849</v>
      </c>
      <c r="H25626" s="406"/>
      <c r="J25626" s="82">
        <v>65</v>
      </c>
      <c r="K25626" s="319">
        <v>2</v>
      </c>
    </row>
    <row r="25627" spans="1:11" x14ac:dyDescent="0.3">
      <c r="A25627" s="341">
        <v>44097.42014253472</v>
      </c>
      <c r="B25627" s="318">
        <v>42048.89</v>
      </c>
      <c r="C25627" s="318">
        <f t="shared" si="580"/>
        <v>0.24199999999837019</v>
      </c>
      <c r="D25627" s="419">
        <f t="shared" si="581"/>
        <v>0.12099999999918509</v>
      </c>
      <c r="H25627" s="406"/>
      <c r="J25627" s="82">
        <v>66</v>
      </c>
      <c r="K25627" s="320">
        <v>3</v>
      </c>
    </row>
    <row r="25628" spans="1:11" x14ac:dyDescent="0.3">
      <c r="A25628" s="341">
        <v>44097.461809259257</v>
      </c>
      <c r="B25628" s="318">
        <v>42049.137999999999</v>
      </c>
      <c r="C25628" s="318">
        <f t="shared" si="580"/>
        <v>0.24799999999959255</v>
      </c>
      <c r="D25628" s="419">
        <f t="shared" si="581"/>
        <v>0.12399999999979627</v>
      </c>
      <c r="H25628" s="406"/>
      <c r="J25628" s="82">
        <v>67</v>
      </c>
      <c r="K25628" s="321">
        <v>4</v>
      </c>
    </row>
    <row r="25629" spans="1:11" x14ac:dyDescent="0.3">
      <c r="A25629" s="341">
        <v>44097.503475983794</v>
      </c>
      <c r="B25629" s="318">
        <v>42049.377999999997</v>
      </c>
      <c r="C25629" s="318">
        <f t="shared" si="580"/>
        <v>0.23999999999796273</v>
      </c>
      <c r="D25629" s="419">
        <f t="shared" si="581"/>
        <v>0.11999999999898137</v>
      </c>
      <c r="H25629" s="406"/>
      <c r="J25629" s="82">
        <v>68</v>
      </c>
      <c r="K25629" s="391">
        <v>1</v>
      </c>
    </row>
    <row r="25630" spans="1:11" x14ac:dyDescent="0.3">
      <c r="A25630" s="341">
        <v>44097.545142708332</v>
      </c>
      <c r="B25630" s="318">
        <v>42049.608999999997</v>
      </c>
      <c r="C25630" s="318">
        <f t="shared" si="580"/>
        <v>0.23099999999976717</v>
      </c>
      <c r="D25630" s="419">
        <f t="shared" si="581"/>
        <v>0.11549999999988358</v>
      </c>
      <c r="H25630" s="406"/>
      <c r="J25630" s="82">
        <v>69</v>
      </c>
      <c r="K25630" s="319">
        <v>2</v>
      </c>
    </row>
    <row r="25631" spans="1:11" x14ac:dyDescent="0.3">
      <c r="A25631" s="341">
        <v>44097.586809432869</v>
      </c>
      <c r="B25631" s="318">
        <v>42049.841999999997</v>
      </c>
      <c r="C25631" s="318">
        <f t="shared" si="580"/>
        <v>0.23300000000017462</v>
      </c>
      <c r="D25631" s="419">
        <f t="shared" si="581"/>
        <v>0.11650000000008731</v>
      </c>
      <c r="H25631" s="406"/>
      <c r="J25631" s="82">
        <v>70</v>
      </c>
      <c r="K25631" s="320">
        <v>3</v>
      </c>
    </row>
    <row r="25632" spans="1:11" x14ac:dyDescent="0.3">
      <c r="A25632" s="341">
        <v>44097.628476157406</v>
      </c>
      <c r="B25632" s="318">
        <v>42050.082000000002</v>
      </c>
      <c r="C25632" s="318">
        <f t="shared" si="580"/>
        <v>0.24000000000523869</v>
      </c>
      <c r="D25632" s="419">
        <f t="shared" si="581"/>
        <v>0.12000000000261934</v>
      </c>
      <c r="H25632" s="406"/>
      <c r="J25632" s="82">
        <v>71</v>
      </c>
      <c r="K25632" s="321">
        <v>4</v>
      </c>
    </row>
    <row r="25633" spans="1:11" x14ac:dyDescent="0.3">
      <c r="A25633" s="341">
        <v>44097.670142881943</v>
      </c>
      <c r="B25633" s="318">
        <v>42050.326999999997</v>
      </c>
      <c r="C25633" s="318">
        <f t="shared" si="580"/>
        <v>0.24499999999534339</v>
      </c>
      <c r="D25633" s="419">
        <f t="shared" si="581"/>
        <v>0.12249999999767169</v>
      </c>
      <c r="H25633" s="406"/>
      <c r="J25633" s="82">
        <v>72</v>
      </c>
      <c r="K25633" s="391">
        <v>1</v>
      </c>
    </row>
    <row r="25634" spans="1:11" x14ac:dyDescent="0.3">
      <c r="A25634" s="341">
        <v>44097.711809606481</v>
      </c>
      <c r="B25634" s="318">
        <v>42050.557999999997</v>
      </c>
      <c r="C25634" s="318">
        <f t="shared" si="580"/>
        <v>0.23099999999976717</v>
      </c>
      <c r="D25634" s="419">
        <f t="shared" si="581"/>
        <v>0.11549999999988358</v>
      </c>
      <c r="H25634" s="406"/>
      <c r="J25634" s="82">
        <v>73</v>
      </c>
      <c r="K25634" s="319">
        <v>2</v>
      </c>
    </row>
    <row r="25635" spans="1:11" x14ac:dyDescent="0.3">
      <c r="A25635" s="341">
        <v>44097.753476331018</v>
      </c>
      <c r="B25635" s="318">
        <v>42050.781999999999</v>
      </c>
      <c r="C25635" s="318">
        <f t="shared" si="580"/>
        <v>0.22400000000197906</v>
      </c>
      <c r="D25635" s="419">
        <f t="shared" si="581"/>
        <v>0.11200000000098953</v>
      </c>
      <c r="H25635" s="406"/>
      <c r="J25635" s="82">
        <v>74</v>
      </c>
      <c r="K25635" s="320">
        <v>3</v>
      </c>
    </row>
    <row r="25636" spans="1:11" x14ac:dyDescent="0.3">
      <c r="A25636" s="341">
        <v>44097.795143055555</v>
      </c>
      <c r="B25636" s="318">
        <v>42051.017999999996</v>
      </c>
      <c r="C25636" s="318">
        <f t="shared" si="580"/>
        <v>0.23599999999714782</v>
      </c>
      <c r="D25636" s="419">
        <f t="shared" si="581"/>
        <v>0.11799999999857391</v>
      </c>
      <c r="H25636" s="406"/>
      <c r="J25636" s="82">
        <v>75</v>
      </c>
      <c r="K25636" s="321">
        <v>4</v>
      </c>
    </row>
    <row r="25637" spans="1:11" x14ac:dyDescent="0.3">
      <c r="A25637" s="341">
        <v>44097.836809780092</v>
      </c>
      <c r="B25637" s="318">
        <v>42051.252999999997</v>
      </c>
      <c r="C25637" s="318">
        <f t="shared" si="580"/>
        <v>0.23500000000058208</v>
      </c>
      <c r="D25637" s="419">
        <f t="shared" si="581"/>
        <v>0.11750000000029104</v>
      </c>
      <c r="H25637" s="406"/>
      <c r="J25637" s="82">
        <v>76</v>
      </c>
      <c r="K25637" s="391">
        <v>1</v>
      </c>
    </row>
    <row r="25638" spans="1:11" x14ac:dyDescent="0.3">
      <c r="A25638" s="341">
        <v>44097.878476504629</v>
      </c>
      <c r="B25638" s="318">
        <v>42051.483</v>
      </c>
      <c r="C25638" s="318">
        <f t="shared" si="580"/>
        <v>0.23000000000320142</v>
      </c>
      <c r="D25638" s="419">
        <f t="shared" si="581"/>
        <v>0.11500000000160071</v>
      </c>
      <c r="H25638" s="406"/>
      <c r="J25638" s="82">
        <v>77</v>
      </c>
      <c r="K25638" s="319">
        <v>2</v>
      </c>
    </row>
    <row r="25639" spans="1:11" x14ac:dyDescent="0.3">
      <c r="A25639" s="341">
        <v>44097.920143229167</v>
      </c>
      <c r="B25639" s="318">
        <v>42051.709000000003</v>
      </c>
      <c r="C25639" s="318">
        <f t="shared" si="580"/>
        <v>0.22600000000238651</v>
      </c>
      <c r="D25639" s="419">
        <f t="shared" si="581"/>
        <v>0.11300000000119326</v>
      </c>
      <c r="H25639" s="406"/>
      <c r="J25639" s="82">
        <v>78</v>
      </c>
      <c r="K25639" s="320">
        <v>3</v>
      </c>
    </row>
    <row r="25640" spans="1:11" x14ac:dyDescent="0.3">
      <c r="A25640" s="341">
        <v>44097.961809953704</v>
      </c>
      <c r="B25640" s="318">
        <v>42051.942000000003</v>
      </c>
      <c r="C25640" s="318">
        <f t="shared" si="580"/>
        <v>0.23300000000017462</v>
      </c>
      <c r="D25640" s="419">
        <f t="shared" si="581"/>
        <v>0.11650000000008731</v>
      </c>
      <c r="E25640" s="336">
        <f>SUM(C25617:C25640)*7.4805194805</f>
        <v>42.526753246679512</v>
      </c>
      <c r="F25640" s="324">
        <f>AVERAGE(D25617:D25640)</f>
        <v>0.11843750000010307</v>
      </c>
      <c r="G25640" s="324">
        <f>_xlfn.STDEV.S(D25617:D25640)</f>
        <v>3.7309297708197279E-3</v>
      </c>
      <c r="H25640" s="406"/>
      <c r="J25640" s="82">
        <v>79</v>
      </c>
      <c r="K25640" s="321">
        <v>4</v>
      </c>
    </row>
    <row r="25641" spans="1:11" x14ac:dyDescent="0.3">
      <c r="A25641" s="341">
        <v>44098.003476678241</v>
      </c>
      <c r="B25641" s="318">
        <v>42052.188000000002</v>
      </c>
      <c r="C25641" s="318">
        <f t="shared" si="580"/>
        <v>0.24599999999918509</v>
      </c>
      <c r="D25641" s="419">
        <f t="shared" si="581"/>
        <v>0.12299999999959255</v>
      </c>
      <c r="H25641" s="406"/>
      <c r="J25641" s="82">
        <v>80</v>
      </c>
      <c r="K25641" s="391">
        <v>1</v>
      </c>
    </row>
    <row r="25642" spans="1:11" x14ac:dyDescent="0.3">
      <c r="A25642" s="341">
        <v>44098.045143402778</v>
      </c>
      <c r="B25642" s="318">
        <v>42052.423999999999</v>
      </c>
      <c r="C25642" s="318">
        <f t="shared" si="580"/>
        <v>0.23599999999714782</v>
      </c>
      <c r="D25642" s="419">
        <f t="shared" si="581"/>
        <v>0.11799999999857391</v>
      </c>
      <c r="H25642" s="406"/>
      <c r="J25642" s="82">
        <v>81</v>
      </c>
      <c r="K25642" s="319">
        <v>2</v>
      </c>
    </row>
    <row r="25643" spans="1:11" x14ac:dyDescent="0.3">
      <c r="A25643" s="341">
        <v>44098.086810127315</v>
      </c>
      <c r="B25643" s="318">
        <v>42052.650999999998</v>
      </c>
      <c r="C25643" s="318">
        <f t="shared" si="580"/>
        <v>0.22699999999895226</v>
      </c>
      <c r="D25643" s="419">
        <f t="shared" si="581"/>
        <v>0.11349999999947613</v>
      </c>
      <c r="H25643" s="406"/>
      <c r="J25643" s="82">
        <v>82</v>
      </c>
      <c r="K25643" s="320">
        <v>3</v>
      </c>
    </row>
    <row r="25644" spans="1:11" x14ac:dyDescent="0.3">
      <c r="A25644" s="341">
        <v>44098.128476851853</v>
      </c>
      <c r="B25644" s="318">
        <v>42052.887999999999</v>
      </c>
      <c r="C25644" s="318">
        <f t="shared" si="580"/>
        <v>0.23700000000098953</v>
      </c>
      <c r="D25644" s="419">
        <f t="shared" si="581"/>
        <v>0.11850000000049477</v>
      </c>
      <c r="H25644" s="406"/>
      <c r="J25644" s="82">
        <v>83</v>
      </c>
      <c r="K25644" s="321">
        <v>4</v>
      </c>
    </row>
    <row r="25645" spans="1:11" x14ac:dyDescent="0.3">
      <c r="A25645" s="341">
        <v>44098.17014357639</v>
      </c>
      <c r="B25645" s="318">
        <v>42053.133000000002</v>
      </c>
      <c r="C25645" s="318">
        <f t="shared" si="580"/>
        <v>0.24500000000261934</v>
      </c>
      <c r="D25645" s="419">
        <f t="shared" si="581"/>
        <v>0.12250000000130967</v>
      </c>
      <c r="H25645" s="406"/>
      <c r="J25645" s="82">
        <v>84</v>
      </c>
      <c r="K25645" s="391">
        <v>1</v>
      </c>
    </row>
    <row r="25646" spans="1:11" x14ac:dyDescent="0.3">
      <c r="A25646" s="341">
        <v>44098.211810300927</v>
      </c>
      <c r="B25646" s="318">
        <v>42053.381000000001</v>
      </c>
      <c r="C25646" s="318">
        <f t="shared" si="580"/>
        <v>0.24799999999959255</v>
      </c>
      <c r="D25646" s="419">
        <f t="shared" si="581"/>
        <v>0.12399999999979627</v>
      </c>
      <c r="H25646" s="406"/>
      <c r="J25646" s="82">
        <v>85</v>
      </c>
      <c r="K25646" s="319">
        <v>2</v>
      </c>
    </row>
    <row r="25647" spans="1:11" x14ac:dyDescent="0.3">
      <c r="A25647" s="341">
        <v>44098.253477025464</v>
      </c>
      <c r="B25647" s="318">
        <v>42053.618000000002</v>
      </c>
      <c r="C25647" s="318">
        <f t="shared" si="580"/>
        <v>0.23700000000098953</v>
      </c>
      <c r="D25647" s="419">
        <f t="shared" si="581"/>
        <v>0.11850000000049477</v>
      </c>
      <c r="H25647" s="406"/>
      <c r="J25647" s="82">
        <v>86</v>
      </c>
      <c r="K25647" s="320">
        <v>3</v>
      </c>
    </row>
    <row r="25648" spans="1:11" x14ac:dyDescent="0.3">
      <c r="A25648" s="341">
        <v>44098.295143750001</v>
      </c>
      <c r="B25648" s="318">
        <v>42053.858</v>
      </c>
      <c r="C25648" s="318">
        <f t="shared" si="580"/>
        <v>0.23999999999796273</v>
      </c>
      <c r="D25648" s="419">
        <f t="shared" si="581"/>
        <v>0.11999999999898137</v>
      </c>
      <c r="H25648" s="406"/>
      <c r="J25648" s="82">
        <v>87</v>
      </c>
      <c r="K25648" s="321">
        <v>4</v>
      </c>
    </row>
    <row r="25649" spans="1:12" x14ac:dyDescent="0.3">
      <c r="A25649" s="341">
        <v>44098.336810474539</v>
      </c>
      <c r="B25649" s="318">
        <v>42054.106</v>
      </c>
      <c r="C25649" s="318">
        <f t="shared" si="580"/>
        <v>0.24799999999959255</v>
      </c>
      <c r="D25649" s="419">
        <f t="shared" si="581"/>
        <v>0.12399999999979627</v>
      </c>
      <c r="H25649" s="406"/>
      <c r="J25649" s="82">
        <v>88</v>
      </c>
      <c r="K25649" s="391">
        <v>1</v>
      </c>
    </row>
    <row r="25650" spans="1:12" x14ac:dyDescent="0.3">
      <c r="A25650" s="341">
        <v>44098.378477199076</v>
      </c>
      <c r="B25650" s="318">
        <v>42054.351000000002</v>
      </c>
      <c r="C25650" s="318">
        <f t="shared" si="580"/>
        <v>0.24500000000261934</v>
      </c>
      <c r="D25650" s="419">
        <f t="shared" si="581"/>
        <v>0.12250000000130967</v>
      </c>
      <c r="H25650" s="406"/>
      <c r="J25650" s="82">
        <v>89</v>
      </c>
      <c r="K25650" s="319">
        <v>2</v>
      </c>
    </row>
    <row r="25651" spans="1:12" x14ac:dyDescent="0.3">
      <c r="A25651" s="341">
        <v>44098.420143923613</v>
      </c>
      <c r="B25651" s="318">
        <v>42054.59</v>
      </c>
      <c r="C25651" s="318">
        <f t="shared" si="580"/>
        <v>0.23899999999412103</v>
      </c>
      <c r="D25651" s="419">
        <f t="shared" si="581"/>
        <v>0.11949999999706051</v>
      </c>
      <c r="H25651" s="406"/>
      <c r="J25651" s="82">
        <v>90</v>
      </c>
      <c r="K25651" s="320">
        <v>3</v>
      </c>
    </row>
    <row r="25652" spans="1:12" x14ac:dyDescent="0.3">
      <c r="A25652" s="341">
        <v>44098.46181064815</v>
      </c>
      <c r="B25652" s="318">
        <v>42054.824999999997</v>
      </c>
      <c r="C25652" s="318">
        <f t="shared" si="580"/>
        <v>0.23500000000058208</v>
      </c>
      <c r="D25652" s="419">
        <f t="shared" si="581"/>
        <v>0.11750000000029104</v>
      </c>
      <c r="H25652" s="406"/>
      <c r="J25652" s="82">
        <v>91</v>
      </c>
      <c r="K25652" s="321">
        <v>4</v>
      </c>
    </row>
    <row r="25653" spans="1:12" x14ac:dyDescent="0.3">
      <c r="A25653" s="341">
        <v>44098.503477372687</v>
      </c>
      <c r="B25653" s="318">
        <v>42055.07</v>
      </c>
      <c r="C25653" s="318">
        <f t="shared" si="580"/>
        <v>0.24500000000261934</v>
      </c>
      <c r="D25653" s="419">
        <f t="shared" si="581"/>
        <v>0.12250000000130967</v>
      </c>
      <c r="H25653" s="406"/>
      <c r="J25653" s="82">
        <v>92</v>
      </c>
      <c r="K25653" s="391">
        <v>1</v>
      </c>
    </row>
    <row r="25654" spans="1:12" x14ac:dyDescent="0.3">
      <c r="A25654" s="341">
        <v>44098.545144097225</v>
      </c>
      <c r="B25654" s="318">
        <v>42055.311999999998</v>
      </c>
      <c r="C25654" s="318">
        <f t="shared" si="580"/>
        <v>0.24199999999837019</v>
      </c>
      <c r="D25654" s="419">
        <f t="shared" si="581"/>
        <v>0.12099999999918509</v>
      </c>
      <c r="H25654" s="406"/>
      <c r="J25654" s="82">
        <v>93</v>
      </c>
      <c r="K25654" s="319">
        <v>2</v>
      </c>
    </row>
    <row r="25655" spans="1:12" x14ac:dyDescent="0.3">
      <c r="A25655" s="341">
        <v>44098.586810821762</v>
      </c>
      <c r="B25655" s="318">
        <v>42055.548999999999</v>
      </c>
      <c r="C25655" s="318">
        <f t="shared" si="580"/>
        <v>0.23700000000098953</v>
      </c>
      <c r="D25655" s="419">
        <f t="shared" si="581"/>
        <v>0.11850000000049477</v>
      </c>
      <c r="H25655" s="406"/>
      <c r="J25655" s="82">
        <v>94</v>
      </c>
      <c r="K25655" s="320">
        <v>3</v>
      </c>
    </row>
    <row r="25656" spans="1:12" x14ac:dyDescent="0.3">
      <c r="A25656" s="341">
        <v>44098.628477546299</v>
      </c>
      <c r="B25656" s="318">
        <v>42055.773000000001</v>
      </c>
      <c r="C25656" s="318">
        <f t="shared" si="580"/>
        <v>0.22400000000197906</v>
      </c>
      <c r="D25656" s="419">
        <f t="shared" si="581"/>
        <v>0.11200000000098953</v>
      </c>
      <c r="H25656" s="406"/>
      <c r="J25656" s="82">
        <v>95</v>
      </c>
      <c r="K25656" s="321">
        <v>4</v>
      </c>
    </row>
    <row r="25657" spans="1:12" x14ac:dyDescent="0.3">
      <c r="A25657" s="341">
        <v>44098.670144270836</v>
      </c>
      <c r="B25657" s="318">
        <v>42056.008000000002</v>
      </c>
      <c r="C25657" s="318">
        <f t="shared" si="580"/>
        <v>0.23500000000058208</v>
      </c>
      <c r="D25657" s="419">
        <f t="shared" si="581"/>
        <v>0.11750000000029104</v>
      </c>
      <c r="H25657" s="406"/>
      <c r="J25657" s="82">
        <v>96</v>
      </c>
      <c r="K25657" s="391">
        <v>1</v>
      </c>
    </row>
    <row r="25658" spans="1:12" x14ac:dyDescent="0.3">
      <c r="A25658" s="341">
        <v>44098.679166666669</v>
      </c>
      <c r="B25658" s="318">
        <v>42056.008000000002</v>
      </c>
      <c r="H25658" s="332"/>
      <c r="J25658" s="82">
        <v>1</v>
      </c>
      <c r="K25658" s="391">
        <v>1</v>
      </c>
      <c r="L25658" s="54" t="s">
        <v>313</v>
      </c>
    </row>
    <row r="25659" spans="1:12" x14ac:dyDescent="0.3">
      <c r="A25659" s="341">
        <v>44098.720833333333</v>
      </c>
      <c r="B25659" s="318">
        <v>42056.248</v>
      </c>
      <c r="C25659" s="318">
        <f t="shared" ref="C25659:C25722" si="582">B25659-B25658</f>
        <v>0.23999999999796273</v>
      </c>
      <c r="D25659" s="419">
        <f t="shared" ref="D25659:D25722" si="583">C25659/2</f>
        <v>0.11999999999898137</v>
      </c>
      <c r="H25659" s="406"/>
      <c r="J25659" s="82">
        <v>2</v>
      </c>
      <c r="K25659" s="319">
        <v>2</v>
      </c>
    </row>
    <row r="25660" spans="1:12" x14ac:dyDescent="0.3">
      <c r="A25660" s="341">
        <v>44098.762499999997</v>
      </c>
      <c r="B25660" s="318">
        <v>42056.480000000003</v>
      </c>
      <c r="C25660" s="318">
        <f t="shared" si="582"/>
        <v>0.23200000000360887</v>
      </c>
      <c r="D25660" s="419">
        <f t="shared" si="583"/>
        <v>0.11600000000180444</v>
      </c>
      <c r="H25660" s="406"/>
      <c r="J25660" s="82">
        <v>3</v>
      </c>
      <c r="K25660" s="320">
        <v>3</v>
      </c>
    </row>
    <row r="25661" spans="1:12" x14ac:dyDescent="0.3">
      <c r="A25661" s="341">
        <v>44098.804166666669</v>
      </c>
      <c r="B25661" s="318">
        <v>42056.703000000001</v>
      </c>
      <c r="C25661" s="318">
        <f t="shared" si="582"/>
        <v>0.22299999999813735</v>
      </c>
      <c r="D25661" s="419">
        <f t="shared" si="583"/>
        <v>0.11149999999906868</v>
      </c>
      <c r="H25661" s="406"/>
      <c r="J25661" s="82">
        <v>4</v>
      </c>
      <c r="K25661" s="321">
        <v>4</v>
      </c>
    </row>
    <row r="25662" spans="1:12" x14ac:dyDescent="0.3">
      <c r="A25662" s="341">
        <v>44098.845833333333</v>
      </c>
      <c r="B25662" s="318">
        <v>42056.930999999997</v>
      </c>
      <c r="C25662" s="318">
        <f t="shared" si="582"/>
        <v>0.22799999999551801</v>
      </c>
      <c r="D25662" s="419">
        <f t="shared" si="583"/>
        <v>0.11399999999775901</v>
      </c>
      <c r="H25662" s="406"/>
      <c r="J25662" s="82">
        <v>5</v>
      </c>
      <c r="K25662" s="391">
        <v>1</v>
      </c>
    </row>
    <row r="25663" spans="1:12" x14ac:dyDescent="0.3">
      <c r="A25663" s="341">
        <v>44098.887499942131</v>
      </c>
      <c r="B25663" s="318">
        <v>42057.169000000002</v>
      </c>
      <c r="C25663" s="318">
        <f t="shared" si="582"/>
        <v>0.23800000000483124</v>
      </c>
      <c r="D25663" s="419">
        <f t="shared" si="583"/>
        <v>0.11900000000241562</v>
      </c>
      <c r="H25663" s="406"/>
      <c r="J25663" s="82">
        <v>6</v>
      </c>
      <c r="K25663" s="319">
        <v>2</v>
      </c>
    </row>
    <row r="25664" spans="1:12" x14ac:dyDescent="0.3">
      <c r="A25664" s="341">
        <v>44098.929166608796</v>
      </c>
      <c r="B25664" s="318">
        <v>42057.402000000002</v>
      </c>
      <c r="C25664" s="318">
        <f t="shared" si="582"/>
        <v>0.23300000000017462</v>
      </c>
      <c r="D25664" s="419">
        <f t="shared" si="583"/>
        <v>0.11650000000008731</v>
      </c>
      <c r="H25664" s="406"/>
      <c r="J25664" s="82">
        <v>7</v>
      </c>
      <c r="K25664" s="320">
        <v>3</v>
      </c>
    </row>
    <row r="25665" spans="1:11" x14ac:dyDescent="0.3">
      <c r="A25665" s="341">
        <v>44098.97083327546</v>
      </c>
      <c r="B25665" s="318">
        <v>42057.627999999997</v>
      </c>
      <c r="C25665" s="318">
        <f t="shared" si="582"/>
        <v>0.22599999999511056</v>
      </c>
      <c r="D25665" s="419">
        <f t="shared" si="583"/>
        <v>0.11299999999755528</v>
      </c>
      <c r="E25665" s="336">
        <f>SUM(C25641:C25665)*7.4805194805</f>
        <v>42.534233766079893</v>
      </c>
      <c r="F25665" s="324">
        <f>AVERAGE(D25641:D25665)</f>
        <v>0.11845833333321328</v>
      </c>
      <c r="G25665" s="324">
        <f>_xlfn.STDEV.S(D25641:D25665)</f>
        <v>3.7297763855694888E-3</v>
      </c>
      <c r="H25665" s="406"/>
      <c r="J25665" s="82">
        <v>8</v>
      </c>
      <c r="K25665" s="321">
        <v>4</v>
      </c>
    </row>
    <row r="25666" spans="1:11" x14ac:dyDescent="0.3">
      <c r="A25666" s="341">
        <v>44099.012499942131</v>
      </c>
      <c r="B25666" s="318">
        <v>42057.858</v>
      </c>
      <c r="C25666" s="318">
        <f t="shared" si="582"/>
        <v>0.23000000000320142</v>
      </c>
      <c r="D25666" s="419">
        <f t="shared" si="583"/>
        <v>0.11500000000160071</v>
      </c>
      <c r="H25666" s="406"/>
      <c r="J25666" s="82">
        <v>9</v>
      </c>
      <c r="K25666" s="391">
        <v>1</v>
      </c>
    </row>
    <row r="25667" spans="1:11" x14ac:dyDescent="0.3">
      <c r="A25667" s="341">
        <v>44099.054166608796</v>
      </c>
      <c r="B25667" s="318">
        <v>42058.099000000002</v>
      </c>
      <c r="C25667" s="318">
        <f t="shared" si="582"/>
        <v>0.24100000000180444</v>
      </c>
      <c r="D25667" s="419">
        <f t="shared" si="583"/>
        <v>0.12050000000090222</v>
      </c>
      <c r="H25667" s="406"/>
      <c r="J25667" s="82">
        <v>10</v>
      </c>
      <c r="K25667" s="319">
        <v>2</v>
      </c>
    </row>
    <row r="25668" spans="1:11" x14ac:dyDescent="0.3">
      <c r="A25668" s="341">
        <v>44099.09583327546</v>
      </c>
      <c r="B25668" s="318">
        <v>42058.341999999997</v>
      </c>
      <c r="C25668" s="318">
        <f t="shared" si="582"/>
        <v>0.24299999999493593</v>
      </c>
      <c r="D25668" s="419">
        <f t="shared" si="583"/>
        <v>0.12149999999746797</v>
      </c>
      <c r="H25668" s="406"/>
      <c r="J25668" s="82">
        <v>11</v>
      </c>
      <c r="K25668" s="320">
        <v>3</v>
      </c>
    </row>
    <row r="25669" spans="1:11" x14ac:dyDescent="0.3">
      <c r="A25669" s="341">
        <v>44099.137499942131</v>
      </c>
      <c r="B25669" s="318">
        <v>42058.578000000001</v>
      </c>
      <c r="C25669" s="318">
        <f t="shared" si="582"/>
        <v>0.23600000000442378</v>
      </c>
      <c r="D25669" s="419">
        <f t="shared" si="583"/>
        <v>0.11800000000221189</v>
      </c>
      <c r="H25669" s="406"/>
      <c r="J25669" s="82">
        <v>12</v>
      </c>
      <c r="K25669" s="321">
        <v>4</v>
      </c>
    </row>
    <row r="25670" spans="1:11" x14ac:dyDescent="0.3">
      <c r="A25670" s="341">
        <v>44099.179166608796</v>
      </c>
      <c r="B25670" s="318">
        <v>42058.811000000002</v>
      </c>
      <c r="C25670" s="318">
        <f t="shared" si="582"/>
        <v>0.23300000000017462</v>
      </c>
      <c r="D25670" s="419">
        <f t="shared" si="583"/>
        <v>0.11650000000008731</v>
      </c>
      <c r="H25670" s="406"/>
      <c r="J25670" s="82">
        <v>13</v>
      </c>
      <c r="K25670" s="391">
        <v>1</v>
      </c>
    </row>
    <row r="25671" spans="1:11" x14ac:dyDescent="0.3">
      <c r="A25671" s="341">
        <v>44099.22083327546</v>
      </c>
      <c r="B25671" s="318">
        <v>42059.055999999997</v>
      </c>
      <c r="C25671" s="318">
        <f t="shared" si="582"/>
        <v>0.24499999999534339</v>
      </c>
      <c r="D25671" s="419">
        <f t="shared" si="583"/>
        <v>0.12249999999767169</v>
      </c>
      <c r="H25671" s="406"/>
      <c r="J25671" s="82">
        <v>14</v>
      </c>
      <c r="K25671" s="319">
        <v>2</v>
      </c>
    </row>
    <row r="25672" spans="1:11" x14ac:dyDescent="0.3">
      <c r="A25672" s="341">
        <v>44099.262499942131</v>
      </c>
      <c r="B25672" s="318">
        <v>42059.305</v>
      </c>
      <c r="C25672" s="318">
        <f t="shared" si="582"/>
        <v>0.24900000000343425</v>
      </c>
      <c r="D25672" s="419">
        <f t="shared" si="583"/>
        <v>0.12450000000171713</v>
      </c>
      <c r="H25672" s="406"/>
      <c r="J25672" s="82">
        <v>15</v>
      </c>
      <c r="K25672" s="320">
        <v>3</v>
      </c>
    </row>
    <row r="25673" spans="1:11" x14ac:dyDescent="0.3">
      <c r="A25673" s="341">
        <v>44099.304166608796</v>
      </c>
      <c r="B25673" s="318">
        <v>42059.548000000003</v>
      </c>
      <c r="C25673" s="318">
        <f t="shared" si="582"/>
        <v>0.24300000000221189</v>
      </c>
      <c r="D25673" s="419">
        <f t="shared" si="583"/>
        <v>0.12150000000110595</v>
      </c>
      <c r="H25673" s="406"/>
      <c r="J25673" s="82">
        <v>16</v>
      </c>
      <c r="K25673" s="321">
        <v>4</v>
      </c>
    </row>
    <row r="25674" spans="1:11" x14ac:dyDescent="0.3">
      <c r="A25674" s="341">
        <v>44099.34583327546</v>
      </c>
      <c r="B25674" s="318">
        <v>42059.788</v>
      </c>
      <c r="C25674" s="318">
        <f t="shared" si="582"/>
        <v>0.23999999999796273</v>
      </c>
      <c r="D25674" s="419">
        <f t="shared" si="583"/>
        <v>0.11999999999898137</v>
      </c>
      <c r="H25674" s="406"/>
      <c r="J25674" s="82">
        <v>17</v>
      </c>
      <c r="K25674" s="391">
        <v>1</v>
      </c>
    </row>
    <row r="25675" spans="1:11" x14ac:dyDescent="0.3">
      <c r="A25675" s="341">
        <v>44099.387499942131</v>
      </c>
      <c r="B25675" s="318">
        <v>42060.029000000002</v>
      </c>
      <c r="C25675" s="318">
        <f t="shared" si="582"/>
        <v>0.24100000000180444</v>
      </c>
      <c r="D25675" s="419">
        <f t="shared" si="583"/>
        <v>0.12050000000090222</v>
      </c>
      <c r="H25675" s="406"/>
      <c r="J25675" s="82">
        <v>18</v>
      </c>
      <c r="K25675" s="319">
        <v>2</v>
      </c>
    </row>
    <row r="25676" spans="1:11" x14ac:dyDescent="0.3">
      <c r="A25676" s="341">
        <v>44099.429166608796</v>
      </c>
      <c r="B25676" s="318">
        <v>42060.277000000002</v>
      </c>
      <c r="C25676" s="318">
        <f t="shared" si="582"/>
        <v>0.24799999999959255</v>
      </c>
      <c r="D25676" s="419">
        <f t="shared" si="583"/>
        <v>0.12399999999979627</v>
      </c>
      <c r="H25676" s="406"/>
      <c r="J25676" s="82">
        <v>19</v>
      </c>
      <c r="K25676" s="320">
        <v>3</v>
      </c>
    </row>
    <row r="25677" spans="1:11" x14ac:dyDescent="0.3">
      <c r="A25677" s="341">
        <v>44099.47083327546</v>
      </c>
      <c r="B25677" s="318">
        <v>42060.512000000002</v>
      </c>
      <c r="C25677" s="318">
        <f t="shared" si="582"/>
        <v>0.23500000000058208</v>
      </c>
      <c r="D25677" s="419">
        <f t="shared" si="583"/>
        <v>0.11750000000029104</v>
      </c>
      <c r="H25677" s="406"/>
      <c r="J25677" s="82">
        <v>20</v>
      </c>
      <c r="K25677" s="321">
        <v>4</v>
      </c>
    </row>
    <row r="25678" spans="1:11" x14ac:dyDescent="0.3">
      <c r="A25678" s="341">
        <v>44099.512499942131</v>
      </c>
      <c r="B25678" s="318">
        <v>42060.748</v>
      </c>
      <c r="C25678" s="318">
        <f t="shared" si="582"/>
        <v>0.23599999999714782</v>
      </c>
      <c r="D25678" s="419">
        <f t="shared" si="583"/>
        <v>0.11799999999857391</v>
      </c>
      <c r="H25678" s="406"/>
      <c r="J25678" s="82">
        <v>21</v>
      </c>
      <c r="K25678" s="391">
        <v>1</v>
      </c>
    </row>
    <row r="25679" spans="1:11" x14ac:dyDescent="0.3">
      <c r="A25679" s="341">
        <v>44099.554166608796</v>
      </c>
      <c r="B25679" s="318">
        <v>42060.99</v>
      </c>
      <c r="C25679" s="318">
        <f t="shared" si="582"/>
        <v>0.24199999999837019</v>
      </c>
      <c r="D25679" s="419">
        <f t="shared" si="583"/>
        <v>0.12099999999918509</v>
      </c>
      <c r="H25679" s="406"/>
      <c r="J25679" s="82">
        <v>22</v>
      </c>
      <c r="K25679" s="319">
        <v>2</v>
      </c>
    </row>
    <row r="25680" spans="1:11" x14ac:dyDescent="0.3">
      <c r="A25680" s="341">
        <v>44099.59583327546</v>
      </c>
      <c r="B25680" s="318">
        <v>42061.233999999997</v>
      </c>
      <c r="C25680" s="318">
        <f t="shared" si="582"/>
        <v>0.24399999999877764</v>
      </c>
      <c r="D25680" s="419">
        <f t="shared" si="583"/>
        <v>0.12199999999938882</v>
      </c>
      <c r="H25680" s="406"/>
      <c r="J25680" s="82">
        <v>23</v>
      </c>
      <c r="K25680" s="320">
        <v>3</v>
      </c>
    </row>
    <row r="25681" spans="1:11" x14ac:dyDescent="0.3">
      <c r="A25681" s="341">
        <v>44099.637499942131</v>
      </c>
      <c r="B25681" s="318">
        <v>42061.472000000002</v>
      </c>
      <c r="C25681" s="318">
        <f t="shared" si="582"/>
        <v>0.23800000000483124</v>
      </c>
      <c r="D25681" s="419">
        <f t="shared" si="583"/>
        <v>0.11900000000241562</v>
      </c>
      <c r="H25681" s="406"/>
      <c r="J25681" s="82">
        <v>24</v>
      </c>
      <c r="K25681" s="321">
        <v>4</v>
      </c>
    </row>
    <row r="25682" spans="1:11" x14ac:dyDescent="0.3">
      <c r="A25682" s="341">
        <v>44099.679166608796</v>
      </c>
      <c r="B25682" s="318">
        <v>42061.701999999997</v>
      </c>
      <c r="C25682" s="318">
        <f t="shared" si="582"/>
        <v>0.22999999999592546</v>
      </c>
      <c r="D25682" s="419">
        <f t="shared" si="583"/>
        <v>0.11499999999796273</v>
      </c>
      <c r="H25682" s="406"/>
      <c r="J25682" s="82">
        <v>25</v>
      </c>
      <c r="K25682" s="391">
        <v>1</v>
      </c>
    </row>
    <row r="25683" spans="1:11" x14ac:dyDescent="0.3">
      <c r="A25683" s="341">
        <v>44099.72083327546</v>
      </c>
      <c r="B25683" s="318">
        <v>42061.940999999999</v>
      </c>
      <c r="C25683" s="318">
        <f t="shared" si="582"/>
        <v>0.23900000000139698</v>
      </c>
      <c r="D25683" s="419">
        <f t="shared" si="583"/>
        <v>0.11950000000069849</v>
      </c>
      <c r="H25683" s="406"/>
      <c r="J25683" s="82">
        <v>26</v>
      </c>
      <c r="K25683" s="319">
        <v>2</v>
      </c>
    </row>
    <row r="25684" spans="1:11" x14ac:dyDescent="0.3">
      <c r="A25684" s="341">
        <v>44099.762499942131</v>
      </c>
      <c r="B25684" s="318">
        <v>42062.178</v>
      </c>
      <c r="C25684" s="318">
        <f t="shared" si="582"/>
        <v>0.23700000000098953</v>
      </c>
      <c r="D25684" s="419">
        <f t="shared" si="583"/>
        <v>0.11850000000049477</v>
      </c>
      <c r="H25684" s="406"/>
      <c r="J25684" s="82">
        <v>27</v>
      </c>
      <c r="K25684" s="320">
        <v>3</v>
      </c>
    </row>
    <row r="25685" spans="1:11" x14ac:dyDescent="0.3">
      <c r="A25685" s="341">
        <v>44099.804166608796</v>
      </c>
      <c r="B25685" s="318">
        <v>42062.411999999997</v>
      </c>
      <c r="C25685" s="318">
        <f t="shared" si="582"/>
        <v>0.23399999999674037</v>
      </c>
      <c r="D25685" s="419">
        <f t="shared" si="583"/>
        <v>0.11699999999837019</v>
      </c>
      <c r="H25685" s="406"/>
      <c r="J25685" s="82">
        <v>28</v>
      </c>
      <c r="K25685" s="321">
        <v>4</v>
      </c>
    </row>
    <row r="25686" spans="1:11" x14ac:dyDescent="0.3">
      <c r="A25686" s="341">
        <v>44099.84583327546</v>
      </c>
      <c r="B25686" s="318">
        <v>42062.641000000003</v>
      </c>
      <c r="C25686" s="318">
        <f t="shared" si="582"/>
        <v>0.22900000000663567</v>
      </c>
      <c r="D25686" s="419">
        <f t="shared" si="583"/>
        <v>0.11450000000331784</v>
      </c>
      <c r="H25686" s="406"/>
      <c r="J25686" s="82">
        <v>29</v>
      </c>
      <c r="K25686" s="391">
        <v>1</v>
      </c>
    </row>
    <row r="25687" spans="1:11" x14ac:dyDescent="0.3">
      <c r="A25687" s="341">
        <v>44099.887499942131</v>
      </c>
      <c r="B25687" s="318">
        <v>42062.877</v>
      </c>
      <c r="C25687" s="318">
        <f t="shared" si="582"/>
        <v>0.23599999999714782</v>
      </c>
      <c r="D25687" s="419">
        <f t="shared" si="583"/>
        <v>0.11799999999857391</v>
      </c>
      <c r="H25687" s="406"/>
      <c r="J25687" s="82">
        <v>30</v>
      </c>
      <c r="K25687" s="319">
        <v>2</v>
      </c>
    </row>
    <row r="25688" spans="1:11" x14ac:dyDescent="0.3">
      <c r="A25688" s="341">
        <v>44099.929166608796</v>
      </c>
      <c r="B25688" s="318">
        <v>42063.118000000002</v>
      </c>
      <c r="C25688" s="318">
        <f t="shared" si="582"/>
        <v>0.24100000000180444</v>
      </c>
      <c r="D25688" s="419">
        <f t="shared" si="583"/>
        <v>0.12050000000090222</v>
      </c>
      <c r="H25688" s="406"/>
      <c r="J25688" s="82">
        <v>31</v>
      </c>
      <c r="K25688" s="320">
        <v>3</v>
      </c>
    </row>
    <row r="25689" spans="1:11" x14ac:dyDescent="0.3">
      <c r="A25689" s="341">
        <v>44099.97083327546</v>
      </c>
      <c r="B25689" s="318">
        <v>42063.35</v>
      </c>
      <c r="C25689" s="318">
        <f t="shared" si="582"/>
        <v>0.23199999999633292</v>
      </c>
      <c r="D25689" s="419">
        <f t="shared" si="583"/>
        <v>0.11599999999816646</v>
      </c>
      <c r="E25689" s="336">
        <f>SUM(C25666:C25689)*7.4805194805</f>
        <v>42.803532467432753</v>
      </c>
      <c r="F25689" s="324">
        <f>AVERAGE(D25666:D25689)</f>
        <v>0.11920833333336607</v>
      </c>
      <c r="G25689" s="324">
        <f>_xlfn.STDEV.S(D25666:D25689)</f>
        <v>2.7737773124380683E-3</v>
      </c>
      <c r="H25689" s="406"/>
      <c r="J25689" s="82">
        <v>32</v>
      </c>
      <c r="K25689" s="321">
        <v>4</v>
      </c>
    </row>
    <row r="25690" spans="1:11" x14ac:dyDescent="0.3">
      <c r="A25690" s="341">
        <v>44100.012499942131</v>
      </c>
      <c r="B25690" s="318">
        <v>42063.58</v>
      </c>
      <c r="C25690" s="318">
        <f t="shared" si="582"/>
        <v>0.23000000000320142</v>
      </c>
      <c r="D25690" s="419">
        <f t="shared" si="583"/>
        <v>0.11500000000160071</v>
      </c>
      <c r="H25690" s="406"/>
      <c r="J25690" s="82">
        <v>33</v>
      </c>
      <c r="K25690" s="391">
        <v>1</v>
      </c>
    </row>
    <row r="25691" spans="1:11" x14ac:dyDescent="0.3">
      <c r="A25691" s="341">
        <v>44100.054166608796</v>
      </c>
      <c r="B25691" s="318">
        <v>42063.817999999999</v>
      </c>
      <c r="C25691" s="318">
        <f t="shared" si="582"/>
        <v>0.23799999999755528</v>
      </c>
      <c r="D25691" s="419">
        <f t="shared" si="583"/>
        <v>0.11899999999877764</v>
      </c>
      <c r="H25691" s="406"/>
      <c r="J25691" s="82">
        <v>34</v>
      </c>
      <c r="K25691" s="319">
        <v>2</v>
      </c>
    </row>
    <row r="25692" spans="1:11" x14ac:dyDescent="0.3">
      <c r="A25692" s="341">
        <v>44100.09583327546</v>
      </c>
      <c r="B25692" s="318">
        <v>42064.06</v>
      </c>
      <c r="C25692" s="318">
        <f t="shared" si="582"/>
        <v>0.24199999999837019</v>
      </c>
      <c r="D25692" s="419">
        <f t="shared" si="583"/>
        <v>0.12099999999918509</v>
      </c>
      <c r="H25692" s="406"/>
      <c r="J25692" s="82">
        <v>35</v>
      </c>
      <c r="K25692" s="320">
        <v>3</v>
      </c>
    </row>
    <row r="25693" spans="1:11" x14ac:dyDescent="0.3">
      <c r="A25693" s="341">
        <v>44100.137499942131</v>
      </c>
      <c r="B25693" s="318">
        <v>42064.303</v>
      </c>
      <c r="C25693" s="318">
        <f t="shared" si="582"/>
        <v>0.24300000000221189</v>
      </c>
      <c r="D25693" s="419">
        <f t="shared" si="583"/>
        <v>0.12150000000110595</v>
      </c>
      <c r="H25693" s="406"/>
      <c r="J25693" s="82">
        <v>36</v>
      </c>
      <c r="K25693" s="321">
        <v>4</v>
      </c>
    </row>
    <row r="25694" spans="1:11" x14ac:dyDescent="0.3">
      <c r="A25694" s="341">
        <v>44100.179166608796</v>
      </c>
      <c r="B25694" s="318">
        <v>42064.542999999998</v>
      </c>
      <c r="C25694" s="318">
        <f t="shared" si="582"/>
        <v>0.23999999999796273</v>
      </c>
      <c r="D25694" s="419">
        <f t="shared" si="583"/>
        <v>0.11999999999898137</v>
      </c>
      <c r="H25694" s="406"/>
      <c r="J25694" s="82">
        <v>37</v>
      </c>
      <c r="K25694" s="391">
        <v>1</v>
      </c>
    </row>
    <row r="25695" spans="1:11" x14ac:dyDescent="0.3">
      <c r="A25695" s="341">
        <v>44100.22083327546</v>
      </c>
      <c r="B25695" s="318">
        <v>42064.781999999999</v>
      </c>
      <c r="C25695" s="318">
        <f t="shared" si="582"/>
        <v>0.23900000000139698</v>
      </c>
      <c r="D25695" s="419">
        <f t="shared" si="583"/>
        <v>0.11950000000069849</v>
      </c>
      <c r="H25695" s="406"/>
      <c r="J25695" s="82">
        <v>38</v>
      </c>
      <c r="K25695" s="319">
        <v>2</v>
      </c>
    </row>
    <row r="25696" spans="1:11" x14ac:dyDescent="0.3">
      <c r="A25696" s="341">
        <v>44100.262499942131</v>
      </c>
      <c r="B25696" s="318">
        <v>42065.036</v>
      </c>
      <c r="C25696" s="318">
        <f t="shared" si="582"/>
        <v>0.25400000000081491</v>
      </c>
      <c r="D25696" s="419">
        <f t="shared" si="583"/>
        <v>0.12700000000040745</v>
      </c>
      <c r="H25696" s="406"/>
      <c r="J25696" s="82">
        <v>39</v>
      </c>
      <c r="K25696" s="320">
        <v>3</v>
      </c>
    </row>
    <row r="25697" spans="1:11" x14ac:dyDescent="0.3">
      <c r="A25697" s="341">
        <v>44100.304166608796</v>
      </c>
      <c r="B25697" s="318">
        <v>42065.281999999999</v>
      </c>
      <c r="C25697" s="318">
        <f t="shared" si="582"/>
        <v>0.24599999999918509</v>
      </c>
      <c r="D25697" s="419">
        <f t="shared" si="583"/>
        <v>0.12299999999959255</v>
      </c>
      <c r="H25697" s="406"/>
      <c r="J25697" s="82">
        <v>40</v>
      </c>
      <c r="K25697" s="321">
        <v>4</v>
      </c>
    </row>
    <row r="25698" spans="1:11" x14ac:dyDescent="0.3">
      <c r="A25698" s="341">
        <v>44100.34583327546</v>
      </c>
      <c r="B25698" s="318">
        <v>42065.521999999997</v>
      </c>
      <c r="C25698" s="318">
        <f t="shared" si="582"/>
        <v>0.23999999999796273</v>
      </c>
      <c r="D25698" s="419">
        <f t="shared" si="583"/>
        <v>0.11999999999898137</v>
      </c>
      <c r="H25698" s="406"/>
      <c r="J25698" s="82">
        <v>41</v>
      </c>
      <c r="K25698" s="391">
        <v>1</v>
      </c>
    </row>
    <row r="25699" spans="1:11" x14ac:dyDescent="0.3">
      <c r="A25699" s="341">
        <v>44100.387499942131</v>
      </c>
      <c r="B25699" s="318">
        <v>42065.752</v>
      </c>
      <c r="C25699" s="318">
        <f t="shared" si="582"/>
        <v>0.23000000000320142</v>
      </c>
      <c r="D25699" s="419">
        <f t="shared" si="583"/>
        <v>0.11500000000160071</v>
      </c>
      <c r="H25699" s="406"/>
      <c r="J25699" s="82">
        <v>42</v>
      </c>
      <c r="K25699" s="319">
        <v>2</v>
      </c>
    </row>
    <row r="25700" spans="1:11" x14ac:dyDescent="0.3">
      <c r="A25700" s="341">
        <v>44100.429166608796</v>
      </c>
      <c r="B25700" s="318">
        <v>42066.01</v>
      </c>
      <c r="C25700" s="318">
        <f t="shared" si="582"/>
        <v>0.25800000000162981</v>
      </c>
      <c r="D25700" s="419">
        <f t="shared" si="583"/>
        <v>0.12900000000081491</v>
      </c>
      <c r="H25700" s="406"/>
      <c r="J25700" s="82">
        <v>43</v>
      </c>
      <c r="K25700" s="320">
        <v>3</v>
      </c>
    </row>
    <row r="25701" spans="1:11" x14ac:dyDescent="0.3">
      <c r="A25701" s="341">
        <v>44100.47083327546</v>
      </c>
      <c r="B25701" s="318">
        <v>42066.256999999998</v>
      </c>
      <c r="C25701" s="318">
        <f t="shared" si="582"/>
        <v>0.24699999999575084</v>
      </c>
      <c r="D25701" s="419">
        <f t="shared" si="583"/>
        <v>0.12349999999787542</v>
      </c>
      <c r="H25701" s="406"/>
      <c r="J25701" s="82">
        <v>44</v>
      </c>
      <c r="K25701" s="321">
        <v>4</v>
      </c>
    </row>
    <row r="25702" spans="1:11" x14ac:dyDescent="0.3">
      <c r="A25702" s="341">
        <v>44100.512499942131</v>
      </c>
      <c r="B25702" s="318">
        <v>42066.487999999998</v>
      </c>
      <c r="C25702" s="318">
        <f t="shared" si="582"/>
        <v>0.23099999999976717</v>
      </c>
      <c r="D25702" s="419">
        <f t="shared" si="583"/>
        <v>0.11549999999988358</v>
      </c>
      <c r="H25702" s="406"/>
      <c r="J25702" s="82">
        <v>45</v>
      </c>
      <c r="K25702" s="391">
        <v>1</v>
      </c>
    </row>
    <row r="25703" spans="1:11" x14ac:dyDescent="0.3">
      <c r="A25703" s="341">
        <v>44100.554166608796</v>
      </c>
      <c r="B25703" s="318">
        <v>42066.718999999997</v>
      </c>
      <c r="C25703" s="318">
        <f t="shared" si="582"/>
        <v>0.23099999999976717</v>
      </c>
      <c r="D25703" s="419">
        <f t="shared" si="583"/>
        <v>0.11549999999988358</v>
      </c>
      <c r="H25703" s="406"/>
      <c r="J25703" s="82">
        <v>46</v>
      </c>
      <c r="K25703" s="319">
        <v>2</v>
      </c>
    </row>
    <row r="25704" spans="1:11" x14ac:dyDescent="0.3">
      <c r="A25704" s="341">
        <v>44100.59583327546</v>
      </c>
      <c r="B25704" s="318">
        <v>42066.961000000003</v>
      </c>
      <c r="C25704" s="318">
        <f t="shared" si="582"/>
        <v>0.24200000000564614</v>
      </c>
      <c r="D25704" s="419">
        <f t="shared" si="583"/>
        <v>0.12100000000282307</v>
      </c>
      <c r="H25704" s="406"/>
      <c r="J25704" s="82">
        <v>47</v>
      </c>
      <c r="K25704" s="320">
        <v>3</v>
      </c>
    </row>
    <row r="25705" spans="1:11" x14ac:dyDescent="0.3">
      <c r="A25705" s="341">
        <v>44100.637499942131</v>
      </c>
      <c r="B25705" s="318">
        <v>42067.207000000002</v>
      </c>
      <c r="C25705" s="318">
        <f t="shared" si="582"/>
        <v>0.24599999999918509</v>
      </c>
      <c r="D25705" s="419">
        <f t="shared" si="583"/>
        <v>0.12299999999959255</v>
      </c>
      <c r="H25705" s="406"/>
      <c r="J25705" s="82">
        <v>48</v>
      </c>
      <c r="K25705" s="321">
        <v>4</v>
      </c>
    </row>
    <row r="25706" spans="1:11" x14ac:dyDescent="0.3">
      <c r="A25706" s="341">
        <v>44100.679166608796</v>
      </c>
      <c r="B25706" s="318">
        <v>42067.438999999998</v>
      </c>
      <c r="C25706" s="318">
        <f t="shared" si="582"/>
        <v>0.23199999999633292</v>
      </c>
      <c r="D25706" s="419">
        <f t="shared" si="583"/>
        <v>0.11599999999816646</v>
      </c>
      <c r="H25706" s="406"/>
      <c r="J25706" s="82">
        <v>49</v>
      </c>
      <c r="K25706" s="391">
        <v>1</v>
      </c>
    </row>
    <row r="25707" spans="1:11" x14ac:dyDescent="0.3">
      <c r="A25707" s="341">
        <v>44100.72083327546</v>
      </c>
      <c r="B25707" s="318">
        <v>42067.667999999998</v>
      </c>
      <c r="C25707" s="318">
        <f t="shared" si="582"/>
        <v>0.22899999999935972</v>
      </c>
      <c r="D25707" s="419">
        <f t="shared" si="583"/>
        <v>0.11449999999967986</v>
      </c>
      <c r="H25707" s="406"/>
      <c r="J25707" s="82">
        <v>50</v>
      </c>
      <c r="K25707" s="319">
        <v>2</v>
      </c>
    </row>
    <row r="25708" spans="1:11" x14ac:dyDescent="0.3">
      <c r="A25708" s="341">
        <v>44100.762499942131</v>
      </c>
      <c r="B25708" s="318">
        <v>42067.911999999997</v>
      </c>
      <c r="C25708" s="318">
        <f t="shared" si="582"/>
        <v>0.24399999999877764</v>
      </c>
      <c r="D25708" s="419">
        <f t="shared" si="583"/>
        <v>0.12199999999938882</v>
      </c>
      <c r="H25708" s="406"/>
      <c r="J25708" s="82">
        <v>51</v>
      </c>
      <c r="K25708" s="320">
        <v>3</v>
      </c>
    </row>
    <row r="25709" spans="1:11" x14ac:dyDescent="0.3">
      <c r="A25709" s="341">
        <v>44100.804166608796</v>
      </c>
      <c r="B25709" s="318">
        <v>42068.160000000003</v>
      </c>
      <c r="C25709" s="318">
        <f t="shared" si="582"/>
        <v>0.2480000000068685</v>
      </c>
      <c r="D25709" s="419">
        <f t="shared" si="583"/>
        <v>0.12400000000343425</v>
      </c>
      <c r="H25709" s="406"/>
      <c r="J25709" s="82">
        <v>52</v>
      </c>
      <c r="K25709" s="321">
        <v>4</v>
      </c>
    </row>
    <row r="25710" spans="1:11" x14ac:dyDescent="0.3">
      <c r="A25710" s="341">
        <v>44100.84583327546</v>
      </c>
      <c r="B25710" s="318">
        <v>42068.398000000001</v>
      </c>
      <c r="C25710" s="318">
        <f t="shared" si="582"/>
        <v>0.23799999999755528</v>
      </c>
      <c r="D25710" s="419">
        <f t="shared" si="583"/>
        <v>0.11899999999877764</v>
      </c>
      <c r="H25710" s="406"/>
      <c r="J25710" s="82">
        <v>53</v>
      </c>
      <c r="K25710" s="391">
        <v>1</v>
      </c>
    </row>
    <row r="25711" spans="1:11" x14ac:dyDescent="0.3">
      <c r="A25711" s="341">
        <v>44100.887499942131</v>
      </c>
      <c r="B25711" s="318">
        <v>42068.635999999999</v>
      </c>
      <c r="C25711" s="318">
        <f t="shared" si="582"/>
        <v>0.23799999999755528</v>
      </c>
      <c r="D25711" s="419">
        <f t="shared" si="583"/>
        <v>0.11899999999877764</v>
      </c>
      <c r="H25711" s="406"/>
      <c r="J25711" s="82">
        <v>54</v>
      </c>
      <c r="K25711" s="319">
        <v>2</v>
      </c>
    </row>
    <row r="25712" spans="1:11" x14ac:dyDescent="0.3">
      <c r="A25712" s="341">
        <v>44100.929166608796</v>
      </c>
      <c r="B25712" s="318">
        <v>42068.88</v>
      </c>
      <c r="C25712" s="318">
        <f t="shared" si="582"/>
        <v>0.24399999999877764</v>
      </c>
      <c r="D25712" s="419">
        <f t="shared" si="583"/>
        <v>0.12199999999938882</v>
      </c>
      <c r="H25712" s="406"/>
      <c r="J25712" s="82">
        <v>55</v>
      </c>
      <c r="K25712" s="320">
        <v>3</v>
      </c>
    </row>
    <row r="25713" spans="1:11" x14ac:dyDescent="0.3">
      <c r="A25713" s="341">
        <v>44100.97083327546</v>
      </c>
      <c r="B25713" s="318">
        <v>42069.129000000001</v>
      </c>
      <c r="C25713" s="318">
        <f t="shared" si="582"/>
        <v>0.24900000000343425</v>
      </c>
      <c r="D25713" s="419">
        <f t="shared" si="583"/>
        <v>0.12450000000171713</v>
      </c>
      <c r="E25713" s="336">
        <f>SUM(C25690:C25713)*7.4805194805</f>
        <v>43.22992207782648</v>
      </c>
      <c r="F25713" s="324">
        <f>AVERAGE(D25690:D25713)</f>
        <v>0.12039583333338062</v>
      </c>
      <c r="G25713" s="324">
        <f>_xlfn.STDEV.S(D25690:D25713)</f>
        <v>3.8729248770390666E-3</v>
      </c>
      <c r="H25713" s="406"/>
      <c r="J25713" s="82">
        <v>56</v>
      </c>
      <c r="K25713" s="321">
        <v>4</v>
      </c>
    </row>
    <row r="25714" spans="1:11" x14ac:dyDescent="0.3">
      <c r="A25714" s="341">
        <v>44101.012499942131</v>
      </c>
      <c r="B25714" s="318">
        <v>42069.377999999997</v>
      </c>
      <c r="C25714" s="318">
        <f t="shared" si="582"/>
        <v>0.24899999999615829</v>
      </c>
      <c r="D25714" s="419">
        <f t="shared" si="583"/>
        <v>0.12449999999807915</v>
      </c>
      <c r="H25714" s="406"/>
      <c r="J25714" s="82">
        <v>57</v>
      </c>
      <c r="K25714" s="391">
        <v>1</v>
      </c>
    </row>
    <row r="25715" spans="1:11" x14ac:dyDescent="0.3">
      <c r="A25715" s="341">
        <v>44101.054166608796</v>
      </c>
      <c r="B25715" s="318">
        <v>42069.616999999998</v>
      </c>
      <c r="C25715" s="318">
        <f t="shared" si="582"/>
        <v>0.23900000000139698</v>
      </c>
      <c r="D25715" s="419">
        <f t="shared" si="583"/>
        <v>0.11950000000069849</v>
      </c>
      <c r="H25715" s="406"/>
      <c r="J25715" s="82">
        <v>58</v>
      </c>
      <c r="K25715" s="319">
        <v>2</v>
      </c>
    </row>
    <row r="25716" spans="1:11" x14ac:dyDescent="0.3">
      <c r="A25716" s="341">
        <v>44101.09583327546</v>
      </c>
      <c r="B25716" s="318">
        <v>42069.862000000001</v>
      </c>
      <c r="C25716" s="318">
        <f t="shared" si="582"/>
        <v>0.24500000000261934</v>
      </c>
      <c r="D25716" s="419">
        <f t="shared" si="583"/>
        <v>0.12250000000130967</v>
      </c>
      <c r="H25716" s="406"/>
      <c r="J25716" s="82">
        <v>59</v>
      </c>
      <c r="K25716" s="320">
        <v>3</v>
      </c>
    </row>
    <row r="25717" spans="1:11" x14ac:dyDescent="0.3">
      <c r="A25717" s="341">
        <v>44101.137499942131</v>
      </c>
      <c r="B25717" s="318">
        <v>42070.118000000002</v>
      </c>
      <c r="C25717" s="318">
        <f t="shared" si="582"/>
        <v>0.25600000000122236</v>
      </c>
      <c r="D25717" s="419">
        <f t="shared" si="583"/>
        <v>0.12800000000061118</v>
      </c>
      <c r="H25717" s="406"/>
      <c r="J25717" s="82">
        <v>60</v>
      </c>
      <c r="K25717" s="321">
        <v>4</v>
      </c>
    </row>
    <row r="25718" spans="1:11" x14ac:dyDescent="0.3">
      <c r="A25718" s="341">
        <v>44101.179166608796</v>
      </c>
      <c r="B25718" s="318">
        <v>42070.37</v>
      </c>
      <c r="C25718" s="318">
        <f t="shared" si="582"/>
        <v>0.25200000000040745</v>
      </c>
      <c r="D25718" s="419">
        <f t="shared" si="583"/>
        <v>0.12600000000020373</v>
      </c>
      <c r="H25718" s="406"/>
      <c r="J25718" s="82">
        <v>61</v>
      </c>
      <c r="K25718" s="391">
        <v>1</v>
      </c>
    </row>
    <row r="25719" spans="1:11" x14ac:dyDescent="0.3">
      <c r="A25719" s="341">
        <v>44101.22083327546</v>
      </c>
      <c r="B25719" s="318">
        <v>42070.62</v>
      </c>
      <c r="C25719" s="318">
        <f t="shared" si="582"/>
        <v>0.25</v>
      </c>
      <c r="D25719" s="419">
        <f t="shared" si="583"/>
        <v>0.125</v>
      </c>
      <c r="H25719" s="406"/>
      <c r="J25719" s="82">
        <v>62</v>
      </c>
      <c r="K25719" s="319">
        <v>2</v>
      </c>
    </row>
    <row r="25720" spans="1:11" x14ac:dyDescent="0.3">
      <c r="A25720" s="341">
        <v>44101.262499942131</v>
      </c>
      <c r="B25720" s="318">
        <v>42070.872000000003</v>
      </c>
      <c r="C25720" s="318">
        <f t="shared" si="582"/>
        <v>0.25200000000040745</v>
      </c>
      <c r="D25720" s="419">
        <f t="shared" si="583"/>
        <v>0.12600000000020373</v>
      </c>
      <c r="H25720" s="406"/>
      <c r="J25720" s="82">
        <v>63</v>
      </c>
      <c r="K25720" s="320">
        <v>3</v>
      </c>
    </row>
    <row r="25721" spans="1:11" x14ac:dyDescent="0.3">
      <c r="A25721" s="341">
        <v>44101.304166608796</v>
      </c>
      <c r="B25721" s="318">
        <v>42071.127999999997</v>
      </c>
      <c r="C25721" s="318">
        <f t="shared" si="582"/>
        <v>0.2559999999939464</v>
      </c>
      <c r="D25721" s="419">
        <f t="shared" si="583"/>
        <v>0.1279999999969732</v>
      </c>
      <c r="H25721" s="406"/>
      <c r="J25721" s="82">
        <v>64</v>
      </c>
      <c r="K25721" s="321">
        <v>4</v>
      </c>
    </row>
    <row r="25722" spans="1:11" x14ac:dyDescent="0.3">
      <c r="A25722" s="341">
        <v>44101.34583327546</v>
      </c>
      <c r="B25722" s="318">
        <v>42071.377</v>
      </c>
      <c r="C25722" s="318">
        <f t="shared" si="582"/>
        <v>0.24900000000343425</v>
      </c>
      <c r="D25722" s="419">
        <f t="shared" si="583"/>
        <v>0.12450000000171713</v>
      </c>
      <c r="H25722" s="406"/>
      <c r="J25722" s="82">
        <v>65</v>
      </c>
      <c r="K25722" s="391">
        <v>1</v>
      </c>
    </row>
    <row r="25723" spans="1:11" x14ac:dyDescent="0.3">
      <c r="A25723" s="341">
        <v>44101.387499942131</v>
      </c>
      <c r="B25723" s="318">
        <v>42071.62</v>
      </c>
      <c r="C25723" s="318">
        <f t="shared" ref="C25723:C25856" si="584">B25723-B25722</f>
        <v>0.24300000000221189</v>
      </c>
      <c r="D25723" s="419">
        <f t="shared" ref="D25723:D25856" si="585">C25723/2</f>
        <v>0.12150000000110595</v>
      </c>
      <c r="H25723" s="406"/>
      <c r="J25723" s="82">
        <v>66</v>
      </c>
      <c r="K25723" s="319">
        <v>2</v>
      </c>
    </row>
    <row r="25724" spans="1:11" x14ac:dyDescent="0.3">
      <c r="A25724" s="341">
        <v>44101.429166608796</v>
      </c>
      <c r="B25724" s="318">
        <v>42071.868000000002</v>
      </c>
      <c r="C25724" s="318">
        <f t="shared" si="584"/>
        <v>0.24799999999959255</v>
      </c>
      <c r="D25724" s="419">
        <f t="shared" si="585"/>
        <v>0.12399999999979627</v>
      </c>
      <c r="H25724" s="406"/>
      <c r="J25724" s="82">
        <v>67</v>
      </c>
      <c r="K25724" s="320">
        <v>3</v>
      </c>
    </row>
    <row r="25725" spans="1:11" x14ac:dyDescent="0.3">
      <c r="A25725" s="341">
        <v>44101.47083327546</v>
      </c>
      <c r="B25725" s="318">
        <v>42072.12</v>
      </c>
      <c r="C25725" s="318">
        <f t="shared" si="584"/>
        <v>0.25200000000040745</v>
      </c>
      <c r="D25725" s="419">
        <f t="shared" si="585"/>
        <v>0.12600000000020373</v>
      </c>
      <c r="H25725" s="406"/>
      <c r="J25725" s="82">
        <v>68</v>
      </c>
      <c r="K25725" s="321">
        <v>4</v>
      </c>
    </row>
    <row r="25726" spans="1:11" x14ac:dyDescent="0.3">
      <c r="A25726" s="341">
        <v>44101.512499942131</v>
      </c>
      <c r="B25726" s="318">
        <v>42072.362999999998</v>
      </c>
      <c r="C25726" s="318">
        <f t="shared" si="584"/>
        <v>0.24299999999493593</v>
      </c>
      <c r="D25726" s="419">
        <f t="shared" si="585"/>
        <v>0.12149999999746797</v>
      </c>
      <c r="H25726" s="406"/>
      <c r="J25726" s="82">
        <v>69</v>
      </c>
      <c r="K25726" s="391">
        <v>1</v>
      </c>
    </row>
    <row r="25727" spans="1:11" x14ac:dyDescent="0.3">
      <c r="A25727" s="341">
        <v>44101.554166608796</v>
      </c>
      <c r="B25727" s="318">
        <v>42072.6</v>
      </c>
      <c r="C25727" s="318">
        <f t="shared" si="584"/>
        <v>0.23700000000098953</v>
      </c>
      <c r="D25727" s="419">
        <f t="shared" si="585"/>
        <v>0.11850000000049477</v>
      </c>
      <c r="H25727" s="406"/>
      <c r="J25727" s="82">
        <v>70</v>
      </c>
      <c r="K25727" s="319">
        <v>2</v>
      </c>
    </row>
    <row r="25728" spans="1:11" x14ac:dyDescent="0.3">
      <c r="A25728" s="341">
        <v>44101.59583327546</v>
      </c>
      <c r="B25728" s="318">
        <v>42072.841</v>
      </c>
      <c r="C25728" s="318">
        <f t="shared" si="584"/>
        <v>0.24100000000180444</v>
      </c>
      <c r="D25728" s="419">
        <f t="shared" si="585"/>
        <v>0.12050000000090222</v>
      </c>
      <c r="H25728" s="406"/>
      <c r="J25728" s="82">
        <v>71</v>
      </c>
      <c r="K25728" s="320">
        <v>3</v>
      </c>
    </row>
    <row r="25729" spans="1:11" x14ac:dyDescent="0.3">
      <c r="A25729" s="341">
        <v>44101.637499942131</v>
      </c>
      <c r="B25729" s="318">
        <v>42073.092299999997</v>
      </c>
      <c r="C25729" s="318">
        <f t="shared" si="584"/>
        <v>0.25129999999626307</v>
      </c>
      <c r="D25729" s="419">
        <f t="shared" si="585"/>
        <v>0.12564999999813153</v>
      </c>
      <c r="H25729" s="406"/>
      <c r="J25729" s="82">
        <v>72</v>
      </c>
      <c r="K25729" s="321">
        <v>4</v>
      </c>
    </row>
    <row r="25730" spans="1:11" x14ac:dyDescent="0.3">
      <c r="A25730" s="341">
        <v>44101.679166608796</v>
      </c>
      <c r="B25730" s="318">
        <v>42073.34</v>
      </c>
      <c r="C25730" s="318">
        <f t="shared" si="584"/>
        <v>0.24769999999989523</v>
      </c>
      <c r="D25730" s="419">
        <f t="shared" si="585"/>
        <v>0.12384999999994761</v>
      </c>
      <c r="H25730" s="406"/>
      <c r="J25730" s="82">
        <v>73</v>
      </c>
      <c r="K25730" s="391">
        <v>1</v>
      </c>
    </row>
    <row r="25731" spans="1:11" x14ac:dyDescent="0.3">
      <c r="A25731" s="341">
        <v>44101.72083327546</v>
      </c>
      <c r="B25731" s="318">
        <v>42073.578000000001</v>
      </c>
      <c r="C25731" s="318">
        <f t="shared" si="584"/>
        <v>0.23800000000483124</v>
      </c>
      <c r="D25731" s="419">
        <f t="shared" si="585"/>
        <v>0.11900000000241562</v>
      </c>
      <c r="H25731" s="406"/>
      <c r="J25731" s="82">
        <v>74</v>
      </c>
      <c r="K25731" s="319">
        <v>2</v>
      </c>
    </row>
    <row r="25732" spans="1:11" x14ac:dyDescent="0.3">
      <c r="A25732" s="341">
        <v>44101.762499942131</v>
      </c>
      <c r="B25732" s="318">
        <v>42073.813000000002</v>
      </c>
      <c r="C25732" s="318">
        <f t="shared" si="584"/>
        <v>0.23500000000058208</v>
      </c>
      <c r="D25732" s="419">
        <f t="shared" si="585"/>
        <v>0.11750000000029104</v>
      </c>
      <c r="H25732" s="406"/>
      <c r="J25732" s="82">
        <v>75</v>
      </c>
      <c r="K25732" s="320">
        <v>3</v>
      </c>
    </row>
    <row r="25733" spans="1:11" x14ac:dyDescent="0.3">
      <c r="A25733" s="341">
        <v>44101.804166608796</v>
      </c>
      <c r="B25733" s="318">
        <v>42074.061000000002</v>
      </c>
      <c r="C25733" s="318">
        <f t="shared" si="584"/>
        <v>0.24799999999959255</v>
      </c>
      <c r="D25733" s="419">
        <f t="shared" si="585"/>
        <v>0.12399999999979627</v>
      </c>
      <c r="H25733" s="406"/>
      <c r="J25733" s="82">
        <v>76</v>
      </c>
      <c r="K25733" s="321">
        <v>4</v>
      </c>
    </row>
    <row r="25734" spans="1:11" x14ac:dyDescent="0.3">
      <c r="A25734" s="341">
        <v>44101.84583327546</v>
      </c>
      <c r="B25734" s="318">
        <v>42074.307999999997</v>
      </c>
      <c r="C25734" s="318">
        <f t="shared" si="584"/>
        <v>0.24699999999575084</v>
      </c>
      <c r="D25734" s="419">
        <f t="shared" si="585"/>
        <v>0.12349999999787542</v>
      </c>
      <c r="H25734" s="406"/>
      <c r="J25734" s="82">
        <v>77</v>
      </c>
      <c r="K25734" s="391">
        <v>1</v>
      </c>
    </row>
    <row r="25735" spans="1:11" x14ac:dyDescent="0.3">
      <c r="A25735" s="341">
        <v>44101.887499942131</v>
      </c>
      <c r="B25735" s="318">
        <v>42074.544999999998</v>
      </c>
      <c r="C25735" s="318">
        <f t="shared" si="584"/>
        <v>0.23700000000098953</v>
      </c>
      <c r="D25735" s="419">
        <f t="shared" si="585"/>
        <v>0.11850000000049477</v>
      </c>
      <c r="H25735" s="406"/>
      <c r="J25735" s="82">
        <v>78</v>
      </c>
      <c r="K25735" s="319">
        <v>2</v>
      </c>
    </row>
    <row r="25736" spans="1:11" x14ac:dyDescent="0.3">
      <c r="A25736" s="341">
        <v>44101.929166608796</v>
      </c>
      <c r="B25736" s="318">
        <v>42074.78</v>
      </c>
      <c r="C25736" s="318">
        <f t="shared" si="584"/>
        <v>0.23500000000058208</v>
      </c>
      <c r="D25736" s="419">
        <f t="shared" si="585"/>
        <v>0.11750000000029104</v>
      </c>
      <c r="H25736" s="406"/>
      <c r="J25736" s="82">
        <v>79</v>
      </c>
      <c r="K25736" s="320">
        <v>3</v>
      </c>
    </row>
    <row r="25737" spans="1:11" x14ac:dyDescent="0.3">
      <c r="A25737" s="341">
        <v>44101.97083327546</v>
      </c>
      <c r="B25737" s="318">
        <v>42075.029000000002</v>
      </c>
      <c r="C25737" s="318">
        <f t="shared" si="584"/>
        <v>0.24900000000343425</v>
      </c>
      <c r="D25737" s="419">
        <f t="shared" si="585"/>
        <v>0.12450000000171713</v>
      </c>
      <c r="E25737" s="336">
        <f>SUM(C25714:C25737)*7.4805194805</f>
        <v>44.135064934960887</v>
      </c>
      <c r="F25737" s="324">
        <f>AVERAGE(D25714:D25737)</f>
        <v>0.12291666666669698</v>
      </c>
      <c r="G25737" s="324">
        <f>_xlfn.STDEV.S(D25714:D25737)</f>
        <v>3.2156433750969225E-3</v>
      </c>
      <c r="H25737" s="404"/>
      <c r="I25737" s="344">
        <f>AVERAGE(D25569:D25737)</f>
        <v>0.11984821428571497</v>
      </c>
      <c r="J25737" s="82">
        <v>80</v>
      </c>
      <c r="K25737" s="321">
        <v>4</v>
      </c>
    </row>
    <row r="25738" spans="1:11" x14ac:dyDescent="0.3">
      <c r="A25738" s="341">
        <v>44102.012499942131</v>
      </c>
      <c r="B25738" s="318">
        <v>42075.28</v>
      </c>
      <c r="C25738" s="318">
        <f t="shared" si="584"/>
        <v>0.25099999999656575</v>
      </c>
      <c r="D25738" s="419">
        <f t="shared" si="585"/>
        <v>0.12549999999828287</v>
      </c>
      <c r="H25738" s="406"/>
      <c r="J25738" s="82">
        <v>81</v>
      </c>
      <c r="K25738" s="391">
        <v>1</v>
      </c>
    </row>
    <row r="25739" spans="1:11" x14ac:dyDescent="0.3">
      <c r="A25739" s="341">
        <v>44102.054166608796</v>
      </c>
      <c r="B25739" s="318">
        <v>42075.527000000002</v>
      </c>
      <c r="C25739" s="318">
        <f t="shared" si="584"/>
        <v>0.2470000000030268</v>
      </c>
      <c r="D25739" s="419">
        <f t="shared" si="585"/>
        <v>0.1235000000015134</v>
      </c>
      <c r="H25739" s="406"/>
      <c r="J25739" s="82">
        <v>82</v>
      </c>
      <c r="K25739" s="319">
        <v>2</v>
      </c>
    </row>
    <row r="25740" spans="1:11" x14ac:dyDescent="0.3">
      <c r="A25740" s="341">
        <v>44102.09583327546</v>
      </c>
      <c r="B25740" s="318">
        <v>42075.767999999996</v>
      </c>
      <c r="C25740" s="318">
        <f t="shared" si="584"/>
        <v>0.24099999999452848</v>
      </c>
      <c r="D25740" s="419">
        <f t="shared" si="585"/>
        <v>0.12049999999726424</v>
      </c>
      <c r="H25740" s="406"/>
      <c r="J25740" s="82">
        <v>83</v>
      </c>
      <c r="K25740" s="320">
        <v>3</v>
      </c>
    </row>
    <row r="25741" spans="1:11" x14ac:dyDescent="0.3">
      <c r="A25741" s="341">
        <v>44102.137499942131</v>
      </c>
      <c r="B25741" s="318">
        <v>42076.017999999996</v>
      </c>
      <c r="C25741" s="318">
        <f t="shared" si="584"/>
        <v>0.25</v>
      </c>
      <c r="D25741" s="419">
        <f t="shared" si="585"/>
        <v>0.125</v>
      </c>
      <c r="H25741" s="406"/>
      <c r="J25741" s="82">
        <v>84</v>
      </c>
      <c r="K25741" s="321">
        <v>4</v>
      </c>
    </row>
    <row r="25742" spans="1:11" x14ac:dyDescent="0.3">
      <c r="A25742" s="341">
        <v>44102.179166608796</v>
      </c>
      <c r="B25742" s="318">
        <v>42076.275000000001</v>
      </c>
      <c r="C25742" s="318">
        <f t="shared" si="584"/>
        <v>0.25700000000506407</v>
      </c>
      <c r="D25742" s="419">
        <f t="shared" si="585"/>
        <v>0.12850000000253203</v>
      </c>
      <c r="H25742" s="406"/>
      <c r="J25742" s="82">
        <v>85</v>
      </c>
      <c r="K25742" s="391">
        <v>1</v>
      </c>
    </row>
    <row r="25743" spans="1:11" x14ac:dyDescent="0.3">
      <c r="A25743" s="341">
        <v>44102.22083327546</v>
      </c>
      <c r="B25743" s="318">
        <v>42076.527999999998</v>
      </c>
      <c r="C25743" s="318">
        <f t="shared" si="584"/>
        <v>0.2529999999969732</v>
      </c>
      <c r="D25743" s="419">
        <f t="shared" si="585"/>
        <v>0.1264999999984866</v>
      </c>
      <c r="H25743" s="406"/>
      <c r="J25743" s="82">
        <v>86</v>
      </c>
      <c r="K25743" s="319">
        <v>2</v>
      </c>
    </row>
    <row r="25744" spans="1:11" x14ac:dyDescent="0.3">
      <c r="A25744" s="341">
        <v>44102.262499942131</v>
      </c>
      <c r="B25744" s="318">
        <v>42076.775000000001</v>
      </c>
      <c r="C25744" s="318">
        <f t="shared" si="584"/>
        <v>0.2470000000030268</v>
      </c>
      <c r="D25744" s="419">
        <f t="shared" si="585"/>
        <v>0.1235000000015134</v>
      </c>
      <c r="H25744" s="406"/>
      <c r="J25744" s="82">
        <v>87</v>
      </c>
      <c r="K25744" s="320">
        <v>3</v>
      </c>
    </row>
    <row r="25745" spans="1:12" x14ac:dyDescent="0.3">
      <c r="A25745" s="341">
        <v>44102.304166608796</v>
      </c>
      <c r="B25745" s="318">
        <v>42077.03</v>
      </c>
      <c r="C25745" s="318">
        <f t="shared" si="584"/>
        <v>0.25499999999738066</v>
      </c>
      <c r="D25745" s="419">
        <f t="shared" si="585"/>
        <v>0.12749999999869033</v>
      </c>
      <c r="H25745" s="406"/>
      <c r="J25745" s="82">
        <v>88</v>
      </c>
      <c r="K25745" s="321">
        <v>4</v>
      </c>
    </row>
    <row r="25746" spans="1:12" x14ac:dyDescent="0.3">
      <c r="A25746" s="341">
        <v>44102.34583327546</v>
      </c>
      <c r="B25746" s="318">
        <v>42077.281000000003</v>
      </c>
      <c r="C25746" s="318">
        <f t="shared" si="584"/>
        <v>0.25100000000384171</v>
      </c>
      <c r="D25746" s="419">
        <f t="shared" si="585"/>
        <v>0.12550000000192085</v>
      </c>
      <c r="H25746" s="406"/>
      <c r="J25746" s="82">
        <v>89</v>
      </c>
      <c r="K25746" s="391">
        <v>1</v>
      </c>
    </row>
    <row r="25747" spans="1:12" x14ac:dyDescent="0.3">
      <c r="A25747" s="341">
        <v>44102.387499942131</v>
      </c>
      <c r="B25747" s="318">
        <v>42077.525999999998</v>
      </c>
      <c r="C25747" s="318">
        <f t="shared" si="584"/>
        <v>0.24499999999534339</v>
      </c>
      <c r="D25747" s="419">
        <f t="shared" si="585"/>
        <v>0.12249999999767169</v>
      </c>
      <c r="H25747" s="406"/>
      <c r="J25747" s="82">
        <v>90</v>
      </c>
      <c r="K25747" s="319">
        <v>2</v>
      </c>
    </row>
    <row r="25748" spans="1:12" x14ac:dyDescent="0.3">
      <c r="A25748" s="341">
        <v>44102.429166608796</v>
      </c>
      <c r="B25748" s="318">
        <v>42077.77</v>
      </c>
      <c r="C25748" s="318">
        <f t="shared" si="584"/>
        <v>0.24399999999877764</v>
      </c>
      <c r="D25748" s="419">
        <f t="shared" si="585"/>
        <v>0.12199999999938882</v>
      </c>
      <c r="H25748" s="406"/>
      <c r="J25748" s="82">
        <v>91</v>
      </c>
      <c r="K25748" s="320">
        <v>3</v>
      </c>
    </row>
    <row r="25749" spans="1:12" x14ac:dyDescent="0.3">
      <c r="A25749" s="341">
        <v>44102.47083327546</v>
      </c>
      <c r="B25749" s="318">
        <v>42078.021999999997</v>
      </c>
      <c r="C25749" s="318">
        <f t="shared" si="584"/>
        <v>0.25200000000040745</v>
      </c>
      <c r="D25749" s="419">
        <f t="shared" si="585"/>
        <v>0.12600000000020373</v>
      </c>
      <c r="H25749" s="406"/>
      <c r="J25749" s="82">
        <v>92</v>
      </c>
      <c r="K25749" s="321">
        <v>4</v>
      </c>
    </row>
    <row r="25750" spans="1:12" x14ac:dyDescent="0.3">
      <c r="A25750" s="341">
        <v>44102.512499942131</v>
      </c>
      <c r="B25750" s="318">
        <v>42078.279000000002</v>
      </c>
      <c r="C25750" s="318">
        <f t="shared" si="584"/>
        <v>0.25700000000506407</v>
      </c>
      <c r="D25750" s="419">
        <f t="shared" si="585"/>
        <v>0.12850000000253203</v>
      </c>
      <c r="H25750" s="406"/>
      <c r="J25750" s="82">
        <v>93</v>
      </c>
      <c r="K25750" s="391">
        <v>1</v>
      </c>
    </row>
    <row r="25751" spans="1:12" x14ac:dyDescent="0.3">
      <c r="A25751" s="341">
        <v>44102.554166608796</v>
      </c>
      <c r="B25751" s="318">
        <v>42078.521999999997</v>
      </c>
      <c r="C25751" s="318">
        <f t="shared" si="584"/>
        <v>0.24299999999493593</v>
      </c>
      <c r="D25751" s="419">
        <f t="shared" si="585"/>
        <v>0.12149999999746797</v>
      </c>
      <c r="H25751" s="406"/>
      <c r="J25751" s="82">
        <v>94</v>
      </c>
      <c r="K25751" s="319">
        <v>2</v>
      </c>
    </row>
    <row r="25752" spans="1:12" x14ac:dyDescent="0.3">
      <c r="A25752" s="341">
        <v>44102.565972222219</v>
      </c>
      <c r="B25752" s="318">
        <v>42078.521999999997</v>
      </c>
      <c r="H25752" s="332"/>
      <c r="J25752" s="82">
        <v>1</v>
      </c>
      <c r="K25752" s="319">
        <v>2</v>
      </c>
      <c r="L25752" s="54" t="s">
        <v>313</v>
      </c>
    </row>
    <row r="25753" spans="1:12" x14ac:dyDescent="0.3">
      <c r="A25753" s="341">
        <v>44102.607638888891</v>
      </c>
      <c r="B25753" s="318">
        <v>42078.762000000002</v>
      </c>
      <c r="C25753" s="318">
        <f t="shared" si="584"/>
        <v>0.24000000000523869</v>
      </c>
      <c r="D25753" s="419">
        <f t="shared" si="585"/>
        <v>0.12000000000261934</v>
      </c>
      <c r="H25753" s="406"/>
      <c r="J25753" s="82">
        <v>2</v>
      </c>
      <c r="K25753" s="320">
        <v>3</v>
      </c>
    </row>
    <row r="25754" spans="1:12" x14ac:dyDescent="0.3">
      <c r="A25754" s="341">
        <v>44102.649305555555</v>
      </c>
      <c r="B25754" s="318">
        <v>42079.01</v>
      </c>
      <c r="C25754" s="318">
        <f t="shared" si="584"/>
        <v>0.24799999999959255</v>
      </c>
      <c r="D25754" s="419">
        <f t="shared" si="585"/>
        <v>0.12399999999979627</v>
      </c>
      <c r="H25754" s="406"/>
      <c r="J25754" s="82">
        <v>3</v>
      </c>
      <c r="K25754" s="321">
        <v>4</v>
      </c>
    </row>
    <row r="25755" spans="1:12" x14ac:dyDescent="0.3">
      <c r="A25755" s="341">
        <v>44102.690972222219</v>
      </c>
      <c r="B25755" s="318">
        <v>42079.260999999999</v>
      </c>
      <c r="C25755" s="318">
        <f t="shared" si="584"/>
        <v>0.25099999999656575</v>
      </c>
      <c r="D25755" s="419">
        <f t="shared" si="585"/>
        <v>0.12549999999828287</v>
      </c>
      <c r="H25755" s="406"/>
      <c r="J25755" s="82">
        <v>4</v>
      </c>
      <c r="K25755" s="391">
        <v>1</v>
      </c>
    </row>
    <row r="25756" spans="1:12" x14ac:dyDescent="0.3">
      <c r="A25756" s="341">
        <v>44102.732639062502</v>
      </c>
      <c r="B25756" s="318">
        <v>42079.502999999997</v>
      </c>
      <c r="C25756" s="318">
        <f t="shared" si="584"/>
        <v>0.24199999999837019</v>
      </c>
      <c r="D25756" s="419">
        <f t="shared" si="585"/>
        <v>0.12099999999918509</v>
      </c>
      <c r="H25756" s="406"/>
      <c r="J25756" s="82">
        <v>5</v>
      </c>
      <c r="K25756" s="319">
        <v>2</v>
      </c>
    </row>
    <row r="25757" spans="1:12" x14ac:dyDescent="0.3">
      <c r="A25757" s="341">
        <v>44102.774305787039</v>
      </c>
      <c r="B25757" s="318">
        <v>42079.739000000001</v>
      </c>
      <c r="C25757" s="318">
        <f t="shared" si="584"/>
        <v>0.23600000000442378</v>
      </c>
      <c r="D25757" s="419">
        <f t="shared" si="585"/>
        <v>0.11800000000221189</v>
      </c>
      <c r="H25757" s="406"/>
      <c r="J25757" s="82">
        <v>6</v>
      </c>
      <c r="K25757" s="320">
        <v>3</v>
      </c>
    </row>
    <row r="25758" spans="1:12" x14ac:dyDescent="0.3">
      <c r="A25758" s="341">
        <v>44102.815972511577</v>
      </c>
      <c r="B25758" s="318">
        <v>42079.976000000002</v>
      </c>
      <c r="C25758" s="318">
        <f t="shared" si="584"/>
        <v>0.23700000000098953</v>
      </c>
      <c r="D25758" s="419">
        <f t="shared" si="585"/>
        <v>0.11850000000049477</v>
      </c>
      <c r="H25758" s="406"/>
      <c r="J25758" s="82">
        <v>7</v>
      </c>
      <c r="K25758" s="321">
        <v>4</v>
      </c>
    </row>
    <row r="25759" spans="1:12" x14ac:dyDescent="0.3">
      <c r="A25759" s="341">
        <v>44102.857639236114</v>
      </c>
      <c r="B25759" s="318">
        <v>42080.22</v>
      </c>
      <c r="C25759" s="318">
        <f t="shared" si="584"/>
        <v>0.24399999999877764</v>
      </c>
      <c r="D25759" s="419">
        <f t="shared" si="585"/>
        <v>0.12199999999938882</v>
      </c>
      <c r="H25759" s="406"/>
      <c r="J25759" s="82">
        <v>8</v>
      </c>
      <c r="K25759" s="391">
        <v>1</v>
      </c>
    </row>
    <row r="25760" spans="1:12" x14ac:dyDescent="0.3">
      <c r="A25760" s="341">
        <v>44102.899305960651</v>
      </c>
      <c r="B25760" s="318">
        <v>42080.457999999999</v>
      </c>
      <c r="C25760" s="318">
        <f t="shared" si="584"/>
        <v>0.23799999999755528</v>
      </c>
      <c r="D25760" s="419">
        <f t="shared" si="585"/>
        <v>0.11899999999877764</v>
      </c>
      <c r="H25760" s="406"/>
      <c r="J25760" s="82">
        <v>9</v>
      </c>
      <c r="K25760" s="319">
        <v>2</v>
      </c>
    </row>
    <row r="25761" spans="1:11" x14ac:dyDescent="0.3">
      <c r="A25761" s="341">
        <v>44102.940972685188</v>
      </c>
      <c r="B25761" s="318">
        <v>42080.688999999998</v>
      </c>
      <c r="C25761" s="318">
        <f t="shared" si="584"/>
        <v>0.23099999999976717</v>
      </c>
      <c r="D25761" s="419">
        <f t="shared" si="585"/>
        <v>0.11549999999988358</v>
      </c>
      <c r="H25761" s="406"/>
      <c r="J25761" s="82">
        <v>10</v>
      </c>
      <c r="K25761" s="320">
        <v>3</v>
      </c>
    </row>
    <row r="25762" spans="1:11" x14ac:dyDescent="0.3">
      <c r="A25762" s="341">
        <v>44102.982639409725</v>
      </c>
      <c r="B25762" s="318">
        <v>42080.93</v>
      </c>
      <c r="C25762" s="318">
        <f t="shared" si="584"/>
        <v>0.24100000000180444</v>
      </c>
      <c r="D25762" s="419">
        <f t="shared" si="585"/>
        <v>0.12050000000090222</v>
      </c>
      <c r="E25762" s="336">
        <f>SUM(C25738:C25762)*7.4805194805</f>
        <v>44.142545454415696</v>
      </c>
      <c r="F25762" s="324">
        <f>AVERAGE(D25739:D25762)</f>
        <v>0.12282608695655338</v>
      </c>
      <c r="G25762" s="324">
        <f>_xlfn.STDEV.S(D25738:D25762)</f>
        <v>3.449361944926782E-3</v>
      </c>
      <c r="H25762" s="406"/>
      <c r="J25762" s="82">
        <v>11</v>
      </c>
      <c r="K25762" s="321">
        <v>4</v>
      </c>
    </row>
    <row r="25763" spans="1:11" x14ac:dyDescent="0.3">
      <c r="A25763" s="341">
        <v>44103.024306134263</v>
      </c>
      <c r="B25763" s="318">
        <v>42081.178999999996</v>
      </c>
      <c r="C25763" s="318">
        <f t="shared" si="584"/>
        <v>0.24899999999615829</v>
      </c>
      <c r="D25763" s="419">
        <f t="shared" si="585"/>
        <v>0.12449999999807915</v>
      </c>
      <c r="H25763" s="406"/>
      <c r="J25763" s="82">
        <v>12</v>
      </c>
      <c r="K25763" s="391">
        <v>1</v>
      </c>
    </row>
    <row r="25764" spans="1:11" x14ac:dyDescent="0.3">
      <c r="A25764" s="341">
        <v>44103.0659728588</v>
      </c>
      <c r="B25764" s="318">
        <v>42081.425000000003</v>
      </c>
      <c r="C25764" s="318">
        <f t="shared" si="584"/>
        <v>0.24600000000646105</v>
      </c>
      <c r="D25764" s="419">
        <f t="shared" si="585"/>
        <v>0.12300000000323053</v>
      </c>
      <c r="H25764" s="406"/>
      <c r="J25764" s="82">
        <v>13</v>
      </c>
      <c r="K25764" s="319">
        <v>2</v>
      </c>
    </row>
    <row r="25765" spans="1:11" x14ac:dyDescent="0.3">
      <c r="A25765" s="341">
        <v>44103.10763958333</v>
      </c>
      <c r="B25765" s="318">
        <v>42081.663</v>
      </c>
      <c r="C25765" s="318">
        <f t="shared" si="584"/>
        <v>0.23799999999755528</v>
      </c>
      <c r="D25765" s="419">
        <f t="shared" si="585"/>
        <v>0.11899999999877764</v>
      </c>
      <c r="H25765" s="406"/>
      <c r="J25765" s="82">
        <v>14</v>
      </c>
      <c r="K25765" s="320">
        <v>3</v>
      </c>
    </row>
    <row r="25766" spans="1:11" x14ac:dyDescent="0.3">
      <c r="A25766" s="341">
        <v>44103.149306307867</v>
      </c>
      <c r="B25766" s="318">
        <v>42081.91</v>
      </c>
      <c r="C25766" s="318">
        <f t="shared" si="584"/>
        <v>0.2470000000030268</v>
      </c>
      <c r="D25766" s="419">
        <f t="shared" si="585"/>
        <v>0.1235000000015134</v>
      </c>
      <c r="H25766" s="406"/>
      <c r="J25766" s="82">
        <v>15</v>
      </c>
      <c r="K25766" s="321">
        <v>4</v>
      </c>
    </row>
    <row r="25767" spans="1:11" x14ac:dyDescent="0.3">
      <c r="A25767" s="341">
        <v>44103.190973032404</v>
      </c>
      <c r="B25767" s="318">
        <v>42082.16</v>
      </c>
      <c r="C25767" s="318">
        <f t="shared" si="584"/>
        <v>0.25</v>
      </c>
      <c r="D25767" s="419">
        <f t="shared" si="585"/>
        <v>0.125</v>
      </c>
      <c r="H25767" s="406"/>
      <c r="J25767" s="82">
        <v>16</v>
      </c>
      <c r="K25767" s="391">
        <v>1</v>
      </c>
    </row>
    <row r="25768" spans="1:11" x14ac:dyDescent="0.3">
      <c r="A25768" s="341">
        <v>44103.232639756941</v>
      </c>
      <c r="B25768" s="318">
        <v>42082.41</v>
      </c>
      <c r="C25768" s="318">
        <f t="shared" si="584"/>
        <v>0.25</v>
      </c>
      <c r="D25768" s="419">
        <f t="shared" si="585"/>
        <v>0.125</v>
      </c>
      <c r="H25768" s="406"/>
      <c r="J25768" s="82">
        <v>17</v>
      </c>
      <c r="K25768" s="319">
        <v>2</v>
      </c>
    </row>
    <row r="25769" spans="1:11" x14ac:dyDescent="0.3">
      <c r="A25769" s="341">
        <v>44103.274306481479</v>
      </c>
      <c r="B25769" s="318">
        <v>42082.658000000003</v>
      </c>
      <c r="C25769" s="318">
        <f t="shared" si="584"/>
        <v>0.24799999999959255</v>
      </c>
      <c r="D25769" s="419">
        <f t="shared" si="585"/>
        <v>0.12399999999979627</v>
      </c>
      <c r="H25769" s="406"/>
      <c r="J25769" s="82">
        <v>18</v>
      </c>
      <c r="K25769" s="320">
        <v>3</v>
      </c>
    </row>
    <row r="25770" spans="1:11" x14ac:dyDescent="0.3">
      <c r="A25770" s="341">
        <v>44103.315973206016</v>
      </c>
      <c r="B25770" s="318">
        <v>42082.909</v>
      </c>
      <c r="C25770" s="318">
        <f t="shared" si="584"/>
        <v>0.25099999999656575</v>
      </c>
      <c r="D25770" s="419">
        <f t="shared" si="585"/>
        <v>0.12549999999828287</v>
      </c>
      <c r="H25770" s="406"/>
      <c r="J25770" s="82">
        <v>19</v>
      </c>
      <c r="K25770" s="321">
        <v>4</v>
      </c>
    </row>
    <row r="25771" spans="1:11" x14ac:dyDescent="0.3">
      <c r="A25771" s="341">
        <v>44103.357639930553</v>
      </c>
      <c r="B25771" s="318">
        <v>42083.161999999997</v>
      </c>
      <c r="C25771" s="318">
        <f t="shared" si="584"/>
        <v>0.2529999999969732</v>
      </c>
      <c r="D25771" s="419">
        <f t="shared" si="585"/>
        <v>0.1264999999984866</v>
      </c>
      <c r="H25771" s="406"/>
      <c r="J25771" s="82">
        <v>20</v>
      </c>
      <c r="K25771" s="391">
        <v>1</v>
      </c>
    </row>
    <row r="25772" spans="1:11" x14ac:dyDescent="0.3">
      <c r="A25772" s="341">
        <v>44103.39930665509</v>
      </c>
      <c r="B25772" s="318">
        <v>42083.41</v>
      </c>
      <c r="C25772" s="318">
        <f t="shared" si="584"/>
        <v>0.2480000000068685</v>
      </c>
      <c r="D25772" s="419">
        <f t="shared" si="585"/>
        <v>0.12400000000343425</v>
      </c>
      <c r="H25772" s="406"/>
      <c r="J25772" s="82">
        <v>21</v>
      </c>
      <c r="K25772" s="319">
        <v>2</v>
      </c>
    </row>
    <row r="25773" spans="1:11" x14ac:dyDescent="0.3">
      <c r="A25773" s="341">
        <v>44103.440973379627</v>
      </c>
      <c r="B25773" s="318">
        <v>42083.650999999998</v>
      </c>
      <c r="C25773" s="318">
        <f t="shared" si="584"/>
        <v>0.24099999999452848</v>
      </c>
      <c r="D25773" s="419">
        <f t="shared" si="585"/>
        <v>0.12049999999726424</v>
      </c>
      <c r="H25773" s="406"/>
      <c r="J25773" s="82">
        <v>22</v>
      </c>
      <c r="K25773" s="320">
        <v>3</v>
      </c>
    </row>
    <row r="25774" spans="1:11" x14ac:dyDescent="0.3">
      <c r="A25774" s="341">
        <v>44103.482640104165</v>
      </c>
      <c r="B25774" s="318">
        <v>42083.900999999998</v>
      </c>
      <c r="C25774" s="318">
        <f t="shared" si="584"/>
        <v>0.25</v>
      </c>
      <c r="D25774" s="419">
        <f t="shared" si="585"/>
        <v>0.125</v>
      </c>
      <c r="H25774" s="406"/>
      <c r="J25774" s="82">
        <v>23</v>
      </c>
      <c r="K25774" s="321">
        <v>4</v>
      </c>
    </row>
    <row r="25775" spans="1:11" x14ac:dyDescent="0.3">
      <c r="A25775" s="341">
        <v>44103.524306828702</v>
      </c>
      <c r="B25775" s="318">
        <v>42084.159</v>
      </c>
      <c r="C25775" s="318">
        <f t="shared" si="584"/>
        <v>0.25800000000162981</v>
      </c>
      <c r="D25775" s="419">
        <f t="shared" si="585"/>
        <v>0.12900000000081491</v>
      </c>
      <c r="H25775" s="406"/>
      <c r="J25775" s="82">
        <v>24</v>
      </c>
      <c r="K25775" s="391">
        <v>1</v>
      </c>
    </row>
    <row r="25776" spans="1:11" x14ac:dyDescent="0.3">
      <c r="A25776" s="341">
        <v>44103.565973553239</v>
      </c>
      <c r="B25776" s="318">
        <v>42084.408000000003</v>
      </c>
      <c r="C25776" s="318">
        <f t="shared" si="584"/>
        <v>0.24900000000343425</v>
      </c>
      <c r="D25776" s="419">
        <f t="shared" si="585"/>
        <v>0.12450000000171713</v>
      </c>
      <c r="H25776" s="406"/>
      <c r="J25776" s="82">
        <v>25</v>
      </c>
      <c r="K25776" s="319">
        <v>2</v>
      </c>
    </row>
    <row r="25777" spans="1:11" x14ac:dyDescent="0.3">
      <c r="A25777" s="341">
        <v>44103.607640277776</v>
      </c>
      <c r="B25777" s="318">
        <v>42084.644</v>
      </c>
      <c r="C25777" s="318">
        <f t="shared" si="584"/>
        <v>0.23599999999714782</v>
      </c>
      <c r="D25777" s="419">
        <f t="shared" si="585"/>
        <v>0.11799999999857391</v>
      </c>
      <c r="H25777" s="406"/>
      <c r="J25777" s="82">
        <v>26</v>
      </c>
      <c r="K25777" s="320">
        <v>3</v>
      </c>
    </row>
    <row r="25778" spans="1:11" x14ac:dyDescent="0.3">
      <c r="A25778" s="341">
        <v>44103.649307002313</v>
      </c>
      <c r="B25778" s="318">
        <v>42084.887999999999</v>
      </c>
      <c r="C25778" s="318">
        <f t="shared" si="584"/>
        <v>0.24399999999877764</v>
      </c>
      <c r="D25778" s="419">
        <f t="shared" si="585"/>
        <v>0.12199999999938882</v>
      </c>
      <c r="H25778" s="406"/>
      <c r="J25778" s="82">
        <v>27</v>
      </c>
      <c r="K25778" s="321">
        <v>4</v>
      </c>
    </row>
    <row r="25779" spans="1:11" x14ac:dyDescent="0.3">
      <c r="A25779" s="341">
        <v>44103.690973726851</v>
      </c>
      <c r="B25779" s="318">
        <v>42085.137999999999</v>
      </c>
      <c r="C25779" s="318">
        <f t="shared" si="584"/>
        <v>0.25</v>
      </c>
      <c r="D25779" s="419">
        <f t="shared" si="585"/>
        <v>0.125</v>
      </c>
      <c r="H25779" s="406"/>
      <c r="J25779" s="82">
        <v>28</v>
      </c>
      <c r="K25779" s="391">
        <v>1</v>
      </c>
    </row>
    <row r="25780" spans="1:11" x14ac:dyDescent="0.3">
      <c r="A25780" s="341">
        <v>44103.732640451388</v>
      </c>
      <c r="B25780" s="318">
        <v>42085.381999999998</v>
      </c>
      <c r="C25780" s="318">
        <f t="shared" si="584"/>
        <v>0.24399999999877764</v>
      </c>
      <c r="D25780" s="419">
        <f t="shared" si="585"/>
        <v>0.12199999999938882</v>
      </c>
      <c r="H25780" s="406"/>
      <c r="J25780" s="82">
        <v>29</v>
      </c>
      <c r="K25780" s="319">
        <v>2</v>
      </c>
    </row>
    <row r="25781" spans="1:11" x14ac:dyDescent="0.3">
      <c r="A25781" s="341">
        <v>44103.774307175925</v>
      </c>
      <c r="B25781" s="318">
        <v>42085.618000000002</v>
      </c>
      <c r="C25781" s="318">
        <f t="shared" si="584"/>
        <v>0.23600000000442378</v>
      </c>
      <c r="D25781" s="419">
        <f t="shared" si="585"/>
        <v>0.11800000000221189</v>
      </c>
      <c r="H25781" s="406"/>
      <c r="J25781" s="82">
        <v>30</v>
      </c>
      <c r="K25781" s="320">
        <v>3</v>
      </c>
    </row>
    <row r="25782" spans="1:11" x14ac:dyDescent="0.3">
      <c r="A25782" s="341">
        <v>44103.815973900462</v>
      </c>
      <c r="B25782" s="318">
        <v>42085.851999999999</v>
      </c>
      <c r="C25782" s="318">
        <f t="shared" si="584"/>
        <v>0.23399999999674037</v>
      </c>
      <c r="D25782" s="419">
        <f t="shared" si="585"/>
        <v>0.11699999999837019</v>
      </c>
      <c r="H25782" s="406"/>
      <c r="J25782" s="82">
        <v>31</v>
      </c>
      <c r="K25782" s="321">
        <v>4</v>
      </c>
    </row>
    <row r="25783" spans="1:11" x14ac:dyDescent="0.3">
      <c r="A25783" s="341">
        <v>44103.857640624999</v>
      </c>
      <c r="B25783" s="318">
        <v>42086.097999999998</v>
      </c>
      <c r="C25783" s="318">
        <f t="shared" si="584"/>
        <v>0.24599999999918509</v>
      </c>
      <c r="D25783" s="419">
        <f t="shared" si="585"/>
        <v>0.12299999999959255</v>
      </c>
      <c r="H25783" s="406"/>
      <c r="J25783" s="82">
        <v>32</v>
      </c>
      <c r="K25783" s="391">
        <v>1</v>
      </c>
    </row>
    <row r="25784" spans="1:11" x14ac:dyDescent="0.3">
      <c r="A25784" s="341">
        <v>44103.899307349537</v>
      </c>
      <c r="B25784" s="318">
        <v>42086.338000000003</v>
      </c>
      <c r="C25784" s="318">
        <f t="shared" si="584"/>
        <v>0.24000000000523869</v>
      </c>
      <c r="D25784" s="419">
        <f t="shared" si="585"/>
        <v>0.12000000000261934</v>
      </c>
      <c r="H25784" s="406"/>
      <c r="J25784" s="82">
        <v>33</v>
      </c>
      <c r="K25784" s="319">
        <v>2</v>
      </c>
    </row>
    <row r="25785" spans="1:11" x14ac:dyDescent="0.3">
      <c r="A25785" s="341">
        <v>44103.940974074074</v>
      </c>
      <c r="B25785" s="318">
        <v>42086.571000000004</v>
      </c>
      <c r="C25785" s="318">
        <f t="shared" si="584"/>
        <v>0.23300000000017462</v>
      </c>
      <c r="D25785" s="419">
        <f t="shared" si="585"/>
        <v>0.11650000000008731</v>
      </c>
      <c r="H25785" s="406"/>
      <c r="J25785" s="82">
        <v>34</v>
      </c>
      <c r="K25785" s="320">
        <v>3</v>
      </c>
    </row>
    <row r="25786" spans="1:11" x14ac:dyDescent="0.3">
      <c r="A25786" s="341">
        <v>44103.982640798611</v>
      </c>
      <c r="B25786" s="318">
        <v>42086.800999999999</v>
      </c>
      <c r="C25786" s="318">
        <f t="shared" si="584"/>
        <v>0.22999999999592546</v>
      </c>
      <c r="D25786" s="419">
        <f t="shared" si="585"/>
        <v>0.11499999999796273</v>
      </c>
      <c r="E25786" s="336">
        <f>SUM(C25763:C25786)*7.4805194805</f>
        <v>43.918129870009402</v>
      </c>
      <c r="F25786" s="324">
        <f>AVERAGE(D25763:D25786)</f>
        <v>0.12231249999998302</v>
      </c>
      <c r="G25786" s="324">
        <f>_xlfn.STDEV.S(D25763:D25786)</f>
        <v>3.5594714437298487E-3</v>
      </c>
      <c r="H25786" s="406"/>
      <c r="J25786" s="82">
        <v>35</v>
      </c>
      <c r="K25786" s="321">
        <v>4</v>
      </c>
    </row>
    <row r="25787" spans="1:11" x14ac:dyDescent="0.3">
      <c r="A25787" s="341">
        <v>44104.024307523148</v>
      </c>
      <c r="B25787" s="318">
        <v>42087.046999999999</v>
      </c>
      <c r="C25787" s="318">
        <f t="shared" si="584"/>
        <v>0.24599999999918509</v>
      </c>
      <c r="D25787" s="419">
        <f t="shared" si="585"/>
        <v>0.12299999999959255</v>
      </c>
      <c r="H25787" s="406"/>
      <c r="J25787" s="82">
        <v>36</v>
      </c>
      <c r="K25787" s="391">
        <v>1</v>
      </c>
    </row>
    <row r="25788" spans="1:11" x14ac:dyDescent="0.3">
      <c r="A25788" s="341">
        <v>44104.065974247686</v>
      </c>
      <c r="B25788" s="318">
        <v>42087.294000000002</v>
      </c>
      <c r="C25788" s="318">
        <f t="shared" si="584"/>
        <v>0.2470000000030268</v>
      </c>
      <c r="D25788" s="419">
        <f t="shared" si="585"/>
        <v>0.1235000000015134</v>
      </c>
      <c r="H25788" s="406"/>
      <c r="J25788" s="82">
        <v>37</v>
      </c>
      <c r="K25788" s="319">
        <v>2</v>
      </c>
    </row>
    <row r="25789" spans="1:11" x14ac:dyDescent="0.3">
      <c r="A25789" s="341">
        <v>44104.107640972223</v>
      </c>
      <c r="B25789" s="318">
        <v>42087.538</v>
      </c>
      <c r="C25789" s="318">
        <f t="shared" si="584"/>
        <v>0.24399999999877764</v>
      </c>
      <c r="D25789" s="419">
        <f t="shared" si="585"/>
        <v>0.12199999999938882</v>
      </c>
      <c r="H25789" s="406"/>
      <c r="J25789" s="82">
        <v>38</v>
      </c>
      <c r="K25789" s="320">
        <v>3</v>
      </c>
    </row>
    <row r="25790" spans="1:11" x14ac:dyDescent="0.3">
      <c r="A25790" s="341">
        <v>44104.14930769676</v>
      </c>
      <c r="B25790" s="318">
        <v>42087.771999999997</v>
      </c>
      <c r="C25790" s="318">
        <f t="shared" si="584"/>
        <v>0.23399999999674037</v>
      </c>
      <c r="D25790" s="419">
        <f t="shared" si="585"/>
        <v>0.11699999999837019</v>
      </c>
      <c r="H25790" s="406"/>
      <c r="J25790" s="82">
        <v>39</v>
      </c>
      <c r="K25790" s="321">
        <v>4</v>
      </c>
    </row>
    <row r="25791" spans="1:11" x14ac:dyDescent="0.3">
      <c r="A25791" s="341">
        <v>44104.190974421297</v>
      </c>
      <c r="B25791" s="318">
        <v>42088.019</v>
      </c>
      <c r="C25791" s="318">
        <f t="shared" si="584"/>
        <v>0.2470000000030268</v>
      </c>
      <c r="D25791" s="419">
        <f t="shared" si="585"/>
        <v>0.1235000000015134</v>
      </c>
      <c r="H25791" s="406"/>
      <c r="J25791" s="82">
        <v>40</v>
      </c>
      <c r="K25791" s="391">
        <v>1</v>
      </c>
    </row>
    <row r="25792" spans="1:11" x14ac:dyDescent="0.3">
      <c r="A25792" s="341">
        <v>44104.232641145834</v>
      </c>
      <c r="B25792" s="318">
        <v>42088.27</v>
      </c>
      <c r="C25792" s="318">
        <f t="shared" si="584"/>
        <v>0.25099999999656575</v>
      </c>
      <c r="D25792" s="419">
        <f t="shared" si="585"/>
        <v>0.12549999999828287</v>
      </c>
      <c r="H25792" s="406"/>
      <c r="J25792" s="82">
        <v>41</v>
      </c>
      <c r="K25792" s="319">
        <v>2</v>
      </c>
    </row>
    <row r="25793" spans="1:11" x14ac:dyDescent="0.3">
      <c r="A25793" s="341">
        <v>44104.274307870372</v>
      </c>
      <c r="B25793" s="318">
        <v>42088.519</v>
      </c>
      <c r="C25793" s="318">
        <f t="shared" si="584"/>
        <v>0.24900000000343425</v>
      </c>
      <c r="D25793" s="419">
        <f t="shared" si="585"/>
        <v>0.12450000000171713</v>
      </c>
      <c r="H25793" s="406"/>
      <c r="J25793" s="82">
        <v>42</v>
      </c>
      <c r="K25793" s="320">
        <v>3</v>
      </c>
    </row>
    <row r="25794" spans="1:11" x14ac:dyDescent="0.3">
      <c r="A25794" s="341">
        <v>44104.315974594909</v>
      </c>
      <c r="B25794" s="318">
        <v>42088.767</v>
      </c>
      <c r="C25794" s="318">
        <f t="shared" si="584"/>
        <v>0.24799999999959255</v>
      </c>
      <c r="D25794" s="419">
        <f t="shared" si="585"/>
        <v>0.12399999999979627</v>
      </c>
      <c r="H25794" s="406"/>
      <c r="J25794" s="82">
        <v>43</v>
      </c>
      <c r="K25794" s="321">
        <v>4</v>
      </c>
    </row>
    <row r="25795" spans="1:11" x14ac:dyDescent="0.3">
      <c r="A25795" s="341">
        <v>44104.357641319446</v>
      </c>
      <c r="B25795" s="318">
        <v>42089.017999999996</v>
      </c>
      <c r="C25795" s="318">
        <f t="shared" si="584"/>
        <v>0.25099999999656575</v>
      </c>
      <c r="D25795" s="419">
        <f t="shared" si="585"/>
        <v>0.12549999999828287</v>
      </c>
      <c r="H25795" s="406"/>
      <c r="J25795" s="82">
        <v>44</v>
      </c>
      <c r="K25795" s="391">
        <v>1</v>
      </c>
    </row>
    <row r="25796" spans="1:11" x14ac:dyDescent="0.3">
      <c r="A25796" s="341">
        <v>44104.399308043983</v>
      </c>
      <c r="B25796" s="318">
        <v>42089.271000000001</v>
      </c>
      <c r="C25796" s="318">
        <f t="shared" si="584"/>
        <v>0.25300000000424916</v>
      </c>
      <c r="D25796" s="419">
        <f t="shared" si="585"/>
        <v>0.12650000000212458</v>
      </c>
      <c r="H25796" s="406"/>
      <c r="J25796" s="82">
        <v>45</v>
      </c>
      <c r="K25796" s="319">
        <v>2</v>
      </c>
    </row>
    <row r="25797" spans="1:11" x14ac:dyDescent="0.3">
      <c r="A25797" s="341">
        <v>44104.44097476852</v>
      </c>
      <c r="B25797" s="318">
        <v>42089.512000000002</v>
      </c>
      <c r="C25797" s="318">
        <f t="shared" si="584"/>
        <v>0.24100000000180444</v>
      </c>
      <c r="D25797" s="419">
        <f t="shared" si="585"/>
        <v>0.12050000000090222</v>
      </c>
      <c r="H25797" s="406"/>
      <c r="J25797" s="82">
        <v>46</v>
      </c>
      <c r="K25797" s="320">
        <v>3</v>
      </c>
    </row>
    <row r="25798" spans="1:11" x14ac:dyDescent="0.3">
      <c r="A25798" s="341">
        <v>44104.482641493058</v>
      </c>
      <c r="B25798" s="318">
        <v>42089.752999999997</v>
      </c>
      <c r="C25798" s="318">
        <f t="shared" si="584"/>
        <v>0.24099999999452848</v>
      </c>
      <c r="D25798" s="419">
        <f t="shared" si="585"/>
        <v>0.12049999999726424</v>
      </c>
      <c r="H25798" s="406"/>
      <c r="J25798" s="82">
        <v>47</v>
      </c>
      <c r="K25798" s="321">
        <v>4</v>
      </c>
    </row>
    <row r="25799" spans="1:11" x14ac:dyDescent="0.3">
      <c r="A25799" s="341">
        <v>44104.524308217595</v>
      </c>
      <c r="B25799" s="318">
        <v>42090.002</v>
      </c>
      <c r="C25799" s="318">
        <f t="shared" si="584"/>
        <v>0.24900000000343425</v>
      </c>
      <c r="D25799" s="419">
        <f t="shared" si="585"/>
        <v>0.12450000000171713</v>
      </c>
      <c r="H25799" s="406"/>
      <c r="J25799" s="82">
        <v>48</v>
      </c>
      <c r="K25799" s="391">
        <v>1</v>
      </c>
    </row>
    <row r="25800" spans="1:11" x14ac:dyDescent="0.3">
      <c r="A25800" s="341">
        <v>44104.565974942132</v>
      </c>
      <c r="B25800" s="318">
        <v>42090.258000000002</v>
      </c>
      <c r="C25800" s="318">
        <f t="shared" si="584"/>
        <v>0.25600000000122236</v>
      </c>
      <c r="D25800" s="419">
        <f t="shared" si="585"/>
        <v>0.12800000000061118</v>
      </c>
      <c r="H25800" s="406"/>
      <c r="J25800" s="82">
        <v>49</v>
      </c>
      <c r="K25800" s="319">
        <v>2</v>
      </c>
    </row>
    <row r="25801" spans="1:11" x14ac:dyDescent="0.3">
      <c r="A25801" s="341">
        <v>44104.607641666669</v>
      </c>
      <c r="B25801" s="318">
        <v>42090.499000000003</v>
      </c>
      <c r="C25801" s="318">
        <f t="shared" si="584"/>
        <v>0.24100000000180444</v>
      </c>
      <c r="D25801" s="419">
        <f t="shared" si="585"/>
        <v>0.12050000000090222</v>
      </c>
      <c r="H25801" s="406"/>
      <c r="J25801" s="82">
        <v>50</v>
      </c>
      <c r="K25801" s="320">
        <v>3</v>
      </c>
    </row>
    <row r="25802" spans="1:11" x14ac:dyDescent="0.3">
      <c r="A25802" s="341">
        <v>44104.649308391206</v>
      </c>
      <c r="B25802" s="318">
        <v>42090.733</v>
      </c>
      <c r="C25802" s="318">
        <f t="shared" si="584"/>
        <v>0.23399999999674037</v>
      </c>
      <c r="D25802" s="419">
        <f t="shared" si="585"/>
        <v>0.11699999999837019</v>
      </c>
      <c r="H25802" s="406"/>
      <c r="J25802" s="82">
        <v>51</v>
      </c>
      <c r="K25802" s="321">
        <v>4</v>
      </c>
    </row>
    <row r="25803" spans="1:11" x14ac:dyDescent="0.3">
      <c r="A25803" s="341">
        <v>44104.690975115744</v>
      </c>
      <c r="B25803" s="318">
        <v>42090.98</v>
      </c>
      <c r="C25803" s="318">
        <f t="shared" si="584"/>
        <v>0.2470000000030268</v>
      </c>
      <c r="D25803" s="419">
        <f t="shared" si="585"/>
        <v>0.1235000000015134</v>
      </c>
      <c r="H25803" s="406"/>
      <c r="J25803" s="82">
        <v>52</v>
      </c>
      <c r="K25803" s="391">
        <v>1</v>
      </c>
    </row>
    <row r="25804" spans="1:11" x14ac:dyDescent="0.3">
      <c r="A25804" s="341">
        <v>44104.732641840281</v>
      </c>
      <c r="B25804" s="318">
        <v>42091.228999999999</v>
      </c>
      <c r="C25804" s="318">
        <f t="shared" si="584"/>
        <v>0.24899999999615829</v>
      </c>
      <c r="D25804" s="419">
        <f t="shared" si="585"/>
        <v>0.12449999999807915</v>
      </c>
      <c r="H25804" s="406"/>
      <c r="J25804" s="82">
        <v>53</v>
      </c>
      <c r="K25804" s="319">
        <v>2</v>
      </c>
    </row>
    <row r="25805" spans="1:11" x14ac:dyDescent="0.3">
      <c r="A25805" s="341">
        <v>44104.774308564818</v>
      </c>
      <c r="B25805" s="318">
        <v>42091.468000000001</v>
      </c>
      <c r="C25805" s="318">
        <f t="shared" si="584"/>
        <v>0.23900000000139698</v>
      </c>
      <c r="D25805" s="419">
        <f t="shared" si="585"/>
        <v>0.11950000000069849</v>
      </c>
      <c r="H25805" s="406"/>
      <c r="J25805" s="82">
        <v>54</v>
      </c>
      <c r="K25805" s="320">
        <v>3</v>
      </c>
    </row>
    <row r="25806" spans="1:11" x14ac:dyDescent="0.3">
      <c r="A25806" s="341">
        <v>44104.815975289355</v>
      </c>
      <c r="B25806" s="318">
        <v>42091.696000000004</v>
      </c>
      <c r="C25806" s="318">
        <f t="shared" si="584"/>
        <v>0.22800000000279397</v>
      </c>
      <c r="D25806" s="419">
        <f t="shared" si="585"/>
        <v>0.11400000000139698</v>
      </c>
      <c r="H25806" s="406"/>
      <c r="J25806" s="82">
        <v>55</v>
      </c>
      <c r="K25806" s="321">
        <v>4</v>
      </c>
    </row>
    <row r="25807" spans="1:11" x14ac:dyDescent="0.3">
      <c r="A25807" s="341">
        <v>44104.857642013892</v>
      </c>
      <c r="B25807" s="318">
        <v>42091.932999999997</v>
      </c>
      <c r="C25807" s="318">
        <f t="shared" si="584"/>
        <v>0.23699999999371357</v>
      </c>
      <c r="D25807" s="419">
        <f t="shared" si="585"/>
        <v>0.11849999999685679</v>
      </c>
      <c r="H25807" s="406"/>
      <c r="J25807" s="82">
        <v>56</v>
      </c>
      <c r="K25807" s="391">
        <v>1</v>
      </c>
    </row>
    <row r="25808" spans="1:11" x14ac:dyDescent="0.3">
      <c r="A25808" s="341">
        <v>44104.899308738422</v>
      </c>
      <c r="B25808" s="318">
        <v>42092.178999999996</v>
      </c>
      <c r="C25808" s="318">
        <f t="shared" si="584"/>
        <v>0.24599999999918509</v>
      </c>
      <c r="D25808" s="419">
        <f t="shared" si="585"/>
        <v>0.12299999999959255</v>
      </c>
      <c r="H25808" s="406"/>
      <c r="J25808" s="82">
        <v>57</v>
      </c>
      <c r="K25808" s="319">
        <v>2</v>
      </c>
    </row>
    <row r="25809" spans="1:11" x14ac:dyDescent="0.3">
      <c r="A25809" s="341">
        <v>44104.94097546296</v>
      </c>
      <c r="B25809" s="318">
        <v>42092.417999999998</v>
      </c>
      <c r="C25809" s="318">
        <f t="shared" si="584"/>
        <v>0.23900000000139698</v>
      </c>
      <c r="D25809" s="419">
        <f t="shared" si="585"/>
        <v>0.11950000000069849</v>
      </c>
      <c r="H25809" s="406"/>
      <c r="J25809" s="82">
        <v>58</v>
      </c>
      <c r="K25809" s="320">
        <v>3</v>
      </c>
    </row>
    <row r="25810" spans="1:11" x14ac:dyDescent="0.3">
      <c r="A25810" s="341">
        <v>44104.982642187497</v>
      </c>
      <c r="B25810" s="318">
        <v>42092.642</v>
      </c>
      <c r="C25810" s="318">
        <f t="shared" si="584"/>
        <v>0.22400000000197906</v>
      </c>
      <c r="D25810" s="419">
        <f t="shared" si="585"/>
        <v>0.11200000000098953</v>
      </c>
      <c r="E25810" s="336">
        <f>SUM(C25787:C25810)*7.4805194805</f>
        <v>43.693714285603114</v>
      </c>
      <c r="F25810" s="324">
        <f>AVERAGE(D25787:D25810)</f>
        <v>0.12168750000000728</v>
      </c>
      <c r="G25810" s="324">
        <f>_xlfn.STDEV.S(D25787:D25810)</f>
        <v>3.9309598895763314E-3</v>
      </c>
      <c r="H25810" s="406"/>
      <c r="J25810" s="82">
        <v>59</v>
      </c>
      <c r="K25810" s="321">
        <v>4</v>
      </c>
    </row>
    <row r="25811" spans="1:11" x14ac:dyDescent="0.3">
      <c r="A25811" s="341">
        <v>44105.024308912034</v>
      </c>
      <c r="B25811" s="318">
        <v>42092.881000000001</v>
      </c>
      <c r="C25811" s="318">
        <f t="shared" si="584"/>
        <v>0.23900000000139698</v>
      </c>
      <c r="D25811" s="419">
        <f t="shared" si="585"/>
        <v>0.11950000000069849</v>
      </c>
      <c r="H25811" s="406"/>
      <c r="J25811" s="82">
        <v>60</v>
      </c>
      <c r="K25811" s="391">
        <v>1</v>
      </c>
    </row>
    <row r="25812" spans="1:11" x14ac:dyDescent="0.3">
      <c r="A25812" s="341">
        <v>44105.065975636571</v>
      </c>
      <c r="B25812" s="318">
        <v>42093.13</v>
      </c>
      <c r="C25812" s="318">
        <f t="shared" si="584"/>
        <v>0.24899999999615829</v>
      </c>
      <c r="D25812" s="419">
        <f t="shared" si="585"/>
        <v>0.12449999999807915</v>
      </c>
      <c r="H25812" s="406"/>
      <c r="J25812" s="82">
        <v>61</v>
      </c>
      <c r="K25812" s="319">
        <v>2</v>
      </c>
    </row>
    <row r="25813" spans="1:11" x14ac:dyDescent="0.3">
      <c r="A25813" s="341">
        <v>44105.107642361108</v>
      </c>
      <c r="B25813" s="318">
        <v>42093.379000000001</v>
      </c>
      <c r="C25813" s="318">
        <f t="shared" si="584"/>
        <v>0.24900000000343425</v>
      </c>
      <c r="D25813" s="419">
        <f t="shared" si="585"/>
        <v>0.12450000000171713</v>
      </c>
      <c r="H25813" s="406"/>
      <c r="J25813" s="82">
        <v>62</v>
      </c>
      <c r="K25813" s="320">
        <v>3</v>
      </c>
    </row>
    <row r="25814" spans="1:11" x14ac:dyDescent="0.3">
      <c r="A25814" s="341">
        <v>44105.149309085646</v>
      </c>
      <c r="B25814" s="318">
        <v>42093.618000000002</v>
      </c>
      <c r="C25814" s="318">
        <f t="shared" si="584"/>
        <v>0.23900000000139698</v>
      </c>
      <c r="D25814" s="419">
        <f t="shared" si="585"/>
        <v>0.11950000000069849</v>
      </c>
      <c r="H25814" s="406"/>
      <c r="J25814" s="82">
        <v>63</v>
      </c>
      <c r="K25814" s="321">
        <v>4</v>
      </c>
    </row>
    <row r="25815" spans="1:11" x14ac:dyDescent="0.3">
      <c r="A25815" s="341">
        <v>44105.190975810183</v>
      </c>
      <c r="B25815" s="318">
        <v>42093.858999999997</v>
      </c>
      <c r="C25815" s="318">
        <f t="shared" si="584"/>
        <v>0.24099999999452848</v>
      </c>
      <c r="D25815" s="419">
        <f t="shared" si="585"/>
        <v>0.12049999999726424</v>
      </c>
      <c r="H25815" s="406"/>
      <c r="J25815" s="82">
        <v>64</v>
      </c>
      <c r="K25815" s="391">
        <v>1</v>
      </c>
    </row>
    <row r="25816" spans="1:11" x14ac:dyDescent="0.3">
      <c r="A25816" s="341">
        <v>44105.23264253472</v>
      </c>
      <c r="B25816" s="318">
        <v>42094.112000000001</v>
      </c>
      <c r="C25816" s="318">
        <f t="shared" si="584"/>
        <v>0.25300000000424916</v>
      </c>
      <c r="D25816" s="419">
        <f t="shared" si="585"/>
        <v>0.12650000000212458</v>
      </c>
      <c r="H25816" s="406"/>
      <c r="J25816" s="82">
        <v>65</v>
      </c>
      <c r="K25816" s="319">
        <v>2</v>
      </c>
    </row>
    <row r="25817" spans="1:11" x14ac:dyDescent="0.3">
      <c r="A25817" s="341">
        <v>44105.274309259257</v>
      </c>
      <c r="B25817" s="318">
        <v>42094.364999999998</v>
      </c>
      <c r="C25817" s="318">
        <f t="shared" si="584"/>
        <v>0.2529999999969732</v>
      </c>
      <c r="D25817" s="419">
        <f t="shared" si="585"/>
        <v>0.1264999999984866</v>
      </c>
      <c r="H25817" s="406"/>
      <c r="J25817" s="82">
        <v>66</v>
      </c>
      <c r="K25817" s="320">
        <v>3</v>
      </c>
    </row>
    <row r="25818" spans="1:11" x14ac:dyDescent="0.3">
      <c r="A25818" s="341">
        <v>44105.315975983794</v>
      </c>
      <c r="B25818" s="318">
        <v>42094.61</v>
      </c>
      <c r="C25818" s="318">
        <f t="shared" si="584"/>
        <v>0.24500000000261934</v>
      </c>
      <c r="D25818" s="419">
        <f t="shared" si="585"/>
        <v>0.12250000000130967</v>
      </c>
      <c r="H25818" s="406"/>
      <c r="J25818" s="82">
        <v>67</v>
      </c>
      <c r="K25818" s="321">
        <v>4</v>
      </c>
    </row>
    <row r="25819" spans="1:11" x14ac:dyDescent="0.3">
      <c r="A25819" s="341">
        <v>44105.357642708332</v>
      </c>
      <c r="B25819" s="318">
        <v>42094.858999999997</v>
      </c>
      <c r="C25819" s="318">
        <f t="shared" si="584"/>
        <v>0.24899999999615829</v>
      </c>
      <c r="D25819" s="419">
        <f t="shared" si="585"/>
        <v>0.12449999999807915</v>
      </c>
      <c r="H25819" s="406"/>
      <c r="J25819" s="82">
        <v>68</v>
      </c>
      <c r="K25819" s="391">
        <v>1</v>
      </c>
    </row>
    <row r="25820" spans="1:11" x14ac:dyDescent="0.3">
      <c r="A25820" s="341">
        <v>44105.399309432869</v>
      </c>
      <c r="B25820" s="318">
        <v>42095.110999999997</v>
      </c>
      <c r="C25820" s="318">
        <f t="shared" si="584"/>
        <v>0.25200000000040745</v>
      </c>
      <c r="D25820" s="419">
        <f t="shared" si="585"/>
        <v>0.12600000000020373</v>
      </c>
      <c r="H25820" s="406"/>
      <c r="J25820" s="82">
        <v>69</v>
      </c>
      <c r="K25820" s="319">
        <v>2</v>
      </c>
    </row>
    <row r="25821" spans="1:11" x14ac:dyDescent="0.3">
      <c r="A25821" s="341">
        <v>44105.440976157406</v>
      </c>
      <c r="B25821" s="318">
        <v>42095.358999999997</v>
      </c>
      <c r="C25821" s="318">
        <f t="shared" si="584"/>
        <v>0.24799999999959255</v>
      </c>
      <c r="D25821" s="419">
        <f t="shared" si="585"/>
        <v>0.12399999999979627</v>
      </c>
      <c r="H25821" s="406"/>
      <c r="J25821" s="82">
        <v>70</v>
      </c>
      <c r="K25821" s="320">
        <v>3</v>
      </c>
    </row>
    <row r="25822" spans="1:11" x14ac:dyDescent="0.3">
      <c r="A25822" s="341">
        <v>44105.482642881943</v>
      </c>
      <c r="B25822" s="318">
        <v>42095.597999999998</v>
      </c>
      <c r="C25822" s="318">
        <f t="shared" si="584"/>
        <v>0.23900000000139698</v>
      </c>
      <c r="D25822" s="419">
        <f t="shared" si="585"/>
        <v>0.11950000000069849</v>
      </c>
      <c r="H25822" s="406"/>
      <c r="J25822" s="82">
        <v>71</v>
      </c>
      <c r="K25822" s="321">
        <v>4</v>
      </c>
    </row>
    <row r="25823" spans="1:11" x14ac:dyDescent="0.3">
      <c r="A25823" s="341">
        <v>44105.524309606481</v>
      </c>
      <c r="B25823" s="318">
        <v>42095.839999999997</v>
      </c>
      <c r="C25823" s="318">
        <f t="shared" si="584"/>
        <v>0.24199999999837019</v>
      </c>
      <c r="D25823" s="419">
        <f t="shared" si="585"/>
        <v>0.12099999999918509</v>
      </c>
      <c r="H25823" s="406"/>
      <c r="J25823" s="82">
        <v>72</v>
      </c>
      <c r="K25823" s="391">
        <v>1</v>
      </c>
    </row>
    <row r="25824" spans="1:11" x14ac:dyDescent="0.3">
      <c r="A25824" s="341">
        <v>44105.565976331018</v>
      </c>
      <c r="B25824" s="318">
        <v>42096.091</v>
      </c>
      <c r="C25824" s="318">
        <f t="shared" si="584"/>
        <v>0.25100000000384171</v>
      </c>
      <c r="D25824" s="419">
        <f t="shared" si="585"/>
        <v>0.12550000000192085</v>
      </c>
      <c r="H25824" s="406"/>
      <c r="J25824" s="82">
        <v>73</v>
      </c>
      <c r="K25824" s="319">
        <v>2</v>
      </c>
    </row>
    <row r="25825" spans="1:11" x14ac:dyDescent="0.3">
      <c r="A25825" s="341">
        <v>44105.607643055555</v>
      </c>
      <c r="B25825" s="318">
        <v>42096.337</v>
      </c>
      <c r="C25825" s="318">
        <f t="shared" si="584"/>
        <v>0.24599999999918509</v>
      </c>
      <c r="D25825" s="419">
        <f t="shared" si="585"/>
        <v>0.12299999999959255</v>
      </c>
      <c r="H25825" s="406"/>
      <c r="J25825" s="82">
        <v>74</v>
      </c>
      <c r="K25825" s="320">
        <v>3</v>
      </c>
    </row>
    <row r="25826" spans="1:11" x14ac:dyDescent="0.3">
      <c r="A25826" s="341">
        <v>44105.649309780092</v>
      </c>
      <c r="B25826" s="318">
        <v>42096.578000000001</v>
      </c>
      <c r="C25826" s="318">
        <f t="shared" si="584"/>
        <v>0.24100000000180444</v>
      </c>
      <c r="D25826" s="419">
        <f t="shared" si="585"/>
        <v>0.12050000000090222</v>
      </c>
      <c r="H25826" s="406"/>
      <c r="J25826" s="82">
        <v>75</v>
      </c>
      <c r="K25826" s="321">
        <v>4</v>
      </c>
    </row>
    <row r="25827" spans="1:11" x14ac:dyDescent="0.3">
      <c r="A25827" s="341">
        <v>44105.690976504629</v>
      </c>
      <c r="B25827" s="318">
        <v>42096.819000000003</v>
      </c>
      <c r="C25827" s="318">
        <f t="shared" si="584"/>
        <v>0.24100000000180444</v>
      </c>
      <c r="D25827" s="419">
        <f t="shared" si="585"/>
        <v>0.12050000000090222</v>
      </c>
      <c r="H25827" s="406"/>
      <c r="J25827" s="82">
        <v>76</v>
      </c>
      <c r="K25827" s="391">
        <v>1</v>
      </c>
    </row>
    <row r="25828" spans="1:11" x14ac:dyDescent="0.3">
      <c r="A25828" s="341">
        <v>44105.732643229167</v>
      </c>
      <c r="B25828" s="318">
        <v>42097.069000000003</v>
      </c>
      <c r="C25828" s="318">
        <f t="shared" si="584"/>
        <v>0.25</v>
      </c>
      <c r="D25828" s="419">
        <f t="shared" si="585"/>
        <v>0.125</v>
      </c>
      <c r="H25828" s="406"/>
      <c r="J25828" s="82">
        <v>77</v>
      </c>
      <c r="K25828" s="319">
        <v>2</v>
      </c>
    </row>
    <row r="25829" spans="1:11" x14ac:dyDescent="0.3">
      <c r="A25829" s="341">
        <v>44105.774309953704</v>
      </c>
      <c r="B25829" s="318">
        <v>42097.311000000002</v>
      </c>
      <c r="C25829" s="318">
        <f t="shared" si="584"/>
        <v>0.24199999999837019</v>
      </c>
      <c r="D25829" s="419">
        <f t="shared" si="585"/>
        <v>0.12099999999918509</v>
      </c>
      <c r="H25829" s="406"/>
      <c r="J25829" s="82">
        <v>78</v>
      </c>
      <c r="K25829" s="320">
        <v>3</v>
      </c>
    </row>
    <row r="25830" spans="1:11" x14ac:dyDescent="0.3">
      <c r="A25830" s="341">
        <v>44105.815976678241</v>
      </c>
      <c r="B25830" s="318">
        <v>42097.542000000001</v>
      </c>
      <c r="C25830" s="318">
        <f t="shared" si="584"/>
        <v>0.23099999999976717</v>
      </c>
      <c r="D25830" s="419">
        <f t="shared" si="585"/>
        <v>0.11549999999988358</v>
      </c>
      <c r="H25830" s="406"/>
      <c r="J25830" s="82">
        <v>79</v>
      </c>
      <c r="K25830" s="321">
        <v>4</v>
      </c>
    </row>
    <row r="25831" spans="1:11" x14ac:dyDescent="0.3">
      <c r="A25831" s="341">
        <v>44105.857643402778</v>
      </c>
      <c r="B25831" s="318">
        <v>42097.773000000001</v>
      </c>
      <c r="C25831" s="318">
        <f t="shared" si="584"/>
        <v>0.23099999999976717</v>
      </c>
      <c r="D25831" s="419">
        <f t="shared" si="585"/>
        <v>0.11549999999988358</v>
      </c>
      <c r="H25831" s="406"/>
      <c r="J25831" s="82">
        <v>80</v>
      </c>
      <c r="K25831" s="391">
        <v>1</v>
      </c>
    </row>
    <row r="25832" spans="1:11" x14ac:dyDescent="0.3">
      <c r="A25832" s="341">
        <v>44105.899310127315</v>
      </c>
      <c r="B25832" s="318">
        <v>42098.017999999996</v>
      </c>
      <c r="C25832" s="318">
        <f t="shared" si="584"/>
        <v>0.24499999999534339</v>
      </c>
      <c r="D25832" s="419">
        <f t="shared" si="585"/>
        <v>0.12249999999767169</v>
      </c>
      <c r="H25832" s="406"/>
      <c r="J25832" s="82">
        <v>81</v>
      </c>
      <c r="K25832" s="319">
        <v>2</v>
      </c>
    </row>
    <row r="25833" spans="1:11" x14ac:dyDescent="0.3">
      <c r="A25833" s="341">
        <v>44105.940976851853</v>
      </c>
      <c r="B25833" s="318">
        <v>42098.262000000002</v>
      </c>
      <c r="C25833" s="318">
        <f t="shared" si="584"/>
        <v>0.2440000000060536</v>
      </c>
      <c r="D25833" s="419">
        <f t="shared" si="585"/>
        <v>0.1220000000030268</v>
      </c>
      <c r="H25833" s="406"/>
      <c r="J25833" s="82">
        <v>82</v>
      </c>
      <c r="K25833" s="320">
        <v>3</v>
      </c>
    </row>
    <row r="25834" spans="1:11" x14ac:dyDescent="0.3">
      <c r="A25834" s="341">
        <v>44105.98264357639</v>
      </c>
      <c r="B25834" s="318">
        <v>42098.495999999999</v>
      </c>
      <c r="C25834" s="318">
        <f t="shared" si="584"/>
        <v>0.23399999999674037</v>
      </c>
      <c r="D25834" s="419">
        <f t="shared" si="585"/>
        <v>0.11699999999837019</v>
      </c>
      <c r="E25834" s="336">
        <f>SUM(C25811:C25834)*7.4805194805</f>
        <v>43.790961038842212</v>
      </c>
      <c r="F25834" s="324">
        <f>AVERAGE(D25811:D25834)</f>
        <v>0.12195833333332</v>
      </c>
      <c r="G25834" s="324">
        <f>_xlfn.STDEV.S(D25811:D25834)</f>
        <v>3.2232736083968295E-3</v>
      </c>
      <c r="H25834" s="406"/>
      <c r="J25834" s="82">
        <v>83</v>
      </c>
      <c r="K25834" s="321">
        <v>4</v>
      </c>
    </row>
    <row r="25835" spans="1:11" x14ac:dyDescent="0.3">
      <c r="A25835" s="341">
        <v>44106.024310300927</v>
      </c>
      <c r="B25835" s="318">
        <v>42098.728000000003</v>
      </c>
      <c r="C25835" s="318">
        <f t="shared" si="584"/>
        <v>0.23200000000360887</v>
      </c>
      <c r="D25835" s="419">
        <f t="shared" si="585"/>
        <v>0.11600000000180444</v>
      </c>
      <c r="H25835" s="406"/>
      <c r="J25835" s="82">
        <v>84</v>
      </c>
      <c r="K25835" s="391">
        <v>1</v>
      </c>
    </row>
    <row r="25836" spans="1:11" x14ac:dyDescent="0.3">
      <c r="A25836" s="341">
        <v>44106.065977025464</v>
      </c>
      <c r="B25836" s="318">
        <v>42098.97</v>
      </c>
      <c r="C25836" s="318">
        <f t="shared" si="584"/>
        <v>0.24199999999837019</v>
      </c>
      <c r="D25836" s="419">
        <f t="shared" si="585"/>
        <v>0.12099999999918509</v>
      </c>
      <c r="H25836" s="406"/>
      <c r="J25836" s="82">
        <v>85</v>
      </c>
      <c r="K25836" s="319">
        <v>2</v>
      </c>
    </row>
    <row r="25837" spans="1:11" x14ac:dyDescent="0.3">
      <c r="A25837" s="341">
        <v>44106.107643750001</v>
      </c>
      <c r="B25837" s="318">
        <v>42099.218000000001</v>
      </c>
      <c r="C25837" s="318">
        <f t="shared" si="584"/>
        <v>0.24799999999959255</v>
      </c>
      <c r="D25837" s="419">
        <f t="shared" si="585"/>
        <v>0.12399999999979627</v>
      </c>
      <c r="H25837" s="406"/>
      <c r="J25837" s="82">
        <v>86</v>
      </c>
      <c r="K25837" s="320">
        <v>3</v>
      </c>
    </row>
    <row r="25838" spans="1:11" x14ac:dyDescent="0.3">
      <c r="A25838" s="341">
        <v>44106.149310474539</v>
      </c>
      <c r="B25838" s="318">
        <v>42099.46</v>
      </c>
      <c r="C25838" s="318">
        <f t="shared" si="584"/>
        <v>0.24199999999837019</v>
      </c>
      <c r="D25838" s="419">
        <f t="shared" si="585"/>
        <v>0.12099999999918509</v>
      </c>
      <c r="H25838" s="406"/>
      <c r="J25838" s="82">
        <v>87</v>
      </c>
      <c r="K25838" s="321">
        <v>4</v>
      </c>
    </row>
    <row r="25839" spans="1:11" x14ac:dyDescent="0.3">
      <c r="A25839" s="341">
        <v>44106.190977199076</v>
      </c>
      <c r="B25839" s="318">
        <v>42099.695</v>
      </c>
      <c r="C25839" s="318">
        <f t="shared" si="584"/>
        <v>0.23500000000058208</v>
      </c>
      <c r="D25839" s="419">
        <f t="shared" si="585"/>
        <v>0.11750000000029104</v>
      </c>
      <c r="H25839" s="406"/>
      <c r="J25839" s="82">
        <v>88</v>
      </c>
      <c r="K25839" s="391">
        <v>1</v>
      </c>
    </row>
    <row r="25840" spans="1:11" x14ac:dyDescent="0.3">
      <c r="A25840" s="341">
        <v>44106.232643923613</v>
      </c>
      <c r="B25840" s="318">
        <v>42099.938999999998</v>
      </c>
      <c r="C25840" s="318">
        <f t="shared" si="584"/>
        <v>0.24399999999877764</v>
      </c>
      <c r="D25840" s="419">
        <f t="shared" si="585"/>
        <v>0.12199999999938882</v>
      </c>
      <c r="H25840" s="406"/>
      <c r="J25840" s="82">
        <v>89</v>
      </c>
      <c r="K25840" s="319">
        <v>2</v>
      </c>
    </row>
    <row r="25841" spans="1:12" x14ac:dyDescent="0.3">
      <c r="A25841" s="341">
        <v>44106.27431064815</v>
      </c>
      <c r="B25841" s="318">
        <v>42100.197999999997</v>
      </c>
      <c r="C25841" s="318">
        <f t="shared" si="584"/>
        <v>0.25899999999819556</v>
      </c>
      <c r="D25841" s="419">
        <f t="shared" si="585"/>
        <v>0.12949999999909778</v>
      </c>
      <c r="H25841" s="406"/>
      <c r="J25841" s="82">
        <v>90</v>
      </c>
      <c r="K25841" s="320">
        <v>3</v>
      </c>
    </row>
    <row r="25842" spans="1:12" x14ac:dyDescent="0.3">
      <c r="A25842" s="341">
        <v>44106.315977372687</v>
      </c>
      <c r="B25842" s="318">
        <v>42100.442000000003</v>
      </c>
      <c r="C25842" s="318">
        <f t="shared" si="584"/>
        <v>0.2440000000060536</v>
      </c>
      <c r="D25842" s="419">
        <f t="shared" si="585"/>
        <v>0.1220000000030268</v>
      </c>
      <c r="H25842" s="406"/>
      <c r="J25842" s="82">
        <v>91</v>
      </c>
      <c r="K25842" s="321">
        <v>4</v>
      </c>
    </row>
    <row r="25843" spans="1:12" x14ac:dyDescent="0.3">
      <c r="A25843" s="341">
        <v>44106.357644097225</v>
      </c>
      <c r="B25843" s="318">
        <v>42100.68</v>
      </c>
      <c r="C25843" s="318">
        <f t="shared" si="584"/>
        <v>0.23799999999755528</v>
      </c>
      <c r="D25843" s="419">
        <f t="shared" si="585"/>
        <v>0.11899999999877764</v>
      </c>
      <c r="H25843" s="406"/>
      <c r="J25843" s="82">
        <v>92</v>
      </c>
      <c r="K25843" s="391">
        <v>1</v>
      </c>
    </row>
    <row r="25844" spans="1:12" x14ac:dyDescent="0.3">
      <c r="A25844" s="341">
        <v>44106.399310821762</v>
      </c>
      <c r="B25844" s="318">
        <v>42100.928999999996</v>
      </c>
      <c r="C25844" s="318">
        <f t="shared" si="584"/>
        <v>0.24899999999615829</v>
      </c>
      <c r="D25844" s="419">
        <f t="shared" si="585"/>
        <v>0.12449999999807915</v>
      </c>
      <c r="H25844" s="406"/>
      <c r="J25844" s="82">
        <v>93</v>
      </c>
      <c r="K25844" s="319">
        <v>2</v>
      </c>
    </row>
    <row r="25845" spans="1:12" x14ac:dyDescent="0.3">
      <c r="A25845" s="341">
        <v>44106.440977546299</v>
      </c>
      <c r="B25845" s="318">
        <v>42101.18</v>
      </c>
      <c r="C25845" s="318">
        <f t="shared" si="584"/>
        <v>0.25100000000384171</v>
      </c>
      <c r="D25845" s="419">
        <f t="shared" si="585"/>
        <v>0.12550000000192085</v>
      </c>
      <c r="H25845" s="406"/>
      <c r="J25845" s="82">
        <v>94</v>
      </c>
      <c r="K25845" s="320">
        <v>3</v>
      </c>
    </row>
    <row r="25846" spans="1:12" x14ac:dyDescent="0.3">
      <c r="A25846" s="341">
        <v>44106.482644270836</v>
      </c>
      <c r="B25846" s="318">
        <v>42101.428</v>
      </c>
      <c r="C25846" s="318">
        <f t="shared" si="584"/>
        <v>0.24799999999959255</v>
      </c>
      <c r="D25846" s="419">
        <f t="shared" si="585"/>
        <v>0.12399999999979627</v>
      </c>
      <c r="H25846" s="406"/>
      <c r="J25846" s="82">
        <v>95</v>
      </c>
      <c r="K25846" s="321">
        <v>4</v>
      </c>
    </row>
    <row r="25847" spans="1:12" x14ac:dyDescent="0.3">
      <c r="A25847" s="341">
        <v>44106.524310995374</v>
      </c>
      <c r="B25847" s="318">
        <v>42101.667000000001</v>
      </c>
      <c r="C25847" s="318">
        <f t="shared" si="584"/>
        <v>0.23900000000139698</v>
      </c>
      <c r="D25847" s="419">
        <f t="shared" si="585"/>
        <v>0.11950000000069849</v>
      </c>
      <c r="H25847" s="406"/>
      <c r="J25847" s="82">
        <v>96</v>
      </c>
      <c r="K25847" s="391">
        <v>1</v>
      </c>
    </row>
    <row r="25848" spans="1:12" x14ac:dyDescent="0.3">
      <c r="A25848" s="341">
        <v>44106.565977719911</v>
      </c>
      <c r="B25848" s="318">
        <v>42101.91</v>
      </c>
      <c r="C25848" s="318">
        <f t="shared" si="584"/>
        <v>0.24300000000221189</v>
      </c>
      <c r="D25848" s="419">
        <f t="shared" si="585"/>
        <v>0.12150000000110595</v>
      </c>
      <c r="H25848" s="406"/>
      <c r="J25848" s="82">
        <v>97</v>
      </c>
      <c r="K25848" s="319">
        <v>2</v>
      </c>
    </row>
    <row r="25849" spans="1:12" x14ac:dyDescent="0.3">
      <c r="A25849" s="341">
        <v>44106.607644444448</v>
      </c>
      <c r="B25849" s="318">
        <v>42102.156999999999</v>
      </c>
      <c r="C25849" s="318">
        <f t="shared" si="584"/>
        <v>0.24699999999575084</v>
      </c>
      <c r="D25849" s="419">
        <f t="shared" si="585"/>
        <v>0.12349999999787542</v>
      </c>
      <c r="H25849" s="406"/>
      <c r="J25849" s="82">
        <v>98</v>
      </c>
      <c r="K25849" s="320">
        <v>3</v>
      </c>
    </row>
    <row r="25850" spans="1:12" x14ac:dyDescent="0.3">
      <c r="A25850" s="341">
        <v>44106.649311168978</v>
      </c>
      <c r="B25850" s="318">
        <v>42102.400000000001</v>
      </c>
      <c r="C25850" s="318">
        <f t="shared" si="584"/>
        <v>0.24300000000221189</v>
      </c>
      <c r="D25850" s="419">
        <f t="shared" si="585"/>
        <v>0.12150000000110595</v>
      </c>
      <c r="H25850" s="406"/>
      <c r="J25850" s="82">
        <v>99</v>
      </c>
      <c r="K25850" s="321">
        <v>4</v>
      </c>
    </row>
    <row r="25851" spans="1:12" x14ac:dyDescent="0.3">
      <c r="A25851" s="341">
        <v>44106.669444444444</v>
      </c>
      <c r="B25851" s="318">
        <v>42102.639000000003</v>
      </c>
      <c r="C25851" s="318">
        <f t="shared" si="584"/>
        <v>0.23900000000139698</v>
      </c>
      <c r="D25851" s="411">
        <f t="shared" si="585"/>
        <v>0.11950000000069849</v>
      </c>
      <c r="H25851" s="332"/>
      <c r="J25851" s="82">
        <v>1</v>
      </c>
      <c r="K25851" s="391">
        <v>1</v>
      </c>
      <c r="L25851" s="54" t="s">
        <v>313</v>
      </c>
    </row>
    <row r="25852" spans="1:12" x14ac:dyDescent="0.3">
      <c r="A25852" s="341">
        <v>44106.711111111108</v>
      </c>
      <c r="B25852" s="318">
        <v>42102.881999999998</v>
      </c>
      <c r="C25852" s="318">
        <f t="shared" si="584"/>
        <v>0.24299999999493593</v>
      </c>
      <c r="D25852" s="419">
        <f t="shared" si="585"/>
        <v>0.12149999999746797</v>
      </c>
      <c r="H25852" s="406"/>
      <c r="J25852" s="82">
        <v>2</v>
      </c>
      <c r="K25852" s="319">
        <v>2</v>
      </c>
    </row>
    <row r="25853" spans="1:12" x14ac:dyDescent="0.3">
      <c r="A25853" s="341">
        <v>44106.75277777778</v>
      </c>
      <c r="B25853" s="318">
        <v>42103.127999999997</v>
      </c>
      <c r="C25853" s="318">
        <f t="shared" si="584"/>
        <v>0.24599999999918509</v>
      </c>
      <c r="D25853" s="419">
        <f t="shared" si="585"/>
        <v>0.12299999999959255</v>
      </c>
      <c r="H25853" s="406"/>
      <c r="J25853" s="82">
        <v>3</v>
      </c>
      <c r="K25853" s="320">
        <v>3</v>
      </c>
    </row>
    <row r="25854" spans="1:12" x14ac:dyDescent="0.3">
      <c r="A25854" s="341">
        <v>44106.794444444444</v>
      </c>
      <c r="B25854" s="318">
        <v>42103.366999999998</v>
      </c>
      <c r="C25854" s="318">
        <f t="shared" si="584"/>
        <v>0.23900000000139698</v>
      </c>
      <c r="D25854" s="419">
        <f t="shared" si="585"/>
        <v>0.11950000000069849</v>
      </c>
      <c r="H25854" s="406"/>
      <c r="J25854" s="82">
        <v>4</v>
      </c>
      <c r="K25854" s="321">
        <v>4</v>
      </c>
    </row>
    <row r="25855" spans="1:12" x14ac:dyDescent="0.3">
      <c r="A25855" s="341">
        <v>44106.836111053242</v>
      </c>
      <c r="B25855" s="318">
        <v>42103.599000000002</v>
      </c>
      <c r="C25855" s="318">
        <f t="shared" si="584"/>
        <v>0.23200000000360887</v>
      </c>
      <c r="D25855" s="419">
        <f t="shared" si="585"/>
        <v>0.11600000000180444</v>
      </c>
      <c r="H25855" s="406"/>
      <c r="J25855" s="82">
        <v>5</v>
      </c>
      <c r="K25855" s="391">
        <v>1</v>
      </c>
    </row>
    <row r="25856" spans="1:12" x14ac:dyDescent="0.3">
      <c r="A25856" s="341">
        <v>44106.877777719907</v>
      </c>
      <c r="B25856" s="318">
        <v>42103.832000000002</v>
      </c>
      <c r="C25856" s="318">
        <f t="shared" si="584"/>
        <v>0.23300000000017462</v>
      </c>
      <c r="D25856" s="419">
        <f t="shared" si="585"/>
        <v>0.11650000000008731</v>
      </c>
      <c r="H25856" s="406"/>
      <c r="J25856" s="82">
        <v>6</v>
      </c>
      <c r="K25856" s="319">
        <v>2</v>
      </c>
    </row>
    <row r="25857" spans="1:11" x14ac:dyDescent="0.3">
      <c r="A25857" s="341">
        <v>44106.919444386571</v>
      </c>
      <c r="B25857" s="318">
        <v>42104.08</v>
      </c>
      <c r="C25857" s="318">
        <f t="shared" ref="C25857:C25920" si="586">B25857-B25856</f>
        <v>0.24799999999959255</v>
      </c>
      <c r="D25857" s="419">
        <f t="shared" ref="D25857:D25920" si="587">C25857/2</f>
        <v>0.12399999999979627</v>
      </c>
      <c r="H25857" s="406"/>
      <c r="J25857" s="82">
        <v>7</v>
      </c>
      <c r="K25857" s="320">
        <v>3</v>
      </c>
    </row>
    <row r="25858" spans="1:11" x14ac:dyDescent="0.3">
      <c r="A25858" s="341">
        <v>44106.961111053242</v>
      </c>
      <c r="B25858" s="318">
        <v>42104.321000000004</v>
      </c>
      <c r="C25858" s="318">
        <f t="shared" si="586"/>
        <v>0.24100000000180444</v>
      </c>
      <c r="D25858" s="419">
        <f t="shared" si="587"/>
        <v>0.12050000000090222</v>
      </c>
      <c r="E25858" s="336">
        <f>SUM(C25835:C25858)*7.4805194805</f>
        <v>43.574025973945155</v>
      </c>
      <c r="F25858" s="324">
        <f>AVERAGE(D25835:D25858)</f>
        <v>0.12135416666675762</v>
      </c>
      <c r="G25858" s="324">
        <f>_xlfn.STDEV.S(D25835:D25858)</f>
        <v>3.1980944276490068E-3</v>
      </c>
      <c r="H25858" s="406"/>
      <c r="J25858" s="82">
        <v>8</v>
      </c>
      <c r="K25858" s="321">
        <v>4</v>
      </c>
    </row>
    <row r="25859" spans="1:11" x14ac:dyDescent="0.3">
      <c r="A25859" s="341">
        <v>44107.002777719907</v>
      </c>
      <c r="B25859" s="318">
        <v>42104.56</v>
      </c>
      <c r="C25859" s="318">
        <f t="shared" si="586"/>
        <v>0.23899999999412103</v>
      </c>
      <c r="D25859" s="419">
        <f t="shared" si="587"/>
        <v>0.11949999999706051</v>
      </c>
      <c r="H25859" s="406"/>
      <c r="J25859" s="82">
        <v>9</v>
      </c>
      <c r="K25859" s="391">
        <v>1</v>
      </c>
    </row>
    <row r="25860" spans="1:11" x14ac:dyDescent="0.3">
      <c r="A25860" s="341">
        <v>44107.044444386571</v>
      </c>
      <c r="B25860" s="318">
        <v>42104.800000000003</v>
      </c>
      <c r="C25860" s="318">
        <f t="shared" si="586"/>
        <v>0.24000000000523869</v>
      </c>
      <c r="D25860" s="419">
        <f t="shared" si="587"/>
        <v>0.12000000000261934</v>
      </c>
      <c r="H25860" s="406"/>
      <c r="J25860" s="82">
        <v>10</v>
      </c>
      <c r="K25860" s="319">
        <v>2</v>
      </c>
    </row>
    <row r="25861" spans="1:11" x14ac:dyDescent="0.3">
      <c r="A25861" s="341">
        <v>44107.086111053242</v>
      </c>
      <c r="B25861" s="318">
        <v>42105.048999999999</v>
      </c>
      <c r="C25861" s="318">
        <f t="shared" si="586"/>
        <v>0.24899999999615829</v>
      </c>
      <c r="D25861" s="419">
        <f t="shared" si="587"/>
        <v>0.12449999999807915</v>
      </c>
      <c r="H25861" s="406"/>
      <c r="J25861" s="82">
        <v>11</v>
      </c>
      <c r="K25861" s="320">
        <v>3</v>
      </c>
    </row>
    <row r="25862" spans="1:11" x14ac:dyDescent="0.3">
      <c r="A25862" s="341">
        <v>44107.127777719907</v>
      </c>
      <c r="B25862" s="318">
        <v>42105.296999999999</v>
      </c>
      <c r="C25862" s="318">
        <f t="shared" si="586"/>
        <v>0.24799999999959255</v>
      </c>
      <c r="D25862" s="419">
        <f t="shared" si="587"/>
        <v>0.12399999999979627</v>
      </c>
      <c r="H25862" s="406"/>
      <c r="J25862" s="82">
        <v>12</v>
      </c>
      <c r="K25862" s="321">
        <v>4</v>
      </c>
    </row>
    <row r="25863" spans="1:11" x14ac:dyDescent="0.3">
      <c r="A25863" s="341">
        <v>44107.169444386571</v>
      </c>
      <c r="B25863" s="318">
        <v>42105.538</v>
      </c>
      <c r="C25863" s="318">
        <f t="shared" si="586"/>
        <v>0.24100000000180444</v>
      </c>
      <c r="D25863" s="419">
        <f t="shared" si="587"/>
        <v>0.12050000000090222</v>
      </c>
      <c r="H25863" s="406"/>
      <c r="J25863" s="82">
        <v>13</v>
      </c>
      <c r="K25863" s="391">
        <v>1</v>
      </c>
    </row>
    <row r="25864" spans="1:11" x14ac:dyDescent="0.3">
      <c r="A25864" s="341">
        <v>44107.211111053242</v>
      </c>
      <c r="B25864" s="318">
        <v>42105.781999999999</v>
      </c>
      <c r="C25864" s="318">
        <f t="shared" si="586"/>
        <v>0.24399999999877764</v>
      </c>
      <c r="D25864" s="419">
        <f t="shared" si="587"/>
        <v>0.12199999999938882</v>
      </c>
      <c r="H25864" s="406"/>
      <c r="J25864" s="82">
        <v>14</v>
      </c>
      <c r="K25864" s="319">
        <v>2</v>
      </c>
    </row>
    <row r="25865" spans="1:11" x14ac:dyDescent="0.3">
      <c r="A25865" s="341">
        <v>44107.252777719907</v>
      </c>
      <c r="B25865" s="318">
        <v>42106.038999999997</v>
      </c>
      <c r="C25865" s="318">
        <f t="shared" si="586"/>
        <v>0.25699999999778811</v>
      </c>
      <c r="D25865" s="419">
        <f t="shared" si="587"/>
        <v>0.12849999999889405</v>
      </c>
      <c r="H25865" s="406"/>
      <c r="J25865" s="82">
        <v>15</v>
      </c>
      <c r="K25865" s="320">
        <v>3</v>
      </c>
    </row>
    <row r="25866" spans="1:11" x14ac:dyDescent="0.3">
      <c r="A25866" s="341">
        <v>44107.294444386571</v>
      </c>
      <c r="B25866" s="318">
        <v>42106.292000000001</v>
      </c>
      <c r="C25866" s="318">
        <f t="shared" si="586"/>
        <v>0.25300000000424916</v>
      </c>
      <c r="D25866" s="419">
        <f t="shared" si="587"/>
        <v>0.12650000000212458</v>
      </c>
      <c r="H25866" s="406"/>
      <c r="J25866" s="82">
        <v>16</v>
      </c>
      <c r="K25866" s="321">
        <v>4</v>
      </c>
    </row>
    <row r="25867" spans="1:11" x14ac:dyDescent="0.3">
      <c r="A25867" s="341">
        <v>44107.336111053242</v>
      </c>
      <c r="B25867" s="318">
        <v>42106.536999999997</v>
      </c>
      <c r="C25867" s="318">
        <f t="shared" si="586"/>
        <v>0.24499999999534339</v>
      </c>
      <c r="D25867" s="419">
        <f t="shared" si="587"/>
        <v>0.12249999999767169</v>
      </c>
      <c r="H25867" s="406"/>
      <c r="J25867" s="82">
        <v>17</v>
      </c>
      <c r="K25867" s="391">
        <v>1</v>
      </c>
    </row>
    <row r="25868" spans="1:11" x14ac:dyDescent="0.3">
      <c r="A25868" s="341">
        <v>44107.377777719907</v>
      </c>
      <c r="B25868" s="318">
        <v>42106.777000000002</v>
      </c>
      <c r="C25868" s="318">
        <f t="shared" si="586"/>
        <v>0.24000000000523869</v>
      </c>
      <c r="D25868" s="419">
        <f t="shared" si="587"/>
        <v>0.12000000000261934</v>
      </c>
      <c r="H25868" s="406"/>
      <c r="J25868" s="82">
        <v>18</v>
      </c>
      <c r="K25868" s="319">
        <v>2</v>
      </c>
    </row>
    <row r="25869" spans="1:11" x14ac:dyDescent="0.3">
      <c r="A25869" s="341">
        <v>44107.419444386571</v>
      </c>
      <c r="B25869" s="318">
        <v>42107.027000000002</v>
      </c>
      <c r="C25869" s="318">
        <f t="shared" si="586"/>
        <v>0.25</v>
      </c>
      <c r="D25869" s="419">
        <f t="shared" si="587"/>
        <v>0.125</v>
      </c>
      <c r="H25869" s="406"/>
      <c r="J25869" s="82">
        <v>19</v>
      </c>
      <c r="K25869" s="320">
        <v>3</v>
      </c>
    </row>
    <row r="25870" spans="1:11" x14ac:dyDescent="0.3">
      <c r="A25870" s="341">
        <v>44107.461111053242</v>
      </c>
      <c r="B25870" s="318">
        <v>42107.279000000002</v>
      </c>
      <c r="C25870" s="318">
        <f t="shared" si="586"/>
        <v>0.25200000000040745</v>
      </c>
      <c r="D25870" s="419">
        <f t="shared" si="587"/>
        <v>0.12600000000020373</v>
      </c>
      <c r="H25870" s="406"/>
      <c r="J25870" s="82">
        <v>20</v>
      </c>
      <c r="K25870" s="321">
        <v>4</v>
      </c>
    </row>
    <row r="25871" spans="1:11" x14ac:dyDescent="0.3">
      <c r="A25871" s="341">
        <v>44107.502777719907</v>
      </c>
      <c r="B25871" s="318">
        <v>42107.519999999997</v>
      </c>
      <c r="C25871" s="318">
        <f t="shared" si="586"/>
        <v>0.24099999999452848</v>
      </c>
      <c r="D25871" s="419">
        <f t="shared" si="587"/>
        <v>0.12049999999726424</v>
      </c>
      <c r="H25871" s="406"/>
      <c r="J25871" s="82">
        <v>21</v>
      </c>
      <c r="K25871" s="391">
        <v>1</v>
      </c>
    </row>
    <row r="25872" spans="1:11" x14ac:dyDescent="0.3">
      <c r="A25872" s="341">
        <v>44107.544444386571</v>
      </c>
      <c r="B25872" s="318">
        <v>42107.752</v>
      </c>
      <c r="C25872" s="318">
        <f t="shared" si="586"/>
        <v>0.23200000000360887</v>
      </c>
      <c r="D25872" s="419">
        <f t="shared" si="587"/>
        <v>0.11600000000180444</v>
      </c>
      <c r="H25872" s="406"/>
      <c r="J25872" s="82">
        <v>22</v>
      </c>
      <c r="K25872" s="319">
        <v>2</v>
      </c>
    </row>
    <row r="25873" spans="1:11" x14ac:dyDescent="0.3">
      <c r="A25873" s="341">
        <v>44107.586111053242</v>
      </c>
      <c r="B25873" s="318">
        <v>42107.997000000003</v>
      </c>
      <c r="C25873" s="318">
        <f t="shared" si="586"/>
        <v>0.24500000000261934</v>
      </c>
      <c r="D25873" s="419">
        <f t="shared" si="587"/>
        <v>0.12250000000130967</v>
      </c>
      <c r="H25873" s="406"/>
      <c r="J25873" s="82">
        <v>23</v>
      </c>
      <c r="K25873" s="320">
        <v>3</v>
      </c>
    </row>
    <row r="25874" spans="1:11" x14ac:dyDescent="0.3">
      <c r="A25874" s="341">
        <v>44107.627777719907</v>
      </c>
      <c r="B25874" s="318">
        <v>42108.241000000002</v>
      </c>
      <c r="C25874" s="318">
        <f t="shared" si="586"/>
        <v>0.24399999999877764</v>
      </c>
      <c r="D25874" s="419">
        <f t="shared" si="587"/>
        <v>0.12199999999938882</v>
      </c>
      <c r="H25874" s="406"/>
      <c r="J25874" s="82">
        <v>24</v>
      </c>
      <c r="K25874" s="321">
        <v>4</v>
      </c>
    </row>
    <row r="25875" spans="1:11" x14ac:dyDescent="0.3">
      <c r="A25875" s="341">
        <v>44107.669444386571</v>
      </c>
      <c r="B25875" s="318">
        <v>42108.482000000004</v>
      </c>
      <c r="C25875" s="318">
        <f t="shared" si="586"/>
        <v>0.24100000000180444</v>
      </c>
      <c r="D25875" s="419">
        <f t="shared" si="587"/>
        <v>0.12050000000090222</v>
      </c>
      <c r="H25875" s="406"/>
      <c r="J25875" s="82">
        <v>25</v>
      </c>
      <c r="K25875" s="391">
        <v>1</v>
      </c>
    </row>
    <row r="25876" spans="1:11" x14ac:dyDescent="0.3">
      <c r="A25876" s="341">
        <v>44107.711111053242</v>
      </c>
      <c r="B25876" s="318">
        <v>42108.718999999997</v>
      </c>
      <c r="C25876" s="318">
        <f t="shared" si="586"/>
        <v>0.23699999999371357</v>
      </c>
      <c r="D25876" s="419">
        <f t="shared" si="587"/>
        <v>0.11849999999685679</v>
      </c>
      <c r="H25876" s="406"/>
      <c r="J25876" s="82">
        <v>26</v>
      </c>
      <c r="K25876" s="319">
        <v>2</v>
      </c>
    </row>
    <row r="25877" spans="1:11" x14ac:dyDescent="0.3">
      <c r="A25877" s="341">
        <v>44107.752777719907</v>
      </c>
      <c r="B25877" s="318">
        <v>42108.959999999999</v>
      </c>
      <c r="C25877" s="318">
        <f t="shared" si="586"/>
        <v>0.24100000000180444</v>
      </c>
      <c r="D25877" s="419">
        <f t="shared" si="587"/>
        <v>0.12050000000090222</v>
      </c>
      <c r="H25877" s="406"/>
      <c r="J25877" s="82">
        <v>27</v>
      </c>
      <c r="K25877" s="320">
        <v>3</v>
      </c>
    </row>
    <row r="25878" spans="1:11" x14ac:dyDescent="0.3">
      <c r="A25878" s="341">
        <v>44107.794444386571</v>
      </c>
      <c r="B25878" s="318">
        <v>42109.201000000001</v>
      </c>
      <c r="C25878" s="318">
        <f t="shared" si="586"/>
        <v>0.24100000000180444</v>
      </c>
      <c r="D25878" s="419">
        <f t="shared" si="587"/>
        <v>0.12050000000090222</v>
      </c>
      <c r="H25878" s="406"/>
      <c r="J25878" s="82">
        <v>28</v>
      </c>
      <c r="K25878" s="321">
        <v>4</v>
      </c>
    </row>
    <row r="25879" spans="1:11" x14ac:dyDescent="0.3">
      <c r="A25879" s="341">
        <v>44107.836111053242</v>
      </c>
      <c r="B25879" s="318">
        <v>42109.438000000002</v>
      </c>
      <c r="C25879" s="318">
        <f t="shared" si="586"/>
        <v>0.23700000000098953</v>
      </c>
      <c r="D25879" s="419">
        <f t="shared" si="587"/>
        <v>0.11850000000049477</v>
      </c>
      <c r="H25879" s="406"/>
      <c r="J25879" s="82">
        <v>29</v>
      </c>
      <c r="K25879" s="391">
        <v>1</v>
      </c>
    </row>
    <row r="25880" spans="1:11" x14ac:dyDescent="0.3">
      <c r="A25880" s="341">
        <v>44107.877777719907</v>
      </c>
      <c r="B25880" s="318">
        <v>42109.667999999998</v>
      </c>
      <c r="C25880" s="318">
        <f t="shared" si="586"/>
        <v>0.22999999999592546</v>
      </c>
      <c r="D25880" s="419">
        <f t="shared" si="587"/>
        <v>0.11499999999796273</v>
      </c>
      <c r="H25880" s="406"/>
      <c r="J25880" s="82">
        <v>30</v>
      </c>
      <c r="K25880" s="319">
        <v>2</v>
      </c>
    </row>
    <row r="25881" spans="1:11" x14ac:dyDescent="0.3">
      <c r="A25881" s="341">
        <v>44107.919444386571</v>
      </c>
      <c r="B25881" s="318">
        <v>42109.904000000002</v>
      </c>
      <c r="C25881" s="318">
        <f t="shared" si="586"/>
        <v>0.23600000000442378</v>
      </c>
      <c r="D25881" s="419">
        <f t="shared" si="587"/>
        <v>0.11800000000221189</v>
      </c>
      <c r="H25881" s="406"/>
      <c r="J25881" s="82">
        <v>31</v>
      </c>
      <c r="K25881" s="320">
        <v>3</v>
      </c>
    </row>
    <row r="25882" spans="1:11" x14ac:dyDescent="0.3">
      <c r="A25882" s="341">
        <v>44107.961111053242</v>
      </c>
      <c r="B25882" s="318">
        <v>42110.142</v>
      </c>
      <c r="C25882" s="318">
        <f t="shared" si="586"/>
        <v>0.23799999999755528</v>
      </c>
      <c r="D25882" s="419">
        <f t="shared" si="587"/>
        <v>0.11899999999877764</v>
      </c>
      <c r="E25882" s="336">
        <f>SUM(C25859:C25882)*7.4805194805</f>
        <v>43.544103895962635</v>
      </c>
      <c r="F25882" s="324">
        <f>AVERAGE(D25859:D25882)</f>
        <v>0.12127083333325572</v>
      </c>
      <c r="G25882" s="324">
        <f>_xlfn.STDEV.S(D25859:D25882)</f>
        <v>3.2670261928637056E-3</v>
      </c>
      <c r="H25882" s="406"/>
      <c r="J25882" s="82">
        <v>32</v>
      </c>
      <c r="K25882" s="321">
        <v>4</v>
      </c>
    </row>
    <row r="25883" spans="1:11" x14ac:dyDescent="0.3">
      <c r="A25883" s="341">
        <v>44108.002777719907</v>
      </c>
      <c r="B25883" s="318">
        <v>42110.387000000002</v>
      </c>
      <c r="C25883" s="318">
        <f t="shared" si="586"/>
        <v>0.24500000000261934</v>
      </c>
      <c r="D25883" s="419">
        <f t="shared" si="587"/>
        <v>0.12250000000130967</v>
      </c>
      <c r="H25883" s="406"/>
      <c r="J25883" s="82">
        <v>33</v>
      </c>
      <c r="K25883" s="391">
        <v>1</v>
      </c>
    </row>
    <row r="25884" spans="1:11" x14ac:dyDescent="0.3">
      <c r="A25884" s="341">
        <v>44108.044444386571</v>
      </c>
      <c r="B25884" s="318">
        <v>42110.620999999999</v>
      </c>
      <c r="C25884" s="318">
        <f t="shared" si="586"/>
        <v>0.23399999999674037</v>
      </c>
      <c r="D25884" s="419">
        <f t="shared" si="587"/>
        <v>0.11699999999837019</v>
      </c>
      <c r="H25884" s="406"/>
      <c r="J25884" s="82">
        <v>34</v>
      </c>
      <c r="K25884" s="319">
        <v>2</v>
      </c>
    </row>
    <row r="25885" spans="1:11" x14ac:dyDescent="0.3">
      <c r="A25885" s="341">
        <v>44108.086111053242</v>
      </c>
      <c r="B25885" s="318">
        <v>42110.862000000001</v>
      </c>
      <c r="C25885" s="318">
        <f t="shared" si="586"/>
        <v>0.24100000000180444</v>
      </c>
      <c r="D25885" s="419">
        <f t="shared" si="587"/>
        <v>0.12050000000090222</v>
      </c>
      <c r="H25885" s="406"/>
      <c r="J25885" s="82">
        <v>35</v>
      </c>
      <c r="K25885" s="320">
        <v>3</v>
      </c>
    </row>
    <row r="25886" spans="1:11" x14ac:dyDescent="0.3">
      <c r="A25886" s="341">
        <v>44108.127777719907</v>
      </c>
      <c r="B25886" s="318">
        <v>42111.108999999997</v>
      </c>
      <c r="C25886" s="318">
        <f t="shared" si="586"/>
        <v>0.24699999999575084</v>
      </c>
      <c r="D25886" s="419">
        <f t="shared" si="587"/>
        <v>0.12349999999787542</v>
      </c>
      <c r="H25886" s="406"/>
      <c r="J25886" s="82">
        <v>36</v>
      </c>
      <c r="K25886" s="321">
        <v>4</v>
      </c>
    </row>
    <row r="25887" spans="1:11" x14ac:dyDescent="0.3">
      <c r="A25887" s="341">
        <v>44108.169444386571</v>
      </c>
      <c r="B25887" s="318">
        <v>42111.351999999999</v>
      </c>
      <c r="C25887" s="318">
        <f t="shared" si="586"/>
        <v>0.24300000000221189</v>
      </c>
      <c r="D25887" s="419">
        <f t="shared" si="587"/>
        <v>0.12150000000110595</v>
      </c>
      <c r="H25887" s="406"/>
      <c r="J25887" s="82">
        <v>37</v>
      </c>
      <c r="K25887" s="391">
        <v>1</v>
      </c>
    </row>
    <row r="25888" spans="1:11" x14ac:dyDescent="0.3">
      <c r="A25888" s="341">
        <v>44108.211111053242</v>
      </c>
      <c r="B25888" s="318">
        <v>42111.597999999998</v>
      </c>
      <c r="C25888" s="318">
        <f t="shared" si="586"/>
        <v>0.24599999999918509</v>
      </c>
      <c r="D25888" s="419">
        <f t="shared" si="587"/>
        <v>0.12299999999959255</v>
      </c>
      <c r="H25888" s="406"/>
      <c r="J25888" s="82">
        <v>38</v>
      </c>
      <c r="K25888" s="319">
        <v>2</v>
      </c>
    </row>
    <row r="25889" spans="1:11" x14ac:dyDescent="0.3">
      <c r="A25889" s="341">
        <v>44108.252777719907</v>
      </c>
      <c r="B25889" s="318">
        <v>42111.85</v>
      </c>
      <c r="C25889" s="318">
        <f t="shared" si="586"/>
        <v>0.25200000000040745</v>
      </c>
      <c r="D25889" s="419">
        <f t="shared" si="587"/>
        <v>0.12600000000020373</v>
      </c>
      <c r="H25889" s="406"/>
      <c r="J25889" s="82">
        <v>39</v>
      </c>
      <c r="K25889" s="320">
        <v>3</v>
      </c>
    </row>
    <row r="25890" spans="1:11" x14ac:dyDescent="0.3">
      <c r="A25890" s="341">
        <v>44108.294444386571</v>
      </c>
      <c r="B25890" s="318">
        <v>42112.108</v>
      </c>
      <c r="C25890" s="318">
        <f t="shared" si="586"/>
        <v>0.25800000000162981</v>
      </c>
      <c r="D25890" s="419">
        <f t="shared" si="587"/>
        <v>0.12900000000081491</v>
      </c>
      <c r="H25890" s="406"/>
      <c r="J25890" s="82">
        <v>40</v>
      </c>
      <c r="K25890" s="321">
        <v>4</v>
      </c>
    </row>
    <row r="25891" spans="1:11" x14ac:dyDescent="0.3">
      <c r="A25891" s="341">
        <v>44108.336111053242</v>
      </c>
      <c r="B25891" s="318">
        <v>42112.358</v>
      </c>
      <c r="C25891" s="318">
        <f t="shared" si="586"/>
        <v>0.25</v>
      </c>
      <c r="D25891" s="419">
        <f t="shared" si="587"/>
        <v>0.125</v>
      </c>
      <c r="H25891" s="406"/>
      <c r="J25891" s="82">
        <v>41</v>
      </c>
      <c r="K25891" s="391">
        <v>1</v>
      </c>
    </row>
    <row r="25892" spans="1:11" x14ac:dyDescent="0.3">
      <c r="A25892" s="341">
        <v>44108.377777719907</v>
      </c>
      <c r="B25892" s="318">
        <v>42112.597999999998</v>
      </c>
      <c r="C25892" s="318">
        <f t="shared" si="586"/>
        <v>0.23999999999796273</v>
      </c>
      <c r="D25892" s="419">
        <f t="shared" si="587"/>
        <v>0.11999999999898137</v>
      </c>
      <c r="H25892" s="406"/>
      <c r="J25892" s="82">
        <v>42</v>
      </c>
      <c r="K25892" s="319">
        <v>2</v>
      </c>
    </row>
    <row r="25893" spans="1:11" x14ac:dyDescent="0.3">
      <c r="A25893" s="341">
        <v>44108.419444386571</v>
      </c>
      <c r="B25893" s="318">
        <v>42112.84</v>
      </c>
      <c r="C25893" s="318">
        <f t="shared" si="586"/>
        <v>0.24199999999837019</v>
      </c>
      <c r="D25893" s="419">
        <f t="shared" si="587"/>
        <v>0.12099999999918509</v>
      </c>
      <c r="H25893" s="406"/>
      <c r="J25893" s="82">
        <v>43</v>
      </c>
      <c r="K25893" s="320">
        <v>3</v>
      </c>
    </row>
    <row r="25894" spans="1:11" x14ac:dyDescent="0.3">
      <c r="A25894" s="341">
        <v>44108.461111053242</v>
      </c>
      <c r="B25894" s="318">
        <v>42113.09</v>
      </c>
      <c r="C25894" s="318">
        <f t="shared" si="586"/>
        <v>0.25</v>
      </c>
      <c r="D25894" s="419">
        <f t="shared" si="587"/>
        <v>0.125</v>
      </c>
      <c r="H25894" s="406"/>
      <c r="J25894" s="82">
        <v>44</v>
      </c>
      <c r="K25894" s="321">
        <v>4</v>
      </c>
    </row>
    <row r="25895" spans="1:11" x14ac:dyDescent="0.3">
      <c r="A25895" s="341">
        <v>44108.502777719907</v>
      </c>
      <c r="B25895" s="318">
        <v>42113.338000000003</v>
      </c>
      <c r="C25895" s="318">
        <f t="shared" si="586"/>
        <v>0.2480000000068685</v>
      </c>
      <c r="D25895" s="419">
        <f t="shared" si="587"/>
        <v>0.12400000000343425</v>
      </c>
      <c r="H25895" s="406"/>
      <c r="J25895" s="82">
        <v>45</v>
      </c>
      <c r="K25895" s="391">
        <v>1</v>
      </c>
    </row>
    <row r="25896" spans="1:11" x14ac:dyDescent="0.3">
      <c r="A25896" s="341">
        <v>44108.544444386571</v>
      </c>
      <c r="B25896" s="318">
        <v>42113.576999999997</v>
      </c>
      <c r="C25896" s="318">
        <f t="shared" si="586"/>
        <v>0.23899999999412103</v>
      </c>
      <c r="D25896" s="419">
        <f t="shared" si="587"/>
        <v>0.11949999999706051</v>
      </c>
      <c r="H25896" s="406"/>
      <c r="J25896" s="82">
        <v>46</v>
      </c>
      <c r="K25896" s="319">
        <v>2</v>
      </c>
    </row>
    <row r="25897" spans="1:11" x14ac:dyDescent="0.3">
      <c r="A25897" s="341">
        <v>44108.586111053242</v>
      </c>
      <c r="B25897" s="318">
        <v>42113.811999999998</v>
      </c>
      <c r="C25897" s="318">
        <f t="shared" si="586"/>
        <v>0.23500000000058208</v>
      </c>
      <c r="D25897" s="419">
        <f t="shared" si="587"/>
        <v>0.11750000000029104</v>
      </c>
      <c r="H25897" s="406"/>
      <c r="J25897" s="82">
        <v>47</v>
      </c>
      <c r="K25897" s="320">
        <v>3</v>
      </c>
    </row>
    <row r="25898" spans="1:11" x14ac:dyDescent="0.3">
      <c r="A25898" s="341">
        <v>44108.627777719907</v>
      </c>
      <c r="B25898" s="318">
        <v>42114.06</v>
      </c>
      <c r="C25898" s="318">
        <f t="shared" si="586"/>
        <v>0.24799999999959255</v>
      </c>
      <c r="D25898" s="419">
        <f t="shared" si="587"/>
        <v>0.12399999999979627</v>
      </c>
      <c r="H25898" s="406"/>
      <c r="J25898" s="82">
        <v>48</v>
      </c>
      <c r="K25898" s="321">
        <v>4</v>
      </c>
    </row>
    <row r="25899" spans="1:11" x14ac:dyDescent="0.3">
      <c r="A25899" s="341">
        <v>44108.669444386571</v>
      </c>
      <c r="B25899" s="318">
        <v>42114.307000000001</v>
      </c>
      <c r="C25899" s="318">
        <f t="shared" si="586"/>
        <v>0.2470000000030268</v>
      </c>
      <c r="D25899" s="419">
        <f t="shared" si="587"/>
        <v>0.1235000000015134</v>
      </c>
      <c r="H25899" s="406"/>
      <c r="J25899" s="82">
        <v>49</v>
      </c>
      <c r="K25899" s="391">
        <v>1</v>
      </c>
    </row>
    <row r="25900" spans="1:11" x14ac:dyDescent="0.3">
      <c r="A25900" s="341">
        <v>44108.711111053242</v>
      </c>
      <c r="B25900" s="318">
        <v>42114.542000000001</v>
      </c>
      <c r="C25900" s="318">
        <f t="shared" si="586"/>
        <v>0.23500000000058208</v>
      </c>
      <c r="D25900" s="419">
        <f t="shared" si="587"/>
        <v>0.11750000000029104</v>
      </c>
      <c r="H25900" s="406"/>
      <c r="J25900" s="82">
        <v>50</v>
      </c>
      <c r="K25900" s="319">
        <v>2</v>
      </c>
    </row>
    <row r="25901" spans="1:11" x14ac:dyDescent="0.3">
      <c r="A25901" s="341">
        <v>44108.752777719907</v>
      </c>
      <c r="B25901" s="318">
        <v>42114.777999999998</v>
      </c>
      <c r="C25901" s="318">
        <f t="shared" si="586"/>
        <v>0.23599999999714782</v>
      </c>
      <c r="D25901" s="419">
        <f t="shared" si="587"/>
        <v>0.11799999999857391</v>
      </c>
      <c r="H25901" s="406"/>
      <c r="J25901" s="82">
        <v>51</v>
      </c>
      <c r="K25901" s="320">
        <v>3</v>
      </c>
    </row>
    <row r="25902" spans="1:11" x14ac:dyDescent="0.3">
      <c r="A25902" s="341">
        <v>44108.794444386571</v>
      </c>
      <c r="B25902" s="318">
        <v>42115.02</v>
      </c>
      <c r="C25902" s="318">
        <f t="shared" si="586"/>
        <v>0.24199999999837019</v>
      </c>
      <c r="D25902" s="419">
        <f t="shared" si="587"/>
        <v>0.12099999999918509</v>
      </c>
      <c r="H25902" s="406"/>
      <c r="J25902" s="82">
        <v>52</v>
      </c>
      <c r="K25902" s="321">
        <v>4</v>
      </c>
    </row>
    <row r="25903" spans="1:11" x14ac:dyDescent="0.3">
      <c r="A25903" s="341">
        <v>44108.836111053242</v>
      </c>
      <c r="B25903" s="318">
        <v>42115.262000000002</v>
      </c>
      <c r="C25903" s="318">
        <f t="shared" si="586"/>
        <v>0.24200000000564614</v>
      </c>
      <c r="D25903" s="419">
        <f t="shared" si="587"/>
        <v>0.12100000000282307</v>
      </c>
      <c r="H25903" s="406"/>
      <c r="J25903" s="82">
        <v>53</v>
      </c>
      <c r="K25903" s="391">
        <v>1</v>
      </c>
    </row>
    <row r="25904" spans="1:11" x14ac:dyDescent="0.3">
      <c r="A25904" s="341">
        <v>44108.877777719907</v>
      </c>
      <c r="B25904" s="318">
        <v>42115.499000000003</v>
      </c>
      <c r="C25904" s="318">
        <f t="shared" si="586"/>
        <v>0.23700000000098953</v>
      </c>
      <c r="D25904" s="419">
        <f t="shared" si="587"/>
        <v>0.11850000000049477</v>
      </c>
      <c r="H25904" s="406"/>
      <c r="J25904" s="82">
        <v>54</v>
      </c>
      <c r="K25904" s="319">
        <v>2</v>
      </c>
    </row>
    <row r="25905" spans="1:11" x14ac:dyDescent="0.3">
      <c r="A25905" s="341">
        <v>44108.919444386571</v>
      </c>
      <c r="B25905" s="318">
        <v>42115.728000000003</v>
      </c>
      <c r="C25905" s="318">
        <f t="shared" si="586"/>
        <v>0.22899999999935972</v>
      </c>
      <c r="D25905" s="419">
        <f t="shared" si="587"/>
        <v>0.11449999999967986</v>
      </c>
      <c r="H25905" s="406"/>
      <c r="J25905" s="82">
        <v>55</v>
      </c>
      <c r="K25905" s="320">
        <v>3</v>
      </c>
    </row>
    <row r="25906" spans="1:11" x14ac:dyDescent="0.3">
      <c r="A25906" s="341">
        <v>44108.961111053242</v>
      </c>
      <c r="B25906" s="318">
        <v>42115.962</v>
      </c>
      <c r="C25906" s="318">
        <f t="shared" si="586"/>
        <v>0.23399999999674037</v>
      </c>
      <c r="D25906" s="419">
        <f t="shared" si="587"/>
        <v>0.11699999999837019</v>
      </c>
      <c r="E25906" s="336">
        <f>SUM(C25883:C25906)*7.4805194805</f>
        <v>43.536623376507819</v>
      </c>
      <c r="F25906" s="324">
        <f>AVERAGE(D25883:D25906)</f>
        <v>0.12124999999999393</v>
      </c>
      <c r="G25906" s="324">
        <f>_xlfn.STDEV.S(D25883:D25906)</f>
        <v>3.4515277025705935E-3</v>
      </c>
      <c r="H25906" s="404"/>
      <c r="I25906" s="344">
        <f>AVERAGE(D25738:D25906)</f>
        <v>0.12182440476189663</v>
      </c>
      <c r="J25906" s="82">
        <v>56</v>
      </c>
      <c r="K25906" s="321">
        <v>4</v>
      </c>
    </row>
    <row r="25907" spans="1:11" x14ac:dyDescent="0.3">
      <c r="A25907" s="341">
        <v>44109.002777719907</v>
      </c>
      <c r="B25907" s="318">
        <v>42116.211000000003</v>
      </c>
      <c r="C25907" s="318">
        <f t="shared" si="586"/>
        <v>0.24900000000343425</v>
      </c>
      <c r="D25907" s="419">
        <f t="shared" si="587"/>
        <v>0.12450000000171713</v>
      </c>
      <c r="H25907" s="406"/>
      <c r="J25907" s="82">
        <v>57</v>
      </c>
      <c r="K25907" s="391">
        <v>1</v>
      </c>
    </row>
    <row r="25908" spans="1:11" x14ac:dyDescent="0.3">
      <c r="A25908" s="341">
        <v>44109.044444386571</v>
      </c>
      <c r="B25908" s="318">
        <v>42116.457000000002</v>
      </c>
      <c r="C25908" s="318">
        <f t="shared" si="586"/>
        <v>0.24599999999918509</v>
      </c>
      <c r="D25908" s="419">
        <f t="shared" si="587"/>
        <v>0.12299999999959255</v>
      </c>
      <c r="H25908" s="406"/>
      <c r="J25908" s="82">
        <v>58</v>
      </c>
      <c r="K25908" s="319">
        <v>2</v>
      </c>
    </row>
    <row r="25909" spans="1:11" x14ac:dyDescent="0.3">
      <c r="A25909" s="341">
        <v>44109.086111053242</v>
      </c>
      <c r="B25909" s="318">
        <v>42116.69</v>
      </c>
      <c r="C25909" s="318">
        <f t="shared" si="586"/>
        <v>0.23300000000017462</v>
      </c>
      <c r="D25909" s="419">
        <f t="shared" si="587"/>
        <v>0.11650000000008731</v>
      </c>
      <c r="H25909" s="406"/>
      <c r="J25909" s="82">
        <v>59</v>
      </c>
      <c r="K25909" s="320">
        <v>3</v>
      </c>
    </row>
    <row r="25910" spans="1:11" x14ac:dyDescent="0.3">
      <c r="A25910" s="341">
        <v>44109.127777719907</v>
      </c>
      <c r="B25910" s="318">
        <v>42116.932000000001</v>
      </c>
      <c r="C25910" s="318">
        <f t="shared" si="586"/>
        <v>0.24199999999837019</v>
      </c>
      <c r="D25910" s="419">
        <f t="shared" si="587"/>
        <v>0.12099999999918509</v>
      </c>
      <c r="H25910" s="406"/>
      <c r="J25910" s="82">
        <v>60</v>
      </c>
      <c r="K25910" s="321">
        <v>4</v>
      </c>
    </row>
    <row r="25911" spans="1:11" x14ac:dyDescent="0.3">
      <c r="A25911" s="341">
        <v>44109.169444386571</v>
      </c>
      <c r="B25911" s="318">
        <v>42117.182000000001</v>
      </c>
      <c r="C25911" s="318">
        <f t="shared" si="586"/>
        <v>0.25</v>
      </c>
      <c r="D25911" s="419">
        <f t="shared" si="587"/>
        <v>0.125</v>
      </c>
      <c r="H25911" s="406"/>
      <c r="J25911" s="82">
        <v>61</v>
      </c>
      <c r="K25911" s="391">
        <v>1</v>
      </c>
    </row>
    <row r="25912" spans="1:11" x14ac:dyDescent="0.3">
      <c r="A25912" s="341">
        <v>44109.211111053242</v>
      </c>
      <c r="B25912" s="318">
        <v>42117.43</v>
      </c>
      <c r="C25912" s="318">
        <f t="shared" si="586"/>
        <v>0.24799999999959255</v>
      </c>
      <c r="D25912" s="419">
        <f t="shared" si="587"/>
        <v>0.12399999999979627</v>
      </c>
      <c r="H25912" s="406"/>
      <c r="J25912" s="82">
        <v>62</v>
      </c>
      <c r="K25912" s="319">
        <v>2</v>
      </c>
    </row>
    <row r="25913" spans="1:11" x14ac:dyDescent="0.3">
      <c r="A25913" s="341">
        <v>44109.252777719907</v>
      </c>
      <c r="B25913" s="318">
        <v>42117.671999999999</v>
      </c>
      <c r="C25913" s="318">
        <f t="shared" si="586"/>
        <v>0.24199999999837019</v>
      </c>
      <c r="D25913" s="419">
        <f t="shared" si="587"/>
        <v>0.12099999999918509</v>
      </c>
      <c r="H25913" s="406"/>
      <c r="J25913" s="82">
        <v>63</v>
      </c>
      <c r="K25913" s="320">
        <v>3</v>
      </c>
    </row>
    <row r="25914" spans="1:11" x14ac:dyDescent="0.3">
      <c r="A25914" s="341">
        <v>44109.294444386571</v>
      </c>
      <c r="B25914" s="318">
        <v>42117.921999999999</v>
      </c>
      <c r="C25914" s="318">
        <f t="shared" si="586"/>
        <v>0.25</v>
      </c>
      <c r="D25914" s="419">
        <f t="shared" si="587"/>
        <v>0.125</v>
      </c>
      <c r="H25914" s="406"/>
      <c r="J25914" s="82">
        <v>64</v>
      </c>
      <c r="K25914" s="321">
        <v>4</v>
      </c>
    </row>
    <row r="25915" spans="1:11" x14ac:dyDescent="0.3">
      <c r="A25915" s="341">
        <v>44109.336111053242</v>
      </c>
      <c r="B25915" s="318">
        <v>42118.171999999999</v>
      </c>
      <c r="C25915" s="318">
        <f t="shared" si="586"/>
        <v>0.25</v>
      </c>
      <c r="D25915" s="419">
        <f t="shared" si="587"/>
        <v>0.125</v>
      </c>
      <c r="H25915" s="406"/>
      <c r="J25915" s="82">
        <v>65</v>
      </c>
      <c r="K25915" s="391">
        <v>1</v>
      </c>
    </row>
    <row r="25916" spans="1:11" x14ac:dyDescent="0.3">
      <c r="A25916" s="341">
        <v>44109.377777719907</v>
      </c>
      <c r="B25916" s="318">
        <v>42118.421000000002</v>
      </c>
      <c r="C25916" s="318">
        <f t="shared" si="586"/>
        <v>0.24900000000343425</v>
      </c>
      <c r="D25916" s="419">
        <f t="shared" si="587"/>
        <v>0.12450000000171713</v>
      </c>
      <c r="H25916" s="406"/>
      <c r="J25916" s="82">
        <v>66</v>
      </c>
      <c r="K25916" s="319">
        <v>2</v>
      </c>
    </row>
    <row r="25917" spans="1:11" x14ac:dyDescent="0.3">
      <c r="A25917" s="341">
        <v>44109.419444386571</v>
      </c>
      <c r="B25917" s="318">
        <v>42118.661999999997</v>
      </c>
      <c r="C25917" s="318">
        <f t="shared" si="586"/>
        <v>0.24099999999452848</v>
      </c>
      <c r="D25917" s="419">
        <f t="shared" si="587"/>
        <v>0.12049999999726424</v>
      </c>
      <c r="H25917" s="406"/>
      <c r="J25917" s="82">
        <v>67</v>
      </c>
      <c r="K25917" s="320">
        <v>3</v>
      </c>
    </row>
    <row r="25918" spans="1:11" x14ac:dyDescent="0.3">
      <c r="A25918" s="341">
        <v>44109.461111053242</v>
      </c>
      <c r="B25918" s="318">
        <v>42118.91</v>
      </c>
      <c r="C25918" s="318">
        <f t="shared" si="586"/>
        <v>0.2480000000068685</v>
      </c>
      <c r="D25918" s="419">
        <f t="shared" si="587"/>
        <v>0.12400000000343425</v>
      </c>
      <c r="H25918" s="406"/>
      <c r="J25918" s="82">
        <v>68</v>
      </c>
      <c r="K25918" s="321">
        <v>4</v>
      </c>
    </row>
    <row r="25919" spans="1:11" x14ac:dyDescent="0.3">
      <c r="A25919" s="341">
        <v>44109.502777719907</v>
      </c>
      <c r="B25919" s="318">
        <v>42119.16</v>
      </c>
      <c r="C25919" s="318">
        <f t="shared" si="586"/>
        <v>0.25</v>
      </c>
      <c r="D25919" s="419">
        <f t="shared" si="587"/>
        <v>0.125</v>
      </c>
      <c r="H25919" s="406"/>
      <c r="J25919" s="82">
        <v>69</v>
      </c>
      <c r="K25919" s="391">
        <v>1</v>
      </c>
    </row>
    <row r="25920" spans="1:11" x14ac:dyDescent="0.3">
      <c r="A25920" s="341">
        <v>44109.544444386571</v>
      </c>
      <c r="B25920" s="318">
        <v>42119.408000000003</v>
      </c>
      <c r="C25920" s="318">
        <f t="shared" si="586"/>
        <v>0.24799999999959255</v>
      </c>
      <c r="D25920" s="419">
        <f t="shared" si="587"/>
        <v>0.12399999999979627</v>
      </c>
      <c r="H25920" s="406"/>
      <c r="J25920" s="82">
        <v>70</v>
      </c>
      <c r="K25920" s="319">
        <v>2</v>
      </c>
    </row>
    <row r="25921" spans="1:11" x14ac:dyDescent="0.3">
      <c r="A25921" s="341">
        <v>44109.586111053242</v>
      </c>
      <c r="B25921" s="318">
        <v>42119.642</v>
      </c>
      <c r="C25921" s="318">
        <f t="shared" ref="C25921:C25948" si="588">B25921-B25920</f>
        <v>0.23399999999674037</v>
      </c>
      <c r="D25921" s="419">
        <f t="shared" ref="D25921:D25948" si="589">C25921/2</f>
        <v>0.11699999999837019</v>
      </c>
      <c r="H25921" s="406"/>
      <c r="J25921" s="82">
        <v>71</v>
      </c>
      <c r="K25921" s="320">
        <v>3</v>
      </c>
    </row>
    <row r="25922" spans="1:11" x14ac:dyDescent="0.3">
      <c r="A25922" s="341">
        <v>44109.627777719907</v>
      </c>
      <c r="B25922" s="318">
        <v>42119.89</v>
      </c>
      <c r="C25922" s="318">
        <f t="shared" si="588"/>
        <v>0.24799999999959255</v>
      </c>
      <c r="D25922" s="419">
        <f t="shared" si="589"/>
        <v>0.12399999999979627</v>
      </c>
      <c r="H25922" s="406"/>
      <c r="J25922" s="82">
        <v>72</v>
      </c>
      <c r="K25922" s="321">
        <v>4</v>
      </c>
    </row>
    <row r="25923" spans="1:11" x14ac:dyDescent="0.3">
      <c r="A25923" s="341">
        <v>44109.669444386571</v>
      </c>
      <c r="B25923" s="318">
        <v>42120.135000000002</v>
      </c>
      <c r="C25923" s="318">
        <f t="shared" si="588"/>
        <v>0.24500000000261934</v>
      </c>
      <c r="D25923" s="419">
        <f t="shared" si="589"/>
        <v>0.12250000000130967</v>
      </c>
      <c r="H25923" s="406"/>
      <c r="J25923" s="82">
        <v>73</v>
      </c>
      <c r="K25923" s="391">
        <v>1</v>
      </c>
    </row>
    <row r="25924" spans="1:11" x14ac:dyDescent="0.3">
      <c r="A25924" s="341">
        <v>44109.711111053242</v>
      </c>
      <c r="B25924" s="318">
        <v>42120.377</v>
      </c>
      <c r="C25924" s="318">
        <f t="shared" si="588"/>
        <v>0.24199999999837019</v>
      </c>
      <c r="D25924" s="419">
        <f t="shared" si="589"/>
        <v>0.12099999999918509</v>
      </c>
      <c r="H25924" s="406"/>
      <c r="J25924" s="82">
        <v>74</v>
      </c>
      <c r="K25924" s="319">
        <v>2</v>
      </c>
    </row>
    <row r="25925" spans="1:11" x14ac:dyDescent="0.3">
      <c r="A25925" s="341">
        <v>44109.752777719907</v>
      </c>
      <c r="B25925" s="318">
        <v>42120.605000000003</v>
      </c>
      <c r="C25925" s="318">
        <f t="shared" si="588"/>
        <v>0.22800000000279397</v>
      </c>
      <c r="D25925" s="419">
        <f t="shared" si="589"/>
        <v>0.11400000000139698</v>
      </c>
      <c r="H25925" s="406"/>
      <c r="J25925" s="82">
        <v>75</v>
      </c>
      <c r="K25925" s="320">
        <v>3</v>
      </c>
    </row>
    <row r="25926" spans="1:11" x14ac:dyDescent="0.3">
      <c r="A25926" s="341">
        <v>44109.794444386571</v>
      </c>
      <c r="B25926" s="318">
        <v>42120.841</v>
      </c>
      <c r="C25926" s="318">
        <f t="shared" si="588"/>
        <v>0.23599999999714782</v>
      </c>
      <c r="D25926" s="419">
        <f t="shared" si="589"/>
        <v>0.11799999999857391</v>
      </c>
      <c r="H25926" s="406"/>
      <c r="J25926" s="82">
        <v>76</v>
      </c>
      <c r="K25926" s="321">
        <v>4</v>
      </c>
    </row>
    <row r="25927" spans="1:11" x14ac:dyDescent="0.3">
      <c r="A25927" s="341">
        <v>44109.836111053242</v>
      </c>
      <c r="B25927" s="318">
        <v>42121.088000000003</v>
      </c>
      <c r="C25927" s="318">
        <f t="shared" si="588"/>
        <v>0.2470000000030268</v>
      </c>
      <c r="D25927" s="419">
        <f t="shared" si="589"/>
        <v>0.1235000000015134</v>
      </c>
      <c r="H25927" s="406"/>
      <c r="J25927" s="82">
        <v>77</v>
      </c>
      <c r="K25927" s="391">
        <v>1</v>
      </c>
    </row>
    <row r="25928" spans="1:11" x14ac:dyDescent="0.3">
      <c r="A25928" s="341">
        <v>44109.877777719907</v>
      </c>
      <c r="B25928" s="318">
        <v>42121.324999999997</v>
      </c>
      <c r="C25928" s="318">
        <f t="shared" si="588"/>
        <v>0.23699999999371357</v>
      </c>
      <c r="D25928" s="419">
        <f t="shared" si="589"/>
        <v>0.11849999999685679</v>
      </c>
      <c r="H25928" s="406"/>
      <c r="J25928" s="82">
        <v>78</v>
      </c>
      <c r="K25928" s="319">
        <v>2</v>
      </c>
    </row>
    <row r="25929" spans="1:11" x14ac:dyDescent="0.3">
      <c r="A25929" s="341">
        <v>44109.919444386571</v>
      </c>
      <c r="B25929" s="318">
        <v>42121.557999999997</v>
      </c>
      <c r="C25929" s="318">
        <f t="shared" si="588"/>
        <v>0.23300000000017462</v>
      </c>
      <c r="D25929" s="419">
        <f t="shared" si="589"/>
        <v>0.11650000000008731</v>
      </c>
      <c r="H25929" s="406"/>
      <c r="J25929" s="82">
        <v>79</v>
      </c>
      <c r="K25929" s="320">
        <v>3</v>
      </c>
    </row>
    <row r="25930" spans="1:11" x14ac:dyDescent="0.3">
      <c r="A25930" s="341">
        <v>44109.961111053242</v>
      </c>
      <c r="B25930" s="318">
        <v>42121.788</v>
      </c>
      <c r="C25930" s="318">
        <f t="shared" si="588"/>
        <v>0.23000000000320142</v>
      </c>
      <c r="D25930" s="419">
        <f t="shared" si="589"/>
        <v>0.11500000000160071</v>
      </c>
      <c r="E25930" s="336">
        <f>SUM(C25907:C25930)*7.4805194805</f>
        <v>43.581506493399964</v>
      </c>
      <c r="F25930" s="324">
        <f>AVERAGE(D25907:D25930)</f>
        <v>0.1213750000000194</v>
      </c>
      <c r="G25930" s="324">
        <f>_xlfn.STDEV.S(D25907:D25930)</f>
        <v>3.5546968319956876E-3</v>
      </c>
      <c r="H25930" s="406"/>
      <c r="J25930" s="82">
        <v>80</v>
      </c>
      <c r="K25930" s="321">
        <v>4</v>
      </c>
    </row>
    <row r="25931" spans="1:11" x14ac:dyDescent="0.3">
      <c r="A25931" s="341">
        <v>44110.002777719907</v>
      </c>
      <c r="B25931" s="318">
        <v>42122.029000000002</v>
      </c>
      <c r="C25931" s="318">
        <f t="shared" si="588"/>
        <v>0.24100000000180444</v>
      </c>
      <c r="D25931" s="419">
        <f t="shared" si="589"/>
        <v>0.12050000000090222</v>
      </c>
      <c r="H25931" s="406"/>
      <c r="J25931" s="82">
        <v>81</v>
      </c>
      <c r="K25931" s="391">
        <v>1</v>
      </c>
    </row>
    <row r="25932" spans="1:11" x14ac:dyDescent="0.3">
      <c r="A25932" s="341">
        <v>44110.044444386571</v>
      </c>
      <c r="B25932" s="318">
        <v>42122.277999999998</v>
      </c>
      <c r="C25932" s="318">
        <f t="shared" si="588"/>
        <v>0.24899999999615829</v>
      </c>
      <c r="D25932" s="419">
        <f t="shared" si="589"/>
        <v>0.12449999999807915</v>
      </c>
      <c r="H25932" s="406"/>
      <c r="J25932" s="82">
        <v>82</v>
      </c>
      <c r="K25932" s="319">
        <v>2</v>
      </c>
    </row>
    <row r="25933" spans="1:11" x14ac:dyDescent="0.3">
      <c r="A25933" s="341">
        <v>44110.086111053242</v>
      </c>
      <c r="B25933" s="318">
        <v>42122.512000000002</v>
      </c>
      <c r="C25933" s="318">
        <f t="shared" si="588"/>
        <v>0.23400000000401633</v>
      </c>
      <c r="D25933" s="419">
        <f t="shared" si="589"/>
        <v>0.11700000000200816</v>
      </c>
      <c r="H25933" s="406"/>
      <c r="J25933" s="82">
        <v>83</v>
      </c>
      <c r="K25933" s="320">
        <v>3</v>
      </c>
    </row>
    <row r="25934" spans="1:11" x14ac:dyDescent="0.3">
      <c r="A25934" s="341">
        <v>44110.127777719907</v>
      </c>
      <c r="B25934" s="318">
        <v>42122.748</v>
      </c>
      <c r="C25934" s="318">
        <f t="shared" si="588"/>
        <v>0.23599999999714782</v>
      </c>
      <c r="D25934" s="419">
        <f t="shared" si="589"/>
        <v>0.11799999999857391</v>
      </c>
      <c r="H25934" s="406"/>
      <c r="J25934" s="82">
        <v>84</v>
      </c>
      <c r="K25934" s="321">
        <v>4</v>
      </c>
    </row>
    <row r="25935" spans="1:11" x14ac:dyDescent="0.3">
      <c r="A25935" s="341">
        <v>44110.169444386571</v>
      </c>
      <c r="B25935" s="318">
        <v>42122.998</v>
      </c>
      <c r="C25935" s="318">
        <f t="shared" si="588"/>
        <v>0.25</v>
      </c>
      <c r="D25935" s="419">
        <f t="shared" si="589"/>
        <v>0.125</v>
      </c>
      <c r="H25935" s="406"/>
      <c r="J25935" s="82">
        <v>85</v>
      </c>
      <c r="K25935" s="391">
        <v>1</v>
      </c>
    </row>
    <row r="25936" spans="1:11" x14ac:dyDescent="0.3">
      <c r="A25936" s="341">
        <v>44110.211111053242</v>
      </c>
      <c r="B25936" s="318">
        <v>42123.25</v>
      </c>
      <c r="C25936" s="318">
        <f t="shared" si="588"/>
        <v>0.25200000000040745</v>
      </c>
      <c r="D25936" s="419">
        <f t="shared" si="589"/>
        <v>0.12600000000020373</v>
      </c>
      <c r="H25936" s="406"/>
      <c r="J25936" s="82">
        <v>86</v>
      </c>
      <c r="K25936" s="319">
        <v>2</v>
      </c>
    </row>
    <row r="25937" spans="1:12" x14ac:dyDescent="0.3">
      <c r="A25937" s="341">
        <v>44110.252777719907</v>
      </c>
      <c r="B25937" s="318">
        <v>42123.495999999999</v>
      </c>
      <c r="C25937" s="318">
        <f t="shared" si="588"/>
        <v>0.24599999999918509</v>
      </c>
      <c r="D25937" s="419">
        <f t="shared" si="589"/>
        <v>0.12299999999959255</v>
      </c>
      <c r="H25937" s="406"/>
      <c r="J25937" s="82">
        <v>87</v>
      </c>
      <c r="K25937" s="320">
        <v>3</v>
      </c>
    </row>
    <row r="25938" spans="1:12" x14ac:dyDescent="0.3">
      <c r="A25938" s="341">
        <v>44110.294444386571</v>
      </c>
      <c r="B25938" s="318">
        <v>42123.732000000004</v>
      </c>
      <c r="C25938" s="318">
        <f t="shared" si="588"/>
        <v>0.23600000000442378</v>
      </c>
      <c r="D25938" s="419">
        <f t="shared" si="589"/>
        <v>0.11800000000221189</v>
      </c>
      <c r="H25938" s="406"/>
      <c r="J25938" s="82">
        <v>88</v>
      </c>
      <c r="K25938" s="321">
        <v>4</v>
      </c>
    </row>
    <row r="25939" spans="1:12" x14ac:dyDescent="0.3">
      <c r="A25939" s="341">
        <v>44110.336111053242</v>
      </c>
      <c r="B25939" s="318">
        <v>42123.982000000004</v>
      </c>
      <c r="C25939" s="318">
        <f t="shared" si="588"/>
        <v>0.25</v>
      </c>
      <c r="D25939" s="419">
        <f t="shared" si="589"/>
        <v>0.125</v>
      </c>
      <c r="H25939" s="406"/>
      <c r="J25939" s="82">
        <v>89</v>
      </c>
      <c r="K25939" s="391">
        <v>1</v>
      </c>
    </row>
    <row r="25940" spans="1:12" x14ac:dyDescent="0.3">
      <c r="A25940" s="341">
        <v>44110.377777719907</v>
      </c>
      <c r="B25940" s="318">
        <v>42124.241000000002</v>
      </c>
      <c r="C25940" s="318">
        <f t="shared" si="588"/>
        <v>0.25899999999819556</v>
      </c>
      <c r="D25940" s="419">
        <f t="shared" si="589"/>
        <v>0.12949999999909778</v>
      </c>
      <c r="H25940" s="406"/>
      <c r="J25940" s="82">
        <v>90</v>
      </c>
      <c r="K25940" s="319">
        <v>2</v>
      </c>
    </row>
    <row r="25941" spans="1:12" x14ac:dyDescent="0.3">
      <c r="A25941" s="341">
        <v>44110.419444386571</v>
      </c>
      <c r="B25941" s="318">
        <v>42124.489000000001</v>
      </c>
      <c r="C25941" s="318">
        <f t="shared" si="588"/>
        <v>0.24799999999959255</v>
      </c>
      <c r="D25941" s="419">
        <f t="shared" si="589"/>
        <v>0.12399999999979627</v>
      </c>
      <c r="H25941" s="406"/>
      <c r="J25941" s="82">
        <v>91</v>
      </c>
      <c r="K25941" s="320">
        <v>3</v>
      </c>
    </row>
    <row r="25942" spans="1:12" x14ac:dyDescent="0.3">
      <c r="A25942" s="341">
        <v>44110.461111053242</v>
      </c>
      <c r="B25942" s="318">
        <v>42124.73</v>
      </c>
      <c r="C25942" s="318">
        <f t="shared" si="588"/>
        <v>0.24100000000180444</v>
      </c>
      <c r="D25942" s="419">
        <f t="shared" si="589"/>
        <v>0.12050000000090222</v>
      </c>
      <c r="H25942" s="406"/>
      <c r="J25942" s="82">
        <v>92</v>
      </c>
      <c r="K25942" s="321">
        <v>4</v>
      </c>
    </row>
    <row r="25943" spans="1:12" x14ac:dyDescent="0.3">
      <c r="A25943" s="341">
        <v>44110.502777719907</v>
      </c>
      <c r="B25943" s="318">
        <v>42124.972000000002</v>
      </c>
      <c r="C25943" s="318">
        <f t="shared" si="588"/>
        <v>0.24199999999837019</v>
      </c>
      <c r="D25943" s="419">
        <f t="shared" si="589"/>
        <v>0.12099999999918509</v>
      </c>
      <c r="H25943" s="406"/>
      <c r="J25943" s="82">
        <v>93</v>
      </c>
      <c r="K25943" s="391">
        <v>1</v>
      </c>
    </row>
    <row r="25944" spans="1:12" x14ac:dyDescent="0.3">
      <c r="A25944" s="341">
        <v>44110.544444386571</v>
      </c>
      <c r="B25944" s="318">
        <v>42125.220999999998</v>
      </c>
      <c r="C25944" s="318">
        <f t="shared" si="588"/>
        <v>0.24899999999615829</v>
      </c>
      <c r="D25944" s="419">
        <f t="shared" si="589"/>
        <v>0.12449999999807915</v>
      </c>
      <c r="H25944" s="406"/>
      <c r="J25944" s="82">
        <v>94</v>
      </c>
      <c r="K25944" s="319">
        <v>2</v>
      </c>
    </row>
    <row r="25945" spans="1:12" x14ac:dyDescent="0.3">
      <c r="A25945" s="341">
        <v>44110.586111053242</v>
      </c>
      <c r="B25945" s="318">
        <v>42125.468000000001</v>
      </c>
      <c r="C25945" s="318">
        <f t="shared" si="588"/>
        <v>0.2470000000030268</v>
      </c>
      <c r="D25945" s="419">
        <f t="shared" si="589"/>
        <v>0.1235000000015134</v>
      </c>
      <c r="H25945" s="406"/>
      <c r="J25945" s="82">
        <v>95</v>
      </c>
      <c r="K25945" s="320">
        <v>3</v>
      </c>
    </row>
    <row r="25946" spans="1:12" x14ac:dyDescent="0.3">
      <c r="A25946" s="341">
        <v>44110.627777719907</v>
      </c>
      <c r="B25946" s="318">
        <v>42125.701999999997</v>
      </c>
      <c r="C25946" s="318">
        <f t="shared" si="588"/>
        <v>0.23399999999674037</v>
      </c>
      <c r="D25946" s="419">
        <f t="shared" si="589"/>
        <v>0.11699999999837019</v>
      </c>
      <c r="H25946" s="406"/>
      <c r="J25946" s="82">
        <v>96</v>
      </c>
      <c r="K25946" s="321">
        <v>4</v>
      </c>
    </row>
    <row r="25947" spans="1:12" x14ac:dyDescent="0.3">
      <c r="A25947" s="341">
        <v>44110.669444386571</v>
      </c>
      <c r="B25947" s="318">
        <v>42125.949000000001</v>
      </c>
      <c r="C25947" s="318">
        <f t="shared" si="588"/>
        <v>0.2470000000030268</v>
      </c>
      <c r="D25947" s="419">
        <f t="shared" si="589"/>
        <v>0.1235000000015134</v>
      </c>
      <c r="H25947" s="406"/>
      <c r="J25947" s="82">
        <v>97</v>
      </c>
      <c r="K25947" s="391">
        <v>1</v>
      </c>
    </row>
    <row r="25948" spans="1:12" x14ac:dyDescent="0.3">
      <c r="A25948" s="341">
        <v>44110.711111053242</v>
      </c>
      <c r="B25948" s="318">
        <v>42126.192000000003</v>
      </c>
      <c r="C25948" s="318">
        <f t="shared" si="588"/>
        <v>0.24300000000221189</v>
      </c>
      <c r="D25948" s="419">
        <f t="shared" si="589"/>
        <v>0.12150000000110595</v>
      </c>
      <c r="H25948" s="406"/>
      <c r="J25948" s="82">
        <v>98</v>
      </c>
      <c r="K25948" s="319">
        <v>2</v>
      </c>
    </row>
    <row r="25949" spans="1:12" x14ac:dyDescent="0.3">
      <c r="A25949" s="341">
        <v>44110.731249999997</v>
      </c>
      <c r="B25949" s="318">
        <v>42126.192000000003</v>
      </c>
      <c r="C25949" s="318"/>
      <c r="D25949" s="419"/>
      <c r="H25949" s="406"/>
      <c r="J25949" s="82">
        <v>1</v>
      </c>
      <c r="K25949" s="319">
        <v>2</v>
      </c>
      <c r="L25949" s="54" t="s">
        <v>313</v>
      </c>
    </row>
    <row r="25950" spans="1:12" x14ac:dyDescent="0.3">
      <c r="A25950" s="341">
        <v>44110.772916666669</v>
      </c>
      <c r="C25950" s="318"/>
      <c r="D25950" s="419"/>
      <c r="H25950" s="406"/>
      <c r="J25950" s="82">
        <v>2</v>
      </c>
      <c r="K25950" s="320">
        <v>3</v>
      </c>
      <c r="L25950" s="54" t="s">
        <v>413</v>
      </c>
    </row>
    <row r="25951" spans="1:12" x14ac:dyDescent="0.3">
      <c r="A25951" s="341">
        <v>44110.814583333333</v>
      </c>
      <c r="H25951" s="332"/>
      <c r="J25951" s="82">
        <v>3</v>
      </c>
      <c r="K25951" s="321">
        <v>4</v>
      </c>
      <c r="L25951" s="54" t="s">
        <v>413</v>
      </c>
    </row>
    <row r="25952" spans="1:12" x14ac:dyDescent="0.3">
      <c r="A25952" s="341">
        <v>44110.856249999997</v>
      </c>
      <c r="B25952" s="318">
        <v>42126.881999999998</v>
      </c>
      <c r="H25952" s="332"/>
      <c r="J25952" s="82">
        <v>4</v>
      </c>
      <c r="K25952" s="391">
        <v>1</v>
      </c>
    </row>
    <row r="25953" spans="1:12" x14ac:dyDescent="0.3">
      <c r="A25953" s="341">
        <v>44110.89791684028</v>
      </c>
      <c r="B25953" s="318">
        <v>42127.118000000002</v>
      </c>
      <c r="C25953" s="318">
        <f t="shared" ref="C25953" si="590">B25953-B25952</f>
        <v>0.23600000000442378</v>
      </c>
      <c r="D25953" s="419">
        <f t="shared" ref="D25953" si="591">C25953/2</f>
        <v>0.11800000000221189</v>
      </c>
      <c r="H25953" s="406"/>
      <c r="J25953" s="82">
        <v>5</v>
      </c>
      <c r="K25953" s="319">
        <v>2</v>
      </c>
    </row>
    <row r="25954" spans="1:12" x14ac:dyDescent="0.3">
      <c r="A25954" s="341">
        <v>44110.939583564817</v>
      </c>
      <c r="H25954" s="332"/>
      <c r="J25954" s="82">
        <v>6</v>
      </c>
      <c r="K25954" s="320">
        <v>3</v>
      </c>
      <c r="L25954" s="54" t="s">
        <v>413</v>
      </c>
    </row>
    <row r="25955" spans="1:12" x14ac:dyDescent="0.3">
      <c r="A25955" s="341">
        <v>44110.981250289355</v>
      </c>
      <c r="E25955" s="336">
        <f>SUM(C25931:C25955)*7.4805194805</f>
        <v>34.709610389570074</v>
      </c>
      <c r="F25955" s="324">
        <f>AVERAGE(D25931:D25955)</f>
        <v>0.1221052631580709</v>
      </c>
      <c r="G25955" s="324">
        <f>_xlfn.STDEV.S(D25931:D25955)</f>
        <v>3.4624130444531665E-3</v>
      </c>
      <c r="H25955" s="332"/>
      <c r="J25955" s="82">
        <v>7</v>
      </c>
      <c r="K25955" s="321">
        <v>4</v>
      </c>
      <c r="L25955" s="54" t="s">
        <v>413</v>
      </c>
    </row>
    <row r="25956" spans="1:12" x14ac:dyDescent="0.3">
      <c r="A25956" s="341">
        <v>44111.022917013892</v>
      </c>
      <c r="B25956" s="318">
        <v>42127.803</v>
      </c>
      <c r="H25956" s="332"/>
      <c r="J25956" s="82">
        <v>8</v>
      </c>
      <c r="K25956" s="391">
        <v>1</v>
      </c>
    </row>
    <row r="25957" spans="1:12" x14ac:dyDescent="0.3">
      <c r="A25957" s="341">
        <v>44111.064583738429</v>
      </c>
      <c r="B25957" s="318">
        <v>42128.038999999997</v>
      </c>
      <c r="C25957" s="318">
        <f t="shared" ref="C25957:C26076" si="592">B25957-B25956</f>
        <v>0.23599999999714782</v>
      </c>
      <c r="D25957" s="419">
        <f t="shared" ref="D25957:D26076" si="593">C25957/2</f>
        <v>0.11799999999857391</v>
      </c>
      <c r="H25957" s="406"/>
      <c r="J25957" s="82">
        <v>9</v>
      </c>
      <c r="K25957" s="319">
        <v>2</v>
      </c>
    </row>
    <row r="25958" spans="1:12" x14ac:dyDescent="0.3">
      <c r="A25958" s="341">
        <v>44111.106250462966</v>
      </c>
      <c r="B25958" s="318">
        <v>42128.277999999998</v>
      </c>
      <c r="C25958" s="318">
        <f t="shared" si="592"/>
        <v>0.23900000000139698</v>
      </c>
      <c r="D25958" s="419">
        <f t="shared" si="593"/>
        <v>0.11950000000069849</v>
      </c>
      <c r="H25958" s="406"/>
      <c r="J25958" s="82">
        <v>10</v>
      </c>
      <c r="K25958" s="320">
        <v>3</v>
      </c>
    </row>
    <row r="25959" spans="1:12" x14ac:dyDescent="0.3">
      <c r="A25959" s="341">
        <v>44111.147917187503</v>
      </c>
      <c r="B25959" s="318">
        <v>42128.512999999999</v>
      </c>
      <c r="C25959" s="318">
        <f t="shared" si="592"/>
        <v>0.23500000000058208</v>
      </c>
      <c r="D25959" s="419">
        <f t="shared" si="593"/>
        <v>0.11750000000029104</v>
      </c>
      <c r="H25959" s="406"/>
      <c r="J25959" s="82">
        <v>11</v>
      </c>
      <c r="K25959" s="321">
        <v>4</v>
      </c>
    </row>
    <row r="25960" spans="1:12" x14ac:dyDescent="0.3">
      <c r="A25960" s="341">
        <v>44111.189583912033</v>
      </c>
      <c r="B25960" s="318">
        <v>42128.748</v>
      </c>
      <c r="C25960" s="318">
        <f t="shared" si="592"/>
        <v>0.23500000000058208</v>
      </c>
      <c r="D25960" s="419">
        <f t="shared" si="593"/>
        <v>0.11750000000029104</v>
      </c>
      <c r="H25960" s="406"/>
      <c r="J25960" s="82">
        <v>12</v>
      </c>
      <c r="K25960" s="391">
        <v>1</v>
      </c>
    </row>
    <row r="25961" spans="1:12" x14ac:dyDescent="0.3">
      <c r="A25961" s="341">
        <v>44111.231250636571</v>
      </c>
      <c r="B25961" s="318">
        <v>42128.991000000002</v>
      </c>
      <c r="C25961" s="318">
        <f t="shared" si="592"/>
        <v>0.24300000000221189</v>
      </c>
      <c r="D25961" s="419">
        <f t="shared" si="593"/>
        <v>0.12150000000110595</v>
      </c>
      <c r="H25961" s="406"/>
      <c r="J25961" s="82">
        <v>13</v>
      </c>
      <c r="K25961" s="319">
        <v>2</v>
      </c>
    </row>
    <row r="25962" spans="1:12" x14ac:dyDescent="0.3">
      <c r="A25962" s="341">
        <v>44111.272917361108</v>
      </c>
      <c r="B25962" s="318">
        <v>42129.237999999998</v>
      </c>
      <c r="C25962" s="318">
        <f t="shared" si="592"/>
        <v>0.24699999999575084</v>
      </c>
      <c r="D25962" s="419">
        <f t="shared" si="593"/>
        <v>0.12349999999787542</v>
      </c>
      <c r="H25962" s="406"/>
      <c r="J25962" s="82">
        <v>14</v>
      </c>
      <c r="K25962" s="320">
        <v>3</v>
      </c>
    </row>
    <row r="25963" spans="1:12" x14ac:dyDescent="0.3">
      <c r="A25963" s="341">
        <v>44111.314584085645</v>
      </c>
      <c r="B25963" s="318">
        <v>42129.474999999999</v>
      </c>
      <c r="C25963" s="318">
        <f t="shared" si="592"/>
        <v>0.23700000000098953</v>
      </c>
      <c r="D25963" s="419">
        <f t="shared" si="593"/>
        <v>0.11850000000049477</v>
      </c>
      <c r="H25963" s="406"/>
      <c r="J25963" s="82">
        <v>15</v>
      </c>
      <c r="K25963" s="321">
        <v>4</v>
      </c>
    </row>
    <row r="25964" spans="1:12" x14ac:dyDescent="0.3">
      <c r="A25964" s="341">
        <v>44111.356250810182</v>
      </c>
      <c r="B25964" s="318">
        <v>42129.709000000003</v>
      </c>
      <c r="C25964" s="318">
        <f t="shared" si="592"/>
        <v>0.23400000000401633</v>
      </c>
      <c r="D25964" s="419">
        <f t="shared" si="593"/>
        <v>0.11700000000200816</v>
      </c>
      <c r="H25964" s="406"/>
      <c r="J25964" s="82">
        <v>16</v>
      </c>
      <c r="K25964" s="391">
        <v>1</v>
      </c>
    </row>
    <row r="25965" spans="1:12" x14ac:dyDescent="0.3">
      <c r="A25965" s="341">
        <v>44111.397917534719</v>
      </c>
      <c r="B25965" s="318">
        <v>42129.949000000001</v>
      </c>
      <c r="C25965" s="318">
        <f t="shared" si="592"/>
        <v>0.23999999999796273</v>
      </c>
      <c r="D25965" s="419">
        <f t="shared" si="593"/>
        <v>0.11999999999898137</v>
      </c>
      <c r="H25965" s="406"/>
      <c r="J25965" s="82">
        <v>17</v>
      </c>
      <c r="K25965" s="319">
        <v>2</v>
      </c>
    </row>
    <row r="25966" spans="1:12" x14ac:dyDescent="0.3">
      <c r="A25966" s="341">
        <v>44111.439584259257</v>
      </c>
      <c r="B25966" s="318">
        <v>42130.190999999999</v>
      </c>
      <c r="C25966" s="318">
        <f t="shared" si="592"/>
        <v>0.24199999999837019</v>
      </c>
      <c r="D25966" s="419">
        <f t="shared" si="593"/>
        <v>0.12099999999918509</v>
      </c>
      <c r="H25966" s="406"/>
      <c r="J25966" s="82">
        <v>18</v>
      </c>
      <c r="K25966" s="320">
        <v>3</v>
      </c>
    </row>
    <row r="25967" spans="1:12" x14ac:dyDescent="0.3">
      <c r="A25967" s="341">
        <v>44111.481250983794</v>
      </c>
      <c r="B25967" s="318">
        <v>42130.427000000003</v>
      </c>
      <c r="C25967" s="318">
        <f t="shared" si="592"/>
        <v>0.23600000000442378</v>
      </c>
      <c r="D25967" s="419">
        <f t="shared" si="593"/>
        <v>0.11800000000221189</v>
      </c>
      <c r="H25967" s="406"/>
      <c r="J25967" s="82">
        <v>19</v>
      </c>
      <c r="K25967" s="321">
        <v>4</v>
      </c>
    </row>
    <row r="25968" spans="1:12" x14ac:dyDescent="0.3">
      <c r="A25968" s="341">
        <v>44111.522917708331</v>
      </c>
      <c r="B25968" s="318">
        <v>42130.658000000003</v>
      </c>
      <c r="C25968" s="318">
        <f t="shared" si="592"/>
        <v>0.23099999999976717</v>
      </c>
      <c r="D25968" s="419">
        <f t="shared" si="593"/>
        <v>0.11549999999988358</v>
      </c>
      <c r="H25968" s="406"/>
      <c r="J25968" s="82">
        <v>20</v>
      </c>
      <c r="K25968" s="391">
        <v>1</v>
      </c>
    </row>
    <row r="25969" spans="1:12" x14ac:dyDescent="0.3">
      <c r="A25969" s="341">
        <v>44111.564584432868</v>
      </c>
      <c r="B25969" s="318">
        <v>42130.892</v>
      </c>
      <c r="C25969" s="318">
        <f t="shared" si="592"/>
        <v>0.23399999999674037</v>
      </c>
      <c r="D25969" s="419">
        <f t="shared" si="593"/>
        <v>0.11699999999837019</v>
      </c>
      <c r="H25969" s="406"/>
      <c r="J25969" s="82">
        <v>21</v>
      </c>
      <c r="K25969" s="319">
        <v>2</v>
      </c>
    </row>
    <row r="25970" spans="1:12" x14ac:dyDescent="0.3">
      <c r="A25970" s="341">
        <v>44111.606251157405</v>
      </c>
      <c r="B25970" s="318">
        <v>42131.13</v>
      </c>
      <c r="C25970" s="318">
        <f t="shared" si="592"/>
        <v>0.23799999999755528</v>
      </c>
      <c r="D25970" s="419">
        <f t="shared" si="593"/>
        <v>0.11899999999877764</v>
      </c>
      <c r="H25970" s="406"/>
      <c r="J25970" s="82">
        <v>22</v>
      </c>
      <c r="K25970" s="320">
        <v>3</v>
      </c>
    </row>
    <row r="25971" spans="1:12" x14ac:dyDescent="0.3">
      <c r="A25971" s="341">
        <v>44111.647917881943</v>
      </c>
      <c r="B25971" s="318">
        <v>42131.362000000001</v>
      </c>
      <c r="C25971" s="318">
        <f t="shared" si="592"/>
        <v>0.23200000000360887</v>
      </c>
      <c r="D25971" s="419">
        <f t="shared" si="593"/>
        <v>0.11600000000180444</v>
      </c>
      <c r="H25971" s="406"/>
      <c r="J25971" s="82">
        <v>23</v>
      </c>
      <c r="K25971" s="321">
        <v>4</v>
      </c>
    </row>
    <row r="25972" spans="1:12" x14ac:dyDescent="0.3">
      <c r="A25972" s="341">
        <v>44111.68958460648</v>
      </c>
      <c r="B25972" s="318">
        <v>42131.591</v>
      </c>
      <c r="C25972" s="318">
        <f t="shared" si="592"/>
        <v>0.22899999999935972</v>
      </c>
      <c r="D25972" s="419">
        <f t="shared" si="593"/>
        <v>0.11449999999967986</v>
      </c>
      <c r="H25972" s="406"/>
      <c r="J25972" s="82">
        <v>24</v>
      </c>
      <c r="K25972" s="391">
        <v>1</v>
      </c>
    </row>
    <row r="25973" spans="1:12" x14ac:dyDescent="0.3">
      <c r="A25973" s="341">
        <v>44111.731251331017</v>
      </c>
      <c r="B25973" s="318">
        <v>42131.822</v>
      </c>
      <c r="C25973" s="318">
        <f t="shared" si="592"/>
        <v>0.23099999999976717</v>
      </c>
      <c r="D25973" s="419">
        <f t="shared" si="593"/>
        <v>0.11549999999988358</v>
      </c>
      <c r="H25973" s="406"/>
      <c r="J25973" s="82">
        <v>25</v>
      </c>
      <c r="K25973" s="319">
        <v>2</v>
      </c>
    </row>
    <row r="25974" spans="1:12" x14ac:dyDescent="0.3">
      <c r="A25974" s="341">
        <v>44111.772918055554</v>
      </c>
      <c r="B25974" s="318">
        <v>42132.06</v>
      </c>
      <c r="C25974" s="318">
        <f t="shared" si="592"/>
        <v>0.23799999999755528</v>
      </c>
      <c r="D25974" s="419">
        <f t="shared" si="593"/>
        <v>0.11899999999877764</v>
      </c>
      <c r="H25974" s="406"/>
      <c r="J25974" s="82">
        <v>26</v>
      </c>
      <c r="K25974" s="320">
        <v>3</v>
      </c>
    </row>
    <row r="25975" spans="1:12" x14ac:dyDescent="0.3">
      <c r="A25975" s="341">
        <v>44111.814584780092</v>
      </c>
      <c r="B25975" s="318">
        <v>42132.290999999997</v>
      </c>
      <c r="C25975" s="318">
        <f t="shared" si="592"/>
        <v>0.23099999999976717</v>
      </c>
      <c r="D25975" s="419">
        <f t="shared" si="593"/>
        <v>0.11549999999988358</v>
      </c>
      <c r="H25975" s="406"/>
      <c r="J25975" s="82">
        <v>27</v>
      </c>
      <c r="K25975" s="321">
        <v>4</v>
      </c>
    </row>
    <row r="25976" spans="1:12" x14ac:dyDescent="0.3">
      <c r="A25976" s="341">
        <v>44111.856251504629</v>
      </c>
      <c r="B25976" s="318">
        <v>42132.519</v>
      </c>
      <c r="C25976" s="318">
        <f t="shared" si="592"/>
        <v>0.22800000000279397</v>
      </c>
      <c r="D25976" s="419">
        <f t="shared" si="593"/>
        <v>0.11400000000139698</v>
      </c>
      <c r="H25976" s="406"/>
      <c r="J25976" s="82">
        <v>28</v>
      </c>
      <c r="K25976" s="391">
        <v>1</v>
      </c>
    </row>
    <row r="25977" spans="1:12" x14ac:dyDescent="0.3">
      <c r="A25977" s="341">
        <v>44111.897918229166</v>
      </c>
      <c r="B25977" s="318">
        <v>42132.74</v>
      </c>
      <c r="C25977" s="318">
        <f t="shared" si="592"/>
        <v>0.2209999999977299</v>
      </c>
      <c r="D25977" s="419">
        <f t="shared" si="593"/>
        <v>0.11049999999886495</v>
      </c>
      <c r="H25977" s="406"/>
      <c r="J25977" s="82">
        <v>29</v>
      </c>
      <c r="K25977" s="319">
        <v>2</v>
      </c>
    </row>
    <row r="25978" spans="1:12" x14ac:dyDescent="0.3">
      <c r="A25978" s="341">
        <v>44111.939584953703</v>
      </c>
      <c r="B25978" s="318">
        <v>42132.970999999998</v>
      </c>
      <c r="C25978" s="318">
        <f t="shared" si="592"/>
        <v>0.23099999999976717</v>
      </c>
      <c r="D25978" s="419">
        <f t="shared" si="593"/>
        <v>0.11549999999988358</v>
      </c>
      <c r="H25978" s="406"/>
      <c r="J25978" s="82">
        <v>30</v>
      </c>
      <c r="K25978" s="320">
        <v>3</v>
      </c>
    </row>
    <row r="25979" spans="1:12" x14ac:dyDescent="0.3">
      <c r="A25979" s="341">
        <v>44111.98125167824</v>
      </c>
      <c r="B25979" s="318">
        <v>42133.207999999999</v>
      </c>
      <c r="C25979" s="318">
        <f t="shared" si="592"/>
        <v>0.23700000000098953</v>
      </c>
      <c r="D25979" s="419">
        <f t="shared" si="593"/>
        <v>0.11850000000049477</v>
      </c>
      <c r="E25979" s="336">
        <f>SUM(C25956:C25979)*7.4805194805</f>
        <v>40.432207792093791</v>
      </c>
      <c r="F25979" s="324">
        <f>AVERAGE(D25956:D25979)</f>
        <v>0.11749999999997469</v>
      </c>
      <c r="G25979" s="324">
        <f>_xlfn.STDEV.S(D25956:D25979)</f>
        <v>2.7838821812099621E-3</v>
      </c>
      <c r="H25979" s="406"/>
      <c r="J25979" s="82">
        <v>31</v>
      </c>
      <c r="K25979" s="321">
        <v>4</v>
      </c>
    </row>
    <row r="25980" spans="1:12" x14ac:dyDescent="0.3">
      <c r="A25980" s="341">
        <v>44112.022918402778</v>
      </c>
      <c r="B25980" s="318">
        <v>42133.440000000002</v>
      </c>
      <c r="C25980" s="318">
        <f t="shared" si="592"/>
        <v>0.23200000000360887</v>
      </c>
      <c r="D25980" s="419">
        <f t="shared" si="593"/>
        <v>0.11600000000180444</v>
      </c>
      <c r="H25980" s="406"/>
      <c r="J25980" s="82">
        <v>32</v>
      </c>
      <c r="K25980" s="391">
        <v>1</v>
      </c>
    </row>
    <row r="25981" spans="1:12" x14ac:dyDescent="0.3">
      <c r="A25981" s="341">
        <v>44112.064585127315</v>
      </c>
      <c r="B25981" s="318">
        <v>42133.67</v>
      </c>
      <c r="C25981" s="318">
        <f t="shared" si="592"/>
        <v>0.22999999999592546</v>
      </c>
      <c r="D25981" s="419">
        <f t="shared" si="593"/>
        <v>0.11499999999796273</v>
      </c>
      <c r="H25981" s="406"/>
      <c r="J25981" s="82">
        <v>33</v>
      </c>
      <c r="K25981" s="319">
        <v>2</v>
      </c>
    </row>
    <row r="25982" spans="1:12" x14ac:dyDescent="0.3">
      <c r="A25982" s="341">
        <v>44112.106251851852</v>
      </c>
      <c r="H25982" s="332"/>
      <c r="J25982" s="82">
        <v>34</v>
      </c>
      <c r="K25982" s="320">
        <v>3</v>
      </c>
      <c r="L25982" s="54" t="s">
        <v>413</v>
      </c>
    </row>
    <row r="25983" spans="1:12" x14ac:dyDescent="0.3">
      <c r="A25983" s="341">
        <v>44112.147918576389</v>
      </c>
      <c r="B25983" s="318">
        <v>42134.142</v>
      </c>
      <c r="C25983" s="318"/>
      <c r="D25983" s="419"/>
      <c r="H25983" s="406"/>
      <c r="J25983" s="82">
        <v>35</v>
      </c>
      <c r="K25983" s="321">
        <v>4</v>
      </c>
    </row>
    <row r="25984" spans="1:12" x14ac:dyDescent="0.3">
      <c r="A25984" s="341">
        <v>44112.189585300926</v>
      </c>
      <c r="B25984" s="318">
        <v>42134.381999999998</v>
      </c>
      <c r="C25984" s="318">
        <f t="shared" si="592"/>
        <v>0.23999999999796273</v>
      </c>
      <c r="D25984" s="419">
        <f t="shared" si="593"/>
        <v>0.11999999999898137</v>
      </c>
      <c r="H25984" s="406"/>
      <c r="J25984" s="82">
        <v>36</v>
      </c>
      <c r="K25984" s="391">
        <v>1</v>
      </c>
    </row>
    <row r="25985" spans="1:11" x14ac:dyDescent="0.3">
      <c r="A25985" s="341">
        <v>44112.231252025464</v>
      </c>
      <c r="B25985" s="318">
        <v>42134.622000000003</v>
      </c>
      <c r="C25985" s="318">
        <f t="shared" si="592"/>
        <v>0.24000000000523869</v>
      </c>
      <c r="D25985" s="419">
        <f t="shared" si="593"/>
        <v>0.12000000000261934</v>
      </c>
      <c r="H25985" s="406"/>
      <c r="J25985" s="82">
        <v>37</v>
      </c>
      <c r="K25985" s="319">
        <v>2</v>
      </c>
    </row>
    <row r="25986" spans="1:11" x14ac:dyDescent="0.3">
      <c r="A25986" s="341">
        <v>44112.272918750001</v>
      </c>
      <c r="B25986" s="318">
        <v>42134.862000000001</v>
      </c>
      <c r="C25986" s="318">
        <f t="shared" si="592"/>
        <v>0.23999999999796273</v>
      </c>
      <c r="D25986" s="419">
        <f t="shared" si="593"/>
        <v>0.11999999999898137</v>
      </c>
      <c r="H25986" s="406"/>
      <c r="J25986" s="82">
        <v>38</v>
      </c>
      <c r="K25986" s="320">
        <v>3</v>
      </c>
    </row>
    <row r="25987" spans="1:11" x14ac:dyDescent="0.3">
      <c r="A25987" s="341">
        <v>44112.314585474538</v>
      </c>
      <c r="B25987" s="318">
        <v>42135.108999999997</v>
      </c>
      <c r="C25987" s="318">
        <f t="shared" si="592"/>
        <v>0.24699999999575084</v>
      </c>
      <c r="D25987" s="419">
        <f t="shared" si="593"/>
        <v>0.12349999999787542</v>
      </c>
      <c r="H25987" s="406"/>
      <c r="J25987" s="82">
        <v>39</v>
      </c>
      <c r="K25987" s="321">
        <v>4</v>
      </c>
    </row>
    <row r="25988" spans="1:11" x14ac:dyDescent="0.3">
      <c r="A25988" s="341">
        <v>44112.356252199075</v>
      </c>
      <c r="B25988" s="318">
        <v>42135.35</v>
      </c>
      <c r="C25988" s="318">
        <f t="shared" si="592"/>
        <v>0.24100000000180444</v>
      </c>
      <c r="D25988" s="419">
        <f t="shared" si="593"/>
        <v>0.12050000000090222</v>
      </c>
      <c r="H25988" s="406"/>
      <c r="J25988" s="82">
        <v>40</v>
      </c>
      <c r="K25988" s="391">
        <v>1</v>
      </c>
    </row>
    <row r="25989" spans="1:11" x14ac:dyDescent="0.3">
      <c r="A25989" s="341">
        <v>44112.397918923612</v>
      </c>
      <c r="B25989" s="318">
        <v>42135.584999999999</v>
      </c>
      <c r="C25989" s="318">
        <f t="shared" si="592"/>
        <v>0.23500000000058208</v>
      </c>
      <c r="D25989" s="419">
        <f t="shared" si="593"/>
        <v>0.11750000000029104</v>
      </c>
      <c r="H25989" s="406"/>
      <c r="J25989" s="82">
        <v>41</v>
      </c>
      <c r="K25989" s="319">
        <v>2</v>
      </c>
    </row>
    <row r="25990" spans="1:11" x14ac:dyDescent="0.3">
      <c r="A25990" s="341">
        <v>44112.43958564815</v>
      </c>
      <c r="B25990" s="318">
        <v>42135.819000000003</v>
      </c>
      <c r="C25990" s="318">
        <f t="shared" si="592"/>
        <v>0.23400000000401633</v>
      </c>
      <c r="D25990" s="419">
        <f t="shared" si="593"/>
        <v>0.11700000000200816</v>
      </c>
      <c r="H25990" s="406"/>
      <c r="J25990" s="82">
        <v>42</v>
      </c>
      <c r="K25990" s="320">
        <v>3</v>
      </c>
    </row>
    <row r="25991" spans="1:11" x14ac:dyDescent="0.3">
      <c r="A25991" s="341">
        <v>44112.481252372687</v>
      </c>
      <c r="B25991" s="318">
        <v>42136.061000000002</v>
      </c>
      <c r="C25991" s="318">
        <f t="shared" si="592"/>
        <v>0.24199999999837019</v>
      </c>
      <c r="D25991" s="419">
        <f t="shared" si="593"/>
        <v>0.12099999999918509</v>
      </c>
      <c r="H25991" s="406"/>
      <c r="J25991" s="82">
        <v>43</v>
      </c>
      <c r="K25991" s="321">
        <v>4</v>
      </c>
    </row>
    <row r="25992" spans="1:11" x14ac:dyDescent="0.3">
      <c r="A25992" s="341">
        <v>44112.522919097224</v>
      </c>
      <c r="B25992" s="318">
        <v>42136.300999999999</v>
      </c>
      <c r="C25992" s="318">
        <f t="shared" si="592"/>
        <v>0.23999999999796273</v>
      </c>
      <c r="D25992" s="419">
        <f t="shared" si="593"/>
        <v>0.11999999999898137</v>
      </c>
      <c r="H25992" s="406"/>
      <c r="J25992" s="82">
        <v>44</v>
      </c>
      <c r="K25992" s="391">
        <v>1</v>
      </c>
    </row>
    <row r="25993" spans="1:11" x14ac:dyDescent="0.3">
      <c r="A25993" s="341">
        <v>44112.564585821761</v>
      </c>
      <c r="B25993" s="318">
        <v>42136.54</v>
      </c>
      <c r="C25993" s="318">
        <f t="shared" si="592"/>
        <v>0.23900000000139698</v>
      </c>
      <c r="D25993" s="419">
        <f t="shared" si="593"/>
        <v>0.11950000000069849</v>
      </c>
      <c r="H25993" s="406"/>
      <c r="J25993" s="82">
        <v>45</v>
      </c>
      <c r="K25993" s="319">
        <v>2</v>
      </c>
    </row>
    <row r="25994" spans="1:11" x14ac:dyDescent="0.3">
      <c r="A25994" s="341">
        <v>44112.606252546298</v>
      </c>
      <c r="B25994" s="318">
        <v>42136.773000000001</v>
      </c>
      <c r="C25994" s="318">
        <f t="shared" si="592"/>
        <v>0.23300000000017462</v>
      </c>
      <c r="D25994" s="419">
        <f t="shared" si="593"/>
        <v>0.11650000000008731</v>
      </c>
      <c r="H25994" s="406"/>
      <c r="J25994" s="82">
        <v>46</v>
      </c>
      <c r="K25994" s="320">
        <v>3</v>
      </c>
    </row>
    <row r="25995" spans="1:11" x14ac:dyDescent="0.3">
      <c r="A25995" s="341">
        <v>44112.647919270836</v>
      </c>
      <c r="B25995" s="318">
        <v>42137.012000000002</v>
      </c>
      <c r="C25995" s="318">
        <f t="shared" si="592"/>
        <v>0.23900000000139698</v>
      </c>
      <c r="D25995" s="419">
        <f t="shared" si="593"/>
        <v>0.11950000000069849</v>
      </c>
      <c r="H25995" s="406"/>
      <c r="J25995" s="82">
        <v>47</v>
      </c>
      <c r="K25995" s="321">
        <v>4</v>
      </c>
    </row>
    <row r="25996" spans="1:11" x14ac:dyDescent="0.3">
      <c r="A25996" s="341">
        <v>44112.689585995373</v>
      </c>
      <c r="B25996" s="318">
        <v>42137.25</v>
      </c>
      <c r="C25996" s="318">
        <f t="shared" si="592"/>
        <v>0.23799999999755528</v>
      </c>
      <c r="D25996" s="419">
        <f t="shared" si="593"/>
        <v>0.11899999999877764</v>
      </c>
      <c r="H25996" s="406"/>
      <c r="J25996" s="82">
        <v>48</v>
      </c>
      <c r="K25996" s="391">
        <v>1</v>
      </c>
    </row>
    <row r="25997" spans="1:11" x14ac:dyDescent="0.3">
      <c r="A25997" s="341">
        <v>44112.73125271991</v>
      </c>
      <c r="B25997" s="318">
        <v>42137.483</v>
      </c>
      <c r="C25997" s="318">
        <f t="shared" si="592"/>
        <v>0.23300000000017462</v>
      </c>
      <c r="D25997" s="419">
        <f t="shared" si="593"/>
        <v>0.11650000000008731</v>
      </c>
      <c r="H25997" s="406"/>
      <c r="J25997" s="82">
        <v>49</v>
      </c>
      <c r="K25997" s="319">
        <v>2</v>
      </c>
    </row>
    <row r="25998" spans="1:11" x14ac:dyDescent="0.3">
      <c r="A25998" s="341">
        <v>44112.772919444447</v>
      </c>
      <c r="B25998" s="318">
        <v>42137.712</v>
      </c>
      <c r="C25998" s="318">
        <f t="shared" si="592"/>
        <v>0.22899999999935972</v>
      </c>
      <c r="D25998" s="419">
        <f t="shared" si="593"/>
        <v>0.11449999999967986</v>
      </c>
      <c r="H25998" s="406"/>
      <c r="J25998" s="82">
        <v>50</v>
      </c>
      <c r="K25998" s="320">
        <v>3</v>
      </c>
    </row>
    <row r="25999" spans="1:11" x14ac:dyDescent="0.3">
      <c r="A25999" s="341">
        <v>44112.814586168985</v>
      </c>
      <c r="B25999" s="318">
        <v>42137.947999999997</v>
      </c>
      <c r="C25999" s="318">
        <f t="shared" si="592"/>
        <v>0.23599999999714782</v>
      </c>
      <c r="D25999" s="419">
        <f t="shared" si="593"/>
        <v>0.11799999999857391</v>
      </c>
      <c r="H25999" s="406"/>
      <c r="J25999" s="82">
        <v>51</v>
      </c>
      <c r="K25999" s="321">
        <v>4</v>
      </c>
    </row>
    <row r="26000" spans="1:11" x14ac:dyDescent="0.3">
      <c r="A26000" s="341">
        <v>44112.856252893522</v>
      </c>
      <c r="B26000" s="318">
        <v>42138.18</v>
      </c>
      <c r="C26000" s="318">
        <f t="shared" si="592"/>
        <v>0.23200000000360887</v>
      </c>
      <c r="D26000" s="419">
        <f t="shared" si="593"/>
        <v>0.11600000000180444</v>
      </c>
      <c r="H26000" s="406"/>
      <c r="J26000" s="82">
        <v>52</v>
      </c>
      <c r="K26000" s="391">
        <v>1</v>
      </c>
    </row>
    <row r="26001" spans="1:12" x14ac:dyDescent="0.3">
      <c r="A26001" s="341">
        <v>44112.897919618059</v>
      </c>
      <c r="B26001" s="318">
        <v>42138.41</v>
      </c>
      <c r="C26001" s="318">
        <f t="shared" si="592"/>
        <v>0.23000000000320142</v>
      </c>
      <c r="D26001" s="419">
        <f t="shared" si="593"/>
        <v>0.11500000000160071</v>
      </c>
      <c r="H26001" s="406"/>
      <c r="J26001" s="82">
        <v>53</v>
      </c>
      <c r="K26001" s="319">
        <v>2</v>
      </c>
    </row>
    <row r="26002" spans="1:12" x14ac:dyDescent="0.3">
      <c r="A26002" s="341">
        <v>44112.939586342596</v>
      </c>
      <c r="B26002" s="318">
        <v>42138.639000000003</v>
      </c>
      <c r="C26002" s="318">
        <f t="shared" si="592"/>
        <v>0.22899999999935972</v>
      </c>
      <c r="D26002" s="419">
        <f t="shared" si="593"/>
        <v>0.11449999999967986</v>
      </c>
      <c r="H26002" s="406"/>
      <c r="J26002" s="82">
        <v>54</v>
      </c>
      <c r="K26002" s="320">
        <v>3</v>
      </c>
    </row>
    <row r="26003" spans="1:12" x14ac:dyDescent="0.3">
      <c r="A26003" s="341">
        <v>44112.981253067126</v>
      </c>
      <c r="B26003" s="318">
        <v>42138.868000000002</v>
      </c>
      <c r="C26003" s="318">
        <f t="shared" si="592"/>
        <v>0.22899999999935972</v>
      </c>
      <c r="D26003" s="419">
        <f t="shared" si="593"/>
        <v>0.11449999999967986</v>
      </c>
      <c r="E26003" s="336">
        <f>SUM(C25980:C26003)*7.4805194805</f>
        <v>38.80893506484837</v>
      </c>
      <c r="F26003" s="324">
        <f>AVERAGE(D25980:D26003)</f>
        <v>0.11790909090913457</v>
      </c>
      <c r="G26003" s="324">
        <f>_xlfn.STDEV.S(D25980:D26003)</f>
        <v>2.5384489244670212E-3</v>
      </c>
      <c r="H26003" s="406"/>
      <c r="J26003" s="82">
        <v>55</v>
      </c>
      <c r="K26003" s="321">
        <v>4</v>
      </c>
    </row>
    <row r="26004" spans="1:12" x14ac:dyDescent="0.3">
      <c r="A26004" s="341">
        <v>44113.022919791663</v>
      </c>
      <c r="B26004" s="318">
        <v>42139.101000000002</v>
      </c>
      <c r="C26004" s="318">
        <f t="shared" si="592"/>
        <v>0.23300000000017462</v>
      </c>
      <c r="D26004" s="419">
        <f t="shared" si="593"/>
        <v>0.11650000000008731</v>
      </c>
      <c r="H26004" s="406"/>
      <c r="J26004" s="82">
        <v>56</v>
      </c>
      <c r="K26004" s="391">
        <v>1</v>
      </c>
    </row>
    <row r="26005" spans="1:12" x14ac:dyDescent="0.3">
      <c r="A26005" s="341">
        <v>44113.064586516201</v>
      </c>
      <c r="B26005" s="318">
        <v>42139.338000000003</v>
      </c>
      <c r="C26005" s="318">
        <f t="shared" si="592"/>
        <v>0.23700000000098953</v>
      </c>
      <c r="D26005" s="419">
        <f t="shared" si="593"/>
        <v>0.11850000000049477</v>
      </c>
      <c r="H26005" s="406"/>
      <c r="J26005" s="82">
        <v>57</v>
      </c>
      <c r="K26005" s="319">
        <v>2</v>
      </c>
    </row>
    <row r="26006" spans="1:12" x14ac:dyDescent="0.3">
      <c r="A26006" s="341">
        <v>44113.106253240738</v>
      </c>
      <c r="B26006" s="318">
        <v>42139.571000000004</v>
      </c>
      <c r="C26006" s="318">
        <f t="shared" si="592"/>
        <v>0.23300000000017462</v>
      </c>
      <c r="D26006" s="419">
        <f t="shared" si="593"/>
        <v>0.11650000000008731</v>
      </c>
      <c r="H26006" s="406"/>
      <c r="J26006" s="82">
        <v>58</v>
      </c>
      <c r="K26006" s="320">
        <v>3</v>
      </c>
    </row>
    <row r="26007" spans="1:12" x14ac:dyDescent="0.3">
      <c r="A26007" s="341">
        <v>44113.147919965275</v>
      </c>
      <c r="B26007" s="318">
        <v>42139.805999999997</v>
      </c>
      <c r="C26007" s="318">
        <f t="shared" si="592"/>
        <v>0.23499999999330612</v>
      </c>
      <c r="D26007" s="419">
        <f t="shared" si="593"/>
        <v>0.11749999999665306</v>
      </c>
      <c r="H26007" s="406"/>
      <c r="J26007" s="82">
        <v>59</v>
      </c>
      <c r="K26007" s="321">
        <v>4</v>
      </c>
    </row>
    <row r="26008" spans="1:12" x14ac:dyDescent="0.3">
      <c r="A26008" s="341">
        <v>44113.189586689812</v>
      </c>
      <c r="B26008" s="318">
        <v>42140.042000000001</v>
      </c>
      <c r="C26008" s="318">
        <f t="shared" si="592"/>
        <v>0.23600000000442378</v>
      </c>
      <c r="D26008" s="419">
        <f t="shared" si="593"/>
        <v>0.11800000000221189</v>
      </c>
      <c r="H26008" s="406"/>
      <c r="J26008" s="82">
        <v>60</v>
      </c>
      <c r="K26008" s="391">
        <v>1</v>
      </c>
    </row>
    <row r="26009" spans="1:12" x14ac:dyDescent="0.3">
      <c r="A26009" s="341">
        <v>44113.231253414349</v>
      </c>
      <c r="B26009" s="318">
        <v>42140.288</v>
      </c>
      <c r="C26009" s="318">
        <f t="shared" si="592"/>
        <v>0.24599999999918509</v>
      </c>
      <c r="D26009" s="419">
        <f t="shared" si="593"/>
        <v>0.12299999999959255</v>
      </c>
      <c r="H26009" s="406"/>
      <c r="J26009" s="82">
        <v>61</v>
      </c>
      <c r="K26009" s="319">
        <v>2</v>
      </c>
    </row>
    <row r="26010" spans="1:12" x14ac:dyDescent="0.3">
      <c r="A26010" s="341">
        <v>44113.272920138887</v>
      </c>
      <c r="B26010" s="318">
        <v>42140.521999999997</v>
      </c>
      <c r="C26010" s="318">
        <f t="shared" si="592"/>
        <v>0.23399999999674037</v>
      </c>
      <c r="D26010" s="419">
        <f t="shared" si="593"/>
        <v>0.11699999999837019</v>
      </c>
      <c r="H26010" s="406"/>
      <c r="J26010" s="82">
        <v>62</v>
      </c>
      <c r="K26010" s="320">
        <v>3</v>
      </c>
    </row>
    <row r="26011" spans="1:12" x14ac:dyDescent="0.3">
      <c r="A26011" s="341">
        <v>44113.314586863424</v>
      </c>
      <c r="B26011" s="318">
        <v>42140.76</v>
      </c>
      <c r="C26011" s="318">
        <f t="shared" si="592"/>
        <v>0.23800000000483124</v>
      </c>
      <c r="D26011" s="419">
        <f t="shared" si="593"/>
        <v>0.11900000000241562</v>
      </c>
      <c r="H26011" s="406"/>
      <c r="J26011" s="82">
        <v>63</v>
      </c>
      <c r="K26011" s="321">
        <v>4</v>
      </c>
    </row>
    <row r="26012" spans="1:12" x14ac:dyDescent="0.3">
      <c r="A26012" s="341">
        <v>44113.356253587961</v>
      </c>
      <c r="B26012" s="318">
        <v>42141</v>
      </c>
      <c r="C26012" s="318">
        <f t="shared" si="592"/>
        <v>0.23999999999796273</v>
      </c>
      <c r="D26012" s="419">
        <f t="shared" si="593"/>
        <v>0.11999999999898137</v>
      </c>
      <c r="H26012" s="406"/>
      <c r="J26012" s="82">
        <v>64</v>
      </c>
      <c r="K26012" s="391">
        <v>1</v>
      </c>
    </row>
    <row r="26013" spans="1:12" x14ac:dyDescent="0.3">
      <c r="A26013" s="341">
        <v>44113.37777777778</v>
      </c>
      <c r="B26013" s="318">
        <v>42141.241999999998</v>
      </c>
      <c r="C26013" s="318">
        <f t="shared" si="592"/>
        <v>0.24199999999837019</v>
      </c>
      <c r="D26013" s="419">
        <f t="shared" si="593"/>
        <v>0.12099999999918509</v>
      </c>
      <c r="H26013" s="406"/>
      <c r="J26013" s="82">
        <v>1</v>
      </c>
      <c r="K26013" s="319">
        <v>2</v>
      </c>
      <c r="L26013" s="54" t="s">
        <v>313</v>
      </c>
    </row>
    <row r="26014" spans="1:12" x14ac:dyDescent="0.3">
      <c r="A26014" s="341">
        <v>44113.419444444444</v>
      </c>
      <c r="B26014" s="318">
        <v>42141.478999999999</v>
      </c>
      <c r="C26014" s="318">
        <f t="shared" si="592"/>
        <v>0.23700000000098953</v>
      </c>
      <c r="D26014" s="419">
        <f t="shared" si="593"/>
        <v>0.11850000000049477</v>
      </c>
      <c r="H26014" s="406"/>
      <c r="J26014" s="82">
        <v>2</v>
      </c>
      <c r="K26014" s="320">
        <v>3</v>
      </c>
    </row>
    <row r="26015" spans="1:12" x14ac:dyDescent="0.3">
      <c r="A26015" s="341">
        <v>44113.461111111108</v>
      </c>
      <c r="B26015" s="318">
        <v>42141.71</v>
      </c>
      <c r="C26015" s="318">
        <f t="shared" si="592"/>
        <v>0.23099999999976717</v>
      </c>
      <c r="D26015" s="419">
        <f t="shared" si="593"/>
        <v>0.11549999999988358</v>
      </c>
      <c r="H26015" s="406"/>
      <c r="J26015" s="82">
        <v>3</v>
      </c>
      <c r="K26015" s="321">
        <v>4</v>
      </c>
    </row>
    <row r="26016" spans="1:12" x14ac:dyDescent="0.3">
      <c r="A26016" s="341">
        <v>44113.502777604168</v>
      </c>
      <c r="B26016" s="318">
        <v>42141.95</v>
      </c>
      <c r="C26016" s="318">
        <f t="shared" si="592"/>
        <v>0.23999999999796273</v>
      </c>
      <c r="D26016" s="419">
        <f t="shared" si="593"/>
        <v>0.11999999999898137</v>
      </c>
      <c r="H26016" s="406"/>
      <c r="J26016" s="82">
        <v>4</v>
      </c>
      <c r="K26016" s="391">
        <v>1</v>
      </c>
    </row>
    <row r="26017" spans="1:11" x14ac:dyDescent="0.3">
      <c r="A26017" s="341">
        <v>44113.544444212966</v>
      </c>
      <c r="B26017" s="318">
        <v>42142.19</v>
      </c>
      <c r="C26017" s="318">
        <f t="shared" si="592"/>
        <v>0.24000000000523869</v>
      </c>
      <c r="D26017" s="419">
        <f t="shared" si="593"/>
        <v>0.12000000000261934</v>
      </c>
      <c r="H26017" s="406"/>
      <c r="J26017" s="82">
        <v>5</v>
      </c>
      <c r="K26017" s="319">
        <v>2</v>
      </c>
    </row>
    <row r="26018" spans="1:11" x14ac:dyDescent="0.3">
      <c r="A26018" s="341">
        <v>44113.586110821758</v>
      </c>
      <c r="B26018" s="318">
        <v>42142.427000000003</v>
      </c>
      <c r="C26018" s="318">
        <f t="shared" si="592"/>
        <v>0.23700000000098953</v>
      </c>
      <c r="D26018" s="419">
        <f t="shared" si="593"/>
        <v>0.11850000000049477</v>
      </c>
      <c r="H26018" s="406"/>
      <c r="J26018" s="82">
        <v>6</v>
      </c>
      <c r="K26018" s="320">
        <v>3</v>
      </c>
    </row>
    <row r="26019" spans="1:11" x14ac:dyDescent="0.3">
      <c r="A26019" s="341">
        <v>44113.627777430556</v>
      </c>
      <c r="B26019" s="318">
        <v>42142.658000000003</v>
      </c>
      <c r="C26019" s="318">
        <f t="shared" si="592"/>
        <v>0.23099999999976717</v>
      </c>
      <c r="D26019" s="419">
        <f t="shared" si="593"/>
        <v>0.11549999999988358</v>
      </c>
      <c r="H26019" s="406"/>
      <c r="J26019" s="82">
        <v>7</v>
      </c>
      <c r="K26019" s="321">
        <v>4</v>
      </c>
    </row>
    <row r="26020" spans="1:11" x14ac:dyDescent="0.3">
      <c r="A26020" s="341">
        <v>44113.669444039355</v>
      </c>
      <c r="B26020" s="318">
        <v>42142.892</v>
      </c>
      <c r="C26020" s="318">
        <f t="shared" si="592"/>
        <v>0.23399999999674037</v>
      </c>
      <c r="D26020" s="419">
        <f t="shared" si="593"/>
        <v>0.11699999999837019</v>
      </c>
      <c r="H26020" s="406"/>
      <c r="J26020" s="82">
        <v>8</v>
      </c>
      <c r="K26020" s="391">
        <v>1</v>
      </c>
    </row>
    <row r="26021" spans="1:11" x14ac:dyDescent="0.3">
      <c r="A26021" s="341">
        <v>44113.711110648146</v>
      </c>
      <c r="B26021" s="318">
        <v>42143.131000000001</v>
      </c>
      <c r="C26021" s="318">
        <f t="shared" si="592"/>
        <v>0.23900000000139698</v>
      </c>
      <c r="D26021" s="419">
        <f t="shared" si="593"/>
        <v>0.11950000000069849</v>
      </c>
      <c r="H26021" s="406"/>
      <c r="J26021" s="82">
        <v>9</v>
      </c>
      <c r="K26021" s="319">
        <v>2</v>
      </c>
    </row>
    <row r="26022" spans="1:11" x14ac:dyDescent="0.3">
      <c r="A26022" s="341">
        <v>44113.752777256945</v>
      </c>
      <c r="B26022" s="318">
        <v>42143.362000000001</v>
      </c>
      <c r="C26022" s="318">
        <f t="shared" si="592"/>
        <v>0.23099999999976717</v>
      </c>
      <c r="D26022" s="419">
        <f t="shared" si="593"/>
        <v>0.11549999999988358</v>
      </c>
      <c r="H26022" s="406"/>
      <c r="J26022" s="82">
        <v>10</v>
      </c>
      <c r="K26022" s="320">
        <v>3</v>
      </c>
    </row>
    <row r="26023" spans="1:11" x14ac:dyDescent="0.3">
      <c r="A26023" s="341">
        <v>44113.794443865743</v>
      </c>
      <c r="B26023" s="318">
        <v>42143.589</v>
      </c>
      <c r="C26023" s="318">
        <f t="shared" si="592"/>
        <v>0.22699999999895226</v>
      </c>
      <c r="D26023" s="419">
        <f t="shared" si="593"/>
        <v>0.11349999999947613</v>
      </c>
      <c r="H26023" s="406"/>
      <c r="J26023" s="82">
        <v>11</v>
      </c>
      <c r="K26023" s="321">
        <v>4</v>
      </c>
    </row>
    <row r="26024" spans="1:11" x14ac:dyDescent="0.3">
      <c r="A26024" s="341">
        <v>44113.836110474535</v>
      </c>
      <c r="B26024" s="318">
        <v>42143.817999999999</v>
      </c>
      <c r="C26024" s="318">
        <f t="shared" si="592"/>
        <v>0.22899999999935972</v>
      </c>
      <c r="D26024" s="419">
        <f t="shared" si="593"/>
        <v>0.11449999999967986</v>
      </c>
      <c r="H26024" s="406"/>
      <c r="J26024" s="82">
        <v>12</v>
      </c>
      <c r="K26024" s="391">
        <v>1</v>
      </c>
    </row>
    <row r="26025" spans="1:11" x14ac:dyDescent="0.3">
      <c r="A26025" s="341">
        <v>44113.877777083333</v>
      </c>
      <c r="B26025" s="318">
        <v>42144.053</v>
      </c>
      <c r="C26025" s="318">
        <f t="shared" si="592"/>
        <v>0.23500000000058208</v>
      </c>
      <c r="D26025" s="419">
        <f t="shared" si="593"/>
        <v>0.11750000000029104</v>
      </c>
      <c r="H26025" s="406"/>
      <c r="J26025" s="82">
        <v>13</v>
      </c>
      <c r="K26025" s="319">
        <v>2</v>
      </c>
    </row>
    <row r="26026" spans="1:11" x14ac:dyDescent="0.3">
      <c r="A26026" s="341">
        <v>44113.919443692132</v>
      </c>
      <c r="B26026" s="318">
        <v>42144.290999999997</v>
      </c>
      <c r="C26026" s="318">
        <f t="shared" si="592"/>
        <v>0.23799999999755528</v>
      </c>
      <c r="D26026" s="419">
        <f t="shared" si="593"/>
        <v>0.11899999999877764</v>
      </c>
      <c r="H26026" s="406"/>
      <c r="J26026" s="82">
        <v>14</v>
      </c>
      <c r="K26026" s="320">
        <v>3</v>
      </c>
    </row>
    <row r="26027" spans="1:11" x14ac:dyDescent="0.3">
      <c r="A26027" s="341">
        <v>44113.961110300923</v>
      </c>
      <c r="B26027" s="318">
        <v>42144.521999999997</v>
      </c>
      <c r="C26027" s="318">
        <f t="shared" si="592"/>
        <v>0.23099999999976717</v>
      </c>
      <c r="D26027" s="419">
        <f t="shared" si="593"/>
        <v>0.11549999999988358</v>
      </c>
      <c r="E26027" s="336">
        <f>SUM(C26004:C26027)*7.4805194805</f>
        <v>42.294857142709553</v>
      </c>
      <c r="F26027" s="324">
        <f>AVERAGE(D26004:D26027)</f>
        <v>0.11779166666656238</v>
      </c>
      <c r="G26027" s="324">
        <f>_xlfn.STDEV.S(D26004:D26027)</f>
        <v>2.2307956598678113E-3</v>
      </c>
      <c r="H26027" s="406"/>
      <c r="J26027" s="82">
        <v>15</v>
      </c>
      <c r="K26027" s="321">
        <v>4</v>
      </c>
    </row>
    <row r="26028" spans="1:11" x14ac:dyDescent="0.3">
      <c r="A26028" s="341">
        <v>44114.002776909721</v>
      </c>
      <c r="B26028" s="318">
        <v>42144.75</v>
      </c>
      <c r="C26028" s="318">
        <f t="shared" si="592"/>
        <v>0.22800000000279397</v>
      </c>
      <c r="D26028" s="419">
        <f t="shared" si="593"/>
        <v>0.11400000000139698</v>
      </c>
      <c r="H26028" s="406"/>
      <c r="J26028" s="82">
        <v>16</v>
      </c>
      <c r="K26028" s="391">
        <v>1</v>
      </c>
    </row>
    <row r="26029" spans="1:11" x14ac:dyDescent="0.3">
      <c r="A26029" s="341">
        <v>44114.04444351852</v>
      </c>
      <c r="B26029" s="318">
        <v>42144.987999999998</v>
      </c>
      <c r="C26029" s="318">
        <f t="shared" si="592"/>
        <v>0.23799999999755528</v>
      </c>
      <c r="D26029" s="419">
        <f t="shared" si="593"/>
        <v>0.11899999999877764</v>
      </c>
      <c r="H26029" s="406"/>
      <c r="J26029" s="82">
        <v>17</v>
      </c>
      <c r="K26029" s="319">
        <v>2</v>
      </c>
    </row>
    <row r="26030" spans="1:11" x14ac:dyDescent="0.3">
      <c r="A26030" s="341">
        <v>44114.086110127311</v>
      </c>
      <c r="B26030" s="318">
        <v>42145.228000000003</v>
      </c>
      <c r="C26030" s="318">
        <f t="shared" si="592"/>
        <v>0.24000000000523869</v>
      </c>
      <c r="D26030" s="419">
        <f t="shared" si="593"/>
        <v>0.12000000000261934</v>
      </c>
      <c r="H26030" s="406"/>
      <c r="J26030" s="82">
        <v>18</v>
      </c>
      <c r="K26030" s="320">
        <v>3</v>
      </c>
    </row>
    <row r="26031" spans="1:11" x14ac:dyDescent="0.3">
      <c r="A26031" s="341">
        <v>44114.12777673611</v>
      </c>
      <c r="B26031" s="318">
        <v>42145.466999999997</v>
      </c>
      <c r="C26031" s="318">
        <f t="shared" si="592"/>
        <v>0.23899999999412103</v>
      </c>
      <c r="D26031" s="419">
        <f t="shared" si="593"/>
        <v>0.11949999999706051</v>
      </c>
      <c r="H26031" s="406"/>
      <c r="J26031" s="82">
        <v>19</v>
      </c>
      <c r="K26031" s="321">
        <v>4</v>
      </c>
    </row>
    <row r="26032" spans="1:11" x14ac:dyDescent="0.3">
      <c r="A26032" s="341">
        <v>44114.169443344908</v>
      </c>
      <c r="B26032" s="318">
        <v>42145.701000000001</v>
      </c>
      <c r="C26032" s="318">
        <f t="shared" si="592"/>
        <v>0.23400000000401633</v>
      </c>
      <c r="D26032" s="419">
        <f t="shared" si="593"/>
        <v>0.11700000000200816</v>
      </c>
      <c r="H26032" s="406"/>
      <c r="J26032" s="82">
        <v>20</v>
      </c>
      <c r="K26032" s="391">
        <v>1</v>
      </c>
    </row>
    <row r="26033" spans="1:11" x14ac:dyDescent="0.3">
      <c r="A26033" s="341">
        <v>44114.211109953707</v>
      </c>
      <c r="B26033" s="318">
        <v>42145.947999999997</v>
      </c>
      <c r="C26033" s="318">
        <f t="shared" si="592"/>
        <v>0.24699999999575084</v>
      </c>
      <c r="D26033" s="419">
        <f t="shared" si="593"/>
        <v>0.12349999999787542</v>
      </c>
      <c r="H26033" s="406"/>
      <c r="J26033" s="82">
        <v>21</v>
      </c>
      <c r="K26033" s="319">
        <v>2</v>
      </c>
    </row>
    <row r="26034" spans="1:11" x14ac:dyDescent="0.3">
      <c r="A26034" s="341">
        <v>44114.252776562498</v>
      </c>
      <c r="B26034" s="318">
        <v>42146.195</v>
      </c>
      <c r="C26034" s="318">
        <f t="shared" si="592"/>
        <v>0.2470000000030268</v>
      </c>
      <c r="D26034" s="419">
        <f t="shared" si="593"/>
        <v>0.1235000000015134</v>
      </c>
      <c r="H26034" s="406"/>
      <c r="J26034" s="82">
        <v>22</v>
      </c>
      <c r="K26034" s="320">
        <v>3</v>
      </c>
    </row>
    <row r="26035" spans="1:11" x14ac:dyDescent="0.3">
      <c r="A26035" s="341">
        <v>44114.294443171297</v>
      </c>
      <c r="B26035" s="318">
        <v>42146.434000000001</v>
      </c>
      <c r="C26035" s="318">
        <f t="shared" si="592"/>
        <v>0.23900000000139698</v>
      </c>
      <c r="D26035" s="419">
        <f t="shared" si="593"/>
        <v>0.11950000000069849</v>
      </c>
      <c r="H26035" s="406"/>
      <c r="J26035" s="82">
        <v>23</v>
      </c>
      <c r="K26035" s="321">
        <v>4</v>
      </c>
    </row>
    <row r="26036" spans="1:11" x14ac:dyDescent="0.3">
      <c r="A26036" s="341">
        <v>44114.336109780095</v>
      </c>
      <c r="B26036" s="318">
        <v>42146.669000000002</v>
      </c>
      <c r="C26036" s="318">
        <f t="shared" si="592"/>
        <v>0.23500000000058208</v>
      </c>
      <c r="D26036" s="419">
        <f t="shared" si="593"/>
        <v>0.11750000000029104</v>
      </c>
      <c r="H26036" s="406"/>
      <c r="J26036" s="82">
        <v>24</v>
      </c>
      <c r="K26036" s="391">
        <v>1</v>
      </c>
    </row>
    <row r="26037" spans="1:11" x14ac:dyDescent="0.3">
      <c r="A26037" s="341">
        <v>44114.377776388887</v>
      </c>
      <c r="B26037" s="318">
        <v>42146.911999999997</v>
      </c>
      <c r="C26037" s="318">
        <f t="shared" si="592"/>
        <v>0.24299999999493593</v>
      </c>
      <c r="D26037" s="419">
        <f t="shared" si="593"/>
        <v>0.12149999999746797</v>
      </c>
      <c r="H26037" s="406"/>
      <c r="J26037" s="82">
        <v>25</v>
      </c>
      <c r="K26037" s="319">
        <v>2</v>
      </c>
    </row>
    <row r="26038" spans="1:11" x14ac:dyDescent="0.3">
      <c r="A26038" s="341">
        <v>44114.419442997685</v>
      </c>
      <c r="B26038" s="318">
        <v>42147.158000000003</v>
      </c>
      <c r="C26038" s="318">
        <f t="shared" si="592"/>
        <v>0.24600000000646105</v>
      </c>
      <c r="D26038" s="419">
        <f t="shared" si="593"/>
        <v>0.12300000000323053</v>
      </c>
      <c r="H26038" s="406"/>
      <c r="J26038" s="82">
        <v>26</v>
      </c>
      <c r="K26038" s="320">
        <v>3</v>
      </c>
    </row>
    <row r="26039" spans="1:11" x14ac:dyDescent="0.3">
      <c r="A26039" s="341">
        <v>44114.461109606484</v>
      </c>
      <c r="B26039" s="318">
        <v>42147.392</v>
      </c>
      <c r="C26039" s="318">
        <f t="shared" si="592"/>
        <v>0.23399999999674037</v>
      </c>
      <c r="D26039" s="419">
        <f t="shared" si="593"/>
        <v>0.11699999999837019</v>
      </c>
      <c r="H26039" s="406"/>
      <c r="J26039" s="82">
        <v>27</v>
      </c>
      <c r="K26039" s="321">
        <v>4</v>
      </c>
    </row>
    <row r="26040" spans="1:11" x14ac:dyDescent="0.3">
      <c r="A26040" s="341">
        <v>44114.502776215275</v>
      </c>
      <c r="B26040" s="318">
        <v>42147.622000000003</v>
      </c>
      <c r="C26040" s="318">
        <f t="shared" si="592"/>
        <v>0.23000000000320142</v>
      </c>
      <c r="D26040" s="419">
        <f t="shared" si="593"/>
        <v>0.11500000000160071</v>
      </c>
      <c r="H26040" s="406"/>
      <c r="J26040" s="82">
        <v>28</v>
      </c>
      <c r="K26040" s="391">
        <v>1</v>
      </c>
    </row>
    <row r="26041" spans="1:11" x14ac:dyDescent="0.3">
      <c r="A26041" s="341">
        <v>44114.544442824073</v>
      </c>
      <c r="B26041" s="318">
        <v>42147.86</v>
      </c>
      <c r="C26041" s="318">
        <f t="shared" si="592"/>
        <v>0.23799999999755528</v>
      </c>
      <c r="D26041" s="419">
        <f t="shared" si="593"/>
        <v>0.11899999999877764</v>
      </c>
      <c r="H26041" s="406"/>
      <c r="J26041" s="82">
        <v>29</v>
      </c>
      <c r="K26041" s="319">
        <v>2</v>
      </c>
    </row>
    <row r="26042" spans="1:11" x14ac:dyDescent="0.3">
      <c r="A26042" s="341">
        <v>44114.586109432872</v>
      </c>
      <c r="B26042" s="318">
        <v>42148.1</v>
      </c>
      <c r="C26042" s="318">
        <f t="shared" si="592"/>
        <v>0.23999999999796273</v>
      </c>
      <c r="D26042" s="419">
        <f t="shared" si="593"/>
        <v>0.11999999999898137</v>
      </c>
      <c r="H26042" s="406"/>
      <c r="J26042" s="82">
        <v>30</v>
      </c>
      <c r="K26042" s="320">
        <v>3</v>
      </c>
    </row>
    <row r="26043" spans="1:11" x14ac:dyDescent="0.3">
      <c r="A26043" s="341">
        <v>44114.627776041663</v>
      </c>
      <c r="B26043" s="318">
        <v>42148.330999999998</v>
      </c>
      <c r="C26043" s="318">
        <f t="shared" si="592"/>
        <v>0.23099999999976717</v>
      </c>
      <c r="D26043" s="419">
        <f t="shared" si="593"/>
        <v>0.11549999999988358</v>
      </c>
      <c r="H26043" s="406"/>
      <c r="J26043" s="82">
        <v>31</v>
      </c>
      <c r="K26043" s="321">
        <v>4</v>
      </c>
    </row>
    <row r="26044" spans="1:11" x14ac:dyDescent="0.3">
      <c r="A26044" s="341">
        <v>44114.669442650462</v>
      </c>
      <c r="B26044" s="318">
        <v>42148.563000000002</v>
      </c>
      <c r="C26044" s="318">
        <f t="shared" si="592"/>
        <v>0.23200000000360887</v>
      </c>
      <c r="D26044" s="419">
        <f t="shared" si="593"/>
        <v>0.11600000000180444</v>
      </c>
      <c r="H26044" s="406"/>
      <c r="J26044" s="82">
        <v>32</v>
      </c>
      <c r="K26044" s="391">
        <v>1</v>
      </c>
    </row>
    <row r="26045" spans="1:11" x14ac:dyDescent="0.3">
      <c r="A26045" s="341">
        <v>44114.71110925926</v>
      </c>
      <c r="B26045" s="318">
        <v>42148.798000000003</v>
      </c>
      <c r="C26045" s="318">
        <f t="shared" si="592"/>
        <v>0.23500000000058208</v>
      </c>
      <c r="D26045" s="419">
        <f t="shared" si="593"/>
        <v>0.11750000000029104</v>
      </c>
      <c r="H26045" s="406"/>
      <c r="J26045" s="82">
        <v>33</v>
      </c>
      <c r="K26045" s="319">
        <v>2</v>
      </c>
    </row>
    <row r="26046" spans="1:11" x14ac:dyDescent="0.3">
      <c r="A26046" s="341">
        <v>44114.752775868059</v>
      </c>
      <c r="B26046" s="318">
        <v>42149.035000000003</v>
      </c>
      <c r="C26046" s="318">
        <f t="shared" si="592"/>
        <v>0.23700000000098953</v>
      </c>
      <c r="D26046" s="419">
        <f t="shared" si="593"/>
        <v>0.11850000000049477</v>
      </c>
      <c r="H26046" s="406"/>
      <c r="J26046" s="82">
        <v>34</v>
      </c>
      <c r="K26046" s="320">
        <v>3</v>
      </c>
    </row>
    <row r="26047" spans="1:11" x14ac:dyDescent="0.3">
      <c r="A26047" s="341">
        <v>44114.79444247685</v>
      </c>
      <c r="B26047" s="318">
        <v>42149.27</v>
      </c>
      <c r="C26047" s="318">
        <f t="shared" si="592"/>
        <v>0.23499999999330612</v>
      </c>
      <c r="D26047" s="419">
        <f t="shared" si="593"/>
        <v>0.11749999999665306</v>
      </c>
      <c r="H26047" s="406"/>
      <c r="J26047" s="82">
        <v>35</v>
      </c>
      <c r="K26047" s="321">
        <v>4</v>
      </c>
    </row>
    <row r="26048" spans="1:11" x14ac:dyDescent="0.3">
      <c r="A26048" s="341">
        <v>44114.836109085649</v>
      </c>
      <c r="B26048" s="318">
        <v>42149.493999999999</v>
      </c>
      <c r="C26048" s="318">
        <f t="shared" si="592"/>
        <v>0.22400000000197906</v>
      </c>
      <c r="D26048" s="419">
        <f t="shared" si="593"/>
        <v>0.11200000000098953</v>
      </c>
      <c r="H26048" s="406"/>
      <c r="J26048" s="82">
        <v>36</v>
      </c>
      <c r="K26048" s="391">
        <v>1</v>
      </c>
    </row>
    <row r="26049" spans="1:11" x14ac:dyDescent="0.3">
      <c r="A26049" s="341">
        <v>44114.877775694447</v>
      </c>
      <c r="B26049" s="318">
        <v>42149.718999999997</v>
      </c>
      <c r="C26049" s="318">
        <f t="shared" si="592"/>
        <v>0.22499999999854481</v>
      </c>
      <c r="D26049" s="419">
        <f t="shared" si="593"/>
        <v>0.1124999999992724</v>
      </c>
      <c r="H26049" s="406"/>
      <c r="J26049" s="82">
        <v>37</v>
      </c>
      <c r="K26049" s="319">
        <v>2</v>
      </c>
    </row>
    <row r="26050" spans="1:11" x14ac:dyDescent="0.3">
      <c r="A26050" s="341">
        <v>44114.919442303239</v>
      </c>
      <c r="B26050" s="318">
        <v>42149.951000000001</v>
      </c>
      <c r="C26050" s="318">
        <f t="shared" si="592"/>
        <v>0.23200000000360887</v>
      </c>
      <c r="D26050" s="419">
        <f t="shared" si="593"/>
        <v>0.11600000000180444</v>
      </c>
      <c r="H26050" s="406"/>
      <c r="J26050" s="82">
        <v>38</v>
      </c>
      <c r="K26050" s="320">
        <v>3</v>
      </c>
    </row>
    <row r="26051" spans="1:11" x14ac:dyDescent="0.3">
      <c r="A26051" s="341">
        <v>44114.961108912037</v>
      </c>
      <c r="B26051" s="318">
        <v>42150.188000000002</v>
      </c>
      <c r="C26051" s="318">
        <f t="shared" si="592"/>
        <v>0.23700000000098953</v>
      </c>
      <c r="D26051" s="419">
        <f t="shared" si="593"/>
        <v>0.11850000000049477</v>
      </c>
      <c r="E26051" s="336">
        <f>SUM(C26028:C26051)*7.4805194805</f>
        <v>42.384623376548269</v>
      </c>
      <c r="F26051" s="324">
        <f>AVERAGE(D26028:D26051)</f>
        <v>0.1180416666667649</v>
      </c>
      <c r="G26051" s="324">
        <f>_xlfn.STDEV.S(D26028:D26051)</f>
        <v>3.0994973877281865E-3</v>
      </c>
      <c r="H26051" s="406"/>
      <c r="J26051" s="82">
        <v>39</v>
      </c>
      <c r="K26051" s="321">
        <v>4</v>
      </c>
    </row>
    <row r="26052" spans="1:11" x14ac:dyDescent="0.3">
      <c r="A26052" s="341">
        <v>44115.002775520836</v>
      </c>
      <c r="B26052" s="318">
        <v>42150.419000000002</v>
      </c>
      <c r="C26052" s="318">
        <f t="shared" si="592"/>
        <v>0.23099999999976717</v>
      </c>
      <c r="D26052" s="419">
        <f t="shared" si="593"/>
        <v>0.11549999999988358</v>
      </c>
      <c r="H26052" s="406"/>
      <c r="J26052" s="82">
        <v>40</v>
      </c>
      <c r="K26052" s="391">
        <v>1</v>
      </c>
    </row>
    <row r="26053" spans="1:11" x14ac:dyDescent="0.3">
      <c r="A26053" s="341">
        <v>44115.044442129627</v>
      </c>
      <c r="B26053" s="318">
        <v>42150.648999999998</v>
      </c>
      <c r="C26053" s="318">
        <f t="shared" si="592"/>
        <v>0.22999999999592546</v>
      </c>
      <c r="D26053" s="419">
        <f t="shared" si="593"/>
        <v>0.11499999999796273</v>
      </c>
      <c r="H26053" s="406"/>
      <c r="J26053" s="82">
        <v>41</v>
      </c>
      <c r="K26053" s="319">
        <v>2</v>
      </c>
    </row>
    <row r="26054" spans="1:11" x14ac:dyDescent="0.3">
      <c r="A26054" s="341">
        <v>44115.086108738426</v>
      </c>
      <c r="B26054" s="318">
        <v>42150.885000000002</v>
      </c>
      <c r="C26054" s="318">
        <f t="shared" si="592"/>
        <v>0.23600000000442378</v>
      </c>
      <c r="D26054" s="419">
        <f t="shared" si="593"/>
        <v>0.11800000000221189</v>
      </c>
      <c r="H26054" s="406"/>
      <c r="J26054" s="82">
        <v>42</v>
      </c>
      <c r="K26054" s="320">
        <v>3</v>
      </c>
    </row>
    <row r="26055" spans="1:11" x14ac:dyDescent="0.3">
      <c r="A26055" s="341">
        <v>44115.127775347224</v>
      </c>
      <c r="B26055" s="318">
        <v>42151.122000000003</v>
      </c>
      <c r="C26055" s="318">
        <f t="shared" si="592"/>
        <v>0.23700000000098953</v>
      </c>
      <c r="D26055" s="419">
        <f t="shared" si="593"/>
        <v>0.11850000000049477</v>
      </c>
      <c r="H26055" s="406"/>
      <c r="J26055" s="82">
        <v>43</v>
      </c>
      <c r="K26055" s="321">
        <v>4</v>
      </c>
    </row>
    <row r="26056" spans="1:11" x14ac:dyDescent="0.3">
      <c r="A26056" s="341">
        <v>44115.169441956015</v>
      </c>
      <c r="B26056" s="318">
        <v>42151.360000000001</v>
      </c>
      <c r="C26056" s="318">
        <f t="shared" si="592"/>
        <v>0.23799999999755528</v>
      </c>
      <c r="D26056" s="419">
        <f t="shared" si="593"/>
        <v>0.11899999999877764</v>
      </c>
      <c r="H26056" s="406"/>
      <c r="J26056" s="82">
        <v>44</v>
      </c>
      <c r="K26056" s="391">
        <v>1</v>
      </c>
    </row>
    <row r="26057" spans="1:11" x14ac:dyDescent="0.3">
      <c r="A26057" s="341">
        <v>44115.211108564814</v>
      </c>
      <c r="B26057" s="318">
        <v>42151.597999999998</v>
      </c>
      <c r="C26057" s="318">
        <f t="shared" si="592"/>
        <v>0.23799999999755528</v>
      </c>
      <c r="D26057" s="419">
        <f t="shared" si="593"/>
        <v>0.11899999999877764</v>
      </c>
      <c r="H26057" s="406"/>
      <c r="J26057" s="82">
        <v>45</v>
      </c>
      <c r="K26057" s="319">
        <v>2</v>
      </c>
    </row>
    <row r="26058" spans="1:11" x14ac:dyDescent="0.3">
      <c r="A26058" s="341">
        <v>44115.252775173612</v>
      </c>
      <c r="B26058" s="318">
        <v>42151.841</v>
      </c>
      <c r="C26058" s="318">
        <f t="shared" si="592"/>
        <v>0.24300000000221189</v>
      </c>
      <c r="D26058" s="419">
        <f t="shared" si="593"/>
        <v>0.12150000000110595</v>
      </c>
      <c r="H26058" s="406"/>
      <c r="J26058" s="82">
        <v>46</v>
      </c>
      <c r="K26058" s="320">
        <v>3</v>
      </c>
    </row>
    <row r="26059" spans="1:11" x14ac:dyDescent="0.3">
      <c r="A26059" s="341">
        <v>44115.294441782411</v>
      </c>
      <c r="B26059" s="318">
        <v>42152.09</v>
      </c>
      <c r="C26059" s="318">
        <f t="shared" si="592"/>
        <v>0.24899999999615829</v>
      </c>
      <c r="D26059" s="419">
        <f t="shared" si="593"/>
        <v>0.12449999999807915</v>
      </c>
      <c r="H26059" s="406"/>
      <c r="J26059" s="82">
        <v>47</v>
      </c>
      <c r="K26059" s="321">
        <v>4</v>
      </c>
    </row>
    <row r="26060" spans="1:11" x14ac:dyDescent="0.3">
      <c r="A26060" s="341">
        <v>44115.336108391202</v>
      </c>
      <c r="B26060" s="318">
        <v>42152.33</v>
      </c>
      <c r="C26060" s="318">
        <f t="shared" si="592"/>
        <v>0.24000000000523869</v>
      </c>
      <c r="D26060" s="419">
        <f t="shared" si="593"/>
        <v>0.12000000000261934</v>
      </c>
      <c r="H26060" s="406"/>
      <c r="J26060" s="82">
        <v>48</v>
      </c>
      <c r="K26060" s="391">
        <v>1</v>
      </c>
    </row>
    <row r="26061" spans="1:11" x14ac:dyDescent="0.3">
      <c r="A26061" s="341">
        <v>44115.377775000001</v>
      </c>
      <c r="B26061" s="318">
        <v>42152.567999999999</v>
      </c>
      <c r="C26061" s="318">
        <f t="shared" si="592"/>
        <v>0.23799999999755528</v>
      </c>
      <c r="D26061" s="419">
        <f t="shared" si="593"/>
        <v>0.11899999999877764</v>
      </c>
      <c r="H26061" s="406"/>
      <c r="J26061" s="82">
        <v>49</v>
      </c>
      <c r="K26061" s="319">
        <v>2</v>
      </c>
    </row>
    <row r="26062" spans="1:11" x14ac:dyDescent="0.3">
      <c r="A26062" s="341">
        <v>44115.419441608799</v>
      </c>
      <c r="B26062" s="318">
        <v>42152.802000000003</v>
      </c>
      <c r="C26062" s="318">
        <f t="shared" si="592"/>
        <v>0.23400000000401633</v>
      </c>
      <c r="D26062" s="419">
        <f t="shared" si="593"/>
        <v>0.11700000000200816</v>
      </c>
      <c r="H26062" s="406"/>
      <c r="J26062" s="82">
        <v>50</v>
      </c>
      <c r="K26062" s="320">
        <v>3</v>
      </c>
    </row>
    <row r="26063" spans="1:11" x14ac:dyDescent="0.3">
      <c r="A26063" s="341">
        <v>44115.461108217591</v>
      </c>
      <c r="B26063" s="318">
        <v>42153.044000000002</v>
      </c>
      <c r="C26063" s="318">
        <f t="shared" si="592"/>
        <v>0.24199999999837019</v>
      </c>
      <c r="D26063" s="419">
        <f t="shared" si="593"/>
        <v>0.12099999999918509</v>
      </c>
      <c r="H26063" s="406"/>
      <c r="J26063" s="82">
        <v>51</v>
      </c>
      <c r="K26063" s="321">
        <v>4</v>
      </c>
    </row>
    <row r="26064" spans="1:11" x14ac:dyDescent="0.3">
      <c r="A26064" s="341">
        <v>44115.502774826389</v>
      </c>
      <c r="B26064" s="318">
        <v>42153.281999999999</v>
      </c>
      <c r="C26064" s="318">
        <f t="shared" si="592"/>
        <v>0.23799999999755528</v>
      </c>
      <c r="D26064" s="419">
        <f t="shared" si="593"/>
        <v>0.11899999999877764</v>
      </c>
      <c r="H26064" s="406"/>
      <c r="J26064" s="82">
        <v>52</v>
      </c>
      <c r="K26064" s="391">
        <v>1</v>
      </c>
    </row>
    <row r="26065" spans="1:11" x14ac:dyDescent="0.3">
      <c r="A26065" s="341">
        <v>44115.544441435188</v>
      </c>
      <c r="B26065" s="318">
        <v>42153.516000000003</v>
      </c>
      <c r="C26065" s="318">
        <f t="shared" si="592"/>
        <v>0.23400000000401633</v>
      </c>
      <c r="D26065" s="419">
        <f t="shared" si="593"/>
        <v>0.11700000000200816</v>
      </c>
      <c r="H26065" s="406"/>
      <c r="J26065" s="82">
        <v>53</v>
      </c>
      <c r="K26065" s="319">
        <v>2</v>
      </c>
    </row>
    <row r="26066" spans="1:11" x14ac:dyDescent="0.3">
      <c r="A26066" s="341">
        <v>44115.586108043979</v>
      </c>
      <c r="B26066" s="318">
        <v>42153.741999999998</v>
      </c>
      <c r="C26066" s="318">
        <f t="shared" si="592"/>
        <v>0.22599999999511056</v>
      </c>
      <c r="D26066" s="419">
        <f t="shared" si="593"/>
        <v>0.11299999999755528</v>
      </c>
      <c r="H26066" s="406"/>
      <c r="J26066" s="82">
        <v>54</v>
      </c>
      <c r="K26066" s="320">
        <v>3</v>
      </c>
    </row>
    <row r="26067" spans="1:11" x14ac:dyDescent="0.3">
      <c r="A26067" s="341">
        <v>44115.627774652778</v>
      </c>
      <c r="B26067" s="318">
        <v>42153.981</v>
      </c>
      <c r="C26067" s="318">
        <f t="shared" si="592"/>
        <v>0.23900000000139698</v>
      </c>
      <c r="D26067" s="419">
        <f t="shared" si="593"/>
        <v>0.11950000000069849</v>
      </c>
      <c r="H26067" s="406"/>
      <c r="J26067" s="82">
        <v>55</v>
      </c>
      <c r="K26067" s="321">
        <v>4</v>
      </c>
    </row>
    <row r="26068" spans="1:11" x14ac:dyDescent="0.3">
      <c r="A26068" s="341">
        <v>44115.669441261576</v>
      </c>
      <c r="B26068" s="318">
        <v>42154.213000000003</v>
      </c>
      <c r="C26068" s="318">
        <f t="shared" si="592"/>
        <v>0.23200000000360887</v>
      </c>
      <c r="D26068" s="419">
        <f t="shared" si="593"/>
        <v>0.11600000000180444</v>
      </c>
      <c r="H26068" s="406"/>
      <c r="J26068" s="82">
        <v>56</v>
      </c>
      <c r="K26068" s="391">
        <v>1</v>
      </c>
    </row>
    <row r="26069" spans="1:11" x14ac:dyDescent="0.3">
      <c r="A26069" s="341">
        <v>44115.711107870367</v>
      </c>
      <c r="B26069" s="318">
        <v>42154.442000000003</v>
      </c>
      <c r="C26069" s="318">
        <f t="shared" si="592"/>
        <v>0.22899999999935972</v>
      </c>
      <c r="D26069" s="419">
        <f t="shared" si="593"/>
        <v>0.11449999999967986</v>
      </c>
      <c r="H26069" s="406"/>
      <c r="J26069" s="82">
        <v>57</v>
      </c>
      <c r="K26069" s="319">
        <v>2</v>
      </c>
    </row>
    <row r="26070" spans="1:11" x14ac:dyDescent="0.3">
      <c r="A26070" s="341">
        <v>44115.752774479166</v>
      </c>
      <c r="B26070" s="318">
        <v>42154.667999999998</v>
      </c>
      <c r="C26070" s="318">
        <f t="shared" si="592"/>
        <v>0.22599999999511056</v>
      </c>
      <c r="D26070" s="419">
        <f t="shared" si="593"/>
        <v>0.11299999999755528</v>
      </c>
      <c r="H26070" s="406"/>
      <c r="J26070" s="82">
        <v>58</v>
      </c>
      <c r="K26070" s="320">
        <v>3</v>
      </c>
    </row>
    <row r="26071" spans="1:11" x14ac:dyDescent="0.3">
      <c r="A26071" s="341">
        <v>44115.794441087965</v>
      </c>
      <c r="B26071" s="318">
        <v>42154.898000000001</v>
      </c>
      <c r="C26071" s="318">
        <f t="shared" si="592"/>
        <v>0.23000000000320142</v>
      </c>
      <c r="D26071" s="419">
        <f t="shared" si="593"/>
        <v>0.11500000000160071</v>
      </c>
      <c r="H26071" s="406"/>
      <c r="J26071" s="82">
        <v>59</v>
      </c>
      <c r="K26071" s="321">
        <v>4</v>
      </c>
    </row>
    <row r="26072" spans="1:11" x14ac:dyDescent="0.3">
      <c r="A26072" s="341">
        <v>44115.836107696756</v>
      </c>
      <c r="B26072" s="318">
        <v>42155.13</v>
      </c>
      <c r="C26072" s="318">
        <f t="shared" si="592"/>
        <v>0.23199999999633292</v>
      </c>
      <c r="D26072" s="419">
        <f t="shared" si="593"/>
        <v>0.11599999999816646</v>
      </c>
      <c r="H26072" s="406"/>
      <c r="J26072" s="82">
        <v>60</v>
      </c>
      <c r="K26072" s="391">
        <v>1</v>
      </c>
    </row>
    <row r="26073" spans="1:11" x14ac:dyDescent="0.3">
      <c r="A26073" s="341">
        <v>44115.877774305554</v>
      </c>
      <c r="B26073" s="318">
        <v>42155.360000000001</v>
      </c>
      <c r="C26073" s="318">
        <f t="shared" si="592"/>
        <v>0.23000000000320142</v>
      </c>
      <c r="D26073" s="419">
        <f t="shared" si="593"/>
        <v>0.11500000000160071</v>
      </c>
      <c r="H26073" s="406"/>
      <c r="J26073" s="82">
        <v>61</v>
      </c>
      <c r="K26073" s="319">
        <v>2</v>
      </c>
    </row>
    <row r="26074" spans="1:11" x14ac:dyDescent="0.3">
      <c r="A26074" s="341">
        <v>44115.919440914353</v>
      </c>
      <c r="B26074" s="318">
        <v>42155.588000000003</v>
      </c>
      <c r="C26074" s="318">
        <f t="shared" si="592"/>
        <v>0.22800000000279397</v>
      </c>
      <c r="D26074" s="419">
        <f t="shared" si="593"/>
        <v>0.11400000000139698</v>
      </c>
      <c r="H26074" s="406"/>
      <c r="J26074" s="82">
        <v>62</v>
      </c>
      <c r="K26074" s="320">
        <v>3</v>
      </c>
    </row>
    <row r="26075" spans="1:11" x14ac:dyDescent="0.3">
      <c r="A26075" s="341">
        <v>44115.961107523151</v>
      </c>
      <c r="B26075" s="318">
        <v>42155.817000000003</v>
      </c>
      <c r="C26075" s="318">
        <f t="shared" si="592"/>
        <v>0.22899999999935972</v>
      </c>
      <c r="D26075" s="419">
        <f t="shared" si="593"/>
        <v>0.11449999999967986</v>
      </c>
      <c r="E26075" s="336">
        <f>SUM(C26052:C26075)*7.4805194805</f>
        <v>42.107844155740594</v>
      </c>
      <c r="F26075" s="324">
        <f>AVERAGE(D26052:D26075)</f>
        <v>0.11727083333335031</v>
      </c>
      <c r="G26075" s="324">
        <f>_xlfn.STDEV.S(D26052:D26075)</f>
        <v>2.9116675585364933E-3</v>
      </c>
      <c r="H26075" s="404"/>
      <c r="I26075" s="344">
        <f>AVERAGE(D25907:D26075)</f>
        <v>0.11877500000002783</v>
      </c>
      <c r="J26075" s="82">
        <v>63</v>
      </c>
      <c r="K26075" s="321">
        <v>4</v>
      </c>
    </row>
    <row r="26076" spans="1:11" x14ac:dyDescent="0.3">
      <c r="A26076" s="341">
        <v>44116.002774131943</v>
      </c>
      <c r="B26076" s="318">
        <v>42156.052000000003</v>
      </c>
      <c r="C26076" s="318">
        <f t="shared" si="592"/>
        <v>0.23500000000058208</v>
      </c>
      <c r="D26076" s="419">
        <f t="shared" si="593"/>
        <v>0.11750000000029104</v>
      </c>
      <c r="H26076" s="406"/>
      <c r="J26076" s="82">
        <v>64</v>
      </c>
      <c r="K26076" s="391">
        <v>1</v>
      </c>
    </row>
    <row r="26077" spans="1:11" x14ac:dyDescent="0.3">
      <c r="A26077" s="341">
        <v>44116.044440740741</v>
      </c>
      <c r="B26077" s="318">
        <v>42156.290999999997</v>
      </c>
      <c r="C26077" s="318">
        <f t="shared" ref="C26077:C26186" si="594">B26077-B26076</f>
        <v>0.23899999999412103</v>
      </c>
      <c r="D26077" s="419">
        <f t="shared" ref="D26077:D26186" si="595">C26077/2</f>
        <v>0.11949999999706051</v>
      </c>
      <c r="H26077" s="406"/>
      <c r="J26077" s="82">
        <v>65</v>
      </c>
      <c r="K26077" s="319">
        <v>2</v>
      </c>
    </row>
    <row r="26078" spans="1:11" x14ac:dyDescent="0.3">
      <c r="A26078" s="341">
        <v>44116.08610734954</v>
      </c>
      <c r="B26078" s="318">
        <v>42156.529000000002</v>
      </c>
      <c r="C26078" s="318">
        <f t="shared" si="594"/>
        <v>0.23800000000483124</v>
      </c>
      <c r="D26078" s="419">
        <f t="shared" si="595"/>
        <v>0.11900000000241562</v>
      </c>
      <c r="H26078" s="406"/>
      <c r="J26078" s="82">
        <v>66</v>
      </c>
      <c r="K26078" s="320">
        <v>3</v>
      </c>
    </row>
    <row r="26079" spans="1:11" x14ac:dyDescent="0.3">
      <c r="A26079" s="341">
        <v>44116.127773958331</v>
      </c>
      <c r="B26079" s="318">
        <v>42156.762000000002</v>
      </c>
      <c r="C26079" s="318">
        <f t="shared" si="594"/>
        <v>0.23300000000017462</v>
      </c>
      <c r="D26079" s="419">
        <f t="shared" si="595"/>
        <v>0.11650000000008731</v>
      </c>
      <c r="H26079" s="406"/>
      <c r="J26079" s="82">
        <v>67</v>
      </c>
      <c r="K26079" s="321">
        <v>4</v>
      </c>
    </row>
    <row r="26080" spans="1:11" x14ac:dyDescent="0.3">
      <c r="A26080" s="341">
        <v>44116.16944056713</v>
      </c>
      <c r="B26080" s="318">
        <v>42157.002999999997</v>
      </c>
      <c r="C26080" s="318">
        <f t="shared" si="594"/>
        <v>0.24099999999452848</v>
      </c>
      <c r="D26080" s="419">
        <f t="shared" si="595"/>
        <v>0.12049999999726424</v>
      </c>
      <c r="H26080" s="406"/>
      <c r="J26080" s="82">
        <v>68</v>
      </c>
      <c r="K26080" s="391">
        <v>1</v>
      </c>
    </row>
    <row r="26081" spans="1:12" x14ac:dyDescent="0.3">
      <c r="A26081" s="341">
        <v>44116.211107175928</v>
      </c>
      <c r="B26081" s="318">
        <v>42157.247000000003</v>
      </c>
      <c r="C26081" s="318">
        <f t="shared" si="594"/>
        <v>0.2440000000060536</v>
      </c>
      <c r="D26081" s="419">
        <f t="shared" si="595"/>
        <v>0.1220000000030268</v>
      </c>
      <c r="H26081" s="406"/>
      <c r="J26081" s="82">
        <v>69</v>
      </c>
      <c r="K26081" s="319">
        <v>2</v>
      </c>
    </row>
    <row r="26082" spans="1:12" x14ac:dyDescent="0.3">
      <c r="A26082" s="341">
        <v>44116.252773784719</v>
      </c>
      <c r="B26082" s="318">
        <v>42157.481</v>
      </c>
      <c r="C26082" s="318">
        <f t="shared" si="594"/>
        <v>0.23399999999674037</v>
      </c>
      <c r="D26082" s="419">
        <f t="shared" si="595"/>
        <v>0.11699999999837019</v>
      </c>
      <c r="H26082" s="406"/>
      <c r="J26082" s="82">
        <v>70</v>
      </c>
      <c r="K26082" s="320">
        <v>3</v>
      </c>
    </row>
    <row r="26083" spans="1:12" x14ac:dyDescent="0.3">
      <c r="A26083" s="341">
        <v>44116.294440393518</v>
      </c>
      <c r="B26083" s="318">
        <v>42157.716999999997</v>
      </c>
      <c r="C26083" s="318">
        <f t="shared" si="594"/>
        <v>0.23599999999714782</v>
      </c>
      <c r="D26083" s="419">
        <f t="shared" si="595"/>
        <v>0.11799999999857391</v>
      </c>
      <c r="H26083" s="406"/>
      <c r="J26083" s="82">
        <v>71</v>
      </c>
      <c r="K26083" s="321">
        <v>4</v>
      </c>
    </row>
    <row r="26084" spans="1:12" x14ac:dyDescent="0.3">
      <c r="A26084" s="341">
        <v>44116.336107002317</v>
      </c>
      <c r="B26084" s="318">
        <v>42157.96</v>
      </c>
      <c r="C26084" s="318">
        <f t="shared" si="594"/>
        <v>0.24300000000221189</v>
      </c>
      <c r="D26084" s="419">
        <f t="shared" si="595"/>
        <v>0.12150000000110595</v>
      </c>
      <c r="H26084" s="406"/>
      <c r="J26084" s="82">
        <v>72</v>
      </c>
      <c r="K26084" s="391">
        <v>1</v>
      </c>
    </row>
    <row r="26085" spans="1:12" x14ac:dyDescent="0.3">
      <c r="A26085" s="341">
        <v>44116.377773611108</v>
      </c>
      <c r="B26085" s="318">
        <v>42158.201999999997</v>
      </c>
      <c r="C26085" s="318">
        <f t="shared" si="594"/>
        <v>0.24199999999837019</v>
      </c>
      <c r="D26085" s="419">
        <f t="shared" si="595"/>
        <v>0.12099999999918509</v>
      </c>
      <c r="H26085" s="406"/>
      <c r="J26085" s="82">
        <v>73</v>
      </c>
      <c r="K26085" s="319">
        <v>2</v>
      </c>
    </row>
    <row r="26086" spans="1:12" x14ac:dyDescent="0.3">
      <c r="A26086" s="341">
        <v>44116.419440219906</v>
      </c>
      <c r="B26086" s="318">
        <v>42158.44</v>
      </c>
      <c r="C26086" s="318">
        <f t="shared" si="594"/>
        <v>0.23800000000483124</v>
      </c>
      <c r="D26086" s="419">
        <f t="shared" si="595"/>
        <v>0.11900000000241562</v>
      </c>
      <c r="H26086" s="406"/>
      <c r="J26086" s="82">
        <v>74</v>
      </c>
      <c r="K26086" s="320">
        <v>3</v>
      </c>
    </row>
    <row r="26087" spans="1:12" x14ac:dyDescent="0.3">
      <c r="A26087" s="341">
        <v>44116.461106828705</v>
      </c>
      <c r="B26087" s="318">
        <v>42158.671000000002</v>
      </c>
      <c r="C26087" s="318">
        <f t="shared" si="594"/>
        <v>0.23099999999976717</v>
      </c>
      <c r="D26087" s="419">
        <f t="shared" si="595"/>
        <v>0.11549999999988358</v>
      </c>
      <c r="H26087" s="406"/>
      <c r="J26087" s="82">
        <v>75</v>
      </c>
      <c r="K26087" s="321">
        <v>4</v>
      </c>
    </row>
    <row r="26088" spans="1:12" x14ac:dyDescent="0.3">
      <c r="A26088" s="341">
        <v>44116.502773437503</v>
      </c>
      <c r="B26088" s="318">
        <v>42158.909</v>
      </c>
      <c r="C26088" s="318">
        <f t="shared" si="594"/>
        <v>0.23799999999755528</v>
      </c>
      <c r="D26088" s="419">
        <f t="shared" si="595"/>
        <v>0.11899999999877764</v>
      </c>
      <c r="H26088" s="406"/>
      <c r="J26088" s="82">
        <v>76</v>
      </c>
      <c r="K26088" s="391">
        <v>1</v>
      </c>
    </row>
    <row r="26089" spans="1:12" x14ac:dyDescent="0.3">
      <c r="A26089" s="341">
        <v>44116.544440046295</v>
      </c>
      <c r="B26089" s="318">
        <v>42159.148999999998</v>
      </c>
      <c r="C26089" s="318">
        <f t="shared" si="594"/>
        <v>0.23999999999796273</v>
      </c>
      <c r="D26089" s="419">
        <f t="shared" si="595"/>
        <v>0.11999999999898137</v>
      </c>
      <c r="H26089" s="406"/>
      <c r="J26089" s="82">
        <v>77</v>
      </c>
      <c r="K26089" s="319">
        <v>2</v>
      </c>
    </row>
    <row r="26090" spans="1:12" x14ac:dyDescent="0.3">
      <c r="A26090" s="341">
        <v>44116.588194444441</v>
      </c>
      <c r="B26090" s="318">
        <v>42159.383000000002</v>
      </c>
      <c r="C26090" s="318">
        <f t="shared" si="594"/>
        <v>0.23400000000401633</v>
      </c>
      <c r="D26090" s="419">
        <f t="shared" si="595"/>
        <v>0.11700000000200816</v>
      </c>
      <c r="H26090" s="406"/>
      <c r="J26090" s="82">
        <v>1</v>
      </c>
      <c r="K26090" s="320">
        <v>3</v>
      </c>
      <c r="L26090" s="54" t="s">
        <v>313</v>
      </c>
    </row>
    <row r="26091" spans="1:12" x14ac:dyDescent="0.3">
      <c r="A26091" s="341">
        <v>44116.629861111112</v>
      </c>
      <c r="B26091" s="318">
        <v>42159.612000000001</v>
      </c>
      <c r="C26091" s="318">
        <f t="shared" si="594"/>
        <v>0.22899999999935972</v>
      </c>
      <c r="D26091" s="419">
        <f t="shared" si="595"/>
        <v>0.11449999999967986</v>
      </c>
      <c r="H26091" s="406"/>
      <c r="J26091" s="82">
        <v>2</v>
      </c>
      <c r="K26091" s="321">
        <v>4</v>
      </c>
    </row>
    <row r="26092" spans="1:12" x14ac:dyDescent="0.3">
      <c r="A26092" s="341">
        <v>44116.671527777777</v>
      </c>
      <c r="B26092" s="318">
        <v>42159.847999999998</v>
      </c>
      <c r="C26092" s="318">
        <f t="shared" si="594"/>
        <v>0.23599999999714782</v>
      </c>
      <c r="D26092" s="419">
        <f t="shared" si="595"/>
        <v>0.11799999999857391</v>
      </c>
      <c r="H26092" s="406"/>
      <c r="J26092" s="82">
        <v>3</v>
      </c>
      <c r="K26092" s="391">
        <v>1</v>
      </c>
    </row>
    <row r="26093" spans="1:12" x14ac:dyDescent="0.3">
      <c r="A26093" s="341">
        <v>44116.713194444441</v>
      </c>
      <c r="B26093" s="318">
        <v>42160.082000000002</v>
      </c>
      <c r="C26093" s="318">
        <f t="shared" si="594"/>
        <v>0.23400000000401633</v>
      </c>
      <c r="D26093" s="419">
        <f t="shared" si="595"/>
        <v>0.11700000000200816</v>
      </c>
      <c r="H26093" s="406"/>
      <c r="J26093" s="82">
        <v>4</v>
      </c>
      <c r="K26093" s="319">
        <v>2</v>
      </c>
    </row>
    <row r="26094" spans="1:12" x14ac:dyDescent="0.3">
      <c r="A26094" s="341">
        <v>44116.754861284724</v>
      </c>
      <c r="B26094" s="318">
        <v>42160.315000000002</v>
      </c>
      <c r="C26094" s="318">
        <f t="shared" si="594"/>
        <v>0.23300000000017462</v>
      </c>
      <c r="D26094" s="419">
        <f t="shared" si="595"/>
        <v>0.11650000000008731</v>
      </c>
      <c r="H26094" s="406"/>
      <c r="J26094" s="82">
        <v>5</v>
      </c>
      <c r="K26094" s="320">
        <v>3</v>
      </c>
    </row>
    <row r="26095" spans="1:12" x14ac:dyDescent="0.3">
      <c r="A26095" s="341">
        <v>44116.796528009261</v>
      </c>
      <c r="B26095" s="318">
        <v>42160.542000000001</v>
      </c>
      <c r="C26095" s="318">
        <f t="shared" si="594"/>
        <v>0.22699999999895226</v>
      </c>
      <c r="D26095" s="419">
        <f t="shared" si="595"/>
        <v>0.11349999999947613</v>
      </c>
      <c r="H26095" s="406"/>
      <c r="J26095" s="82">
        <v>6</v>
      </c>
      <c r="K26095" s="321">
        <v>4</v>
      </c>
    </row>
    <row r="26096" spans="1:12" x14ac:dyDescent="0.3">
      <c r="A26096" s="341">
        <v>44116.838194733798</v>
      </c>
      <c r="B26096" s="318">
        <v>42160.767999999996</v>
      </c>
      <c r="C26096" s="318">
        <f t="shared" si="594"/>
        <v>0.22599999999511056</v>
      </c>
      <c r="D26096" s="419">
        <f t="shared" si="595"/>
        <v>0.11299999999755528</v>
      </c>
      <c r="H26096" s="406"/>
      <c r="J26096" s="82">
        <v>7</v>
      </c>
      <c r="K26096" s="391">
        <v>1</v>
      </c>
    </row>
    <row r="26097" spans="1:11" x14ac:dyDescent="0.3">
      <c r="A26097" s="341">
        <v>44116.879861458336</v>
      </c>
      <c r="B26097" s="318">
        <v>42160.998</v>
      </c>
      <c r="C26097" s="318">
        <f t="shared" si="594"/>
        <v>0.23000000000320142</v>
      </c>
      <c r="D26097" s="419">
        <f t="shared" si="595"/>
        <v>0.11500000000160071</v>
      </c>
      <c r="H26097" s="406"/>
      <c r="J26097" s="82">
        <v>8</v>
      </c>
      <c r="K26097" s="319">
        <v>2</v>
      </c>
    </row>
    <row r="26098" spans="1:11" x14ac:dyDescent="0.3">
      <c r="A26098" s="341">
        <v>44116.921528182873</v>
      </c>
      <c r="B26098" s="318">
        <v>42161.228999999999</v>
      </c>
      <c r="C26098" s="318">
        <f t="shared" si="594"/>
        <v>0.23099999999976717</v>
      </c>
      <c r="D26098" s="419">
        <f t="shared" si="595"/>
        <v>0.11549999999988358</v>
      </c>
      <c r="H26098" s="406"/>
      <c r="J26098" s="82">
        <v>9</v>
      </c>
      <c r="K26098" s="320">
        <v>3</v>
      </c>
    </row>
    <row r="26099" spans="1:11" x14ac:dyDescent="0.3">
      <c r="A26099" s="341">
        <v>44116.96319490741</v>
      </c>
      <c r="B26099" s="318">
        <v>42161.457999999999</v>
      </c>
      <c r="C26099" s="318">
        <f t="shared" si="594"/>
        <v>0.22899999999935972</v>
      </c>
      <c r="D26099" s="419">
        <f t="shared" si="595"/>
        <v>0.11449999999967986</v>
      </c>
      <c r="E26099" s="336">
        <f>SUM(C26076:C26099)*7.4805194805</f>
        <v>42.197610389470455</v>
      </c>
      <c r="F26099" s="324">
        <f>AVERAGE(D26076:D26099)</f>
        <v>0.11752083333324966</v>
      </c>
      <c r="G26099" s="324">
        <f>_xlfn.STDEV.S(D26076:D26099)</f>
        <v>2.5215556219777726E-3</v>
      </c>
      <c r="H26099" s="406"/>
      <c r="J26099" s="82">
        <v>10</v>
      </c>
      <c r="K26099" s="321">
        <v>4</v>
      </c>
    </row>
    <row r="26100" spans="1:11" x14ac:dyDescent="0.3">
      <c r="A26100" s="341">
        <v>44117.004861631947</v>
      </c>
      <c r="B26100" s="318">
        <v>42161.682000000001</v>
      </c>
      <c r="C26100" s="318">
        <f t="shared" si="594"/>
        <v>0.22400000000197906</v>
      </c>
      <c r="D26100" s="419">
        <f t="shared" si="595"/>
        <v>0.11200000000098953</v>
      </c>
      <c r="H26100" s="406"/>
      <c r="J26100" s="82">
        <v>11</v>
      </c>
      <c r="K26100" s="391">
        <v>1</v>
      </c>
    </row>
    <row r="26101" spans="1:11" x14ac:dyDescent="0.3">
      <c r="A26101" s="341">
        <v>44117.046528356484</v>
      </c>
      <c r="B26101" s="318">
        <v>42161.917999999998</v>
      </c>
      <c r="C26101" s="318">
        <f t="shared" si="594"/>
        <v>0.23599999999714782</v>
      </c>
      <c r="D26101" s="419">
        <f t="shared" si="595"/>
        <v>0.11799999999857391</v>
      </c>
      <c r="H26101" s="406"/>
      <c r="J26101" s="82">
        <v>12</v>
      </c>
      <c r="K26101" s="319">
        <v>2</v>
      </c>
    </row>
    <row r="26102" spans="1:11" x14ac:dyDescent="0.3">
      <c r="A26102" s="341">
        <v>44117.088195081022</v>
      </c>
      <c r="B26102" s="318">
        <v>42162.152999999998</v>
      </c>
      <c r="C26102" s="318">
        <f t="shared" si="594"/>
        <v>0.23500000000058208</v>
      </c>
      <c r="D26102" s="419">
        <f t="shared" si="595"/>
        <v>0.11750000000029104</v>
      </c>
      <c r="H26102" s="406"/>
      <c r="J26102" s="82">
        <v>13</v>
      </c>
      <c r="K26102" s="320">
        <v>3</v>
      </c>
    </row>
    <row r="26103" spans="1:11" x14ac:dyDescent="0.3">
      <c r="A26103" s="341">
        <v>44117.129861805559</v>
      </c>
      <c r="B26103" s="318">
        <v>42162.392999999996</v>
      </c>
      <c r="C26103" s="318">
        <f t="shared" si="594"/>
        <v>0.23999999999796273</v>
      </c>
      <c r="D26103" s="419">
        <f t="shared" si="595"/>
        <v>0.11999999999898137</v>
      </c>
      <c r="H26103" s="406"/>
      <c r="J26103" s="82">
        <v>14</v>
      </c>
      <c r="K26103" s="321">
        <v>4</v>
      </c>
    </row>
    <row r="26104" spans="1:11" x14ac:dyDescent="0.3">
      <c r="A26104" s="341">
        <v>44117.171528530096</v>
      </c>
      <c r="B26104" s="318">
        <v>42162.63</v>
      </c>
      <c r="C26104" s="318">
        <f t="shared" si="594"/>
        <v>0.23700000000098953</v>
      </c>
      <c r="D26104" s="419">
        <f t="shared" si="595"/>
        <v>0.11850000000049477</v>
      </c>
      <c r="H26104" s="406"/>
      <c r="J26104" s="82">
        <v>15</v>
      </c>
      <c r="K26104" s="391">
        <v>1</v>
      </c>
    </row>
    <row r="26105" spans="1:11" x14ac:dyDescent="0.3">
      <c r="A26105" s="341">
        <v>44117.213195254626</v>
      </c>
      <c r="B26105" s="318">
        <v>42162.87</v>
      </c>
      <c r="C26105" s="318">
        <f t="shared" si="594"/>
        <v>0.24000000000523869</v>
      </c>
      <c r="D26105" s="419">
        <f t="shared" si="595"/>
        <v>0.12000000000261934</v>
      </c>
      <c r="H26105" s="406"/>
      <c r="J26105" s="82">
        <v>16</v>
      </c>
      <c r="K26105" s="319">
        <v>2</v>
      </c>
    </row>
    <row r="26106" spans="1:11" x14ac:dyDescent="0.3">
      <c r="A26106" s="341">
        <v>44117.254861979163</v>
      </c>
      <c r="B26106" s="318">
        <v>42163.112000000001</v>
      </c>
      <c r="C26106" s="318">
        <f t="shared" si="594"/>
        <v>0.24199999999837019</v>
      </c>
      <c r="D26106" s="419">
        <f t="shared" si="595"/>
        <v>0.12099999999918509</v>
      </c>
      <c r="H26106" s="406"/>
      <c r="J26106" s="82">
        <v>17</v>
      </c>
      <c r="K26106" s="320">
        <v>3</v>
      </c>
    </row>
    <row r="26107" spans="1:11" x14ac:dyDescent="0.3">
      <c r="A26107" s="341">
        <v>44117.2965287037</v>
      </c>
      <c r="B26107" s="318">
        <v>42163.351000000002</v>
      </c>
      <c r="C26107" s="318">
        <f t="shared" si="594"/>
        <v>0.23900000000139698</v>
      </c>
      <c r="D26107" s="419">
        <f t="shared" si="595"/>
        <v>0.11950000000069849</v>
      </c>
      <c r="H26107" s="406"/>
      <c r="J26107" s="82">
        <v>18</v>
      </c>
      <c r="K26107" s="321">
        <v>4</v>
      </c>
    </row>
    <row r="26108" spans="1:11" x14ac:dyDescent="0.3">
      <c r="A26108" s="341">
        <v>44117.338195428238</v>
      </c>
      <c r="B26108" s="318">
        <v>42163.588000000003</v>
      </c>
      <c r="C26108" s="318">
        <f t="shared" si="594"/>
        <v>0.23700000000098953</v>
      </c>
      <c r="D26108" s="419">
        <f t="shared" si="595"/>
        <v>0.11850000000049477</v>
      </c>
      <c r="H26108" s="406"/>
      <c r="J26108" s="82">
        <v>19</v>
      </c>
      <c r="K26108" s="391">
        <v>1</v>
      </c>
    </row>
    <row r="26109" spans="1:11" x14ac:dyDescent="0.3">
      <c r="A26109" s="341">
        <v>44117.379862152775</v>
      </c>
      <c r="B26109" s="318">
        <v>42163.828000000001</v>
      </c>
      <c r="C26109" s="318">
        <f t="shared" si="594"/>
        <v>0.23999999999796273</v>
      </c>
      <c r="D26109" s="419">
        <f t="shared" si="595"/>
        <v>0.11999999999898137</v>
      </c>
      <c r="H26109" s="406"/>
      <c r="J26109" s="82">
        <v>20</v>
      </c>
      <c r="K26109" s="319">
        <v>2</v>
      </c>
    </row>
    <row r="26110" spans="1:11" x14ac:dyDescent="0.3">
      <c r="A26110" s="341">
        <v>44117.421528877312</v>
      </c>
      <c r="B26110" s="318">
        <v>42164.07</v>
      </c>
      <c r="C26110" s="318">
        <f t="shared" si="594"/>
        <v>0.24199999999837019</v>
      </c>
      <c r="D26110" s="419">
        <f t="shared" si="595"/>
        <v>0.12099999999918509</v>
      </c>
      <c r="H26110" s="406"/>
      <c r="J26110" s="82">
        <v>21</v>
      </c>
      <c r="K26110" s="320">
        <v>3</v>
      </c>
    </row>
    <row r="26111" spans="1:11" x14ac:dyDescent="0.3">
      <c r="A26111" s="341">
        <v>44117.463195601849</v>
      </c>
      <c r="B26111" s="318">
        <v>42164.31</v>
      </c>
      <c r="C26111" s="318">
        <f t="shared" si="594"/>
        <v>0.23999999999796273</v>
      </c>
      <c r="D26111" s="419">
        <f t="shared" si="595"/>
        <v>0.11999999999898137</v>
      </c>
      <c r="H26111" s="406"/>
      <c r="J26111" s="82">
        <v>22</v>
      </c>
      <c r="K26111" s="321">
        <v>4</v>
      </c>
    </row>
    <row r="26112" spans="1:11" x14ac:dyDescent="0.3">
      <c r="A26112" s="341">
        <v>44117.504862326387</v>
      </c>
      <c r="B26112" s="318">
        <v>42164.546000000002</v>
      </c>
      <c r="C26112" s="318">
        <f t="shared" si="594"/>
        <v>0.23600000000442378</v>
      </c>
      <c r="D26112" s="419">
        <f t="shared" si="595"/>
        <v>0.11800000000221189</v>
      </c>
      <c r="H26112" s="406"/>
      <c r="J26112" s="82">
        <v>23</v>
      </c>
      <c r="K26112" s="391">
        <v>1</v>
      </c>
    </row>
    <row r="26113" spans="1:11" x14ac:dyDescent="0.3">
      <c r="A26113" s="341">
        <v>44117.546529050924</v>
      </c>
      <c r="B26113" s="318">
        <v>42164.777999999998</v>
      </c>
      <c r="C26113" s="318">
        <f t="shared" si="594"/>
        <v>0.23199999999633292</v>
      </c>
      <c r="D26113" s="419">
        <f t="shared" si="595"/>
        <v>0.11599999999816646</v>
      </c>
      <c r="H26113" s="406"/>
      <c r="J26113" s="82">
        <v>24</v>
      </c>
      <c r="K26113" s="319">
        <v>2</v>
      </c>
    </row>
    <row r="26114" spans="1:11" x14ac:dyDescent="0.3">
      <c r="A26114" s="341">
        <v>44117.588195775461</v>
      </c>
      <c r="B26114" s="318">
        <v>42165.012999999999</v>
      </c>
      <c r="C26114" s="318">
        <f t="shared" si="594"/>
        <v>0.23500000000058208</v>
      </c>
      <c r="D26114" s="419">
        <f t="shared" si="595"/>
        <v>0.11750000000029104</v>
      </c>
      <c r="H26114" s="406"/>
      <c r="J26114" s="82">
        <v>25</v>
      </c>
      <c r="K26114" s="320">
        <v>3</v>
      </c>
    </row>
    <row r="26115" spans="1:11" x14ac:dyDescent="0.3">
      <c r="A26115" s="341">
        <v>44117.629862499998</v>
      </c>
      <c r="B26115" s="318">
        <v>42165.25</v>
      </c>
      <c r="C26115" s="318">
        <f t="shared" si="594"/>
        <v>0.23700000000098953</v>
      </c>
      <c r="D26115" s="419">
        <f t="shared" si="595"/>
        <v>0.11850000000049477</v>
      </c>
      <c r="H26115" s="406"/>
      <c r="J26115" s="82">
        <v>26</v>
      </c>
      <c r="K26115" s="321">
        <v>4</v>
      </c>
    </row>
    <row r="26116" spans="1:11" x14ac:dyDescent="0.3">
      <c r="A26116" s="341">
        <v>44117.671529224535</v>
      </c>
      <c r="B26116" s="318">
        <v>42165.482000000004</v>
      </c>
      <c r="C26116" s="318">
        <f t="shared" si="594"/>
        <v>0.23200000000360887</v>
      </c>
      <c r="D26116" s="419">
        <f t="shared" si="595"/>
        <v>0.11600000000180444</v>
      </c>
      <c r="H26116" s="406"/>
      <c r="J26116" s="82">
        <v>27</v>
      </c>
      <c r="K26116" s="391">
        <v>1</v>
      </c>
    </row>
    <row r="26117" spans="1:11" x14ac:dyDescent="0.3">
      <c r="A26117" s="341">
        <v>44117.713195949073</v>
      </c>
      <c r="B26117" s="318">
        <v>42165.712</v>
      </c>
      <c r="C26117" s="318">
        <f t="shared" si="594"/>
        <v>0.22999999999592546</v>
      </c>
      <c r="D26117" s="419">
        <f t="shared" si="595"/>
        <v>0.11499999999796273</v>
      </c>
      <c r="H26117" s="406"/>
      <c r="J26117" s="82">
        <v>28</v>
      </c>
      <c r="K26117" s="319">
        <v>2</v>
      </c>
    </row>
    <row r="26118" spans="1:11" x14ac:dyDescent="0.3">
      <c r="A26118" s="341">
        <v>44117.75486267361</v>
      </c>
      <c r="B26118" s="318">
        <v>42165.947999999997</v>
      </c>
      <c r="C26118" s="318">
        <f t="shared" si="594"/>
        <v>0.23599999999714782</v>
      </c>
      <c r="D26118" s="419">
        <f t="shared" si="595"/>
        <v>0.11799999999857391</v>
      </c>
      <c r="H26118" s="406"/>
      <c r="J26118" s="82">
        <v>29</v>
      </c>
      <c r="K26118" s="320">
        <v>3</v>
      </c>
    </row>
    <row r="26119" spans="1:11" x14ac:dyDescent="0.3">
      <c r="A26119" s="341">
        <v>44117.796529398147</v>
      </c>
      <c r="B26119" s="318">
        <v>42166.178999999996</v>
      </c>
      <c r="C26119" s="318">
        <f t="shared" si="594"/>
        <v>0.23099999999976717</v>
      </c>
      <c r="D26119" s="419">
        <f t="shared" si="595"/>
        <v>0.11549999999988358</v>
      </c>
      <c r="H26119" s="406"/>
      <c r="J26119" s="82">
        <v>30</v>
      </c>
      <c r="K26119" s="321">
        <v>4</v>
      </c>
    </row>
    <row r="26120" spans="1:11" x14ac:dyDescent="0.3">
      <c r="A26120" s="341">
        <v>44117.838196122684</v>
      </c>
      <c r="B26120" s="318">
        <v>42166.408000000003</v>
      </c>
      <c r="C26120" s="318">
        <f t="shared" si="594"/>
        <v>0.22900000000663567</v>
      </c>
      <c r="D26120" s="419">
        <f t="shared" si="595"/>
        <v>0.11450000000331784</v>
      </c>
      <c r="H26120" s="406"/>
      <c r="J26120" s="82">
        <v>31</v>
      </c>
      <c r="K26120" s="391">
        <v>1</v>
      </c>
    </row>
    <row r="26121" spans="1:11" x14ac:dyDescent="0.3">
      <c r="A26121" s="341">
        <v>44117.879862847221</v>
      </c>
      <c r="B26121" s="318">
        <v>42166.63</v>
      </c>
      <c r="C26121" s="318">
        <f t="shared" si="594"/>
        <v>0.22199999999429565</v>
      </c>
      <c r="D26121" s="419">
        <f t="shared" si="595"/>
        <v>0.11099999999714782</v>
      </c>
      <c r="H26121" s="406"/>
      <c r="J26121" s="82">
        <v>32</v>
      </c>
      <c r="K26121" s="319">
        <v>2</v>
      </c>
    </row>
    <row r="26122" spans="1:11" x14ac:dyDescent="0.3">
      <c r="A26122" s="341">
        <v>44117.921529571759</v>
      </c>
      <c r="B26122" s="318">
        <v>42166.86</v>
      </c>
      <c r="C26122" s="318">
        <f t="shared" si="594"/>
        <v>0.23000000000320142</v>
      </c>
      <c r="D26122" s="419">
        <f t="shared" si="595"/>
        <v>0.11500000000160071</v>
      </c>
      <c r="H26122" s="406"/>
      <c r="J26122" s="82">
        <v>33</v>
      </c>
      <c r="K26122" s="320">
        <v>3</v>
      </c>
    </row>
    <row r="26123" spans="1:11" x14ac:dyDescent="0.3">
      <c r="A26123" s="341">
        <v>44117.963196296296</v>
      </c>
      <c r="B26123" s="318">
        <v>42167.091999999997</v>
      </c>
      <c r="C26123" s="318">
        <f t="shared" si="594"/>
        <v>0.23199999999633292</v>
      </c>
      <c r="D26123" s="419">
        <f t="shared" si="595"/>
        <v>0.11599999999816646</v>
      </c>
      <c r="E26123" s="336">
        <f>SUM(C26100:C26123)*7.4805194805</f>
        <v>42.145246753123502</v>
      </c>
      <c r="F26123" s="324">
        <f>AVERAGE(D26100:D26123)</f>
        <v>0.11737499999996241</v>
      </c>
      <c r="G26123" s="324">
        <f>_xlfn.STDEV.S(D26100:D26123)</f>
        <v>2.6508817237471897E-3</v>
      </c>
      <c r="H26123" s="406"/>
      <c r="J26123" s="82">
        <v>34</v>
      </c>
      <c r="K26123" s="321">
        <v>4</v>
      </c>
    </row>
    <row r="26124" spans="1:11" x14ac:dyDescent="0.3">
      <c r="A26124" s="341">
        <v>44118.004863020833</v>
      </c>
      <c r="B26124" s="318">
        <v>42167.328000000001</v>
      </c>
      <c r="C26124" s="318">
        <f t="shared" si="594"/>
        <v>0.23600000000442378</v>
      </c>
      <c r="D26124" s="419">
        <f t="shared" si="595"/>
        <v>0.11800000000221189</v>
      </c>
      <c r="H26124" s="406"/>
      <c r="J26124" s="82">
        <v>35</v>
      </c>
      <c r="K26124" s="391">
        <v>1</v>
      </c>
    </row>
    <row r="26125" spans="1:11" x14ac:dyDescent="0.3">
      <c r="A26125" s="341">
        <v>44118.04652974537</v>
      </c>
      <c r="B26125" s="318">
        <v>42167.561000000002</v>
      </c>
      <c r="C26125" s="318">
        <f t="shared" si="594"/>
        <v>0.23300000000017462</v>
      </c>
      <c r="D26125" s="419">
        <f t="shared" si="595"/>
        <v>0.11650000000008731</v>
      </c>
      <c r="H26125" s="406"/>
      <c r="J26125" s="82">
        <v>36</v>
      </c>
      <c r="K26125" s="319">
        <v>2</v>
      </c>
    </row>
    <row r="26126" spans="1:11" x14ac:dyDescent="0.3">
      <c r="A26126" s="341">
        <v>44118.088196469907</v>
      </c>
      <c r="B26126" s="318">
        <v>42167.792000000001</v>
      </c>
      <c r="C26126" s="318">
        <f t="shared" si="594"/>
        <v>0.23099999999976717</v>
      </c>
      <c r="D26126" s="419">
        <f t="shared" si="595"/>
        <v>0.11549999999988358</v>
      </c>
      <c r="H26126" s="406"/>
      <c r="J26126" s="82">
        <v>37</v>
      </c>
      <c r="K26126" s="320">
        <v>3</v>
      </c>
    </row>
    <row r="26127" spans="1:11" x14ac:dyDescent="0.3">
      <c r="A26127" s="341">
        <v>44118.129863194445</v>
      </c>
      <c r="B26127" s="318">
        <v>42168.03</v>
      </c>
      <c r="C26127" s="318">
        <f t="shared" si="594"/>
        <v>0.23799999999755528</v>
      </c>
      <c r="D26127" s="419">
        <f t="shared" si="595"/>
        <v>0.11899999999877764</v>
      </c>
      <c r="H26127" s="406"/>
      <c r="J26127" s="82">
        <v>38</v>
      </c>
      <c r="K26127" s="321">
        <v>4</v>
      </c>
    </row>
    <row r="26128" spans="1:11" x14ac:dyDescent="0.3">
      <c r="A26128" s="341">
        <v>44118.171529918982</v>
      </c>
      <c r="B26128" s="318">
        <v>42168.271999999997</v>
      </c>
      <c r="C26128" s="318">
        <f t="shared" si="594"/>
        <v>0.24199999999837019</v>
      </c>
      <c r="D26128" s="419">
        <f t="shared" si="595"/>
        <v>0.12099999999918509</v>
      </c>
      <c r="H26128" s="406"/>
      <c r="J26128" s="82">
        <v>39</v>
      </c>
      <c r="K26128" s="391">
        <v>1</v>
      </c>
    </row>
    <row r="26129" spans="1:11" x14ac:dyDescent="0.3">
      <c r="A26129" s="341">
        <v>44118.213196643519</v>
      </c>
      <c r="B26129" s="318">
        <v>42168.512999999999</v>
      </c>
      <c r="C26129" s="318">
        <f t="shared" si="594"/>
        <v>0.24100000000180444</v>
      </c>
      <c r="D26129" s="419">
        <f t="shared" si="595"/>
        <v>0.12050000000090222</v>
      </c>
      <c r="H26129" s="406"/>
      <c r="J26129" s="82">
        <v>40</v>
      </c>
      <c r="K26129" s="319">
        <v>2</v>
      </c>
    </row>
    <row r="26130" spans="1:11" x14ac:dyDescent="0.3">
      <c r="A26130" s="341">
        <v>44118.254863368056</v>
      </c>
      <c r="B26130" s="318">
        <v>42168.75</v>
      </c>
      <c r="C26130" s="318">
        <f t="shared" si="594"/>
        <v>0.23700000000098953</v>
      </c>
      <c r="D26130" s="419">
        <f t="shared" si="595"/>
        <v>0.11850000000049477</v>
      </c>
      <c r="H26130" s="406"/>
      <c r="J26130" s="82">
        <v>41</v>
      </c>
      <c r="K26130" s="320">
        <v>3</v>
      </c>
    </row>
    <row r="26131" spans="1:11" x14ac:dyDescent="0.3">
      <c r="A26131" s="341">
        <v>44118.296530092593</v>
      </c>
      <c r="B26131" s="318">
        <v>42168.993999999999</v>
      </c>
      <c r="C26131" s="318">
        <f t="shared" si="594"/>
        <v>0.24399999999877764</v>
      </c>
      <c r="D26131" s="419">
        <f t="shared" si="595"/>
        <v>0.12199999999938882</v>
      </c>
      <c r="H26131" s="406"/>
      <c r="J26131" s="82">
        <v>42</v>
      </c>
      <c r="K26131" s="321">
        <v>4</v>
      </c>
    </row>
    <row r="26132" spans="1:11" x14ac:dyDescent="0.3">
      <c r="A26132" s="341">
        <v>44118.338196817131</v>
      </c>
      <c r="B26132" s="318">
        <v>42169.24</v>
      </c>
      <c r="C26132" s="318">
        <f t="shared" si="594"/>
        <v>0.24599999999918509</v>
      </c>
      <c r="D26132" s="419">
        <f t="shared" si="595"/>
        <v>0.12299999999959255</v>
      </c>
      <c r="H26132" s="406"/>
      <c r="J26132" s="82">
        <v>43</v>
      </c>
      <c r="K26132" s="391">
        <v>1</v>
      </c>
    </row>
    <row r="26133" spans="1:11" x14ac:dyDescent="0.3">
      <c r="A26133" s="341">
        <v>44118.379863541668</v>
      </c>
      <c r="B26133" s="318">
        <v>42169.478000000003</v>
      </c>
      <c r="C26133" s="318">
        <f t="shared" si="594"/>
        <v>0.23800000000483124</v>
      </c>
      <c r="D26133" s="419">
        <f t="shared" si="595"/>
        <v>0.11900000000241562</v>
      </c>
      <c r="H26133" s="406"/>
      <c r="J26133" s="82">
        <v>44</v>
      </c>
      <c r="K26133" s="319">
        <v>2</v>
      </c>
    </row>
    <row r="26134" spans="1:11" x14ac:dyDescent="0.3">
      <c r="A26134" s="341">
        <v>44118.421530266205</v>
      </c>
      <c r="B26134" s="318">
        <v>42169.709000000003</v>
      </c>
      <c r="C26134" s="318">
        <f t="shared" si="594"/>
        <v>0.23099999999976717</v>
      </c>
      <c r="D26134" s="419">
        <f t="shared" si="595"/>
        <v>0.11549999999988358</v>
      </c>
      <c r="H26134" s="406"/>
      <c r="J26134" s="82">
        <v>45</v>
      </c>
      <c r="K26134" s="320">
        <v>3</v>
      </c>
    </row>
    <row r="26135" spans="1:11" x14ac:dyDescent="0.3">
      <c r="A26135" s="341">
        <v>44118.463196990742</v>
      </c>
      <c r="B26135" s="318">
        <v>42169.942999999999</v>
      </c>
      <c r="C26135" s="318">
        <f t="shared" si="594"/>
        <v>0.23399999999674037</v>
      </c>
      <c r="D26135" s="419">
        <f t="shared" si="595"/>
        <v>0.11699999999837019</v>
      </c>
      <c r="H26135" s="406"/>
      <c r="J26135" s="82">
        <v>46</v>
      </c>
      <c r="K26135" s="321">
        <v>4</v>
      </c>
    </row>
    <row r="26136" spans="1:11" x14ac:dyDescent="0.3">
      <c r="A26136" s="341">
        <v>44118.504863715279</v>
      </c>
      <c r="B26136" s="318">
        <v>42170.184000000001</v>
      </c>
      <c r="C26136" s="318">
        <f t="shared" si="594"/>
        <v>0.24100000000180444</v>
      </c>
      <c r="D26136" s="419">
        <f t="shared" si="595"/>
        <v>0.12050000000090222</v>
      </c>
      <c r="H26136" s="406"/>
      <c r="J26136" s="82">
        <v>47</v>
      </c>
      <c r="K26136" s="391">
        <v>1</v>
      </c>
    </row>
    <row r="26137" spans="1:11" x14ac:dyDescent="0.3">
      <c r="A26137" s="341">
        <v>44118.546530439817</v>
      </c>
      <c r="B26137" s="318">
        <v>42170.421999999999</v>
      </c>
      <c r="C26137" s="318">
        <f t="shared" si="594"/>
        <v>0.23799999999755528</v>
      </c>
      <c r="D26137" s="419">
        <f t="shared" si="595"/>
        <v>0.11899999999877764</v>
      </c>
      <c r="H26137" s="406"/>
      <c r="J26137" s="82">
        <v>48</v>
      </c>
      <c r="K26137" s="319">
        <v>2</v>
      </c>
    </row>
    <row r="26138" spans="1:11" x14ac:dyDescent="0.3">
      <c r="A26138" s="341">
        <v>44118.588197164354</v>
      </c>
      <c r="B26138" s="318">
        <v>42170.652999999998</v>
      </c>
      <c r="C26138" s="318">
        <f t="shared" si="594"/>
        <v>0.23099999999976717</v>
      </c>
      <c r="D26138" s="419">
        <f t="shared" si="595"/>
        <v>0.11549999999988358</v>
      </c>
      <c r="H26138" s="406"/>
      <c r="J26138" s="82">
        <v>49</v>
      </c>
      <c r="K26138" s="320">
        <v>3</v>
      </c>
    </row>
    <row r="26139" spans="1:11" x14ac:dyDescent="0.3">
      <c r="A26139" s="341">
        <v>44118.629863888891</v>
      </c>
      <c r="B26139" s="318">
        <v>42170.89</v>
      </c>
      <c r="C26139" s="318">
        <f t="shared" si="594"/>
        <v>0.23700000000098953</v>
      </c>
      <c r="D26139" s="419">
        <f t="shared" si="595"/>
        <v>0.11850000000049477</v>
      </c>
      <c r="H26139" s="406"/>
      <c r="J26139" s="82">
        <v>50</v>
      </c>
      <c r="K26139" s="321">
        <v>4</v>
      </c>
    </row>
    <row r="26140" spans="1:11" x14ac:dyDescent="0.3">
      <c r="A26140" s="341">
        <v>44118.671530613428</v>
      </c>
      <c r="B26140" s="318">
        <v>42171.123</v>
      </c>
      <c r="C26140" s="318">
        <f t="shared" si="594"/>
        <v>0.23300000000017462</v>
      </c>
      <c r="D26140" s="419">
        <f t="shared" si="595"/>
        <v>0.11650000000008731</v>
      </c>
      <c r="H26140" s="406"/>
      <c r="J26140" s="82">
        <v>51</v>
      </c>
      <c r="K26140" s="391">
        <v>1</v>
      </c>
    </row>
    <row r="26141" spans="1:11" x14ac:dyDescent="0.3">
      <c r="A26141" s="341">
        <v>44118.713197337966</v>
      </c>
      <c r="B26141" s="318">
        <v>42171.357000000004</v>
      </c>
      <c r="C26141" s="318">
        <f t="shared" si="594"/>
        <v>0.23400000000401633</v>
      </c>
      <c r="D26141" s="419">
        <f t="shared" si="595"/>
        <v>0.11700000000200816</v>
      </c>
      <c r="H26141" s="406"/>
      <c r="J26141" s="82">
        <v>52</v>
      </c>
      <c r="K26141" s="319">
        <v>2</v>
      </c>
    </row>
    <row r="26142" spans="1:11" x14ac:dyDescent="0.3">
      <c r="A26142" s="341">
        <v>44118.754864062503</v>
      </c>
      <c r="B26142" s="318">
        <v>42171.584000000003</v>
      </c>
      <c r="C26142" s="318">
        <f t="shared" si="594"/>
        <v>0.22699999999895226</v>
      </c>
      <c r="D26142" s="419">
        <f t="shared" si="595"/>
        <v>0.11349999999947613</v>
      </c>
      <c r="H26142" s="406"/>
      <c r="J26142" s="82">
        <v>53</v>
      </c>
      <c r="K26142" s="320">
        <v>3</v>
      </c>
    </row>
    <row r="26143" spans="1:11" x14ac:dyDescent="0.3">
      <c r="A26143" s="341">
        <v>44118.79653078704</v>
      </c>
      <c r="B26143" s="318">
        <v>42171.811999999998</v>
      </c>
      <c r="C26143" s="318">
        <f t="shared" si="594"/>
        <v>0.22799999999551801</v>
      </c>
      <c r="D26143" s="419">
        <f t="shared" si="595"/>
        <v>0.11399999999775901</v>
      </c>
      <c r="H26143" s="406"/>
      <c r="J26143" s="82">
        <v>54</v>
      </c>
      <c r="K26143" s="321">
        <v>4</v>
      </c>
    </row>
    <row r="26144" spans="1:11" x14ac:dyDescent="0.3">
      <c r="A26144" s="341">
        <v>44118.838197511577</v>
      </c>
      <c r="B26144" s="318">
        <v>42172.046000000002</v>
      </c>
      <c r="C26144" s="318">
        <f t="shared" si="594"/>
        <v>0.23400000000401633</v>
      </c>
      <c r="D26144" s="419">
        <f t="shared" si="595"/>
        <v>0.11700000000200816</v>
      </c>
      <c r="H26144" s="406"/>
      <c r="J26144" s="82">
        <v>55</v>
      </c>
      <c r="K26144" s="391">
        <v>1</v>
      </c>
    </row>
    <row r="26145" spans="1:11" x14ac:dyDescent="0.3">
      <c r="A26145" s="341">
        <v>44118.879864236114</v>
      </c>
      <c r="B26145" s="318">
        <v>42172.277999999998</v>
      </c>
      <c r="C26145" s="318">
        <f t="shared" si="594"/>
        <v>0.23199999999633292</v>
      </c>
      <c r="D26145" s="419">
        <f t="shared" si="595"/>
        <v>0.11599999999816646</v>
      </c>
      <c r="H26145" s="406"/>
      <c r="J26145" s="82">
        <v>56</v>
      </c>
      <c r="K26145" s="319">
        <v>2</v>
      </c>
    </row>
    <row r="26146" spans="1:11" x14ac:dyDescent="0.3">
      <c r="A26146" s="341">
        <v>44118.921530960652</v>
      </c>
      <c r="B26146" s="318">
        <v>42172.508000000002</v>
      </c>
      <c r="C26146" s="318">
        <f t="shared" si="594"/>
        <v>0.23000000000320142</v>
      </c>
      <c r="D26146" s="419">
        <f t="shared" si="595"/>
        <v>0.11500000000160071</v>
      </c>
      <c r="H26146" s="406"/>
      <c r="J26146" s="82">
        <v>57</v>
      </c>
      <c r="K26146" s="320">
        <v>3</v>
      </c>
    </row>
    <row r="26147" spans="1:11" x14ac:dyDescent="0.3">
      <c r="A26147" s="341">
        <v>44118.963197685189</v>
      </c>
      <c r="B26147" s="318">
        <v>42172.73</v>
      </c>
      <c r="C26147" s="318">
        <f t="shared" si="594"/>
        <v>0.22200000000157161</v>
      </c>
      <c r="D26147" s="419">
        <f t="shared" si="595"/>
        <v>0.1110000000007858</v>
      </c>
      <c r="E26147" s="336">
        <f>SUM(C26124:C26148)*7.4805194805</f>
        <v>43.895688311590547</v>
      </c>
      <c r="F26147" s="324">
        <f>AVERAGE(D26124:D26148)</f>
        <v>0.11736000000004423</v>
      </c>
      <c r="G26147" s="324">
        <f>_xlfn.STDEV.S(D26124:D26148)</f>
        <v>2.8081725969002812E-3</v>
      </c>
      <c r="H26147" s="406"/>
      <c r="J26147" s="82">
        <v>58</v>
      </c>
      <c r="K26147" s="321">
        <v>4</v>
      </c>
    </row>
    <row r="26148" spans="1:11" x14ac:dyDescent="0.3">
      <c r="A26148" s="341">
        <v>44119.004864409719</v>
      </c>
      <c r="B26148" s="318">
        <v>42172.959999999999</v>
      </c>
      <c r="C26148" s="318">
        <f t="shared" si="594"/>
        <v>0.22999999999592546</v>
      </c>
      <c r="D26148" s="419">
        <f t="shared" si="595"/>
        <v>0.11499999999796273</v>
      </c>
      <c r="H26148" s="406"/>
      <c r="J26148" s="82">
        <v>59</v>
      </c>
      <c r="K26148" s="391">
        <v>1</v>
      </c>
    </row>
    <row r="26149" spans="1:11" x14ac:dyDescent="0.3">
      <c r="A26149" s="341">
        <v>44119.046531134256</v>
      </c>
      <c r="B26149" s="318">
        <v>42173.2</v>
      </c>
      <c r="C26149" s="318">
        <f t="shared" si="594"/>
        <v>0.23999999999796273</v>
      </c>
      <c r="D26149" s="419">
        <f t="shared" si="595"/>
        <v>0.11999999999898137</v>
      </c>
      <c r="H26149" s="406"/>
      <c r="J26149" s="82">
        <v>60</v>
      </c>
      <c r="K26149" s="319">
        <v>2</v>
      </c>
    </row>
    <row r="26150" spans="1:11" x14ac:dyDescent="0.3">
      <c r="A26150" s="341">
        <v>44119.088197858793</v>
      </c>
      <c r="B26150" s="318">
        <v>42173.438000000002</v>
      </c>
      <c r="C26150" s="318">
        <f t="shared" si="594"/>
        <v>0.23800000000483124</v>
      </c>
      <c r="D26150" s="419">
        <f t="shared" si="595"/>
        <v>0.11900000000241562</v>
      </c>
      <c r="H26150" s="406"/>
      <c r="J26150" s="82">
        <v>61</v>
      </c>
      <c r="K26150" s="320">
        <v>3</v>
      </c>
    </row>
    <row r="26151" spans="1:11" x14ac:dyDescent="0.3">
      <c r="A26151" s="341">
        <v>44119.12986458333</v>
      </c>
      <c r="B26151" s="318">
        <v>42173.669000000002</v>
      </c>
      <c r="C26151" s="318">
        <f t="shared" si="594"/>
        <v>0.23099999999976717</v>
      </c>
      <c r="D26151" s="419">
        <f t="shared" si="595"/>
        <v>0.11549999999988358</v>
      </c>
      <c r="H26151" s="406"/>
      <c r="J26151" s="82">
        <v>62</v>
      </c>
      <c r="K26151" s="321">
        <v>4</v>
      </c>
    </row>
    <row r="26152" spans="1:11" x14ac:dyDescent="0.3">
      <c r="A26152" s="341">
        <v>44119.171531307868</v>
      </c>
      <c r="B26152" s="318">
        <v>42173.908000000003</v>
      </c>
      <c r="C26152" s="318">
        <f t="shared" si="594"/>
        <v>0.23900000000139698</v>
      </c>
      <c r="D26152" s="419">
        <f t="shared" si="595"/>
        <v>0.11950000000069849</v>
      </c>
      <c r="H26152" s="406"/>
      <c r="J26152" s="82">
        <v>63</v>
      </c>
      <c r="K26152" s="391">
        <v>1</v>
      </c>
    </row>
    <row r="26153" spans="1:11" x14ac:dyDescent="0.3">
      <c r="A26153" s="341">
        <v>44119.213198032405</v>
      </c>
      <c r="B26153" s="318">
        <v>42174.152000000002</v>
      </c>
      <c r="C26153" s="318">
        <f t="shared" si="594"/>
        <v>0.24399999999877764</v>
      </c>
      <c r="D26153" s="419">
        <f t="shared" si="595"/>
        <v>0.12199999999938882</v>
      </c>
      <c r="H26153" s="406"/>
      <c r="J26153" s="82">
        <v>64</v>
      </c>
      <c r="K26153" s="319">
        <v>2</v>
      </c>
    </row>
    <row r="26154" spans="1:11" x14ac:dyDescent="0.3">
      <c r="A26154" s="341">
        <v>44119.254864756942</v>
      </c>
      <c r="B26154" s="318">
        <v>42174.394999999997</v>
      </c>
      <c r="C26154" s="318">
        <f t="shared" si="594"/>
        <v>0.24299999999493593</v>
      </c>
      <c r="D26154" s="419">
        <f t="shared" si="595"/>
        <v>0.12149999999746797</v>
      </c>
      <c r="H26154" s="406"/>
      <c r="J26154" s="82">
        <v>65</v>
      </c>
      <c r="K26154" s="320">
        <v>3</v>
      </c>
    </row>
    <row r="26155" spans="1:11" x14ac:dyDescent="0.3">
      <c r="A26155" s="341">
        <v>44119.296531481479</v>
      </c>
      <c r="B26155" s="318">
        <v>42174.631999999998</v>
      </c>
      <c r="C26155" s="318">
        <f t="shared" si="594"/>
        <v>0.23700000000098953</v>
      </c>
      <c r="D26155" s="419">
        <f t="shared" si="595"/>
        <v>0.11850000000049477</v>
      </c>
      <c r="H26155" s="406"/>
      <c r="J26155" s="82">
        <v>66</v>
      </c>
      <c r="K26155" s="321">
        <v>4</v>
      </c>
    </row>
    <row r="26156" spans="1:11" x14ac:dyDescent="0.3">
      <c r="A26156" s="341">
        <v>44119.338198206016</v>
      </c>
      <c r="B26156" s="318">
        <v>42174.877999999997</v>
      </c>
      <c r="C26156" s="318">
        <f t="shared" si="594"/>
        <v>0.24599999999918509</v>
      </c>
      <c r="D26156" s="419">
        <f t="shared" si="595"/>
        <v>0.12299999999959255</v>
      </c>
      <c r="H26156" s="406"/>
      <c r="J26156" s="82">
        <v>67</v>
      </c>
      <c r="K26156" s="391">
        <v>1</v>
      </c>
    </row>
    <row r="26157" spans="1:11" x14ac:dyDescent="0.3">
      <c r="A26157" s="341">
        <v>44119.379864930554</v>
      </c>
      <c r="B26157" s="318">
        <v>42175.12</v>
      </c>
      <c r="C26157" s="318">
        <f t="shared" si="594"/>
        <v>0.24200000000564614</v>
      </c>
      <c r="D26157" s="419">
        <f t="shared" si="595"/>
        <v>0.12100000000282307</v>
      </c>
      <c r="H26157" s="406"/>
      <c r="J26157" s="82">
        <v>68</v>
      </c>
      <c r="K26157" s="319">
        <v>2</v>
      </c>
    </row>
    <row r="26158" spans="1:11" x14ac:dyDescent="0.3">
      <c r="A26158" s="341">
        <v>44119.421531655091</v>
      </c>
      <c r="B26158" s="318">
        <v>42175.360000000001</v>
      </c>
      <c r="C26158" s="318">
        <f t="shared" si="594"/>
        <v>0.23999999999796273</v>
      </c>
      <c r="D26158" s="419">
        <f t="shared" si="595"/>
        <v>0.11999999999898137</v>
      </c>
      <c r="H26158" s="406"/>
      <c r="J26158" s="82">
        <v>69</v>
      </c>
      <c r="K26158" s="320">
        <v>3</v>
      </c>
    </row>
    <row r="26159" spans="1:11" x14ac:dyDescent="0.3">
      <c r="A26159" s="341">
        <v>44119.463198379628</v>
      </c>
      <c r="B26159" s="318">
        <v>42175.59</v>
      </c>
      <c r="C26159" s="318">
        <f t="shared" si="594"/>
        <v>0.22999999999592546</v>
      </c>
      <c r="D26159" s="419">
        <f t="shared" si="595"/>
        <v>0.11499999999796273</v>
      </c>
      <c r="H26159" s="406"/>
      <c r="J26159" s="82">
        <v>70</v>
      </c>
      <c r="K26159" s="321">
        <v>4</v>
      </c>
    </row>
    <row r="26160" spans="1:11" x14ac:dyDescent="0.3">
      <c r="A26160" s="341">
        <v>44119.504865104165</v>
      </c>
      <c r="B26160" s="318">
        <v>42175.822</v>
      </c>
      <c r="C26160" s="318">
        <f t="shared" si="594"/>
        <v>0.23200000000360887</v>
      </c>
      <c r="D26160" s="419">
        <f t="shared" si="595"/>
        <v>0.11600000000180444</v>
      </c>
      <c r="H26160" s="406"/>
      <c r="J26160" s="82">
        <v>71</v>
      </c>
      <c r="K26160" s="391">
        <v>1</v>
      </c>
    </row>
    <row r="26161" spans="1:11" x14ac:dyDescent="0.3">
      <c r="A26161" s="341">
        <v>44119.546531828702</v>
      </c>
      <c r="B26161" s="318">
        <v>42176.061999999998</v>
      </c>
      <c r="C26161" s="318">
        <f t="shared" si="594"/>
        <v>0.23999999999796273</v>
      </c>
      <c r="D26161" s="419">
        <f t="shared" si="595"/>
        <v>0.11999999999898137</v>
      </c>
      <c r="H26161" s="406"/>
      <c r="J26161" s="82">
        <v>72</v>
      </c>
      <c r="K26161" s="319">
        <v>2</v>
      </c>
    </row>
    <row r="26162" spans="1:11" x14ac:dyDescent="0.3">
      <c r="A26162" s="341">
        <v>44119.58819855324</v>
      </c>
      <c r="B26162" s="318">
        <v>42176.3</v>
      </c>
      <c r="C26162" s="318">
        <f t="shared" si="594"/>
        <v>0.23800000000483124</v>
      </c>
      <c r="D26162" s="419">
        <f t="shared" si="595"/>
        <v>0.11900000000241562</v>
      </c>
      <c r="H26162" s="406"/>
      <c r="J26162" s="82">
        <v>73</v>
      </c>
      <c r="K26162" s="320">
        <v>3</v>
      </c>
    </row>
    <row r="26163" spans="1:11" x14ac:dyDescent="0.3">
      <c r="A26163" s="341">
        <v>44119.629865277777</v>
      </c>
      <c r="B26163" s="318">
        <v>42176.533000000003</v>
      </c>
      <c r="C26163" s="318">
        <f t="shared" si="594"/>
        <v>0.23300000000017462</v>
      </c>
      <c r="D26163" s="419">
        <f t="shared" si="595"/>
        <v>0.11650000000008731</v>
      </c>
      <c r="H26163" s="406"/>
      <c r="J26163" s="82">
        <v>74</v>
      </c>
      <c r="K26163" s="321">
        <v>4</v>
      </c>
    </row>
    <row r="26164" spans="1:11" x14ac:dyDescent="0.3">
      <c r="A26164" s="341">
        <v>44119.671532002314</v>
      </c>
      <c r="B26164" s="318">
        <v>42176.762000000002</v>
      </c>
      <c r="C26164" s="318">
        <f t="shared" si="594"/>
        <v>0.22899999999935972</v>
      </c>
      <c r="D26164" s="419">
        <f t="shared" si="595"/>
        <v>0.11449999999967986</v>
      </c>
      <c r="H26164" s="406"/>
      <c r="J26164" s="82">
        <v>75</v>
      </c>
      <c r="K26164" s="391">
        <v>1</v>
      </c>
    </row>
    <row r="26165" spans="1:11" x14ac:dyDescent="0.3">
      <c r="A26165" s="341">
        <v>44119.713198726851</v>
      </c>
      <c r="B26165" s="318">
        <v>42177</v>
      </c>
      <c r="C26165" s="318">
        <f t="shared" si="594"/>
        <v>0.23799999999755528</v>
      </c>
      <c r="D26165" s="419">
        <f t="shared" si="595"/>
        <v>0.11899999999877764</v>
      </c>
      <c r="H26165" s="406"/>
      <c r="J26165" s="82">
        <v>76</v>
      </c>
      <c r="K26165" s="319">
        <v>2</v>
      </c>
    </row>
    <row r="26166" spans="1:11" x14ac:dyDescent="0.3">
      <c r="A26166" s="341">
        <v>44119.754865451388</v>
      </c>
      <c r="B26166" s="318">
        <v>42177.232000000004</v>
      </c>
      <c r="C26166" s="318">
        <f t="shared" si="594"/>
        <v>0.23200000000360887</v>
      </c>
      <c r="D26166" s="419">
        <f t="shared" si="595"/>
        <v>0.11600000000180444</v>
      </c>
      <c r="H26166" s="406"/>
      <c r="J26166" s="82">
        <v>77</v>
      </c>
      <c r="K26166" s="320">
        <v>3</v>
      </c>
    </row>
    <row r="26167" spans="1:11" x14ac:dyDescent="0.3">
      <c r="A26167" s="341">
        <v>44119.796532175926</v>
      </c>
      <c r="B26167" s="318">
        <v>42177.461000000003</v>
      </c>
      <c r="C26167" s="318">
        <f t="shared" si="594"/>
        <v>0.22899999999935972</v>
      </c>
      <c r="D26167" s="419">
        <f t="shared" si="595"/>
        <v>0.11449999999967986</v>
      </c>
      <c r="H26167" s="406"/>
      <c r="J26167" s="82">
        <v>78</v>
      </c>
      <c r="K26167" s="321">
        <v>4</v>
      </c>
    </row>
    <row r="26168" spans="1:11" x14ac:dyDescent="0.3">
      <c r="A26168" s="341">
        <v>44119.838198900463</v>
      </c>
      <c r="B26168" s="318">
        <v>42177.682000000001</v>
      </c>
      <c r="C26168" s="318">
        <f t="shared" si="594"/>
        <v>0.2209999999977299</v>
      </c>
      <c r="D26168" s="419">
        <f t="shared" si="595"/>
        <v>0.11049999999886495</v>
      </c>
      <c r="H26168" s="406"/>
      <c r="J26168" s="82">
        <v>79</v>
      </c>
      <c r="K26168" s="391">
        <v>1</v>
      </c>
    </row>
    <row r="26169" spans="1:11" x14ac:dyDescent="0.3">
      <c r="A26169" s="341">
        <v>44119.879865625</v>
      </c>
      <c r="B26169" s="318">
        <v>42177.913</v>
      </c>
      <c r="C26169" s="318">
        <f t="shared" si="594"/>
        <v>0.23099999999976717</v>
      </c>
      <c r="D26169" s="419">
        <f t="shared" si="595"/>
        <v>0.11549999999988358</v>
      </c>
      <c r="H26169" s="406"/>
      <c r="J26169" s="82">
        <v>80</v>
      </c>
      <c r="K26169" s="319">
        <v>2</v>
      </c>
    </row>
    <row r="26170" spans="1:11" x14ac:dyDescent="0.3">
      <c r="A26170" s="341">
        <v>44119.921532349537</v>
      </c>
      <c r="B26170" s="318">
        <v>42178.15</v>
      </c>
      <c r="C26170" s="318">
        <f t="shared" si="594"/>
        <v>0.23700000000098953</v>
      </c>
      <c r="D26170" s="419">
        <f t="shared" si="595"/>
        <v>0.11850000000049477</v>
      </c>
      <c r="H26170" s="406"/>
      <c r="J26170" s="82">
        <v>81</v>
      </c>
      <c r="K26170" s="320">
        <v>3</v>
      </c>
    </row>
    <row r="26171" spans="1:11" x14ac:dyDescent="0.3">
      <c r="A26171" s="341">
        <v>44119.963199074075</v>
      </c>
      <c r="B26171" s="318">
        <v>42178.381999999998</v>
      </c>
      <c r="C26171" s="318">
        <f t="shared" si="594"/>
        <v>0.23199999999633292</v>
      </c>
      <c r="D26171" s="419">
        <f t="shared" si="595"/>
        <v>0.11599999999816646</v>
      </c>
      <c r="E26171" s="336">
        <f>SUM(C26149:C26172)*7.4805194805</f>
        <v>42.279896103799935</v>
      </c>
      <c r="F26171" s="324">
        <f>AVERAGE(D26149:D26172)</f>
        <v>0.11775000000003881</v>
      </c>
      <c r="G26171" s="324">
        <f>_xlfn.STDEV.S(D26149:D26172)</f>
        <v>2.9781815286653709E-3</v>
      </c>
      <c r="H26171" s="406"/>
      <c r="J26171" s="82">
        <v>82</v>
      </c>
      <c r="K26171" s="321">
        <v>4</v>
      </c>
    </row>
    <row r="26172" spans="1:11" x14ac:dyDescent="0.3">
      <c r="A26172" s="341">
        <v>44120.004865798612</v>
      </c>
      <c r="B26172" s="318">
        <v>42178.612000000001</v>
      </c>
      <c r="C26172" s="318">
        <f t="shared" si="594"/>
        <v>0.23000000000320142</v>
      </c>
      <c r="D26172" s="419">
        <f t="shared" si="595"/>
        <v>0.11500000000160071</v>
      </c>
      <c r="H26172" s="406"/>
      <c r="J26172" s="82">
        <v>83</v>
      </c>
      <c r="K26172" s="391">
        <v>1</v>
      </c>
    </row>
    <row r="26173" spans="1:11" x14ac:dyDescent="0.3">
      <c r="A26173" s="341">
        <v>44120.046532523149</v>
      </c>
      <c r="B26173" s="318">
        <v>42178.841999999997</v>
      </c>
      <c r="C26173" s="318">
        <f t="shared" si="594"/>
        <v>0.22999999999592546</v>
      </c>
      <c r="D26173" s="419">
        <f t="shared" si="595"/>
        <v>0.11499999999796273</v>
      </c>
      <c r="H26173" s="406"/>
      <c r="J26173" s="82">
        <v>84</v>
      </c>
      <c r="K26173" s="319">
        <v>2</v>
      </c>
    </row>
    <row r="26174" spans="1:11" x14ac:dyDescent="0.3">
      <c r="A26174" s="341">
        <v>44120.088199247686</v>
      </c>
      <c r="B26174" s="318">
        <v>42179.082000000002</v>
      </c>
      <c r="C26174" s="318">
        <f t="shared" si="594"/>
        <v>0.24000000000523869</v>
      </c>
      <c r="D26174" s="419">
        <f t="shared" si="595"/>
        <v>0.12000000000261934</v>
      </c>
      <c r="H26174" s="406"/>
      <c r="J26174" s="82">
        <v>85</v>
      </c>
      <c r="K26174" s="320">
        <v>3</v>
      </c>
    </row>
    <row r="26175" spans="1:11" x14ac:dyDescent="0.3">
      <c r="A26175" s="341">
        <v>44120.129865972223</v>
      </c>
      <c r="B26175" s="318">
        <v>42179.321000000004</v>
      </c>
      <c r="C26175" s="318">
        <f t="shared" si="594"/>
        <v>0.23900000000139698</v>
      </c>
      <c r="D26175" s="419">
        <f t="shared" si="595"/>
        <v>0.11950000000069849</v>
      </c>
      <c r="H26175" s="406"/>
      <c r="J26175" s="82">
        <v>86</v>
      </c>
      <c r="K26175" s="321">
        <v>4</v>
      </c>
    </row>
    <row r="26176" spans="1:11" x14ac:dyDescent="0.3">
      <c r="A26176" s="341">
        <v>44120.171532696761</v>
      </c>
      <c r="B26176" s="318">
        <v>42179.56</v>
      </c>
      <c r="C26176" s="318">
        <f t="shared" si="594"/>
        <v>0.23899999999412103</v>
      </c>
      <c r="D26176" s="419">
        <f t="shared" si="595"/>
        <v>0.11949999999706051</v>
      </c>
      <c r="H26176" s="406"/>
      <c r="J26176" s="82">
        <v>87</v>
      </c>
      <c r="K26176" s="391">
        <v>1</v>
      </c>
    </row>
    <row r="26177" spans="1:12" x14ac:dyDescent="0.3">
      <c r="A26177" s="341">
        <v>44120.213199421298</v>
      </c>
      <c r="B26177" s="318">
        <v>42179.798000000003</v>
      </c>
      <c r="C26177" s="318">
        <f t="shared" si="594"/>
        <v>0.23800000000483124</v>
      </c>
      <c r="D26177" s="419">
        <f t="shared" si="595"/>
        <v>0.11900000000241562</v>
      </c>
      <c r="H26177" s="406"/>
      <c r="J26177" s="82">
        <v>88</v>
      </c>
      <c r="K26177" s="319">
        <v>2</v>
      </c>
    </row>
    <row r="26178" spans="1:12" x14ac:dyDescent="0.3">
      <c r="A26178" s="341">
        <v>44120.254866145835</v>
      </c>
      <c r="B26178" s="318">
        <v>42180.038999999997</v>
      </c>
      <c r="C26178" s="318">
        <f t="shared" si="594"/>
        <v>0.24099999999452848</v>
      </c>
      <c r="D26178" s="419">
        <f t="shared" si="595"/>
        <v>0.12049999999726424</v>
      </c>
      <c r="H26178" s="406"/>
      <c r="J26178" s="82">
        <v>89</v>
      </c>
      <c r="K26178" s="320">
        <v>3</v>
      </c>
    </row>
    <row r="26179" spans="1:12" x14ac:dyDescent="0.3">
      <c r="A26179" s="341">
        <v>44120.296532870372</v>
      </c>
      <c r="B26179" s="318">
        <v>42180.281999999999</v>
      </c>
      <c r="C26179" s="318">
        <f t="shared" si="594"/>
        <v>0.24300000000221189</v>
      </c>
      <c r="D26179" s="419">
        <f t="shared" si="595"/>
        <v>0.12150000000110595</v>
      </c>
      <c r="H26179" s="406"/>
      <c r="J26179" s="82">
        <v>90</v>
      </c>
      <c r="K26179" s="321">
        <v>4</v>
      </c>
    </row>
    <row r="26180" spans="1:12" x14ac:dyDescent="0.3">
      <c r="A26180" s="341">
        <v>44120.338199594909</v>
      </c>
      <c r="B26180" s="318">
        <v>42180.52</v>
      </c>
      <c r="C26180" s="318">
        <f t="shared" si="594"/>
        <v>0.23799999999755528</v>
      </c>
      <c r="D26180" s="419">
        <f t="shared" si="595"/>
        <v>0.11899999999877764</v>
      </c>
      <c r="H26180" s="406"/>
      <c r="J26180" s="82">
        <v>91</v>
      </c>
      <c r="K26180" s="391">
        <v>1</v>
      </c>
    </row>
    <row r="26181" spans="1:12" x14ac:dyDescent="0.3">
      <c r="A26181" s="341">
        <v>44120.379866319447</v>
      </c>
      <c r="B26181" s="318">
        <v>42180.754999999997</v>
      </c>
      <c r="C26181" s="318">
        <f t="shared" si="594"/>
        <v>0.23500000000058208</v>
      </c>
      <c r="D26181" s="419">
        <f t="shared" si="595"/>
        <v>0.11750000000029104</v>
      </c>
      <c r="H26181" s="406"/>
      <c r="J26181" s="82">
        <v>92</v>
      </c>
      <c r="K26181" s="319">
        <v>2</v>
      </c>
    </row>
    <row r="26182" spans="1:12" x14ac:dyDescent="0.3">
      <c r="A26182" s="341">
        <v>44120.421533043984</v>
      </c>
      <c r="B26182" s="318">
        <v>42180.998</v>
      </c>
      <c r="C26182" s="318">
        <f t="shared" si="594"/>
        <v>0.24300000000221189</v>
      </c>
      <c r="D26182" s="419">
        <f t="shared" si="595"/>
        <v>0.12150000000110595</v>
      </c>
      <c r="H26182" s="406"/>
      <c r="J26182" s="82">
        <v>93</v>
      </c>
      <c r="K26182" s="320">
        <v>3</v>
      </c>
    </row>
    <row r="26183" spans="1:12" x14ac:dyDescent="0.3">
      <c r="A26183" s="341">
        <v>44120.463199768521</v>
      </c>
      <c r="B26183" s="318">
        <v>42181.24</v>
      </c>
      <c r="C26183" s="318">
        <f t="shared" si="594"/>
        <v>0.24199999999837019</v>
      </c>
      <c r="D26183" s="419">
        <f t="shared" si="595"/>
        <v>0.12099999999918509</v>
      </c>
      <c r="H26183" s="406"/>
      <c r="J26183" s="82">
        <v>94</v>
      </c>
      <c r="K26183" s="321">
        <v>4</v>
      </c>
    </row>
    <row r="26184" spans="1:12" x14ac:dyDescent="0.3">
      <c r="A26184" s="341">
        <v>44120.504866493058</v>
      </c>
      <c r="B26184" s="318">
        <v>42181.474999999999</v>
      </c>
      <c r="C26184" s="318">
        <f t="shared" si="594"/>
        <v>0.23500000000058208</v>
      </c>
      <c r="D26184" s="419">
        <f t="shared" si="595"/>
        <v>0.11750000000029104</v>
      </c>
      <c r="H26184" s="406"/>
      <c r="J26184" s="82">
        <v>95</v>
      </c>
      <c r="K26184" s="391">
        <v>1</v>
      </c>
    </row>
    <row r="26185" spans="1:12" x14ac:dyDescent="0.3">
      <c r="A26185" s="341">
        <v>44120.546533217595</v>
      </c>
      <c r="B26185" s="318">
        <v>42181.707999999999</v>
      </c>
      <c r="C26185" s="318">
        <f t="shared" si="594"/>
        <v>0.23300000000017462</v>
      </c>
      <c r="D26185" s="419">
        <f t="shared" si="595"/>
        <v>0.11650000000008731</v>
      </c>
      <c r="H26185" s="406"/>
      <c r="J26185" s="82">
        <v>96</v>
      </c>
      <c r="K26185" s="319">
        <v>2</v>
      </c>
    </row>
    <row r="26186" spans="1:12" x14ac:dyDescent="0.3">
      <c r="A26186" s="341">
        <v>44120.588199942133</v>
      </c>
      <c r="B26186" s="318">
        <v>42181.942000000003</v>
      </c>
      <c r="C26186" s="318">
        <f t="shared" si="594"/>
        <v>0.23400000000401633</v>
      </c>
      <c r="D26186" s="419">
        <f t="shared" si="595"/>
        <v>0.11700000000200816</v>
      </c>
      <c r="H26186" s="406"/>
      <c r="J26186" s="82">
        <v>97</v>
      </c>
      <c r="K26186" s="320">
        <v>3</v>
      </c>
    </row>
    <row r="26187" spans="1:12" x14ac:dyDescent="0.3">
      <c r="A26187" s="341">
        <v>44120.62986666667</v>
      </c>
      <c r="B26187" s="318">
        <v>42182.178999999996</v>
      </c>
      <c r="C26187" s="318">
        <f t="shared" ref="C26187:C26250" si="596">B26187-B26186</f>
        <v>0.23699999999371357</v>
      </c>
      <c r="D26187" s="411">
        <f t="shared" ref="D26187:D26250" si="597">C26187/2</f>
        <v>0.11849999999685679</v>
      </c>
      <c r="H26187" s="332"/>
      <c r="J26187" s="82">
        <v>98</v>
      </c>
      <c r="K26187" s="321">
        <v>4</v>
      </c>
    </row>
    <row r="26188" spans="1:12" x14ac:dyDescent="0.3">
      <c r="A26188" s="341">
        <v>44120.670138888891</v>
      </c>
      <c r="B26188" s="318">
        <v>42182.411999999997</v>
      </c>
      <c r="C26188" s="318">
        <f t="shared" si="596"/>
        <v>0.23300000000017462</v>
      </c>
      <c r="D26188" s="411">
        <f t="shared" si="597"/>
        <v>0.11650000000008731</v>
      </c>
      <c r="H26188" s="332"/>
      <c r="J26188" s="82">
        <v>1</v>
      </c>
      <c r="K26188" s="391">
        <v>1</v>
      </c>
      <c r="L26188" s="54" t="s">
        <v>313</v>
      </c>
    </row>
    <row r="26189" spans="1:12" x14ac:dyDescent="0.3">
      <c r="A26189" s="341">
        <v>44120.711805555555</v>
      </c>
      <c r="B26189" s="318">
        <v>42182.642</v>
      </c>
      <c r="C26189" s="318">
        <f t="shared" si="596"/>
        <v>0.23000000000320142</v>
      </c>
      <c r="D26189" s="419">
        <f t="shared" si="597"/>
        <v>0.11500000000160071</v>
      </c>
      <c r="H26189" s="406"/>
      <c r="J26189" s="82">
        <v>2</v>
      </c>
      <c r="K26189" s="319">
        <v>2</v>
      </c>
    </row>
    <row r="26190" spans="1:12" x14ac:dyDescent="0.3">
      <c r="A26190" s="341">
        <v>44120.753472222219</v>
      </c>
      <c r="B26190" s="318">
        <v>42182.877</v>
      </c>
      <c r="C26190" s="318">
        <f t="shared" si="596"/>
        <v>0.23500000000058208</v>
      </c>
      <c r="D26190" s="419">
        <f t="shared" si="597"/>
        <v>0.11750000000029104</v>
      </c>
      <c r="H26190" s="406"/>
      <c r="J26190" s="82">
        <v>3</v>
      </c>
      <c r="K26190" s="320">
        <v>3</v>
      </c>
    </row>
    <row r="26191" spans="1:12" x14ac:dyDescent="0.3">
      <c r="A26191" s="341">
        <v>44120.795138888891</v>
      </c>
      <c r="B26191" s="318">
        <v>42183.108999999997</v>
      </c>
      <c r="C26191" s="318">
        <f t="shared" si="596"/>
        <v>0.23199999999633292</v>
      </c>
      <c r="D26191" s="419">
        <f t="shared" si="597"/>
        <v>0.11599999999816646</v>
      </c>
      <c r="H26191" s="406"/>
      <c r="J26191" s="82">
        <v>4</v>
      </c>
      <c r="K26191" s="321">
        <v>4</v>
      </c>
    </row>
    <row r="26192" spans="1:12" x14ac:dyDescent="0.3">
      <c r="A26192" s="341">
        <v>44120.836805497682</v>
      </c>
      <c r="B26192" s="318">
        <v>42183.338000000003</v>
      </c>
      <c r="C26192" s="318">
        <f t="shared" si="596"/>
        <v>0.22900000000663567</v>
      </c>
      <c r="D26192" s="419">
        <f t="shared" si="597"/>
        <v>0.11450000000331784</v>
      </c>
      <c r="H26192" s="406"/>
      <c r="J26192" s="82">
        <v>5</v>
      </c>
      <c r="K26192" s="391">
        <v>1</v>
      </c>
    </row>
    <row r="26193" spans="1:11" x14ac:dyDescent="0.3">
      <c r="A26193" s="341">
        <v>44120.878472164353</v>
      </c>
      <c r="B26193" s="318">
        <v>42183.563000000002</v>
      </c>
      <c r="C26193" s="318">
        <f t="shared" si="596"/>
        <v>0.22499999999854481</v>
      </c>
      <c r="D26193" s="419">
        <f t="shared" si="597"/>
        <v>0.1124999999992724</v>
      </c>
      <c r="H26193" s="406"/>
      <c r="J26193" s="82">
        <v>6</v>
      </c>
      <c r="K26193" s="319">
        <v>2</v>
      </c>
    </row>
    <row r="26194" spans="1:11" x14ac:dyDescent="0.3">
      <c r="A26194" s="341">
        <v>44120.920138831018</v>
      </c>
      <c r="B26194" s="318">
        <v>42183.792000000001</v>
      </c>
      <c r="C26194" s="318">
        <f t="shared" si="596"/>
        <v>0.22899999999935972</v>
      </c>
      <c r="D26194" s="419">
        <f t="shared" si="597"/>
        <v>0.11449999999967986</v>
      </c>
      <c r="H26194" s="406"/>
      <c r="J26194" s="82">
        <v>7</v>
      </c>
      <c r="K26194" s="320">
        <v>3</v>
      </c>
    </row>
    <row r="26195" spans="1:11" x14ac:dyDescent="0.3">
      <c r="A26195" s="341">
        <v>44120.961805497682</v>
      </c>
      <c r="B26195" s="318">
        <v>42184.023000000001</v>
      </c>
      <c r="C26195" s="318">
        <f t="shared" si="596"/>
        <v>0.23099999999976717</v>
      </c>
      <c r="D26195" s="419">
        <f t="shared" si="597"/>
        <v>0.11549999999988358</v>
      </c>
      <c r="E26195" s="336">
        <f>SUM(C26173:C26195)*7.4805194805</f>
        <v>40.477090908985936</v>
      </c>
      <c r="F26195" s="324">
        <f>AVERAGE(D26173:D26195)</f>
        <v>0.11763043478260996</v>
      </c>
      <c r="G26195" s="324">
        <f>_xlfn.STDEV.S(D26173:D26195)</f>
        <v>2.4918840594312834E-3</v>
      </c>
      <c r="H26195" s="406"/>
      <c r="J26195" s="82">
        <v>8</v>
      </c>
      <c r="K26195" s="321">
        <v>4</v>
      </c>
    </row>
    <row r="26196" spans="1:11" x14ac:dyDescent="0.3">
      <c r="A26196" s="341">
        <v>44121.003472164353</v>
      </c>
      <c r="B26196" s="318">
        <v>42184.262000000002</v>
      </c>
      <c r="C26196" s="318">
        <f t="shared" si="596"/>
        <v>0.23900000000139698</v>
      </c>
      <c r="D26196" s="419">
        <f t="shared" si="597"/>
        <v>0.11950000000069849</v>
      </c>
      <c r="H26196" s="406"/>
      <c r="J26196" s="82">
        <v>9</v>
      </c>
      <c r="K26196" s="391">
        <v>1</v>
      </c>
    </row>
    <row r="26197" spans="1:11" x14ac:dyDescent="0.3">
      <c r="A26197" s="341">
        <v>44121.045138831018</v>
      </c>
      <c r="B26197" s="318">
        <v>42184.498</v>
      </c>
      <c r="C26197" s="318">
        <f t="shared" si="596"/>
        <v>0.23599999999714782</v>
      </c>
      <c r="D26197" s="419">
        <f t="shared" si="597"/>
        <v>0.11799999999857391</v>
      </c>
      <c r="H26197" s="406"/>
      <c r="J26197" s="82">
        <v>10</v>
      </c>
      <c r="K26197" s="319">
        <v>2</v>
      </c>
    </row>
    <row r="26198" spans="1:11" x14ac:dyDescent="0.3">
      <c r="A26198" s="341">
        <v>44121.086805497682</v>
      </c>
      <c r="B26198" s="318">
        <v>42184.724999999999</v>
      </c>
      <c r="C26198" s="318">
        <f t="shared" si="596"/>
        <v>0.22699999999895226</v>
      </c>
      <c r="D26198" s="419">
        <f t="shared" si="597"/>
        <v>0.11349999999947613</v>
      </c>
      <c r="H26198" s="406"/>
      <c r="J26198" s="82">
        <v>11</v>
      </c>
      <c r="K26198" s="320">
        <v>3</v>
      </c>
    </row>
    <row r="26199" spans="1:11" x14ac:dyDescent="0.3">
      <c r="A26199" s="341">
        <v>44121.128472164353</v>
      </c>
      <c r="B26199" s="318">
        <v>42184.959999999999</v>
      </c>
      <c r="C26199" s="318">
        <f t="shared" si="596"/>
        <v>0.23500000000058208</v>
      </c>
      <c r="D26199" s="419">
        <f t="shared" si="597"/>
        <v>0.11750000000029104</v>
      </c>
      <c r="H26199" s="406"/>
      <c r="J26199" s="82">
        <v>12</v>
      </c>
      <c r="K26199" s="321">
        <v>4</v>
      </c>
    </row>
    <row r="26200" spans="1:11" x14ac:dyDescent="0.3">
      <c r="A26200" s="341">
        <v>44121.170138831018</v>
      </c>
      <c r="B26200" s="318">
        <v>42185.201000000001</v>
      </c>
      <c r="C26200" s="318">
        <f t="shared" si="596"/>
        <v>0.24100000000180444</v>
      </c>
      <c r="D26200" s="419">
        <f t="shared" si="597"/>
        <v>0.12050000000090222</v>
      </c>
      <c r="H26200" s="406"/>
      <c r="J26200" s="82">
        <v>13</v>
      </c>
      <c r="K26200" s="391">
        <v>1</v>
      </c>
    </row>
    <row r="26201" spans="1:11" x14ac:dyDescent="0.3">
      <c r="A26201" s="341">
        <v>44121.211805497682</v>
      </c>
      <c r="B26201" s="318">
        <v>42185.442999999999</v>
      </c>
      <c r="C26201" s="318">
        <f t="shared" si="596"/>
        <v>0.24199999999837019</v>
      </c>
      <c r="D26201" s="419">
        <f t="shared" si="597"/>
        <v>0.12099999999918509</v>
      </c>
      <c r="H26201" s="406"/>
      <c r="J26201" s="82">
        <v>14</v>
      </c>
      <c r="K26201" s="319">
        <v>2</v>
      </c>
    </row>
    <row r="26202" spans="1:11" x14ac:dyDescent="0.3">
      <c r="A26202" s="341">
        <v>44121.253472164353</v>
      </c>
      <c r="B26202" s="318">
        <v>42185.680999999997</v>
      </c>
      <c r="C26202" s="318">
        <f t="shared" si="596"/>
        <v>0.23799999999755528</v>
      </c>
      <c r="D26202" s="419">
        <f t="shared" si="597"/>
        <v>0.11899999999877764</v>
      </c>
      <c r="H26202" s="406"/>
      <c r="J26202" s="82">
        <v>15</v>
      </c>
      <c r="K26202" s="320">
        <v>3</v>
      </c>
    </row>
    <row r="26203" spans="1:11" x14ac:dyDescent="0.3">
      <c r="A26203" s="341">
        <v>44121.295138831018</v>
      </c>
      <c r="B26203" s="318">
        <v>42185.921999999999</v>
      </c>
      <c r="C26203" s="318">
        <f t="shared" si="596"/>
        <v>0.24100000000180444</v>
      </c>
      <c r="D26203" s="419">
        <f t="shared" si="597"/>
        <v>0.12050000000090222</v>
      </c>
      <c r="H26203" s="406"/>
      <c r="J26203" s="82">
        <v>16</v>
      </c>
      <c r="K26203" s="321">
        <v>4</v>
      </c>
    </row>
    <row r="26204" spans="1:11" x14ac:dyDescent="0.3">
      <c r="A26204" s="341">
        <v>44121.336805497682</v>
      </c>
      <c r="B26204" s="318">
        <v>42186.165999999997</v>
      </c>
      <c r="C26204" s="318">
        <f t="shared" si="596"/>
        <v>0.24399999999877764</v>
      </c>
      <c r="D26204" s="419">
        <f t="shared" si="597"/>
        <v>0.12199999999938882</v>
      </c>
      <c r="H26204" s="406"/>
      <c r="J26204" s="82">
        <v>17</v>
      </c>
      <c r="K26204" s="391">
        <v>1</v>
      </c>
    </row>
    <row r="26205" spans="1:11" x14ac:dyDescent="0.3">
      <c r="A26205" s="341">
        <v>44121.378472164353</v>
      </c>
      <c r="B26205" s="318">
        <v>42186.404999999999</v>
      </c>
      <c r="C26205" s="318">
        <f t="shared" si="596"/>
        <v>0.23900000000139698</v>
      </c>
      <c r="D26205" s="419">
        <f t="shared" si="597"/>
        <v>0.11950000000069849</v>
      </c>
      <c r="H26205" s="406"/>
      <c r="J26205" s="82">
        <v>18</v>
      </c>
      <c r="K26205" s="319">
        <v>2</v>
      </c>
    </row>
    <row r="26206" spans="1:11" x14ac:dyDescent="0.3">
      <c r="A26206" s="341">
        <v>44121.420138831018</v>
      </c>
      <c r="B26206" s="318">
        <v>42186.637999999999</v>
      </c>
      <c r="C26206" s="318">
        <f t="shared" si="596"/>
        <v>0.23300000000017462</v>
      </c>
      <c r="D26206" s="419">
        <f t="shared" si="597"/>
        <v>0.11650000000008731</v>
      </c>
      <c r="H26206" s="406"/>
      <c r="J26206" s="82">
        <v>19</v>
      </c>
      <c r="K26206" s="320">
        <v>3</v>
      </c>
    </row>
    <row r="26207" spans="1:11" x14ac:dyDescent="0.3">
      <c r="A26207" s="341">
        <v>44121.461805497682</v>
      </c>
      <c r="B26207" s="318">
        <v>42186.872000000003</v>
      </c>
      <c r="C26207" s="318">
        <f t="shared" si="596"/>
        <v>0.23400000000401633</v>
      </c>
      <c r="D26207" s="419">
        <f t="shared" si="597"/>
        <v>0.11700000000200816</v>
      </c>
      <c r="H26207" s="406"/>
      <c r="J26207" s="82">
        <v>20</v>
      </c>
      <c r="K26207" s="321">
        <v>4</v>
      </c>
    </row>
    <row r="26208" spans="1:11" x14ac:dyDescent="0.3">
      <c r="A26208" s="341">
        <v>44121.503472164353</v>
      </c>
      <c r="B26208" s="318">
        <v>42187.110999999997</v>
      </c>
      <c r="C26208" s="318">
        <f t="shared" si="596"/>
        <v>0.23899999999412103</v>
      </c>
      <c r="D26208" s="419">
        <f t="shared" si="597"/>
        <v>0.11949999999706051</v>
      </c>
      <c r="H26208" s="406"/>
      <c r="J26208" s="82">
        <v>21</v>
      </c>
      <c r="K26208" s="391">
        <v>1</v>
      </c>
    </row>
    <row r="26209" spans="1:11" x14ac:dyDescent="0.3">
      <c r="A26209" s="341">
        <v>44121.545138831018</v>
      </c>
      <c r="B26209" s="318">
        <v>42187.349000000002</v>
      </c>
      <c r="C26209" s="318">
        <f t="shared" si="596"/>
        <v>0.23800000000483124</v>
      </c>
      <c r="D26209" s="419">
        <f t="shared" si="597"/>
        <v>0.11900000000241562</v>
      </c>
      <c r="H26209" s="406"/>
      <c r="J26209" s="82">
        <v>22</v>
      </c>
      <c r="K26209" s="319">
        <v>2</v>
      </c>
    </row>
    <row r="26210" spans="1:11" x14ac:dyDescent="0.3">
      <c r="A26210" s="341">
        <v>44121.586805497682</v>
      </c>
      <c r="B26210" s="318">
        <v>42187.58</v>
      </c>
      <c r="C26210" s="318">
        <f t="shared" si="596"/>
        <v>0.23099999999976717</v>
      </c>
      <c r="D26210" s="419">
        <f t="shared" si="597"/>
        <v>0.11549999999988358</v>
      </c>
      <c r="H26210" s="406"/>
      <c r="J26210" s="82">
        <v>23</v>
      </c>
      <c r="K26210" s="320">
        <v>3</v>
      </c>
    </row>
    <row r="26211" spans="1:11" x14ac:dyDescent="0.3">
      <c r="A26211" s="341">
        <v>44121.628472164353</v>
      </c>
      <c r="B26211" s="318">
        <v>42187.81</v>
      </c>
      <c r="C26211" s="318">
        <f t="shared" si="596"/>
        <v>0.22999999999592546</v>
      </c>
      <c r="D26211" s="419">
        <f t="shared" si="597"/>
        <v>0.11499999999796273</v>
      </c>
      <c r="H26211" s="406"/>
      <c r="J26211" s="82">
        <v>24</v>
      </c>
      <c r="K26211" s="321">
        <v>4</v>
      </c>
    </row>
    <row r="26212" spans="1:11" x14ac:dyDescent="0.3">
      <c r="A26212" s="341">
        <v>44121.670138831018</v>
      </c>
      <c r="B26212" s="318">
        <v>42188.042000000001</v>
      </c>
      <c r="C26212" s="318">
        <f t="shared" si="596"/>
        <v>0.23200000000360887</v>
      </c>
      <c r="D26212" s="419">
        <f t="shared" si="597"/>
        <v>0.11600000000180444</v>
      </c>
      <c r="H26212" s="406"/>
      <c r="J26212" s="82">
        <v>25</v>
      </c>
      <c r="K26212" s="391">
        <v>1</v>
      </c>
    </row>
    <row r="26213" spans="1:11" x14ac:dyDescent="0.3">
      <c r="A26213" s="341">
        <v>44121.711805497682</v>
      </c>
      <c r="B26213" s="318">
        <v>42188.277999999998</v>
      </c>
      <c r="C26213" s="318">
        <f t="shared" si="596"/>
        <v>0.23599999999714782</v>
      </c>
      <c r="D26213" s="419">
        <f t="shared" si="597"/>
        <v>0.11799999999857391</v>
      </c>
      <c r="H26213" s="406"/>
      <c r="J26213" s="82">
        <v>26</v>
      </c>
      <c r="K26213" s="319">
        <v>2</v>
      </c>
    </row>
    <row r="26214" spans="1:11" x14ac:dyDescent="0.3">
      <c r="A26214" s="341">
        <v>44121.753472164353</v>
      </c>
      <c r="B26214" s="318">
        <v>42188.512000000002</v>
      </c>
      <c r="C26214" s="318">
        <f t="shared" si="596"/>
        <v>0.23400000000401633</v>
      </c>
      <c r="D26214" s="419">
        <f t="shared" si="597"/>
        <v>0.11700000000200816</v>
      </c>
      <c r="H26214" s="406"/>
      <c r="J26214" s="82">
        <v>27</v>
      </c>
      <c r="K26214" s="320">
        <v>3</v>
      </c>
    </row>
    <row r="26215" spans="1:11" x14ac:dyDescent="0.3">
      <c r="A26215" s="341">
        <v>44121.795138831018</v>
      </c>
      <c r="B26215" s="318">
        <v>42188.737999999998</v>
      </c>
      <c r="C26215" s="318">
        <f t="shared" si="596"/>
        <v>0.22599999999511056</v>
      </c>
      <c r="D26215" s="419">
        <f t="shared" si="597"/>
        <v>0.11299999999755528</v>
      </c>
      <c r="H26215" s="406"/>
      <c r="J26215" s="82">
        <v>28</v>
      </c>
      <c r="K26215" s="321">
        <v>4</v>
      </c>
    </row>
    <row r="26216" spans="1:11" x14ac:dyDescent="0.3">
      <c r="A26216" s="341">
        <v>44121.836805497682</v>
      </c>
      <c r="B26216" s="318">
        <v>42188.970999999998</v>
      </c>
      <c r="C26216" s="318">
        <f t="shared" si="596"/>
        <v>0.23300000000017462</v>
      </c>
      <c r="D26216" s="419">
        <f t="shared" si="597"/>
        <v>0.11650000000008731</v>
      </c>
      <c r="H26216" s="406"/>
      <c r="J26216" s="82">
        <v>29</v>
      </c>
      <c r="K26216" s="391">
        <v>1</v>
      </c>
    </row>
    <row r="26217" spans="1:11" x14ac:dyDescent="0.3">
      <c r="A26217" s="341">
        <v>44121.878472164353</v>
      </c>
      <c r="B26217" s="318">
        <v>42189.201999999997</v>
      </c>
      <c r="C26217" s="318">
        <f t="shared" si="596"/>
        <v>0.23099999999976717</v>
      </c>
      <c r="D26217" s="419">
        <f t="shared" si="597"/>
        <v>0.11549999999988358</v>
      </c>
      <c r="H26217" s="406"/>
      <c r="J26217" s="82">
        <v>30</v>
      </c>
      <c r="K26217" s="319">
        <v>2</v>
      </c>
    </row>
    <row r="26218" spans="1:11" x14ac:dyDescent="0.3">
      <c r="A26218" s="341">
        <v>44121.920138831018</v>
      </c>
      <c r="B26218" s="318">
        <v>42189.432000000001</v>
      </c>
      <c r="C26218" s="318">
        <f t="shared" si="596"/>
        <v>0.23000000000320142</v>
      </c>
      <c r="D26218" s="419">
        <f t="shared" si="597"/>
        <v>0.11500000000160071</v>
      </c>
      <c r="H26218" s="406"/>
      <c r="J26218" s="82">
        <v>31</v>
      </c>
      <c r="K26218" s="320">
        <v>3</v>
      </c>
    </row>
    <row r="26219" spans="1:11" x14ac:dyDescent="0.3">
      <c r="A26219" s="341">
        <v>44121.961805497682</v>
      </c>
      <c r="B26219" s="318">
        <v>42189.652999999998</v>
      </c>
      <c r="C26219" s="318">
        <f t="shared" si="596"/>
        <v>0.2209999999977299</v>
      </c>
      <c r="D26219" s="419">
        <f t="shared" si="597"/>
        <v>0.11049999999886495</v>
      </c>
      <c r="E26219" s="336">
        <f>SUM(C26196:C26219)*7.4805194805</f>
        <v>42.115324675195403</v>
      </c>
      <c r="F26219" s="324">
        <f>AVERAGE(D26196:D26219)</f>
        <v>0.1172916666666121</v>
      </c>
      <c r="G26219" s="324">
        <f>_xlfn.STDEV.S(D26196:D26219)</f>
        <v>2.7737773127944707E-3</v>
      </c>
      <c r="H26219" s="406"/>
      <c r="J26219" s="82">
        <v>32</v>
      </c>
      <c r="K26219" s="321">
        <v>4</v>
      </c>
    </row>
    <row r="26220" spans="1:11" x14ac:dyDescent="0.3">
      <c r="A26220" s="341">
        <v>44122.003472164353</v>
      </c>
      <c r="B26220" s="318">
        <v>42189.881999999998</v>
      </c>
      <c r="C26220" s="318">
        <f t="shared" si="596"/>
        <v>0.22899999999935972</v>
      </c>
      <c r="D26220" s="419">
        <f t="shared" si="597"/>
        <v>0.11449999999967986</v>
      </c>
      <c r="H26220" s="406"/>
      <c r="J26220" s="82">
        <v>33</v>
      </c>
      <c r="K26220" s="391">
        <v>1</v>
      </c>
    </row>
    <row r="26221" spans="1:11" x14ac:dyDescent="0.3">
      <c r="A26221" s="341">
        <v>44122.045138831018</v>
      </c>
      <c r="B26221" s="318">
        <v>42190.116999999998</v>
      </c>
      <c r="C26221" s="318">
        <f t="shared" si="596"/>
        <v>0.23500000000058208</v>
      </c>
      <c r="D26221" s="419">
        <f t="shared" si="597"/>
        <v>0.11750000000029104</v>
      </c>
      <c r="H26221" s="406"/>
      <c r="J26221" s="82">
        <v>34</v>
      </c>
      <c r="K26221" s="319">
        <v>2</v>
      </c>
    </row>
    <row r="26222" spans="1:11" x14ac:dyDescent="0.3">
      <c r="A26222" s="341">
        <v>44122.086805497682</v>
      </c>
      <c r="B26222" s="318">
        <v>42190.351000000002</v>
      </c>
      <c r="C26222" s="318">
        <f t="shared" si="596"/>
        <v>0.23400000000401633</v>
      </c>
      <c r="D26222" s="419">
        <f t="shared" si="597"/>
        <v>0.11700000000200816</v>
      </c>
      <c r="H26222" s="406"/>
      <c r="J26222" s="82">
        <v>35</v>
      </c>
      <c r="K26222" s="320">
        <v>3</v>
      </c>
    </row>
    <row r="26223" spans="1:11" x14ac:dyDescent="0.3">
      <c r="A26223" s="341">
        <v>44122.128472164353</v>
      </c>
      <c r="B26223" s="318">
        <v>42190.582000000002</v>
      </c>
      <c r="C26223" s="318">
        <f t="shared" si="596"/>
        <v>0.23099999999976717</v>
      </c>
      <c r="D26223" s="419">
        <f t="shared" si="597"/>
        <v>0.11549999999988358</v>
      </c>
      <c r="H26223" s="406"/>
      <c r="J26223" s="82">
        <v>36</v>
      </c>
      <c r="K26223" s="321">
        <v>4</v>
      </c>
    </row>
    <row r="26224" spans="1:11" x14ac:dyDescent="0.3">
      <c r="A26224" s="341">
        <v>44122.170138831018</v>
      </c>
      <c r="B26224" s="318">
        <v>42190.811999999998</v>
      </c>
      <c r="C26224" s="318">
        <f t="shared" si="596"/>
        <v>0.22999999999592546</v>
      </c>
      <c r="D26224" s="419">
        <f t="shared" si="597"/>
        <v>0.11499999999796273</v>
      </c>
      <c r="H26224" s="406"/>
      <c r="J26224" s="82">
        <v>37</v>
      </c>
      <c r="K26224" s="391">
        <v>1</v>
      </c>
    </row>
    <row r="26225" spans="1:11" x14ac:dyDescent="0.3">
      <c r="A26225" s="341">
        <v>44122.211805497682</v>
      </c>
      <c r="B26225" s="318">
        <v>42191.052000000003</v>
      </c>
      <c r="C26225" s="318">
        <f t="shared" si="596"/>
        <v>0.24000000000523869</v>
      </c>
      <c r="D26225" s="419">
        <f t="shared" si="597"/>
        <v>0.12000000000261934</v>
      </c>
      <c r="H26225" s="406"/>
      <c r="J26225" s="82">
        <v>38</v>
      </c>
      <c r="K26225" s="319">
        <v>2</v>
      </c>
    </row>
    <row r="26226" spans="1:11" x14ac:dyDescent="0.3">
      <c r="A26226" s="341">
        <v>44122.253472164353</v>
      </c>
      <c r="B26226" s="318">
        <v>42191.298999999999</v>
      </c>
      <c r="C26226" s="318">
        <f t="shared" si="596"/>
        <v>0.24699999999575084</v>
      </c>
      <c r="D26226" s="419">
        <f t="shared" si="597"/>
        <v>0.12349999999787542</v>
      </c>
      <c r="H26226" s="406"/>
      <c r="J26226" s="82">
        <v>39</v>
      </c>
      <c r="K26226" s="320">
        <v>3</v>
      </c>
    </row>
    <row r="26227" spans="1:11" x14ac:dyDescent="0.3">
      <c r="A26227" s="341">
        <v>44122.295138831018</v>
      </c>
      <c r="B26227" s="318">
        <v>42191.538</v>
      </c>
      <c r="C26227" s="318">
        <f t="shared" si="596"/>
        <v>0.23900000000139698</v>
      </c>
      <c r="D26227" s="419">
        <f t="shared" si="597"/>
        <v>0.11950000000069849</v>
      </c>
      <c r="H26227" s="406"/>
      <c r="J26227" s="82">
        <v>40</v>
      </c>
      <c r="K26227" s="321">
        <v>4</v>
      </c>
    </row>
    <row r="26228" spans="1:11" x14ac:dyDescent="0.3">
      <c r="A26228" s="341">
        <v>44122.336805497682</v>
      </c>
      <c r="B26228" s="318">
        <v>42191.77</v>
      </c>
      <c r="C26228" s="318">
        <f t="shared" si="596"/>
        <v>0.23199999999633292</v>
      </c>
      <c r="D26228" s="419">
        <f t="shared" si="597"/>
        <v>0.11599999999816646</v>
      </c>
      <c r="H26228" s="406"/>
      <c r="J26228" s="82">
        <v>41</v>
      </c>
      <c r="K26228" s="391">
        <v>1</v>
      </c>
    </row>
    <row r="26229" spans="1:11" x14ac:dyDescent="0.3">
      <c r="A26229" s="341">
        <v>44122.378472164353</v>
      </c>
      <c r="B26229" s="318">
        <v>42192.012000000002</v>
      </c>
      <c r="C26229" s="318">
        <f t="shared" si="596"/>
        <v>0.24200000000564614</v>
      </c>
      <c r="D26229" s="419">
        <f t="shared" si="597"/>
        <v>0.12100000000282307</v>
      </c>
      <c r="H26229" s="406"/>
      <c r="J26229" s="82">
        <v>42</v>
      </c>
      <c r="K26229" s="319">
        <v>2</v>
      </c>
    </row>
    <row r="26230" spans="1:11" x14ac:dyDescent="0.3">
      <c r="A26230" s="341">
        <v>44122.420138831018</v>
      </c>
      <c r="B26230" s="318">
        <v>42192.256999999998</v>
      </c>
      <c r="C26230" s="318">
        <f t="shared" si="596"/>
        <v>0.24499999999534339</v>
      </c>
      <c r="D26230" s="419">
        <f t="shared" si="597"/>
        <v>0.12249999999767169</v>
      </c>
      <c r="H26230" s="406"/>
      <c r="J26230" s="82">
        <v>43</v>
      </c>
      <c r="K26230" s="320">
        <v>3</v>
      </c>
    </row>
    <row r="26231" spans="1:11" x14ac:dyDescent="0.3">
      <c r="A26231" s="341">
        <v>44122.461805497682</v>
      </c>
      <c r="B26231" s="318">
        <v>42192.487999999998</v>
      </c>
      <c r="C26231" s="318">
        <f t="shared" si="596"/>
        <v>0.23099999999976717</v>
      </c>
      <c r="D26231" s="419">
        <f t="shared" si="597"/>
        <v>0.11549999999988358</v>
      </c>
      <c r="H26231" s="406"/>
      <c r="J26231" s="82">
        <v>44</v>
      </c>
      <c r="K26231" s="321">
        <v>4</v>
      </c>
    </row>
    <row r="26232" spans="1:11" x14ac:dyDescent="0.3">
      <c r="A26232" s="341">
        <v>44122.503472164353</v>
      </c>
      <c r="B26232" s="318">
        <v>42192.713000000003</v>
      </c>
      <c r="C26232" s="318">
        <f t="shared" si="596"/>
        <v>0.22500000000582077</v>
      </c>
      <c r="D26232" s="419">
        <f t="shared" si="597"/>
        <v>0.11250000000291038</v>
      </c>
      <c r="H26232" s="406"/>
      <c r="J26232" s="82">
        <v>45</v>
      </c>
      <c r="K26232" s="391">
        <v>1</v>
      </c>
    </row>
    <row r="26233" spans="1:11" x14ac:dyDescent="0.3">
      <c r="A26233" s="341">
        <v>44122.545138831018</v>
      </c>
      <c r="B26233" s="318">
        <v>42192.947999999997</v>
      </c>
      <c r="C26233" s="318">
        <f t="shared" si="596"/>
        <v>0.23499999999330612</v>
      </c>
      <c r="D26233" s="419">
        <f t="shared" si="597"/>
        <v>0.11749999999665306</v>
      </c>
      <c r="H26233" s="406"/>
      <c r="J26233" s="82">
        <v>46</v>
      </c>
      <c r="K26233" s="319">
        <v>2</v>
      </c>
    </row>
    <row r="26234" spans="1:11" x14ac:dyDescent="0.3">
      <c r="A26234" s="341">
        <v>44122.586805497682</v>
      </c>
      <c r="B26234" s="318">
        <v>42193.188000000002</v>
      </c>
      <c r="C26234" s="318">
        <f t="shared" si="596"/>
        <v>0.24000000000523869</v>
      </c>
      <c r="D26234" s="419">
        <f t="shared" si="597"/>
        <v>0.12000000000261934</v>
      </c>
      <c r="H26234" s="406"/>
      <c r="J26234" s="82">
        <v>47</v>
      </c>
      <c r="K26234" s="320">
        <v>3</v>
      </c>
    </row>
    <row r="26235" spans="1:11" x14ac:dyDescent="0.3">
      <c r="A26235" s="341">
        <v>44122.628472164353</v>
      </c>
      <c r="B26235" s="318">
        <v>42193.421999999999</v>
      </c>
      <c r="C26235" s="318">
        <f t="shared" si="596"/>
        <v>0.23399999999674037</v>
      </c>
      <c r="D26235" s="419">
        <f t="shared" si="597"/>
        <v>0.11699999999837019</v>
      </c>
      <c r="H26235" s="406"/>
      <c r="J26235" s="82">
        <v>48</v>
      </c>
      <c r="K26235" s="321">
        <v>4</v>
      </c>
    </row>
    <row r="26236" spans="1:11" x14ac:dyDescent="0.3">
      <c r="A26236" s="341">
        <v>44122.670138831018</v>
      </c>
      <c r="B26236" s="318">
        <v>42193.648000000001</v>
      </c>
      <c r="C26236" s="318">
        <f t="shared" si="596"/>
        <v>0.22600000000238651</v>
      </c>
      <c r="D26236" s="419">
        <f t="shared" si="597"/>
        <v>0.11300000000119326</v>
      </c>
      <c r="H26236" s="406"/>
      <c r="J26236" s="82">
        <v>49</v>
      </c>
      <c r="K26236" s="391">
        <v>1</v>
      </c>
    </row>
    <row r="26237" spans="1:11" x14ac:dyDescent="0.3">
      <c r="A26237" s="341">
        <v>44122.711805497682</v>
      </c>
      <c r="B26237" s="318">
        <v>42193.877</v>
      </c>
      <c r="C26237" s="318">
        <f t="shared" si="596"/>
        <v>0.22899999999935972</v>
      </c>
      <c r="D26237" s="419">
        <f t="shared" si="597"/>
        <v>0.11449999999967986</v>
      </c>
      <c r="H26237" s="406"/>
      <c r="J26237" s="82">
        <v>50</v>
      </c>
      <c r="K26237" s="319">
        <v>2</v>
      </c>
    </row>
    <row r="26238" spans="1:11" x14ac:dyDescent="0.3">
      <c r="A26238" s="341">
        <v>44122.753472164353</v>
      </c>
      <c r="B26238" s="318">
        <v>42194.108999999997</v>
      </c>
      <c r="C26238" s="318">
        <f t="shared" si="596"/>
        <v>0.23199999999633292</v>
      </c>
      <c r="D26238" s="419">
        <f t="shared" si="597"/>
        <v>0.11599999999816646</v>
      </c>
      <c r="H26238" s="406"/>
      <c r="J26238" s="82">
        <v>51</v>
      </c>
      <c r="K26238" s="320">
        <v>3</v>
      </c>
    </row>
    <row r="26239" spans="1:11" x14ac:dyDescent="0.3">
      <c r="A26239" s="341">
        <v>44122.795138831018</v>
      </c>
      <c r="B26239" s="318">
        <v>42194.34</v>
      </c>
      <c r="C26239" s="318">
        <f t="shared" si="596"/>
        <v>0.23099999999976717</v>
      </c>
      <c r="D26239" s="419">
        <f t="shared" si="597"/>
        <v>0.11549999999988358</v>
      </c>
      <c r="H26239" s="406"/>
      <c r="J26239" s="82">
        <v>52</v>
      </c>
      <c r="K26239" s="321">
        <v>4</v>
      </c>
    </row>
    <row r="26240" spans="1:11" x14ac:dyDescent="0.3">
      <c r="A26240" s="341">
        <v>44122.836805497682</v>
      </c>
      <c r="B26240" s="318">
        <v>42194.567000000003</v>
      </c>
      <c r="C26240" s="318">
        <f t="shared" si="596"/>
        <v>0.22700000000622822</v>
      </c>
      <c r="D26240" s="419">
        <f t="shared" si="597"/>
        <v>0.11350000000311411</v>
      </c>
      <c r="H26240" s="406"/>
      <c r="J26240" s="82">
        <v>53</v>
      </c>
      <c r="K26240" s="391">
        <v>1</v>
      </c>
    </row>
    <row r="26241" spans="1:11" x14ac:dyDescent="0.3">
      <c r="A26241" s="341">
        <v>44122.878472164353</v>
      </c>
      <c r="B26241" s="318">
        <v>42194.788</v>
      </c>
      <c r="C26241" s="318">
        <f t="shared" si="596"/>
        <v>0.2209999999977299</v>
      </c>
      <c r="D26241" s="419">
        <f t="shared" si="597"/>
        <v>0.11049999999886495</v>
      </c>
      <c r="H26241" s="406"/>
      <c r="J26241" s="82">
        <v>54</v>
      </c>
      <c r="K26241" s="319">
        <v>2</v>
      </c>
    </row>
    <row r="26242" spans="1:11" x14ac:dyDescent="0.3">
      <c r="A26242" s="341">
        <v>44122.920138831018</v>
      </c>
      <c r="B26242" s="318">
        <v>42195.02</v>
      </c>
      <c r="C26242" s="318">
        <f t="shared" si="596"/>
        <v>0.23199999999633292</v>
      </c>
      <c r="D26242" s="419">
        <f t="shared" si="597"/>
        <v>0.11599999999816646</v>
      </c>
      <c r="H26242" s="406"/>
      <c r="J26242" s="82">
        <v>55</v>
      </c>
      <c r="K26242" s="320">
        <v>3</v>
      </c>
    </row>
    <row r="26243" spans="1:11" x14ac:dyDescent="0.3">
      <c r="A26243" s="341">
        <v>44122.961805497682</v>
      </c>
      <c r="B26243" s="318">
        <v>42195.256999999998</v>
      </c>
      <c r="C26243" s="318">
        <f t="shared" si="596"/>
        <v>0.23700000000098953</v>
      </c>
      <c r="D26243" s="419">
        <f t="shared" si="597"/>
        <v>0.11850000000049477</v>
      </c>
      <c r="E26243" s="336">
        <f>SUM(C26220:C26243)*7.4805194805</f>
        <v>41.920831168717207</v>
      </c>
      <c r="F26243" s="324">
        <f>AVERAGE(D26220:D26243)</f>
        <v>0.11674999999998666</v>
      </c>
      <c r="G26243" s="324">
        <f>_xlfn.STDEV.S(D26220:D26243)</f>
        <v>3.1691447206048415E-3</v>
      </c>
      <c r="H26243" s="404"/>
      <c r="I26243" s="344">
        <f>AVERAGE(D26076:D26243)</f>
        <v>0.11738095238093765</v>
      </c>
      <c r="J26243" s="82">
        <v>56</v>
      </c>
      <c r="K26243" s="321">
        <v>4</v>
      </c>
    </row>
    <row r="26244" spans="1:11" x14ac:dyDescent="0.3">
      <c r="A26244" s="341">
        <v>44123.003472164353</v>
      </c>
      <c r="B26244" s="318">
        <v>42195.483</v>
      </c>
      <c r="C26244" s="318">
        <f t="shared" si="596"/>
        <v>0.22600000000238651</v>
      </c>
      <c r="D26244" s="419">
        <f t="shared" si="597"/>
        <v>0.11300000000119326</v>
      </c>
      <c r="H26244" s="406"/>
      <c r="J26244" s="82">
        <v>57</v>
      </c>
      <c r="K26244" s="391">
        <v>1</v>
      </c>
    </row>
    <row r="26245" spans="1:11" x14ac:dyDescent="0.3">
      <c r="A26245" s="341">
        <v>44123.045138831018</v>
      </c>
      <c r="B26245" s="318">
        <v>42195.701999999997</v>
      </c>
      <c r="C26245" s="318">
        <f t="shared" si="596"/>
        <v>0.21899999999732245</v>
      </c>
      <c r="D26245" s="419">
        <f t="shared" si="597"/>
        <v>0.10949999999866122</v>
      </c>
      <c r="H26245" s="406"/>
      <c r="J26245" s="82">
        <v>58</v>
      </c>
      <c r="K26245" s="319">
        <v>2</v>
      </c>
    </row>
    <row r="26246" spans="1:11" x14ac:dyDescent="0.3">
      <c r="A26246" s="341">
        <v>44123.086805497682</v>
      </c>
      <c r="B26246" s="318">
        <v>42195.938000000002</v>
      </c>
      <c r="C26246" s="318">
        <f t="shared" si="596"/>
        <v>0.23600000000442378</v>
      </c>
      <c r="D26246" s="419">
        <f t="shared" si="597"/>
        <v>0.11800000000221189</v>
      </c>
      <c r="H26246" s="406"/>
      <c r="J26246" s="82">
        <v>59</v>
      </c>
      <c r="K26246" s="320">
        <v>3</v>
      </c>
    </row>
    <row r="26247" spans="1:11" x14ac:dyDescent="0.3">
      <c r="A26247" s="341">
        <v>44123.128472164353</v>
      </c>
      <c r="B26247" s="318">
        <v>42196.18</v>
      </c>
      <c r="C26247" s="318">
        <f t="shared" si="596"/>
        <v>0.24199999999837019</v>
      </c>
      <c r="D26247" s="419">
        <f t="shared" si="597"/>
        <v>0.12099999999918509</v>
      </c>
      <c r="H26247" s="406"/>
      <c r="J26247" s="82">
        <v>60</v>
      </c>
      <c r="K26247" s="321">
        <v>4</v>
      </c>
    </row>
    <row r="26248" spans="1:11" x14ac:dyDescent="0.3">
      <c r="A26248" s="341">
        <v>44123.170138831018</v>
      </c>
      <c r="B26248" s="318">
        <v>42196.417999999998</v>
      </c>
      <c r="C26248" s="318">
        <f t="shared" si="596"/>
        <v>0.23799999999755528</v>
      </c>
      <c r="D26248" s="419">
        <f t="shared" si="597"/>
        <v>0.11899999999877764</v>
      </c>
      <c r="H26248" s="406"/>
      <c r="J26248" s="82">
        <v>61</v>
      </c>
      <c r="K26248" s="391">
        <v>1</v>
      </c>
    </row>
    <row r="26249" spans="1:11" x14ac:dyDescent="0.3">
      <c r="A26249" s="341">
        <v>44123.211805497682</v>
      </c>
      <c r="B26249" s="318">
        <v>42196.65</v>
      </c>
      <c r="C26249" s="318">
        <f t="shared" si="596"/>
        <v>0.23200000000360887</v>
      </c>
      <c r="D26249" s="419">
        <f t="shared" si="597"/>
        <v>0.11600000000180444</v>
      </c>
      <c r="H26249" s="406"/>
      <c r="J26249" s="82">
        <v>62</v>
      </c>
      <c r="K26249" s="319">
        <v>2</v>
      </c>
    </row>
    <row r="26250" spans="1:11" x14ac:dyDescent="0.3">
      <c r="A26250" s="341">
        <v>44123.253472164353</v>
      </c>
      <c r="B26250" s="318">
        <v>42196.89</v>
      </c>
      <c r="C26250" s="318">
        <f t="shared" si="596"/>
        <v>0.23999999999796273</v>
      </c>
      <c r="D26250" s="419">
        <f t="shared" si="597"/>
        <v>0.11999999999898137</v>
      </c>
      <c r="H26250" s="406"/>
      <c r="J26250" s="82">
        <v>63</v>
      </c>
      <c r="K26250" s="320">
        <v>3</v>
      </c>
    </row>
    <row r="26251" spans="1:11" x14ac:dyDescent="0.3">
      <c r="A26251" s="341">
        <v>44123.295138831018</v>
      </c>
      <c r="B26251" s="318">
        <v>42197.137000000002</v>
      </c>
      <c r="C26251" s="318">
        <f t="shared" ref="C26251:C26314" si="598">B26251-B26250</f>
        <v>0.2470000000030268</v>
      </c>
      <c r="D26251" s="419">
        <f t="shared" ref="D26251:D26314" si="599">C26251/2</f>
        <v>0.1235000000015134</v>
      </c>
      <c r="H26251" s="406"/>
      <c r="J26251" s="82">
        <v>64</v>
      </c>
      <c r="K26251" s="321">
        <v>4</v>
      </c>
    </row>
    <row r="26252" spans="1:11" x14ac:dyDescent="0.3">
      <c r="A26252" s="341">
        <v>44123.336805497682</v>
      </c>
      <c r="B26252" s="318">
        <v>42197.377999999997</v>
      </c>
      <c r="C26252" s="318">
        <f t="shared" si="598"/>
        <v>0.24099999999452848</v>
      </c>
      <c r="D26252" s="419">
        <f t="shared" si="599"/>
        <v>0.12049999999726424</v>
      </c>
      <c r="H26252" s="406"/>
      <c r="J26252" s="82">
        <v>65</v>
      </c>
      <c r="K26252" s="391">
        <v>1</v>
      </c>
    </row>
    <row r="26253" spans="1:11" x14ac:dyDescent="0.3">
      <c r="A26253" s="341">
        <v>44123.378472164353</v>
      </c>
      <c r="B26253" s="318">
        <v>42197.608999999997</v>
      </c>
      <c r="C26253" s="318">
        <f t="shared" si="598"/>
        <v>0.23099999999976717</v>
      </c>
      <c r="D26253" s="419">
        <f t="shared" si="599"/>
        <v>0.11549999999988358</v>
      </c>
      <c r="H26253" s="406"/>
      <c r="J26253" s="82">
        <v>66</v>
      </c>
      <c r="K26253" s="319">
        <v>2</v>
      </c>
    </row>
    <row r="26254" spans="1:11" x14ac:dyDescent="0.3">
      <c r="A26254" s="341">
        <v>44123.420138831018</v>
      </c>
      <c r="B26254" s="318">
        <v>42197.845000000001</v>
      </c>
      <c r="C26254" s="318">
        <f t="shared" si="598"/>
        <v>0.23600000000442378</v>
      </c>
      <c r="D26254" s="419">
        <f t="shared" si="599"/>
        <v>0.11800000000221189</v>
      </c>
      <c r="H26254" s="406"/>
      <c r="J26254" s="82">
        <v>67</v>
      </c>
      <c r="K26254" s="320">
        <v>3</v>
      </c>
    </row>
    <row r="26255" spans="1:11" x14ac:dyDescent="0.3">
      <c r="A26255" s="341">
        <v>44123.461805497682</v>
      </c>
      <c r="B26255" s="318">
        <v>42198.09</v>
      </c>
      <c r="C26255" s="318">
        <f t="shared" si="598"/>
        <v>0.24499999999534339</v>
      </c>
      <c r="D26255" s="419">
        <f t="shared" si="599"/>
        <v>0.12249999999767169</v>
      </c>
      <c r="H26255" s="406"/>
      <c r="J26255" s="82">
        <v>68</v>
      </c>
      <c r="K26255" s="321">
        <v>4</v>
      </c>
    </row>
    <row r="26256" spans="1:11" x14ac:dyDescent="0.3">
      <c r="A26256" s="341">
        <v>44123.503472164353</v>
      </c>
      <c r="B26256" s="318">
        <v>42198.330999999998</v>
      </c>
      <c r="C26256" s="318">
        <f t="shared" si="598"/>
        <v>0.24100000000180444</v>
      </c>
      <c r="D26256" s="419">
        <f t="shared" si="599"/>
        <v>0.12050000000090222</v>
      </c>
      <c r="H26256" s="406"/>
      <c r="J26256" s="82">
        <v>69</v>
      </c>
      <c r="K26256" s="391">
        <v>1</v>
      </c>
    </row>
    <row r="26257" spans="1:11" x14ac:dyDescent="0.3">
      <c r="A26257" s="341">
        <v>44123.545138831018</v>
      </c>
      <c r="B26257" s="318">
        <v>42198.569000000003</v>
      </c>
      <c r="C26257" s="318">
        <f t="shared" si="598"/>
        <v>0.23800000000483124</v>
      </c>
      <c r="D26257" s="419">
        <f t="shared" si="599"/>
        <v>0.11900000000241562</v>
      </c>
      <c r="H26257" s="406"/>
      <c r="J26257" s="82">
        <v>70</v>
      </c>
      <c r="K26257" s="319">
        <v>2</v>
      </c>
    </row>
    <row r="26258" spans="1:11" x14ac:dyDescent="0.3">
      <c r="A26258" s="341">
        <v>44123.586805497682</v>
      </c>
      <c r="B26258" s="318">
        <v>42198.798999999999</v>
      </c>
      <c r="C26258" s="318">
        <f t="shared" si="598"/>
        <v>0.22999999999592546</v>
      </c>
      <c r="D26258" s="419">
        <f t="shared" si="599"/>
        <v>0.11499999999796273</v>
      </c>
      <c r="H26258" s="406"/>
      <c r="J26258" s="82">
        <v>71</v>
      </c>
      <c r="K26258" s="320">
        <v>3</v>
      </c>
    </row>
    <row r="26259" spans="1:11" x14ac:dyDescent="0.3">
      <c r="A26259" s="341">
        <v>44123.628472164353</v>
      </c>
      <c r="B26259" s="318">
        <v>42199.033000000003</v>
      </c>
      <c r="C26259" s="318">
        <f t="shared" si="598"/>
        <v>0.23400000000401633</v>
      </c>
      <c r="D26259" s="419">
        <f t="shared" si="599"/>
        <v>0.11700000000200816</v>
      </c>
      <c r="H26259" s="406"/>
      <c r="J26259" s="82">
        <v>72</v>
      </c>
      <c r="K26259" s="321">
        <v>4</v>
      </c>
    </row>
    <row r="26260" spans="1:11" x14ac:dyDescent="0.3">
      <c r="A26260" s="341">
        <v>44123.670138831018</v>
      </c>
      <c r="B26260" s="318">
        <v>42199.277999999998</v>
      </c>
      <c r="C26260" s="318">
        <f t="shared" si="598"/>
        <v>0.24499999999534339</v>
      </c>
      <c r="D26260" s="419">
        <f t="shared" si="599"/>
        <v>0.12249999999767169</v>
      </c>
      <c r="H26260" s="406"/>
      <c r="J26260" s="82">
        <v>73</v>
      </c>
      <c r="K26260" s="391">
        <v>1</v>
      </c>
    </row>
    <row r="26261" spans="1:11" x14ac:dyDescent="0.3">
      <c r="A26261" s="341">
        <v>44123.711805497682</v>
      </c>
      <c r="B26261" s="318">
        <v>42199.51</v>
      </c>
      <c r="C26261" s="318">
        <f t="shared" si="598"/>
        <v>0.23200000000360887</v>
      </c>
      <c r="D26261" s="419">
        <f t="shared" si="599"/>
        <v>0.11600000000180444</v>
      </c>
      <c r="H26261" s="406"/>
      <c r="J26261" s="82">
        <v>74</v>
      </c>
      <c r="K26261" s="319">
        <v>2</v>
      </c>
    </row>
    <row r="26262" spans="1:11" x14ac:dyDescent="0.3">
      <c r="A26262" s="341">
        <v>44123.753472164353</v>
      </c>
      <c r="B26262" s="318">
        <v>42199.737000000001</v>
      </c>
      <c r="C26262" s="318">
        <f t="shared" si="598"/>
        <v>0.22699999999895226</v>
      </c>
      <c r="D26262" s="419">
        <f t="shared" si="599"/>
        <v>0.11349999999947613</v>
      </c>
      <c r="H26262" s="406"/>
      <c r="J26262" s="82">
        <v>75</v>
      </c>
      <c r="K26262" s="320">
        <v>3</v>
      </c>
    </row>
    <row r="26263" spans="1:11" x14ac:dyDescent="0.3">
      <c r="A26263" s="341">
        <v>44123.795138831018</v>
      </c>
      <c r="B26263" s="318">
        <v>42199.964</v>
      </c>
      <c r="C26263" s="318">
        <f t="shared" si="598"/>
        <v>0.22699999999895226</v>
      </c>
      <c r="D26263" s="419">
        <f t="shared" si="599"/>
        <v>0.11349999999947613</v>
      </c>
      <c r="H26263" s="406"/>
      <c r="J26263" s="82">
        <v>76</v>
      </c>
      <c r="K26263" s="321">
        <v>4</v>
      </c>
    </row>
    <row r="26264" spans="1:11" x14ac:dyDescent="0.3">
      <c r="A26264" s="341">
        <v>44123.836805497682</v>
      </c>
      <c r="B26264" s="318">
        <v>42200.2</v>
      </c>
      <c r="C26264" s="318">
        <f t="shared" si="598"/>
        <v>0.23599999999714782</v>
      </c>
      <c r="D26264" s="419">
        <f t="shared" si="599"/>
        <v>0.11799999999857391</v>
      </c>
      <c r="H26264" s="406"/>
      <c r="J26264" s="82">
        <v>77</v>
      </c>
      <c r="K26264" s="391">
        <v>1</v>
      </c>
    </row>
    <row r="26265" spans="1:11" x14ac:dyDescent="0.3">
      <c r="A26265" s="341">
        <v>44123.878472164353</v>
      </c>
      <c r="B26265" s="318">
        <v>42200.428</v>
      </c>
      <c r="C26265" s="318">
        <f t="shared" si="598"/>
        <v>0.22800000000279397</v>
      </c>
      <c r="D26265" s="419">
        <f t="shared" si="599"/>
        <v>0.11400000000139698</v>
      </c>
      <c r="H26265" s="406"/>
      <c r="J26265" s="82">
        <v>78</v>
      </c>
      <c r="K26265" s="319">
        <v>2</v>
      </c>
    </row>
    <row r="26266" spans="1:11" x14ac:dyDescent="0.3">
      <c r="A26266" s="341">
        <v>44123.920138831018</v>
      </c>
      <c r="B26266" s="318">
        <v>42200.648000000001</v>
      </c>
      <c r="C26266" s="318">
        <f t="shared" si="598"/>
        <v>0.22000000000116415</v>
      </c>
      <c r="D26266" s="419">
        <f t="shared" si="599"/>
        <v>0.11000000000058208</v>
      </c>
      <c r="H26266" s="406"/>
      <c r="J26266" s="82">
        <v>79</v>
      </c>
      <c r="K26266" s="320">
        <v>3</v>
      </c>
    </row>
    <row r="26267" spans="1:11" x14ac:dyDescent="0.3">
      <c r="A26267" s="341">
        <v>44123.961805497682</v>
      </c>
      <c r="B26267" s="318">
        <v>42200.873</v>
      </c>
      <c r="C26267" s="318">
        <f t="shared" si="598"/>
        <v>0.22499999999854481</v>
      </c>
      <c r="D26267" s="419">
        <f t="shared" si="599"/>
        <v>0.1124999999992724</v>
      </c>
      <c r="E26267" s="336">
        <f>SUM(C26244:C26267)*7.4805194805</f>
        <v>42.010597402501496</v>
      </c>
      <c r="F26267" s="324">
        <f>AVERAGE(D26244:D26267)</f>
        <v>0.11700000000003759</v>
      </c>
      <c r="G26267" s="324">
        <f>_xlfn.STDEV.S(D26244:D26267)</f>
        <v>3.8813937431922889E-3</v>
      </c>
      <c r="H26267" s="406"/>
      <c r="J26267" s="82">
        <v>80</v>
      </c>
      <c r="K26267" s="321">
        <v>4</v>
      </c>
    </row>
    <row r="26268" spans="1:11" x14ac:dyDescent="0.3">
      <c r="A26268" s="341">
        <v>44124.003472164353</v>
      </c>
      <c r="B26268" s="318">
        <v>42201.112000000001</v>
      </c>
      <c r="C26268" s="318">
        <f t="shared" si="598"/>
        <v>0.23900000000139698</v>
      </c>
      <c r="D26268" s="419">
        <f t="shared" si="599"/>
        <v>0.11950000000069849</v>
      </c>
      <c r="H26268" s="406"/>
      <c r="J26268" s="82">
        <v>81</v>
      </c>
      <c r="K26268" s="391">
        <v>1</v>
      </c>
    </row>
    <row r="26269" spans="1:11" x14ac:dyDescent="0.3">
      <c r="A26269" s="341">
        <v>44124.045138831018</v>
      </c>
      <c r="B26269" s="318">
        <v>42201.349000000002</v>
      </c>
      <c r="C26269" s="318">
        <f t="shared" si="598"/>
        <v>0.23700000000098953</v>
      </c>
      <c r="D26269" s="419">
        <f t="shared" si="599"/>
        <v>0.11850000000049477</v>
      </c>
      <c r="H26269" s="406"/>
      <c r="J26269" s="82">
        <v>82</v>
      </c>
      <c r="K26269" s="319">
        <v>2</v>
      </c>
    </row>
    <row r="26270" spans="1:11" x14ac:dyDescent="0.3">
      <c r="A26270" s="341">
        <v>44124.086805497682</v>
      </c>
      <c r="B26270" s="318">
        <v>42201.578000000001</v>
      </c>
      <c r="C26270" s="318">
        <f t="shared" si="598"/>
        <v>0.22899999999935972</v>
      </c>
      <c r="D26270" s="419">
        <f t="shared" si="599"/>
        <v>0.11449999999967986</v>
      </c>
      <c r="H26270" s="406"/>
      <c r="J26270" s="82">
        <v>83</v>
      </c>
      <c r="K26270" s="320">
        <v>3</v>
      </c>
    </row>
    <row r="26271" spans="1:11" x14ac:dyDescent="0.3">
      <c r="A26271" s="341">
        <v>44124.128472164353</v>
      </c>
      <c r="B26271" s="318">
        <v>42201.802000000003</v>
      </c>
      <c r="C26271" s="318">
        <f t="shared" si="598"/>
        <v>0.22400000000197906</v>
      </c>
      <c r="D26271" s="419">
        <f t="shared" si="599"/>
        <v>0.11200000000098953</v>
      </c>
      <c r="H26271" s="406"/>
      <c r="J26271" s="82">
        <v>84</v>
      </c>
      <c r="K26271" s="321">
        <v>4</v>
      </c>
    </row>
    <row r="26272" spans="1:11" x14ac:dyDescent="0.3">
      <c r="A26272" s="341">
        <v>44124.170138831018</v>
      </c>
      <c r="B26272" s="318">
        <v>42202.042000000001</v>
      </c>
      <c r="C26272" s="318">
        <f t="shared" si="598"/>
        <v>0.23999999999796273</v>
      </c>
      <c r="D26272" s="419">
        <f t="shared" si="599"/>
        <v>0.11999999999898137</v>
      </c>
      <c r="H26272" s="406"/>
      <c r="J26272" s="82">
        <v>85</v>
      </c>
      <c r="K26272" s="391">
        <v>1</v>
      </c>
    </row>
    <row r="26273" spans="1:12" x14ac:dyDescent="0.3">
      <c r="A26273" s="341">
        <v>44124.211805497682</v>
      </c>
      <c r="B26273" s="318">
        <v>42202.29</v>
      </c>
      <c r="C26273" s="318">
        <f t="shared" si="598"/>
        <v>0.24799999999959255</v>
      </c>
      <c r="D26273" s="419">
        <f t="shared" si="599"/>
        <v>0.12399999999979627</v>
      </c>
      <c r="H26273" s="406"/>
      <c r="J26273" s="82">
        <v>86</v>
      </c>
      <c r="K26273" s="319">
        <v>2</v>
      </c>
    </row>
    <row r="26274" spans="1:12" x14ac:dyDescent="0.3">
      <c r="A26274" s="341">
        <v>44124.253472164353</v>
      </c>
      <c r="B26274" s="318">
        <v>42202.527000000002</v>
      </c>
      <c r="C26274" s="318">
        <f t="shared" si="598"/>
        <v>0.23700000000098953</v>
      </c>
      <c r="D26274" s="419">
        <f t="shared" si="599"/>
        <v>0.11850000000049477</v>
      </c>
      <c r="H26274" s="406"/>
      <c r="J26274" s="82">
        <v>87</v>
      </c>
      <c r="K26274" s="320">
        <v>3</v>
      </c>
    </row>
    <row r="26275" spans="1:12" x14ac:dyDescent="0.3">
      <c r="A26275" s="341">
        <v>44124.295138831018</v>
      </c>
      <c r="B26275" s="318">
        <v>42202.758999999998</v>
      </c>
      <c r="C26275" s="318">
        <f t="shared" si="598"/>
        <v>0.23199999999633292</v>
      </c>
      <c r="D26275" s="419">
        <f t="shared" si="599"/>
        <v>0.11599999999816646</v>
      </c>
      <c r="H26275" s="406"/>
      <c r="J26275" s="82">
        <v>88</v>
      </c>
      <c r="K26275" s="321">
        <v>4</v>
      </c>
    </row>
    <row r="26276" spans="1:12" x14ac:dyDescent="0.3">
      <c r="A26276" s="341">
        <v>44124.336805497682</v>
      </c>
      <c r="B26276" s="318">
        <v>42203</v>
      </c>
      <c r="C26276" s="318">
        <f t="shared" si="598"/>
        <v>0.24100000000180444</v>
      </c>
      <c r="D26276" s="419">
        <f t="shared" si="599"/>
        <v>0.12050000000090222</v>
      </c>
      <c r="H26276" s="406"/>
      <c r="J26276" s="82">
        <v>89</v>
      </c>
      <c r="K26276" s="391">
        <v>1</v>
      </c>
    </row>
    <row r="26277" spans="1:12" x14ac:dyDescent="0.3">
      <c r="A26277" s="341">
        <v>44124.378472164353</v>
      </c>
      <c r="B26277" s="318">
        <v>42203.249000000003</v>
      </c>
      <c r="C26277" s="318">
        <f t="shared" si="598"/>
        <v>0.24900000000343425</v>
      </c>
      <c r="D26277" s="419">
        <f t="shared" si="599"/>
        <v>0.12450000000171713</v>
      </c>
      <c r="H26277" s="406"/>
      <c r="J26277" s="82">
        <v>90</v>
      </c>
      <c r="K26277" s="319">
        <v>2</v>
      </c>
    </row>
    <row r="26278" spans="1:12" x14ac:dyDescent="0.3">
      <c r="A26278" s="341">
        <v>44124.420138831018</v>
      </c>
      <c r="B26278" s="318">
        <v>42203.482000000004</v>
      </c>
      <c r="C26278" s="318">
        <f t="shared" si="598"/>
        <v>0.23300000000017462</v>
      </c>
      <c r="D26278" s="419">
        <f t="shared" si="599"/>
        <v>0.11650000000008731</v>
      </c>
      <c r="H26278" s="406"/>
      <c r="J26278" s="82">
        <v>91</v>
      </c>
      <c r="K26278" s="320">
        <v>3</v>
      </c>
    </row>
    <row r="26279" spans="1:12" x14ac:dyDescent="0.3">
      <c r="A26279" s="341">
        <v>44124.461805497682</v>
      </c>
      <c r="B26279" s="318">
        <v>42203.705999999998</v>
      </c>
      <c r="C26279" s="318">
        <f t="shared" si="598"/>
        <v>0.2239999999947031</v>
      </c>
      <c r="D26279" s="419">
        <f t="shared" si="599"/>
        <v>0.11199999999735155</v>
      </c>
      <c r="H26279" s="406"/>
      <c r="J26279" s="82">
        <v>92</v>
      </c>
      <c r="K26279" s="321">
        <v>4</v>
      </c>
    </row>
    <row r="26280" spans="1:12" x14ac:dyDescent="0.3">
      <c r="A26280" s="341">
        <v>44124.503472164353</v>
      </c>
      <c r="B26280" s="318">
        <v>42203.94</v>
      </c>
      <c r="C26280" s="318">
        <f t="shared" si="598"/>
        <v>0.23400000000401633</v>
      </c>
      <c r="D26280" s="419">
        <f t="shared" si="599"/>
        <v>0.11700000000200816</v>
      </c>
      <c r="H26280" s="406"/>
      <c r="J26280" s="82">
        <v>93</v>
      </c>
      <c r="K26280" s="391">
        <v>1</v>
      </c>
    </row>
    <row r="26281" spans="1:12" x14ac:dyDescent="0.3">
      <c r="A26281" s="341">
        <v>44124.545138831018</v>
      </c>
      <c r="B26281" s="318">
        <v>42204.182999999997</v>
      </c>
      <c r="C26281" s="318">
        <f t="shared" si="598"/>
        <v>0.24299999999493593</v>
      </c>
      <c r="D26281" s="419">
        <f t="shared" si="599"/>
        <v>0.12149999999746797</v>
      </c>
      <c r="H26281" s="406"/>
      <c r="J26281" s="82">
        <v>94</v>
      </c>
      <c r="K26281" s="319">
        <v>2</v>
      </c>
    </row>
    <row r="26282" spans="1:12" x14ac:dyDescent="0.3">
      <c r="A26282" s="341">
        <v>44124.586805497682</v>
      </c>
      <c r="B26282" s="318">
        <v>42204.417999999998</v>
      </c>
      <c r="C26282" s="318">
        <f t="shared" si="598"/>
        <v>0.23500000000058208</v>
      </c>
      <c r="D26282" s="419">
        <f t="shared" si="599"/>
        <v>0.11750000000029104</v>
      </c>
      <c r="H26282" s="406"/>
      <c r="J26282" s="82">
        <v>95</v>
      </c>
      <c r="K26282" s="320">
        <v>3</v>
      </c>
    </row>
    <row r="26283" spans="1:12" x14ac:dyDescent="0.3">
      <c r="A26283" s="341">
        <v>44124.628472164353</v>
      </c>
      <c r="B26283" s="318">
        <v>42204.639999999999</v>
      </c>
      <c r="C26283" s="318">
        <f t="shared" si="598"/>
        <v>0.22200000000157161</v>
      </c>
      <c r="D26283" s="419">
        <f t="shared" si="599"/>
        <v>0.1110000000007858</v>
      </c>
      <c r="H26283" s="406"/>
      <c r="J26283" s="82">
        <v>96</v>
      </c>
      <c r="K26283" s="321">
        <v>4</v>
      </c>
    </row>
    <row r="26284" spans="1:12" x14ac:dyDescent="0.3">
      <c r="A26284" s="341">
        <v>44124.670138831018</v>
      </c>
      <c r="B26284" s="318">
        <v>42204.868999999999</v>
      </c>
      <c r="C26284" s="318">
        <f t="shared" si="598"/>
        <v>0.22899999999935972</v>
      </c>
      <c r="D26284" s="419">
        <f t="shared" si="599"/>
        <v>0.11449999999967986</v>
      </c>
      <c r="H26284" s="406"/>
      <c r="J26284" s="82">
        <v>97</v>
      </c>
      <c r="K26284" s="391">
        <v>1</v>
      </c>
    </row>
    <row r="26285" spans="1:12" x14ac:dyDescent="0.3">
      <c r="A26285" s="341">
        <v>44124.71875</v>
      </c>
      <c r="B26285" s="318">
        <v>42205.108</v>
      </c>
      <c r="C26285" s="318">
        <f t="shared" si="598"/>
        <v>0.23900000000139698</v>
      </c>
      <c r="D26285" s="419">
        <f t="shared" si="599"/>
        <v>0.11950000000069849</v>
      </c>
      <c r="H26285" s="406"/>
      <c r="J26285" s="82">
        <v>1</v>
      </c>
      <c r="K26285" s="319">
        <v>2</v>
      </c>
      <c r="L26285" s="54" t="s">
        <v>414</v>
      </c>
    </row>
    <row r="26286" spans="1:12" x14ac:dyDescent="0.3">
      <c r="A26286" s="341">
        <v>44124.760416666664</v>
      </c>
      <c r="B26286" s="318">
        <v>42205.339</v>
      </c>
      <c r="C26286" s="318">
        <f t="shared" si="598"/>
        <v>0.23099999999976717</v>
      </c>
      <c r="D26286" s="419">
        <f t="shared" si="599"/>
        <v>0.11549999999988358</v>
      </c>
      <c r="H26286" s="406"/>
      <c r="J26286" s="82">
        <v>2</v>
      </c>
      <c r="K26286" s="320">
        <v>3</v>
      </c>
    </row>
    <row r="26287" spans="1:12" x14ac:dyDescent="0.3">
      <c r="A26287" s="341">
        <v>44124.802083333336</v>
      </c>
      <c r="B26287" s="318">
        <v>42205.561000000002</v>
      </c>
      <c r="C26287" s="318">
        <f t="shared" si="598"/>
        <v>0.22200000000157161</v>
      </c>
      <c r="D26287" s="419">
        <f t="shared" si="599"/>
        <v>0.1110000000007858</v>
      </c>
      <c r="H26287" s="406"/>
      <c r="J26287" s="82">
        <v>3</v>
      </c>
      <c r="K26287" s="321">
        <v>4</v>
      </c>
    </row>
    <row r="26288" spans="1:12" x14ac:dyDescent="0.3">
      <c r="A26288" s="341">
        <v>44124.843749826388</v>
      </c>
      <c r="B26288" s="318">
        <v>42205.781999999999</v>
      </c>
      <c r="C26288" s="318">
        <f t="shared" si="598"/>
        <v>0.2209999999977299</v>
      </c>
      <c r="D26288" s="419">
        <f t="shared" si="599"/>
        <v>0.11049999999886495</v>
      </c>
      <c r="H26288" s="406"/>
      <c r="J26288" s="82">
        <v>4</v>
      </c>
      <c r="K26288" s="391">
        <v>1</v>
      </c>
    </row>
    <row r="26289" spans="1:11" x14ac:dyDescent="0.3">
      <c r="A26289" s="341">
        <v>44124.885416435187</v>
      </c>
      <c r="B26289" s="318">
        <v>42206.019</v>
      </c>
      <c r="C26289" s="318">
        <f t="shared" si="598"/>
        <v>0.23700000000098953</v>
      </c>
      <c r="D26289" s="419">
        <f t="shared" si="599"/>
        <v>0.11850000000049477</v>
      </c>
      <c r="H26289" s="406"/>
      <c r="J26289" s="82">
        <v>5</v>
      </c>
      <c r="K26289" s="319">
        <v>2</v>
      </c>
    </row>
    <row r="26290" spans="1:11" x14ac:dyDescent="0.3">
      <c r="A26290" s="341">
        <v>44124.927083043978</v>
      </c>
      <c r="B26290" s="318">
        <v>42206.252999999997</v>
      </c>
      <c r="C26290" s="318">
        <f t="shared" si="598"/>
        <v>0.23399999999674037</v>
      </c>
      <c r="D26290" s="419">
        <f t="shared" si="599"/>
        <v>0.11699999999837019</v>
      </c>
      <c r="H26290" s="406"/>
      <c r="J26290" s="82">
        <v>6</v>
      </c>
      <c r="K26290" s="320">
        <v>3</v>
      </c>
    </row>
    <row r="26291" spans="1:11" x14ac:dyDescent="0.3">
      <c r="A26291" s="341">
        <v>44124.968749652777</v>
      </c>
      <c r="B26291" s="318">
        <v>42206.476999999999</v>
      </c>
      <c r="C26291" s="318">
        <f t="shared" si="598"/>
        <v>0.22400000000197906</v>
      </c>
      <c r="D26291" s="419">
        <f t="shared" si="599"/>
        <v>0.11200000000098953</v>
      </c>
      <c r="E26291" s="336">
        <f>SUM(C26268:C26291)*7.4805194805</f>
        <v>41.920831168717207</v>
      </c>
      <c r="F26291" s="324">
        <f>AVERAGE(D26268:D26291)</f>
        <v>0.11674999999998666</v>
      </c>
      <c r="G26291" s="324">
        <f>_xlfn.STDEV.S(D26268:D26291)</f>
        <v>4.010854836899321E-3</v>
      </c>
      <c r="H26291" s="406"/>
      <c r="J26291" s="82">
        <v>7</v>
      </c>
      <c r="K26291" s="321">
        <v>4</v>
      </c>
    </row>
    <row r="26292" spans="1:11" x14ac:dyDescent="0.3">
      <c r="A26292" s="341">
        <v>44125.010416261575</v>
      </c>
      <c r="B26292" s="318">
        <v>42206.697999999997</v>
      </c>
      <c r="C26292" s="318">
        <f t="shared" si="598"/>
        <v>0.2209999999977299</v>
      </c>
      <c r="D26292" s="419">
        <f t="shared" si="599"/>
        <v>0.11049999999886495</v>
      </c>
      <c r="H26292" s="406"/>
      <c r="J26292" s="82">
        <v>8</v>
      </c>
      <c r="K26292" s="391">
        <v>1</v>
      </c>
    </row>
    <row r="26293" spans="1:11" x14ac:dyDescent="0.3">
      <c r="A26293" s="341">
        <v>44125.052082870374</v>
      </c>
      <c r="B26293" s="318">
        <v>42206.934999999998</v>
      </c>
      <c r="C26293" s="318">
        <f t="shared" si="598"/>
        <v>0.23700000000098953</v>
      </c>
      <c r="D26293" s="419">
        <f t="shared" si="599"/>
        <v>0.11850000000049477</v>
      </c>
      <c r="H26293" s="406"/>
      <c r="J26293" s="82">
        <v>9</v>
      </c>
      <c r="K26293" s="319">
        <v>2</v>
      </c>
    </row>
    <row r="26294" spans="1:11" x14ac:dyDescent="0.3">
      <c r="A26294" s="341">
        <v>44125.093749479165</v>
      </c>
      <c r="B26294" s="318">
        <v>42207.171999999999</v>
      </c>
      <c r="C26294" s="318">
        <f t="shared" si="598"/>
        <v>0.23700000000098953</v>
      </c>
      <c r="D26294" s="419">
        <f t="shared" si="599"/>
        <v>0.11850000000049477</v>
      </c>
      <c r="H26294" s="406"/>
      <c r="J26294" s="82">
        <v>10</v>
      </c>
      <c r="K26294" s="320">
        <v>3</v>
      </c>
    </row>
    <row r="26295" spans="1:11" x14ac:dyDescent="0.3">
      <c r="A26295" s="341">
        <v>44125.135416087964</v>
      </c>
      <c r="B26295" s="318">
        <v>42207.408000000003</v>
      </c>
      <c r="C26295" s="318">
        <f t="shared" si="598"/>
        <v>0.23600000000442378</v>
      </c>
      <c r="D26295" s="419">
        <f t="shared" si="599"/>
        <v>0.11800000000221189</v>
      </c>
      <c r="H26295" s="406"/>
      <c r="J26295" s="82">
        <v>11</v>
      </c>
      <c r="K26295" s="321">
        <v>4</v>
      </c>
    </row>
    <row r="26296" spans="1:11" x14ac:dyDescent="0.3">
      <c r="A26296" s="341">
        <v>44125.177082696762</v>
      </c>
      <c r="B26296" s="318">
        <v>42207.635999999999</v>
      </c>
      <c r="C26296" s="318">
        <f t="shared" si="598"/>
        <v>0.22799999999551801</v>
      </c>
      <c r="D26296" s="419">
        <f t="shared" si="599"/>
        <v>0.11399999999775901</v>
      </c>
      <c r="H26296" s="406"/>
      <c r="J26296" s="82">
        <v>12</v>
      </c>
      <c r="K26296" s="391">
        <v>1</v>
      </c>
    </row>
    <row r="26297" spans="1:11" x14ac:dyDescent="0.3">
      <c r="A26297" s="341">
        <v>44125.218749305554</v>
      </c>
      <c r="B26297" s="318">
        <v>42207.875</v>
      </c>
      <c r="C26297" s="318">
        <f t="shared" si="598"/>
        <v>0.23900000000139698</v>
      </c>
      <c r="D26297" s="419">
        <f t="shared" si="599"/>
        <v>0.11950000000069849</v>
      </c>
      <c r="H26297" s="406"/>
      <c r="J26297" s="82">
        <v>13</v>
      </c>
      <c r="K26297" s="319">
        <v>2</v>
      </c>
    </row>
    <row r="26298" spans="1:11" x14ac:dyDescent="0.3">
      <c r="A26298" s="341">
        <v>44125.260415914352</v>
      </c>
      <c r="B26298" s="318">
        <v>42208.120999999999</v>
      </c>
      <c r="C26298" s="318">
        <f t="shared" si="598"/>
        <v>0.24599999999918509</v>
      </c>
      <c r="D26298" s="419">
        <f t="shared" si="599"/>
        <v>0.12299999999959255</v>
      </c>
      <c r="H26298" s="406"/>
      <c r="J26298" s="82">
        <v>14</v>
      </c>
      <c r="K26298" s="320">
        <v>3</v>
      </c>
    </row>
    <row r="26299" spans="1:11" x14ac:dyDescent="0.3">
      <c r="A26299" s="341">
        <v>44125.302082523151</v>
      </c>
      <c r="B26299" s="318">
        <v>42208.358999999997</v>
      </c>
      <c r="C26299" s="318">
        <f t="shared" si="598"/>
        <v>0.23799999999755528</v>
      </c>
      <c r="D26299" s="419">
        <f t="shared" si="599"/>
        <v>0.11899999999877764</v>
      </c>
      <c r="H26299" s="406"/>
      <c r="J26299" s="82">
        <v>15</v>
      </c>
      <c r="K26299" s="321">
        <v>4</v>
      </c>
    </row>
    <row r="26300" spans="1:11" x14ac:dyDescent="0.3">
      <c r="A26300" s="341">
        <v>44125.343749131942</v>
      </c>
      <c r="B26300" s="318">
        <v>42208.595999999998</v>
      </c>
      <c r="C26300" s="318">
        <f t="shared" si="598"/>
        <v>0.23700000000098953</v>
      </c>
      <c r="D26300" s="419">
        <f t="shared" si="599"/>
        <v>0.11850000000049477</v>
      </c>
      <c r="H26300" s="406"/>
      <c r="J26300" s="82">
        <v>16</v>
      </c>
      <c r="K26300" s="391">
        <v>1</v>
      </c>
    </row>
    <row r="26301" spans="1:11" x14ac:dyDescent="0.3">
      <c r="A26301" s="341">
        <v>44125.38541574074</v>
      </c>
      <c r="B26301" s="318">
        <v>42208.832999999999</v>
      </c>
      <c r="C26301" s="318">
        <f t="shared" si="598"/>
        <v>0.23700000000098953</v>
      </c>
      <c r="D26301" s="419">
        <f t="shared" si="599"/>
        <v>0.11850000000049477</v>
      </c>
      <c r="H26301" s="406"/>
      <c r="J26301" s="82">
        <v>17</v>
      </c>
      <c r="K26301" s="319">
        <v>2</v>
      </c>
    </row>
    <row r="26302" spans="1:11" x14ac:dyDescent="0.3">
      <c r="A26302" s="341">
        <v>44125.427082349539</v>
      </c>
      <c r="B26302" s="318">
        <v>42209.08</v>
      </c>
      <c r="C26302" s="318">
        <f t="shared" si="598"/>
        <v>0.2470000000030268</v>
      </c>
      <c r="D26302" s="419">
        <f t="shared" si="599"/>
        <v>0.1235000000015134</v>
      </c>
      <c r="H26302" s="406"/>
      <c r="J26302" s="82">
        <v>18</v>
      </c>
      <c r="K26302" s="320">
        <v>3</v>
      </c>
    </row>
    <row r="26303" spans="1:11" x14ac:dyDescent="0.3">
      <c r="A26303" s="341">
        <v>44125.46874895833</v>
      </c>
      <c r="B26303" s="318">
        <v>42209.32</v>
      </c>
      <c r="C26303" s="318">
        <f t="shared" si="598"/>
        <v>0.23999999999796273</v>
      </c>
      <c r="D26303" s="419">
        <f t="shared" si="599"/>
        <v>0.11999999999898137</v>
      </c>
      <c r="H26303" s="406"/>
      <c r="J26303" s="82">
        <v>19</v>
      </c>
      <c r="K26303" s="321">
        <v>4</v>
      </c>
    </row>
    <row r="26304" spans="1:11" x14ac:dyDescent="0.3">
      <c r="A26304" s="341">
        <v>44125.510415567129</v>
      </c>
      <c r="B26304" s="318">
        <v>42209.552000000003</v>
      </c>
      <c r="C26304" s="318">
        <f t="shared" si="598"/>
        <v>0.23200000000360887</v>
      </c>
      <c r="D26304" s="419">
        <f t="shared" si="599"/>
        <v>0.11600000000180444</v>
      </c>
      <c r="H26304" s="406"/>
      <c r="J26304" s="82">
        <v>20</v>
      </c>
      <c r="K26304" s="391">
        <v>1</v>
      </c>
    </row>
    <row r="26305" spans="1:11" x14ac:dyDescent="0.3">
      <c r="A26305" s="341">
        <v>44125.552082175927</v>
      </c>
      <c r="B26305" s="318">
        <v>42209.78</v>
      </c>
      <c r="C26305" s="318">
        <f t="shared" si="598"/>
        <v>0.22799999999551801</v>
      </c>
      <c r="D26305" s="419">
        <f t="shared" si="599"/>
        <v>0.11399999999775901</v>
      </c>
      <c r="H26305" s="406"/>
      <c r="J26305" s="82">
        <v>21</v>
      </c>
      <c r="K26305" s="319">
        <v>2</v>
      </c>
    </row>
    <row r="26306" spans="1:11" x14ac:dyDescent="0.3">
      <c r="A26306" s="341">
        <v>44125.593748784719</v>
      </c>
      <c r="B26306" s="318">
        <v>42210.017999999996</v>
      </c>
      <c r="C26306" s="318">
        <f t="shared" si="598"/>
        <v>0.23799999999755528</v>
      </c>
      <c r="D26306" s="419">
        <f t="shared" si="599"/>
        <v>0.11899999999877764</v>
      </c>
      <c r="H26306" s="406"/>
      <c r="J26306" s="82">
        <v>22</v>
      </c>
      <c r="K26306" s="320">
        <v>3</v>
      </c>
    </row>
    <row r="26307" spans="1:11" x14ac:dyDescent="0.3">
      <c r="A26307" s="341">
        <v>44125.635415393517</v>
      </c>
      <c r="B26307" s="318">
        <v>42210.26</v>
      </c>
      <c r="C26307" s="318">
        <f t="shared" si="598"/>
        <v>0.24200000000564614</v>
      </c>
      <c r="D26307" s="419">
        <f t="shared" si="599"/>
        <v>0.12100000000282307</v>
      </c>
      <c r="H26307" s="406"/>
      <c r="J26307" s="82">
        <v>23</v>
      </c>
      <c r="K26307" s="321">
        <v>4</v>
      </c>
    </row>
    <row r="26308" spans="1:11" x14ac:dyDescent="0.3">
      <c r="A26308" s="341">
        <v>44125.677082002316</v>
      </c>
      <c r="B26308" s="318">
        <v>42210.49</v>
      </c>
      <c r="C26308" s="318">
        <f t="shared" si="598"/>
        <v>0.22999999999592546</v>
      </c>
      <c r="D26308" s="419">
        <f t="shared" si="599"/>
        <v>0.11499999999796273</v>
      </c>
      <c r="H26308" s="406"/>
      <c r="J26308" s="82">
        <v>24</v>
      </c>
      <c r="K26308" s="391">
        <v>1</v>
      </c>
    </row>
    <row r="26309" spans="1:11" x14ac:dyDescent="0.3">
      <c r="A26309" s="341">
        <v>44125.718748611114</v>
      </c>
      <c r="B26309" s="318">
        <v>42210.714999999997</v>
      </c>
      <c r="C26309" s="318">
        <f t="shared" si="598"/>
        <v>0.22499999999854481</v>
      </c>
      <c r="D26309" s="419">
        <f t="shared" si="599"/>
        <v>0.1124999999992724</v>
      </c>
      <c r="H26309" s="406"/>
      <c r="J26309" s="82">
        <v>25</v>
      </c>
      <c r="K26309" s="319">
        <v>2</v>
      </c>
    </row>
    <row r="26310" spans="1:11" x14ac:dyDescent="0.3">
      <c r="A26310" s="341">
        <v>44125.760415219906</v>
      </c>
      <c r="B26310" s="318">
        <v>42210.95</v>
      </c>
      <c r="C26310" s="318">
        <f t="shared" si="598"/>
        <v>0.23500000000058208</v>
      </c>
      <c r="D26310" s="419">
        <f t="shared" si="599"/>
        <v>0.11750000000029104</v>
      </c>
      <c r="H26310" s="406"/>
      <c r="J26310" s="82">
        <v>26</v>
      </c>
      <c r="K26310" s="320">
        <v>3</v>
      </c>
    </row>
    <row r="26311" spans="1:11" x14ac:dyDescent="0.3">
      <c r="A26311" s="341">
        <v>44125.802081828704</v>
      </c>
      <c r="B26311" s="318">
        <v>42211.186000000002</v>
      </c>
      <c r="C26311" s="318">
        <f t="shared" si="598"/>
        <v>0.23600000000442378</v>
      </c>
      <c r="D26311" s="419">
        <f t="shared" si="599"/>
        <v>0.11800000000221189</v>
      </c>
      <c r="H26311" s="406"/>
      <c r="J26311" s="82">
        <v>27</v>
      </c>
      <c r="K26311" s="321">
        <v>4</v>
      </c>
    </row>
    <row r="26312" spans="1:11" x14ac:dyDescent="0.3">
      <c r="A26312" s="341">
        <v>44125.843748437503</v>
      </c>
      <c r="B26312" s="318">
        <v>42211.409</v>
      </c>
      <c r="C26312" s="318">
        <f t="shared" si="598"/>
        <v>0.22299999999813735</v>
      </c>
      <c r="D26312" s="419">
        <f t="shared" si="599"/>
        <v>0.11149999999906868</v>
      </c>
      <c r="H26312" s="406"/>
      <c r="J26312" s="82">
        <v>28</v>
      </c>
      <c r="K26312" s="391">
        <v>1</v>
      </c>
    </row>
    <row r="26313" spans="1:11" x14ac:dyDescent="0.3">
      <c r="A26313" s="341">
        <v>44125.885415046294</v>
      </c>
      <c r="B26313" s="318">
        <v>42211.631000000001</v>
      </c>
      <c r="C26313" s="318">
        <f t="shared" si="598"/>
        <v>0.22200000000157161</v>
      </c>
      <c r="D26313" s="419">
        <f t="shared" si="599"/>
        <v>0.1110000000007858</v>
      </c>
      <c r="H26313" s="406"/>
      <c r="J26313" s="82">
        <v>29</v>
      </c>
      <c r="K26313" s="319">
        <v>2</v>
      </c>
    </row>
    <row r="26314" spans="1:11" x14ac:dyDescent="0.3">
      <c r="A26314" s="341">
        <v>44125.927081655092</v>
      </c>
      <c r="B26314" s="318">
        <v>42211.862000000001</v>
      </c>
      <c r="C26314" s="318">
        <f t="shared" si="598"/>
        <v>0.23099999999976717</v>
      </c>
      <c r="D26314" s="419">
        <f t="shared" si="599"/>
        <v>0.11549999999988358</v>
      </c>
      <c r="H26314" s="406"/>
      <c r="J26314" s="82">
        <v>30</v>
      </c>
      <c r="K26314" s="320">
        <v>3</v>
      </c>
    </row>
    <row r="26315" spans="1:11" x14ac:dyDescent="0.3">
      <c r="A26315" s="341">
        <v>44125.968748263891</v>
      </c>
      <c r="B26315" s="318">
        <v>42212.099000000002</v>
      </c>
      <c r="C26315" s="318">
        <f t="shared" ref="C26315:C26411" si="600">B26315-B26314</f>
        <v>0.23700000000098953</v>
      </c>
      <c r="D26315" s="419">
        <f t="shared" ref="D26315:D26411" si="601">C26315/2</f>
        <v>0.11850000000049477</v>
      </c>
      <c r="E26315" s="336">
        <f>SUM(C26292:C26315)*7.4805194805</f>
        <v>42.05548051939364</v>
      </c>
      <c r="F26315" s="324">
        <f>AVERAGE(D26292:D26315)</f>
        <v>0.11712500000006305</v>
      </c>
      <c r="G26315" s="324">
        <f>_xlfn.STDEV.S(D26292:D26315)</f>
        <v>3.5178118204549744E-3</v>
      </c>
      <c r="H26315" s="406"/>
      <c r="J26315" s="82">
        <v>31</v>
      </c>
      <c r="K26315" s="321">
        <v>4</v>
      </c>
    </row>
    <row r="26316" spans="1:11" x14ac:dyDescent="0.3">
      <c r="A26316" s="341">
        <v>44126.010414872682</v>
      </c>
      <c r="B26316" s="318">
        <v>42212.328000000001</v>
      </c>
      <c r="C26316" s="318">
        <f t="shared" si="600"/>
        <v>0.22899999999935972</v>
      </c>
      <c r="D26316" s="419">
        <f t="shared" si="601"/>
        <v>0.11449999999967986</v>
      </c>
      <c r="H26316" s="406"/>
      <c r="J26316" s="82">
        <v>32</v>
      </c>
      <c r="K26316" s="391">
        <v>1</v>
      </c>
    </row>
    <row r="26317" spans="1:11" x14ac:dyDescent="0.3">
      <c r="A26317" s="341">
        <v>44126.052081481481</v>
      </c>
      <c r="B26317" s="318">
        <v>42212.557999999997</v>
      </c>
      <c r="C26317" s="318">
        <f t="shared" si="600"/>
        <v>0.22999999999592546</v>
      </c>
      <c r="D26317" s="419">
        <f t="shared" si="601"/>
        <v>0.11499999999796273</v>
      </c>
      <c r="H26317" s="406"/>
      <c r="J26317" s="82">
        <v>33</v>
      </c>
      <c r="K26317" s="319">
        <v>2</v>
      </c>
    </row>
    <row r="26318" spans="1:11" x14ac:dyDescent="0.3">
      <c r="A26318" s="341">
        <v>44126.093748090279</v>
      </c>
      <c r="B26318" s="318">
        <v>42212.786999999997</v>
      </c>
      <c r="C26318" s="318">
        <f t="shared" si="600"/>
        <v>0.22899999999935972</v>
      </c>
      <c r="D26318" s="419">
        <f t="shared" si="601"/>
        <v>0.11449999999967986</v>
      </c>
      <c r="H26318" s="406"/>
      <c r="J26318" s="82">
        <v>34</v>
      </c>
      <c r="K26318" s="320">
        <v>3</v>
      </c>
    </row>
    <row r="26319" spans="1:11" x14ac:dyDescent="0.3">
      <c r="A26319" s="341">
        <v>44126.135414699071</v>
      </c>
      <c r="B26319" s="318">
        <v>42213.027999999998</v>
      </c>
      <c r="C26319" s="318">
        <f t="shared" si="600"/>
        <v>0.24100000000180444</v>
      </c>
      <c r="D26319" s="419">
        <f t="shared" si="601"/>
        <v>0.12050000000090222</v>
      </c>
      <c r="H26319" s="406"/>
      <c r="J26319" s="82">
        <v>35</v>
      </c>
      <c r="K26319" s="321">
        <v>4</v>
      </c>
    </row>
    <row r="26320" spans="1:11" x14ac:dyDescent="0.3">
      <c r="A26320" s="341">
        <v>44126.177081307869</v>
      </c>
      <c r="B26320" s="318">
        <v>42213.267999999996</v>
      </c>
      <c r="C26320" s="318">
        <f t="shared" si="600"/>
        <v>0.23999999999796273</v>
      </c>
      <c r="D26320" s="419">
        <f t="shared" si="601"/>
        <v>0.11999999999898137</v>
      </c>
      <c r="H26320" s="406"/>
      <c r="J26320" s="82">
        <v>36</v>
      </c>
      <c r="K26320" s="391">
        <v>1</v>
      </c>
    </row>
    <row r="26321" spans="1:11" x14ac:dyDescent="0.3">
      <c r="A26321" s="341">
        <v>44126.218747916668</v>
      </c>
      <c r="B26321" s="318">
        <v>42213.506999999998</v>
      </c>
      <c r="C26321" s="318">
        <f t="shared" si="600"/>
        <v>0.23900000000139698</v>
      </c>
      <c r="D26321" s="419">
        <f t="shared" si="601"/>
        <v>0.11950000000069849</v>
      </c>
      <c r="H26321" s="406"/>
      <c r="J26321" s="82">
        <v>37</v>
      </c>
      <c r="K26321" s="319">
        <v>2</v>
      </c>
    </row>
    <row r="26322" spans="1:11" x14ac:dyDescent="0.3">
      <c r="A26322" s="341">
        <v>44126.260414525466</v>
      </c>
      <c r="B26322" s="318">
        <v>42213.741000000002</v>
      </c>
      <c r="C26322" s="318">
        <f t="shared" si="600"/>
        <v>0.23400000000401633</v>
      </c>
      <c r="D26322" s="419">
        <f t="shared" si="601"/>
        <v>0.11700000000200816</v>
      </c>
      <c r="H26322" s="406"/>
      <c r="J26322" s="82">
        <v>38</v>
      </c>
      <c r="K26322" s="320">
        <v>3</v>
      </c>
    </row>
    <row r="26323" spans="1:11" x14ac:dyDescent="0.3">
      <c r="A26323" s="341">
        <v>44126.302081134258</v>
      </c>
      <c r="B26323" s="318">
        <v>42213.985999999997</v>
      </c>
      <c r="C26323" s="318">
        <f t="shared" si="600"/>
        <v>0.24499999999534339</v>
      </c>
      <c r="D26323" s="419">
        <f t="shared" si="601"/>
        <v>0.12249999999767169</v>
      </c>
      <c r="H26323" s="406"/>
      <c r="J26323" s="82">
        <v>39</v>
      </c>
      <c r="K26323" s="321">
        <v>4</v>
      </c>
    </row>
    <row r="26324" spans="1:11" x14ac:dyDescent="0.3">
      <c r="A26324" s="341">
        <v>44126.343747743056</v>
      </c>
      <c r="B26324" s="318">
        <v>42214.23</v>
      </c>
      <c r="C26324" s="318">
        <f t="shared" si="600"/>
        <v>0.2440000000060536</v>
      </c>
      <c r="D26324" s="419">
        <f t="shared" si="601"/>
        <v>0.1220000000030268</v>
      </c>
      <c r="H26324" s="406"/>
      <c r="J26324" s="82">
        <v>40</v>
      </c>
      <c r="K26324" s="391">
        <v>1</v>
      </c>
    </row>
    <row r="26325" spans="1:11" x14ac:dyDescent="0.3">
      <c r="A26325" s="341">
        <v>44126.385414351855</v>
      </c>
      <c r="B26325" s="318">
        <v>42214.468000000001</v>
      </c>
      <c r="C26325" s="318">
        <f t="shared" si="600"/>
        <v>0.23799999999755528</v>
      </c>
      <c r="D26325" s="419">
        <f t="shared" si="601"/>
        <v>0.11899999999877764</v>
      </c>
      <c r="H26325" s="406"/>
      <c r="J26325" s="82">
        <v>41</v>
      </c>
      <c r="K26325" s="319">
        <v>2</v>
      </c>
    </row>
    <row r="26326" spans="1:11" x14ac:dyDescent="0.3">
      <c r="A26326" s="341">
        <v>44126.427080960646</v>
      </c>
      <c r="B26326" s="318">
        <v>42214.7</v>
      </c>
      <c r="C26326" s="318">
        <f t="shared" si="600"/>
        <v>0.23199999999633292</v>
      </c>
      <c r="D26326" s="419">
        <f t="shared" si="601"/>
        <v>0.11599999999816646</v>
      </c>
      <c r="H26326" s="406"/>
      <c r="J26326" s="82">
        <v>42</v>
      </c>
      <c r="K26326" s="320">
        <v>3</v>
      </c>
    </row>
    <row r="26327" spans="1:11" x14ac:dyDescent="0.3">
      <c r="A26327" s="341">
        <v>44126.468747569445</v>
      </c>
      <c r="B26327" s="318">
        <v>42214.942000000003</v>
      </c>
      <c r="C26327" s="318">
        <f t="shared" si="600"/>
        <v>0.24200000000564614</v>
      </c>
      <c r="D26327" s="419">
        <f t="shared" si="601"/>
        <v>0.12100000000282307</v>
      </c>
      <c r="H26327" s="406"/>
      <c r="J26327" s="82">
        <v>43</v>
      </c>
      <c r="K26327" s="321">
        <v>4</v>
      </c>
    </row>
    <row r="26328" spans="1:11" x14ac:dyDescent="0.3">
      <c r="A26328" s="341">
        <v>44126.510414178243</v>
      </c>
      <c r="B26328" s="318">
        <v>42215.188999999998</v>
      </c>
      <c r="C26328" s="318">
        <f t="shared" si="600"/>
        <v>0.24699999999575084</v>
      </c>
      <c r="D26328" s="419">
        <f t="shared" si="601"/>
        <v>0.12349999999787542</v>
      </c>
      <c r="H26328" s="406"/>
      <c r="J26328" s="82">
        <v>44</v>
      </c>
      <c r="K26328" s="391">
        <v>1</v>
      </c>
    </row>
    <row r="26329" spans="1:11" x14ac:dyDescent="0.3">
      <c r="A26329" s="341">
        <v>44126.552080787034</v>
      </c>
      <c r="B26329" s="318">
        <v>42215.421999999999</v>
      </c>
      <c r="C26329" s="318">
        <f t="shared" si="600"/>
        <v>0.23300000000017462</v>
      </c>
      <c r="D26329" s="419">
        <f t="shared" si="601"/>
        <v>0.11650000000008731</v>
      </c>
      <c r="H26329" s="406"/>
      <c r="J26329" s="82">
        <v>45</v>
      </c>
      <c r="K26329" s="319">
        <v>2</v>
      </c>
    </row>
    <row r="26330" spans="1:11" x14ac:dyDescent="0.3">
      <c r="A26330" s="341">
        <v>44126.593747395833</v>
      </c>
      <c r="B26330" s="318">
        <v>42215.648999999998</v>
      </c>
      <c r="C26330" s="318">
        <f t="shared" si="600"/>
        <v>0.22699999999895226</v>
      </c>
      <c r="D26330" s="419">
        <f t="shared" si="601"/>
        <v>0.11349999999947613</v>
      </c>
      <c r="H26330" s="406"/>
      <c r="J26330" s="82">
        <v>46</v>
      </c>
      <c r="K26330" s="320">
        <v>3</v>
      </c>
    </row>
    <row r="26331" spans="1:11" x14ac:dyDescent="0.3">
      <c r="A26331" s="341">
        <v>44126.635414004631</v>
      </c>
      <c r="B26331" s="318">
        <v>42215.881999999998</v>
      </c>
      <c r="C26331" s="318">
        <f t="shared" si="600"/>
        <v>0.23300000000017462</v>
      </c>
      <c r="D26331" s="419">
        <f t="shared" si="601"/>
        <v>0.11650000000008731</v>
      </c>
      <c r="H26331" s="406"/>
      <c r="J26331" s="82">
        <v>47</v>
      </c>
      <c r="K26331" s="321">
        <v>4</v>
      </c>
    </row>
    <row r="26332" spans="1:11" x14ac:dyDescent="0.3">
      <c r="A26332" s="341">
        <v>44126.677080613423</v>
      </c>
      <c r="B26332" s="318">
        <v>42216.122000000003</v>
      </c>
      <c r="C26332" s="318">
        <f t="shared" si="600"/>
        <v>0.24000000000523869</v>
      </c>
      <c r="D26332" s="419">
        <f t="shared" si="601"/>
        <v>0.12000000000261934</v>
      </c>
      <c r="H26332" s="406"/>
      <c r="J26332" s="82">
        <v>48</v>
      </c>
      <c r="K26332" s="391">
        <v>1</v>
      </c>
    </row>
    <row r="26333" spans="1:11" x14ac:dyDescent="0.3">
      <c r="A26333" s="341">
        <v>44126.718747222221</v>
      </c>
      <c r="B26333" s="318">
        <v>42216.353000000003</v>
      </c>
      <c r="C26333" s="318">
        <f t="shared" si="600"/>
        <v>0.23099999999976717</v>
      </c>
      <c r="D26333" s="419">
        <f t="shared" si="601"/>
        <v>0.11549999999988358</v>
      </c>
      <c r="H26333" s="406"/>
      <c r="J26333" s="82">
        <v>49</v>
      </c>
      <c r="K26333" s="319">
        <v>2</v>
      </c>
    </row>
    <row r="26334" spans="1:11" x14ac:dyDescent="0.3">
      <c r="A26334" s="341">
        <v>44126.76041383102</v>
      </c>
      <c r="B26334" s="318">
        <v>42216.582000000002</v>
      </c>
      <c r="C26334" s="318">
        <f t="shared" si="600"/>
        <v>0.22899999999935972</v>
      </c>
      <c r="D26334" s="419">
        <f t="shared" si="601"/>
        <v>0.11449999999967986</v>
      </c>
      <c r="H26334" s="406"/>
      <c r="J26334" s="82">
        <v>50</v>
      </c>
      <c r="K26334" s="320">
        <v>3</v>
      </c>
    </row>
    <row r="26335" spans="1:11" x14ac:dyDescent="0.3">
      <c r="A26335" s="341">
        <v>44126.802080439818</v>
      </c>
      <c r="B26335" s="318">
        <v>42216.81</v>
      </c>
      <c r="C26335" s="318">
        <f t="shared" si="600"/>
        <v>0.22799999999551801</v>
      </c>
      <c r="D26335" s="419">
        <f t="shared" si="601"/>
        <v>0.11399999999775901</v>
      </c>
      <c r="H26335" s="406"/>
      <c r="J26335" s="82">
        <v>51</v>
      </c>
      <c r="K26335" s="321">
        <v>4</v>
      </c>
    </row>
    <row r="26336" spans="1:11" x14ac:dyDescent="0.3">
      <c r="A26336" s="341">
        <v>44126.84374704861</v>
      </c>
      <c r="B26336" s="318">
        <v>42217.042000000001</v>
      </c>
      <c r="C26336" s="318">
        <f t="shared" si="600"/>
        <v>0.23200000000360887</v>
      </c>
      <c r="D26336" s="419">
        <f t="shared" si="601"/>
        <v>0.11600000000180444</v>
      </c>
      <c r="H26336" s="406"/>
      <c r="J26336" s="82">
        <v>52</v>
      </c>
      <c r="K26336" s="391">
        <v>1</v>
      </c>
    </row>
    <row r="26337" spans="1:11" x14ac:dyDescent="0.3">
      <c r="A26337" s="341">
        <v>44126.885413657408</v>
      </c>
      <c r="B26337" s="318">
        <v>42217.271999999997</v>
      </c>
      <c r="C26337" s="318">
        <f t="shared" si="600"/>
        <v>0.22999999999592546</v>
      </c>
      <c r="D26337" s="419">
        <f t="shared" si="601"/>
        <v>0.11499999999796273</v>
      </c>
      <c r="H26337" s="406"/>
      <c r="J26337" s="82">
        <v>53</v>
      </c>
      <c r="K26337" s="319">
        <v>2</v>
      </c>
    </row>
    <row r="26338" spans="1:11" x14ac:dyDescent="0.3">
      <c r="A26338" s="341">
        <v>44126.927080266207</v>
      </c>
      <c r="B26338" s="318">
        <v>42217.498</v>
      </c>
      <c r="C26338" s="318">
        <f t="shared" si="600"/>
        <v>0.22600000000238651</v>
      </c>
      <c r="D26338" s="419">
        <f t="shared" si="601"/>
        <v>0.11300000000119326</v>
      </c>
      <c r="H26338" s="406"/>
      <c r="J26338" s="82">
        <v>54</v>
      </c>
      <c r="K26338" s="320">
        <v>3</v>
      </c>
    </row>
    <row r="26339" spans="1:11" x14ac:dyDescent="0.3">
      <c r="A26339" s="341">
        <v>44126.968746874998</v>
      </c>
      <c r="B26339" s="318">
        <v>42217.722000000002</v>
      </c>
      <c r="C26339" s="318">
        <f t="shared" si="600"/>
        <v>0.22400000000197906</v>
      </c>
      <c r="D26339" s="419">
        <f t="shared" si="601"/>
        <v>0.11200000000098953</v>
      </c>
      <c r="E26339" s="336">
        <f>SUM(C26316:C26339)*7.4805194805</f>
        <v>42.062961038848449</v>
      </c>
      <c r="F26339" s="324">
        <f>AVERAGE(D26316:D26339)</f>
        <v>0.11714583333332484</v>
      </c>
      <c r="G26339" s="324">
        <f>_xlfn.STDEV.S(D26316:D26339)</f>
        <v>3.278650195262241E-3</v>
      </c>
      <c r="H26339" s="406"/>
      <c r="J26339" s="82">
        <v>55</v>
      </c>
      <c r="K26339" s="321">
        <v>4</v>
      </c>
    </row>
    <row r="26340" spans="1:11" x14ac:dyDescent="0.3">
      <c r="A26340" s="341">
        <v>44127.010413483797</v>
      </c>
      <c r="B26340" s="318">
        <v>42217.957999999999</v>
      </c>
      <c r="C26340" s="318">
        <f t="shared" si="600"/>
        <v>0.23599999999714782</v>
      </c>
      <c r="D26340" s="419">
        <f t="shared" si="601"/>
        <v>0.11799999999857391</v>
      </c>
      <c r="H26340" s="406"/>
      <c r="J26340" s="82">
        <v>56</v>
      </c>
      <c r="K26340" s="391">
        <v>1</v>
      </c>
    </row>
    <row r="26341" spans="1:11" x14ac:dyDescent="0.3">
      <c r="A26341" s="341">
        <v>44127.052080092595</v>
      </c>
      <c r="B26341" s="318">
        <v>42218.192999999999</v>
      </c>
      <c r="C26341" s="318">
        <f t="shared" si="600"/>
        <v>0.23500000000058208</v>
      </c>
      <c r="D26341" s="419">
        <f t="shared" si="601"/>
        <v>0.11750000000029104</v>
      </c>
      <c r="H26341" s="406"/>
      <c r="J26341" s="82">
        <v>57</v>
      </c>
      <c r="K26341" s="319">
        <v>2</v>
      </c>
    </row>
    <row r="26342" spans="1:11" x14ac:dyDescent="0.3">
      <c r="A26342" s="341">
        <v>44127.093746701386</v>
      </c>
      <c r="B26342" s="318">
        <v>42218.428</v>
      </c>
      <c r="C26342" s="318">
        <f t="shared" si="600"/>
        <v>0.23500000000058208</v>
      </c>
      <c r="D26342" s="419">
        <f t="shared" si="601"/>
        <v>0.11750000000029104</v>
      </c>
      <c r="H26342" s="406"/>
      <c r="J26342" s="82">
        <v>58</v>
      </c>
      <c r="K26342" s="320">
        <v>3</v>
      </c>
    </row>
    <row r="26343" spans="1:11" x14ac:dyDescent="0.3">
      <c r="A26343" s="341">
        <v>44127.135413310185</v>
      </c>
      <c r="B26343" s="318">
        <v>42218.66</v>
      </c>
      <c r="C26343" s="318">
        <f t="shared" si="600"/>
        <v>0.23200000000360887</v>
      </c>
      <c r="D26343" s="419">
        <f t="shared" si="601"/>
        <v>0.11600000000180444</v>
      </c>
      <c r="H26343" s="406"/>
      <c r="J26343" s="82">
        <v>59</v>
      </c>
      <c r="K26343" s="321">
        <v>4</v>
      </c>
    </row>
    <row r="26344" spans="1:11" x14ac:dyDescent="0.3">
      <c r="A26344" s="341">
        <v>44127.177079918984</v>
      </c>
      <c r="B26344" s="318">
        <v>42218.898000000001</v>
      </c>
      <c r="C26344" s="318">
        <f t="shared" si="600"/>
        <v>0.23799999999755528</v>
      </c>
      <c r="D26344" s="419">
        <f t="shared" si="601"/>
        <v>0.11899999999877764</v>
      </c>
      <c r="H26344" s="406"/>
      <c r="J26344" s="82">
        <v>60</v>
      </c>
      <c r="K26344" s="391">
        <v>1</v>
      </c>
    </row>
    <row r="26345" spans="1:11" x14ac:dyDescent="0.3">
      <c r="A26345" s="341">
        <v>44127.218746527775</v>
      </c>
      <c r="B26345" s="318">
        <v>42219.142</v>
      </c>
      <c r="C26345" s="318">
        <f t="shared" si="600"/>
        <v>0.24399999999877764</v>
      </c>
      <c r="D26345" s="419">
        <f t="shared" si="601"/>
        <v>0.12199999999938882</v>
      </c>
      <c r="H26345" s="406"/>
      <c r="J26345" s="82">
        <v>61</v>
      </c>
      <c r="K26345" s="319">
        <v>2</v>
      </c>
    </row>
    <row r="26346" spans="1:11" x14ac:dyDescent="0.3">
      <c r="A26346" s="341">
        <v>44127.260413136573</v>
      </c>
      <c r="B26346" s="318">
        <v>42219.383999999998</v>
      </c>
      <c r="C26346" s="318">
        <f t="shared" si="600"/>
        <v>0.24199999999837019</v>
      </c>
      <c r="D26346" s="419">
        <f t="shared" si="601"/>
        <v>0.12099999999918509</v>
      </c>
      <c r="H26346" s="406"/>
      <c r="J26346" s="82">
        <v>62</v>
      </c>
      <c r="K26346" s="320">
        <v>3</v>
      </c>
    </row>
    <row r="26347" spans="1:11" x14ac:dyDescent="0.3">
      <c r="A26347" s="341">
        <v>44127.302079745372</v>
      </c>
      <c r="B26347" s="318">
        <v>42219.618999999999</v>
      </c>
      <c r="C26347" s="318">
        <f t="shared" si="600"/>
        <v>0.23500000000058208</v>
      </c>
      <c r="D26347" s="419">
        <f t="shared" si="601"/>
        <v>0.11750000000029104</v>
      </c>
      <c r="H26347" s="406"/>
      <c r="J26347" s="82">
        <v>63</v>
      </c>
      <c r="K26347" s="321">
        <v>4</v>
      </c>
    </row>
    <row r="26348" spans="1:11" x14ac:dyDescent="0.3">
      <c r="A26348" s="341">
        <v>44127.343746354163</v>
      </c>
      <c r="B26348" s="318">
        <v>42219.86</v>
      </c>
      <c r="C26348" s="318">
        <f t="shared" si="600"/>
        <v>0.24100000000180444</v>
      </c>
      <c r="D26348" s="419">
        <f t="shared" si="601"/>
        <v>0.12050000000090222</v>
      </c>
      <c r="H26348" s="406"/>
      <c r="J26348" s="82">
        <v>64</v>
      </c>
      <c r="K26348" s="391">
        <v>1</v>
      </c>
    </row>
    <row r="26349" spans="1:11" x14ac:dyDescent="0.3">
      <c r="A26349" s="341">
        <v>44127.385412962962</v>
      </c>
      <c r="B26349" s="318">
        <v>42220.101999999999</v>
      </c>
      <c r="C26349" s="318">
        <f t="shared" si="600"/>
        <v>0.24199999999837019</v>
      </c>
      <c r="D26349" s="419">
        <f t="shared" si="601"/>
        <v>0.12099999999918509</v>
      </c>
      <c r="H26349" s="406"/>
      <c r="J26349" s="82">
        <v>65</v>
      </c>
      <c r="K26349" s="319">
        <v>2</v>
      </c>
    </row>
    <row r="26350" spans="1:11" x14ac:dyDescent="0.3">
      <c r="A26350" s="341">
        <v>44127.42707957176</v>
      </c>
      <c r="B26350" s="318">
        <v>42220.339</v>
      </c>
      <c r="C26350" s="318">
        <f t="shared" si="600"/>
        <v>0.23700000000098953</v>
      </c>
      <c r="D26350" s="419">
        <f t="shared" si="601"/>
        <v>0.11850000000049477</v>
      </c>
      <c r="H26350" s="406"/>
      <c r="J26350" s="82">
        <v>66</v>
      </c>
      <c r="K26350" s="320">
        <v>3</v>
      </c>
    </row>
    <row r="26351" spans="1:11" x14ac:dyDescent="0.3">
      <c r="A26351" s="341">
        <v>44127.468746180559</v>
      </c>
      <c r="B26351" s="318">
        <v>42220.571000000004</v>
      </c>
      <c r="C26351" s="318">
        <f t="shared" si="600"/>
        <v>0.23200000000360887</v>
      </c>
      <c r="D26351" s="419">
        <f t="shared" si="601"/>
        <v>0.11600000000180444</v>
      </c>
      <c r="H26351" s="406"/>
      <c r="J26351" s="82">
        <v>67</v>
      </c>
      <c r="K26351" s="321">
        <v>4</v>
      </c>
    </row>
    <row r="26352" spans="1:11" x14ac:dyDescent="0.3">
      <c r="A26352" s="341">
        <v>44127.51041278935</v>
      </c>
      <c r="B26352" s="318">
        <v>42220.807999999997</v>
      </c>
      <c r="C26352" s="318">
        <f t="shared" si="600"/>
        <v>0.23699999999371357</v>
      </c>
      <c r="D26352" s="419">
        <f t="shared" si="601"/>
        <v>0.11849999999685679</v>
      </c>
      <c r="H26352" s="406"/>
      <c r="J26352" s="82">
        <v>68</v>
      </c>
      <c r="K26352" s="391">
        <v>1</v>
      </c>
    </row>
    <row r="26353" spans="1:12" x14ac:dyDescent="0.3">
      <c r="A26353" s="341">
        <v>44127.552079398149</v>
      </c>
      <c r="B26353" s="318">
        <v>42221.05</v>
      </c>
      <c r="C26353" s="318">
        <f t="shared" si="600"/>
        <v>0.24200000000564614</v>
      </c>
      <c r="D26353" s="419">
        <f t="shared" si="601"/>
        <v>0.12100000000282307</v>
      </c>
      <c r="H26353" s="406"/>
      <c r="J26353" s="82">
        <v>69</v>
      </c>
      <c r="K26353" s="319">
        <v>2</v>
      </c>
    </row>
    <row r="26354" spans="1:12" x14ac:dyDescent="0.3">
      <c r="A26354" s="341">
        <v>44127.593746006947</v>
      </c>
      <c r="B26354" s="318">
        <v>42221.288999999997</v>
      </c>
      <c r="C26354" s="318">
        <f t="shared" si="600"/>
        <v>0.23899999999412103</v>
      </c>
      <c r="D26354" s="419">
        <f t="shared" si="601"/>
        <v>0.11949999999706051</v>
      </c>
      <c r="H26354" s="406"/>
      <c r="J26354" s="82">
        <v>70</v>
      </c>
      <c r="K26354" s="320">
        <v>3</v>
      </c>
    </row>
    <row r="26355" spans="1:12" x14ac:dyDescent="0.3">
      <c r="A26355" s="341">
        <v>44127.635412615738</v>
      </c>
      <c r="B26355" s="318">
        <v>42221.519</v>
      </c>
      <c r="C26355" s="318">
        <f t="shared" si="600"/>
        <v>0.23000000000320142</v>
      </c>
      <c r="D26355" s="419">
        <f t="shared" si="601"/>
        <v>0.11500000000160071</v>
      </c>
      <c r="H26355" s="406"/>
      <c r="J26355" s="82">
        <v>71</v>
      </c>
      <c r="K26355" s="321">
        <v>4</v>
      </c>
    </row>
    <row r="26356" spans="1:12" x14ac:dyDescent="0.3">
      <c r="A26356" s="341">
        <v>44127.669444444444</v>
      </c>
      <c r="B26356" s="318">
        <v>42221.743999999999</v>
      </c>
      <c r="C26356" s="318">
        <f t="shared" si="600"/>
        <v>0.22499999999854481</v>
      </c>
      <c r="D26356" s="419">
        <f t="shared" si="601"/>
        <v>0.1124999999992724</v>
      </c>
      <c r="H26356" s="406"/>
      <c r="J26356" s="82">
        <v>1</v>
      </c>
      <c r="K26356" s="391">
        <v>1</v>
      </c>
      <c r="L26356" s="54" t="s">
        <v>415</v>
      </c>
    </row>
    <row r="26357" spans="1:12" x14ac:dyDescent="0.3">
      <c r="A26357" s="341">
        <v>44127.711805555555</v>
      </c>
      <c r="B26357" s="318">
        <v>42221.98</v>
      </c>
      <c r="C26357" s="318">
        <f t="shared" si="600"/>
        <v>0.23600000000442378</v>
      </c>
      <c r="D26357" s="419">
        <f t="shared" si="601"/>
        <v>0.11800000000221189</v>
      </c>
      <c r="H26357" s="406"/>
      <c r="J26357" s="82">
        <v>2</v>
      </c>
      <c r="K26357" s="319">
        <v>2</v>
      </c>
    </row>
    <row r="26358" spans="1:12" x14ac:dyDescent="0.3">
      <c r="A26358" s="341">
        <v>44127.753472222219</v>
      </c>
      <c r="B26358" s="318">
        <v>42222.218000000001</v>
      </c>
      <c r="C26358" s="318">
        <f t="shared" si="600"/>
        <v>0.23799999999755528</v>
      </c>
      <c r="D26358" s="419">
        <f t="shared" si="601"/>
        <v>0.11899999999877764</v>
      </c>
      <c r="H26358" s="406"/>
      <c r="J26358" s="82">
        <v>3</v>
      </c>
      <c r="K26358" s="320">
        <v>3</v>
      </c>
    </row>
    <row r="26359" spans="1:12" x14ac:dyDescent="0.3">
      <c r="A26359" s="341">
        <v>44127.795138888891</v>
      </c>
      <c r="B26359" s="318">
        <v>42222.442000000003</v>
      </c>
      <c r="C26359" s="318">
        <f t="shared" si="600"/>
        <v>0.22400000000197906</v>
      </c>
      <c r="D26359" s="419">
        <f t="shared" si="601"/>
        <v>0.11200000000098953</v>
      </c>
      <c r="H26359" s="406"/>
      <c r="J26359" s="82">
        <v>4</v>
      </c>
      <c r="K26359" s="321">
        <v>4</v>
      </c>
    </row>
    <row r="26360" spans="1:12" x14ac:dyDescent="0.3">
      <c r="A26360" s="341">
        <v>44127.836805555555</v>
      </c>
      <c r="B26360" s="318">
        <v>42222.667999999998</v>
      </c>
      <c r="C26360" s="318">
        <f t="shared" si="600"/>
        <v>0.22599999999511056</v>
      </c>
      <c r="D26360" s="419">
        <f t="shared" si="601"/>
        <v>0.11299999999755528</v>
      </c>
      <c r="H26360" s="406"/>
      <c r="J26360" s="82">
        <v>5</v>
      </c>
      <c r="K26360" s="391">
        <v>1</v>
      </c>
    </row>
    <row r="26361" spans="1:12" x14ac:dyDescent="0.3">
      <c r="A26361" s="341">
        <v>44127.878472164353</v>
      </c>
      <c r="B26361" s="318">
        <v>42222.9</v>
      </c>
      <c r="C26361" s="318">
        <f t="shared" si="600"/>
        <v>0.23200000000360887</v>
      </c>
      <c r="D26361" s="419">
        <f t="shared" si="601"/>
        <v>0.11600000000180444</v>
      </c>
      <c r="H26361" s="406"/>
      <c r="J26361" s="82">
        <v>6</v>
      </c>
      <c r="K26361" s="319">
        <v>2</v>
      </c>
    </row>
    <row r="26362" spans="1:12" x14ac:dyDescent="0.3">
      <c r="A26362" s="341">
        <v>44127.920138831018</v>
      </c>
      <c r="B26362" s="318">
        <v>42223.131999999998</v>
      </c>
      <c r="C26362" s="318">
        <f t="shared" si="600"/>
        <v>0.23199999999633292</v>
      </c>
      <c r="D26362" s="419">
        <f t="shared" si="601"/>
        <v>0.11599999999816646</v>
      </c>
      <c r="H26362" s="406"/>
      <c r="J26362" s="82">
        <v>7</v>
      </c>
      <c r="K26362" s="320">
        <v>3</v>
      </c>
    </row>
    <row r="26363" spans="1:12" x14ac:dyDescent="0.3">
      <c r="A26363" s="341">
        <v>44127.961805497682</v>
      </c>
      <c r="B26363" s="318">
        <v>42223.360000000001</v>
      </c>
      <c r="C26363" s="318">
        <f t="shared" si="600"/>
        <v>0.22800000000279397</v>
      </c>
      <c r="D26363" s="419">
        <f t="shared" si="601"/>
        <v>0.11400000000139698</v>
      </c>
      <c r="E26363" s="336">
        <f>SUM(C26340:C26363)*7.4805194805</f>
        <v>42.1751688310516</v>
      </c>
      <c r="F26363" s="324">
        <f>AVERAGE(D26340:D26363)</f>
        <v>0.11745833333331272</v>
      </c>
      <c r="G26363" s="324">
        <f>_xlfn.STDEV.S(D26340:D26363)</f>
        <v>2.7971906193911488E-3</v>
      </c>
      <c r="H26363" s="406"/>
      <c r="J26363" s="82">
        <v>8</v>
      </c>
      <c r="K26363" s="321">
        <v>4</v>
      </c>
    </row>
    <row r="26364" spans="1:12" x14ac:dyDescent="0.3">
      <c r="A26364" s="341">
        <v>44128.003472164353</v>
      </c>
      <c r="B26364" s="318">
        <v>42223.587</v>
      </c>
      <c r="C26364" s="318">
        <f t="shared" si="600"/>
        <v>0.22699999999895226</v>
      </c>
      <c r="D26364" s="419">
        <f t="shared" si="601"/>
        <v>0.11349999999947613</v>
      </c>
      <c r="H26364" s="406"/>
      <c r="J26364" s="82">
        <v>9</v>
      </c>
      <c r="K26364" s="391">
        <v>1</v>
      </c>
    </row>
    <row r="26365" spans="1:12" x14ac:dyDescent="0.3">
      <c r="A26365" s="341">
        <v>44128.045138831018</v>
      </c>
      <c r="B26365" s="318">
        <v>42223.819000000003</v>
      </c>
      <c r="C26365" s="318">
        <f t="shared" si="600"/>
        <v>0.23200000000360887</v>
      </c>
      <c r="D26365" s="419">
        <f t="shared" si="601"/>
        <v>0.11600000000180444</v>
      </c>
      <c r="H26365" s="406"/>
      <c r="J26365" s="82">
        <v>10</v>
      </c>
      <c r="K26365" s="319">
        <v>2</v>
      </c>
    </row>
    <row r="26366" spans="1:12" x14ac:dyDescent="0.3">
      <c r="A26366" s="341">
        <v>44128.086805497682</v>
      </c>
      <c r="B26366" s="318">
        <v>42224.057999999997</v>
      </c>
      <c r="C26366" s="318">
        <f t="shared" si="600"/>
        <v>0.23899999999412103</v>
      </c>
      <c r="D26366" s="419">
        <f t="shared" si="601"/>
        <v>0.11949999999706051</v>
      </c>
      <c r="H26366" s="406"/>
      <c r="J26366" s="82">
        <v>11</v>
      </c>
      <c r="K26366" s="320">
        <v>3</v>
      </c>
    </row>
    <row r="26367" spans="1:12" x14ac:dyDescent="0.3">
      <c r="A26367" s="341">
        <v>44128.128472164353</v>
      </c>
      <c r="B26367" s="318">
        <v>42224.294000000002</v>
      </c>
      <c r="C26367" s="318">
        <f t="shared" si="600"/>
        <v>0.23600000000442378</v>
      </c>
      <c r="D26367" s="419">
        <f t="shared" si="601"/>
        <v>0.11800000000221189</v>
      </c>
      <c r="H26367" s="406"/>
      <c r="J26367" s="82">
        <v>12</v>
      </c>
      <c r="K26367" s="321">
        <v>4</v>
      </c>
    </row>
    <row r="26368" spans="1:12" x14ac:dyDescent="0.3">
      <c r="A26368" s="341">
        <v>44128.170138831018</v>
      </c>
      <c r="B26368" s="318">
        <v>42224.531000000003</v>
      </c>
      <c r="C26368" s="318">
        <f t="shared" si="600"/>
        <v>0.23700000000098953</v>
      </c>
      <c r="D26368" s="419">
        <f t="shared" si="601"/>
        <v>0.11850000000049477</v>
      </c>
      <c r="H26368" s="406"/>
      <c r="J26368" s="82">
        <v>13</v>
      </c>
      <c r="K26368" s="391">
        <v>1</v>
      </c>
    </row>
    <row r="26369" spans="1:11" x14ac:dyDescent="0.3">
      <c r="A26369" s="341">
        <v>44128.211805497682</v>
      </c>
      <c r="B26369" s="318">
        <v>42224.766000000003</v>
      </c>
      <c r="C26369" s="318">
        <f t="shared" si="600"/>
        <v>0.23500000000058208</v>
      </c>
      <c r="D26369" s="419">
        <f t="shared" si="601"/>
        <v>0.11750000000029104</v>
      </c>
      <c r="H26369" s="406"/>
      <c r="J26369" s="82">
        <v>14</v>
      </c>
      <c r="K26369" s="319">
        <v>2</v>
      </c>
    </row>
    <row r="26370" spans="1:11" x14ac:dyDescent="0.3">
      <c r="A26370" s="341">
        <v>44128.253472164353</v>
      </c>
      <c r="B26370" s="318">
        <v>42225.004999999997</v>
      </c>
      <c r="C26370" s="318">
        <f t="shared" si="600"/>
        <v>0.23899999999412103</v>
      </c>
      <c r="D26370" s="419">
        <f t="shared" si="601"/>
        <v>0.11949999999706051</v>
      </c>
      <c r="H26370" s="406"/>
      <c r="J26370" s="82">
        <v>15</v>
      </c>
      <c r="K26370" s="320">
        <v>3</v>
      </c>
    </row>
    <row r="26371" spans="1:11" x14ac:dyDescent="0.3">
      <c r="A26371" s="341">
        <v>44128.295138831018</v>
      </c>
      <c r="B26371" s="318">
        <v>42225.248</v>
      </c>
      <c r="C26371" s="318">
        <f t="shared" si="600"/>
        <v>0.24300000000221189</v>
      </c>
      <c r="D26371" s="419">
        <f t="shared" si="601"/>
        <v>0.12150000000110595</v>
      </c>
      <c r="H26371" s="406"/>
      <c r="J26371" s="82">
        <v>16</v>
      </c>
      <c r="K26371" s="321">
        <v>4</v>
      </c>
    </row>
    <row r="26372" spans="1:11" x14ac:dyDescent="0.3">
      <c r="A26372" s="341">
        <v>44128.336805497682</v>
      </c>
      <c r="B26372" s="318">
        <v>42225.483</v>
      </c>
      <c r="C26372" s="318">
        <f t="shared" si="600"/>
        <v>0.23500000000058208</v>
      </c>
      <c r="D26372" s="419">
        <f t="shared" si="601"/>
        <v>0.11750000000029104</v>
      </c>
      <c r="H26372" s="406"/>
      <c r="J26372" s="82">
        <v>17</v>
      </c>
      <c r="K26372" s="391">
        <v>1</v>
      </c>
    </row>
    <row r="26373" spans="1:11" x14ac:dyDescent="0.3">
      <c r="A26373" s="341">
        <v>44128.378472164353</v>
      </c>
      <c r="B26373" s="318">
        <v>42225.718999999997</v>
      </c>
      <c r="C26373" s="318">
        <f t="shared" si="600"/>
        <v>0.23599999999714782</v>
      </c>
      <c r="D26373" s="419">
        <f t="shared" si="601"/>
        <v>0.11799999999857391</v>
      </c>
      <c r="H26373" s="406"/>
      <c r="J26373" s="82">
        <v>18</v>
      </c>
      <c r="K26373" s="319">
        <v>2</v>
      </c>
    </row>
    <row r="26374" spans="1:11" x14ac:dyDescent="0.3">
      <c r="A26374" s="341">
        <v>44128.420138831018</v>
      </c>
      <c r="B26374" s="318">
        <v>42225.959000000003</v>
      </c>
      <c r="C26374" s="318">
        <f t="shared" si="600"/>
        <v>0.24000000000523869</v>
      </c>
      <c r="D26374" s="419">
        <f t="shared" si="601"/>
        <v>0.12000000000261934</v>
      </c>
      <c r="H26374" s="406"/>
      <c r="J26374" s="82">
        <v>19</v>
      </c>
      <c r="K26374" s="320">
        <v>3</v>
      </c>
    </row>
    <row r="26375" spans="1:11" x14ac:dyDescent="0.3">
      <c r="A26375" s="341">
        <v>44128.461805497682</v>
      </c>
      <c r="B26375" s="318">
        <v>42226.197999999997</v>
      </c>
      <c r="C26375" s="318">
        <f t="shared" si="600"/>
        <v>0.23899999999412103</v>
      </c>
      <c r="D26375" s="419">
        <f t="shared" si="601"/>
        <v>0.11949999999706051</v>
      </c>
      <c r="H26375" s="406"/>
      <c r="J26375" s="82">
        <v>20</v>
      </c>
      <c r="K26375" s="321">
        <v>4</v>
      </c>
    </row>
    <row r="26376" spans="1:11" x14ac:dyDescent="0.3">
      <c r="A26376" s="341">
        <v>44128.503472164353</v>
      </c>
      <c r="B26376" s="318">
        <v>42226.43</v>
      </c>
      <c r="C26376" s="318">
        <f t="shared" si="600"/>
        <v>0.23200000000360887</v>
      </c>
      <c r="D26376" s="419">
        <f t="shared" si="601"/>
        <v>0.11600000000180444</v>
      </c>
      <c r="H26376" s="406"/>
      <c r="J26376" s="82">
        <v>21</v>
      </c>
      <c r="K26376" s="391">
        <v>1</v>
      </c>
    </row>
    <row r="26377" spans="1:11" x14ac:dyDescent="0.3">
      <c r="A26377" s="341">
        <v>44128.545138831018</v>
      </c>
      <c r="B26377" s="318">
        <v>42226.66</v>
      </c>
      <c r="C26377" s="318">
        <f t="shared" si="600"/>
        <v>0.23000000000320142</v>
      </c>
      <c r="D26377" s="419">
        <f t="shared" si="601"/>
        <v>0.11500000000160071</v>
      </c>
      <c r="H26377" s="406"/>
      <c r="J26377" s="82">
        <v>22</v>
      </c>
      <c r="K26377" s="319">
        <v>2</v>
      </c>
    </row>
    <row r="26378" spans="1:11" x14ac:dyDescent="0.3">
      <c r="A26378" s="341">
        <v>44128.586805497682</v>
      </c>
      <c r="B26378" s="318">
        <v>42226.894999999997</v>
      </c>
      <c r="C26378" s="318">
        <f t="shared" si="600"/>
        <v>0.23499999999330612</v>
      </c>
      <c r="D26378" s="419">
        <f t="shared" si="601"/>
        <v>0.11749999999665306</v>
      </c>
      <c r="H26378" s="406"/>
      <c r="J26378" s="82">
        <v>23</v>
      </c>
      <c r="K26378" s="320">
        <v>3</v>
      </c>
    </row>
    <row r="26379" spans="1:11" x14ac:dyDescent="0.3">
      <c r="A26379" s="341">
        <v>44128.628472164353</v>
      </c>
      <c r="B26379" s="318">
        <v>42227.131000000001</v>
      </c>
      <c r="C26379" s="318">
        <f t="shared" si="600"/>
        <v>0.23600000000442378</v>
      </c>
      <c r="D26379" s="419">
        <f t="shared" si="601"/>
        <v>0.11800000000221189</v>
      </c>
      <c r="H26379" s="406"/>
      <c r="J26379" s="82">
        <v>24</v>
      </c>
      <c r="K26379" s="321">
        <v>4</v>
      </c>
    </row>
    <row r="26380" spans="1:11" x14ac:dyDescent="0.3">
      <c r="A26380" s="341">
        <v>44128.670138831018</v>
      </c>
      <c r="B26380" s="318">
        <v>42227.366999999998</v>
      </c>
      <c r="C26380" s="318">
        <f t="shared" si="600"/>
        <v>0.23599999999714782</v>
      </c>
      <c r="D26380" s="419">
        <f t="shared" si="601"/>
        <v>0.11799999999857391</v>
      </c>
      <c r="H26380" s="406"/>
      <c r="J26380" s="82">
        <v>25</v>
      </c>
      <c r="K26380" s="391">
        <v>1</v>
      </c>
    </row>
    <row r="26381" spans="1:11" x14ac:dyDescent="0.3">
      <c r="A26381" s="341">
        <v>44128.711805497682</v>
      </c>
      <c r="B26381" s="318">
        <v>42227.593000000001</v>
      </c>
      <c r="C26381" s="318">
        <f t="shared" si="600"/>
        <v>0.22600000000238651</v>
      </c>
      <c r="D26381" s="419">
        <f t="shared" si="601"/>
        <v>0.11300000000119326</v>
      </c>
      <c r="H26381" s="406"/>
      <c r="J26381" s="82">
        <v>26</v>
      </c>
      <c r="K26381" s="319">
        <v>2</v>
      </c>
    </row>
    <row r="26382" spans="1:11" x14ac:dyDescent="0.3">
      <c r="A26382" s="341">
        <v>44128.753472164353</v>
      </c>
      <c r="B26382" s="318">
        <v>42227.822999999997</v>
      </c>
      <c r="C26382" s="318">
        <f t="shared" si="600"/>
        <v>0.22999999999592546</v>
      </c>
      <c r="D26382" s="419">
        <f t="shared" si="601"/>
        <v>0.11499999999796273</v>
      </c>
      <c r="H26382" s="406"/>
      <c r="J26382" s="82">
        <v>27</v>
      </c>
      <c r="K26382" s="320">
        <v>3</v>
      </c>
    </row>
    <row r="26383" spans="1:11" x14ac:dyDescent="0.3">
      <c r="A26383" s="341">
        <v>44128.795138831018</v>
      </c>
      <c r="B26383" s="318">
        <v>42228.057999999997</v>
      </c>
      <c r="C26383" s="318">
        <f t="shared" si="600"/>
        <v>0.23500000000058208</v>
      </c>
      <c r="D26383" s="419">
        <f t="shared" si="601"/>
        <v>0.11750000000029104</v>
      </c>
      <c r="H26383" s="406"/>
      <c r="J26383" s="82">
        <v>28</v>
      </c>
      <c r="K26383" s="321">
        <v>4</v>
      </c>
    </row>
    <row r="26384" spans="1:11" x14ac:dyDescent="0.3">
      <c r="A26384" s="341">
        <v>44128.836805497682</v>
      </c>
      <c r="B26384" s="318">
        <v>42228.288999999997</v>
      </c>
      <c r="C26384" s="318">
        <f t="shared" si="600"/>
        <v>0.23099999999976717</v>
      </c>
      <c r="D26384" s="419">
        <f t="shared" si="601"/>
        <v>0.11549999999988358</v>
      </c>
      <c r="H26384" s="406"/>
      <c r="J26384" s="82">
        <v>29</v>
      </c>
      <c r="K26384" s="391">
        <v>1</v>
      </c>
    </row>
    <row r="26385" spans="1:11" x14ac:dyDescent="0.3">
      <c r="A26385" s="341">
        <v>44128.878472164353</v>
      </c>
      <c r="B26385" s="318">
        <v>42228.521000000001</v>
      </c>
      <c r="C26385" s="318">
        <f t="shared" si="600"/>
        <v>0.23200000000360887</v>
      </c>
      <c r="D26385" s="419">
        <f t="shared" si="601"/>
        <v>0.11600000000180444</v>
      </c>
      <c r="H26385" s="406"/>
      <c r="J26385" s="82">
        <v>30</v>
      </c>
      <c r="K26385" s="319">
        <v>2</v>
      </c>
    </row>
    <row r="26386" spans="1:11" x14ac:dyDescent="0.3">
      <c r="A26386" s="341">
        <v>44128.920138831018</v>
      </c>
      <c r="B26386" s="318">
        <v>42228.748</v>
      </c>
      <c r="C26386" s="318">
        <f t="shared" si="600"/>
        <v>0.22699999999895226</v>
      </c>
      <c r="D26386" s="419">
        <f t="shared" si="601"/>
        <v>0.11349999999947613</v>
      </c>
      <c r="H26386" s="406"/>
      <c r="J26386" s="82">
        <v>31</v>
      </c>
      <c r="K26386" s="320">
        <v>3</v>
      </c>
    </row>
    <row r="26387" spans="1:11" x14ac:dyDescent="0.3">
      <c r="A26387" s="341">
        <v>44128.961805497682</v>
      </c>
      <c r="B26387" s="318">
        <v>42228.982000000004</v>
      </c>
      <c r="C26387" s="318">
        <f t="shared" si="600"/>
        <v>0.23400000000401633</v>
      </c>
      <c r="D26387" s="419">
        <f t="shared" si="601"/>
        <v>0.11700000000200816</v>
      </c>
      <c r="E26387" s="336">
        <f>SUM(C26364:C26387)*7.4805194805</f>
        <v>42.05548051939364</v>
      </c>
      <c r="F26387" s="324">
        <f>AVERAGE(D26364:D26387)</f>
        <v>0.11712500000006305</v>
      </c>
      <c r="G26387" s="324">
        <f>_xlfn.STDEV.S(D26364:D26387)</f>
        <v>2.1732064066160256E-3</v>
      </c>
      <c r="H26387" s="406"/>
      <c r="J26387" s="82">
        <v>32</v>
      </c>
      <c r="K26387" s="321">
        <v>4</v>
      </c>
    </row>
    <row r="26388" spans="1:11" x14ac:dyDescent="0.3">
      <c r="A26388" s="341">
        <v>44129.003472164353</v>
      </c>
      <c r="B26388" s="318">
        <v>42229.218999999997</v>
      </c>
      <c r="C26388" s="318">
        <f t="shared" si="600"/>
        <v>0.23699999999371357</v>
      </c>
      <c r="D26388" s="419">
        <f t="shared" si="601"/>
        <v>0.11849999999685679</v>
      </c>
      <c r="H26388" s="406"/>
      <c r="J26388" s="82">
        <v>33</v>
      </c>
      <c r="K26388" s="391">
        <v>1</v>
      </c>
    </row>
    <row r="26389" spans="1:11" x14ac:dyDescent="0.3">
      <c r="A26389" s="341">
        <v>44129.045138831018</v>
      </c>
      <c r="B26389" s="318">
        <v>42229.451999999997</v>
      </c>
      <c r="C26389" s="318">
        <f t="shared" si="600"/>
        <v>0.23300000000017462</v>
      </c>
      <c r="D26389" s="419">
        <f t="shared" si="601"/>
        <v>0.11650000000008731</v>
      </c>
      <c r="H26389" s="406"/>
      <c r="J26389" s="82">
        <v>34</v>
      </c>
      <c r="K26389" s="319">
        <v>2</v>
      </c>
    </row>
    <row r="26390" spans="1:11" x14ac:dyDescent="0.3">
      <c r="A26390" s="341">
        <v>44129.086805497682</v>
      </c>
      <c r="B26390" s="318">
        <v>42229.68</v>
      </c>
      <c r="C26390" s="318">
        <f t="shared" si="600"/>
        <v>0.22800000000279397</v>
      </c>
      <c r="D26390" s="419">
        <f t="shared" si="601"/>
        <v>0.11400000000139698</v>
      </c>
      <c r="H26390" s="406"/>
      <c r="J26390" s="82">
        <v>35</v>
      </c>
      <c r="K26390" s="320">
        <v>3</v>
      </c>
    </row>
    <row r="26391" spans="1:11" x14ac:dyDescent="0.3">
      <c r="A26391" s="341">
        <v>44129.128472164353</v>
      </c>
      <c r="B26391" s="318">
        <v>42229.917999999998</v>
      </c>
      <c r="C26391" s="318">
        <f t="shared" si="600"/>
        <v>0.23799999999755528</v>
      </c>
      <c r="D26391" s="419">
        <f t="shared" si="601"/>
        <v>0.11899999999877764</v>
      </c>
      <c r="H26391" s="406"/>
      <c r="J26391" s="82">
        <v>36</v>
      </c>
      <c r="K26391" s="321">
        <v>4</v>
      </c>
    </row>
    <row r="26392" spans="1:11" x14ac:dyDescent="0.3">
      <c r="A26392" s="341">
        <v>44129.170138831018</v>
      </c>
      <c r="B26392" s="318">
        <v>42230.154999999999</v>
      </c>
      <c r="C26392" s="318">
        <f t="shared" si="600"/>
        <v>0.23700000000098953</v>
      </c>
      <c r="D26392" s="419">
        <f t="shared" si="601"/>
        <v>0.11850000000049477</v>
      </c>
      <c r="H26392" s="406"/>
      <c r="J26392" s="82">
        <v>37</v>
      </c>
      <c r="K26392" s="391">
        <v>1</v>
      </c>
    </row>
    <row r="26393" spans="1:11" x14ac:dyDescent="0.3">
      <c r="A26393" s="341">
        <v>44129.211805497682</v>
      </c>
      <c r="B26393" s="318">
        <v>42230.398000000001</v>
      </c>
      <c r="C26393" s="318">
        <f t="shared" si="600"/>
        <v>0.24300000000221189</v>
      </c>
      <c r="D26393" s="419">
        <f t="shared" si="601"/>
        <v>0.12150000000110595</v>
      </c>
      <c r="H26393" s="406"/>
      <c r="J26393" s="82">
        <v>38</v>
      </c>
      <c r="K26393" s="319">
        <v>2</v>
      </c>
    </row>
    <row r="26394" spans="1:11" x14ac:dyDescent="0.3">
      <c r="A26394" s="341">
        <v>44129.253472164353</v>
      </c>
      <c r="B26394" s="318">
        <v>42230.631000000001</v>
      </c>
      <c r="C26394" s="318">
        <f t="shared" si="600"/>
        <v>0.23300000000017462</v>
      </c>
      <c r="D26394" s="419">
        <f t="shared" si="601"/>
        <v>0.11650000000008731</v>
      </c>
      <c r="H26394" s="406"/>
      <c r="J26394" s="82">
        <v>39</v>
      </c>
      <c r="K26394" s="320">
        <v>3</v>
      </c>
    </row>
    <row r="26395" spans="1:11" x14ac:dyDescent="0.3">
      <c r="A26395" s="341">
        <v>44129.295138831018</v>
      </c>
      <c r="B26395" s="318">
        <v>42230.87</v>
      </c>
      <c r="C26395" s="318">
        <f t="shared" si="600"/>
        <v>0.23900000000139698</v>
      </c>
      <c r="D26395" s="419">
        <f t="shared" si="601"/>
        <v>0.11950000000069849</v>
      </c>
      <c r="H26395" s="406"/>
      <c r="J26395" s="82">
        <v>40</v>
      </c>
      <c r="K26395" s="321">
        <v>4</v>
      </c>
    </row>
    <row r="26396" spans="1:11" x14ac:dyDescent="0.3">
      <c r="A26396" s="341">
        <v>44129.336805497682</v>
      </c>
      <c r="B26396" s="318">
        <v>42231.11</v>
      </c>
      <c r="C26396" s="318">
        <f t="shared" si="600"/>
        <v>0.23999999999796273</v>
      </c>
      <c r="D26396" s="419">
        <f t="shared" si="601"/>
        <v>0.11999999999898137</v>
      </c>
      <c r="H26396" s="406"/>
      <c r="J26396" s="82">
        <v>41</v>
      </c>
      <c r="K26396" s="391">
        <v>1</v>
      </c>
    </row>
    <row r="26397" spans="1:11" x14ac:dyDescent="0.3">
      <c r="A26397" s="341">
        <v>44129.378472164353</v>
      </c>
      <c r="B26397" s="318">
        <v>42231.349000000002</v>
      </c>
      <c r="C26397" s="318">
        <f t="shared" si="600"/>
        <v>0.23900000000139698</v>
      </c>
      <c r="D26397" s="419">
        <f t="shared" si="601"/>
        <v>0.11950000000069849</v>
      </c>
      <c r="H26397" s="406"/>
      <c r="J26397" s="82">
        <v>42</v>
      </c>
      <c r="K26397" s="319">
        <v>2</v>
      </c>
    </row>
    <row r="26398" spans="1:11" x14ac:dyDescent="0.3">
      <c r="A26398" s="341">
        <v>44129.420138831018</v>
      </c>
      <c r="B26398" s="318">
        <v>42231.58</v>
      </c>
      <c r="C26398" s="318">
        <f t="shared" si="600"/>
        <v>0.23099999999976717</v>
      </c>
      <c r="D26398" s="419">
        <f t="shared" si="601"/>
        <v>0.11549999999988358</v>
      </c>
      <c r="H26398" s="406"/>
      <c r="J26398" s="82">
        <v>43</v>
      </c>
      <c r="K26398" s="320">
        <v>3</v>
      </c>
    </row>
    <row r="26399" spans="1:11" x14ac:dyDescent="0.3">
      <c r="A26399" s="341">
        <v>44129.461805497682</v>
      </c>
      <c r="B26399" s="318">
        <v>42231.811999999998</v>
      </c>
      <c r="C26399" s="318">
        <f t="shared" si="600"/>
        <v>0.23199999999633292</v>
      </c>
      <c r="D26399" s="419">
        <f t="shared" si="601"/>
        <v>0.11599999999816646</v>
      </c>
      <c r="H26399" s="406"/>
      <c r="J26399" s="82">
        <v>44</v>
      </c>
      <c r="K26399" s="321">
        <v>4</v>
      </c>
    </row>
    <row r="26400" spans="1:11" x14ac:dyDescent="0.3">
      <c r="A26400" s="341">
        <v>44129.503472164353</v>
      </c>
      <c r="B26400" s="318">
        <v>42232.05</v>
      </c>
      <c r="C26400" s="318">
        <f t="shared" si="600"/>
        <v>0.23800000000483124</v>
      </c>
      <c r="D26400" s="419">
        <f t="shared" si="601"/>
        <v>0.11900000000241562</v>
      </c>
      <c r="H26400" s="406"/>
      <c r="J26400" s="82">
        <v>45</v>
      </c>
      <c r="K26400" s="391">
        <v>1</v>
      </c>
    </row>
    <row r="26401" spans="1:11" x14ac:dyDescent="0.3">
      <c r="A26401" s="341">
        <v>44129.545138831018</v>
      </c>
      <c r="B26401" s="318">
        <v>42232.288</v>
      </c>
      <c r="C26401" s="318">
        <f t="shared" si="600"/>
        <v>0.23799999999755528</v>
      </c>
      <c r="D26401" s="419">
        <f t="shared" si="601"/>
        <v>0.11899999999877764</v>
      </c>
      <c r="H26401" s="406"/>
      <c r="J26401" s="82">
        <v>46</v>
      </c>
      <c r="K26401" s="319">
        <v>2</v>
      </c>
    </row>
    <row r="26402" spans="1:11" x14ac:dyDescent="0.3">
      <c r="A26402" s="341">
        <v>44129.586805497682</v>
      </c>
      <c r="B26402" s="318">
        <v>42232.52</v>
      </c>
      <c r="C26402" s="318">
        <f t="shared" si="600"/>
        <v>0.23199999999633292</v>
      </c>
      <c r="D26402" s="419">
        <f t="shared" si="601"/>
        <v>0.11599999999816646</v>
      </c>
      <c r="H26402" s="406"/>
      <c r="J26402" s="82">
        <v>47</v>
      </c>
      <c r="K26402" s="320">
        <v>3</v>
      </c>
    </row>
    <row r="26403" spans="1:11" x14ac:dyDescent="0.3">
      <c r="A26403" s="341">
        <v>44129.628472164353</v>
      </c>
      <c r="B26403" s="318">
        <v>42232.745999999999</v>
      </c>
      <c r="C26403" s="318">
        <f t="shared" si="600"/>
        <v>0.22600000000238651</v>
      </c>
      <c r="D26403" s="419">
        <f t="shared" si="601"/>
        <v>0.11300000000119326</v>
      </c>
      <c r="H26403" s="406"/>
      <c r="J26403" s="82">
        <v>48</v>
      </c>
      <c r="K26403" s="321">
        <v>4</v>
      </c>
    </row>
    <row r="26404" spans="1:11" x14ac:dyDescent="0.3">
      <c r="A26404" s="341">
        <v>44129.670138831018</v>
      </c>
      <c r="B26404" s="318">
        <v>42232.98</v>
      </c>
      <c r="C26404" s="318">
        <f t="shared" si="600"/>
        <v>0.23400000000401633</v>
      </c>
      <c r="D26404" s="419">
        <f t="shared" si="601"/>
        <v>0.11700000000200816</v>
      </c>
      <c r="H26404" s="406"/>
      <c r="J26404" s="82">
        <v>49</v>
      </c>
      <c r="K26404" s="391">
        <v>1</v>
      </c>
    </row>
    <row r="26405" spans="1:11" x14ac:dyDescent="0.3">
      <c r="A26405" s="341">
        <v>44129.711805497682</v>
      </c>
      <c r="B26405" s="318">
        <v>42233.218000000001</v>
      </c>
      <c r="C26405" s="318">
        <f t="shared" si="600"/>
        <v>0.23799999999755528</v>
      </c>
      <c r="D26405" s="419">
        <f t="shared" si="601"/>
        <v>0.11899999999877764</v>
      </c>
      <c r="H26405" s="406"/>
      <c r="J26405" s="82">
        <v>50</v>
      </c>
      <c r="K26405" s="319">
        <v>2</v>
      </c>
    </row>
    <row r="26406" spans="1:11" x14ac:dyDescent="0.3">
      <c r="A26406" s="341">
        <v>44129.753472164353</v>
      </c>
      <c r="B26406" s="318">
        <v>42233.451000000001</v>
      </c>
      <c r="C26406" s="318">
        <f t="shared" si="600"/>
        <v>0.23300000000017462</v>
      </c>
      <c r="D26406" s="419">
        <f t="shared" si="601"/>
        <v>0.11650000000008731</v>
      </c>
      <c r="H26406" s="406"/>
      <c r="J26406" s="82">
        <v>51</v>
      </c>
      <c r="K26406" s="320">
        <v>3</v>
      </c>
    </row>
    <row r="26407" spans="1:11" x14ac:dyDescent="0.3">
      <c r="A26407" s="341">
        <v>44129.795138831018</v>
      </c>
      <c r="B26407" s="318">
        <v>42233.678</v>
      </c>
      <c r="C26407" s="318">
        <f t="shared" si="600"/>
        <v>0.22699999999895226</v>
      </c>
      <c r="D26407" s="419">
        <f t="shared" si="601"/>
        <v>0.11349999999947613</v>
      </c>
      <c r="H26407" s="406"/>
      <c r="J26407" s="82">
        <v>52</v>
      </c>
      <c r="K26407" s="321">
        <v>4</v>
      </c>
    </row>
    <row r="26408" spans="1:11" x14ac:dyDescent="0.3">
      <c r="A26408" s="341">
        <v>44129.836805497682</v>
      </c>
      <c r="B26408" s="318">
        <v>42233.900999999998</v>
      </c>
      <c r="C26408" s="318">
        <f t="shared" si="600"/>
        <v>0.22299999999813735</v>
      </c>
      <c r="D26408" s="419">
        <f t="shared" si="601"/>
        <v>0.11149999999906868</v>
      </c>
      <c r="H26408" s="406"/>
      <c r="J26408" s="82">
        <v>53</v>
      </c>
      <c r="K26408" s="391">
        <v>1</v>
      </c>
    </row>
    <row r="26409" spans="1:11" x14ac:dyDescent="0.3">
      <c r="A26409" s="341">
        <v>44129.878472164353</v>
      </c>
      <c r="B26409" s="318">
        <v>42234.131999999998</v>
      </c>
      <c r="C26409" s="318">
        <f t="shared" si="600"/>
        <v>0.23099999999976717</v>
      </c>
      <c r="D26409" s="419">
        <f t="shared" si="601"/>
        <v>0.11549999999988358</v>
      </c>
      <c r="H26409" s="406"/>
      <c r="J26409" s="82">
        <v>54</v>
      </c>
      <c r="K26409" s="319">
        <v>2</v>
      </c>
    </row>
    <row r="26410" spans="1:11" x14ac:dyDescent="0.3">
      <c r="A26410" s="341">
        <v>44129.920138831018</v>
      </c>
      <c r="B26410" s="318">
        <v>42234.362000000001</v>
      </c>
      <c r="C26410" s="318">
        <f t="shared" si="600"/>
        <v>0.23000000000320142</v>
      </c>
      <c r="D26410" s="419">
        <f t="shared" si="601"/>
        <v>0.11500000000160071</v>
      </c>
      <c r="H26410" s="406"/>
      <c r="J26410" s="82">
        <v>55</v>
      </c>
      <c r="K26410" s="320">
        <v>3</v>
      </c>
    </row>
    <row r="26411" spans="1:11" x14ac:dyDescent="0.3">
      <c r="A26411" s="341">
        <v>44129.961805497682</v>
      </c>
      <c r="B26411" s="318">
        <v>42234.588000000003</v>
      </c>
      <c r="C26411" s="318">
        <f t="shared" si="600"/>
        <v>0.22600000000238651</v>
      </c>
      <c r="D26411" s="419">
        <f t="shared" si="601"/>
        <v>0.11300000000119326</v>
      </c>
      <c r="E26411" s="336">
        <f>SUM(C26388:C26411)*7.4805194805</f>
        <v>41.93579220768126</v>
      </c>
      <c r="F26411" s="324">
        <f>AVERAGE(D26388:D26411)</f>
        <v>0.11679166666666181</v>
      </c>
      <c r="G26411" s="324">
        <f>_xlfn.STDEV.S(D26388:D26411)</f>
        <v>2.6039963711235463E-3</v>
      </c>
      <c r="H26411" s="404"/>
      <c r="I26411" s="344">
        <f>AVERAGE(D26244:D26411)</f>
        <v>0.11705654761906426</v>
      </c>
      <c r="J26411" s="82">
        <v>56</v>
      </c>
      <c r="K26411" s="321">
        <v>4</v>
      </c>
    </row>
    <row r="26412" spans="1:11" x14ac:dyDescent="0.3">
      <c r="A26412" s="341">
        <v>44130.003472164353</v>
      </c>
      <c r="B26412" s="318">
        <v>42234.811999999998</v>
      </c>
      <c r="C26412" s="318">
        <f t="shared" ref="C26412:C26425" si="602">B26412-B26411</f>
        <v>0.2239999999947031</v>
      </c>
      <c r="D26412" s="419">
        <f t="shared" ref="D26412:D26428" si="603">C26412/2</f>
        <v>0.11199999999735155</v>
      </c>
      <c r="H26412" s="406"/>
      <c r="J26412" s="82">
        <v>57</v>
      </c>
      <c r="K26412" s="391">
        <v>1</v>
      </c>
    </row>
    <row r="26413" spans="1:11" x14ac:dyDescent="0.3">
      <c r="A26413" s="341">
        <v>44130.045138831018</v>
      </c>
      <c r="B26413" s="318">
        <v>42235.05</v>
      </c>
      <c r="C26413" s="318">
        <f t="shared" si="602"/>
        <v>0.23800000000483124</v>
      </c>
      <c r="D26413" s="419">
        <f t="shared" si="603"/>
        <v>0.11900000000241562</v>
      </c>
      <c r="H26413" s="406"/>
      <c r="J26413" s="82">
        <v>58</v>
      </c>
      <c r="K26413" s="319">
        <v>2</v>
      </c>
    </row>
    <row r="26414" spans="1:11" x14ac:dyDescent="0.3">
      <c r="A26414" s="341">
        <v>44130.086805497682</v>
      </c>
      <c r="B26414" s="318">
        <v>42235.29</v>
      </c>
      <c r="C26414" s="318">
        <f t="shared" si="602"/>
        <v>0.23999999999796273</v>
      </c>
      <c r="D26414" s="419">
        <f t="shared" si="603"/>
        <v>0.11999999999898137</v>
      </c>
      <c r="H26414" s="406"/>
      <c r="J26414" s="82">
        <v>59</v>
      </c>
      <c r="K26414" s="320">
        <v>3</v>
      </c>
    </row>
    <row r="26415" spans="1:11" x14ac:dyDescent="0.3">
      <c r="A26415" s="341">
        <v>44130.128472164353</v>
      </c>
      <c r="B26415" s="318">
        <v>42235.523000000001</v>
      </c>
      <c r="C26415" s="318">
        <f t="shared" si="602"/>
        <v>0.23300000000017462</v>
      </c>
      <c r="D26415" s="419">
        <f t="shared" si="603"/>
        <v>0.11650000000008731</v>
      </c>
      <c r="H26415" s="406"/>
      <c r="J26415" s="82">
        <v>60</v>
      </c>
      <c r="K26415" s="321">
        <v>4</v>
      </c>
    </row>
    <row r="26416" spans="1:11" x14ac:dyDescent="0.3">
      <c r="A26416" s="341">
        <v>44130.170138831018</v>
      </c>
      <c r="B26416" s="318">
        <v>42235.749000000003</v>
      </c>
      <c r="C26416" s="318">
        <f t="shared" si="602"/>
        <v>0.22600000000238651</v>
      </c>
      <c r="D26416" s="419">
        <f t="shared" si="603"/>
        <v>0.11300000000119326</v>
      </c>
      <c r="H26416" s="406"/>
      <c r="J26416" s="82">
        <v>61</v>
      </c>
      <c r="K26416" s="391">
        <v>1</v>
      </c>
    </row>
    <row r="26417" spans="1:12" x14ac:dyDescent="0.3">
      <c r="A26417" s="341">
        <v>44130.211805497682</v>
      </c>
      <c r="B26417" s="318">
        <v>42235.989000000001</v>
      </c>
      <c r="C26417" s="318">
        <f t="shared" si="602"/>
        <v>0.23999999999796273</v>
      </c>
      <c r="D26417" s="419">
        <f t="shared" si="603"/>
        <v>0.11999999999898137</v>
      </c>
      <c r="H26417" s="406"/>
      <c r="J26417" s="82">
        <v>62</v>
      </c>
      <c r="K26417" s="319">
        <v>2</v>
      </c>
    </row>
    <row r="26418" spans="1:12" x14ac:dyDescent="0.3">
      <c r="A26418" s="341">
        <v>44130.253472164353</v>
      </c>
      <c r="B26418" s="318">
        <v>42236.237000000001</v>
      </c>
      <c r="C26418" s="318">
        <f t="shared" si="602"/>
        <v>0.24799999999959255</v>
      </c>
      <c r="D26418" s="419">
        <f t="shared" si="603"/>
        <v>0.12399999999979627</v>
      </c>
      <c r="H26418" s="406"/>
      <c r="J26418" s="82">
        <v>63</v>
      </c>
      <c r="K26418" s="320">
        <v>3</v>
      </c>
    </row>
    <row r="26419" spans="1:12" x14ac:dyDescent="0.3">
      <c r="A26419" s="341">
        <v>44130.295138831018</v>
      </c>
      <c r="B26419" s="318">
        <v>42236.478000000003</v>
      </c>
      <c r="C26419" s="318">
        <f t="shared" si="602"/>
        <v>0.24100000000180444</v>
      </c>
      <c r="D26419" s="419">
        <f t="shared" si="603"/>
        <v>0.12050000000090222</v>
      </c>
      <c r="H26419" s="406"/>
      <c r="J26419" s="82">
        <v>64</v>
      </c>
      <c r="K26419" s="321">
        <v>4</v>
      </c>
    </row>
    <row r="26420" spans="1:12" x14ac:dyDescent="0.3">
      <c r="A26420" s="341">
        <v>44130.336805497682</v>
      </c>
      <c r="B26420" s="318">
        <v>42236.709000000003</v>
      </c>
      <c r="C26420" s="318">
        <f t="shared" si="602"/>
        <v>0.23099999999976717</v>
      </c>
      <c r="D26420" s="419">
        <f t="shared" si="603"/>
        <v>0.11549999999988358</v>
      </c>
      <c r="H26420" s="406"/>
      <c r="J26420" s="82">
        <v>65</v>
      </c>
      <c r="K26420" s="391">
        <v>1</v>
      </c>
    </row>
    <row r="26421" spans="1:12" x14ac:dyDescent="0.3">
      <c r="A26421" s="341">
        <v>44130.378472164353</v>
      </c>
      <c r="B26421" s="318">
        <v>42236.947999999997</v>
      </c>
      <c r="C26421" s="318">
        <f t="shared" si="602"/>
        <v>0.23899999999412103</v>
      </c>
      <c r="D26421" s="419">
        <f t="shared" si="603"/>
        <v>0.11949999999706051</v>
      </c>
      <c r="H26421" s="406"/>
      <c r="J26421" s="82">
        <v>66</v>
      </c>
      <c r="K26421" s="319">
        <v>2</v>
      </c>
    </row>
    <row r="26422" spans="1:12" x14ac:dyDescent="0.3">
      <c r="A26422" s="341">
        <v>44130.420138831018</v>
      </c>
      <c r="B26422" s="318">
        <v>42237.188999999998</v>
      </c>
      <c r="C26422" s="318">
        <f t="shared" si="602"/>
        <v>0.24100000000180444</v>
      </c>
      <c r="D26422" s="419">
        <f t="shared" si="603"/>
        <v>0.12050000000090222</v>
      </c>
      <c r="H26422" s="406"/>
      <c r="J26422" s="82">
        <v>67</v>
      </c>
      <c r="K26422" s="320">
        <v>3</v>
      </c>
    </row>
    <row r="26423" spans="1:12" x14ac:dyDescent="0.3">
      <c r="A26423" s="341">
        <v>44130.461805497682</v>
      </c>
      <c r="B26423" s="318">
        <v>42237.425000000003</v>
      </c>
      <c r="C26423" s="318">
        <f t="shared" si="602"/>
        <v>0.23600000000442378</v>
      </c>
      <c r="D26423" s="419">
        <f t="shared" si="603"/>
        <v>0.11800000000221189</v>
      </c>
      <c r="H26423" s="406"/>
      <c r="J26423" s="82">
        <v>68</v>
      </c>
      <c r="K26423" s="321">
        <v>4</v>
      </c>
    </row>
    <row r="26424" spans="1:12" x14ac:dyDescent="0.3">
      <c r="A26424" s="341">
        <v>44130.503472164353</v>
      </c>
      <c r="B26424" s="318">
        <v>42237.654000000002</v>
      </c>
      <c r="C26424" s="318">
        <f t="shared" si="602"/>
        <v>0.22899999999935972</v>
      </c>
      <c r="D26424" s="419">
        <f t="shared" si="603"/>
        <v>0.11449999999967986</v>
      </c>
      <c r="H26424" s="406"/>
      <c r="J26424" s="82">
        <v>69</v>
      </c>
      <c r="K26424" s="391">
        <v>1</v>
      </c>
    </row>
    <row r="26425" spans="1:12" x14ac:dyDescent="0.3">
      <c r="A26425" s="341">
        <v>44130.545138831018</v>
      </c>
      <c r="B26425" s="318">
        <v>42237.889000000003</v>
      </c>
      <c r="C26425" s="318">
        <f t="shared" si="602"/>
        <v>0.23500000000058208</v>
      </c>
      <c r="D26425" s="419">
        <f t="shared" si="603"/>
        <v>0.11750000000029104</v>
      </c>
      <c r="H26425" s="406"/>
      <c r="J26425" s="82">
        <v>70</v>
      </c>
      <c r="K26425" s="319">
        <v>2</v>
      </c>
    </row>
    <row r="26426" spans="1:12" x14ac:dyDescent="0.3">
      <c r="A26426" s="341">
        <v>44130.586805497682</v>
      </c>
      <c r="B26426" s="318">
        <v>42238.129000000001</v>
      </c>
      <c r="C26426" s="318">
        <f>B26426-B26425</f>
        <v>0.23999999999796273</v>
      </c>
      <c r="D26426" s="419">
        <f t="shared" si="603"/>
        <v>0.11999999999898137</v>
      </c>
      <c r="H26426" s="406"/>
      <c r="J26426" s="82">
        <v>71</v>
      </c>
      <c r="K26426" s="320">
        <v>3</v>
      </c>
    </row>
    <row r="26427" spans="1:12" x14ac:dyDescent="0.3">
      <c r="A26427" s="341">
        <v>44130.628472164353</v>
      </c>
      <c r="B26427" s="318">
        <v>42238.368000000002</v>
      </c>
      <c r="C26427" s="318">
        <f>B26427-B26426</f>
        <v>0.23900000000139698</v>
      </c>
      <c r="D26427" s="419">
        <f t="shared" si="603"/>
        <v>0.11950000000069849</v>
      </c>
      <c r="H26427" s="406"/>
      <c r="J26427" s="82">
        <v>72</v>
      </c>
      <c r="K26427" s="321">
        <v>4</v>
      </c>
    </row>
    <row r="26428" spans="1:12" x14ac:dyDescent="0.3">
      <c r="A26428" s="341">
        <v>44130.670138831018</v>
      </c>
      <c r="B26428" s="318">
        <v>42238.597999999998</v>
      </c>
      <c r="C26428" s="318">
        <f>B26428-B26427</f>
        <v>0.22999999999592546</v>
      </c>
      <c r="D26428" s="419">
        <f t="shared" si="603"/>
        <v>0.11499999999796273</v>
      </c>
      <c r="E26428" s="336">
        <f>SUM(C26412:C26428)*7.4805194805</f>
        <v>29.996883116765812</v>
      </c>
      <c r="F26428" s="324">
        <f>AVERAGE(D26412:D26428)</f>
        <v>0.11794117647043416</v>
      </c>
      <c r="G26428" s="324">
        <f>_xlfn.STDEV.S(D26412:D26428)</f>
        <v>3.1319041382308933E-3</v>
      </c>
      <c r="H26428" s="406"/>
      <c r="J26428" s="82">
        <v>73</v>
      </c>
      <c r="K26428" s="391">
        <v>1</v>
      </c>
    </row>
    <row r="26429" spans="1:12" x14ac:dyDescent="0.3">
      <c r="A26429" s="372">
        <v>44130.688888888886</v>
      </c>
      <c r="B26429" s="348">
        <v>42239.728000000003</v>
      </c>
      <c r="C26429" s="348">
        <f>B26429-B26428</f>
        <v>1.1300000000046566</v>
      </c>
      <c r="D26429" s="426"/>
      <c r="E26429" s="349">
        <f>(B26429-B9)*7.4805194805</f>
        <v>60635.355428413553</v>
      </c>
      <c r="F26429" s="351"/>
      <c r="G26429" s="351"/>
      <c r="H26429" s="351"/>
      <c r="I26429" s="351"/>
      <c r="J26429" s="393" t="s">
        <v>292</v>
      </c>
      <c r="K26429" s="353"/>
      <c r="L26429" s="351" t="s">
        <v>416</v>
      </c>
    </row>
    <row r="26430" spans="1:12" x14ac:dyDescent="0.3">
      <c r="A26430" s="372">
        <v>44131.355555555558</v>
      </c>
      <c r="B26430" s="348">
        <v>42239.728000000003</v>
      </c>
      <c r="C26430" s="351"/>
      <c r="D26430" s="426"/>
      <c r="E26430" s="351"/>
      <c r="F26430" s="351"/>
      <c r="G26430" s="351"/>
      <c r="H26430" s="351"/>
      <c r="I26430" s="351"/>
      <c r="J26430" s="353"/>
      <c r="K26430" s="353"/>
      <c r="L26430" s="351"/>
    </row>
    <row r="26431" spans="1:12" x14ac:dyDescent="0.3">
      <c r="A26431" s="372">
        <v>44131.375</v>
      </c>
      <c r="B26431" s="348">
        <v>42240.012999999999</v>
      </c>
      <c r="C26431" s="348">
        <f>B26431-B26430</f>
        <v>0.2849999999962165</v>
      </c>
      <c r="D26431" s="426"/>
      <c r="E26431" s="351"/>
      <c r="F26431" s="351"/>
      <c r="G26431" s="351"/>
      <c r="H26431" s="351"/>
      <c r="I26431" s="351"/>
      <c r="J26431" s="353"/>
      <c r="K26431" s="353"/>
      <c r="L26431" s="351" t="s">
        <v>417</v>
      </c>
    </row>
    <row r="26432" spans="1:12" x14ac:dyDescent="0.3">
      <c r="A26432" s="341">
        <v>44131.432638888888</v>
      </c>
      <c r="B26432" s="318">
        <v>42240.258000000002</v>
      </c>
      <c r="C26432" s="318">
        <f>B26432-B26431</f>
        <v>0.24500000000261934</v>
      </c>
      <c r="D26432" s="419">
        <f t="shared" ref="D26432:D26495" si="604">C26432/2</f>
        <v>0.12250000000130967</v>
      </c>
      <c r="H26432" s="406"/>
    </row>
    <row r="26433" spans="1:12" x14ac:dyDescent="0.3">
      <c r="A26433" s="341">
        <v>44131.463194444441</v>
      </c>
      <c r="B26433" s="318">
        <v>42240.491999999998</v>
      </c>
      <c r="C26433" s="318">
        <f>B26433-B26432</f>
        <v>0.23399999999674037</v>
      </c>
      <c r="D26433" s="419">
        <f t="shared" si="604"/>
        <v>0.11699999999837019</v>
      </c>
      <c r="H26433" s="406"/>
      <c r="J26433" s="82">
        <v>1</v>
      </c>
      <c r="K26433" s="321">
        <v>4</v>
      </c>
      <c r="L26433" s="54" t="s">
        <v>313</v>
      </c>
    </row>
    <row r="26434" spans="1:12" x14ac:dyDescent="0.3">
      <c r="A26434" s="341">
        <v>44131.504861111112</v>
      </c>
      <c r="B26434" s="318">
        <v>42240.722000000002</v>
      </c>
      <c r="C26434" s="318">
        <f t="shared" ref="C26434:C26487" si="605">B26434-B26433</f>
        <v>0.23000000000320142</v>
      </c>
      <c r="D26434" s="419">
        <f t="shared" si="604"/>
        <v>0.11500000000160071</v>
      </c>
      <c r="H26434" s="406"/>
      <c r="J26434" s="82">
        <v>2</v>
      </c>
      <c r="K26434" s="391">
        <v>1</v>
      </c>
    </row>
    <row r="26435" spans="1:12" x14ac:dyDescent="0.3">
      <c r="A26435" s="341">
        <v>44131.546527777777</v>
      </c>
      <c r="B26435" s="318">
        <v>42240.959999999999</v>
      </c>
      <c r="C26435" s="318">
        <f t="shared" si="605"/>
        <v>0.23799999999755528</v>
      </c>
      <c r="D26435" s="419">
        <f t="shared" si="604"/>
        <v>0.11899999999877764</v>
      </c>
      <c r="H26435" s="406"/>
      <c r="J26435" s="82">
        <v>3</v>
      </c>
      <c r="K26435" s="319">
        <v>2</v>
      </c>
    </row>
    <row r="26436" spans="1:12" x14ac:dyDescent="0.3">
      <c r="A26436" s="341">
        <v>44131.588194444441</v>
      </c>
      <c r="B26436" s="318">
        <v>42241.201000000001</v>
      </c>
      <c r="C26436" s="318">
        <f t="shared" si="605"/>
        <v>0.24100000000180444</v>
      </c>
      <c r="D26436" s="419">
        <f t="shared" si="604"/>
        <v>0.12050000000090222</v>
      </c>
      <c r="H26436" s="406"/>
      <c r="J26436" s="82">
        <v>4</v>
      </c>
      <c r="K26436" s="320">
        <v>3</v>
      </c>
    </row>
    <row r="26437" spans="1:12" x14ac:dyDescent="0.3">
      <c r="A26437" s="341">
        <v>44131.629861284724</v>
      </c>
      <c r="B26437" s="318">
        <v>42241.438000000002</v>
      </c>
      <c r="C26437" s="318">
        <f t="shared" si="605"/>
        <v>0.23700000000098953</v>
      </c>
      <c r="D26437" s="419">
        <f t="shared" si="604"/>
        <v>0.11850000000049477</v>
      </c>
      <c r="H26437" s="406"/>
      <c r="J26437" s="82">
        <v>5</v>
      </c>
      <c r="K26437" s="321">
        <v>4</v>
      </c>
    </row>
    <row r="26438" spans="1:12" x14ac:dyDescent="0.3">
      <c r="A26438" s="341">
        <v>44131.671528009261</v>
      </c>
      <c r="B26438" s="318">
        <v>42241.663</v>
      </c>
      <c r="C26438" s="318">
        <f t="shared" si="605"/>
        <v>0.22499999999854481</v>
      </c>
      <c r="D26438" s="419">
        <f t="shared" si="604"/>
        <v>0.1124999999992724</v>
      </c>
      <c r="H26438" s="406"/>
      <c r="J26438" s="82">
        <v>6</v>
      </c>
      <c r="K26438" s="391">
        <v>1</v>
      </c>
    </row>
    <row r="26439" spans="1:12" x14ac:dyDescent="0.3">
      <c r="A26439" s="341">
        <v>44131.713194733798</v>
      </c>
      <c r="B26439" s="318">
        <v>42241.892999999996</v>
      </c>
      <c r="C26439" s="318">
        <f t="shared" si="605"/>
        <v>0.22999999999592546</v>
      </c>
      <c r="D26439" s="419">
        <f t="shared" si="604"/>
        <v>0.11499999999796273</v>
      </c>
      <c r="H26439" s="406"/>
      <c r="J26439" s="82">
        <v>7</v>
      </c>
      <c r="K26439" s="319">
        <v>2</v>
      </c>
      <c r="L26439" s="54" t="s">
        <v>418</v>
      </c>
    </row>
    <row r="26440" spans="1:12" x14ac:dyDescent="0.3">
      <c r="A26440" s="341">
        <v>44131.754861458336</v>
      </c>
      <c r="B26440" s="318">
        <v>42242.13</v>
      </c>
      <c r="C26440" s="318">
        <f t="shared" si="605"/>
        <v>0.23700000000098953</v>
      </c>
      <c r="D26440" s="419">
        <f t="shared" si="604"/>
        <v>0.11850000000049477</v>
      </c>
      <c r="H26440" s="406"/>
      <c r="J26440" s="82">
        <v>8</v>
      </c>
      <c r="K26440" s="320">
        <v>3</v>
      </c>
    </row>
    <row r="26441" spans="1:12" x14ac:dyDescent="0.3">
      <c r="A26441" s="341">
        <v>44131.796528182873</v>
      </c>
      <c r="B26441" s="318">
        <v>42242.362000000001</v>
      </c>
      <c r="C26441" s="318">
        <f t="shared" si="605"/>
        <v>0.23200000000360887</v>
      </c>
      <c r="D26441" s="419">
        <f t="shared" si="604"/>
        <v>0.11600000000180444</v>
      </c>
      <c r="H26441" s="406"/>
      <c r="J26441" s="82">
        <v>9</v>
      </c>
      <c r="K26441" s="321">
        <v>4</v>
      </c>
    </row>
    <row r="26442" spans="1:12" x14ac:dyDescent="0.3">
      <c r="A26442" s="341">
        <v>44131.83819490741</v>
      </c>
      <c r="B26442" s="318">
        <v>42242.582000000002</v>
      </c>
      <c r="C26442" s="318">
        <f t="shared" si="605"/>
        <v>0.22000000000116415</v>
      </c>
      <c r="D26442" s="419">
        <f t="shared" si="604"/>
        <v>0.11000000000058208</v>
      </c>
      <c r="H26442" s="406"/>
      <c r="J26442" s="82">
        <v>10</v>
      </c>
      <c r="K26442" s="391">
        <v>1</v>
      </c>
    </row>
    <row r="26443" spans="1:12" x14ac:dyDescent="0.3">
      <c r="A26443" s="341">
        <v>44131.879861631947</v>
      </c>
      <c r="B26443" s="318">
        <v>42242.81</v>
      </c>
      <c r="C26443" s="318">
        <f t="shared" si="605"/>
        <v>0.22799999999551801</v>
      </c>
      <c r="D26443" s="419">
        <f t="shared" si="604"/>
        <v>0.11399999999775901</v>
      </c>
      <c r="H26443" s="406"/>
      <c r="J26443" s="82">
        <v>11</v>
      </c>
      <c r="K26443" s="319">
        <v>2</v>
      </c>
    </row>
    <row r="26444" spans="1:12" x14ac:dyDescent="0.3">
      <c r="A26444" s="341">
        <v>44131.921528356484</v>
      </c>
      <c r="B26444" s="318">
        <v>42243.042000000001</v>
      </c>
      <c r="C26444" s="318">
        <f t="shared" si="605"/>
        <v>0.23200000000360887</v>
      </c>
      <c r="D26444" s="419">
        <f t="shared" si="604"/>
        <v>0.11600000000180444</v>
      </c>
      <c r="H26444" s="406"/>
      <c r="J26444" s="82">
        <v>12</v>
      </c>
      <c r="K26444" s="320">
        <v>3</v>
      </c>
    </row>
    <row r="26445" spans="1:12" x14ac:dyDescent="0.3">
      <c r="A26445" s="341">
        <v>44131.963195081022</v>
      </c>
      <c r="B26445" s="318">
        <v>42243.279000000002</v>
      </c>
      <c r="C26445" s="318">
        <f t="shared" si="605"/>
        <v>0.23700000000098953</v>
      </c>
      <c r="D26445" s="419">
        <f t="shared" si="604"/>
        <v>0.11850000000049477</v>
      </c>
      <c r="E26445" s="336">
        <f>SUM(C26432:C26445)*7.4805194805</f>
        <v>24.431376623337382</v>
      </c>
      <c r="F26445" s="324">
        <f>AVERAGE(D26432:D26445)</f>
        <v>0.11664285714297355</v>
      </c>
      <c r="G26445" s="324">
        <f>_xlfn.STDEV.S(D26432:D26445)</f>
        <v>3.2783002835910253E-3</v>
      </c>
      <c r="H26445" s="406"/>
      <c r="J26445" s="82">
        <v>13</v>
      </c>
      <c r="K26445" s="321">
        <v>4</v>
      </c>
    </row>
    <row r="26446" spans="1:12" x14ac:dyDescent="0.3">
      <c r="A26446" s="341">
        <v>44132.004861805559</v>
      </c>
      <c r="B26446" s="318">
        <v>42243.506000000001</v>
      </c>
      <c r="C26446" s="318">
        <f t="shared" si="605"/>
        <v>0.22699999999895226</v>
      </c>
      <c r="D26446" s="419">
        <f t="shared" si="604"/>
        <v>0.11349999999947613</v>
      </c>
      <c r="H26446" s="406"/>
      <c r="J26446" s="82">
        <v>14</v>
      </c>
      <c r="K26446" s="391">
        <v>1</v>
      </c>
    </row>
    <row r="26447" spans="1:12" x14ac:dyDescent="0.3">
      <c r="A26447" s="341">
        <v>44132.046528530096</v>
      </c>
      <c r="B26447" s="318">
        <v>42243.728999999999</v>
      </c>
      <c r="C26447" s="318">
        <f t="shared" si="605"/>
        <v>0.22299999999813735</v>
      </c>
      <c r="D26447" s="419">
        <f t="shared" si="604"/>
        <v>0.11149999999906868</v>
      </c>
      <c r="H26447" s="406"/>
      <c r="J26447" s="82">
        <v>15</v>
      </c>
      <c r="K26447" s="319">
        <v>2</v>
      </c>
    </row>
    <row r="26448" spans="1:12" x14ac:dyDescent="0.3">
      <c r="A26448" s="341">
        <v>44132.088195254626</v>
      </c>
      <c r="B26448" s="318">
        <v>42243.964999999997</v>
      </c>
      <c r="C26448" s="318">
        <f t="shared" si="605"/>
        <v>0.23599999999714782</v>
      </c>
      <c r="D26448" s="419">
        <f t="shared" si="604"/>
        <v>0.11799999999857391</v>
      </c>
      <c r="H26448" s="406"/>
      <c r="J26448" s="82">
        <v>16</v>
      </c>
      <c r="K26448" s="320">
        <v>3</v>
      </c>
    </row>
    <row r="26449" spans="1:11" x14ac:dyDescent="0.3">
      <c r="A26449" s="341">
        <v>44132.129861979163</v>
      </c>
      <c r="B26449" s="318">
        <v>42244.207999999999</v>
      </c>
      <c r="C26449" s="318">
        <f t="shared" si="605"/>
        <v>0.24300000000221189</v>
      </c>
      <c r="D26449" s="419">
        <f t="shared" si="604"/>
        <v>0.12150000000110595</v>
      </c>
      <c r="H26449" s="406"/>
      <c r="J26449" s="82">
        <v>17</v>
      </c>
      <c r="K26449" s="321">
        <v>4</v>
      </c>
    </row>
    <row r="26450" spans="1:11" x14ac:dyDescent="0.3">
      <c r="A26450" s="341">
        <v>44132.1715287037</v>
      </c>
      <c r="B26450" s="318">
        <v>42244.447</v>
      </c>
      <c r="C26450" s="318">
        <f t="shared" si="605"/>
        <v>0.23900000000139698</v>
      </c>
      <c r="D26450" s="419">
        <f t="shared" si="604"/>
        <v>0.11950000000069849</v>
      </c>
      <c r="H26450" s="406"/>
      <c r="J26450" s="82">
        <v>18</v>
      </c>
      <c r="K26450" s="391">
        <v>1</v>
      </c>
    </row>
    <row r="26451" spans="1:11" x14ac:dyDescent="0.3">
      <c r="A26451" s="341">
        <v>44132.213195428238</v>
      </c>
      <c r="B26451" s="318">
        <v>42244.678999999996</v>
      </c>
      <c r="C26451" s="318">
        <f t="shared" si="605"/>
        <v>0.23199999999633292</v>
      </c>
      <c r="D26451" s="419">
        <f t="shared" si="604"/>
        <v>0.11599999999816646</v>
      </c>
      <c r="H26451" s="406"/>
      <c r="J26451" s="82">
        <v>19</v>
      </c>
      <c r="K26451" s="319">
        <v>2</v>
      </c>
    </row>
    <row r="26452" spans="1:11" x14ac:dyDescent="0.3">
      <c r="A26452" s="341">
        <v>44132.254862152775</v>
      </c>
      <c r="B26452" s="318">
        <v>42244.917000000001</v>
      </c>
      <c r="C26452" s="318">
        <f t="shared" si="605"/>
        <v>0.23800000000483124</v>
      </c>
      <c r="D26452" s="419">
        <f t="shared" si="604"/>
        <v>0.11900000000241562</v>
      </c>
      <c r="H26452" s="406"/>
      <c r="J26452" s="82">
        <v>20</v>
      </c>
      <c r="K26452" s="320">
        <v>3</v>
      </c>
    </row>
    <row r="26453" spans="1:11" x14ac:dyDescent="0.3">
      <c r="A26453" s="341">
        <v>44132.296528877312</v>
      </c>
      <c r="B26453" s="318">
        <v>42245.161</v>
      </c>
      <c r="C26453" s="318">
        <f t="shared" si="605"/>
        <v>0.24399999999877764</v>
      </c>
      <c r="D26453" s="419">
        <f t="shared" si="604"/>
        <v>0.12199999999938882</v>
      </c>
      <c r="H26453" s="406"/>
      <c r="J26453" s="82">
        <v>21</v>
      </c>
      <c r="K26453" s="321">
        <v>4</v>
      </c>
    </row>
    <row r="26454" spans="1:11" x14ac:dyDescent="0.3">
      <c r="A26454" s="341">
        <v>44132.338195601849</v>
      </c>
      <c r="B26454" s="318">
        <v>42245.402999999998</v>
      </c>
      <c r="C26454" s="318">
        <f t="shared" si="605"/>
        <v>0.24199999999837019</v>
      </c>
      <c r="D26454" s="419">
        <f t="shared" si="604"/>
        <v>0.12099999999918509</v>
      </c>
      <c r="H26454" s="406"/>
      <c r="J26454" s="82">
        <v>22</v>
      </c>
      <c r="K26454" s="391">
        <v>1</v>
      </c>
    </row>
    <row r="26455" spans="1:11" x14ac:dyDescent="0.3">
      <c r="A26455" s="341">
        <v>44132.379862326387</v>
      </c>
      <c r="B26455" s="318">
        <v>42245.637999999999</v>
      </c>
      <c r="C26455" s="318">
        <f t="shared" si="605"/>
        <v>0.23500000000058208</v>
      </c>
      <c r="D26455" s="419">
        <f t="shared" si="604"/>
        <v>0.11750000000029104</v>
      </c>
      <c r="H26455" s="406"/>
      <c r="J26455" s="82">
        <v>23</v>
      </c>
      <c r="K26455" s="319">
        <v>2</v>
      </c>
    </row>
    <row r="26456" spans="1:11" x14ac:dyDescent="0.3">
      <c r="A26456" s="341">
        <v>44132.421529050924</v>
      </c>
      <c r="B26456" s="318">
        <v>42245.872000000003</v>
      </c>
      <c r="C26456" s="318">
        <f t="shared" si="605"/>
        <v>0.23400000000401633</v>
      </c>
      <c r="D26456" s="419">
        <f t="shared" si="604"/>
        <v>0.11700000000200816</v>
      </c>
      <c r="H26456" s="406"/>
      <c r="J26456" s="82">
        <v>24</v>
      </c>
      <c r="K26456" s="320">
        <v>3</v>
      </c>
    </row>
    <row r="26457" spans="1:11" x14ac:dyDescent="0.3">
      <c r="A26457" s="341">
        <v>44132.463195775461</v>
      </c>
      <c r="B26457" s="318">
        <v>42246.112000000001</v>
      </c>
      <c r="C26457" s="318">
        <f t="shared" si="605"/>
        <v>0.23999999999796273</v>
      </c>
      <c r="D26457" s="419">
        <f t="shared" si="604"/>
        <v>0.11999999999898137</v>
      </c>
      <c r="H26457" s="406"/>
      <c r="J26457" s="82">
        <v>25</v>
      </c>
      <c r="K26457" s="321">
        <v>4</v>
      </c>
    </row>
    <row r="26458" spans="1:11" x14ac:dyDescent="0.3">
      <c r="A26458" s="341">
        <v>44132.504862499998</v>
      </c>
      <c r="B26458" s="318">
        <v>42246.351999999999</v>
      </c>
      <c r="C26458" s="318">
        <f t="shared" si="605"/>
        <v>0.23999999999796273</v>
      </c>
      <c r="D26458" s="419">
        <f t="shared" si="604"/>
        <v>0.11999999999898137</v>
      </c>
      <c r="H26458" s="406"/>
      <c r="J26458" s="82">
        <v>26</v>
      </c>
      <c r="K26458" s="391">
        <v>1</v>
      </c>
    </row>
    <row r="26459" spans="1:11" x14ac:dyDescent="0.3">
      <c r="A26459" s="341">
        <v>44132.546529224535</v>
      </c>
      <c r="B26459" s="318">
        <v>42246.587</v>
      </c>
      <c r="C26459" s="318">
        <f t="shared" si="605"/>
        <v>0.23500000000058208</v>
      </c>
      <c r="D26459" s="419">
        <f t="shared" si="604"/>
        <v>0.11750000000029104</v>
      </c>
      <c r="H26459" s="406"/>
      <c r="J26459" s="82">
        <v>27</v>
      </c>
      <c r="K26459" s="319">
        <v>2</v>
      </c>
    </row>
    <row r="26460" spans="1:11" x14ac:dyDescent="0.3">
      <c r="A26460" s="341">
        <v>44132.588195949073</v>
      </c>
      <c r="B26460" s="318">
        <v>42246.811999999998</v>
      </c>
      <c r="C26460" s="318">
        <f t="shared" si="605"/>
        <v>0.22499999999854481</v>
      </c>
      <c r="D26460" s="419">
        <f t="shared" si="604"/>
        <v>0.1124999999992724</v>
      </c>
      <c r="H26460" s="406"/>
      <c r="J26460" s="82">
        <v>28</v>
      </c>
      <c r="K26460" s="320">
        <v>3</v>
      </c>
    </row>
    <row r="26461" spans="1:11" x14ac:dyDescent="0.3">
      <c r="A26461" s="341">
        <v>44132.62986267361</v>
      </c>
      <c r="B26461" s="318">
        <v>42247.05</v>
      </c>
      <c r="C26461" s="318">
        <f t="shared" si="605"/>
        <v>0.23800000000483124</v>
      </c>
      <c r="D26461" s="419">
        <f t="shared" si="604"/>
        <v>0.11900000000241562</v>
      </c>
      <c r="H26461" s="406"/>
      <c r="J26461" s="82">
        <v>29</v>
      </c>
      <c r="K26461" s="321">
        <v>4</v>
      </c>
    </row>
    <row r="26462" spans="1:11" x14ac:dyDescent="0.3">
      <c r="A26462" s="341">
        <v>44132.671529398147</v>
      </c>
      <c r="B26462" s="318">
        <v>42247.29</v>
      </c>
      <c r="C26462" s="318">
        <f t="shared" si="605"/>
        <v>0.23999999999796273</v>
      </c>
      <c r="D26462" s="419">
        <f t="shared" si="604"/>
        <v>0.11999999999898137</v>
      </c>
      <c r="H26462" s="406"/>
      <c r="J26462" s="82">
        <v>30</v>
      </c>
      <c r="K26462" s="391">
        <v>1</v>
      </c>
    </row>
    <row r="26463" spans="1:11" x14ac:dyDescent="0.3">
      <c r="A26463" s="341">
        <v>44132.713196122684</v>
      </c>
      <c r="B26463" s="318">
        <v>42247.523000000001</v>
      </c>
      <c r="C26463" s="318">
        <f t="shared" si="605"/>
        <v>0.23300000000017462</v>
      </c>
      <c r="D26463" s="419">
        <f t="shared" si="604"/>
        <v>0.11650000000008731</v>
      </c>
      <c r="H26463" s="406"/>
      <c r="J26463" s="82">
        <v>31</v>
      </c>
      <c r="K26463" s="319">
        <v>2</v>
      </c>
    </row>
    <row r="26464" spans="1:11" x14ac:dyDescent="0.3">
      <c r="A26464" s="341">
        <v>44132.754862847221</v>
      </c>
      <c r="B26464" s="318">
        <v>42247.748</v>
      </c>
      <c r="C26464" s="318">
        <f t="shared" si="605"/>
        <v>0.22499999999854481</v>
      </c>
      <c r="D26464" s="419">
        <f t="shared" si="604"/>
        <v>0.1124999999992724</v>
      </c>
      <c r="H26464" s="406"/>
      <c r="J26464" s="82">
        <v>32</v>
      </c>
      <c r="K26464" s="320">
        <v>3</v>
      </c>
    </row>
    <row r="26465" spans="1:11" x14ac:dyDescent="0.3">
      <c r="A26465" s="341">
        <v>44132.796529571759</v>
      </c>
      <c r="B26465" s="318">
        <v>42247.978000000003</v>
      </c>
      <c r="C26465" s="318">
        <f t="shared" si="605"/>
        <v>0.23000000000320142</v>
      </c>
      <c r="D26465" s="419">
        <f t="shared" si="604"/>
        <v>0.11500000000160071</v>
      </c>
      <c r="H26465" s="406"/>
      <c r="J26465" s="82">
        <v>33</v>
      </c>
      <c r="K26465" s="321">
        <v>4</v>
      </c>
    </row>
    <row r="26466" spans="1:11" x14ac:dyDescent="0.3">
      <c r="A26466" s="341">
        <v>44132.838196296296</v>
      </c>
      <c r="B26466" s="318">
        <v>42248.21</v>
      </c>
      <c r="C26466" s="318">
        <f t="shared" si="605"/>
        <v>0.23199999999633292</v>
      </c>
      <c r="D26466" s="419">
        <f t="shared" si="604"/>
        <v>0.11599999999816646</v>
      </c>
      <c r="H26466" s="406"/>
      <c r="J26466" s="82">
        <v>34</v>
      </c>
      <c r="K26466" s="391">
        <v>1</v>
      </c>
    </row>
    <row r="26467" spans="1:11" x14ac:dyDescent="0.3">
      <c r="A26467" s="341">
        <v>44132.879863020833</v>
      </c>
      <c r="B26467" s="318">
        <v>42248.438999999998</v>
      </c>
      <c r="C26467" s="318">
        <f t="shared" si="605"/>
        <v>0.22899999999935972</v>
      </c>
      <c r="D26467" s="419">
        <f t="shared" si="604"/>
        <v>0.11449999999967986</v>
      </c>
      <c r="H26467" s="406"/>
      <c r="J26467" s="82">
        <v>35</v>
      </c>
      <c r="K26467" s="319">
        <v>2</v>
      </c>
    </row>
    <row r="26468" spans="1:11" x14ac:dyDescent="0.3">
      <c r="A26468" s="341">
        <v>44132.92152974537</v>
      </c>
      <c r="B26468" s="318">
        <v>42248.661999999997</v>
      </c>
      <c r="C26468" s="318">
        <f t="shared" si="605"/>
        <v>0.22299999999813735</v>
      </c>
      <c r="D26468" s="419">
        <f t="shared" si="604"/>
        <v>0.11149999999906868</v>
      </c>
      <c r="H26468" s="406"/>
      <c r="J26468" s="82">
        <v>36</v>
      </c>
      <c r="K26468" s="320">
        <v>3</v>
      </c>
    </row>
    <row r="26469" spans="1:11" x14ac:dyDescent="0.3">
      <c r="A26469" s="341">
        <v>44132.963196469907</v>
      </c>
      <c r="B26469" s="318">
        <v>42248.891000000003</v>
      </c>
      <c r="C26469" s="318">
        <f t="shared" si="605"/>
        <v>0.22900000000663567</v>
      </c>
      <c r="D26469" s="419">
        <f t="shared" si="604"/>
        <v>0.11450000000331784</v>
      </c>
      <c r="E26469" s="336">
        <f>SUM(C26446:C26469)*7.4805194805</f>
        <v>41.980675324573404</v>
      </c>
      <c r="F26469" s="324">
        <f>AVERAGE(D26446:D26469)</f>
        <v>0.11691666666668728</v>
      </c>
      <c r="G26469" s="324">
        <f>_xlfn.STDEV.S(D26446:D26469)</f>
        <v>3.2021279158387555E-3</v>
      </c>
      <c r="H26469" s="406"/>
      <c r="J26469" s="82">
        <v>37</v>
      </c>
      <c r="K26469" s="321">
        <v>4</v>
      </c>
    </row>
    <row r="26470" spans="1:11" x14ac:dyDescent="0.3">
      <c r="A26470" s="341">
        <v>44133.004863194445</v>
      </c>
      <c r="B26470" s="318">
        <v>42249.13</v>
      </c>
      <c r="C26470" s="318">
        <f t="shared" si="605"/>
        <v>0.23899999999412103</v>
      </c>
      <c r="D26470" s="419">
        <f t="shared" si="604"/>
        <v>0.11949999999706051</v>
      </c>
      <c r="H26470" s="406"/>
      <c r="J26470" s="82">
        <v>38</v>
      </c>
      <c r="K26470" s="391">
        <v>1</v>
      </c>
    </row>
    <row r="26471" spans="1:11" x14ac:dyDescent="0.3">
      <c r="A26471" s="341">
        <v>44133.046529918982</v>
      </c>
      <c r="B26471" s="318">
        <v>42249.362999999998</v>
      </c>
      <c r="C26471" s="318">
        <f t="shared" si="605"/>
        <v>0.23300000000017462</v>
      </c>
      <c r="D26471" s="419">
        <f t="shared" si="604"/>
        <v>0.11650000000008731</v>
      </c>
      <c r="H26471" s="406"/>
      <c r="J26471" s="82">
        <v>39</v>
      </c>
      <c r="K26471" s="319">
        <v>2</v>
      </c>
    </row>
    <row r="26472" spans="1:11" x14ac:dyDescent="0.3">
      <c r="A26472" s="341">
        <v>44133.088196643519</v>
      </c>
      <c r="B26472" s="318">
        <v>42249.59</v>
      </c>
      <c r="C26472" s="318">
        <f t="shared" si="605"/>
        <v>0.22699999999895226</v>
      </c>
      <c r="D26472" s="419">
        <f t="shared" si="604"/>
        <v>0.11349999999947613</v>
      </c>
      <c r="H26472" s="406"/>
      <c r="J26472" s="82">
        <v>40</v>
      </c>
      <c r="K26472" s="320">
        <v>3</v>
      </c>
    </row>
    <row r="26473" spans="1:11" x14ac:dyDescent="0.3">
      <c r="A26473" s="341">
        <v>44133.129863368056</v>
      </c>
      <c r="B26473" s="318">
        <v>42249.819000000003</v>
      </c>
      <c r="C26473" s="318">
        <f t="shared" si="605"/>
        <v>0.22900000000663567</v>
      </c>
      <c r="D26473" s="419">
        <f t="shared" si="604"/>
        <v>0.11450000000331784</v>
      </c>
      <c r="H26473" s="406"/>
      <c r="J26473" s="82">
        <v>41</v>
      </c>
      <c r="K26473" s="321">
        <v>4</v>
      </c>
    </row>
    <row r="26474" spans="1:11" x14ac:dyDescent="0.3">
      <c r="A26474" s="341">
        <v>44133.171530092593</v>
      </c>
      <c r="B26474" s="318">
        <v>42250.06</v>
      </c>
      <c r="C26474" s="318">
        <f t="shared" si="605"/>
        <v>0.24099999999452848</v>
      </c>
      <c r="D26474" s="419">
        <f t="shared" si="604"/>
        <v>0.12049999999726424</v>
      </c>
      <c r="H26474" s="406"/>
      <c r="J26474" s="82">
        <v>42</v>
      </c>
      <c r="K26474" s="391">
        <v>1</v>
      </c>
    </row>
    <row r="26475" spans="1:11" x14ac:dyDescent="0.3">
      <c r="A26475" s="341">
        <v>44133.213196817131</v>
      </c>
      <c r="B26475" s="318">
        <v>42250.307999999997</v>
      </c>
      <c r="C26475" s="318">
        <f t="shared" si="605"/>
        <v>0.24799999999959255</v>
      </c>
      <c r="D26475" s="419">
        <f t="shared" si="604"/>
        <v>0.12399999999979627</v>
      </c>
      <c r="H26475" s="406"/>
      <c r="J26475" s="82">
        <v>43</v>
      </c>
      <c r="K26475" s="319">
        <v>2</v>
      </c>
    </row>
    <row r="26476" spans="1:11" x14ac:dyDescent="0.3">
      <c r="A26476" s="341">
        <v>44133.254863541668</v>
      </c>
      <c r="B26476" s="318">
        <v>42250.546999999999</v>
      </c>
      <c r="C26476" s="318">
        <f t="shared" si="605"/>
        <v>0.23900000000139698</v>
      </c>
      <c r="D26476" s="419">
        <f t="shared" si="604"/>
        <v>0.11950000000069849</v>
      </c>
      <c r="H26476" s="406"/>
      <c r="J26476" s="82">
        <v>44</v>
      </c>
      <c r="K26476" s="320">
        <v>3</v>
      </c>
    </row>
    <row r="26477" spans="1:11" x14ac:dyDescent="0.3">
      <c r="A26477" s="341">
        <v>44133.296530266205</v>
      </c>
      <c r="B26477" s="318">
        <v>42250.777999999998</v>
      </c>
      <c r="C26477" s="318">
        <f t="shared" si="605"/>
        <v>0.23099999999976717</v>
      </c>
      <c r="D26477" s="419">
        <f t="shared" si="604"/>
        <v>0.11549999999988358</v>
      </c>
      <c r="H26477" s="406"/>
      <c r="J26477" s="82">
        <v>45</v>
      </c>
      <c r="K26477" s="321">
        <v>4</v>
      </c>
    </row>
    <row r="26478" spans="1:11" x14ac:dyDescent="0.3">
      <c r="A26478" s="341">
        <v>44133.338196990742</v>
      </c>
      <c r="B26478" s="318">
        <v>42251.017999999996</v>
      </c>
      <c r="C26478" s="318">
        <f t="shared" si="605"/>
        <v>0.23999999999796273</v>
      </c>
      <c r="D26478" s="419">
        <f t="shared" si="604"/>
        <v>0.11999999999898137</v>
      </c>
      <c r="H26478" s="406"/>
      <c r="J26478" s="82">
        <v>46</v>
      </c>
      <c r="K26478" s="391">
        <v>1</v>
      </c>
    </row>
    <row r="26479" spans="1:11" x14ac:dyDescent="0.3">
      <c r="A26479" s="341">
        <v>44133.379863715279</v>
      </c>
      <c r="B26479" s="318">
        <v>42251.264000000003</v>
      </c>
      <c r="C26479" s="318">
        <f t="shared" si="605"/>
        <v>0.24600000000646105</v>
      </c>
      <c r="D26479" s="419">
        <f t="shared" si="604"/>
        <v>0.12300000000323053</v>
      </c>
      <c r="H26479" s="406"/>
      <c r="J26479" s="82">
        <v>47</v>
      </c>
      <c r="K26479" s="319">
        <v>2</v>
      </c>
    </row>
    <row r="26480" spans="1:11" x14ac:dyDescent="0.3">
      <c r="A26480" s="341">
        <v>44133.421530439817</v>
      </c>
      <c r="B26480" s="318">
        <v>42251.502</v>
      </c>
      <c r="C26480" s="318">
        <f t="shared" si="605"/>
        <v>0.23799999999755528</v>
      </c>
      <c r="D26480" s="419">
        <f t="shared" si="604"/>
        <v>0.11899999999877764</v>
      </c>
      <c r="H26480" s="406"/>
      <c r="J26480" s="82">
        <v>48</v>
      </c>
      <c r="K26480" s="320">
        <v>3</v>
      </c>
    </row>
    <row r="26481" spans="1:11" x14ac:dyDescent="0.3">
      <c r="A26481" s="341">
        <v>44133.463197164354</v>
      </c>
      <c r="B26481" s="318">
        <v>42251.731</v>
      </c>
      <c r="C26481" s="318">
        <f t="shared" si="605"/>
        <v>0.22899999999935972</v>
      </c>
      <c r="D26481" s="419">
        <f t="shared" si="604"/>
        <v>0.11449999999967986</v>
      </c>
      <c r="H26481" s="406"/>
      <c r="J26481" s="82">
        <v>49</v>
      </c>
      <c r="K26481" s="321">
        <v>4</v>
      </c>
    </row>
    <row r="26482" spans="1:11" x14ac:dyDescent="0.3">
      <c r="A26482" s="341">
        <v>44133.504863888891</v>
      </c>
      <c r="B26482" s="318">
        <v>42251.970999999998</v>
      </c>
      <c r="C26482" s="318">
        <f t="shared" si="605"/>
        <v>0.23999999999796273</v>
      </c>
      <c r="D26482" s="419">
        <f t="shared" si="604"/>
        <v>0.11999999999898137</v>
      </c>
      <c r="H26482" s="406"/>
      <c r="J26482" s="82">
        <v>50</v>
      </c>
      <c r="K26482" s="391">
        <v>1</v>
      </c>
    </row>
    <row r="26483" spans="1:11" x14ac:dyDescent="0.3">
      <c r="A26483" s="341">
        <v>44133.546530613428</v>
      </c>
      <c r="B26483" s="318">
        <v>42252.218000000001</v>
      </c>
      <c r="C26483" s="318">
        <f t="shared" si="605"/>
        <v>0.2470000000030268</v>
      </c>
      <c r="D26483" s="419">
        <f t="shared" si="604"/>
        <v>0.1235000000015134</v>
      </c>
      <c r="H26483" s="406"/>
      <c r="J26483" s="82">
        <v>51</v>
      </c>
      <c r="K26483" s="319">
        <v>2</v>
      </c>
    </row>
    <row r="26484" spans="1:11" x14ac:dyDescent="0.3">
      <c r="A26484" s="341">
        <v>44133.588197337966</v>
      </c>
      <c r="B26484" s="318">
        <v>42252.453000000001</v>
      </c>
      <c r="C26484" s="318">
        <f t="shared" si="605"/>
        <v>0.23500000000058208</v>
      </c>
      <c r="D26484" s="419">
        <f t="shared" si="604"/>
        <v>0.11750000000029104</v>
      </c>
      <c r="H26484" s="406"/>
      <c r="J26484" s="82">
        <v>52</v>
      </c>
      <c r="K26484" s="320">
        <v>3</v>
      </c>
    </row>
    <row r="26485" spans="1:11" x14ac:dyDescent="0.3">
      <c r="A26485" s="341">
        <v>44133.629864062503</v>
      </c>
      <c r="B26485" s="318">
        <v>42252.68</v>
      </c>
      <c r="C26485" s="318">
        <f t="shared" si="605"/>
        <v>0.22699999999895226</v>
      </c>
      <c r="D26485" s="419">
        <f t="shared" si="604"/>
        <v>0.11349999999947613</v>
      </c>
      <c r="H26485" s="406"/>
      <c r="J26485" s="82">
        <v>53</v>
      </c>
      <c r="K26485" s="321">
        <v>4</v>
      </c>
    </row>
    <row r="26486" spans="1:11" x14ac:dyDescent="0.3">
      <c r="A26486" s="341">
        <v>44133.67153078704</v>
      </c>
      <c r="B26486" s="318">
        <v>42252.911999999997</v>
      </c>
      <c r="C26486" s="318">
        <f t="shared" si="605"/>
        <v>0.23199999999633292</v>
      </c>
      <c r="D26486" s="419">
        <f t="shared" si="604"/>
        <v>0.11599999999816646</v>
      </c>
      <c r="H26486" s="406"/>
      <c r="J26486" s="82">
        <v>54</v>
      </c>
      <c r="K26486" s="391">
        <v>1</v>
      </c>
    </row>
    <row r="26487" spans="1:11" x14ac:dyDescent="0.3">
      <c r="A26487" s="341">
        <v>44133.713197511577</v>
      </c>
      <c r="B26487" s="408">
        <v>42253.152999999998</v>
      </c>
      <c r="C26487" s="318">
        <f t="shared" si="605"/>
        <v>0.24100000000180444</v>
      </c>
      <c r="D26487" s="419">
        <f t="shared" si="604"/>
        <v>0.12050000000090222</v>
      </c>
      <c r="H26487" s="406"/>
      <c r="J26487" s="82">
        <v>55</v>
      </c>
      <c r="K26487" s="319">
        <v>2</v>
      </c>
    </row>
    <row r="26488" spans="1:11" x14ac:dyDescent="0.3">
      <c r="A26488" s="341">
        <v>44133.754864236114</v>
      </c>
      <c r="B26488" s="408">
        <v>42253.392</v>
      </c>
      <c r="C26488" s="318">
        <f>B26488-B26487</f>
        <v>0.23900000000139698</v>
      </c>
      <c r="D26488" s="419">
        <f t="shared" si="604"/>
        <v>0.11950000000069849</v>
      </c>
      <c r="H26488" s="406"/>
      <c r="J26488" s="82">
        <v>56</v>
      </c>
      <c r="K26488" s="320">
        <v>3</v>
      </c>
    </row>
    <row r="26489" spans="1:11" x14ac:dyDescent="0.3">
      <c r="A26489" s="341">
        <v>44133.796530960652</v>
      </c>
      <c r="B26489" s="408">
        <v>42253.618000000002</v>
      </c>
      <c r="C26489" s="318">
        <f>B26489-B26488</f>
        <v>0.22600000000238651</v>
      </c>
      <c r="D26489" s="419">
        <f t="shared" si="604"/>
        <v>0.11300000000119326</v>
      </c>
      <c r="H26489" s="406"/>
      <c r="J26489" s="82">
        <v>57</v>
      </c>
      <c r="K26489" s="321">
        <v>4</v>
      </c>
    </row>
    <row r="26490" spans="1:11" x14ac:dyDescent="0.3">
      <c r="A26490" s="341">
        <v>44133.838197685189</v>
      </c>
      <c r="B26490" s="408">
        <v>42253.841</v>
      </c>
      <c r="C26490" s="318">
        <f>B26490-B26489</f>
        <v>0.22299999999813735</v>
      </c>
      <c r="D26490" s="419">
        <f t="shared" si="604"/>
        <v>0.11149999999906868</v>
      </c>
      <c r="H26490" s="406"/>
      <c r="J26490" s="82">
        <v>58</v>
      </c>
      <c r="K26490" s="391">
        <v>1</v>
      </c>
    </row>
    <row r="26491" spans="1:11" x14ac:dyDescent="0.3">
      <c r="A26491" s="341">
        <v>44133.879864409719</v>
      </c>
      <c r="B26491" s="408">
        <v>42254.076999999997</v>
      </c>
      <c r="C26491" s="318">
        <f t="shared" ref="C26491:C26554" si="606">B26491-B26490</f>
        <v>0.23599999999714782</v>
      </c>
      <c r="D26491" s="419">
        <f t="shared" si="604"/>
        <v>0.11799999999857391</v>
      </c>
      <c r="H26491" s="406"/>
      <c r="J26491" s="82">
        <v>59</v>
      </c>
      <c r="K26491" s="319">
        <v>2</v>
      </c>
    </row>
    <row r="26492" spans="1:11" x14ac:dyDescent="0.3">
      <c r="A26492" s="341">
        <v>44133.921531134256</v>
      </c>
      <c r="B26492" s="408">
        <v>42254.31</v>
      </c>
      <c r="C26492" s="318">
        <f t="shared" si="606"/>
        <v>0.23300000000017462</v>
      </c>
      <c r="D26492" s="419">
        <f t="shared" si="604"/>
        <v>0.11650000000008731</v>
      </c>
      <c r="H26492" s="406"/>
      <c r="J26492" s="82">
        <v>60</v>
      </c>
      <c r="K26492" s="320">
        <v>3</v>
      </c>
    </row>
    <row r="26493" spans="1:11" x14ac:dyDescent="0.3">
      <c r="A26493" s="341">
        <v>44133.963197858793</v>
      </c>
      <c r="B26493" s="408">
        <v>42254.535000000003</v>
      </c>
      <c r="C26493" s="318">
        <f t="shared" si="606"/>
        <v>0.22500000000582077</v>
      </c>
      <c r="D26493" s="419">
        <f t="shared" si="604"/>
        <v>0.11250000000291038</v>
      </c>
      <c r="E26493" s="336">
        <f>SUM(C26470:C26493)*7.4805194805</f>
        <v>42.220051947943745</v>
      </c>
      <c r="F26493" s="324">
        <f>AVERAGE(D26470:D26493)</f>
        <v>0.11758333333333819</v>
      </c>
      <c r="G26493" s="324">
        <f>_xlfn.STDEV.S(D26470:D26493)</f>
        <v>3.5681765731755753E-3</v>
      </c>
      <c r="H26493" s="406"/>
      <c r="J26493" s="82">
        <v>61</v>
      </c>
      <c r="K26493" s="321">
        <v>4</v>
      </c>
    </row>
    <row r="26494" spans="1:11" x14ac:dyDescent="0.3">
      <c r="A26494" s="341">
        <v>44134.00486458333</v>
      </c>
      <c r="B26494" s="408">
        <v>42254.758000000002</v>
      </c>
      <c r="C26494" s="318">
        <f t="shared" si="606"/>
        <v>0.22299999999813735</v>
      </c>
      <c r="D26494" s="419">
        <f t="shared" si="604"/>
        <v>0.11149999999906868</v>
      </c>
      <c r="H26494" s="406"/>
      <c r="J26494" s="82">
        <v>62</v>
      </c>
      <c r="K26494" s="391">
        <v>1</v>
      </c>
    </row>
    <row r="26495" spans="1:11" x14ac:dyDescent="0.3">
      <c r="A26495" s="341">
        <v>44134.046531307868</v>
      </c>
      <c r="B26495" s="408">
        <v>42254.998</v>
      </c>
      <c r="C26495" s="318">
        <f t="shared" si="606"/>
        <v>0.23999999999796273</v>
      </c>
      <c r="D26495" s="419">
        <f t="shared" si="604"/>
        <v>0.11999999999898137</v>
      </c>
      <c r="H26495" s="406"/>
      <c r="J26495" s="82">
        <v>63</v>
      </c>
      <c r="K26495" s="319">
        <v>2</v>
      </c>
    </row>
    <row r="26496" spans="1:11" x14ac:dyDescent="0.3">
      <c r="A26496" s="341">
        <v>44134.088198032405</v>
      </c>
      <c r="B26496" s="408">
        <v>42255.24</v>
      </c>
      <c r="C26496" s="318">
        <f t="shared" si="606"/>
        <v>0.24199999999837019</v>
      </c>
      <c r="D26496" s="419">
        <f t="shared" ref="D26496:D26559" si="607">C26496/2</f>
        <v>0.12099999999918509</v>
      </c>
      <c r="H26496" s="406"/>
      <c r="J26496" s="82">
        <v>64</v>
      </c>
      <c r="K26496" s="320">
        <v>3</v>
      </c>
    </row>
    <row r="26497" spans="1:12" x14ac:dyDescent="0.3">
      <c r="A26497" s="341">
        <v>44134.129864756942</v>
      </c>
      <c r="B26497" s="408">
        <v>42255.472000000002</v>
      </c>
      <c r="C26497" s="318">
        <f t="shared" si="606"/>
        <v>0.23200000000360887</v>
      </c>
      <c r="D26497" s="419">
        <f t="shared" si="607"/>
        <v>0.11600000000180444</v>
      </c>
      <c r="H26497" s="406"/>
      <c r="J26497" s="82">
        <v>65</v>
      </c>
      <c r="K26497" s="321">
        <v>4</v>
      </c>
    </row>
    <row r="26498" spans="1:12" x14ac:dyDescent="0.3">
      <c r="A26498" s="341">
        <v>44134.171531481479</v>
      </c>
      <c r="B26498" s="408">
        <v>42255.7</v>
      </c>
      <c r="C26498" s="318">
        <f t="shared" si="606"/>
        <v>0.22799999999551801</v>
      </c>
      <c r="D26498" s="419">
        <f t="shared" si="607"/>
        <v>0.11399999999775901</v>
      </c>
      <c r="H26498" s="406"/>
      <c r="J26498" s="82">
        <v>66</v>
      </c>
      <c r="K26498" s="391">
        <v>1</v>
      </c>
    </row>
    <row r="26499" spans="1:12" x14ac:dyDescent="0.3">
      <c r="A26499" s="341">
        <v>44134.213198206016</v>
      </c>
      <c r="B26499" s="408">
        <v>42255.938999999998</v>
      </c>
      <c r="C26499" s="318">
        <f t="shared" si="606"/>
        <v>0.23900000000139698</v>
      </c>
      <c r="D26499" s="419">
        <f t="shared" si="607"/>
        <v>0.11950000000069849</v>
      </c>
      <c r="H26499" s="406"/>
      <c r="J26499" s="82">
        <v>67</v>
      </c>
      <c r="K26499" s="319">
        <v>2</v>
      </c>
    </row>
    <row r="26500" spans="1:12" x14ac:dyDescent="0.3">
      <c r="A26500" s="341">
        <v>44134.254864930554</v>
      </c>
      <c r="B26500" s="408">
        <v>42256.188999999998</v>
      </c>
      <c r="C26500" s="318">
        <f t="shared" si="606"/>
        <v>0.25</v>
      </c>
      <c r="D26500" s="419">
        <f t="shared" si="607"/>
        <v>0.125</v>
      </c>
      <c r="H26500" s="406"/>
      <c r="J26500" s="82">
        <v>68</v>
      </c>
      <c r="K26500" s="320">
        <v>3</v>
      </c>
    </row>
    <row r="26501" spans="1:12" x14ac:dyDescent="0.3">
      <c r="A26501" s="341">
        <v>44134.296531655091</v>
      </c>
      <c r="B26501" s="408">
        <v>42256.428999999996</v>
      </c>
      <c r="C26501" s="318">
        <f t="shared" si="606"/>
        <v>0.23999999999796273</v>
      </c>
      <c r="D26501" s="419">
        <f t="shared" si="607"/>
        <v>0.11999999999898137</v>
      </c>
      <c r="H26501" s="406"/>
      <c r="J26501" s="82">
        <v>69</v>
      </c>
      <c r="K26501" s="321">
        <v>4</v>
      </c>
    </row>
    <row r="26502" spans="1:12" x14ac:dyDescent="0.3">
      <c r="A26502" s="341">
        <v>44134.338198379628</v>
      </c>
      <c r="B26502" s="408">
        <v>42256.659</v>
      </c>
      <c r="C26502" s="318">
        <f t="shared" si="606"/>
        <v>0.23000000000320142</v>
      </c>
      <c r="D26502" s="419">
        <f t="shared" si="607"/>
        <v>0.11500000000160071</v>
      </c>
      <c r="H26502" s="406"/>
      <c r="J26502" s="82">
        <v>70</v>
      </c>
      <c r="K26502" s="391">
        <v>1</v>
      </c>
    </row>
    <row r="26503" spans="1:12" x14ac:dyDescent="0.3">
      <c r="A26503" s="341">
        <v>44134.379865104165</v>
      </c>
      <c r="B26503" s="408">
        <v>42256.898000000001</v>
      </c>
      <c r="C26503" s="318">
        <f t="shared" si="606"/>
        <v>0.23900000000139698</v>
      </c>
      <c r="D26503" s="419">
        <f t="shared" si="607"/>
        <v>0.11950000000069849</v>
      </c>
      <c r="H26503" s="406"/>
      <c r="J26503" s="82">
        <v>71</v>
      </c>
      <c r="K26503" s="319">
        <v>2</v>
      </c>
    </row>
    <row r="26504" spans="1:12" x14ac:dyDescent="0.3">
      <c r="A26504" s="341">
        <v>44134.421531828702</v>
      </c>
      <c r="B26504" s="408">
        <v>42257.14</v>
      </c>
      <c r="C26504" s="318">
        <f t="shared" si="606"/>
        <v>0.24199999999837019</v>
      </c>
      <c r="D26504" s="419">
        <f t="shared" si="607"/>
        <v>0.12099999999918509</v>
      </c>
      <c r="H26504" s="406"/>
      <c r="J26504" s="82">
        <v>72</v>
      </c>
      <c r="K26504" s="320">
        <v>3</v>
      </c>
    </row>
    <row r="26505" spans="1:12" x14ac:dyDescent="0.3">
      <c r="A26505" s="341">
        <v>44134.46319855324</v>
      </c>
      <c r="B26505" s="408">
        <v>42257.379000000001</v>
      </c>
      <c r="C26505" s="318">
        <f t="shared" si="606"/>
        <v>0.23900000000139698</v>
      </c>
      <c r="D26505" s="419">
        <f t="shared" si="607"/>
        <v>0.11950000000069849</v>
      </c>
      <c r="H26505" s="406"/>
      <c r="J26505" s="82">
        <v>73</v>
      </c>
      <c r="K26505" s="321">
        <v>4</v>
      </c>
    </row>
    <row r="26506" spans="1:12" x14ac:dyDescent="0.3">
      <c r="A26506" s="341">
        <v>44134.504865277777</v>
      </c>
      <c r="B26506" s="408">
        <v>42257.608</v>
      </c>
      <c r="C26506" s="318">
        <f t="shared" si="606"/>
        <v>0.22899999999935972</v>
      </c>
      <c r="D26506" s="419">
        <f t="shared" si="607"/>
        <v>0.11449999999967986</v>
      </c>
      <c r="H26506" s="406"/>
      <c r="J26506" s="82">
        <v>74</v>
      </c>
      <c r="K26506" s="391">
        <v>1</v>
      </c>
    </row>
    <row r="26507" spans="1:12" x14ac:dyDescent="0.3">
      <c r="A26507" s="341">
        <v>44134.546532002314</v>
      </c>
      <c r="B26507" s="408">
        <v>42257.839</v>
      </c>
      <c r="C26507" s="318">
        <f t="shared" si="606"/>
        <v>0.23099999999976717</v>
      </c>
      <c r="D26507" s="419">
        <f t="shared" si="607"/>
        <v>0.11549999999988358</v>
      </c>
      <c r="H26507" s="406"/>
      <c r="J26507" s="82">
        <v>75</v>
      </c>
      <c r="K26507" s="319">
        <v>2</v>
      </c>
    </row>
    <row r="26508" spans="1:12" x14ac:dyDescent="0.3">
      <c r="A26508" s="341">
        <v>44134.588198726851</v>
      </c>
      <c r="B26508" s="318">
        <v>42258.080000000002</v>
      </c>
      <c r="C26508" s="318">
        <f t="shared" si="606"/>
        <v>0.24100000000180444</v>
      </c>
      <c r="D26508" s="419">
        <f t="shared" si="607"/>
        <v>0.12050000000090222</v>
      </c>
      <c r="H26508" s="406"/>
      <c r="J26508" s="82">
        <v>76</v>
      </c>
      <c r="K26508" s="320">
        <v>3</v>
      </c>
    </row>
    <row r="26509" spans="1:12" x14ac:dyDescent="0.3">
      <c r="A26509" s="341">
        <v>44134.629865451388</v>
      </c>
      <c r="B26509" s="318">
        <v>42258.319000000003</v>
      </c>
      <c r="C26509" s="318">
        <f t="shared" si="606"/>
        <v>0.23900000000139698</v>
      </c>
      <c r="D26509" s="419">
        <f t="shared" si="607"/>
        <v>0.11950000000069849</v>
      </c>
      <c r="H26509" s="406"/>
      <c r="J26509" s="82">
        <v>77</v>
      </c>
      <c r="K26509" s="321">
        <v>4</v>
      </c>
    </row>
    <row r="26510" spans="1:12" x14ac:dyDescent="0.3">
      <c r="A26510" s="341">
        <v>44134.669444444444</v>
      </c>
      <c r="B26510" s="318">
        <v>42258.55</v>
      </c>
      <c r="C26510" s="318">
        <f t="shared" si="606"/>
        <v>0.23099999999976717</v>
      </c>
      <c r="D26510" s="419">
        <f t="shared" si="607"/>
        <v>0.11549999999988358</v>
      </c>
      <c r="H26510" s="406"/>
      <c r="J26510" s="82">
        <v>1</v>
      </c>
      <c r="K26510" s="391">
        <v>1</v>
      </c>
      <c r="L26510" s="54" t="s">
        <v>313</v>
      </c>
    </row>
    <row r="26511" spans="1:12" x14ac:dyDescent="0.3">
      <c r="A26511" s="341">
        <v>44134.711111111108</v>
      </c>
      <c r="B26511" s="318">
        <v>42258.777000000002</v>
      </c>
      <c r="C26511" s="318">
        <f t="shared" si="606"/>
        <v>0.22699999999895226</v>
      </c>
      <c r="D26511" s="419">
        <f t="shared" si="607"/>
        <v>0.11349999999947613</v>
      </c>
      <c r="H26511" s="406"/>
      <c r="J26511" s="82">
        <v>2</v>
      </c>
      <c r="K26511" s="319">
        <v>2</v>
      </c>
    </row>
    <row r="26512" spans="1:12" x14ac:dyDescent="0.3">
      <c r="A26512" s="341">
        <v>44134.75277777778</v>
      </c>
      <c r="B26512" s="318">
        <v>42259.008999999998</v>
      </c>
      <c r="C26512" s="318">
        <f t="shared" si="606"/>
        <v>0.23199999999633292</v>
      </c>
      <c r="D26512" s="419">
        <f t="shared" si="607"/>
        <v>0.11599999999816646</v>
      </c>
      <c r="H26512" s="406"/>
      <c r="J26512" s="82">
        <v>3</v>
      </c>
      <c r="K26512" s="320">
        <v>3</v>
      </c>
    </row>
    <row r="26513" spans="1:11" x14ac:dyDescent="0.3">
      <c r="A26513" s="341">
        <v>44134.794444386571</v>
      </c>
      <c r="B26513" s="318">
        <v>42259.248</v>
      </c>
      <c r="C26513" s="318">
        <f t="shared" si="606"/>
        <v>0.23900000000139698</v>
      </c>
      <c r="D26513" s="419">
        <f t="shared" si="607"/>
        <v>0.11950000000069849</v>
      </c>
      <c r="H26513" s="406"/>
      <c r="J26513" s="82">
        <v>4</v>
      </c>
      <c r="K26513" s="321">
        <v>4</v>
      </c>
    </row>
    <row r="26514" spans="1:11" x14ac:dyDescent="0.3">
      <c r="A26514" s="341">
        <v>44134.836111053242</v>
      </c>
      <c r="B26514" s="318">
        <v>42259.472000000002</v>
      </c>
      <c r="C26514" s="318">
        <f t="shared" si="606"/>
        <v>0.22400000000197906</v>
      </c>
      <c r="D26514" s="419">
        <f t="shared" si="607"/>
        <v>0.11200000000098953</v>
      </c>
      <c r="H26514" s="406"/>
      <c r="J26514" s="82">
        <v>5</v>
      </c>
      <c r="K26514" s="391">
        <v>1</v>
      </c>
    </row>
    <row r="26515" spans="1:11" x14ac:dyDescent="0.3">
      <c r="A26515" s="341">
        <v>44134.877777719907</v>
      </c>
      <c r="B26515" s="318">
        <v>42259.692999999999</v>
      </c>
      <c r="C26515" s="318">
        <f t="shared" si="606"/>
        <v>0.2209999999977299</v>
      </c>
      <c r="D26515" s="419">
        <f t="shared" si="607"/>
        <v>0.11049999999886495</v>
      </c>
      <c r="H26515" s="406"/>
      <c r="J26515" s="82">
        <v>6</v>
      </c>
      <c r="K26515" s="319">
        <v>2</v>
      </c>
    </row>
    <row r="26516" spans="1:11" x14ac:dyDescent="0.3">
      <c r="A26516" s="341">
        <v>44134.919444386571</v>
      </c>
      <c r="B26516" s="318">
        <v>42259.925999999999</v>
      </c>
      <c r="C26516" s="318">
        <f t="shared" si="606"/>
        <v>0.23300000000017462</v>
      </c>
      <c r="D26516" s="419">
        <f t="shared" si="607"/>
        <v>0.11650000000008731</v>
      </c>
      <c r="H26516" s="406"/>
      <c r="J26516" s="82">
        <v>7</v>
      </c>
      <c r="K26516" s="320">
        <v>3</v>
      </c>
    </row>
    <row r="26517" spans="1:11" x14ac:dyDescent="0.3">
      <c r="A26517" s="341">
        <v>44134.961111053242</v>
      </c>
      <c r="B26517" s="318">
        <v>42260.160000000003</v>
      </c>
      <c r="C26517" s="318">
        <f t="shared" si="606"/>
        <v>0.23400000000401633</v>
      </c>
      <c r="D26517" s="419">
        <f t="shared" si="607"/>
        <v>0.11700000000200816</v>
      </c>
      <c r="E26517" s="336">
        <f>SUM(C26494:C26517)*7.4805194805</f>
        <v>42.077922077812502</v>
      </c>
      <c r="F26517" s="324">
        <f>AVERAGE(D26494:D26517)</f>
        <v>0.1171875</v>
      </c>
      <c r="G26517" s="324">
        <f>_xlfn.STDEV.S(D26494:D26517)</f>
        <v>3.5655736170422652E-3</v>
      </c>
      <c r="H26517" s="406"/>
      <c r="J26517" s="82">
        <v>8</v>
      </c>
      <c r="K26517" s="321">
        <v>4</v>
      </c>
    </row>
    <row r="26518" spans="1:11" x14ac:dyDescent="0.3">
      <c r="A26518" s="341">
        <v>44135.002777719907</v>
      </c>
      <c r="B26518" s="318">
        <v>42260.387999999999</v>
      </c>
      <c r="C26518" s="318">
        <f t="shared" si="606"/>
        <v>0.22799999999551801</v>
      </c>
      <c r="D26518" s="419">
        <f t="shared" si="607"/>
        <v>0.11399999999775901</v>
      </c>
      <c r="H26518" s="406"/>
      <c r="J26518" s="82">
        <v>9</v>
      </c>
      <c r="K26518" s="391">
        <v>1</v>
      </c>
    </row>
    <row r="26519" spans="1:11" x14ac:dyDescent="0.3">
      <c r="A26519" s="341">
        <v>44135.044444386571</v>
      </c>
      <c r="B26519" s="318">
        <v>42260.61</v>
      </c>
      <c r="C26519" s="318">
        <f t="shared" si="606"/>
        <v>0.22200000000157161</v>
      </c>
      <c r="D26519" s="419">
        <f t="shared" si="607"/>
        <v>0.1110000000007858</v>
      </c>
      <c r="H26519" s="406"/>
      <c r="J26519" s="82">
        <v>10</v>
      </c>
      <c r="K26519" s="319">
        <v>2</v>
      </c>
    </row>
    <row r="26520" spans="1:11" x14ac:dyDescent="0.3">
      <c r="A26520" s="341">
        <v>44135.086111053242</v>
      </c>
      <c r="B26520" s="318">
        <v>42260.841</v>
      </c>
      <c r="C26520" s="318">
        <f t="shared" si="606"/>
        <v>0.23099999999976717</v>
      </c>
      <c r="D26520" s="419">
        <f t="shared" si="607"/>
        <v>0.11549999999988358</v>
      </c>
      <c r="H26520" s="406"/>
      <c r="J26520" s="82">
        <v>11</v>
      </c>
      <c r="K26520" s="320">
        <v>3</v>
      </c>
    </row>
    <row r="26521" spans="1:11" x14ac:dyDescent="0.3">
      <c r="A26521" s="341">
        <v>44135.127777719907</v>
      </c>
      <c r="B26521" s="318">
        <v>42261.086000000003</v>
      </c>
      <c r="C26521" s="318">
        <f t="shared" si="606"/>
        <v>0.24500000000261934</v>
      </c>
      <c r="D26521" s="419">
        <f t="shared" si="607"/>
        <v>0.12250000000130967</v>
      </c>
      <c r="H26521" s="406"/>
      <c r="J26521" s="82">
        <v>12</v>
      </c>
      <c r="K26521" s="321">
        <v>4</v>
      </c>
    </row>
    <row r="26522" spans="1:11" x14ac:dyDescent="0.3">
      <c r="A26522" s="341">
        <v>44135.169444386571</v>
      </c>
      <c r="B26522" s="318">
        <v>42261.322</v>
      </c>
      <c r="C26522" s="318">
        <f t="shared" si="606"/>
        <v>0.23599999999714782</v>
      </c>
      <c r="D26522" s="419">
        <f t="shared" si="607"/>
        <v>0.11799999999857391</v>
      </c>
      <c r="H26522" s="406"/>
      <c r="J26522" s="82">
        <v>13</v>
      </c>
      <c r="K26522" s="391">
        <v>1</v>
      </c>
    </row>
    <row r="26523" spans="1:11" x14ac:dyDescent="0.3">
      <c r="A26523" s="341">
        <v>44135.211111053242</v>
      </c>
      <c r="B26523" s="318">
        <v>42261.559000000001</v>
      </c>
      <c r="C26523" s="318">
        <f t="shared" si="606"/>
        <v>0.23700000000098953</v>
      </c>
      <c r="D26523" s="419">
        <f t="shared" si="607"/>
        <v>0.11850000000049477</v>
      </c>
      <c r="H26523" s="406"/>
      <c r="J26523" s="82">
        <v>14</v>
      </c>
      <c r="K26523" s="319">
        <v>2</v>
      </c>
    </row>
    <row r="26524" spans="1:11" x14ac:dyDescent="0.3">
      <c r="A26524" s="341">
        <v>44135.252777719907</v>
      </c>
      <c r="B26524" s="318">
        <v>42261.788999999997</v>
      </c>
      <c r="C26524" s="318">
        <f t="shared" si="606"/>
        <v>0.22999999999592546</v>
      </c>
      <c r="D26524" s="419">
        <f t="shared" si="607"/>
        <v>0.11499999999796273</v>
      </c>
      <c r="H26524" s="406"/>
      <c r="J26524" s="82">
        <v>15</v>
      </c>
      <c r="K26524" s="320">
        <v>3</v>
      </c>
    </row>
    <row r="26525" spans="1:11" x14ac:dyDescent="0.3">
      <c r="A26525" s="341">
        <v>44135.294444386571</v>
      </c>
      <c r="B26525" s="318">
        <v>42262.031999999999</v>
      </c>
      <c r="C26525" s="318">
        <f t="shared" si="606"/>
        <v>0.24300000000221189</v>
      </c>
      <c r="D26525" s="419">
        <f t="shared" si="607"/>
        <v>0.12150000000110595</v>
      </c>
      <c r="H26525" s="406"/>
      <c r="J26525" s="82">
        <v>16</v>
      </c>
      <c r="K26525" s="321">
        <v>4</v>
      </c>
    </row>
    <row r="26526" spans="1:11" x14ac:dyDescent="0.3">
      <c r="A26526" s="341">
        <v>44135.336111053242</v>
      </c>
      <c r="B26526" s="318">
        <v>42262.273000000001</v>
      </c>
      <c r="C26526" s="318">
        <f t="shared" si="606"/>
        <v>0.24100000000180444</v>
      </c>
      <c r="D26526" s="419">
        <f t="shared" si="607"/>
        <v>0.12050000000090222</v>
      </c>
      <c r="H26526" s="406"/>
      <c r="J26526" s="82">
        <v>17</v>
      </c>
      <c r="K26526" s="391">
        <v>1</v>
      </c>
    </row>
    <row r="26527" spans="1:11" x14ac:dyDescent="0.3">
      <c r="A26527" s="341">
        <v>44135.377777719907</v>
      </c>
      <c r="B26527" s="318">
        <v>42262.504999999997</v>
      </c>
      <c r="C26527" s="318">
        <f t="shared" si="606"/>
        <v>0.23199999999633292</v>
      </c>
      <c r="D26527" s="419">
        <f t="shared" si="607"/>
        <v>0.11599999999816646</v>
      </c>
      <c r="H26527" s="406"/>
      <c r="J26527" s="82">
        <v>18</v>
      </c>
      <c r="K26527" s="319">
        <v>2</v>
      </c>
    </row>
    <row r="26528" spans="1:11" x14ac:dyDescent="0.3">
      <c r="A26528" s="341">
        <v>44135.419444386571</v>
      </c>
      <c r="B26528" s="318">
        <v>42262.731</v>
      </c>
      <c r="C26528" s="318">
        <f t="shared" si="606"/>
        <v>0.22600000000238651</v>
      </c>
      <c r="D26528" s="419">
        <f t="shared" si="607"/>
        <v>0.11300000000119326</v>
      </c>
      <c r="H26528" s="406"/>
      <c r="J26528" s="82">
        <v>19</v>
      </c>
      <c r="K26528" s="320">
        <v>3</v>
      </c>
    </row>
    <row r="26529" spans="1:11" x14ac:dyDescent="0.3">
      <c r="A26529" s="341">
        <v>44135.461111053242</v>
      </c>
      <c r="B26529" s="318">
        <v>42262.968000000001</v>
      </c>
      <c r="C26529" s="318">
        <f t="shared" si="606"/>
        <v>0.23700000000098953</v>
      </c>
      <c r="D26529" s="419">
        <f t="shared" si="607"/>
        <v>0.11850000000049477</v>
      </c>
      <c r="H26529" s="406"/>
      <c r="J26529" s="82">
        <v>20</v>
      </c>
      <c r="K26529" s="321">
        <v>4</v>
      </c>
    </row>
    <row r="26530" spans="1:11" x14ac:dyDescent="0.3">
      <c r="A26530" s="341">
        <v>44135.502777719907</v>
      </c>
      <c r="B26530" s="318">
        <v>42263.205000000002</v>
      </c>
      <c r="C26530" s="318">
        <f t="shared" si="606"/>
        <v>0.23700000000098953</v>
      </c>
      <c r="D26530" s="419">
        <f t="shared" si="607"/>
        <v>0.11850000000049477</v>
      </c>
      <c r="H26530" s="406"/>
      <c r="J26530" s="82">
        <v>21</v>
      </c>
      <c r="K26530" s="391">
        <v>1</v>
      </c>
    </row>
    <row r="26531" spans="1:11" x14ac:dyDescent="0.3">
      <c r="A26531" s="341">
        <v>44135.544444386571</v>
      </c>
      <c r="B26531" s="318">
        <v>42263.432000000001</v>
      </c>
      <c r="C26531" s="318">
        <f t="shared" si="606"/>
        <v>0.22699999999895226</v>
      </c>
      <c r="D26531" s="419">
        <f t="shared" si="607"/>
        <v>0.11349999999947613</v>
      </c>
      <c r="H26531" s="406"/>
      <c r="J26531" s="82">
        <v>22</v>
      </c>
      <c r="K26531" s="319">
        <v>2</v>
      </c>
    </row>
    <row r="26532" spans="1:11" x14ac:dyDescent="0.3">
      <c r="A26532" s="341">
        <v>44135.586111053242</v>
      </c>
      <c r="B26532" s="318">
        <v>42263.652000000002</v>
      </c>
      <c r="C26532" s="318">
        <f t="shared" si="606"/>
        <v>0.22000000000116415</v>
      </c>
      <c r="D26532" s="419">
        <f t="shared" si="607"/>
        <v>0.11000000000058208</v>
      </c>
      <c r="H26532" s="406"/>
      <c r="J26532" s="82">
        <v>23</v>
      </c>
      <c r="K26532" s="320">
        <v>3</v>
      </c>
    </row>
    <row r="26533" spans="1:11" x14ac:dyDescent="0.3">
      <c r="A26533" s="341">
        <v>44135.627777719907</v>
      </c>
      <c r="B26533" s="318">
        <v>42263.881999999998</v>
      </c>
      <c r="C26533" s="318">
        <f t="shared" si="606"/>
        <v>0.22999999999592546</v>
      </c>
      <c r="D26533" s="419">
        <f t="shared" si="607"/>
        <v>0.11499999999796273</v>
      </c>
      <c r="H26533" s="406"/>
      <c r="J26533" s="82">
        <v>24</v>
      </c>
      <c r="K26533" s="321">
        <v>4</v>
      </c>
    </row>
    <row r="26534" spans="1:11" x14ac:dyDescent="0.3">
      <c r="A26534" s="341">
        <v>44135.669444386571</v>
      </c>
      <c r="B26534" s="318">
        <v>42264.120999999999</v>
      </c>
      <c r="C26534" s="318">
        <f t="shared" si="606"/>
        <v>0.23900000000139698</v>
      </c>
      <c r="D26534" s="419">
        <f t="shared" si="607"/>
        <v>0.11950000000069849</v>
      </c>
      <c r="H26534" s="406"/>
      <c r="J26534" s="82">
        <v>25</v>
      </c>
      <c r="K26534" s="391">
        <v>1</v>
      </c>
    </row>
    <row r="26535" spans="1:11" x14ac:dyDescent="0.3">
      <c r="A26535" s="341">
        <v>44135.711111053242</v>
      </c>
      <c r="B26535" s="318">
        <v>42264.35</v>
      </c>
      <c r="C26535" s="318">
        <f t="shared" si="606"/>
        <v>0.22899999999935972</v>
      </c>
      <c r="D26535" s="419">
        <f t="shared" si="607"/>
        <v>0.11449999999967986</v>
      </c>
      <c r="H26535" s="406"/>
      <c r="J26535" s="82">
        <v>26</v>
      </c>
      <c r="K26535" s="319">
        <v>2</v>
      </c>
    </row>
    <row r="26536" spans="1:11" x14ac:dyDescent="0.3">
      <c r="A26536" s="341">
        <v>44135.752777719907</v>
      </c>
      <c r="B26536" s="318">
        <v>42264.572999999997</v>
      </c>
      <c r="C26536" s="318">
        <f t="shared" si="606"/>
        <v>0.22299999999813735</v>
      </c>
      <c r="D26536" s="419">
        <f t="shared" si="607"/>
        <v>0.11149999999906868</v>
      </c>
      <c r="H26536" s="406"/>
      <c r="J26536" s="82">
        <v>27</v>
      </c>
      <c r="K26536" s="320">
        <v>3</v>
      </c>
    </row>
    <row r="26537" spans="1:11" x14ac:dyDescent="0.3">
      <c r="A26537" s="341">
        <v>44135.794444386571</v>
      </c>
      <c r="B26537" s="318">
        <v>42264.798999999999</v>
      </c>
      <c r="C26537" s="318">
        <f t="shared" si="606"/>
        <v>0.22600000000238651</v>
      </c>
      <c r="D26537" s="419">
        <f t="shared" si="607"/>
        <v>0.11300000000119326</v>
      </c>
      <c r="H26537" s="406"/>
      <c r="J26537" s="82">
        <v>28</v>
      </c>
      <c r="K26537" s="321">
        <v>4</v>
      </c>
    </row>
    <row r="26538" spans="1:11" x14ac:dyDescent="0.3">
      <c r="A26538" s="341">
        <v>44135.836111053242</v>
      </c>
      <c r="B26538" s="318">
        <v>42265.029000000002</v>
      </c>
      <c r="C26538" s="318">
        <f t="shared" si="606"/>
        <v>0.23000000000320142</v>
      </c>
      <c r="D26538" s="419">
        <f t="shared" si="607"/>
        <v>0.11500000000160071</v>
      </c>
      <c r="H26538" s="406"/>
      <c r="J26538" s="82">
        <v>29</v>
      </c>
      <c r="K26538" s="391">
        <v>1</v>
      </c>
    </row>
    <row r="26539" spans="1:11" x14ac:dyDescent="0.3">
      <c r="A26539" s="341">
        <v>44135.877777719907</v>
      </c>
      <c r="B26539" s="318">
        <v>42265.258000000002</v>
      </c>
      <c r="C26539" s="318">
        <f t="shared" si="606"/>
        <v>0.22899999999935972</v>
      </c>
      <c r="D26539" s="419">
        <f t="shared" si="607"/>
        <v>0.11449999999967986</v>
      </c>
      <c r="H26539" s="406"/>
      <c r="J26539" s="82">
        <v>30</v>
      </c>
      <c r="K26539" s="319">
        <v>2</v>
      </c>
    </row>
    <row r="26540" spans="1:11" x14ac:dyDescent="0.3">
      <c r="A26540" s="341">
        <v>44135.919444386571</v>
      </c>
      <c r="B26540" s="318">
        <v>42265.481</v>
      </c>
      <c r="C26540" s="318">
        <f t="shared" si="606"/>
        <v>0.22299999999813735</v>
      </c>
      <c r="D26540" s="419">
        <f t="shared" si="607"/>
        <v>0.11149999999906868</v>
      </c>
      <c r="H26540" s="406"/>
      <c r="J26540" s="82">
        <v>31</v>
      </c>
      <c r="K26540" s="320">
        <v>3</v>
      </c>
    </row>
    <row r="26541" spans="1:11" x14ac:dyDescent="0.3">
      <c r="A26541" s="341">
        <v>44135.961111053242</v>
      </c>
      <c r="B26541" s="318">
        <v>42265.701999999997</v>
      </c>
      <c r="C26541" s="318">
        <f t="shared" si="606"/>
        <v>0.2209999999977299</v>
      </c>
      <c r="D26541" s="419">
        <f t="shared" si="607"/>
        <v>0.11049999999886495</v>
      </c>
      <c r="E26541" s="336">
        <f>SUM(C26518:C26541)*7.4805194805</f>
        <v>41.457038960886152</v>
      </c>
      <c r="F26541" s="324">
        <f>AVERAGE(D26518:D26541)</f>
        <v>0.11545833333320843</v>
      </c>
      <c r="G26541" s="324">
        <f>_xlfn.STDEV.S(D26518:D26541)</f>
        <v>3.541421560510136E-3</v>
      </c>
      <c r="H26541" s="406"/>
      <c r="J26541" s="82">
        <v>32</v>
      </c>
      <c r="K26541" s="321">
        <v>4</v>
      </c>
    </row>
    <row r="26542" spans="1:11" x14ac:dyDescent="0.3">
      <c r="A26542" s="341">
        <v>44136.002777719907</v>
      </c>
      <c r="B26542" s="318">
        <v>42265.932000000001</v>
      </c>
      <c r="C26542" s="318">
        <f t="shared" si="606"/>
        <v>0.23000000000320142</v>
      </c>
      <c r="D26542" s="419">
        <f t="shared" si="607"/>
        <v>0.11500000000160071</v>
      </c>
      <c r="H26542" s="406"/>
      <c r="J26542" s="82">
        <v>33</v>
      </c>
      <c r="K26542" s="391">
        <v>1</v>
      </c>
    </row>
    <row r="26543" spans="1:11" x14ac:dyDescent="0.3">
      <c r="A26543" s="341">
        <v>44136.044444386571</v>
      </c>
      <c r="B26543" s="318">
        <v>42266.167999999998</v>
      </c>
      <c r="C26543" s="318">
        <f t="shared" si="606"/>
        <v>0.23599999999714782</v>
      </c>
      <c r="D26543" s="419">
        <f t="shared" si="607"/>
        <v>0.11799999999857391</v>
      </c>
      <c r="H26543" s="406"/>
      <c r="J26543" s="82">
        <v>34</v>
      </c>
      <c r="K26543" s="319">
        <v>2</v>
      </c>
    </row>
    <row r="26544" spans="1:11" x14ac:dyDescent="0.3">
      <c r="A26544" s="341">
        <v>44136.086111053242</v>
      </c>
      <c r="B26544" s="318">
        <v>42266.398000000001</v>
      </c>
      <c r="C26544" s="318">
        <f t="shared" si="606"/>
        <v>0.23000000000320142</v>
      </c>
      <c r="D26544" s="419">
        <f t="shared" si="607"/>
        <v>0.11500000000160071</v>
      </c>
      <c r="H26544" s="406"/>
      <c r="J26544" s="82">
        <v>35</v>
      </c>
      <c r="K26544" s="320">
        <v>3</v>
      </c>
    </row>
    <row r="26545" spans="1:11" x14ac:dyDescent="0.3">
      <c r="A26545" s="341">
        <v>44136.127777719907</v>
      </c>
      <c r="B26545" s="318">
        <v>42266.62</v>
      </c>
      <c r="C26545" s="318">
        <f t="shared" si="606"/>
        <v>0.22200000000157161</v>
      </c>
      <c r="D26545" s="419">
        <f t="shared" si="607"/>
        <v>0.1110000000007858</v>
      </c>
      <c r="H26545" s="406"/>
      <c r="J26545" s="82">
        <v>36</v>
      </c>
      <c r="K26545" s="321">
        <v>4</v>
      </c>
    </row>
    <row r="26546" spans="1:11" x14ac:dyDescent="0.3">
      <c r="A26546" s="341">
        <v>44136.169444386571</v>
      </c>
      <c r="B26546" s="318">
        <v>42266.851000000002</v>
      </c>
      <c r="C26546" s="318">
        <f t="shared" si="606"/>
        <v>0.23099999999976717</v>
      </c>
      <c r="D26546" s="419">
        <f t="shared" si="607"/>
        <v>0.11549999999988358</v>
      </c>
      <c r="H26546" s="406"/>
      <c r="J26546" s="82">
        <v>37</v>
      </c>
      <c r="K26546" s="391">
        <v>1</v>
      </c>
    </row>
    <row r="26547" spans="1:11" x14ac:dyDescent="0.3">
      <c r="A26547" s="341">
        <v>44136.211111053242</v>
      </c>
      <c r="B26547" s="318">
        <v>42267.091999999997</v>
      </c>
      <c r="C26547" s="318">
        <f t="shared" si="606"/>
        <v>0.24099999999452848</v>
      </c>
      <c r="D26547" s="419">
        <f t="shared" si="607"/>
        <v>0.12049999999726424</v>
      </c>
      <c r="H26547" s="406"/>
      <c r="J26547" s="82">
        <v>38</v>
      </c>
      <c r="K26547" s="319">
        <v>2</v>
      </c>
    </row>
    <row r="26548" spans="1:11" x14ac:dyDescent="0.3">
      <c r="A26548" s="341">
        <v>44136.252777719907</v>
      </c>
      <c r="B26548" s="318">
        <v>42267.332000000002</v>
      </c>
      <c r="C26548" s="318">
        <f t="shared" si="606"/>
        <v>0.24000000000523869</v>
      </c>
      <c r="D26548" s="419">
        <f t="shared" si="607"/>
        <v>0.12000000000261934</v>
      </c>
      <c r="H26548" s="406"/>
      <c r="J26548" s="82">
        <v>39</v>
      </c>
      <c r="K26548" s="320">
        <v>3</v>
      </c>
    </row>
    <row r="26549" spans="1:11" x14ac:dyDescent="0.3">
      <c r="A26549" s="341">
        <v>44136.294444386571</v>
      </c>
      <c r="B26549" s="318">
        <v>42267.57</v>
      </c>
      <c r="C26549" s="318">
        <f t="shared" si="606"/>
        <v>0.23799999999755528</v>
      </c>
      <c r="D26549" s="419">
        <f t="shared" si="607"/>
        <v>0.11899999999877764</v>
      </c>
      <c r="H26549" s="406"/>
      <c r="J26549" s="82">
        <v>40</v>
      </c>
      <c r="K26549" s="321">
        <v>4</v>
      </c>
    </row>
    <row r="26550" spans="1:11" x14ac:dyDescent="0.3">
      <c r="A26550" s="341">
        <v>44136.336111053242</v>
      </c>
      <c r="B26550" s="318">
        <v>42267.802000000003</v>
      </c>
      <c r="C26550" s="318">
        <f t="shared" si="606"/>
        <v>0.23200000000360887</v>
      </c>
      <c r="D26550" s="419">
        <f t="shared" si="607"/>
        <v>0.11600000000180444</v>
      </c>
      <c r="H26550" s="406"/>
      <c r="J26550" s="82">
        <v>41</v>
      </c>
      <c r="K26550" s="391">
        <v>1</v>
      </c>
    </row>
    <row r="26551" spans="1:11" x14ac:dyDescent="0.3">
      <c r="A26551" s="341">
        <v>44136.377777719907</v>
      </c>
      <c r="B26551" s="318">
        <v>42268.040999999997</v>
      </c>
      <c r="C26551" s="318">
        <f t="shared" si="606"/>
        <v>0.23899999999412103</v>
      </c>
      <c r="D26551" s="419">
        <f t="shared" si="607"/>
        <v>0.11949999999706051</v>
      </c>
      <c r="H26551" s="406"/>
      <c r="J26551" s="82">
        <v>42</v>
      </c>
      <c r="K26551" s="319">
        <v>2</v>
      </c>
    </row>
    <row r="26552" spans="1:11" x14ac:dyDescent="0.3">
      <c r="A26552" s="341">
        <v>44136.419444386571</v>
      </c>
      <c r="B26552" s="318">
        <v>42268.28</v>
      </c>
      <c r="C26552" s="318">
        <f t="shared" si="606"/>
        <v>0.23900000000139698</v>
      </c>
      <c r="D26552" s="419">
        <f t="shared" si="607"/>
        <v>0.11950000000069849</v>
      </c>
      <c r="H26552" s="406"/>
      <c r="J26552" s="82">
        <v>43</v>
      </c>
      <c r="K26552" s="320">
        <v>3</v>
      </c>
    </row>
    <row r="26553" spans="1:11" x14ac:dyDescent="0.3">
      <c r="A26553" s="341">
        <v>44136.461111053242</v>
      </c>
      <c r="B26553" s="318">
        <v>42268.516000000003</v>
      </c>
      <c r="C26553" s="318">
        <f t="shared" si="606"/>
        <v>0.23600000000442378</v>
      </c>
      <c r="D26553" s="419">
        <f t="shared" si="607"/>
        <v>0.11800000000221189</v>
      </c>
      <c r="H26553" s="406"/>
      <c r="J26553" s="82">
        <v>44</v>
      </c>
      <c r="K26553" s="321">
        <v>4</v>
      </c>
    </row>
    <row r="26554" spans="1:11" x14ac:dyDescent="0.3">
      <c r="A26554" s="341">
        <v>44136.502777719907</v>
      </c>
      <c r="B26554" s="318">
        <v>42268.741999999998</v>
      </c>
      <c r="C26554" s="318">
        <f t="shared" si="606"/>
        <v>0.22599999999511056</v>
      </c>
      <c r="D26554" s="419">
        <f t="shared" si="607"/>
        <v>0.11299999999755528</v>
      </c>
      <c r="H26554" s="406"/>
      <c r="J26554" s="82">
        <v>45</v>
      </c>
      <c r="K26554" s="391">
        <v>1</v>
      </c>
    </row>
    <row r="26555" spans="1:11" x14ac:dyDescent="0.3">
      <c r="A26555" s="341">
        <v>44136.544444386571</v>
      </c>
      <c r="B26555" s="318">
        <v>42268.981</v>
      </c>
      <c r="C26555" s="318">
        <f t="shared" ref="C26555:C26618" si="608">B26555-B26554</f>
        <v>0.23900000000139698</v>
      </c>
      <c r="D26555" s="419">
        <f t="shared" si="607"/>
        <v>0.11950000000069849</v>
      </c>
      <c r="H26555" s="406"/>
      <c r="J26555" s="82">
        <v>46</v>
      </c>
      <c r="K26555" s="319">
        <v>2</v>
      </c>
    </row>
    <row r="26556" spans="1:11" x14ac:dyDescent="0.3">
      <c r="A26556" s="341">
        <v>44136.586111053242</v>
      </c>
      <c r="B26556" s="318">
        <v>42269.218999999997</v>
      </c>
      <c r="C26556" s="318">
        <f t="shared" si="608"/>
        <v>0.23799999999755528</v>
      </c>
      <c r="D26556" s="419">
        <f t="shared" si="607"/>
        <v>0.11899999999877764</v>
      </c>
      <c r="H26556" s="406"/>
      <c r="J26556" s="82">
        <v>47</v>
      </c>
      <c r="K26556" s="320">
        <v>3</v>
      </c>
    </row>
    <row r="26557" spans="1:11" x14ac:dyDescent="0.3">
      <c r="A26557" s="341">
        <v>44136.627777719907</v>
      </c>
      <c r="B26557" s="318">
        <v>42269.451000000001</v>
      </c>
      <c r="C26557" s="318">
        <f t="shared" si="608"/>
        <v>0.23200000000360887</v>
      </c>
      <c r="D26557" s="419">
        <f t="shared" si="607"/>
        <v>0.11600000000180444</v>
      </c>
      <c r="H26557" s="406"/>
      <c r="J26557" s="82">
        <v>48</v>
      </c>
      <c r="K26557" s="321">
        <v>4</v>
      </c>
    </row>
    <row r="26558" spans="1:11" x14ac:dyDescent="0.3">
      <c r="A26558" s="341">
        <v>44136.669444386571</v>
      </c>
      <c r="B26558" s="318">
        <v>42269.678</v>
      </c>
      <c r="C26558" s="318">
        <f t="shared" si="608"/>
        <v>0.22699999999895226</v>
      </c>
      <c r="D26558" s="419">
        <f t="shared" si="607"/>
        <v>0.11349999999947613</v>
      </c>
      <c r="H26558" s="406"/>
      <c r="J26558" s="82">
        <v>49</v>
      </c>
      <c r="K26558" s="391">
        <v>1</v>
      </c>
    </row>
    <row r="26559" spans="1:11" x14ac:dyDescent="0.3">
      <c r="A26559" s="341">
        <v>44136.711111053242</v>
      </c>
      <c r="B26559" s="318">
        <v>42269.908000000003</v>
      </c>
      <c r="C26559" s="318">
        <f t="shared" si="608"/>
        <v>0.23000000000320142</v>
      </c>
      <c r="D26559" s="419">
        <f t="shared" si="607"/>
        <v>0.11500000000160071</v>
      </c>
      <c r="H26559" s="406"/>
      <c r="J26559" s="82">
        <v>50</v>
      </c>
      <c r="K26559" s="319">
        <v>2</v>
      </c>
    </row>
    <row r="26560" spans="1:11" x14ac:dyDescent="0.3">
      <c r="A26560" s="341">
        <v>44136.752777719907</v>
      </c>
      <c r="B26560" s="318">
        <v>42270.14</v>
      </c>
      <c r="C26560" s="318">
        <f t="shared" si="608"/>
        <v>0.23199999999633292</v>
      </c>
      <c r="D26560" s="419">
        <f t="shared" ref="D26560:D26623" si="609">C26560/2</f>
        <v>0.11599999999816646</v>
      </c>
      <c r="H26560" s="406"/>
      <c r="J26560" s="82">
        <v>51</v>
      </c>
      <c r="K26560" s="320">
        <v>3</v>
      </c>
    </row>
    <row r="26561" spans="1:11" x14ac:dyDescent="0.3">
      <c r="A26561" s="341">
        <v>44136.794444386571</v>
      </c>
      <c r="B26561" s="318">
        <v>42270.372000000003</v>
      </c>
      <c r="C26561" s="318">
        <f t="shared" si="608"/>
        <v>0.23200000000360887</v>
      </c>
      <c r="D26561" s="419">
        <f t="shared" si="609"/>
        <v>0.11600000000180444</v>
      </c>
      <c r="H26561" s="406"/>
      <c r="J26561" s="82">
        <v>52</v>
      </c>
      <c r="K26561" s="321">
        <v>4</v>
      </c>
    </row>
    <row r="26562" spans="1:11" x14ac:dyDescent="0.3">
      <c r="A26562" s="341">
        <v>44136.836111053242</v>
      </c>
      <c r="B26562" s="318">
        <v>42270.6</v>
      </c>
      <c r="C26562" s="318">
        <f t="shared" si="608"/>
        <v>0.22799999999551801</v>
      </c>
      <c r="D26562" s="419">
        <f t="shared" si="609"/>
        <v>0.11399999999775901</v>
      </c>
      <c r="H26562" s="406"/>
      <c r="J26562" s="82">
        <v>53</v>
      </c>
      <c r="K26562" s="391">
        <v>1</v>
      </c>
    </row>
    <row r="26563" spans="1:11" x14ac:dyDescent="0.3">
      <c r="A26563" s="341">
        <v>44136.877777719907</v>
      </c>
      <c r="B26563" s="318">
        <v>42270.822</v>
      </c>
      <c r="C26563" s="318">
        <f t="shared" si="608"/>
        <v>0.22200000000157161</v>
      </c>
      <c r="D26563" s="419">
        <f t="shared" si="609"/>
        <v>0.1110000000007858</v>
      </c>
      <c r="H26563" s="406"/>
      <c r="J26563" s="82">
        <v>54</v>
      </c>
      <c r="K26563" s="319">
        <v>2</v>
      </c>
    </row>
    <row r="26564" spans="1:11" x14ac:dyDescent="0.3">
      <c r="A26564" s="341">
        <v>44136.919444386571</v>
      </c>
      <c r="B26564" s="318">
        <v>42271.052000000003</v>
      </c>
      <c r="C26564" s="318">
        <f t="shared" si="608"/>
        <v>0.23000000000320142</v>
      </c>
      <c r="D26564" s="419">
        <f t="shared" si="609"/>
        <v>0.11500000000160071</v>
      </c>
      <c r="H26564" s="406"/>
      <c r="J26564" s="82">
        <v>55</v>
      </c>
      <c r="K26564" s="320">
        <v>3</v>
      </c>
    </row>
    <row r="26565" spans="1:11" x14ac:dyDescent="0.3">
      <c r="A26565" s="341">
        <v>44136.961111053242</v>
      </c>
      <c r="B26565" s="318">
        <v>42271.288</v>
      </c>
      <c r="C26565" s="318">
        <f t="shared" si="608"/>
        <v>0.23599999999714782</v>
      </c>
      <c r="D26565" s="419">
        <f t="shared" si="609"/>
        <v>0.11799999999857391</v>
      </c>
      <c r="E26565" s="336">
        <f>SUM(C26542:C26565)*7.4805194805</f>
        <v>41.786181818095208</v>
      </c>
      <c r="F26565" s="324">
        <f>AVERAGE(D26542:D26565)</f>
        <v>0.11637500000006185</v>
      </c>
      <c r="G26565" s="324">
        <f>_xlfn.STDEV.S(D26542:D26565)</f>
        <v>2.7435695565309506E-3</v>
      </c>
      <c r="H26565" s="404"/>
      <c r="I26565" s="344">
        <f>AVERAGE(D26412:D26565)</f>
        <v>0.11683774834435834</v>
      </c>
      <c r="J26565" s="82">
        <v>56</v>
      </c>
      <c r="K26565" s="321">
        <v>4</v>
      </c>
    </row>
    <row r="26566" spans="1:11" x14ac:dyDescent="0.3">
      <c r="A26566" s="341">
        <v>44137.002777719907</v>
      </c>
      <c r="B26566" s="318">
        <v>42271.512999999999</v>
      </c>
      <c r="C26566" s="318">
        <f t="shared" si="608"/>
        <v>0.22499999999854481</v>
      </c>
      <c r="D26566" s="419">
        <f t="shared" si="609"/>
        <v>0.1124999999992724</v>
      </c>
      <c r="H26566" s="406"/>
      <c r="J26566" s="82">
        <v>57</v>
      </c>
      <c r="K26566" s="391">
        <v>1</v>
      </c>
    </row>
    <row r="26567" spans="1:11" x14ac:dyDescent="0.3">
      <c r="A26567" s="341">
        <v>44137.044444386571</v>
      </c>
      <c r="B26567" s="318">
        <v>42271.737999999998</v>
      </c>
      <c r="C26567" s="318">
        <f t="shared" si="608"/>
        <v>0.22499999999854481</v>
      </c>
      <c r="D26567" s="419">
        <f t="shared" si="609"/>
        <v>0.1124999999992724</v>
      </c>
      <c r="H26567" s="406"/>
      <c r="J26567" s="82">
        <v>58</v>
      </c>
      <c r="K26567" s="319">
        <v>2</v>
      </c>
    </row>
    <row r="26568" spans="1:11" x14ac:dyDescent="0.3">
      <c r="A26568" s="341">
        <v>44137.086111053242</v>
      </c>
      <c r="B26568" s="318">
        <v>42271.970999999998</v>
      </c>
      <c r="C26568" s="318">
        <f t="shared" si="608"/>
        <v>0.23300000000017462</v>
      </c>
      <c r="D26568" s="419">
        <f t="shared" si="609"/>
        <v>0.11650000000008731</v>
      </c>
      <c r="H26568" s="406"/>
      <c r="J26568" s="82">
        <v>59</v>
      </c>
      <c r="K26568" s="320">
        <v>3</v>
      </c>
    </row>
    <row r="26569" spans="1:11" x14ac:dyDescent="0.3">
      <c r="A26569" s="341">
        <v>44137.127777719907</v>
      </c>
      <c r="B26569" s="318">
        <v>42272.212</v>
      </c>
      <c r="C26569" s="318">
        <f t="shared" si="608"/>
        <v>0.24100000000180444</v>
      </c>
      <c r="D26569" s="419">
        <f t="shared" si="609"/>
        <v>0.12050000000090222</v>
      </c>
      <c r="H26569" s="406"/>
      <c r="J26569" s="82">
        <v>60</v>
      </c>
      <c r="K26569" s="321">
        <v>4</v>
      </c>
    </row>
    <row r="26570" spans="1:11" x14ac:dyDescent="0.3">
      <c r="A26570" s="341">
        <v>44137.169444386571</v>
      </c>
      <c r="B26570" s="318">
        <v>42272.447</v>
      </c>
      <c r="C26570" s="318">
        <f t="shared" si="608"/>
        <v>0.23500000000058208</v>
      </c>
      <c r="D26570" s="419">
        <f t="shared" si="609"/>
        <v>0.11750000000029104</v>
      </c>
      <c r="H26570" s="406"/>
      <c r="J26570" s="82">
        <v>61</v>
      </c>
      <c r="K26570" s="391">
        <v>1</v>
      </c>
    </row>
    <row r="26571" spans="1:11" x14ac:dyDescent="0.3">
      <c r="A26571" s="341">
        <v>44137.211111053242</v>
      </c>
      <c r="B26571" s="318">
        <v>42272.671000000002</v>
      </c>
      <c r="C26571" s="318">
        <f t="shared" si="608"/>
        <v>0.22400000000197906</v>
      </c>
      <c r="D26571" s="419">
        <f t="shared" si="609"/>
        <v>0.11200000000098953</v>
      </c>
      <c r="H26571" s="406"/>
      <c r="J26571" s="82">
        <v>62</v>
      </c>
      <c r="K26571" s="319">
        <v>2</v>
      </c>
    </row>
    <row r="26572" spans="1:11" x14ac:dyDescent="0.3">
      <c r="A26572" s="341">
        <v>44137.252777719907</v>
      </c>
      <c r="B26572" s="318">
        <v>42272.906999999999</v>
      </c>
      <c r="C26572" s="318">
        <f t="shared" si="608"/>
        <v>0.23599999999714782</v>
      </c>
      <c r="D26572" s="419">
        <f t="shared" si="609"/>
        <v>0.11799999999857391</v>
      </c>
      <c r="H26572" s="406"/>
      <c r="J26572" s="82">
        <v>63</v>
      </c>
      <c r="K26572" s="320">
        <v>3</v>
      </c>
    </row>
    <row r="26573" spans="1:11" x14ac:dyDescent="0.3">
      <c r="A26573" s="341">
        <v>44137.294444386571</v>
      </c>
      <c r="B26573" s="318">
        <v>42273.15</v>
      </c>
      <c r="C26573" s="318">
        <f t="shared" si="608"/>
        <v>0.24300000000221189</v>
      </c>
      <c r="D26573" s="419">
        <f t="shared" si="609"/>
        <v>0.12150000000110595</v>
      </c>
      <c r="H26573" s="406"/>
      <c r="J26573" s="82">
        <v>64</v>
      </c>
      <c r="K26573" s="321">
        <v>4</v>
      </c>
    </row>
    <row r="26574" spans="1:11" x14ac:dyDescent="0.3">
      <c r="A26574" s="341">
        <v>44137.336111053242</v>
      </c>
      <c r="B26574" s="318">
        <v>42273.392</v>
      </c>
      <c r="C26574" s="318">
        <f t="shared" si="608"/>
        <v>0.24199999999837019</v>
      </c>
      <c r="D26574" s="419">
        <f t="shared" si="609"/>
        <v>0.12099999999918509</v>
      </c>
      <c r="H26574" s="406"/>
      <c r="J26574" s="82">
        <v>65</v>
      </c>
      <c r="K26574" s="391">
        <v>1</v>
      </c>
    </row>
    <row r="26575" spans="1:11" x14ac:dyDescent="0.3">
      <c r="A26575" s="341">
        <v>44137.377777719907</v>
      </c>
      <c r="B26575" s="318">
        <v>42273.622000000003</v>
      </c>
      <c r="C26575" s="318">
        <f t="shared" si="608"/>
        <v>0.23000000000320142</v>
      </c>
      <c r="D26575" s="419">
        <f t="shared" si="609"/>
        <v>0.11500000000160071</v>
      </c>
      <c r="H26575" s="406"/>
      <c r="J26575" s="82">
        <v>66</v>
      </c>
      <c r="K26575" s="319">
        <v>2</v>
      </c>
    </row>
    <row r="26576" spans="1:11" x14ac:dyDescent="0.3">
      <c r="A26576" s="341">
        <v>44137.419444386571</v>
      </c>
      <c r="B26576" s="318">
        <v>42273.855000000003</v>
      </c>
      <c r="C26576" s="318">
        <f t="shared" si="608"/>
        <v>0.23300000000017462</v>
      </c>
      <c r="D26576" s="419">
        <f t="shared" si="609"/>
        <v>0.11650000000008731</v>
      </c>
      <c r="H26576" s="406"/>
      <c r="J26576" s="82">
        <v>67</v>
      </c>
      <c r="K26576" s="320">
        <v>3</v>
      </c>
    </row>
    <row r="26577" spans="1:11" x14ac:dyDescent="0.3">
      <c r="A26577" s="341">
        <v>44137.461111053242</v>
      </c>
      <c r="B26577" s="318">
        <v>42274.093999999997</v>
      </c>
      <c r="C26577" s="318">
        <f t="shared" si="608"/>
        <v>0.23899999999412103</v>
      </c>
      <c r="D26577" s="419">
        <f t="shared" si="609"/>
        <v>0.11949999999706051</v>
      </c>
      <c r="H26577" s="406"/>
      <c r="J26577" s="82">
        <v>68</v>
      </c>
      <c r="K26577" s="321">
        <v>4</v>
      </c>
    </row>
    <row r="26578" spans="1:11" x14ac:dyDescent="0.3">
      <c r="A26578" s="341">
        <v>44137.502777719907</v>
      </c>
      <c r="B26578" s="318">
        <v>42274.33</v>
      </c>
      <c r="C26578" s="318">
        <f t="shared" si="608"/>
        <v>0.23600000000442378</v>
      </c>
      <c r="D26578" s="419">
        <f t="shared" si="609"/>
        <v>0.11800000000221189</v>
      </c>
      <c r="H26578" s="406"/>
      <c r="J26578" s="82">
        <v>69</v>
      </c>
      <c r="K26578" s="391">
        <v>1</v>
      </c>
    </row>
    <row r="26579" spans="1:11" x14ac:dyDescent="0.3">
      <c r="A26579" s="341">
        <v>44137.544444386571</v>
      </c>
      <c r="B26579" s="318">
        <v>42274.565999999999</v>
      </c>
      <c r="C26579" s="318">
        <f t="shared" si="608"/>
        <v>0.23599999999714782</v>
      </c>
      <c r="D26579" s="419">
        <f t="shared" si="609"/>
        <v>0.11799999999857391</v>
      </c>
      <c r="H26579" s="406"/>
      <c r="J26579" s="82">
        <v>70</v>
      </c>
      <c r="K26579" s="319">
        <v>2</v>
      </c>
    </row>
    <row r="26580" spans="1:11" x14ac:dyDescent="0.3">
      <c r="A26580" s="341">
        <v>44137.586111053242</v>
      </c>
      <c r="B26580" s="318">
        <v>42274.790999999997</v>
      </c>
      <c r="C26580" s="318">
        <f t="shared" si="608"/>
        <v>0.22499999999854481</v>
      </c>
      <c r="D26580" s="419">
        <f t="shared" si="609"/>
        <v>0.1124999999992724</v>
      </c>
      <c r="H26580" s="406"/>
      <c r="J26580" s="82">
        <v>71</v>
      </c>
      <c r="K26580" s="320">
        <v>3</v>
      </c>
    </row>
    <row r="26581" spans="1:11" x14ac:dyDescent="0.3">
      <c r="A26581" s="341">
        <v>44137.627777719907</v>
      </c>
      <c r="B26581" s="318">
        <v>42275.029000000002</v>
      </c>
      <c r="C26581" s="318">
        <f t="shared" si="608"/>
        <v>0.23800000000483124</v>
      </c>
      <c r="D26581" s="419">
        <f t="shared" si="609"/>
        <v>0.11900000000241562</v>
      </c>
      <c r="H26581" s="406"/>
      <c r="J26581" s="82">
        <v>72</v>
      </c>
      <c r="K26581" s="321">
        <v>4</v>
      </c>
    </row>
    <row r="26582" spans="1:11" x14ac:dyDescent="0.3">
      <c r="A26582" s="341">
        <v>44137.669444386571</v>
      </c>
      <c r="B26582" s="318">
        <v>42275.267999999996</v>
      </c>
      <c r="C26582" s="318">
        <f t="shared" si="608"/>
        <v>0.23899999999412103</v>
      </c>
      <c r="D26582" s="419">
        <f t="shared" si="609"/>
        <v>0.11949999999706051</v>
      </c>
      <c r="H26582" s="406"/>
      <c r="J26582" s="82">
        <v>73</v>
      </c>
      <c r="K26582" s="391">
        <v>1</v>
      </c>
    </row>
    <row r="26583" spans="1:11" x14ac:dyDescent="0.3">
      <c r="A26583" s="341">
        <v>44137.711111053242</v>
      </c>
      <c r="B26583" s="318">
        <v>42275.498</v>
      </c>
      <c r="C26583" s="318">
        <f t="shared" si="608"/>
        <v>0.23000000000320142</v>
      </c>
      <c r="D26583" s="419">
        <f t="shared" si="609"/>
        <v>0.11500000000160071</v>
      </c>
      <c r="H26583" s="406"/>
      <c r="J26583" s="82">
        <v>74</v>
      </c>
      <c r="K26583" s="319">
        <v>2</v>
      </c>
    </row>
    <row r="26584" spans="1:11" x14ac:dyDescent="0.3">
      <c r="A26584" s="341">
        <v>44137.752777719907</v>
      </c>
      <c r="B26584" s="318">
        <v>42275.718000000001</v>
      </c>
      <c r="C26584" s="318">
        <f t="shared" si="608"/>
        <v>0.22000000000116415</v>
      </c>
      <c r="D26584" s="419">
        <f t="shared" si="609"/>
        <v>0.11000000000058208</v>
      </c>
      <c r="H26584" s="406"/>
      <c r="J26584" s="82">
        <v>75</v>
      </c>
      <c r="K26584" s="320">
        <v>3</v>
      </c>
    </row>
    <row r="26585" spans="1:11" x14ac:dyDescent="0.3">
      <c r="A26585" s="341">
        <v>44137.794444386571</v>
      </c>
      <c r="B26585" s="318">
        <v>42275.944000000003</v>
      </c>
      <c r="C26585" s="318">
        <f t="shared" si="608"/>
        <v>0.22600000000238651</v>
      </c>
      <c r="D26585" s="419">
        <f t="shared" si="609"/>
        <v>0.11300000000119326</v>
      </c>
      <c r="H26585" s="406"/>
      <c r="J26585" s="82">
        <v>76</v>
      </c>
      <c r="K26585" s="321">
        <v>4</v>
      </c>
    </row>
    <row r="26586" spans="1:11" x14ac:dyDescent="0.3">
      <c r="A26586" s="341">
        <v>44137.836111053242</v>
      </c>
      <c r="B26586" s="318">
        <v>42276.18</v>
      </c>
      <c r="C26586" s="318">
        <f t="shared" si="608"/>
        <v>0.23599999999714782</v>
      </c>
      <c r="D26586" s="419">
        <f t="shared" si="609"/>
        <v>0.11799999999857391</v>
      </c>
      <c r="H26586" s="406"/>
      <c r="J26586" s="82">
        <v>77</v>
      </c>
      <c r="K26586" s="391">
        <v>1</v>
      </c>
    </row>
    <row r="26587" spans="1:11" x14ac:dyDescent="0.3">
      <c r="A26587" s="341">
        <v>44137.877777719907</v>
      </c>
      <c r="B26587" s="318">
        <v>42276.408000000003</v>
      </c>
      <c r="C26587" s="318">
        <f t="shared" si="608"/>
        <v>0.22800000000279397</v>
      </c>
      <c r="D26587" s="419">
        <f t="shared" si="609"/>
        <v>0.11400000000139698</v>
      </c>
      <c r="H26587" s="406"/>
      <c r="J26587" s="82">
        <v>78</v>
      </c>
      <c r="K26587" s="319">
        <v>2</v>
      </c>
    </row>
    <row r="26588" spans="1:11" x14ac:dyDescent="0.3">
      <c r="A26588" s="341">
        <v>44137.919444386571</v>
      </c>
      <c r="B26588" s="318">
        <v>42276.627</v>
      </c>
      <c r="C26588" s="318">
        <f t="shared" si="608"/>
        <v>0.21899999999732245</v>
      </c>
      <c r="D26588" s="419">
        <f t="shared" si="609"/>
        <v>0.10949999999866122</v>
      </c>
      <c r="H26588" s="406"/>
      <c r="J26588" s="82">
        <v>79</v>
      </c>
      <c r="K26588" s="320">
        <v>3</v>
      </c>
    </row>
    <row r="26589" spans="1:11" x14ac:dyDescent="0.3">
      <c r="A26589" s="341">
        <v>44137.961111053242</v>
      </c>
      <c r="B26589" s="318">
        <v>42276.851999999999</v>
      </c>
      <c r="C26589" s="318">
        <f t="shared" si="608"/>
        <v>0.22499999999854481</v>
      </c>
      <c r="D26589" s="419">
        <f t="shared" si="609"/>
        <v>0.1124999999992724</v>
      </c>
      <c r="E26589" s="336">
        <f>SUM(C26566:C26589)*7.4805194805</f>
        <v>41.621610389490677</v>
      </c>
      <c r="F26589" s="324">
        <f>AVERAGE(D26566:D26589)</f>
        <v>0.11591666666663514</v>
      </c>
      <c r="G26589" s="324">
        <f>_xlfn.STDEV.S(D26566:D26589)</f>
        <v>3.5252710861854728E-3</v>
      </c>
      <c r="H26589" s="406"/>
      <c r="J26589" s="82">
        <v>80</v>
      </c>
      <c r="K26589" s="321">
        <v>4</v>
      </c>
    </row>
    <row r="26590" spans="1:11" x14ac:dyDescent="0.3">
      <c r="A26590" s="341">
        <v>44138.002777719907</v>
      </c>
      <c r="B26590" s="318">
        <v>42277.088000000003</v>
      </c>
      <c r="C26590" s="318">
        <f t="shared" si="608"/>
        <v>0.23600000000442378</v>
      </c>
      <c r="D26590" s="419">
        <f t="shared" si="609"/>
        <v>0.11800000000221189</v>
      </c>
      <c r="H26590" s="406"/>
      <c r="J26590" s="82">
        <v>81</v>
      </c>
      <c r="K26590" s="391">
        <v>1</v>
      </c>
    </row>
    <row r="26591" spans="1:11" x14ac:dyDescent="0.3">
      <c r="A26591" s="341">
        <v>44138.044444386571</v>
      </c>
      <c r="B26591" s="318">
        <v>42277.315999999999</v>
      </c>
      <c r="C26591" s="318">
        <f t="shared" si="608"/>
        <v>0.22799999999551801</v>
      </c>
      <c r="D26591" s="419">
        <f t="shared" si="609"/>
        <v>0.11399999999775901</v>
      </c>
      <c r="H26591" s="406"/>
      <c r="J26591" s="82">
        <v>82</v>
      </c>
      <c r="K26591" s="319">
        <v>2</v>
      </c>
    </row>
    <row r="26592" spans="1:11" x14ac:dyDescent="0.3">
      <c r="A26592" s="341">
        <v>44138.086111053242</v>
      </c>
      <c r="B26592" s="318">
        <v>42277.54</v>
      </c>
      <c r="C26592" s="318">
        <f t="shared" si="608"/>
        <v>0.22400000000197906</v>
      </c>
      <c r="D26592" s="419">
        <f t="shared" si="609"/>
        <v>0.11200000000098953</v>
      </c>
      <c r="H26592" s="406"/>
      <c r="J26592" s="82">
        <v>83</v>
      </c>
      <c r="K26592" s="320">
        <v>3</v>
      </c>
    </row>
    <row r="26593" spans="1:11" x14ac:dyDescent="0.3">
      <c r="A26593" s="341">
        <v>44138.127777719907</v>
      </c>
      <c r="B26593" s="318">
        <v>42277.767999999996</v>
      </c>
      <c r="C26593" s="318">
        <f t="shared" si="608"/>
        <v>0.22799999999551801</v>
      </c>
      <c r="D26593" s="419">
        <f t="shared" si="609"/>
        <v>0.11399999999775901</v>
      </c>
      <c r="H26593" s="406"/>
      <c r="J26593" s="82">
        <v>84</v>
      </c>
      <c r="K26593" s="321">
        <v>4</v>
      </c>
    </row>
    <row r="26594" spans="1:11" x14ac:dyDescent="0.3">
      <c r="A26594" s="341">
        <v>44138.169444386571</v>
      </c>
      <c r="B26594" s="318">
        <v>42278.008000000002</v>
      </c>
      <c r="C26594" s="318">
        <f t="shared" si="608"/>
        <v>0.24000000000523869</v>
      </c>
      <c r="D26594" s="419">
        <f t="shared" si="609"/>
        <v>0.12000000000261934</v>
      </c>
      <c r="H26594" s="406"/>
      <c r="J26594" s="82">
        <v>85</v>
      </c>
      <c r="K26594" s="391">
        <v>1</v>
      </c>
    </row>
    <row r="26595" spans="1:11" x14ac:dyDescent="0.3">
      <c r="A26595" s="341">
        <v>44138.211111053242</v>
      </c>
      <c r="B26595" s="318">
        <v>42278.25</v>
      </c>
      <c r="C26595" s="318">
        <f t="shared" si="608"/>
        <v>0.24199999999837019</v>
      </c>
      <c r="D26595" s="419">
        <f t="shared" si="609"/>
        <v>0.12099999999918509</v>
      </c>
      <c r="H26595" s="406"/>
      <c r="J26595" s="82">
        <v>86</v>
      </c>
      <c r="K26595" s="319">
        <v>2</v>
      </c>
    </row>
    <row r="26596" spans="1:11" x14ac:dyDescent="0.3">
      <c r="A26596" s="341">
        <v>44138.252777719907</v>
      </c>
      <c r="B26596" s="318">
        <v>42278.483999999997</v>
      </c>
      <c r="C26596" s="318">
        <f t="shared" si="608"/>
        <v>0.23399999999674037</v>
      </c>
      <c r="D26596" s="419">
        <f t="shared" si="609"/>
        <v>0.11699999999837019</v>
      </c>
      <c r="H26596" s="406"/>
      <c r="J26596" s="82">
        <v>87</v>
      </c>
      <c r="K26596" s="320">
        <v>3</v>
      </c>
    </row>
    <row r="26597" spans="1:11" x14ac:dyDescent="0.3">
      <c r="A26597" s="341">
        <v>44138.294444386571</v>
      </c>
      <c r="B26597" s="318">
        <v>42278.716</v>
      </c>
      <c r="C26597" s="318">
        <f t="shared" si="608"/>
        <v>0.23200000000360887</v>
      </c>
      <c r="D26597" s="419">
        <f t="shared" si="609"/>
        <v>0.11600000000180444</v>
      </c>
      <c r="H26597" s="406"/>
      <c r="J26597" s="82">
        <v>88</v>
      </c>
      <c r="K26597" s="321">
        <v>4</v>
      </c>
    </row>
    <row r="26598" spans="1:11" x14ac:dyDescent="0.3">
      <c r="A26598" s="341">
        <v>44138.336111053242</v>
      </c>
      <c r="B26598" s="318">
        <v>42278.957999999999</v>
      </c>
      <c r="C26598" s="318">
        <f t="shared" si="608"/>
        <v>0.24199999999837019</v>
      </c>
      <c r="D26598" s="419">
        <f t="shared" si="609"/>
        <v>0.12099999999918509</v>
      </c>
      <c r="H26598" s="406"/>
      <c r="J26598" s="82">
        <v>89</v>
      </c>
      <c r="K26598" s="391">
        <v>1</v>
      </c>
    </row>
    <row r="26599" spans="1:11" x14ac:dyDescent="0.3">
      <c r="A26599" s="341">
        <v>44138.377777719907</v>
      </c>
      <c r="B26599" s="318">
        <v>42279.199999999997</v>
      </c>
      <c r="C26599" s="318">
        <f t="shared" si="608"/>
        <v>0.24199999999837019</v>
      </c>
      <c r="D26599" s="419">
        <f t="shared" si="609"/>
        <v>0.12099999999918509</v>
      </c>
      <c r="H26599" s="406"/>
      <c r="J26599" s="82">
        <v>90</v>
      </c>
      <c r="K26599" s="319">
        <v>2</v>
      </c>
    </row>
    <row r="26600" spans="1:11" x14ac:dyDescent="0.3">
      <c r="A26600" s="341">
        <v>44138.419444386571</v>
      </c>
      <c r="B26600" s="318">
        <v>42279.438000000002</v>
      </c>
      <c r="C26600" s="318">
        <f t="shared" si="608"/>
        <v>0.23800000000483124</v>
      </c>
      <c r="D26600" s="419">
        <f t="shared" si="609"/>
        <v>0.11900000000241562</v>
      </c>
      <c r="H26600" s="406"/>
      <c r="J26600" s="82">
        <v>91</v>
      </c>
      <c r="K26600" s="320">
        <v>3</v>
      </c>
    </row>
    <row r="26601" spans="1:11" x14ac:dyDescent="0.3">
      <c r="A26601" s="341">
        <v>44138.461111053242</v>
      </c>
      <c r="B26601" s="318">
        <v>42279.667000000001</v>
      </c>
      <c r="C26601" s="318">
        <f t="shared" si="608"/>
        <v>0.22899999999935972</v>
      </c>
      <c r="D26601" s="419">
        <f t="shared" si="609"/>
        <v>0.11449999999967986</v>
      </c>
      <c r="H26601" s="406"/>
      <c r="J26601" s="82">
        <v>92</v>
      </c>
      <c r="K26601" s="321">
        <v>4</v>
      </c>
    </row>
    <row r="26602" spans="1:11" x14ac:dyDescent="0.3">
      <c r="A26602" s="341">
        <v>44138.502777719907</v>
      </c>
      <c r="B26602" s="318">
        <v>42279.900999999998</v>
      </c>
      <c r="C26602" s="318">
        <f t="shared" si="608"/>
        <v>0.23399999999674037</v>
      </c>
      <c r="D26602" s="419">
        <f t="shared" si="609"/>
        <v>0.11699999999837019</v>
      </c>
      <c r="H26602" s="406"/>
      <c r="J26602" s="82">
        <v>93</v>
      </c>
      <c r="K26602" s="391">
        <v>1</v>
      </c>
    </row>
    <row r="26603" spans="1:11" x14ac:dyDescent="0.3">
      <c r="A26603" s="341">
        <v>44138.544444386571</v>
      </c>
      <c r="B26603" s="318">
        <v>42280.142</v>
      </c>
      <c r="C26603" s="318">
        <f t="shared" si="608"/>
        <v>0.24100000000180444</v>
      </c>
      <c r="D26603" s="419">
        <f t="shared" si="609"/>
        <v>0.12050000000090222</v>
      </c>
      <c r="H26603" s="406"/>
      <c r="J26603" s="82">
        <v>94</v>
      </c>
      <c r="K26603" s="319">
        <v>2</v>
      </c>
    </row>
    <row r="26604" spans="1:11" x14ac:dyDescent="0.3">
      <c r="A26604" s="341">
        <v>44138.586111053242</v>
      </c>
      <c r="B26604" s="318">
        <v>42280.373</v>
      </c>
      <c r="C26604" s="318">
        <f t="shared" si="608"/>
        <v>0.23099999999976717</v>
      </c>
      <c r="D26604" s="419">
        <f t="shared" si="609"/>
        <v>0.11549999999988358</v>
      </c>
      <c r="H26604" s="406"/>
      <c r="J26604" s="82">
        <v>95</v>
      </c>
      <c r="K26604" s="320">
        <v>3</v>
      </c>
    </row>
    <row r="26605" spans="1:11" x14ac:dyDescent="0.3">
      <c r="A26605" s="341">
        <v>44138.627777719907</v>
      </c>
      <c r="B26605" s="318">
        <v>42280.599000000002</v>
      </c>
      <c r="C26605" s="318">
        <f t="shared" si="608"/>
        <v>0.22600000000238651</v>
      </c>
      <c r="D26605" s="419">
        <f t="shared" si="609"/>
        <v>0.11300000000119326</v>
      </c>
      <c r="H26605" s="406"/>
      <c r="J26605" s="82">
        <v>96</v>
      </c>
      <c r="K26605" s="321">
        <v>4</v>
      </c>
    </row>
    <row r="26606" spans="1:11" x14ac:dyDescent="0.3">
      <c r="A26606" s="341">
        <v>44138.669444386571</v>
      </c>
      <c r="B26606" s="318">
        <v>42280.828999999998</v>
      </c>
      <c r="C26606" s="318">
        <f t="shared" si="608"/>
        <v>0.22999999999592546</v>
      </c>
      <c r="D26606" s="419">
        <f t="shared" si="609"/>
        <v>0.11499999999796273</v>
      </c>
      <c r="H26606" s="406"/>
      <c r="J26606" s="82">
        <v>97</v>
      </c>
      <c r="K26606" s="391">
        <v>1</v>
      </c>
    </row>
    <row r="26607" spans="1:11" x14ac:dyDescent="0.3">
      <c r="A26607" s="341">
        <v>44138.711111053242</v>
      </c>
      <c r="B26607" s="318">
        <v>42281.07</v>
      </c>
      <c r="C26607" s="318">
        <f t="shared" si="608"/>
        <v>0.24100000000180444</v>
      </c>
      <c r="D26607" s="419">
        <f t="shared" si="609"/>
        <v>0.12050000000090222</v>
      </c>
      <c r="H26607" s="406"/>
      <c r="J26607" s="82">
        <v>98</v>
      </c>
      <c r="K26607" s="319">
        <v>2</v>
      </c>
    </row>
    <row r="26608" spans="1:11" x14ac:dyDescent="0.3">
      <c r="A26608" s="341">
        <v>44138.752777719907</v>
      </c>
      <c r="B26608" s="318">
        <v>42281.303</v>
      </c>
      <c r="C26608" s="318">
        <f t="shared" si="608"/>
        <v>0.23300000000017462</v>
      </c>
      <c r="D26608" s="419">
        <f t="shared" si="609"/>
        <v>0.11650000000008731</v>
      </c>
      <c r="H26608" s="406"/>
      <c r="J26608" s="82">
        <v>99</v>
      </c>
      <c r="K26608" s="320">
        <v>3</v>
      </c>
    </row>
    <row r="26609" spans="1:12" x14ac:dyDescent="0.3">
      <c r="A26609" s="341">
        <v>44138.794444386571</v>
      </c>
      <c r="B26609" s="318">
        <v>42281.529000000002</v>
      </c>
      <c r="C26609" s="318">
        <f t="shared" si="608"/>
        <v>0.22600000000238651</v>
      </c>
      <c r="D26609" s="419">
        <f t="shared" si="609"/>
        <v>0.11300000000119326</v>
      </c>
      <c r="H26609" s="406"/>
      <c r="J26609" s="82">
        <v>100</v>
      </c>
      <c r="K26609" s="321">
        <v>4</v>
      </c>
    </row>
    <row r="26610" spans="1:12" x14ac:dyDescent="0.3">
      <c r="A26610" s="341">
        <v>44138.830555555556</v>
      </c>
      <c r="B26610" s="318">
        <v>42281.750999999997</v>
      </c>
      <c r="C26610" s="318">
        <f t="shared" si="608"/>
        <v>0.22199999999429565</v>
      </c>
      <c r="D26610" s="419">
        <f t="shared" si="609"/>
        <v>0.11099999999714782</v>
      </c>
      <c r="H26610" s="406"/>
      <c r="K26610" s="391"/>
      <c r="L26610" s="54" t="s">
        <v>419</v>
      </c>
    </row>
    <row r="26611" spans="1:12" x14ac:dyDescent="0.3">
      <c r="A26611" s="341">
        <v>44138.84097222222</v>
      </c>
      <c r="B26611" s="318">
        <v>42281.987999999998</v>
      </c>
      <c r="C26611" s="318">
        <f t="shared" si="608"/>
        <v>0.23700000000098953</v>
      </c>
      <c r="D26611" s="419">
        <f t="shared" si="609"/>
        <v>0.11850000000049477</v>
      </c>
      <c r="H26611" s="406"/>
      <c r="J26611" s="82">
        <v>1</v>
      </c>
      <c r="K26611" s="391">
        <v>1</v>
      </c>
      <c r="L26611" s="54" t="s">
        <v>420</v>
      </c>
    </row>
    <row r="26612" spans="1:12" x14ac:dyDescent="0.3">
      <c r="A26612" s="341">
        <v>44138.882638888892</v>
      </c>
      <c r="B26612" s="318">
        <v>42282.209000000003</v>
      </c>
      <c r="C26612" s="318">
        <f t="shared" si="608"/>
        <v>0.22100000000500586</v>
      </c>
      <c r="D26612" s="419">
        <f t="shared" si="609"/>
        <v>0.11050000000250293</v>
      </c>
      <c r="H26612" s="406"/>
      <c r="J26612" s="82">
        <v>2</v>
      </c>
      <c r="K26612" s="319">
        <v>2</v>
      </c>
    </row>
    <row r="26613" spans="1:12" x14ac:dyDescent="0.3">
      <c r="A26613" s="341">
        <v>44138.924305555556</v>
      </c>
      <c r="B26613" s="318">
        <v>42282.434000000001</v>
      </c>
      <c r="C26613" s="318">
        <f t="shared" si="608"/>
        <v>0.22499999999854481</v>
      </c>
      <c r="D26613" s="419">
        <f t="shared" si="609"/>
        <v>0.1124999999992724</v>
      </c>
      <c r="H26613" s="406"/>
      <c r="J26613" s="82">
        <v>3</v>
      </c>
      <c r="K26613" s="320">
        <v>3</v>
      </c>
    </row>
    <row r="26614" spans="1:12" x14ac:dyDescent="0.3">
      <c r="A26614" s="341">
        <v>44138.96597222222</v>
      </c>
      <c r="B26614" s="318">
        <v>42282.659</v>
      </c>
      <c r="C26614" s="318">
        <f t="shared" si="608"/>
        <v>0.22499999999854481</v>
      </c>
      <c r="D26614" s="419">
        <f t="shared" si="609"/>
        <v>0.1124999999992724</v>
      </c>
      <c r="E26614" s="336">
        <f>SUM(C26590:C26614)*7.4805194805</f>
        <v>43.439376623268721</v>
      </c>
      <c r="F26614" s="324">
        <f>AVERAGE(D26590:D26614)</f>
        <v>0.11614000000001397</v>
      </c>
      <c r="G26614" s="324">
        <f>_xlfn.STDEV.S(D26590:D26614)</f>
        <v>3.4019602195159279E-3</v>
      </c>
      <c r="H26614" s="406"/>
      <c r="J26614" s="82">
        <v>4</v>
      </c>
      <c r="K26614" s="321">
        <v>4</v>
      </c>
    </row>
    <row r="26615" spans="1:12" x14ac:dyDescent="0.3">
      <c r="A26615" s="341">
        <v>44139.007638888892</v>
      </c>
      <c r="B26615" s="318">
        <v>42282.889000000003</v>
      </c>
      <c r="C26615" s="318">
        <f t="shared" si="608"/>
        <v>0.23000000000320142</v>
      </c>
      <c r="D26615" s="419">
        <f t="shared" si="609"/>
        <v>0.11500000000160071</v>
      </c>
      <c r="H26615" s="406"/>
      <c r="J26615" s="82">
        <v>5</v>
      </c>
      <c r="K26615" s="391">
        <v>1</v>
      </c>
    </row>
    <row r="26616" spans="1:12" x14ac:dyDescent="0.3">
      <c r="A26616" s="341">
        <v>44139.049305555556</v>
      </c>
      <c r="B26616" s="318">
        <v>42283.122000000003</v>
      </c>
      <c r="C26616" s="318">
        <f t="shared" si="608"/>
        <v>0.23300000000017462</v>
      </c>
      <c r="D26616" s="419">
        <f t="shared" si="609"/>
        <v>0.11650000000008731</v>
      </c>
      <c r="H26616" s="406"/>
      <c r="J26616" s="82">
        <v>6</v>
      </c>
      <c r="K26616" s="319">
        <v>2</v>
      </c>
    </row>
    <row r="26617" spans="1:12" x14ac:dyDescent="0.3">
      <c r="A26617" s="341">
        <v>44139.09097222222</v>
      </c>
      <c r="B26617" s="318">
        <v>42283.356</v>
      </c>
      <c r="C26617" s="318">
        <f t="shared" si="608"/>
        <v>0.23399999999674037</v>
      </c>
      <c r="D26617" s="419">
        <f t="shared" si="609"/>
        <v>0.11699999999837019</v>
      </c>
      <c r="H26617" s="406"/>
      <c r="J26617" s="82">
        <v>7</v>
      </c>
      <c r="K26617" s="320">
        <v>3</v>
      </c>
    </row>
    <row r="26618" spans="1:12" x14ac:dyDescent="0.3">
      <c r="A26618" s="341">
        <v>44139.132638888892</v>
      </c>
      <c r="B26618" s="318">
        <v>42283.587</v>
      </c>
      <c r="C26618" s="318">
        <f t="shared" si="608"/>
        <v>0.23099999999976717</v>
      </c>
      <c r="D26618" s="419">
        <f t="shared" si="609"/>
        <v>0.11549999999988358</v>
      </c>
      <c r="H26618" s="406"/>
      <c r="J26618" s="82">
        <v>8</v>
      </c>
      <c r="K26618" s="321">
        <v>4</v>
      </c>
    </row>
    <row r="26619" spans="1:12" x14ac:dyDescent="0.3">
      <c r="A26619" s="341">
        <v>44139.174305555556</v>
      </c>
      <c r="B26619" s="318">
        <v>42283.817999999999</v>
      </c>
      <c r="C26619" s="318">
        <f t="shared" ref="C26619:C26668" si="610">B26619-B26618</f>
        <v>0.23099999999976717</v>
      </c>
      <c r="D26619" s="419">
        <f t="shared" si="609"/>
        <v>0.11549999999988358</v>
      </c>
      <c r="H26619" s="406"/>
      <c r="J26619" s="82">
        <v>9</v>
      </c>
      <c r="K26619" s="391">
        <v>1</v>
      </c>
    </row>
    <row r="26620" spans="1:12" x14ac:dyDescent="0.3">
      <c r="A26620" s="341">
        <v>44139.21597222222</v>
      </c>
      <c r="B26620" s="318">
        <v>42284.061000000002</v>
      </c>
      <c r="C26620" s="318">
        <f t="shared" si="610"/>
        <v>0.24300000000221189</v>
      </c>
      <c r="D26620" s="419">
        <f t="shared" si="609"/>
        <v>0.12150000000110595</v>
      </c>
      <c r="H26620" s="406"/>
      <c r="J26620" s="82">
        <v>10</v>
      </c>
      <c r="K26620" s="319">
        <v>2</v>
      </c>
    </row>
    <row r="26621" spans="1:12" x14ac:dyDescent="0.3">
      <c r="A26621" s="341">
        <v>44139.257638888892</v>
      </c>
      <c r="B26621" s="318">
        <v>42284.302000000003</v>
      </c>
      <c r="C26621" s="318">
        <f t="shared" si="610"/>
        <v>0.24100000000180444</v>
      </c>
      <c r="D26621" s="419">
        <f t="shared" si="609"/>
        <v>0.12050000000090222</v>
      </c>
      <c r="H26621" s="406"/>
      <c r="J26621" s="82">
        <v>11</v>
      </c>
      <c r="K26621" s="320">
        <v>3</v>
      </c>
    </row>
    <row r="26622" spans="1:12" x14ac:dyDescent="0.3">
      <c r="A26622" s="341">
        <v>44139.299305555556</v>
      </c>
      <c r="B26622" s="318">
        <v>42284.54</v>
      </c>
      <c r="C26622" s="318">
        <f t="shared" si="610"/>
        <v>0.23799999999755528</v>
      </c>
      <c r="D26622" s="419">
        <f t="shared" si="609"/>
        <v>0.11899999999877764</v>
      </c>
      <c r="H26622" s="406"/>
      <c r="J26622" s="82">
        <v>12</v>
      </c>
      <c r="K26622" s="321">
        <v>4</v>
      </c>
    </row>
    <row r="26623" spans="1:12" x14ac:dyDescent="0.3">
      <c r="A26623" s="341">
        <v>44139.34097222222</v>
      </c>
      <c r="B26623" s="318">
        <v>42284.771000000001</v>
      </c>
      <c r="C26623" s="318">
        <f t="shared" si="610"/>
        <v>0.23099999999976717</v>
      </c>
      <c r="D26623" s="419">
        <f t="shared" si="609"/>
        <v>0.11549999999988358</v>
      </c>
      <c r="H26623" s="406"/>
      <c r="J26623" s="82">
        <v>13</v>
      </c>
      <c r="K26623" s="391">
        <v>1</v>
      </c>
    </row>
    <row r="26624" spans="1:12" x14ac:dyDescent="0.3">
      <c r="A26624" s="341">
        <v>44139.382638888892</v>
      </c>
      <c r="B26624" s="318">
        <v>42285.01</v>
      </c>
      <c r="C26624" s="318">
        <f t="shared" si="610"/>
        <v>0.23900000000139698</v>
      </c>
      <c r="D26624" s="419">
        <f t="shared" ref="D26624:D26668" si="611">C26624/2</f>
        <v>0.11950000000069849</v>
      </c>
      <c r="H26624" s="406"/>
      <c r="J26624" s="82">
        <v>14</v>
      </c>
      <c r="K26624" s="319">
        <v>2</v>
      </c>
    </row>
    <row r="26625" spans="1:11" x14ac:dyDescent="0.3">
      <c r="A26625" s="341">
        <v>44139.424305555556</v>
      </c>
      <c r="B26625" s="318">
        <v>42285.25</v>
      </c>
      <c r="C26625" s="318">
        <f t="shared" si="610"/>
        <v>0.23999999999796273</v>
      </c>
      <c r="D26625" s="419">
        <f t="shared" si="611"/>
        <v>0.11999999999898137</v>
      </c>
      <c r="H26625" s="406"/>
      <c r="J26625" s="82">
        <v>15</v>
      </c>
      <c r="K26625" s="320">
        <v>3</v>
      </c>
    </row>
    <row r="26626" spans="1:11" x14ac:dyDescent="0.3">
      <c r="A26626" s="341">
        <v>44139.46597222222</v>
      </c>
      <c r="B26626" s="318">
        <v>42285.485000000001</v>
      </c>
      <c r="C26626" s="318">
        <f t="shared" si="610"/>
        <v>0.23500000000058208</v>
      </c>
      <c r="D26626" s="419">
        <f t="shared" si="611"/>
        <v>0.11750000000029104</v>
      </c>
      <c r="H26626" s="406"/>
      <c r="J26626" s="82">
        <v>16</v>
      </c>
      <c r="K26626" s="321">
        <v>4</v>
      </c>
    </row>
    <row r="26627" spans="1:11" x14ac:dyDescent="0.3">
      <c r="A26627" s="341">
        <v>44139.507638888892</v>
      </c>
      <c r="B26627" s="318">
        <v>42285.718000000001</v>
      </c>
      <c r="C26627" s="318">
        <f t="shared" si="610"/>
        <v>0.23300000000017462</v>
      </c>
      <c r="D26627" s="419">
        <f t="shared" si="611"/>
        <v>0.11650000000008731</v>
      </c>
      <c r="H26627" s="406"/>
      <c r="J26627" s="82">
        <v>17</v>
      </c>
      <c r="K26627" s="391">
        <v>1</v>
      </c>
    </row>
    <row r="26628" spans="1:11" x14ac:dyDescent="0.3">
      <c r="A26628" s="341">
        <v>44139.549305555556</v>
      </c>
      <c r="B26628" s="318">
        <v>42285.957999999999</v>
      </c>
      <c r="C26628" s="318">
        <f t="shared" si="610"/>
        <v>0.23999999999796273</v>
      </c>
      <c r="D26628" s="419">
        <f t="shared" si="611"/>
        <v>0.11999999999898137</v>
      </c>
      <c r="H26628" s="406"/>
      <c r="J26628" s="82">
        <v>18</v>
      </c>
      <c r="K26628" s="319">
        <v>2</v>
      </c>
    </row>
    <row r="26629" spans="1:11" x14ac:dyDescent="0.3">
      <c r="A26629" s="341">
        <v>44139.59097222222</v>
      </c>
      <c r="B26629" s="318">
        <v>42286.197999999997</v>
      </c>
      <c r="C26629" s="318">
        <f t="shared" si="610"/>
        <v>0.23999999999796273</v>
      </c>
      <c r="D26629" s="419">
        <f t="shared" si="611"/>
        <v>0.11999999999898137</v>
      </c>
      <c r="H26629" s="406"/>
      <c r="J26629" s="82">
        <v>19</v>
      </c>
      <c r="K26629" s="320">
        <v>3</v>
      </c>
    </row>
    <row r="26630" spans="1:11" x14ac:dyDescent="0.3">
      <c r="A26630" s="341">
        <v>44139.632638888892</v>
      </c>
      <c r="B26630" s="318">
        <v>42286.428</v>
      </c>
      <c r="C26630" s="318">
        <f t="shared" si="610"/>
        <v>0.23000000000320142</v>
      </c>
      <c r="D26630" s="419">
        <f t="shared" si="611"/>
        <v>0.11500000000160071</v>
      </c>
      <c r="H26630" s="406"/>
      <c r="J26630" s="82">
        <v>20</v>
      </c>
      <c r="K26630" s="321">
        <v>4</v>
      </c>
    </row>
    <row r="26631" spans="1:11" x14ac:dyDescent="0.3">
      <c r="A26631" s="341">
        <v>44139.674305555556</v>
      </c>
      <c r="B26631" s="318">
        <v>42286.652000000002</v>
      </c>
      <c r="C26631" s="318">
        <f t="shared" si="610"/>
        <v>0.22400000000197906</v>
      </c>
      <c r="D26631" s="419">
        <f t="shared" si="611"/>
        <v>0.11200000000098953</v>
      </c>
      <c r="H26631" s="406"/>
      <c r="J26631" s="82">
        <v>21</v>
      </c>
      <c r="K26631" s="391">
        <v>1</v>
      </c>
    </row>
    <row r="26632" spans="1:11" x14ac:dyDescent="0.3">
      <c r="A26632" s="341">
        <v>44139.71597222222</v>
      </c>
      <c r="B26632" s="318">
        <v>42286.889000000003</v>
      </c>
      <c r="C26632" s="318">
        <f t="shared" si="610"/>
        <v>0.23700000000098953</v>
      </c>
      <c r="D26632" s="419">
        <f t="shared" si="611"/>
        <v>0.11850000000049477</v>
      </c>
      <c r="H26632" s="406"/>
      <c r="J26632" s="82">
        <v>22</v>
      </c>
      <c r="K26632" s="319">
        <v>2</v>
      </c>
    </row>
    <row r="26633" spans="1:11" x14ac:dyDescent="0.3">
      <c r="A26633" s="341">
        <v>44139.757638888892</v>
      </c>
      <c r="B26633" s="318">
        <v>42287.125999999997</v>
      </c>
      <c r="C26633" s="318">
        <f t="shared" si="610"/>
        <v>0.23699999999371357</v>
      </c>
      <c r="D26633" s="419">
        <f t="shared" si="611"/>
        <v>0.11849999999685679</v>
      </c>
      <c r="H26633" s="406"/>
      <c r="J26633" s="82">
        <v>23</v>
      </c>
      <c r="K26633" s="320">
        <v>3</v>
      </c>
    </row>
    <row r="26634" spans="1:11" x14ac:dyDescent="0.3">
      <c r="A26634" s="341">
        <v>44139.799305555556</v>
      </c>
      <c r="B26634" s="318">
        <v>42287.355000000003</v>
      </c>
      <c r="C26634" s="318">
        <f t="shared" si="610"/>
        <v>0.22900000000663567</v>
      </c>
      <c r="D26634" s="419">
        <f t="shared" si="611"/>
        <v>0.11450000000331784</v>
      </c>
      <c r="H26634" s="406"/>
      <c r="J26634" s="82">
        <v>24</v>
      </c>
      <c r="K26634" s="321">
        <v>4</v>
      </c>
    </row>
    <row r="26635" spans="1:11" x14ac:dyDescent="0.3">
      <c r="A26635" s="341">
        <v>44139.84097222222</v>
      </c>
      <c r="B26635" s="318">
        <v>42287.580999999998</v>
      </c>
      <c r="C26635" s="318">
        <f t="shared" si="610"/>
        <v>0.22599999999511056</v>
      </c>
      <c r="D26635" s="419">
        <f t="shared" si="611"/>
        <v>0.11299999999755528</v>
      </c>
      <c r="H26635" s="406"/>
      <c r="J26635" s="82">
        <v>25</v>
      </c>
      <c r="K26635" s="391">
        <v>1</v>
      </c>
    </row>
    <row r="26636" spans="1:11" x14ac:dyDescent="0.3">
      <c r="A26636" s="341">
        <v>44139.882638888892</v>
      </c>
      <c r="B26636" s="318">
        <v>42287.803</v>
      </c>
      <c r="C26636" s="318">
        <f t="shared" si="610"/>
        <v>0.22200000000157161</v>
      </c>
      <c r="D26636" s="419">
        <f t="shared" si="611"/>
        <v>0.1110000000007858</v>
      </c>
      <c r="H26636" s="406"/>
      <c r="J26636" s="82">
        <v>26</v>
      </c>
      <c r="K26636" s="319">
        <v>2</v>
      </c>
    </row>
    <row r="26637" spans="1:11" x14ac:dyDescent="0.3">
      <c r="A26637" s="341">
        <v>44139.924305555556</v>
      </c>
      <c r="B26637" s="318">
        <v>42288.031999999999</v>
      </c>
      <c r="C26637" s="318">
        <f t="shared" si="610"/>
        <v>0.22899999999935972</v>
      </c>
      <c r="D26637" s="419">
        <f t="shared" si="611"/>
        <v>0.11449999999967986</v>
      </c>
      <c r="H26637" s="406"/>
      <c r="J26637" s="82">
        <v>27</v>
      </c>
      <c r="K26637" s="320">
        <v>3</v>
      </c>
    </row>
    <row r="26638" spans="1:11" x14ac:dyDescent="0.3">
      <c r="A26638" s="341">
        <v>44139.96597222222</v>
      </c>
      <c r="B26638" s="318">
        <v>42288.267999999996</v>
      </c>
      <c r="C26638" s="318">
        <f t="shared" si="610"/>
        <v>0.23599999999714782</v>
      </c>
      <c r="D26638" s="419">
        <f t="shared" si="611"/>
        <v>0.11799999999857391</v>
      </c>
      <c r="E26638" s="336">
        <f>SUM(C26615:C26638)*7.4805194805</f>
        <v>41.958233766100115</v>
      </c>
      <c r="F26638" s="324">
        <f>AVERAGE(D26615:D26638)</f>
        <v>0.11685416666659876</v>
      </c>
      <c r="G26638" s="324">
        <f>_xlfn.STDEV.S(D26615:D26638)</f>
        <v>2.7954900269836795E-3</v>
      </c>
      <c r="H26638" s="406"/>
      <c r="J26638" s="82">
        <v>28</v>
      </c>
      <c r="K26638" s="321">
        <v>4</v>
      </c>
    </row>
    <row r="26639" spans="1:11" x14ac:dyDescent="0.3">
      <c r="A26639" s="341">
        <v>44140.007638888892</v>
      </c>
      <c r="B26639" s="318">
        <v>42288.499000000003</v>
      </c>
      <c r="C26639" s="318">
        <f t="shared" si="610"/>
        <v>0.23100000000704313</v>
      </c>
      <c r="D26639" s="419">
        <f t="shared" si="611"/>
        <v>0.11550000000352156</v>
      </c>
      <c r="H26639" s="406"/>
      <c r="J26639" s="82">
        <v>29</v>
      </c>
      <c r="K26639" s="391">
        <v>1</v>
      </c>
    </row>
    <row r="26640" spans="1:11" x14ac:dyDescent="0.3">
      <c r="A26640" s="341">
        <v>44140.049305555556</v>
      </c>
      <c r="B26640" s="318">
        <v>42288.728000000003</v>
      </c>
      <c r="C26640" s="318">
        <f t="shared" si="610"/>
        <v>0.22899999999935972</v>
      </c>
      <c r="D26640" s="419">
        <f t="shared" si="611"/>
        <v>0.11449999999967986</v>
      </c>
      <c r="H26640" s="406"/>
      <c r="J26640" s="82">
        <v>30</v>
      </c>
      <c r="K26640" s="319">
        <v>2</v>
      </c>
    </row>
    <row r="26641" spans="1:11" x14ac:dyDescent="0.3">
      <c r="A26641" s="341">
        <v>44140.09097222222</v>
      </c>
      <c r="B26641" s="318">
        <v>42288.962</v>
      </c>
      <c r="C26641" s="318">
        <f t="shared" si="610"/>
        <v>0.23399999999674037</v>
      </c>
      <c r="D26641" s="419">
        <f t="shared" si="611"/>
        <v>0.11699999999837019</v>
      </c>
      <c r="H26641" s="406"/>
      <c r="J26641" s="82">
        <v>31</v>
      </c>
      <c r="K26641" s="320">
        <v>3</v>
      </c>
    </row>
    <row r="26642" spans="1:11" x14ac:dyDescent="0.3">
      <c r="A26642" s="341">
        <v>44140.132638888892</v>
      </c>
      <c r="B26642" s="318">
        <v>42289.201999999997</v>
      </c>
      <c r="C26642" s="318">
        <f t="shared" si="610"/>
        <v>0.23999999999796273</v>
      </c>
      <c r="D26642" s="419">
        <f t="shared" si="611"/>
        <v>0.11999999999898137</v>
      </c>
      <c r="H26642" s="406"/>
      <c r="J26642" s="82">
        <v>32</v>
      </c>
      <c r="K26642" s="321">
        <v>4</v>
      </c>
    </row>
    <row r="26643" spans="1:11" x14ac:dyDescent="0.3">
      <c r="A26643" s="341">
        <v>44140.174305555556</v>
      </c>
      <c r="B26643" s="318">
        <v>42289.440000000002</v>
      </c>
      <c r="C26643" s="318">
        <f t="shared" si="610"/>
        <v>0.23800000000483124</v>
      </c>
      <c r="D26643" s="419">
        <f t="shared" si="611"/>
        <v>0.11900000000241562</v>
      </c>
      <c r="H26643" s="406"/>
      <c r="J26643" s="82">
        <v>33</v>
      </c>
      <c r="K26643" s="391">
        <v>1</v>
      </c>
    </row>
    <row r="26644" spans="1:11" x14ac:dyDescent="0.3">
      <c r="A26644" s="341">
        <v>44140.21597222222</v>
      </c>
      <c r="B26644" s="318">
        <v>42289.67</v>
      </c>
      <c r="C26644" s="318">
        <f t="shared" si="610"/>
        <v>0.22999999999592546</v>
      </c>
      <c r="D26644" s="419">
        <f t="shared" si="611"/>
        <v>0.11499999999796273</v>
      </c>
      <c r="H26644" s="406"/>
      <c r="J26644" s="82">
        <v>34</v>
      </c>
      <c r="K26644" s="319">
        <v>2</v>
      </c>
    </row>
    <row r="26645" spans="1:11" x14ac:dyDescent="0.3">
      <c r="A26645" s="341">
        <v>44140.257638888892</v>
      </c>
      <c r="B26645" s="318">
        <v>42289.909</v>
      </c>
      <c r="C26645" s="318">
        <f t="shared" si="610"/>
        <v>0.23900000000139698</v>
      </c>
      <c r="D26645" s="419">
        <f t="shared" si="611"/>
        <v>0.11950000000069849</v>
      </c>
      <c r="H26645" s="406"/>
      <c r="J26645" s="82">
        <v>35</v>
      </c>
      <c r="K26645" s="320">
        <v>3</v>
      </c>
    </row>
    <row r="26646" spans="1:11" x14ac:dyDescent="0.3">
      <c r="A26646" s="341">
        <v>44140.299305555556</v>
      </c>
      <c r="B26646" s="318">
        <v>42290.148000000001</v>
      </c>
      <c r="C26646" s="318">
        <f t="shared" si="610"/>
        <v>0.23900000000139698</v>
      </c>
      <c r="D26646" s="419">
        <f t="shared" si="611"/>
        <v>0.11950000000069849</v>
      </c>
      <c r="H26646" s="406"/>
      <c r="J26646" s="82">
        <v>36</v>
      </c>
      <c r="K26646" s="321">
        <v>4</v>
      </c>
    </row>
    <row r="26647" spans="1:11" x14ac:dyDescent="0.3">
      <c r="A26647" s="341">
        <v>44140.34097222222</v>
      </c>
      <c r="B26647" s="318">
        <v>42290.387999999999</v>
      </c>
      <c r="C26647" s="318">
        <f t="shared" si="610"/>
        <v>0.23999999999796273</v>
      </c>
      <c r="D26647" s="419">
        <f t="shared" si="611"/>
        <v>0.11999999999898137</v>
      </c>
      <c r="H26647" s="406"/>
      <c r="J26647" s="82">
        <v>37</v>
      </c>
      <c r="K26647" s="391">
        <v>1</v>
      </c>
    </row>
    <row r="26648" spans="1:11" x14ac:dyDescent="0.3">
      <c r="A26648" s="341">
        <v>44140.382638888892</v>
      </c>
      <c r="B26648" s="318">
        <v>42290.62</v>
      </c>
      <c r="C26648" s="318">
        <f t="shared" si="610"/>
        <v>0.23200000000360887</v>
      </c>
      <c r="D26648" s="419">
        <f t="shared" si="611"/>
        <v>0.11600000000180444</v>
      </c>
      <c r="H26648" s="406"/>
      <c r="J26648" s="82">
        <v>38</v>
      </c>
      <c r="K26648" s="319">
        <v>2</v>
      </c>
    </row>
    <row r="26649" spans="1:11" x14ac:dyDescent="0.3">
      <c r="A26649" s="341">
        <v>44140.424305555556</v>
      </c>
      <c r="B26649" s="318">
        <v>42290.855000000003</v>
      </c>
      <c r="C26649" s="318">
        <f t="shared" si="610"/>
        <v>0.23500000000058208</v>
      </c>
      <c r="D26649" s="419">
        <f t="shared" si="611"/>
        <v>0.11750000000029104</v>
      </c>
      <c r="H26649" s="406"/>
      <c r="J26649" s="82">
        <v>39</v>
      </c>
      <c r="K26649" s="320">
        <v>3</v>
      </c>
    </row>
    <row r="26650" spans="1:11" x14ac:dyDescent="0.3">
      <c r="A26650" s="341">
        <v>44140.46597222222</v>
      </c>
      <c r="B26650" s="318">
        <v>42291.091</v>
      </c>
      <c r="C26650" s="318">
        <f t="shared" si="610"/>
        <v>0.23599999999714782</v>
      </c>
      <c r="D26650" s="419">
        <f t="shared" si="611"/>
        <v>0.11799999999857391</v>
      </c>
      <c r="H26650" s="406"/>
      <c r="J26650" s="82">
        <v>40</v>
      </c>
      <c r="K26650" s="321">
        <v>4</v>
      </c>
    </row>
    <row r="26651" spans="1:11" x14ac:dyDescent="0.3">
      <c r="A26651" s="341">
        <v>44140.507638888892</v>
      </c>
      <c r="B26651" s="318">
        <v>42291.328000000001</v>
      </c>
      <c r="C26651" s="318">
        <f t="shared" si="610"/>
        <v>0.23700000000098953</v>
      </c>
      <c r="D26651" s="419">
        <f t="shared" si="611"/>
        <v>0.11850000000049477</v>
      </c>
      <c r="H26651" s="406"/>
      <c r="J26651" s="82">
        <v>41</v>
      </c>
      <c r="K26651" s="391">
        <v>1</v>
      </c>
    </row>
    <row r="26652" spans="1:11" x14ac:dyDescent="0.3">
      <c r="A26652" s="341">
        <v>44140.549305555556</v>
      </c>
      <c r="B26652" s="318">
        <v>42291.565000000002</v>
      </c>
      <c r="C26652" s="318">
        <f t="shared" si="610"/>
        <v>0.23700000000098953</v>
      </c>
      <c r="D26652" s="419">
        <f t="shared" si="611"/>
        <v>0.11850000000049477</v>
      </c>
      <c r="H26652" s="406"/>
      <c r="J26652" s="82">
        <v>42</v>
      </c>
      <c r="K26652" s="319">
        <v>2</v>
      </c>
    </row>
    <row r="26653" spans="1:11" x14ac:dyDescent="0.3">
      <c r="A26653" s="341">
        <v>44140.59097222222</v>
      </c>
      <c r="B26653" s="318">
        <v>42291.798000000003</v>
      </c>
      <c r="C26653" s="318">
        <f t="shared" si="610"/>
        <v>0.23300000000017462</v>
      </c>
      <c r="D26653" s="419">
        <f t="shared" si="611"/>
        <v>0.11650000000008731</v>
      </c>
      <c r="H26653" s="406"/>
      <c r="J26653" s="82">
        <v>43</v>
      </c>
      <c r="K26653" s="320">
        <v>3</v>
      </c>
    </row>
    <row r="26654" spans="1:11" x14ac:dyDescent="0.3">
      <c r="A26654" s="341">
        <v>44140.632638888892</v>
      </c>
      <c r="B26654" s="318">
        <v>42292.031999999999</v>
      </c>
      <c r="C26654" s="318">
        <f t="shared" si="610"/>
        <v>0.23399999999674037</v>
      </c>
      <c r="D26654" s="419">
        <f t="shared" si="611"/>
        <v>0.11699999999837019</v>
      </c>
      <c r="H26654" s="406"/>
      <c r="J26654" s="82">
        <v>44</v>
      </c>
      <c r="K26654" s="321">
        <v>4</v>
      </c>
    </row>
    <row r="26655" spans="1:11" x14ac:dyDescent="0.3">
      <c r="A26655" s="341">
        <v>44140.674305555556</v>
      </c>
      <c r="B26655" s="318">
        <v>42292.27</v>
      </c>
      <c r="C26655" s="318">
        <f t="shared" si="610"/>
        <v>0.23799999999755528</v>
      </c>
      <c r="D26655" s="419">
        <f t="shared" si="611"/>
        <v>0.11899999999877764</v>
      </c>
      <c r="H26655" s="406"/>
      <c r="J26655" s="82">
        <v>45</v>
      </c>
      <c r="K26655" s="391">
        <v>1</v>
      </c>
    </row>
    <row r="26656" spans="1:11" x14ac:dyDescent="0.3">
      <c r="A26656" s="341">
        <v>44140.71597222222</v>
      </c>
      <c r="B26656" s="318">
        <v>42292.500999999997</v>
      </c>
      <c r="C26656" s="318">
        <f t="shared" si="610"/>
        <v>0.23099999999976717</v>
      </c>
      <c r="D26656" s="419">
        <f t="shared" si="611"/>
        <v>0.11549999999988358</v>
      </c>
      <c r="H26656" s="406"/>
      <c r="J26656" s="82">
        <v>46</v>
      </c>
      <c r="K26656" s="319">
        <v>2</v>
      </c>
    </row>
    <row r="26657" spans="1:12" x14ac:dyDescent="0.3">
      <c r="A26657" s="341">
        <v>44140.757638888892</v>
      </c>
      <c r="B26657" s="318">
        <v>42292.722999999998</v>
      </c>
      <c r="C26657" s="318">
        <f t="shared" si="610"/>
        <v>0.22200000000157161</v>
      </c>
      <c r="D26657" s="419">
        <f t="shared" si="611"/>
        <v>0.1110000000007858</v>
      </c>
      <c r="H26657" s="406"/>
      <c r="J26657" s="82">
        <v>47</v>
      </c>
      <c r="K26657" s="320">
        <v>3</v>
      </c>
    </row>
    <row r="26658" spans="1:12" x14ac:dyDescent="0.3">
      <c r="A26658" s="341">
        <v>44140.799305555556</v>
      </c>
      <c r="B26658" s="318">
        <v>42292.95</v>
      </c>
      <c r="C26658" s="318">
        <f t="shared" si="610"/>
        <v>0.22699999999895226</v>
      </c>
      <c r="D26658" s="419">
        <f t="shared" si="611"/>
        <v>0.11349999999947613</v>
      </c>
      <c r="H26658" s="406"/>
      <c r="J26658" s="82">
        <v>48</v>
      </c>
      <c r="K26658" s="321">
        <v>4</v>
      </c>
    </row>
    <row r="26659" spans="1:12" x14ac:dyDescent="0.3">
      <c r="A26659" s="341">
        <v>44140.84097222222</v>
      </c>
      <c r="B26659" s="318">
        <v>42293.182000000001</v>
      </c>
      <c r="C26659" s="318">
        <f t="shared" si="610"/>
        <v>0.23200000000360887</v>
      </c>
      <c r="D26659" s="419">
        <f t="shared" si="611"/>
        <v>0.11600000000180444</v>
      </c>
      <c r="H26659" s="406"/>
      <c r="J26659" s="82">
        <v>49</v>
      </c>
      <c r="K26659" s="391">
        <v>1</v>
      </c>
    </row>
    <row r="26660" spans="1:12" x14ac:dyDescent="0.3">
      <c r="A26660" s="341">
        <v>44140.882638888892</v>
      </c>
      <c r="B26660" s="318">
        <v>42293.411999999997</v>
      </c>
      <c r="C26660" s="318">
        <f t="shared" si="610"/>
        <v>0.22999999999592546</v>
      </c>
      <c r="D26660" s="419">
        <f t="shared" si="611"/>
        <v>0.11499999999796273</v>
      </c>
      <c r="H26660" s="406"/>
      <c r="J26660" s="82">
        <v>50</v>
      </c>
      <c r="K26660" s="319">
        <v>2</v>
      </c>
    </row>
    <row r="26661" spans="1:12" x14ac:dyDescent="0.3">
      <c r="A26661" s="341">
        <v>44140.924305555556</v>
      </c>
      <c r="B26661" s="318">
        <v>42293.635000000002</v>
      </c>
      <c r="C26661" s="318">
        <f t="shared" si="610"/>
        <v>0.22300000000541331</v>
      </c>
      <c r="D26661" s="419">
        <f t="shared" si="611"/>
        <v>0.11150000000270666</v>
      </c>
      <c r="H26661" s="406"/>
      <c r="J26661" s="82">
        <v>51</v>
      </c>
      <c r="K26661" s="320">
        <v>3</v>
      </c>
    </row>
    <row r="26662" spans="1:12" x14ac:dyDescent="0.3">
      <c r="A26662" s="341">
        <v>44140.96597222222</v>
      </c>
      <c r="B26662" s="318">
        <v>42293.858999999997</v>
      </c>
      <c r="C26662" s="318">
        <f t="shared" si="610"/>
        <v>0.2239999999947031</v>
      </c>
      <c r="D26662" s="419">
        <f t="shared" si="611"/>
        <v>0.11199999999735155</v>
      </c>
      <c r="E26662" s="336">
        <f>SUM(C26639:C26662)*7.4805194805</f>
        <v>41.823584415478109</v>
      </c>
      <c r="F26662" s="324">
        <f>AVERAGE(D26639:D26662)</f>
        <v>0.11647916666667395</v>
      </c>
      <c r="G26662" s="324">
        <f>_xlfn.STDEV.S(D26639:D26662)</f>
        <v>2.6559169654122327E-3</v>
      </c>
      <c r="H26662" s="406"/>
      <c r="J26662" s="82">
        <v>52</v>
      </c>
      <c r="K26662" s="321">
        <v>4</v>
      </c>
    </row>
    <row r="26663" spans="1:12" x14ac:dyDescent="0.3">
      <c r="A26663" s="341">
        <v>44141.007638888892</v>
      </c>
      <c r="B26663" s="318">
        <v>42294.091</v>
      </c>
      <c r="C26663" s="318">
        <f t="shared" si="610"/>
        <v>0.23200000000360887</v>
      </c>
      <c r="D26663" s="419">
        <f t="shared" si="611"/>
        <v>0.11600000000180444</v>
      </c>
      <c r="H26663" s="406"/>
      <c r="J26663" s="82">
        <v>53</v>
      </c>
      <c r="K26663" s="391">
        <v>1</v>
      </c>
    </row>
    <row r="26664" spans="1:12" x14ac:dyDescent="0.3">
      <c r="A26664" s="341">
        <v>44141.049305555556</v>
      </c>
      <c r="B26664" s="318">
        <v>42294.326000000001</v>
      </c>
      <c r="C26664" s="318">
        <f t="shared" si="610"/>
        <v>0.23500000000058208</v>
      </c>
      <c r="D26664" s="419">
        <f t="shared" si="611"/>
        <v>0.11750000000029104</v>
      </c>
      <c r="H26664" s="406"/>
      <c r="J26664" s="82">
        <v>54</v>
      </c>
      <c r="K26664" s="319">
        <v>2</v>
      </c>
    </row>
    <row r="26665" spans="1:12" x14ac:dyDescent="0.3">
      <c r="A26665" s="341">
        <v>44141.09097222222</v>
      </c>
      <c r="B26665" s="318">
        <v>42294.557999999997</v>
      </c>
      <c r="C26665" s="318">
        <f t="shared" si="610"/>
        <v>0.23199999999633292</v>
      </c>
      <c r="D26665" s="419">
        <f t="shared" si="611"/>
        <v>0.11599999999816646</v>
      </c>
      <c r="H26665" s="406"/>
      <c r="J26665" s="82">
        <v>55</v>
      </c>
      <c r="K26665" s="320">
        <v>3</v>
      </c>
    </row>
    <row r="26666" spans="1:12" x14ac:dyDescent="0.3">
      <c r="A26666" s="341">
        <v>44141.132638888892</v>
      </c>
      <c r="B26666" s="318">
        <v>42294.78</v>
      </c>
      <c r="C26666" s="318">
        <f t="shared" si="610"/>
        <v>0.22200000000157161</v>
      </c>
      <c r="D26666" s="419">
        <f t="shared" si="611"/>
        <v>0.1110000000007858</v>
      </c>
      <c r="H26666" s="406"/>
      <c r="J26666" s="82">
        <v>56</v>
      </c>
      <c r="K26666" s="321">
        <v>4</v>
      </c>
    </row>
    <row r="26667" spans="1:12" x14ac:dyDescent="0.3">
      <c r="A26667" s="341">
        <v>44141.174305555556</v>
      </c>
      <c r="B26667" s="318">
        <v>42295.02</v>
      </c>
      <c r="C26667" s="318">
        <f t="shared" si="610"/>
        <v>0.23999999999796273</v>
      </c>
      <c r="D26667" s="419">
        <f t="shared" si="611"/>
        <v>0.11999999999898137</v>
      </c>
      <c r="H26667" s="406"/>
      <c r="J26667" s="82">
        <v>57</v>
      </c>
      <c r="K26667" s="391">
        <v>1</v>
      </c>
    </row>
    <row r="26668" spans="1:12" x14ac:dyDescent="0.3">
      <c r="A26668" s="341">
        <v>44141.21597222222</v>
      </c>
      <c r="B26668" s="318">
        <v>42295.267999999996</v>
      </c>
      <c r="C26668" s="318">
        <f t="shared" si="610"/>
        <v>0.24799999999959255</v>
      </c>
      <c r="D26668" s="419">
        <f t="shared" si="611"/>
        <v>0.12399999999979627</v>
      </c>
      <c r="H26668" s="406"/>
      <c r="J26668" s="82">
        <v>58</v>
      </c>
      <c r="K26668" s="319">
        <v>2</v>
      </c>
    </row>
    <row r="26669" spans="1:12" x14ac:dyDescent="0.3">
      <c r="A26669" s="341">
        <v>44141.257638888892</v>
      </c>
      <c r="C26669" s="318"/>
      <c r="H26669" s="332"/>
      <c r="J26669" s="82">
        <v>59</v>
      </c>
      <c r="K26669" s="320">
        <v>3</v>
      </c>
      <c r="L26669" s="54" t="s">
        <v>421</v>
      </c>
    </row>
    <row r="26670" spans="1:12" x14ac:dyDescent="0.3">
      <c r="A26670" s="341">
        <v>44141.299305555556</v>
      </c>
      <c r="H26670" s="332"/>
      <c r="J26670" s="82">
        <v>60</v>
      </c>
      <c r="K26670" s="321">
        <v>4</v>
      </c>
      <c r="L26670" s="54" t="s">
        <v>421</v>
      </c>
    </row>
    <row r="26671" spans="1:12" x14ac:dyDescent="0.3">
      <c r="A26671" s="341">
        <v>44141.34097222222</v>
      </c>
      <c r="H26671" s="332"/>
      <c r="J26671" s="82">
        <v>61</v>
      </c>
      <c r="K26671" s="391">
        <v>1</v>
      </c>
      <c r="L26671" s="54" t="s">
        <v>421</v>
      </c>
    </row>
    <row r="26672" spans="1:12" x14ac:dyDescent="0.3">
      <c r="A26672" s="341">
        <v>44141.382638888892</v>
      </c>
      <c r="H26672" s="332"/>
      <c r="J26672" s="82">
        <v>62</v>
      </c>
      <c r="K26672" s="319">
        <v>2</v>
      </c>
      <c r="L26672" s="54" t="s">
        <v>421</v>
      </c>
    </row>
    <row r="26673" spans="1:12" x14ac:dyDescent="0.3">
      <c r="A26673" s="341">
        <v>44141.424305555556</v>
      </c>
      <c r="H26673" s="332"/>
      <c r="J26673" s="82">
        <v>63</v>
      </c>
      <c r="K26673" s="320">
        <v>3</v>
      </c>
      <c r="L26673" s="54" t="s">
        <v>421</v>
      </c>
    </row>
    <row r="26674" spans="1:12" x14ac:dyDescent="0.3">
      <c r="A26674" s="341">
        <v>44141.46597222222</v>
      </c>
      <c r="H26674" s="332"/>
      <c r="J26674" s="82">
        <v>64</v>
      </c>
      <c r="K26674" s="321">
        <v>4</v>
      </c>
      <c r="L26674" s="54" t="s">
        <v>421</v>
      </c>
    </row>
    <row r="26675" spans="1:12" x14ac:dyDescent="0.3">
      <c r="A26675" s="341">
        <v>44141.507638888892</v>
      </c>
      <c r="H26675" s="332"/>
      <c r="J26675" s="82">
        <v>65</v>
      </c>
      <c r="K26675" s="391">
        <v>1</v>
      </c>
      <c r="L26675" s="54" t="s">
        <v>421</v>
      </c>
    </row>
    <row r="26676" spans="1:12" x14ac:dyDescent="0.3">
      <c r="A26676" s="341">
        <v>44141.549305555556</v>
      </c>
      <c r="H26676" s="332"/>
      <c r="J26676" s="82">
        <v>66</v>
      </c>
      <c r="K26676" s="319">
        <v>2</v>
      </c>
      <c r="L26676" s="54" t="s">
        <v>421</v>
      </c>
    </row>
    <row r="26677" spans="1:12" x14ac:dyDescent="0.3">
      <c r="A26677" s="341">
        <v>44141.59097222222</v>
      </c>
      <c r="H26677" s="332"/>
      <c r="J26677" s="82">
        <v>67</v>
      </c>
      <c r="K26677" s="320">
        <v>3</v>
      </c>
      <c r="L26677" s="54" t="s">
        <v>421</v>
      </c>
    </row>
    <row r="26678" spans="1:12" x14ac:dyDescent="0.3">
      <c r="A26678" s="341">
        <v>44141.632638888892</v>
      </c>
      <c r="H26678" s="332"/>
      <c r="J26678" s="82">
        <v>68</v>
      </c>
      <c r="K26678" s="321">
        <v>4</v>
      </c>
      <c r="L26678" s="54" t="s">
        <v>421</v>
      </c>
    </row>
    <row r="26679" spans="1:12" x14ac:dyDescent="0.3">
      <c r="A26679" s="341">
        <v>44141.674305555556</v>
      </c>
      <c r="H26679" s="332"/>
      <c r="J26679" s="82">
        <v>69</v>
      </c>
      <c r="K26679" s="391">
        <v>1</v>
      </c>
      <c r="L26679" s="54" t="s">
        <v>421</v>
      </c>
    </row>
    <row r="26680" spans="1:12" x14ac:dyDescent="0.3">
      <c r="A26680" s="341">
        <v>44141.71597222222</v>
      </c>
      <c r="H26680" s="332"/>
      <c r="J26680" s="82">
        <v>70</v>
      </c>
      <c r="K26680" s="319">
        <v>2</v>
      </c>
      <c r="L26680" s="54" t="s">
        <v>421</v>
      </c>
    </row>
    <row r="26681" spans="1:12" x14ac:dyDescent="0.3">
      <c r="A26681" s="341">
        <v>44141.757638888892</v>
      </c>
      <c r="H26681" s="332"/>
      <c r="J26681" s="82">
        <v>71</v>
      </c>
      <c r="K26681" s="320">
        <v>3</v>
      </c>
      <c r="L26681" s="54" t="s">
        <v>421</v>
      </c>
    </row>
    <row r="26682" spans="1:12" x14ac:dyDescent="0.3">
      <c r="A26682" s="341">
        <v>44141.799305555556</v>
      </c>
      <c r="H26682" s="332"/>
      <c r="J26682" s="82">
        <v>72</v>
      </c>
      <c r="K26682" s="321">
        <v>4</v>
      </c>
      <c r="L26682" s="54" t="s">
        <v>421</v>
      </c>
    </row>
    <row r="26683" spans="1:12" x14ac:dyDescent="0.3">
      <c r="A26683" s="341">
        <v>44141.84097222222</v>
      </c>
      <c r="H26683" s="332"/>
      <c r="J26683" s="82">
        <v>73</v>
      </c>
      <c r="K26683" s="391">
        <v>1</v>
      </c>
      <c r="L26683" s="54" t="s">
        <v>421</v>
      </c>
    </row>
    <row r="26684" spans="1:12" x14ac:dyDescent="0.3">
      <c r="A26684" s="341">
        <v>44141.882638888892</v>
      </c>
      <c r="H26684" s="332"/>
      <c r="J26684" s="82">
        <v>74</v>
      </c>
      <c r="K26684" s="319">
        <v>2</v>
      </c>
      <c r="L26684" s="54" t="s">
        <v>421</v>
      </c>
    </row>
    <row r="26685" spans="1:12" x14ac:dyDescent="0.3">
      <c r="A26685" s="341">
        <v>44141.924305555556</v>
      </c>
      <c r="H26685" s="332"/>
      <c r="J26685" s="82">
        <v>75</v>
      </c>
      <c r="K26685" s="320">
        <v>3</v>
      </c>
      <c r="L26685" s="54" t="s">
        <v>421</v>
      </c>
    </row>
    <row r="26686" spans="1:12" x14ac:dyDescent="0.3">
      <c r="A26686" s="341">
        <v>44141.96597222222</v>
      </c>
      <c r="E26686" s="336">
        <f>SUM(C26663:C26686)*7.4805194805</f>
        <v>10.540051948021887</v>
      </c>
      <c r="F26686" s="324">
        <f>AVERAGE(D26663:D26686)</f>
        <v>0.11741666666663757</v>
      </c>
      <c r="G26686" s="324">
        <f>_xlfn.STDEV.S(D26663:D26686)</f>
        <v>4.3636758201185035E-3</v>
      </c>
      <c r="H26686" s="332"/>
      <c r="J26686" s="82">
        <v>76</v>
      </c>
      <c r="K26686" s="321">
        <v>4</v>
      </c>
      <c r="L26686" s="54" t="s">
        <v>421</v>
      </c>
    </row>
    <row r="26687" spans="1:12" x14ac:dyDescent="0.3">
      <c r="A26687" s="341">
        <v>44142.007638888892</v>
      </c>
      <c r="H26687" s="332"/>
      <c r="J26687" s="82">
        <v>77</v>
      </c>
      <c r="K26687" s="391">
        <v>1</v>
      </c>
      <c r="L26687" s="54" t="s">
        <v>421</v>
      </c>
    </row>
    <row r="26688" spans="1:12" x14ac:dyDescent="0.3">
      <c r="A26688" s="341">
        <v>44142.049305555556</v>
      </c>
      <c r="H26688" s="332"/>
      <c r="J26688" s="82">
        <v>78</v>
      </c>
      <c r="K26688" s="319">
        <v>2</v>
      </c>
      <c r="L26688" s="54" t="s">
        <v>421</v>
      </c>
    </row>
    <row r="26689" spans="1:12" x14ac:dyDescent="0.3">
      <c r="A26689" s="341">
        <v>44142.09097222222</v>
      </c>
      <c r="H26689" s="332"/>
      <c r="J26689" s="82">
        <v>79</v>
      </c>
      <c r="K26689" s="320">
        <v>3</v>
      </c>
      <c r="L26689" s="54" t="s">
        <v>421</v>
      </c>
    </row>
    <row r="26690" spans="1:12" x14ac:dyDescent="0.3">
      <c r="A26690" s="341">
        <v>44142.132638888892</v>
      </c>
      <c r="H26690" s="332"/>
      <c r="J26690" s="82">
        <v>80</v>
      </c>
      <c r="K26690" s="321">
        <v>4</v>
      </c>
      <c r="L26690" s="345" t="s">
        <v>421</v>
      </c>
    </row>
    <row r="26691" spans="1:12" x14ac:dyDescent="0.3">
      <c r="A26691" s="341">
        <v>44142.174305555556</v>
      </c>
      <c r="H26691" s="332"/>
      <c r="J26691" s="82">
        <v>81</v>
      </c>
      <c r="K26691" s="391">
        <v>1</v>
      </c>
      <c r="L26691" s="345" t="s">
        <v>421</v>
      </c>
    </row>
    <row r="26692" spans="1:12" x14ac:dyDescent="0.3">
      <c r="A26692" s="341">
        <v>44142.21597222222</v>
      </c>
      <c r="H26692" s="332"/>
      <c r="J26692" s="82">
        <v>82</v>
      </c>
      <c r="K26692" s="319">
        <v>2</v>
      </c>
      <c r="L26692" s="345" t="s">
        <v>421</v>
      </c>
    </row>
    <row r="26693" spans="1:12" x14ac:dyDescent="0.3">
      <c r="A26693" s="341">
        <v>44142.257638888892</v>
      </c>
      <c r="H26693" s="332"/>
      <c r="J26693" s="82">
        <v>83</v>
      </c>
      <c r="K26693" s="320">
        <v>3</v>
      </c>
      <c r="L26693" s="345" t="s">
        <v>421</v>
      </c>
    </row>
    <row r="26694" spans="1:12" x14ac:dyDescent="0.3">
      <c r="A26694" s="341">
        <v>44142.299305555556</v>
      </c>
      <c r="H26694" s="332"/>
      <c r="J26694" s="82">
        <v>84</v>
      </c>
      <c r="K26694" s="321">
        <v>4</v>
      </c>
      <c r="L26694" s="345" t="s">
        <v>421</v>
      </c>
    </row>
    <row r="26695" spans="1:12" x14ac:dyDescent="0.3">
      <c r="A26695" s="341">
        <v>44142.34097222222</v>
      </c>
      <c r="H26695" s="332"/>
      <c r="J26695" s="82">
        <v>85</v>
      </c>
      <c r="K26695" s="391">
        <v>1</v>
      </c>
      <c r="L26695" s="345" t="s">
        <v>421</v>
      </c>
    </row>
    <row r="26696" spans="1:12" x14ac:dyDescent="0.3">
      <c r="A26696" s="341">
        <v>44142.382638888892</v>
      </c>
      <c r="H26696" s="332"/>
      <c r="J26696" s="82">
        <v>86</v>
      </c>
      <c r="K26696" s="319">
        <v>2</v>
      </c>
      <c r="L26696" s="345" t="s">
        <v>421</v>
      </c>
    </row>
    <row r="26697" spans="1:12" x14ac:dyDescent="0.3">
      <c r="A26697" s="341">
        <v>44142.424305555556</v>
      </c>
      <c r="H26697" s="332"/>
      <c r="J26697" s="82">
        <v>87</v>
      </c>
      <c r="K26697" s="320">
        <v>3</v>
      </c>
      <c r="L26697" s="345" t="s">
        <v>421</v>
      </c>
    </row>
    <row r="26698" spans="1:12" x14ac:dyDescent="0.3">
      <c r="A26698" s="341">
        <v>44142.46597222222</v>
      </c>
      <c r="H26698" s="332"/>
      <c r="J26698" s="82">
        <v>88</v>
      </c>
      <c r="K26698" s="321">
        <v>4</v>
      </c>
      <c r="L26698" s="345" t="s">
        <v>421</v>
      </c>
    </row>
    <row r="26699" spans="1:12" x14ac:dyDescent="0.3">
      <c r="A26699" s="341">
        <v>44142.507638888892</v>
      </c>
      <c r="H26699" s="332"/>
      <c r="J26699" s="82">
        <v>89</v>
      </c>
      <c r="K26699" s="391">
        <v>1</v>
      </c>
      <c r="L26699" s="345" t="s">
        <v>421</v>
      </c>
    </row>
    <row r="26700" spans="1:12" x14ac:dyDescent="0.3">
      <c r="A26700" s="341">
        <v>44142.549305555556</v>
      </c>
      <c r="H26700" s="332"/>
      <c r="J26700" s="82">
        <v>90</v>
      </c>
      <c r="K26700" s="319">
        <v>2</v>
      </c>
      <c r="L26700" s="345" t="s">
        <v>421</v>
      </c>
    </row>
    <row r="26701" spans="1:12" x14ac:dyDescent="0.3">
      <c r="A26701" s="341">
        <v>44142.59097222222</v>
      </c>
      <c r="H26701" s="332"/>
      <c r="J26701" s="82">
        <v>91</v>
      </c>
      <c r="K26701" s="320">
        <v>3</v>
      </c>
      <c r="L26701" s="345" t="s">
        <v>421</v>
      </c>
    </row>
    <row r="26702" spans="1:12" x14ac:dyDescent="0.3">
      <c r="A26702" s="341">
        <v>44142.632638888892</v>
      </c>
      <c r="H26702" s="332"/>
      <c r="J26702" s="82">
        <v>92</v>
      </c>
      <c r="K26702" s="321">
        <v>4</v>
      </c>
      <c r="L26702" s="345" t="s">
        <v>421</v>
      </c>
    </row>
    <row r="26703" spans="1:12" x14ac:dyDescent="0.3">
      <c r="A26703" s="341">
        <v>44142.674305555556</v>
      </c>
      <c r="H26703" s="332"/>
      <c r="J26703" s="82">
        <v>93</v>
      </c>
      <c r="K26703" s="391">
        <v>1</v>
      </c>
      <c r="L26703" s="345" t="s">
        <v>421</v>
      </c>
    </row>
    <row r="26704" spans="1:12" x14ac:dyDescent="0.3">
      <c r="A26704" s="341">
        <v>44142.71597222222</v>
      </c>
      <c r="H26704" s="332"/>
      <c r="J26704" s="82">
        <v>94</v>
      </c>
      <c r="K26704" s="319">
        <v>2</v>
      </c>
      <c r="L26704" s="345" t="s">
        <v>421</v>
      </c>
    </row>
    <row r="26705" spans="1:12" x14ac:dyDescent="0.3">
      <c r="A26705" s="341">
        <v>44142.763888888891</v>
      </c>
      <c r="B26705" s="318">
        <v>42303.862999999998</v>
      </c>
      <c r="H26705" s="332"/>
      <c r="J26705" s="82">
        <v>1</v>
      </c>
      <c r="K26705" s="320">
        <v>3</v>
      </c>
      <c r="L26705" s="54" t="s">
        <v>313</v>
      </c>
    </row>
    <row r="26706" spans="1:12" x14ac:dyDescent="0.3">
      <c r="A26706" s="341">
        <v>44142.805555555555</v>
      </c>
      <c r="B26706" s="318">
        <v>42304.099000000002</v>
      </c>
      <c r="C26706" s="318">
        <f>B26706-B26705</f>
        <v>0.23600000000442378</v>
      </c>
      <c r="D26706" s="419">
        <f t="shared" ref="D26706:D26769" si="612">C26706/2</f>
        <v>0.11800000000221189</v>
      </c>
      <c r="H26706" s="406"/>
      <c r="J26706" s="82">
        <v>2</v>
      </c>
      <c r="K26706" s="321">
        <v>4</v>
      </c>
    </row>
    <row r="26707" spans="1:12" x14ac:dyDescent="0.3">
      <c r="A26707" s="341">
        <v>44142.847222222219</v>
      </c>
      <c r="B26707" s="318">
        <v>42304.324000000001</v>
      </c>
      <c r="C26707" s="318">
        <f t="shared" ref="C26707:C26962" si="613">B26707-B26706</f>
        <v>0.22499999999854481</v>
      </c>
      <c r="D26707" s="419">
        <f t="shared" si="612"/>
        <v>0.1124999999992724</v>
      </c>
      <c r="H26707" s="406"/>
      <c r="J26707" s="82">
        <v>3</v>
      </c>
      <c r="K26707" s="391">
        <v>1</v>
      </c>
    </row>
    <row r="26708" spans="1:12" x14ac:dyDescent="0.3">
      <c r="A26708" s="341">
        <v>44142.888888888891</v>
      </c>
      <c r="B26708" s="318">
        <v>42304.550999999999</v>
      </c>
      <c r="C26708" s="318">
        <f t="shared" si="613"/>
        <v>0.22699999999895226</v>
      </c>
      <c r="D26708" s="419">
        <f t="shared" si="612"/>
        <v>0.11349999999947613</v>
      </c>
      <c r="H26708" s="406"/>
      <c r="J26708" s="82">
        <v>4</v>
      </c>
      <c r="K26708" s="319">
        <v>2</v>
      </c>
    </row>
    <row r="26709" spans="1:12" x14ac:dyDescent="0.3">
      <c r="A26709" s="341">
        <v>44142.930555555555</v>
      </c>
      <c r="B26709" s="318">
        <v>42304.775000000001</v>
      </c>
      <c r="C26709" s="318">
        <f t="shared" si="613"/>
        <v>0.22400000000197906</v>
      </c>
      <c r="D26709" s="419">
        <f t="shared" si="612"/>
        <v>0.11200000000098953</v>
      </c>
      <c r="H26709" s="406"/>
      <c r="J26709" s="82">
        <v>5</v>
      </c>
      <c r="K26709" s="320">
        <v>3</v>
      </c>
    </row>
    <row r="26710" spans="1:12" x14ac:dyDescent="0.3">
      <c r="A26710" s="341">
        <v>44142.972222222219</v>
      </c>
      <c r="B26710" s="318">
        <v>42305.002</v>
      </c>
      <c r="C26710" s="318">
        <f t="shared" si="613"/>
        <v>0.22699999999895226</v>
      </c>
      <c r="D26710" s="419">
        <f t="shared" si="612"/>
        <v>0.11349999999947613</v>
      </c>
      <c r="E26710" s="336">
        <f>SUM(C26687:C26710)*7.4805194805</f>
        <v>8.5203116883108354</v>
      </c>
      <c r="F26710" s="324">
        <f>AVERAGE(D26687:D26710)</f>
        <v>0.11390000000028522</v>
      </c>
      <c r="G26710" s="324">
        <f>_xlfn.STDEV.S(D26687:D26710)</f>
        <v>2.3822258508196044E-3</v>
      </c>
      <c r="H26710" s="406"/>
      <c r="J26710" s="82">
        <v>6</v>
      </c>
      <c r="K26710" s="321">
        <v>4</v>
      </c>
    </row>
    <row r="26711" spans="1:12" x14ac:dyDescent="0.3">
      <c r="A26711" s="341">
        <v>44143.013888715279</v>
      </c>
      <c r="B26711" s="318">
        <v>42305.235000000001</v>
      </c>
      <c r="C26711" s="318">
        <f t="shared" si="613"/>
        <v>0.23300000000017462</v>
      </c>
      <c r="D26711" s="419">
        <f t="shared" si="612"/>
        <v>0.11650000000008731</v>
      </c>
      <c r="H26711" s="406"/>
      <c r="J26711" s="82">
        <v>7</v>
      </c>
      <c r="K26711" s="391">
        <v>1</v>
      </c>
    </row>
    <row r="26712" spans="1:12" x14ac:dyDescent="0.3">
      <c r="A26712" s="341">
        <v>44143.055555324077</v>
      </c>
      <c r="B26712" s="318">
        <v>42305.464</v>
      </c>
      <c r="C26712" s="318">
        <f t="shared" si="613"/>
        <v>0.22899999999935972</v>
      </c>
      <c r="D26712" s="419">
        <f t="shared" si="612"/>
        <v>0.11449999999967986</v>
      </c>
      <c r="H26712" s="406"/>
      <c r="J26712" s="82">
        <v>8</v>
      </c>
      <c r="K26712" s="319">
        <v>2</v>
      </c>
    </row>
    <row r="26713" spans="1:12" x14ac:dyDescent="0.3">
      <c r="A26713" s="341">
        <v>44143.097221932869</v>
      </c>
      <c r="B26713" s="318">
        <v>42305.692000000003</v>
      </c>
      <c r="C26713" s="318">
        <f t="shared" si="613"/>
        <v>0.22800000000279397</v>
      </c>
      <c r="D26713" s="419">
        <f t="shared" si="612"/>
        <v>0.11400000000139698</v>
      </c>
      <c r="H26713" s="406"/>
      <c r="J26713" s="82">
        <v>9</v>
      </c>
      <c r="K26713" s="320">
        <v>3</v>
      </c>
    </row>
    <row r="26714" spans="1:12" x14ac:dyDescent="0.3">
      <c r="A26714" s="341">
        <v>44143.138888541667</v>
      </c>
      <c r="B26714" s="318">
        <v>42305.928</v>
      </c>
      <c r="C26714" s="318">
        <f t="shared" si="613"/>
        <v>0.23599999999714782</v>
      </c>
      <c r="D26714" s="419">
        <f t="shared" si="612"/>
        <v>0.11799999999857391</v>
      </c>
      <c r="H26714" s="406"/>
      <c r="J26714" s="82">
        <v>10</v>
      </c>
      <c r="K26714" s="321">
        <v>4</v>
      </c>
    </row>
    <row r="26715" spans="1:12" x14ac:dyDescent="0.3">
      <c r="A26715" s="341">
        <v>44143.180555150466</v>
      </c>
      <c r="B26715" s="318">
        <v>42306.165999999997</v>
      </c>
      <c r="C26715" s="318">
        <f t="shared" si="613"/>
        <v>0.23799999999755528</v>
      </c>
      <c r="D26715" s="419">
        <f t="shared" si="612"/>
        <v>0.11899999999877764</v>
      </c>
      <c r="H26715" s="406"/>
      <c r="J26715" s="82">
        <v>11</v>
      </c>
      <c r="K26715" s="391">
        <v>1</v>
      </c>
    </row>
    <row r="26716" spans="1:12" x14ac:dyDescent="0.3">
      <c r="A26716" s="341">
        <v>44143.222221759257</v>
      </c>
      <c r="B26716" s="318">
        <v>42306.402000000002</v>
      </c>
      <c r="C26716" s="318">
        <f t="shared" si="613"/>
        <v>0.23600000000442378</v>
      </c>
      <c r="D26716" s="419">
        <f t="shared" si="612"/>
        <v>0.11800000000221189</v>
      </c>
      <c r="H26716" s="406"/>
      <c r="J26716" s="82">
        <v>12</v>
      </c>
      <c r="K26716" s="319">
        <v>2</v>
      </c>
    </row>
    <row r="26717" spans="1:12" x14ac:dyDescent="0.3">
      <c r="A26717" s="341">
        <v>44143.263888368056</v>
      </c>
      <c r="B26717" s="318">
        <v>42306.635000000002</v>
      </c>
      <c r="C26717" s="318">
        <f t="shared" si="613"/>
        <v>0.23300000000017462</v>
      </c>
      <c r="D26717" s="419">
        <f t="shared" si="612"/>
        <v>0.11650000000008731</v>
      </c>
      <c r="H26717" s="406"/>
      <c r="J26717" s="82">
        <v>13</v>
      </c>
      <c r="K26717" s="320">
        <v>3</v>
      </c>
    </row>
    <row r="26718" spans="1:12" x14ac:dyDescent="0.3">
      <c r="A26718" s="341">
        <v>44143.305554976854</v>
      </c>
      <c r="B26718" s="318">
        <v>42306.875</v>
      </c>
      <c r="C26718" s="318">
        <f t="shared" si="613"/>
        <v>0.23999999999796273</v>
      </c>
      <c r="D26718" s="419">
        <f t="shared" si="612"/>
        <v>0.11999999999898137</v>
      </c>
      <c r="H26718" s="406"/>
      <c r="J26718" s="82">
        <v>14</v>
      </c>
      <c r="K26718" s="321">
        <v>4</v>
      </c>
    </row>
    <row r="26719" spans="1:12" x14ac:dyDescent="0.3">
      <c r="A26719" s="341">
        <v>44143.347221585645</v>
      </c>
      <c r="B26719" s="318">
        <v>42307.118999999999</v>
      </c>
      <c r="C26719" s="318">
        <f t="shared" si="613"/>
        <v>0.24399999999877764</v>
      </c>
      <c r="D26719" s="419">
        <f t="shared" si="612"/>
        <v>0.12199999999938882</v>
      </c>
      <c r="H26719" s="406"/>
      <c r="J26719" s="82">
        <v>15</v>
      </c>
      <c r="K26719" s="391">
        <v>1</v>
      </c>
    </row>
    <row r="26720" spans="1:12" x14ac:dyDescent="0.3">
      <c r="A26720" s="341">
        <v>44143.388888194444</v>
      </c>
      <c r="B26720" s="318">
        <v>42307.358999999997</v>
      </c>
      <c r="C26720" s="318">
        <f t="shared" si="613"/>
        <v>0.23999999999796273</v>
      </c>
      <c r="D26720" s="419">
        <f t="shared" si="612"/>
        <v>0.11999999999898137</v>
      </c>
      <c r="H26720" s="406"/>
      <c r="J26720" s="82">
        <v>16</v>
      </c>
      <c r="K26720" s="319">
        <v>2</v>
      </c>
    </row>
    <row r="26721" spans="1:11" x14ac:dyDescent="0.3">
      <c r="A26721" s="341">
        <v>44143.430554803243</v>
      </c>
      <c r="B26721" s="318">
        <v>42307.591</v>
      </c>
      <c r="C26721" s="318">
        <f t="shared" si="613"/>
        <v>0.23200000000360887</v>
      </c>
      <c r="D26721" s="419">
        <f t="shared" si="612"/>
        <v>0.11600000000180444</v>
      </c>
      <c r="H26721" s="406"/>
      <c r="J26721" s="82">
        <v>17</v>
      </c>
      <c r="K26721" s="320">
        <v>3</v>
      </c>
    </row>
    <row r="26722" spans="1:11" x14ac:dyDescent="0.3">
      <c r="A26722" s="341">
        <v>44143.472221412034</v>
      </c>
      <c r="B26722" s="318">
        <v>42307.822</v>
      </c>
      <c r="C26722" s="318">
        <f t="shared" si="613"/>
        <v>0.23099999999976717</v>
      </c>
      <c r="D26722" s="419">
        <f t="shared" si="612"/>
        <v>0.11549999999988358</v>
      </c>
      <c r="H26722" s="406"/>
      <c r="J26722" s="82">
        <v>18</v>
      </c>
      <c r="K26722" s="321">
        <v>4</v>
      </c>
    </row>
    <row r="26723" spans="1:11" x14ac:dyDescent="0.3">
      <c r="A26723" s="341">
        <v>44143.513888020832</v>
      </c>
      <c r="B26723" s="318">
        <v>42308.059000000001</v>
      </c>
      <c r="C26723" s="318">
        <f t="shared" si="613"/>
        <v>0.23700000000098953</v>
      </c>
      <c r="D26723" s="419">
        <f t="shared" si="612"/>
        <v>0.11850000000049477</v>
      </c>
      <c r="H26723" s="406"/>
      <c r="J26723" s="82">
        <v>19</v>
      </c>
      <c r="K26723" s="391">
        <v>1</v>
      </c>
    </row>
    <row r="26724" spans="1:11" x14ac:dyDescent="0.3">
      <c r="A26724" s="341">
        <v>44143.555554629631</v>
      </c>
      <c r="B26724" s="318">
        <v>42308.292000000001</v>
      </c>
      <c r="C26724" s="318">
        <f t="shared" si="613"/>
        <v>0.23300000000017462</v>
      </c>
      <c r="D26724" s="419">
        <f t="shared" si="612"/>
        <v>0.11650000000008731</v>
      </c>
      <c r="H26724" s="406"/>
      <c r="J26724" s="82">
        <v>20</v>
      </c>
      <c r="K26724" s="319">
        <v>2</v>
      </c>
    </row>
    <row r="26725" spans="1:11" x14ac:dyDescent="0.3">
      <c r="A26725" s="341">
        <v>44143.597221238429</v>
      </c>
      <c r="B26725" s="318">
        <v>42308.525999999998</v>
      </c>
      <c r="C26725" s="318">
        <f t="shared" si="613"/>
        <v>0.23399999999674037</v>
      </c>
      <c r="D26725" s="419">
        <f t="shared" si="612"/>
        <v>0.11699999999837019</v>
      </c>
      <c r="H26725" s="406"/>
      <c r="J26725" s="82">
        <v>21</v>
      </c>
      <c r="K26725" s="320">
        <v>3</v>
      </c>
    </row>
    <row r="26726" spans="1:11" ht="15.6" x14ac:dyDescent="0.3">
      <c r="A26726" s="341">
        <v>44143.638887847221</v>
      </c>
      <c r="B26726" s="409">
        <v>42308.752</v>
      </c>
      <c r="C26726" s="318">
        <f t="shared" si="613"/>
        <v>0.22600000000238651</v>
      </c>
      <c r="D26726" s="419">
        <f t="shared" si="612"/>
        <v>0.11300000000119326</v>
      </c>
      <c r="H26726" s="406"/>
      <c r="J26726" s="82">
        <v>22</v>
      </c>
      <c r="K26726" s="321">
        <v>4</v>
      </c>
    </row>
    <row r="26727" spans="1:11" x14ac:dyDescent="0.3">
      <c r="A26727" s="341">
        <v>44143.680554456019</v>
      </c>
      <c r="B26727" s="318">
        <v>42308.987000000001</v>
      </c>
      <c r="C26727" s="318">
        <f t="shared" si="613"/>
        <v>0.23500000000058208</v>
      </c>
      <c r="D26727" s="419">
        <f t="shared" si="612"/>
        <v>0.11750000000029104</v>
      </c>
      <c r="H26727" s="406"/>
      <c r="J26727" s="82">
        <v>23</v>
      </c>
      <c r="K26727" s="391">
        <v>1</v>
      </c>
    </row>
    <row r="26728" spans="1:11" x14ac:dyDescent="0.3">
      <c r="A26728" s="341">
        <v>44143.722221064818</v>
      </c>
      <c r="B26728" s="318">
        <v>42309.220999999998</v>
      </c>
      <c r="C26728" s="318">
        <f t="shared" si="613"/>
        <v>0.23399999999674037</v>
      </c>
      <c r="D26728" s="419">
        <f t="shared" si="612"/>
        <v>0.11699999999837019</v>
      </c>
      <c r="H26728" s="406"/>
      <c r="J26728" s="82">
        <v>24</v>
      </c>
      <c r="K26728" s="319">
        <v>2</v>
      </c>
    </row>
    <row r="26729" spans="1:11" x14ac:dyDescent="0.3">
      <c r="A26729" s="341">
        <v>44143.763887673609</v>
      </c>
      <c r="B26729" s="318">
        <v>42309.449000000001</v>
      </c>
      <c r="C26729" s="318">
        <f t="shared" si="613"/>
        <v>0.22800000000279397</v>
      </c>
      <c r="D26729" s="419">
        <f t="shared" si="612"/>
        <v>0.11400000000139698</v>
      </c>
      <c r="H26729" s="406"/>
      <c r="J26729" s="82">
        <v>25</v>
      </c>
      <c r="K26729" s="320">
        <v>3</v>
      </c>
    </row>
    <row r="26730" spans="1:11" x14ac:dyDescent="0.3">
      <c r="A26730" s="341">
        <v>44143.805554282408</v>
      </c>
      <c r="B26730" s="318">
        <v>42309.67</v>
      </c>
      <c r="C26730" s="318">
        <f t="shared" si="613"/>
        <v>0.2209999999977299</v>
      </c>
      <c r="D26730" s="419">
        <f t="shared" si="612"/>
        <v>0.11049999999886495</v>
      </c>
      <c r="H26730" s="406"/>
      <c r="J26730" s="82">
        <v>26</v>
      </c>
      <c r="K26730" s="321">
        <v>4</v>
      </c>
    </row>
    <row r="26731" spans="1:11" x14ac:dyDescent="0.3">
      <c r="A26731" s="341">
        <v>44143.847220891206</v>
      </c>
      <c r="B26731" s="318">
        <v>42309.892</v>
      </c>
      <c r="C26731" s="318">
        <f t="shared" si="613"/>
        <v>0.22200000000157161</v>
      </c>
      <c r="D26731" s="419">
        <f t="shared" si="612"/>
        <v>0.1110000000007858</v>
      </c>
      <c r="H26731" s="406"/>
      <c r="J26731" s="82">
        <v>27</v>
      </c>
      <c r="K26731" s="391">
        <v>1</v>
      </c>
    </row>
    <row r="26732" spans="1:11" x14ac:dyDescent="0.3">
      <c r="A26732" s="341">
        <v>44143.888887499998</v>
      </c>
      <c r="B26732" s="318">
        <v>42310.125</v>
      </c>
      <c r="C26732" s="318">
        <f t="shared" si="613"/>
        <v>0.23300000000017462</v>
      </c>
      <c r="D26732" s="419">
        <f t="shared" si="612"/>
        <v>0.11650000000008731</v>
      </c>
      <c r="H26732" s="406"/>
      <c r="J26732" s="82">
        <v>28</v>
      </c>
      <c r="K26732" s="319">
        <v>2</v>
      </c>
    </row>
    <row r="26733" spans="1:11" x14ac:dyDescent="0.3">
      <c r="A26733" s="341">
        <v>44143.930554108796</v>
      </c>
      <c r="B26733" s="318">
        <v>42310.36</v>
      </c>
      <c r="C26733" s="318">
        <f t="shared" si="613"/>
        <v>0.23500000000058208</v>
      </c>
      <c r="D26733" s="419">
        <f t="shared" si="612"/>
        <v>0.11750000000029104</v>
      </c>
      <c r="H26733" s="406"/>
      <c r="J26733" s="82">
        <v>29</v>
      </c>
      <c r="K26733" s="320">
        <v>3</v>
      </c>
    </row>
    <row r="26734" spans="1:11" x14ac:dyDescent="0.3">
      <c r="A26734" s="341">
        <v>44143.972220717595</v>
      </c>
      <c r="B26734" s="318">
        <v>42310.588000000003</v>
      </c>
      <c r="C26734" s="318">
        <f t="shared" si="613"/>
        <v>0.22800000000279397</v>
      </c>
      <c r="D26734" s="419">
        <f t="shared" si="612"/>
        <v>0.11400000000139698</v>
      </c>
      <c r="E26734" s="336">
        <f>SUM(C26711:C26734)*7.4805194805</f>
        <v>41.786181818095208</v>
      </c>
      <c r="F26734" s="324">
        <f>AVERAGE(D26711:D26734)</f>
        <v>0.11637500000006185</v>
      </c>
      <c r="G26734" s="324">
        <f>_xlfn.STDEV.S(D26711:D26734)</f>
        <v>2.7514818138192417E-3</v>
      </c>
      <c r="H26734" s="404"/>
      <c r="I26734" s="344">
        <f>AVERAGE(D26566:D26734)</f>
        <v>0.1163068181818248</v>
      </c>
      <c r="J26734" s="82">
        <v>30</v>
      </c>
      <c r="K26734" s="321">
        <v>4</v>
      </c>
    </row>
    <row r="26735" spans="1:11" x14ac:dyDescent="0.3">
      <c r="A26735" s="341">
        <v>44144.013887326386</v>
      </c>
      <c r="B26735" s="318">
        <v>42310.811000000002</v>
      </c>
      <c r="C26735" s="318">
        <f t="shared" si="613"/>
        <v>0.22299999999813735</v>
      </c>
      <c r="D26735" s="419">
        <f t="shared" si="612"/>
        <v>0.11149999999906868</v>
      </c>
      <c r="H26735" s="406"/>
      <c r="J26735" s="82">
        <v>31</v>
      </c>
      <c r="K26735" s="391">
        <v>1</v>
      </c>
    </row>
    <row r="26736" spans="1:11" x14ac:dyDescent="0.3">
      <c r="A26736" s="341">
        <v>44144.055553935184</v>
      </c>
      <c r="B26736" s="318">
        <v>42311.048999999999</v>
      </c>
      <c r="C26736" s="318">
        <f t="shared" si="613"/>
        <v>0.23799999999755528</v>
      </c>
      <c r="D26736" s="419">
        <f t="shared" si="612"/>
        <v>0.11899999999877764</v>
      </c>
      <c r="H26736" s="406"/>
      <c r="J26736" s="82">
        <v>32</v>
      </c>
      <c r="K26736" s="319">
        <v>2</v>
      </c>
    </row>
    <row r="26737" spans="1:11" x14ac:dyDescent="0.3">
      <c r="A26737" s="341">
        <v>44144.097220543983</v>
      </c>
      <c r="B26737" s="318">
        <v>42311.288999999997</v>
      </c>
      <c r="C26737" s="318">
        <f t="shared" si="613"/>
        <v>0.23999999999796273</v>
      </c>
      <c r="D26737" s="419">
        <f t="shared" si="612"/>
        <v>0.11999999999898137</v>
      </c>
      <c r="H26737" s="406"/>
      <c r="J26737" s="82">
        <v>33</v>
      </c>
      <c r="K26737" s="320">
        <v>3</v>
      </c>
    </row>
    <row r="26738" spans="1:11" x14ac:dyDescent="0.3">
      <c r="A26738" s="341">
        <v>44144.138887152774</v>
      </c>
      <c r="B26738" s="318">
        <v>42311.523000000001</v>
      </c>
      <c r="C26738" s="318">
        <f t="shared" si="613"/>
        <v>0.23400000000401633</v>
      </c>
      <c r="D26738" s="419">
        <f t="shared" si="612"/>
        <v>0.11700000000200816</v>
      </c>
      <c r="H26738" s="406"/>
      <c r="J26738" s="82">
        <v>34</v>
      </c>
      <c r="K26738" s="321">
        <v>4</v>
      </c>
    </row>
    <row r="26739" spans="1:11" x14ac:dyDescent="0.3">
      <c r="A26739" s="341">
        <v>44144.180553761573</v>
      </c>
      <c r="B26739" s="355">
        <v>42311.752999999997</v>
      </c>
      <c r="C26739" s="318">
        <f t="shared" si="613"/>
        <v>0.22999999999592546</v>
      </c>
      <c r="D26739" s="419">
        <f t="shared" si="612"/>
        <v>0.11499999999796273</v>
      </c>
      <c r="H26739" s="406"/>
      <c r="J26739" s="82">
        <v>35</v>
      </c>
      <c r="K26739" s="391">
        <v>1</v>
      </c>
    </row>
    <row r="26740" spans="1:11" x14ac:dyDescent="0.3">
      <c r="A26740" s="341">
        <v>44144.222220370371</v>
      </c>
      <c r="B26740" s="318">
        <v>42311.997000000003</v>
      </c>
      <c r="C26740" s="318">
        <f t="shared" si="613"/>
        <v>0.2440000000060536</v>
      </c>
      <c r="D26740" s="419">
        <f t="shared" si="612"/>
        <v>0.1220000000030268</v>
      </c>
      <c r="H26740" s="406"/>
      <c r="J26740" s="82">
        <v>36</v>
      </c>
      <c r="K26740" s="319">
        <v>2</v>
      </c>
    </row>
    <row r="26741" spans="1:11" x14ac:dyDescent="0.3">
      <c r="A26741" s="341">
        <v>44144.26388697917</v>
      </c>
      <c r="B26741" s="318">
        <v>42312.241999999998</v>
      </c>
      <c r="C26741" s="318">
        <f t="shared" si="613"/>
        <v>0.24499999999534339</v>
      </c>
      <c r="D26741" s="419">
        <f t="shared" si="612"/>
        <v>0.12249999999767169</v>
      </c>
      <c r="H26741" s="406"/>
      <c r="J26741" s="82">
        <v>37</v>
      </c>
      <c r="K26741" s="320">
        <v>3</v>
      </c>
    </row>
    <row r="26742" spans="1:11" x14ac:dyDescent="0.3">
      <c r="A26742" s="341">
        <v>44144.305553587961</v>
      </c>
      <c r="B26742" s="318">
        <v>42312.478000000003</v>
      </c>
      <c r="C26742" s="318">
        <f t="shared" si="613"/>
        <v>0.23600000000442378</v>
      </c>
      <c r="D26742" s="419">
        <f t="shared" si="612"/>
        <v>0.11800000000221189</v>
      </c>
      <c r="H26742" s="406"/>
      <c r="J26742" s="82">
        <v>38</v>
      </c>
      <c r="K26742" s="321">
        <v>4</v>
      </c>
    </row>
    <row r="26743" spans="1:11" x14ac:dyDescent="0.3">
      <c r="A26743" s="341">
        <v>44144.34722019676</v>
      </c>
      <c r="B26743" s="318">
        <v>42312.709000000003</v>
      </c>
      <c r="C26743" s="318">
        <f t="shared" si="613"/>
        <v>0.23099999999976717</v>
      </c>
      <c r="D26743" s="419">
        <f t="shared" si="612"/>
        <v>0.11549999999988358</v>
      </c>
      <c r="H26743" s="406"/>
      <c r="J26743" s="82">
        <v>39</v>
      </c>
      <c r="K26743" s="391">
        <v>1</v>
      </c>
    </row>
    <row r="26744" spans="1:11" x14ac:dyDescent="0.3">
      <c r="A26744" s="341">
        <v>44144.388886805558</v>
      </c>
      <c r="B26744" s="318">
        <v>42312.942000000003</v>
      </c>
      <c r="C26744" s="318">
        <f t="shared" si="613"/>
        <v>0.23300000000017462</v>
      </c>
      <c r="D26744" s="419">
        <f t="shared" si="612"/>
        <v>0.11650000000008731</v>
      </c>
      <c r="H26744" s="406"/>
      <c r="J26744" s="82">
        <v>40</v>
      </c>
      <c r="K26744" s="319">
        <v>2</v>
      </c>
    </row>
    <row r="26745" spans="1:11" x14ac:dyDescent="0.3">
      <c r="A26745" s="341">
        <v>44144.43055341435</v>
      </c>
      <c r="B26745" s="318">
        <v>42313.188000000002</v>
      </c>
      <c r="C26745" s="318">
        <f t="shared" si="613"/>
        <v>0.24599999999918509</v>
      </c>
      <c r="D26745" s="419">
        <f t="shared" si="612"/>
        <v>0.12299999999959255</v>
      </c>
      <c r="H26745" s="406"/>
      <c r="J26745" s="82">
        <v>41</v>
      </c>
      <c r="K26745" s="320">
        <v>3</v>
      </c>
    </row>
    <row r="26746" spans="1:11" x14ac:dyDescent="0.3">
      <c r="A26746" s="341">
        <v>44144.472220023148</v>
      </c>
      <c r="B26746" s="318">
        <v>42313.423999999999</v>
      </c>
      <c r="C26746" s="318">
        <f t="shared" si="613"/>
        <v>0.23599999999714782</v>
      </c>
      <c r="D26746" s="419">
        <f t="shared" si="612"/>
        <v>0.11799999999857391</v>
      </c>
      <c r="H26746" s="406"/>
      <c r="J26746" s="82">
        <v>42</v>
      </c>
      <c r="K26746" s="321">
        <v>4</v>
      </c>
    </row>
    <row r="26747" spans="1:11" x14ac:dyDescent="0.3">
      <c r="A26747" s="341">
        <v>44144.513886631947</v>
      </c>
      <c r="B26747" s="318">
        <v>42313.652000000002</v>
      </c>
      <c r="C26747" s="318">
        <f t="shared" si="613"/>
        <v>0.22800000000279397</v>
      </c>
      <c r="D26747" s="419">
        <f t="shared" si="612"/>
        <v>0.11400000000139698</v>
      </c>
      <c r="H26747" s="406"/>
      <c r="J26747" s="82">
        <v>43</v>
      </c>
      <c r="K26747" s="391">
        <v>1</v>
      </c>
    </row>
    <row r="26748" spans="1:11" x14ac:dyDescent="0.3">
      <c r="A26748" s="341">
        <v>44144.555553240738</v>
      </c>
      <c r="B26748" s="318">
        <v>42313.885000000002</v>
      </c>
      <c r="C26748" s="318">
        <f t="shared" si="613"/>
        <v>0.23300000000017462</v>
      </c>
      <c r="D26748" s="419">
        <f t="shared" si="612"/>
        <v>0.11650000000008731</v>
      </c>
      <c r="H26748" s="406"/>
      <c r="J26748" s="82">
        <v>44</v>
      </c>
      <c r="K26748" s="319">
        <v>2</v>
      </c>
    </row>
    <row r="26749" spans="1:11" x14ac:dyDescent="0.3">
      <c r="A26749" s="341">
        <v>44144.597219849536</v>
      </c>
      <c r="B26749" s="318">
        <v>42314.120999999999</v>
      </c>
      <c r="C26749" s="318">
        <f t="shared" si="613"/>
        <v>0.23599999999714782</v>
      </c>
      <c r="D26749" s="419">
        <f t="shared" si="612"/>
        <v>0.11799999999857391</v>
      </c>
      <c r="H26749" s="406"/>
      <c r="J26749" s="82">
        <v>45</v>
      </c>
      <c r="K26749" s="320">
        <v>3</v>
      </c>
    </row>
    <row r="26750" spans="1:11" x14ac:dyDescent="0.3">
      <c r="A26750" s="341">
        <v>44144.638886458335</v>
      </c>
      <c r="B26750" s="318">
        <v>42314.357000000004</v>
      </c>
      <c r="C26750" s="318">
        <f t="shared" si="613"/>
        <v>0.23600000000442378</v>
      </c>
      <c r="D26750" s="419">
        <f t="shared" si="612"/>
        <v>0.11800000000221189</v>
      </c>
      <c r="H26750" s="406"/>
      <c r="J26750" s="82">
        <v>46</v>
      </c>
      <c r="K26750" s="321">
        <v>4</v>
      </c>
    </row>
    <row r="26751" spans="1:11" x14ac:dyDescent="0.3">
      <c r="A26751" s="341">
        <v>44144.680553067126</v>
      </c>
      <c r="B26751" s="318">
        <v>42314.582999999999</v>
      </c>
      <c r="C26751" s="318">
        <f t="shared" si="613"/>
        <v>0.22599999999511056</v>
      </c>
      <c r="D26751" s="419">
        <f t="shared" si="612"/>
        <v>0.11299999999755528</v>
      </c>
      <c r="H26751" s="406"/>
      <c r="J26751" s="82">
        <v>47</v>
      </c>
      <c r="K26751" s="391">
        <v>1</v>
      </c>
    </row>
    <row r="26752" spans="1:11" x14ac:dyDescent="0.3">
      <c r="A26752" s="341">
        <v>44144.722219675925</v>
      </c>
      <c r="B26752" s="318">
        <v>42314.81</v>
      </c>
      <c r="C26752" s="318">
        <f t="shared" si="613"/>
        <v>0.22699999999895226</v>
      </c>
      <c r="D26752" s="419">
        <f t="shared" si="612"/>
        <v>0.11349999999947613</v>
      </c>
      <c r="H26752" s="406"/>
      <c r="J26752" s="82">
        <v>48</v>
      </c>
      <c r="K26752" s="319">
        <v>2</v>
      </c>
    </row>
    <row r="26753" spans="1:11" x14ac:dyDescent="0.3">
      <c r="A26753" s="341">
        <v>44144.763886284723</v>
      </c>
      <c r="B26753" s="318">
        <v>42315.042999999998</v>
      </c>
      <c r="C26753" s="318">
        <f t="shared" si="613"/>
        <v>0.23300000000017462</v>
      </c>
      <c r="D26753" s="419">
        <f t="shared" si="612"/>
        <v>0.11650000000008731</v>
      </c>
      <c r="H26753" s="406"/>
      <c r="J26753" s="82">
        <v>49</v>
      </c>
      <c r="K26753" s="320">
        <v>3</v>
      </c>
    </row>
    <row r="26754" spans="1:11" x14ac:dyDescent="0.3">
      <c r="A26754" s="341">
        <v>44144.805552893522</v>
      </c>
      <c r="B26754" s="318">
        <v>42315.279000000002</v>
      </c>
      <c r="C26754" s="318">
        <f t="shared" si="613"/>
        <v>0.23600000000442378</v>
      </c>
      <c r="D26754" s="419">
        <f t="shared" si="612"/>
        <v>0.11800000000221189</v>
      </c>
      <c r="H26754" s="406"/>
      <c r="J26754" s="82">
        <v>50</v>
      </c>
      <c r="K26754" s="321">
        <v>4</v>
      </c>
    </row>
    <row r="26755" spans="1:11" x14ac:dyDescent="0.3">
      <c r="A26755" s="341">
        <v>44144.847219502313</v>
      </c>
      <c r="B26755" s="318">
        <v>42315.502</v>
      </c>
      <c r="C26755" s="318">
        <f t="shared" si="613"/>
        <v>0.22299999999813735</v>
      </c>
      <c r="D26755" s="419">
        <f t="shared" si="612"/>
        <v>0.11149999999906868</v>
      </c>
      <c r="H26755" s="406"/>
      <c r="J26755" s="82">
        <v>51</v>
      </c>
      <c r="K26755" s="391">
        <v>1</v>
      </c>
    </row>
    <row r="26756" spans="1:11" x14ac:dyDescent="0.3">
      <c r="A26756" s="341">
        <v>44144.888886111112</v>
      </c>
      <c r="B26756" s="318">
        <v>42315.718999999997</v>
      </c>
      <c r="C26756" s="318">
        <f t="shared" si="613"/>
        <v>0.21699999999691499</v>
      </c>
      <c r="D26756" s="419">
        <f t="shared" si="612"/>
        <v>0.1084999999984575</v>
      </c>
      <c r="H26756" s="406"/>
      <c r="J26756" s="82">
        <v>52</v>
      </c>
      <c r="K26756" s="319">
        <v>2</v>
      </c>
    </row>
    <row r="26757" spans="1:11" x14ac:dyDescent="0.3">
      <c r="A26757" s="341">
        <v>44144.93055271991</v>
      </c>
      <c r="B26757" s="318">
        <v>42315.947999999997</v>
      </c>
      <c r="C26757" s="318">
        <f t="shared" si="613"/>
        <v>0.22899999999935972</v>
      </c>
      <c r="D26757" s="419">
        <f t="shared" si="612"/>
        <v>0.11449999999967986</v>
      </c>
      <c r="H26757" s="406"/>
      <c r="J26757" s="82">
        <v>53</v>
      </c>
      <c r="K26757" s="320">
        <v>3</v>
      </c>
    </row>
    <row r="26758" spans="1:11" x14ac:dyDescent="0.3">
      <c r="A26758" s="341">
        <v>44144.972219328702</v>
      </c>
      <c r="B26758" s="318">
        <v>42316.180999999997</v>
      </c>
      <c r="C26758" s="318">
        <f t="shared" si="613"/>
        <v>0.23300000000017462</v>
      </c>
      <c r="D26758" s="419">
        <f t="shared" si="612"/>
        <v>0.11650000000008731</v>
      </c>
      <c r="E26758" s="336">
        <f>SUM(C26735:C26758)*7.4805194805</f>
        <v>41.838545454387734</v>
      </c>
      <c r="F26758" s="324">
        <f>AVERAGE(D26735:D26758)</f>
        <v>0.11652083333319752</v>
      </c>
      <c r="G26758" s="324">
        <f>_xlfn.STDEV.S(D26735:D26758)</f>
        <v>3.5339323053840206E-3</v>
      </c>
      <c r="H26758" s="406"/>
      <c r="J26758" s="82">
        <v>54</v>
      </c>
      <c r="K26758" s="321">
        <v>4</v>
      </c>
    </row>
    <row r="26759" spans="1:11" x14ac:dyDescent="0.3">
      <c r="A26759" s="341">
        <v>44145.0138859375</v>
      </c>
      <c r="B26759" s="318">
        <v>42316.413</v>
      </c>
      <c r="C26759" s="318">
        <f t="shared" si="613"/>
        <v>0.23200000000360887</v>
      </c>
      <c r="D26759" s="419">
        <f t="shared" si="612"/>
        <v>0.11600000000180444</v>
      </c>
      <c r="H26759" s="406"/>
      <c r="J26759" s="82">
        <v>55</v>
      </c>
      <c r="K26759" s="391">
        <v>1</v>
      </c>
    </row>
    <row r="26760" spans="1:11" x14ac:dyDescent="0.3">
      <c r="A26760" s="341">
        <v>44145.055552546299</v>
      </c>
      <c r="B26760" s="318">
        <v>42316.639000000003</v>
      </c>
      <c r="C26760" s="318">
        <f t="shared" si="613"/>
        <v>0.22600000000238651</v>
      </c>
      <c r="D26760" s="419">
        <f t="shared" si="612"/>
        <v>0.11300000000119326</v>
      </c>
      <c r="H26760" s="406"/>
      <c r="J26760" s="82">
        <v>56</v>
      </c>
      <c r="K26760" s="319">
        <v>2</v>
      </c>
    </row>
    <row r="26761" spans="1:11" x14ac:dyDescent="0.3">
      <c r="A26761" s="341">
        <v>44145.09721915509</v>
      </c>
      <c r="B26761" s="318">
        <v>42316.870999999999</v>
      </c>
      <c r="C26761" s="318">
        <f t="shared" si="613"/>
        <v>0.23199999999633292</v>
      </c>
      <c r="D26761" s="419">
        <f t="shared" si="612"/>
        <v>0.11599999999816646</v>
      </c>
      <c r="H26761" s="406"/>
      <c r="J26761" s="82">
        <v>57</v>
      </c>
      <c r="K26761" s="320">
        <v>3</v>
      </c>
    </row>
    <row r="26762" spans="1:11" x14ac:dyDescent="0.3">
      <c r="A26762" s="341">
        <v>44145.138885763889</v>
      </c>
      <c r="B26762" s="318">
        <v>42317.116000000002</v>
      </c>
      <c r="C26762" s="318">
        <f t="shared" si="613"/>
        <v>0.24500000000261934</v>
      </c>
      <c r="D26762" s="419">
        <f t="shared" si="612"/>
        <v>0.12250000000130967</v>
      </c>
      <c r="H26762" s="406"/>
      <c r="J26762" s="82">
        <v>58</v>
      </c>
      <c r="K26762" s="321">
        <v>4</v>
      </c>
    </row>
    <row r="26763" spans="1:11" x14ac:dyDescent="0.3">
      <c r="A26763" s="341">
        <v>44145.180552372687</v>
      </c>
      <c r="B26763" s="318">
        <v>42317.351999999999</v>
      </c>
      <c r="C26763" s="318">
        <f t="shared" si="613"/>
        <v>0.23599999999714782</v>
      </c>
      <c r="D26763" s="419">
        <f t="shared" si="612"/>
        <v>0.11799999999857391</v>
      </c>
      <c r="H26763" s="406"/>
      <c r="J26763" s="82">
        <v>59</v>
      </c>
      <c r="K26763" s="391">
        <v>1</v>
      </c>
    </row>
    <row r="26764" spans="1:11" x14ac:dyDescent="0.3">
      <c r="A26764" s="341">
        <v>44145.222218981478</v>
      </c>
      <c r="B26764" s="318">
        <v>42317.589</v>
      </c>
      <c r="C26764" s="318">
        <f t="shared" si="613"/>
        <v>0.23700000000098953</v>
      </c>
      <c r="D26764" s="419">
        <f t="shared" si="612"/>
        <v>0.11850000000049477</v>
      </c>
      <c r="H26764" s="406"/>
      <c r="J26764" s="82">
        <v>60</v>
      </c>
      <c r="K26764" s="319">
        <v>2</v>
      </c>
    </row>
    <row r="26765" spans="1:11" x14ac:dyDescent="0.3">
      <c r="A26765" s="341">
        <v>44145.263885590277</v>
      </c>
      <c r="B26765" s="318">
        <v>42317.821000000004</v>
      </c>
      <c r="C26765" s="318">
        <f t="shared" si="613"/>
        <v>0.23200000000360887</v>
      </c>
      <c r="D26765" s="419">
        <f t="shared" si="612"/>
        <v>0.11600000000180444</v>
      </c>
      <c r="H26765" s="406"/>
      <c r="J26765" s="82">
        <v>61</v>
      </c>
      <c r="K26765" s="320">
        <v>3</v>
      </c>
    </row>
    <row r="26766" spans="1:11" x14ac:dyDescent="0.3">
      <c r="A26766" s="341">
        <v>44145.305552199075</v>
      </c>
      <c r="B26766" s="318">
        <v>42318.07</v>
      </c>
      <c r="C26766" s="318">
        <f t="shared" si="613"/>
        <v>0.24899999999615829</v>
      </c>
      <c r="D26766" s="419">
        <f t="shared" si="612"/>
        <v>0.12449999999807915</v>
      </c>
      <c r="H26766" s="406"/>
      <c r="J26766" s="82">
        <v>62</v>
      </c>
      <c r="K26766" s="321">
        <v>4</v>
      </c>
    </row>
    <row r="26767" spans="1:11" x14ac:dyDescent="0.3">
      <c r="A26767" s="341">
        <v>44145.347218807867</v>
      </c>
      <c r="B26767" s="318">
        <v>42318.311999999998</v>
      </c>
      <c r="C26767" s="318">
        <f t="shared" si="613"/>
        <v>0.24199999999837019</v>
      </c>
      <c r="D26767" s="419">
        <f t="shared" si="612"/>
        <v>0.12099999999918509</v>
      </c>
      <c r="H26767" s="406"/>
      <c r="J26767" s="82">
        <v>63</v>
      </c>
      <c r="K26767" s="391">
        <v>1</v>
      </c>
    </row>
    <row r="26768" spans="1:11" x14ac:dyDescent="0.3">
      <c r="A26768" s="341">
        <v>44145.388885416665</v>
      </c>
      <c r="B26768" s="318">
        <v>42318.550999999999</v>
      </c>
      <c r="C26768" s="318">
        <f t="shared" si="613"/>
        <v>0.23900000000139698</v>
      </c>
      <c r="D26768" s="419">
        <f t="shared" si="612"/>
        <v>0.11950000000069849</v>
      </c>
      <c r="H26768" s="406"/>
      <c r="J26768" s="82">
        <v>64</v>
      </c>
      <c r="K26768" s="319">
        <v>2</v>
      </c>
    </row>
    <row r="26769" spans="1:11" x14ac:dyDescent="0.3">
      <c r="A26769" s="341">
        <v>44145.430552025464</v>
      </c>
      <c r="B26769" s="318">
        <v>42318.779000000002</v>
      </c>
      <c r="C26769" s="318">
        <f t="shared" si="613"/>
        <v>0.22800000000279397</v>
      </c>
      <c r="D26769" s="419">
        <f t="shared" si="612"/>
        <v>0.11400000000139698</v>
      </c>
      <c r="H26769" s="406"/>
      <c r="J26769" s="82">
        <v>65</v>
      </c>
      <c r="K26769" s="320">
        <v>3</v>
      </c>
    </row>
    <row r="26770" spans="1:11" x14ac:dyDescent="0.3">
      <c r="A26770" s="341">
        <v>44145.472218634262</v>
      </c>
      <c r="B26770" s="318">
        <v>42319.012999999999</v>
      </c>
      <c r="C26770" s="318">
        <f t="shared" si="613"/>
        <v>0.23399999999674037</v>
      </c>
      <c r="D26770" s="419">
        <f t="shared" ref="D26770:D26833" si="614">C26770/2</f>
        <v>0.11699999999837019</v>
      </c>
      <c r="H26770" s="406"/>
      <c r="J26770" s="82">
        <v>66</v>
      </c>
      <c r="K26770" s="321">
        <v>4</v>
      </c>
    </row>
    <row r="26771" spans="1:11" x14ac:dyDescent="0.3">
      <c r="A26771" s="341">
        <v>44145.513885243054</v>
      </c>
      <c r="B26771" s="318">
        <v>42319.258999999998</v>
      </c>
      <c r="C26771" s="318">
        <f t="shared" si="613"/>
        <v>0.24599999999918509</v>
      </c>
      <c r="D26771" s="419">
        <f t="shared" si="614"/>
        <v>0.12299999999959255</v>
      </c>
      <c r="H26771" s="406"/>
      <c r="J26771" s="82">
        <v>67</v>
      </c>
      <c r="K26771" s="391">
        <v>1</v>
      </c>
    </row>
    <row r="26772" spans="1:11" x14ac:dyDescent="0.3">
      <c r="A26772" s="341">
        <v>44145.555551851852</v>
      </c>
      <c r="B26772" s="318">
        <v>42319.493000000002</v>
      </c>
      <c r="C26772" s="318">
        <f t="shared" si="613"/>
        <v>0.23400000000401633</v>
      </c>
      <c r="D26772" s="419">
        <f t="shared" si="614"/>
        <v>0.11700000000200816</v>
      </c>
      <c r="H26772" s="406"/>
      <c r="J26772" s="82">
        <v>68</v>
      </c>
      <c r="K26772" s="319">
        <v>2</v>
      </c>
    </row>
    <row r="26773" spans="1:11" x14ac:dyDescent="0.3">
      <c r="A26773" s="341">
        <v>44145.597218460651</v>
      </c>
      <c r="B26773" s="318">
        <v>42319.72</v>
      </c>
      <c r="C26773" s="318">
        <f t="shared" si="613"/>
        <v>0.22699999999895226</v>
      </c>
      <c r="D26773" s="419">
        <f t="shared" si="614"/>
        <v>0.11349999999947613</v>
      </c>
      <c r="H26773" s="406"/>
      <c r="J26773" s="82">
        <v>69</v>
      </c>
      <c r="K26773" s="320">
        <v>3</v>
      </c>
    </row>
    <row r="26774" spans="1:11" x14ac:dyDescent="0.3">
      <c r="A26774" s="341">
        <v>44145.638885069442</v>
      </c>
      <c r="B26774" s="318">
        <v>42319.951000000001</v>
      </c>
      <c r="C26774" s="318">
        <f t="shared" si="613"/>
        <v>0.23099999999976717</v>
      </c>
      <c r="D26774" s="419">
        <f t="shared" si="614"/>
        <v>0.11549999999988358</v>
      </c>
      <c r="H26774" s="406"/>
      <c r="J26774" s="82">
        <v>70</v>
      </c>
      <c r="K26774" s="321">
        <v>4</v>
      </c>
    </row>
    <row r="26775" spans="1:11" x14ac:dyDescent="0.3">
      <c r="A26775" s="341">
        <v>44145.680551678241</v>
      </c>
      <c r="B26775" s="318">
        <v>42320.190999999999</v>
      </c>
      <c r="C26775" s="318">
        <f t="shared" si="613"/>
        <v>0.23999999999796273</v>
      </c>
      <c r="D26775" s="419">
        <f t="shared" si="614"/>
        <v>0.11999999999898137</v>
      </c>
      <c r="H26775" s="406"/>
      <c r="J26775" s="82">
        <v>71</v>
      </c>
      <c r="K26775" s="391">
        <v>1</v>
      </c>
    </row>
    <row r="26776" spans="1:11" x14ac:dyDescent="0.3">
      <c r="A26776" s="341">
        <v>44145.722218287039</v>
      </c>
      <c r="B26776" s="318">
        <v>42320.423000000003</v>
      </c>
      <c r="C26776" s="318">
        <f t="shared" si="613"/>
        <v>0.23200000000360887</v>
      </c>
      <c r="D26776" s="419">
        <f t="shared" si="614"/>
        <v>0.11600000000180444</v>
      </c>
      <c r="H26776" s="406"/>
      <c r="J26776" s="82">
        <v>72</v>
      </c>
      <c r="K26776" s="319">
        <v>2</v>
      </c>
    </row>
    <row r="26777" spans="1:11" x14ac:dyDescent="0.3">
      <c r="A26777" s="341">
        <v>44145.76388489583</v>
      </c>
      <c r="B26777" s="318">
        <v>42320.642</v>
      </c>
      <c r="C26777" s="318">
        <f t="shared" si="613"/>
        <v>0.21899999999732245</v>
      </c>
      <c r="D26777" s="419">
        <f t="shared" si="614"/>
        <v>0.10949999999866122</v>
      </c>
      <c r="H26777" s="406"/>
      <c r="J26777" s="82">
        <v>73</v>
      </c>
      <c r="K26777" s="320">
        <v>3</v>
      </c>
    </row>
    <row r="26778" spans="1:11" x14ac:dyDescent="0.3">
      <c r="A26778" s="341">
        <v>44145.805551504629</v>
      </c>
      <c r="B26778" s="318">
        <v>42320.87</v>
      </c>
      <c r="C26778" s="318">
        <f t="shared" si="613"/>
        <v>0.22800000000279397</v>
      </c>
      <c r="D26778" s="419">
        <f t="shared" si="614"/>
        <v>0.11400000000139698</v>
      </c>
      <c r="H26778" s="406"/>
      <c r="J26778" s="82">
        <v>74</v>
      </c>
      <c r="K26778" s="321">
        <v>4</v>
      </c>
    </row>
    <row r="26779" spans="1:11" x14ac:dyDescent="0.3">
      <c r="A26779" s="341">
        <v>44145.847218113428</v>
      </c>
      <c r="B26779" s="318">
        <v>42321.107000000004</v>
      </c>
      <c r="C26779" s="318">
        <f t="shared" si="613"/>
        <v>0.23700000000098953</v>
      </c>
      <c r="D26779" s="419">
        <f t="shared" si="614"/>
        <v>0.11850000000049477</v>
      </c>
      <c r="H26779" s="406"/>
      <c r="J26779" s="82">
        <v>75</v>
      </c>
      <c r="K26779" s="391">
        <v>1</v>
      </c>
    </row>
    <row r="26780" spans="1:11" x14ac:dyDescent="0.3">
      <c r="A26780" s="341">
        <v>44145.888884722219</v>
      </c>
      <c r="B26780" s="318">
        <v>42321.338000000003</v>
      </c>
      <c r="C26780" s="318">
        <f t="shared" si="613"/>
        <v>0.23099999999976717</v>
      </c>
      <c r="D26780" s="419">
        <f t="shared" si="614"/>
        <v>0.11549999999988358</v>
      </c>
      <c r="H26780" s="406"/>
      <c r="J26780" s="82">
        <v>76</v>
      </c>
      <c r="K26780" s="319">
        <v>2</v>
      </c>
    </row>
    <row r="26781" spans="1:11" x14ac:dyDescent="0.3">
      <c r="A26781" s="341">
        <v>44145.930551331017</v>
      </c>
      <c r="B26781" s="318">
        <v>42321.561999999998</v>
      </c>
      <c r="C26781" s="318">
        <f t="shared" si="613"/>
        <v>0.2239999999947031</v>
      </c>
      <c r="D26781" s="419">
        <f t="shared" si="614"/>
        <v>0.11199999999735155</v>
      </c>
      <c r="H26781" s="406"/>
      <c r="J26781" s="82">
        <v>77</v>
      </c>
      <c r="K26781" s="320">
        <v>3</v>
      </c>
    </row>
    <row r="26782" spans="1:11" x14ac:dyDescent="0.3">
      <c r="A26782" s="341">
        <v>44145.972217939816</v>
      </c>
      <c r="B26782" s="318">
        <v>42321.781999999999</v>
      </c>
      <c r="C26782" s="318">
        <f t="shared" si="613"/>
        <v>0.22000000000116415</v>
      </c>
      <c r="D26782" s="419">
        <f t="shared" si="614"/>
        <v>0.11000000000058208</v>
      </c>
      <c r="E26782" s="336">
        <f>SUM(C26759:C26782)*7.4805194805</f>
        <v>41.898389610298352</v>
      </c>
      <c r="F26782" s="324">
        <f>AVERAGE(D26759:D26782)</f>
        <v>0.11668750000004972</v>
      </c>
      <c r="G26782" s="324">
        <f>_xlfn.STDEV.S(D26759:D26782)</f>
        <v>3.8555789616659276E-3</v>
      </c>
      <c r="H26782" s="406"/>
      <c r="J26782" s="82">
        <v>78</v>
      </c>
      <c r="K26782" s="321">
        <v>4</v>
      </c>
    </row>
    <row r="26783" spans="1:11" x14ac:dyDescent="0.3">
      <c r="A26783" s="341">
        <v>44146.013884548614</v>
      </c>
      <c r="B26783" s="318">
        <v>42322.019</v>
      </c>
      <c r="C26783" s="318">
        <f t="shared" si="613"/>
        <v>0.23700000000098953</v>
      </c>
      <c r="D26783" s="419">
        <f t="shared" si="614"/>
        <v>0.11850000000049477</v>
      </c>
      <c r="H26783" s="406"/>
      <c r="J26783" s="82">
        <v>79</v>
      </c>
      <c r="K26783" s="391">
        <v>1</v>
      </c>
    </row>
    <row r="26784" spans="1:11" x14ac:dyDescent="0.3">
      <c r="A26784" s="341">
        <v>44146.055551157406</v>
      </c>
      <c r="B26784" s="318">
        <v>42322.258000000002</v>
      </c>
      <c r="C26784" s="318">
        <f t="shared" si="613"/>
        <v>0.23900000000139698</v>
      </c>
      <c r="D26784" s="419">
        <f t="shared" si="614"/>
        <v>0.11950000000069849</v>
      </c>
      <c r="H26784" s="406"/>
      <c r="J26784" s="82">
        <v>80</v>
      </c>
      <c r="K26784" s="319">
        <v>2</v>
      </c>
    </row>
    <row r="26785" spans="1:11" x14ac:dyDescent="0.3">
      <c r="A26785" s="341">
        <v>44146.097217766204</v>
      </c>
      <c r="B26785" s="318">
        <v>42322.487999999998</v>
      </c>
      <c r="C26785" s="318">
        <f t="shared" si="613"/>
        <v>0.22999999999592546</v>
      </c>
      <c r="D26785" s="419">
        <f t="shared" si="614"/>
        <v>0.11499999999796273</v>
      </c>
      <c r="H26785" s="406"/>
      <c r="J26785" s="82">
        <v>81</v>
      </c>
      <c r="K26785" s="320">
        <v>3</v>
      </c>
    </row>
    <row r="26786" spans="1:11" x14ac:dyDescent="0.3">
      <c r="A26786" s="341">
        <v>44146.138884375003</v>
      </c>
      <c r="B26786" s="318">
        <v>42322.718000000001</v>
      </c>
      <c r="C26786" s="318">
        <f t="shared" si="613"/>
        <v>0.23000000000320142</v>
      </c>
      <c r="D26786" s="419">
        <f t="shared" si="614"/>
        <v>0.11500000000160071</v>
      </c>
      <c r="H26786" s="406"/>
      <c r="J26786" s="82">
        <v>82</v>
      </c>
      <c r="K26786" s="321">
        <v>4</v>
      </c>
    </row>
    <row r="26787" spans="1:11" x14ac:dyDescent="0.3">
      <c r="A26787" s="341">
        <v>44146.180550983794</v>
      </c>
      <c r="B26787" s="318">
        <v>42322.957999999999</v>
      </c>
      <c r="C26787" s="318">
        <f t="shared" si="613"/>
        <v>0.23999999999796273</v>
      </c>
      <c r="D26787" s="419">
        <f t="shared" si="614"/>
        <v>0.11999999999898137</v>
      </c>
      <c r="H26787" s="406"/>
      <c r="J26787" s="82">
        <v>83</v>
      </c>
      <c r="K26787" s="391">
        <v>1</v>
      </c>
    </row>
    <row r="26788" spans="1:11" x14ac:dyDescent="0.3">
      <c r="A26788" s="341">
        <v>44146.222217592593</v>
      </c>
      <c r="B26788" s="318">
        <v>42323.207000000002</v>
      </c>
      <c r="C26788" s="318">
        <f t="shared" si="613"/>
        <v>0.24900000000343425</v>
      </c>
      <c r="D26788" s="419">
        <f t="shared" si="614"/>
        <v>0.12450000000171713</v>
      </c>
      <c r="H26788" s="406"/>
      <c r="J26788" s="82">
        <v>84</v>
      </c>
      <c r="K26788" s="319">
        <v>2</v>
      </c>
    </row>
    <row r="26789" spans="1:11" x14ac:dyDescent="0.3">
      <c r="A26789" s="341">
        <v>44146.263884201391</v>
      </c>
      <c r="B26789" s="318">
        <v>42323.44</v>
      </c>
      <c r="C26789" s="318">
        <f t="shared" si="613"/>
        <v>0.23300000000017462</v>
      </c>
      <c r="D26789" s="419">
        <f t="shared" si="614"/>
        <v>0.11650000000008731</v>
      </c>
      <c r="H26789" s="406"/>
      <c r="J26789" s="82">
        <v>85</v>
      </c>
      <c r="K26789" s="320">
        <v>3</v>
      </c>
    </row>
    <row r="26790" spans="1:11" x14ac:dyDescent="0.3">
      <c r="A26790" s="341">
        <v>44146.305550810182</v>
      </c>
      <c r="B26790" s="318">
        <v>42323.667999999998</v>
      </c>
      <c r="C26790" s="318">
        <f t="shared" si="613"/>
        <v>0.22799999999551801</v>
      </c>
      <c r="D26790" s="419">
        <f t="shared" si="614"/>
        <v>0.11399999999775901</v>
      </c>
      <c r="H26790" s="406"/>
      <c r="J26790" s="82">
        <v>86</v>
      </c>
      <c r="K26790" s="321">
        <v>4</v>
      </c>
    </row>
    <row r="26791" spans="1:11" x14ac:dyDescent="0.3">
      <c r="A26791" s="341">
        <v>44146.347217418981</v>
      </c>
      <c r="B26791" s="318">
        <v>42323.908000000003</v>
      </c>
      <c r="C26791" s="318">
        <f t="shared" si="613"/>
        <v>0.24000000000523869</v>
      </c>
      <c r="D26791" s="419">
        <f t="shared" si="614"/>
        <v>0.12000000000261934</v>
      </c>
      <c r="H26791" s="406"/>
      <c r="J26791" s="82">
        <v>87</v>
      </c>
      <c r="K26791" s="391">
        <v>1</v>
      </c>
    </row>
    <row r="26792" spans="1:11" x14ac:dyDescent="0.3">
      <c r="A26792" s="341">
        <v>44146.38888402778</v>
      </c>
      <c r="B26792" s="318">
        <v>42324.158000000003</v>
      </c>
      <c r="C26792" s="318">
        <f t="shared" si="613"/>
        <v>0.25</v>
      </c>
      <c r="D26792" s="419">
        <f t="shared" si="614"/>
        <v>0.125</v>
      </c>
      <c r="H26792" s="406"/>
      <c r="J26792" s="82">
        <v>88</v>
      </c>
      <c r="K26792" s="319">
        <v>2</v>
      </c>
    </row>
    <row r="26793" spans="1:11" x14ac:dyDescent="0.3">
      <c r="A26793" s="341">
        <v>44146.430550636571</v>
      </c>
      <c r="B26793" s="318">
        <v>42324.392</v>
      </c>
      <c r="C26793" s="318">
        <f t="shared" si="613"/>
        <v>0.23399999999674037</v>
      </c>
      <c r="D26793" s="419">
        <f t="shared" si="614"/>
        <v>0.11699999999837019</v>
      </c>
      <c r="H26793" s="406"/>
      <c r="J26793" s="82">
        <v>89</v>
      </c>
      <c r="K26793" s="320">
        <v>3</v>
      </c>
    </row>
    <row r="26794" spans="1:11" x14ac:dyDescent="0.3">
      <c r="A26794" s="341">
        <v>44146.472217245369</v>
      </c>
      <c r="B26794" s="318">
        <v>42324.62</v>
      </c>
      <c r="C26794" s="318">
        <f t="shared" si="613"/>
        <v>0.22800000000279397</v>
      </c>
      <c r="D26794" s="419">
        <f t="shared" si="614"/>
        <v>0.11400000000139698</v>
      </c>
      <c r="H26794" s="406"/>
      <c r="J26794" s="82">
        <v>90</v>
      </c>
      <c r="K26794" s="321">
        <v>4</v>
      </c>
    </row>
    <row r="26795" spans="1:11" x14ac:dyDescent="0.3">
      <c r="A26795" s="341">
        <v>44146.513883854168</v>
      </c>
      <c r="B26795" s="318">
        <v>42324.851000000002</v>
      </c>
      <c r="C26795" s="318">
        <f t="shared" si="613"/>
        <v>0.23099999999976717</v>
      </c>
      <c r="D26795" s="419">
        <f t="shared" si="614"/>
        <v>0.11549999999988358</v>
      </c>
      <c r="H26795" s="406"/>
      <c r="J26795" s="82">
        <v>91</v>
      </c>
      <c r="K26795" s="391">
        <v>1</v>
      </c>
    </row>
    <row r="26796" spans="1:11" x14ac:dyDescent="0.3">
      <c r="A26796" s="341">
        <v>44146.555550462966</v>
      </c>
      <c r="B26796" s="318">
        <v>42325.091999999997</v>
      </c>
      <c r="C26796" s="318">
        <f t="shared" si="613"/>
        <v>0.24099999999452848</v>
      </c>
      <c r="D26796" s="419">
        <f t="shared" si="614"/>
        <v>0.12049999999726424</v>
      </c>
      <c r="H26796" s="406"/>
      <c r="J26796" s="82">
        <v>92</v>
      </c>
      <c r="K26796" s="319">
        <v>2</v>
      </c>
    </row>
    <row r="26797" spans="1:11" x14ac:dyDescent="0.3">
      <c r="A26797" s="341">
        <v>44146.597217071758</v>
      </c>
      <c r="B26797" s="318">
        <v>42325.328999999998</v>
      </c>
      <c r="C26797" s="318">
        <f t="shared" si="613"/>
        <v>0.23700000000098953</v>
      </c>
      <c r="D26797" s="419">
        <f t="shared" si="614"/>
        <v>0.11850000000049477</v>
      </c>
      <c r="H26797" s="406"/>
      <c r="J26797" s="82">
        <v>93</v>
      </c>
      <c r="K26797" s="320">
        <v>3</v>
      </c>
    </row>
    <row r="26798" spans="1:11" x14ac:dyDescent="0.3">
      <c r="A26798" s="341">
        <v>44146.638883680556</v>
      </c>
      <c r="B26798" s="318">
        <v>42325.557999999997</v>
      </c>
      <c r="C26798" s="318">
        <f t="shared" si="613"/>
        <v>0.22899999999935972</v>
      </c>
      <c r="D26798" s="419">
        <f t="shared" si="614"/>
        <v>0.11449999999967986</v>
      </c>
      <c r="H26798" s="406"/>
      <c r="J26798" s="82">
        <v>94</v>
      </c>
      <c r="K26798" s="321">
        <v>4</v>
      </c>
    </row>
    <row r="26799" spans="1:11" x14ac:dyDescent="0.3">
      <c r="A26799" s="341">
        <v>44146.680550289355</v>
      </c>
      <c r="B26799" s="318">
        <v>42325.781000000003</v>
      </c>
      <c r="C26799" s="318">
        <f t="shared" si="613"/>
        <v>0.22300000000541331</v>
      </c>
      <c r="D26799" s="419">
        <f t="shared" si="614"/>
        <v>0.11150000000270666</v>
      </c>
      <c r="H26799" s="406"/>
      <c r="J26799" s="82">
        <v>95</v>
      </c>
      <c r="K26799" s="391">
        <v>1</v>
      </c>
    </row>
    <row r="26800" spans="1:11" x14ac:dyDescent="0.3">
      <c r="A26800" s="341">
        <v>44146.722216898146</v>
      </c>
      <c r="B26800" s="318">
        <v>42326.02</v>
      </c>
      <c r="C26800" s="318">
        <f t="shared" si="613"/>
        <v>0.23899999999412103</v>
      </c>
      <c r="D26800" s="419">
        <f t="shared" si="614"/>
        <v>0.11949999999706051</v>
      </c>
      <c r="H26800" s="406"/>
      <c r="J26800" s="82">
        <v>96</v>
      </c>
      <c r="K26800" s="319">
        <v>2</v>
      </c>
    </row>
    <row r="26801" spans="1:12" x14ac:dyDescent="0.3">
      <c r="A26801" s="341">
        <v>44146.763883506945</v>
      </c>
      <c r="B26801" s="318">
        <v>42326.256999999998</v>
      </c>
      <c r="C26801" s="318">
        <f t="shared" si="613"/>
        <v>0.23700000000098953</v>
      </c>
      <c r="D26801" s="419">
        <f t="shared" si="614"/>
        <v>0.11850000000049477</v>
      </c>
      <c r="H26801" s="406"/>
      <c r="J26801" s="82">
        <v>97</v>
      </c>
      <c r="K26801" s="320">
        <v>3</v>
      </c>
    </row>
    <row r="26802" spans="1:12" x14ac:dyDescent="0.3">
      <c r="A26802" s="341">
        <v>44146.805550115743</v>
      </c>
      <c r="B26802" s="318">
        <v>42326.478000000003</v>
      </c>
      <c r="C26802" s="318">
        <f t="shared" si="613"/>
        <v>0.22100000000500586</v>
      </c>
      <c r="D26802" s="419">
        <f t="shared" si="614"/>
        <v>0.11050000000250293</v>
      </c>
      <c r="H26802" s="406"/>
      <c r="J26802" s="82">
        <v>98</v>
      </c>
      <c r="K26802" s="321">
        <v>4</v>
      </c>
    </row>
    <row r="26803" spans="1:12" x14ac:dyDescent="0.3">
      <c r="A26803" s="341">
        <v>44146.847216724535</v>
      </c>
      <c r="B26803" s="318">
        <v>42326.692000000003</v>
      </c>
      <c r="C26803" s="318">
        <f t="shared" si="613"/>
        <v>0.21399999999994179</v>
      </c>
      <c r="D26803" s="419">
        <f t="shared" si="614"/>
        <v>0.1069999999999709</v>
      </c>
      <c r="H26803" s="406"/>
      <c r="J26803" s="82">
        <v>99</v>
      </c>
      <c r="K26803" s="391">
        <v>1</v>
      </c>
    </row>
    <row r="26804" spans="1:12" x14ac:dyDescent="0.3">
      <c r="A26804" s="341">
        <v>44146.880555555559</v>
      </c>
      <c r="B26804" s="318">
        <v>42326.921999999999</v>
      </c>
      <c r="C26804" s="318">
        <f t="shared" si="613"/>
        <v>0.22999999999592546</v>
      </c>
      <c r="D26804" s="419">
        <f t="shared" si="614"/>
        <v>0.11499999999796273</v>
      </c>
      <c r="H26804" s="406"/>
      <c r="J26804" s="82">
        <v>1</v>
      </c>
      <c r="K26804" s="319">
        <v>2</v>
      </c>
      <c r="L26804" s="54" t="s">
        <v>313</v>
      </c>
    </row>
    <row r="26805" spans="1:12" x14ac:dyDescent="0.3">
      <c r="A26805" s="341">
        <v>44146.922222222223</v>
      </c>
      <c r="B26805" s="318">
        <v>42327.159</v>
      </c>
      <c r="C26805" s="318">
        <f t="shared" si="613"/>
        <v>0.23700000000098953</v>
      </c>
      <c r="D26805" s="419">
        <f t="shared" si="614"/>
        <v>0.11850000000049477</v>
      </c>
      <c r="H26805" s="406"/>
      <c r="J26805" s="82">
        <v>2</v>
      </c>
      <c r="K26805" s="320">
        <v>3</v>
      </c>
    </row>
    <row r="26806" spans="1:12" x14ac:dyDescent="0.3">
      <c r="A26806" s="341">
        <v>44146.963888888888</v>
      </c>
      <c r="B26806" s="318">
        <v>42327.383000000002</v>
      </c>
      <c r="C26806" s="318">
        <f t="shared" si="613"/>
        <v>0.22400000000197906</v>
      </c>
      <c r="D26806" s="419">
        <f t="shared" si="614"/>
        <v>0.11200000000098953</v>
      </c>
      <c r="E26806" s="336">
        <f>SUM(C26783:C26806)*7.4805194805</f>
        <v>41.898389610298352</v>
      </c>
      <c r="F26806" s="324">
        <f>AVERAGE(D26783:D26806)</f>
        <v>0.11668750000004972</v>
      </c>
      <c r="G26806" s="324">
        <f>_xlfn.STDEV.S(D26783:D26806)</f>
        <v>4.2009639160807419E-3</v>
      </c>
      <c r="H26806" s="406"/>
      <c r="J26806" s="82">
        <v>3</v>
      </c>
      <c r="K26806" s="321">
        <v>4</v>
      </c>
    </row>
    <row r="26807" spans="1:12" x14ac:dyDescent="0.3">
      <c r="A26807" s="341">
        <v>44147.005555555559</v>
      </c>
      <c r="B26807" s="318">
        <v>42327.608999999997</v>
      </c>
      <c r="C26807" s="318">
        <f t="shared" si="613"/>
        <v>0.22599999999511056</v>
      </c>
      <c r="D26807" s="419">
        <f t="shared" si="614"/>
        <v>0.11299999999755528</v>
      </c>
      <c r="H26807" s="406"/>
      <c r="J26807" s="82">
        <v>4</v>
      </c>
      <c r="K26807" s="391">
        <v>1</v>
      </c>
    </row>
    <row r="26808" spans="1:12" x14ac:dyDescent="0.3">
      <c r="A26808" s="341">
        <v>44147.047222222223</v>
      </c>
      <c r="B26808" s="318">
        <v>42327.839</v>
      </c>
      <c r="C26808" s="318">
        <f t="shared" si="613"/>
        <v>0.23000000000320142</v>
      </c>
      <c r="D26808" s="419">
        <f t="shared" si="614"/>
        <v>0.11500000000160071</v>
      </c>
      <c r="H26808" s="406"/>
      <c r="J26808" s="82">
        <v>5</v>
      </c>
      <c r="K26808" s="319">
        <v>2</v>
      </c>
    </row>
    <row r="26809" spans="1:12" x14ac:dyDescent="0.3">
      <c r="A26809" s="341">
        <v>44147.088888888888</v>
      </c>
      <c r="B26809" s="318">
        <v>42328.074999999997</v>
      </c>
      <c r="C26809" s="318">
        <f t="shared" si="613"/>
        <v>0.23599999999714782</v>
      </c>
      <c r="D26809" s="419">
        <f t="shared" si="614"/>
        <v>0.11799999999857391</v>
      </c>
      <c r="H26809" s="406"/>
      <c r="J26809" s="82">
        <v>6</v>
      </c>
      <c r="K26809" s="320">
        <v>3</v>
      </c>
    </row>
    <row r="26810" spans="1:12" x14ac:dyDescent="0.3">
      <c r="A26810" s="341">
        <v>44147.130555555559</v>
      </c>
      <c r="B26810" s="318">
        <v>42328.307999999997</v>
      </c>
      <c r="C26810" s="318">
        <f t="shared" si="613"/>
        <v>0.23300000000017462</v>
      </c>
      <c r="D26810" s="419">
        <f t="shared" si="614"/>
        <v>0.11650000000008731</v>
      </c>
      <c r="H26810" s="406"/>
      <c r="J26810" s="82">
        <v>7</v>
      </c>
      <c r="K26810" s="321">
        <v>4</v>
      </c>
    </row>
    <row r="26811" spans="1:12" x14ac:dyDescent="0.3">
      <c r="A26811" s="341">
        <v>44147.172222222223</v>
      </c>
      <c r="B26811" s="318">
        <v>42328.544999999998</v>
      </c>
      <c r="C26811" s="318">
        <f t="shared" si="613"/>
        <v>0.23700000000098953</v>
      </c>
      <c r="D26811" s="419">
        <f t="shared" si="614"/>
        <v>0.11850000000049477</v>
      </c>
      <c r="H26811" s="406"/>
      <c r="J26811" s="82">
        <v>8</v>
      </c>
      <c r="K26811" s="391">
        <v>1</v>
      </c>
    </row>
    <row r="26812" spans="1:12" x14ac:dyDescent="0.3">
      <c r="A26812" s="341">
        <v>44147.213888888888</v>
      </c>
      <c r="B26812" s="318">
        <v>42328.78</v>
      </c>
      <c r="C26812" s="318">
        <f t="shared" si="613"/>
        <v>0.23500000000058208</v>
      </c>
      <c r="D26812" s="419">
        <f t="shared" si="614"/>
        <v>0.11750000000029104</v>
      </c>
      <c r="H26812" s="406"/>
      <c r="J26812" s="82">
        <v>9</v>
      </c>
      <c r="K26812" s="319">
        <v>2</v>
      </c>
    </row>
    <row r="26813" spans="1:12" x14ac:dyDescent="0.3">
      <c r="A26813" s="341">
        <v>44147.255555555559</v>
      </c>
      <c r="B26813" s="318">
        <v>42329.021999999997</v>
      </c>
      <c r="C26813" s="318">
        <f t="shared" si="613"/>
        <v>0.24199999999837019</v>
      </c>
      <c r="D26813" s="419">
        <f t="shared" si="614"/>
        <v>0.12099999999918509</v>
      </c>
      <c r="H26813" s="406"/>
      <c r="J26813" s="82">
        <v>10</v>
      </c>
      <c r="K26813" s="320">
        <v>3</v>
      </c>
    </row>
    <row r="26814" spans="1:12" x14ac:dyDescent="0.3">
      <c r="A26814" s="341">
        <v>44147.297222222223</v>
      </c>
      <c r="B26814" s="318">
        <v>42329.267</v>
      </c>
      <c r="C26814" s="318">
        <f t="shared" si="613"/>
        <v>0.24500000000261934</v>
      </c>
      <c r="D26814" s="419">
        <f t="shared" si="614"/>
        <v>0.12250000000130967</v>
      </c>
      <c r="H26814" s="406"/>
      <c r="J26814" s="82">
        <v>11</v>
      </c>
      <c r="K26814" s="321">
        <v>4</v>
      </c>
    </row>
    <row r="26815" spans="1:12" x14ac:dyDescent="0.3">
      <c r="A26815" s="341">
        <v>44147.338888888888</v>
      </c>
      <c r="B26815" s="318">
        <v>42329.499000000003</v>
      </c>
      <c r="C26815" s="318">
        <f t="shared" si="613"/>
        <v>0.23200000000360887</v>
      </c>
      <c r="D26815" s="419">
        <f t="shared" si="614"/>
        <v>0.11600000000180444</v>
      </c>
      <c r="H26815" s="406"/>
      <c r="J26815" s="82">
        <v>12</v>
      </c>
      <c r="K26815" s="391">
        <v>1</v>
      </c>
    </row>
    <row r="26816" spans="1:12" x14ac:dyDescent="0.3">
      <c r="A26816" s="341">
        <v>44147.380555555559</v>
      </c>
      <c r="B26816" s="318">
        <v>42329.731</v>
      </c>
      <c r="C26816" s="318">
        <f t="shared" si="613"/>
        <v>0.23199999999633292</v>
      </c>
      <c r="D26816" s="419">
        <f t="shared" si="614"/>
        <v>0.11599999999816646</v>
      </c>
      <c r="H26816" s="406"/>
      <c r="J26816" s="82">
        <v>13</v>
      </c>
      <c r="K26816" s="319">
        <v>2</v>
      </c>
    </row>
    <row r="26817" spans="1:11" x14ac:dyDescent="0.3">
      <c r="A26817" s="341">
        <v>44147.422222222223</v>
      </c>
      <c r="B26817" s="318">
        <v>42329.968000000001</v>
      </c>
      <c r="C26817" s="318">
        <f t="shared" si="613"/>
        <v>0.23700000000098953</v>
      </c>
      <c r="D26817" s="419">
        <f t="shared" si="614"/>
        <v>0.11850000000049477</v>
      </c>
      <c r="H26817" s="406"/>
      <c r="J26817" s="82">
        <v>14</v>
      </c>
      <c r="K26817" s="320">
        <v>3</v>
      </c>
    </row>
    <row r="26818" spans="1:11" x14ac:dyDescent="0.3">
      <c r="A26818" s="341">
        <v>44147.463888888888</v>
      </c>
      <c r="B26818" s="318">
        <v>42330.203000000001</v>
      </c>
      <c r="C26818" s="318">
        <f t="shared" si="613"/>
        <v>0.23500000000058208</v>
      </c>
      <c r="D26818" s="419">
        <f t="shared" si="614"/>
        <v>0.11750000000029104</v>
      </c>
      <c r="H26818" s="406"/>
      <c r="J26818" s="82">
        <v>15</v>
      </c>
      <c r="K26818" s="321">
        <v>4</v>
      </c>
    </row>
    <row r="26819" spans="1:11" x14ac:dyDescent="0.3">
      <c r="A26819" s="341">
        <v>44147.505555555559</v>
      </c>
      <c r="B26819" s="318">
        <v>42330.438000000002</v>
      </c>
      <c r="C26819" s="318">
        <f t="shared" si="613"/>
        <v>0.23500000000058208</v>
      </c>
      <c r="D26819" s="419">
        <f t="shared" si="614"/>
        <v>0.11750000000029104</v>
      </c>
      <c r="H26819" s="406"/>
      <c r="J26819" s="82">
        <v>16</v>
      </c>
      <c r="K26819" s="391">
        <v>1</v>
      </c>
    </row>
    <row r="26820" spans="1:11" x14ac:dyDescent="0.3">
      <c r="A26820" s="341">
        <v>44147.547222222223</v>
      </c>
      <c r="B26820" s="318">
        <v>42330.678</v>
      </c>
      <c r="C26820" s="318">
        <f t="shared" si="613"/>
        <v>0.23999999999796273</v>
      </c>
      <c r="D26820" s="419">
        <f t="shared" si="614"/>
        <v>0.11999999999898137</v>
      </c>
      <c r="H26820" s="406"/>
      <c r="J26820" s="82">
        <v>17</v>
      </c>
      <c r="K26820" s="319">
        <v>2</v>
      </c>
    </row>
    <row r="26821" spans="1:11" x14ac:dyDescent="0.3">
      <c r="A26821" s="341">
        <v>44147.588888888888</v>
      </c>
      <c r="B26821" s="318">
        <v>42330.9</v>
      </c>
      <c r="C26821" s="318">
        <f t="shared" si="613"/>
        <v>0.22200000000157161</v>
      </c>
      <c r="D26821" s="419">
        <f t="shared" si="614"/>
        <v>0.1110000000007858</v>
      </c>
      <c r="H26821" s="406"/>
      <c r="J26821" s="82">
        <v>18</v>
      </c>
      <c r="K26821" s="320">
        <v>3</v>
      </c>
    </row>
    <row r="26822" spans="1:11" x14ac:dyDescent="0.3">
      <c r="A26822" s="341">
        <v>44147.630555555559</v>
      </c>
      <c r="B26822" s="318">
        <v>42331.135000000002</v>
      </c>
      <c r="C26822" s="318">
        <f t="shared" si="613"/>
        <v>0.23500000000058208</v>
      </c>
      <c r="D26822" s="419">
        <f t="shared" si="614"/>
        <v>0.11750000000029104</v>
      </c>
      <c r="H26822" s="406"/>
      <c r="J26822" s="82">
        <v>19</v>
      </c>
      <c r="K26822" s="321">
        <v>4</v>
      </c>
    </row>
    <row r="26823" spans="1:11" x14ac:dyDescent="0.3">
      <c r="A26823" s="341">
        <v>44147.672222222223</v>
      </c>
      <c r="B26823" s="318">
        <v>42331.362000000001</v>
      </c>
      <c r="C26823" s="318">
        <f t="shared" si="613"/>
        <v>0.22699999999895226</v>
      </c>
      <c r="D26823" s="419">
        <f t="shared" si="614"/>
        <v>0.11349999999947613</v>
      </c>
      <c r="H26823" s="406"/>
      <c r="J26823" s="82">
        <v>20</v>
      </c>
      <c r="K26823" s="391">
        <v>1</v>
      </c>
    </row>
    <row r="26824" spans="1:11" x14ac:dyDescent="0.3">
      <c r="A26824" s="341">
        <v>44147.713888888888</v>
      </c>
      <c r="B26824" s="318">
        <v>42331.591999999997</v>
      </c>
      <c r="C26824" s="318">
        <f t="shared" si="613"/>
        <v>0.22999999999592546</v>
      </c>
      <c r="D26824" s="419">
        <f t="shared" si="614"/>
        <v>0.11499999999796273</v>
      </c>
      <c r="H26824" s="406"/>
      <c r="J26824" s="82">
        <v>21</v>
      </c>
      <c r="K26824" s="319">
        <v>2</v>
      </c>
    </row>
    <row r="26825" spans="1:11" x14ac:dyDescent="0.3">
      <c r="A26825" s="341">
        <v>44147.755555555559</v>
      </c>
      <c r="B26825" s="318">
        <v>42331.821000000004</v>
      </c>
      <c r="C26825" s="318">
        <f t="shared" si="613"/>
        <v>0.22900000000663567</v>
      </c>
      <c r="D26825" s="419">
        <f t="shared" si="614"/>
        <v>0.11450000000331784</v>
      </c>
      <c r="H26825" s="406"/>
      <c r="J26825" s="82">
        <v>22</v>
      </c>
      <c r="K26825" s="320">
        <v>3</v>
      </c>
    </row>
    <row r="26826" spans="1:11" x14ac:dyDescent="0.3">
      <c r="A26826" s="341">
        <v>44147.797222222223</v>
      </c>
      <c r="B26826" s="318">
        <v>42332.052000000003</v>
      </c>
      <c r="C26826" s="318">
        <f t="shared" si="613"/>
        <v>0.23099999999976717</v>
      </c>
      <c r="D26826" s="419">
        <f t="shared" si="614"/>
        <v>0.11549999999988358</v>
      </c>
      <c r="H26826" s="406"/>
      <c r="J26826" s="82">
        <v>23</v>
      </c>
      <c r="K26826" s="321">
        <v>4</v>
      </c>
    </row>
    <row r="26827" spans="1:11" x14ac:dyDescent="0.3">
      <c r="A26827" s="341">
        <v>44147.838888888888</v>
      </c>
      <c r="B26827" s="318">
        <v>42332.28</v>
      </c>
      <c r="C26827" s="318">
        <f t="shared" si="613"/>
        <v>0.22799999999551801</v>
      </c>
      <c r="D26827" s="419">
        <f t="shared" si="614"/>
        <v>0.11399999999775901</v>
      </c>
      <c r="H26827" s="406"/>
      <c r="J26827" s="82">
        <v>24</v>
      </c>
      <c r="K26827" s="391">
        <v>1</v>
      </c>
    </row>
    <row r="26828" spans="1:11" x14ac:dyDescent="0.3">
      <c r="A26828" s="341">
        <v>44147.880555555559</v>
      </c>
      <c r="B26828" s="318">
        <v>42332.504000000001</v>
      </c>
      <c r="C26828" s="318">
        <f t="shared" si="613"/>
        <v>0.22400000000197906</v>
      </c>
      <c r="D26828" s="419">
        <f t="shared" si="614"/>
        <v>0.11200000000098953</v>
      </c>
      <c r="H26828" s="406"/>
      <c r="J26828" s="82">
        <v>25</v>
      </c>
      <c r="K26828" s="319">
        <v>2</v>
      </c>
    </row>
    <row r="26829" spans="1:11" x14ac:dyDescent="0.3">
      <c r="A26829" s="341">
        <v>44147.922222222223</v>
      </c>
      <c r="B26829" s="318">
        <v>42332.726000000002</v>
      </c>
      <c r="C26829" s="318">
        <f t="shared" si="613"/>
        <v>0.22200000000157161</v>
      </c>
      <c r="D26829" s="419">
        <f t="shared" si="614"/>
        <v>0.1110000000007858</v>
      </c>
      <c r="H26829" s="406"/>
      <c r="J26829" s="82">
        <v>26</v>
      </c>
      <c r="K26829" s="320">
        <v>3</v>
      </c>
    </row>
    <row r="26830" spans="1:11" x14ac:dyDescent="0.3">
      <c r="A26830" s="341">
        <v>44147.963888888888</v>
      </c>
      <c r="B26830" s="318">
        <v>42332.95</v>
      </c>
      <c r="C26830" s="318">
        <f t="shared" si="613"/>
        <v>0.2239999999947031</v>
      </c>
      <c r="D26830" s="419">
        <f t="shared" si="614"/>
        <v>0.11199999999735155</v>
      </c>
      <c r="E26830" s="336">
        <f>SUM(C26807:C26830)*7.4805194805</f>
        <v>41.644051947909539</v>
      </c>
      <c r="F26830" s="324">
        <f>AVERAGE(D26807:D26830)</f>
        <v>0.11597916666657208</v>
      </c>
      <c r="G26830" s="324">
        <f>_xlfn.STDEV.S(D26807:D26830)</f>
        <v>3.0555692798534314E-3</v>
      </c>
      <c r="H26830" s="406"/>
      <c r="J26830" s="82">
        <v>27</v>
      </c>
      <c r="K26830" s="321">
        <v>4</v>
      </c>
    </row>
    <row r="26831" spans="1:11" x14ac:dyDescent="0.3">
      <c r="A26831" s="341">
        <v>44148.005555555559</v>
      </c>
      <c r="B26831" s="318">
        <v>42333.188000000002</v>
      </c>
      <c r="C26831" s="318">
        <f t="shared" si="613"/>
        <v>0.23800000000483124</v>
      </c>
      <c r="D26831" s="419">
        <f t="shared" si="614"/>
        <v>0.11900000000241562</v>
      </c>
      <c r="H26831" s="406"/>
      <c r="J26831" s="82">
        <v>28</v>
      </c>
      <c r="K26831" s="391">
        <v>1</v>
      </c>
    </row>
    <row r="26832" spans="1:11" x14ac:dyDescent="0.3">
      <c r="A26832" s="341">
        <v>44148.047222222223</v>
      </c>
      <c r="B26832" s="318">
        <v>42333.421000000002</v>
      </c>
      <c r="C26832" s="318">
        <f t="shared" si="613"/>
        <v>0.23300000000017462</v>
      </c>
      <c r="D26832" s="419">
        <f t="shared" si="614"/>
        <v>0.11650000000008731</v>
      </c>
      <c r="H26832" s="406"/>
      <c r="J26832" s="82">
        <v>29</v>
      </c>
      <c r="K26832" s="319">
        <v>2</v>
      </c>
    </row>
    <row r="26833" spans="1:11" x14ac:dyDescent="0.3">
      <c r="A26833" s="341">
        <v>44148.088888888888</v>
      </c>
      <c r="B26833" s="318">
        <v>42333.648999999998</v>
      </c>
      <c r="C26833" s="318">
        <f t="shared" si="613"/>
        <v>0.22799999999551801</v>
      </c>
      <c r="D26833" s="419">
        <f t="shared" si="614"/>
        <v>0.11399999999775901</v>
      </c>
      <c r="H26833" s="406"/>
      <c r="J26833" s="82">
        <v>30</v>
      </c>
      <c r="K26833" s="320">
        <v>3</v>
      </c>
    </row>
    <row r="26834" spans="1:11" x14ac:dyDescent="0.3">
      <c r="A26834" s="341">
        <v>44148.130555555559</v>
      </c>
      <c r="B26834" s="318">
        <v>42333.88</v>
      </c>
      <c r="C26834" s="318">
        <f t="shared" si="613"/>
        <v>0.23099999999976717</v>
      </c>
      <c r="D26834" s="419">
        <f t="shared" ref="D26834:D26897" si="615">C26834/2</f>
        <v>0.11549999999988358</v>
      </c>
      <c r="H26834" s="406"/>
      <c r="J26834" s="82">
        <v>31</v>
      </c>
      <c r="K26834" s="321">
        <v>4</v>
      </c>
    </row>
    <row r="26835" spans="1:11" x14ac:dyDescent="0.3">
      <c r="A26835" s="341">
        <v>44148.172222222223</v>
      </c>
      <c r="B26835" s="318">
        <v>42334.12</v>
      </c>
      <c r="C26835" s="318">
        <f t="shared" si="613"/>
        <v>0.24000000000523869</v>
      </c>
      <c r="D26835" s="419">
        <f t="shared" si="615"/>
        <v>0.12000000000261934</v>
      </c>
      <c r="H26835" s="406"/>
      <c r="J26835" s="82">
        <v>32</v>
      </c>
      <c r="K26835" s="391">
        <v>1</v>
      </c>
    </row>
    <row r="26836" spans="1:11" x14ac:dyDescent="0.3">
      <c r="A26836" s="341">
        <v>44148.213888888888</v>
      </c>
      <c r="B26836" s="318">
        <v>42334.36</v>
      </c>
      <c r="C26836" s="318">
        <f t="shared" si="613"/>
        <v>0.23999999999796273</v>
      </c>
      <c r="D26836" s="419">
        <f t="shared" si="615"/>
        <v>0.11999999999898137</v>
      </c>
      <c r="H26836" s="406"/>
      <c r="J26836" s="82">
        <v>33</v>
      </c>
      <c r="K26836" s="319">
        <v>2</v>
      </c>
    </row>
    <row r="26837" spans="1:11" x14ac:dyDescent="0.3">
      <c r="A26837" s="341">
        <v>44148.255555555559</v>
      </c>
      <c r="B26837" s="318">
        <v>42334.593000000001</v>
      </c>
      <c r="C26837" s="318">
        <f t="shared" si="613"/>
        <v>0.23300000000017462</v>
      </c>
      <c r="D26837" s="419">
        <f t="shared" si="615"/>
        <v>0.11650000000008731</v>
      </c>
      <c r="H26837" s="406"/>
      <c r="J26837" s="82">
        <v>34</v>
      </c>
      <c r="K26837" s="320">
        <v>3</v>
      </c>
    </row>
    <row r="26838" spans="1:11" x14ac:dyDescent="0.3">
      <c r="A26838" s="341">
        <v>44148.297222222223</v>
      </c>
      <c r="B26838" s="318">
        <v>42334.826999999997</v>
      </c>
      <c r="C26838" s="318">
        <f t="shared" si="613"/>
        <v>0.23399999999674037</v>
      </c>
      <c r="D26838" s="419">
        <f t="shared" si="615"/>
        <v>0.11699999999837019</v>
      </c>
      <c r="H26838" s="406"/>
      <c r="J26838" s="82">
        <v>35</v>
      </c>
      <c r="K26838" s="321">
        <v>4</v>
      </c>
    </row>
    <row r="26839" spans="1:11" x14ac:dyDescent="0.3">
      <c r="A26839" s="341">
        <v>44148.338888888888</v>
      </c>
      <c r="B26839" s="318">
        <v>42335.067999999999</v>
      </c>
      <c r="C26839" s="318">
        <f t="shared" si="613"/>
        <v>0.24100000000180444</v>
      </c>
      <c r="D26839" s="419">
        <f t="shared" si="615"/>
        <v>0.12050000000090222</v>
      </c>
      <c r="H26839" s="406"/>
      <c r="J26839" s="82">
        <v>36</v>
      </c>
      <c r="K26839" s="391">
        <v>1</v>
      </c>
    </row>
    <row r="26840" spans="1:11" x14ac:dyDescent="0.3">
      <c r="A26840" s="341">
        <v>44148.380555555559</v>
      </c>
      <c r="B26840" s="318">
        <v>42335.309000000001</v>
      </c>
      <c r="C26840" s="318">
        <f t="shared" si="613"/>
        <v>0.24100000000180444</v>
      </c>
      <c r="D26840" s="419">
        <f t="shared" si="615"/>
        <v>0.12050000000090222</v>
      </c>
      <c r="H26840" s="406"/>
      <c r="J26840" s="82">
        <v>37</v>
      </c>
      <c r="K26840" s="319">
        <v>2</v>
      </c>
    </row>
    <row r="26841" spans="1:11" x14ac:dyDescent="0.3">
      <c r="A26841" s="341">
        <v>44148.422222222223</v>
      </c>
      <c r="B26841" s="318">
        <v>42335.544000000002</v>
      </c>
      <c r="C26841" s="318">
        <f t="shared" si="613"/>
        <v>0.23500000000058208</v>
      </c>
      <c r="D26841" s="419">
        <f t="shared" si="615"/>
        <v>0.11750000000029104</v>
      </c>
      <c r="H26841" s="406"/>
      <c r="J26841" s="82">
        <v>38</v>
      </c>
      <c r="K26841" s="320">
        <v>3</v>
      </c>
    </row>
    <row r="26842" spans="1:11" x14ac:dyDescent="0.3">
      <c r="A26842" s="341">
        <v>44148.463888888888</v>
      </c>
      <c r="B26842" s="318">
        <v>42335.767999999996</v>
      </c>
      <c r="C26842" s="318">
        <f t="shared" si="613"/>
        <v>0.2239999999947031</v>
      </c>
      <c r="D26842" s="419">
        <f t="shared" si="615"/>
        <v>0.11199999999735155</v>
      </c>
      <c r="H26842" s="406"/>
      <c r="J26842" s="82">
        <v>39</v>
      </c>
      <c r="K26842" s="321">
        <v>4</v>
      </c>
    </row>
    <row r="26843" spans="1:11" x14ac:dyDescent="0.3">
      <c r="A26843" s="341">
        <v>44148.505555555559</v>
      </c>
      <c r="B26843" s="318">
        <v>42336.000999999997</v>
      </c>
      <c r="C26843" s="318">
        <f t="shared" si="613"/>
        <v>0.23300000000017462</v>
      </c>
      <c r="D26843" s="419">
        <f t="shared" si="615"/>
        <v>0.11650000000008731</v>
      </c>
      <c r="H26843" s="406"/>
      <c r="J26843" s="82">
        <v>40</v>
      </c>
      <c r="K26843" s="391">
        <v>1</v>
      </c>
    </row>
    <row r="26844" spans="1:11" x14ac:dyDescent="0.3">
      <c r="A26844" s="341">
        <v>44148.547222222223</v>
      </c>
      <c r="B26844" s="318">
        <v>42336.241999999998</v>
      </c>
      <c r="C26844" s="318">
        <f t="shared" si="613"/>
        <v>0.24100000000180444</v>
      </c>
      <c r="D26844" s="419">
        <f t="shared" si="615"/>
        <v>0.12050000000090222</v>
      </c>
      <c r="H26844" s="406"/>
      <c r="J26844" s="82">
        <v>41</v>
      </c>
      <c r="K26844" s="319">
        <v>2</v>
      </c>
    </row>
    <row r="26845" spans="1:11" x14ac:dyDescent="0.3">
      <c r="A26845" s="341">
        <v>44148.588888888888</v>
      </c>
      <c r="B26845" s="318">
        <v>42336.478000000003</v>
      </c>
      <c r="C26845" s="318">
        <f t="shared" si="613"/>
        <v>0.23600000000442378</v>
      </c>
      <c r="D26845" s="419">
        <f t="shared" si="615"/>
        <v>0.11800000000221189</v>
      </c>
      <c r="H26845" s="406"/>
      <c r="J26845" s="82">
        <v>42</v>
      </c>
      <c r="K26845" s="320">
        <v>3</v>
      </c>
    </row>
    <row r="26846" spans="1:11" x14ac:dyDescent="0.3">
      <c r="A26846" s="341">
        <v>44148.630555555559</v>
      </c>
      <c r="B26846" s="318">
        <v>42336.701999999997</v>
      </c>
      <c r="C26846" s="318">
        <f t="shared" si="613"/>
        <v>0.2239999999947031</v>
      </c>
      <c r="D26846" s="419">
        <f t="shared" si="615"/>
        <v>0.11199999999735155</v>
      </c>
      <c r="H26846" s="406"/>
      <c r="J26846" s="82">
        <v>43</v>
      </c>
      <c r="K26846" s="321">
        <v>4</v>
      </c>
    </row>
    <row r="26847" spans="1:11" x14ac:dyDescent="0.3">
      <c r="A26847" s="341">
        <v>44148.672222222223</v>
      </c>
      <c r="B26847" s="318">
        <v>42336.932000000001</v>
      </c>
      <c r="C26847" s="318">
        <f t="shared" si="613"/>
        <v>0.23000000000320142</v>
      </c>
      <c r="D26847" s="419">
        <f t="shared" si="615"/>
        <v>0.11500000000160071</v>
      </c>
      <c r="H26847" s="406"/>
      <c r="J26847" s="82">
        <v>44</v>
      </c>
      <c r="K26847" s="391">
        <v>1</v>
      </c>
    </row>
    <row r="26848" spans="1:11" x14ac:dyDescent="0.3">
      <c r="A26848" s="341">
        <v>44148.713888888888</v>
      </c>
      <c r="B26848" s="318">
        <v>42337.17</v>
      </c>
      <c r="C26848" s="318">
        <f t="shared" si="613"/>
        <v>0.23799999999755528</v>
      </c>
      <c r="D26848" s="419">
        <f t="shared" si="615"/>
        <v>0.11899999999877764</v>
      </c>
      <c r="H26848" s="406"/>
      <c r="J26848" s="82">
        <v>45</v>
      </c>
      <c r="K26848" s="319">
        <v>2</v>
      </c>
    </row>
    <row r="26849" spans="1:11" x14ac:dyDescent="0.3">
      <c r="A26849" s="341">
        <v>44148.755555555559</v>
      </c>
      <c r="B26849" s="318">
        <v>42337.400999999998</v>
      </c>
      <c r="C26849" s="318">
        <f t="shared" si="613"/>
        <v>0.23099999999976717</v>
      </c>
      <c r="D26849" s="419">
        <f t="shared" si="615"/>
        <v>0.11549999999988358</v>
      </c>
      <c r="H26849" s="406"/>
      <c r="J26849" s="82">
        <v>46</v>
      </c>
      <c r="K26849" s="320">
        <v>3</v>
      </c>
    </row>
    <row r="26850" spans="1:11" x14ac:dyDescent="0.3">
      <c r="A26850" s="341">
        <v>44148.797222222223</v>
      </c>
      <c r="B26850" s="318">
        <v>42337.622000000003</v>
      </c>
      <c r="C26850" s="318">
        <f t="shared" si="613"/>
        <v>0.22100000000500586</v>
      </c>
      <c r="D26850" s="419">
        <f t="shared" si="615"/>
        <v>0.11050000000250293</v>
      </c>
      <c r="H26850" s="406"/>
      <c r="J26850" s="82">
        <v>47</v>
      </c>
      <c r="K26850" s="321">
        <v>4</v>
      </c>
    </row>
    <row r="26851" spans="1:11" x14ac:dyDescent="0.3">
      <c r="A26851" s="341">
        <v>44148.838888888888</v>
      </c>
      <c r="B26851" s="318">
        <v>42337.843999999997</v>
      </c>
      <c r="C26851" s="318">
        <f t="shared" si="613"/>
        <v>0.22199999999429565</v>
      </c>
      <c r="D26851" s="419">
        <f t="shared" si="615"/>
        <v>0.11099999999714782</v>
      </c>
      <c r="H26851" s="406"/>
      <c r="J26851" s="82">
        <v>48</v>
      </c>
      <c r="K26851" s="391">
        <v>1</v>
      </c>
    </row>
    <row r="26852" spans="1:11" x14ac:dyDescent="0.3">
      <c r="A26852" s="341">
        <v>44148.880555555559</v>
      </c>
      <c r="B26852" s="318">
        <v>42338.080000000002</v>
      </c>
      <c r="C26852" s="318">
        <f t="shared" si="613"/>
        <v>0.23600000000442378</v>
      </c>
      <c r="D26852" s="419">
        <f t="shared" si="615"/>
        <v>0.11800000000221189</v>
      </c>
      <c r="H26852" s="406"/>
      <c r="J26852" s="82">
        <v>49</v>
      </c>
      <c r="K26852" s="319">
        <v>2</v>
      </c>
    </row>
    <row r="26853" spans="1:11" x14ac:dyDescent="0.3">
      <c r="A26853" s="341">
        <v>44148.922222222223</v>
      </c>
      <c r="B26853" s="318">
        <v>42338.31</v>
      </c>
      <c r="C26853" s="318">
        <f t="shared" si="613"/>
        <v>0.22999999999592546</v>
      </c>
      <c r="D26853" s="419">
        <f t="shared" si="615"/>
        <v>0.11499999999796273</v>
      </c>
      <c r="H26853" s="406"/>
      <c r="J26853" s="82">
        <v>50</v>
      </c>
      <c r="K26853" s="320">
        <v>3</v>
      </c>
    </row>
    <row r="26854" spans="1:11" x14ac:dyDescent="0.3">
      <c r="A26854" s="341">
        <v>44148.963888888888</v>
      </c>
      <c r="B26854" s="318">
        <v>42338.536999999997</v>
      </c>
      <c r="C26854" s="318">
        <f t="shared" si="613"/>
        <v>0.22699999999895226</v>
      </c>
      <c r="D26854" s="419">
        <f t="shared" si="615"/>
        <v>0.11349999999947613</v>
      </c>
      <c r="E26854" s="336">
        <f>SUM(C26831:C26854)*7.4805194805</f>
        <v>41.793662337550018</v>
      </c>
      <c r="F26854" s="324">
        <f>AVERAGE(D26831:D26854)</f>
        <v>0.11639583333332364</v>
      </c>
      <c r="G26854" s="324">
        <f>_xlfn.STDEV.S(D26831:D26854)</f>
        <v>3.0856581529607849E-3</v>
      </c>
      <c r="H26854" s="406"/>
      <c r="J26854" s="82">
        <v>51</v>
      </c>
      <c r="K26854" s="321">
        <v>4</v>
      </c>
    </row>
    <row r="26855" spans="1:11" x14ac:dyDescent="0.3">
      <c r="A26855" s="341">
        <v>44149.005555555559</v>
      </c>
      <c r="B26855" s="318">
        <v>42338.754999999997</v>
      </c>
      <c r="C26855" s="318">
        <f t="shared" si="613"/>
        <v>0.2180000000007567</v>
      </c>
      <c r="D26855" s="419">
        <f t="shared" si="615"/>
        <v>0.10900000000037835</v>
      </c>
      <c r="H26855" s="406"/>
      <c r="J26855" s="82">
        <v>52</v>
      </c>
      <c r="K26855" s="391">
        <v>1</v>
      </c>
    </row>
    <row r="26856" spans="1:11" x14ac:dyDescent="0.3">
      <c r="A26856" s="341">
        <v>44149.047222222223</v>
      </c>
      <c r="B26856" s="318">
        <v>42338.987999999998</v>
      </c>
      <c r="C26856" s="318">
        <f t="shared" si="613"/>
        <v>0.23300000000017462</v>
      </c>
      <c r="D26856" s="419">
        <f t="shared" si="615"/>
        <v>0.11650000000008731</v>
      </c>
      <c r="H26856" s="406"/>
      <c r="J26856" s="82">
        <v>53</v>
      </c>
      <c r="K26856" s="319">
        <v>2</v>
      </c>
    </row>
    <row r="26857" spans="1:11" x14ac:dyDescent="0.3">
      <c r="A26857" s="341">
        <v>44149.088888888888</v>
      </c>
      <c r="B26857" s="318">
        <v>42339.228999999999</v>
      </c>
      <c r="C26857" s="318">
        <f t="shared" si="613"/>
        <v>0.24100000000180444</v>
      </c>
      <c r="D26857" s="419">
        <f t="shared" si="615"/>
        <v>0.12050000000090222</v>
      </c>
      <c r="H26857" s="406"/>
      <c r="J26857" s="82">
        <v>54</v>
      </c>
      <c r="K26857" s="320">
        <v>3</v>
      </c>
    </row>
    <row r="26858" spans="1:11" x14ac:dyDescent="0.3">
      <c r="A26858" s="341">
        <v>44149.130555555559</v>
      </c>
      <c r="B26858" s="318">
        <v>42339.462</v>
      </c>
      <c r="C26858" s="318">
        <f t="shared" si="613"/>
        <v>0.23300000000017462</v>
      </c>
      <c r="D26858" s="419">
        <f t="shared" si="615"/>
        <v>0.11650000000008731</v>
      </c>
      <c r="H26858" s="406"/>
      <c r="J26858" s="82">
        <v>55</v>
      </c>
      <c r="K26858" s="321">
        <v>4</v>
      </c>
    </row>
    <row r="26859" spans="1:11" x14ac:dyDescent="0.3">
      <c r="A26859" s="341">
        <v>44149.172222222223</v>
      </c>
      <c r="B26859" s="318">
        <v>42339.690999999999</v>
      </c>
      <c r="C26859" s="318">
        <f t="shared" si="613"/>
        <v>0.22899999999935972</v>
      </c>
      <c r="D26859" s="419">
        <f t="shared" si="615"/>
        <v>0.11449999999967986</v>
      </c>
      <c r="H26859" s="406"/>
      <c r="J26859" s="82">
        <v>56</v>
      </c>
      <c r="K26859" s="391">
        <v>1</v>
      </c>
    </row>
    <row r="26860" spans="1:11" x14ac:dyDescent="0.3">
      <c r="A26860" s="341">
        <v>44149.213888888888</v>
      </c>
      <c r="B26860" s="318">
        <v>42339.928</v>
      </c>
      <c r="C26860" s="318">
        <f t="shared" si="613"/>
        <v>0.23700000000098953</v>
      </c>
      <c r="D26860" s="419">
        <f t="shared" si="615"/>
        <v>0.11850000000049477</v>
      </c>
      <c r="H26860" s="406"/>
      <c r="J26860" s="82">
        <v>57</v>
      </c>
      <c r="K26860" s="319">
        <v>2</v>
      </c>
    </row>
    <row r="26861" spans="1:11" x14ac:dyDescent="0.3">
      <c r="A26861" s="341">
        <v>44149.255555555559</v>
      </c>
      <c r="B26861" s="318">
        <v>42340.171999999999</v>
      </c>
      <c r="C26861" s="318">
        <f t="shared" si="613"/>
        <v>0.24399999999877764</v>
      </c>
      <c r="D26861" s="419">
        <f t="shared" si="615"/>
        <v>0.12199999999938882</v>
      </c>
      <c r="H26861" s="406"/>
      <c r="J26861" s="82">
        <v>58</v>
      </c>
      <c r="K26861" s="320">
        <v>3</v>
      </c>
    </row>
    <row r="26862" spans="1:11" x14ac:dyDescent="0.3">
      <c r="A26862" s="341">
        <v>44149.297222222223</v>
      </c>
      <c r="B26862" s="318">
        <v>42340.409</v>
      </c>
      <c r="C26862" s="318">
        <f t="shared" si="613"/>
        <v>0.23700000000098953</v>
      </c>
      <c r="D26862" s="419">
        <f t="shared" si="615"/>
        <v>0.11850000000049477</v>
      </c>
      <c r="H26862" s="406"/>
      <c r="J26862" s="82">
        <v>59</v>
      </c>
      <c r="K26862" s="321">
        <v>4</v>
      </c>
    </row>
    <row r="26863" spans="1:11" x14ac:dyDescent="0.3">
      <c r="A26863" s="341">
        <v>44149.338888888888</v>
      </c>
      <c r="B26863" s="318">
        <v>42340.631999999998</v>
      </c>
      <c r="C26863" s="318">
        <f t="shared" si="613"/>
        <v>0.22299999999813735</v>
      </c>
      <c r="D26863" s="419">
        <f t="shared" si="615"/>
        <v>0.11149999999906868</v>
      </c>
      <c r="H26863" s="406"/>
      <c r="J26863" s="82">
        <v>60</v>
      </c>
      <c r="K26863" s="391">
        <v>1</v>
      </c>
    </row>
    <row r="26864" spans="1:11" x14ac:dyDescent="0.3">
      <c r="A26864" s="341">
        <v>44149.380555555559</v>
      </c>
      <c r="B26864" s="318">
        <v>42340.868000000002</v>
      </c>
      <c r="C26864" s="318">
        <f t="shared" si="613"/>
        <v>0.23600000000442378</v>
      </c>
      <c r="D26864" s="419">
        <f t="shared" si="615"/>
        <v>0.11800000000221189</v>
      </c>
      <c r="H26864" s="406"/>
      <c r="J26864" s="82">
        <v>61</v>
      </c>
      <c r="K26864" s="319">
        <v>2</v>
      </c>
    </row>
    <row r="26865" spans="1:11" x14ac:dyDescent="0.3">
      <c r="A26865" s="341">
        <v>44149.422222222223</v>
      </c>
      <c r="B26865" s="318">
        <v>42341.108999999997</v>
      </c>
      <c r="C26865" s="318">
        <f t="shared" si="613"/>
        <v>0.24099999999452848</v>
      </c>
      <c r="D26865" s="419">
        <f t="shared" si="615"/>
        <v>0.12049999999726424</v>
      </c>
      <c r="H26865" s="406"/>
      <c r="J26865" s="82">
        <v>62</v>
      </c>
      <c r="K26865" s="320">
        <v>3</v>
      </c>
    </row>
    <row r="26866" spans="1:11" x14ac:dyDescent="0.3">
      <c r="A26866" s="341">
        <v>44149.463888888888</v>
      </c>
      <c r="B26866" s="318">
        <v>42341.341999999997</v>
      </c>
      <c r="C26866" s="318">
        <f t="shared" si="613"/>
        <v>0.23300000000017462</v>
      </c>
      <c r="D26866" s="419">
        <f t="shared" si="615"/>
        <v>0.11650000000008731</v>
      </c>
      <c r="H26866" s="406"/>
      <c r="J26866" s="82">
        <v>63</v>
      </c>
      <c r="K26866" s="321">
        <v>4</v>
      </c>
    </row>
    <row r="26867" spans="1:11" x14ac:dyDescent="0.3">
      <c r="A26867" s="341">
        <v>44149.505555555559</v>
      </c>
      <c r="B26867" s="318">
        <v>42341.57</v>
      </c>
      <c r="C26867" s="318">
        <f t="shared" si="613"/>
        <v>0.22800000000279397</v>
      </c>
      <c r="D26867" s="419">
        <f t="shared" si="615"/>
        <v>0.11400000000139698</v>
      </c>
      <c r="H26867" s="406"/>
      <c r="J26867" s="82">
        <v>64</v>
      </c>
      <c r="K26867" s="391">
        <v>1</v>
      </c>
    </row>
    <row r="26868" spans="1:11" x14ac:dyDescent="0.3">
      <c r="A26868" s="341">
        <v>44149.547222222223</v>
      </c>
      <c r="B26868" s="318">
        <v>42341.790999999997</v>
      </c>
      <c r="C26868" s="318">
        <f t="shared" si="613"/>
        <v>0.2209999999977299</v>
      </c>
      <c r="D26868" s="419">
        <f t="shared" si="615"/>
        <v>0.11049999999886495</v>
      </c>
      <c r="H26868" s="406"/>
      <c r="J26868" s="82">
        <v>65</v>
      </c>
      <c r="K26868" s="319">
        <v>2</v>
      </c>
    </row>
    <row r="26869" spans="1:11" x14ac:dyDescent="0.3">
      <c r="A26869" s="341">
        <v>44149.588888888888</v>
      </c>
      <c r="B26869" s="318">
        <v>42342.027999999998</v>
      </c>
      <c r="C26869" s="318">
        <f t="shared" si="613"/>
        <v>0.23700000000098953</v>
      </c>
      <c r="D26869" s="419">
        <f t="shared" si="615"/>
        <v>0.11850000000049477</v>
      </c>
      <c r="H26869" s="406"/>
      <c r="J26869" s="82">
        <v>66</v>
      </c>
      <c r="K26869" s="320">
        <v>3</v>
      </c>
    </row>
    <row r="26870" spans="1:11" x14ac:dyDescent="0.3">
      <c r="A26870" s="341">
        <v>44149.630555555559</v>
      </c>
      <c r="B26870" s="318">
        <v>42342.262000000002</v>
      </c>
      <c r="C26870" s="318">
        <f t="shared" si="613"/>
        <v>0.23400000000401633</v>
      </c>
      <c r="D26870" s="419">
        <f t="shared" si="615"/>
        <v>0.11700000000200816</v>
      </c>
      <c r="H26870" s="406"/>
      <c r="J26870" s="82">
        <v>67</v>
      </c>
      <c r="K26870" s="321">
        <v>4</v>
      </c>
    </row>
    <row r="26871" spans="1:11" x14ac:dyDescent="0.3">
      <c r="A26871" s="341">
        <v>44149.672222222223</v>
      </c>
      <c r="B26871" s="318">
        <v>42342.487999999998</v>
      </c>
      <c r="C26871" s="318">
        <f t="shared" si="613"/>
        <v>0.22599999999511056</v>
      </c>
      <c r="D26871" s="419">
        <f t="shared" si="615"/>
        <v>0.11299999999755528</v>
      </c>
      <c r="H26871" s="406"/>
      <c r="J26871" s="82">
        <v>68</v>
      </c>
      <c r="K26871" s="391">
        <v>1</v>
      </c>
    </row>
    <row r="26872" spans="1:11" x14ac:dyDescent="0.3">
      <c r="A26872" s="341">
        <v>44149.713888888888</v>
      </c>
      <c r="B26872" s="318">
        <v>42342.71</v>
      </c>
      <c r="C26872" s="318">
        <f t="shared" si="613"/>
        <v>0.22200000000157161</v>
      </c>
      <c r="D26872" s="419">
        <f t="shared" si="615"/>
        <v>0.1110000000007858</v>
      </c>
      <c r="H26872" s="406"/>
      <c r="J26872" s="82">
        <v>69</v>
      </c>
      <c r="K26872" s="319">
        <v>2</v>
      </c>
    </row>
    <row r="26873" spans="1:11" x14ac:dyDescent="0.3">
      <c r="A26873" s="341">
        <v>44149.755555555559</v>
      </c>
      <c r="B26873" s="318">
        <v>42342.942000000003</v>
      </c>
      <c r="C26873" s="318">
        <f t="shared" si="613"/>
        <v>0.23200000000360887</v>
      </c>
      <c r="D26873" s="419">
        <f t="shared" si="615"/>
        <v>0.11600000000180444</v>
      </c>
      <c r="H26873" s="406"/>
      <c r="J26873" s="82">
        <v>70</v>
      </c>
      <c r="K26873" s="320">
        <v>3</v>
      </c>
    </row>
    <row r="26874" spans="1:11" x14ac:dyDescent="0.3">
      <c r="A26874" s="341">
        <v>44149.797222222223</v>
      </c>
      <c r="B26874" s="318">
        <v>42343.178999999996</v>
      </c>
      <c r="C26874" s="318">
        <f t="shared" si="613"/>
        <v>0.23699999999371357</v>
      </c>
      <c r="D26874" s="419">
        <f t="shared" si="615"/>
        <v>0.11849999999685679</v>
      </c>
      <c r="H26874" s="406"/>
      <c r="J26874" s="82">
        <v>71</v>
      </c>
      <c r="K26874" s="321">
        <v>4</v>
      </c>
    </row>
    <row r="26875" spans="1:11" x14ac:dyDescent="0.3">
      <c r="A26875" s="341">
        <v>44149.838888888888</v>
      </c>
      <c r="B26875" s="318">
        <v>42343.398999999998</v>
      </c>
      <c r="C26875" s="318">
        <f t="shared" si="613"/>
        <v>0.22000000000116415</v>
      </c>
      <c r="D26875" s="419">
        <f t="shared" si="615"/>
        <v>0.11000000000058208</v>
      </c>
      <c r="H26875" s="406"/>
      <c r="J26875" s="82">
        <v>72</v>
      </c>
      <c r="K26875" s="391">
        <v>1</v>
      </c>
    </row>
    <row r="26876" spans="1:11" x14ac:dyDescent="0.3">
      <c r="A26876" s="341">
        <v>44149.880555555559</v>
      </c>
      <c r="B26876" s="318">
        <v>42343.62</v>
      </c>
      <c r="C26876" s="318">
        <f t="shared" si="613"/>
        <v>0.22100000000500586</v>
      </c>
      <c r="D26876" s="419">
        <f t="shared" si="615"/>
        <v>0.11050000000250293</v>
      </c>
      <c r="H26876" s="406"/>
      <c r="J26876" s="82">
        <v>73</v>
      </c>
      <c r="K26876" s="319">
        <v>2</v>
      </c>
    </row>
    <row r="26877" spans="1:11" x14ac:dyDescent="0.3">
      <c r="A26877" s="341">
        <v>44149.922222222223</v>
      </c>
      <c r="B26877" s="318">
        <v>42343.847999999998</v>
      </c>
      <c r="C26877" s="318">
        <f t="shared" si="613"/>
        <v>0.22799999999551801</v>
      </c>
      <c r="D26877" s="419">
        <f t="shared" si="615"/>
        <v>0.11399999999775901</v>
      </c>
      <c r="H26877" s="406"/>
      <c r="J26877" s="82">
        <v>74</v>
      </c>
      <c r="K26877" s="320">
        <v>3</v>
      </c>
    </row>
    <row r="26878" spans="1:11" x14ac:dyDescent="0.3">
      <c r="A26878" s="341">
        <v>44149.963888888888</v>
      </c>
      <c r="B26878" s="318">
        <v>42344.08</v>
      </c>
      <c r="C26878" s="318">
        <f t="shared" si="613"/>
        <v>0.23200000000360887</v>
      </c>
      <c r="D26878" s="419">
        <f t="shared" si="615"/>
        <v>0.11600000000180444</v>
      </c>
      <c r="E26878" s="336">
        <f>SUM(C26855:C26878)*7.4805194805</f>
        <v>41.464519480449816</v>
      </c>
      <c r="F26878" s="324">
        <f>AVERAGE(D26855:D26878)</f>
        <v>0.11547916666677338</v>
      </c>
      <c r="G26878" s="324">
        <f>_xlfn.STDEV.S(D26855:D26878)</f>
        <v>3.6756518694807381E-3</v>
      </c>
      <c r="H26878" s="406"/>
      <c r="J26878" s="82">
        <v>75</v>
      </c>
      <c r="K26878" s="321">
        <v>4</v>
      </c>
    </row>
    <row r="26879" spans="1:11" x14ac:dyDescent="0.3">
      <c r="A26879" s="341">
        <v>44150.005555555559</v>
      </c>
      <c r="B26879" s="318">
        <v>42344.309000000001</v>
      </c>
      <c r="C26879" s="318">
        <f t="shared" si="613"/>
        <v>0.22899999999935972</v>
      </c>
      <c r="D26879" s="419">
        <f t="shared" si="615"/>
        <v>0.11449999999967986</v>
      </c>
      <c r="H26879" s="406"/>
      <c r="J26879" s="82">
        <v>76</v>
      </c>
      <c r="K26879" s="391">
        <v>1</v>
      </c>
    </row>
    <row r="26880" spans="1:11" x14ac:dyDescent="0.3">
      <c r="A26880" s="341">
        <v>44150.047222222223</v>
      </c>
      <c r="B26880" s="318">
        <v>42344.538</v>
      </c>
      <c r="C26880" s="318">
        <f t="shared" si="613"/>
        <v>0.22899999999935972</v>
      </c>
      <c r="D26880" s="419">
        <f t="shared" si="615"/>
        <v>0.11449999999967986</v>
      </c>
      <c r="H26880" s="406"/>
      <c r="J26880" s="82">
        <v>77</v>
      </c>
      <c r="K26880" s="319">
        <v>2</v>
      </c>
    </row>
    <row r="26881" spans="1:11" x14ac:dyDescent="0.3">
      <c r="A26881" s="341">
        <v>44150.088888888888</v>
      </c>
      <c r="B26881" s="318">
        <v>42344.762000000002</v>
      </c>
      <c r="C26881" s="318">
        <f t="shared" si="613"/>
        <v>0.22400000000197906</v>
      </c>
      <c r="D26881" s="419">
        <f t="shared" si="615"/>
        <v>0.11200000000098953</v>
      </c>
      <c r="H26881" s="406"/>
      <c r="J26881" s="82">
        <v>78</v>
      </c>
      <c r="K26881" s="320">
        <v>3</v>
      </c>
    </row>
    <row r="26882" spans="1:11" x14ac:dyDescent="0.3">
      <c r="A26882" s="341">
        <v>44150.130555555559</v>
      </c>
      <c r="B26882" s="318">
        <v>42344.998</v>
      </c>
      <c r="C26882" s="318">
        <f t="shared" si="613"/>
        <v>0.23599999999714782</v>
      </c>
      <c r="D26882" s="419">
        <f t="shared" si="615"/>
        <v>0.11799999999857391</v>
      </c>
      <c r="H26882" s="406"/>
      <c r="J26882" s="82">
        <v>79</v>
      </c>
      <c r="K26882" s="321">
        <v>4</v>
      </c>
    </row>
    <row r="26883" spans="1:11" x14ac:dyDescent="0.3">
      <c r="A26883" s="341">
        <v>44150.172222222223</v>
      </c>
      <c r="B26883" s="318">
        <v>42345.232000000004</v>
      </c>
      <c r="C26883" s="318">
        <f t="shared" si="613"/>
        <v>0.23400000000401633</v>
      </c>
      <c r="D26883" s="419">
        <f t="shared" si="615"/>
        <v>0.11700000000200816</v>
      </c>
      <c r="H26883" s="406"/>
      <c r="J26883" s="82">
        <v>80</v>
      </c>
      <c r="K26883" s="391">
        <v>1</v>
      </c>
    </row>
    <row r="26884" spans="1:11" x14ac:dyDescent="0.3">
      <c r="A26884" s="341">
        <v>44150.213888888888</v>
      </c>
      <c r="B26884" s="318">
        <v>42345.47</v>
      </c>
      <c r="C26884" s="318">
        <f t="shared" si="613"/>
        <v>0.23799999999755528</v>
      </c>
      <c r="D26884" s="419">
        <f t="shared" si="615"/>
        <v>0.11899999999877764</v>
      </c>
      <c r="H26884" s="406"/>
      <c r="J26884" s="82">
        <v>81</v>
      </c>
      <c r="K26884" s="319">
        <v>2</v>
      </c>
    </row>
    <row r="26885" spans="1:11" x14ac:dyDescent="0.3">
      <c r="A26885" s="341">
        <v>44150.255555555559</v>
      </c>
      <c r="B26885" s="318">
        <v>42345.701999999997</v>
      </c>
      <c r="C26885" s="318">
        <f t="shared" si="613"/>
        <v>0.23199999999633292</v>
      </c>
      <c r="D26885" s="419">
        <f t="shared" si="615"/>
        <v>0.11599999999816646</v>
      </c>
      <c r="H26885" s="406"/>
      <c r="J26885" s="82">
        <v>82</v>
      </c>
      <c r="K26885" s="320">
        <v>3</v>
      </c>
    </row>
    <row r="26886" spans="1:11" x14ac:dyDescent="0.3">
      <c r="A26886" s="341">
        <v>44150.297222222223</v>
      </c>
      <c r="B26886" s="318">
        <v>42345.944000000003</v>
      </c>
      <c r="C26886" s="318">
        <f t="shared" si="613"/>
        <v>0.24200000000564614</v>
      </c>
      <c r="D26886" s="419">
        <f t="shared" si="615"/>
        <v>0.12100000000282307</v>
      </c>
      <c r="H26886" s="406"/>
      <c r="J26886" s="82">
        <v>83</v>
      </c>
      <c r="K26886" s="321">
        <v>4</v>
      </c>
    </row>
    <row r="26887" spans="1:11" x14ac:dyDescent="0.3">
      <c r="A26887" s="341">
        <v>44150.338888888888</v>
      </c>
      <c r="B26887" s="318">
        <v>42346.188000000002</v>
      </c>
      <c r="C26887" s="318">
        <f t="shared" si="613"/>
        <v>0.24399999999877764</v>
      </c>
      <c r="D26887" s="419">
        <f t="shared" si="615"/>
        <v>0.12199999999938882</v>
      </c>
      <c r="H26887" s="406"/>
      <c r="J26887" s="82">
        <v>84</v>
      </c>
      <c r="K26887" s="391">
        <v>1</v>
      </c>
    </row>
    <row r="26888" spans="1:11" x14ac:dyDescent="0.3">
      <c r="A26888" s="341">
        <v>44150.380555555559</v>
      </c>
      <c r="B26888" s="318">
        <v>42346.421000000002</v>
      </c>
      <c r="C26888" s="318">
        <f t="shared" si="613"/>
        <v>0.23300000000017462</v>
      </c>
      <c r="D26888" s="419">
        <f t="shared" si="615"/>
        <v>0.11650000000008731</v>
      </c>
      <c r="H26888" s="406"/>
      <c r="J26888" s="82">
        <v>85</v>
      </c>
      <c r="K26888" s="319">
        <v>2</v>
      </c>
    </row>
    <row r="26889" spans="1:11" x14ac:dyDescent="0.3">
      <c r="A26889" s="341">
        <v>44150.422222222223</v>
      </c>
      <c r="B26889" s="318">
        <v>42346.65</v>
      </c>
      <c r="C26889" s="318">
        <f t="shared" si="613"/>
        <v>0.22899999999935972</v>
      </c>
      <c r="D26889" s="419">
        <f t="shared" si="615"/>
        <v>0.11449999999967986</v>
      </c>
      <c r="H26889" s="406"/>
      <c r="J26889" s="82">
        <v>86</v>
      </c>
      <c r="K26889" s="320">
        <v>3</v>
      </c>
    </row>
    <row r="26890" spans="1:11" x14ac:dyDescent="0.3">
      <c r="A26890" s="341">
        <v>44150.463888888888</v>
      </c>
      <c r="B26890" s="318">
        <v>42346.881999999998</v>
      </c>
      <c r="C26890" s="318">
        <f t="shared" si="613"/>
        <v>0.23199999999633292</v>
      </c>
      <c r="D26890" s="419">
        <f t="shared" si="615"/>
        <v>0.11599999999816646</v>
      </c>
      <c r="H26890" s="406"/>
      <c r="J26890" s="82">
        <v>87</v>
      </c>
      <c r="K26890" s="321">
        <v>4</v>
      </c>
    </row>
    <row r="26891" spans="1:11" x14ac:dyDescent="0.3">
      <c r="A26891" s="341">
        <v>44150.505555555559</v>
      </c>
      <c r="B26891" s="318">
        <v>42347.120999999999</v>
      </c>
      <c r="C26891" s="318">
        <f t="shared" si="613"/>
        <v>0.23900000000139698</v>
      </c>
      <c r="D26891" s="419">
        <f t="shared" si="615"/>
        <v>0.11950000000069849</v>
      </c>
      <c r="H26891" s="406"/>
      <c r="J26891" s="82">
        <v>88</v>
      </c>
      <c r="K26891" s="391">
        <v>1</v>
      </c>
    </row>
    <row r="26892" spans="1:11" x14ac:dyDescent="0.3">
      <c r="A26892" s="341">
        <v>44150.547222222223</v>
      </c>
      <c r="B26892" s="318">
        <v>42347.358</v>
      </c>
      <c r="C26892" s="318">
        <f t="shared" si="613"/>
        <v>0.23700000000098953</v>
      </c>
      <c r="D26892" s="419">
        <f t="shared" si="615"/>
        <v>0.11850000000049477</v>
      </c>
      <c r="H26892" s="406"/>
      <c r="J26892" s="82">
        <v>89</v>
      </c>
      <c r="K26892" s="319">
        <v>2</v>
      </c>
    </row>
    <row r="26893" spans="1:11" x14ac:dyDescent="0.3">
      <c r="A26893" s="341">
        <v>44150.588888888888</v>
      </c>
      <c r="B26893" s="318">
        <v>42347.59</v>
      </c>
      <c r="C26893" s="318">
        <f t="shared" si="613"/>
        <v>0.23199999999633292</v>
      </c>
      <c r="D26893" s="419">
        <f t="shared" si="615"/>
        <v>0.11599999999816646</v>
      </c>
      <c r="H26893" s="406"/>
      <c r="J26893" s="82">
        <v>90</v>
      </c>
      <c r="K26893" s="320">
        <v>3</v>
      </c>
    </row>
    <row r="26894" spans="1:11" x14ac:dyDescent="0.3">
      <c r="A26894" s="341">
        <v>44150.630555555559</v>
      </c>
      <c r="B26894" s="318">
        <v>42347.819000000003</v>
      </c>
      <c r="C26894" s="318">
        <f t="shared" si="613"/>
        <v>0.22900000000663567</v>
      </c>
      <c r="D26894" s="419">
        <f t="shared" si="615"/>
        <v>0.11450000000331784</v>
      </c>
      <c r="H26894" s="406"/>
      <c r="J26894" s="82">
        <v>91</v>
      </c>
      <c r="K26894" s="321">
        <v>4</v>
      </c>
    </row>
    <row r="26895" spans="1:11" x14ac:dyDescent="0.3">
      <c r="A26895" s="341">
        <v>44150.672222222223</v>
      </c>
      <c r="B26895" s="318">
        <v>42348.052000000003</v>
      </c>
      <c r="C26895" s="318">
        <f t="shared" si="613"/>
        <v>0.23300000000017462</v>
      </c>
      <c r="D26895" s="419">
        <f t="shared" si="615"/>
        <v>0.11650000000008731</v>
      </c>
      <c r="H26895" s="406"/>
      <c r="J26895" s="82">
        <v>92</v>
      </c>
      <c r="K26895" s="391">
        <v>1</v>
      </c>
    </row>
    <row r="26896" spans="1:11" x14ac:dyDescent="0.3">
      <c r="A26896" s="341">
        <v>44150.713888888888</v>
      </c>
      <c r="B26896" s="318">
        <v>42348.288</v>
      </c>
      <c r="C26896" s="318">
        <f t="shared" si="613"/>
        <v>0.23599999999714782</v>
      </c>
      <c r="D26896" s="419">
        <f t="shared" si="615"/>
        <v>0.11799999999857391</v>
      </c>
      <c r="H26896" s="406"/>
      <c r="J26896" s="82">
        <v>93</v>
      </c>
      <c r="K26896" s="319">
        <v>2</v>
      </c>
    </row>
    <row r="26897" spans="1:12" x14ac:dyDescent="0.3">
      <c r="A26897" s="341">
        <v>44150.755555555559</v>
      </c>
      <c r="B26897" s="318">
        <v>42348.521000000001</v>
      </c>
      <c r="C26897" s="318">
        <f t="shared" si="613"/>
        <v>0.23300000000017462</v>
      </c>
      <c r="D26897" s="419">
        <f t="shared" si="615"/>
        <v>0.11650000000008731</v>
      </c>
      <c r="H26897" s="406"/>
      <c r="J26897" s="82">
        <v>94</v>
      </c>
      <c r="K26897" s="320">
        <v>3</v>
      </c>
    </row>
    <row r="26898" spans="1:12" x14ac:dyDescent="0.3">
      <c r="A26898" s="341">
        <v>44150.797222222223</v>
      </c>
      <c r="B26898" s="318">
        <v>42348.748</v>
      </c>
      <c r="C26898" s="318">
        <f t="shared" si="613"/>
        <v>0.22699999999895226</v>
      </c>
      <c r="D26898" s="419">
        <f t="shared" ref="D26898:D26961" si="616">C26898/2</f>
        <v>0.11349999999947613</v>
      </c>
      <c r="H26898" s="406"/>
      <c r="J26898" s="82">
        <v>95</v>
      </c>
      <c r="K26898" s="321">
        <v>4</v>
      </c>
    </row>
    <row r="26899" spans="1:12" x14ac:dyDescent="0.3">
      <c r="A26899" s="341">
        <v>44150.838888888888</v>
      </c>
      <c r="B26899" s="318">
        <v>42348.972999999998</v>
      </c>
      <c r="C26899" s="318">
        <f t="shared" si="613"/>
        <v>0.22499999999854481</v>
      </c>
      <c r="D26899" s="419">
        <f t="shared" si="616"/>
        <v>0.1124999999992724</v>
      </c>
      <c r="H26899" s="406"/>
      <c r="J26899" s="82">
        <v>96</v>
      </c>
      <c r="K26899" s="391">
        <v>1</v>
      </c>
    </row>
    <row r="26900" spans="1:12" x14ac:dyDescent="0.3">
      <c r="A26900" s="341">
        <v>44150.880555555559</v>
      </c>
      <c r="B26900" s="318">
        <v>42349.205999999998</v>
      </c>
      <c r="C26900" s="318">
        <f t="shared" si="613"/>
        <v>0.23300000000017462</v>
      </c>
      <c r="D26900" s="419">
        <f t="shared" si="616"/>
        <v>0.11650000000008731</v>
      </c>
      <c r="H26900" s="406"/>
      <c r="J26900" s="82">
        <v>97</v>
      </c>
      <c r="K26900" s="319">
        <v>2</v>
      </c>
    </row>
    <row r="26901" spans="1:12" x14ac:dyDescent="0.3">
      <c r="A26901" s="341">
        <v>44150.922222222223</v>
      </c>
      <c r="B26901" s="318">
        <v>42349.432999999997</v>
      </c>
      <c r="C26901" s="318">
        <f t="shared" si="613"/>
        <v>0.22699999999895226</v>
      </c>
      <c r="D26901" s="419">
        <f t="shared" si="616"/>
        <v>0.11349999999947613</v>
      </c>
      <c r="H26901" s="406"/>
      <c r="J26901" s="82">
        <v>98</v>
      </c>
      <c r="K26901" s="320">
        <v>3</v>
      </c>
    </row>
    <row r="26902" spans="1:12" x14ac:dyDescent="0.3">
      <c r="A26902" s="341">
        <v>44150.963888888888</v>
      </c>
      <c r="B26902" s="318">
        <v>42349.652000000002</v>
      </c>
      <c r="C26902" s="318">
        <f t="shared" si="613"/>
        <v>0.21900000000459841</v>
      </c>
      <c r="D26902" s="419">
        <f t="shared" si="616"/>
        <v>0.1095000000022992</v>
      </c>
      <c r="E26902" s="336">
        <f>SUM(C26879:C26902)*7.4805194805</f>
        <v>41.681454545346874</v>
      </c>
      <c r="F26902" s="324">
        <f>AVERAGE(D26879:D26902)</f>
        <v>0.11608333333333576</v>
      </c>
      <c r="G26902" s="324">
        <f>_xlfn.STDEV.S(D26879:D26902)</f>
        <v>2.8766929481510075E-3</v>
      </c>
      <c r="H26902" s="404"/>
      <c r="I26902" s="344">
        <f>AVERAGE(D26736:D26902)</f>
        <v>0.11629041916167769</v>
      </c>
      <c r="J26902" s="82">
        <v>99</v>
      </c>
      <c r="K26902" s="321">
        <v>4</v>
      </c>
    </row>
    <row r="26903" spans="1:12" x14ac:dyDescent="0.3">
      <c r="A26903" s="341">
        <v>44151.005555555559</v>
      </c>
      <c r="B26903" s="318">
        <v>42349.88</v>
      </c>
      <c r="C26903" s="318">
        <f t="shared" si="613"/>
        <v>0.22799999999551801</v>
      </c>
      <c r="D26903" s="419">
        <f t="shared" si="616"/>
        <v>0.11399999999775901</v>
      </c>
      <c r="E26903" s="68"/>
      <c r="F26903" s="66"/>
      <c r="G26903" s="324" t="e">
        <f>_xlfn.STDEV.S(D26903:D26903)</f>
        <v>#DIV/0!</v>
      </c>
      <c r="H26903" s="406"/>
      <c r="J26903" s="82">
        <v>100</v>
      </c>
      <c r="K26903" s="391">
        <v>1</v>
      </c>
    </row>
    <row r="26904" spans="1:12" x14ac:dyDescent="0.3">
      <c r="A26904" s="341">
        <v>44151.426388888889</v>
      </c>
      <c r="B26904" s="318">
        <v>42352.232000000004</v>
      </c>
      <c r="E26904" s="66"/>
      <c r="F26904" s="66"/>
      <c r="H26904" s="332"/>
      <c r="J26904" s="82">
        <v>1</v>
      </c>
      <c r="K26904" s="320">
        <v>3</v>
      </c>
      <c r="L26904" s="54" t="s">
        <v>313</v>
      </c>
    </row>
    <row r="26905" spans="1:12" x14ac:dyDescent="0.3">
      <c r="A26905" s="341">
        <v>44151.468055555553</v>
      </c>
      <c r="B26905" s="318">
        <v>42352.47</v>
      </c>
      <c r="C26905" s="318">
        <f t="shared" si="613"/>
        <v>0.23799999999755528</v>
      </c>
      <c r="D26905" s="419">
        <f t="shared" si="616"/>
        <v>0.11899999999877764</v>
      </c>
      <c r="E26905" s="66"/>
      <c r="F26905" s="66"/>
      <c r="H26905" s="406"/>
      <c r="J26905" s="82">
        <v>2</v>
      </c>
      <c r="K26905" s="321">
        <v>4</v>
      </c>
    </row>
    <row r="26906" spans="1:12" x14ac:dyDescent="0.3">
      <c r="A26906" s="341">
        <v>44151.509722222225</v>
      </c>
      <c r="B26906" s="318">
        <v>42352.695</v>
      </c>
      <c r="C26906" s="318">
        <f t="shared" si="613"/>
        <v>0.22499999999854481</v>
      </c>
      <c r="D26906" s="419">
        <f t="shared" si="616"/>
        <v>0.1124999999992724</v>
      </c>
      <c r="H26906" s="406"/>
      <c r="J26906" s="82">
        <v>3</v>
      </c>
      <c r="K26906" s="391">
        <v>1</v>
      </c>
    </row>
    <row r="26907" spans="1:12" x14ac:dyDescent="0.3">
      <c r="A26907" s="341">
        <v>44151.551388888889</v>
      </c>
      <c r="B26907" s="318">
        <v>42352.928</v>
      </c>
      <c r="C26907" s="318">
        <f t="shared" si="613"/>
        <v>0.23300000000017462</v>
      </c>
      <c r="D26907" s="419">
        <f t="shared" si="616"/>
        <v>0.11650000000008731</v>
      </c>
      <c r="H26907" s="406"/>
      <c r="J26907" s="82">
        <v>4</v>
      </c>
      <c r="K26907" s="319">
        <v>2</v>
      </c>
    </row>
    <row r="26908" spans="1:12" x14ac:dyDescent="0.3">
      <c r="A26908" s="341">
        <v>44151.593055555553</v>
      </c>
      <c r="B26908" s="318">
        <v>42353.17</v>
      </c>
      <c r="C26908" s="318">
        <f t="shared" si="613"/>
        <v>0.24199999999837019</v>
      </c>
      <c r="D26908" s="419">
        <f t="shared" si="616"/>
        <v>0.12099999999918509</v>
      </c>
      <c r="H26908" s="406"/>
      <c r="J26908" s="82">
        <v>5</v>
      </c>
      <c r="K26908" s="320">
        <v>3</v>
      </c>
    </row>
    <row r="26909" spans="1:12" x14ac:dyDescent="0.3">
      <c r="A26909" s="341">
        <v>44151.634722222225</v>
      </c>
      <c r="B26909" s="318">
        <v>42353.404999999999</v>
      </c>
      <c r="C26909" s="318">
        <f t="shared" si="613"/>
        <v>0.23500000000058208</v>
      </c>
      <c r="D26909" s="419">
        <f t="shared" si="616"/>
        <v>0.11750000000029104</v>
      </c>
      <c r="H26909" s="406"/>
      <c r="J26909" s="82">
        <v>6</v>
      </c>
      <c r="K26909" s="321">
        <v>4</v>
      </c>
    </row>
    <row r="26910" spans="1:12" x14ac:dyDescent="0.3">
      <c r="A26910" s="341">
        <v>44151.676388888889</v>
      </c>
      <c r="B26910" s="318">
        <v>42353.631000000001</v>
      </c>
      <c r="C26910" s="318">
        <f t="shared" si="613"/>
        <v>0.22600000000238651</v>
      </c>
      <c r="D26910" s="419">
        <f t="shared" si="616"/>
        <v>0.11300000000119326</v>
      </c>
      <c r="H26910" s="406"/>
      <c r="J26910" s="82">
        <v>7</v>
      </c>
      <c r="K26910" s="391">
        <v>1</v>
      </c>
    </row>
    <row r="26911" spans="1:12" x14ac:dyDescent="0.3">
      <c r="A26911" s="341">
        <v>44151.718055555553</v>
      </c>
      <c r="B26911" s="318">
        <v>42353.86</v>
      </c>
      <c r="C26911" s="318">
        <f t="shared" si="613"/>
        <v>0.22899999999935972</v>
      </c>
      <c r="D26911" s="419">
        <f t="shared" si="616"/>
        <v>0.11449999999967986</v>
      </c>
      <c r="H26911" s="406"/>
      <c r="J26911" s="82">
        <v>8</v>
      </c>
      <c r="K26911" s="319">
        <v>2</v>
      </c>
    </row>
    <row r="26912" spans="1:12" x14ac:dyDescent="0.3">
      <c r="A26912" s="341">
        <v>44151.759722222225</v>
      </c>
      <c r="B26912" s="318">
        <v>42354.095000000001</v>
      </c>
      <c r="C26912" s="318">
        <f t="shared" si="613"/>
        <v>0.23500000000058208</v>
      </c>
      <c r="D26912" s="419">
        <f t="shared" si="616"/>
        <v>0.11750000000029104</v>
      </c>
      <c r="H26912" s="406"/>
      <c r="J26912" s="82">
        <v>9</v>
      </c>
      <c r="K26912" s="320">
        <v>3</v>
      </c>
    </row>
    <row r="26913" spans="1:11" x14ac:dyDescent="0.3">
      <c r="A26913" s="341">
        <v>44151.801388888889</v>
      </c>
      <c r="B26913" s="318">
        <v>42354.324999999997</v>
      </c>
      <c r="C26913" s="318">
        <f t="shared" si="613"/>
        <v>0.22999999999592546</v>
      </c>
      <c r="D26913" s="419">
        <f t="shared" si="616"/>
        <v>0.11499999999796273</v>
      </c>
      <c r="H26913" s="406"/>
      <c r="J26913" s="82">
        <v>10</v>
      </c>
      <c r="K26913" s="321">
        <v>4</v>
      </c>
    </row>
    <row r="26914" spans="1:11" x14ac:dyDescent="0.3">
      <c r="A26914" s="341">
        <v>44151.843055555553</v>
      </c>
      <c r="B26914" s="318">
        <v>42354.548999999999</v>
      </c>
      <c r="C26914" s="318">
        <f t="shared" si="613"/>
        <v>0.22400000000197906</v>
      </c>
      <c r="D26914" s="419">
        <f t="shared" si="616"/>
        <v>0.11200000000098953</v>
      </c>
      <c r="H26914" s="406"/>
      <c r="J26914" s="82">
        <v>11</v>
      </c>
      <c r="K26914" s="391">
        <v>1</v>
      </c>
    </row>
    <row r="26915" spans="1:11" x14ac:dyDescent="0.3">
      <c r="A26915" s="341">
        <v>44151.884722222225</v>
      </c>
      <c r="B26915" s="318">
        <v>42354.764999999999</v>
      </c>
      <c r="C26915" s="318">
        <f t="shared" si="613"/>
        <v>0.21600000000034925</v>
      </c>
      <c r="D26915" s="419">
        <f t="shared" si="616"/>
        <v>0.10800000000017462</v>
      </c>
      <c r="H26915" s="406"/>
      <c r="J26915" s="82">
        <v>12</v>
      </c>
      <c r="K26915" s="319">
        <v>2</v>
      </c>
    </row>
    <row r="26916" spans="1:11" x14ac:dyDescent="0.3">
      <c r="A26916" s="341">
        <v>44151.926388888889</v>
      </c>
      <c r="B26916" s="318">
        <v>42354.999000000003</v>
      </c>
      <c r="C26916" s="318">
        <f t="shared" si="613"/>
        <v>0.23400000000401633</v>
      </c>
      <c r="D26916" s="419">
        <f t="shared" si="616"/>
        <v>0.11700000000200816</v>
      </c>
      <c r="H26916" s="406"/>
      <c r="J26916" s="82">
        <v>13</v>
      </c>
      <c r="K26916" s="320">
        <v>3</v>
      </c>
    </row>
    <row r="26917" spans="1:11" x14ac:dyDescent="0.3">
      <c r="A26917" s="341">
        <v>44151.968055555553</v>
      </c>
      <c r="B26917" s="318">
        <v>42355.233</v>
      </c>
      <c r="C26917" s="318">
        <f t="shared" si="613"/>
        <v>0.23399999999674037</v>
      </c>
      <c r="D26917" s="419">
        <f t="shared" si="616"/>
        <v>0.11699999999837019</v>
      </c>
      <c r="E26917" s="336">
        <f>SUM(C26903:C26917)*7.4805194805</f>
        <v>24.154597402475282</v>
      </c>
      <c r="F26917" s="323">
        <f>AVERAGE(D26903:D26917)</f>
        <v>0.11532142857114584</v>
      </c>
      <c r="G26917" s="324">
        <f>_xlfn.STDEV.S(D26904:D26917)</f>
        <v>3.4268921403664112E-3</v>
      </c>
      <c r="H26917" s="406"/>
      <c r="J26917" s="82">
        <v>14</v>
      </c>
      <c r="K26917" s="321">
        <v>4</v>
      </c>
    </row>
    <row r="26918" spans="1:11" x14ac:dyDescent="0.3">
      <c r="A26918" s="341">
        <v>44152.009722222225</v>
      </c>
      <c r="B26918" s="318">
        <v>42355.46</v>
      </c>
      <c r="C26918" s="318">
        <f t="shared" si="613"/>
        <v>0.22699999999895226</v>
      </c>
      <c r="D26918" s="419">
        <f t="shared" si="616"/>
        <v>0.11349999999947613</v>
      </c>
      <c r="H26918" s="406"/>
      <c r="J26918" s="82">
        <v>15</v>
      </c>
      <c r="K26918" s="391">
        <v>1</v>
      </c>
    </row>
    <row r="26919" spans="1:11" x14ac:dyDescent="0.3">
      <c r="A26919" s="341">
        <v>44152.051388888889</v>
      </c>
      <c r="B26919" s="318">
        <v>42355.68</v>
      </c>
      <c r="C26919" s="318">
        <f t="shared" si="613"/>
        <v>0.22000000000116415</v>
      </c>
      <c r="D26919" s="419">
        <f t="shared" si="616"/>
        <v>0.11000000000058208</v>
      </c>
      <c r="H26919" s="406"/>
      <c r="J26919" s="82">
        <v>16</v>
      </c>
      <c r="K26919" s="319">
        <v>2</v>
      </c>
    </row>
    <row r="26920" spans="1:11" x14ac:dyDescent="0.3">
      <c r="A26920" s="341">
        <v>44152.093055555553</v>
      </c>
      <c r="B26920" s="318">
        <v>42355.911</v>
      </c>
      <c r="C26920" s="318">
        <f t="shared" si="613"/>
        <v>0.23099999999976717</v>
      </c>
      <c r="D26920" s="419">
        <f t="shared" si="616"/>
        <v>0.11549999999988358</v>
      </c>
      <c r="H26920" s="406"/>
      <c r="J26920" s="82">
        <v>17</v>
      </c>
      <c r="K26920" s="320">
        <v>3</v>
      </c>
    </row>
    <row r="26921" spans="1:11" x14ac:dyDescent="0.3">
      <c r="A26921" s="341">
        <v>44152.134722222225</v>
      </c>
      <c r="B26921" s="318">
        <v>42356.152000000002</v>
      </c>
      <c r="C26921" s="318">
        <f t="shared" si="613"/>
        <v>0.24100000000180444</v>
      </c>
      <c r="D26921" s="419">
        <f t="shared" si="616"/>
        <v>0.12050000000090222</v>
      </c>
      <c r="H26921" s="406"/>
      <c r="J26921" s="82">
        <v>18</v>
      </c>
      <c r="K26921" s="321">
        <v>4</v>
      </c>
    </row>
    <row r="26922" spans="1:11" x14ac:dyDescent="0.3">
      <c r="A26922" s="341">
        <v>44152.176388888889</v>
      </c>
      <c r="B26922" s="318">
        <v>42356.387999999999</v>
      </c>
      <c r="C26922" s="318">
        <f t="shared" si="613"/>
        <v>0.23599999999714782</v>
      </c>
      <c r="D26922" s="419">
        <f t="shared" si="616"/>
        <v>0.11799999999857391</v>
      </c>
      <c r="H26922" s="406"/>
      <c r="J26922" s="82">
        <v>19</v>
      </c>
      <c r="K26922" s="391">
        <v>1</v>
      </c>
    </row>
    <row r="26923" spans="1:11" x14ac:dyDescent="0.3">
      <c r="A26923" s="341">
        <v>44152.218055555553</v>
      </c>
      <c r="B26923" s="318">
        <v>42356.618999999999</v>
      </c>
      <c r="C26923" s="318">
        <f t="shared" si="613"/>
        <v>0.23099999999976717</v>
      </c>
      <c r="D26923" s="419">
        <f t="shared" si="616"/>
        <v>0.11549999999988358</v>
      </c>
      <c r="H26923" s="406"/>
      <c r="J26923" s="82">
        <v>20</v>
      </c>
      <c r="K26923" s="319">
        <v>2</v>
      </c>
    </row>
    <row r="26924" spans="1:11" x14ac:dyDescent="0.3">
      <c r="A26924" s="341">
        <v>44152.259722222225</v>
      </c>
      <c r="B26924" s="318">
        <v>42356.856</v>
      </c>
      <c r="C26924" s="318">
        <f t="shared" si="613"/>
        <v>0.23700000000098953</v>
      </c>
      <c r="D26924" s="419">
        <f t="shared" si="616"/>
        <v>0.11850000000049477</v>
      </c>
      <c r="H26924" s="406"/>
      <c r="J26924" s="82">
        <v>21</v>
      </c>
      <c r="K26924" s="320">
        <v>3</v>
      </c>
    </row>
    <row r="26925" spans="1:11" x14ac:dyDescent="0.3">
      <c r="A26925" s="341">
        <v>44152.301388888889</v>
      </c>
      <c r="B26925" s="318">
        <v>42357.1</v>
      </c>
      <c r="C26925" s="318">
        <f t="shared" si="613"/>
        <v>0.24399999999877764</v>
      </c>
      <c r="D26925" s="419">
        <f t="shared" si="616"/>
        <v>0.12199999999938882</v>
      </c>
      <c r="H26925" s="406"/>
      <c r="J26925" s="82">
        <v>22</v>
      </c>
      <c r="K26925" s="321">
        <v>4</v>
      </c>
    </row>
    <row r="26926" spans="1:11" x14ac:dyDescent="0.3">
      <c r="A26926" s="341">
        <v>44152.343055555553</v>
      </c>
      <c r="B26926" s="318">
        <v>42357.34</v>
      </c>
      <c r="C26926" s="318">
        <f t="shared" si="613"/>
        <v>0.23999999999796273</v>
      </c>
      <c r="D26926" s="419">
        <f t="shared" si="616"/>
        <v>0.11999999999898137</v>
      </c>
      <c r="H26926" s="406"/>
      <c r="J26926" s="82">
        <v>23</v>
      </c>
      <c r="K26926" s="391">
        <v>1</v>
      </c>
    </row>
    <row r="26927" spans="1:11" x14ac:dyDescent="0.3">
      <c r="A26927" s="341">
        <v>44152.384722222225</v>
      </c>
      <c r="B26927" s="318">
        <v>42357.571000000004</v>
      </c>
      <c r="C26927" s="318">
        <f t="shared" si="613"/>
        <v>0.23100000000704313</v>
      </c>
      <c r="D26927" s="419">
        <f t="shared" si="616"/>
        <v>0.11550000000352156</v>
      </c>
      <c r="H26927" s="406"/>
      <c r="J26927" s="82">
        <v>24</v>
      </c>
      <c r="K26927" s="319">
        <v>2</v>
      </c>
    </row>
    <row r="26928" spans="1:11" x14ac:dyDescent="0.3">
      <c r="A26928" s="341">
        <v>44152.426388888889</v>
      </c>
      <c r="B26928" s="318">
        <v>42357.800999999999</v>
      </c>
      <c r="C26928" s="318">
        <f t="shared" si="613"/>
        <v>0.22999999999592546</v>
      </c>
      <c r="D26928" s="419">
        <f t="shared" si="616"/>
        <v>0.11499999999796273</v>
      </c>
      <c r="H26928" s="406"/>
      <c r="J26928" s="82">
        <v>25</v>
      </c>
      <c r="K26928" s="320">
        <v>3</v>
      </c>
    </row>
    <row r="26929" spans="1:11" x14ac:dyDescent="0.3">
      <c r="A26929" s="341">
        <v>44152.468055555553</v>
      </c>
      <c r="B26929" s="318">
        <v>42358.044999999998</v>
      </c>
      <c r="C26929" s="318">
        <f t="shared" si="613"/>
        <v>0.24399999999877764</v>
      </c>
      <c r="D26929" s="419">
        <f t="shared" si="616"/>
        <v>0.12199999999938882</v>
      </c>
      <c r="H26929" s="406"/>
      <c r="J26929" s="82">
        <v>26</v>
      </c>
      <c r="K26929" s="321">
        <v>4</v>
      </c>
    </row>
    <row r="26930" spans="1:11" x14ac:dyDescent="0.3">
      <c r="A26930" s="341">
        <v>44152.509722222225</v>
      </c>
      <c r="B26930" s="318">
        <v>42358.286999999997</v>
      </c>
      <c r="C26930" s="318">
        <f t="shared" si="613"/>
        <v>0.24199999999837019</v>
      </c>
      <c r="D26930" s="419">
        <f t="shared" si="616"/>
        <v>0.12099999999918509</v>
      </c>
      <c r="H26930" s="406"/>
      <c r="J26930" s="82">
        <v>27</v>
      </c>
      <c r="K26930" s="391">
        <v>1</v>
      </c>
    </row>
    <row r="26931" spans="1:11" x14ac:dyDescent="0.3">
      <c r="A26931" s="341">
        <v>44152.551388888889</v>
      </c>
      <c r="B26931" s="318">
        <v>42358.51</v>
      </c>
      <c r="C26931" s="318">
        <f t="shared" si="613"/>
        <v>0.22300000000541331</v>
      </c>
      <c r="D26931" s="419">
        <f t="shared" si="616"/>
        <v>0.11150000000270666</v>
      </c>
      <c r="H26931" s="406"/>
      <c r="J26931" s="82">
        <v>28</v>
      </c>
      <c r="K26931" s="319">
        <v>2</v>
      </c>
    </row>
    <row r="26932" spans="1:11" x14ac:dyDescent="0.3">
      <c r="A26932" s="341">
        <v>44152.593055555553</v>
      </c>
      <c r="B26932" s="318">
        <v>42358.748</v>
      </c>
      <c r="C26932" s="318">
        <f t="shared" si="613"/>
        <v>0.23799999999755528</v>
      </c>
      <c r="D26932" s="419">
        <f t="shared" si="616"/>
        <v>0.11899999999877764</v>
      </c>
      <c r="H26932" s="406"/>
      <c r="J26932" s="82">
        <v>29</v>
      </c>
      <c r="K26932" s="320">
        <v>3</v>
      </c>
    </row>
    <row r="26933" spans="1:11" x14ac:dyDescent="0.3">
      <c r="A26933" s="341">
        <v>44152.634722222225</v>
      </c>
      <c r="B26933" s="318">
        <v>42358.981</v>
      </c>
      <c r="C26933" s="318">
        <f t="shared" si="613"/>
        <v>0.23300000000017462</v>
      </c>
      <c r="D26933" s="419">
        <f t="shared" si="616"/>
        <v>0.11650000000008731</v>
      </c>
      <c r="H26933" s="406"/>
      <c r="J26933" s="82">
        <v>30</v>
      </c>
      <c r="K26933" s="321">
        <v>4</v>
      </c>
    </row>
    <row r="26934" spans="1:11" x14ac:dyDescent="0.3">
      <c r="A26934" s="341">
        <v>44152.676388888889</v>
      </c>
      <c r="B26934" s="318">
        <v>42359.222000000002</v>
      </c>
      <c r="C26934" s="318">
        <f t="shared" si="613"/>
        <v>0.24100000000180444</v>
      </c>
      <c r="D26934" s="419">
        <f t="shared" si="616"/>
        <v>0.12050000000090222</v>
      </c>
      <c r="H26934" s="406"/>
      <c r="J26934" s="82">
        <v>31</v>
      </c>
      <c r="K26934" s="391">
        <v>1</v>
      </c>
    </row>
    <row r="26935" spans="1:11" x14ac:dyDescent="0.3">
      <c r="A26935" s="341">
        <v>44152.718055555553</v>
      </c>
      <c r="B26935" s="318">
        <v>42359.455000000002</v>
      </c>
      <c r="C26935" s="318">
        <f t="shared" si="613"/>
        <v>0.23300000000017462</v>
      </c>
      <c r="D26935" s="419">
        <f t="shared" si="616"/>
        <v>0.11650000000008731</v>
      </c>
      <c r="H26935" s="406"/>
      <c r="J26935" s="82">
        <v>32</v>
      </c>
      <c r="K26935" s="319">
        <v>2</v>
      </c>
    </row>
    <row r="26936" spans="1:11" x14ac:dyDescent="0.3">
      <c r="A26936" s="341">
        <v>44152.759722222225</v>
      </c>
      <c r="B26936" s="318">
        <v>42359.678</v>
      </c>
      <c r="C26936" s="318">
        <f t="shared" si="613"/>
        <v>0.22299999999813735</v>
      </c>
      <c r="D26936" s="419">
        <f t="shared" si="616"/>
        <v>0.11149999999906868</v>
      </c>
      <c r="H26936" s="406"/>
      <c r="J26936" s="82">
        <v>33</v>
      </c>
      <c r="K26936" s="320">
        <v>3</v>
      </c>
    </row>
    <row r="26937" spans="1:11" x14ac:dyDescent="0.3">
      <c r="A26937" s="341">
        <v>44152.801388888889</v>
      </c>
      <c r="B26937" s="318">
        <v>42359.906999999999</v>
      </c>
      <c r="C26937" s="318">
        <f t="shared" si="613"/>
        <v>0.22899999999935972</v>
      </c>
      <c r="D26937" s="419">
        <f t="shared" si="616"/>
        <v>0.11449999999967986</v>
      </c>
      <c r="H26937" s="406"/>
      <c r="J26937" s="82">
        <v>34</v>
      </c>
      <c r="K26937" s="321">
        <v>4</v>
      </c>
    </row>
    <row r="26938" spans="1:11" x14ac:dyDescent="0.3">
      <c r="A26938" s="341">
        <v>44152.843055555553</v>
      </c>
      <c r="B26938" s="318">
        <v>42360.137999999999</v>
      </c>
      <c r="C26938" s="318">
        <f t="shared" si="613"/>
        <v>0.23099999999976717</v>
      </c>
      <c r="D26938" s="419">
        <f t="shared" si="616"/>
        <v>0.11549999999988358</v>
      </c>
      <c r="H26938" s="406"/>
      <c r="J26938" s="82">
        <v>35</v>
      </c>
      <c r="K26938" s="391">
        <v>1</v>
      </c>
    </row>
    <row r="26939" spans="1:11" x14ac:dyDescent="0.3">
      <c r="A26939" s="341">
        <v>44152.884722222225</v>
      </c>
      <c r="B26939" s="318">
        <v>42360.360999999997</v>
      </c>
      <c r="C26939" s="318">
        <f t="shared" si="613"/>
        <v>0.22299999999813735</v>
      </c>
      <c r="D26939" s="419">
        <f t="shared" si="616"/>
        <v>0.11149999999906868</v>
      </c>
      <c r="H26939" s="406"/>
      <c r="J26939" s="82">
        <v>36</v>
      </c>
      <c r="K26939" s="319">
        <v>2</v>
      </c>
    </row>
    <row r="26940" spans="1:11" x14ac:dyDescent="0.3">
      <c r="A26940" s="341">
        <v>44152.926388888889</v>
      </c>
      <c r="B26940" s="318">
        <v>42360.582000000002</v>
      </c>
      <c r="C26940" s="318">
        <f t="shared" si="613"/>
        <v>0.22100000000500586</v>
      </c>
      <c r="D26940" s="419">
        <f t="shared" si="616"/>
        <v>0.11050000000250293</v>
      </c>
      <c r="H26940" s="406"/>
      <c r="J26940" s="82">
        <v>37</v>
      </c>
      <c r="K26940" s="320">
        <v>3</v>
      </c>
    </row>
    <row r="26941" spans="1:11" x14ac:dyDescent="0.3">
      <c r="A26941" s="341">
        <v>44152.968055555553</v>
      </c>
      <c r="B26941" s="318">
        <v>42360.81</v>
      </c>
      <c r="C26941" s="318">
        <f t="shared" si="613"/>
        <v>0.22799999999551801</v>
      </c>
      <c r="D26941" s="419">
        <f t="shared" si="616"/>
        <v>0.11399999999775901</v>
      </c>
      <c r="E26941" s="336">
        <f>SUM(C26918:C26941)*7.4805194805</f>
        <v>41.718857142729775</v>
      </c>
      <c r="F26941" s="324">
        <f>AVERAGE(D26918:D26941)</f>
        <v>0.11618749999994786</v>
      </c>
      <c r="G26941" s="324">
        <f>_xlfn.STDEV.S(D26918:D26941)</f>
        <v>3.6943332042154689E-3</v>
      </c>
      <c r="H26941" s="406"/>
      <c r="J26941" s="82">
        <v>38</v>
      </c>
      <c r="K26941" s="321">
        <v>4</v>
      </c>
    </row>
    <row r="26942" spans="1:11" x14ac:dyDescent="0.3">
      <c r="A26942" s="341">
        <v>44153.009722222225</v>
      </c>
      <c r="B26942" s="318">
        <v>42361.048999999999</v>
      </c>
      <c r="C26942" s="318">
        <f t="shared" si="613"/>
        <v>0.23900000000139698</v>
      </c>
      <c r="D26942" s="419">
        <f t="shared" si="616"/>
        <v>0.11950000000069849</v>
      </c>
      <c r="H26942" s="406"/>
      <c r="J26942" s="82">
        <v>39</v>
      </c>
      <c r="K26942" s="391">
        <v>1</v>
      </c>
    </row>
    <row r="26943" spans="1:11" x14ac:dyDescent="0.3">
      <c r="A26943" s="341">
        <v>44153.051388888889</v>
      </c>
      <c r="B26943" s="318">
        <v>42361.286</v>
      </c>
      <c r="C26943" s="318">
        <f t="shared" si="613"/>
        <v>0.23700000000098953</v>
      </c>
      <c r="D26943" s="419">
        <f t="shared" si="616"/>
        <v>0.11850000000049477</v>
      </c>
      <c r="H26943" s="406"/>
      <c r="J26943" s="82">
        <v>40</v>
      </c>
      <c r="K26943" s="319">
        <v>2</v>
      </c>
    </row>
    <row r="26944" spans="1:11" x14ac:dyDescent="0.3">
      <c r="A26944" s="341">
        <v>44153.093055555553</v>
      </c>
      <c r="B26944" s="318">
        <v>42361.517</v>
      </c>
      <c r="C26944" s="318">
        <f t="shared" si="613"/>
        <v>0.23099999999976717</v>
      </c>
      <c r="D26944" s="419">
        <f t="shared" si="616"/>
        <v>0.11549999999988358</v>
      </c>
      <c r="H26944" s="406"/>
      <c r="J26944" s="82">
        <v>41</v>
      </c>
      <c r="K26944" s="320">
        <v>3</v>
      </c>
    </row>
    <row r="26945" spans="1:11" x14ac:dyDescent="0.3">
      <c r="A26945" s="341">
        <v>44153.134722222225</v>
      </c>
      <c r="B26945" s="318">
        <v>42361.743000000002</v>
      </c>
      <c r="C26945" s="318">
        <f t="shared" si="613"/>
        <v>0.22600000000238651</v>
      </c>
      <c r="D26945" s="419">
        <f t="shared" si="616"/>
        <v>0.11300000000119326</v>
      </c>
      <c r="H26945" s="406"/>
      <c r="J26945" s="82">
        <v>42</v>
      </c>
      <c r="K26945" s="321">
        <v>4</v>
      </c>
    </row>
    <row r="26946" spans="1:11" x14ac:dyDescent="0.3">
      <c r="A26946" s="341">
        <v>44153.176388888889</v>
      </c>
      <c r="B26946" s="318">
        <v>42361.985000000001</v>
      </c>
      <c r="C26946" s="318">
        <f t="shared" si="613"/>
        <v>0.24199999999837019</v>
      </c>
      <c r="D26946" s="419">
        <f t="shared" si="616"/>
        <v>0.12099999999918509</v>
      </c>
      <c r="H26946" s="406"/>
      <c r="J26946" s="82">
        <v>43</v>
      </c>
      <c r="K26946" s="391">
        <v>1</v>
      </c>
    </row>
    <row r="26947" spans="1:11" x14ac:dyDescent="0.3">
      <c r="A26947" s="341">
        <v>44153.218055555553</v>
      </c>
      <c r="B26947" s="318">
        <v>42362.228000000003</v>
      </c>
      <c r="C26947" s="318">
        <f t="shared" si="613"/>
        <v>0.24300000000221189</v>
      </c>
      <c r="D26947" s="419">
        <f t="shared" si="616"/>
        <v>0.12150000000110595</v>
      </c>
      <c r="H26947" s="406"/>
      <c r="J26947" s="82">
        <v>44</v>
      </c>
      <c r="K26947" s="319">
        <v>2</v>
      </c>
    </row>
    <row r="26948" spans="1:11" x14ac:dyDescent="0.3">
      <c r="A26948" s="341">
        <v>44153.259722222225</v>
      </c>
      <c r="B26948" s="318">
        <v>42362.461000000003</v>
      </c>
      <c r="C26948" s="318">
        <f t="shared" si="613"/>
        <v>0.23300000000017462</v>
      </c>
      <c r="D26948" s="419">
        <f t="shared" si="616"/>
        <v>0.11650000000008731</v>
      </c>
      <c r="H26948" s="406"/>
      <c r="J26948" s="82">
        <v>45</v>
      </c>
      <c r="K26948" s="320">
        <v>3</v>
      </c>
    </row>
    <row r="26949" spans="1:11" x14ac:dyDescent="0.3">
      <c r="A26949" s="341">
        <v>44153.301388888889</v>
      </c>
      <c r="B26949" s="318">
        <v>42362.692000000003</v>
      </c>
      <c r="C26949" s="318">
        <f t="shared" si="613"/>
        <v>0.23099999999976717</v>
      </c>
      <c r="D26949" s="419">
        <f t="shared" si="616"/>
        <v>0.11549999999988358</v>
      </c>
      <c r="H26949" s="406"/>
      <c r="J26949" s="82">
        <v>46</v>
      </c>
      <c r="K26949" s="321">
        <v>4</v>
      </c>
    </row>
    <row r="26950" spans="1:11" x14ac:dyDescent="0.3">
      <c r="A26950" s="341">
        <v>44153.343055555553</v>
      </c>
      <c r="B26950" s="318">
        <v>42362.932000000001</v>
      </c>
      <c r="C26950" s="318">
        <f t="shared" si="613"/>
        <v>0.23999999999796273</v>
      </c>
      <c r="D26950" s="419">
        <f t="shared" si="616"/>
        <v>0.11999999999898137</v>
      </c>
      <c r="H26950" s="406"/>
      <c r="J26950" s="82">
        <v>47</v>
      </c>
      <c r="K26950" s="391">
        <v>1</v>
      </c>
    </row>
    <row r="26951" spans="1:11" x14ac:dyDescent="0.3">
      <c r="A26951" s="341">
        <v>44153.384722222225</v>
      </c>
      <c r="B26951" s="318">
        <v>42363.178</v>
      </c>
      <c r="C26951" s="318">
        <f t="shared" si="613"/>
        <v>0.24599999999918509</v>
      </c>
      <c r="D26951" s="419">
        <f t="shared" si="616"/>
        <v>0.12299999999959255</v>
      </c>
      <c r="H26951" s="406"/>
      <c r="J26951" s="82">
        <v>48</v>
      </c>
      <c r="K26951" s="319">
        <v>2</v>
      </c>
    </row>
    <row r="26952" spans="1:11" x14ac:dyDescent="0.3">
      <c r="A26952" s="341">
        <v>44153.426388888889</v>
      </c>
      <c r="B26952" s="318">
        <v>42363.408000000003</v>
      </c>
      <c r="C26952" s="318">
        <f t="shared" si="613"/>
        <v>0.23000000000320142</v>
      </c>
      <c r="D26952" s="419">
        <f t="shared" si="616"/>
        <v>0.11500000000160071</v>
      </c>
      <c r="H26952" s="406"/>
      <c r="J26952" s="82">
        <v>49</v>
      </c>
      <c r="K26952" s="320">
        <v>3</v>
      </c>
    </row>
    <row r="26953" spans="1:11" x14ac:dyDescent="0.3">
      <c r="A26953" s="341">
        <v>44153.468055555553</v>
      </c>
      <c r="B26953" s="318">
        <v>42363.631999999998</v>
      </c>
      <c r="C26953" s="318">
        <f t="shared" si="613"/>
        <v>0.2239999999947031</v>
      </c>
      <c r="D26953" s="419">
        <f t="shared" si="616"/>
        <v>0.11199999999735155</v>
      </c>
      <c r="H26953" s="406"/>
      <c r="J26953" s="82">
        <v>50</v>
      </c>
      <c r="K26953" s="321">
        <v>4</v>
      </c>
    </row>
    <row r="26954" spans="1:11" x14ac:dyDescent="0.3">
      <c r="A26954" s="341">
        <v>44153.509722222225</v>
      </c>
      <c r="B26954" s="318">
        <v>42363.868999999999</v>
      </c>
      <c r="C26954" s="318">
        <f t="shared" si="613"/>
        <v>0.23700000000098953</v>
      </c>
      <c r="D26954" s="419">
        <f t="shared" si="616"/>
        <v>0.11850000000049477</v>
      </c>
      <c r="H26954" s="406"/>
      <c r="J26954" s="82">
        <v>51</v>
      </c>
      <c r="K26954" s="391">
        <v>1</v>
      </c>
    </row>
    <row r="26955" spans="1:11" x14ac:dyDescent="0.3">
      <c r="A26955" s="341">
        <v>44153.551388888889</v>
      </c>
      <c r="B26955" s="318">
        <v>42364.11</v>
      </c>
      <c r="C26955" s="318">
        <f t="shared" si="613"/>
        <v>0.24100000000180444</v>
      </c>
      <c r="D26955" s="419">
        <f t="shared" si="616"/>
        <v>0.12050000000090222</v>
      </c>
      <c r="H26955" s="406"/>
      <c r="J26955" s="82">
        <v>52</v>
      </c>
      <c r="K26955" s="319">
        <v>2</v>
      </c>
    </row>
    <row r="26956" spans="1:11" x14ac:dyDescent="0.3">
      <c r="A26956" s="341">
        <v>44153.593055555553</v>
      </c>
      <c r="B26956" s="318">
        <v>42364.341</v>
      </c>
      <c r="C26956" s="318">
        <f t="shared" si="613"/>
        <v>0.23099999999976717</v>
      </c>
      <c r="D26956" s="419">
        <f t="shared" si="616"/>
        <v>0.11549999999988358</v>
      </c>
      <c r="H26956" s="406"/>
      <c r="J26956" s="82">
        <v>53</v>
      </c>
      <c r="K26956" s="320">
        <v>3</v>
      </c>
    </row>
    <row r="26957" spans="1:11" x14ac:dyDescent="0.3">
      <c r="A26957" s="341">
        <v>44153.634722222225</v>
      </c>
      <c r="B26957" s="318">
        <v>42364.57</v>
      </c>
      <c r="C26957" s="318">
        <f t="shared" si="613"/>
        <v>0.22899999999935972</v>
      </c>
      <c r="D26957" s="419">
        <f t="shared" si="616"/>
        <v>0.11449999999967986</v>
      </c>
      <c r="H26957" s="406"/>
      <c r="J26957" s="82">
        <v>54</v>
      </c>
      <c r="K26957" s="321">
        <v>4</v>
      </c>
    </row>
    <row r="26958" spans="1:11" x14ac:dyDescent="0.3">
      <c r="A26958" s="341">
        <v>44153.676388888889</v>
      </c>
      <c r="B26958" s="318">
        <v>42364.798000000003</v>
      </c>
      <c r="C26958" s="318">
        <f t="shared" si="613"/>
        <v>0.22800000000279397</v>
      </c>
      <c r="D26958" s="419">
        <f t="shared" si="616"/>
        <v>0.11400000000139698</v>
      </c>
      <c r="H26958" s="406"/>
      <c r="J26958" s="82">
        <v>55</v>
      </c>
      <c r="K26958" s="391">
        <v>1</v>
      </c>
    </row>
    <row r="26959" spans="1:11" x14ac:dyDescent="0.3">
      <c r="A26959" s="341">
        <v>44153.718055555553</v>
      </c>
      <c r="B26959" s="318">
        <v>42365.03</v>
      </c>
      <c r="C26959" s="318">
        <f t="shared" si="613"/>
        <v>0.23199999999633292</v>
      </c>
      <c r="D26959" s="419">
        <f t="shared" si="616"/>
        <v>0.11599999999816646</v>
      </c>
      <c r="H26959" s="406"/>
      <c r="J26959" s="82">
        <v>56</v>
      </c>
      <c r="K26959" s="319">
        <v>2</v>
      </c>
    </row>
    <row r="26960" spans="1:11" x14ac:dyDescent="0.3">
      <c r="A26960" s="341">
        <v>44153.759722222225</v>
      </c>
      <c r="B26960" s="318">
        <v>42365.260999999999</v>
      </c>
      <c r="C26960" s="318">
        <f t="shared" si="613"/>
        <v>0.23099999999976717</v>
      </c>
      <c r="D26960" s="419">
        <f t="shared" si="616"/>
        <v>0.11549999999988358</v>
      </c>
      <c r="H26960" s="406"/>
      <c r="J26960" s="82">
        <v>57</v>
      </c>
      <c r="K26960" s="320">
        <v>3</v>
      </c>
    </row>
    <row r="26961" spans="1:11" x14ac:dyDescent="0.3">
      <c r="A26961" s="341">
        <v>44153.801388888889</v>
      </c>
      <c r="B26961" s="318">
        <v>42365.485000000001</v>
      </c>
      <c r="C26961" s="318">
        <f t="shared" si="613"/>
        <v>0.22400000000197906</v>
      </c>
      <c r="D26961" s="419">
        <f t="shared" si="616"/>
        <v>0.11200000000098953</v>
      </c>
      <c r="H26961" s="406"/>
      <c r="J26961" s="82">
        <v>58</v>
      </c>
      <c r="K26961" s="321">
        <v>4</v>
      </c>
    </row>
    <row r="26962" spans="1:11" x14ac:dyDescent="0.3">
      <c r="A26962" s="341">
        <v>44153.843055555553</v>
      </c>
      <c r="B26962" s="318">
        <v>42365.705999999998</v>
      </c>
      <c r="C26962" s="318">
        <f t="shared" si="613"/>
        <v>0.2209999999977299</v>
      </c>
      <c r="D26962" s="419">
        <f t="shared" ref="D26962:D27025" si="617">C26962/2</f>
        <v>0.11049999999886495</v>
      </c>
      <c r="H26962" s="406"/>
      <c r="J26962" s="82">
        <v>59</v>
      </c>
      <c r="K26962" s="391">
        <v>1</v>
      </c>
    </row>
    <row r="26963" spans="1:11" x14ac:dyDescent="0.3">
      <c r="A26963" s="341">
        <v>44153.884722222225</v>
      </c>
      <c r="B26963" s="318">
        <v>42365.936999999998</v>
      </c>
      <c r="C26963" s="318">
        <f t="shared" ref="C26963:C27200" si="618">B26963-B26962</f>
        <v>0.23099999999976717</v>
      </c>
      <c r="D26963" s="419">
        <f t="shared" si="617"/>
        <v>0.11549999999988358</v>
      </c>
      <c r="H26963" s="406"/>
      <c r="J26963" s="82">
        <v>60</v>
      </c>
      <c r="K26963" s="319">
        <v>2</v>
      </c>
    </row>
    <row r="26964" spans="1:11" x14ac:dyDescent="0.3">
      <c r="A26964" s="341">
        <v>44153.926388888889</v>
      </c>
      <c r="B26964" s="318">
        <v>42366.169000000002</v>
      </c>
      <c r="C26964" s="318">
        <f t="shared" si="618"/>
        <v>0.23200000000360887</v>
      </c>
      <c r="D26964" s="419">
        <f t="shared" si="617"/>
        <v>0.11600000000180444</v>
      </c>
      <c r="H26964" s="406"/>
      <c r="J26964" s="82">
        <v>61</v>
      </c>
      <c r="K26964" s="320">
        <v>3</v>
      </c>
    </row>
    <row r="26965" spans="1:11" x14ac:dyDescent="0.3">
      <c r="A26965" s="341">
        <v>44153.968055555553</v>
      </c>
      <c r="B26965" s="318">
        <v>42366.398999999998</v>
      </c>
      <c r="C26965" s="318">
        <f t="shared" si="618"/>
        <v>0.22999999999592546</v>
      </c>
      <c r="D26965" s="419">
        <f t="shared" si="617"/>
        <v>0.11499999999796273</v>
      </c>
      <c r="E26965" s="336">
        <f>SUM(C26942:C26965)*7.4805194805</f>
        <v>41.808623376514063</v>
      </c>
      <c r="F26965" s="324">
        <f>AVERAGE(D26942:D26965)</f>
        <v>0.11643749999999879</v>
      </c>
      <c r="G26965" s="324">
        <f>_xlfn.STDEV.S(D26942:D26965)</f>
        <v>3.2414184363160317E-3</v>
      </c>
      <c r="H26965" s="406"/>
      <c r="J26965" s="82">
        <v>62</v>
      </c>
      <c r="K26965" s="321">
        <v>4</v>
      </c>
    </row>
    <row r="26966" spans="1:11" x14ac:dyDescent="0.3">
      <c r="A26966" s="341">
        <v>44154.009722222225</v>
      </c>
      <c r="B26966" s="318">
        <v>42366.622000000003</v>
      </c>
      <c r="C26966" s="318">
        <f t="shared" si="618"/>
        <v>0.22300000000541331</v>
      </c>
      <c r="D26966" s="419">
        <f t="shared" si="617"/>
        <v>0.11150000000270666</v>
      </c>
      <c r="H26966" s="406"/>
      <c r="J26966" s="82">
        <v>63</v>
      </c>
      <c r="K26966" s="391">
        <v>1</v>
      </c>
    </row>
    <row r="26967" spans="1:11" x14ac:dyDescent="0.3">
      <c r="A26967" s="341">
        <v>44154.051388888889</v>
      </c>
      <c r="B26967" s="318">
        <v>42366.853000000003</v>
      </c>
      <c r="C26967" s="318">
        <f t="shared" si="618"/>
        <v>0.23099999999976717</v>
      </c>
      <c r="D26967" s="419">
        <f t="shared" si="617"/>
        <v>0.11549999999988358</v>
      </c>
      <c r="H26967" s="406"/>
      <c r="J26967" s="82">
        <v>64</v>
      </c>
      <c r="K26967" s="319">
        <v>2</v>
      </c>
    </row>
    <row r="26968" spans="1:11" x14ac:dyDescent="0.3">
      <c r="A26968" s="341">
        <v>44154.093055555553</v>
      </c>
      <c r="B26968" s="318">
        <v>42367.091999999997</v>
      </c>
      <c r="C26968" s="318">
        <f t="shared" si="618"/>
        <v>0.23899999999412103</v>
      </c>
      <c r="D26968" s="419">
        <f t="shared" si="617"/>
        <v>0.11949999999706051</v>
      </c>
      <c r="H26968" s="406"/>
      <c r="J26968" s="82">
        <v>65</v>
      </c>
      <c r="K26968" s="320">
        <v>3</v>
      </c>
    </row>
    <row r="26969" spans="1:11" x14ac:dyDescent="0.3">
      <c r="A26969" s="341">
        <v>44154.134722222225</v>
      </c>
      <c r="B26969" s="318">
        <v>42367.33</v>
      </c>
      <c r="C26969" s="318">
        <f t="shared" si="618"/>
        <v>0.23800000000483124</v>
      </c>
      <c r="D26969" s="419">
        <f t="shared" si="617"/>
        <v>0.11900000000241562</v>
      </c>
      <c r="H26969" s="406"/>
      <c r="J26969" s="82">
        <v>66</v>
      </c>
      <c r="K26969" s="321">
        <v>4</v>
      </c>
    </row>
    <row r="26970" spans="1:11" x14ac:dyDescent="0.3">
      <c r="A26970" s="341">
        <v>44154.176388888889</v>
      </c>
      <c r="B26970" s="318">
        <v>42367.567999999999</v>
      </c>
      <c r="C26970" s="318">
        <f t="shared" si="618"/>
        <v>0.23799999999755528</v>
      </c>
      <c r="D26970" s="419">
        <f t="shared" si="617"/>
        <v>0.11899999999877764</v>
      </c>
      <c r="H26970" s="406"/>
      <c r="J26970" s="82">
        <v>67</v>
      </c>
      <c r="K26970" s="391">
        <v>1</v>
      </c>
    </row>
    <row r="26971" spans="1:11" x14ac:dyDescent="0.3">
      <c r="A26971" s="341">
        <v>44154.218055555553</v>
      </c>
      <c r="B26971" s="318">
        <v>42367.798999999999</v>
      </c>
      <c r="C26971" s="318">
        <f t="shared" si="618"/>
        <v>0.23099999999976717</v>
      </c>
      <c r="D26971" s="419">
        <f t="shared" si="617"/>
        <v>0.11549999999988358</v>
      </c>
      <c r="H26971" s="406"/>
      <c r="J26971" s="82">
        <v>68</v>
      </c>
      <c r="K26971" s="319">
        <v>2</v>
      </c>
    </row>
    <row r="26972" spans="1:11" x14ac:dyDescent="0.3">
      <c r="A26972" s="341">
        <v>44154.259722222225</v>
      </c>
      <c r="B26972" s="318">
        <v>42368.035000000003</v>
      </c>
      <c r="C26972" s="318">
        <f t="shared" si="618"/>
        <v>0.23600000000442378</v>
      </c>
      <c r="D26972" s="419">
        <f t="shared" si="617"/>
        <v>0.11800000000221189</v>
      </c>
      <c r="H26972" s="406"/>
      <c r="J26972" s="82">
        <v>69</v>
      </c>
      <c r="K26972" s="320">
        <v>3</v>
      </c>
    </row>
    <row r="26973" spans="1:11" x14ac:dyDescent="0.3">
      <c r="A26973" s="341">
        <v>44154.301388888889</v>
      </c>
      <c r="B26973" s="318">
        <v>42368.273000000001</v>
      </c>
      <c r="C26973" s="318">
        <f t="shared" si="618"/>
        <v>0.23799999999755528</v>
      </c>
      <c r="D26973" s="419">
        <f t="shared" si="617"/>
        <v>0.11899999999877764</v>
      </c>
      <c r="H26973" s="406"/>
      <c r="J26973" s="82">
        <v>70</v>
      </c>
      <c r="K26973" s="321">
        <v>4</v>
      </c>
    </row>
    <row r="26974" spans="1:11" x14ac:dyDescent="0.3">
      <c r="A26974" s="341">
        <v>44154.343055555553</v>
      </c>
      <c r="B26974" s="318">
        <v>42368.512000000002</v>
      </c>
      <c r="C26974" s="318">
        <f t="shared" si="618"/>
        <v>0.23900000000139698</v>
      </c>
      <c r="D26974" s="419">
        <f t="shared" si="617"/>
        <v>0.11950000000069849</v>
      </c>
      <c r="H26974" s="406"/>
      <c r="J26974" s="82">
        <v>71</v>
      </c>
      <c r="K26974" s="391">
        <v>1</v>
      </c>
    </row>
    <row r="26975" spans="1:11" x14ac:dyDescent="0.3">
      <c r="A26975" s="341">
        <v>44154.384722222225</v>
      </c>
      <c r="B26975" s="318">
        <v>42368.741999999998</v>
      </c>
      <c r="C26975" s="318">
        <f t="shared" si="618"/>
        <v>0.22999999999592546</v>
      </c>
      <c r="D26975" s="419">
        <f t="shared" si="617"/>
        <v>0.11499999999796273</v>
      </c>
      <c r="H26975" s="406"/>
      <c r="J26975" s="82">
        <v>72</v>
      </c>
      <c r="K26975" s="319">
        <v>2</v>
      </c>
    </row>
    <row r="26976" spans="1:11" x14ac:dyDescent="0.3">
      <c r="A26976" s="341">
        <v>44154.426388888889</v>
      </c>
      <c r="B26976" s="318">
        <v>42368.982000000004</v>
      </c>
      <c r="C26976" s="318">
        <f t="shared" si="618"/>
        <v>0.24000000000523869</v>
      </c>
      <c r="D26976" s="419">
        <f t="shared" si="617"/>
        <v>0.12000000000261934</v>
      </c>
      <c r="H26976" s="406"/>
      <c r="J26976" s="82">
        <v>73</v>
      </c>
      <c r="K26976" s="320">
        <v>3</v>
      </c>
    </row>
    <row r="26977" spans="1:11" x14ac:dyDescent="0.3">
      <c r="A26977" s="341">
        <v>44154.468055555553</v>
      </c>
      <c r="B26977" s="318">
        <v>42369.22</v>
      </c>
      <c r="C26977" s="318">
        <f t="shared" si="618"/>
        <v>0.23799999999755528</v>
      </c>
      <c r="D26977" s="419">
        <f t="shared" si="617"/>
        <v>0.11899999999877764</v>
      </c>
      <c r="H26977" s="406"/>
      <c r="J26977" s="82">
        <v>74</v>
      </c>
      <c r="K26977" s="321">
        <v>4</v>
      </c>
    </row>
    <row r="26978" spans="1:11" x14ac:dyDescent="0.3">
      <c r="A26978" s="341">
        <v>44154.509722222225</v>
      </c>
      <c r="B26978" s="318">
        <v>42369.451000000001</v>
      </c>
      <c r="C26978" s="318">
        <f t="shared" si="618"/>
        <v>0.23099999999976717</v>
      </c>
      <c r="D26978" s="419">
        <f t="shared" si="617"/>
        <v>0.11549999999988358</v>
      </c>
      <c r="H26978" s="406"/>
      <c r="J26978" s="82">
        <v>75</v>
      </c>
      <c r="K26978" s="391">
        <v>1</v>
      </c>
    </row>
    <row r="26979" spans="1:11" x14ac:dyDescent="0.3">
      <c r="A26979" s="341">
        <v>44154.551388888889</v>
      </c>
      <c r="B26979" s="318">
        <v>42369.678</v>
      </c>
      <c r="C26979" s="318">
        <f t="shared" si="618"/>
        <v>0.22699999999895226</v>
      </c>
      <c r="D26979" s="419">
        <f t="shared" si="617"/>
        <v>0.11349999999947613</v>
      </c>
      <c r="H26979" s="406"/>
      <c r="J26979" s="82">
        <v>76</v>
      </c>
      <c r="K26979" s="319">
        <v>2</v>
      </c>
    </row>
    <row r="26980" spans="1:11" x14ac:dyDescent="0.3">
      <c r="A26980" s="341">
        <v>44154.593055555553</v>
      </c>
      <c r="B26980" s="318">
        <v>42369.909</v>
      </c>
      <c r="C26980" s="318">
        <f t="shared" si="618"/>
        <v>0.23099999999976717</v>
      </c>
      <c r="D26980" s="419">
        <f t="shared" si="617"/>
        <v>0.11549999999988358</v>
      </c>
      <c r="H26980" s="406"/>
      <c r="J26980" s="82">
        <v>77</v>
      </c>
      <c r="K26980" s="320">
        <v>3</v>
      </c>
    </row>
    <row r="26981" spans="1:11" x14ac:dyDescent="0.3">
      <c r="A26981" s="341">
        <v>44154.634722222225</v>
      </c>
      <c r="B26981" s="318">
        <v>42370.142</v>
      </c>
      <c r="C26981" s="318">
        <f t="shared" si="618"/>
        <v>0.23300000000017462</v>
      </c>
      <c r="D26981" s="419">
        <f t="shared" si="617"/>
        <v>0.11650000000008731</v>
      </c>
      <c r="H26981" s="406"/>
      <c r="J26981" s="82">
        <v>78</v>
      </c>
      <c r="K26981" s="321">
        <v>4</v>
      </c>
    </row>
    <row r="26982" spans="1:11" x14ac:dyDescent="0.3">
      <c r="A26982" s="341">
        <v>44154.676388888889</v>
      </c>
      <c r="B26982" s="318">
        <v>42370.375</v>
      </c>
      <c r="C26982" s="318">
        <f t="shared" si="618"/>
        <v>0.23300000000017462</v>
      </c>
      <c r="D26982" s="419">
        <f t="shared" si="617"/>
        <v>0.11650000000008731</v>
      </c>
      <c r="H26982" s="406"/>
      <c r="J26982" s="82">
        <v>79</v>
      </c>
      <c r="K26982" s="391">
        <v>1</v>
      </c>
    </row>
    <row r="26983" spans="1:11" x14ac:dyDescent="0.3">
      <c r="A26983" s="341">
        <v>44154.718055555553</v>
      </c>
      <c r="B26983" s="318">
        <v>42370.601999999999</v>
      </c>
      <c r="C26983" s="318">
        <f t="shared" si="618"/>
        <v>0.22699999999895226</v>
      </c>
      <c r="D26983" s="419">
        <f t="shared" si="617"/>
        <v>0.11349999999947613</v>
      </c>
      <c r="H26983" s="406"/>
      <c r="J26983" s="82">
        <v>80</v>
      </c>
      <c r="K26983" s="319">
        <v>2</v>
      </c>
    </row>
    <row r="26984" spans="1:11" x14ac:dyDescent="0.3">
      <c r="A26984" s="341">
        <v>44154.759722222225</v>
      </c>
      <c r="B26984" s="318">
        <v>42370.822</v>
      </c>
      <c r="C26984" s="318">
        <f t="shared" si="618"/>
        <v>0.22000000000116415</v>
      </c>
      <c r="D26984" s="419">
        <f t="shared" si="617"/>
        <v>0.11000000000058208</v>
      </c>
      <c r="H26984" s="406"/>
      <c r="J26984" s="82">
        <v>81</v>
      </c>
      <c r="K26984" s="320">
        <v>3</v>
      </c>
    </row>
    <row r="26985" spans="1:11" x14ac:dyDescent="0.3">
      <c r="A26985" s="341">
        <v>44154.801388888889</v>
      </c>
      <c r="B26985" s="318">
        <v>42371.052000000003</v>
      </c>
      <c r="C26985" s="318">
        <f t="shared" si="618"/>
        <v>0.23000000000320142</v>
      </c>
      <c r="D26985" s="419">
        <f t="shared" si="617"/>
        <v>0.11500000000160071</v>
      </c>
      <c r="H26985" s="406"/>
      <c r="J26985" s="82">
        <v>82</v>
      </c>
      <c r="K26985" s="321">
        <v>4</v>
      </c>
    </row>
    <row r="26986" spans="1:11" x14ac:dyDescent="0.3">
      <c r="A26986" s="341">
        <v>44154.843055555553</v>
      </c>
      <c r="B26986" s="318">
        <v>42371.281999999999</v>
      </c>
      <c r="C26986" s="318">
        <f t="shared" si="618"/>
        <v>0.22999999999592546</v>
      </c>
      <c r="D26986" s="419">
        <f t="shared" si="617"/>
        <v>0.11499999999796273</v>
      </c>
      <c r="H26986" s="406"/>
      <c r="J26986" s="82">
        <v>83</v>
      </c>
      <c r="K26986" s="391">
        <v>1</v>
      </c>
    </row>
    <row r="26987" spans="1:11" x14ac:dyDescent="0.3">
      <c r="A26987" s="341">
        <v>44154.884722222225</v>
      </c>
      <c r="B26987" s="318">
        <v>42371.508999999998</v>
      </c>
      <c r="C26987" s="318">
        <f t="shared" si="618"/>
        <v>0.22699999999895226</v>
      </c>
      <c r="D26987" s="419">
        <f t="shared" si="617"/>
        <v>0.11349999999947613</v>
      </c>
      <c r="H26987" s="406"/>
      <c r="J26987" s="82">
        <v>84</v>
      </c>
      <c r="K26987" s="319">
        <v>2</v>
      </c>
    </row>
    <row r="26988" spans="1:11" x14ac:dyDescent="0.3">
      <c r="A26988" s="341">
        <v>44154.926388888889</v>
      </c>
      <c r="B26988" s="318">
        <v>42371.728000000003</v>
      </c>
      <c r="C26988" s="318">
        <f t="shared" si="618"/>
        <v>0.21900000000459841</v>
      </c>
      <c r="D26988" s="419">
        <f t="shared" si="617"/>
        <v>0.1095000000022992</v>
      </c>
      <c r="H26988" s="406"/>
      <c r="J26988" s="82">
        <v>85</v>
      </c>
      <c r="K26988" s="320">
        <v>3</v>
      </c>
    </row>
    <row r="26989" spans="1:11" x14ac:dyDescent="0.3">
      <c r="A26989" s="341">
        <v>44154.968055555553</v>
      </c>
      <c r="B26989" s="318">
        <v>42371.953000000001</v>
      </c>
      <c r="C26989" s="318">
        <f t="shared" si="618"/>
        <v>0.22499999999854481</v>
      </c>
      <c r="D26989" s="419">
        <f t="shared" si="617"/>
        <v>0.1124999999992724</v>
      </c>
      <c r="E26989" s="336">
        <f>SUM(C26966:C26989)*7.4805194805</f>
        <v>41.546805194724868</v>
      </c>
      <c r="F26989" s="324">
        <f>AVERAGE(D26966:D26989)</f>
        <v>0.11570833333341095</v>
      </c>
      <c r="G26989" s="324">
        <f>_xlfn.STDEV.S(D26966:D26989)</f>
        <v>3.0392957801204335E-3</v>
      </c>
      <c r="H26989" s="406"/>
      <c r="J26989" s="82">
        <v>86</v>
      </c>
      <c r="K26989" s="321">
        <v>4</v>
      </c>
    </row>
    <row r="26990" spans="1:11" x14ac:dyDescent="0.3">
      <c r="A26990" s="341">
        <v>44155.009722222225</v>
      </c>
      <c r="B26990" s="318">
        <v>42372.19</v>
      </c>
      <c r="C26990" s="318">
        <f t="shared" si="618"/>
        <v>0.23700000000098953</v>
      </c>
      <c r="D26990" s="419">
        <f t="shared" si="617"/>
        <v>0.11850000000049477</v>
      </c>
      <c r="H26990" s="406"/>
      <c r="J26990" s="82">
        <v>87</v>
      </c>
      <c r="K26990" s="391">
        <v>1</v>
      </c>
    </row>
    <row r="26991" spans="1:11" x14ac:dyDescent="0.3">
      <c r="A26991" s="341">
        <v>44155.051388888889</v>
      </c>
      <c r="B26991" s="318">
        <v>42372.42</v>
      </c>
      <c r="C26991" s="318">
        <f t="shared" si="618"/>
        <v>0.22999999999592546</v>
      </c>
      <c r="D26991" s="419">
        <f t="shared" si="617"/>
        <v>0.11499999999796273</v>
      </c>
      <c r="H26991" s="406"/>
      <c r="J26991" s="82">
        <v>88</v>
      </c>
      <c r="K26991" s="319">
        <v>2</v>
      </c>
    </row>
    <row r="26992" spans="1:11" x14ac:dyDescent="0.3">
      <c r="A26992" s="341">
        <v>44155.093055555553</v>
      </c>
      <c r="B26992" s="318">
        <v>42372.639000000003</v>
      </c>
      <c r="C26992" s="318">
        <f t="shared" si="618"/>
        <v>0.21900000000459841</v>
      </c>
      <c r="D26992" s="419">
        <f t="shared" si="617"/>
        <v>0.1095000000022992</v>
      </c>
      <c r="H26992" s="406"/>
      <c r="J26992" s="82">
        <v>89</v>
      </c>
      <c r="K26992" s="320">
        <v>3</v>
      </c>
    </row>
    <row r="26993" spans="1:12" x14ac:dyDescent="0.3">
      <c r="A26993" s="341">
        <v>44155.134722222225</v>
      </c>
      <c r="B26993" s="318">
        <v>42372.868000000002</v>
      </c>
      <c r="C26993" s="318">
        <f t="shared" si="618"/>
        <v>0.22899999999935972</v>
      </c>
      <c r="D26993" s="419">
        <f t="shared" si="617"/>
        <v>0.11449999999967986</v>
      </c>
      <c r="H26993" s="406"/>
      <c r="J26993" s="82">
        <v>90</v>
      </c>
      <c r="K26993" s="321">
        <v>4</v>
      </c>
    </row>
    <row r="26994" spans="1:12" x14ac:dyDescent="0.3">
      <c r="A26994" s="341">
        <v>44155.176388888889</v>
      </c>
      <c r="B26994" s="318">
        <v>42373.11</v>
      </c>
      <c r="C26994" s="318">
        <f t="shared" si="618"/>
        <v>0.24199999999837019</v>
      </c>
      <c r="D26994" s="419">
        <f t="shared" si="617"/>
        <v>0.12099999999918509</v>
      </c>
      <c r="H26994" s="406"/>
      <c r="J26994" s="82">
        <v>91</v>
      </c>
      <c r="K26994" s="391">
        <v>1</v>
      </c>
    </row>
    <row r="26995" spans="1:12" x14ac:dyDescent="0.3">
      <c r="A26995" s="341">
        <v>44155.218055555553</v>
      </c>
      <c r="B26995" s="318">
        <v>42373.351000000002</v>
      </c>
      <c r="C26995" s="318">
        <f t="shared" si="618"/>
        <v>0.24100000000180444</v>
      </c>
      <c r="D26995" s="419">
        <f t="shared" si="617"/>
        <v>0.12050000000090222</v>
      </c>
      <c r="H26995" s="406"/>
      <c r="J26995" s="82">
        <v>92</v>
      </c>
      <c r="K26995" s="319">
        <v>2</v>
      </c>
    </row>
    <row r="26996" spans="1:12" x14ac:dyDescent="0.3">
      <c r="A26996" s="341">
        <v>44155.259722222225</v>
      </c>
      <c r="B26996" s="318">
        <v>42373.582000000002</v>
      </c>
      <c r="C26996" s="318">
        <f t="shared" si="618"/>
        <v>0.23099999999976717</v>
      </c>
      <c r="D26996" s="419">
        <f t="shared" si="617"/>
        <v>0.11549999999988358</v>
      </c>
      <c r="H26996" s="406"/>
      <c r="J26996" s="82">
        <v>93</v>
      </c>
      <c r="K26996" s="320">
        <v>3</v>
      </c>
    </row>
    <row r="26997" spans="1:12" x14ac:dyDescent="0.3">
      <c r="A26997" s="341">
        <v>44155.301388888889</v>
      </c>
      <c r="B26997" s="318">
        <v>42373.815999999999</v>
      </c>
      <c r="C26997" s="318">
        <f t="shared" si="618"/>
        <v>0.23399999999674037</v>
      </c>
      <c r="D26997" s="419">
        <f t="shared" si="617"/>
        <v>0.11699999999837019</v>
      </c>
      <c r="H26997" s="406"/>
      <c r="J26997" s="82">
        <v>94</v>
      </c>
      <c r="K26997" s="321">
        <v>4</v>
      </c>
    </row>
    <row r="26998" spans="1:12" x14ac:dyDescent="0.3">
      <c r="A26998" s="341">
        <v>44155.343055555553</v>
      </c>
      <c r="B26998" s="318">
        <v>42374.059000000001</v>
      </c>
      <c r="C26998" s="318">
        <f t="shared" si="618"/>
        <v>0.24300000000221189</v>
      </c>
      <c r="D26998" s="419">
        <f t="shared" si="617"/>
        <v>0.12150000000110595</v>
      </c>
      <c r="H26998" s="406"/>
      <c r="J26998" s="82">
        <v>95</v>
      </c>
      <c r="K26998" s="391">
        <v>1</v>
      </c>
    </row>
    <row r="26999" spans="1:12" x14ac:dyDescent="0.3">
      <c r="A26999" s="341">
        <v>44155.384722222225</v>
      </c>
      <c r="B26999" s="318">
        <v>42374.298000000003</v>
      </c>
      <c r="C26999" s="318">
        <f t="shared" si="618"/>
        <v>0.23900000000139698</v>
      </c>
      <c r="D26999" s="419">
        <f t="shared" si="617"/>
        <v>0.11950000000069849</v>
      </c>
      <c r="H26999" s="406"/>
      <c r="J26999" s="82">
        <v>96</v>
      </c>
      <c r="K26999" s="319">
        <v>2</v>
      </c>
    </row>
    <row r="27000" spans="1:12" x14ac:dyDescent="0.3">
      <c r="A27000" s="341">
        <v>44155.426388888889</v>
      </c>
      <c r="B27000" s="318">
        <v>42374.527999999998</v>
      </c>
      <c r="C27000" s="318">
        <f t="shared" si="618"/>
        <v>0.22999999999592546</v>
      </c>
      <c r="D27000" s="419">
        <f t="shared" si="617"/>
        <v>0.11499999999796273</v>
      </c>
      <c r="H27000" s="406"/>
      <c r="J27000" s="82">
        <v>97</v>
      </c>
      <c r="K27000" s="320">
        <v>3</v>
      </c>
    </row>
    <row r="27001" spans="1:12" x14ac:dyDescent="0.3">
      <c r="A27001" s="341">
        <v>44155.468055555553</v>
      </c>
      <c r="B27001" s="318">
        <v>42374.752</v>
      </c>
      <c r="C27001" s="318">
        <f t="shared" si="618"/>
        <v>0.22400000000197906</v>
      </c>
      <c r="D27001" s="419">
        <f t="shared" si="617"/>
        <v>0.11200000000098953</v>
      </c>
      <c r="H27001" s="406"/>
      <c r="J27001" s="82">
        <v>98</v>
      </c>
      <c r="K27001" s="321">
        <v>4</v>
      </c>
    </row>
    <row r="27002" spans="1:12" x14ac:dyDescent="0.3">
      <c r="A27002" s="341">
        <v>44155.509722222225</v>
      </c>
      <c r="B27002" s="318">
        <v>42374.991999999998</v>
      </c>
      <c r="C27002" s="318">
        <f t="shared" si="618"/>
        <v>0.23999999999796273</v>
      </c>
      <c r="D27002" s="419">
        <f t="shared" si="617"/>
        <v>0.11999999999898137</v>
      </c>
      <c r="H27002" s="406"/>
      <c r="J27002" s="82">
        <v>99</v>
      </c>
      <c r="K27002" s="391">
        <v>1</v>
      </c>
    </row>
    <row r="27003" spans="1:12" x14ac:dyDescent="0.3">
      <c r="A27003" s="341">
        <v>44155.551388888889</v>
      </c>
      <c r="B27003" s="318">
        <v>42375.237999999998</v>
      </c>
      <c r="C27003" s="318">
        <f t="shared" si="618"/>
        <v>0.24599999999918509</v>
      </c>
      <c r="D27003" s="419">
        <f t="shared" si="617"/>
        <v>0.12299999999959255</v>
      </c>
      <c r="H27003" s="406"/>
      <c r="J27003" s="82">
        <v>100</v>
      </c>
      <c r="K27003" s="319">
        <v>2</v>
      </c>
    </row>
    <row r="27004" spans="1:12" x14ac:dyDescent="0.3">
      <c r="A27004" s="341">
        <v>44155.585416666669</v>
      </c>
      <c r="B27004" s="318">
        <v>42375.468000000001</v>
      </c>
      <c r="C27004" s="318">
        <f t="shared" si="618"/>
        <v>0.23000000000320142</v>
      </c>
      <c r="D27004" s="419">
        <f t="shared" si="617"/>
        <v>0.11500000000160071</v>
      </c>
      <c r="H27004" s="406"/>
      <c r="J27004" s="82">
        <v>1</v>
      </c>
      <c r="K27004" s="320">
        <v>3</v>
      </c>
      <c r="L27004" s="54" t="s">
        <v>313</v>
      </c>
    </row>
    <row r="27005" spans="1:12" x14ac:dyDescent="0.3">
      <c r="A27005" s="341">
        <v>44155.627083333333</v>
      </c>
      <c r="B27005" s="318">
        <v>42375.688000000002</v>
      </c>
      <c r="C27005" s="318">
        <f t="shared" si="618"/>
        <v>0.22000000000116415</v>
      </c>
      <c r="D27005" s="419">
        <f t="shared" si="617"/>
        <v>0.11000000000058208</v>
      </c>
      <c r="H27005" s="406"/>
      <c r="J27005" s="82">
        <v>2</v>
      </c>
      <c r="K27005" s="321">
        <v>4</v>
      </c>
    </row>
    <row r="27006" spans="1:12" x14ac:dyDescent="0.3">
      <c r="A27006" s="341">
        <v>44155.668749999997</v>
      </c>
      <c r="B27006" s="318">
        <v>42375.919000000002</v>
      </c>
      <c r="C27006" s="318">
        <f t="shared" si="618"/>
        <v>0.23099999999976717</v>
      </c>
      <c r="D27006" s="419">
        <f t="shared" si="617"/>
        <v>0.11549999999988358</v>
      </c>
      <c r="H27006" s="406"/>
      <c r="J27006" s="82">
        <v>3</v>
      </c>
      <c r="K27006" s="391">
        <v>1</v>
      </c>
    </row>
    <row r="27007" spans="1:12" x14ac:dyDescent="0.3">
      <c r="A27007" s="341">
        <v>44155.710416666669</v>
      </c>
      <c r="B27007" s="318">
        <v>42376.159</v>
      </c>
      <c r="C27007" s="318">
        <f t="shared" si="618"/>
        <v>0.23999999999796273</v>
      </c>
      <c r="D27007" s="419">
        <f t="shared" si="617"/>
        <v>0.11999999999898137</v>
      </c>
      <c r="H27007" s="406"/>
      <c r="J27007" s="82">
        <v>4</v>
      </c>
      <c r="K27007" s="319">
        <v>2</v>
      </c>
    </row>
    <row r="27008" spans="1:12" x14ac:dyDescent="0.3">
      <c r="A27008" s="341">
        <v>44155.752083333333</v>
      </c>
      <c r="B27008" s="318">
        <v>42376.387000000002</v>
      </c>
      <c r="C27008" s="318">
        <f t="shared" si="618"/>
        <v>0.22800000000279397</v>
      </c>
      <c r="D27008" s="419">
        <f t="shared" si="617"/>
        <v>0.11400000000139698</v>
      </c>
      <c r="H27008" s="406"/>
      <c r="J27008" s="82">
        <v>5</v>
      </c>
      <c r="K27008" s="320">
        <v>3</v>
      </c>
    </row>
    <row r="27009" spans="1:11" x14ac:dyDescent="0.3">
      <c r="A27009" s="341">
        <v>44155.793749710647</v>
      </c>
      <c r="B27009" s="318">
        <v>42376.608</v>
      </c>
      <c r="C27009" s="318">
        <f t="shared" si="618"/>
        <v>0.2209999999977299</v>
      </c>
      <c r="D27009" s="419">
        <f t="shared" si="617"/>
        <v>0.11049999999886495</v>
      </c>
      <c r="H27009" s="406"/>
      <c r="J27009" s="82">
        <v>6</v>
      </c>
      <c r="K27009" s="321">
        <v>4</v>
      </c>
    </row>
    <row r="27010" spans="1:11" x14ac:dyDescent="0.3">
      <c r="A27010" s="341">
        <v>44155.835416319445</v>
      </c>
      <c r="B27010" s="318">
        <v>42376.83</v>
      </c>
      <c r="C27010" s="318">
        <f t="shared" si="618"/>
        <v>0.22200000000157161</v>
      </c>
      <c r="D27010" s="419">
        <f t="shared" si="617"/>
        <v>0.1110000000007858</v>
      </c>
      <c r="H27010" s="406"/>
      <c r="J27010" s="82">
        <v>7</v>
      </c>
      <c r="K27010" s="391">
        <v>1</v>
      </c>
    </row>
    <row r="27011" spans="1:11" x14ac:dyDescent="0.3">
      <c r="A27011" s="341">
        <v>44155.877082928244</v>
      </c>
      <c r="B27011" s="318">
        <v>42377.061000000002</v>
      </c>
      <c r="C27011" s="318">
        <f t="shared" si="618"/>
        <v>0.23099999999976717</v>
      </c>
      <c r="D27011" s="419">
        <f t="shared" si="617"/>
        <v>0.11549999999988358</v>
      </c>
      <c r="H27011" s="406"/>
      <c r="J27011" s="82">
        <v>8</v>
      </c>
      <c r="K27011" s="319">
        <v>2</v>
      </c>
    </row>
    <row r="27012" spans="1:11" x14ac:dyDescent="0.3">
      <c r="A27012" s="341">
        <v>44155.918749537035</v>
      </c>
      <c r="B27012" s="318">
        <v>42377.29</v>
      </c>
      <c r="C27012" s="318">
        <f t="shared" si="618"/>
        <v>0.22899999999935972</v>
      </c>
      <c r="D27012" s="419">
        <f t="shared" si="617"/>
        <v>0.11449999999967986</v>
      </c>
      <c r="H27012" s="406"/>
      <c r="J27012" s="82">
        <v>9</v>
      </c>
      <c r="K27012" s="320">
        <v>3</v>
      </c>
    </row>
    <row r="27013" spans="1:11" x14ac:dyDescent="0.3">
      <c r="A27013" s="341">
        <v>44155.960416145834</v>
      </c>
      <c r="B27013" s="318">
        <v>42377.510999999999</v>
      </c>
      <c r="C27013" s="318">
        <f t="shared" si="618"/>
        <v>0.2209999999977299</v>
      </c>
      <c r="D27013" s="419">
        <f t="shared" si="617"/>
        <v>0.11049999999886495</v>
      </c>
      <c r="E27013" s="336">
        <f>SUM(C26990:C27013)*7.4805194805</f>
        <v>41.576727272598532</v>
      </c>
      <c r="F27013" s="324">
        <f>AVERAGE(D26990:D27013)</f>
        <v>0.11579166666660967</v>
      </c>
      <c r="G27013" s="324">
        <f>_xlfn.STDEV.S(D26990:D27013)</f>
        <v>3.9943347560663575E-3</v>
      </c>
      <c r="H27013" s="406"/>
      <c r="J27013" s="82">
        <v>10</v>
      </c>
      <c r="K27013" s="321">
        <v>4</v>
      </c>
    </row>
    <row r="27014" spans="1:11" x14ac:dyDescent="0.3">
      <c r="A27014" s="341">
        <v>44156.002082754632</v>
      </c>
      <c r="B27014" s="318">
        <v>42377.735000000001</v>
      </c>
      <c r="C27014" s="318">
        <f t="shared" si="618"/>
        <v>0.22400000000197906</v>
      </c>
      <c r="D27014" s="419">
        <f t="shared" si="617"/>
        <v>0.11200000000098953</v>
      </c>
      <c r="H27014" s="406"/>
      <c r="J27014" s="82">
        <v>11</v>
      </c>
      <c r="K27014" s="391">
        <v>1</v>
      </c>
    </row>
    <row r="27015" spans="1:11" x14ac:dyDescent="0.3">
      <c r="A27015" s="341">
        <v>44156.043749363424</v>
      </c>
      <c r="B27015" s="318">
        <v>42377.970999999998</v>
      </c>
      <c r="C27015" s="318">
        <f t="shared" si="618"/>
        <v>0.23599999999714782</v>
      </c>
      <c r="D27015" s="419">
        <f t="shared" si="617"/>
        <v>0.11799999999857391</v>
      </c>
      <c r="H27015" s="406"/>
      <c r="J27015" s="82">
        <v>12</v>
      </c>
      <c r="K27015" s="319">
        <v>2</v>
      </c>
    </row>
    <row r="27016" spans="1:11" x14ac:dyDescent="0.3">
      <c r="A27016" s="341">
        <v>44156.085415972222</v>
      </c>
      <c r="B27016" s="318">
        <v>42378.209000000003</v>
      </c>
      <c r="C27016" s="318">
        <f t="shared" si="618"/>
        <v>0.23800000000483124</v>
      </c>
      <c r="D27016" s="419">
        <f t="shared" si="617"/>
        <v>0.11900000000241562</v>
      </c>
      <c r="H27016" s="406"/>
      <c r="J27016" s="82">
        <v>13</v>
      </c>
      <c r="K27016" s="320">
        <v>3</v>
      </c>
    </row>
    <row r="27017" spans="1:11" x14ac:dyDescent="0.3">
      <c r="A27017" s="341">
        <v>44156.127082581021</v>
      </c>
      <c r="B27017" s="318">
        <v>42378.438999999998</v>
      </c>
      <c r="C27017" s="318">
        <f t="shared" si="618"/>
        <v>0.22999999999592546</v>
      </c>
      <c r="D27017" s="419">
        <f t="shared" si="617"/>
        <v>0.11499999999796273</v>
      </c>
      <c r="H27017" s="406"/>
      <c r="J27017" s="82">
        <v>14</v>
      </c>
      <c r="K27017" s="321">
        <v>4</v>
      </c>
    </row>
    <row r="27018" spans="1:11" x14ac:dyDescent="0.3">
      <c r="A27018" s="341">
        <v>44156.168749189812</v>
      </c>
      <c r="B27018" s="318">
        <v>42378.669000000002</v>
      </c>
      <c r="C27018" s="318">
        <f t="shared" si="618"/>
        <v>0.23000000000320142</v>
      </c>
      <c r="D27018" s="419">
        <f t="shared" si="617"/>
        <v>0.11500000000160071</v>
      </c>
      <c r="H27018" s="406"/>
      <c r="J27018" s="82">
        <v>15</v>
      </c>
      <c r="K27018" s="391">
        <v>1</v>
      </c>
    </row>
    <row r="27019" spans="1:11" x14ac:dyDescent="0.3">
      <c r="A27019" s="341">
        <v>44156.21041579861</v>
      </c>
      <c r="B27019" s="318">
        <v>42378.902999999998</v>
      </c>
      <c r="C27019" s="318">
        <f t="shared" si="618"/>
        <v>0.23399999999674037</v>
      </c>
      <c r="D27019" s="419">
        <f t="shared" si="617"/>
        <v>0.11699999999837019</v>
      </c>
      <c r="H27019" s="406"/>
      <c r="J27019" s="82">
        <v>16</v>
      </c>
      <c r="K27019" s="319">
        <v>2</v>
      </c>
    </row>
    <row r="27020" spans="1:11" x14ac:dyDescent="0.3">
      <c r="A27020" s="341">
        <v>44156.252082407409</v>
      </c>
      <c r="B27020" s="318">
        <v>42379.148000000001</v>
      </c>
      <c r="C27020" s="318">
        <f t="shared" si="618"/>
        <v>0.24500000000261934</v>
      </c>
      <c r="D27020" s="419">
        <f t="shared" si="617"/>
        <v>0.12250000000130967</v>
      </c>
      <c r="H27020" s="406"/>
      <c r="J27020" s="82">
        <v>17</v>
      </c>
      <c r="K27020" s="320">
        <v>3</v>
      </c>
    </row>
    <row r="27021" spans="1:11" x14ac:dyDescent="0.3">
      <c r="A27021" s="341">
        <v>44156.2937490162</v>
      </c>
      <c r="B27021" s="318">
        <v>42379.385999999999</v>
      </c>
      <c r="C27021" s="318">
        <f t="shared" si="618"/>
        <v>0.23799999999755528</v>
      </c>
      <c r="D27021" s="419">
        <f t="shared" si="617"/>
        <v>0.11899999999877764</v>
      </c>
      <c r="H27021" s="406"/>
      <c r="J27021" s="82">
        <v>18</v>
      </c>
      <c r="K27021" s="321">
        <v>4</v>
      </c>
    </row>
    <row r="27022" spans="1:11" x14ac:dyDescent="0.3">
      <c r="A27022" s="341">
        <v>44156.335415624999</v>
      </c>
      <c r="B27022" s="318">
        <v>42379.618000000002</v>
      </c>
      <c r="C27022" s="318">
        <f t="shared" si="618"/>
        <v>0.23200000000360887</v>
      </c>
      <c r="D27022" s="419">
        <f t="shared" si="617"/>
        <v>0.11600000000180444</v>
      </c>
      <c r="H27022" s="406"/>
      <c r="J27022" s="82">
        <v>19</v>
      </c>
      <c r="K27022" s="391">
        <v>1</v>
      </c>
    </row>
    <row r="27023" spans="1:11" x14ac:dyDescent="0.3">
      <c r="A27023" s="341">
        <v>44156.377082233797</v>
      </c>
      <c r="B27023" s="318">
        <v>42379.858</v>
      </c>
      <c r="C27023" s="318">
        <f t="shared" si="618"/>
        <v>0.23999999999796273</v>
      </c>
      <c r="D27023" s="419">
        <f t="shared" si="617"/>
        <v>0.11999999999898137</v>
      </c>
      <c r="H27023" s="406"/>
      <c r="J27023" s="82">
        <v>20</v>
      </c>
      <c r="K27023" s="319">
        <v>2</v>
      </c>
    </row>
    <row r="27024" spans="1:11" x14ac:dyDescent="0.3">
      <c r="A27024" s="341">
        <v>44156.418748842596</v>
      </c>
      <c r="B27024" s="318">
        <v>42380.091999999997</v>
      </c>
      <c r="C27024" s="318">
        <f t="shared" si="618"/>
        <v>0.23399999999674037</v>
      </c>
      <c r="D27024" s="419">
        <f t="shared" si="617"/>
        <v>0.11699999999837019</v>
      </c>
      <c r="H27024" s="406"/>
      <c r="J27024" s="82">
        <v>21</v>
      </c>
      <c r="K27024" s="320">
        <v>3</v>
      </c>
    </row>
    <row r="27025" spans="1:11" x14ac:dyDescent="0.3">
      <c r="A27025" s="341">
        <v>44156.460415451387</v>
      </c>
      <c r="B27025" s="318">
        <v>42380.322999999997</v>
      </c>
      <c r="C27025" s="318">
        <f t="shared" si="618"/>
        <v>0.23099999999976717</v>
      </c>
      <c r="D27025" s="419">
        <f t="shared" si="617"/>
        <v>0.11549999999988358</v>
      </c>
      <c r="H27025" s="406"/>
      <c r="J27025" s="82">
        <v>22</v>
      </c>
      <c r="K27025" s="321">
        <v>4</v>
      </c>
    </row>
    <row r="27026" spans="1:11" x14ac:dyDescent="0.3">
      <c r="A27026" s="341">
        <v>44156.502082060186</v>
      </c>
      <c r="B27026" s="318">
        <v>42380.55</v>
      </c>
      <c r="C27026" s="318">
        <f t="shared" si="618"/>
        <v>0.22700000000622822</v>
      </c>
      <c r="D27026" s="419">
        <f t="shared" ref="D27026:D27089" si="619">C27026/2</f>
        <v>0.11350000000311411</v>
      </c>
      <c r="H27026" s="406"/>
      <c r="J27026" s="82">
        <v>23</v>
      </c>
      <c r="K27026" s="391">
        <v>1</v>
      </c>
    </row>
    <row r="27027" spans="1:11" x14ac:dyDescent="0.3">
      <c r="A27027" s="341">
        <v>44156.543748668984</v>
      </c>
      <c r="B27027" s="318">
        <v>42380.788</v>
      </c>
      <c r="C27027" s="318">
        <f t="shared" si="618"/>
        <v>0.23799999999755528</v>
      </c>
      <c r="D27027" s="419">
        <f t="shared" si="619"/>
        <v>0.11899999999877764</v>
      </c>
      <c r="H27027" s="406"/>
      <c r="J27027" s="82">
        <v>24</v>
      </c>
      <c r="K27027" s="319">
        <v>2</v>
      </c>
    </row>
    <row r="27028" spans="1:11" x14ac:dyDescent="0.3">
      <c r="A27028" s="341">
        <v>44156.585415277776</v>
      </c>
      <c r="B27028" s="318">
        <v>42381.023000000001</v>
      </c>
      <c r="C27028" s="318">
        <f t="shared" si="618"/>
        <v>0.23500000000058208</v>
      </c>
      <c r="D27028" s="419">
        <f t="shared" si="619"/>
        <v>0.11750000000029104</v>
      </c>
      <c r="H27028" s="406"/>
      <c r="J27028" s="82">
        <v>25</v>
      </c>
      <c r="K27028" s="320">
        <v>3</v>
      </c>
    </row>
    <row r="27029" spans="1:11" x14ac:dyDescent="0.3">
      <c r="A27029" s="341">
        <v>44156.627081886574</v>
      </c>
      <c r="B27029" s="318">
        <v>42381.26</v>
      </c>
      <c r="C27029" s="318">
        <f t="shared" si="618"/>
        <v>0.23700000000098953</v>
      </c>
      <c r="D27029" s="419">
        <f t="shared" si="619"/>
        <v>0.11850000000049477</v>
      </c>
      <c r="H27029" s="406"/>
      <c r="J27029" s="82">
        <v>26</v>
      </c>
      <c r="K27029" s="321">
        <v>4</v>
      </c>
    </row>
    <row r="27030" spans="1:11" x14ac:dyDescent="0.3">
      <c r="A27030" s="341">
        <v>44156.668748495373</v>
      </c>
      <c r="B27030" s="318">
        <v>42381.487999999998</v>
      </c>
      <c r="C27030" s="318">
        <f t="shared" si="618"/>
        <v>0.22799999999551801</v>
      </c>
      <c r="D27030" s="419">
        <f t="shared" si="619"/>
        <v>0.11399999999775901</v>
      </c>
      <c r="H27030" s="406"/>
      <c r="J27030" s="82">
        <v>27</v>
      </c>
      <c r="K27030" s="391">
        <v>1</v>
      </c>
    </row>
    <row r="27031" spans="1:11" x14ac:dyDescent="0.3">
      <c r="A27031" s="341">
        <v>44156.710415104164</v>
      </c>
      <c r="B27031" s="318">
        <v>42381.712</v>
      </c>
      <c r="C27031" s="318">
        <f t="shared" si="618"/>
        <v>0.22400000000197906</v>
      </c>
      <c r="D27031" s="419">
        <f t="shared" si="619"/>
        <v>0.11200000000098953</v>
      </c>
      <c r="H27031" s="406"/>
      <c r="J27031" s="82">
        <v>28</v>
      </c>
      <c r="K27031" s="319">
        <v>2</v>
      </c>
    </row>
    <row r="27032" spans="1:11" x14ac:dyDescent="0.3">
      <c r="A27032" s="341">
        <v>44156.752081712963</v>
      </c>
      <c r="B27032" s="318">
        <v>42381.942000000003</v>
      </c>
      <c r="C27032" s="318">
        <f t="shared" si="618"/>
        <v>0.23000000000320142</v>
      </c>
      <c r="D27032" s="419">
        <f t="shared" si="619"/>
        <v>0.11500000000160071</v>
      </c>
      <c r="H27032" s="406"/>
      <c r="J27032" s="82">
        <v>29</v>
      </c>
      <c r="K27032" s="320">
        <v>3</v>
      </c>
    </row>
    <row r="27033" spans="1:11" x14ac:dyDescent="0.3">
      <c r="A27033" s="341">
        <v>44156.793748321761</v>
      </c>
      <c r="B27033" s="318">
        <v>42382.171999999999</v>
      </c>
      <c r="C27033" s="318">
        <f t="shared" si="618"/>
        <v>0.22999999999592546</v>
      </c>
      <c r="D27033" s="419">
        <f t="shared" si="619"/>
        <v>0.11499999999796273</v>
      </c>
      <c r="H27033" s="406"/>
      <c r="J27033" s="82">
        <v>30</v>
      </c>
      <c r="K27033" s="321">
        <v>4</v>
      </c>
    </row>
    <row r="27034" spans="1:11" x14ac:dyDescent="0.3">
      <c r="A27034" s="341">
        <v>44156.835414930552</v>
      </c>
      <c r="B27034" s="318">
        <v>42382.400000000001</v>
      </c>
      <c r="C27034" s="318">
        <f t="shared" si="618"/>
        <v>0.22800000000279397</v>
      </c>
      <c r="D27034" s="419">
        <f t="shared" si="619"/>
        <v>0.11400000000139698</v>
      </c>
      <c r="H27034" s="406"/>
      <c r="J27034" s="82">
        <v>31</v>
      </c>
      <c r="K27034" s="391">
        <v>1</v>
      </c>
    </row>
    <row r="27035" spans="1:11" x14ac:dyDescent="0.3">
      <c r="A27035" s="341">
        <v>44156.877081539351</v>
      </c>
      <c r="B27035" s="318">
        <v>42382.622000000003</v>
      </c>
      <c r="C27035" s="318">
        <f t="shared" si="618"/>
        <v>0.22200000000157161</v>
      </c>
      <c r="D27035" s="419">
        <f t="shared" si="619"/>
        <v>0.1110000000007858</v>
      </c>
      <c r="H27035" s="406"/>
      <c r="J27035" s="82">
        <v>32</v>
      </c>
      <c r="K27035" s="319">
        <v>2</v>
      </c>
    </row>
    <row r="27036" spans="1:11" x14ac:dyDescent="0.3">
      <c r="A27036" s="341">
        <v>44156.918748148149</v>
      </c>
      <c r="B27036" s="318">
        <v>42382.85</v>
      </c>
      <c r="C27036" s="318">
        <f t="shared" si="618"/>
        <v>0.22799999999551801</v>
      </c>
      <c r="D27036" s="419">
        <f t="shared" si="619"/>
        <v>0.11399999999775901</v>
      </c>
      <c r="H27036" s="406"/>
      <c r="J27036" s="82">
        <v>33</v>
      </c>
      <c r="K27036" s="320">
        <v>3</v>
      </c>
    </row>
    <row r="27037" spans="1:11" x14ac:dyDescent="0.3">
      <c r="A27037" s="341">
        <v>44156.960414756948</v>
      </c>
      <c r="B27037" s="318">
        <v>42383.080999999998</v>
      </c>
      <c r="C27037" s="318">
        <f t="shared" si="618"/>
        <v>0.23099999999976717</v>
      </c>
      <c r="D27037" s="419">
        <f t="shared" si="619"/>
        <v>0.11549999999988358</v>
      </c>
      <c r="E27037" s="336">
        <f>SUM(C27014:C27037)*7.4805194805</f>
        <v>41.666493506382821</v>
      </c>
      <c r="F27037" s="324">
        <f>AVERAGE(D27014:D27037)</f>
        <v>0.1160416666666606</v>
      </c>
      <c r="G27037" s="324">
        <f>_xlfn.STDEV.S(D27014:D27037)</f>
        <v>2.7933020299982887E-3</v>
      </c>
      <c r="H27037" s="406"/>
      <c r="J27037" s="82">
        <v>34</v>
      </c>
      <c r="K27037" s="321">
        <v>4</v>
      </c>
    </row>
    <row r="27038" spans="1:11" x14ac:dyDescent="0.3">
      <c r="A27038" s="341">
        <v>44157.002081365739</v>
      </c>
      <c r="B27038" s="318">
        <v>42383.311000000002</v>
      </c>
      <c r="C27038" s="318">
        <f t="shared" si="618"/>
        <v>0.23000000000320142</v>
      </c>
      <c r="D27038" s="419">
        <f t="shared" si="619"/>
        <v>0.11500000000160071</v>
      </c>
      <c r="H27038" s="406"/>
      <c r="J27038" s="82">
        <v>35</v>
      </c>
      <c r="K27038" s="391">
        <v>1</v>
      </c>
    </row>
    <row r="27039" spans="1:11" x14ac:dyDescent="0.3">
      <c r="A27039" s="341">
        <v>44157.043747974538</v>
      </c>
      <c r="B27039" s="318">
        <v>42383.542000000001</v>
      </c>
      <c r="C27039" s="318">
        <f t="shared" si="618"/>
        <v>0.23099999999976717</v>
      </c>
      <c r="D27039" s="419">
        <f t="shared" si="619"/>
        <v>0.11549999999988358</v>
      </c>
      <c r="H27039" s="406"/>
      <c r="J27039" s="82">
        <v>36</v>
      </c>
      <c r="K27039" s="319">
        <v>2</v>
      </c>
    </row>
    <row r="27040" spans="1:11" x14ac:dyDescent="0.3">
      <c r="A27040" s="341">
        <v>44157.085414583336</v>
      </c>
      <c r="B27040" s="318">
        <v>42383.767999999996</v>
      </c>
      <c r="C27040" s="318">
        <f t="shared" si="618"/>
        <v>0.22599999999511056</v>
      </c>
      <c r="D27040" s="419">
        <f t="shared" si="619"/>
        <v>0.11299999999755528</v>
      </c>
      <c r="H27040" s="406"/>
      <c r="J27040" s="82">
        <v>37</v>
      </c>
      <c r="K27040" s="320">
        <v>3</v>
      </c>
    </row>
    <row r="27041" spans="1:11" x14ac:dyDescent="0.3">
      <c r="A27041" s="341">
        <v>44157.127081192128</v>
      </c>
      <c r="B27041" s="318">
        <v>42384.000999999997</v>
      </c>
      <c r="C27041" s="318">
        <f t="shared" si="618"/>
        <v>0.23300000000017462</v>
      </c>
      <c r="D27041" s="419">
        <f t="shared" si="619"/>
        <v>0.11650000000008731</v>
      </c>
      <c r="H27041" s="406"/>
      <c r="J27041" s="82">
        <v>38</v>
      </c>
      <c r="K27041" s="321">
        <v>4</v>
      </c>
    </row>
    <row r="27042" spans="1:11" x14ac:dyDescent="0.3">
      <c r="A27042" s="341">
        <v>44157.168747800926</v>
      </c>
      <c r="B27042" s="318">
        <v>42384.241999999998</v>
      </c>
      <c r="C27042" s="318">
        <f t="shared" si="618"/>
        <v>0.24100000000180444</v>
      </c>
      <c r="D27042" s="419">
        <f t="shared" si="619"/>
        <v>0.12050000000090222</v>
      </c>
      <c r="H27042" s="406"/>
      <c r="J27042" s="82">
        <v>39</v>
      </c>
      <c r="K27042" s="391">
        <v>1</v>
      </c>
    </row>
    <row r="27043" spans="1:11" x14ac:dyDescent="0.3">
      <c r="A27043" s="341">
        <v>44157.210414409725</v>
      </c>
      <c r="B27043" s="318">
        <v>42384.481</v>
      </c>
      <c r="C27043" s="318">
        <f t="shared" si="618"/>
        <v>0.23900000000139698</v>
      </c>
      <c r="D27043" s="419">
        <f t="shared" si="619"/>
        <v>0.11950000000069849</v>
      </c>
      <c r="H27043" s="406"/>
      <c r="J27043" s="82">
        <v>40</v>
      </c>
      <c r="K27043" s="319">
        <v>2</v>
      </c>
    </row>
    <row r="27044" spans="1:11" x14ac:dyDescent="0.3">
      <c r="A27044" s="341">
        <v>44157.252081018516</v>
      </c>
      <c r="B27044" s="318">
        <v>42384.71</v>
      </c>
      <c r="C27044" s="318">
        <f t="shared" si="618"/>
        <v>0.22899999999935972</v>
      </c>
      <c r="D27044" s="419">
        <f t="shared" si="619"/>
        <v>0.11449999999967986</v>
      </c>
      <c r="H27044" s="406"/>
      <c r="J27044" s="82">
        <v>41</v>
      </c>
      <c r="K27044" s="320">
        <v>3</v>
      </c>
    </row>
    <row r="27045" spans="1:11" x14ac:dyDescent="0.3">
      <c r="A27045" s="341">
        <v>44157.293747627315</v>
      </c>
      <c r="B27045" s="318">
        <v>42384.942000000003</v>
      </c>
      <c r="C27045" s="318">
        <f t="shared" si="618"/>
        <v>0.23200000000360887</v>
      </c>
      <c r="D27045" s="419">
        <f t="shared" si="619"/>
        <v>0.11600000000180444</v>
      </c>
      <c r="H27045" s="406"/>
      <c r="J27045" s="82">
        <v>42</v>
      </c>
      <c r="K27045" s="321">
        <v>4</v>
      </c>
    </row>
    <row r="27046" spans="1:11" x14ac:dyDescent="0.3">
      <c r="A27046" s="341">
        <v>44157.335414236113</v>
      </c>
      <c r="B27046" s="318">
        <v>42385.184999999998</v>
      </c>
      <c r="C27046" s="318">
        <f t="shared" si="618"/>
        <v>0.24299999999493593</v>
      </c>
      <c r="D27046" s="419">
        <f t="shared" si="619"/>
        <v>0.12149999999746797</v>
      </c>
      <c r="H27046" s="406"/>
      <c r="J27046" s="82">
        <v>43</v>
      </c>
      <c r="K27046" s="391">
        <v>1</v>
      </c>
    </row>
    <row r="27047" spans="1:11" x14ac:dyDescent="0.3">
      <c r="A27047" s="341">
        <v>44157.377080844904</v>
      </c>
      <c r="B27047" s="318">
        <v>42385.421999999999</v>
      </c>
      <c r="C27047" s="318">
        <f t="shared" si="618"/>
        <v>0.23700000000098953</v>
      </c>
      <c r="D27047" s="419">
        <f t="shared" si="619"/>
        <v>0.11850000000049477</v>
      </c>
      <c r="H27047" s="406"/>
      <c r="J27047" s="82">
        <v>44</v>
      </c>
      <c r="K27047" s="319">
        <v>2</v>
      </c>
    </row>
    <row r="27048" spans="1:11" x14ac:dyDescent="0.3">
      <c r="A27048" s="341">
        <v>44157.418747453703</v>
      </c>
      <c r="B27048" s="318">
        <v>42385.652000000002</v>
      </c>
      <c r="C27048" s="318">
        <f t="shared" si="618"/>
        <v>0.23000000000320142</v>
      </c>
      <c r="D27048" s="419">
        <f t="shared" si="619"/>
        <v>0.11500000000160071</v>
      </c>
      <c r="H27048" s="406"/>
      <c r="J27048" s="82">
        <v>45</v>
      </c>
      <c r="K27048" s="320">
        <v>3</v>
      </c>
    </row>
    <row r="27049" spans="1:11" x14ac:dyDescent="0.3">
      <c r="A27049" s="341">
        <v>44157.460414062502</v>
      </c>
      <c r="B27049" s="318">
        <v>42385.885000000002</v>
      </c>
      <c r="C27049" s="318">
        <f t="shared" si="618"/>
        <v>0.23300000000017462</v>
      </c>
      <c r="D27049" s="419">
        <f t="shared" si="619"/>
        <v>0.11650000000008731</v>
      </c>
      <c r="H27049" s="406"/>
      <c r="J27049" s="82">
        <v>46</v>
      </c>
      <c r="K27049" s="321">
        <v>4</v>
      </c>
    </row>
    <row r="27050" spans="1:11" x14ac:dyDescent="0.3">
      <c r="A27050" s="341">
        <v>44157.502080671293</v>
      </c>
      <c r="B27050" s="318">
        <v>42386.122000000003</v>
      </c>
      <c r="C27050" s="318">
        <f t="shared" si="618"/>
        <v>0.23700000000098953</v>
      </c>
      <c r="D27050" s="419">
        <f t="shared" si="619"/>
        <v>0.11850000000049477</v>
      </c>
      <c r="H27050" s="406"/>
      <c r="J27050" s="82">
        <v>47</v>
      </c>
      <c r="K27050" s="391">
        <v>1</v>
      </c>
    </row>
    <row r="27051" spans="1:11" x14ac:dyDescent="0.3">
      <c r="A27051" s="341">
        <v>44157.543747280091</v>
      </c>
      <c r="B27051" s="318">
        <v>42386.36</v>
      </c>
      <c r="C27051" s="318">
        <f t="shared" si="618"/>
        <v>0.23799999999755528</v>
      </c>
      <c r="D27051" s="419">
        <f t="shared" si="619"/>
        <v>0.11899999999877764</v>
      </c>
      <c r="H27051" s="406"/>
      <c r="J27051" s="82">
        <v>48</v>
      </c>
      <c r="K27051" s="319">
        <v>2</v>
      </c>
    </row>
    <row r="27052" spans="1:11" x14ac:dyDescent="0.3">
      <c r="A27052" s="341">
        <v>44157.58541388889</v>
      </c>
      <c r="B27052" s="318">
        <v>42386.589</v>
      </c>
      <c r="C27052" s="318">
        <f t="shared" si="618"/>
        <v>0.22899999999935972</v>
      </c>
      <c r="D27052" s="419">
        <f t="shared" si="619"/>
        <v>0.11449999999967986</v>
      </c>
      <c r="H27052" s="406"/>
      <c r="J27052" s="82">
        <v>49</v>
      </c>
      <c r="K27052" s="320">
        <v>3</v>
      </c>
    </row>
    <row r="27053" spans="1:11" x14ac:dyDescent="0.3">
      <c r="A27053" s="341">
        <v>44157.627080497688</v>
      </c>
      <c r="B27053" s="318">
        <v>42386.811000000002</v>
      </c>
      <c r="C27053" s="318">
        <f t="shared" si="618"/>
        <v>0.22200000000157161</v>
      </c>
      <c r="D27053" s="419">
        <f t="shared" si="619"/>
        <v>0.1110000000007858</v>
      </c>
      <c r="H27053" s="406"/>
      <c r="J27053" s="82">
        <v>50</v>
      </c>
      <c r="K27053" s="321">
        <v>4</v>
      </c>
    </row>
    <row r="27054" spans="1:11" x14ac:dyDescent="0.3">
      <c r="A27054" s="341">
        <v>44157.66874710648</v>
      </c>
      <c r="B27054" s="318">
        <v>42387.044999999998</v>
      </c>
      <c r="C27054" s="318">
        <f t="shared" si="618"/>
        <v>0.23399999999674037</v>
      </c>
      <c r="D27054" s="419">
        <f t="shared" si="619"/>
        <v>0.11699999999837019</v>
      </c>
      <c r="H27054" s="406"/>
      <c r="J27054" s="82">
        <v>51</v>
      </c>
      <c r="K27054" s="391">
        <v>1</v>
      </c>
    </row>
    <row r="27055" spans="1:11" x14ac:dyDescent="0.3">
      <c r="A27055" s="341">
        <v>44157.710413715278</v>
      </c>
      <c r="B27055" s="318">
        <v>42387.281000000003</v>
      </c>
      <c r="C27055" s="318">
        <f t="shared" si="618"/>
        <v>0.23600000000442378</v>
      </c>
      <c r="D27055" s="419">
        <f t="shared" si="619"/>
        <v>0.11800000000221189</v>
      </c>
      <c r="H27055" s="406"/>
      <c r="J27055" s="82">
        <v>52</v>
      </c>
      <c r="K27055" s="319">
        <v>2</v>
      </c>
    </row>
    <row r="27056" spans="1:11" x14ac:dyDescent="0.3">
      <c r="A27056" s="341">
        <v>44157.752080324077</v>
      </c>
      <c r="B27056" s="318">
        <v>42387.508000000002</v>
      </c>
      <c r="C27056" s="318">
        <f t="shared" si="618"/>
        <v>0.22699999999895226</v>
      </c>
      <c r="D27056" s="419">
        <f t="shared" si="619"/>
        <v>0.11349999999947613</v>
      </c>
      <c r="H27056" s="406"/>
      <c r="J27056" s="82">
        <v>53</v>
      </c>
      <c r="K27056" s="320">
        <v>3</v>
      </c>
    </row>
    <row r="27057" spans="1:11" x14ac:dyDescent="0.3">
      <c r="A27057" s="341">
        <v>44157.793746932868</v>
      </c>
      <c r="B27057" s="318">
        <v>42387.724999999999</v>
      </c>
      <c r="C27057" s="318">
        <f t="shared" si="618"/>
        <v>0.21699999999691499</v>
      </c>
      <c r="D27057" s="419">
        <f t="shared" si="619"/>
        <v>0.1084999999984575</v>
      </c>
      <c r="H27057" s="406"/>
      <c r="J27057" s="82">
        <v>54</v>
      </c>
      <c r="K27057" s="321">
        <v>4</v>
      </c>
    </row>
    <row r="27058" spans="1:11" x14ac:dyDescent="0.3">
      <c r="A27058" s="341">
        <v>44157.835413541667</v>
      </c>
      <c r="B27058" s="318">
        <v>42387.951999999997</v>
      </c>
      <c r="C27058" s="318">
        <f t="shared" si="618"/>
        <v>0.22699999999895226</v>
      </c>
      <c r="D27058" s="419">
        <f t="shared" si="619"/>
        <v>0.11349999999947613</v>
      </c>
      <c r="H27058" s="406"/>
      <c r="J27058" s="82">
        <v>55</v>
      </c>
      <c r="K27058" s="391">
        <v>1</v>
      </c>
    </row>
    <row r="27059" spans="1:11" x14ac:dyDescent="0.3">
      <c r="A27059" s="341">
        <v>44157.877080150465</v>
      </c>
      <c r="B27059" s="318">
        <v>42388.188000000002</v>
      </c>
      <c r="C27059" s="318">
        <f t="shared" si="618"/>
        <v>0.23600000000442378</v>
      </c>
      <c r="D27059" s="419">
        <f t="shared" si="619"/>
        <v>0.11800000000221189</v>
      </c>
      <c r="H27059" s="406"/>
      <c r="J27059" s="82">
        <v>56</v>
      </c>
      <c r="K27059" s="319">
        <v>2</v>
      </c>
    </row>
    <row r="27060" spans="1:11" x14ac:dyDescent="0.3">
      <c r="A27060" s="341">
        <v>44157.918746759256</v>
      </c>
      <c r="B27060" s="318">
        <v>42388.413</v>
      </c>
      <c r="C27060" s="318">
        <f t="shared" si="618"/>
        <v>0.22499999999854481</v>
      </c>
      <c r="D27060" s="419">
        <f t="shared" si="619"/>
        <v>0.1124999999992724</v>
      </c>
      <c r="H27060" s="406"/>
      <c r="J27060" s="82">
        <v>57</v>
      </c>
      <c r="K27060" s="320">
        <v>3</v>
      </c>
    </row>
    <row r="27061" spans="1:11" x14ac:dyDescent="0.3">
      <c r="A27061" s="341">
        <v>44157.960413368055</v>
      </c>
      <c r="B27061" s="318">
        <v>42388.639999999999</v>
      </c>
      <c r="C27061" s="318">
        <f t="shared" si="618"/>
        <v>0.22699999999895226</v>
      </c>
      <c r="D27061" s="419">
        <f t="shared" si="619"/>
        <v>0.11349999999947613</v>
      </c>
      <c r="E27061" s="336">
        <f>SUM(C27038:C27061)*7.4805194805</f>
        <v>41.584207792107776</v>
      </c>
      <c r="F27061" s="324">
        <f>AVERAGE(D27038:D27061)</f>
        <v>0.11581250000002304</v>
      </c>
      <c r="G27061" s="324">
        <f>_xlfn.STDEV.S(D27038:D27061)</f>
        <v>3.0991320666902671E-3</v>
      </c>
      <c r="H27061" s="404"/>
      <c r="I27061" s="344">
        <f>AVERAGE(D26903:D27061)</f>
        <v>0.11593670886073205</v>
      </c>
      <c r="J27061" s="82">
        <v>58</v>
      </c>
      <c r="K27061" s="321">
        <v>4</v>
      </c>
    </row>
    <row r="27062" spans="1:11" x14ac:dyDescent="0.3">
      <c r="A27062" s="341">
        <v>44158.002079976854</v>
      </c>
      <c r="B27062" s="318">
        <v>42388.868000000002</v>
      </c>
      <c r="C27062" s="318">
        <f t="shared" si="618"/>
        <v>0.22800000000279397</v>
      </c>
      <c r="D27062" s="419">
        <f t="shared" si="619"/>
        <v>0.11400000000139698</v>
      </c>
      <c r="H27062" s="406"/>
      <c r="J27062" s="82">
        <v>59</v>
      </c>
      <c r="K27062" s="391">
        <v>1</v>
      </c>
    </row>
    <row r="27063" spans="1:11" x14ac:dyDescent="0.3">
      <c r="A27063" s="341">
        <v>44158.043746585645</v>
      </c>
      <c r="B27063" s="318">
        <v>42389.108999999997</v>
      </c>
      <c r="C27063" s="318">
        <f t="shared" si="618"/>
        <v>0.24099999999452848</v>
      </c>
      <c r="D27063" s="419">
        <f t="shared" si="619"/>
        <v>0.12049999999726424</v>
      </c>
      <c r="H27063" s="406"/>
      <c r="J27063" s="82">
        <v>60</v>
      </c>
      <c r="K27063" s="319">
        <v>2</v>
      </c>
    </row>
    <row r="27064" spans="1:11" x14ac:dyDescent="0.3">
      <c r="A27064" s="341">
        <v>44158.085413194443</v>
      </c>
      <c r="B27064" s="318">
        <v>42389.341999999997</v>
      </c>
      <c r="C27064" s="318">
        <f t="shared" si="618"/>
        <v>0.23300000000017462</v>
      </c>
      <c r="D27064" s="419">
        <f t="shared" si="619"/>
        <v>0.11650000000008731</v>
      </c>
      <c r="H27064" s="406"/>
      <c r="J27064" s="82">
        <v>61</v>
      </c>
      <c r="K27064" s="320">
        <v>3</v>
      </c>
    </row>
    <row r="27065" spans="1:11" x14ac:dyDescent="0.3">
      <c r="A27065" s="341">
        <v>44158.127079803242</v>
      </c>
      <c r="B27065" s="318">
        <v>42389.57</v>
      </c>
      <c r="C27065" s="318">
        <f t="shared" si="618"/>
        <v>0.22800000000279397</v>
      </c>
      <c r="D27065" s="419">
        <f t="shared" si="619"/>
        <v>0.11400000000139698</v>
      </c>
      <c r="H27065" s="406"/>
      <c r="J27065" s="82">
        <v>62</v>
      </c>
      <c r="K27065" s="321">
        <v>4</v>
      </c>
    </row>
    <row r="27066" spans="1:11" x14ac:dyDescent="0.3">
      <c r="A27066" s="341">
        <v>44158.16874641204</v>
      </c>
      <c r="B27066" s="318">
        <v>42389.794000000002</v>
      </c>
      <c r="C27066" s="318">
        <f t="shared" si="618"/>
        <v>0.22400000000197906</v>
      </c>
      <c r="D27066" s="419">
        <f t="shared" si="619"/>
        <v>0.11200000000098953</v>
      </c>
      <c r="H27066" s="406"/>
      <c r="J27066" s="82">
        <v>63</v>
      </c>
      <c r="K27066" s="391">
        <v>1</v>
      </c>
    </row>
    <row r="27067" spans="1:11" x14ac:dyDescent="0.3">
      <c r="A27067" s="341">
        <v>44158.210413020832</v>
      </c>
      <c r="B27067" s="318">
        <v>42390.033000000003</v>
      </c>
      <c r="C27067" s="318">
        <f t="shared" si="618"/>
        <v>0.23900000000139698</v>
      </c>
      <c r="D27067" s="419">
        <f t="shared" si="619"/>
        <v>0.11950000000069849</v>
      </c>
      <c r="H27067" s="406"/>
      <c r="J27067" s="82">
        <v>64</v>
      </c>
      <c r="K27067" s="319">
        <v>2</v>
      </c>
    </row>
    <row r="27068" spans="1:11" x14ac:dyDescent="0.3">
      <c r="A27068" s="341">
        <v>44158.25207962963</v>
      </c>
      <c r="B27068" s="318">
        <v>42390.279000000002</v>
      </c>
      <c r="C27068" s="318">
        <f t="shared" si="618"/>
        <v>0.24599999999918509</v>
      </c>
      <c r="D27068" s="419">
        <f t="shared" si="619"/>
        <v>0.12299999999959255</v>
      </c>
      <c r="H27068" s="406"/>
      <c r="J27068" s="82">
        <v>65</v>
      </c>
      <c r="K27068" s="320">
        <v>3</v>
      </c>
    </row>
    <row r="27069" spans="1:11" x14ac:dyDescent="0.3">
      <c r="A27069" s="341">
        <v>44158.293746238429</v>
      </c>
      <c r="B27069" s="318">
        <v>42390.510999999999</v>
      </c>
      <c r="C27069" s="318">
        <f t="shared" si="618"/>
        <v>0.23199999999633292</v>
      </c>
      <c r="D27069" s="419">
        <f t="shared" si="619"/>
        <v>0.11599999999816646</v>
      </c>
      <c r="H27069" s="406"/>
      <c r="J27069" s="82">
        <v>66</v>
      </c>
      <c r="K27069" s="321">
        <v>4</v>
      </c>
    </row>
    <row r="27070" spans="1:11" x14ac:dyDescent="0.3">
      <c r="A27070" s="341">
        <v>44158.33541284722</v>
      </c>
      <c r="B27070" s="318">
        <v>42390.737999999998</v>
      </c>
      <c r="C27070" s="318">
        <f t="shared" si="618"/>
        <v>0.22699999999895226</v>
      </c>
      <c r="D27070" s="419">
        <f t="shared" si="619"/>
        <v>0.11349999999947613</v>
      </c>
      <c r="H27070" s="406"/>
      <c r="J27070" s="82">
        <v>67</v>
      </c>
      <c r="K27070" s="391">
        <v>1</v>
      </c>
    </row>
    <row r="27071" spans="1:11" x14ac:dyDescent="0.3">
      <c r="A27071" s="341">
        <v>44158.377079456019</v>
      </c>
      <c r="B27071" s="318">
        <v>42390.978000000003</v>
      </c>
      <c r="C27071" s="318">
        <f t="shared" si="618"/>
        <v>0.24000000000523869</v>
      </c>
      <c r="D27071" s="419">
        <f t="shared" si="619"/>
        <v>0.12000000000261934</v>
      </c>
      <c r="H27071" s="406"/>
      <c r="J27071" s="82">
        <v>68</v>
      </c>
      <c r="K27071" s="319">
        <v>2</v>
      </c>
    </row>
    <row r="27072" spans="1:11" x14ac:dyDescent="0.3">
      <c r="A27072" s="341">
        <v>44158.418746064817</v>
      </c>
      <c r="B27072" s="318">
        <v>42391.218000000001</v>
      </c>
      <c r="C27072" s="318">
        <f t="shared" si="618"/>
        <v>0.23999999999796273</v>
      </c>
      <c r="D27072" s="419">
        <f t="shared" si="619"/>
        <v>0.11999999999898137</v>
      </c>
      <c r="H27072" s="406"/>
      <c r="J27072" s="82">
        <v>69</v>
      </c>
      <c r="K27072" s="320">
        <v>3</v>
      </c>
    </row>
    <row r="27073" spans="1:11" x14ac:dyDescent="0.3">
      <c r="A27073" s="341">
        <v>44158.460412673609</v>
      </c>
      <c r="B27073" s="318">
        <v>42391.447999999997</v>
      </c>
      <c r="C27073" s="318">
        <f t="shared" si="618"/>
        <v>0.22999999999592546</v>
      </c>
      <c r="D27073" s="419">
        <f t="shared" si="619"/>
        <v>0.11499999999796273</v>
      </c>
      <c r="H27073" s="406"/>
      <c r="J27073" s="82">
        <v>70</v>
      </c>
      <c r="K27073" s="321">
        <v>4</v>
      </c>
    </row>
    <row r="27074" spans="1:11" x14ac:dyDescent="0.3">
      <c r="A27074" s="341">
        <v>44158.502079282407</v>
      </c>
      <c r="B27074" s="318">
        <v>42391.669000000002</v>
      </c>
      <c r="C27074" s="318">
        <f t="shared" si="618"/>
        <v>0.22100000000500586</v>
      </c>
      <c r="D27074" s="419">
        <f t="shared" si="619"/>
        <v>0.11050000000250293</v>
      </c>
      <c r="H27074" s="406"/>
      <c r="J27074" s="82">
        <v>71</v>
      </c>
      <c r="K27074" s="391">
        <v>1</v>
      </c>
    </row>
    <row r="27075" spans="1:11" x14ac:dyDescent="0.3">
      <c r="A27075" s="341">
        <v>44158.543745891206</v>
      </c>
      <c r="B27075" s="318">
        <v>42391.902000000002</v>
      </c>
      <c r="C27075" s="318">
        <f t="shared" si="618"/>
        <v>0.23300000000017462</v>
      </c>
      <c r="D27075" s="419">
        <f t="shared" si="619"/>
        <v>0.11650000000008731</v>
      </c>
      <c r="H27075" s="406"/>
      <c r="J27075" s="82">
        <v>72</v>
      </c>
      <c r="K27075" s="319">
        <v>2</v>
      </c>
    </row>
    <row r="27076" spans="1:11" x14ac:dyDescent="0.3">
      <c r="A27076" s="341">
        <v>44158.585412499997</v>
      </c>
      <c r="B27076" s="318">
        <v>42392.142</v>
      </c>
      <c r="C27076" s="318">
        <f t="shared" si="618"/>
        <v>0.23999999999796273</v>
      </c>
      <c r="D27076" s="419">
        <f t="shared" si="619"/>
        <v>0.11999999999898137</v>
      </c>
      <c r="H27076" s="406"/>
      <c r="J27076" s="82">
        <v>73</v>
      </c>
      <c r="K27076" s="320">
        <v>3</v>
      </c>
    </row>
    <row r="27077" spans="1:11" x14ac:dyDescent="0.3">
      <c r="A27077" s="341">
        <v>44158.627079108795</v>
      </c>
      <c r="B27077" s="318">
        <v>42392.372000000003</v>
      </c>
      <c r="C27077" s="318">
        <f t="shared" si="618"/>
        <v>0.23000000000320142</v>
      </c>
      <c r="D27077" s="419">
        <f t="shared" si="619"/>
        <v>0.11500000000160071</v>
      </c>
      <c r="H27077" s="406"/>
      <c r="J27077" s="82">
        <v>74</v>
      </c>
      <c r="K27077" s="321">
        <v>4</v>
      </c>
    </row>
    <row r="27078" spans="1:11" x14ac:dyDescent="0.3">
      <c r="A27078" s="341">
        <v>44158.668745717594</v>
      </c>
      <c r="B27078" s="318">
        <v>42392.593000000001</v>
      </c>
      <c r="C27078" s="318">
        <f t="shared" si="618"/>
        <v>0.2209999999977299</v>
      </c>
      <c r="D27078" s="419">
        <f t="shared" si="619"/>
        <v>0.11049999999886495</v>
      </c>
      <c r="H27078" s="406"/>
      <c r="J27078" s="82">
        <v>75</v>
      </c>
      <c r="K27078" s="391">
        <v>1</v>
      </c>
    </row>
    <row r="27079" spans="1:11" x14ac:dyDescent="0.3">
      <c r="A27079" s="341">
        <v>44158.710412326385</v>
      </c>
      <c r="B27079" s="318">
        <v>42392.819000000003</v>
      </c>
      <c r="C27079" s="318">
        <f t="shared" si="618"/>
        <v>0.22600000000238651</v>
      </c>
      <c r="D27079" s="419">
        <f t="shared" si="619"/>
        <v>0.11300000000119326</v>
      </c>
      <c r="H27079" s="406"/>
      <c r="J27079" s="82">
        <v>76</v>
      </c>
      <c r="K27079" s="319">
        <v>2</v>
      </c>
    </row>
    <row r="27080" spans="1:11" x14ac:dyDescent="0.3">
      <c r="A27080" s="341">
        <v>44158.752078935184</v>
      </c>
      <c r="B27080" s="318">
        <v>42393.052000000003</v>
      </c>
      <c r="C27080" s="318">
        <f t="shared" si="618"/>
        <v>0.23300000000017462</v>
      </c>
      <c r="D27080" s="419">
        <f t="shared" si="619"/>
        <v>0.11650000000008731</v>
      </c>
      <c r="H27080" s="406"/>
      <c r="J27080" s="82">
        <v>77</v>
      </c>
      <c r="K27080" s="320">
        <v>3</v>
      </c>
    </row>
    <row r="27081" spans="1:11" x14ac:dyDescent="0.3">
      <c r="A27081" s="341">
        <v>44158.793745543982</v>
      </c>
      <c r="B27081" s="318">
        <v>42393.281000000003</v>
      </c>
      <c r="C27081" s="318">
        <f t="shared" si="618"/>
        <v>0.22899999999935972</v>
      </c>
      <c r="D27081" s="419">
        <f t="shared" si="619"/>
        <v>0.11449999999967986</v>
      </c>
      <c r="H27081" s="406"/>
      <c r="J27081" s="82">
        <v>78</v>
      </c>
      <c r="K27081" s="321">
        <v>4</v>
      </c>
    </row>
    <row r="27082" spans="1:11" x14ac:dyDescent="0.3">
      <c r="A27082" s="341">
        <v>44158.835412152781</v>
      </c>
      <c r="B27082" s="318">
        <v>42393.502999999997</v>
      </c>
      <c r="C27082" s="318">
        <f t="shared" si="618"/>
        <v>0.22199999999429565</v>
      </c>
      <c r="D27082" s="419">
        <f t="shared" si="619"/>
        <v>0.11099999999714782</v>
      </c>
      <c r="H27082" s="406"/>
      <c r="J27082" s="82">
        <v>79</v>
      </c>
      <c r="K27082" s="391">
        <v>1</v>
      </c>
    </row>
    <row r="27083" spans="1:11" x14ac:dyDescent="0.3">
      <c r="A27083" s="341">
        <v>44158.877078761572</v>
      </c>
      <c r="B27083" s="318">
        <v>42393.728000000003</v>
      </c>
      <c r="C27083" s="318">
        <f t="shared" si="618"/>
        <v>0.22500000000582077</v>
      </c>
      <c r="D27083" s="419">
        <f t="shared" si="619"/>
        <v>0.11250000000291038</v>
      </c>
      <c r="H27083" s="406"/>
      <c r="J27083" s="82">
        <v>80</v>
      </c>
      <c r="K27083" s="319">
        <v>2</v>
      </c>
    </row>
    <row r="27084" spans="1:11" x14ac:dyDescent="0.3">
      <c r="A27084" s="341">
        <v>44158.918745370371</v>
      </c>
      <c r="B27084" s="318">
        <v>42393.96</v>
      </c>
      <c r="C27084" s="318">
        <f t="shared" si="618"/>
        <v>0.23199999999633292</v>
      </c>
      <c r="D27084" s="419">
        <f t="shared" si="619"/>
        <v>0.11599999999816646</v>
      </c>
      <c r="H27084" s="406"/>
      <c r="J27084" s="82">
        <v>81</v>
      </c>
      <c r="K27084" s="320">
        <v>3</v>
      </c>
    </row>
    <row r="27085" spans="1:11" x14ac:dyDescent="0.3">
      <c r="A27085" s="341">
        <v>44158.960411979169</v>
      </c>
      <c r="B27085" s="318">
        <v>42394.19</v>
      </c>
      <c r="C27085" s="318">
        <f t="shared" si="618"/>
        <v>0.23000000000320142</v>
      </c>
      <c r="D27085" s="419">
        <f t="shared" si="619"/>
        <v>0.11500000000160071</v>
      </c>
      <c r="E27085" s="336">
        <f>SUM(C27062:C27085)*7.4805194805</f>
        <v>41.51688311679677</v>
      </c>
      <c r="F27085" s="324">
        <f>AVERAGE(D27062:D27085)</f>
        <v>0.11562500000006064</v>
      </c>
      <c r="G27085" s="324">
        <f>_xlfn.STDEV.S(D27062:D27085)</f>
        <v>3.4206851586034977E-3</v>
      </c>
      <c r="H27085" s="406"/>
      <c r="J27085" s="82">
        <v>82</v>
      </c>
      <c r="K27085" s="321">
        <v>4</v>
      </c>
    </row>
    <row r="27086" spans="1:11" x14ac:dyDescent="0.3">
      <c r="A27086" s="341">
        <v>44159.002078587961</v>
      </c>
      <c r="B27086" s="318">
        <v>42394.417000000001</v>
      </c>
      <c r="C27086" s="318">
        <f t="shared" si="618"/>
        <v>0.22699999999895226</v>
      </c>
      <c r="D27086" s="419">
        <f t="shared" si="619"/>
        <v>0.11349999999947613</v>
      </c>
      <c r="H27086" s="406"/>
      <c r="J27086" s="82">
        <v>83</v>
      </c>
      <c r="K27086" s="391">
        <v>1</v>
      </c>
    </row>
    <row r="27087" spans="1:11" x14ac:dyDescent="0.3">
      <c r="A27087" s="341">
        <v>44159.043745196759</v>
      </c>
      <c r="B27087" s="318">
        <v>42394.642</v>
      </c>
      <c r="C27087" s="318">
        <f t="shared" si="618"/>
        <v>0.22499999999854481</v>
      </c>
      <c r="D27087" s="419">
        <f t="shared" si="619"/>
        <v>0.1124999999992724</v>
      </c>
      <c r="H27087" s="406"/>
      <c r="J27087" s="82">
        <v>84</v>
      </c>
      <c r="K27087" s="319">
        <v>2</v>
      </c>
    </row>
    <row r="27088" spans="1:11" x14ac:dyDescent="0.3">
      <c r="A27088" s="341">
        <v>44159.085411805558</v>
      </c>
      <c r="B27088" s="318">
        <v>42394.879999999997</v>
      </c>
      <c r="C27088" s="318">
        <f t="shared" si="618"/>
        <v>0.23799999999755528</v>
      </c>
      <c r="D27088" s="419">
        <f t="shared" si="619"/>
        <v>0.11899999999877764</v>
      </c>
      <c r="H27088" s="406"/>
      <c r="J27088" s="82">
        <v>85</v>
      </c>
      <c r="K27088" s="320">
        <v>3</v>
      </c>
    </row>
    <row r="27089" spans="1:12" x14ac:dyDescent="0.3">
      <c r="A27089" s="341">
        <v>44159.127078414349</v>
      </c>
      <c r="B27089" s="318">
        <v>42395.118999999999</v>
      </c>
      <c r="C27089" s="318">
        <f t="shared" si="618"/>
        <v>0.23900000000139698</v>
      </c>
      <c r="D27089" s="419">
        <f t="shared" si="619"/>
        <v>0.11950000000069849</v>
      </c>
      <c r="H27089" s="406"/>
      <c r="J27089" s="82">
        <v>86</v>
      </c>
      <c r="K27089" s="321">
        <v>4</v>
      </c>
    </row>
    <row r="27090" spans="1:12" x14ac:dyDescent="0.3">
      <c r="A27090" s="341">
        <v>44159.168745023147</v>
      </c>
      <c r="B27090" s="318">
        <v>42395.351999999999</v>
      </c>
      <c r="C27090" s="318">
        <f t="shared" si="618"/>
        <v>0.23300000000017462</v>
      </c>
      <c r="D27090" s="419">
        <f t="shared" ref="D27090:D27153" si="620">C27090/2</f>
        <v>0.11650000000008731</v>
      </c>
      <c r="H27090" s="406"/>
      <c r="J27090" s="82">
        <v>87</v>
      </c>
      <c r="K27090" s="391">
        <v>1</v>
      </c>
    </row>
    <row r="27091" spans="1:12" x14ac:dyDescent="0.3">
      <c r="A27091" s="341">
        <v>44159.210411631946</v>
      </c>
      <c r="B27091" s="318">
        <v>42395.589</v>
      </c>
      <c r="C27091" s="318">
        <f t="shared" si="618"/>
        <v>0.23700000000098953</v>
      </c>
      <c r="D27091" s="419">
        <f t="shared" si="620"/>
        <v>0.11850000000049477</v>
      </c>
      <c r="H27091" s="406"/>
      <c r="J27091" s="82">
        <v>88</v>
      </c>
      <c r="K27091" s="319">
        <v>2</v>
      </c>
    </row>
    <row r="27092" spans="1:12" x14ac:dyDescent="0.3">
      <c r="A27092" s="341">
        <v>44159.252078240737</v>
      </c>
      <c r="B27092" s="318">
        <v>42395.82</v>
      </c>
      <c r="C27092" s="318">
        <f t="shared" si="618"/>
        <v>0.23099999999976717</v>
      </c>
      <c r="D27092" s="419">
        <f t="shared" si="620"/>
        <v>0.11549999999988358</v>
      </c>
      <c r="H27092" s="406"/>
      <c r="J27092" s="82">
        <v>89</v>
      </c>
      <c r="K27092" s="320">
        <v>3</v>
      </c>
    </row>
    <row r="27093" spans="1:12" x14ac:dyDescent="0.3">
      <c r="A27093" s="341">
        <v>44159.293744849536</v>
      </c>
      <c r="B27093" s="318">
        <v>42396.059000000001</v>
      </c>
      <c r="C27093" s="318">
        <f t="shared" si="618"/>
        <v>0.23900000000139698</v>
      </c>
      <c r="D27093" s="419">
        <f t="shared" si="620"/>
        <v>0.11950000000069849</v>
      </c>
      <c r="H27093" s="406"/>
      <c r="J27093" s="82">
        <v>90</v>
      </c>
      <c r="K27093" s="321">
        <v>4</v>
      </c>
    </row>
    <row r="27094" spans="1:12" x14ac:dyDescent="0.3">
      <c r="A27094" s="341">
        <v>44159.335411458334</v>
      </c>
      <c r="B27094" s="318">
        <v>42396.298000000003</v>
      </c>
      <c r="C27094" s="318">
        <f t="shared" si="618"/>
        <v>0.23900000000139698</v>
      </c>
      <c r="D27094" s="419">
        <f t="shared" si="620"/>
        <v>0.11950000000069849</v>
      </c>
      <c r="H27094" s="406"/>
      <c r="J27094" s="82">
        <v>91</v>
      </c>
      <c r="K27094" s="391">
        <v>1</v>
      </c>
    </row>
    <row r="27095" spans="1:12" x14ac:dyDescent="0.3">
      <c r="A27095" s="341">
        <v>44159.377078067133</v>
      </c>
      <c r="B27095" s="318">
        <v>42396.531999999999</v>
      </c>
      <c r="C27095" s="318">
        <f t="shared" si="618"/>
        <v>0.23399999999674037</v>
      </c>
      <c r="D27095" s="419">
        <f t="shared" si="620"/>
        <v>0.11699999999837019</v>
      </c>
      <c r="H27095" s="406"/>
      <c r="J27095" s="82">
        <v>92</v>
      </c>
      <c r="K27095" s="319">
        <v>2</v>
      </c>
    </row>
    <row r="27096" spans="1:12" x14ac:dyDescent="0.3">
      <c r="A27096" s="341">
        <v>44159.418744675924</v>
      </c>
      <c r="B27096" s="318">
        <v>42396.762999999999</v>
      </c>
      <c r="C27096" s="318">
        <f t="shared" si="618"/>
        <v>0.23099999999976717</v>
      </c>
      <c r="D27096" s="419">
        <f t="shared" si="620"/>
        <v>0.11549999999988358</v>
      </c>
      <c r="H27096" s="406"/>
      <c r="J27096" s="82">
        <v>93</v>
      </c>
      <c r="K27096" s="320">
        <v>3</v>
      </c>
    </row>
    <row r="27097" spans="1:12" x14ac:dyDescent="0.3">
      <c r="A27097" s="341">
        <v>44159.460411284723</v>
      </c>
      <c r="B27097" s="318">
        <v>42397.000999999997</v>
      </c>
      <c r="C27097" s="318">
        <f t="shared" si="618"/>
        <v>0.23799999999755528</v>
      </c>
      <c r="D27097" s="419">
        <f t="shared" si="620"/>
        <v>0.11899999999877764</v>
      </c>
      <c r="H27097" s="406"/>
      <c r="J27097" s="82">
        <v>94</v>
      </c>
      <c r="K27097" s="321">
        <v>4</v>
      </c>
    </row>
    <row r="27098" spans="1:12" x14ac:dyDescent="0.3">
      <c r="A27098" s="341">
        <v>44159.502077893521</v>
      </c>
      <c r="B27098" s="318">
        <v>42397.239000000001</v>
      </c>
      <c r="C27098" s="318">
        <f t="shared" si="618"/>
        <v>0.23800000000483124</v>
      </c>
      <c r="D27098" s="419">
        <f t="shared" si="620"/>
        <v>0.11900000000241562</v>
      </c>
      <c r="H27098" s="406"/>
      <c r="J27098" s="82">
        <v>95</v>
      </c>
      <c r="K27098" s="391">
        <v>1</v>
      </c>
    </row>
    <row r="27099" spans="1:12" x14ac:dyDescent="0.3">
      <c r="A27099" s="341">
        <v>44159.543744502313</v>
      </c>
      <c r="B27099" s="318">
        <v>42397.47</v>
      </c>
      <c r="C27099" s="318">
        <f t="shared" si="618"/>
        <v>0.23099999999976717</v>
      </c>
      <c r="D27099" s="419">
        <f t="shared" si="620"/>
        <v>0.11549999999988358</v>
      </c>
      <c r="H27099" s="406"/>
      <c r="J27099" s="82">
        <v>96</v>
      </c>
      <c r="K27099" s="319">
        <v>2</v>
      </c>
    </row>
    <row r="27100" spans="1:12" x14ac:dyDescent="0.3">
      <c r="A27100" s="341">
        <v>44159.585411111111</v>
      </c>
      <c r="B27100" s="318">
        <v>42397.699000000001</v>
      </c>
      <c r="C27100" s="318">
        <f t="shared" si="618"/>
        <v>0.22899999999935972</v>
      </c>
      <c r="D27100" s="419">
        <f t="shared" si="620"/>
        <v>0.11449999999967986</v>
      </c>
      <c r="H27100" s="406"/>
      <c r="J27100" s="82">
        <v>97</v>
      </c>
      <c r="K27100" s="320">
        <v>3</v>
      </c>
    </row>
    <row r="27101" spans="1:12" x14ac:dyDescent="0.3">
      <c r="A27101" s="341">
        <v>44159.59652777778</v>
      </c>
      <c r="B27101" s="318">
        <v>42397.699000000001</v>
      </c>
      <c r="H27101" s="332"/>
      <c r="J27101" s="82">
        <v>1</v>
      </c>
      <c r="K27101" s="320">
        <v>3</v>
      </c>
      <c r="L27101" s="54" t="s">
        <v>422</v>
      </c>
    </row>
    <row r="27102" spans="1:12" x14ac:dyDescent="0.3">
      <c r="A27102" s="341">
        <v>44159.638194444444</v>
      </c>
      <c r="B27102" s="318">
        <v>42397.932000000001</v>
      </c>
      <c r="C27102" s="318">
        <f t="shared" si="618"/>
        <v>0.23300000000017462</v>
      </c>
      <c r="D27102" s="419">
        <f t="shared" si="620"/>
        <v>0.11650000000008731</v>
      </c>
      <c r="H27102" s="406"/>
      <c r="J27102" s="82">
        <v>2</v>
      </c>
      <c r="K27102" s="321">
        <v>4</v>
      </c>
    </row>
    <row r="27103" spans="1:12" x14ac:dyDescent="0.3">
      <c r="A27103" s="341">
        <v>44159.679861111108</v>
      </c>
      <c r="B27103" s="318">
        <v>42398.169000000002</v>
      </c>
      <c r="C27103" s="318">
        <f t="shared" si="618"/>
        <v>0.23700000000098953</v>
      </c>
      <c r="D27103" s="419">
        <f t="shared" si="620"/>
        <v>0.11850000000049477</v>
      </c>
      <c r="H27103" s="406"/>
      <c r="J27103" s="82">
        <v>3</v>
      </c>
      <c r="K27103" s="391">
        <v>1</v>
      </c>
    </row>
    <row r="27104" spans="1:12" x14ac:dyDescent="0.3">
      <c r="A27104" s="341">
        <v>44159.72152777778</v>
      </c>
      <c r="B27104" s="318">
        <v>42398.400000000001</v>
      </c>
      <c r="C27104" s="318">
        <f t="shared" si="618"/>
        <v>0.23099999999976717</v>
      </c>
      <c r="D27104" s="419">
        <f t="shared" si="620"/>
        <v>0.11549999999988358</v>
      </c>
      <c r="H27104" s="406"/>
      <c r="J27104" s="82">
        <v>4</v>
      </c>
      <c r="K27104" s="319">
        <v>2</v>
      </c>
    </row>
    <row r="27105" spans="1:11" x14ac:dyDescent="0.3">
      <c r="A27105" s="341">
        <v>44159.763194212966</v>
      </c>
      <c r="B27105" s="318">
        <v>42398.629000000001</v>
      </c>
      <c r="C27105" s="318">
        <f t="shared" si="618"/>
        <v>0.22899999999935972</v>
      </c>
      <c r="D27105" s="419">
        <f t="shared" si="620"/>
        <v>0.11449999999967986</v>
      </c>
      <c r="H27105" s="406"/>
      <c r="J27105" s="82">
        <v>5</v>
      </c>
      <c r="K27105" s="320">
        <v>3</v>
      </c>
    </row>
    <row r="27106" spans="1:11" x14ac:dyDescent="0.3">
      <c r="A27106" s="341">
        <v>44159.804860821758</v>
      </c>
      <c r="B27106" s="318">
        <v>42398.851000000002</v>
      </c>
      <c r="C27106" s="318">
        <f t="shared" si="618"/>
        <v>0.22200000000157161</v>
      </c>
      <c r="D27106" s="419">
        <f t="shared" si="620"/>
        <v>0.1110000000007858</v>
      </c>
      <c r="H27106" s="406"/>
      <c r="J27106" s="82">
        <v>6</v>
      </c>
      <c r="K27106" s="321">
        <v>4</v>
      </c>
    </row>
    <row r="27107" spans="1:11" x14ac:dyDescent="0.3">
      <c r="A27107" s="341">
        <v>44159.846527430556</v>
      </c>
      <c r="B27107" s="318">
        <v>42399.08</v>
      </c>
      <c r="C27107" s="318">
        <f t="shared" si="618"/>
        <v>0.22899999999935972</v>
      </c>
      <c r="D27107" s="419">
        <f t="shared" si="620"/>
        <v>0.11449999999967986</v>
      </c>
      <c r="H27107" s="406"/>
      <c r="J27107" s="82">
        <v>7</v>
      </c>
      <c r="K27107" s="391">
        <v>1</v>
      </c>
    </row>
    <row r="27108" spans="1:11" x14ac:dyDescent="0.3">
      <c r="A27108" s="341">
        <v>44159.888194039355</v>
      </c>
      <c r="B27108" s="318">
        <v>42399.31</v>
      </c>
      <c r="C27108" s="318">
        <f t="shared" si="618"/>
        <v>0.22999999999592546</v>
      </c>
      <c r="D27108" s="419">
        <f t="shared" si="620"/>
        <v>0.11499999999796273</v>
      </c>
      <c r="H27108" s="406"/>
      <c r="J27108" s="82">
        <v>8</v>
      </c>
      <c r="K27108" s="319">
        <v>2</v>
      </c>
    </row>
    <row r="27109" spans="1:11" x14ac:dyDescent="0.3">
      <c r="A27109" s="341">
        <v>44159.929860648146</v>
      </c>
      <c r="B27109" s="318">
        <v>42399.538</v>
      </c>
      <c r="C27109" s="318">
        <f t="shared" si="618"/>
        <v>0.22800000000279397</v>
      </c>
      <c r="D27109" s="419">
        <f t="shared" si="620"/>
        <v>0.11400000000139698</v>
      </c>
      <c r="H27109" s="406"/>
      <c r="J27109" s="82">
        <v>9</v>
      </c>
      <c r="K27109" s="320">
        <v>3</v>
      </c>
    </row>
    <row r="27110" spans="1:11" x14ac:dyDescent="0.3">
      <c r="A27110" s="341">
        <v>44159.971527256945</v>
      </c>
      <c r="B27110" s="318">
        <v>42399.76</v>
      </c>
      <c r="C27110" s="318">
        <f t="shared" si="618"/>
        <v>0.22200000000157161</v>
      </c>
      <c r="D27110" s="419">
        <f t="shared" si="620"/>
        <v>0.1110000000007858</v>
      </c>
      <c r="E27110" s="336">
        <f>SUM(C27086:C27110)*7.4805194805</f>
        <v>41.666493506382821</v>
      </c>
      <c r="F27110" s="324">
        <f>AVERAGE(D27086:D27110)</f>
        <v>0.1160416666666606</v>
      </c>
      <c r="G27110" s="324">
        <f>_xlfn.STDEV.S(D27086:D27110)</f>
        <v>2.6289221906517857E-3</v>
      </c>
      <c r="H27110" s="406"/>
      <c r="J27110" s="82">
        <v>10</v>
      </c>
      <c r="K27110" s="321">
        <v>4</v>
      </c>
    </row>
    <row r="27111" spans="1:11" x14ac:dyDescent="0.3">
      <c r="A27111" s="341">
        <v>44160.013193865743</v>
      </c>
      <c r="B27111" s="318">
        <v>42399.987999999998</v>
      </c>
      <c r="C27111" s="318">
        <f t="shared" si="618"/>
        <v>0.22799999999551801</v>
      </c>
      <c r="D27111" s="419">
        <f t="shared" si="620"/>
        <v>0.11399999999775901</v>
      </c>
      <c r="H27111" s="406"/>
      <c r="J27111" s="82">
        <v>11</v>
      </c>
      <c r="K27111" s="391">
        <v>1</v>
      </c>
    </row>
    <row r="27112" spans="1:11" x14ac:dyDescent="0.3">
      <c r="A27112" s="341">
        <v>44160.054860474535</v>
      </c>
      <c r="B27112" s="318">
        <v>42400.228000000003</v>
      </c>
      <c r="C27112" s="318">
        <f t="shared" si="618"/>
        <v>0.24000000000523869</v>
      </c>
      <c r="D27112" s="419">
        <f t="shared" si="620"/>
        <v>0.12000000000261934</v>
      </c>
      <c r="H27112" s="406"/>
      <c r="J27112" s="82">
        <v>12</v>
      </c>
      <c r="K27112" s="319">
        <v>2</v>
      </c>
    </row>
    <row r="27113" spans="1:11" x14ac:dyDescent="0.3">
      <c r="A27113" s="341">
        <v>44160.096527083333</v>
      </c>
      <c r="B27113" s="318">
        <v>42400.459000000003</v>
      </c>
      <c r="C27113" s="318">
        <f t="shared" si="618"/>
        <v>0.23099999999976717</v>
      </c>
      <c r="D27113" s="419">
        <f t="shared" si="620"/>
        <v>0.11549999999988358</v>
      </c>
      <c r="H27113" s="406"/>
      <c r="J27113" s="82">
        <v>13</v>
      </c>
      <c r="K27113" s="320">
        <v>3</v>
      </c>
    </row>
    <row r="27114" spans="1:11" x14ac:dyDescent="0.3">
      <c r="A27114" s="341">
        <v>44160.138193692132</v>
      </c>
      <c r="B27114" s="318">
        <v>42400.680999999997</v>
      </c>
      <c r="C27114" s="318">
        <f t="shared" si="618"/>
        <v>0.22199999999429565</v>
      </c>
      <c r="D27114" s="419">
        <f t="shared" si="620"/>
        <v>0.11099999999714782</v>
      </c>
      <c r="H27114" s="406"/>
      <c r="J27114" s="82">
        <v>14</v>
      </c>
      <c r="K27114" s="321">
        <v>4</v>
      </c>
    </row>
    <row r="27115" spans="1:11" x14ac:dyDescent="0.3">
      <c r="A27115" s="341">
        <v>44160.179860300923</v>
      </c>
      <c r="B27115" s="318">
        <v>42400.915000000001</v>
      </c>
      <c r="C27115" s="318">
        <f t="shared" si="618"/>
        <v>0.23400000000401633</v>
      </c>
      <c r="D27115" s="419">
        <f t="shared" si="620"/>
        <v>0.11700000000200816</v>
      </c>
      <c r="H27115" s="406"/>
      <c r="J27115" s="82">
        <v>15</v>
      </c>
      <c r="K27115" s="391">
        <v>1</v>
      </c>
    </row>
    <row r="27116" spans="1:11" x14ac:dyDescent="0.3">
      <c r="A27116" s="341">
        <v>44160.221526909721</v>
      </c>
      <c r="B27116" s="318">
        <v>42401.16</v>
      </c>
      <c r="C27116" s="318">
        <f t="shared" si="618"/>
        <v>0.24500000000261934</v>
      </c>
      <c r="D27116" s="419">
        <f t="shared" si="620"/>
        <v>0.12250000000130967</v>
      </c>
      <c r="H27116" s="406"/>
      <c r="J27116" s="82">
        <v>16</v>
      </c>
      <c r="K27116" s="319">
        <v>2</v>
      </c>
    </row>
    <row r="27117" spans="1:11" x14ac:dyDescent="0.3">
      <c r="A27117" s="341">
        <v>44160.26319351852</v>
      </c>
      <c r="B27117" s="318">
        <v>42401.398000000001</v>
      </c>
      <c r="C27117" s="318">
        <f t="shared" si="618"/>
        <v>0.23799999999755528</v>
      </c>
      <c r="D27117" s="419">
        <f t="shared" si="620"/>
        <v>0.11899999999877764</v>
      </c>
      <c r="H27117" s="406"/>
      <c r="J27117" s="82">
        <v>17</v>
      </c>
      <c r="K27117" s="320">
        <v>3</v>
      </c>
    </row>
    <row r="27118" spans="1:11" x14ac:dyDescent="0.3">
      <c r="A27118" s="341">
        <v>44160.304860127311</v>
      </c>
      <c r="B27118" s="318">
        <v>42401.625</v>
      </c>
      <c r="C27118" s="318">
        <f t="shared" si="618"/>
        <v>0.22699999999895226</v>
      </c>
      <c r="D27118" s="419">
        <f t="shared" si="620"/>
        <v>0.11349999999947613</v>
      </c>
      <c r="H27118" s="406"/>
      <c r="J27118" s="82">
        <v>18</v>
      </c>
      <c r="K27118" s="321">
        <v>4</v>
      </c>
    </row>
    <row r="27119" spans="1:11" x14ac:dyDescent="0.3">
      <c r="A27119" s="341">
        <v>44160.34652673611</v>
      </c>
      <c r="B27119" s="318">
        <v>42401.855000000003</v>
      </c>
      <c r="C27119" s="318">
        <f t="shared" si="618"/>
        <v>0.23000000000320142</v>
      </c>
      <c r="D27119" s="419">
        <f t="shared" si="620"/>
        <v>0.11500000000160071</v>
      </c>
      <c r="H27119" s="406"/>
      <c r="J27119" s="82">
        <v>19</v>
      </c>
      <c r="K27119" s="391">
        <v>1</v>
      </c>
    </row>
    <row r="27120" spans="1:11" x14ac:dyDescent="0.3">
      <c r="A27120" s="341">
        <v>44160.388193344908</v>
      </c>
      <c r="B27120" s="318">
        <v>42402.097000000002</v>
      </c>
      <c r="C27120" s="318">
        <f t="shared" si="618"/>
        <v>0.24199999999837019</v>
      </c>
      <c r="D27120" s="419">
        <f t="shared" si="620"/>
        <v>0.12099999999918509</v>
      </c>
      <c r="H27120" s="406"/>
      <c r="J27120" s="82">
        <v>20</v>
      </c>
      <c r="K27120" s="319">
        <v>2</v>
      </c>
    </row>
    <row r="27121" spans="1:11" x14ac:dyDescent="0.3">
      <c r="A27121" s="341">
        <v>44160.429859953707</v>
      </c>
      <c r="B27121" s="318">
        <v>42402.332000000002</v>
      </c>
      <c r="C27121" s="318">
        <f t="shared" si="618"/>
        <v>0.23500000000058208</v>
      </c>
      <c r="D27121" s="419">
        <f t="shared" si="620"/>
        <v>0.11750000000029104</v>
      </c>
      <c r="H27121" s="406"/>
      <c r="J27121" s="82">
        <v>21</v>
      </c>
      <c r="K27121" s="320">
        <v>3</v>
      </c>
    </row>
    <row r="27122" spans="1:11" x14ac:dyDescent="0.3">
      <c r="A27122" s="341">
        <v>44160.471526562498</v>
      </c>
      <c r="B27122" s="318">
        <v>42402.567999999999</v>
      </c>
      <c r="C27122" s="318">
        <f t="shared" si="618"/>
        <v>0.23599999999714782</v>
      </c>
      <c r="D27122" s="419">
        <f t="shared" si="620"/>
        <v>0.11799999999857391</v>
      </c>
      <c r="H27122" s="406"/>
      <c r="J27122" s="82">
        <v>22</v>
      </c>
      <c r="K27122" s="321">
        <v>4</v>
      </c>
    </row>
    <row r="27123" spans="1:11" x14ac:dyDescent="0.3">
      <c r="A27123" s="341">
        <v>44160.513193171297</v>
      </c>
      <c r="B27123" s="318">
        <v>42402.788</v>
      </c>
      <c r="C27123" s="318">
        <f t="shared" si="618"/>
        <v>0.22000000000116415</v>
      </c>
      <c r="D27123" s="419">
        <f t="shared" si="620"/>
        <v>0.11000000000058208</v>
      </c>
      <c r="H27123" s="406"/>
      <c r="J27123" s="82">
        <v>23</v>
      </c>
      <c r="K27123" s="391">
        <v>1</v>
      </c>
    </row>
    <row r="27124" spans="1:11" x14ac:dyDescent="0.3">
      <c r="A27124" s="341">
        <v>44160.554859780095</v>
      </c>
      <c r="B27124" s="318">
        <v>42403.021999999997</v>
      </c>
      <c r="C27124" s="318">
        <f t="shared" si="618"/>
        <v>0.23399999999674037</v>
      </c>
      <c r="D27124" s="419">
        <f t="shared" si="620"/>
        <v>0.11699999999837019</v>
      </c>
      <c r="H27124" s="406"/>
      <c r="J27124" s="82">
        <v>24</v>
      </c>
      <c r="K27124" s="319">
        <v>2</v>
      </c>
    </row>
    <row r="27125" spans="1:11" x14ac:dyDescent="0.3">
      <c r="A27125" s="341">
        <v>44160.596526388887</v>
      </c>
      <c r="B27125" s="318">
        <v>42403.26</v>
      </c>
      <c r="C27125" s="318">
        <f t="shared" si="618"/>
        <v>0.23800000000483124</v>
      </c>
      <c r="D27125" s="419">
        <f t="shared" si="620"/>
        <v>0.11900000000241562</v>
      </c>
      <c r="H27125" s="406"/>
      <c r="J27125" s="82">
        <v>25</v>
      </c>
      <c r="K27125" s="320">
        <v>3</v>
      </c>
    </row>
    <row r="27126" spans="1:11" x14ac:dyDescent="0.3">
      <c r="A27126" s="341">
        <v>44160.638192997685</v>
      </c>
      <c r="B27126" s="318">
        <v>42403.487000000001</v>
      </c>
      <c r="C27126" s="318">
        <f t="shared" si="618"/>
        <v>0.22699999999895226</v>
      </c>
      <c r="D27126" s="419">
        <f t="shared" si="620"/>
        <v>0.11349999999947613</v>
      </c>
      <c r="H27126" s="406"/>
      <c r="J27126" s="82">
        <v>26</v>
      </c>
      <c r="K27126" s="321">
        <v>4</v>
      </c>
    </row>
    <row r="27127" spans="1:11" x14ac:dyDescent="0.3">
      <c r="A27127" s="341">
        <v>44160.679859606484</v>
      </c>
      <c r="B27127" s="318">
        <v>42403.701999999997</v>
      </c>
      <c r="C27127" s="318">
        <f t="shared" si="618"/>
        <v>0.21499999999650754</v>
      </c>
      <c r="D27127" s="419">
        <f t="shared" si="620"/>
        <v>0.10749999999825377</v>
      </c>
      <c r="H27127" s="406"/>
      <c r="J27127" s="82">
        <v>27</v>
      </c>
      <c r="K27127" s="391">
        <v>1</v>
      </c>
    </row>
    <row r="27128" spans="1:11" x14ac:dyDescent="0.3">
      <c r="A27128" s="341">
        <v>44160.721526215275</v>
      </c>
      <c r="B27128" s="318">
        <v>42403.932000000001</v>
      </c>
      <c r="C27128" s="318">
        <f t="shared" si="618"/>
        <v>0.23000000000320142</v>
      </c>
      <c r="D27128" s="419">
        <f t="shared" si="620"/>
        <v>0.11500000000160071</v>
      </c>
      <c r="H27128" s="406"/>
      <c r="J27128" s="82">
        <v>28</v>
      </c>
      <c r="K27128" s="319">
        <v>2</v>
      </c>
    </row>
    <row r="27129" spans="1:11" x14ac:dyDescent="0.3">
      <c r="A27129" s="341">
        <v>44160.763192824073</v>
      </c>
      <c r="B27129" s="318">
        <v>42404.171000000002</v>
      </c>
      <c r="C27129" s="318">
        <f t="shared" si="618"/>
        <v>0.23900000000139698</v>
      </c>
      <c r="D27129" s="419">
        <f t="shared" si="620"/>
        <v>0.11950000000069849</v>
      </c>
      <c r="H27129" s="406"/>
      <c r="J27129" s="82">
        <v>29</v>
      </c>
      <c r="K27129" s="320">
        <v>3</v>
      </c>
    </row>
    <row r="27130" spans="1:11" x14ac:dyDescent="0.3">
      <c r="A27130" s="341">
        <v>44160.804859432872</v>
      </c>
      <c r="B27130" s="318">
        <v>42404.398000000001</v>
      </c>
      <c r="C27130" s="318">
        <f t="shared" si="618"/>
        <v>0.22699999999895226</v>
      </c>
      <c r="D27130" s="419">
        <f t="shared" si="620"/>
        <v>0.11349999999947613</v>
      </c>
      <c r="H27130" s="406"/>
      <c r="J27130" s="82">
        <v>30</v>
      </c>
      <c r="K27130" s="321">
        <v>4</v>
      </c>
    </row>
    <row r="27131" spans="1:11" x14ac:dyDescent="0.3">
      <c r="A27131" s="341">
        <v>44160.846526041663</v>
      </c>
      <c r="B27131" s="318">
        <v>42404.612000000001</v>
      </c>
      <c r="C27131" s="318">
        <f t="shared" si="618"/>
        <v>0.21399999999994179</v>
      </c>
      <c r="D27131" s="419">
        <f t="shared" si="620"/>
        <v>0.1069999999999709</v>
      </c>
      <c r="H27131" s="406"/>
      <c r="J27131" s="82">
        <v>31</v>
      </c>
      <c r="K27131" s="391">
        <v>1</v>
      </c>
    </row>
    <row r="27132" spans="1:11" x14ac:dyDescent="0.3">
      <c r="A27132" s="341">
        <v>44160.888192650462</v>
      </c>
      <c r="B27132" s="318">
        <v>42404.837</v>
      </c>
      <c r="C27132" s="318">
        <f t="shared" si="618"/>
        <v>0.22499999999854481</v>
      </c>
      <c r="D27132" s="419">
        <f t="shared" si="620"/>
        <v>0.1124999999992724</v>
      </c>
      <c r="H27132" s="406"/>
      <c r="J27132" s="82">
        <v>32</v>
      </c>
      <c r="K27132" s="319">
        <v>2</v>
      </c>
    </row>
    <row r="27133" spans="1:11" x14ac:dyDescent="0.3">
      <c r="A27133" s="341">
        <v>44160.92985925926</v>
      </c>
      <c r="B27133" s="318">
        <v>42405.069000000003</v>
      </c>
      <c r="C27133" s="318">
        <f t="shared" si="618"/>
        <v>0.23200000000360887</v>
      </c>
      <c r="D27133" s="419">
        <f t="shared" si="620"/>
        <v>0.11600000000180444</v>
      </c>
      <c r="H27133" s="406"/>
      <c r="J27133" s="82">
        <v>33</v>
      </c>
      <c r="K27133" s="320">
        <v>3</v>
      </c>
    </row>
    <row r="27134" spans="1:11" x14ac:dyDescent="0.3">
      <c r="A27134" s="341">
        <v>44160.971525868059</v>
      </c>
      <c r="B27134" s="318">
        <v>42405.296999999999</v>
      </c>
      <c r="C27134" s="318">
        <f t="shared" si="618"/>
        <v>0.22799999999551801</v>
      </c>
      <c r="D27134" s="419">
        <f t="shared" si="620"/>
        <v>0.11399999999775901</v>
      </c>
      <c r="E27134" s="336">
        <f>SUM(C27111:C27134)*7.4805194805</f>
        <v>41.419636363503244</v>
      </c>
      <c r="F27134" s="324">
        <f>AVERAGE(D27111:D27134)</f>
        <v>0.11535416666659633</v>
      </c>
      <c r="G27134" s="324">
        <f>_xlfn.STDEV.S(D27111:D27134)</f>
        <v>3.9958651642247817E-3</v>
      </c>
      <c r="H27134" s="406"/>
      <c r="J27134" s="82">
        <v>34</v>
      </c>
      <c r="K27134" s="321">
        <v>4</v>
      </c>
    </row>
    <row r="27135" spans="1:11" x14ac:dyDescent="0.3">
      <c r="A27135" s="341">
        <v>44161.01319247685</v>
      </c>
      <c r="B27135" s="318">
        <v>42405.519</v>
      </c>
      <c r="C27135" s="318">
        <f t="shared" si="618"/>
        <v>0.22200000000157161</v>
      </c>
      <c r="D27135" s="419">
        <f t="shared" si="620"/>
        <v>0.1110000000007858</v>
      </c>
      <c r="H27135" s="406"/>
      <c r="J27135" s="82">
        <v>35</v>
      </c>
      <c r="K27135" s="391">
        <v>1</v>
      </c>
    </row>
    <row r="27136" spans="1:11" x14ac:dyDescent="0.3">
      <c r="A27136" s="341">
        <v>44161.054859085649</v>
      </c>
      <c r="B27136" s="318">
        <v>42405.741999999998</v>
      </c>
      <c r="C27136" s="318">
        <f t="shared" si="618"/>
        <v>0.22299999999813735</v>
      </c>
      <c r="D27136" s="419">
        <f t="shared" si="620"/>
        <v>0.11149999999906868</v>
      </c>
      <c r="H27136" s="406"/>
      <c r="J27136" s="82">
        <v>36</v>
      </c>
      <c r="K27136" s="319">
        <v>2</v>
      </c>
    </row>
    <row r="27137" spans="1:11" x14ac:dyDescent="0.3">
      <c r="A27137" s="341">
        <v>44161.096525694447</v>
      </c>
      <c r="B27137" s="318">
        <v>42405.978999999999</v>
      </c>
      <c r="C27137" s="318">
        <f t="shared" si="618"/>
        <v>0.23700000000098953</v>
      </c>
      <c r="D27137" s="419">
        <f t="shared" si="620"/>
        <v>0.11850000000049477</v>
      </c>
      <c r="H27137" s="406"/>
      <c r="J27137" s="82">
        <v>37</v>
      </c>
      <c r="K27137" s="320">
        <v>3</v>
      </c>
    </row>
    <row r="27138" spans="1:11" x14ac:dyDescent="0.3">
      <c r="A27138" s="341">
        <v>44161.138192303239</v>
      </c>
      <c r="B27138" s="318">
        <v>42406.214999999997</v>
      </c>
      <c r="C27138" s="318">
        <f t="shared" si="618"/>
        <v>0.23599999999714782</v>
      </c>
      <c r="D27138" s="419">
        <f t="shared" si="620"/>
        <v>0.11799999999857391</v>
      </c>
      <c r="H27138" s="406"/>
      <c r="J27138" s="82">
        <v>38</v>
      </c>
      <c r="K27138" s="321">
        <v>4</v>
      </c>
    </row>
    <row r="27139" spans="1:11" x14ac:dyDescent="0.3">
      <c r="A27139" s="341">
        <v>44161.179858912037</v>
      </c>
      <c r="B27139" s="318">
        <v>42406.442999999999</v>
      </c>
      <c r="C27139" s="318">
        <f t="shared" si="618"/>
        <v>0.22800000000279397</v>
      </c>
      <c r="D27139" s="419">
        <f t="shared" si="620"/>
        <v>0.11400000000139698</v>
      </c>
      <c r="H27139" s="406"/>
      <c r="J27139" s="82">
        <v>39</v>
      </c>
      <c r="K27139" s="391">
        <v>1</v>
      </c>
    </row>
    <row r="27140" spans="1:11" x14ac:dyDescent="0.3">
      <c r="A27140" s="341">
        <v>44161.221525520836</v>
      </c>
      <c r="B27140" s="318">
        <v>42406.671000000002</v>
      </c>
      <c r="C27140" s="318">
        <f t="shared" si="618"/>
        <v>0.22800000000279397</v>
      </c>
      <c r="D27140" s="419">
        <f t="shared" si="620"/>
        <v>0.11400000000139698</v>
      </c>
      <c r="H27140" s="406"/>
      <c r="J27140" s="82">
        <v>40</v>
      </c>
      <c r="K27140" s="319">
        <v>2</v>
      </c>
    </row>
    <row r="27141" spans="1:11" x14ac:dyDescent="0.3">
      <c r="A27141" s="341">
        <v>44161.263192129627</v>
      </c>
      <c r="B27141" s="318">
        <v>42406.91</v>
      </c>
      <c r="C27141" s="318">
        <f t="shared" si="618"/>
        <v>0.23900000000139698</v>
      </c>
      <c r="D27141" s="419">
        <f t="shared" si="620"/>
        <v>0.11950000000069849</v>
      </c>
      <c r="H27141" s="406"/>
      <c r="J27141" s="82">
        <v>41</v>
      </c>
      <c r="K27141" s="320">
        <v>3</v>
      </c>
    </row>
    <row r="27142" spans="1:11" x14ac:dyDescent="0.3">
      <c r="A27142" s="341">
        <v>44161.304858738426</v>
      </c>
      <c r="B27142" s="318">
        <v>42407.152000000002</v>
      </c>
      <c r="C27142" s="318">
        <f t="shared" si="618"/>
        <v>0.24199999999837019</v>
      </c>
      <c r="D27142" s="419">
        <f t="shared" si="620"/>
        <v>0.12099999999918509</v>
      </c>
      <c r="H27142" s="406"/>
      <c r="J27142" s="82">
        <v>42</v>
      </c>
      <c r="K27142" s="321">
        <v>4</v>
      </c>
    </row>
    <row r="27143" spans="1:11" x14ac:dyDescent="0.3">
      <c r="A27143" s="341">
        <v>44161.346525347224</v>
      </c>
      <c r="B27143" s="318">
        <v>42407.387999999999</v>
      </c>
      <c r="C27143" s="318">
        <f t="shared" si="618"/>
        <v>0.23599999999714782</v>
      </c>
      <c r="D27143" s="419">
        <f t="shared" si="620"/>
        <v>0.11799999999857391</v>
      </c>
      <c r="H27143" s="406"/>
      <c r="J27143" s="82">
        <v>43</v>
      </c>
      <c r="K27143" s="391">
        <v>1</v>
      </c>
    </row>
    <row r="27144" spans="1:11" x14ac:dyDescent="0.3">
      <c r="A27144" s="341">
        <v>44161.388191956015</v>
      </c>
      <c r="B27144" s="318">
        <v>42407.618999999999</v>
      </c>
      <c r="C27144" s="318">
        <f t="shared" si="618"/>
        <v>0.23099999999976717</v>
      </c>
      <c r="D27144" s="419">
        <f t="shared" si="620"/>
        <v>0.11549999999988358</v>
      </c>
      <c r="H27144" s="406"/>
      <c r="J27144" s="82">
        <v>44</v>
      </c>
      <c r="K27144" s="319">
        <v>2</v>
      </c>
    </row>
    <row r="27145" spans="1:11" x14ac:dyDescent="0.3">
      <c r="A27145" s="341">
        <v>44161.429858564814</v>
      </c>
      <c r="B27145" s="318">
        <v>42407.851000000002</v>
      </c>
      <c r="C27145" s="318">
        <f t="shared" si="618"/>
        <v>0.23200000000360887</v>
      </c>
      <c r="D27145" s="419">
        <f t="shared" si="620"/>
        <v>0.11600000000180444</v>
      </c>
      <c r="H27145" s="406"/>
      <c r="J27145" s="82">
        <v>45</v>
      </c>
      <c r="K27145" s="320">
        <v>3</v>
      </c>
    </row>
    <row r="27146" spans="1:11" x14ac:dyDescent="0.3">
      <c r="A27146" s="341">
        <v>44161.471525173612</v>
      </c>
      <c r="B27146" s="318">
        <v>42408.088000000003</v>
      </c>
      <c r="C27146" s="318">
        <f t="shared" si="618"/>
        <v>0.23700000000098953</v>
      </c>
      <c r="D27146" s="419">
        <f t="shared" si="620"/>
        <v>0.11850000000049477</v>
      </c>
      <c r="H27146" s="406"/>
      <c r="J27146" s="82">
        <v>46</v>
      </c>
      <c r="K27146" s="321">
        <v>4</v>
      </c>
    </row>
    <row r="27147" spans="1:11" x14ac:dyDescent="0.3">
      <c r="A27147" s="341">
        <v>44161.513191782411</v>
      </c>
      <c r="B27147" s="318">
        <v>42408.317999999999</v>
      </c>
      <c r="C27147" s="318">
        <f t="shared" si="618"/>
        <v>0.22999999999592546</v>
      </c>
      <c r="D27147" s="419">
        <f t="shared" si="620"/>
        <v>0.11499999999796273</v>
      </c>
      <c r="H27147" s="406"/>
      <c r="J27147" s="82">
        <v>47</v>
      </c>
      <c r="K27147" s="391">
        <v>1</v>
      </c>
    </row>
    <row r="27148" spans="1:11" x14ac:dyDescent="0.3">
      <c r="A27148" s="341">
        <v>44161.554858391202</v>
      </c>
      <c r="B27148" s="318">
        <v>42408.55</v>
      </c>
      <c r="C27148" s="318">
        <f t="shared" si="618"/>
        <v>0.23200000000360887</v>
      </c>
      <c r="D27148" s="419">
        <f t="shared" si="620"/>
        <v>0.11600000000180444</v>
      </c>
      <c r="H27148" s="406"/>
      <c r="J27148" s="82">
        <v>48</v>
      </c>
      <c r="K27148" s="319">
        <v>2</v>
      </c>
    </row>
    <row r="27149" spans="1:11" x14ac:dyDescent="0.3">
      <c r="A27149" s="341">
        <v>44161.596525000001</v>
      </c>
      <c r="B27149" s="318">
        <v>42408.777999999998</v>
      </c>
      <c r="C27149" s="318">
        <f t="shared" si="618"/>
        <v>0.22799999999551801</v>
      </c>
      <c r="D27149" s="419">
        <f t="shared" si="620"/>
        <v>0.11399999999775901</v>
      </c>
      <c r="H27149" s="406"/>
      <c r="J27149" s="82">
        <v>49</v>
      </c>
      <c r="K27149" s="320">
        <v>3</v>
      </c>
    </row>
    <row r="27150" spans="1:11" x14ac:dyDescent="0.3">
      <c r="A27150" s="341">
        <v>44161.638191608799</v>
      </c>
      <c r="B27150" s="318">
        <v>42409.01</v>
      </c>
      <c r="C27150" s="318">
        <f t="shared" si="618"/>
        <v>0.23200000000360887</v>
      </c>
      <c r="D27150" s="419">
        <f t="shared" si="620"/>
        <v>0.11600000000180444</v>
      </c>
      <c r="H27150" s="406"/>
      <c r="J27150" s="82">
        <v>50</v>
      </c>
      <c r="K27150" s="321">
        <v>4</v>
      </c>
    </row>
    <row r="27151" spans="1:11" x14ac:dyDescent="0.3">
      <c r="A27151" s="341">
        <v>44161.679858217591</v>
      </c>
      <c r="B27151" s="318">
        <v>42409.241000000002</v>
      </c>
      <c r="C27151" s="318">
        <f t="shared" si="618"/>
        <v>0.23099999999976717</v>
      </c>
      <c r="D27151" s="419">
        <f t="shared" si="620"/>
        <v>0.11549999999988358</v>
      </c>
      <c r="H27151" s="406"/>
      <c r="J27151" s="82">
        <v>51</v>
      </c>
      <c r="K27151" s="391">
        <v>1</v>
      </c>
    </row>
    <row r="27152" spans="1:11" x14ac:dyDescent="0.3">
      <c r="A27152" s="341">
        <v>44161.721524826389</v>
      </c>
      <c r="B27152" s="318">
        <v>42409.468000000001</v>
      </c>
      <c r="C27152" s="318">
        <f t="shared" si="618"/>
        <v>0.22699999999895226</v>
      </c>
      <c r="D27152" s="419">
        <f t="shared" si="620"/>
        <v>0.11349999999947613</v>
      </c>
      <c r="H27152" s="406"/>
      <c r="J27152" s="82">
        <v>52</v>
      </c>
      <c r="K27152" s="319">
        <v>2</v>
      </c>
    </row>
    <row r="27153" spans="1:11" x14ac:dyDescent="0.3">
      <c r="A27153" s="341">
        <v>44161.763191435188</v>
      </c>
      <c r="B27153" s="318">
        <v>42409.688000000002</v>
      </c>
      <c r="C27153" s="318">
        <f t="shared" si="618"/>
        <v>0.22000000000116415</v>
      </c>
      <c r="D27153" s="419">
        <f t="shared" si="620"/>
        <v>0.11000000000058208</v>
      </c>
      <c r="H27153" s="406"/>
      <c r="J27153" s="82">
        <v>53</v>
      </c>
      <c r="K27153" s="320">
        <v>3</v>
      </c>
    </row>
    <row r="27154" spans="1:11" x14ac:dyDescent="0.3">
      <c r="A27154" s="341">
        <v>44161.804858043979</v>
      </c>
      <c r="B27154" s="318">
        <v>42409.911</v>
      </c>
      <c r="C27154" s="318">
        <f t="shared" si="618"/>
        <v>0.22299999999813735</v>
      </c>
      <c r="D27154" s="419">
        <f t="shared" ref="D27154:D27217" si="621">C27154/2</f>
        <v>0.11149999999906868</v>
      </c>
      <c r="H27154" s="406"/>
      <c r="J27154" s="82">
        <v>54</v>
      </c>
      <c r="K27154" s="321">
        <v>4</v>
      </c>
    </row>
    <row r="27155" spans="1:11" x14ac:dyDescent="0.3">
      <c r="A27155" s="341">
        <v>44161.846524652778</v>
      </c>
      <c r="B27155" s="318">
        <v>42410.137999999999</v>
      </c>
      <c r="C27155" s="318">
        <f t="shared" si="618"/>
        <v>0.22699999999895226</v>
      </c>
      <c r="D27155" s="419">
        <f t="shared" si="621"/>
        <v>0.11349999999947613</v>
      </c>
      <c r="H27155" s="406"/>
      <c r="J27155" s="82">
        <v>55</v>
      </c>
      <c r="K27155" s="391">
        <v>1</v>
      </c>
    </row>
    <row r="27156" spans="1:11" x14ac:dyDescent="0.3">
      <c r="A27156" s="341">
        <v>44161.888191261576</v>
      </c>
      <c r="B27156" s="318">
        <v>42410.368000000002</v>
      </c>
      <c r="C27156" s="318">
        <f t="shared" si="618"/>
        <v>0.23000000000320142</v>
      </c>
      <c r="D27156" s="419">
        <f t="shared" si="621"/>
        <v>0.11500000000160071</v>
      </c>
      <c r="H27156" s="406"/>
      <c r="J27156" s="82">
        <v>56</v>
      </c>
      <c r="K27156" s="319">
        <v>2</v>
      </c>
    </row>
    <row r="27157" spans="1:11" x14ac:dyDescent="0.3">
      <c r="A27157" s="341">
        <v>44161.929857870367</v>
      </c>
      <c r="B27157" s="318">
        <v>42410.591</v>
      </c>
      <c r="C27157" s="318">
        <f t="shared" si="618"/>
        <v>0.22299999999813735</v>
      </c>
      <c r="D27157" s="419">
        <f t="shared" si="621"/>
        <v>0.11149999999906868</v>
      </c>
      <c r="H27157" s="406"/>
      <c r="J27157" s="82">
        <v>57</v>
      </c>
      <c r="K27157" s="320">
        <v>3</v>
      </c>
    </row>
    <row r="27158" spans="1:11" x14ac:dyDescent="0.3">
      <c r="A27158" s="341">
        <v>44161.971524479166</v>
      </c>
      <c r="B27158" s="318">
        <v>42410.811999999998</v>
      </c>
      <c r="C27158" s="318">
        <f t="shared" si="618"/>
        <v>0.2209999999977299</v>
      </c>
      <c r="D27158" s="419">
        <f t="shared" si="621"/>
        <v>0.11049999999886495</v>
      </c>
      <c r="E27158" s="336">
        <f>SUM(C27135:C27158)*7.4805194805</f>
        <v>41.255064934953147</v>
      </c>
      <c r="F27158" s="324">
        <f>AVERAGE(D27135:D27158)</f>
        <v>0.11489583333332121</v>
      </c>
      <c r="G27158" s="324">
        <f>_xlfn.STDEV.S(D27135:D27158)</f>
        <v>3.0035456102087007E-3</v>
      </c>
      <c r="H27158" s="406"/>
      <c r="J27158" s="82">
        <v>58</v>
      </c>
      <c r="K27158" s="321">
        <v>4</v>
      </c>
    </row>
    <row r="27159" spans="1:11" x14ac:dyDescent="0.3">
      <c r="A27159" s="341">
        <v>44162.013191087965</v>
      </c>
      <c r="B27159" s="318">
        <v>42411.040999999997</v>
      </c>
      <c r="C27159" s="318">
        <f t="shared" si="618"/>
        <v>0.22899999999935972</v>
      </c>
      <c r="D27159" s="419">
        <f t="shared" si="621"/>
        <v>0.11449999999967986</v>
      </c>
      <c r="H27159" s="406"/>
      <c r="J27159" s="82">
        <v>59</v>
      </c>
      <c r="K27159" s="391">
        <v>1</v>
      </c>
    </row>
    <row r="27160" spans="1:11" x14ac:dyDescent="0.3">
      <c r="A27160" s="341">
        <v>44162.054857696756</v>
      </c>
      <c r="B27160" s="318">
        <v>42411.277999999998</v>
      </c>
      <c r="C27160" s="318">
        <f t="shared" si="618"/>
        <v>0.23700000000098953</v>
      </c>
      <c r="D27160" s="419">
        <f t="shared" si="621"/>
        <v>0.11850000000049477</v>
      </c>
      <c r="H27160" s="406"/>
      <c r="J27160" s="82">
        <v>60</v>
      </c>
      <c r="K27160" s="319">
        <v>2</v>
      </c>
    </row>
    <row r="27161" spans="1:11" x14ac:dyDescent="0.3">
      <c r="A27161" s="341">
        <v>44162.096524305554</v>
      </c>
      <c r="B27161" s="318">
        <v>42411.506000000001</v>
      </c>
      <c r="C27161" s="318">
        <f t="shared" si="618"/>
        <v>0.22800000000279397</v>
      </c>
      <c r="D27161" s="419">
        <f t="shared" si="621"/>
        <v>0.11400000000139698</v>
      </c>
      <c r="H27161" s="406"/>
      <c r="J27161" s="82">
        <v>61</v>
      </c>
      <c r="K27161" s="320">
        <v>3</v>
      </c>
    </row>
    <row r="27162" spans="1:11" x14ac:dyDescent="0.3">
      <c r="A27162" s="341">
        <v>44162.138190914353</v>
      </c>
      <c r="B27162" s="318">
        <v>42411.728999999999</v>
      </c>
      <c r="C27162" s="318">
        <f t="shared" si="618"/>
        <v>0.22299999999813735</v>
      </c>
      <c r="D27162" s="419">
        <f t="shared" si="621"/>
        <v>0.11149999999906868</v>
      </c>
      <c r="H27162" s="406"/>
      <c r="J27162" s="82">
        <v>62</v>
      </c>
      <c r="K27162" s="321">
        <v>4</v>
      </c>
    </row>
    <row r="27163" spans="1:11" x14ac:dyDescent="0.3">
      <c r="A27163" s="341">
        <v>44162.179857523151</v>
      </c>
      <c r="B27163" s="318">
        <v>42411.962</v>
      </c>
      <c r="C27163" s="318">
        <f t="shared" si="618"/>
        <v>0.23300000000017462</v>
      </c>
      <c r="D27163" s="419">
        <f t="shared" si="621"/>
        <v>0.11650000000008731</v>
      </c>
      <c r="H27163" s="406"/>
      <c r="J27163" s="82">
        <v>63</v>
      </c>
      <c r="K27163" s="391">
        <v>1</v>
      </c>
    </row>
    <row r="27164" spans="1:11" x14ac:dyDescent="0.3">
      <c r="A27164" s="341">
        <v>44162.221524131943</v>
      </c>
      <c r="B27164" s="318">
        <v>42412.209000000003</v>
      </c>
      <c r="C27164" s="318">
        <f t="shared" si="618"/>
        <v>0.2470000000030268</v>
      </c>
      <c r="D27164" s="419">
        <f t="shared" si="621"/>
        <v>0.1235000000015134</v>
      </c>
      <c r="H27164" s="406"/>
      <c r="J27164" s="82">
        <v>64</v>
      </c>
      <c r="K27164" s="319">
        <v>2</v>
      </c>
    </row>
    <row r="27165" spans="1:11" x14ac:dyDescent="0.3">
      <c r="A27165" s="341">
        <v>44162.263190740741</v>
      </c>
      <c r="B27165" s="318">
        <v>42412.444000000003</v>
      </c>
      <c r="C27165" s="318">
        <f t="shared" si="618"/>
        <v>0.23500000000058208</v>
      </c>
      <c r="D27165" s="419">
        <f t="shared" si="621"/>
        <v>0.11750000000029104</v>
      </c>
      <c r="H27165" s="406"/>
      <c r="J27165" s="82">
        <v>65</v>
      </c>
      <c r="K27165" s="320">
        <v>3</v>
      </c>
    </row>
    <row r="27166" spans="1:11" x14ac:dyDescent="0.3">
      <c r="A27166" s="341">
        <v>44162.30485734954</v>
      </c>
      <c r="B27166" s="318">
        <v>42412.67</v>
      </c>
      <c r="C27166" s="318">
        <f t="shared" si="618"/>
        <v>0.22599999999511056</v>
      </c>
      <c r="D27166" s="419">
        <f t="shared" si="621"/>
        <v>0.11299999999755528</v>
      </c>
      <c r="H27166" s="406"/>
      <c r="J27166" s="82">
        <v>66</v>
      </c>
      <c r="K27166" s="321">
        <v>4</v>
      </c>
    </row>
    <row r="27167" spans="1:11" x14ac:dyDescent="0.3">
      <c r="A27167" s="341">
        <v>44162.346523958331</v>
      </c>
      <c r="B27167" s="318">
        <v>42412.902999999998</v>
      </c>
      <c r="C27167" s="318">
        <f t="shared" si="618"/>
        <v>0.23300000000017462</v>
      </c>
      <c r="D27167" s="419">
        <f t="shared" si="621"/>
        <v>0.11650000000008731</v>
      </c>
      <c r="H27167" s="406"/>
      <c r="J27167" s="82">
        <v>67</v>
      </c>
      <c r="K27167" s="391">
        <v>1</v>
      </c>
    </row>
    <row r="27168" spans="1:11" x14ac:dyDescent="0.3">
      <c r="A27168" s="341">
        <v>44162.38819056713</v>
      </c>
      <c r="B27168" s="318">
        <v>42413.148999999998</v>
      </c>
      <c r="C27168" s="318">
        <f t="shared" si="618"/>
        <v>0.24599999999918509</v>
      </c>
      <c r="D27168" s="419">
        <f t="shared" si="621"/>
        <v>0.12299999999959255</v>
      </c>
      <c r="H27168" s="406"/>
      <c r="J27168" s="82">
        <v>68</v>
      </c>
      <c r="K27168" s="319">
        <v>2</v>
      </c>
    </row>
    <row r="27169" spans="1:11" x14ac:dyDescent="0.3">
      <c r="A27169" s="341">
        <v>44162.429857175928</v>
      </c>
      <c r="B27169" s="318">
        <v>42413.387000000002</v>
      </c>
      <c r="C27169" s="318">
        <f t="shared" si="618"/>
        <v>0.23800000000483124</v>
      </c>
      <c r="D27169" s="419">
        <f t="shared" si="621"/>
        <v>0.11900000000241562</v>
      </c>
      <c r="H27169" s="406"/>
      <c r="J27169" s="82">
        <v>69</v>
      </c>
      <c r="K27169" s="320">
        <v>3</v>
      </c>
    </row>
    <row r="27170" spans="1:11" x14ac:dyDescent="0.3">
      <c r="A27170" s="341">
        <v>44162.471523784719</v>
      </c>
      <c r="B27170" s="318">
        <v>42413.610999999997</v>
      </c>
      <c r="C27170" s="318">
        <f t="shared" si="618"/>
        <v>0.2239999999947031</v>
      </c>
      <c r="D27170" s="419">
        <f t="shared" si="621"/>
        <v>0.11199999999735155</v>
      </c>
      <c r="H27170" s="406"/>
      <c r="J27170" s="82">
        <v>70</v>
      </c>
      <c r="K27170" s="321">
        <v>4</v>
      </c>
    </row>
    <row r="27171" spans="1:11" x14ac:dyDescent="0.3">
      <c r="A27171" s="341">
        <v>44162.513190393518</v>
      </c>
      <c r="B27171" s="318">
        <v>42413.838000000003</v>
      </c>
      <c r="C27171" s="318">
        <f t="shared" si="618"/>
        <v>0.22700000000622822</v>
      </c>
      <c r="D27171" s="419">
        <f t="shared" si="621"/>
        <v>0.11350000000311411</v>
      </c>
      <c r="H27171" s="406"/>
      <c r="J27171" s="82">
        <v>71</v>
      </c>
      <c r="K27171" s="391">
        <v>1</v>
      </c>
    </row>
    <row r="27172" spans="1:11" x14ac:dyDescent="0.3">
      <c r="A27172" s="341">
        <v>44162.554857002317</v>
      </c>
      <c r="B27172" s="318">
        <v>42414.074000000001</v>
      </c>
      <c r="C27172" s="318">
        <f t="shared" si="618"/>
        <v>0.23599999999714782</v>
      </c>
      <c r="D27172" s="419">
        <f t="shared" si="621"/>
        <v>0.11799999999857391</v>
      </c>
      <c r="H27172" s="406"/>
      <c r="J27172" s="82">
        <v>72</v>
      </c>
      <c r="K27172" s="319">
        <v>2</v>
      </c>
    </row>
    <row r="27173" spans="1:11" x14ac:dyDescent="0.3">
      <c r="A27173" s="341">
        <v>44162.596523611108</v>
      </c>
      <c r="B27173" s="318">
        <v>42414.309000000001</v>
      </c>
      <c r="C27173" s="318">
        <f t="shared" si="618"/>
        <v>0.23500000000058208</v>
      </c>
      <c r="D27173" s="419">
        <f t="shared" si="621"/>
        <v>0.11750000000029104</v>
      </c>
      <c r="H27173" s="406"/>
      <c r="J27173" s="82">
        <v>73</v>
      </c>
      <c r="K27173" s="320">
        <v>3</v>
      </c>
    </row>
    <row r="27174" spans="1:11" x14ac:dyDescent="0.3">
      <c r="A27174" s="341">
        <v>44162.638190219906</v>
      </c>
      <c r="B27174" s="318">
        <v>42414.534</v>
      </c>
      <c r="C27174" s="318">
        <f t="shared" si="618"/>
        <v>0.22499999999854481</v>
      </c>
      <c r="D27174" s="419">
        <f t="shared" si="621"/>
        <v>0.1124999999992724</v>
      </c>
      <c r="H27174" s="406"/>
      <c r="J27174" s="82">
        <v>74</v>
      </c>
      <c r="K27174" s="321">
        <v>4</v>
      </c>
    </row>
    <row r="27175" spans="1:11" x14ac:dyDescent="0.3">
      <c r="A27175" s="341">
        <v>44162.679856828705</v>
      </c>
      <c r="B27175" s="318">
        <v>42414.752999999997</v>
      </c>
      <c r="C27175" s="318">
        <f t="shared" si="618"/>
        <v>0.21899999999732245</v>
      </c>
      <c r="D27175" s="419">
        <f t="shared" si="621"/>
        <v>0.10949999999866122</v>
      </c>
      <c r="H27175" s="406"/>
      <c r="J27175" s="82">
        <v>75</v>
      </c>
      <c r="K27175" s="391">
        <v>1</v>
      </c>
    </row>
    <row r="27176" spans="1:11" x14ac:dyDescent="0.3">
      <c r="A27176" s="341">
        <v>44162.721523437503</v>
      </c>
      <c r="B27176" s="318">
        <v>42414.99</v>
      </c>
      <c r="C27176" s="318">
        <f t="shared" si="618"/>
        <v>0.23700000000098953</v>
      </c>
      <c r="D27176" s="419">
        <f t="shared" si="621"/>
        <v>0.11850000000049477</v>
      </c>
      <c r="H27176" s="406"/>
      <c r="J27176" s="82">
        <v>76</v>
      </c>
      <c r="K27176" s="319">
        <v>2</v>
      </c>
    </row>
    <row r="27177" spans="1:11" x14ac:dyDescent="0.3">
      <c r="A27177" s="341">
        <v>44162.763190046295</v>
      </c>
      <c r="B27177" s="318">
        <v>42415.224999999999</v>
      </c>
      <c r="C27177" s="318">
        <f t="shared" si="618"/>
        <v>0.23500000000058208</v>
      </c>
      <c r="D27177" s="419">
        <f t="shared" si="621"/>
        <v>0.11750000000029104</v>
      </c>
      <c r="H27177" s="406"/>
      <c r="J27177" s="82">
        <v>77</v>
      </c>
      <c r="K27177" s="320">
        <v>3</v>
      </c>
    </row>
    <row r="27178" spans="1:11" x14ac:dyDescent="0.3">
      <c r="A27178" s="341">
        <v>44162.804856655093</v>
      </c>
      <c r="B27178" s="318">
        <v>42415.447999999997</v>
      </c>
      <c r="C27178" s="318">
        <f t="shared" si="618"/>
        <v>0.22299999999813735</v>
      </c>
      <c r="D27178" s="419">
        <f t="shared" si="621"/>
        <v>0.11149999999906868</v>
      </c>
      <c r="H27178" s="406"/>
      <c r="J27178" s="82">
        <v>78</v>
      </c>
      <c r="K27178" s="321">
        <v>4</v>
      </c>
    </row>
    <row r="27179" spans="1:11" x14ac:dyDescent="0.3">
      <c r="A27179" s="341">
        <v>44162.846523263892</v>
      </c>
      <c r="B27179" s="318">
        <v>42415.661999999997</v>
      </c>
      <c r="C27179" s="318">
        <f t="shared" si="618"/>
        <v>0.21399999999994179</v>
      </c>
      <c r="D27179" s="419">
        <f t="shared" si="621"/>
        <v>0.1069999999999709</v>
      </c>
      <c r="H27179" s="406"/>
      <c r="J27179" s="82">
        <v>79</v>
      </c>
      <c r="K27179" s="391">
        <v>1</v>
      </c>
    </row>
    <row r="27180" spans="1:11" x14ac:dyDescent="0.3">
      <c r="A27180" s="341">
        <v>44162.888189872683</v>
      </c>
      <c r="B27180" s="318">
        <v>42415.89</v>
      </c>
      <c r="C27180" s="318">
        <f t="shared" si="618"/>
        <v>0.22800000000279397</v>
      </c>
      <c r="D27180" s="419">
        <f t="shared" si="621"/>
        <v>0.11400000000139698</v>
      </c>
      <c r="H27180" s="406"/>
      <c r="J27180" s="82">
        <v>80</v>
      </c>
      <c r="K27180" s="319">
        <v>2</v>
      </c>
    </row>
    <row r="27181" spans="1:11" x14ac:dyDescent="0.3">
      <c r="A27181" s="341">
        <v>44162.929856481482</v>
      </c>
      <c r="B27181" s="318">
        <v>42416.127</v>
      </c>
      <c r="C27181" s="318">
        <f t="shared" si="618"/>
        <v>0.23700000000098953</v>
      </c>
      <c r="D27181" s="419">
        <f t="shared" si="621"/>
        <v>0.11850000000049477</v>
      </c>
      <c r="H27181" s="406"/>
      <c r="J27181" s="82">
        <v>81</v>
      </c>
      <c r="K27181" s="320">
        <v>3</v>
      </c>
    </row>
    <row r="27182" spans="1:11" x14ac:dyDescent="0.3">
      <c r="A27182" s="341">
        <v>44162.97152309028</v>
      </c>
      <c r="B27182" s="318">
        <v>42416.351999999999</v>
      </c>
      <c r="C27182" s="318">
        <f t="shared" si="618"/>
        <v>0.22499999999854481</v>
      </c>
      <c r="D27182" s="419">
        <f t="shared" si="621"/>
        <v>0.1124999999992724</v>
      </c>
      <c r="E27182" s="336">
        <f>SUM(C27159:C27182)*7.4805194805</f>
        <v>41.442077921976534</v>
      </c>
      <c r="F27182" s="324">
        <f>AVERAGE(D27159:D27182)</f>
        <v>0.11541666666668486</v>
      </c>
      <c r="G27182" s="324">
        <f>_xlfn.STDEV.S(D27159:D27182)</f>
        <v>3.9882072545726283E-3</v>
      </c>
      <c r="H27182" s="406"/>
      <c r="J27182" s="82">
        <v>82</v>
      </c>
      <c r="K27182" s="321">
        <v>4</v>
      </c>
    </row>
    <row r="27183" spans="1:11" x14ac:dyDescent="0.3">
      <c r="A27183" s="341">
        <v>44163.013189699072</v>
      </c>
      <c r="B27183" s="318">
        <v>42416.578999999998</v>
      </c>
      <c r="C27183" s="318">
        <f t="shared" si="618"/>
        <v>0.22699999999895226</v>
      </c>
      <c r="D27183" s="419">
        <f t="shared" si="621"/>
        <v>0.11349999999947613</v>
      </c>
      <c r="H27183" s="406"/>
      <c r="J27183" s="82">
        <v>83</v>
      </c>
      <c r="K27183" s="391">
        <v>1</v>
      </c>
    </row>
    <row r="27184" spans="1:11" x14ac:dyDescent="0.3">
      <c r="A27184" s="341">
        <v>44163.05485630787</v>
      </c>
      <c r="B27184" s="318">
        <v>42416.807000000001</v>
      </c>
      <c r="C27184" s="318">
        <f t="shared" si="618"/>
        <v>0.22800000000279397</v>
      </c>
      <c r="D27184" s="419">
        <f t="shared" si="621"/>
        <v>0.11400000000139698</v>
      </c>
      <c r="H27184" s="406"/>
      <c r="J27184" s="82">
        <v>84</v>
      </c>
      <c r="K27184" s="319">
        <v>2</v>
      </c>
    </row>
    <row r="27185" spans="1:11" x14ac:dyDescent="0.3">
      <c r="A27185" s="341">
        <v>44163.096522916669</v>
      </c>
      <c r="B27185" s="318">
        <v>42417.042000000001</v>
      </c>
      <c r="C27185" s="318">
        <f t="shared" si="618"/>
        <v>0.23500000000058208</v>
      </c>
      <c r="D27185" s="419">
        <f t="shared" si="621"/>
        <v>0.11750000000029104</v>
      </c>
      <c r="H27185" s="406"/>
      <c r="J27185" s="82">
        <v>85</v>
      </c>
      <c r="K27185" s="320">
        <v>3</v>
      </c>
    </row>
    <row r="27186" spans="1:11" x14ac:dyDescent="0.3">
      <c r="A27186" s="341">
        <v>44163.13818952546</v>
      </c>
      <c r="B27186" s="318">
        <v>42417.277000000002</v>
      </c>
      <c r="C27186" s="318">
        <f t="shared" si="618"/>
        <v>0.23500000000058208</v>
      </c>
      <c r="D27186" s="419">
        <f t="shared" si="621"/>
        <v>0.11750000000029104</v>
      </c>
      <c r="H27186" s="406"/>
      <c r="J27186" s="82">
        <v>86</v>
      </c>
      <c r="K27186" s="321">
        <v>4</v>
      </c>
    </row>
    <row r="27187" spans="1:11" x14ac:dyDescent="0.3">
      <c r="A27187" s="341">
        <v>44163.179856134258</v>
      </c>
      <c r="B27187" s="318">
        <v>42417.502999999997</v>
      </c>
      <c r="C27187" s="318">
        <f t="shared" si="618"/>
        <v>0.22599999999511056</v>
      </c>
      <c r="D27187" s="419">
        <f t="shared" si="621"/>
        <v>0.11299999999755528</v>
      </c>
      <c r="H27187" s="406"/>
      <c r="J27187" s="82">
        <v>87</v>
      </c>
      <c r="K27187" s="391">
        <v>1</v>
      </c>
    </row>
    <row r="27188" spans="1:11" x14ac:dyDescent="0.3">
      <c r="A27188" s="341">
        <v>44163.221522743057</v>
      </c>
      <c r="B27188" s="318">
        <v>42417.733</v>
      </c>
      <c r="C27188" s="318">
        <f t="shared" si="618"/>
        <v>0.23000000000320142</v>
      </c>
      <c r="D27188" s="419">
        <f t="shared" si="621"/>
        <v>0.11500000000160071</v>
      </c>
      <c r="H27188" s="406"/>
      <c r="J27188" s="82">
        <v>88</v>
      </c>
      <c r="K27188" s="319">
        <v>2</v>
      </c>
    </row>
    <row r="27189" spans="1:11" x14ac:dyDescent="0.3">
      <c r="A27189" s="341">
        <v>44163.263189351848</v>
      </c>
      <c r="B27189" s="318">
        <v>42417.978000000003</v>
      </c>
      <c r="C27189" s="318">
        <f t="shared" si="618"/>
        <v>0.24500000000261934</v>
      </c>
      <c r="D27189" s="419">
        <f t="shared" si="621"/>
        <v>0.12250000000130967</v>
      </c>
      <c r="H27189" s="406"/>
      <c r="J27189" s="82">
        <v>89</v>
      </c>
      <c r="K27189" s="320">
        <v>3</v>
      </c>
    </row>
    <row r="27190" spans="1:11" x14ac:dyDescent="0.3">
      <c r="A27190" s="341">
        <v>44163.304855960647</v>
      </c>
      <c r="B27190" s="318">
        <v>42418.218999999997</v>
      </c>
      <c r="C27190" s="318">
        <f t="shared" si="618"/>
        <v>0.24099999999452848</v>
      </c>
      <c r="D27190" s="419">
        <f t="shared" si="621"/>
        <v>0.12049999999726424</v>
      </c>
      <c r="H27190" s="406"/>
      <c r="J27190" s="82">
        <v>90</v>
      </c>
      <c r="K27190" s="321">
        <v>4</v>
      </c>
    </row>
    <row r="27191" spans="1:11" x14ac:dyDescent="0.3">
      <c r="A27191" s="341">
        <v>44163.346522569445</v>
      </c>
      <c r="B27191" s="318">
        <v>42418.451999999997</v>
      </c>
      <c r="C27191" s="318">
        <f t="shared" si="618"/>
        <v>0.23300000000017462</v>
      </c>
      <c r="D27191" s="419">
        <f t="shared" si="621"/>
        <v>0.11650000000008731</v>
      </c>
      <c r="H27191" s="406"/>
      <c r="J27191" s="82">
        <v>91</v>
      </c>
      <c r="K27191" s="391">
        <v>1</v>
      </c>
    </row>
    <row r="27192" spans="1:11" x14ac:dyDescent="0.3">
      <c r="A27192" s="341">
        <v>44163.388189178244</v>
      </c>
      <c r="B27192" s="318">
        <v>42418.682000000001</v>
      </c>
      <c r="C27192" s="318">
        <f t="shared" si="618"/>
        <v>0.23000000000320142</v>
      </c>
      <c r="D27192" s="419">
        <f t="shared" si="621"/>
        <v>0.11500000000160071</v>
      </c>
      <c r="H27192" s="406"/>
      <c r="J27192" s="82">
        <v>92</v>
      </c>
      <c r="K27192" s="319">
        <v>2</v>
      </c>
    </row>
    <row r="27193" spans="1:11" x14ac:dyDescent="0.3">
      <c r="A27193" s="341">
        <v>44163.429855787035</v>
      </c>
      <c r="B27193" s="318">
        <v>42418.919000000002</v>
      </c>
      <c r="C27193" s="318">
        <f t="shared" si="618"/>
        <v>0.23700000000098953</v>
      </c>
      <c r="D27193" s="419">
        <f t="shared" si="621"/>
        <v>0.11850000000049477</v>
      </c>
      <c r="H27193" s="406"/>
      <c r="J27193" s="82">
        <v>93</v>
      </c>
      <c r="K27193" s="320">
        <v>3</v>
      </c>
    </row>
    <row r="27194" spans="1:11" x14ac:dyDescent="0.3">
      <c r="A27194" s="341">
        <v>44163.471522395834</v>
      </c>
      <c r="B27194" s="318">
        <v>42419.156999999999</v>
      </c>
      <c r="C27194" s="318">
        <f t="shared" si="618"/>
        <v>0.23799999999755528</v>
      </c>
      <c r="D27194" s="419">
        <f t="shared" si="621"/>
        <v>0.11899999999877764</v>
      </c>
      <c r="H27194" s="406"/>
      <c r="J27194" s="82">
        <v>94</v>
      </c>
      <c r="K27194" s="321">
        <v>4</v>
      </c>
    </row>
    <row r="27195" spans="1:11" x14ac:dyDescent="0.3">
      <c r="A27195" s="341">
        <v>44163.513189004632</v>
      </c>
      <c r="B27195" s="318">
        <v>42419.387999999999</v>
      </c>
      <c r="C27195" s="318">
        <f t="shared" si="618"/>
        <v>0.23099999999976717</v>
      </c>
      <c r="D27195" s="419">
        <f t="shared" si="621"/>
        <v>0.11549999999988358</v>
      </c>
      <c r="H27195" s="406"/>
      <c r="J27195" s="82">
        <v>95</v>
      </c>
      <c r="K27195" s="391">
        <v>1</v>
      </c>
    </row>
    <row r="27196" spans="1:11" x14ac:dyDescent="0.3">
      <c r="A27196" s="341">
        <v>44163.554855613424</v>
      </c>
      <c r="B27196" s="318">
        <v>42419.612000000001</v>
      </c>
      <c r="C27196" s="318">
        <f t="shared" si="618"/>
        <v>0.22400000000197906</v>
      </c>
      <c r="D27196" s="419">
        <f t="shared" si="621"/>
        <v>0.11200000000098953</v>
      </c>
      <c r="H27196" s="406"/>
      <c r="J27196" s="82">
        <v>96</v>
      </c>
      <c r="K27196" s="319">
        <v>2</v>
      </c>
    </row>
    <row r="27197" spans="1:11" x14ac:dyDescent="0.3">
      <c r="A27197" s="341">
        <v>44163.596522222222</v>
      </c>
      <c r="B27197" s="318">
        <v>42419.843000000001</v>
      </c>
      <c r="C27197" s="318">
        <f t="shared" si="618"/>
        <v>0.23099999999976717</v>
      </c>
      <c r="D27197" s="419">
        <f t="shared" si="621"/>
        <v>0.11549999999988358</v>
      </c>
      <c r="H27197" s="406"/>
      <c r="J27197" s="82">
        <v>97</v>
      </c>
      <c r="K27197" s="320">
        <v>3</v>
      </c>
    </row>
    <row r="27198" spans="1:11" x14ac:dyDescent="0.3">
      <c r="A27198" s="341">
        <v>44163.638188831021</v>
      </c>
      <c r="B27198" s="318">
        <v>42420.078000000001</v>
      </c>
      <c r="C27198" s="318">
        <f t="shared" si="618"/>
        <v>0.23500000000058208</v>
      </c>
      <c r="D27198" s="419">
        <f t="shared" si="621"/>
        <v>0.11750000000029104</v>
      </c>
      <c r="H27198" s="406"/>
      <c r="J27198" s="82">
        <v>98</v>
      </c>
      <c r="K27198" s="321">
        <v>4</v>
      </c>
    </row>
    <row r="27199" spans="1:11" x14ac:dyDescent="0.3">
      <c r="A27199" s="341">
        <v>44163.679855439812</v>
      </c>
      <c r="B27199" s="318">
        <v>42420.302000000003</v>
      </c>
      <c r="C27199" s="318">
        <f t="shared" si="618"/>
        <v>0.22400000000197906</v>
      </c>
      <c r="D27199" s="419">
        <f t="shared" si="621"/>
        <v>0.11200000000098953</v>
      </c>
      <c r="H27199" s="406"/>
      <c r="J27199" s="82">
        <v>99</v>
      </c>
      <c r="K27199" s="391">
        <v>1</v>
      </c>
    </row>
    <row r="27200" spans="1:11" x14ac:dyDescent="0.3">
      <c r="A27200" s="341">
        <v>44163.72152204861</v>
      </c>
      <c r="B27200" s="318">
        <v>42420.531000000003</v>
      </c>
      <c r="C27200" s="318">
        <f t="shared" si="618"/>
        <v>0.22899999999935972</v>
      </c>
      <c r="D27200" s="419">
        <f t="shared" si="621"/>
        <v>0.11449999999967986</v>
      </c>
      <c r="E27200" s="336">
        <f>SUM(C27183:C27200)*7.4805194805</f>
        <v>31.261090909037367</v>
      </c>
      <c r="F27200" s="324">
        <f>AVERAGE(D27183:D27200)</f>
        <v>0.11608333333343682</v>
      </c>
      <c r="G27200" s="324">
        <f>_xlfn.STDEV.S(D27183:D27200)</f>
        <v>2.8761187079792251E-3</v>
      </c>
      <c r="H27200" s="406"/>
      <c r="J27200" s="82">
        <v>100</v>
      </c>
      <c r="K27200" s="319">
        <v>2</v>
      </c>
    </row>
    <row r="27201" spans="1:12" x14ac:dyDescent="0.3">
      <c r="A27201" s="341">
        <v>44164.578472222223</v>
      </c>
      <c r="B27201" s="318">
        <v>42425.142999999996</v>
      </c>
      <c r="H27201" s="332"/>
      <c r="K27201" s="319">
        <v>2</v>
      </c>
    </row>
    <row r="27202" spans="1:12" x14ac:dyDescent="0.3">
      <c r="A27202" s="341">
        <v>44164.585416666669</v>
      </c>
      <c r="B27202" s="318">
        <v>42425.377999999997</v>
      </c>
      <c r="C27202" s="318">
        <f t="shared" ref="C27202:C27299" si="622">B27202-B27201</f>
        <v>0.23500000000058208</v>
      </c>
      <c r="D27202" s="419">
        <f t="shared" si="621"/>
        <v>0.11750000000029104</v>
      </c>
      <c r="H27202" s="406"/>
      <c r="J27202" s="82">
        <v>1</v>
      </c>
      <c r="K27202" s="320">
        <v>3</v>
      </c>
      <c r="L27202" s="54" t="s">
        <v>313</v>
      </c>
    </row>
    <row r="27203" spans="1:12" x14ac:dyDescent="0.3">
      <c r="A27203" s="341">
        <v>44164.627083333333</v>
      </c>
      <c r="B27203" s="318">
        <v>42425.601000000002</v>
      </c>
      <c r="C27203" s="318">
        <f t="shared" si="622"/>
        <v>0.22300000000541331</v>
      </c>
      <c r="D27203" s="419">
        <f t="shared" si="621"/>
        <v>0.11150000000270666</v>
      </c>
      <c r="H27203" s="406"/>
      <c r="J27203" s="82">
        <v>2</v>
      </c>
      <c r="K27203" s="321">
        <v>4</v>
      </c>
    </row>
    <row r="27204" spans="1:12" x14ac:dyDescent="0.3">
      <c r="A27204" s="341">
        <v>44164.668749999997</v>
      </c>
      <c r="B27204" s="318">
        <v>42425.826999999997</v>
      </c>
      <c r="C27204" s="318">
        <f t="shared" si="622"/>
        <v>0.22599999999511056</v>
      </c>
      <c r="D27204" s="419">
        <f t="shared" si="621"/>
        <v>0.11299999999755528</v>
      </c>
      <c r="H27204" s="406"/>
      <c r="J27204" s="82">
        <v>3</v>
      </c>
      <c r="K27204" s="391">
        <v>1</v>
      </c>
    </row>
    <row r="27205" spans="1:12" x14ac:dyDescent="0.3">
      <c r="A27205" s="341">
        <v>44164.710416666669</v>
      </c>
      <c r="B27205" s="318">
        <v>42426.061999999998</v>
      </c>
      <c r="C27205" s="318">
        <f t="shared" si="622"/>
        <v>0.23500000000058208</v>
      </c>
      <c r="D27205" s="419">
        <f t="shared" si="621"/>
        <v>0.11750000000029104</v>
      </c>
      <c r="H27205" s="406"/>
      <c r="J27205" s="82">
        <v>4</v>
      </c>
      <c r="K27205" s="319">
        <v>2</v>
      </c>
    </row>
    <row r="27206" spans="1:12" x14ac:dyDescent="0.3">
      <c r="A27206" s="341">
        <v>44164.752083101848</v>
      </c>
      <c r="B27206" s="318">
        <v>42426.294999999998</v>
      </c>
      <c r="C27206" s="318">
        <f t="shared" si="622"/>
        <v>0.23300000000017462</v>
      </c>
      <c r="D27206" s="419">
        <f t="shared" si="621"/>
        <v>0.11650000000008731</v>
      </c>
      <c r="H27206" s="406"/>
      <c r="J27206" s="82">
        <v>5</v>
      </c>
      <c r="K27206" s="320">
        <v>3</v>
      </c>
    </row>
    <row r="27207" spans="1:12" x14ac:dyDescent="0.3">
      <c r="A27207" s="341">
        <v>44164.793749710647</v>
      </c>
      <c r="B27207" s="318">
        <v>42426.516000000003</v>
      </c>
      <c r="C27207" s="318">
        <f t="shared" si="622"/>
        <v>0.22100000000500586</v>
      </c>
      <c r="D27207" s="419">
        <f t="shared" si="621"/>
        <v>0.11050000000250293</v>
      </c>
      <c r="H27207" s="406"/>
      <c r="J27207" s="82">
        <v>6</v>
      </c>
      <c r="K27207" s="321">
        <v>4</v>
      </c>
    </row>
    <row r="27208" spans="1:12" x14ac:dyDescent="0.3">
      <c r="A27208" s="341">
        <v>44164.835416319445</v>
      </c>
      <c r="B27208" s="318">
        <v>42426.73</v>
      </c>
      <c r="C27208" s="318">
        <f t="shared" si="622"/>
        <v>0.21399999999994179</v>
      </c>
      <c r="D27208" s="419">
        <f t="shared" si="621"/>
        <v>0.1069999999999709</v>
      </c>
      <c r="H27208" s="406"/>
      <c r="J27208" s="82">
        <v>7</v>
      </c>
      <c r="K27208" s="391">
        <v>1</v>
      </c>
    </row>
    <row r="27209" spans="1:12" x14ac:dyDescent="0.3">
      <c r="A27209" s="341">
        <v>44164.877082928244</v>
      </c>
      <c r="B27209" s="318">
        <v>42426.961000000003</v>
      </c>
      <c r="C27209" s="318">
        <f t="shared" si="622"/>
        <v>0.23099999999976717</v>
      </c>
      <c r="D27209" s="419">
        <f t="shared" si="621"/>
        <v>0.11549999999988358</v>
      </c>
      <c r="H27209" s="406"/>
      <c r="J27209" s="82">
        <v>8</v>
      </c>
      <c r="K27209" s="319">
        <v>2</v>
      </c>
    </row>
    <row r="27210" spans="1:12" x14ac:dyDescent="0.3">
      <c r="A27210" s="341">
        <v>44164.918749537035</v>
      </c>
      <c r="B27210" s="318">
        <v>42427.197999999997</v>
      </c>
      <c r="C27210" s="318">
        <f t="shared" si="622"/>
        <v>0.23699999999371357</v>
      </c>
      <c r="D27210" s="419">
        <f t="shared" si="621"/>
        <v>0.11849999999685679</v>
      </c>
      <c r="H27210" s="406"/>
      <c r="J27210" s="82">
        <v>9</v>
      </c>
      <c r="K27210" s="320">
        <v>3</v>
      </c>
    </row>
    <row r="27211" spans="1:12" x14ac:dyDescent="0.3">
      <c r="A27211" s="341">
        <v>44164.960416145834</v>
      </c>
      <c r="B27211" s="318">
        <v>42427.421000000002</v>
      </c>
      <c r="C27211" s="318">
        <f t="shared" si="622"/>
        <v>0.22300000000541331</v>
      </c>
      <c r="D27211" s="419">
        <f t="shared" si="621"/>
        <v>0.11150000000270666</v>
      </c>
      <c r="E27211" s="336">
        <f>SUM(C27201:C27211)*7.4805194805</f>
        <v>17.040623376621671</v>
      </c>
      <c r="F27211" s="324">
        <f>AVERAGE(D27201:D27211)</f>
        <v>0.11390000000028522</v>
      </c>
      <c r="G27211" s="324">
        <f>_xlfn.STDEV.S(D27201:D27211)</f>
        <v>3.769762738439666E-3</v>
      </c>
      <c r="H27211" s="404"/>
      <c r="I27211" s="344">
        <f>AVERAGE(D27062:D27211)</f>
        <v>0.11543581081084109</v>
      </c>
      <c r="J27211" s="82">
        <v>10</v>
      </c>
      <c r="K27211" s="321">
        <v>4</v>
      </c>
    </row>
    <row r="27212" spans="1:12" x14ac:dyDescent="0.3">
      <c r="A27212" s="341">
        <v>44165.002082754632</v>
      </c>
      <c r="B27212" s="318">
        <v>42427.641000000003</v>
      </c>
      <c r="C27212" s="318">
        <f t="shared" si="622"/>
        <v>0.22000000000116415</v>
      </c>
      <c r="D27212" s="419">
        <f t="shared" si="621"/>
        <v>0.11000000000058208</v>
      </c>
      <c r="H27212" s="406"/>
      <c r="J27212" s="82">
        <v>11</v>
      </c>
      <c r="K27212" s="391">
        <v>1</v>
      </c>
    </row>
    <row r="27213" spans="1:12" x14ac:dyDescent="0.3">
      <c r="A27213" s="341">
        <v>44165.043749363424</v>
      </c>
      <c r="B27213" s="318">
        <v>42427.872000000003</v>
      </c>
      <c r="C27213" s="318">
        <f t="shared" si="622"/>
        <v>0.23099999999976717</v>
      </c>
      <c r="D27213" s="419">
        <f t="shared" si="621"/>
        <v>0.11549999999988358</v>
      </c>
      <c r="H27213" s="406"/>
      <c r="J27213" s="82">
        <v>12</v>
      </c>
      <c r="K27213" s="319">
        <v>2</v>
      </c>
    </row>
    <row r="27214" spans="1:12" x14ac:dyDescent="0.3">
      <c r="A27214" s="341">
        <v>44165.085415972222</v>
      </c>
      <c r="B27214" s="318">
        <v>42428.11</v>
      </c>
      <c r="C27214" s="318">
        <f t="shared" si="622"/>
        <v>0.23799999999755528</v>
      </c>
      <c r="D27214" s="419">
        <f t="shared" si="621"/>
        <v>0.11899999999877764</v>
      </c>
      <c r="H27214" s="406"/>
      <c r="J27214" s="82">
        <v>13</v>
      </c>
      <c r="K27214" s="320">
        <v>3</v>
      </c>
    </row>
    <row r="27215" spans="1:12" x14ac:dyDescent="0.3">
      <c r="A27215" s="341">
        <v>44165.127082581021</v>
      </c>
      <c r="B27215" s="318">
        <v>42428.339</v>
      </c>
      <c r="C27215" s="318">
        <f t="shared" si="622"/>
        <v>0.22899999999935972</v>
      </c>
      <c r="D27215" s="419">
        <f t="shared" si="621"/>
        <v>0.11449999999967986</v>
      </c>
      <c r="H27215" s="406"/>
      <c r="J27215" s="82">
        <v>14</v>
      </c>
      <c r="K27215" s="321">
        <v>4</v>
      </c>
    </row>
    <row r="27216" spans="1:12" x14ac:dyDescent="0.3">
      <c r="A27216" s="341">
        <v>44165.168749189812</v>
      </c>
      <c r="B27216" s="318">
        <v>42428.572</v>
      </c>
      <c r="C27216" s="318">
        <f t="shared" si="622"/>
        <v>0.23300000000017462</v>
      </c>
      <c r="D27216" s="419">
        <f t="shared" si="621"/>
        <v>0.11650000000008731</v>
      </c>
      <c r="H27216" s="406"/>
      <c r="J27216" s="82">
        <v>15</v>
      </c>
      <c r="K27216" s="391">
        <v>1</v>
      </c>
    </row>
    <row r="27217" spans="1:11" x14ac:dyDescent="0.3">
      <c r="A27217" s="341">
        <v>44165.21041579861</v>
      </c>
      <c r="B27217" s="318">
        <v>42428.805999999997</v>
      </c>
      <c r="C27217" s="318">
        <f t="shared" si="622"/>
        <v>0.23399999999674037</v>
      </c>
      <c r="D27217" s="419">
        <f t="shared" si="621"/>
        <v>0.11699999999837019</v>
      </c>
      <c r="H27217" s="406"/>
      <c r="J27217" s="82">
        <v>16</v>
      </c>
      <c r="K27217" s="319">
        <v>2</v>
      </c>
    </row>
    <row r="27218" spans="1:11" x14ac:dyDescent="0.3">
      <c r="A27218" s="341">
        <v>44165.252082407409</v>
      </c>
      <c r="B27218" s="318">
        <v>42429.05</v>
      </c>
      <c r="C27218" s="318">
        <f t="shared" si="622"/>
        <v>0.2440000000060536</v>
      </c>
      <c r="D27218" s="419">
        <f t="shared" ref="D27218:D27300" si="623">C27218/2</f>
        <v>0.1220000000030268</v>
      </c>
      <c r="H27218" s="406"/>
      <c r="J27218" s="82">
        <v>17</v>
      </c>
      <c r="K27218" s="320">
        <v>3</v>
      </c>
    </row>
    <row r="27219" spans="1:11" x14ac:dyDescent="0.3">
      <c r="A27219" s="341">
        <v>44165.2937490162</v>
      </c>
      <c r="B27219" s="318">
        <v>42429.29</v>
      </c>
      <c r="C27219" s="318">
        <f t="shared" si="622"/>
        <v>0.23999999999796273</v>
      </c>
      <c r="D27219" s="419">
        <f t="shared" si="623"/>
        <v>0.11999999999898137</v>
      </c>
      <c r="H27219" s="406"/>
      <c r="J27219" s="82">
        <v>18</v>
      </c>
      <c r="K27219" s="321">
        <v>4</v>
      </c>
    </row>
    <row r="27220" spans="1:11" x14ac:dyDescent="0.3">
      <c r="A27220" s="341">
        <v>44165.335415624999</v>
      </c>
      <c r="B27220" s="318">
        <v>42429.52</v>
      </c>
      <c r="C27220" s="318">
        <f t="shared" si="622"/>
        <v>0.22999999999592546</v>
      </c>
      <c r="D27220" s="419">
        <f t="shared" si="623"/>
        <v>0.11499999999796273</v>
      </c>
      <c r="H27220" s="406"/>
      <c r="J27220" s="82">
        <v>19</v>
      </c>
      <c r="K27220" s="391">
        <v>1</v>
      </c>
    </row>
    <row r="27221" spans="1:11" x14ac:dyDescent="0.3">
      <c r="A27221" s="341">
        <v>44165.377082233797</v>
      </c>
      <c r="B27221" s="318">
        <v>42429.75</v>
      </c>
      <c r="C27221" s="318">
        <f t="shared" si="622"/>
        <v>0.23000000000320142</v>
      </c>
      <c r="D27221" s="419">
        <f t="shared" si="623"/>
        <v>0.11500000000160071</v>
      </c>
      <c r="H27221" s="406"/>
      <c r="J27221" s="82">
        <v>20</v>
      </c>
      <c r="K27221" s="319">
        <v>2</v>
      </c>
    </row>
    <row r="27222" spans="1:11" x14ac:dyDescent="0.3">
      <c r="A27222" s="341">
        <v>44165.418748842596</v>
      </c>
      <c r="B27222" s="318">
        <v>42429.987999999998</v>
      </c>
      <c r="C27222" s="318">
        <f t="shared" si="622"/>
        <v>0.23799999999755528</v>
      </c>
      <c r="D27222" s="419">
        <f t="shared" si="623"/>
        <v>0.11899999999877764</v>
      </c>
      <c r="H27222" s="406"/>
      <c r="J27222" s="82">
        <v>21</v>
      </c>
      <c r="K27222" s="320">
        <v>3</v>
      </c>
    </row>
    <row r="27223" spans="1:11" x14ac:dyDescent="0.3">
      <c r="A27223" s="341">
        <v>44165.460415451387</v>
      </c>
      <c r="B27223" s="318">
        <v>42430.228000000003</v>
      </c>
      <c r="C27223" s="318">
        <f t="shared" si="622"/>
        <v>0.24000000000523869</v>
      </c>
      <c r="D27223" s="419">
        <f t="shared" si="623"/>
        <v>0.12000000000261934</v>
      </c>
      <c r="H27223" s="406"/>
      <c r="J27223" s="82">
        <v>22</v>
      </c>
      <c r="K27223" s="321">
        <v>4</v>
      </c>
    </row>
    <row r="27224" spans="1:11" x14ac:dyDescent="0.3">
      <c r="A27224" s="341">
        <v>44165.502082060186</v>
      </c>
      <c r="B27224" s="318">
        <v>42430.457999999999</v>
      </c>
      <c r="C27224" s="318">
        <f t="shared" si="622"/>
        <v>0.22999999999592546</v>
      </c>
      <c r="D27224" s="419">
        <f t="shared" si="623"/>
        <v>0.11499999999796273</v>
      </c>
      <c r="H27224" s="406"/>
      <c r="J27224" s="82">
        <v>23</v>
      </c>
      <c r="K27224" s="391">
        <v>1</v>
      </c>
    </row>
    <row r="27225" spans="1:11" x14ac:dyDescent="0.3">
      <c r="A27225" s="341">
        <v>44165.543748668984</v>
      </c>
      <c r="B27225" s="318">
        <v>42430.684999999998</v>
      </c>
      <c r="C27225" s="318">
        <f t="shared" si="622"/>
        <v>0.22699999999895226</v>
      </c>
      <c r="D27225" s="419">
        <f t="shared" si="623"/>
        <v>0.11349999999947613</v>
      </c>
      <c r="H27225" s="406"/>
      <c r="J27225" s="82">
        <v>24</v>
      </c>
      <c r="K27225" s="319">
        <v>2</v>
      </c>
    </row>
    <row r="27226" spans="1:11" x14ac:dyDescent="0.3">
      <c r="A27226" s="341">
        <v>44165.585415277776</v>
      </c>
      <c r="B27226" s="318">
        <v>42430.921000000002</v>
      </c>
      <c r="C27226" s="318">
        <f t="shared" si="622"/>
        <v>0.23600000000442378</v>
      </c>
      <c r="D27226" s="419">
        <f t="shared" si="623"/>
        <v>0.11800000000221189</v>
      </c>
      <c r="H27226" s="406"/>
      <c r="J27226" s="82">
        <v>25</v>
      </c>
      <c r="K27226" s="320">
        <v>3</v>
      </c>
    </row>
    <row r="27227" spans="1:11" x14ac:dyDescent="0.3">
      <c r="A27227" s="341">
        <v>44165.627081886574</v>
      </c>
      <c r="B27227" s="318">
        <v>42431.158000000003</v>
      </c>
      <c r="C27227" s="318">
        <f t="shared" si="622"/>
        <v>0.23700000000098953</v>
      </c>
      <c r="D27227" s="419">
        <f t="shared" si="623"/>
        <v>0.11850000000049477</v>
      </c>
      <c r="H27227" s="406"/>
      <c r="J27227" s="82">
        <v>26</v>
      </c>
      <c r="K27227" s="321">
        <v>4</v>
      </c>
    </row>
    <row r="27228" spans="1:11" x14ac:dyDescent="0.3">
      <c r="A27228" s="341">
        <v>44165.668748495373</v>
      </c>
      <c r="B27228" s="318">
        <v>42431.387000000002</v>
      </c>
      <c r="C27228" s="318">
        <f t="shared" si="622"/>
        <v>0.22899999999935972</v>
      </c>
      <c r="D27228" s="419">
        <f t="shared" si="623"/>
        <v>0.11449999999967986</v>
      </c>
      <c r="H27228" s="406"/>
      <c r="J27228" s="82">
        <v>27</v>
      </c>
      <c r="K27228" s="391">
        <v>1</v>
      </c>
    </row>
    <row r="27229" spans="1:11" x14ac:dyDescent="0.3">
      <c r="A27229" s="341">
        <v>44165.710415104164</v>
      </c>
      <c r="B27229" s="318">
        <v>42431.610999999997</v>
      </c>
      <c r="C27229" s="318">
        <f t="shared" si="622"/>
        <v>0.2239999999947031</v>
      </c>
      <c r="D27229" s="419">
        <f t="shared" si="623"/>
        <v>0.11199999999735155</v>
      </c>
      <c r="H27229" s="406"/>
      <c r="J27229" s="82">
        <v>28</v>
      </c>
      <c r="K27229" s="319">
        <v>2</v>
      </c>
    </row>
    <row r="27230" spans="1:11" x14ac:dyDescent="0.3">
      <c r="A27230" s="341">
        <v>44165.752081712963</v>
      </c>
      <c r="B27230" s="318">
        <v>42431.841999999997</v>
      </c>
      <c r="C27230" s="318">
        <f t="shared" si="622"/>
        <v>0.23099999999976717</v>
      </c>
      <c r="D27230" s="419">
        <f t="shared" si="623"/>
        <v>0.11549999999988358</v>
      </c>
      <c r="H27230" s="406"/>
      <c r="J27230" s="82">
        <v>29</v>
      </c>
      <c r="K27230" s="320">
        <v>3</v>
      </c>
    </row>
    <row r="27231" spans="1:11" x14ac:dyDescent="0.3">
      <c r="A27231" s="341">
        <v>44165.793748321761</v>
      </c>
      <c r="B27231" s="318">
        <v>42432.072999999997</v>
      </c>
      <c r="C27231" s="318">
        <f t="shared" si="622"/>
        <v>0.23099999999976717</v>
      </c>
      <c r="D27231" s="419">
        <f t="shared" si="623"/>
        <v>0.11549999999988358</v>
      </c>
      <c r="H27231" s="406"/>
      <c r="J27231" s="82">
        <v>30</v>
      </c>
      <c r="K27231" s="321">
        <v>4</v>
      </c>
    </row>
    <row r="27232" spans="1:11" x14ac:dyDescent="0.3">
      <c r="A27232" s="341">
        <v>44165.835414930552</v>
      </c>
      <c r="B27232" s="318">
        <v>42432.298999999999</v>
      </c>
      <c r="C27232" s="318">
        <f t="shared" si="622"/>
        <v>0.22600000000238651</v>
      </c>
      <c r="D27232" s="419">
        <f t="shared" si="623"/>
        <v>0.11300000000119326</v>
      </c>
      <c r="H27232" s="406"/>
      <c r="J27232" s="82">
        <v>31</v>
      </c>
      <c r="K27232" s="391">
        <v>1</v>
      </c>
    </row>
    <row r="27233" spans="1:11" x14ac:dyDescent="0.3">
      <c r="A27233" s="341">
        <v>44165.877081539351</v>
      </c>
      <c r="B27233" s="318">
        <v>42432.523999999998</v>
      </c>
      <c r="C27233" s="318">
        <f t="shared" si="622"/>
        <v>0.22499999999854481</v>
      </c>
      <c r="D27233" s="419">
        <f t="shared" si="623"/>
        <v>0.1124999999992724</v>
      </c>
      <c r="H27233" s="406"/>
      <c r="J27233" s="82">
        <v>32</v>
      </c>
      <c r="K27233" s="319">
        <v>2</v>
      </c>
    </row>
    <row r="27234" spans="1:11" x14ac:dyDescent="0.3">
      <c r="A27234" s="341">
        <v>44165.918748148149</v>
      </c>
      <c r="B27234" s="318">
        <v>42432.745999999999</v>
      </c>
      <c r="C27234" s="318">
        <f t="shared" si="622"/>
        <v>0.22200000000157161</v>
      </c>
      <c r="D27234" s="419">
        <f t="shared" si="623"/>
        <v>0.1110000000007858</v>
      </c>
      <c r="H27234" s="406"/>
      <c r="J27234" s="82">
        <v>33</v>
      </c>
      <c r="K27234" s="320">
        <v>3</v>
      </c>
    </row>
    <row r="27235" spans="1:11" x14ac:dyDescent="0.3">
      <c r="A27235" s="341">
        <v>44165.960414756948</v>
      </c>
      <c r="B27235" s="318">
        <v>42432.970999999998</v>
      </c>
      <c r="C27235" s="318">
        <f t="shared" si="622"/>
        <v>0.22499999999854481</v>
      </c>
      <c r="D27235" s="419">
        <f t="shared" si="623"/>
        <v>0.1124999999992724</v>
      </c>
      <c r="E27235" s="336">
        <f>SUM(C27212:C27235)*7.4805194805</f>
        <v>41.516883116742342</v>
      </c>
      <c r="F27235" s="324">
        <f>AVERAGE(D27212:D27235)</f>
        <v>0.11562499999990905</v>
      </c>
      <c r="G27235" s="324">
        <f>_xlfn.STDEV.S(D27212:D27235)</f>
        <v>3.0866120448899918E-3</v>
      </c>
      <c r="H27235" s="406"/>
      <c r="J27235" s="82">
        <v>34</v>
      </c>
      <c r="K27235" s="321">
        <v>4</v>
      </c>
    </row>
    <row r="27236" spans="1:11" x14ac:dyDescent="0.3">
      <c r="A27236" s="341">
        <v>44166.002081365739</v>
      </c>
      <c r="B27236" s="318">
        <v>42433.205000000002</v>
      </c>
      <c r="C27236" s="318">
        <f t="shared" si="622"/>
        <v>0.23400000000401633</v>
      </c>
      <c r="D27236" s="419">
        <f t="shared" si="623"/>
        <v>0.11700000000200816</v>
      </c>
      <c r="H27236" s="406"/>
      <c r="J27236" s="82">
        <v>35</v>
      </c>
      <c r="K27236" s="391">
        <v>1</v>
      </c>
    </row>
    <row r="27237" spans="1:11" x14ac:dyDescent="0.3">
      <c r="A27237" s="341">
        <v>44166.043747974538</v>
      </c>
      <c r="B27237" s="318">
        <v>42433.438000000002</v>
      </c>
      <c r="C27237" s="318">
        <f t="shared" si="622"/>
        <v>0.23300000000017462</v>
      </c>
      <c r="D27237" s="419">
        <f t="shared" si="623"/>
        <v>0.11650000000008731</v>
      </c>
      <c r="H27237" s="406"/>
      <c r="J27237" s="82">
        <v>36</v>
      </c>
      <c r="K27237" s="319">
        <v>2</v>
      </c>
    </row>
    <row r="27238" spans="1:11" x14ac:dyDescent="0.3">
      <c r="A27238" s="341">
        <v>44166.085414583336</v>
      </c>
      <c r="B27238" s="318">
        <v>42433.661</v>
      </c>
      <c r="C27238" s="318">
        <f t="shared" si="622"/>
        <v>0.22299999999813735</v>
      </c>
      <c r="D27238" s="419">
        <f t="shared" si="623"/>
        <v>0.11149999999906868</v>
      </c>
      <c r="H27238" s="406"/>
      <c r="J27238" s="82">
        <v>37</v>
      </c>
      <c r="K27238" s="320">
        <v>3</v>
      </c>
    </row>
    <row r="27239" spans="1:11" x14ac:dyDescent="0.3">
      <c r="A27239" s="341">
        <v>44166.127081192128</v>
      </c>
      <c r="B27239" s="318">
        <v>42433.89</v>
      </c>
      <c r="C27239" s="318">
        <f t="shared" si="622"/>
        <v>0.22899999999935972</v>
      </c>
      <c r="D27239" s="419">
        <f t="shared" si="623"/>
        <v>0.11449999999967986</v>
      </c>
      <c r="H27239" s="406"/>
      <c r="J27239" s="82">
        <v>38</v>
      </c>
      <c r="K27239" s="321">
        <v>4</v>
      </c>
    </row>
    <row r="27240" spans="1:11" x14ac:dyDescent="0.3">
      <c r="A27240" s="341">
        <v>44166.168747800926</v>
      </c>
      <c r="B27240" s="318">
        <v>42434.127999999997</v>
      </c>
      <c r="C27240" s="318">
        <f t="shared" si="622"/>
        <v>0.23799999999755528</v>
      </c>
      <c r="D27240" s="419">
        <f t="shared" si="623"/>
        <v>0.11899999999877764</v>
      </c>
      <c r="H27240" s="406"/>
      <c r="J27240" s="82">
        <v>39</v>
      </c>
      <c r="K27240" s="391">
        <v>1</v>
      </c>
    </row>
    <row r="27241" spans="1:11" x14ac:dyDescent="0.3">
      <c r="A27241" s="341">
        <v>44166.210414409725</v>
      </c>
      <c r="B27241" s="318">
        <v>42434.362000000001</v>
      </c>
      <c r="C27241" s="318">
        <f t="shared" si="622"/>
        <v>0.23400000000401633</v>
      </c>
      <c r="D27241" s="419">
        <f t="shared" si="623"/>
        <v>0.11700000000200816</v>
      </c>
      <c r="H27241" s="406"/>
      <c r="J27241" s="82">
        <v>40</v>
      </c>
      <c r="K27241" s="319">
        <v>2</v>
      </c>
    </row>
    <row r="27242" spans="1:11" x14ac:dyDescent="0.3">
      <c r="A27242" s="341">
        <v>44166.252081018516</v>
      </c>
      <c r="B27242" s="318">
        <v>42434.597999999998</v>
      </c>
      <c r="C27242" s="318">
        <f t="shared" si="622"/>
        <v>0.23599999999714782</v>
      </c>
      <c r="D27242" s="419">
        <f t="shared" si="623"/>
        <v>0.11799999999857391</v>
      </c>
      <c r="H27242" s="406"/>
      <c r="J27242" s="82">
        <v>41</v>
      </c>
      <c r="K27242" s="320">
        <v>3</v>
      </c>
    </row>
    <row r="27243" spans="1:11" x14ac:dyDescent="0.3">
      <c r="A27243" s="341">
        <v>44166.293747627315</v>
      </c>
      <c r="B27243" s="318">
        <v>42434.828000000001</v>
      </c>
      <c r="C27243" s="318">
        <f t="shared" si="622"/>
        <v>0.23000000000320142</v>
      </c>
      <c r="D27243" s="419">
        <f t="shared" si="623"/>
        <v>0.11500000000160071</v>
      </c>
      <c r="H27243" s="406"/>
      <c r="J27243" s="82">
        <v>42</v>
      </c>
      <c r="K27243" s="321">
        <v>4</v>
      </c>
    </row>
    <row r="27244" spans="1:11" x14ac:dyDescent="0.3">
      <c r="A27244" s="341">
        <v>44166.335414236113</v>
      </c>
      <c r="B27244" s="318">
        <v>42435.067999999999</v>
      </c>
      <c r="C27244" s="318">
        <f t="shared" si="622"/>
        <v>0.23999999999796273</v>
      </c>
      <c r="D27244" s="419">
        <f t="shared" si="623"/>
        <v>0.11999999999898137</v>
      </c>
      <c r="H27244" s="406"/>
      <c r="J27244" s="82">
        <v>43</v>
      </c>
      <c r="K27244" s="391">
        <v>1</v>
      </c>
    </row>
    <row r="27245" spans="1:11" x14ac:dyDescent="0.3">
      <c r="A27245" s="341">
        <v>44166.377080844904</v>
      </c>
      <c r="B27245" s="318">
        <v>42435.309000000001</v>
      </c>
      <c r="C27245" s="318">
        <f t="shared" si="622"/>
        <v>0.24100000000180444</v>
      </c>
      <c r="D27245" s="419">
        <f t="shared" si="623"/>
        <v>0.12050000000090222</v>
      </c>
      <c r="H27245" s="406"/>
      <c r="J27245" s="82">
        <v>44</v>
      </c>
      <c r="K27245" s="319">
        <v>2</v>
      </c>
    </row>
    <row r="27246" spans="1:11" x14ac:dyDescent="0.3">
      <c r="A27246" s="341">
        <v>44166.418747453703</v>
      </c>
      <c r="B27246" s="318">
        <v>42435.542999999998</v>
      </c>
      <c r="C27246" s="318">
        <f t="shared" si="622"/>
        <v>0.23399999999674037</v>
      </c>
      <c r="D27246" s="419">
        <f t="shared" si="623"/>
        <v>0.11699999999837019</v>
      </c>
      <c r="H27246" s="406"/>
      <c r="J27246" s="82">
        <v>45</v>
      </c>
      <c r="K27246" s="320">
        <v>3</v>
      </c>
    </row>
    <row r="27247" spans="1:11" x14ac:dyDescent="0.3">
      <c r="A27247" s="341">
        <v>44166.460414062502</v>
      </c>
      <c r="B27247" s="318">
        <v>42435.77</v>
      </c>
      <c r="C27247" s="318">
        <f t="shared" si="622"/>
        <v>0.22699999999895226</v>
      </c>
      <c r="D27247" s="419">
        <f t="shared" si="623"/>
        <v>0.11349999999947613</v>
      </c>
      <c r="H27247" s="406"/>
      <c r="J27247" s="82">
        <v>46</v>
      </c>
      <c r="K27247" s="321">
        <v>4</v>
      </c>
    </row>
    <row r="27248" spans="1:11" x14ac:dyDescent="0.3">
      <c r="A27248" s="341">
        <v>44166.502080671293</v>
      </c>
      <c r="B27248" s="318">
        <v>42436.000999999997</v>
      </c>
      <c r="C27248" s="318">
        <f t="shared" si="622"/>
        <v>0.23099999999976717</v>
      </c>
      <c r="D27248" s="419">
        <f t="shared" si="623"/>
        <v>0.11549999999988358</v>
      </c>
      <c r="H27248" s="406"/>
      <c r="J27248" s="82">
        <v>47</v>
      </c>
      <c r="K27248" s="391">
        <v>1</v>
      </c>
    </row>
    <row r="27249" spans="1:11" x14ac:dyDescent="0.3">
      <c r="A27249" s="341">
        <v>44166.543747280091</v>
      </c>
      <c r="B27249" s="318">
        <v>42436.241000000002</v>
      </c>
      <c r="C27249" s="318">
        <f t="shared" si="622"/>
        <v>0.24000000000523869</v>
      </c>
      <c r="D27249" s="419">
        <f t="shared" si="623"/>
        <v>0.12000000000261934</v>
      </c>
      <c r="H27249" s="406"/>
      <c r="J27249" s="82">
        <v>48</v>
      </c>
      <c r="K27249" s="319">
        <v>2</v>
      </c>
    </row>
    <row r="27250" spans="1:11" x14ac:dyDescent="0.3">
      <c r="A27250" s="341">
        <v>44166.58541388889</v>
      </c>
      <c r="B27250" s="318">
        <v>42436.472000000002</v>
      </c>
      <c r="C27250" s="318">
        <f t="shared" si="622"/>
        <v>0.23099999999976717</v>
      </c>
      <c r="D27250" s="419">
        <f t="shared" si="623"/>
        <v>0.11549999999988358</v>
      </c>
      <c r="H27250" s="406"/>
      <c r="J27250" s="82">
        <v>49</v>
      </c>
      <c r="K27250" s="320">
        <v>3</v>
      </c>
    </row>
    <row r="27251" spans="1:11" x14ac:dyDescent="0.3">
      <c r="A27251" s="341">
        <v>44166.627080497688</v>
      </c>
      <c r="B27251" s="318">
        <v>42436.697999999997</v>
      </c>
      <c r="C27251" s="318">
        <f t="shared" si="622"/>
        <v>0.22599999999511056</v>
      </c>
      <c r="D27251" s="419">
        <f t="shared" si="623"/>
        <v>0.11299999999755528</v>
      </c>
      <c r="H27251" s="406"/>
      <c r="J27251" s="82">
        <v>50</v>
      </c>
      <c r="K27251" s="321">
        <v>4</v>
      </c>
    </row>
    <row r="27252" spans="1:11" x14ac:dyDescent="0.3">
      <c r="A27252" s="341">
        <v>44166.66874710648</v>
      </c>
      <c r="B27252" s="318">
        <v>42436.923000000003</v>
      </c>
      <c r="C27252" s="318">
        <f t="shared" si="622"/>
        <v>0.22500000000582077</v>
      </c>
      <c r="D27252" s="419">
        <f t="shared" si="623"/>
        <v>0.11250000000291038</v>
      </c>
      <c r="H27252" s="406"/>
      <c r="J27252" s="82">
        <v>51</v>
      </c>
      <c r="K27252" s="391">
        <v>1</v>
      </c>
    </row>
    <row r="27253" spans="1:11" x14ac:dyDescent="0.3">
      <c r="A27253" s="341">
        <v>44166.710413715278</v>
      </c>
      <c r="B27253" s="318">
        <v>42437.161</v>
      </c>
      <c r="C27253" s="318">
        <f t="shared" si="622"/>
        <v>0.23799999999755528</v>
      </c>
      <c r="D27253" s="419">
        <f t="shared" si="623"/>
        <v>0.11899999999877764</v>
      </c>
      <c r="H27253" s="406"/>
      <c r="J27253" s="82">
        <v>52</v>
      </c>
      <c r="K27253" s="319">
        <v>2</v>
      </c>
    </row>
    <row r="27254" spans="1:11" x14ac:dyDescent="0.3">
      <c r="A27254" s="341">
        <v>44166.752080324077</v>
      </c>
      <c r="B27254" s="318">
        <v>42437.389000000003</v>
      </c>
      <c r="C27254" s="318">
        <f t="shared" si="622"/>
        <v>0.22800000000279397</v>
      </c>
      <c r="D27254" s="419">
        <f t="shared" si="623"/>
        <v>0.11400000000139698</v>
      </c>
      <c r="H27254" s="406"/>
      <c r="J27254" s="82">
        <v>53</v>
      </c>
      <c r="K27254" s="320">
        <v>3</v>
      </c>
    </row>
    <row r="27255" spans="1:11" x14ac:dyDescent="0.3">
      <c r="A27255" s="341">
        <v>44166.793746932868</v>
      </c>
      <c r="B27255" s="318">
        <v>42437.608</v>
      </c>
      <c r="C27255" s="318">
        <f t="shared" si="622"/>
        <v>0.21899999999732245</v>
      </c>
      <c r="D27255" s="419">
        <f t="shared" si="623"/>
        <v>0.10949999999866122</v>
      </c>
      <c r="H27255" s="406"/>
      <c r="J27255" s="82">
        <v>54</v>
      </c>
      <c r="K27255" s="321">
        <v>4</v>
      </c>
    </row>
    <row r="27256" spans="1:11" x14ac:dyDescent="0.3">
      <c r="A27256" s="341">
        <v>44166.835413541667</v>
      </c>
      <c r="B27256" s="318">
        <v>42437.826000000001</v>
      </c>
      <c r="C27256" s="318">
        <f t="shared" si="622"/>
        <v>0.2180000000007567</v>
      </c>
      <c r="D27256" s="419">
        <f t="shared" si="623"/>
        <v>0.10900000000037835</v>
      </c>
      <c r="H27256" s="406"/>
      <c r="J27256" s="82">
        <v>55</v>
      </c>
      <c r="K27256" s="391">
        <v>1</v>
      </c>
    </row>
    <row r="27257" spans="1:11" x14ac:dyDescent="0.3">
      <c r="A27257" s="341">
        <v>44166.877080150465</v>
      </c>
      <c r="B27257" s="318">
        <v>42438.059000000001</v>
      </c>
      <c r="C27257" s="318">
        <f t="shared" si="622"/>
        <v>0.23300000000017462</v>
      </c>
      <c r="D27257" s="419">
        <f t="shared" si="623"/>
        <v>0.11650000000008731</v>
      </c>
      <c r="H27257" s="406"/>
      <c r="J27257" s="82">
        <v>56</v>
      </c>
      <c r="K27257" s="319">
        <v>2</v>
      </c>
    </row>
    <row r="27258" spans="1:11" x14ac:dyDescent="0.3">
      <c r="A27258" s="341">
        <v>44166.918746759256</v>
      </c>
      <c r="B27258" s="318">
        <v>42438.290999999997</v>
      </c>
      <c r="C27258" s="318">
        <f t="shared" si="622"/>
        <v>0.23199999999633292</v>
      </c>
      <c r="D27258" s="419">
        <f t="shared" si="623"/>
        <v>0.11599999999816646</v>
      </c>
      <c r="H27258" s="406"/>
      <c r="J27258" s="82">
        <v>57</v>
      </c>
      <c r="K27258" s="320">
        <v>3</v>
      </c>
    </row>
    <row r="27259" spans="1:11" x14ac:dyDescent="0.3">
      <c r="A27259" s="341">
        <v>44166.960413368055</v>
      </c>
      <c r="B27259" s="318">
        <v>42438.516000000003</v>
      </c>
      <c r="C27259" s="318">
        <f t="shared" si="622"/>
        <v>0.22500000000582077</v>
      </c>
      <c r="D27259" s="419">
        <f t="shared" si="623"/>
        <v>0.11250000000291038</v>
      </c>
      <c r="E27259" s="336">
        <f>SUM(C27236:C27259)*7.4805194805</f>
        <v>41.479480519413862</v>
      </c>
      <c r="F27259" s="324">
        <f>AVERAGE(D27236:D27259)</f>
        <v>0.11552083333344854</v>
      </c>
      <c r="G27259" s="324">
        <f>_xlfn.STDEV.S(D27236:D27259)</f>
        <v>3.1707877455659592E-3</v>
      </c>
      <c r="H27259" s="406"/>
      <c r="J27259" s="82">
        <v>58</v>
      </c>
      <c r="K27259" s="321">
        <v>4</v>
      </c>
    </row>
    <row r="27260" spans="1:11" x14ac:dyDescent="0.3">
      <c r="A27260" s="341">
        <v>44167.002079976854</v>
      </c>
      <c r="B27260" s="318">
        <v>42438.732000000004</v>
      </c>
      <c r="C27260" s="318">
        <f t="shared" si="622"/>
        <v>0.21600000000034925</v>
      </c>
      <c r="D27260" s="419">
        <f t="shared" si="623"/>
        <v>0.10800000000017462</v>
      </c>
      <c r="H27260" s="406"/>
      <c r="J27260" s="82">
        <v>59</v>
      </c>
      <c r="K27260" s="391">
        <v>1</v>
      </c>
    </row>
    <row r="27261" spans="1:11" x14ac:dyDescent="0.3">
      <c r="A27261" s="341">
        <v>44167.043746585645</v>
      </c>
      <c r="B27261" s="318">
        <v>42438.966999999997</v>
      </c>
      <c r="C27261" s="318">
        <f t="shared" si="622"/>
        <v>0.23499999999330612</v>
      </c>
      <c r="D27261" s="419">
        <f t="shared" si="623"/>
        <v>0.11749999999665306</v>
      </c>
      <c r="H27261" s="406"/>
      <c r="J27261" s="82">
        <v>60</v>
      </c>
      <c r="K27261" s="319">
        <v>2</v>
      </c>
    </row>
    <row r="27262" spans="1:11" x14ac:dyDescent="0.3">
      <c r="A27262" s="341">
        <v>44167.085413194443</v>
      </c>
      <c r="B27262" s="318">
        <v>42439.201999999997</v>
      </c>
      <c r="C27262" s="318">
        <f t="shared" si="622"/>
        <v>0.23500000000058208</v>
      </c>
      <c r="D27262" s="419">
        <f t="shared" si="623"/>
        <v>0.11750000000029104</v>
      </c>
      <c r="H27262" s="406"/>
      <c r="J27262" s="82">
        <v>61</v>
      </c>
      <c r="K27262" s="320">
        <v>3</v>
      </c>
    </row>
    <row r="27263" spans="1:11" x14ac:dyDescent="0.3">
      <c r="A27263" s="341">
        <v>44167.127079803242</v>
      </c>
      <c r="B27263" s="318">
        <v>42439.434000000001</v>
      </c>
      <c r="C27263" s="318">
        <f t="shared" si="622"/>
        <v>0.23200000000360887</v>
      </c>
      <c r="D27263" s="419">
        <f t="shared" si="623"/>
        <v>0.11600000000180444</v>
      </c>
      <c r="H27263" s="406"/>
      <c r="J27263" s="82">
        <v>62</v>
      </c>
      <c r="K27263" s="321">
        <v>4</v>
      </c>
    </row>
    <row r="27264" spans="1:11" x14ac:dyDescent="0.3">
      <c r="A27264" s="341">
        <v>44167.16874641204</v>
      </c>
      <c r="B27264" s="318">
        <v>42439.66</v>
      </c>
      <c r="C27264" s="318">
        <f t="shared" si="622"/>
        <v>0.22600000000238651</v>
      </c>
      <c r="D27264" s="419">
        <f t="shared" si="623"/>
        <v>0.11300000000119326</v>
      </c>
      <c r="H27264" s="406"/>
      <c r="J27264" s="82">
        <v>63</v>
      </c>
      <c r="K27264" s="391">
        <v>1</v>
      </c>
    </row>
    <row r="27265" spans="1:11" x14ac:dyDescent="0.3">
      <c r="A27265" s="341">
        <v>44167.210413020832</v>
      </c>
      <c r="B27265" s="318">
        <v>42439.898000000001</v>
      </c>
      <c r="C27265" s="318">
        <f t="shared" si="622"/>
        <v>0.23799999999755528</v>
      </c>
      <c r="D27265" s="419">
        <f t="shared" si="623"/>
        <v>0.11899999999877764</v>
      </c>
      <c r="H27265" s="406"/>
      <c r="J27265" s="82">
        <v>64</v>
      </c>
      <c r="K27265" s="319">
        <v>2</v>
      </c>
    </row>
    <row r="27266" spans="1:11" x14ac:dyDescent="0.3">
      <c r="A27266" s="341">
        <v>44167.25207962963</v>
      </c>
      <c r="B27266" s="318">
        <v>42440.133999999998</v>
      </c>
      <c r="C27266" s="318">
        <f t="shared" si="622"/>
        <v>0.23599999999714782</v>
      </c>
      <c r="D27266" s="419">
        <f t="shared" si="623"/>
        <v>0.11799999999857391</v>
      </c>
      <c r="H27266" s="406"/>
      <c r="J27266" s="82">
        <v>65</v>
      </c>
      <c r="K27266" s="320">
        <v>3</v>
      </c>
    </row>
    <row r="27267" spans="1:11" x14ac:dyDescent="0.3">
      <c r="A27267" s="341">
        <v>44167.293746238429</v>
      </c>
      <c r="B27267" s="318">
        <v>42440.368000000002</v>
      </c>
      <c r="C27267" s="318">
        <f t="shared" si="622"/>
        <v>0.23400000000401633</v>
      </c>
      <c r="D27267" s="419">
        <f t="shared" si="623"/>
        <v>0.11700000000200816</v>
      </c>
      <c r="H27267" s="406"/>
      <c r="J27267" s="82">
        <v>66</v>
      </c>
      <c r="K27267" s="321">
        <v>4</v>
      </c>
    </row>
    <row r="27268" spans="1:11" x14ac:dyDescent="0.3">
      <c r="A27268" s="341">
        <v>44167.33541284722</v>
      </c>
      <c r="B27268" s="318">
        <v>42440.591999999997</v>
      </c>
      <c r="C27268" s="318">
        <f t="shared" si="622"/>
        <v>0.2239999999947031</v>
      </c>
      <c r="D27268" s="419">
        <f t="shared" si="623"/>
        <v>0.11199999999735155</v>
      </c>
      <c r="H27268" s="406"/>
      <c r="J27268" s="82">
        <v>67</v>
      </c>
      <c r="K27268" s="391">
        <v>1</v>
      </c>
    </row>
    <row r="27269" spans="1:11" x14ac:dyDescent="0.3">
      <c r="A27269" s="341">
        <v>44167.377079456019</v>
      </c>
      <c r="B27269" s="318">
        <v>42440.822999999997</v>
      </c>
      <c r="C27269" s="318">
        <f t="shared" si="622"/>
        <v>0.23099999999976717</v>
      </c>
      <c r="D27269" s="419">
        <f t="shared" si="623"/>
        <v>0.11549999999988358</v>
      </c>
      <c r="H27269" s="406"/>
      <c r="J27269" s="82">
        <v>68</v>
      </c>
      <c r="K27269" s="319">
        <v>2</v>
      </c>
    </row>
    <row r="27270" spans="1:11" x14ac:dyDescent="0.3">
      <c r="A27270" s="341">
        <v>44167.418746064817</v>
      </c>
      <c r="B27270" s="318">
        <v>42441.067999999999</v>
      </c>
      <c r="C27270" s="318">
        <f t="shared" si="622"/>
        <v>0.24500000000261934</v>
      </c>
      <c r="D27270" s="419">
        <f t="shared" si="623"/>
        <v>0.12250000000130967</v>
      </c>
      <c r="H27270" s="406"/>
      <c r="J27270" s="82">
        <v>69</v>
      </c>
      <c r="K27270" s="320">
        <v>3</v>
      </c>
    </row>
    <row r="27271" spans="1:11" x14ac:dyDescent="0.3">
      <c r="A27271" s="341">
        <v>44167.460412673609</v>
      </c>
      <c r="B27271" s="318">
        <v>42441.300999999999</v>
      </c>
      <c r="C27271" s="318">
        <f t="shared" si="622"/>
        <v>0.23300000000017462</v>
      </c>
      <c r="D27271" s="419">
        <f t="shared" si="623"/>
        <v>0.11650000000008731</v>
      </c>
      <c r="H27271" s="406"/>
      <c r="J27271" s="82">
        <v>70</v>
      </c>
      <c r="K27271" s="321">
        <v>4</v>
      </c>
    </row>
    <row r="27272" spans="1:11" x14ac:dyDescent="0.3">
      <c r="A27272" s="341">
        <v>44167.502079282407</v>
      </c>
      <c r="B27272" s="318">
        <v>42441.53</v>
      </c>
      <c r="C27272" s="318">
        <f t="shared" si="622"/>
        <v>0.22899999999935972</v>
      </c>
      <c r="D27272" s="419">
        <f t="shared" si="623"/>
        <v>0.11449999999967986</v>
      </c>
      <c r="H27272" s="406"/>
      <c r="J27272" s="82">
        <v>71</v>
      </c>
      <c r="K27272" s="391">
        <v>1</v>
      </c>
    </row>
    <row r="27273" spans="1:11" x14ac:dyDescent="0.3">
      <c r="A27273" s="341">
        <v>44167.543745891206</v>
      </c>
      <c r="B27273" s="318">
        <v>42441.758000000002</v>
      </c>
      <c r="C27273" s="318">
        <f t="shared" si="622"/>
        <v>0.22800000000279397</v>
      </c>
      <c r="D27273" s="419">
        <f t="shared" si="623"/>
        <v>0.11400000000139698</v>
      </c>
      <c r="H27273" s="406"/>
      <c r="J27273" s="82">
        <v>72</v>
      </c>
      <c r="K27273" s="319">
        <v>2</v>
      </c>
    </row>
    <row r="27274" spans="1:11" x14ac:dyDescent="0.3">
      <c r="A27274" s="341">
        <v>44167.585412499997</v>
      </c>
      <c r="B27274" s="318">
        <v>42441.991999999998</v>
      </c>
      <c r="C27274" s="318">
        <f t="shared" si="622"/>
        <v>0.23399999999674037</v>
      </c>
      <c r="D27274" s="419">
        <f t="shared" si="623"/>
        <v>0.11699999999837019</v>
      </c>
      <c r="H27274" s="406"/>
      <c r="J27274" s="82">
        <v>73</v>
      </c>
      <c r="K27274" s="320">
        <v>3</v>
      </c>
    </row>
    <row r="27275" spans="1:11" x14ac:dyDescent="0.3">
      <c r="A27275" s="341">
        <v>44167.627079108795</v>
      </c>
      <c r="B27275" s="318">
        <v>42442.23</v>
      </c>
      <c r="C27275" s="318">
        <f t="shared" si="622"/>
        <v>0.23800000000483124</v>
      </c>
      <c r="D27275" s="419">
        <f t="shared" si="623"/>
        <v>0.11900000000241562</v>
      </c>
      <c r="H27275" s="406"/>
      <c r="J27275" s="82">
        <v>74</v>
      </c>
      <c r="K27275" s="321">
        <v>4</v>
      </c>
    </row>
    <row r="27276" spans="1:11" x14ac:dyDescent="0.3">
      <c r="A27276" s="341">
        <v>44167.668745717594</v>
      </c>
      <c r="B27276" s="318">
        <v>42442.457999999999</v>
      </c>
      <c r="C27276" s="318">
        <f t="shared" si="622"/>
        <v>0.22799999999551801</v>
      </c>
      <c r="D27276" s="419">
        <f t="shared" si="623"/>
        <v>0.11399999999775901</v>
      </c>
      <c r="H27276" s="406"/>
      <c r="J27276" s="82">
        <v>75</v>
      </c>
      <c r="K27276" s="391">
        <v>1</v>
      </c>
    </row>
    <row r="27277" spans="1:11" x14ac:dyDescent="0.3">
      <c r="A27277" s="341">
        <v>44167.710412326385</v>
      </c>
      <c r="B27277" s="318">
        <v>42442.680999999997</v>
      </c>
      <c r="C27277" s="318">
        <f t="shared" si="622"/>
        <v>0.22299999999813735</v>
      </c>
      <c r="D27277" s="419">
        <f t="shared" si="623"/>
        <v>0.11149999999906868</v>
      </c>
      <c r="H27277" s="406"/>
      <c r="J27277" s="82">
        <v>76</v>
      </c>
      <c r="K27277" s="319">
        <v>2</v>
      </c>
    </row>
    <row r="27278" spans="1:11" x14ac:dyDescent="0.3">
      <c r="A27278" s="341">
        <v>44167.752078935184</v>
      </c>
      <c r="B27278" s="318">
        <v>42442.911999999997</v>
      </c>
      <c r="C27278" s="318">
        <f t="shared" si="622"/>
        <v>0.23099999999976717</v>
      </c>
      <c r="D27278" s="419">
        <f t="shared" si="623"/>
        <v>0.11549999999988358</v>
      </c>
      <c r="H27278" s="406"/>
      <c r="J27278" s="82">
        <v>77</v>
      </c>
      <c r="K27278" s="320">
        <v>3</v>
      </c>
    </row>
    <row r="27279" spans="1:11" x14ac:dyDescent="0.3">
      <c r="A27279" s="341">
        <v>44167.793745543982</v>
      </c>
      <c r="B27279" s="318">
        <v>42443.142999999996</v>
      </c>
      <c r="C27279" s="318">
        <f t="shared" si="622"/>
        <v>0.23099999999976717</v>
      </c>
      <c r="D27279" s="419">
        <f t="shared" si="623"/>
        <v>0.11549999999988358</v>
      </c>
      <c r="H27279" s="406"/>
      <c r="J27279" s="82">
        <v>78</v>
      </c>
      <c r="K27279" s="321">
        <v>4</v>
      </c>
    </row>
    <row r="27280" spans="1:11" x14ac:dyDescent="0.3">
      <c r="A27280" s="341">
        <v>44167.835412152781</v>
      </c>
      <c r="B27280" s="318">
        <v>42443.366999999998</v>
      </c>
      <c r="C27280" s="318">
        <f t="shared" si="622"/>
        <v>0.22400000000197906</v>
      </c>
      <c r="D27280" s="419">
        <f t="shared" si="623"/>
        <v>0.11200000000098953</v>
      </c>
      <c r="H27280" s="406"/>
      <c r="J27280" s="82">
        <v>79</v>
      </c>
      <c r="K27280" s="391">
        <v>1</v>
      </c>
    </row>
    <row r="27281" spans="1:11" x14ac:dyDescent="0.3">
      <c r="A27281" s="341">
        <v>44167.877078761572</v>
      </c>
      <c r="B27281" s="318">
        <v>42443.588000000003</v>
      </c>
      <c r="C27281" s="318">
        <f t="shared" si="622"/>
        <v>0.22100000000500586</v>
      </c>
      <c r="D27281" s="419">
        <f t="shared" si="623"/>
        <v>0.11050000000250293</v>
      </c>
      <c r="H27281" s="406"/>
      <c r="J27281" s="82">
        <v>80</v>
      </c>
      <c r="K27281" s="319">
        <v>2</v>
      </c>
    </row>
    <row r="27282" spans="1:11" x14ac:dyDescent="0.3">
      <c r="A27282" s="341">
        <v>44167.918745370371</v>
      </c>
      <c r="B27282" s="318">
        <v>42443.81</v>
      </c>
      <c r="C27282" s="318">
        <f t="shared" si="622"/>
        <v>0.22199999999429565</v>
      </c>
      <c r="D27282" s="419">
        <f t="shared" si="623"/>
        <v>0.11099999999714782</v>
      </c>
      <c r="H27282" s="406"/>
      <c r="J27282" s="82">
        <v>81</v>
      </c>
      <c r="K27282" s="320">
        <v>3</v>
      </c>
    </row>
    <row r="27283" spans="1:11" x14ac:dyDescent="0.3">
      <c r="A27283" s="341">
        <v>44167.960411979169</v>
      </c>
      <c r="B27283" s="318">
        <v>42444.038999999997</v>
      </c>
      <c r="C27283" s="318">
        <f t="shared" si="622"/>
        <v>0.22899999999935972</v>
      </c>
      <c r="D27283" s="419">
        <f t="shared" si="623"/>
        <v>0.11449999999967986</v>
      </c>
      <c r="E27283" s="336">
        <f>SUM(C27260:C27283)*7.4805194805</f>
        <v>41.314909090754909</v>
      </c>
      <c r="F27283" s="324">
        <f>AVERAGE(D27260:D27283)</f>
        <v>0.11506249999987024</v>
      </c>
      <c r="G27283" s="324">
        <f>_xlfn.STDEV.S(D27260:D27283)</f>
        <v>3.2548041417241901E-3</v>
      </c>
      <c r="H27283" s="406"/>
      <c r="J27283" s="82">
        <v>82</v>
      </c>
      <c r="K27283" s="321">
        <v>4</v>
      </c>
    </row>
    <row r="27284" spans="1:11" x14ac:dyDescent="0.3">
      <c r="A27284" s="341">
        <v>44168.002078587961</v>
      </c>
      <c r="B27284" s="318">
        <v>42444.271000000001</v>
      </c>
      <c r="C27284" s="318">
        <f t="shared" si="622"/>
        <v>0.23200000000360887</v>
      </c>
      <c r="D27284" s="419">
        <f t="shared" si="623"/>
        <v>0.11600000000180444</v>
      </c>
      <c r="H27284" s="406"/>
      <c r="J27284" s="82">
        <v>83</v>
      </c>
      <c r="K27284" s="391">
        <v>1</v>
      </c>
    </row>
    <row r="27285" spans="1:11" x14ac:dyDescent="0.3">
      <c r="A27285" s="341">
        <v>44168.043745196759</v>
      </c>
      <c r="B27285" s="318">
        <v>42444.500999999997</v>
      </c>
      <c r="C27285" s="318">
        <f t="shared" si="622"/>
        <v>0.22999999999592546</v>
      </c>
      <c r="D27285" s="419">
        <f t="shared" si="623"/>
        <v>0.11499999999796273</v>
      </c>
      <c r="H27285" s="406"/>
      <c r="J27285" s="82">
        <v>84</v>
      </c>
      <c r="K27285" s="319">
        <v>2</v>
      </c>
    </row>
    <row r="27286" spans="1:11" x14ac:dyDescent="0.3">
      <c r="A27286" s="341">
        <v>44168.085411805558</v>
      </c>
      <c r="B27286" s="318">
        <v>42444.724999999999</v>
      </c>
      <c r="C27286" s="318">
        <f t="shared" si="622"/>
        <v>0.22400000000197906</v>
      </c>
      <c r="D27286" s="419">
        <f t="shared" si="623"/>
        <v>0.11200000000098953</v>
      </c>
      <c r="H27286" s="406"/>
      <c r="J27286" s="82">
        <v>85</v>
      </c>
      <c r="K27286" s="320">
        <v>3</v>
      </c>
    </row>
    <row r="27287" spans="1:11" x14ac:dyDescent="0.3">
      <c r="A27287" s="341">
        <v>44168.127078414349</v>
      </c>
      <c r="B27287" s="318">
        <v>42444.955000000002</v>
      </c>
      <c r="C27287" s="318">
        <f t="shared" si="622"/>
        <v>0.23000000000320142</v>
      </c>
      <c r="D27287" s="419">
        <f t="shared" si="623"/>
        <v>0.11500000000160071</v>
      </c>
      <c r="H27287" s="406"/>
      <c r="J27287" s="82">
        <v>86</v>
      </c>
      <c r="K27287" s="321">
        <v>4</v>
      </c>
    </row>
    <row r="27288" spans="1:11" x14ac:dyDescent="0.3">
      <c r="A27288" s="341">
        <v>44168.168745023147</v>
      </c>
      <c r="B27288" s="318">
        <v>42445.190999999999</v>
      </c>
      <c r="C27288" s="318">
        <f t="shared" si="622"/>
        <v>0.23599999999714782</v>
      </c>
      <c r="D27288" s="419">
        <f t="shared" si="623"/>
        <v>0.11799999999857391</v>
      </c>
      <c r="H27288" s="406"/>
      <c r="J27288" s="82">
        <v>87</v>
      </c>
      <c r="K27288" s="391">
        <v>1</v>
      </c>
    </row>
    <row r="27289" spans="1:11" x14ac:dyDescent="0.3">
      <c r="A27289" s="341">
        <v>44168.210411631946</v>
      </c>
      <c r="B27289" s="318">
        <v>42445.43</v>
      </c>
      <c r="C27289" s="318">
        <f t="shared" si="622"/>
        <v>0.23900000000139698</v>
      </c>
      <c r="D27289" s="419">
        <f t="shared" si="623"/>
        <v>0.11950000000069849</v>
      </c>
      <c r="H27289" s="406"/>
      <c r="J27289" s="82">
        <v>88</v>
      </c>
      <c r="K27289" s="319">
        <v>2</v>
      </c>
    </row>
    <row r="27290" spans="1:11" x14ac:dyDescent="0.3">
      <c r="A27290" s="341">
        <v>44168.252078240737</v>
      </c>
      <c r="B27290" s="318">
        <v>42445.66</v>
      </c>
      <c r="C27290" s="318">
        <f t="shared" si="622"/>
        <v>0.23000000000320142</v>
      </c>
      <c r="D27290" s="419">
        <f t="shared" si="623"/>
        <v>0.11500000000160071</v>
      </c>
      <c r="H27290" s="406"/>
      <c r="J27290" s="82">
        <v>89</v>
      </c>
      <c r="K27290" s="320">
        <v>3</v>
      </c>
    </row>
    <row r="27291" spans="1:11" x14ac:dyDescent="0.3">
      <c r="A27291" s="341">
        <v>44168.293744849536</v>
      </c>
      <c r="B27291" s="318">
        <v>42445.892</v>
      </c>
      <c r="C27291" s="318">
        <f t="shared" si="622"/>
        <v>0.23199999999633292</v>
      </c>
      <c r="D27291" s="419">
        <f t="shared" si="623"/>
        <v>0.11599999999816646</v>
      </c>
      <c r="H27291" s="406"/>
      <c r="J27291" s="82">
        <v>90</v>
      </c>
      <c r="K27291" s="321">
        <v>4</v>
      </c>
    </row>
    <row r="27292" spans="1:11" x14ac:dyDescent="0.3">
      <c r="A27292" s="341">
        <v>44168.335411458334</v>
      </c>
      <c r="B27292" s="318">
        <v>42446.133000000002</v>
      </c>
      <c r="C27292" s="318">
        <f t="shared" si="622"/>
        <v>0.24100000000180444</v>
      </c>
      <c r="D27292" s="419">
        <f t="shared" si="623"/>
        <v>0.12050000000090222</v>
      </c>
      <c r="H27292" s="406"/>
      <c r="J27292" s="82">
        <v>91</v>
      </c>
      <c r="K27292" s="391">
        <v>1</v>
      </c>
    </row>
    <row r="27293" spans="1:11" x14ac:dyDescent="0.3">
      <c r="A27293" s="341">
        <v>44168.377078067133</v>
      </c>
      <c r="B27293" s="318">
        <v>42446.372000000003</v>
      </c>
      <c r="C27293" s="318">
        <f t="shared" si="622"/>
        <v>0.23900000000139698</v>
      </c>
      <c r="D27293" s="419">
        <f t="shared" si="623"/>
        <v>0.11950000000069849</v>
      </c>
      <c r="H27293" s="406"/>
      <c r="J27293" s="82">
        <v>92</v>
      </c>
      <c r="K27293" s="319">
        <v>2</v>
      </c>
    </row>
    <row r="27294" spans="1:11" x14ac:dyDescent="0.3">
      <c r="A27294" s="341">
        <v>44168.418744675924</v>
      </c>
      <c r="B27294" s="318">
        <v>42446.601999999999</v>
      </c>
      <c r="C27294" s="318">
        <f t="shared" si="622"/>
        <v>0.22999999999592546</v>
      </c>
      <c r="D27294" s="419">
        <f t="shared" si="623"/>
        <v>0.11499999999796273</v>
      </c>
      <c r="H27294" s="406"/>
      <c r="J27294" s="82">
        <v>93</v>
      </c>
      <c r="K27294" s="320">
        <v>3</v>
      </c>
    </row>
    <row r="27295" spans="1:11" x14ac:dyDescent="0.3">
      <c r="A27295" s="341">
        <v>44168.460411284723</v>
      </c>
      <c r="B27295" s="318">
        <v>42446.830999999998</v>
      </c>
      <c r="C27295" s="318">
        <f t="shared" si="622"/>
        <v>0.22899999999935972</v>
      </c>
      <c r="D27295" s="419">
        <f t="shared" si="623"/>
        <v>0.11449999999967986</v>
      </c>
      <c r="H27295" s="406"/>
      <c r="J27295" s="82">
        <v>94</v>
      </c>
      <c r="K27295" s="321">
        <v>4</v>
      </c>
    </row>
    <row r="27296" spans="1:11" x14ac:dyDescent="0.3">
      <c r="A27296" s="341">
        <v>44168.502077893521</v>
      </c>
      <c r="B27296" s="318">
        <v>42447.069000000003</v>
      </c>
      <c r="C27296" s="318">
        <f t="shared" si="622"/>
        <v>0.23800000000483124</v>
      </c>
      <c r="D27296" s="419">
        <f t="shared" si="623"/>
        <v>0.11900000000241562</v>
      </c>
      <c r="H27296" s="406"/>
      <c r="J27296" s="82">
        <v>95</v>
      </c>
      <c r="K27296" s="391">
        <v>1</v>
      </c>
    </row>
    <row r="27297" spans="1:12" x14ac:dyDescent="0.3">
      <c r="A27297" s="341">
        <v>44168.543744502313</v>
      </c>
      <c r="B27297" s="318">
        <v>42447.309000000001</v>
      </c>
      <c r="C27297" s="318">
        <f t="shared" si="622"/>
        <v>0.23999999999796273</v>
      </c>
      <c r="D27297" s="419">
        <f t="shared" si="623"/>
        <v>0.11999999999898137</v>
      </c>
      <c r="H27297" s="406"/>
      <c r="J27297" s="82">
        <v>96</v>
      </c>
      <c r="K27297" s="319">
        <v>2</v>
      </c>
    </row>
    <row r="27298" spans="1:12" x14ac:dyDescent="0.3">
      <c r="A27298" s="341">
        <v>44168.585411111111</v>
      </c>
      <c r="B27298" s="318">
        <v>42447.542000000001</v>
      </c>
      <c r="C27298" s="318">
        <f t="shared" si="622"/>
        <v>0.23300000000017462</v>
      </c>
      <c r="D27298" s="419">
        <f t="shared" si="623"/>
        <v>0.11650000000008731</v>
      </c>
      <c r="H27298" s="406"/>
      <c r="J27298" s="82">
        <v>97</v>
      </c>
      <c r="K27298" s="320">
        <v>3</v>
      </c>
    </row>
    <row r="27299" spans="1:12" x14ac:dyDescent="0.3">
      <c r="A27299" s="341">
        <v>44168.62707771991</v>
      </c>
      <c r="B27299" s="318">
        <v>42447.767999999996</v>
      </c>
      <c r="C27299" s="318">
        <f t="shared" si="622"/>
        <v>0.22599999999511056</v>
      </c>
      <c r="D27299" s="419">
        <f t="shared" si="623"/>
        <v>0.11299999999755528</v>
      </c>
      <c r="H27299" s="406"/>
      <c r="J27299" s="82">
        <v>98</v>
      </c>
      <c r="K27299" s="321">
        <v>4</v>
      </c>
    </row>
    <row r="27300" spans="1:12" x14ac:dyDescent="0.3">
      <c r="A27300" s="341">
        <v>44168.668744328701</v>
      </c>
      <c r="B27300" s="318">
        <v>42447.998</v>
      </c>
      <c r="C27300" s="318">
        <f t="shared" ref="C27300:C27389" si="624">B27300-B27299</f>
        <v>0.23000000000320142</v>
      </c>
      <c r="D27300" s="419">
        <f t="shared" si="623"/>
        <v>0.11500000000160071</v>
      </c>
      <c r="H27300" s="406"/>
      <c r="J27300" s="82">
        <v>99</v>
      </c>
      <c r="K27300" s="391">
        <v>1</v>
      </c>
    </row>
    <row r="27301" spans="1:12" x14ac:dyDescent="0.3">
      <c r="A27301" s="341">
        <v>44168.711111111108</v>
      </c>
      <c r="B27301" s="318">
        <v>42448.233</v>
      </c>
      <c r="C27301" s="318">
        <f t="shared" si="624"/>
        <v>0.23500000000058208</v>
      </c>
      <c r="D27301" s="419">
        <f t="shared" ref="D27301:D27390" si="625">C27301/2</f>
        <v>0.11750000000029104</v>
      </c>
      <c r="H27301" s="406"/>
      <c r="J27301" s="82">
        <v>1</v>
      </c>
      <c r="K27301" s="319">
        <v>2</v>
      </c>
      <c r="L27301" s="54" t="s">
        <v>313</v>
      </c>
    </row>
    <row r="27302" spans="1:12" x14ac:dyDescent="0.3">
      <c r="A27302" s="341">
        <v>44168.75277777778</v>
      </c>
      <c r="B27302" s="318">
        <v>42448.470999999998</v>
      </c>
      <c r="C27302" s="318">
        <f t="shared" si="624"/>
        <v>0.23799999999755528</v>
      </c>
      <c r="D27302" s="419">
        <f t="shared" si="625"/>
        <v>0.11899999999877764</v>
      </c>
      <c r="H27302" s="406"/>
      <c r="J27302" s="82">
        <v>2</v>
      </c>
      <c r="K27302" s="320">
        <v>3</v>
      </c>
    </row>
    <row r="27303" spans="1:12" x14ac:dyDescent="0.3">
      <c r="A27303" s="341">
        <v>44168.794444444444</v>
      </c>
      <c r="B27303" s="318">
        <v>42448.686000000002</v>
      </c>
      <c r="C27303" s="318">
        <f t="shared" si="624"/>
        <v>0.2150000000037835</v>
      </c>
      <c r="D27303" s="419">
        <f t="shared" si="625"/>
        <v>0.10750000000189175</v>
      </c>
      <c r="H27303" s="406"/>
      <c r="J27303" s="82">
        <v>3</v>
      </c>
      <c r="K27303" s="321">
        <v>4</v>
      </c>
    </row>
    <row r="27304" spans="1:12" x14ac:dyDescent="0.3">
      <c r="A27304" s="341">
        <v>44168.836111111108</v>
      </c>
      <c r="B27304" s="318">
        <v>42448.911</v>
      </c>
      <c r="C27304" s="318">
        <f t="shared" si="624"/>
        <v>0.22499999999854481</v>
      </c>
      <c r="D27304" s="419">
        <f t="shared" si="625"/>
        <v>0.1124999999992724</v>
      </c>
      <c r="H27304" s="406"/>
      <c r="J27304" s="82">
        <v>4</v>
      </c>
      <c r="K27304" s="391">
        <v>1</v>
      </c>
    </row>
    <row r="27305" spans="1:12" x14ac:dyDescent="0.3">
      <c r="A27305" s="341">
        <v>44168.877777951391</v>
      </c>
      <c r="B27305" s="318">
        <v>42449.142999999996</v>
      </c>
      <c r="C27305" s="318">
        <f t="shared" si="624"/>
        <v>0.23199999999633292</v>
      </c>
      <c r="D27305" s="419">
        <f t="shared" si="625"/>
        <v>0.11599999999816646</v>
      </c>
      <c r="H27305" s="406"/>
      <c r="J27305" s="82">
        <v>5</v>
      </c>
      <c r="K27305" s="319">
        <v>2</v>
      </c>
    </row>
    <row r="27306" spans="1:12" x14ac:dyDescent="0.3">
      <c r="A27306" s="341">
        <v>44168.919444675928</v>
      </c>
      <c r="B27306" s="318">
        <v>42449.372000000003</v>
      </c>
      <c r="C27306" s="318">
        <f t="shared" si="624"/>
        <v>0.22900000000663567</v>
      </c>
      <c r="D27306" s="419">
        <f t="shared" si="625"/>
        <v>0.11450000000331784</v>
      </c>
      <c r="H27306" s="406"/>
      <c r="J27306" s="82">
        <v>6</v>
      </c>
      <c r="K27306" s="320">
        <v>3</v>
      </c>
    </row>
    <row r="27307" spans="1:12" x14ac:dyDescent="0.3">
      <c r="A27307" s="341">
        <v>44168.961111400466</v>
      </c>
      <c r="B27307" s="318">
        <v>42449.597000000002</v>
      </c>
      <c r="C27307" s="318">
        <f t="shared" si="624"/>
        <v>0.22499999999854481</v>
      </c>
      <c r="D27307" s="419">
        <f t="shared" si="625"/>
        <v>0.1124999999992724</v>
      </c>
      <c r="E27307" s="336">
        <f>SUM(C27284:C27307)*7.4805194805</f>
        <v>41.57672727265296</v>
      </c>
      <c r="F27307" s="324">
        <f>AVERAGE(D27284:D27307)</f>
        <v>0.11579166666676126</v>
      </c>
      <c r="G27307" s="324">
        <f>_xlfn.STDEV.S(D27284:D27307)</f>
        <v>3.0606786212607155E-3</v>
      </c>
      <c r="H27307" s="406"/>
      <c r="J27307" s="82">
        <v>7</v>
      </c>
      <c r="K27307" s="321">
        <v>4</v>
      </c>
    </row>
    <row r="27308" spans="1:12" x14ac:dyDescent="0.3">
      <c r="A27308" s="341">
        <v>44169.002778125003</v>
      </c>
      <c r="B27308" s="318">
        <v>42449.817000000003</v>
      </c>
      <c r="C27308" s="318">
        <f t="shared" si="624"/>
        <v>0.22000000000116415</v>
      </c>
      <c r="D27308" s="419">
        <f t="shared" si="625"/>
        <v>0.11000000000058208</v>
      </c>
      <c r="H27308" s="406"/>
      <c r="J27308" s="82">
        <v>8</v>
      </c>
      <c r="K27308" s="391">
        <v>1</v>
      </c>
    </row>
    <row r="27309" spans="1:12" x14ac:dyDescent="0.3">
      <c r="A27309" s="341">
        <v>44169.04444484954</v>
      </c>
      <c r="B27309" s="318">
        <v>42450.05</v>
      </c>
      <c r="C27309" s="318">
        <f t="shared" si="624"/>
        <v>0.23300000000017462</v>
      </c>
      <c r="D27309" s="419">
        <f t="shared" si="625"/>
        <v>0.11650000000008731</v>
      </c>
      <c r="H27309" s="406"/>
      <c r="J27309" s="82">
        <v>9</v>
      </c>
      <c r="K27309" s="319">
        <v>2</v>
      </c>
    </row>
    <row r="27310" spans="1:12" x14ac:dyDescent="0.3">
      <c r="A27310" s="341">
        <v>44169.086111574077</v>
      </c>
      <c r="B27310" s="318">
        <v>42450.288999999997</v>
      </c>
      <c r="C27310" s="318">
        <f t="shared" si="624"/>
        <v>0.23899999999412103</v>
      </c>
      <c r="D27310" s="419">
        <f t="shared" si="625"/>
        <v>0.11949999999706051</v>
      </c>
      <c r="H27310" s="406"/>
      <c r="J27310" s="82">
        <v>10</v>
      </c>
      <c r="K27310" s="320">
        <v>3</v>
      </c>
    </row>
    <row r="27311" spans="1:12" x14ac:dyDescent="0.3">
      <c r="A27311" s="341">
        <v>44169.127778298614</v>
      </c>
      <c r="B27311" s="318">
        <v>42450.517999999996</v>
      </c>
      <c r="C27311" s="318">
        <f t="shared" si="624"/>
        <v>0.22899999999935972</v>
      </c>
      <c r="D27311" s="419">
        <f t="shared" si="625"/>
        <v>0.11449999999967986</v>
      </c>
      <c r="H27311" s="406"/>
      <c r="J27311" s="82">
        <v>11</v>
      </c>
      <c r="K27311" s="321">
        <v>4</v>
      </c>
    </row>
    <row r="27312" spans="1:12" x14ac:dyDescent="0.3">
      <c r="A27312" s="341">
        <v>44169.169445023152</v>
      </c>
      <c r="B27312" s="318">
        <v>42450.741000000002</v>
      </c>
      <c r="C27312" s="318">
        <f t="shared" si="624"/>
        <v>0.22300000000541331</v>
      </c>
      <c r="D27312" s="419">
        <f t="shared" si="625"/>
        <v>0.11150000000270666</v>
      </c>
      <c r="H27312" s="406"/>
      <c r="J27312" s="82">
        <v>12</v>
      </c>
      <c r="K27312" s="391">
        <v>1</v>
      </c>
    </row>
    <row r="27313" spans="1:11" x14ac:dyDescent="0.3">
      <c r="A27313" s="341">
        <v>44169.211111747682</v>
      </c>
      <c r="B27313" s="318">
        <v>42450.981</v>
      </c>
      <c r="C27313" s="318">
        <f t="shared" si="624"/>
        <v>0.23999999999796273</v>
      </c>
      <c r="D27313" s="419">
        <f t="shared" si="625"/>
        <v>0.11999999999898137</v>
      </c>
      <c r="H27313" s="406"/>
      <c r="J27313" s="82">
        <v>13</v>
      </c>
      <c r="K27313" s="319">
        <v>2</v>
      </c>
    </row>
    <row r="27314" spans="1:11" x14ac:dyDescent="0.3">
      <c r="A27314" s="341">
        <v>44169.252778472219</v>
      </c>
      <c r="B27314" s="318">
        <v>42451.222000000002</v>
      </c>
      <c r="C27314" s="318">
        <f t="shared" si="624"/>
        <v>0.24100000000180444</v>
      </c>
      <c r="D27314" s="419">
        <f t="shared" si="625"/>
        <v>0.12050000000090222</v>
      </c>
      <c r="H27314" s="406"/>
      <c r="J27314" s="82">
        <v>14</v>
      </c>
      <c r="K27314" s="320">
        <v>3</v>
      </c>
    </row>
    <row r="27315" spans="1:11" x14ac:dyDescent="0.3">
      <c r="A27315" s="341">
        <v>44169.294445196756</v>
      </c>
      <c r="B27315" s="318">
        <v>42451.457999999999</v>
      </c>
      <c r="C27315" s="318">
        <f t="shared" si="624"/>
        <v>0.23599999999714782</v>
      </c>
      <c r="D27315" s="419">
        <f t="shared" si="625"/>
        <v>0.11799999999857391</v>
      </c>
      <c r="H27315" s="406"/>
      <c r="J27315" s="82">
        <v>15</v>
      </c>
      <c r="K27315" s="321">
        <v>4</v>
      </c>
    </row>
    <row r="27316" spans="1:11" x14ac:dyDescent="0.3">
      <c r="A27316" s="341">
        <v>44169.336111921293</v>
      </c>
      <c r="B27316" s="318">
        <v>42451.682000000001</v>
      </c>
      <c r="C27316" s="318">
        <f t="shared" si="624"/>
        <v>0.22400000000197906</v>
      </c>
      <c r="D27316" s="419">
        <f t="shared" si="625"/>
        <v>0.11200000000098953</v>
      </c>
      <c r="H27316" s="406"/>
      <c r="J27316" s="82">
        <v>16</v>
      </c>
      <c r="K27316" s="391">
        <v>1</v>
      </c>
    </row>
    <row r="27317" spans="1:11" x14ac:dyDescent="0.3">
      <c r="A27317" s="341">
        <v>44169.37777864583</v>
      </c>
      <c r="B27317" s="318">
        <v>42451.921999999999</v>
      </c>
      <c r="C27317" s="318">
        <f t="shared" si="624"/>
        <v>0.23999999999796273</v>
      </c>
      <c r="D27317" s="419">
        <f t="shared" si="625"/>
        <v>0.11999999999898137</v>
      </c>
      <c r="H27317" s="406"/>
      <c r="J27317" s="82">
        <v>17</v>
      </c>
      <c r="K27317" s="319">
        <v>2</v>
      </c>
    </row>
    <row r="27318" spans="1:11" x14ac:dyDescent="0.3">
      <c r="A27318" s="341">
        <v>44169.419445370368</v>
      </c>
      <c r="B27318" s="318">
        <v>42452.169000000002</v>
      </c>
      <c r="C27318" s="318">
        <f t="shared" si="624"/>
        <v>0.2470000000030268</v>
      </c>
      <c r="D27318" s="419">
        <f t="shared" si="625"/>
        <v>0.1235000000015134</v>
      </c>
      <c r="H27318" s="406"/>
      <c r="J27318" s="82">
        <v>18</v>
      </c>
      <c r="K27318" s="320">
        <v>3</v>
      </c>
    </row>
    <row r="27319" spans="1:11" x14ac:dyDescent="0.3">
      <c r="A27319" s="341">
        <v>44169.461112094905</v>
      </c>
      <c r="B27319" s="318">
        <v>42452.400999999998</v>
      </c>
      <c r="C27319" s="318">
        <f t="shared" si="624"/>
        <v>0.23199999999633292</v>
      </c>
      <c r="D27319" s="419">
        <f t="shared" si="625"/>
        <v>0.11599999999816646</v>
      </c>
      <c r="H27319" s="406"/>
      <c r="J27319" s="82">
        <v>19</v>
      </c>
      <c r="K27319" s="321">
        <v>4</v>
      </c>
    </row>
    <row r="27320" spans="1:11" x14ac:dyDescent="0.3">
      <c r="A27320" s="341">
        <v>44169.502778819442</v>
      </c>
      <c r="B27320" s="318">
        <v>42452.622000000003</v>
      </c>
      <c r="C27320" s="318">
        <f t="shared" si="624"/>
        <v>0.22100000000500586</v>
      </c>
      <c r="D27320" s="419">
        <f t="shared" si="625"/>
        <v>0.11050000000250293</v>
      </c>
      <c r="H27320" s="406"/>
      <c r="J27320" s="82">
        <v>20</v>
      </c>
      <c r="K27320" s="391">
        <v>1</v>
      </c>
    </row>
    <row r="27321" spans="1:11" x14ac:dyDescent="0.3">
      <c r="A27321" s="341">
        <v>44169.544445543979</v>
      </c>
      <c r="B27321" s="318">
        <v>42452.853000000003</v>
      </c>
      <c r="C27321" s="318">
        <f t="shared" si="624"/>
        <v>0.23099999999976717</v>
      </c>
      <c r="D27321" s="419">
        <f t="shared" si="625"/>
        <v>0.11549999999988358</v>
      </c>
      <c r="H27321" s="406"/>
      <c r="J27321" s="82">
        <v>21</v>
      </c>
      <c r="K27321" s="319">
        <v>2</v>
      </c>
    </row>
    <row r="27322" spans="1:11" x14ac:dyDescent="0.3">
      <c r="A27322" s="341">
        <v>44169.586112268516</v>
      </c>
      <c r="B27322" s="318">
        <v>42453.097999999998</v>
      </c>
      <c r="C27322" s="318">
        <f t="shared" si="624"/>
        <v>0.24499999999534339</v>
      </c>
      <c r="D27322" s="419">
        <f t="shared" si="625"/>
        <v>0.12249999999767169</v>
      </c>
      <c r="H27322" s="406"/>
      <c r="J27322" s="82">
        <v>22</v>
      </c>
      <c r="K27322" s="320">
        <v>3</v>
      </c>
    </row>
    <row r="27323" spans="1:11" x14ac:dyDescent="0.3">
      <c r="A27323" s="341">
        <v>44169.627778993054</v>
      </c>
      <c r="B27323" s="318">
        <v>42453.33</v>
      </c>
      <c r="C27323" s="318">
        <f t="shared" si="624"/>
        <v>0.23200000000360887</v>
      </c>
      <c r="D27323" s="419">
        <f t="shared" si="625"/>
        <v>0.11600000000180444</v>
      </c>
      <c r="H27323" s="406"/>
      <c r="J27323" s="82">
        <v>23</v>
      </c>
      <c r="K27323" s="321">
        <v>4</v>
      </c>
    </row>
    <row r="27324" spans="1:11" x14ac:dyDescent="0.3">
      <c r="A27324" s="341">
        <v>44169.669445717591</v>
      </c>
      <c r="B27324" s="318">
        <v>42453.557999999997</v>
      </c>
      <c r="C27324" s="318">
        <f t="shared" si="624"/>
        <v>0.22799999999551801</v>
      </c>
      <c r="D27324" s="419">
        <f t="shared" si="625"/>
        <v>0.11399999999775901</v>
      </c>
      <c r="H27324" s="406"/>
      <c r="J27324" s="82">
        <v>24</v>
      </c>
      <c r="K27324" s="391">
        <v>1</v>
      </c>
    </row>
    <row r="27325" spans="1:11" x14ac:dyDescent="0.3">
      <c r="A27325" s="341">
        <v>44169.711112442128</v>
      </c>
      <c r="B27325" s="318">
        <v>42453.78</v>
      </c>
      <c r="C27325" s="318">
        <f t="shared" si="624"/>
        <v>0.22200000000157161</v>
      </c>
      <c r="D27325" s="419">
        <f t="shared" si="625"/>
        <v>0.1110000000007858</v>
      </c>
      <c r="H27325" s="406"/>
      <c r="J27325" s="82">
        <v>25</v>
      </c>
      <c r="K27325" s="319">
        <v>2</v>
      </c>
    </row>
    <row r="27326" spans="1:11" x14ac:dyDescent="0.3">
      <c r="A27326" s="341">
        <v>44169.752779166665</v>
      </c>
      <c r="B27326" s="318">
        <v>42454.012999999999</v>
      </c>
      <c r="C27326" s="318">
        <f t="shared" si="624"/>
        <v>0.23300000000017462</v>
      </c>
      <c r="D27326" s="419">
        <f t="shared" si="625"/>
        <v>0.11650000000008731</v>
      </c>
      <c r="H27326" s="406"/>
      <c r="J27326" s="82">
        <v>26</v>
      </c>
      <c r="K27326" s="320">
        <v>3</v>
      </c>
    </row>
    <row r="27327" spans="1:11" x14ac:dyDescent="0.3">
      <c r="A27327" s="341">
        <v>44169.794445891202</v>
      </c>
      <c r="B27327" s="318">
        <v>42454.241999999998</v>
      </c>
      <c r="C27327" s="318">
        <f t="shared" si="624"/>
        <v>0.22899999999935972</v>
      </c>
      <c r="D27327" s="419">
        <f t="shared" si="625"/>
        <v>0.11449999999967986</v>
      </c>
      <c r="H27327" s="406"/>
      <c r="J27327" s="82">
        <v>27</v>
      </c>
      <c r="K27327" s="321">
        <v>4</v>
      </c>
    </row>
    <row r="27328" spans="1:11" x14ac:dyDescent="0.3">
      <c r="A27328" s="341">
        <v>44169.83611261574</v>
      </c>
      <c r="B27328" s="318">
        <v>42454.462</v>
      </c>
      <c r="C27328" s="318">
        <f t="shared" si="624"/>
        <v>0.22000000000116415</v>
      </c>
      <c r="D27328" s="419">
        <f t="shared" si="625"/>
        <v>0.11000000000058208</v>
      </c>
      <c r="H27328" s="406"/>
      <c r="J27328" s="82">
        <v>28</v>
      </c>
      <c r="K27328" s="391">
        <v>1</v>
      </c>
    </row>
    <row r="27329" spans="1:11" x14ac:dyDescent="0.3">
      <c r="A27329" s="341">
        <v>44169.877779340277</v>
      </c>
      <c r="B27329" s="318">
        <v>42454.68</v>
      </c>
      <c r="C27329" s="318">
        <f t="shared" si="624"/>
        <v>0.2180000000007567</v>
      </c>
      <c r="D27329" s="419">
        <f t="shared" si="625"/>
        <v>0.10900000000037835</v>
      </c>
      <c r="H27329" s="406"/>
      <c r="J27329" s="82">
        <v>29</v>
      </c>
      <c r="K27329" s="319">
        <v>2</v>
      </c>
    </row>
    <row r="27330" spans="1:11" x14ac:dyDescent="0.3">
      <c r="A27330" s="341">
        <v>44169.919446064814</v>
      </c>
      <c r="B27330" s="318">
        <v>42454.91</v>
      </c>
      <c r="C27330" s="318">
        <f t="shared" si="624"/>
        <v>0.23000000000320142</v>
      </c>
      <c r="D27330" s="419">
        <f t="shared" si="625"/>
        <v>0.11500000000160071</v>
      </c>
      <c r="H27330" s="406"/>
      <c r="J27330" s="82">
        <v>30</v>
      </c>
      <c r="K27330" s="320">
        <v>3</v>
      </c>
    </row>
    <row r="27331" spans="1:11" x14ac:dyDescent="0.3">
      <c r="A27331" s="341">
        <v>44169.961112789351</v>
      </c>
      <c r="B27331" s="318">
        <v>42455.142</v>
      </c>
      <c r="C27331" s="318">
        <f t="shared" si="624"/>
        <v>0.23199999999633292</v>
      </c>
      <c r="D27331" s="419">
        <f t="shared" si="625"/>
        <v>0.11599999999816646</v>
      </c>
      <c r="E27331" s="336">
        <f>SUM(C27308:C27331)*7.4805194805</f>
        <v>41.479480519359434</v>
      </c>
      <c r="F27331" s="324">
        <f>AVERAGE(D27308:D27331)</f>
        <v>0.11552083333329695</v>
      </c>
      <c r="G27331" s="324">
        <f>_xlfn.STDEV.S(D27308:D27331)</f>
        <v>4.0873058162172217E-3</v>
      </c>
      <c r="H27331" s="406"/>
      <c r="J27331" s="82">
        <v>31</v>
      </c>
      <c r="K27331" s="321">
        <v>4</v>
      </c>
    </row>
    <row r="27332" spans="1:11" x14ac:dyDescent="0.3">
      <c r="A27332" s="341">
        <v>44170.002779513889</v>
      </c>
      <c r="B27332" s="318">
        <v>42455.37</v>
      </c>
      <c r="C27332" s="318">
        <f t="shared" si="624"/>
        <v>0.22800000000279397</v>
      </c>
      <c r="D27332" s="419">
        <f t="shared" si="625"/>
        <v>0.11400000000139698</v>
      </c>
      <c r="H27332" s="406"/>
      <c r="J27332" s="82">
        <v>32</v>
      </c>
      <c r="K27332" s="391">
        <v>1</v>
      </c>
    </row>
    <row r="27333" spans="1:11" x14ac:dyDescent="0.3">
      <c r="A27333" s="341">
        <v>44170.044446238426</v>
      </c>
      <c r="B27333" s="318">
        <v>42455.597000000002</v>
      </c>
      <c r="C27333" s="318">
        <f t="shared" si="624"/>
        <v>0.22699999999895226</v>
      </c>
      <c r="D27333" s="419">
        <f t="shared" si="625"/>
        <v>0.11349999999947613</v>
      </c>
      <c r="H27333" s="406"/>
      <c r="J27333" s="82">
        <v>33</v>
      </c>
      <c r="K27333" s="319">
        <v>2</v>
      </c>
    </row>
    <row r="27334" spans="1:11" x14ac:dyDescent="0.3">
      <c r="A27334" s="341">
        <v>44170.086112962963</v>
      </c>
      <c r="B27334" s="318">
        <v>42455.82</v>
      </c>
      <c r="C27334" s="318">
        <f t="shared" si="624"/>
        <v>0.22299999999813735</v>
      </c>
      <c r="D27334" s="419">
        <f t="shared" si="625"/>
        <v>0.11149999999906868</v>
      </c>
      <c r="H27334" s="406"/>
      <c r="J27334" s="82">
        <v>34</v>
      </c>
      <c r="K27334" s="320">
        <v>3</v>
      </c>
    </row>
    <row r="27335" spans="1:11" x14ac:dyDescent="0.3">
      <c r="A27335" s="341">
        <v>44170.1277796875</v>
      </c>
      <c r="B27335" s="318">
        <v>42456.055999999997</v>
      </c>
      <c r="C27335" s="318">
        <f t="shared" si="624"/>
        <v>0.23599999999714782</v>
      </c>
      <c r="D27335" s="419">
        <f t="shared" si="625"/>
        <v>0.11799999999857391</v>
      </c>
      <c r="H27335" s="406"/>
      <c r="J27335" s="82">
        <v>35</v>
      </c>
      <c r="K27335" s="321">
        <v>4</v>
      </c>
    </row>
    <row r="27336" spans="1:11" x14ac:dyDescent="0.3">
      <c r="A27336" s="341">
        <v>44170.169446412037</v>
      </c>
      <c r="B27336" s="318">
        <v>42456.29</v>
      </c>
      <c r="C27336" s="318">
        <f t="shared" si="624"/>
        <v>0.23400000000401633</v>
      </c>
      <c r="D27336" s="419">
        <f t="shared" si="625"/>
        <v>0.11700000000200816</v>
      </c>
      <c r="H27336" s="406"/>
      <c r="J27336" s="82">
        <v>36</v>
      </c>
      <c r="K27336" s="391">
        <v>1</v>
      </c>
    </row>
    <row r="27337" spans="1:11" x14ac:dyDescent="0.3">
      <c r="A27337" s="341">
        <v>44170.211113136575</v>
      </c>
      <c r="B27337" s="318">
        <v>42456.525999999998</v>
      </c>
      <c r="C27337" s="318">
        <f t="shared" si="624"/>
        <v>0.23599999999714782</v>
      </c>
      <c r="D27337" s="419">
        <f t="shared" si="625"/>
        <v>0.11799999999857391</v>
      </c>
      <c r="H27337" s="406"/>
      <c r="J27337" s="82">
        <v>37</v>
      </c>
      <c r="K27337" s="319">
        <v>2</v>
      </c>
    </row>
    <row r="27338" spans="1:11" x14ac:dyDescent="0.3">
      <c r="A27338" s="341">
        <v>44170.252779861112</v>
      </c>
      <c r="B27338" s="318">
        <v>42456.758999999998</v>
      </c>
      <c r="C27338" s="318">
        <f t="shared" si="624"/>
        <v>0.23300000000017462</v>
      </c>
      <c r="D27338" s="419">
        <f t="shared" si="625"/>
        <v>0.11650000000008731</v>
      </c>
      <c r="H27338" s="406"/>
      <c r="J27338" s="82">
        <v>38</v>
      </c>
      <c r="K27338" s="320">
        <v>3</v>
      </c>
    </row>
    <row r="27339" spans="1:11" x14ac:dyDescent="0.3">
      <c r="A27339" s="341">
        <v>44170.294446585649</v>
      </c>
      <c r="B27339" s="318">
        <v>42456.997000000003</v>
      </c>
      <c r="C27339" s="318">
        <f t="shared" si="624"/>
        <v>0.23800000000483124</v>
      </c>
      <c r="D27339" s="419">
        <f t="shared" si="625"/>
        <v>0.11900000000241562</v>
      </c>
      <c r="H27339" s="406"/>
      <c r="J27339" s="82">
        <v>39</v>
      </c>
      <c r="K27339" s="321">
        <v>4</v>
      </c>
    </row>
    <row r="27340" spans="1:11" x14ac:dyDescent="0.3">
      <c r="A27340" s="341">
        <v>44170.336113310186</v>
      </c>
      <c r="B27340" s="318">
        <v>42457.235000000001</v>
      </c>
      <c r="C27340" s="318">
        <f t="shared" si="624"/>
        <v>0.23799999999755528</v>
      </c>
      <c r="D27340" s="419">
        <f t="shared" si="625"/>
        <v>0.11899999999877764</v>
      </c>
      <c r="H27340" s="406"/>
      <c r="J27340" s="82">
        <v>40</v>
      </c>
      <c r="K27340" s="391">
        <v>1</v>
      </c>
    </row>
    <row r="27341" spans="1:11" x14ac:dyDescent="0.3">
      <c r="A27341" s="341">
        <v>44170.377780034723</v>
      </c>
      <c r="B27341" s="318">
        <v>42457.468000000001</v>
      </c>
      <c r="C27341" s="318">
        <f t="shared" si="624"/>
        <v>0.23300000000017462</v>
      </c>
      <c r="D27341" s="419">
        <f t="shared" si="625"/>
        <v>0.11650000000008731</v>
      </c>
      <c r="H27341" s="406"/>
      <c r="J27341" s="82">
        <v>41</v>
      </c>
      <c r="K27341" s="319">
        <v>2</v>
      </c>
    </row>
    <row r="27342" spans="1:11" x14ac:dyDescent="0.3">
      <c r="A27342" s="341">
        <v>44170.419446759261</v>
      </c>
      <c r="B27342" s="318">
        <v>42457.697999999997</v>
      </c>
      <c r="C27342" s="318">
        <f t="shared" si="624"/>
        <v>0.22999999999592546</v>
      </c>
      <c r="D27342" s="419">
        <f t="shared" si="625"/>
        <v>0.11499999999796273</v>
      </c>
      <c r="H27342" s="406"/>
      <c r="J27342" s="82">
        <v>42</v>
      </c>
      <c r="K27342" s="320">
        <v>3</v>
      </c>
    </row>
    <row r="27343" spans="1:11" x14ac:dyDescent="0.3">
      <c r="A27343" s="341">
        <v>44170.461113483798</v>
      </c>
      <c r="B27343" s="318">
        <v>42457.93</v>
      </c>
      <c r="C27343" s="318">
        <f t="shared" si="624"/>
        <v>0.23200000000360887</v>
      </c>
      <c r="D27343" s="419">
        <f t="shared" si="625"/>
        <v>0.11600000000180444</v>
      </c>
      <c r="H27343" s="406"/>
      <c r="J27343" s="82">
        <v>43</v>
      </c>
      <c r="K27343" s="321">
        <v>4</v>
      </c>
    </row>
    <row r="27344" spans="1:11" x14ac:dyDescent="0.3">
      <c r="A27344" s="341">
        <v>44170.502780208335</v>
      </c>
      <c r="B27344" s="318">
        <v>42458.167999999998</v>
      </c>
      <c r="C27344" s="318">
        <f t="shared" si="624"/>
        <v>0.23799999999755528</v>
      </c>
      <c r="D27344" s="419">
        <f t="shared" si="625"/>
        <v>0.11899999999877764</v>
      </c>
      <c r="H27344" s="406"/>
      <c r="J27344" s="82">
        <v>44</v>
      </c>
      <c r="K27344" s="391">
        <v>1</v>
      </c>
    </row>
    <row r="27345" spans="1:11" x14ac:dyDescent="0.3">
      <c r="A27345" s="341">
        <v>44170.544446932872</v>
      </c>
      <c r="B27345" s="318">
        <v>42458.400000000001</v>
      </c>
      <c r="C27345" s="318">
        <f t="shared" si="624"/>
        <v>0.23200000000360887</v>
      </c>
      <c r="D27345" s="419">
        <f t="shared" si="625"/>
        <v>0.11600000000180444</v>
      </c>
      <c r="H27345" s="406"/>
      <c r="J27345" s="82">
        <v>45</v>
      </c>
      <c r="K27345" s="319">
        <v>2</v>
      </c>
    </row>
    <row r="27346" spans="1:11" x14ac:dyDescent="0.3">
      <c r="A27346" s="341">
        <v>44170.586113657409</v>
      </c>
      <c r="B27346" s="318">
        <v>42458.629000000001</v>
      </c>
      <c r="C27346" s="318">
        <f t="shared" si="624"/>
        <v>0.22899999999935972</v>
      </c>
      <c r="D27346" s="419">
        <f t="shared" si="625"/>
        <v>0.11449999999967986</v>
      </c>
      <c r="H27346" s="406"/>
      <c r="J27346" s="82">
        <v>46</v>
      </c>
      <c r="K27346" s="320">
        <v>3</v>
      </c>
    </row>
    <row r="27347" spans="1:11" x14ac:dyDescent="0.3">
      <c r="A27347" s="341">
        <v>44170.627780381947</v>
      </c>
      <c r="B27347" s="318">
        <v>42458.855000000003</v>
      </c>
      <c r="C27347" s="318">
        <f t="shared" si="624"/>
        <v>0.22600000000238651</v>
      </c>
      <c r="D27347" s="419">
        <f t="shared" si="625"/>
        <v>0.11300000000119326</v>
      </c>
      <c r="H27347" s="406"/>
      <c r="J27347" s="82">
        <v>47</v>
      </c>
      <c r="K27347" s="321">
        <v>4</v>
      </c>
    </row>
    <row r="27348" spans="1:11" x14ac:dyDescent="0.3">
      <c r="A27348" s="341">
        <v>44170.669447106484</v>
      </c>
      <c r="B27348" s="318">
        <v>42459.084000000003</v>
      </c>
      <c r="C27348" s="318">
        <f t="shared" si="624"/>
        <v>0.22899999999935972</v>
      </c>
      <c r="D27348" s="419">
        <f t="shared" si="625"/>
        <v>0.11449999999967986</v>
      </c>
      <c r="H27348" s="406"/>
      <c r="J27348" s="82">
        <v>48</v>
      </c>
      <c r="K27348" s="391">
        <v>1</v>
      </c>
    </row>
    <row r="27349" spans="1:11" x14ac:dyDescent="0.3">
      <c r="A27349" s="341">
        <v>44170.711113831021</v>
      </c>
      <c r="B27349" s="318">
        <v>42459.311999999998</v>
      </c>
      <c r="C27349" s="318">
        <f t="shared" si="624"/>
        <v>0.22799999999551801</v>
      </c>
      <c r="D27349" s="419">
        <f t="shared" si="625"/>
        <v>0.11399999999775901</v>
      </c>
      <c r="H27349" s="406"/>
      <c r="J27349" s="82">
        <v>49</v>
      </c>
      <c r="K27349" s="319">
        <v>2</v>
      </c>
    </row>
    <row r="27350" spans="1:11" x14ac:dyDescent="0.3">
      <c r="A27350" s="341">
        <v>44170.752780555558</v>
      </c>
      <c r="B27350" s="318">
        <v>42459.542000000001</v>
      </c>
      <c r="C27350" s="318">
        <f t="shared" si="624"/>
        <v>0.23000000000320142</v>
      </c>
      <c r="D27350" s="419">
        <f t="shared" si="625"/>
        <v>0.11500000000160071</v>
      </c>
      <c r="H27350" s="406"/>
      <c r="J27350" s="82">
        <v>50</v>
      </c>
      <c r="K27350" s="320">
        <v>3</v>
      </c>
    </row>
    <row r="27351" spans="1:11" x14ac:dyDescent="0.3">
      <c r="A27351" s="341">
        <v>44170.794447280095</v>
      </c>
      <c r="B27351" s="318">
        <v>42459.76</v>
      </c>
      <c r="C27351" s="318">
        <f t="shared" si="624"/>
        <v>0.2180000000007567</v>
      </c>
      <c r="D27351" s="419">
        <f t="shared" si="625"/>
        <v>0.10900000000037835</v>
      </c>
      <c r="H27351" s="406"/>
      <c r="J27351" s="82">
        <v>51</v>
      </c>
      <c r="K27351" s="321">
        <v>4</v>
      </c>
    </row>
    <row r="27352" spans="1:11" x14ac:dyDescent="0.3">
      <c r="A27352" s="341">
        <v>44170.836114004633</v>
      </c>
      <c r="B27352" s="318">
        <v>42459.982000000004</v>
      </c>
      <c r="C27352" s="318">
        <f t="shared" si="624"/>
        <v>0.22200000000157161</v>
      </c>
      <c r="D27352" s="419">
        <f t="shared" si="625"/>
        <v>0.1110000000007858</v>
      </c>
      <c r="H27352" s="406"/>
      <c r="J27352" s="82">
        <v>52</v>
      </c>
      <c r="K27352" s="391">
        <v>1</v>
      </c>
    </row>
    <row r="27353" spans="1:11" x14ac:dyDescent="0.3">
      <c r="A27353" s="341">
        <v>44170.87778072917</v>
      </c>
      <c r="B27353" s="318">
        <v>42460.214999999997</v>
      </c>
      <c r="C27353" s="318">
        <f t="shared" si="624"/>
        <v>0.23299999999289867</v>
      </c>
      <c r="D27353" s="419">
        <f t="shared" si="625"/>
        <v>0.11649999999644933</v>
      </c>
      <c r="H27353" s="406"/>
      <c r="J27353" s="82">
        <v>53</v>
      </c>
      <c r="K27353" s="319">
        <v>2</v>
      </c>
    </row>
    <row r="27354" spans="1:11" x14ac:dyDescent="0.3">
      <c r="A27354" s="341">
        <v>44170.919447453707</v>
      </c>
      <c r="B27354" s="318">
        <v>42460.440999999999</v>
      </c>
      <c r="C27354" s="318">
        <f t="shared" si="624"/>
        <v>0.22600000000238651</v>
      </c>
      <c r="D27354" s="419">
        <f t="shared" si="625"/>
        <v>0.11300000000119326</v>
      </c>
      <c r="H27354" s="406"/>
      <c r="J27354" s="82">
        <v>54</v>
      </c>
      <c r="K27354" s="320">
        <v>3</v>
      </c>
    </row>
    <row r="27355" spans="1:11" x14ac:dyDescent="0.3">
      <c r="A27355" s="341">
        <v>44170.961114178244</v>
      </c>
      <c r="B27355" s="318">
        <v>42460.659</v>
      </c>
      <c r="C27355" s="318">
        <f t="shared" si="624"/>
        <v>0.2180000000007567</v>
      </c>
      <c r="D27355" s="419">
        <f t="shared" si="625"/>
        <v>0.10900000000037835</v>
      </c>
      <c r="E27355" s="336">
        <f>SUM(C27332:C27355)*7.4805194805</f>
        <v>41.270025973917193</v>
      </c>
      <c r="F27355" s="324">
        <f>AVERAGE(D27332:D27355)</f>
        <v>0.11493749999999636</v>
      </c>
      <c r="G27355" s="324">
        <f>_xlfn.STDEV.S(D27332:D27355)</f>
        <v>2.8866729003509408E-3</v>
      </c>
      <c r="H27355" s="406"/>
      <c r="J27355" s="82">
        <v>55</v>
      </c>
      <c r="K27355" s="321">
        <v>4</v>
      </c>
    </row>
    <row r="27356" spans="1:11" x14ac:dyDescent="0.3">
      <c r="A27356" s="341">
        <v>44171.002780902774</v>
      </c>
      <c r="B27356" s="318">
        <v>42460.881999999998</v>
      </c>
      <c r="C27356" s="318">
        <f t="shared" si="624"/>
        <v>0.22299999999813735</v>
      </c>
      <c r="D27356" s="419">
        <f t="shared" si="625"/>
        <v>0.11149999999906868</v>
      </c>
      <c r="H27356" s="406"/>
      <c r="J27356" s="82">
        <v>56</v>
      </c>
      <c r="K27356" s="391">
        <v>1</v>
      </c>
    </row>
    <row r="27357" spans="1:11" x14ac:dyDescent="0.3">
      <c r="A27357" s="341">
        <v>44171.044447627311</v>
      </c>
      <c r="B27357" s="318">
        <v>42461.122000000003</v>
      </c>
      <c r="C27357" s="318">
        <f t="shared" si="624"/>
        <v>0.24000000000523869</v>
      </c>
      <c r="D27357" s="419">
        <f t="shared" si="625"/>
        <v>0.12000000000261934</v>
      </c>
      <c r="H27357" s="406"/>
      <c r="J27357" s="82">
        <v>57</v>
      </c>
      <c r="K27357" s="319">
        <v>2</v>
      </c>
    </row>
    <row r="27358" spans="1:11" x14ac:dyDescent="0.3">
      <c r="A27358" s="341">
        <v>44171.086114351849</v>
      </c>
      <c r="B27358" s="318">
        <v>42461.358999999997</v>
      </c>
      <c r="C27358" s="318">
        <f t="shared" si="624"/>
        <v>0.23699999999371357</v>
      </c>
      <c r="D27358" s="419">
        <f t="shared" si="625"/>
        <v>0.11849999999685679</v>
      </c>
      <c r="H27358" s="406"/>
      <c r="J27358" s="82">
        <v>58</v>
      </c>
      <c r="K27358" s="320">
        <v>3</v>
      </c>
    </row>
    <row r="27359" spans="1:11" x14ac:dyDescent="0.3">
      <c r="A27359" s="341">
        <v>44171.127781076386</v>
      </c>
      <c r="B27359" s="318">
        <v>42461.582999999999</v>
      </c>
      <c r="C27359" s="318">
        <f t="shared" si="624"/>
        <v>0.22400000000197906</v>
      </c>
      <c r="D27359" s="419">
        <f t="shared" si="625"/>
        <v>0.11200000000098953</v>
      </c>
      <c r="H27359" s="406"/>
      <c r="J27359" s="82">
        <v>59</v>
      </c>
      <c r="K27359" s="321">
        <v>4</v>
      </c>
    </row>
    <row r="27360" spans="1:11" x14ac:dyDescent="0.3">
      <c r="A27360" s="341">
        <v>44171.169447800923</v>
      </c>
      <c r="B27360" s="318">
        <v>42461.81</v>
      </c>
      <c r="C27360" s="318">
        <f t="shared" si="624"/>
        <v>0.22699999999895226</v>
      </c>
      <c r="D27360" s="419">
        <f t="shared" si="625"/>
        <v>0.11349999999947613</v>
      </c>
      <c r="H27360" s="406"/>
      <c r="J27360" s="82">
        <v>60</v>
      </c>
      <c r="K27360" s="391">
        <v>1</v>
      </c>
    </row>
    <row r="27361" spans="1:11" x14ac:dyDescent="0.3">
      <c r="A27361" s="341">
        <v>44171.21111452546</v>
      </c>
      <c r="B27361" s="318">
        <v>42462.050999999999</v>
      </c>
      <c r="C27361" s="318">
        <f t="shared" si="624"/>
        <v>0.24100000000180444</v>
      </c>
      <c r="D27361" s="419">
        <f t="shared" si="625"/>
        <v>0.12050000000090222</v>
      </c>
      <c r="H27361" s="406"/>
      <c r="J27361" s="82">
        <v>61</v>
      </c>
      <c r="K27361" s="319">
        <v>2</v>
      </c>
    </row>
    <row r="27362" spans="1:11" x14ac:dyDescent="0.3">
      <c r="A27362" s="341">
        <v>44171.252781249997</v>
      </c>
      <c r="B27362" s="318">
        <v>42462.290999999997</v>
      </c>
      <c r="C27362" s="318">
        <f t="shared" si="624"/>
        <v>0.23999999999796273</v>
      </c>
      <c r="D27362" s="419">
        <f t="shared" si="625"/>
        <v>0.11999999999898137</v>
      </c>
      <c r="H27362" s="406"/>
      <c r="J27362" s="82">
        <v>62</v>
      </c>
      <c r="K27362" s="320">
        <v>3</v>
      </c>
    </row>
    <row r="27363" spans="1:11" x14ac:dyDescent="0.3">
      <c r="A27363" s="341">
        <v>44171.294447974535</v>
      </c>
      <c r="B27363" s="318">
        <v>42462.523000000001</v>
      </c>
      <c r="C27363" s="318">
        <f t="shared" si="624"/>
        <v>0.23200000000360887</v>
      </c>
      <c r="D27363" s="419">
        <f t="shared" si="625"/>
        <v>0.11600000000180444</v>
      </c>
      <c r="H27363" s="406"/>
      <c r="J27363" s="82">
        <v>63</v>
      </c>
      <c r="K27363" s="321">
        <v>4</v>
      </c>
    </row>
    <row r="27364" spans="1:11" x14ac:dyDescent="0.3">
      <c r="A27364" s="341">
        <v>44171.336114699072</v>
      </c>
      <c r="B27364" s="318">
        <v>42462.75</v>
      </c>
      <c r="C27364" s="318">
        <f t="shared" si="624"/>
        <v>0.22699999999895226</v>
      </c>
      <c r="D27364" s="419">
        <f t="shared" si="625"/>
        <v>0.11349999999947613</v>
      </c>
      <c r="H27364" s="406"/>
      <c r="J27364" s="82">
        <v>64</v>
      </c>
      <c r="K27364" s="391">
        <v>1</v>
      </c>
    </row>
    <row r="27365" spans="1:11" x14ac:dyDescent="0.3">
      <c r="A27365" s="341">
        <v>44171.377781423609</v>
      </c>
      <c r="B27365" s="318">
        <v>42462.991000000002</v>
      </c>
      <c r="C27365" s="318">
        <f t="shared" si="624"/>
        <v>0.24100000000180444</v>
      </c>
      <c r="D27365" s="419">
        <f t="shared" si="625"/>
        <v>0.12050000000090222</v>
      </c>
      <c r="H27365" s="406"/>
      <c r="J27365" s="82">
        <v>65</v>
      </c>
      <c r="K27365" s="319">
        <v>2</v>
      </c>
    </row>
    <row r="27366" spans="1:11" x14ac:dyDescent="0.3">
      <c r="A27366" s="341">
        <v>44171.419448148146</v>
      </c>
      <c r="B27366" s="318">
        <v>42463.232000000004</v>
      </c>
      <c r="C27366" s="318">
        <f t="shared" si="624"/>
        <v>0.24100000000180444</v>
      </c>
      <c r="D27366" s="419">
        <f t="shared" si="625"/>
        <v>0.12050000000090222</v>
      </c>
      <c r="H27366" s="406"/>
      <c r="J27366" s="82">
        <v>66</v>
      </c>
      <c r="K27366" s="320">
        <v>3</v>
      </c>
    </row>
    <row r="27367" spans="1:11" x14ac:dyDescent="0.3">
      <c r="A27367" s="341">
        <v>44171.461114872684</v>
      </c>
      <c r="B27367" s="318">
        <v>42463.461000000003</v>
      </c>
      <c r="C27367" s="318">
        <f t="shared" si="624"/>
        <v>0.22899999999935972</v>
      </c>
      <c r="D27367" s="419">
        <f t="shared" si="625"/>
        <v>0.11449999999967986</v>
      </c>
      <c r="H27367" s="406"/>
      <c r="J27367" s="82">
        <v>67</v>
      </c>
      <c r="K27367" s="321">
        <v>4</v>
      </c>
    </row>
    <row r="27368" spans="1:11" x14ac:dyDescent="0.3">
      <c r="A27368" s="341">
        <v>44171.502781597221</v>
      </c>
      <c r="B27368" s="318">
        <v>42463.68</v>
      </c>
      <c r="C27368" s="318">
        <f t="shared" si="624"/>
        <v>0.21899999999732245</v>
      </c>
      <c r="D27368" s="419">
        <f t="shared" si="625"/>
        <v>0.10949999999866122</v>
      </c>
      <c r="H27368" s="406"/>
      <c r="J27368" s="82">
        <v>68</v>
      </c>
      <c r="K27368" s="391">
        <v>1</v>
      </c>
    </row>
    <row r="27369" spans="1:11" x14ac:dyDescent="0.3">
      <c r="A27369" s="341">
        <v>44171.544448321758</v>
      </c>
      <c r="B27369" s="318">
        <v>42463.921999999999</v>
      </c>
      <c r="C27369" s="318">
        <f t="shared" si="624"/>
        <v>0.24199999999837019</v>
      </c>
      <c r="D27369" s="419">
        <f t="shared" si="625"/>
        <v>0.12099999999918509</v>
      </c>
      <c r="H27369" s="406"/>
      <c r="J27369" s="82">
        <v>69</v>
      </c>
      <c r="K27369" s="319">
        <v>2</v>
      </c>
    </row>
    <row r="27370" spans="1:11" x14ac:dyDescent="0.3">
      <c r="A27370" s="341">
        <v>44171.586115046295</v>
      </c>
      <c r="B27370" s="318">
        <v>42464.152000000002</v>
      </c>
      <c r="C27370" s="318">
        <f t="shared" si="624"/>
        <v>0.23000000000320142</v>
      </c>
      <c r="D27370" s="419">
        <f t="shared" si="625"/>
        <v>0.11500000000160071</v>
      </c>
      <c r="H27370" s="406"/>
      <c r="J27370" s="82">
        <v>70</v>
      </c>
      <c r="K27370" s="320">
        <v>3</v>
      </c>
    </row>
    <row r="27371" spans="1:11" x14ac:dyDescent="0.3">
      <c r="A27371" s="341">
        <v>44171.627781770832</v>
      </c>
      <c r="B27371" s="318">
        <v>42464.38</v>
      </c>
      <c r="C27371" s="318">
        <f t="shared" si="624"/>
        <v>0.22799999999551801</v>
      </c>
      <c r="D27371" s="419">
        <f t="shared" si="625"/>
        <v>0.11399999999775901</v>
      </c>
      <c r="H27371" s="406"/>
      <c r="J27371" s="82">
        <v>71</v>
      </c>
      <c r="K27371" s="321">
        <v>4</v>
      </c>
    </row>
    <row r="27372" spans="1:11" x14ac:dyDescent="0.3">
      <c r="A27372" s="341">
        <v>44171.66944849537</v>
      </c>
      <c r="B27372" s="318">
        <v>42464.601000000002</v>
      </c>
      <c r="C27372" s="318">
        <f t="shared" si="624"/>
        <v>0.22100000000500586</v>
      </c>
      <c r="D27372" s="419">
        <f t="shared" si="625"/>
        <v>0.11050000000250293</v>
      </c>
      <c r="H27372" s="406"/>
      <c r="J27372" s="82">
        <v>72</v>
      </c>
      <c r="K27372" s="391">
        <v>1</v>
      </c>
    </row>
    <row r="27373" spans="1:11" x14ac:dyDescent="0.3">
      <c r="A27373" s="341">
        <v>44171.711115219907</v>
      </c>
      <c r="B27373" s="318">
        <v>42464.826000000001</v>
      </c>
      <c r="C27373" s="318">
        <f t="shared" si="624"/>
        <v>0.22499999999854481</v>
      </c>
      <c r="D27373" s="419">
        <f t="shared" si="625"/>
        <v>0.1124999999992724</v>
      </c>
      <c r="H27373" s="406"/>
      <c r="J27373" s="82">
        <v>73</v>
      </c>
      <c r="K27373" s="319">
        <v>2</v>
      </c>
    </row>
    <row r="27374" spans="1:11" x14ac:dyDescent="0.3">
      <c r="A27374" s="341">
        <v>44171.752781944444</v>
      </c>
      <c r="B27374" s="318">
        <v>42465.057999999997</v>
      </c>
      <c r="C27374" s="318">
        <f t="shared" si="624"/>
        <v>0.23199999999633292</v>
      </c>
      <c r="D27374" s="419">
        <f t="shared" si="625"/>
        <v>0.11599999999816646</v>
      </c>
      <c r="H27374" s="406"/>
      <c r="J27374" s="82">
        <v>74</v>
      </c>
      <c r="K27374" s="320">
        <v>3</v>
      </c>
    </row>
    <row r="27375" spans="1:11" x14ac:dyDescent="0.3">
      <c r="A27375" s="341">
        <v>44171.794448668981</v>
      </c>
      <c r="B27375" s="318">
        <v>42465.281999999999</v>
      </c>
      <c r="C27375" s="318">
        <f t="shared" si="624"/>
        <v>0.22400000000197906</v>
      </c>
      <c r="D27375" s="419">
        <f t="shared" si="625"/>
        <v>0.11200000000098953</v>
      </c>
      <c r="H27375" s="406"/>
      <c r="J27375" s="82">
        <v>75</v>
      </c>
      <c r="K27375" s="321">
        <v>4</v>
      </c>
    </row>
    <row r="27376" spans="1:11" x14ac:dyDescent="0.3">
      <c r="A27376" s="341">
        <v>44171.836115393518</v>
      </c>
      <c r="B27376" s="318">
        <v>42465.502999999997</v>
      </c>
      <c r="C27376" s="318">
        <f t="shared" si="624"/>
        <v>0.2209999999977299</v>
      </c>
      <c r="D27376" s="419">
        <f t="shared" si="625"/>
        <v>0.11049999999886495</v>
      </c>
      <c r="H27376" s="406"/>
      <c r="J27376" s="82">
        <v>76</v>
      </c>
      <c r="K27376" s="391">
        <v>1</v>
      </c>
    </row>
    <row r="27377" spans="1:12" x14ac:dyDescent="0.3">
      <c r="A27377" s="341">
        <v>44171.877782118056</v>
      </c>
      <c r="B27377" s="318">
        <v>42465.722000000002</v>
      </c>
      <c r="C27377" s="318">
        <f t="shared" si="624"/>
        <v>0.21900000000459841</v>
      </c>
      <c r="D27377" s="419">
        <f t="shared" si="625"/>
        <v>0.1095000000022992</v>
      </c>
      <c r="H27377" s="406"/>
      <c r="J27377" s="82">
        <v>77</v>
      </c>
      <c r="K27377" s="319">
        <v>2</v>
      </c>
    </row>
    <row r="27378" spans="1:12" x14ac:dyDescent="0.3">
      <c r="A27378" s="341">
        <v>44171.919448842593</v>
      </c>
      <c r="B27378" s="318">
        <v>42465.951999999997</v>
      </c>
      <c r="C27378" s="318">
        <f t="shared" si="624"/>
        <v>0.22999999999592546</v>
      </c>
      <c r="D27378" s="419">
        <f t="shared" si="625"/>
        <v>0.11499999999796273</v>
      </c>
      <c r="H27378" s="406"/>
      <c r="J27378" s="82">
        <v>78</v>
      </c>
      <c r="K27378" s="320">
        <v>3</v>
      </c>
    </row>
    <row r="27379" spans="1:12" x14ac:dyDescent="0.3">
      <c r="A27379" s="341">
        <v>44171.96111556713</v>
      </c>
      <c r="B27379" s="318">
        <v>42466.18</v>
      </c>
      <c r="C27379" s="318">
        <f t="shared" si="624"/>
        <v>0.22800000000279397</v>
      </c>
      <c r="D27379" s="419">
        <f t="shared" si="625"/>
        <v>0.11400000000139698</v>
      </c>
      <c r="E27379" s="336">
        <f>SUM(C27356:C27379)*7.4805194805</f>
        <v>41.299948051845291</v>
      </c>
      <c r="F27379" s="324">
        <f>AVERAGE(D27356:D27379)</f>
        <v>0.11502083333334667</v>
      </c>
      <c r="G27379" s="324">
        <f>_xlfn.STDEV.S(D27356:D27379)</f>
        <v>3.817804874234837E-3</v>
      </c>
      <c r="H27379" s="404"/>
      <c r="I27379" s="344">
        <f>AVERAGE(D27212:D27379)</f>
        <v>0.11535416666666129</v>
      </c>
      <c r="J27379" s="82">
        <v>79</v>
      </c>
      <c r="K27379" s="321">
        <v>4</v>
      </c>
    </row>
    <row r="27380" spans="1:12" x14ac:dyDescent="0.3">
      <c r="A27380" s="341">
        <v>44172.002782291667</v>
      </c>
      <c r="B27380" s="318">
        <v>42466.402999999998</v>
      </c>
      <c r="C27380" s="318">
        <f t="shared" si="624"/>
        <v>0.22299999999813735</v>
      </c>
      <c r="D27380" s="419">
        <f t="shared" si="625"/>
        <v>0.11149999999906868</v>
      </c>
      <c r="H27380" s="406"/>
      <c r="J27380" s="82">
        <v>80</v>
      </c>
      <c r="K27380" s="391">
        <v>1</v>
      </c>
    </row>
    <row r="27381" spans="1:12" x14ac:dyDescent="0.3">
      <c r="A27381" s="341">
        <v>44172.044449016204</v>
      </c>
      <c r="B27381" s="318">
        <v>42466.627999999997</v>
      </c>
      <c r="C27381" s="318">
        <f t="shared" si="624"/>
        <v>0.22499999999854481</v>
      </c>
      <c r="D27381" s="419">
        <f t="shared" si="625"/>
        <v>0.1124999999992724</v>
      </c>
      <c r="H27381" s="406"/>
      <c r="J27381" s="82">
        <v>81</v>
      </c>
      <c r="K27381" s="319">
        <v>2</v>
      </c>
    </row>
    <row r="27382" spans="1:12" x14ac:dyDescent="0.3">
      <c r="A27382" s="341">
        <v>44172.086115740742</v>
      </c>
      <c r="B27382" s="318">
        <v>42466.851999999999</v>
      </c>
      <c r="C27382" s="318">
        <f t="shared" si="624"/>
        <v>0.22400000000197906</v>
      </c>
      <c r="D27382" s="419">
        <f t="shared" si="625"/>
        <v>0.11200000000098953</v>
      </c>
      <c r="H27382" s="406"/>
      <c r="J27382" s="82">
        <v>82</v>
      </c>
      <c r="K27382" s="320">
        <v>3</v>
      </c>
    </row>
    <row r="27383" spans="1:12" x14ac:dyDescent="0.3">
      <c r="A27383" s="341">
        <v>44172.127782465279</v>
      </c>
      <c r="B27383" s="318">
        <v>42467.089</v>
      </c>
      <c r="C27383" s="318">
        <f t="shared" si="624"/>
        <v>0.23700000000098953</v>
      </c>
      <c r="D27383" s="419">
        <f t="shared" si="625"/>
        <v>0.11850000000049477</v>
      </c>
      <c r="H27383" s="406"/>
      <c r="J27383" s="82">
        <v>83</v>
      </c>
      <c r="K27383" s="321">
        <v>4</v>
      </c>
    </row>
    <row r="27384" spans="1:12" x14ac:dyDescent="0.3">
      <c r="A27384" s="341">
        <v>44172.169449189816</v>
      </c>
      <c r="B27384" s="318">
        <v>42467.321000000004</v>
      </c>
      <c r="C27384" s="318">
        <f t="shared" si="624"/>
        <v>0.23200000000360887</v>
      </c>
      <c r="D27384" s="419">
        <f t="shared" si="625"/>
        <v>0.11600000000180444</v>
      </c>
      <c r="H27384" s="406"/>
      <c r="J27384" s="82">
        <v>84</v>
      </c>
      <c r="K27384" s="391">
        <v>1</v>
      </c>
    </row>
    <row r="27385" spans="1:12" x14ac:dyDescent="0.3">
      <c r="A27385" s="341">
        <v>44172.211115914353</v>
      </c>
      <c r="B27385" s="318">
        <v>42467.557999999997</v>
      </c>
      <c r="C27385" s="318">
        <f t="shared" si="624"/>
        <v>0.23699999999371357</v>
      </c>
      <c r="D27385" s="419">
        <f t="shared" si="625"/>
        <v>0.11849999999685679</v>
      </c>
      <c r="H27385" s="406"/>
      <c r="J27385" s="82">
        <v>85</v>
      </c>
      <c r="K27385" s="319">
        <v>2</v>
      </c>
    </row>
    <row r="27386" spans="1:12" x14ac:dyDescent="0.3">
      <c r="A27386" s="341">
        <v>44172.25278263889</v>
      </c>
      <c r="B27386" s="318">
        <v>42467.781999999999</v>
      </c>
      <c r="C27386" s="318">
        <f t="shared" si="624"/>
        <v>0.22400000000197906</v>
      </c>
      <c r="D27386" s="419">
        <f t="shared" si="625"/>
        <v>0.11200000000098953</v>
      </c>
      <c r="H27386" s="406"/>
      <c r="J27386" s="82">
        <v>86</v>
      </c>
      <c r="K27386" s="320">
        <v>3</v>
      </c>
    </row>
    <row r="27387" spans="1:12" x14ac:dyDescent="0.3">
      <c r="A27387" s="341">
        <v>44172.294449363428</v>
      </c>
      <c r="B27387" s="318">
        <v>42468.019</v>
      </c>
      <c r="C27387" s="318">
        <f t="shared" si="624"/>
        <v>0.23700000000098953</v>
      </c>
      <c r="D27387" s="419">
        <f t="shared" si="625"/>
        <v>0.11850000000049477</v>
      </c>
      <c r="H27387" s="406"/>
      <c r="J27387" s="82">
        <v>87</v>
      </c>
      <c r="K27387" s="321">
        <v>4</v>
      </c>
    </row>
    <row r="27388" spans="1:12" x14ac:dyDescent="0.3">
      <c r="A27388" s="341">
        <v>44172.336116087965</v>
      </c>
      <c r="B27388" s="318">
        <v>42468.258999999998</v>
      </c>
      <c r="C27388" s="318">
        <f t="shared" si="624"/>
        <v>0.23999999999796273</v>
      </c>
      <c r="D27388" s="419">
        <f t="shared" si="625"/>
        <v>0.11999999999898137</v>
      </c>
      <c r="H27388" s="406"/>
      <c r="J27388" s="82">
        <v>88</v>
      </c>
      <c r="K27388" s="391">
        <v>1</v>
      </c>
    </row>
    <row r="27389" spans="1:12" x14ac:dyDescent="0.3">
      <c r="A27389" s="341">
        <v>44172.377782812502</v>
      </c>
      <c r="B27389" s="318">
        <v>42468.498</v>
      </c>
      <c r="C27389" s="318">
        <f t="shared" si="624"/>
        <v>0.23900000000139698</v>
      </c>
      <c r="D27389" s="419">
        <f t="shared" si="625"/>
        <v>0.11950000000069849</v>
      </c>
      <c r="H27389" s="406"/>
      <c r="J27389" s="82">
        <v>89</v>
      </c>
      <c r="K27389" s="319">
        <v>2</v>
      </c>
    </row>
    <row r="27390" spans="1:12" x14ac:dyDescent="0.3">
      <c r="A27390" s="341">
        <v>44172.419449537039</v>
      </c>
      <c r="B27390" s="318">
        <v>42468.728999999999</v>
      </c>
      <c r="C27390" s="318">
        <f t="shared" ref="C27390:C27468" si="626">B27390-B27389</f>
        <v>0.23099999999976717</v>
      </c>
      <c r="D27390" s="419">
        <f t="shared" si="625"/>
        <v>0.11549999999988358</v>
      </c>
      <c r="H27390" s="406"/>
      <c r="J27390" s="82">
        <v>90</v>
      </c>
      <c r="K27390" s="320">
        <v>3</v>
      </c>
    </row>
    <row r="27391" spans="1:12" x14ac:dyDescent="0.3">
      <c r="A27391" s="341">
        <v>44172.461805555555</v>
      </c>
      <c r="B27391" s="318">
        <v>42468.962</v>
      </c>
      <c r="C27391" s="318">
        <f t="shared" si="626"/>
        <v>0.23300000000017462</v>
      </c>
      <c r="D27391" s="419">
        <f t="shared" ref="D27391:D27469" si="627">C27391/2</f>
        <v>0.11650000000008731</v>
      </c>
      <c r="H27391" s="406"/>
      <c r="J27391" s="82">
        <v>1</v>
      </c>
      <c r="K27391" s="321">
        <v>4</v>
      </c>
      <c r="L27391" s="54" t="s">
        <v>313</v>
      </c>
    </row>
    <row r="27392" spans="1:12" x14ac:dyDescent="0.3">
      <c r="A27392" s="341">
        <v>44172.503472222219</v>
      </c>
      <c r="B27392" s="318">
        <v>42469.2</v>
      </c>
      <c r="C27392" s="318">
        <f t="shared" si="626"/>
        <v>0.23799999999755528</v>
      </c>
      <c r="D27392" s="419">
        <f t="shared" si="627"/>
        <v>0.11899999999877764</v>
      </c>
      <c r="H27392" s="406"/>
      <c r="J27392" s="82">
        <v>2</v>
      </c>
      <c r="K27392" s="391">
        <v>1</v>
      </c>
    </row>
    <row r="27393" spans="1:11" x14ac:dyDescent="0.3">
      <c r="A27393" s="341">
        <v>44172.545138888891</v>
      </c>
      <c r="B27393" s="318">
        <v>42469.432999999997</v>
      </c>
      <c r="C27393" s="318">
        <f t="shared" si="626"/>
        <v>0.23300000000017462</v>
      </c>
      <c r="D27393" s="419">
        <f t="shared" si="627"/>
        <v>0.11650000000008731</v>
      </c>
      <c r="H27393" s="406"/>
      <c r="J27393" s="82">
        <v>3</v>
      </c>
      <c r="K27393" s="319">
        <v>2</v>
      </c>
    </row>
    <row r="27394" spans="1:11" x14ac:dyDescent="0.3">
      <c r="A27394" s="341">
        <v>44172.586805555555</v>
      </c>
      <c r="B27394" s="318">
        <v>42469.659</v>
      </c>
      <c r="C27394" s="318">
        <f t="shared" si="626"/>
        <v>0.22600000000238651</v>
      </c>
      <c r="D27394" s="419">
        <f t="shared" si="627"/>
        <v>0.11300000000119326</v>
      </c>
      <c r="H27394" s="406"/>
      <c r="J27394" s="82">
        <v>4</v>
      </c>
      <c r="K27394" s="320">
        <v>3</v>
      </c>
    </row>
    <row r="27395" spans="1:11" x14ac:dyDescent="0.3">
      <c r="A27395" s="341">
        <v>44172.628472222219</v>
      </c>
      <c r="B27395" s="318">
        <v>42469.887999999999</v>
      </c>
      <c r="C27395" s="318">
        <f t="shared" si="626"/>
        <v>0.22899999999935972</v>
      </c>
      <c r="D27395" s="419">
        <f t="shared" si="627"/>
        <v>0.11449999999967986</v>
      </c>
      <c r="H27395" s="406"/>
      <c r="J27395" s="82">
        <v>5</v>
      </c>
      <c r="K27395" s="321">
        <v>4</v>
      </c>
    </row>
    <row r="27396" spans="1:11" x14ac:dyDescent="0.3">
      <c r="A27396" s="341">
        <v>44172.670138888891</v>
      </c>
      <c r="B27396" s="318">
        <v>42470.12</v>
      </c>
      <c r="C27396" s="318">
        <f t="shared" si="626"/>
        <v>0.23200000000360887</v>
      </c>
      <c r="D27396" s="419">
        <f t="shared" si="627"/>
        <v>0.11600000000180444</v>
      </c>
      <c r="H27396" s="406"/>
      <c r="J27396" s="82">
        <v>6</v>
      </c>
      <c r="K27396" s="391">
        <v>1</v>
      </c>
    </row>
    <row r="27397" spans="1:11" x14ac:dyDescent="0.3">
      <c r="A27397" s="341">
        <v>44172.711805787039</v>
      </c>
      <c r="B27397" s="318">
        <v>42470.355000000003</v>
      </c>
      <c r="C27397" s="318">
        <f t="shared" si="626"/>
        <v>0.23500000000058208</v>
      </c>
      <c r="D27397" s="419">
        <f t="shared" si="627"/>
        <v>0.11750000000029104</v>
      </c>
      <c r="H27397" s="406"/>
      <c r="J27397" s="82">
        <v>7</v>
      </c>
      <c r="K27397" s="319">
        <v>2</v>
      </c>
    </row>
    <row r="27398" spans="1:11" x14ac:dyDescent="0.3">
      <c r="A27398" s="341">
        <v>44172.753472511577</v>
      </c>
      <c r="B27398" s="318">
        <v>42470.580999999998</v>
      </c>
      <c r="C27398" s="318">
        <f t="shared" si="626"/>
        <v>0.22599999999511056</v>
      </c>
      <c r="D27398" s="419">
        <f t="shared" si="627"/>
        <v>0.11299999999755528</v>
      </c>
      <c r="H27398" s="406"/>
      <c r="J27398" s="82">
        <v>8</v>
      </c>
      <c r="K27398" s="320">
        <v>3</v>
      </c>
    </row>
    <row r="27399" spans="1:11" x14ac:dyDescent="0.3">
      <c r="A27399" s="341">
        <v>44172.795139236114</v>
      </c>
      <c r="B27399" s="318">
        <v>42470.798999999999</v>
      </c>
      <c r="C27399" s="318">
        <f t="shared" si="626"/>
        <v>0.2180000000007567</v>
      </c>
      <c r="D27399" s="419">
        <f t="shared" si="627"/>
        <v>0.10900000000037835</v>
      </c>
      <c r="H27399" s="406"/>
      <c r="J27399" s="82">
        <v>9</v>
      </c>
      <c r="K27399" s="321">
        <v>4</v>
      </c>
    </row>
    <row r="27400" spans="1:11" x14ac:dyDescent="0.3">
      <c r="A27400" s="341">
        <v>44172.836805960651</v>
      </c>
      <c r="B27400" s="318">
        <v>42471.023000000001</v>
      </c>
      <c r="C27400" s="318">
        <f t="shared" si="626"/>
        <v>0.22400000000197906</v>
      </c>
      <c r="D27400" s="419">
        <f t="shared" si="627"/>
        <v>0.11200000000098953</v>
      </c>
      <c r="H27400" s="406"/>
      <c r="J27400" s="82">
        <v>10</v>
      </c>
      <c r="K27400" s="391">
        <v>1</v>
      </c>
    </row>
    <row r="27401" spans="1:11" x14ac:dyDescent="0.3">
      <c r="A27401" s="341">
        <v>44172.878472685188</v>
      </c>
      <c r="B27401" s="318">
        <v>42471.256999999998</v>
      </c>
      <c r="C27401" s="318">
        <f t="shared" si="626"/>
        <v>0.23399999999674037</v>
      </c>
      <c r="D27401" s="419">
        <f t="shared" si="627"/>
        <v>0.11699999999837019</v>
      </c>
      <c r="H27401" s="406"/>
      <c r="J27401" s="82">
        <v>11</v>
      </c>
      <c r="K27401" s="319">
        <v>2</v>
      </c>
    </row>
    <row r="27402" spans="1:11" x14ac:dyDescent="0.3">
      <c r="A27402" s="341">
        <v>44172.920139409725</v>
      </c>
      <c r="B27402" s="318">
        <v>42471.48</v>
      </c>
      <c r="C27402" s="318">
        <f t="shared" si="626"/>
        <v>0.22300000000541331</v>
      </c>
      <c r="D27402" s="419">
        <f t="shared" si="627"/>
        <v>0.11150000000270666</v>
      </c>
      <c r="H27402" s="406"/>
      <c r="J27402" s="82">
        <v>12</v>
      </c>
      <c r="K27402" s="320">
        <v>3</v>
      </c>
    </row>
    <row r="27403" spans="1:11" x14ac:dyDescent="0.3">
      <c r="A27403" s="341">
        <v>44172.961806134263</v>
      </c>
      <c r="B27403" s="318">
        <v>42471.697999999997</v>
      </c>
      <c r="C27403" s="318">
        <f t="shared" si="626"/>
        <v>0.21799999999348074</v>
      </c>
      <c r="D27403" s="419">
        <f t="shared" si="627"/>
        <v>0.10899999999674037</v>
      </c>
      <c r="E27403" s="336">
        <f>SUM(C27380:C27403)*7.4805194805</f>
        <v>41.277506493372002</v>
      </c>
      <c r="F27403" s="324">
        <f>AVERAGE(D27380:D27403)</f>
        <v>0.11495833333325815</v>
      </c>
      <c r="G27403" s="324">
        <f>_xlfn.STDEV.S(D27380:D27403)</f>
        <v>3.3163516709224308E-3</v>
      </c>
      <c r="H27403" s="406"/>
      <c r="J27403" s="82">
        <v>13</v>
      </c>
      <c r="K27403" s="321">
        <v>4</v>
      </c>
    </row>
    <row r="27404" spans="1:11" x14ac:dyDescent="0.3">
      <c r="A27404" s="341">
        <v>44173.0034728588</v>
      </c>
      <c r="B27404" s="318">
        <v>42471.927000000003</v>
      </c>
      <c r="C27404" s="318">
        <f t="shared" si="626"/>
        <v>0.22900000000663567</v>
      </c>
      <c r="D27404" s="419">
        <f t="shared" si="627"/>
        <v>0.11450000000331784</v>
      </c>
      <c r="H27404" s="406"/>
      <c r="J27404" s="82">
        <v>14</v>
      </c>
      <c r="K27404" s="391">
        <v>1</v>
      </c>
    </row>
    <row r="27405" spans="1:11" x14ac:dyDescent="0.3">
      <c r="A27405" s="341">
        <v>44173.04513958333</v>
      </c>
      <c r="B27405" s="318">
        <v>42472.165000000001</v>
      </c>
      <c r="C27405" s="318">
        <f t="shared" si="626"/>
        <v>0.23799999999755528</v>
      </c>
      <c r="D27405" s="419">
        <f t="shared" si="627"/>
        <v>0.11899999999877764</v>
      </c>
      <c r="H27405" s="406"/>
      <c r="J27405" s="82">
        <v>15</v>
      </c>
      <c r="K27405" s="319">
        <v>2</v>
      </c>
    </row>
    <row r="27406" spans="1:11" x14ac:dyDescent="0.3">
      <c r="A27406" s="341">
        <v>44173.086806307867</v>
      </c>
      <c r="B27406" s="318">
        <v>42472.392999999996</v>
      </c>
      <c r="C27406" s="318">
        <f t="shared" si="626"/>
        <v>0.22799999999551801</v>
      </c>
      <c r="D27406" s="419">
        <f t="shared" si="627"/>
        <v>0.11399999999775901</v>
      </c>
      <c r="H27406" s="406"/>
      <c r="J27406" s="82">
        <v>16</v>
      </c>
      <c r="K27406" s="320">
        <v>3</v>
      </c>
    </row>
    <row r="27407" spans="1:11" x14ac:dyDescent="0.3">
      <c r="A27407" s="341">
        <v>44173.128473032404</v>
      </c>
      <c r="B27407" s="318">
        <v>42472.618000000002</v>
      </c>
      <c r="C27407" s="318">
        <f t="shared" si="626"/>
        <v>0.22500000000582077</v>
      </c>
      <c r="D27407" s="419">
        <f t="shared" si="627"/>
        <v>0.11250000000291038</v>
      </c>
      <c r="H27407" s="406"/>
      <c r="J27407" s="82">
        <v>17</v>
      </c>
      <c r="K27407" s="321">
        <v>4</v>
      </c>
    </row>
    <row r="27408" spans="1:11" x14ac:dyDescent="0.3">
      <c r="A27408" s="341">
        <v>44173.170139756941</v>
      </c>
      <c r="B27408" s="318">
        <v>42472.847999999998</v>
      </c>
      <c r="C27408" s="318">
        <f t="shared" si="626"/>
        <v>0.22999999999592546</v>
      </c>
      <c r="D27408" s="419">
        <f t="shared" si="627"/>
        <v>0.11499999999796273</v>
      </c>
      <c r="H27408" s="406"/>
      <c r="J27408" s="82">
        <v>18</v>
      </c>
      <c r="K27408" s="391">
        <v>1</v>
      </c>
    </row>
    <row r="27409" spans="1:11" x14ac:dyDescent="0.3">
      <c r="A27409" s="341">
        <v>44173.211806481479</v>
      </c>
      <c r="B27409" s="318">
        <v>42473.091</v>
      </c>
      <c r="C27409" s="318">
        <f t="shared" si="626"/>
        <v>0.24300000000221189</v>
      </c>
      <c r="D27409" s="419">
        <f t="shared" si="627"/>
        <v>0.12150000000110595</v>
      </c>
      <c r="H27409" s="406"/>
      <c r="J27409" s="82">
        <v>19</v>
      </c>
      <c r="K27409" s="319">
        <v>2</v>
      </c>
    </row>
    <row r="27410" spans="1:11" x14ac:dyDescent="0.3">
      <c r="A27410" s="341">
        <v>44173.253473206016</v>
      </c>
      <c r="B27410" s="318">
        <v>42473.330999999998</v>
      </c>
      <c r="C27410" s="318">
        <f t="shared" si="626"/>
        <v>0.23999999999796273</v>
      </c>
      <c r="D27410" s="419">
        <f t="shared" si="627"/>
        <v>0.11999999999898137</v>
      </c>
      <c r="H27410" s="406"/>
      <c r="J27410" s="82">
        <v>20</v>
      </c>
      <c r="K27410" s="320">
        <v>3</v>
      </c>
    </row>
    <row r="27411" spans="1:11" x14ac:dyDescent="0.3">
      <c r="A27411" s="341">
        <v>44173.295139930553</v>
      </c>
      <c r="B27411" s="318">
        <v>42473.561999999998</v>
      </c>
      <c r="C27411" s="318">
        <f t="shared" si="626"/>
        <v>0.23099999999976717</v>
      </c>
      <c r="D27411" s="419">
        <f t="shared" si="627"/>
        <v>0.11549999999988358</v>
      </c>
      <c r="H27411" s="406"/>
      <c r="J27411" s="82">
        <v>21</v>
      </c>
      <c r="K27411" s="321">
        <v>4</v>
      </c>
    </row>
    <row r="27412" spans="1:11" x14ac:dyDescent="0.3">
      <c r="A27412" s="341">
        <v>44173.33680665509</v>
      </c>
      <c r="B27412" s="318">
        <v>42473.790999999997</v>
      </c>
      <c r="C27412" s="318">
        <f t="shared" si="626"/>
        <v>0.22899999999935972</v>
      </c>
      <c r="D27412" s="419">
        <f t="shared" si="627"/>
        <v>0.11449999999967986</v>
      </c>
      <c r="H27412" s="406"/>
      <c r="J27412" s="82">
        <v>22</v>
      </c>
      <c r="K27412" s="391">
        <v>1</v>
      </c>
    </row>
    <row r="27413" spans="1:11" x14ac:dyDescent="0.3">
      <c r="A27413" s="341">
        <v>44173.378473379627</v>
      </c>
      <c r="B27413" s="318">
        <v>42474.031000000003</v>
      </c>
      <c r="C27413" s="318">
        <f t="shared" si="626"/>
        <v>0.24000000000523869</v>
      </c>
      <c r="D27413" s="419">
        <f t="shared" si="627"/>
        <v>0.12000000000261934</v>
      </c>
      <c r="H27413" s="406"/>
      <c r="J27413" s="82">
        <v>23</v>
      </c>
      <c r="K27413" s="319">
        <v>2</v>
      </c>
    </row>
    <row r="27414" spans="1:11" x14ac:dyDescent="0.3">
      <c r="A27414" s="341">
        <v>44173.420140104165</v>
      </c>
      <c r="B27414" s="318">
        <v>42474.27</v>
      </c>
      <c r="C27414" s="318">
        <f t="shared" si="626"/>
        <v>0.23899999999412103</v>
      </c>
      <c r="D27414" s="419">
        <f t="shared" si="627"/>
        <v>0.11949999999706051</v>
      </c>
      <c r="H27414" s="406"/>
      <c r="J27414" s="82">
        <v>24</v>
      </c>
      <c r="K27414" s="320">
        <v>3</v>
      </c>
    </row>
    <row r="27415" spans="1:11" x14ac:dyDescent="0.3">
      <c r="A27415" s="341">
        <v>44173.461806828702</v>
      </c>
      <c r="B27415" s="318">
        <v>42474.495999999999</v>
      </c>
      <c r="C27415" s="318">
        <f t="shared" si="626"/>
        <v>0.22600000000238651</v>
      </c>
      <c r="D27415" s="419">
        <f t="shared" si="627"/>
        <v>0.11300000000119326</v>
      </c>
      <c r="H27415" s="406"/>
      <c r="J27415" s="82">
        <v>25</v>
      </c>
      <c r="K27415" s="321">
        <v>4</v>
      </c>
    </row>
    <row r="27416" spans="1:11" x14ac:dyDescent="0.3">
      <c r="A27416" s="341">
        <v>44173.503473553239</v>
      </c>
      <c r="B27416" s="318">
        <v>42474.718000000001</v>
      </c>
      <c r="C27416" s="318">
        <f t="shared" si="626"/>
        <v>0.22200000000157161</v>
      </c>
      <c r="D27416" s="419">
        <f t="shared" si="627"/>
        <v>0.1110000000007858</v>
      </c>
      <c r="H27416" s="406"/>
      <c r="J27416" s="82">
        <v>26</v>
      </c>
      <c r="K27416" s="391">
        <v>1</v>
      </c>
    </row>
    <row r="27417" spans="1:11" x14ac:dyDescent="0.3">
      <c r="A27417" s="341">
        <v>44173.545140277776</v>
      </c>
      <c r="B27417" s="318">
        <v>42474.955000000002</v>
      </c>
      <c r="C27417" s="318">
        <f t="shared" si="626"/>
        <v>0.23700000000098953</v>
      </c>
      <c r="D27417" s="419">
        <f t="shared" si="627"/>
        <v>0.11850000000049477</v>
      </c>
      <c r="H27417" s="406"/>
      <c r="J27417" s="82">
        <v>27</v>
      </c>
      <c r="K27417" s="319">
        <v>2</v>
      </c>
    </row>
    <row r="27418" spans="1:11" x14ac:dyDescent="0.3">
      <c r="A27418" s="341">
        <v>44173.586807002313</v>
      </c>
      <c r="B27418" s="318">
        <v>42475.192000000003</v>
      </c>
      <c r="C27418" s="318">
        <f t="shared" si="626"/>
        <v>0.23700000000098953</v>
      </c>
      <c r="D27418" s="419">
        <f t="shared" si="627"/>
        <v>0.11850000000049477</v>
      </c>
      <c r="H27418" s="406"/>
      <c r="J27418" s="82">
        <v>28</v>
      </c>
      <c r="K27418" s="320">
        <v>3</v>
      </c>
    </row>
    <row r="27419" spans="1:11" x14ac:dyDescent="0.3">
      <c r="A27419" s="341">
        <v>44173.628473726851</v>
      </c>
      <c r="B27419" s="318">
        <v>42475.42</v>
      </c>
      <c r="C27419" s="318">
        <f t="shared" si="626"/>
        <v>0.22799999999551801</v>
      </c>
      <c r="D27419" s="419">
        <f t="shared" si="627"/>
        <v>0.11399999999775901</v>
      </c>
      <c r="H27419" s="406"/>
      <c r="J27419" s="82">
        <v>29</v>
      </c>
      <c r="K27419" s="321">
        <v>4</v>
      </c>
    </row>
    <row r="27420" spans="1:11" x14ac:dyDescent="0.3">
      <c r="A27420" s="341">
        <v>44173.670140451388</v>
      </c>
      <c r="B27420" s="318">
        <v>42475.64</v>
      </c>
      <c r="C27420" s="318">
        <f t="shared" si="626"/>
        <v>0.22000000000116415</v>
      </c>
      <c r="D27420" s="419">
        <f t="shared" si="627"/>
        <v>0.11000000000058208</v>
      </c>
      <c r="H27420" s="406"/>
      <c r="J27420" s="82">
        <v>30</v>
      </c>
      <c r="K27420" s="391">
        <v>1</v>
      </c>
    </row>
    <row r="27421" spans="1:11" x14ac:dyDescent="0.3">
      <c r="A27421" s="341">
        <v>44173.711807175925</v>
      </c>
      <c r="B27421" s="318">
        <v>42475.868999999999</v>
      </c>
      <c r="C27421" s="318">
        <f t="shared" si="626"/>
        <v>0.22899999999935972</v>
      </c>
      <c r="D27421" s="419">
        <f t="shared" si="627"/>
        <v>0.11449999999967986</v>
      </c>
      <c r="H27421" s="406"/>
      <c r="J27421" s="82">
        <v>31</v>
      </c>
      <c r="K27421" s="319">
        <v>2</v>
      </c>
    </row>
    <row r="27422" spans="1:11" x14ac:dyDescent="0.3">
      <c r="A27422" s="341">
        <v>44173.753473900462</v>
      </c>
      <c r="B27422" s="318">
        <v>42476.101000000002</v>
      </c>
      <c r="C27422" s="318">
        <f t="shared" si="626"/>
        <v>0.23200000000360887</v>
      </c>
      <c r="D27422" s="419">
        <f t="shared" si="627"/>
        <v>0.11600000000180444</v>
      </c>
      <c r="H27422" s="406"/>
      <c r="J27422" s="82">
        <v>32</v>
      </c>
      <c r="K27422" s="320">
        <v>3</v>
      </c>
    </row>
    <row r="27423" spans="1:11" x14ac:dyDescent="0.3">
      <c r="A27423" s="341">
        <v>44173.795140624999</v>
      </c>
      <c r="B27423" s="318">
        <v>42476.326999999997</v>
      </c>
      <c r="C27423" s="318">
        <f t="shared" si="626"/>
        <v>0.22599999999511056</v>
      </c>
      <c r="D27423" s="419">
        <f t="shared" si="627"/>
        <v>0.11299999999755528</v>
      </c>
      <c r="H27423" s="406"/>
      <c r="J27423" s="82">
        <v>33</v>
      </c>
      <c r="K27423" s="321">
        <v>4</v>
      </c>
    </row>
    <row r="27424" spans="1:11" x14ac:dyDescent="0.3">
      <c r="A27424" s="341">
        <v>44173.836807349537</v>
      </c>
      <c r="B27424" s="318">
        <v>42476.55</v>
      </c>
      <c r="C27424" s="318">
        <f t="shared" si="626"/>
        <v>0.22300000000541331</v>
      </c>
      <c r="D27424" s="419">
        <f t="shared" si="627"/>
        <v>0.11150000000270666</v>
      </c>
      <c r="H27424" s="406"/>
      <c r="J27424" s="82">
        <v>34</v>
      </c>
      <c r="K27424" s="391">
        <v>1</v>
      </c>
    </row>
    <row r="27425" spans="1:11" x14ac:dyDescent="0.3">
      <c r="A27425" s="341">
        <v>44173.878474074074</v>
      </c>
      <c r="B27425" s="318">
        <v>42476.771000000001</v>
      </c>
      <c r="C27425" s="318">
        <f t="shared" si="626"/>
        <v>0.2209999999977299</v>
      </c>
      <c r="D27425" s="419">
        <f t="shared" si="627"/>
        <v>0.11049999999886495</v>
      </c>
      <c r="H27425" s="406"/>
      <c r="J27425" s="82">
        <v>35</v>
      </c>
      <c r="K27425" s="319">
        <v>2</v>
      </c>
    </row>
    <row r="27426" spans="1:11" x14ac:dyDescent="0.3">
      <c r="A27426" s="341">
        <v>44173.920140798611</v>
      </c>
      <c r="B27426" s="318">
        <v>42477.002</v>
      </c>
      <c r="C27426" s="318">
        <f t="shared" si="626"/>
        <v>0.23099999999976717</v>
      </c>
      <c r="D27426" s="419">
        <f t="shared" si="627"/>
        <v>0.11549999999988358</v>
      </c>
      <c r="H27426" s="406"/>
      <c r="J27426" s="82">
        <v>36</v>
      </c>
      <c r="K27426" s="320">
        <v>3</v>
      </c>
    </row>
    <row r="27427" spans="1:11" x14ac:dyDescent="0.3">
      <c r="A27427" s="341">
        <v>44173.961807523148</v>
      </c>
      <c r="B27427" s="318">
        <v>42477.23</v>
      </c>
      <c r="C27427" s="318">
        <f t="shared" si="626"/>
        <v>0.22800000000279397</v>
      </c>
      <c r="D27427" s="419">
        <f t="shared" si="627"/>
        <v>0.11400000000139698</v>
      </c>
      <c r="E27427" s="336">
        <f>SUM(C27404:C27427)*7.4805194805</f>
        <v>41.382233766174764</v>
      </c>
      <c r="F27427" s="324">
        <f>AVERAGE(D27404:D27427)</f>
        <v>0.11525000000013581</v>
      </c>
      <c r="G27427" s="324">
        <f>_xlfn.STDEV.S(D27404:D27427)</f>
        <v>3.2604347534588422E-3</v>
      </c>
      <c r="H27427" s="406"/>
      <c r="J27427" s="82">
        <v>37</v>
      </c>
      <c r="K27427" s="321">
        <v>4</v>
      </c>
    </row>
    <row r="27428" spans="1:11" x14ac:dyDescent="0.3">
      <c r="A27428" s="341">
        <v>44174.003474247686</v>
      </c>
      <c r="B27428" s="318">
        <v>42477.451999999997</v>
      </c>
      <c r="C27428" s="318">
        <f t="shared" si="626"/>
        <v>0.22199999999429565</v>
      </c>
      <c r="D27428" s="419">
        <f t="shared" si="627"/>
        <v>0.11099999999714782</v>
      </c>
      <c r="H27428" s="406"/>
      <c r="J27428" s="82">
        <v>38</v>
      </c>
      <c r="K27428" s="391">
        <v>1</v>
      </c>
    </row>
    <row r="27429" spans="1:11" x14ac:dyDescent="0.3">
      <c r="A27429" s="341">
        <v>44174.045140972223</v>
      </c>
      <c r="B27429" s="318">
        <v>42477.678999999996</v>
      </c>
      <c r="C27429" s="318">
        <f t="shared" si="626"/>
        <v>0.22699999999895226</v>
      </c>
      <c r="D27429" s="419">
        <f t="shared" si="627"/>
        <v>0.11349999999947613</v>
      </c>
      <c r="H27429" s="406"/>
      <c r="J27429" s="82">
        <v>39</v>
      </c>
      <c r="K27429" s="319">
        <v>2</v>
      </c>
    </row>
    <row r="27430" spans="1:11" x14ac:dyDescent="0.3">
      <c r="A27430" s="341">
        <v>44174.08680769676</v>
      </c>
      <c r="B27430" s="318">
        <v>42477.908000000003</v>
      </c>
      <c r="C27430" s="318">
        <f t="shared" si="626"/>
        <v>0.22900000000663567</v>
      </c>
      <c r="D27430" s="419">
        <f t="shared" si="627"/>
        <v>0.11450000000331784</v>
      </c>
      <c r="H27430" s="406"/>
      <c r="J27430" s="82">
        <v>40</v>
      </c>
      <c r="K27430" s="320">
        <v>3</v>
      </c>
    </row>
    <row r="27431" spans="1:11" x14ac:dyDescent="0.3">
      <c r="A27431" s="341">
        <v>44174.128474421297</v>
      </c>
      <c r="B27431" s="318">
        <v>42478.144999999997</v>
      </c>
      <c r="C27431" s="318">
        <f t="shared" si="626"/>
        <v>0.23699999999371357</v>
      </c>
      <c r="D27431" s="419">
        <f t="shared" si="627"/>
        <v>0.11849999999685679</v>
      </c>
      <c r="H27431" s="406"/>
      <c r="J27431" s="82">
        <v>41</v>
      </c>
      <c r="K27431" s="321">
        <v>4</v>
      </c>
    </row>
    <row r="27432" spans="1:11" x14ac:dyDescent="0.3">
      <c r="A27432" s="341">
        <v>44174.170141145834</v>
      </c>
      <c r="B27432" s="318">
        <v>42478.381000000001</v>
      </c>
      <c r="C27432" s="318">
        <f t="shared" si="626"/>
        <v>0.23600000000442378</v>
      </c>
      <c r="D27432" s="419">
        <f t="shared" si="627"/>
        <v>0.11800000000221189</v>
      </c>
      <c r="H27432" s="406"/>
      <c r="J27432" s="82">
        <v>42</v>
      </c>
      <c r="K27432" s="391">
        <v>1</v>
      </c>
    </row>
    <row r="27433" spans="1:11" x14ac:dyDescent="0.3">
      <c r="A27433" s="341">
        <v>44174.211807870372</v>
      </c>
      <c r="B27433" s="318">
        <v>42478.618000000002</v>
      </c>
      <c r="C27433" s="318">
        <f t="shared" si="626"/>
        <v>0.23700000000098953</v>
      </c>
      <c r="D27433" s="419">
        <f t="shared" si="627"/>
        <v>0.11850000000049477</v>
      </c>
      <c r="H27433" s="406"/>
      <c r="J27433" s="82">
        <v>43</v>
      </c>
      <c r="K27433" s="319">
        <v>2</v>
      </c>
    </row>
    <row r="27434" spans="1:11" x14ac:dyDescent="0.3">
      <c r="A27434" s="341">
        <v>44174.253474594909</v>
      </c>
      <c r="B27434" s="318">
        <v>42478.847999999998</v>
      </c>
      <c r="C27434" s="318">
        <f t="shared" si="626"/>
        <v>0.22999999999592546</v>
      </c>
      <c r="D27434" s="419">
        <f t="shared" si="627"/>
        <v>0.11499999999796273</v>
      </c>
      <c r="H27434" s="406"/>
      <c r="J27434" s="82">
        <v>44</v>
      </c>
      <c r="K27434" s="320">
        <v>3</v>
      </c>
    </row>
    <row r="27435" spans="1:11" x14ac:dyDescent="0.3">
      <c r="A27435" s="341">
        <v>44174.295141319446</v>
      </c>
      <c r="B27435" s="318">
        <v>42479.088000000003</v>
      </c>
      <c r="C27435" s="318">
        <f t="shared" si="626"/>
        <v>0.24000000000523869</v>
      </c>
      <c r="D27435" s="419">
        <f t="shared" si="627"/>
        <v>0.12000000000261934</v>
      </c>
      <c r="H27435" s="406"/>
      <c r="J27435" s="82">
        <v>45</v>
      </c>
      <c r="K27435" s="321">
        <v>4</v>
      </c>
    </row>
    <row r="27436" spans="1:11" x14ac:dyDescent="0.3">
      <c r="A27436" s="341">
        <v>44174.336808043983</v>
      </c>
      <c r="B27436" s="318">
        <v>42479.322</v>
      </c>
      <c r="C27436" s="318">
        <f t="shared" si="626"/>
        <v>0.23399999999674037</v>
      </c>
      <c r="D27436" s="419">
        <f t="shared" si="627"/>
        <v>0.11699999999837019</v>
      </c>
      <c r="H27436" s="406"/>
      <c r="J27436" s="82">
        <v>46</v>
      </c>
      <c r="K27436" s="391">
        <v>1</v>
      </c>
    </row>
    <row r="27437" spans="1:11" x14ac:dyDescent="0.3">
      <c r="A27437" s="341">
        <v>44174.37847476852</v>
      </c>
      <c r="B27437" s="318">
        <v>42479.561000000002</v>
      </c>
      <c r="C27437" s="318">
        <f t="shared" si="626"/>
        <v>0.23900000000139698</v>
      </c>
      <c r="D27437" s="419">
        <f t="shared" si="627"/>
        <v>0.11950000000069849</v>
      </c>
      <c r="H27437" s="406"/>
      <c r="J27437" s="82">
        <v>47</v>
      </c>
      <c r="K27437" s="319">
        <v>2</v>
      </c>
    </row>
    <row r="27438" spans="1:11" x14ac:dyDescent="0.3">
      <c r="A27438" s="341">
        <v>44174.420141493058</v>
      </c>
      <c r="B27438" s="318">
        <v>42479.790999999997</v>
      </c>
      <c r="C27438" s="318">
        <f t="shared" si="626"/>
        <v>0.22999999999592546</v>
      </c>
      <c r="D27438" s="419">
        <f t="shared" si="627"/>
        <v>0.11499999999796273</v>
      </c>
      <c r="H27438" s="406"/>
      <c r="J27438" s="82">
        <v>48</v>
      </c>
      <c r="K27438" s="320">
        <v>3</v>
      </c>
    </row>
    <row r="27439" spans="1:11" x14ac:dyDescent="0.3">
      <c r="A27439" s="341">
        <v>44174.461808217595</v>
      </c>
      <c r="B27439" s="318">
        <v>42480.021000000001</v>
      </c>
      <c r="C27439" s="318">
        <f t="shared" si="626"/>
        <v>0.23000000000320142</v>
      </c>
      <c r="D27439" s="419">
        <f t="shared" si="627"/>
        <v>0.11500000000160071</v>
      </c>
      <c r="H27439" s="406"/>
      <c r="J27439" s="82">
        <v>49</v>
      </c>
      <c r="K27439" s="321">
        <v>4</v>
      </c>
    </row>
    <row r="27440" spans="1:11" x14ac:dyDescent="0.3">
      <c r="A27440" s="341">
        <v>44174.503474942132</v>
      </c>
      <c r="B27440" s="318">
        <v>42480.258000000002</v>
      </c>
      <c r="C27440" s="318">
        <f t="shared" si="626"/>
        <v>0.23700000000098953</v>
      </c>
      <c r="D27440" s="419">
        <f t="shared" si="627"/>
        <v>0.11850000000049477</v>
      </c>
      <c r="H27440" s="406"/>
      <c r="J27440" s="82">
        <v>50</v>
      </c>
      <c r="K27440" s="391">
        <v>1</v>
      </c>
    </row>
    <row r="27441" spans="1:11" x14ac:dyDescent="0.3">
      <c r="A27441" s="341">
        <v>44174.545141666669</v>
      </c>
      <c r="B27441" s="318">
        <v>42480.49</v>
      </c>
      <c r="C27441" s="318">
        <f t="shared" si="626"/>
        <v>0.23199999999633292</v>
      </c>
      <c r="D27441" s="419">
        <f t="shared" si="627"/>
        <v>0.11599999999816646</v>
      </c>
      <c r="H27441" s="406"/>
      <c r="J27441" s="82">
        <v>51</v>
      </c>
      <c r="K27441" s="319">
        <v>2</v>
      </c>
    </row>
    <row r="27442" spans="1:11" x14ac:dyDescent="0.3">
      <c r="A27442" s="341">
        <v>44174.586808391206</v>
      </c>
      <c r="B27442" s="318">
        <v>42480.713000000003</v>
      </c>
      <c r="C27442" s="318">
        <f t="shared" si="626"/>
        <v>0.22300000000541331</v>
      </c>
      <c r="D27442" s="419">
        <f t="shared" si="627"/>
        <v>0.11150000000270666</v>
      </c>
      <c r="H27442" s="406"/>
      <c r="J27442" s="82">
        <v>52</v>
      </c>
      <c r="K27442" s="320">
        <v>3</v>
      </c>
    </row>
    <row r="27443" spans="1:11" x14ac:dyDescent="0.3">
      <c r="A27443" s="341">
        <v>44174.628475115744</v>
      </c>
      <c r="B27443" s="318">
        <v>42480.947999999997</v>
      </c>
      <c r="C27443" s="318">
        <f t="shared" si="626"/>
        <v>0.23499999999330612</v>
      </c>
      <c r="D27443" s="419">
        <f t="shared" si="627"/>
        <v>0.11749999999665306</v>
      </c>
      <c r="H27443" s="406"/>
      <c r="J27443" s="82">
        <v>53</v>
      </c>
      <c r="K27443" s="321">
        <v>4</v>
      </c>
    </row>
    <row r="27444" spans="1:11" x14ac:dyDescent="0.3">
      <c r="A27444" s="341">
        <v>44174.670141840281</v>
      </c>
      <c r="B27444" s="318">
        <v>42481.180999999997</v>
      </c>
      <c r="C27444" s="318">
        <f t="shared" si="626"/>
        <v>0.23300000000017462</v>
      </c>
      <c r="D27444" s="419">
        <f t="shared" si="627"/>
        <v>0.11650000000008731</v>
      </c>
      <c r="H27444" s="406"/>
      <c r="J27444" s="82">
        <v>54</v>
      </c>
      <c r="K27444" s="391">
        <v>1</v>
      </c>
    </row>
    <row r="27445" spans="1:11" x14ac:dyDescent="0.3">
      <c r="A27445" s="341">
        <v>44174.711808564818</v>
      </c>
      <c r="B27445" s="318">
        <v>42481.413</v>
      </c>
      <c r="C27445" s="318">
        <f t="shared" si="626"/>
        <v>0.23200000000360887</v>
      </c>
      <c r="D27445" s="419">
        <f t="shared" si="627"/>
        <v>0.11600000000180444</v>
      </c>
      <c r="H27445" s="406"/>
      <c r="J27445" s="82">
        <v>55</v>
      </c>
      <c r="K27445" s="319">
        <v>2</v>
      </c>
    </row>
    <row r="27446" spans="1:11" x14ac:dyDescent="0.3">
      <c r="A27446" s="341">
        <v>44174.753475289355</v>
      </c>
      <c r="B27446" s="318">
        <v>42481.637999999999</v>
      </c>
      <c r="C27446" s="318">
        <f t="shared" si="626"/>
        <v>0.22499999999854481</v>
      </c>
      <c r="D27446" s="419">
        <f t="shared" si="627"/>
        <v>0.1124999999992724</v>
      </c>
      <c r="H27446" s="406"/>
      <c r="J27446" s="82">
        <v>56</v>
      </c>
      <c r="K27446" s="320">
        <v>3</v>
      </c>
    </row>
    <row r="27447" spans="1:11" x14ac:dyDescent="0.3">
      <c r="A27447" s="341">
        <v>44174.795142013892</v>
      </c>
      <c r="B27447" s="318">
        <v>42481.851999999999</v>
      </c>
      <c r="C27447" s="318">
        <f t="shared" si="626"/>
        <v>0.21399999999994179</v>
      </c>
      <c r="D27447" s="419">
        <f t="shared" si="627"/>
        <v>0.1069999999999709</v>
      </c>
      <c r="H27447" s="406"/>
      <c r="J27447" s="82">
        <v>57</v>
      </c>
      <c r="K27447" s="321">
        <v>4</v>
      </c>
    </row>
    <row r="27448" spans="1:11" x14ac:dyDescent="0.3">
      <c r="A27448" s="341">
        <v>44174.836808738422</v>
      </c>
      <c r="B27448" s="318">
        <v>42482.088000000003</v>
      </c>
      <c r="C27448" s="318">
        <f t="shared" si="626"/>
        <v>0.23600000000442378</v>
      </c>
      <c r="D27448" s="419">
        <f t="shared" si="627"/>
        <v>0.11800000000221189</v>
      </c>
      <c r="H27448" s="406"/>
      <c r="J27448" s="82">
        <v>58</v>
      </c>
      <c r="K27448" s="391">
        <v>1</v>
      </c>
    </row>
    <row r="27449" spans="1:11" x14ac:dyDescent="0.3">
      <c r="A27449" s="341">
        <v>44174.87847546296</v>
      </c>
      <c r="B27449" s="318">
        <v>42482.319000000003</v>
      </c>
      <c r="C27449" s="318">
        <f t="shared" si="626"/>
        <v>0.23099999999976717</v>
      </c>
      <c r="D27449" s="419">
        <f t="shared" si="627"/>
        <v>0.11549999999988358</v>
      </c>
      <c r="H27449" s="406"/>
      <c r="J27449" s="82">
        <v>59</v>
      </c>
      <c r="K27449" s="319">
        <v>2</v>
      </c>
    </row>
    <row r="27450" spans="1:11" x14ac:dyDescent="0.3">
      <c r="A27450" s="341">
        <v>44174.920142187497</v>
      </c>
      <c r="B27450" s="318">
        <v>42482.542000000001</v>
      </c>
      <c r="C27450" s="318">
        <f t="shared" si="626"/>
        <v>0.22299999999813735</v>
      </c>
      <c r="D27450" s="419">
        <f t="shared" si="627"/>
        <v>0.11149999999906868</v>
      </c>
      <c r="H27450" s="406"/>
      <c r="J27450" s="82">
        <v>60</v>
      </c>
      <c r="K27450" s="320">
        <v>3</v>
      </c>
    </row>
    <row r="27451" spans="1:11" x14ac:dyDescent="0.3">
      <c r="A27451" s="341">
        <v>44174.961808912034</v>
      </c>
      <c r="B27451" s="318">
        <v>42482.76</v>
      </c>
      <c r="C27451" s="318">
        <f t="shared" si="626"/>
        <v>0.2180000000007567</v>
      </c>
      <c r="D27451" s="419">
        <f t="shared" si="627"/>
        <v>0.10900000000037835</v>
      </c>
      <c r="E27451" s="336">
        <f>SUM(C27428:C27451)*7.4805194805</f>
        <v>41.367272727156291</v>
      </c>
      <c r="F27451" s="324">
        <f>AVERAGE(D27428:D27451)</f>
        <v>0.11520833333330908</v>
      </c>
      <c r="G27451" s="324">
        <f>_xlfn.STDEV.S(D27428:D27451)</f>
        <v>3.3812676640224176E-3</v>
      </c>
      <c r="H27451" s="406"/>
      <c r="J27451" s="82">
        <v>61</v>
      </c>
      <c r="K27451" s="321">
        <v>4</v>
      </c>
    </row>
    <row r="27452" spans="1:11" x14ac:dyDescent="0.3">
      <c r="A27452" s="341">
        <v>44175.003475636571</v>
      </c>
      <c r="B27452" s="318">
        <v>42482.991999999998</v>
      </c>
      <c r="C27452" s="318">
        <f t="shared" si="626"/>
        <v>0.23199999999633292</v>
      </c>
      <c r="D27452" s="419">
        <f t="shared" si="627"/>
        <v>0.11599999999816646</v>
      </c>
      <c r="H27452" s="406"/>
      <c r="J27452" s="82">
        <v>62</v>
      </c>
      <c r="K27452" s="391">
        <v>1</v>
      </c>
    </row>
    <row r="27453" spans="1:11" x14ac:dyDescent="0.3">
      <c r="A27453" s="341">
        <v>44175.045142361108</v>
      </c>
      <c r="B27453" s="318">
        <v>42483.23</v>
      </c>
      <c r="C27453" s="318">
        <f t="shared" si="626"/>
        <v>0.23800000000483124</v>
      </c>
      <c r="D27453" s="419">
        <f t="shared" si="627"/>
        <v>0.11900000000241562</v>
      </c>
      <c r="H27453" s="406"/>
      <c r="J27453" s="82">
        <v>63</v>
      </c>
      <c r="K27453" s="319">
        <v>2</v>
      </c>
    </row>
    <row r="27454" spans="1:11" x14ac:dyDescent="0.3">
      <c r="A27454" s="341">
        <v>44175.086809085646</v>
      </c>
      <c r="B27454" s="318">
        <v>42483.457999999999</v>
      </c>
      <c r="C27454" s="318">
        <f t="shared" si="626"/>
        <v>0.22799999999551801</v>
      </c>
      <c r="D27454" s="419">
        <f t="shared" si="627"/>
        <v>0.11399999999775901</v>
      </c>
      <c r="H27454" s="406"/>
      <c r="J27454" s="82">
        <v>64</v>
      </c>
      <c r="K27454" s="320">
        <v>3</v>
      </c>
    </row>
    <row r="27455" spans="1:11" x14ac:dyDescent="0.3">
      <c r="A27455" s="341">
        <v>44175.128475810183</v>
      </c>
      <c r="B27455" s="318">
        <v>42483.678999999996</v>
      </c>
      <c r="C27455" s="318">
        <f t="shared" si="626"/>
        <v>0.2209999999977299</v>
      </c>
      <c r="D27455" s="419">
        <f t="shared" si="627"/>
        <v>0.11049999999886495</v>
      </c>
      <c r="H27455" s="406"/>
      <c r="J27455" s="82">
        <v>65</v>
      </c>
      <c r="K27455" s="321">
        <v>4</v>
      </c>
    </row>
    <row r="27456" spans="1:11" x14ac:dyDescent="0.3">
      <c r="A27456" s="341">
        <v>44175.17014253472</v>
      </c>
      <c r="B27456" s="318">
        <v>42483.913</v>
      </c>
      <c r="C27456" s="318">
        <f t="shared" si="626"/>
        <v>0.23400000000401633</v>
      </c>
      <c r="D27456" s="419">
        <f t="shared" si="627"/>
        <v>0.11700000000200816</v>
      </c>
      <c r="H27456" s="406"/>
      <c r="J27456" s="82">
        <v>66</v>
      </c>
      <c r="K27456" s="391">
        <v>1</v>
      </c>
    </row>
    <row r="27457" spans="1:12" x14ac:dyDescent="0.3">
      <c r="A27457" s="341">
        <v>44175.211809259257</v>
      </c>
      <c r="B27457" s="318">
        <v>42484.160000000003</v>
      </c>
      <c r="C27457" s="318">
        <f t="shared" si="626"/>
        <v>0.2470000000030268</v>
      </c>
      <c r="D27457" s="419">
        <f t="shared" si="627"/>
        <v>0.1235000000015134</v>
      </c>
      <c r="H27457" s="406"/>
      <c r="J27457" s="82">
        <v>67</v>
      </c>
      <c r="K27457" s="319">
        <v>2</v>
      </c>
    </row>
    <row r="27458" spans="1:12" x14ac:dyDescent="0.3">
      <c r="A27458" s="341">
        <v>44175.253475983794</v>
      </c>
      <c r="B27458" s="318">
        <v>42484.396999999997</v>
      </c>
      <c r="C27458" s="318">
        <f t="shared" si="626"/>
        <v>0.23699999999371357</v>
      </c>
      <c r="D27458" s="419">
        <f t="shared" si="627"/>
        <v>0.11849999999685679</v>
      </c>
      <c r="H27458" s="406"/>
      <c r="J27458" s="82">
        <v>68</v>
      </c>
      <c r="K27458" s="320">
        <v>3</v>
      </c>
    </row>
    <row r="27459" spans="1:12" x14ac:dyDescent="0.3">
      <c r="A27459" s="341">
        <v>44175.295142708332</v>
      </c>
      <c r="B27459" s="318">
        <v>42484.622000000003</v>
      </c>
      <c r="C27459" s="318">
        <f t="shared" si="626"/>
        <v>0.22500000000582077</v>
      </c>
      <c r="D27459" s="419">
        <f t="shared" si="627"/>
        <v>0.11250000000291038</v>
      </c>
      <c r="H27459" s="406"/>
      <c r="J27459" s="82">
        <v>69</v>
      </c>
      <c r="K27459" s="321">
        <v>4</v>
      </c>
    </row>
    <row r="27460" spans="1:12" x14ac:dyDescent="0.3">
      <c r="A27460" s="341">
        <v>44175.336809432869</v>
      </c>
      <c r="B27460" s="318">
        <v>42484.858</v>
      </c>
      <c r="C27460" s="318">
        <f t="shared" si="626"/>
        <v>0.23599999999714782</v>
      </c>
      <c r="D27460" s="419">
        <f t="shared" si="627"/>
        <v>0.11799999999857391</v>
      </c>
      <c r="H27460" s="406"/>
      <c r="J27460" s="82">
        <v>70</v>
      </c>
      <c r="K27460" s="391">
        <v>1</v>
      </c>
    </row>
    <row r="27461" spans="1:12" x14ac:dyDescent="0.3">
      <c r="A27461" s="341">
        <v>44175.378476157406</v>
      </c>
      <c r="B27461" s="318">
        <v>42485.099000000002</v>
      </c>
      <c r="C27461" s="318">
        <f t="shared" si="626"/>
        <v>0.24100000000180444</v>
      </c>
      <c r="D27461" s="419">
        <f t="shared" si="627"/>
        <v>0.12050000000090222</v>
      </c>
      <c r="H27461" s="406"/>
      <c r="J27461" s="82">
        <v>71</v>
      </c>
      <c r="K27461" s="319">
        <v>2</v>
      </c>
    </row>
    <row r="27462" spans="1:12" x14ac:dyDescent="0.3">
      <c r="A27462" s="341">
        <v>44175.420142881943</v>
      </c>
      <c r="B27462" s="318">
        <v>42485.332999999999</v>
      </c>
      <c r="C27462" s="318">
        <f t="shared" si="626"/>
        <v>0.23399999999674037</v>
      </c>
      <c r="D27462" s="419">
        <f t="shared" si="627"/>
        <v>0.11699999999837019</v>
      </c>
      <c r="H27462" s="406"/>
      <c r="J27462" s="82">
        <v>72</v>
      </c>
      <c r="K27462" s="320">
        <v>3</v>
      </c>
    </row>
    <row r="27463" spans="1:12" x14ac:dyDescent="0.3">
      <c r="A27463" s="341">
        <v>44175.461809606481</v>
      </c>
      <c r="B27463" s="318">
        <v>42485.561999999998</v>
      </c>
      <c r="C27463" s="318">
        <f t="shared" si="626"/>
        <v>0.22899999999935972</v>
      </c>
      <c r="D27463" s="419">
        <f t="shared" si="627"/>
        <v>0.11449999999967986</v>
      </c>
      <c r="H27463" s="406"/>
      <c r="J27463" s="82">
        <v>73</v>
      </c>
      <c r="K27463" s="321">
        <v>4</v>
      </c>
    </row>
    <row r="27464" spans="1:12" x14ac:dyDescent="0.3">
      <c r="A27464" s="341">
        <v>44175.503476331018</v>
      </c>
      <c r="B27464" s="318">
        <v>42485.788</v>
      </c>
      <c r="C27464" s="318">
        <f t="shared" si="626"/>
        <v>0.22600000000238651</v>
      </c>
      <c r="D27464" s="419">
        <f t="shared" si="627"/>
        <v>0.11300000000119326</v>
      </c>
      <c r="H27464" s="406"/>
      <c r="J27464" s="82">
        <v>74</v>
      </c>
      <c r="K27464" s="391">
        <v>1</v>
      </c>
    </row>
    <row r="27465" spans="1:12" x14ac:dyDescent="0.3">
      <c r="A27465" s="341">
        <v>44175.545143055555</v>
      </c>
      <c r="B27465" s="318">
        <v>42486.027000000002</v>
      </c>
      <c r="C27465" s="318">
        <f t="shared" si="626"/>
        <v>0.23900000000139698</v>
      </c>
      <c r="D27465" s="419">
        <f t="shared" si="627"/>
        <v>0.11950000000069849</v>
      </c>
      <c r="H27465" s="406"/>
      <c r="J27465" s="82">
        <v>75</v>
      </c>
      <c r="K27465" s="319">
        <v>2</v>
      </c>
    </row>
    <row r="27466" spans="1:12" x14ac:dyDescent="0.3">
      <c r="A27466" s="341">
        <v>44175.586809780092</v>
      </c>
      <c r="B27466" s="318">
        <v>42486.262000000002</v>
      </c>
      <c r="C27466" s="318">
        <f t="shared" si="626"/>
        <v>0.23500000000058208</v>
      </c>
      <c r="D27466" s="419">
        <f t="shared" si="627"/>
        <v>0.11750000000029104</v>
      </c>
      <c r="H27466" s="406"/>
      <c r="J27466" s="82">
        <v>76</v>
      </c>
      <c r="K27466" s="320">
        <v>3</v>
      </c>
    </row>
    <row r="27467" spans="1:12" x14ac:dyDescent="0.3">
      <c r="A27467" s="341">
        <v>44175.628476504629</v>
      </c>
      <c r="B27467" s="318">
        <v>42486.487999999998</v>
      </c>
      <c r="C27467" s="318">
        <f t="shared" si="626"/>
        <v>0.22599999999511056</v>
      </c>
      <c r="D27467" s="419">
        <f t="shared" si="627"/>
        <v>0.11299999999755528</v>
      </c>
      <c r="H27467" s="406"/>
      <c r="J27467" s="82">
        <v>77</v>
      </c>
      <c r="K27467" s="321">
        <v>4</v>
      </c>
    </row>
    <row r="27468" spans="1:12" x14ac:dyDescent="0.3">
      <c r="A27468" s="341">
        <v>44175.670143229167</v>
      </c>
      <c r="B27468" s="318">
        <v>42486.707999999999</v>
      </c>
      <c r="C27468" s="318">
        <f t="shared" si="626"/>
        <v>0.22000000000116415</v>
      </c>
      <c r="D27468" s="419">
        <f t="shared" si="627"/>
        <v>0.11000000000058208</v>
      </c>
      <c r="H27468" s="406"/>
      <c r="J27468" s="82">
        <v>78</v>
      </c>
      <c r="K27468" s="391">
        <v>1</v>
      </c>
    </row>
    <row r="27469" spans="1:12" x14ac:dyDescent="0.3">
      <c r="A27469" s="341">
        <v>44175.711809953704</v>
      </c>
      <c r="B27469" s="318">
        <v>42486.94</v>
      </c>
      <c r="C27469" s="318">
        <f t="shared" ref="C27469:C27555" si="628">B27469-B27468</f>
        <v>0.23200000000360887</v>
      </c>
      <c r="D27469" s="419">
        <f t="shared" si="627"/>
        <v>0.11600000000180444</v>
      </c>
      <c r="H27469" s="406"/>
      <c r="J27469" s="82">
        <v>79</v>
      </c>
      <c r="K27469" s="319">
        <v>2</v>
      </c>
    </row>
    <row r="27470" spans="1:12" x14ac:dyDescent="0.3">
      <c r="A27470" s="341">
        <v>44175.752083333333</v>
      </c>
      <c r="B27470" s="318">
        <v>42487.175999999999</v>
      </c>
      <c r="C27470" s="318">
        <f t="shared" si="628"/>
        <v>0.23599999999714782</v>
      </c>
      <c r="D27470" s="419">
        <f t="shared" ref="D27470:D27556" si="629">C27470/2</f>
        <v>0.11799999999857391</v>
      </c>
      <c r="H27470" s="406"/>
      <c r="J27470" s="82">
        <v>1</v>
      </c>
      <c r="K27470" s="320">
        <v>3</v>
      </c>
      <c r="L27470" s="54" t="s">
        <v>313</v>
      </c>
    </row>
    <row r="27471" spans="1:12" x14ac:dyDescent="0.3">
      <c r="A27471" s="341">
        <v>44175.793749999997</v>
      </c>
      <c r="B27471" s="318">
        <v>42487.4</v>
      </c>
      <c r="C27471" s="318">
        <f t="shared" si="628"/>
        <v>0.22400000000197906</v>
      </c>
      <c r="D27471" s="419">
        <f t="shared" si="629"/>
        <v>0.11200000000098953</v>
      </c>
      <c r="H27471" s="406"/>
      <c r="J27471" s="82">
        <v>2</v>
      </c>
      <c r="K27471" s="321">
        <v>4</v>
      </c>
    </row>
    <row r="27472" spans="1:12" x14ac:dyDescent="0.3">
      <c r="A27472" s="341">
        <v>44175.835416666669</v>
      </c>
      <c r="B27472" s="318">
        <v>42487.62</v>
      </c>
      <c r="C27472" s="318">
        <f t="shared" si="628"/>
        <v>0.22000000000116415</v>
      </c>
      <c r="D27472" s="419">
        <f t="shared" si="629"/>
        <v>0.11000000000058208</v>
      </c>
      <c r="H27472" s="406"/>
      <c r="J27472" s="82">
        <v>3</v>
      </c>
      <c r="K27472" s="391">
        <v>1</v>
      </c>
    </row>
    <row r="27473" spans="1:11" x14ac:dyDescent="0.3">
      <c r="A27473" s="341">
        <v>44175.877083333333</v>
      </c>
      <c r="B27473" s="318">
        <v>42487.847000000002</v>
      </c>
      <c r="C27473" s="318">
        <f t="shared" si="628"/>
        <v>0.22699999999895226</v>
      </c>
      <c r="D27473" s="419">
        <f t="shared" si="629"/>
        <v>0.11349999999947613</v>
      </c>
      <c r="H27473" s="406"/>
      <c r="J27473" s="82">
        <v>4</v>
      </c>
      <c r="K27473" s="319">
        <v>2</v>
      </c>
    </row>
    <row r="27474" spans="1:11" x14ac:dyDescent="0.3">
      <c r="A27474" s="341">
        <v>44175.918749942131</v>
      </c>
      <c r="B27474" s="318">
        <v>42488.076999999997</v>
      </c>
      <c r="C27474" s="318">
        <f t="shared" si="628"/>
        <v>0.22999999999592546</v>
      </c>
      <c r="D27474" s="419">
        <f t="shared" si="629"/>
        <v>0.11499999999796273</v>
      </c>
      <c r="H27474" s="406"/>
      <c r="J27474" s="82">
        <v>5</v>
      </c>
      <c r="K27474" s="320">
        <v>3</v>
      </c>
    </row>
    <row r="27475" spans="1:11" x14ac:dyDescent="0.3">
      <c r="A27475" s="341">
        <v>44175.960416608796</v>
      </c>
      <c r="B27475" s="318">
        <v>42488.3</v>
      </c>
      <c r="C27475" s="318">
        <f t="shared" si="628"/>
        <v>0.22300000000541331</v>
      </c>
      <c r="D27475" s="419">
        <f t="shared" si="629"/>
        <v>0.11150000000270666</v>
      </c>
      <c r="E27475" s="336">
        <f>SUM(C27452:C27475)*7.4805194805</f>
        <v>41.442077921976534</v>
      </c>
      <c r="F27475" s="324">
        <f>AVERAGE(D27452:D27475)</f>
        <v>0.11541666666668486</v>
      </c>
      <c r="G27475" s="324">
        <f>_xlfn.STDEV.S(D27452:D27475)</f>
        <v>3.5529126650663597E-3</v>
      </c>
      <c r="H27475" s="406"/>
      <c r="J27475" s="82">
        <v>6</v>
      </c>
      <c r="K27475" s="321">
        <v>4</v>
      </c>
    </row>
    <row r="27476" spans="1:11" x14ac:dyDescent="0.3">
      <c r="A27476" s="341">
        <v>44176.00208327546</v>
      </c>
      <c r="B27476" s="318">
        <v>42488.527999999998</v>
      </c>
      <c r="C27476" s="318">
        <f t="shared" si="628"/>
        <v>0.22799999999551801</v>
      </c>
      <c r="D27476" s="419">
        <f t="shared" si="629"/>
        <v>0.11399999999775901</v>
      </c>
      <c r="H27476" s="406"/>
      <c r="J27476" s="82">
        <v>7</v>
      </c>
      <c r="K27476" s="391">
        <v>1</v>
      </c>
    </row>
    <row r="27477" spans="1:11" x14ac:dyDescent="0.3">
      <c r="A27477" s="341">
        <v>44176.043749942131</v>
      </c>
      <c r="B27477" s="318">
        <v>42488.752</v>
      </c>
      <c r="C27477" s="318">
        <f t="shared" si="628"/>
        <v>0.22400000000197906</v>
      </c>
      <c r="D27477" s="419">
        <f t="shared" si="629"/>
        <v>0.11200000000098953</v>
      </c>
      <c r="H27477" s="406"/>
      <c r="J27477" s="82">
        <v>8</v>
      </c>
      <c r="K27477" s="319">
        <v>2</v>
      </c>
    </row>
    <row r="27478" spans="1:11" x14ac:dyDescent="0.3">
      <c r="A27478" s="341">
        <v>44176.085416608796</v>
      </c>
      <c r="B27478" s="318">
        <v>42488.987000000001</v>
      </c>
      <c r="C27478" s="318">
        <f t="shared" si="628"/>
        <v>0.23500000000058208</v>
      </c>
      <c r="D27478" s="419">
        <f t="shared" si="629"/>
        <v>0.11750000000029104</v>
      </c>
      <c r="H27478" s="406"/>
      <c r="J27478" s="82">
        <v>9</v>
      </c>
      <c r="K27478" s="320">
        <v>3</v>
      </c>
    </row>
    <row r="27479" spans="1:11" x14ac:dyDescent="0.3">
      <c r="A27479" s="341">
        <v>44176.12708327546</v>
      </c>
      <c r="B27479" s="318">
        <v>42489.222000000002</v>
      </c>
      <c r="C27479" s="318">
        <f t="shared" si="628"/>
        <v>0.23500000000058208</v>
      </c>
      <c r="D27479" s="419">
        <f t="shared" si="629"/>
        <v>0.11750000000029104</v>
      </c>
      <c r="H27479" s="406"/>
      <c r="J27479" s="82">
        <v>10</v>
      </c>
      <c r="K27479" s="321">
        <v>4</v>
      </c>
    </row>
    <row r="27480" spans="1:11" x14ac:dyDescent="0.3">
      <c r="A27480" s="341">
        <v>44176.168749942131</v>
      </c>
      <c r="B27480" s="318">
        <v>42489.453000000001</v>
      </c>
      <c r="C27480" s="318">
        <f t="shared" si="628"/>
        <v>0.23099999999976717</v>
      </c>
      <c r="D27480" s="419">
        <f t="shared" si="629"/>
        <v>0.11549999999988358</v>
      </c>
      <c r="H27480" s="406"/>
      <c r="J27480" s="82">
        <v>11</v>
      </c>
      <c r="K27480" s="391">
        <v>1</v>
      </c>
    </row>
    <row r="27481" spans="1:11" x14ac:dyDescent="0.3">
      <c r="A27481" s="341">
        <v>44176.210416608796</v>
      </c>
      <c r="B27481" s="318">
        <v>42489.682000000001</v>
      </c>
      <c r="C27481" s="318">
        <f t="shared" si="628"/>
        <v>0.22899999999935972</v>
      </c>
      <c r="D27481" s="419">
        <f t="shared" si="629"/>
        <v>0.11449999999967986</v>
      </c>
      <c r="H27481" s="406"/>
      <c r="J27481" s="82">
        <v>12</v>
      </c>
      <c r="K27481" s="319">
        <v>2</v>
      </c>
    </row>
    <row r="27482" spans="1:11" x14ac:dyDescent="0.3">
      <c r="A27482" s="341">
        <v>44176.25208327546</v>
      </c>
      <c r="B27482" s="318">
        <v>42489.919000000002</v>
      </c>
      <c r="C27482" s="318">
        <f t="shared" si="628"/>
        <v>0.23700000000098953</v>
      </c>
      <c r="D27482" s="419">
        <f t="shared" si="629"/>
        <v>0.11850000000049477</v>
      </c>
      <c r="H27482" s="406"/>
      <c r="J27482" s="82">
        <v>13</v>
      </c>
      <c r="K27482" s="320">
        <v>3</v>
      </c>
    </row>
    <row r="27483" spans="1:11" x14ac:dyDescent="0.3">
      <c r="A27483" s="341">
        <v>44176.293749942131</v>
      </c>
      <c r="B27483" s="318">
        <v>42490.158000000003</v>
      </c>
      <c r="C27483" s="318">
        <f t="shared" si="628"/>
        <v>0.23900000000139698</v>
      </c>
      <c r="D27483" s="419">
        <f t="shared" si="629"/>
        <v>0.11950000000069849</v>
      </c>
      <c r="H27483" s="406"/>
      <c r="J27483" s="82">
        <v>14</v>
      </c>
      <c r="K27483" s="321">
        <v>4</v>
      </c>
    </row>
    <row r="27484" spans="1:11" x14ac:dyDescent="0.3">
      <c r="A27484" s="341">
        <v>44176.335416608796</v>
      </c>
      <c r="B27484" s="318">
        <v>42490.392</v>
      </c>
      <c r="C27484" s="318">
        <f t="shared" si="628"/>
        <v>0.23399999999674037</v>
      </c>
      <c r="D27484" s="419">
        <f t="shared" si="629"/>
        <v>0.11699999999837019</v>
      </c>
      <c r="H27484" s="406"/>
      <c r="J27484" s="82">
        <v>15</v>
      </c>
      <c r="K27484" s="391">
        <v>1</v>
      </c>
    </row>
    <row r="27485" spans="1:11" x14ac:dyDescent="0.3">
      <c r="A27485" s="341">
        <v>44176.37708327546</v>
      </c>
      <c r="B27485" s="318">
        <v>42490.623</v>
      </c>
      <c r="C27485" s="318">
        <f t="shared" si="628"/>
        <v>0.23099999999976717</v>
      </c>
      <c r="D27485" s="419">
        <f t="shared" si="629"/>
        <v>0.11549999999988358</v>
      </c>
      <c r="H27485" s="406"/>
      <c r="J27485" s="82">
        <v>16</v>
      </c>
      <c r="K27485" s="319">
        <v>2</v>
      </c>
    </row>
    <row r="27486" spans="1:11" x14ac:dyDescent="0.3">
      <c r="A27486" s="341">
        <v>44176.418749942131</v>
      </c>
      <c r="B27486" s="318">
        <v>42490.853999999999</v>
      </c>
      <c r="C27486" s="318">
        <f t="shared" si="628"/>
        <v>0.23099999999976717</v>
      </c>
      <c r="D27486" s="419">
        <f t="shared" si="629"/>
        <v>0.11549999999988358</v>
      </c>
      <c r="H27486" s="406"/>
      <c r="J27486" s="82">
        <v>17</v>
      </c>
      <c r="K27486" s="320">
        <v>3</v>
      </c>
    </row>
    <row r="27487" spans="1:11" x14ac:dyDescent="0.3">
      <c r="A27487" s="341">
        <v>44176.460416608796</v>
      </c>
      <c r="B27487" s="318">
        <v>42491.089</v>
      </c>
      <c r="C27487" s="318">
        <f t="shared" si="628"/>
        <v>0.23500000000058208</v>
      </c>
      <c r="D27487" s="419">
        <f t="shared" si="629"/>
        <v>0.11750000000029104</v>
      </c>
      <c r="H27487" s="406"/>
      <c r="J27487" s="82">
        <v>18</v>
      </c>
      <c r="K27487" s="321">
        <v>4</v>
      </c>
    </row>
    <row r="27488" spans="1:11" x14ac:dyDescent="0.3">
      <c r="A27488" s="341">
        <v>44176.50208327546</v>
      </c>
      <c r="B27488" s="318">
        <v>42491.32</v>
      </c>
      <c r="C27488" s="318">
        <f t="shared" si="628"/>
        <v>0.23099999999976717</v>
      </c>
      <c r="D27488" s="419">
        <f t="shared" si="629"/>
        <v>0.11549999999988358</v>
      </c>
      <c r="H27488" s="406"/>
      <c r="J27488" s="82">
        <v>19</v>
      </c>
      <c r="K27488" s="391">
        <v>1</v>
      </c>
    </row>
    <row r="27489" spans="1:11" x14ac:dyDescent="0.3">
      <c r="A27489" s="341">
        <v>44176.543749942131</v>
      </c>
      <c r="B27489" s="318">
        <v>42491.550999999999</v>
      </c>
      <c r="C27489" s="318">
        <f t="shared" si="628"/>
        <v>0.23099999999976717</v>
      </c>
      <c r="D27489" s="419">
        <f t="shared" si="629"/>
        <v>0.11549999999988358</v>
      </c>
      <c r="H27489" s="406"/>
      <c r="J27489" s="82">
        <v>20</v>
      </c>
      <c r="K27489" s="319">
        <v>2</v>
      </c>
    </row>
    <row r="27490" spans="1:11" x14ac:dyDescent="0.3">
      <c r="A27490" s="341">
        <v>44176.585416608796</v>
      </c>
      <c r="B27490" s="318">
        <v>42491.777999999998</v>
      </c>
      <c r="C27490" s="318">
        <f t="shared" si="628"/>
        <v>0.22699999999895226</v>
      </c>
      <c r="D27490" s="419">
        <f t="shared" si="629"/>
        <v>0.11349999999947613</v>
      </c>
      <c r="H27490" s="406"/>
      <c r="J27490" s="82">
        <v>21</v>
      </c>
      <c r="K27490" s="320">
        <v>3</v>
      </c>
    </row>
    <row r="27491" spans="1:11" x14ac:dyDescent="0.3">
      <c r="A27491" s="341">
        <v>44176.62708327546</v>
      </c>
      <c r="B27491" s="318">
        <v>42492.006999999998</v>
      </c>
      <c r="C27491" s="318">
        <f t="shared" si="628"/>
        <v>0.22899999999935972</v>
      </c>
      <c r="D27491" s="419">
        <f t="shared" si="629"/>
        <v>0.11449999999967986</v>
      </c>
      <c r="H27491" s="406"/>
      <c r="J27491" s="82">
        <v>22</v>
      </c>
      <c r="K27491" s="321">
        <v>4</v>
      </c>
    </row>
    <row r="27492" spans="1:11" x14ac:dyDescent="0.3">
      <c r="A27492" s="341">
        <v>44176.668749942131</v>
      </c>
      <c r="B27492" s="318">
        <v>42492.24</v>
      </c>
      <c r="C27492" s="318">
        <f t="shared" si="628"/>
        <v>0.23300000000017462</v>
      </c>
      <c r="D27492" s="419">
        <f t="shared" si="629"/>
        <v>0.11650000000008731</v>
      </c>
      <c r="H27492" s="406"/>
      <c r="J27492" s="82">
        <v>23</v>
      </c>
      <c r="K27492" s="391">
        <v>1</v>
      </c>
    </row>
    <row r="27493" spans="1:11" x14ac:dyDescent="0.3">
      <c r="A27493" s="341">
        <v>44176.710416608796</v>
      </c>
      <c r="B27493" s="318">
        <v>42492.47</v>
      </c>
      <c r="C27493" s="318">
        <f t="shared" si="628"/>
        <v>0.23000000000320142</v>
      </c>
      <c r="D27493" s="419">
        <f t="shared" si="629"/>
        <v>0.11500000000160071</v>
      </c>
      <c r="H27493" s="406"/>
      <c r="J27493" s="82">
        <v>24</v>
      </c>
      <c r="K27493" s="319">
        <v>2</v>
      </c>
    </row>
    <row r="27494" spans="1:11" x14ac:dyDescent="0.3">
      <c r="A27494" s="341">
        <v>44176.75208327546</v>
      </c>
      <c r="B27494" s="318">
        <v>42492.688000000002</v>
      </c>
      <c r="C27494" s="318">
        <f t="shared" si="628"/>
        <v>0.2180000000007567</v>
      </c>
      <c r="D27494" s="419">
        <f t="shared" si="629"/>
        <v>0.10900000000037835</v>
      </c>
      <c r="H27494" s="406"/>
      <c r="J27494" s="82">
        <v>25</v>
      </c>
      <c r="K27494" s="320">
        <v>3</v>
      </c>
    </row>
    <row r="27495" spans="1:11" x14ac:dyDescent="0.3">
      <c r="A27495" s="341">
        <v>44176.793749942131</v>
      </c>
      <c r="B27495" s="318">
        <v>42492.909</v>
      </c>
      <c r="C27495" s="318">
        <f t="shared" si="628"/>
        <v>0.2209999999977299</v>
      </c>
      <c r="D27495" s="419">
        <f t="shared" si="629"/>
        <v>0.11049999999886495</v>
      </c>
      <c r="H27495" s="406"/>
      <c r="J27495" s="82">
        <v>26</v>
      </c>
      <c r="K27495" s="321">
        <v>4</v>
      </c>
    </row>
    <row r="27496" spans="1:11" x14ac:dyDescent="0.3">
      <c r="A27496" s="341">
        <v>44176.835416608796</v>
      </c>
      <c r="B27496" s="318">
        <v>42493.142</v>
      </c>
      <c r="C27496" s="318">
        <f t="shared" si="628"/>
        <v>0.23300000000017462</v>
      </c>
      <c r="D27496" s="419">
        <f t="shared" si="629"/>
        <v>0.11650000000008731</v>
      </c>
      <c r="H27496" s="406"/>
      <c r="J27496" s="82">
        <v>27</v>
      </c>
      <c r="K27496" s="391">
        <v>1</v>
      </c>
    </row>
    <row r="27497" spans="1:11" x14ac:dyDescent="0.3">
      <c r="A27497" s="341">
        <v>44176.87708327546</v>
      </c>
      <c r="B27497" s="318">
        <v>42493.370999999999</v>
      </c>
      <c r="C27497" s="318">
        <f t="shared" si="628"/>
        <v>0.22899999999935972</v>
      </c>
      <c r="D27497" s="419">
        <f t="shared" si="629"/>
        <v>0.11449999999967986</v>
      </c>
      <c r="H27497" s="406"/>
      <c r="J27497" s="82">
        <v>28</v>
      </c>
      <c r="K27497" s="319">
        <v>2</v>
      </c>
    </row>
    <row r="27498" spans="1:11" x14ac:dyDescent="0.3">
      <c r="A27498" s="341">
        <v>44176.918749942131</v>
      </c>
      <c r="B27498" s="318">
        <v>42493.591999999997</v>
      </c>
      <c r="C27498" s="318">
        <f t="shared" si="628"/>
        <v>0.2209999999977299</v>
      </c>
      <c r="D27498" s="419">
        <f t="shared" si="629"/>
        <v>0.11049999999886495</v>
      </c>
      <c r="H27498" s="406"/>
      <c r="J27498" s="82">
        <v>29</v>
      </c>
      <c r="K27498" s="320">
        <v>3</v>
      </c>
    </row>
    <row r="27499" spans="1:11" x14ac:dyDescent="0.3">
      <c r="A27499" s="341">
        <v>44176.960416608796</v>
      </c>
      <c r="B27499" s="318">
        <v>42493.813000000002</v>
      </c>
      <c r="C27499" s="318">
        <f t="shared" si="628"/>
        <v>0.22100000000500586</v>
      </c>
      <c r="D27499" s="419">
        <f t="shared" si="629"/>
        <v>0.11050000000250293</v>
      </c>
      <c r="E27499" s="336">
        <f>SUM(C27476:C27499)*7.4805194805</f>
        <v>41.240103895989094</v>
      </c>
      <c r="F27499" s="324">
        <f>AVERAGE(D27476:D27499)</f>
        <v>0.11485416666664605</v>
      </c>
      <c r="G27499" s="324">
        <f>_xlfn.STDEV.S(D27476:D27499)</f>
        <v>2.7206104121267572E-3</v>
      </c>
      <c r="H27499" s="406"/>
      <c r="J27499" s="82">
        <v>30</v>
      </c>
      <c r="K27499" s="321">
        <v>4</v>
      </c>
    </row>
    <row r="27500" spans="1:11" x14ac:dyDescent="0.3">
      <c r="A27500" s="341">
        <v>44177.00208327546</v>
      </c>
      <c r="B27500" s="318">
        <v>42494.048000000003</v>
      </c>
      <c r="C27500" s="318">
        <f t="shared" si="628"/>
        <v>0.23500000000058208</v>
      </c>
      <c r="D27500" s="419">
        <f t="shared" si="629"/>
        <v>0.11750000000029104</v>
      </c>
      <c r="H27500" s="406"/>
      <c r="J27500" s="82">
        <v>31</v>
      </c>
      <c r="K27500" s="391">
        <v>1</v>
      </c>
    </row>
    <row r="27501" spans="1:11" x14ac:dyDescent="0.3">
      <c r="A27501" s="341">
        <v>44177.043749942131</v>
      </c>
      <c r="B27501" s="318">
        <v>42494.281000000003</v>
      </c>
      <c r="C27501" s="318">
        <f t="shared" si="628"/>
        <v>0.23300000000017462</v>
      </c>
      <c r="D27501" s="419">
        <f t="shared" si="629"/>
        <v>0.11650000000008731</v>
      </c>
      <c r="H27501" s="406"/>
      <c r="J27501" s="82">
        <v>32</v>
      </c>
      <c r="K27501" s="319">
        <v>2</v>
      </c>
    </row>
    <row r="27502" spans="1:11" x14ac:dyDescent="0.3">
      <c r="A27502" s="341">
        <v>44177.085416608796</v>
      </c>
      <c r="B27502" s="318">
        <v>42494.508000000002</v>
      </c>
      <c r="C27502" s="318">
        <f t="shared" si="628"/>
        <v>0.22699999999895226</v>
      </c>
      <c r="D27502" s="419">
        <f t="shared" si="629"/>
        <v>0.11349999999947613</v>
      </c>
      <c r="H27502" s="406"/>
      <c r="J27502" s="82">
        <v>33</v>
      </c>
      <c r="K27502" s="320">
        <v>3</v>
      </c>
    </row>
    <row r="27503" spans="1:11" x14ac:dyDescent="0.3">
      <c r="A27503" s="341">
        <v>44177.12708327546</v>
      </c>
      <c r="B27503" s="318">
        <v>42494.731</v>
      </c>
      <c r="C27503" s="318">
        <f t="shared" si="628"/>
        <v>0.22299999999813735</v>
      </c>
      <c r="D27503" s="419">
        <f t="shared" si="629"/>
        <v>0.11149999999906868</v>
      </c>
      <c r="H27503" s="406"/>
      <c r="J27503" s="82">
        <v>34</v>
      </c>
      <c r="K27503" s="321">
        <v>4</v>
      </c>
    </row>
    <row r="27504" spans="1:11" x14ac:dyDescent="0.3">
      <c r="A27504" s="341">
        <v>44177.168749942131</v>
      </c>
      <c r="B27504" s="318">
        <v>42494.97</v>
      </c>
      <c r="C27504" s="318">
        <f t="shared" si="628"/>
        <v>0.23900000000139698</v>
      </c>
      <c r="D27504" s="419">
        <f t="shared" si="629"/>
        <v>0.11950000000069849</v>
      </c>
      <c r="H27504" s="406"/>
      <c r="J27504" s="82">
        <v>35</v>
      </c>
      <c r="K27504" s="391">
        <v>1</v>
      </c>
    </row>
    <row r="27505" spans="1:11" x14ac:dyDescent="0.3">
      <c r="A27505" s="341">
        <v>44177.210416608796</v>
      </c>
      <c r="B27505" s="318">
        <v>42495.212</v>
      </c>
      <c r="C27505" s="318">
        <f t="shared" si="628"/>
        <v>0.24199999999837019</v>
      </c>
      <c r="D27505" s="419">
        <f t="shared" si="629"/>
        <v>0.12099999999918509</v>
      </c>
      <c r="H27505" s="406"/>
      <c r="J27505" s="82">
        <v>36</v>
      </c>
      <c r="K27505" s="319">
        <v>2</v>
      </c>
    </row>
    <row r="27506" spans="1:11" x14ac:dyDescent="0.3">
      <c r="A27506" s="341">
        <v>44177.25208327546</v>
      </c>
      <c r="B27506" s="318">
        <v>42495.445</v>
      </c>
      <c r="C27506" s="318">
        <f t="shared" si="628"/>
        <v>0.23300000000017462</v>
      </c>
      <c r="D27506" s="419">
        <f t="shared" si="629"/>
        <v>0.11650000000008731</v>
      </c>
      <c r="H27506" s="406"/>
      <c r="J27506" s="82">
        <v>37</v>
      </c>
      <c r="K27506" s="320">
        <v>3</v>
      </c>
    </row>
    <row r="27507" spans="1:11" x14ac:dyDescent="0.3">
      <c r="A27507" s="341">
        <v>44177.293749942131</v>
      </c>
      <c r="B27507" s="318">
        <v>42495.671000000002</v>
      </c>
      <c r="C27507" s="318">
        <f t="shared" si="628"/>
        <v>0.22600000000238651</v>
      </c>
      <c r="D27507" s="419">
        <f t="shared" si="629"/>
        <v>0.11300000000119326</v>
      </c>
      <c r="H27507" s="406"/>
      <c r="J27507" s="82">
        <v>38</v>
      </c>
      <c r="K27507" s="321">
        <v>4</v>
      </c>
    </row>
    <row r="27508" spans="1:11" x14ac:dyDescent="0.3">
      <c r="A27508" s="341">
        <v>44177.335416608796</v>
      </c>
      <c r="B27508" s="318">
        <v>42495.908000000003</v>
      </c>
      <c r="C27508" s="318">
        <f t="shared" si="628"/>
        <v>0.23700000000098953</v>
      </c>
      <c r="D27508" s="419">
        <f t="shared" si="629"/>
        <v>0.11850000000049477</v>
      </c>
      <c r="H27508" s="406"/>
      <c r="J27508" s="82">
        <v>39</v>
      </c>
      <c r="K27508" s="391">
        <v>1</v>
      </c>
    </row>
    <row r="27509" spans="1:11" x14ac:dyDescent="0.3">
      <c r="A27509" s="341">
        <v>44177.37708327546</v>
      </c>
      <c r="B27509" s="318">
        <v>42496.150999999998</v>
      </c>
      <c r="C27509" s="318">
        <f t="shared" si="628"/>
        <v>0.24299999999493593</v>
      </c>
      <c r="D27509" s="419">
        <f t="shared" si="629"/>
        <v>0.12149999999746797</v>
      </c>
      <c r="H27509" s="406"/>
      <c r="J27509" s="82">
        <v>40</v>
      </c>
      <c r="K27509" s="319">
        <v>2</v>
      </c>
    </row>
    <row r="27510" spans="1:11" x14ac:dyDescent="0.3">
      <c r="A27510" s="341">
        <v>44177.418749942131</v>
      </c>
      <c r="B27510" s="318">
        <v>42496.387999999999</v>
      </c>
      <c r="C27510" s="318">
        <f t="shared" si="628"/>
        <v>0.23700000000098953</v>
      </c>
      <c r="D27510" s="419">
        <f t="shared" si="629"/>
        <v>0.11850000000049477</v>
      </c>
      <c r="H27510" s="406"/>
      <c r="J27510" s="82">
        <v>41</v>
      </c>
      <c r="K27510" s="320">
        <v>3</v>
      </c>
    </row>
    <row r="27511" spans="1:11" x14ac:dyDescent="0.3">
      <c r="A27511" s="341">
        <v>44177.460416608796</v>
      </c>
      <c r="B27511" s="318">
        <v>42496.610999999997</v>
      </c>
      <c r="C27511" s="318">
        <f t="shared" si="628"/>
        <v>0.22299999999813735</v>
      </c>
      <c r="D27511" s="419">
        <f t="shared" si="629"/>
        <v>0.11149999999906868</v>
      </c>
      <c r="H27511" s="406"/>
      <c r="J27511" s="82">
        <v>42</v>
      </c>
      <c r="K27511" s="321">
        <v>4</v>
      </c>
    </row>
    <row r="27512" spans="1:11" x14ac:dyDescent="0.3">
      <c r="A27512" s="341">
        <v>44177.50208327546</v>
      </c>
      <c r="B27512" s="318">
        <v>42496.84</v>
      </c>
      <c r="C27512" s="318">
        <f t="shared" si="628"/>
        <v>0.22899999999935972</v>
      </c>
      <c r="D27512" s="419">
        <f t="shared" si="629"/>
        <v>0.11449999999967986</v>
      </c>
      <c r="H27512" s="406"/>
      <c r="J27512" s="82">
        <v>43</v>
      </c>
      <c r="K27512" s="391">
        <v>1</v>
      </c>
    </row>
    <row r="27513" spans="1:11" x14ac:dyDescent="0.3">
      <c r="A27513" s="341">
        <v>44177.543749942131</v>
      </c>
      <c r="B27513" s="318">
        <v>42497.078999999998</v>
      </c>
      <c r="C27513" s="318">
        <f t="shared" si="628"/>
        <v>0.23900000000139698</v>
      </c>
      <c r="D27513" s="419">
        <f t="shared" si="629"/>
        <v>0.11950000000069849</v>
      </c>
      <c r="H27513" s="406"/>
      <c r="J27513" s="82">
        <v>44</v>
      </c>
      <c r="K27513" s="319">
        <v>2</v>
      </c>
    </row>
    <row r="27514" spans="1:11" x14ac:dyDescent="0.3">
      <c r="A27514" s="341">
        <v>44177.585416608796</v>
      </c>
      <c r="B27514" s="318">
        <v>42497.31</v>
      </c>
      <c r="C27514" s="318">
        <f t="shared" si="628"/>
        <v>0.23099999999976717</v>
      </c>
      <c r="D27514" s="419">
        <f t="shared" si="629"/>
        <v>0.11549999999988358</v>
      </c>
      <c r="H27514" s="406"/>
      <c r="J27514" s="82">
        <v>45</v>
      </c>
      <c r="K27514" s="320">
        <v>3</v>
      </c>
    </row>
    <row r="27515" spans="1:11" x14ac:dyDescent="0.3">
      <c r="A27515" s="341">
        <v>44177.62708327546</v>
      </c>
      <c r="B27515" s="318">
        <v>42497.531000000003</v>
      </c>
      <c r="C27515" s="318">
        <f t="shared" si="628"/>
        <v>0.22100000000500586</v>
      </c>
      <c r="D27515" s="419">
        <f t="shared" si="629"/>
        <v>0.11050000000250293</v>
      </c>
      <c r="H27515" s="406"/>
      <c r="J27515" s="82">
        <v>46</v>
      </c>
      <c r="K27515" s="321">
        <v>4</v>
      </c>
    </row>
    <row r="27516" spans="1:11" x14ac:dyDescent="0.3">
      <c r="A27516" s="341">
        <v>44177.668749942131</v>
      </c>
      <c r="B27516" s="318">
        <v>42497.752</v>
      </c>
      <c r="C27516" s="318">
        <f t="shared" si="628"/>
        <v>0.2209999999977299</v>
      </c>
      <c r="D27516" s="419">
        <f t="shared" si="629"/>
        <v>0.11049999999886495</v>
      </c>
      <c r="H27516" s="406"/>
      <c r="J27516" s="82">
        <v>47</v>
      </c>
      <c r="K27516" s="391">
        <v>1</v>
      </c>
    </row>
    <row r="27517" spans="1:11" x14ac:dyDescent="0.3">
      <c r="A27517" s="341">
        <v>44177.710416608796</v>
      </c>
      <c r="B27517" s="318">
        <v>42497.987999999998</v>
      </c>
      <c r="C27517" s="318">
        <f t="shared" si="628"/>
        <v>0.23599999999714782</v>
      </c>
      <c r="D27517" s="419">
        <f t="shared" si="629"/>
        <v>0.11799999999857391</v>
      </c>
      <c r="H27517" s="406"/>
      <c r="J27517" s="82">
        <v>48</v>
      </c>
      <c r="K27517" s="319">
        <v>2</v>
      </c>
    </row>
    <row r="27518" spans="1:11" x14ac:dyDescent="0.3">
      <c r="A27518" s="341">
        <v>44177.75208327546</v>
      </c>
      <c r="B27518" s="318">
        <v>42498.218000000001</v>
      </c>
      <c r="C27518" s="318">
        <f t="shared" si="628"/>
        <v>0.23000000000320142</v>
      </c>
      <c r="D27518" s="419">
        <f t="shared" si="629"/>
        <v>0.11500000000160071</v>
      </c>
      <c r="H27518" s="406"/>
      <c r="J27518" s="82">
        <v>49</v>
      </c>
      <c r="K27518" s="320">
        <v>3</v>
      </c>
    </row>
    <row r="27519" spans="1:11" x14ac:dyDescent="0.3">
      <c r="A27519" s="341">
        <v>44177.793749942131</v>
      </c>
      <c r="B27519" s="318">
        <v>42498.44</v>
      </c>
      <c r="C27519" s="318">
        <f t="shared" si="628"/>
        <v>0.22200000000157161</v>
      </c>
      <c r="D27519" s="419">
        <f t="shared" si="629"/>
        <v>0.1110000000007858</v>
      </c>
      <c r="H27519" s="406"/>
      <c r="J27519" s="82">
        <v>50</v>
      </c>
      <c r="K27519" s="321">
        <v>4</v>
      </c>
    </row>
    <row r="27520" spans="1:11" x14ac:dyDescent="0.3">
      <c r="A27520" s="341">
        <v>44177.835416608796</v>
      </c>
      <c r="B27520" s="318">
        <v>42498.661</v>
      </c>
      <c r="C27520" s="318">
        <f t="shared" si="628"/>
        <v>0.2209999999977299</v>
      </c>
      <c r="D27520" s="419">
        <f t="shared" si="629"/>
        <v>0.11049999999886495</v>
      </c>
      <c r="H27520" s="406"/>
      <c r="J27520" s="82">
        <v>51</v>
      </c>
      <c r="K27520" s="391">
        <v>1</v>
      </c>
    </row>
    <row r="27521" spans="1:11" x14ac:dyDescent="0.3">
      <c r="A27521" s="341">
        <v>44177.87708327546</v>
      </c>
      <c r="B27521" s="318">
        <v>42498.887000000002</v>
      </c>
      <c r="C27521" s="318">
        <f t="shared" si="628"/>
        <v>0.22600000000238651</v>
      </c>
      <c r="D27521" s="419">
        <f t="shared" si="629"/>
        <v>0.11300000000119326</v>
      </c>
      <c r="H27521" s="406"/>
      <c r="J27521" s="82">
        <v>52</v>
      </c>
      <c r="K27521" s="319">
        <v>2</v>
      </c>
    </row>
    <row r="27522" spans="1:11" x14ac:dyDescent="0.3">
      <c r="A27522" s="341">
        <v>44177.918749942131</v>
      </c>
      <c r="B27522" s="318">
        <v>42499.118000000002</v>
      </c>
      <c r="C27522" s="318">
        <f t="shared" si="628"/>
        <v>0.23099999999976717</v>
      </c>
      <c r="D27522" s="419">
        <f t="shared" si="629"/>
        <v>0.11549999999988358</v>
      </c>
      <c r="H27522" s="406"/>
      <c r="J27522" s="82">
        <v>53</v>
      </c>
      <c r="K27522" s="320">
        <v>3</v>
      </c>
    </row>
    <row r="27523" spans="1:11" x14ac:dyDescent="0.3">
      <c r="A27523" s="341">
        <v>44177.960416608796</v>
      </c>
      <c r="B27523" s="318">
        <v>42499.34</v>
      </c>
      <c r="C27523" s="318">
        <f t="shared" si="628"/>
        <v>0.22199999999429565</v>
      </c>
      <c r="D27523" s="419">
        <f t="shared" si="629"/>
        <v>0.11099999999714782</v>
      </c>
      <c r="E27523" s="336">
        <f>SUM(C27500:C27523)*7.4805194805</f>
        <v>41.344831168683008</v>
      </c>
      <c r="F27523" s="324">
        <f>AVERAGE(D27500:D27523)</f>
        <v>0.11514583333322055</v>
      </c>
      <c r="G27523" s="324">
        <f>_xlfn.STDEV.S(D27500:D27523)</f>
        <v>3.5553975092620514E-3</v>
      </c>
      <c r="H27523" s="406"/>
      <c r="J27523" s="82">
        <v>54</v>
      </c>
      <c r="K27523" s="321">
        <v>4</v>
      </c>
    </row>
    <row r="27524" spans="1:11" x14ac:dyDescent="0.3">
      <c r="A27524" s="341">
        <v>44178.00208327546</v>
      </c>
      <c r="B27524" s="318">
        <v>42499.569000000003</v>
      </c>
      <c r="C27524" s="318">
        <f t="shared" si="628"/>
        <v>0.22900000000663567</v>
      </c>
      <c r="D27524" s="419">
        <f t="shared" si="629"/>
        <v>0.11450000000331784</v>
      </c>
      <c r="H27524" s="406"/>
      <c r="J27524" s="82">
        <v>55</v>
      </c>
      <c r="K27524" s="391">
        <v>1</v>
      </c>
    </row>
    <row r="27525" spans="1:11" x14ac:dyDescent="0.3">
      <c r="A27525" s="341">
        <v>44178.043749942131</v>
      </c>
      <c r="B27525" s="318">
        <v>42499.792000000001</v>
      </c>
      <c r="C27525" s="318">
        <f t="shared" si="628"/>
        <v>0.22299999999813735</v>
      </c>
      <c r="D27525" s="419">
        <f t="shared" si="629"/>
        <v>0.11149999999906868</v>
      </c>
      <c r="H27525" s="406"/>
      <c r="J27525" s="82">
        <v>56</v>
      </c>
      <c r="K27525" s="319">
        <v>2</v>
      </c>
    </row>
    <row r="27526" spans="1:11" x14ac:dyDescent="0.3">
      <c r="A27526" s="341">
        <v>44178.085416608796</v>
      </c>
      <c r="B27526" s="318">
        <v>42500.02</v>
      </c>
      <c r="C27526" s="318">
        <f t="shared" si="628"/>
        <v>0.22799999999551801</v>
      </c>
      <c r="D27526" s="419">
        <f t="shared" si="629"/>
        <v>0.11399999999775901</v>
      </c>
      <c r="H27526" s="406"/>
      <c r="J27526" s="82">
        <v>57</v>
      </c>
      <c r="K27526" s="320">
        <v>3</v>
      </c>
    </row>
    <row r="27527" spans="1:11" x14ac:dyDescent="0.3">
      <c r="A27527" s="341">
        <v>44178.12708327546</v>
      </c>
      <c r="B27527" s="318">
        <v>42500.256999999998</v>
      </c>
      <c r="C27527" s="318">
        <f t="shared" si="628"/>
        <v>0.23700000000098953</v>
      </c>
      <c r="D27527" s="419">
        <f t="shared" si="629"/>
        <v>0.11850000000049477</v>
      </c>
      <c r="H27527" s="406"/>
      <c r="J27527" s="82">
        <v>58</v>
      </c>
      <c r="K27527" s="321">
        <v>4</v>
      </c>
    </row>
    <row r="27528" spans="1:11" x14ac:dyDescent="0.3">
      <c r="A27528" s="341">
        <v>44178.168749942131</v>
      </c>
      <c r="B27528" s="318">
        <v>42500.487999999998</v>
      </c>
      <c r="C27528" s="318">
        <f t="shared" si="628"/>
        <v>0.23099999999976717</v>
      </c>
      <c r="D27528" s="419">
        <f t="shared" si="629"/>
        <v>0.11549999999988358</v>
      </c>
      <c r="H27528" s="406"/>
      <c r="J27528" s="82">
        <v>59</v>
      </c>
      <c r="K27528" s="391">
        <v>1</v>
      </c>
    </row>
    <row r="27529" spans="1:11" x14ac:dyDescent="0.3">
      <c r="A27529" s="341">
        <v>44178.210416608796</v>
      </c>
      <c r="B27529" s="318">
        <v>42500.71</v>
      </c>
      <c r="C27529" s="318">
        <f t="shared" si="628"/>
        <v>0.22200000000157161</v>
      </c>
      <c r="D27529" s="419">
        <f t="shared" si="629"/>
        <v>0.1110000000007858</v>
      </c>
      <c r="H27529" s="406"/>
      <c r="J27529" s="82">
        <v>60</v>
      </c>
      <c r="K27529" s="319">
        <v>2</v>
      </c>
    </row>
    <row r="27530" spans="1:11" x14ac:dyDescent="0.3">
      <c r="A27530" s="341">
        <v>44178.25208327546</v>
      </c>
      <c r="B27530" s="318">
        <v>42500.945</v>
      </c>
      <c r="C27530" s="318">
        <f t="shared" si="628"/>
        <v>0.23500000000058208</v>
      </c>
      <c r="D27530" s="419">
        <f t="shared" si="629"/>
        <v>0.11750000000029104</v>
      </c>
      <c r="H27530" s="406"/>
      <c r="J27530" s="82">
        <v>61</v>
      </c>
      <c r="K27530" s="320">
        <v>3</v>
      </c>
    </row>
    <row r="27531" spans="1:11" x14ac:dyDescent="0.3">
      <c r="A27531" s="341">
        <v>44178.293749942131</v>
      </c>
      <c r="B27531" s="318">
        <v>42501.188999999998</v>
      </c>
      <c r="C27531" s="318">
        <f t="shared" si="628"/>
        <v>0.24399999999877764</v>
      </c>
      <c r="D27531" s="419">
        <f t="shared" si="629"/>
        <v>0.12199999999938882</v>
      </c>
      <c r="H27531" s="406"/>
      <c r="J27531" s="82">
        <v>62</v>
      </c>
      <c r="K27531" s="321">
        <v>4</v>
      </c>
    </row>
    <row r="27532" spans="1:11" x14ac:dyDescent="0.3">
      <c r="A27532" s="341">
        <v>44178.335416608796</v>
      </c>
      <c r="B27532" s="318">
        <v>42501.428</v>
      </c>
      <c r="C27532" s="318">
        <f t="shared" si="628"/>
        <v>0.23900000000139698</v>
      </c>
      <c r="D27532" s="419">
        <f t="shared" si="629"/>
        <v>0.11950000000069849</v>
      </c>
      <c r="H27532" s="406"/>
      <c r="J27532" s="82">
        <v>63</v>
      </c>
      <c r="K27532" s="391">
        <v>1</v>
      </c>
    </row>
    <row r="27533" spans="1:11" x14ac:dyDescent="0.3">
      <c r="A27533" s="341">
        <v>44178.37708327546</v>
      </c>
      <c r="B27533" s="318">
        <v>42501.658000000003</v>
      </c>
      <c r="C27533" s="318">
        <f t="shared" si="628"/>
        <v>0.23000000000320142</v>
      </c>
      <c r="D27533" s="419">
        <f t="shared" si="629"/>
        <v>0.11500000000160071</v>
      </c>
      <c r="H27533" s="406"/>
      <c r="J27533" s="82">
        <v>64</v>
      </c>
      <c r="K27533" s="319">
        <v>2</v>
      </c>
    </row>
    <row r="27534" spans="1:11" x14ac:dyDescent="0.3">
      <c r="A27534" s="341">
        <v>44178.418749942131</v>
      </c>
      <c r="B27534" s="318">
        <v>42501.887000000002</v>
      </c>
      <c r="C27534" s="318">
        <f t="shared" si="628"/>
        <v>0.22899999999935972</v>
      </c>
      <c r="D27534" s="419">
        <f t="shared" si="629"/>
        <v>0.11449999999967986</v>
      </c>
      <c r="H27534" s="406"/>
      <c r="J27534" s="82">
        <v>65</v>
      </c>
      <c r="K27534" s="320">
        <v>3</v>
      </c>
    </row>
    <row r="27535" spans="1:11" x14ac:dyDescent="0.3">
      <c r="A27535" s="341">
        <v>44178.460416608796</v>
      </c>
      <c r="B27535" s="318">
        <v>42502.120999999999</v>
      </c>
      <c r="C27535" s="318">
        <f t="shared" si="628"/>
        <v>0.23399999999674037</v>
      </c>
      <c r="D27535" s="419">
        <f t="shared" si="629"/>
        <v>0.11699999999837019</v>
      </c>
      <c r="H27535" s="406"/>
      <c r="J27535" s="82">
        <v>66</v>
      </c>
      <c r="K27535" s="321">
        <v>4</v>
      </c>
    </row>
    <row r="27536" spans="1:11" x14ac:dyDescent="0.3">
      <c r="A27536" s="341">
        <v>44178.50208327546</v>
      </c>
      <c r="B27536" s="318">
        <v>42502.355000000003</v>
      </c>
      <c r="C27536" s="318">
        <f t="shared" si="628"/>
        <v>0.23400000000401633</v>
      </c>
      <c r="D27536" s="419">
        <f t="shared" si="629"/>
        <v>0.11700000000200816</v>
      </c>
      <c r="H27536" s="406"/>
      <c r="J27536" s="82">
        <v>67</v>
      </c>
      <c r="K27536" s="391">
        <v>1</v>
      </c>
    </row>
    <row r="27537" spans="1:11" x14ac:dyDescent="0.3">
      <c r="A27537" s="341">
        <v>44178.543749942131</v>
      </c>
      <c r="B27537" s="318">
        <v>42502.584999999999</v>
      </c>
      <c r="C27537" s="318">
        <f t="shared" si="628"/>
        <v>0.22999999999592546</v>
      </c>
      <c r="D27537" s="419">
        <f t="shared" si="629"/>
        <v>0.11499999999796273</v>
      </c>
      <c r="H27537" s="406"/>
      <c r="J27537" s="82">
        <v>68</v>
      </c>
      <c r="K27537" s="319">
        <v>2</v>
      </c>
    </row>
    <row r="27538" spans="1:11" x14ac:dyDescent="0.3">
      <c r="A27538" s="341">
        <v>44178.585416608796</v>
      </c>
      <c r="B27538" s="318">
        <v>42502.807999999997</v>
      </c>
      <c r="C27538" s="318">
        <f t="shared" si="628"/>
        <v>0.22299999999813735</v>
      </c>
      <c r="D27538" s="419">
        <f t="shared" si="629"/>
        <v>0.11149999999906868</v>
      </c>
      <c r="H27538" s="406"/>
      <c r="J27538" s="82">
        <v>69</v>
      </c>
      <c r="K27538" s="320">
        <v>3</v>
      </c>
    </row>
    <row r="27539" spans="1:11" x14ac:dyDescent="0.3">
      <c r="A27539" s="341">
        <v>44178.62708327546</v>
      </c>
      <c r="B27539" s="318">
        <v>42503.040000000001</v>
      </c>
      <c r="C27539" s="318">
        <f t="shared" si="628"/>
        <v>0.23200000000360887</v>
      </c>
      <c r="D27539" s="419">
        <f t="shared" si="629"/>
        <v>0.11600000000180444</v>
      </c>
      <c r="H27539" s="406"/>
      <c r="J27539" s="82">
        <v>70</v>
      </c>
      <c r="K27539" s="321">
        <v>4</v>
      </c>
    </row>
    <row r="27540" spans="1:11" x14ac:dyDescent="0.3">
      <c r="A27540" s="341">
        <v>44178.668749942131</v>
      </c>
      <c r="B27540" s="318">
        <v>42503.271999999997</v>
      </c>
      <c r="C27540" s="318">
        <f t="shared" si="628"/>
        <v>0.23199999999633292</v>
      </c>
      <c r="D27540" s="419">
        <f t="shared" si="629"/>
        <v>0.11599999999816646</v>
      </c>
      <c r="H27540" s="406"/>
      <c r="J27540" s="82">
        <v>71</v>
      </c>
      <c r="K27540" s="391">
        <v>1</v>
      </c>
    </row>
    <row r="27541" spans="1:11" x14ac:dyDescent="0.3">
      <c r="A27541" s="341">
        <v>44178.710416608796</v>
      </c>
      <c r="B27541" s="318">
        <v>42503.499000000003</v>
      </c>
      <c r="C27541" s="318">
        <f t="shared" si="628"/>
        <v>0.22700000000622822</v>
      </c>
      <c r="D27541" s="419">
        <f t="shared" si="629"/>
        <v>0.11350000000311411</v>
      </c>
      <c r="H27541" s="406"/>
      <c r="J27541" s="82">
        <v>72</v>
      </c>
      <c r="K27541" s="319">
        <v>2</v>
      </c>
    </row>
    <row r="27542" spans="1:11" x14ac:dyDescent="0.3">
      <c r="A27542" s="341">
        <v>44178.75208327546</v>
      </c>
      <c r="B27542" s="318">
        <v>42503.716</v>
      </c>
      <c r="C27542" s="318">
        <f t="shared" si="628"/>
        <v>0.21699999999691499</v>
      </c>
      <c r="D27542" s="419">
        <f t="shared" si="629"/>
        <v>0.1084999999984575</v>
      </c>
      <c r="H27542" s="406"/>
      <c r="J27542" s="82">
        <v>73</v>
      </c>
      <c r="K27542" s="320">
        <v>3</v>
      </c>
    </row>
    <row r="27543" spans="1:11" x14ac:dyDescent="0.3">
      <c r="A27543" s="341">
        <v>44178.793749942131</v>
      </c>
      <c r="B27543" s="318">
        <v>42503.942000000003</v>
      </c>
      <c r="C27543" s="318">
        <f t="shared" si="628"/>
        <v>0.22600000000238651</v>
      </c>
      <c r="D27543" s="419">
        <f t="shared" si="629"/>
        <v>0.11300000000119326</v>
      </c>
      <c r="H27543" s="406"/>
      <c r="J27543" s="82">
        <v>74</v>
      </c>
      <c r="K27543" s="321">
        <v>4</v>
      </c>
    </row>
    <row r="27544" spans="1:11" x14ac:dyDescent="0.3">
      <c r="A27544" s="341">
        <v>44178.835416608796</v>
      </c>
      <c r="B27544" s="318">
        <v>42504.173000000003</v>
      </c>
      <c r="C27544" s="318">
        <f t="shared" si="628"/>
        <v>0.23099999999976717</v>
      </c>
      <c r="D27544" s="419">
        <f t="shared" si="629"/>
        <v>0.11549999999988358</v>
      </c>
      <c r="H27544" s="406"/>
      <c r="J27544" s="82">
        <v>75</v>
      </c>
      <c r="K27544" s="391">
        <v>1</v>
      </c>
    </row>
    <row r="27545" spans="1:11" x14ac:dyDescent="0.3">
      <c r="A27545" s="341">
        <v>44178.87708327546</v>
      </c>
      <c r="B27545" s="318">
        <v>42504.4</v>
      </c>
      <c r="C27545" s="318">
        <f t="shared" si="628"/>
        <v>0.22699999999895226</v>
      </c>
      <c r="D27545" s="419">
        <f t="shared" si="629"/>
        <v>0.11349999999947613</v>
      </c>
      <c r="H27545" s="406"/>
      <c r="J27545" s="82">
        <v>76</v>
      </c>
      <c r="K27545" s="319">
        <v>2</v>
      </c>
    </row>
    <row r="27546" spans="1:11" x14ac:dyDescent="0.3">
      <c r="A27546" s="341">
        <v>44178.918749942131</v>
      </c>
      <c r="B27546" s="318">
        <v>42504.618000000002</v>
      </c>
      <c r="C27546" s="318">
        <f t="shared" si="628"/>
        <v>0.2180000000007567</v>
      </c>
      <c r="D27546" s="419">
        <f t="shared" si="629"/>
        <v>0.10900000000037835</v>
      </c>
      <c r="H27546" s="406"/>
      <c r="J27546" s="82">
        <v>77</v>
      </c>
      <c r="K27546" s="320">
        <v>3</v>
      </c>
    </row>
    <row r="27547" spans="1:11" x14ac:dyDescent="0.3">
      <c r="A27547" s="341">
        <v>44178.960416608796</v>
      </c>
      <c r="B27547" s="318">
        <v>42504.839</v>
      </c>
      <c r="C27547" s="318">
        <f t="shared" si="628"/>
        <v>0.2209999999977299</v>
      </c>
      <c r="D27547" s="419">
        <f t="shared" si="629"/>
        <v>0.11049999999886495</v>
      </c>
      <c r="E27547" s="336">
        <f>SUM(C27524:C27547)*7.4805194805</f>
        <v>41.135376623295187</v>
      </c>
      <c r="F27547" s="324">
        <f>AVERAGE(D27524:D27547)</f>
        <v>0.11456250000007155</v>
      </c>
      <c r="G27547" s="324">
        <f>_xlfn.STDEV.S(D27524:D27547)</f>
        <v>3.2481181844716453E-3</v>
      </c>
      <c r="H27547" s="404"/>
      <c r="I27547" s="344">
        <f>AVERAGE(D27380:D27547)</f>
        <v>0.11505654761904657</v>
      </c>
      <c r="J27547" s="82">
        <v>78</v>
      </c>
      <c r="K27547" s="321">
        <v>4</v>
      </c>
    </row>
    <row r="27548" spans="1:11" x14ac:dyDescent="0.3">
      <c r="A27548" s="341">
        <v>44179.00208327546</v>
      </c>
      <c r="B27548" s="318">
        <v>42505.072</v>
      </c>
      <c r="C27548" s="318">
        <f t="shared" si="628"/>
        <v>0.23300000000017462</v>
      </c>
      <c r="D27548" s="419">
        <f t="shared" si="629"/>
        <v>0.11650000000008731</v>
      </c>
      <c r="H27548" s="406"/>
      <c r="J27548" s="82">
        <v>79</v>
      </c>
      <c r="K27548" s="391">
        <v>1</v>
      </c>
    </row>
    <row r="27549" spans="1:11" x14ac:dyDescent="0.3">
      <c r="A27549" s="341">
        <v>44179.043749942131</v>
      </c>
      <c r="B27549" s="318">
        <v>42505.302000000003</v>
      </c>
      <c r="C27549" s="318">
        <f t="shared" si="628"/>
        <v>0.23000000000320142</v>
      </c>
      <c r="D27549" s="419">
        <f t="shared" si="629"/>
        <v>0.11500000000160071</v>
      </c>
      <c r="H27549" s="406"/>
      <c r="J27549" s="82">
        <v>80</v>
      </c>
      <c r="K27549" s="319">
        <v>2</v>
      </c>
    </row>
    <row r="27550" spans="1:11" x14ac:dyDescent="0.3">
      <c r="A27550" s="341">
        <v>44179.085416608796</v>
      </c>
      <c r="B27550" s="318">
        <v>42505.53</v>
      </c>
      <c r="C27550" s="318">
        <f t="shared" si="628"/>
        <v>0.22799999999551801</v>
      </c>
      <c r="D27550" s="419">
        <f t="shared" si="629"/>
        <v>0.11399999999775901</v>
      </c>
      <c r="H27550" s="406"/>
      <c r="J27550" s="82">
        <v>81</v>
      </c>
      <c r="K27550" s="320">
        <v>3</v>
      </c>
    </row>
    <row r="27551" spans="1:11" x14ac:dyDescent="0.3">
      <c r="A27551" s="341">
        <v>44179.12708327546</v>
      </c>
      <c r="B27551" s="318">
        <v>42505.758000000002</v>
      </c>
      <c r="C27551" s="318">
        <f t="shared" si="628"/>
        <v>0.22800000000279397</v>
      </c>
      <c r="D27551" s="419">
        <f t="shared" si="629"/>
        <v>0.11400000000139698</v>
      </c>
      <c r="H27551" s="406"/>
      <c r="J27551" s="82">
        <v>82</v>
      </c>
      <c r="K27551" s="321">
        <v>4</v>
      </c>
    </row>
    <row r="27552" spans="1:11" x14ac:dyDescent="0.3">
      <c r="A27552" s="341">
        <v>44179.168749942131</v>
      </c>
      <c r="B27552" s="318">
        <v>42505.998</v>
      </c>
      <c r="C27552" s="318">
        <f t="shared" si="628"/>
        <v>0.23999999999796273</v>
      </c>
      <c r="D27552" s="419">
        <f t="shared" si="629"/>
        <v>0.11999999999898137</v>
      </c>
      <c r="H27552" s="406"/>
      <c r="J27552" s="82">
        <v>83</v>
      </c>
      <c r="K27552" s="391">
        <v>1</v>
      </c>
    </row>
    <row r="27553" spans="1:12" x14ac:dyDescent="0.3">
      <c r="A27553" s="341">
        <v>44179.210416608796</v>
      </c>
      <c r="B27553" s="318">
        <v>42506.23</v>
      </c>
      <c r="C27553" s="318">
        <f t="shared" si="628"/>
        <v>0.23200000000360887</v>
      </c>
      <c r="D27553" s="419">
        <f t="shared" si="629"/>
        <v>0.11600000000180444</v>
      </c>
      <c r="H27553" s="406"/>
      <c r="J27553" s="82">
        <v>84</v>
      </c>
      <c r="K27553" s="319">
        <v>2</v>
      </c>
    </row>
    <row r="27554" spans="1:12" x14ac:dyDescent="0.3">
      <c r="A27554" s="341">
        <v>44179.25208327546</v>
      </c>
      <c r="B27554" s="318">
        <v>42506.461000000003</v>
      </c>
      <c r="C27554" s="318">
        <f t="shared" si="628"/>
        <v>0.23099999999976717</v>
      </c>
      <c r="D27554" s="419">
        <f t="shared" si="629"/>
        <v>0.11549999999988358</v>
      </c>
      <c r="H27554" s="406"/>
      <c r="J27554" s="82">
        <v>85</v>
      </c>
      <c r="K27554" s="320">
        <v>3</v>
      </c>
    </row>
    <row r="27555" spans="1:12" x14ac:dyDescent="0.3">
      <c r="A27555" s="341">
        <v>44179.293749942131</v>
      </c>
      <c r="B27555" s="318">
        <v>42506.69</v>
      </c>
      <c r="C27555" s="318">
        <f t="shared" si="628"/>
        <v>0.22899999999935972</v>
      </c>
      <c r="D27555" s="419">
        <f t="shared" si="629"/>
        <v>0.11449999999967986</v>
      </c>
      <c r="H27555" s="406"/>
      <c r="J27555" s="82">
        <v>86</v>
      </c>
      <c r="K27555" s="321">
        <v>4</v>
      </c>
    </row>
    <row r="27556" spans="1:12" x14ac:dyDescent="0.3">
      <c r="A27556" s="341">
        <v>44179.335416608796</v>
      </c>
      <c r="B27556" s="318">
        <v>42506.93</v>
      </c>
      <c r="C27556" s="318">
        <f t="shared" ref="C27556:C27619" si="630">B27556-B27555</f>
        <v>0.23999999999796273</v>
      </c>
      <c r="D27556" s="419">
        <f t="shared" si="629"/>
        <v>0.11999999999898137</v>
      </c>
      <c r="H27556" s="406"/>
      <c r="J27556" s="82">
        <v>87</v>
      </c>
      <c r="K27556" s="391">
        <v>1</v>
      </c>
    </row>
    <row r="27557" spans="1:12" x14ac:dyDescent="0.3">
      <c r="A27557" s="341">
        <v>44179.37708327546</v>
      </c>
      <c r="B27557" s="318">
        <v>42507.171999999999</v>
      </c>
      <c r="C27557" s="318">
        <f t="shared" si="630"/>
        <v>0.24199999999837019</v>
      </c>
      <c r="D27557" s="419">
        <f t="shared" ref="D27557:D27652" si="631">C27557/2</f>
        <v>0.12099999999918509</v>
      </c>
      <c r="H27557" s="406"/>
      <c r="J27557" s="82">
        <v>88</v>
      </c>
      <c r="K27557" s="319">
        <v>2</v>
      </c>
    </row>
    <row r="27558" spans="1:12" x14ac:dyDescent="0.3">
      <c r="A27558" s="341">
        <v>44179.422222222223</v>
      </c>
      <c r="B27558" s="318">
        <v>42507.409</v>
      </c>
      <c r="C27558" s="318">
        <f t="shared" si="630"/>
        <v>0.23700000000098953</v>
      </c>
      <c r="D27558" s="419">
        <f t="shared" si="631"/>
        <v>0.11850000000049477</v>
      </c>
      <c r="H27558" s="406"/>
      <c r="J27558" s="82">
        <v>1</v>
      </c>
      <c r="K27558" s="320">
        <v>3</v>
      </c>
      <c r="L27558" s="54" t="s">
        <v>313</v>
      </c>
    </row>
    <row r="27559" spans="1:12" x14ac:dyDescent="0.3">
      <c r="A27559" s="341">
        <v>44179.463888888888</v>
      </c>
      <c r="B27559" s="318">
        <v>42507.637999999999</v>
      </c>
      <c r="C27559" s="318">
        <f t="shared" si="630"/>
        <v>0.22899999999935972</v>
      </c>
      <c r="D27559" s="419">
        <f t="shared" si="631"/>
        <v>0.11449999999967986</v>
      </c>
      <c r="H27559" s="406"/>
      <c r="J27559" s="82">
        <v>2</v>
      </c>
      <c r="K27559" s="321">
        <v>4</v>
      </c>
    </row>
    <row r="27560" spans="1:12" x14ac:dyDescent="0.3">
      <c r="A27560" s="341">
        <v>44179.505555555559</v>
      </c>
      <c r="B27560" s="318">
        <v>42507.87</v>
      </c>
      <c r="C27560" s="318">
        <f t="shared" si="630"/>
        <v>0.23200000000360887</v>
      </c>
      <c r="D27560" s="419">
        <f t="shared" si="631"/>
        <v>0.11600000000180444</v>
      </c>
      <c r="H27560" s="406"/>
      <c r="J27560" s="82">
        <v>3</v>
      </c>
      <c r="K27560" s="391">
        <v>1</v>
      </c>
    </row>
    <row r="27561" spans="1:12" x14ac:dyDescent="0.3">
      <c r="A27561" s="341">
        <v>44179.547222222223</v>
      </c>
      <c r="B27561" s="318">
        <v>42508.110999999997</v>
      </c>
      <c r="C27561" s="318">
        <f t="shared" si="630"/>
        <v>0.24099999999452848</v>
      </c>
      <c r="D27561" s="419">
        <f t="shared" si="631"/>
        <v>0.12049999999726424</v>
      </c>
      <c r="H27561" s="406"/>
      <c r="J27561" s="82">
        <v>4</v>
      </c>
      <c r="K27561" s="319">
        <v>2</v>
      </c>
    </row>
    <row r="27562" spans="1:12" x14ac:dyDescent="0.3">
      <c r="A27562" s="341">
        <v>44179.588888888888</v>
      </c>
      <c r="B27562" s="318">
        <v>42508.341999999997</v>
      </c>
      <c r="C27562" s="318">
        <f t="shared" si="630"/>
        <v>0.23099999999976717</v>
      </c>
      <c r="D27562" s="419">
        <f t="shared" si="631"/>
        <v>0.11549999999988358</v>
      </c>
      <c r="H27562" s="406"/>
      <c r="J27562" s="82">
        <v>5</v>
      </c>
      <c r="K27562" s="320">
        <v>3</v>
      </c>
    </row>
    <row r="27563" spans="1:12" x14ac:dyDescent="0.3">
      <c r="A27563" s="341">
        <v>44179.630555555559</v>
      </c>
      <c r="B27563" s="318">
        <v>42508.574999999997</v>
      </c>
      <c r="C27563" s="318">
        <f t="shared" si="630"/>
        <v>0.23300000000017462</v>
      </c>
      <c r="D27563" s="419">
        <f t="shared" si="631"/>
        <v>0.11650000000008731</v>
      </c>
      <c r="H27563" s="406"/>
      <c r="J27563" s="82">
        <v>6</v>
      </c>
      <c r="K27563" s="321">
        <v>4</v>
      </c>
    </row>
    <row r="27564" spans="1:12" x14ac:dyDescent="0.3">
      <c r="A27564" s="341">
        <v>44179.672222222223</v>
      </c>
      <c r="B27564" s="318">
        <v>42508.802000000003</v>
      </c>
      <c r="C27564" s="318">
        <f t="shared" si="630"/>
        <v>0.22700000000622822</v>
      </c>
      <c r="D27564" s="419">
        <f t="shared" si="631"/>
        <v>0.11350000000311411</v>
      </c>
      <c r="H27564" s="406"/>
      <c r="J27564" s="82">
        <v>7</v>
      </c>
      <c r="K27564" s="391">
        <v>1</v>
      </c>
    </row>
    <row r="27565" spans="1:12" x14ac:dyDescent="0.3">
      <c r="A27565" s="341">
        <v>44179.713888888888</v>
      </c>
      <c r="B27565" s="318">
        <v>42509.040999999997</v>
      </c>
      <c r="C27565" s="318">
        <f t="shared" si="630"/>
        <v>0.23899999999412103</v>
      </c>
      <c r="D27565" s="419">
        <f t="shared" si="631"/>
        <v>0.11949999999706051</v>
      </c>
      <c r="H27565" s="406"/>
      <c r="J27565" s="82">
        <v>8</v>
      </c>
      <c r="K27565" s="319">
        <v>2</v>
      </c>
    </row>
    <row r="27566" spans="1:12" x14ac:dyDescent="0.3">
      <c r="A27566" s="341">
        <v>44179.755555555559</v>
      </c>
      <c r="B27566" s="318">
        <v>42509.271999999997</v>
      </c>
      <c r="C27566" s="318">
        <f t="shared" si="630"/>
        <v>0.23099999999976717</v>
      </c>
      <c r="D27566" s="419">
        <f t="shared" si="631"/>
        <v>0.11549999999988358</v>
      </c>
      <c r="H27566" s="406"/>
      <c r="J27566" s="82">
        <v>9</v>
      </c>
      <c r="K27566" s="320">
        <v>3</v>
      </c>
    </row>
    <row r="27567" spans="1:12" x14ac:dyDescent="0.3">
      <c r="A27567" s="341">
        <v>44179.797222222223</v>
      </c>
      <c r="B27567" s="318">
        <v>42509.495000000003</v>
      </c>
      <c r="C27567" s="318">
        <f t="shared" si="630"/>
        <v>0.22300000000541331</v>
      </c>
      <c r="D27567" s="419">
        <f t="shared" si="631"/>
        <v>0.11150000000270666</v>
      </c>
      <c r="H27567" s="406"/>
      <c r="J27567" s="82">
        <v>10</v>
      </c>
      <c r="K27567" s="321">
        <v>4</v>
      </c>
    </row>
    <row r="27568" spans="1:12" x14ac:dyDescent="0.3">
      <c r="A27568" s="341">
        <v>44179.838888888888</v>
      </c>
      <c r="B27568" s="318">
        <v>42509.712</v>
      </c>
      <c r="C27568" s="318">
        <f t="shared" si="630"/>
        <v>0.21699999999691499</v>
      </c>
      <c r="D27568" s="419">
        <f t="shared" si="631"/>
        <v>0.1084999999984575</v>
      </c>
      <c r="H27568" s="406"/>
      <c r="J27568" s="82">
        <v>11</v>
      </c>
      <c r="K27568" s="391">
        <v>1</v>
      </c>
    </row>
    <row r="27569" spans="1:11" x14ac:dyDescent="0.3">
      <c r="A27569" s="341">
        <v>44179.880555555559</v>
      </c>
      <c r="B27569" s="318">
        <v>42509.938000000002</v>
      </c>
      <c r="C27569" s="318">
        <f t="shared" si="630"/>
        <v>0.22600000000238651</v>
      </c>
      <c r="D27569" s="419">
        <f t="shared" si="631"/>
        <v>0.11300000000119326</v>
      </c>
      <c r="H27569" s="406"/>
      <c r="J27569" s="82">
        <v>12</v>
      </c>
      <c r="K27569" s="319">
        <v>2</v>
      </c>
    </row>
    <row r="27570" spans="1:11" x14ac:dyDescent="0.3">
      <c r="A27570" s="341">
        <v>44179.922222222223</v>
      </c>
      <c r="B27570" s="318">
        <v>42510.167999999998</v>
      </c>
      <c r="C27570" s="318">
        <f t="shared" si="630"/>
        <v>0.22999999999592546</v>
      </c>
      <c r="D27570" s="419">
        <f t="shared" si="631"/>
        <v>0.11499999999796273</v>
      </c>
      <c r="H27570" s="406"/>
      <c r="J27570" s="82">
        <v>13</v>
      </c>
      <c r="K27570" s="320">
        <v>3</v>
      </c>
    </row>
    <row r="27571" spans="1:11" x14ac:dyDescent="0.3">
      <c r="A27571" s="341">
        <v>44179.963888888888</v>
      </c>
      <c r="B27571" s="318">
        <v>42510.398000000001</v>
      </c>
      <c r="C27571" s="318">
        <f t="shared" si="630"/>
        <v>0.23000000000320142</v>
      </c>
      <c r="D27571" s="419">
        <f t="shared" si="631"/>
        <v>0.11500000000160071</v>
      </c>
      <c r="E27571" s="336">
        <f>SUM(C27548:C27571)*7.4805194805</f>
        <v>41.584207792107776</v>
      </c>
      <c r="F27571" s="324">
        <f>AVERAGE(D27548:D27571)</f>
        <v>0.11581250000002304</v>
      </c>
      <c r="G27571" s="324">
        <f>_xlfn.STDEV.S(D27548:D27571)</f>
        <v>2.9738443127034987E-3</v>
      </c>
      <c r="H27571" s="406"/>
      <c r="J27571" s="82">
        <v>14</v>
      </c>
      <c r="K27571" s="321">
        <v>4</v>
      </c>
    </row>
    <row r="27572" spans="1:11" x14ac:dyDescent="0.3">
      <c r="A27572" s="341">
        <v>44180.005555555559</v>
      </c>
      <c r="B27572" s="318">
        <v>42510.620999999999</v>
      </c>
      <c r="C27572" s="318">
        <f t="shared" si="630"/>
        <v>0.22299999999813735</v>
      </c>
      <c r="D27572" s="419">
        <f t="shared" si="631"/>
        <v>0.11149999999906868</v>
      </c>
      <c r="H27572" s="406"/>
      <c r="J27572" s="82">
        <v>15</v>
      </c>
      <c r="K27572" s="391">
        <v>1</v>
      </c>
    </row>
    <row r="27573" spans="1:11" x14ac:dyDescent="0.3">
      <c r="A27573" s="341">
        <v>44180.047222222223</v>
      </c>
      <c r="B27573" s="318">
        <v>42510.85</v>
      </c>
      <c r="C27573" s="318">
        <f t="shared" si="630"/>
        <v>0.22899999999935972</v>
      </c>
      <c r="D27573" s="419">
        <f t="shared" si="631"/>
        <v>0.11449999999967986</v>
      </c>
      <c r="H27573" s="406"/>
      <c r="J27573" s="82">
        <v>16</v>
      </c>
      <c r="K27573" s="319">
        <v>2</v>
      </c>
    </row>
    <row r="27574" spans="1:11" x14ac:dyDescent="0.3">
      <c r="A27574" s="341">
        <v>44180.088888888888</v>
      </c>
      <c r="B27574" s="318">
        <v>42511.082999999999</v>
      </c>
      <c r="C27574" s="318">
        <f t="shared" si="630"/>
        <v>0.23300000000017462</v>
      </c>
      <c r="D27574" s="419">
        <f t="shared" si="631"/>
        <v>0.11650000000008731</v>
      </c>
      <c r="H27574" s="406"/>
      <c r="J27574" s="82">
        <v>17</v>
      </c>
      <c r="K27574" s="320">
        <v>3</v>
      </c>
    </row>
    <row r="27575" spans="1:11" x14ac:dyDescent="0.3">
      <c r="A27575" s="341">
        <v>44180.130555555559</v>
      </c>
      <c r="B27575" s="318">
        <v>42511.32</v>
      </c>
      <c r="C27575" s="318">
        <f t="shared" si="630"/>
        <v>0.23700000000098953</v>
      </c>
      <c r="D27575" s="419">
        <f t="shared" si="631"/>
        <v>0.11850000000049477</v>
      </c>
      <c r="H27575" s="406"/>
      <c r="J27575" s="82">
        <v>18</v>
      </c>
      <c r="K27575" s="321">
        <v>4</v>
      </c>
    </row>
    <row r="27576" spans="1:11" x14ac:dyDescent="0.3">
      <c r="A27576" s="341">
        <v>44180.172222222223</v>
      </c>
      <c r="B27576" s="318">
        <v>42511.557999999997</v>
      </c>
      <c r="C27576" s="318">
        <f t="shared" si="630"/>
        <v>0.23799999999755528</v>
      </c>
      <c r="D27576" s="419">
        <f t="shared" si="631"/>
        <v>0.11899999999877764</v>
      </c>
      <c r="H27576" s="406"/>
      <c r="J27576" s="82">
        <v>19</v>
      </c>
      <c r="K27576" s="391">
        <v>1</v>
      </c>
    </row>
    <row r="27577" spans="1:11" x14ac:dyDescent="0.3">
      <c r="A27577" s="341">
        <v>44180.213888888888</v>
      </c>
      <c r="B27577" s="318">
        <v>42511.788999999997</v>
      </c>
      <c r="C27577" s="318">
        <f t="shared" si="630"/>
        <v>0.23099999999976717</v>
      </c>
      <c r="D27577" s="419">
        <f t="shared" si="631"/>
        <v>0.11549999999988358</v>
      </c>
      <c r="H27577" s="406"/>
      <c r="J27577" s="82">
        <v>20</v>
      </c>
      <c r="K27577" s="319">
        <v>2</v>
      </c>
    </row>
    <row r="27578" spans="1:11" x14ac:dyDescent="0.3">
      <c r="A27578" s="341">
        <v>44180.255555555559</v>
      </c>
      <c r="B27578" s="318">
        <v>42512.027000000002</v>
      </c>
      <c r="C27578" s="318">
        <f t="shared" si="630"/>
        <v>0.23800000000483124</v>
      </c>
      <c r="D27578" s="419">
        <f t="shared" si="631"/>
        <v>0.11900000000241562</v>
      </c>
      <c r="H27578" s="406"/>
      <c r="J27578" s="82">
        <v>21</v>
      </c>
      <c r="K27578" s="320">
        <v>3</v>
      </c>
    </row>
    <row r="27579" spans="1:11" x14ac:dyDescent="0.3">
      <c r="A27579" s="341">
        <v>44180.297222222223</v>
      </c>
      <c r="B27579" s="318">
        <v>42512.267999999996</v>
      </c>
      <c r="C27579" s="318">
        <f t="shared" si="630"/>
        <v>0.24099999999452848</v>
      </c>
      <c r="D27579" s="419">
        <f t="shared" si="631"/>
        <v>0.12049999999726424</v>
      </c>
      <c r="H27579" s="406"/>
      <c r="J27579" s="82">
        <v>22</v>
      </c>
      <c r="K27579" s="321">
        <v>4</v>
      </c>
    </row>
    <row r="27580" spans="1:11" x14ac:dyDescent="0.3">
      <c r="A27580" s="341">
        <v>44180.338888888888</v>
      </c>
      <c r="B27580" s="318">
        <v>42512.500999999997</v>
      </c>
      <c r="C27580" s="318">
        <f t="shared" si="630"/>
        <v>0.23300000000017462</v>
      </c>
      <c r="D27580" s="419">
        <f t="shared" si="631"/>
        <v>0.11650000000008731</v>
      </c>
      <c r="H27580" s="406"/>
      <c r="J27580" s="82">
        <v>23</v>
      </c>
      <c r="K27580" s="391">
        <v>1</v>
      </c>
    </row>
    <row r="27581" spans="1:11" x14ac:dyDescent="0.3">
      <c r="A27581" s="341">
        <v>44180.380555555559</v>
      </c>
      <c r="B27581" s="318">
        <v>42512.73</v>
      </c>
      <c r="C27581" s="318">
        <f t="shared" si="630"/>
        <v>0.22900000000663567</v>
      </c>
      <c r="D27581" s="419">
        <f t="shared" si="631"/>
        <v>0.11450000000331784</v>
      </c>
      <c r="H27581" s="406"/>
      <c r="J27581" s="82">
        <v>24</v>
      </c>
      <c r="K27581" s="319">
        <v>2</v>
      </c>
    </row>
    <row r="27582" spans="1:11" x14ac:dyDescent="0.3">
      <c r="A27582" s="341">
        <v>44180.422222222223</v>
      </c>
      <c r="B27582" s="318">
        <v>42512.961000000003</v>
      </c>
      <c r="C27582" s="318">
        <f t="shared" si="630"/>
        <v>0.23099999999976717</v>
      </c>
      <c r="D27582" s="419">
        <f t="shared" si="631"/>
        <v>0.11549999999988358</v>
      </c>
      <c r="H27582" s="406"/>
      <c r="J27582" s="82">
        <v>25</v>
      </c>
      <c r="K27582" s="320">
        <v>3</v>
      </c>
    </row>
    <row r="27583" spans="1:11" x14ac:dyDescent="0.3">
      <c r="A27583" s="341">
        <v>44180.463888888888</v>
      </c>
      <c r="B27583" s="318">
        <v>42513.2</v>
      </c>
      <c r="C27583" s="318">
        <f t="shared" si="630"/>
        <v>0.23899999999412103</v>
      </c>
      <c r="D27583" s="419">
        <f t="shared" si="631"/>
        <v>0.11949999999706051</v>
      </c>
      <c r="H27583" s="406"/>
      <c r="J27583" s="82">
        <v>26</v>
      </c>
      <c r="K27583" s="321">
        <v>4</v>
      </c>
    </row>
    <row r="27584" spans="1:11" x14ac:dyDescent="0.3">
      <c r="A27584" s="341">
        <v>44180.505555555559</v>
      </c>
      <c r="B27584" s="318">
        <v>42513.432999999997</v>
      </c>
      <c r="C27584" s="318">
        <f t="shared" si="630"/>
        <v>0.23300000000017462</v>
      </c>
      <c r="D27584" s="419">
        <f t="shared" si="631"/>
        <v>0.11650000000008731</v>
      </c>
      <c r="H27584" s="406"/>
      <c r="J27584" s="82">
        <v>27</v>
      </c>
      <c r="K27584" s="391">
        <v>1</v>
      </c>
    </row>
    <row r="27585" spans="1:11" x14ac:dyDescent="0.3">
      <c r="A27585" s="341">
        <v>44180.547222222223</v>
      </c>
      <c r="B27585" s="318">
        <v>42513.658000000003</v>
      </c>
      <c r="C27585" s="318">
        <f t="shared" si="630"/>
        <v>0.22500000000582077</v>
      </c>
      <c r="D27585" s="419">
        <f t="shared" si="631"/>
        <v>0.11250000000291038</v>
      </c>
      <c r="H27585" s="406"/>
      <c r="J27585" s="82">
        <v>28</v>
      </c>
      <c r="K27585" s="319">
        <v>2</v>
      </c>
    </row>
    <row r="27586" spans="1:11" x14ac:dyDescent="0.3">
      <c r="A27586" s="341">
        <v>44180.588888888888</v>
      </c>
      <c r="B27586" s="318">
        <v>42513.887999999999</v>
      </c>
      <c r="C27586" s="318">
        <f t="shared" si="630"/>
        <v>0.22999999999592546</v>
      </c>
      <c r="D27586" s="419">
        <f t="shared" si="631"/>
        <v>0.11499999999796273</v>
      </c>
      <c r="H27586" s="406"/>
      <c r="J27586" s="82">
        <v>29</v>
      </c>
      <c r="K27586" s="320">
        <v>3</v>
      </c>
    </row>
    <row r="27587" spans="1:11" x14ac:dyDescent="0.3">
      <c r="A27587" s="341">
        <v>44180.630555555559</v>
      </c>
      <c r="B27587" s="318">
        <v>42514.122000000003</v>
      </c>
      <c r="C27587" s="318">
        <f t="shared" si="630"/>
        <v>0.23400000000401633</v>
      </c>
      <c r="D27587" s="419">
        <f t="shared" si="631"/>
        <v>0.11700000000200816</v>
      </c>
      <c r="H27587" s="406"/>
      <c r="J27587" s="82">
        <v>30</v>
      </c>
      <c r="K27587" s="321">
        <v>4</v>
      </c>
    </row>
    <row r="27588" spans="1:11" x14ac:dyDescent="0.3">
      <c r="A27588" s="341">
        <v>44180.672222222223</v>
      </c>
      <c r="B27588" s="318">
        <v>42514.358</v>
      </c>
      <c r="C27588" s="318">
        <f t="shared" si="630"/>
        <v>0.23599999999714782</v>
      </c>
      <c r="D27588" s="419">
        <f t="shared" si="631"/>
        <v>0.11799999999857391</v>
      </c>
      <c r="H27588" s="406"/>
      <c r="J27588" s="82">
        <v>31</v>
      </c>
      <c r="K27588" s="391">
        <v>1</v>
      </c>
    </row>
    <row r="27589" spans="1:11" x14ac:dyDescent="0.3">
      <c r="A27589" s="341">
        <v>44180.713888888888</v>
      </c>
      <c r="B27589" s="318">
        <v>42514.582999999999</v>
      </c>
      <c r="C27589" s="318">
        <f t="shared" si="630"/>
        <v>0.22499999999854481</v>
      </c>
      <c r="D27589" s="419">
        <f t="shared" si="631"/>
        <v>0.1124999999992724</v>
      </c>
      <c r="H27589" s="406"/>
      <c r="J27589" s="82">
        <v>32</v>
      </c>
      <c r="K27589" s="319">
        <v>2</v>
      </c>
    </row>
    <row r="27590" spans="1:11" x14ac:dyDescent="0.3">
      <c r="A27590" s="341">
        <v>44180.755555555559</v>
      </c>
      <c r="B27590" s="318">
        <v>42514.807000000001</v>
      </c>
      <c r="C27590" s="318">
        <f t="shared" si="630"/>
        <v>0.22400000000197906</v>
      </c>
      <c r="D27590" s="419">
        <f t="shared" si="631"/>
        <v>0.11200000000098953</v>
      </c>
      <c r="H27590" s="406"/>
      <c r="J27590" s="82">
        <v>33</v>
      </c>
      <c r="K27590" s="320">
        <v>3</v>
      </c>
    </row>
    <row r="27591" spans="1:11" x14ac:dyDescent="0.3">
      <c r="A27591" s="341">
        <v>44180.797222222223</v>
      </c>
      <c r="B27591" s="318">
        <v>42515.038</v>
      </c>
      <c r="C27591" s="318">
        <f t="shared" si="630"/>
        <v>0.23099999999976717</v>
      </c>
      <c r="D27591" s="419">
        <f t="shared" si="631"/>
        <v>0.11549999999988358</v>
      </c>
      <c r="H27591" s="406"/>
      <c r="J27591" s="82">
        <v>34</v>
      </c>
      <c r="K27591" s="321">
        <v>4</v>
      </c>
    </row>
    <row r="27592" spans="1:11" x14ac:dyDescent="0.3">
      <c r="A27592" s="341">
        <v>44180.838888888888</v>
      </c>
      <c r="B27592" s="318">
        <v>42515.269</v>
      </c>
      <c r="C27592" s="318">
        <f t="shared" si="630"/>
        <v>0.23099999999976717</v>
      </c>
      <c r="D27592" s="419">
        <f t="shared" si="631"/>
        <v>0.11549999999988358</v>
      </c>
      <c r="H27592" s="406"/>
      <c r="J27592" s="82">
        <v>35</v>
      </c>
      <c r="K27592" s="391">
        <v>1</v>
      </c>
    </row>
    <row r="27593" spans="1:11" x14ac:dyDescent="0.3">
      <c r="A27593" s="341">
        <v>44180.880555555559</v>
      </c>
      <c r="B27593" s="318">
        <v>42515.491999999998</v>
      </c>
      <c r="C27593" s="318">
        <f t="shared" si="630"/>
        <v>0.22299999999813735</v>
      </c>
      <c r="D27593" s="419">
        <f t="shared" si="631"/>
        <v>0.11149999999906868</v>
      </c>
      <c r="H27593" s="406"/>
      <c r="J27593" s="82">
        <v>36</v>
      </c>
      <c r="K27593" s="319">
        <v>2</v>
      </c>
    </row>
    <row r="27594" spans="1:11" x14ac:dyDescent="0.3">
      <c r="A27594" s="341">
        <v>44180.922222222223</v>
      </c>
      <c r="B27594" s="318">
        <v>42515.707999999999</v>
      </c>
      <c r="C27594" s="318">
        <f t="shared" si="630"/>
        <v>0.21600000000034925</v>
      </c>
      <c r="D27594" s="419">
        <f t="shared" si="631"/>
        <v>0.10800000000017462</v>
      </c>
      <c r="H27594" s="406"/>
      <c r="J27594" s="82">
        <v>37</v>
      </c>
      <c r="K27594" s="320">
        <v>3</v>
      </c>
    </row>
    <row r="27595" spans="1:11" x14ac:dyDescent="0.3">
      <c r="A27595" s="341">
        <v>44180.963888888888</v>
      </c>
      <c r="B27595" s="318">
        <v>42515.932999999997</v>
      </c>
      <c r="C27595" s="318">
        <f t="shared" si="630"/>
        <v>0.22499999999854481</v>
      </c>
      <c r="D27595" s="419">
        <f t="shared" si="631"/>
        <v>0.1124999999992724</v>
      </c>
      <c r="E27595" s="336">
        <f>SUM(C27572:C27595)*7.4805194805</f>
        <v>41.404675324539198</v>
      </c>
      <c r="F27595" s="324">
        <f>AVERAGE(D27572:D27595)</f>
        <v>0.11531249999992117</v>
      </c>
      <c r="G27595" s="324">
        <f>_xlfn.STDEV.S(D27572:D27595)</f>
        <v>3.0567548148167389E-3</v>
      </c>
      <c r="H27595" s="406"/>
      <c r="J27595" s="82">
        <v>38</v>
      </c>
      <c r="K27595" s="321">
        <v>4</v>
      </c>
    </row>
    <row r="27596" spans="1:11" x14ac:dyDescent="0.3">
      <c r="A27596" s="341">
        <v>44181.005555555559</v>
      </c>
      <c r="B27596" s="318">
        <v>42516.17</v>
      </c>
      <c r="C27596" s="318">
        <f t="shared" si="630"/>
        <v>0.23700000000098953</v>
      </c>
      <c r="D27596" s="419">
        <f t="shared" si="631"/>
        <v>0.11850000000049477</v>
      </c>
      <c r="H27596" s="406"/>
      <c r="J27596" s="82">
        <v>39</v>
      </c>
      <c r="K27596" s="391">
        <v>1</v>
      </c>
    </row>
    <row r="27597" spans="1:11" x14ac:dyDescent="0.3">
      <c r="A27597" s="341">
        <v>44181.047222222223</v>
      </c>
      <c r="B27597" s="318">
        <v>42516.4</v>
      </c>
      <c r="C27597" s="318">
        <f t="shared" si="630"/>
        <v>0.23000000000320142</v>
      </c>
      <c r="D27597" s="419">
        <f t="shared" si="631"/>
        <v>0.11500000000160071</v>
      </c>
      <c r="H27597" s="406"/>
      <c r="J27597" s="82">
        <v>40</v>
      </c>
      <c r="K27597" s="319">
        <v>2</v>
      </c>
    </row>
    <row r="27598" spans="1:11" x14ac:dyDescent="0.3">
      <c r="A27598" s="341">
        <v>44181.088888888888</v>
      </c>
      <c r="B27598" s="318">
        <v>42516.622000000003</v>
      </c>
      <c r="C27598" s="318">
        <f t="shared" si="630"/>
        <v>0.22200000000157161</v>
      </c>
      <c r="D27598" s="419">
        <f t="shared" si="631"/>
        <v>0.1110000000007858</v>
      </c>
      <c r="H27598" s="406"/>
      <c r="J27598" s="82">
        <v>41</v>
      </c>
      <c r="K27598" s="320">
        <v>3</v>
      </c>
    </row>
    <row r="27599" spans="1:11" x14ac:dyDescent="0.3">
      <c r="A27599" s="341">
        <v>44181.130555555559</v>
      </c>
      <c r="B27599" s="318">
        <v>42516.851999999999</v>
      </c>
      <c r="C27599" s="318">
        <f t="shared" si="630"/>
        <v>0.22999999999592546</v>
      </c>
      <c r="D27599" s="419">
        <f t="shared" si="631"/>
        <v>0.11499999999796273</v>
      </c>
      <c r="H27599" s="406"/>
      <c r="J27599" s="82">
        <v>42</v>
      </c>
      <c r="K27599" s="321">
        <v>4</v>
      </c>
    </row>
    <row r="27600" spans="1:11" x14ac:dyDescent="0.3">
      <c r="A27600" s="341">
        <v>44181.172222222223</v>
      </c>
      <c r="B27600" s="318">
        <v>42517.091999999997</v>
      </c>
      <c r="C27600" s="318">
        <f t="shared" si="630"/>
        <v>0.23999999999796273</v>
      </c>
      <c r="D27600" s="419">
        <f t="shared" si="631"/>
        <v>0.11999999999898137</v>
      </c>
      <c r="H27600" s="406"/>
      <c r="J27600" s="82">
        <v>43</v>
      </c>
      <c r="K27600" s="391">
        <v>1</v>
      </c>
    </row>
    <row r="27601" spans="1:11" x14ac:dyDescent="0.3">
      <c r="A27601" s="341">
        <v>44181.213888888888</v>
      </c>
      <c r="B27601" s="318">
        <v>42517.328999999998</v>
      </c>
      <c r="C27601" s="318">
        <f t="shared" si="630"/>
        <v>0.23700000000098953</v>
      </c>
      <c r="D27601" s="419">
        <f t="shared" si="631"/>
        <v>0.11850000000049477</v>
      </c>
      <c r="H27601" s="406"/>
      <c r="J27601" s="82">
        <v>44</v>
      </c>
      <c r="K27601" s="319">
        <v>2</v>
      </c>
    </row>
    <row r="27602" spans="1:11" x14ac:dyDescent="0.3">
      <c r="A27602" s="341">
        <v>44181.255555555559</v>
      </c>
      <c r="B27602" s="318">
        <v>42517.557999999997</v>
      </c>
      <c r="C27602" s="318">
        <f t="shared" si="630"/>
        <v>0.22899999999935972</v>
      </c>
      <c r="D27602" s="419">
        <f t="shared" si="631"/>
        <v>0.11449999999967986</v>
      </c>
      <c r="H27602" s="406"/>
      <c r="J27602" s="82">
        <v>45</v>
      </c>
      <c r="K27602" s="320">
        <v>3</v>
      </c>
    </row>
    <row r="27603" spans="1:11" x14ac:dyDescent="0.3">
      <c r="A27603" s="341">
        <v>44181.297222222223</v>
      </c>
      <c r="B27603" s="318">
        <v>42517.786</v>
      </c>
      <c r="C27603" s="318">
        <f t="shared" si="630"/>
        <v>0.22800000000279397</v>
      </c>
      <c r="D27603" s="419">
        <f t="shared" si="631"/>
        <v>0.11400000000139698</v>
      </c>
      <c r="H27603" s="406"/>
      <c r="J27603" s="82">
        <v>46</v>
      </c>
      <c r="K27603" s="321">
        <v>4</v>
      </c>
    </row>
    <row r="27604" spans="1:11" x14ac:dyDescent="0.3">
      <c r="A27604" s="341">
        <v>44181.338888888888</v>
      </c>
      <c r="B27604" s="318">
        <v>42518.027999999998</v>
      </c>
      <c r="C27604" s="318">
        <f t="shared" si="630"/>
        <v>0.24199999999837019</v>
      </c>
      <c r="D27604" s="419">
        <f t="shared" si="631"/>
        <v>0.12099999999918509</v>
      </c>
      <c r="H27604" s="406"/>
      <c r="J27604" s="82">
        <v>47</v>
      </c>
      <c r="K27604" s="391">
        <v>1</v>
      </c>
    </row>
    <row r="27605" spans="1:11" x14ac:dyDescent="0.3">
      <c r="A27605" s="341">
        <v>44181.380555555559</v>
      </c>
      <c r="B27605" s="318">
        <v>42518.269</v>
      </c>
      <c r="C27605" s="318">
        <f t="shared" si="630"/>
        <v>0.24100000000180444</v>
      </c>
      <c r="D27605" s="419">
        <f t="shared" si="631"/>
        <v>0.12050000000090222</v>
      </c>
      <c r="H27605" s="406"/>
      <c r="J27605" s="82">
        <v>48</v>
      </c>
      <c r="K27605" s="319">
        <v>2</v>
      </c>
    </row>
    <row r="27606" spans="1:11" x14ac:dyDescent="0.3">
      <c r="A27606" s="341">
        <v>44181.422222222223</v>
      </c>
      <c r="B27606" s="318">
        <v>42518.498</v>
      </c>
      <c r="C27606" s="318">
        <f t="shared" si="630"/>
        <v>0.22899999999935972</v>
      </c>
      <c r="D27606" s="419">
        <f t="shared" si="631"/>
        <v>0.11449999999967986</v>
      </c>
      <c r="H27606" s="406"/>
      <c r="J27606" s="82">
        <v>49</v>
      </c>
      <c r="K27606" s="320">
        <v>3</v>
      </c>
    </row>
    <row r="27607" spans="1:11" x14ac:dyDescent="0.3">
      <c r="A27607" s="341">
        <v>44181.463888888888</v>
      </c>
      <c r="B27607" s="318">
        <v>42518.722000000002</v>
      </c>
      <c r="C27607" s="318">
        <f t="shared" si="630"/>
        <v>0.22400000000197906</v>
      </c>
      <c r="D27607" s="419">
        <f t="shared" si="631"/>
        <v>0.11200000000098953</v>
      </c>
      <c r="H27607" s="406"/>
      <c r="J27607" s="82">
        <v>50</v>
      </c>
      <c r="K27607" s="321">
        <v>4</v>
      </c>
    </row>
    <row r="27608" spans="1:11" x14ac:dyDescent="0.3">
      <c r="A27608" s="341">
        <v>44181.505555555559</v>
      </c>
      <c r="B27608" s="318">
        <v>42518.959000000003</v>
      </c>
      <c r="C27608" s="318">
        <f t="shared" si="630"/>
        <v>0.23700000000098953</v>
      </c>
      <c r="D27608" s="419">
        <f t="shared" si="631"/>
        <v>0.11850000000049477</v>
      </c>
      <c r="H27608" s="406"/>
      <c r="J27608" s="82">
        <v>51</v>
      </c>
      <c r="K27608" s="391">
        <v>1</v>
      </c>
    </row>
    <row r="27609" spans="1:11" x14ac:dyDescent="0.3">
      <c r="A27609" s="341">
        <v>44181.547222222223</v>
      </c>
      <c r="B27609" s="318">
        <v>42519.199000000001</v>
      </c>
      <c r="C27609" s="318">
        <f t="shared" si="630"/>
        <v>0.23999999999796273</v>
      </c>
      <c r="D27609" s="419">
        <f t="shared" si="631"/>
        <v>0.11999999999898137</v>
      </c>
      <c r="H27609" s="406"/>
      <c r="J27609" s="82">
        <v>52</v>
      </c>
      <c r="K27609" s="319">
        <v>2</v>
      </c>
    </row>
    <row r="27610" spans="1:11" x14ac:dyDescent="0.3">
      <c r="A27610" s="341">
        <v>44181.588888888888</v>
      </c>
      <c r="B27610" s="318">
        <v>42519.432000000001</v>
      </c>
      <c r="C27610" s="318">
        <f t="shared" si="630"/>
        <v>0.23300000000017462</v>
      </c>
      <c r="D27610" s="419">
        <f t="shared" si="631"/>
        <v>0.11650000000008731</v>
      </c>
      <c r="H27610" s="406"/>
      <c r="J27610" s="82">
        <v>53</v>
      </c>
      <c r="K27610" s="320">
        <v>3</v>
      </c>
    </row>
    <row r="27611" spans="1:11" x14ac:dyDescent="0.3">
      <c r="A27611" s="341">
        <v>44181.630555555559</v>
      </c>
      <c r="B27611" s="318">
        <v>42519.654999999999</v>
      </c>
      <c r="C27611" s="318">
        <f t="shared" si="630"/>
        <v>0.22299999999813735</v>
      </c>
      <c r="D27611" s="419">
        <f t="shared" si="631"/>
        <v>0.11149999999906868</v>
      </c>
      <c r="H27611" s="406"/>
      <c r="J27611" s="82">
        <v>54</v>
      </c>
      <c r="K27611" s="321">
        <v>4</v>
      </c>
    </row>
    <row r="27612" spans="1:11" x14ac:dyDescent="0.3">
      <c r="A27612" s="341">
        <v>44181.672222222223</v>
      </c>
      <c r="B27612" s="318">
        <v>42519.889000000003</v>
      </c>
      <c r="C27612" s="318">
        <f t="shared" si="630"/>
        <v>0.23400000000401633</v>
      </c>
      <c r="D27612" s="419">
        <f t="shared" si="631"/>
        <v>0.11700000000200816</v>
      </c>
      <c r="H27612" s="406"/>
      <c r="J27612" s="82">
        <v>55</v>
      </c>
      <c r="K27612" s="391">
        <v>1</v>
      </c>
    </row>
    <row r="27613" spans="1:11" x14ac:dyDescent="0.3">
      <c r="A27613" s="341">
        <v>44181.713888888888</v>
      </c>
      <c r="B27613" s="318">
        <v>42520.122000000003</v>
      </c>
      <c r="C27613" s="318">
        <f t="shared" si="630"/>
        <v>0.23300000000017462</v>
      </c>
      <c r="D27613" s="419">
        <f t="shared" si="631"/>
        <v>0.11650000000008731</v>
      </c>
      <c r="H27613" s="406"/>
      <c r="J27613" s="82">
        <v>56</v>
      </c>
      <c r="K27613" s="319">
        <v>2</v>
      </c>
    </row>
    <row r="27614" spans="1:11" x14ac:dyDescent="0.3">
      <c r="A27614" s="341">
        <v>44181.755555555559</v>
      </c>
      <c r="B27614" s="318">
        <v>42520.349000000002</v>
      </c>
      <c r="C27614" s="318">
        <f t="shared" si="630"/>
        <v>0.22699999999895226</v>
      </c>
      <c r="D27614" s="419">
        <f t="shared" si="631"/>
        <v>0.11349999999947613</v>
      </c>
      <c r="H27614" s="406"/>
      <c r="J27614" s="82">
        <v>57</v>
      </c>
      <c r="K27614" s="320">
        <v>3</v>
      </c>
    </row>
    <row r="27615" spans="1:11" x14ac:dyDescent="0.3">
      <c r="A27615" s="341">
        <v>44181.797222222223</v>
      </c>
      <c r="B27615" s="318">
        <v>42520.57</v>
      </c>
      <c r="C27615" s="318">
        <f t="shared" si="630"/>
        <v>0.2209999999977299</v>
      </c>
      <c r="D27615" s="419">
        <f t="shared" si="631"/>
        <v>0.11049999999886495</v>
      </c>
      <c r="H27615" s="406"/>
      <c r="J27615" s="82">
        <v>58</v>
      </c>
      <c r="K27615" s="321">
        <v>4</v>
      </c>
    </row>
    <row r="27616" spans="1:11" x14ac:dyDescent="0.3">
      <c r="A27616" s="341">
        <v>44181.838888888888</v>
      </c>
      <c r="B27616" s="318">
        <v>42520.790999999997</v>
      </c>
      <c r="C27616" s="318">
        <f t="shared" si="630"/>
        <v>0.2209999999977299</v>
      </c>
      <c r="D27616" s="419">
        <f t="shared" si="631"/>
        <v>0.11049999999886495</v>
      </c>
      <c r="H27616" s="406"/>
      <c r="J27616" s="82">
        <v>59</v>
      </c>
      <c r="K27616" s="391">
        <v>1</v>
      </c>
    </row>
    <row r="27617" spans="1:11" x14ac:dyDescent="0.3">
      <c r="A27617" s="341">
        <v>44181.880555555559</v>
      </c>
      <c r="B27617" s="318">
        <v>42521.02</v>
      </c>
      <c r="C27617" s="318">
        <f t="shared" si="630"/>
        <v>0.22899999999935972</v>
      </c>
      <c r="D27617" s="419">
        <f t="shared" si="631"/>
        <v>0.11449999999967986</v>
      </c>
      <c r="H27617" s="406"/>
      <c r="J27617" s="82">
        <v>60</v>
      </c>
      <c r="K27617" s="319">
        <v>2</v>
      </c>
    </row>
    <row r="27618" spans="1:11" x14ac:dyDescent="0.3">
      <c r="A27618" s="341">
        <v>44181.922222222223</v>
      </c>
      <c r="B27618" s="318">
        <v>42521.25</v>
      </c>
      <c r="C27618" s="318">
        <f t="shared" si="630"/>
        <v>0.23000000000320142</v>
      </c>
      <c r="D27618" s="419">
        <f t="shared" si="631"/>
        <v>0.11500000000160071</v>
      </c>
      <c r="H27618" s="406"/>
      <c r="J27618" s="82">
        <v>61</v>
      </c>
      <c r="K27618" s="320">
        <v>3</v>
      </c>
    </row>
    <row r="27619" spans="1:11" x14ac:dyDescent="0.3">
      <c r="A27619" s="341">
        <v>44181.963888888888</v>
      </c>
      <c r="B27619" s="318">
        <v>42521.474000000002</v>
      </c>
      <c r="C27619" s="318">
        <f t="shared" si="630"/>
        <v>0.22400000000197906</v>
      </c>
      <c r="D27619" s="419">
        <f t="shared" si="631"/>
        <v>0.11200000000098953</v>
      </c>
      <c r="E27619" s="336">
        <f>SUM(C27596:C27619)*7.4805194805</f>
        <v>41.44955844148577</v>
      </c>
      <c r="F27619" s="324">
        <f>AVERAGE(D27596:D27619)</f>
        <v>0.11543750000009823</v>
      </c>
      <c r="G27619" s="324">
        <f>_xlfn.STDEV.S(D27596:D27619)</f>
        <v>3.2814117455302158E-3</v>
      </c>
      <c r="H27619" s="406"/>
      <c r="J27619" s="82">
        <v>62</v>
      </c>
      <c r="K27619" s="321">
        <v>4</v>
      </c>
    </row>
    <row r="27620" spans="1:11" x14ac:dyDescent="0.3">
      <c r="A27620" s="341">
        <v>44182.005555555559</v>
      </c>
      <c r="B27620" s="318">
        <v>42521.696000000004</v>
      </c>
      <c r="C27620" s="318">
        <f t="shared" ref="C27620:C27657" si="632">B27620-B27619</f>
        <v>0.22200000000157161</v>
      </c>
      <c r="D27620" s="419">
        <f t="shared" si="631"/>
        <v>0.1110000000007858</v>
      </c>
      <c r="H27620" s="406"/>
      <c r="J27620" s="82">
        <v>63</v>
      </c>
      <c r="K27620" s="391">
        <v>1</v>
      </c>
    </row>
    <row r="27621" spans="1:11" x14ac:dyDescent="0.3">
      <c r="A27621" s="341">
        <v>44182.047222222223</v>
      </c>
      <c r="B27621" s="318">
        <v>42521.921999999999</v>
      </c>
      <c r="C27621" s="318">
        <f t="shared" si="632"/>
        <v>0.22599999999511056</v>
      </c>
      <c r="D27621" s="419">
        <f t="shared" si="631"/>
        <v>0.11299999999755528</v>
      </c>
      <c r="H27621" s="406"/>
      <c r="J27621" s="82">
        <v>64</v>
      </c>
      <c r="K27621" s="319">
        <v>2</v>
      </c>
    </row>
    <row r="27622" spans="1:11" x14ac:dyDescent="0.3">
      <c r="A27622" s="341">
        <v>44182.088888888888</v>
      </c>
      <c r="B27622" s="318">
        <v>42522.156000000003</v>
      </c>
      <c r="C27622" s="318">
        <f t="shared" si="632"/>
        <v>0.23400000000401633</v>
      </c>
      <c r="D27622" s="419">
        <f t="shared" si="631"/>
        <v>0.11700000000200816</v>
      </c>
      <c r="H27622" s="406"/>
      <c r="J27622" s="82">
        <v>65</v>
      </c>
      <c r="K27622" s="320">
        <v>3</v>
      </c>
    </row>
    <row r="27623" spans="1:11" x14ac:dyDescent="0.3">
      <c r="A27623" s="341">
        <v>44182.130555555559</v>
      </c>
      <c r="B27623" s="318">
        <v>42522.387999999999</v>
      </c>
      <c r="C27623" s="318">
        <f t="shared" si="632"/>
        <v>0.23199999999633292</v>
      </c>
      <c r="D27623" s="419">
        <f t="shared" si="631"/>
        <v>0.11599999999816646</v>
      </c>
      <c r="H27623" s="406"/>
      <c r="J27623" s="82">
        <v>66</v>
      </c>
      <c r="K27623" s="321">
        <v>4</v>
      </c>
    </row>
    <row r="27624" spans="1:11" x14ac:dyDescent="0.3">
      <c r="A27624" s="341">
        <v>44182.172222222223</v>
      </c>
      <c r="B27624" s="318">
        <v>42522.618999999999</v>
      </c>
      <c r="C27624" s="318">
        <f t="shared" si="632"/>
        <v>0.23099999999976717</v>
      </c>
      <c r="D27624" s="419">
        <f t="shared" si="631"/>
        <v>0.11549999999988358</v>
      </c>
      <c r="H27624" s="406"/>
      <c r="J27624" s="82">
        <v>67</v>
      </c>
      <c r="K27624" s="391">
        <v>1</v>
      </c>
    </row>
    <row r="27625" spans="1:11" x14ac:dyDescent="0.3">
      <c r="A27625" s="341">
        <v>44182.213888888888</v>
      </c>
      <c r="B27625" s="318">
        <v>42522.849000000002</v>
      </c>
      <c r="C27625" s="318">
        <f t="shared" si="632"/>
        <v>0.23000000000320142</v>
      </c>
      <c r="D27625" s="419">
        <f t="shared" si="631"/>
        <v>0.11500000000160071</v>
      </c>
      <c r="H27625" s="406"/>
      <c r="J27625" s="82">
        <v>68</v>
      </c>
      <c r="K27625" s="319">
        <v>2</v>
      </c>
    </row>
    <row r="27626" spans="1:11" x14ac:dyDescent="0.3">
      <c r="A27626" s="341">
        <v>44182.255555555559</v>
      </c>
      <c r="B27626" s="318">
        <v>42523.089</v>
      </c>
      <c r="C27626" s="318">
        <f t="shared" si="632"/>
        <v>0.23999999999796273</v>
      </c>
      <c r="D27626" s="419">
        <f t="shared" si="631"/>
        <v>0.11999999999898137</v>
      </c>
      <c r="H27626" s="406"/>
      <c r="J27626" s="82">
        <v>69</v>
      </c>
      <c r="K27626" s="320">
        <v>3</v>
      </c>
    </row>
    <row r="27627" spans="1:11" x14ac:dyDescent="0.3">
      <c r="A27627" s="341">
        <v>44182.297222222223</v>
      </c>
      <c r="B27627" s="318">
        <v>42523.322</v>
      </c>
      <c r="C27627" s="318">
        <f t="shared" si="632"/>
        <v>0.23300000000017462</v>
      </c>
      <c r="D27627" s="419">
        <f t="shared" si="631"/>
        <v>0.11650000000008731</v>
      </c>
      <c r="H27627" s="406"/>
      <c r="J27627" s="82">
        <v>70</v>
      </c>
      <c r="K27627" s="321">
        <v>4</v>
      </c>
    </row>
    <row r="27628" spans="1:11" x14ac:dyDescent="0.3">
      <c r="A27628" s="341">
        <v>44182.338888888888</v>
      </c>
      <c r="B27628" s="318">
        <v>42523.557000000001</v>
      </c>
      <c r="C27628" s="318">
        <f t="shared" si="632"/>
        <v>0.23500000000058208</v>
      </c>
      <c r="D27628" s="419">
        <f t="shared" si="631"/>
        <v>0.11750000000029104</v>
      </c>
      <c r="H27628" s="406"/>
      <c r="J27628" s="82">
        <v>71</v>
      </c>
      <c r="K27628" s="391">
        <v>1</v>
      </c>
    </row>
    <row r="27629" spans="1:11" x14ac:dyDescent="0.3">
      <c r="A27629" s="341">
        <v>44182.380555555559</v>
      </c>
      <c r="B27629" s="318">
        <v>42523.784</v>
      </c>
      <c r="C27629" s="318">
        <f t="shared" si="632"/>
        <v>0.22699999999895226</v>
      </c>
      <c r="D27629" s="419">
        <f t="shared" si="631"/>
        <v>0.11349999999947613</v>
      </c>
      <c r="H27629" s="406"/>
      <c r="J27629" s="82">
        <v>72</v>
      </c>
      <c r="K27629" s="319">
        <v>2</v>
      </c>
    </row>
    <row r="27630" spans="1:11" x14ac:dyDescent="0.3">
      <c r="A27630" s="341">
        <v>44182.422222222223</v>
      </c>
      <c r="B27630" s="318">
        <v>42524.021000000001</v>
      </c>
      <c r="C27630" s="318">
        <f t="shared" si="632"/>
        <v>0.23700000000098953</v>
      </c>
      <c r="D27630" s="419">
        <f t="shared" si="631"/>
        <v>0.11850000000049477</v>
      </c>
      <c r="H27630" s="406"/>
      <c r="J27630" s="82">
        <v>73</v>
      </c>
      <c r="K27630" s="320">
        <v>3</v>
      </c>
    </row>
    <row r="27631" spans="1:11" x14ac:dyDescent="0.3">
      <c r="A27631" s="341">
        <v>44182.463888888888</v>
      </c>
      <c r="B27631" s="318">
        <v>42524.258999999998</v>
      </c>
      <c r="C27631" s="318">
        <f t="shared" si="632"/>
        <v>0.23799999999755528</v>
      </c>
      <c r="D27631" s="419">
        <f t="shared" si="631"/>
        <v>0.11899999999877764</v>
      </c>
      <c r="H27631" s="406"/>
      <c r="J27631" s="82">
        <v>74</v>
      </c>
      <c r="K27631" s="321">
        <v>4</v>
      </c>
    </row>
    <row r="27632" spans="1:11" x14ac:dyDescent="0.3">
      <c r="A27632" s="341">
        <v>44182.505555555559</v>
      </c>
      <c r="B27632" s="318">
        <v>42524.49</v>
      </c>
      <c r="C27632" s="318">
        <f t="shared" si="632"/>
        <v>0.23099999999976717</v>
      </c>
      <c r="D27632" s="419">
        <f t="shared" si="631"/>
        <v>0.11549999999988358</v>
      </c>
      <c r="H27632" s="406"/>
      <c r="J27632" s="82">
        <v>75</v>
      </c>
      <c r="K27632" s="391">
        <v>1</v>
      </c>
    </row>
    <row r="27633" spans="1:11" x14ac:dyDescent="0.3">
      <c r="A27633" s="341">
        <v>44182.547222222223</v>
      </c>
      <c r="B27633" s="318">
        <v>42524.718000000001</v>
      </c>
      <c r="C27633" s="318">
        <f t="shared" si="632"/>
        <v>0.22800000000279397</v>
      </c>
      <c r="D27633" s="419">
        <f t="shared" si="631"/>
        <v>0.11400000000139698</v>
      </c>
      <c r="H27633" s="406"/>
      <c r="J27633" s="82">
        <v>76</v>
      </c>
      <c r="K27633" s="319">
        <v>2</v>
      </c>
    </row>
    <row r="27634" spans="1:11" x14ac:dyDescent="0.3">
      <c r="A27634" s="341">
        <v>44182.588888888888</v>
      </c>
      <c r="B27634" s="318">
        <v>42524.946000000004</v>
      </c>
      <c r="C27634" s="318">
        <f t="shared" si="632"/>
        <v>0.22800000000279397</v>
      </c>
      <c r="D27634" s="419">
        <f t="shared" si="631"/>
        <v>0.11400000000139698</v>
      </c>
      <c r="H27634" s="406"/>
      <c r="J27634" s="82">
        <v>77</v>
      </c>
      <c r="K27634" s="320">
        <v>3</v>
      </c>
    </row>
    <row r="27635" spans="1:11" x14ac:dyDescent="0.3">
      <c r="A27635" s="341">
        <v>44182.630555555559</v>
      </c>
      <c r="B27635" s="318">
        <v>42525.18</v>
      </c>
      <c r="C27635" s="318">
        <f t="shared" si="632"/>
        <v>0.23399999999674037</v>
      </c>
      <c r="D27635" s="419">
        <f t="shared" si="631"/>
        <v>0.11699999999837019</v>
      </c>
      <c r="H27635" s="406"/>
      <c r="J27635" s="82">
        <v>78</v>
      </c>
      <c r="K27635" s="321">
        <v>4</v>
      </c>
    </row>
    <row r="27636" spans="1:11" x14ac:dyDescent="0.3">
      <c r="A27636" s="341">
        <v>44182.672222222223</v>
      </c>
      <c r="B27636" s="318">
        <v>42525.411999999997</v>
      </c>
      <c r="C27636" s="318">
        <f t="shared" si="632"/>
        <v>0.23199999999633292</v>
      </c>
      <c r="D27636" s="419">
        <f t="shared" si="631"/>
        <v>0.11599999999816646</v>
      </c>
      <c r="H27636" s="406"/>
      <c r="J27636" s="82">
        <v>79</v>
      </c>
      <c r="K27636" s="391">
        <v>1</v>
      </c>
    </row>
    <row r="27637" spans="1:11" x14ac:dyDescent="0.3">
      <c r="A27637" s="341">
        <v>44182.713888888888</v>
      </c>
      <c r="B27637" s="318">
        <v>42525.629000000001</v>
      </c>
      <c r="C27637" s="318">
        <f t="shared" si="632"/>
        <v>0.21700000000419095</v>
      </c>
      <c r="D27637" s="419">
        <f t="shared" si="631"/>
        <v>0.10850000000209548</v>
      </c>
      <c r="H27637" s="406"/>
      <c r="J27637" s="82">
        <v>80</v>
      </c>
      <c r="K27637" s="319">
        <v>2</v>
      </c>
    </row>
    <row r="27638" spans="1:11" x14ac:dyDescent="0.3">
      <c r="A27638" s="341">
        <v>44182.755555555559</v>
      </c>
      <c r="B27638" s="318">
        <v>42525.851999999999</v>
      </c>
      <c r="C27638" s="318">
        <f t="shared" si="632"/>
        <v>0.22299999999813735</v>
      </c>
      <c r="D27638" s="419">
        <f t="shared" si="631"/>
        <v>0.11149999999906868</v>
      </c>
      <c r="H27638" s="406"/>
      <c r="J27638" s="82">
        <v>81</v>
      </c>
      <c r="K27638" s="320">
        <v>3</v>
      </c>
    </row>
    <row r="27639" spans="1:11" x14ac:dyDescent="0.3">
      <c r="A27639" s="341">
        <v>44182.797222222223</v>
      </c>
      <c r="B27639" s="318">
        <v>42526.082000000002</v>
      </c>
      <c r="C27639" s="318">
        <f t="shared" si="632"/>
        <v>0.23000000000320142</v>
      </c>
      <c r="D27639" s="419">
        <f t="shared" si="631"/>
        <v>0.11500000000160071</v>
      </c>
      <c r="H27639" s="406"/>
      <c r="J27639" s="82">
        <v>82</v>
      </c>
      <c r="K27639" s="321">
        <v>4</v>
      </c>
    </row>
    <row r="27640" spans="1:11" x14ac:dyDescent="0.3">
      <c r="A27640" s="341">
        <v>44182.838888888888</v>
      </c>
      <c r="B27640" s="318">
        <v>42526.311000000002</v>
      </c>
      <c r="C27640" s="318">
        <f t="shared" si="632"/>
        <v>0.22899999999935972</v>
      </c>
      <c r="D27640" s="419">
        <f t="shared" si="631"/>
        <v>0.11449999999967986</v>
      </c>
      <c r="H27640" s="406"/>
      <c r="J27640" s="82">
        <v>83</v>
      </c>
      <c r="K27640" s="391">
        <v>1</v>
      </c>
    </row>
    <row r="27641" spans="1:11" x14ac:dyDescent="0.3">
      <c r="A27641" s="341">
        <v>44182.880555555559</v>
      </c>
      <c r="B27641" s="318">
        <v>42526.531999999999</v>
      </c>
      <c r="C27641" s="318">
        <f t="shared" si="632"/>
        <v>0.2209999999977299</v>
      </c>
      <c r="D27641" s="419">
        <f t="shared" si="631"/>
        <v>0.11049999999886495</v>
      </c>
      <c r="H27641" s="406"/>
      <c r="J27641" s="82">
        <v>84</v>
      </c>
      <c r="K27641" s="319">
        <v>2</v>
      </c>
    </row>
    <row r="27642" spans="1:11" x14ac:dyDescent="0.3">
      <c r="A27642" s="341">
        <v>44182.922222222223</v>
      </c>
      <c r="B27642" s="318">
        <v>42526.745000000003</v>
      </c>
      <c r="C27642" s="318">
        <f t="shared" si="632"/>
        <v>0.21300000000337604</v>
      </c>
      <c r="D27642" s="419">
        <f t="shared" si="631"/>
        <v>0.10650000000168802</v>
      </c>
      <c r="H27642" s="406"/>
      <c r="J27642" s="82">
        <v>85</v>
      </c>
      <c r="K27642" s="320">
        <v>3</v>
      </c>
    </row>
    <row r="27643" spans="1:11" x14ac:dyDescent="0.3">
      <c r="A27643" s="341">
        <v>44182.963888888888</v>
      </c>
      <c r="B27643" s="318">
        <v>42526.976999999999</v>
      </c>
      <c r="C27643" s="318">
        <f t="shared" si="632"/>
        <v>0.23199999999633292</v>
      </c>
      <c r="D27643" s="419">
        <f t="shared" si="631"/>
        <v>0.11599999999816646</v>
      </c>
      <c r="E27643" s="336">
        <f>SUM(C27620:C27643)*7.4805194805</f>
        <v>41.165298701168858</v>
      </c>
      <c r="F27643" s="324">
        <f>AVERAGE(D27620:D27643)</f>
        <v>0.11464583333327028</v>
      </c>
      <c r="G27643" s="324">
        <f>_xlfn.STDEV.S(D27620:D27643)</f>
        <v>3.2419772768854005E-3</v>
      </c>
      <c r="H27643" s="406"/>
      <c r="J27643" s="82">
        <v>86</v>
      </c>
      <c r="K27643" s="321">
        <v>4</v>
      </c>
    </row>
    <row r="27644" spans="1:11" x14ac:dyDescent="0.3">
      <c r="A27644" s="341">
        <v>44183.005555555559</v>
      </c>
      <c r="B27644" s="318">
        <v>42527.21</v>
      </c>
      <c r="C27644" s="318">
        <f t="shared" si="632"/>
        <v>0.23300000000017462</v>
      </c>
      <c r="D27644" s="419">
        <f t="shared" si="631"/>
        <v>0.11650000000008731</v>
      </c>
      <c r="H27644" s="406"/>
      <c r="J27644" s="82">
        <v>87</v>
      </c>
      <c r="K27644" s="391">
        <v>1</v>
      </c>
    </row>
    <row r="27645" spans="1:11" x14ac:dyDescent="0.3">
      <c r="A27645" s="341">
        <v>44183.047222222223</v>
      </c>
      <c r="B27645" s="318">
        <v>42527.438000000002</v>
      </c>
      <c r="C27645" s="318">
        <f t="shared" si="632"/>
        <v>0.22800000000279397</v>
      </c>
      <c r="D27645" s="419">
        <f t="shared" si="631"/>
        <v>0.11400000000139698</v>
      </c>
      <c r="H27645" s="406"/>
      <c r="J27645" s="82">
        <v>88</v>
      </c>
      <c r="K27645" s="319">
        <v>2</v>
      </c>
    </row>
    <row r="27646" spans="1:11" x14ac:dyDescent="0.3">
      <c r="A27646" s="341">
        <v>44183.088888888888</v>
      </c>
      <c r="B27646" s="318">
        <v>42527.66</v>
      </c>
      <c r="C27646" s="318">
        <f t="shared" si="632"/>
        <v>0.22200000000157161</v>
      </c>
      <c r="D27646" s="419">
        <f t="shared" si="631"/>
        <v>0.1110000000007858</v>
      </c>
      <c r="H27646" s="406"/>
      <c r="J27646" s="82">
        <v>89</v>
      </c>
      <c r="K27646" s="320">
        <v>3</v>
      </c>
    </row>
    <row r="27647" spans="1:11" x14ac:dyDescent="0.3">
      <c r="A27647" s="341">
        <v>44183.130555555559</v>
      </c>
      <c r="B27647" s="318">
        <v>42527.89</v>
      </c>
      <c r="C27647" s="318">
        <f t="shared" si="632"/>
        <v>0.22999999999592546</v>
      </c>
      <c r="D27647" s="419">
        <f t="shared" si="631"/>
        <v>0.11499999999796273</v>
      </c>
      <c r="H27647" s="406"/>
      <c r="J27647" s="82">
        <v>90</v>
      </c>
      <c r="K27647" s="321">
        <v>4</v>
      </c>
    </row>
    <row r="27648" spans="1:11" x14ac:dyDescent="0.3">
      <c r="A27648" s="341">
        <v>44183.172222222223</v>
      </c>
      <c r="B27648" s="318">
        <v>42528.13</v>
      </c>
      <c r="C27648" s="318">
        <f t="shared" si="632"/>
        <v>0.23999999999796273</v>
      </c>
      <c r="D27648" s="419">
        <f t="shared" si="631"/>
        <v>0.11999999999898137</v>
      </c>
      <c r="H27648" s="406"/>
      <c r="J27648" s="82">
        <v>91</v>
      </c>
      <c r="K27648" s="391">
        <v>1</v>
      </c>
    </row>
    <row r="27649" spans="1:12" x14ac:dyDescent="0.3">
      <c r="A27649" s="341">
        <v>44183.213888888888</v>
      </c>
      <c r="B27649" s="318">
        <v>42528.366000000002</v>
      </c>
      <c r="C27649" s="318">
        <f t="shared" si="632"/>
        <v>0.23600000000442378</v>
      </c>
      <c r="D27649" s="419">
        <f t="shared" si="631"/>
        <v>0.11800000000221189</v>
      </c>
      <c r="H27649" s="406"/>
      <c r="J27649" s="82">
        <v>92</v>
      </c>
      <c r="K27649" s="319">
        <v>2</v>
      </c>
    </row>
    <row r="27650" spans="1:12" x14ac:dyDescent="0.3">
      <c r="A27650" s="341">
        <v>44183.255555555559</v>
      </c>
      <c r="B27650" s="318">
        <v>42528.599000000002</v>
      </c>
      <c r="C27650" s="318">
        <f t="shared" si="632"/>
        <v>0.23300000000017462</v>
      </c>
      <c r="D27650" s="419">
        <f t="shared" si="631"/>
        <v>0.11650000000008731</v>
      </c>
      <c r="H27650" s="406"/>
      <c r="J27650" s="82">
        <v>93</v>
      </c>
      <c r="K27650" s="320">
        <v>3</v>
      </c>
    </row>
    <row r="27651" spans="1:12" x14ac:dyDescent="0.3">
      <c r="A27651" s="341">
        <v>44183.297222222223</v>
      </c>
      <c r="B27651" s="318">
        <v>42528.83</v>
      </c>
      <c r="C27651" s="318">
        <f t="shared" si="632"/>
        <v>0.23099999999976717</v>
      </c>
      <c r="D27651" s="419">
        <f t="shared" si="631"/>
        <v>0.11549999999988358</v>
      </c>
      <c r="H27651" s="406"/>
      <c r="J27651" s="82">
        <v>94</v>
      </c>
      <c r="K27651" s="321">
        <v>4</v>
      </c>
    </row>
    <row r="27652" spans="1:12" x14ac:dyDescent="0.3">
      <c r="A27652" s="341">
        <v>44183.338888888888</v>
      </c>
      <c r="B27652" s="318">
        <v>42529.072</v>
      </c>
      <c r="C27652" s="318">
        <f t="shared" si="632"/>
        <v>0.24199999999837019</v>
      </c>
      <c r="D27652" s="419">
        <f t="shared" si="631"/>
        <v>0.12099999999918509</v>
      </c>
      <c r="H27652" s="406"/>
      <c r="J27652" s="82">
        <v>95</v>
      </c>
      <c r="K27652" s="391">
        <v>1</v>
      </c>
    </row>
    <row r="27653" spans="1:12" x14ac:dyDescent="0.3">
      <c r="A27653" s="341">
        <v>44183.380555555559</v>
      </c>
      <c r="B27653" s="318">
        <v>42529.31</v>
      </c>
      <c r="C27653" s="318">
        <f t="shared" si="632"/>
        <v>0.23799999999755528</v>
      </c>
      <c r="D27653" s="419">
        <f t="shared" ref="D27653:D27752" si="633">C27653/2</f>
        <v>0.11899999999877764</v>
      </c>
      <c r="H27653" s="406"/>
      <c r="J27653" s="82">
        <v>96</v>
      </c>
      <c r="K27653" s="319">
        <v>2</v>
      </c>
    </row>
    <row r="27654" spans="1:12" x14ac:dyDescent="0.3">
      <c r="A27654" s="341">
        <v>44183.422222222223</v>
      </c>
      <c r="B27654" s="318">
        <v>42529.54</v>
      </c>
      <c r="C27654" s="318">
        <f t="shared" si="632"/>
        <v>0.23000000000320142</v>
      </c>
      <c r="D27654" s="419">
        <f t="shared" si="633"/>
        <v>0.11500000000160071</v>
      </c>
      <c r="H27654" s="406"/>
      <c r="J27654" s="82">
        <v>97</v>
      </c>
      <c r="K27654" s="320">
        <v>3</v>
      </c>
    </row>
    <row r="27655" spans="1:12" x14ac:dyDescent="0.3">
      <c r="A27655" s="341">
        <v>44183.463888888888</v>
      </c>
      <c r="B27655" s="318">
        <v>42529.762000000002</v>
      </c>
      <c r="C27655" s="318">
        <f t="shared" si="632"/>
        <v>0.22200000000157161</v>
      </c>
      <c r="D27655" s="419">
        <f t="shared" si="633"/>
        <v>0.1110000000007858</v>
      </c>
      <c r="H27655" s="406"/>
      <c r="J27655" s="82">
        <v>98</v>
      </c>
      <c r="K27655" s="321">
        <v>4</v>
      </c>
    </row>
    <row r="27656" spans="1:12" x14ac:dyDescent="0.3">
      <c r="A27656" s="341">
        <v>44183.505555555559</v>
      </c>
      <c r="B27656" s="318">
        <v>42530</v>
      </c>
      <c r="C27656" s="318">
        <f t="shared" si="632"/>
        <v>0.23799999999755528</v>
      </c>
      <c r="D27656" s="419">
        <f t="shared" si="633"/>
        <v>0.11899999999877764</v>
      </c>
      <c r="H27656" s="406"/>
      <c r="J27656" s="82">
        <v>99</v>
      </c>
      <c r="K27656" s="391">
        <v>1</v>
      </c>
    </row>
    <row r="27657" spans="1:12" x14ac:dyDescent="0.3">
      <c r="A27657" s="341">
        <v>44183.547222222223</v>
      </c>
      <c r="B27657" s="318">
        <v>42530.228999999999</v>
      </c>
      <c r="C27657" s="318">
        <f t="shared" si="632"/>
        <v>0.22899999999935972</v>
      </c>
      <c r="D27657" s="419">
        <f t="shared" si="633"/>
        <v>0.11449999999967986</v>
      </c>
      <c r="H27657" s="406"/>
      <c r="J27657" s="82">
        <v>100</v>
      </c>
      <c r="K27657" s="319">
        <v>2</v>
      </c>
    </row>
    <row r="27658" spans="1:12" x14ac:dyDescent="0.3">
      <c r="A27658" s="341">
        <v>44183.729166666664</v>
      </c>
      <c r="B27658" s="318">
        <v>42531.142</v>
      </c>
      <c r="H27658" s="332"/>
      <c r="J27658" s="82">
        <v>1</v>
      </c>
      <c r="K27658" s="319">
        <v>2</v>
      </c>
      <c r="L27658" s="54" t="s">
        <v>313</v>
      </c>
    </row>
    <row r="27659" spans="1:12" x14ac:dyDescent="0.3">
      <c r="A27659" s="341">
        <v>44183.770833333336</v>
      </c>
      <c r="B27659" s="318">
        <v>42531.368000000002</v>
      </c>
      <c r="C27659" s="318">
        <f t="shared" ref="C27659:C27751" si="634">B27659-B27658</f>
        <v>0.22600000000238651</v>
      </c>
      <c r="D27659" s="419">
        <f t="shared" si="633"/>
        <v>0.11300000000119326</v>
      </c>
      <c r="H27659" s="406"/>
      <c r="J27659" s="82">
        <v>2</v>
      </c>
      <c r="K27659" s="320">
        <v>3</v>
      </c>
    </row>
    <row r="27660" spans="1:12" x14ac:dyDescent="0.3">
      <c r="A27660" s="341">
        <v>44183.8125</v>
      </c>
      <c r="B27660" s="318">
        <v>42531.59</v>
      </c>
      <c r="C27660" s="318">
        <f t="shared" si="634"/>
        <v>0.22199999999429565</v>
      </c>
      <c r="D27660" s="419">
        <f t="shared" si="633"/>
        <v>0.11099999999714782</v>
      </c>
      <c r="H27660" s="406"/>
      <c r="J27660" s="82">
        <v>3</v>
      </c>
      <c r="K27660" s="321">
        <v>4</v>
      </c>
    </row>
    <row r="27661" spans="1:12" x14ac:dyDescent="0.3">
      <c r="A27661" s="341">
        <v>44183.854166666664</v>
      </c>
      <c r="B27661" s="318">
        <v>42531.811000000002</v>
      </c>
      <c r="C27661" s="318">
        <f t="shared" si="634"/>
        <v>0.22100000000500586</v>
      </c>
      <c r="D27661" s="419">
        <f t="shared" si="633"/>
        <v>0.11050000000250293</v>
      </c>
      <c r="H27661" s="406"/>
      <c r="J27661" s="82">
        <v>4</v>
      </c>
      <c r="K27661" s="391">
        <v>1</v>
      </c>
    </row>
    <row r="27662" spans="1:12" x14ac:dyDescent="0.3">
      <c r="A27662" s="341">
        <v>44183.895833506947</v>
      </c>
      <c r="B27662" s="318">
        <v>42532.031000000003</v>
      </c>
      <c r="C27662" s="318">
        <f t="shared" si="634"/>
        <v>0.22000000000116415</v>
      </c>
      <c r="D27662" s="419">
        <f t="shared" si="633"/>
        <v>0.11000000000058208</v>
      </c>
      <c r="H27662" s="406"/>
      <c r="J27662" s="82">
        <v>5</v>
      </c>
      <c r="K27662" s="319">
        <v>2</v>
      </c>
    </row>
    <row r="27663" spans="1:12" x14ac:dyDescent="0.3">
      <c r="A27663" s="341">
        <v>44183.937500231485</v>
      </c>
      <c r="B27663" s="318">
        <v>42532.262000000002</v>
      </c>
      <c r="C27663" s="318">
        <f t="shared" si="634"/>
        <v>0.23099999999976717</v>
      </c>
      <c r="D27663" s="419">
        <f t="shared" si="633"/>
        <v>0.11549999999988358</v>
      </c>
      <c r="H27663" s="406"/>
      <c r="J27663" s="82">
        <v>6</v>
      </c>
      <c r="K27663" s="320">
        <v>3</v>
      </c>
    </row>
    <row r="27664" spans="1:12" x14ac:dyDescent="0.3">
      <c r="A27664" s="341">
        <v>44183.979166956022</v>
      </c>
      <c r="B27664" s="318">
        <v>42532.487999999998</v>
      </c>
      <c r="C27664" s="318">
        <f t="shared" si="634"/>
        <v>0.22599999999511056</v>
      </c>
      <c r="D27664" s="419">
        <f t="shared" si="633"/>
        <v>0.11299999999755528</v>
      </c>
      <c r="E27664" s="336">
        <f>SUM(C27641:C27664)*7.4805194805</f>
        <v>39.377454545318905</v>
      </c>
      <c r="F27664" s="324">
        <f>AVERAGE(D27641:D27664)</f>
        <v>0.11443478260859949</v>
      </c>
      <c r="G27664" s="324">
        <f>_xlfn.STDEV.S(D27641:D27664)</f>
        <v>3.6658880472345916E-3</v>
      </c>
      <c r="H27664" s="406"/>
      <c r="J27664" s="82">
        <v>7</v>
      </c>
      <c r="K27664" s="321">
        <v>4</v>
      </c>
    </row>
    <row r="27665" spans="1:11" x14ac:dyDescent="0.3">
      <c r="A27665" s="341">
        <v>44184.020833680559</v>
      </c>
      <c r="B27665" s="318">
        <v>42532.707000000002</v>
      </c>
      <c r="C27665" s="318">
        <f t="shared" si="634"/>
        <v>0.21900000000459841</v>
      </c>
      <c r="D27665" s="419">
        <f t="shared" si="633"/>
        <v>0.1095000000022992</v>
      </c>
      <c r="H27665" s="406"/>
      <c r="J27665" s="82">
        <v>8</v>
      </c>
      <c r="K27665" s="391">
        <v>1</v>
      </c>
    </row>
    <row r="27666" spans="1:11" x14ac:dyDescent="0.3">
      <c r="A27666" s="341">
        <v>44184.062500405096</v>
      </c>
      <c r="B27666" s="318">
        <v>42532.925000000003</v>
      </c>
      <c r="C27666" s="318">
        <f t="shared" si="634"/>
        <v>0.2180000000007567</v>
      </c>
      <c r="D27666" s="419">
        <f t="shared" si="633"/>
        <v>0.10900000000037835</v>
      </c>
      <c r="H27666" s="406"/>
      <c r="J27666" s="82">
        <v>9</v>
      </c>
      <c r="K27666" s="319">
        <v>2</v>
      </c>
    </row>
    <row r="27667" spans="1:11" x14ac:dyDescent="0.3">
      <c r="A27667" s="341">
        <v>44184.104167129626</v>
      </c>
      <c r="B27667" s="318">
        <v>42533.161999999997</v>
      </c>
      <c r="C27667" s="318">
        <f t="shared" si="634"/>
        <v>0.23699999999371357</v>
      </c>
      <c r="D27667" s="419">
        <f t="shared" si="633"/>
        <v>0.11849999999685679</v>
      </c>
      <c r="H27667" s="406"/>
      <c r="J27667" s="82">
        <v>10</v>
      </c>
      <c r="K27667" s="320">
        <v>3</v>
      </c>
    </row>
    <row r="27668" spans="1:11" x14ac:dyDescent="0.3">
      <c r="A27668" s="341">
        <v>44184.145833854163</v>
      </c>
      <c r="B27668" s="318">
        <v>42533.398999999998</v>
      </c>
      <c r="C27668" s="318">
        <f t="shared" si="634"/>
        <v>0.23700000000098953</v>
      </c>
      <c r="D27668" s="419">
        <f t="shared" si="633"/>
        <v>0.11850000000049477</v>
      </c>
      <c r="H27668" s="406"/>
      <c r="J27668" s="82">
        <v>11</v>
      </c>
      <c r="K27668" s="321">
        <v>4</v>
      </c>
    </row>
    <row r="27669" spans="1:11" x14ac:dyDescent="0.3">
      <c r="A27669" s="341">
        <v>44184.187500578701</v>
      </c>
      <c r="B27669" s="318">
        <v>42533.627999999997</v>
      </c>
      <c r="C27669" s="318">
        <f t="shared" si="634"/>
        <v>0.22899999999935972</v>
      </c>
      <c r="D27669" s="419">
        <f t="shared" si="633"/>
        <v>0.11449999999967986</v>
      </c>
      <c r="H27669" s="406"/>
      <c r="J27669" s="82">
        <v>12</v>
      </c>
      <c r="K27669" s="391">
        <v>1</v>
      </c>
    </row>
    <row r="27670" spans="1:11" x14ac:dyDescent="0.3">
      <c r="A27670" s="341">
        <v>44184.229167303238</v>
      </c>
      <c r="B27670" s="318">
        <v>42533.858</v>
      </c>
      <c r="C27670" s="318">
        <f t="shared" si="634"/>
        <v>0.23000000000320142</v>
      </c>
      <c r="D27670" s="419">
        <f t="shared" si="633"/>
        <v>0.11500000000160071</v>
      </c>
      <c r="H27670" s="406"/>
      <c r="J27670" s="82">
        <v>13</v>
      </c>
      <c r="K27670" s="319">
        <v>2</v>
      </c>
    </row>
    <row r="27671" spans="1:11" x14ac:dyDescent="0.3">
      <c r="A27671" s="341">
        <v>44184.270834027775</v>
      </c>
      <c r="B27671" s="318">
        <v>42534.097999999998</v>
      </c>
      <c r="C27671" s="318">
        <f t="shared" si="634"/>
        <v>0.23999999999796273</v>
      </c>
      <c r="D27671" s="419">
        <f t="shared" si="633"/>
        <v>0.11999999999898137</v>
      </c>
      <c r="H27671" s="406"/>
      <c r="J27671" s="82">
        <v>14</v>
      </c>
      <c r="K27671" s="320">
        <v>3</v>
      </c>
    </row>
    <row r="27672" spans="1:11" x14ac:dyDescent="0.3">
      <c r="A27672" s="341">
        <v>44184.312500752312</v>
      </c>
      <c r="B27672" s="318">
        <v>42534.336000000003</v>
      </c>
      <c r="C27672" s="318">
        <f t="shared" si="634"/>
        <v>0.23800000000483124</v>
      </c>
      <c r="D27672" s="419">
        <f t="shared" si="633"/>
        <v>0.11900000000241562</v>
      </c>
      <c r="H27672" s="406"/>
      <c r="J27672" s="82">
        <v>15</v>
      </c>
      <c r="K27672" s="321">
        <v>4</v>
      </c>
    </row>
    <row r="27673" spans="1:11" x14ac:dyDescent="0.3">
      <c r="A27673" s="341">
        <v>44184.354167476849</v>
      </c>
      <c r="B27673" s="318">
        <v>42534.57</v>
      </c>
      <c r="C27673" s="318">
        <f t="shared" si="634"/>
        <v>0.23399999999674037</v>
      </c>
      <c r="D27673" s="419">
        <f t="shared" si="633"/>
        <v>0.11699999999837019</v>
      </c>
      <c r="H27673" s="406"/>
      <c r="J27673" s="82">
        <v>16</v>
      </c>
      <c r="K27673" s="391">
        <v>1</v>
      </c>
    </row>
    <row r="27674" spans="1:11" x14ac:dyDescent="0.3">
      <c r="A27674" s="341">
        <v>44184.395834201387</v>
      </c>
      <c r="B27674" s="318">
        <v>42534.798000000003</v>
      </c>
      <c r="C27674" s="318">
        <f t="shared" si="634"/>
        <v>0.22800000000279397</v>
      </c>
      <c r="D27674" s="419">
        <f t="shared" si="633"/>
        <v>0.11400000000139698</v>
      </c>
      <c r="H27674" s="406"/>
      <c r="J27674" s="82">
        <v>17</v>
      </c>
      <c r="K27674" s="319">
        <v>2</v>
      </c>
    </row>
    <row r="27675" spans="1:11" x14ac:dyDescent="0.3">
      <c r="A27675" s="341">
        <v>44184.437500925924</v>
      </c>
      <c r="B27675" s="318">
        <v>42535.033000000003</v>
      </c>
      <c r="C27675" s="318">
        <f t="shared" si="634"/>
        <v>0.23500000000058208</v>
      </c>
      <c r="D27675" s="419">
        <f t="shared" si="633"/>
        <v>0.11750000000029104</v>
      </c>
      <c r="H27675" s="406"/>
      <c r="J27675" s="82">
        <v>18</v>
      </c>
      <c r="K27675" s="320">
        <v>3</v>
      </c>
    </row>
    <row r="27676" spans="1:11" x14ac:dyDescent="0.3">
      <c r="A27676" s="341">
        <v>44184.479167650461</v>
      </c>
      <c r="B27676" s="318">
        <v>42535.271999999997</v>
      </c>
      <c r="C27676" s="318">
        <f t="shared" si="634"/>
        <v>0.23899999999412103</v>
      </c>
      <c r="D27676" s="419">
        <f t="shared" si="633"/>
        <v>0.11949999999706051</v>
      </c>
      <c r="H27676" s="406"/>
      <c r="J27676" s="82">
        <v>19</v>
      </c>
      <c r="K27676" s="321">
        <v>4</v>
      </c>
    </row>
    <row r="27677" spans="1:11" x14ac:dyDescent="0.3">
      <c r="A27677" s="341">
        <v>44184.520834374998</v>
      </c>
      <c r="B27677" s="318">
        <v>42535.502</v>
      </c>
      <c r="C27677" s="318">
        <f t="shared" si="634"/>
        <v>0.23000000000320142</v>
      </c>
      <c r="D27677" s="419">
        <f t="shared" si="633"/>
        <v>0.11500000000160071</v>
      </c>
      <c r="H27677" s="406"/>
      <c r="J27677" s="82">
        <v>20</v>
      </c>
      <c r="K27677" s="391">
        <v>1</v>
      </c>
    </row>
    <row r="27678" spans="1:11" x14ac:dyDescent="0.3">
      <c r="A27678" s="341">
        <v>44184.562501099535</v>
      </c>
      <c r="B27678" s="318">
        <v>42535.722000000002</v>
      </c>
      <c r="C27678" s="318">
        <f t="shared" si="634"/>
        <v>0.22000000000116415</v>
      </c>
      <c r="D27678" s="419">
        <f t="shared" si="633"/>
        <v>0.11000000000058208</v>
      </c>
      <c r="H27678" s="406"/>
      <c r="J27678" s="82">
        <v>21</v>
      </c>
      <c r="K27678" s="319">
        <v>2</v>
      </c>
    </row>
    <row r="27679" spans="1:11" x14ac:dyDescent="0.3">
      <c r="A27679" s="341">
        <v>44184.604167824073</v>
      </c>
      <c r="B27679" s="318">
        <v>42535.951999999997</v>
      </c>
      <c r="C27679" s="318">
        <f t="shared" si="634"/>
        <v>0.22999999999592546</v>
      </c>
      <c r="D27679" s="419">
        <f t="shared" si="633"/>
        <v>0.11499999999796273</v>
      </c>
      <c r="H27679" s="406"/>
      <c r="J27679" s="82">
        <v>22</v>
      </c>
      <c r="K27679" s="320">
        <v>3</v>
      </c>
    </row>
    <row r="27680" spans="1:11" x14ac:dyDescent="0.3">
      <c r="A27680" s="341">
        <v>44184.64583454861</v>
      </c>
      <c r="B27680" s="318">
        <v>42536.190999999999</v>
      </c>
      <c r="C27680" s="318">
        <f t="shared" si="634"/>
        <v>0.23900000000139698</v>
      </c>
      <c r="D27680" s="419">
        <f t="shared" si="633"/>
        <v>0.11950000000069849</v>
      </c>
      <c r="H27680" s="406"/>
      <c r="J27680" s="82">
        <v>23</v>
      </c>
      <c r="K27680" s="321">
        <v>4</v>
      </c>
    </row>
    <row r="27681" spans="1:11" x14ac:dyDescent="0.3">
      <c r="A27681" s="341">
        <v>44184.687501273147</v>
      </c>
      <c r="B27681" s="318">
        <v>42536.42</v>
      </c>
      <c r="C27681" s="318">
        <f t="shared" si="634"/>
        <v>0.22899999999935972</v>
      </c>
      <c r="D27681" s="419">
        <f t="shared" si="633"/>
        <v>0.11449999999967986</v>
      </c>
      <c r="H27681" s="406"/>
      <c r="J27681" s="82">
        <v>24</v>
      </c>
      <c r="K27681" s="391">
        <v>1</v>
      </c>
    </row>
    <row r="27682" spans="1:11" x14ac:dyDescent="0.3">
      <c r="A27682" s="341">
        <v>44184.729167997684</v>
      </c>
      <c r="B27682" s="318">
        <v>42536.639999999999</v>
      </c>
      <c r="C27682" s="318">
        <f t="shared" si="634"/>
        <v>0.22000000000116415</v>
      </c>
      <c r="D27682" s="419">
        <f t="shared" si="633"/>
        <v>0.11000000000058208</v>
      </c>
      <c r="H27682" s="406"/>
      <c r="J27682" s="82">
        <v>25</v>
      </c>
      <c r="K27682" s="319">
        <v>2</v>
      </c>
    </row>
    <row r="27683" spans="1:11" x14ac:dyDescent="0.3">
      <c r="A27683" s="341">
        <v>44184.770834722221</v>
      </c>
      <c r="B27683" s="318">
        <v>42536.862999999998</v>
      </c>
      <c r="C27683" s="318">
        <f t="shared" si="634"/>
        <v>0.22299999999813735</v>
      </c>
      <c r="D27683" s="419">
        <f t="shared" si="633"/>
        <v>0.11149999999906868</v>
      </c>
      <c r="H27683" s="406"/>
      <c r="J27683" s="82">
        <v>26</v>
      </c>
      <c r="K27683" s="320">
        <v>3</v>
      </c>
    </row>
    <row r="27684" spans="1:11" x14ac:dyDescent="0.3">
      <c r="A27684" s="341">
        <v>44184.812501446759</v>
      </c>
      <c r="B27684" s="318">
        <v>42537.097999999998</v>
      </c>
      <c r="C27684" s="318">
        <f t="shared" si="634"/>
        <v>0.23500000000058208</v>
      </c>
      <c r="D27684" s="419">
        <f t="shared" si="633"/>
        <v>0.11750000000029104</v>
      </c>
      <c r="H27684" s="406"/>
      <c r="J27684" s="82">
        <v>27</v>
      </c>
      <c r="K27684" s="321">
        <v>4</v>
      </c>
    </row>
    <row r="27685" spans="1:11" x14ac:dyDescent="0.3">
      <c r="A27685" s="341">
        <v>44184.854168171296</v>
      </c>
      <c r="B27685" s="318">
        <v>42537.321000000004</v>
      </c>
      <c r="C27685" s="318">
        <f t="shared" si="634"/>
        <v>0.22300000000541331</v>
      </c>
      <c r="D27685" s="419">
        <f t="shared" si="633"/>
        <v>0.11150000000270666</v>
      </c>
      <c r="H27685" s="406"/>
      <c r="J27685" s="82">
        <v>28</v>
      </c>
      <c r="K27685" s="391">
        <v>1</v>
      </c>
    </row>
    <row r="27686" spans="1:11" x14ac:dyDescent="0.3">
      <c r="A27686" s="341">
        <v>44184.895834895833</v>
      </c>
      <c r="B27686" s="318">
        <v>42537.54</v>
      </c>
      <c r="C27686" s="318">
        <f t="shared" si="634"/>
        <v>0.21899999999732245</v>
      </c>
      <c r="D27686" s="419">
        <f t="shared" si="633"/>
        <v>0.10949999999866122</v>
      </c>
      <c r="H27686" s="406"/>
      <c r="J27686" s="82">
        <v>29</v>
      </c>
      <c r="K27686" s="319">
        <v>2</v>
      </c>
    </row>
    <row r="27687" spans="1:11" x14ac:dyDescent="0.3">
      <c r="A27687" s="341">
        <v>44184.93750162037</v>
      </c>
      <c r="B27687" s="318">
        <v>42537.760000000002</v>
      </c>
      <c r="C27687" s="318">
        <f t="shared" si="634"/>
        <v>0.22000000000116415</v>
      </c>
      <c r="D27687" s="419">
        <f t="shared" si="633"/>
        <v>0.11000000000058208</v>
      </c>
      <c r="H27687" s="406"/>
      <c r="J27687" s="82">
        <v>30</v>
      </c>
      <c r="K27687" s="320">
        <v>3</v>
      </c>
    </row>
    <row r="27688" spans="1:11" x14ac:dyDescent="0.3">
      <c r="A27688" s="341">
        <v>44184.979168344908</v>
      </c>
      <c r="B27688" s="318">
        <v>42537.991999999998</v>
      </c>
      <c r="C27688" s="318">
        <f t="shared" si="634"/>
        <v>0.23199999999633292</v>
      </c>
      <c r="D27688" s="419">
        <f t="shared" si="633"/>
        <v>0.11599999999816646</v>
      </c>
      <c r="E27688" s="336">
        <f>SUM(C27665:C27688)*7.4805194805</f>
        <v>41.172779220678095</v>
      </c>
      <c r="F27688" s="324">
        <f>AVERAGE(D27665:D27688)</f>
        <v>0.11466666666668364</v>
      </c>
      <c r="G27688" s="324">
        <f>_xlfn.STDEV.S(D27665:D27688)</f>
        <v>3.7202929597687385E-3</v>
      </c>
      <c r="H27688" s="406"/>
      <c r="J27688" s="82">
        <v>31</v>
      </c>
      <c r="K27688" s="321">
        <v>4</v>
      </c>
    </row>
    <row r="27689" spans="1:11" x14ac:dyDescent="0.3">
      <c r="A27689" s="341">
        <v>44185.020835069445</v>
      </c>
      <c r="B27689" s="318">
        <v>42538.222999999998</v>
      </c>
      <c r="C27689" s="318">
        <f t="shared" si="634"/>
        <v>0.23099999999976717</v>
      </c>
      <c r="D27689" s="419">
        <f t="shared" si="633"/>
        <v>0.11549999999988358</v>
      </c>
      <c r="H27689" s="406"/>
      <c r="J27689" s="82">
        <v>32</v>
      </c>
      <c r="K27689" s="391">
        <v>1</v>
      </c>
    </row>
    <row r="27690" spans="1:11" x14ac:dyDescent="0.3">
      <c r="A27690" s="341">
        <v>44185.062501793982</v>
      </c>
      <c r="B27690" s="318">
        <v>42538.45</v>
      </c>
      <c r="C27690" s="318">
        <f t="shared" si="634"/>
        <v>0.22699999999895226</v>
      </c>
      <c r="D27690" s="419">
        <f t="shared" si="633"/>
        <v>0.11349999999947613</v>
      </c>
      <c r="H27690" s="406"/>
      <c r="J27690" s="82">
        <v>33</v>
      </c>
      <c r="K27690" s="319">
        <v>2</v>
      </c>
    </row>
    <row r="27691" spans="1:11" x14ac:dyDescent="0.3">
      <c r="A27691" s="341">
        <v>44185.104168518519</v>
      </c>
      <c r="B27691" s="318">
        <v>42538.678</v>
      </c>
      <c r="C27691" s="318">
        <f t="shared" si="634"/>
        <v>0.22800000000279397</v>
      </c>
      <c r="D27691" s="419">
        <f t="shared" si="633"/>
        <v>0.11400000000139698</v>
      </c>
      <c r="H27691" s="406"/>
      <c r="J27691" s="82">
        <v>34</v>
      </c>
      <c r="K27691" s="320">
        <v>3</v>
      </c>
    </row>
    <row r="27692" spans="1:11" x14ac:dyDescent="0.3">
      <c r="A27692" s="341">
        <v>44185.145835243056</v>
      </c>
      <c r="B27692" s="318">
        <v>42538.908000000003</v>
      </c>
      <c r="C27692" s="318">
        <f t="shared" si="634"/>
        <v>0.23000000000320142</v>
      </c>
      <c r="D27692" s="419">
        <f t="shared" si="633"/>
        <v>0.11500000000160071</v>
      </c>
      <c r="H27692" s="406"/>
      <c r="J27692" s="82">
        <v>35</v>
      </c>
      <c r="K27692" s="321">
        <v>4</v>
      </c>
    </row>
    <row r="27693" spans="1:11" x14ac:dyDescent="0.3">
      <c r="A27693" s="341">
        <v>44185.187501967594</v>
      </c>
      <c r="B27693" s="318">
        <v>42539.146999999997</v>
      </c>
      <c r="C27693" s="318">
        <f t="shared" si="634"/>
        <v>0.23899999999412103</v>
      </c>
      <c r="D27693" s="419">
        <f t="shared" si="633"/>
        <v>0.11949999999706051</v>
      </c>
      <c r="H27693" s="406"/>
      <c r="J27693" s="82">
        <v>36</v>
      </c>
      <c r="K27693" s="391">
        <v>1</v>
      </c>
    </row>
    <row r="27694" spans="1:11" x14ac:dyDescent="0.3">
      <c r="A27694" s="341">
        <v>44185.229168692131</v>
      </c>
      <c r="B27694" s="318">
        <v>42539.381000000001</v>
      </c>
      <c r="C27694" s="318">
        <f t="shared" si="634"/>
        <v>0.23400000000401633</v>
      </c>
      <c r="D27694" s="419">
        <f t="shared" si="633"/>
        <v>0.11700000000200816</v>
      </c>
      <c r="H27694" s="406"/>
      <c r="J27694" s="82">
        <v>37</v>
      </c>
      <c r="K27694" s="319">
        <v>2</v>
      </c>
    </row>
    <row r="27695" spans="1:11" x14ac:dyDescent="0.3">
      <c r="A27695" s="341">
        <v>44185.270835416668</v>
      </c>
      <c r="B27695" s="318">
        <v>42539.612000000001</v>
      </c>
      <c r="C27695" s="318">
        <f t="shared" si="634"/>
        <v>0.23099999999976717</v>
      </c>
      <c r="D27695" s="419">
        <f t="shared" si="633"/>
        <v>0.11549999999988358</v>
      </c>
      <c r="H27695" s="406"/>
      <c r="J27695" s="82">
        <v>38</v>
      </c>
      <c r="K27695" s="320">
        <v>3</v>
      </c>
    </row>
    <row r="27696" spans="1:11" x14ac:dyDescent="0.3">
      <c r="A27696" s="341">
        <v>44185.312502141205</v>
      </c>
      <c r="B27696" s="318">
        <v>42539.849000000002</v>
      </c>
      <c r="C27696" s="318">
        <f t="shared" si="634"/>
        <v>0.23700000000098953</v>
      </c>
      <c r="D27696" s="419">
        <f t="shared" si="633"/>
        <v>0.11850000000049477</v>
      </c>
      <c r="H27696" s="406"/>
      <c r="J27696" s="82">
        <v>39</v>
      </c>
      <c r="K27696" s="321">
        <v>4</v>
      </c>
    </row>
    <row r="27697" spans="1:11" x14ac:dyDescent="0.3">
      <c r="A27697" s="341">
        <v>44185.354168865742</v>
      </c>
      <c r="B27697" s="318">
        <v>42540.088000000003</v>
      </c>
      <c r="C27697" s="318">
        <f t="shared" si="634"/>
        <v>0.23900000000139698</v>
      </c>
      <c r="D27697" s="419">
        <f t="shared" si="633"/>
        <v>0.11950000000069849</v>
      </c>
      <c r="H27697" s="406"/>
      <c r="J27697" s="82">
        <v>40</v>
      </c>
      <c r="K27697" s="391">
        <v>1</v>
      </c>
    </row>
    <row r="27698" spans="1:11" x14ac:dyDescent="0.3">
      <c r="A27698" s="341">
        <v>44185.39583559028</v>
      </c>
      <c r="B27698" s="318">
        <v>42540.319000000003</v>
      </c>
      <c r="C27698" s="318">
        <f t="shared" si="634"/>
        <v>0.23099999999976717</v>
      </c>
      <c r="D27698" s="419">
        <f t="shared" si="633"/>
        <v>0.11549999999988358</v>
      </c>
      <c r="H27698" s="406"/>
      <c r="J27698" s="82">
        <v>41</v>
      </c>
      <c r="K27698" s="319">
        <v>2</v>
      </c>
    </row>
    <row r="27699" spans="1:11" x14ac:dyDescent="0.3">
      <c r="A27699" s="341">
        <v>44185.437502314817</v>
      </c>
      <c r="B27699" s="318">
        <v>42540.55</v>
      </c>
      <c r="C27699" s="318">
        <f t="shared" si="634"/>
        <v>0.23099999999976717</v>
      </c>
      <c r="D27699" s="419">
        <f t="shared" si="633"/>
        <v>0.11549999999988358</v>
      </c>
      <c r="H27699" s="406"/>
      <c r="J27699" s="82">
        <v>42</v>
      </c>
      <c r="K27699" s="320">
        <v>3</v>
      </c>
    </row>
    <row r="27700" spans="1:11" x14ac:dyDescent="0.3">
      <c r="A27700" s="341">
        <v>44185.479169039354</v>
      </c>
      <c r="B27700" s="318">
        <v>42540.779000000002</v>
      </c>
      <c r="C27700" s="318">
        <f t="shared" si="634"/>
        <v>0.22899999999935972</v>
      </c>
      <c r="D27700" s="419">
        <f t="shared" si="633"/>
        <v>0.11449999999967986</v>
      </c>
      <c r="H27700" s="406"/>
      <c r="J27700" s="82">
        <v>43</v>
      </c>
      <c r="K27700" s="321">
        <v>4</v>
      </c>
    </row>
    <row r="27701" spans="1:11" x14ac:dyDescent="0.3">
      <c r="A27701" s="341">
        <v>44185.520835763891</v>
      </c>
      <c r="B27701" s="318">
        <v>42541.012000000002</v>
      </c>
      <c r="C27701" s="318">
        <f t="shared" si="634"/>
        <v>0.23300000000017462</v>
      </c>
      <c r="D27701" s="419">
        <f t="shared" si="633"/>
        <v>0.11650000000008731</v>
      </c>
      <c r="H27701" s="406"/>
      <c r="J27701" s="82">
        <v>44</v>
      </c>
      <c r="K27701" s="391">
        <v>1</v>
      </c>
    </row>
    <row r="27702" spans="1:11" x14ac:dyDescent="0.3">
      <c r="A27702" s="341">
        <v>44185.562502488428</v>
      </c>
      <c r="B27702" s="318">
        <v>42541.25</v>
      </c>
      <c r="C27702" s="318">
        <f t="shared" si="634"/>
        <v>0.23799999999755528</v>
      </c>
      <c r="D27702" s="419">
        <f t="shared" si="633"/>
        <v>0.11899999999877764</v>
      </c>
      <c r="H27702" s="406"/>
      <c r="J27702" s="82">
        <v>45</v>
      </c>
      <c r="K27702" s="319">
        <v>2</v>
      </c>
    </row>
    <row r="27703" spans="1:11" x14ac:dyDescent="0.3">
      <c r="A27703" s="341">
        <v>44185.604169212966</v>
      </c>
      <c r="B27703" s="318">
        <v>42541.478000000003</v>
      </c>
      <c r="C27703" s="318">
        <f t="shared" si="634"/>
        <v>0.22800000000279397</v>
      </c>
      <c r="D27703" s="419">
        <f t="shared" si="633"/>
        <v>0.11400000000139698</v>
      </c>
      <c r="H27703" s="406"/>
      <c r="J27703" s="82">
        <v>46</v>
      </c>
      <c r="K27703" s="320">
        <v>3</v>
      </c>
    </row>
    <row r="27704" spans="1:11" x14ac:dyDescent="0.3">
      <c r="A27704" s="341">
        <v>44185.645835937503</v>
      </c>
      <c r="B27704" s="318">
        <v>42541.701000000001</v>
      </c>
      <c r="C27704" s="318">
        <f t="shared" si="634"/>
        <v>0.22299999999813735</v>
      </c>
      <c r="D27704" s="419">
        <f t="shared" si="633"/>
        <v>0.11149999999906868</v>
      </c>
      <c r="H27704" s="406"/>
      <c r="J27704" s="82">
        <v>47</v>
      </c>
      <c r="K27704" s="321">
        <v>4</v>
      </c>
    </row>
    <row r="27705" spans="1:11" x14ac:dyDescent="0.3">
      <c r="A27705" s="341">
        <v>44185.68750266204</v>
      </c>
      <c r="B27705" s="318">
        <v>42541.928999999996</v>
      </c>
      <c r="C27705" s="318">
        <f t="shared" si="634"/>
        <v>0.22799999999551801</v>
      </c>
      <c r="D27705" s="419">
        <f t="shared" si="633"/>
        <v>0.11399999999775901</v>
      </c>
      <c r="H27705" s="406"/>
      <c r="J27705" s="82">
        <v>48</v>
      </c>
      <c r="K27705" s="391">
        <v>1</v>
      </c>
    </row>
    <row r="27706" spans="1:11" x14ac:dyDescent="0.3">
      <c r="A27706" s="341">
        <v>44185.729169386577</v>
      </c>
      <c r="B27706" s="318">
        <v>42542.159</v>
      </c>
      <c r="C27706" s="318">
        <f t="shared" si="634"/>
        <v>0.23000000000320142</v>
      </c>
      <c r="D27706" s="419">
        <f t="shared" si="633"/>
        <v>0.11500000000160071</v>
      </c>
      <c r="H27706" s="406"/>
      <c r="J27706" s="82">
        <v>49</v>
      </c>
      <c r="K27706" s="319">
        <v>2</v>
      </c>
    </row>
    <row r="27707" spans="1:11" x14ac:dyDescent="0.3">
      <c r="A27707" s="341">
        <v>44185.770836111114</v>
      </c>
      <c r="B27707" s="318">
        <v>42542.387000000002</v>
      </c>
      <c r="C27707" s="318">
        <f t="shared" si="634"/>
        <v>0.22800000000279397</v>
      </c>
      <c r="D27707" s="419">
        <f t="shared" si="633"/>
        <v>0.11400000000139698</v>
      </c>
      <c r="H27707" s="406"/>
      <c r="J27707" s="82">
        <v>50</v>
      </c>
      <c r="K27707" s="320">
        <v>3</v>
      </c>
    </row>
    <row r="27708" spans="1:11" x14ac:dyDescent="0.3">
      <c r="A27708" s="341">
        <v>44185.812502835652</v>
      </c>
      <c r="B27708" s="318">
        <v>42542.61</v>
      </c>
      <c r="C27708" s="318">
        <f t="shared" si="634"/>
        <v>0.22299999999813735</v>
      </c>
      <c r="D27708" s="419">
        <f t="shared" si="633"/>
        <v>0.11149999999906868</v>
      </c>
      <c r="H27708" s="406"/>
      <c r="J27708" s="82">
        <v>51</v>
      </c>
      <c r="K27708" s="321">
        <v>4</v>
      </c>
    </row>
    <row r="27709" spans="1:11" x14ac:dyDescent="0.3">
      <c r="A27709" s="341">
        <v>44185.854169560182</v>
      </c>
      <c r="B27709" s="318">
        <v>42542.83</v>
      </c>
      <c r="C27709" s="318">
        <f t="shared" si="634"/>
        <v>0.22000000000116415</v>
      </c>
      <c r="D27709" s="419">
        <f t="shared" si="633"/>
        <v>0.11000000000058208</v>
      </c>
      <c r="H27709" s="406"/>
      <c r="J27709" s="82">
        <v>52</v>
      </c>
      <c r="K27709" s="391">
        <v>1</v>
      </c>
    </row>
    <row r="27710" spans="1:11" x14ac:dyDescent="0.3">
      <c r="A27710" s="341">
        <v>44185.895836284719</v>
      </c>
      <c r="B27710" s="318">
        <v>42543.057999999997</v>
      </c>
      <c r="C27710" s="318">
        <f t="shared" si="634"/>
        <v>0.22799999999551801</v>
      </c>
      <c r="D27710" s="419">
        <f t="shared" si="633"/>
        <v>0.11399999999775901</v>
      </c>
      <c r="H27710" s="406"/>
      <c r="J27710" s="82">
        <v>53</v>
      </c>
      <c r="K27710" s="319">
        <v>2</v>
      </c>
    </row>
    <row r="27711" spans="1:11" x14ac:dyDescent="0.3">
      <c r="A27711" s="341">
        <v>44185.937503009256</v>
      </c>
      <c r="B27711" s="318">
        <v>42543.288999999997</v>
      </c>
      <c r="C27711" s="318">
        <f t="shared" si="634"/>
        <v>0.23099999999976717</v>
      </c>
      <c r="D27711" s="419">
        <f t="shared" si="633"/>
        <v>0.11549999999988358</v>
      </c>
      <c r="H27711" s="406"/>
      <c r="J27711" s="82">
        <v>54</v>
      </c>
      <c r="K27711" s="320">
        <v>3</v>
      </c>
    </row>
    <row r="27712" spans="1:11" x14ac:dyDescent="0.3">
      <c r="A27712" s="341">
        <v>44185.979169733793</v>
      </c>
      <c r="B27712" s="318">
        <v>42543.512000000002</v>
      </c>
      <c r="C27712" s="318">
        <f t="shared" si="634"/>
        <v>0.22300000000541331</v>
      </c>
      <c r="D27712" s="419">
        <f t="shared" si="633"/>
        <v>0.11150000000270666</v>
      </c>
      <c r="E27712" s="336">
        <f>SUM(C27689:C27712)*7.4805194805</f>
        <v>41.292467532390482</v>
      </c>
      <c r="F27712" s="324">
        <f>AVERAGE(D27689:D27712)</f>
        <v>0.11500000000008488</v>
      </c>
      <c r="G27712" s="324">
        <f>_xlfn.STDEV.S(D27689:D27712)</f>
        <v>2.5151713570457129E-3</v>
      </c>
      <c r="H27712" s="404"/>
      <c r="I27712" s="344">
        <f>AVERAGE(D27548:D27712)</f>
        <v>0.1151219512195184</v>
      </c>
      <c r="J27712" s="82">
        <v>55</v>
      </c>
      <c r="K27712" s="321">
        <v>4</v>
      </c>
    </row>
    <row r="27713" spans="1:11" x14ac:dyDescent="0.3">
      <c r="A27713" s="341">
        <v>44186.02083645833</v>
      </c>
      <c r="B27713" s="318">
        <v>42543.728999999999</v>
      </c>
      <c r="C27713" s="318">
        <f t="shared" si="634"/>
        <v>0.21699999999691499</v>
      </c>
      <c r="D27713" s="419">
        <f t="shared" si="633"/>
        <v>0.1084999999984575</v>
      </c>
      <c r="H27713" s="406"/>
      <c r="J27713" s="82">
        <v>56</v>
      </c>
      <c r="K27713" s="391">
        <v>1</v>
      </c>
    </row>
    <row r="27714" spans="1:11" x14ac:dyDescent="0.3">
      <c r="A27714" s="341">
        <v>44186.062503182868</v>
      </c>
      <c r="B27714" s="318">
        <v>42543.959000000003</v>
      </c>
      <c r="C27714" s="318">
        <f t="shared" si="634"/>
        <v>0.23000000000320142</v>
      </c>
      <c r="D27714" s="419">
        <f t="shared" si="633"/>
        <v>0.11500000000160071</v>
      </c>
      <c r="H27714" s="406"/>
      <c r="J27714" s="82">
        <v>57</v>
      </c>
      <c r="K27714" s="319">
        <v>2</v>
      </c>
    </row>
    <row r="27715" spans="1:11" x14ac:dyDescent="0.3">
      <c r="A27715" s="341">
        <v>44186.104169907405</v>
      </c>
      <c r="B27715" s="318">
        <v>42544.199000000001</v>
      </c>
      <c r="C27715" s="318">
        <f t="shared" si="634"/>
        <v>0.23999999999796273</v>
      </c>
      <c r="D27715" s="419">
        <f t="shared" si="633"/>
        <v>0.11999999999898137</v>
      </c>
      <c r="H27715" s="406"/>
      <c r="J27715" s="82">
        <v>58</v>
      </c>
      <c r="K27715" s="320">
        <v>3</v>
      </c>
    </row>
    <row r="27716" spans="1:11" x14ac:dyDescent="0.3">
      <c r="A27716" s="341">
        <v>44186.145836631942</v>
      </c>
      <c r="B27716" s="318">
        <v>42544.43</v>
      </c>
      <c r="C27716" s="318">
        <f t="shared" si="634"/>
        <v>0.23099999999976717</v>
      </c>
      <c r="D27716" s="419">
        <f t="shared" si="633"/>
        <v>0.11549999999988358</v>
      </c>
      <c r="H27716" s="406"/>
      <c r="J27716" s="82">
        <v>59</v>
      </c>
      <c r="K27716" s="321">
        <v>4</v>
      </c>
    </row>
    <row r="27717" spans="1:11" x14ac:dyDescent="0.3">
      <c r="A27717" s="341">
        <v>44186.187503356479</v>
      </c>
      <c r="B27717" s="318">
        <v>42544.652000000002</v>
      </c>
      <c r="C27717" s="318">
        <f t="shared" si="634"/>
        <v>0.22200000000157161</v>
      </c>
      <c r="D27717" s="419">
        <f t="shared" si="633"/>
        <v>0.1110000000007858</v>
      </c>
      <c r="H27717" s="406"/>
      <c r="J27717" s="82">
        <v>60</v>
      </c>
      <c r="K27717" s="391">
        <v>1</v>
      </c>
    </row>
    <row r="27718" spans="1:11" x14ac:dyDescent="0.3">
      <c r="A27718" s="341">
        <v>44186.229170081016</v>
      </c>
      <c r="B27718" s="318">
        <v>42544.881999999998</v>
      </c>
      <c r="C27718" s="318">
        <f t="shared" si="634"/>
        <v>0.22999999999592546</v>
      </c>
      <c r="D27718" s="419">
        <f t="shared" si="633"/>
        <v>0.11499999999796273</v>
      </c>
      <c r="H27718" s="406"/>
      <c r="J27718" s="82">
        <v>61</v>
      </c>
      <c r="K27718" s="319">
        <v>2</v>
      </c>
    </row>
    <row r="27719" spans="1:11" x14ac:dyDescent="0.3">
      <c r="A27719" s="341">
        <v>44186.270836805554</v>
      </c>
      <c r="B27719" s="318">
        <v>42545.127</v>
      </c>
      <c r="C27719" s="318">
        <f t="shared" si="634"/>
        <v>0.24500000000261934</v>
      </c>
      <c r="D27719" s="419">
        <f t="shared" si="633"/>
        <v>0.12250000000130967</v>
      </c>
      <c r="H27719" s="406"/>
      <c r="J27719" s="82">
        <v>62</v>
      </c>
      <c r="K27719" s="320">
        <v>3</v>
      </c>
    </row>
    <row r="27720" spans="1:11" x14ac:dyDescent="0.3">
      <c r="A27720" s="341">
        <v>44186.312503530091</v>
      </c>
      <c r="B27720" s="318">
        <v>42545.362000000001</v>
      </c>
      <c r="C27720" s="318">
        <f t="shared" si="634"/>
        <v>0.23500000000058208</v>
      </c>
      <c r="D27720" s="419">
        <f t="shared" si="633"/>
        <v>0.11750000000029104</v>
      </c>
      <c r="H27720" s="406"/>
      <c r="J27720" s="82">
        <v>63</v>
      </c>
      <c r="K27720" s="321">
        <v>4</v>
      </c>
    </row>
    <row r="27721" spans="1:11" x14ac:dyDescent="0.3">
      <c r="A27721" s="341">
        <v>44186.354170254628</v>
      </c>
      <c r="B27721" s="318">
        <v>42545.591999999997</v>
      </c>
      <c r="C27721" s="318">
        <f t="shared" si="634"/>
        <v>0.22999999999592546</v>
      </c>
      <c r="D27721" s="419">
        <f t="shared" si="633"/>
        <v>0.11499999999796273</v>
      </c>
      <c r="H27721" s="406"/>
      <c r="J27721" s="82">
        <v>64</v>
      </c>
      <c r="K27721" s="391">
        <v>1</v>
      </c>
    </row>
    <row r="27722" spans="1:11" x14ac:dyDescent="0.3">
      <c r="A27722" s="341">
        <v>44186.395836979165</v>
      </c>
      <c r="B27722" s="318">
        <v>42545.822</v>
      </c>
      <c r="C27722" s="318">
        <f t="shared" si="634"/>
        <v>0.23000000000320142</v>
      </c>
      <c r="D27722" s="419">
        <f t="shared" si="633"/>
        <v>0.11500000000160071</v>
      </c>
      <c r="H27722" s="406"/>
      <c r="J27722" s="82">
        <v>65</v>
      </c>
      <c r="K27722" s="319">
        <v>2</v>
      </c>
    </row>
    <row r="27723" spans="1:11" x14ac:dyDescent="0.3">
      <c r="A27723" s="341">
        <v>44186.437503703703</v>
      </c>
      <c r="B27723" s="318">
        <v>42546.061999999998</v>
      </c>
      <c r="C27723" s="318">
        <f t="shared" si="634"/>
        <v>0.23999999999796273</v>
      </c>
      <c r="D27723" s="419">
        <f t="shared" si="633"/>
        <v>0.11999999999898137</v>
      </c>
      <c r="H27723" s="406"/>
      <c r="J27723" s="82">
        <v>66</v>
      </c>
      <c r="K27723" s="320">
        <v>3</v>
      </c>
    </row>
    <row r="27724" spans="1:11" x14ac:dyDescent="0.3">
      <c r="A27724" s="341">
        <v>44186.47917042824</v>
      </c>
      <c r="B27724" s="318">
        <v>42546.298999999999</v>
      </c>
      <c r="C27724" s="318">
        <f t="shared" si="634"/>
        <v>0.23700000000098953</v>
      </c>
      <c r="D27724" s="419">
        <f t="shared" si="633"/>
        <v>0.11850000000049477</v>
      </c>
      <c r="H27724" s="406"/>
      <c r="J27724" s="82">
        <v>67</v>
      </c>
      <c r="K27724" s="321">
        <v>4</v>
      </c>
    </row>
    <row r="27725" spans="1:11" x14ac:dyDescent="0.3">
      <c r="A27725" s="341">
        <v>44186.520837152777</v>
      </c>
      <c r="B27725" s="318">
        <v>42546.527999999998</v>
      </c>
      <c r="C27725" s="318">
        <f t="shared" si="634"/>
        <v>0.22899999999935972</v>
      </c>
      <c r="D27725" s="419">
        <f t="shared" si="633"/>
        <v>0.11449999999967986</v>
      </c>
      <c r="H27725" s="406"/>
      <c r="J27725" s="82">
        <v>68</v>
      </c>
      <c r="K27725" s="391">
        <v>1</v>
      </c>
    </row>
    <row r="27726" spans="1:11" x14ac:dyDescent="0.3">
      <c r="A27726" s="341">
        <v>44186.562503877314</v>
      </c>
      <c r="B27726" s="318">
        <v>42546.75</v>
      </c>
      <c r="C27726" s="318">
        <f t="shared" si="634"/>
        <v>0.22200000000157161</v>
      </c>
      <c r="D27726" s="419">
        <f t="shared" si="633"/>
        <v>0.1110000000007858</v>
      </c>
      <c r="H27726" s="406"/>
      <c r="J27726" s="82">
        <v>69</v>
      </c>
      <c r="K27726" s="319">
        <v>2</v>
      </c>
    </row>
    <row r="27727" spans="1:11" x14ac:dyDescent="0.3">
      <c r="A27727" s="341">
        <v>44186.604170601851</v>
      </c>
      <c r="B27727" s="318">
        <v>42546.987999999998</v>
      </c>
      <c r="C27727" s="318">
        <f t="shared" si="634"/>
        <v>0.23799999999755528</v>
      </c>
      <c r="D27727" s="419">
        <f t="shared" si="633"/>
        <v>0.11899999999877764</v>
      </c>
      <c r="H27727" s="406"/>
      <c r="J27727" s="82">
        <v>70</v>
      </c>
      <c r="K27727" s="320">
        <v>3</v>
      </c>
    </row>
    <row r="27728" spans="1:11" x14ac:dyDescent="0.3">
      <c r="A27728" s="341">
        <v>44186.645837326389</v>
      </c>
      <c r="B27728" s="318">
        <v>42547.228000000003</v>
      </c>
      <c r="C27728" s="318">
        <f t="shared" si="634"/>
        <v>0.24000000000523869</v>
      </c>
      <c r="D27728" s="419">
        <f t="shared" si="633"/>
        <v>0.12000000000261934</v>
      </c>
      <c r="H27728" s="406"/>
      <c r="J27728" s="82">
        <v>71</v>
      </c>
      <c r="K27728" s="321">
        <v>4</v>
      </c>
    </row>
    <row r="27729" spans="1:11" x14ac:dyDescent="0.3">
      <c r="A27729" s="341">
        <v>44186.687504050926</v>
      </c>
      <c r="B27729" s="318">
        <v>42547.453000000001</v>
      </c>
      <c r="C27729" s="318">
        <f t="shared" si="634"/>
        <v>0.22499999999854481</v>
      </c>
      <c r="D27729" s="419">
        <f t="shared" si="633"/>
        <v>0.1124999999992724</v>
      </c>
      <c r="H27729" s="406"/>
      <c r="J27729" s="82">
        <v>72</v>
      </c>
      <c r="K27729" s="391">
        <v>1</v>
      </c>
    </row>
    <row r="27730" spans="1:11" x14ac:dyDescent="0.3">
      <c r="A27730" s="341">
        <v>44186.729170775463</v>
      </c>
      <c r="B27730" s="318">
        <v>42547.675000000003</v>
      </c>
      <c r="C27730" s="318">
        <f t="shared" si="634"/>
        <v>0.22200000000157161</v>
      </c>
      <c r="D27730" s="419">
        <f t="shared" si="633"/>
        <v>0.1110000000007858</v>
      </c>
      <c r="H27730" s="406"/>
      <c r="J27730" s="82">
        <v>73</v>
      </c>
      <c r="K27730" s="319">
        <v>2</v>
      </c>
    </row>
    <row r="27731" spans="1:11" x14ac:dyDescent="0.3">
      <c r="A27731" s="341">
        <v>44186.7708375</v>
      </c>
      <c r="B27731" s="318">
        <v>42547.902999999998</v>
      </c>
      <c r="C27731" s="318">
        <f t="shared" si="634"/>
        <v>0.22799999999551801</v>
      </c>
      <c r="D27731" s="419">
        <f t="shared" si="633"/>
        <v>0.11399999999775901</v>
      </c>
      <c r="H27731" s="406"/>
      <c r="J27731" s="82">
        <v>74</v>
      </c>
      <c r="K27731" s="320">
        <v>3</v>
      </c>
    </row>
    <row r="27732" spans="1:11" x14ac:dyDescent="0.3">
      <c r="A27732" s="341">
        <v>44186.812504224537</v>
      </c>
      <c r="B27732" s="318">
        <v>42548.137999999999</v>
      </c>
      <c r="C27732" s="318">
        <f t="shared" si="634"/>
        <v>0.23500000000058208</v>
      </c>
      <c r="D27732" s="419">
        <f t="shared" si="633"/>
        <v>0.11750000000029104</v>
      </c>
      <c r="H27732" s="406"/>
      <c r="J27732" s="82">
        <v>75</v>
      </c>
      <c r="K27732" s="321">
        <v>4</v>
      </c>
    </row>
    <row r="27733" spans="1:11" x14ac:dyDescent="0.3">
      <c r="A27733" s="341">
        <v>44186.854170949075</v>
      </c>
      <c r="B27733" s="318">
        <v>42548.362000000001</v>
      </c>
      <c r="C27733" s="318">
        <f t="shared" si="634"/>
        <v>0.22400000000197906</v>
      </c>
      <c r="D27733" s="419">
        <f t="shared" si="633"/>
        <v>0.11200000000098953</v>
      </c>
      <c r="H27733" s="406"/>
      <c r="J27733" s="82">
        <v>76</v>
      </c>
      <c r="K27733" s="391">
        <v>1</v>
      </c>
    </row>
    <row r="27734" spans="1:11" x14ac:dyDescent="0.3">
      <c r="A27734" s="341">
        <v>44186.895837673612</v>
      </c>
      <c r="B27734" s="318">
        <v>42548.584999999999</v>
      </c>
      <c r="C27734" s="318">
        <f t="shared" si="634"/>
        <v>0.22299999999813735</v>
      </c>
      <c r="D27734" s="419">
        <f t="shared" si="633"/>
        <v>0.11149999999906868</v>
      </c>
      <c r="H27734" s="406"/>
      <c r="J27734" s="82">
        <v>77</v>
      </c>
      <c r="K27734" s="319">
        <v>2</v>
      </c>
    </row>
    <row r="27735" spans="1:11" x14ac:dyDescent="0.3">
      <c r="A27735" s="341">
        <v>44186.937504398149</v>
      </c>
      <c r="B27735" s="318">
        <v>42548.809000000001</v>
      </c>
      <c r="C27735" s="318">
        <f t="shared" si="634"/>
        <v>0.22400000000197906</v>
      </c>
      <c r="D27735" s="419">
        <f t="shared" si="633"/>
        <v>0.11200000000098953</v>
      </c>
      <c r="H27735" s="406"/>
      <c r="J27735" s="82">
        <v>78</v>
      </c>
      <c r="K27735" s="320">
        <v>3</v>
      </c>
    </row>
    <row r="27736" spans="1:11" x14ac:dyDescent="0.3">
      <c r="A27736" s="341">
        <v>44186.979171122686</v>
      </c>
      <c r="B27736" s="318">
        <v>42549.040999999997</v>
      </c>
      <c r="C27736" s="318">
        <f t="shared" si="634"/>
        <v>0.23199999999633292</v>
      </c>
      <c r="D27736" s="419">
        <f t="shared" si="633"/>
        <v>0.11599999999816646</v>
      </c>
      <c r="E27736" s="336">
        <f>SUM(C27713:C27736)*7.4805194805</f>
        <v>41.359792207647054</v>
      </c>
      <c r="F27736" s="324">
        <f>AVERAGE(D27713:D27736)</f>
        <v>0.11518749999989571</v>
      </c>
      <c r="G27736" s="324">
        <f>_xlfn.STDEV.S(D27713:D27736)</f>
        <v>3.6140201030665708E-3</v>
      </c>
      <c r="H27736" s="406"/>
      <c r="J27736" s="82">
        <v>79</v>
      </c>
      <c r="K27736" s="321">
        <v>4</v>
      </c>
    </row>
    <row r="27737" spans="1:11" x14ac:dyDescent="0.3">
      <c r="A27737" s="341">
        <v>44187.020837847223</v>
      </c>
      <c r="B27737" s="318">
        <v>42549.271000000001</v>
      </c>
      <c r="C27737" s="318">
        <f t="shared" si="634"/>
        <v>0.23000000000320142</v>
      </c>
      <c r="D27737" s="419">
        <f t="shared" si="633"/>
        <v>0.11500000000160071</v>
      </c>
      <c r="H27737" s="406"/>
      <c r="J27737" s="82">
        <v>80</v>
      </c>
      <c r="K27737" s="391">
        <v>1</v>
      </c>
    </row>
    <row r="27738" spans="1:11" x14ac:dyDescent="0.3">
      <c r="A27738" s="341">
        <v>44187.062504571761</v>
      </c>
      <c r="B27738" s="318">
        <v>42549.497000000003</v>
      </c>
      <c r="C27738" s="318">
        <f t="shared" si="634"/>
        <v>0.22600000000238651</v>
      </c>
      <c r="D27738" s="419">
        <f t="shared" si="633"/>
        <v>0.11300000000119326</v>
      </c>
      <c r="H27738" s="406"/>
      <c r="J27738" s="82">
        <v>81</v>
      </c>
      <c r="K27738" s="319">
        <v>2</v>
      </c>
    </row>
    <row r="27739" spans="1:11" x14ac:dyDescent="0.3">
      <c r="A27739" s="341">
        <v>44187.104171296298</v>
      </c>
      <c r="B27739" s="318">
        <v>42549.72</v>
      </c>
      <c r="C27739" s="318">
        <f t="shared" si="634"/>
        <v>0.22299999999813735</v>
      </c>
      <c r="D27739" s="419">
        <f t="shared" si="633"/>
        <v>0.11149999999906868</v>
      </c>
      <c r="H27739" s="406"/>
      <c r="J27739" s="82">
        <v>82</v>
      </c>
      <c r="K27739" s="320">
        <v>3</v>
      </c>
    </row>
    <row r="27740" spans="1:11" x14ac:dyDescent="0.3">
      <c r="A27740" s="341">
        <v>44187.145838020835</v>
      </c>
      <c r="B27740" s="318">
        <v>42549.95</v>
      </c>
      <c r="C27740" s="318">
        <f t="shared" si="634"/>
        <v>0.22999999999592546</v>
      </c>
      <c r="D27740" s="419">
        <f t="shared" si="633"/>
        <v>0.11499999999796273</v>
      </c>
      <c r="H27740" s="406"/>
      <c r="J27740" s="82">
        <v>83</v>
      </c>
      <c r="K27740" s="321">
        <v>4</v>
      </c>
    </row>
    <row r="27741" spans="1:11" x14ac:dyDescent="0.3">
      <c r="A27741" s="341">
        <v>44187.187504745372</v>
      </c>
      <c r="B27741" s="318">
        <v>42550.188000000002</v>
      </c>
      <c r="C27741" s="318">
        <f t="shared" si="634"/>
        <v>0.23800000000483124</v>
      </c>
      <c r="D27741" s="419">
        <f t="shared" si="633"/>
        <v>0.11900000000241562</v>
      </c>
      <c r="H27741" s="406"/>
      <c r="J27741" s="82">
        <v>84</v>
      </c>
      <c r="K27741" s="391">
        <v>1</v>
      </c>
    </row>
    <row r="27742" spans="1:11" x14ac:dyDescent="0.3">
      <c r="A27742" s="341">
        <v>44187.229171469909</v>
      </c>
      <c r="B27742" s="318">
        <v>42550.421000000002</v>
      </c>
      <c r="C27742" s="318">
        <f t="shared" si="634"/>
        <v>0.23300000000017462</v>
      </c>
      <c r="D27742" s="419">
        <f t="shared" si="633"/>
        <v>0.11650000000008731</v>
      </c>
      <c r="H27742" s="406"/>
      <c r="J27742" s="82">
        <v>85</v>
      </c>
      <c r="K27742" s="319">
        <v>2</v>
      </c>
    </row>
    <row r="27743" spans="1:11" x14ac:dyDescent="0.3">
      <c r="A27743" s="341">
        <v>44187.270838194447</v>
      </c>
      <c r="B27743" s="318">
        <v>42550.650999999998</v>
      </c>
      <c r="C27743" s="318">
        <f t="shared" si="634"/>
        <v>0.22999999999592546</v>
      </c>
      <c r="D27743" s="419">
        <f t="shared" si="633"/>
        <v>0.11499999999796273</v>
      </c>
      <c r="H27743" s="406"/>
      <c r="J27743" s="82">
        <v>86</v>
      </c>
      <c r="K27743" s="320">
        <v>3</v>
      </c>
    </row>
    <row r="27744" spans="1:11" x14ac:dyDescent="0.3">
      <c r="A27744" s="341">
        <v>44187.312504918984</v>
      </c>
      <c r="B27744" s="318">
        <v>42550.887000000002</v>
      </c>
      <c r="C27744" s="318">
        <f t="shared" si="634"/>
        <v>0.23600000000442378</v>
      </c>
      <c r="D27744" s="419">
        <f t="shared" si="633"/>
        <v>0.11800000000221189</v>
      </c>
      <c r="H27744" s="406"/>
      <c r="J27744" s="82">
        <v>87</v>
      </c>
      <c r="K27744" s="321">
        <v>4</v>
      </c>
    </row>
    <row r="27745" spans="1:12" x14ac:dyDescent="0.3">
      <c r="A27745" s="341">
        <v>44187.354171643521</v>
      </c>
      <c r="B27745" s="318">
        <v>42551.122000000003</v>
      </c>
      <c r="C27745" s="318">
        <f t="shared" si="634"/>
        <v>0.23500000000058208</v>
      </c>
      <c r="D27745" s="419">
        <f t="shared" si="633"/>
        <v>0.11750000000029104</v>
      </c>
      <c r="H27745" s="406"/>
      <c r="J27745" s="82">
        <v>88</v>
      </c>
      <c r="K27745" s="391">
        <v>1</v>
      </c>
    </row>
    <row r="27746" spans="1:12" x14ac:dyDescent="0.3">
      <c r="A27746" s="341">
        <v>44187.395838368058</v>
      </c>
      <c r="B27746" s="318">
        <v>42551.358</v>
      </c>
      <c r="C27746" s="318">
        <f t="shared" si="634"/>
        <v>0.23599999999714782</v>
      </c>
      <c r="D27746" s="419">
        <f t="shared" si="633"/>
        <v>0.11799999999857391</v>
      </c>
      <c r="H27746" s="406"/>
      <c r="J27746" s="82">
        <v>89</v>
      </c>
      <c r="K27746" s="319">
        <v>2</v>
      </c>
    </row>
    <row r="27747" spans="1:12" x14ac:dyDescent="0.3">
      <c r="A27747" s="341">
        <v>44187.437505092596</v>
      </c>
      <c r="B27747" s="318">
        <v>42551.589</v>
      </c>
      <c r="C27747" s="318">
        <f t="shared" si="634"/>
        <v>0.23099999999976717</v>
      </c>
      <c r="D27747" s="419">
        <f t="shared" si="633"/>
        <v>0.11549999999988358</v>
      </c>
      <c r="H27747" s="406"/>
      <c r="J27747" s="82">
        <v>90</v>
      </c>
      <c r="K27747" s="320">
        <v>3</v>
      </c>
    </row>
    <row r="27748" spans="1:12" x14ac:dyDescent="0.3">
      <c r="A27748" s="341">
        <v>44187.479171817133</v>
      </c>
      <c r="B27748" s="318">
        <v>42551.817999999999</v>
      </c>
      <c r="C27748" s="318">
        <f t="shared" si="634"/>
        <v>0.22899999999935972</v>
      </c>
      <c r="D27748" s="419">
        <f t="shared" si="633"/>
        <v>0.11449999999967986</v>
      </c>
      <c r="H27748" s="406"/>
      <c r="J27748" s="82">
        <v>91</v>
      </c>
      <c r="K27748" s="321">
        <v>4</v>
      </c>
    </row>
    <row r="27749" spans="1:12" x14ac:dyDescent="0.3">
      <c r="A27749" s="341">
        <v>44187.52083854167</v>
      </c>
      <c r="B27749" s="318">
        <v>42552.052000000003</v>
      </c>
      <c r="C27749" s="318">
        <f t="shared" si="634"/>
        <v>0.23400000000401633</v>
      </c>
      <c r="D27749" s="419">
        <f t="shared" si="633"/>
        <v>0.11700000000200816</v>
      </c>
      <c r="H27749" s="406"/>
      <c r="J27749" s="82">
        <v>92</v>
      </c>
      <c r="K27749" s="391">
        <v>1</v>
      </c>
    </row>
    <row r="27750" spans="1:12" x14ac:dyDescent="0.3">
      <c r="A27750" s="341">
        <v>44187.562505266207</v>
      </c>
      <c r="B27750" s="318">
        <v>42552.28</v>
      </c>
      <c r="C27750" s="318">
        <f t="shared" si="634"/>
        <v>0.22799999999551801</v>
      </c>
      <c r="D27750" s="419">
        <f t="shared" si="633"/>
        <v>0.11399999999775901</v>
      </c>
      <c r="H27750" s="406"/>
      <c r="J27750" s="82">
        <v>93</v>
      </c>
      <c r="K27750" s="319">
        <v>2</v>
      </c>
    </row>
    <row r="27751" spans="1:12" x14ac:dyDescent="0.3">
      <c r="A27751" s="341">
        <v>44187.604171990744</v>
      </c>
      <c r="B27751" s="318">
        <v>42552.51</v>
      </c>
      <c r="C27751" s="318">
        <f t="shared" si="634"/>
        <v>0.23000000000320142</v>
      </c>
      <c r="D27751" s="419">
        <f t="shared" si="633"/>
        <v>0.11500000000160071</v>
      </c>
      <c r="H27751" s="406"/>
      <c r="J27751" s="82">
        <v>94</v>
      </c>
      <c r="K27751" s="320">
        <v>3</v>
      </c>
    </row>
    <row r="27752" spans="1:12" x14ac:dyDescent="0.3">
      <c r="A27752" s="341">
        <v>44187.645838715274</v>
      </c>
      <c r="B27752" s="318">
        <v>42552.732000000004</v>
      </c>
      <c r="C27752" s="318">
        <f t="shared" ref="C27752:C27852" si="635">B27752-B27751</f>
        <v>0.22200000000157161</v>
      </c>
      <c r="D27752" s="419">
        <f t="shared" si="633"/>
        <v>0.1110000000007858</v>
      </c>
      <c r="H27752" s="406"/>
      <c r="J27752" s="82">
        <v>95</v>
      </c>
      <c r="K27752" s="321">
        <v>4</v>
      </c>
    </row>
    <row r="27753" spans="1:12" x14ac:dyDescent="0.3">
      <c r="A27753" s="341">
        <v>44187.670138888891</v>
      </c>
      <c r="B27753" s="318">
        <v>42552.959999999999</v>
      </c>
      <c r="C27753" s="318">
        <f t="shared" si="635"/>
        <v>0.22799999999551801</v>
      </c>
      <c r="D27753" s="419">
        <f t="shared" ref="D27753:D27855" si="636">C27753/2</f>
        <v>0.11399999999775901</v>
      </c>
      <c r="H27753" s="406"/>
      <c r="J27753" s="82">
        <v>1</v>
      </c>
      <c r="K27753" s="391">
        <v>1</v>
      </c>
      <c r="L27753" s="54" t="s">
        <v>313</v>
      </c>
    </row>
    <row r="27754" spans="1:12" x14ac:dyDescent="0.3">
      <c r="A27754" s="341">
        <v>44187.711805555555</v>
      </c>
      <c r="B27754" s="318">
        <v>42553.196000000004</v>
      </c>
      <c r="C27754" s="318">
        <f t="shared" si="635"/>
        <v>0.23600000000442378</v>
      </c>
      <c r="D27754" s="419">
        <f t="shared" si="636"/>
        <v>0.11800000000221189</v>
      </c>
      <c r="H27754" s="406"/>
      <c r="J27754" s="82">
        <v>2</v>
      </c>
      <c r="K27754" s="319">
        <v>2</v>
      </c>
    </row>
    <row r="27755" spans="1:12" x14ac:dyDescent="0.3">
      <c r="A27755" s="341">
        <v>44187.753472222219</v>
      </c>
      <c r="B27755" s="318">
        <v>42553.425000000003</v>
      </c>
      <c r="C27755" s="318">
        <f t="shared" si="635"/>
        <v>0.22899999999935972</v>
      </c>
      <c r="D27755" s="419">
        <f t="shared" si="636"/>
        <v>0.11449999999967986</v>
      </c>
      <c r="H27755" s="406"/>
      <c r="J27755" s="82">
        <v>3</v>
      </c>
      <c r="K27755" s="320">
        <v>3</v>
      </c>
    </row>
    <row r="27756" spans="1:12" x14ac:dyDescent="0.3">
      <c r="A27756" s="341">
        <v>44187.795138888891</v>
      </c>
      <c r="B27756" s="318">
        <v>42553.646000000001</v>
      </c>
      <c r="C27756" s="318">
        <f t="shared" si="635"/>
        <v>0.2209999999977299</v>
      </c>
      <c r="D27756" s="419">
        <f t="shared" si="636"/>
        <v>0.11049999999886495</v>
      </c>
      <c r="H27756" s="406"/>
      <c r="J27756" s="82">
        <v>4</v>
      </c>
      <c r="K27756" s="321">
        <v>4</v>
      </c>
    </row>
    <row r="27757" spans="1:12" x14ac:dyDescent="0.3">
      <c r="A27757" s="341">
        <v>44187.836805555555</v>
      </c>
      <c r="B27757" s="318">
        <v>42553.862000000001</v>
      </c>
      <c r="C27757" s="318">
        <f t="shared" si="635"/>
        <v>0.21600000000034925</v>
      </c>
      <c r="D27757" s="419">
        <f t="shared" si="636"/>
        <v>0.10800000000017462</v>
      </c>
      <c r="H27757" s="406"/>
      <c r="J27757" s="82">
        <v>5</v>
      </c>
      <c r="K27757" s="391">
        <v>1</v>
      </c>
    </row>
    <row r="27758" spans="1:12" x14ac:dyDescent="0.3">
      <c r="A27758" s="341">
        <v>44187.878471932869</v>
      </c>
      <c r="B27758" s="318">
        <v>42554.091999999997</v>
      </c>
      <c r="C27758" s="318">
        <f t="shared" si="635"/>
        <v>0.22999999999592546</v>
      </c>
      <c r="D27758" s="419">
        <f t="shared" si="636"/>
        <v>0.11499999999796273</v>
      </c>
      <c r="H27758" s="406"/>
      <c r="J27758" s="82">
        <v>6</v>
      </c>
      <c r="K27758" s="319">
        <v>2</v>
      </c>
    </row>
    <row r="27759" spans="1:12" x14ac:dyDescent="0.3">
      <c r="A27759" s="341">
        <v>44187.920138541667</v>
      </c>
      <c r="B27759" s="318">
        <v>42554.321000000004</v>
      </c>
      <c r="C27759" s="318">
        <f t="shared" si="635"/>
        <v>0.22900000000663567</v>
      </c>
      <c r="D27759" s="419">
        <f t="shared" si="636"/>
        <v>0.11450000000331784</v>
      </c>
      <c r="H27759" s="406"/>
      <c r="J27759" s="82">
        <v>7</v>
      </c>
      <c r="K27759" s="320">
        <v>3</v>
      </c>
    </row>
    <row r="27760" spans="1:12" x14ac:dyDescent="0.3">
      <c r="A27760" s="341">
        <v>44187.961805150466</v>
      </c>
      <c r="B27760" s="318">
        <v>42554.542000000001</v>
      </c>
      <c r="C27760" s="318">
        <f t="shared" si="635"/>
        <v>0.2209999999977299</v>
      </c>
      <c r="D27760" s="419">
        <f t="shared" si="636"/>
        <v>0.11049999999886495</v>
      </c>
      <c r="E27760" s="336">
        <f>SUM(C27737:C27760)*7.4805194805</f>
        <v>41.15033766225924</v>
      </c>
      <c r="F27760" s="324">
        <f>AVERAGE(D27737:D27760)</f>
        <v>0.11460416666674671</v>
      </c>
      <c r="G27760" s="324">
        <f>_xlfn.STDEV.S(D27737:D27760)</f>
        <v>2.770101107882643E-3</v>
      </c>
      <c r="H27760" s="406"/>
      <c r="J27760" s="82">
        <v>8</v>
      </c>
      <c r="K27760" s="321">
        <v>4</v>
      </c>
    </row>
    <row r="27761" spans="1:11" x14ac:dyDescent="0.3">
      <c r="A27761" s="341">
        <v>44188.003471759257</v>
      </c>
      <c r="B27761" s="318">
        <v>42554.76</v>
      </c>
      <c r="C27761" s="318">
        <f t="shared" si="635"/>
        <v>0.2180000000007567</v>
      </c>
      <c r="D27761" s="419">
        <f t="shared" si="636"/>
        <v>0.10900000000037835</v>
      </c>
      <c r="H27761" s="406"/>
      <c r="J27761" s="82">
        <v>9</v>
      </c>
      <c r="K27761" s="391">
        <v>1</v>
      </c>
    </row>
    <row r="27762" spans="1:11" x14ac:dyDescent="0.3">
      <c r="A27762" s="341">
        <v>44188.045138368056</v>
      </c>
      <c r="B27762" s="318">
        <v>42554.997000000003</v>
      </c>
      <c r="C27762" s="318">
        <f t="shared" si="635"/>
        <v>0.23700000000098953</v>
      </c>
      <c r="D27762" s="419">
        <f t="shared" si="636"/>
        <v>0.11850000000049477</v>
      </c>
      <c r="H27762" s="406"/>
      <c r="J27762" s="82">
        <v>10</v>
      </c>
      <c r="K27762" s="319">
        <v>2</v>
      </c>
    </row>
    <row r="27763" spans="1:11" x14ac:dyDescent="0.3">
      <c r="A27763" s="341">
        <v>44188.086804976854</v>
      </c>
      <c r="B27763" s="318">
        <v>42555.232000000004</v>
      </c>
      <c r="C27763" s="318">
        <f t="shared" si="635"/>
        <v>0.23500000000058208</v>
      </c>
      <c r="D27763" s="419">
        <f t="shared" si="636"/>
        <v>0.11750000000029104</v>
      </c>
      <c r="H27763" s="406"/>
      <c r="J27763" s="82">
        <v>11</v>
      </c>
      <c r="K27763" s="320">
        <v>3</v>
      </c>
    </row>
    <row r="27764" spans="1:11" x14ac:dyDescent="0.3">
      <c r="A27764" s="341">
        <v>44188.128471585645</v>
      </c>
      <c r="B27764" s="318">
        <v>42555.462</v>
      </c>
      <c r="C27764" s="318">
        <f t="shared" si="635"/>
        <v>0.22999999999592546</v>
      </c>
      <c r="D27764" s="419">
        <f t="shared" si="636"/>
        <v>0.11499999999796273</v>
      </c>
      <c r="H27764" s="406"/>
      <c r="J27764" s="82">
        <v>12</v>
      </c>
      <c r="K27764" s="321">
        <v>4</v>
      </c>
    </row>
    <row r="27765" spans="1:11" x14ac:dyDescent="0.3">
      <c r="A27765" s="341">
        <v>44188.170138194444</v>
      </c>
      <c r="B27765" s="318">
        <v>42555.686999999998</v>
      </c>
      <c r="C27765" s="318">
        <f t="shared" si="635"/>
        <v>0.22499999999854481</v>
      </c>
      <c r="D27765" s="419">
        <f t="shared" si="636"/>
        <v>0.1124999999992724</v>
      </c>
      <c r="H27765" s="406"/>
      <c r="J27765" s="82">
        <v>13</v>
      </c>
      <c r="K27765" s="391">
        <v>1</v>
      </c>
    </row>
    <row r="27766" spans="1:11" x14ac:dyDescent="0.3">
      <c r="A27766" s="341">
        <v>44188.211804803243</v>
      </c>
      <c r="B27766" s="318">
        <v>42555.921000000002</v>
      </c>
      <c r="C27766" s="318">
        <f t="shared" si="635"/>
        <v>0.23400000000401633</v>
      </c>
      <c r="D27766" s="419">
        <f t="shared" si="636"/>
        <v>0.11700000000200816</v>
      </c>
      <c r="H27766" s="406"/>
      <c r="J27766" s="82">
        <v>14</v>
      </c>
      <c r="K27766" s="319">
        <v>2</v>
      </c>
    </row>
    <row r="27767" spans="1:11" x14ac:dyDescent="0.3">
      <c r="A27767" s="341">
        <v>44188.253471412034</v>
      </c>
      <c r="B27767" s="318">
        <v>42556.163</v>
      </c>
      <c r="C27767" s="318">
        <f t="shared" si="635"/>
        <v>0.24199999999837019</v>
      </c>
      <c r="D27767" s="419">
        <f t="shared" si="636"/>
        <v>0.12099999999918509</v>
      </c>
      <c r="H27767" s="406"/>
      <c r="J27767" s="82">
        <v>15</v>
      </c>
      <c r="K27767" s="320">
        <v>3</v>
      </c>
    </row>
    <row r="27768" spans="1:11" x14ac:dyDescent="0.3">
      <c r="A27768" s="341">
        <v>44188.295138020832</v>
      </c>
      <c r="B27768" s="318">
        <v>42556.398999999998</v>
      </c>
      <c r="C27768" s="318">
        <f t="shared" si="635"/>
        <v>0.23599999999714782</v>
      </c>
      <c r="D27768" s="419">
        <f t="shared" si="636"/>
        <v>0.11799999999857391</v>
      </c>
      <c r="H27768" s="406"/>
      <c r="J27768" s="82">
        <v>16</v>
      </c>
      <c r="K27768" s="321">
        <v>4</v>
      </c>
    </row>
    <row r="27769" spans="1:11" x14ac:dyDescent="0.3">
      <c r="A27769" s="341">
        <v>44188.336804629631</v>
      </c>
      <c r="B27769" s="318">
        <v>42556.627999999997</v>
      </c>
      <c r="C27769" s="318">
        <f t="shared" si="635"/>
        <v>0.22899999999935972</v>
      </c>
      <c r="D27769" s="419">
        <f t="shared" si="636"/>
        <v>0.11449999999967986</v>
      </c>
      <c r="H27769" s="406"/>
      <c r="J27769" s="82">
        <v>17</v>
      </c>
      <c r="K27769" s="391">
        <v>1</v>
      </c>
    </row>
    <row r="27770" spans="1:11" x14ac:dyDescent="0.3">
      <c r="A27770" s="341">
        <v>44188.378471238429</v>
      </c>
      <c r="B27770" s="318">
        <v>42556.85</v>
      </c>
      <c r="C27770" s="318">
        <f t="shared" si="635"/>
        <v>0.22200000000157161</v>
      </c>
      <c r="D27770" s="419">
        <f t="shared" si="636"/>
        <v>0.1110000000007858</v>
      </c>
      <c r="H27770" s="406"/>
      <c r="J27770" s="82">
        <v>18</v>
      </c>
      <c r="K27770" s="319">
        <v>2</v>
      </c>
    </row>
    <row r="27771" spans="1:11" x14ac:dyDescent="0.3">
      <c r="A27771" s="341">
        <v>44188.420137847221</v>
      </c>
      <c r="B27771" s="318">
        <v>42557.091</v>
      </c>
      <c r="C27771" s="318">
        <f t="shared" si="635"/>
        <v>0.24100000000180444</v>
      </c>
      <c r="D27771" s="419">
        <f t="shared" si="636"/>
        <v>0.12050000000090222</v>
      </c>
      <c r="H27771" s="406"/>
      <c r="J27771" s="82">
        <v>19</v>
      </c>
      <c r="K27771" s="320">
        <v>3</v>
      </c>
    </row>
    <row r="27772" spans="1:11" x14ac:dyDescent="0.3">
      <c r="A27772" s="341">
        <v>44188.461804456019</v>
      </c>
      <c r="B27772" s="318">
        <v>42557.322</v>
      </c>
      <c r="C27772" s="318">
        <f t="shared" si="635"/>
        <v>0.23099999999976717</v>
      </c>
      <c r="D27772" s="419">
        <f t="shared" si="636"/>
        <v>0.11549999999988358</v>
      </c>
      <c r="H27772" s="406"/>
      <c r="J27772" s="82">
        <v>20</v>
      </c>
      <c r="K27772" s="321">
        <v>4</v>
      </c>
    </row>
    <row r="27773" spans="1:11" x14ac:dyDescent="0.3">
      <c r="A27773" s="341">
        <v>44188.503471064818</v>
      </c>
      <c r="B27773" s="318">
        <v>42557.55</v>
      </c>
      <c r="C27773" s="318">
        <f t="shared" si="635"/>
        <v>0.22800000000279397</v>
      </c>
      <c r="D27773" s="419">
        <f t="shared" si="636"/>
        <v>0.11400000000139698</v>
      </c>
      <c r="H27773" s="406"/>
      <c r="J27773" s="82">
        <v>21</v>
      </c>
      <c r="K27773" s="391">
        <v>1</v>
      </c>
    </row>
    <row r="27774" spans="1:11" x14ac:dyDescent="0.3">
      <c r="A27774" s="341">
        <v>44188.545137673609</v>
      </c>
      <c r="B27774" s="318">
        <v>42557.767999999996</v>
      </c>
      <c r="C27774" s="318">
        <f t="shared" si="635"/>
        <v>0.21799999999348074</v>
      </c>
      <c r="D27774" s="419">
        <f t="shared" si="636"/>
        <v>0.10899999999674037</v>
      </c>
      <c r="H27774" s="406"/>
      <c r="J27774" s="82">
        <v>22</v>
      </c>
      <c r="K27774" s="319">
        <v>2</v>
      </c>
    </row>
    <row r="27775" spans="1:11" x14ac:dyDescent="0.3">
      <c r="A27775" s="341">
        <v>44188.586804282408</v>
      </c>
      <c r="B27775" s="318">
        <v>42558.002999999997</v>
      </c>
      <c r="C27775" s="318">
        <f t="shared" si="635"/>
        <v>0.23500000000058208</v>
      </c>
      <c r="D27775" s="419">
        <f t="shared" si="636"/>
        <v>0.11750000000029104</v>
      </c>
      <c r="H27775" s="406"/>
      <c r="J27775" s="82">
        <v>23</v>
      </c>
      <c r="K27775" s="320">
        <v>3</v>
      </c>
    </row>
    <row r="27776" spans="1:11" x14ac:dyDescent="0.3">
      <c r="A27776" s="341">
        <v>44188.628470891206</v>
      </c>
      <c r="B27776" s="318">
        <v>42558.239999999998</v>
      </c>
      <c r="C27776" s="318">
        <f t="shared" si="635"/>
        <v>0.23700000000098953</v>
      </c>
      <c r="D27776" s="419">
        <f t="shared" si="636"/>
        <v>0.11850000000049477</v>
      </c>
      <c r="H27776" s="406"/>
      <c r="J27776" s="82">
        <v>24</v>
      </c>
      <c r="K27776" s="321">
        <v>4</v>
      </c>
    </row>
    <row r="27777" spans="1:11" x14ac:dyDescent="0.3">
      <c r="A27777" s="341">
        <v>44188.670137499998</v>
      </c>
      <c r="B27777" s="318">
        <v>42558.463000000003</v>
      </c>
      <c r="C27777" s="318">
        <f t="shared" si="635"/>
        <v>0.22300000000541331</v>
      </c>
      <c r="D27777" s="419">
        <f t="shared" si="636"/>
        <v>0.11150000000270666</v>
      </c>
      <c r="H27777" s="406"/>
      <c r="J27777" s="82">
        <v>25</v>
      </c>
      <c r="K27777" s="391">
        <v>1</v>
      </c>
    </row>
    <row r="27778" spans="1:11" x14ac:dyDescent="0.3">
      <c r="A27778" s="341">
        <v>44188.711804108796</v>
      </c>
      <c r="B27778" s="318">
        <v>42558.688999999998</v>
      </c>
      <c r="C27778" s="318">
        <f t="shared" si="635"/>
        <v>0.22599999999511056</v>
      </c>
      <c r="D27778" s="419">
        <f t="shared" si="636"/>
        <v>0.11299999999755528</v>
      </c>
      <c r="H27778" s="406"/>
      <c r="J27778" s="82">
        <v>26</v>
      </c>
      <c r="K27778" s="319">
        <v>2</v>
      </c>
    </row>
    <row r="27779" spans="1:11" x14ac:dyDescent="0.3">
      <c r="A27779" s="341">
        <v>44188.753470717595</v>
      </c>
      <c r="B27779" s="318">
        <v>42558.917999999998</v>
      </c>
      <c r="C27779" s="318">
        <f t="shared" si="635"/>
        <v>0.22899999999935972</v>
      </c>
      <c r="D27779" s="419">
        <f t="shared" si="636"/>
        <v>0.11449999999967986</v>
      </c>
      <c r="H27779" s="406"/>
      <c r="J27779" s="82">
        <v>27</v>
      </c>
      <c r="K27779" s="320">
        <v>3</v>
      </c>
    </row>
    <row r="27780" spans="1:11" x14ac:dyDescent="0.3">
      <c r="A27780" s="341">
        <v>44188.795137326386</v>
      </c>
      <c r="B27780" s="318">
        <v>42559.148999999998</v>
      </c>
      <c r="C27780" s="318">
        <f t="shared" si="635"/>
        <v>0.23099999999976717</v>
      </c>
      <c r="D27780" s="419">
        <f t="shared" si="636"/>
        <v>0.11549999999988358</v>
      </c>
      <c r="H27780" s="406"/>
      <c r="J27780" s="82">
        <v>28</v>
      </c>
      <c r="K27780" s="321">
        <v>4</v>
      </c>
    </row>
    <row r="27781" spans="1:11" x14ac:dyDescent="0.3">
      <c r="A27781" s="341">
        <v>44188.836803935184</v>
      </c>
      <c r="B27781" s="318">
        <v>42559.370999999999</v>
      </c>
      <c r="C27781" s="318">
        <f t="shared" si="635"/>
        <v>0.22200000000157161</v>
      </c>
      <c r="D27781" s="419">
        <f t="shared" si="636"/>
        <v>0.1110000000007858</v>
      </c>
      <c r="H27781" s="406"/>
      <c r="J27781" s="82">
        <v>29</v>
      </c>
      <c r="K27781" s="391">
        <v>1</v>
      </c>
    </row>
    <row r="27782" spans="1:11" x14ac:dyDescent="0.3">
      <c r="A27782" s="341">
        <v>44188.878470543983</v>
      </c>
      <c r="B27782" s="318">
        <v>42559.591999999997</v>
      </c>
      <c r="C27782" s="318">
        <f t="shared" si="635"/>
        <v>0.2209999999977299</v>
      </c>
      <c r="D27782" s="419">
        <f t="shared" si="636"/>
        <v>0.11049999999886495</v>
      </c>
      <c r="H27782" s="406"/>
      <c r="J27782" s="82">
        <v>30</v>
      </c>
      <c r="K27782" s="319">
        <v>2</v>
      </c>
    </row>
    <row r="27783" spans="1:11" x14ac:dyDescent="0.3">
      <c r="A27783" s="341">
        <v>44188.920137152774</v>
      </c>
      <c r="B27783" s="318">
        <v>42559.817999999999</v>
      </c>
      <c r="C27783" s="318">
        <f t="shared" si="635"/>
        <v>0.22600000000238651</v>
      </c>
      <c r="D27783" s="419">
        <f t="shared" si="636"/>
        <v>0.11300000000119326</v>
      </c>
      <c r="H27783" s="406"/>
      <c r="J27783" s="82">
        <v>31</v>
      </c>
      <c r="K27783" s="320">
        <v>3</v>
      </c>
    </row>
    <row r="27784" spans="1:11" x14ac:dyDescent="0.3">
      <c r="A27784" s="341">
        <v>44188.961803761573</v>
      </c>
      <c r="B27784" s="318">
        <v>42560.042000000001</v>
      </c>
      <c r="C27784" s="318">
        <f t="shared" si="635"/>
        <v>0.22400000000197906</v>
      </c>
      <c r="D27784" s="419">
        <f t="shared" si="636"/>
        <v>0.11200000000098953</v>
      </c>
      <c r="E27784" s="336">
        <f>SUM(C27761:C27784)*7.4805194805</f>
        <v>41.142857142750003</v>
      </c>
      <c r="F27784" s="324">
        <f>AVERAGE(D27761:D27784)</f>
        <v>0.11458333333333333</v>
      </c>
      <c r="G27784" s="324">
        <f>_xlfn.STDEV.S(D27761:D27784)</f>
        <v>3.4504778078479886E-3</v>
      </c>
      <c r="H27784" s="406"/>
      <c r="J27784" s="82">
        <v>32</v>
      </c>
      <c r="K27784" s="321">
        <v>4</v>
      </c>
    </row>
    <row r="27785" spans="1:11" x14ac:dyDescent="0.3">
      <c r="A27785" s="341">
        <v>44189.003470370371</v>
      </c>
      <c r="B27785" s="318">
        <v>42560.271000000001</v>
      </c>
      <c r="C27785" s="318">
        <f t="shared" si="635"/>
        <v>0.22899999999935972</v>
      </c>
      <c r="D27785" s="419">
        <f t="shared" si="636"/>
        <v>0.11449999999967986</v>
      </c>
      <c r="H27785" s="406"/>
      <c r="J27785" s="82">
        <v>33</v>
      </c>
      <c r="K27785" s="391">
        <v>1</v>
      </c>
    </row>
    <row r="27786" spans="1:11" x14ac:dyDescent="0.3">
      <c r="A27786" s="341">
        <v>44189.04513697917</v>
      </c>
      <c r="B27786" s="318">
        <v>42560.491000000002</v>
      </c>
      <c r="C27786" s="318">
        <f t="shared" si="635"/>
        <v>0.22000000000116415</v>
      </c>
      <c r="D27786" s="419">
        <f t="shared" si="636"/>
        <v>0.11000000000058208</v>
      </c>
      <c r="H27786" s="406"/>
      <c r="J27786" s="82">
        <v>34</v>
      </c>
      <c r="K27786" s="319">
        <v>2</v>
      </c>
    </row>
    <row r="27787" spans="1:11" x14ac:dyDescent="0.3">
      <c r="A27787" s="341">
        <v>44189.086803587961</v>
      </c>
      <c r="B27787" s="318">
        <v>42560.718000000001</v>
      </c>
      <c r="C27787" s="318">
        <f t="shared" si="635"/>
        <v>0.22699999999895226</v>
      </c>
      <c r="D27787" s="419">
        <f t="shared" si="636"/>
        <v>0.11349999999947613</v>
      </c>
      <c r="H27787" s="406"/>
      <c r="J27787" s="82">
        <v>35</v>
      </c>
      <c r="K27787" s="320">
        <v>3</v>
      </c>
    </row>
    <row r="27788" spans="1:11" x14ac:dyDescent="0.3">
      <c r="A27788" s="341">
        <v>44189.12847019676</v>
      </c>
      <c r="B27788" s="318">
        <v>42560.947999999997</v>
      </c>
      <c r="C27788" s="318">
        <f t="shared" si="635"/>
        <v>0.22999999999592546</v>
      </c>
      <c r="D27788" s="419">
        <f t="shared" si="636"/>
        <v>0.11499999999796273</v>
      </c>
      <c r="H27788" s="406"/>
      <c r="J27788" s="82">
        <v>36</v>
      </c>
      <c r="K27788" s="321">
        <v>4</v>
      </c>
    </row>
    <row r="27789" spans="1:11" x14ac:dyDescent="0.3">
      <c r="A27789" s="341">
        <v>44189.170136805558</v>
      </c>
      <c r="B27789" s="318">
        <v>42561.188999999998</v>
      </c>
      <c r="C27789" s="318">
        <f t="shared" si="635"/>
        <v>0.24100000000180444</v>
      </c>
      <c r="D27789" s="419">
        <f t="shared" si="636"/>
        <v>0.12050000000090222</v>
      </c>
      <c r="H27789" s="406"/>
      <c r="J27789" s="82">
        <v>37</v>
      </c>
      <c r="K27789" s="391">
        <v>1</v>
      </c>
    </row>
    <row r="27790" spans="1:11" x14ac:dyDescent="0.3">
      <c r="A27790" s="341">
        <v>44189.21180341435</v>
      </c>
      <c r="B27790" s="318">
        <v>42561.425000000003</v>
      </c>
      <c r="C27790" s="318">
        <f t="shared" si="635"/>
        <v>0.23600000000442378</v>
      </c>
      <c r="D27790" s="419">
        <f t="shared" si="636"/>
        <v>0.11800000000221189</v>
      </c>
      <c r="H27790" s="406"/>
      <c r="J27790" s="82">
        <v>38</v>
      </c>
      <c r="K27790" s="319">
        <v>2</v>
      </c>
    </row>
    <row r="27791" spans="1:11" x14ac:dyDescent="0.3">
      <c r="A27791" s="341">
        <v>44189.253470023148</v>
      </c>
      <c r="B27791" s="318">
        <v>42561.652000000002</v>
      </c>
      <c r="C27791" s="318">
        <f t="shared" si="635"/>
        <v>0.22699999999895226</v>
      </c>
      <c r="D27791" s="419">
        <f t="shared" si="636"/>
        <v>0.11349999999947613</v>
      </c>
      <c r="H27791" s="406"/>
      <c r="J27791" s="82">
        <v>39</v>
      </c>
      <c r="K27791" s="320">
        <v>3</v>
      </c>
    </row>
    <row r="27792" spans="1:11" x14ac:dyDescent="0.3">
      <c r="A27792" s="341">
        <v>44189.295136631947</v>
      </c>
      <c r="B27792" s="318">
        <v>42561.885000000002</v>
      </c>
      <c r="C27792" s="318">
        <f t="shared" si="635"/>
        <v>0.23300000000017462</v>
      </c>
      <c r="D27792" s="419">
        <f t="shared" si="636"/>
        <v>0.11650000000008731</v>
      </c>
      <c r="H27792" s="406"/>
      <c r="J27792" s="82">
        <v>40</v>
      </c>
      <c r="K27792" s="321">
        <v>4</v>
      </c>
    </row>
    <row r="27793" spans="1:11" x14ac:dyDescent="0.3">
      <c r="A27793" s="341">
        <v>44189.336803240738</v>
      </c>
      <c r="B27793" s="318">
        <v>42562.123</v>
      </c>
      <c r="C27793" s="318">
        <f t="shared" si="635"/>
        <v>0.23799999999755528</v>
      </c>
      <c r="D27793" s="419">
        <f t="shared" si="636"/>
        <v>0.11899999999877764</v>
      </c>
      <c r="H27793" s="406"/>
      <c r="J27793" s="82">
        <v>41</v>
      </c>
      <c r="K27793" s="391">
        <v>1</v>
      </c>
    </row>
    <row r="27794" spans="1:11" x14ac:dyDescent="0.3">
      <c r="A27794" s="341">
        <v>44189.378469849536</v>
      </c>
      <c r="B27794" s="318">
        <v>42562.36</v>
      </c>
      <c r="C27794" s="318">
        <f t="shared" si="635"/>
        <v>0.23700000000098953</v>
      </c>
      <c r="D27794" s="419">
        <f t="shared" si="636"/>
        <v>0.11850000000049477</v>
      </c>
      <c r="H27794" s="406"/>
      <c r="J27794" s="82">
        <v>42</v>
      </c>
      <c r="K27794" s="319">
        <v>2</v>
      </c>
    </row>
    <row r="27795" spans="1:11" x14ac:dyDescent="0.3">
      <c r="A27795" s="341">
        <v>44189.420136458335</v>
      </c>
      <c r="B27795" s="318">
        <v>42562.59</v>
      </c>
      <c r="C27795" s="318">
        <f t="shared" si="635"/>
        <v>0.22999999999592546</v>
      </c>
      <c r="D27795" s="419">
        <f t="shared" si="636"/>
        <v>0.11499999999796273</v>
      </c>
      <c r="H27795" s="406"/>
      <c r="J27795" s="82">
        <v>43</v>
      </c>
      <c r="K27795" s="320">
        <v>3</v>
      </c>
    </row>
    <row r="27796" spans="1:11" x14ac:dyDescent="0.3">
      <c r="A27796" s="341">
        <v>44189.461803067126</v>
      </c>
      <c r="B27796" s="318">
        <v>42562.811999999998</v>
      </c>
      <c r="C27796" s="318">
        <f t="shared" si="635"/>
        <v>0.22200000000157161</v>
      </c>
      <c r="D27796" s="419">
        <f t="shared" si="636"/>
        <v>0.1110000000007858</v>
      </c>
      <c r="H27796" s="406"/>
      <c r="J27796" s="82">
        <v>44</v>
      </c>
      <c r="K27796" s="321">
        <v>4</v>
      </c>
    </row>
    <row r="27797" spans="1:11" x14ac:dyDescent="0.3">
      <c r="A27797" s="341">
        <v>44189.503469675925</v>
      </c>
      <c r="B27797" s="318">
        <v>42563.044999999998</v>
      </c>
      <c r="C27797" s="318">
        <f t="shared" si="635"/>
        <v>0.23300000000017462</v>
      </c>
      <c r="D27797" s="419">
        <f t="shared" si="636"/>
        <v>0.11650000000008731</v>
      </c>
      <c r="H27797" s="406"/>
      <c r="J27797" s="82">
        <v>45</v>
      </c>
      <c r="K27797" s="391">
        <v>1</v>
      </c>
    </row>
    <row r="27798" spans="1:11" x14ac:dyDescent="0.3">
      <c r="A27798" s="341">
        <v>44189.545136284723</v>
      </c>
      <c r="B27798" s="318">
        <v>42563.271999999997</v>
      </c>
      <c r="C27798" s="318">
        <f t="shared" si="635"/>
        <v>0.22699999999895226</v>
      </c>
      <c r="D27798" s="419">
        <f t="shared" si="636"/>
        <v>0.11349999999947613</v>
      </c>
      <c r="H27798" s="406"/>
      <c r="J27798" s="82">
        <v>46</v>
      </c>
      <c r="K27798" s="319">
        <v>2</v>
      </c>
    </row>
    <row r="27799" spans="1:11" x14ac:dyDescent="0.3">
      <c r="A27799" s="341">
        <v>44189.586802893522</v>
      </c>
      <c r="B27799" s="318">
        <v>42563.498</v>
      </c>
      <c r="C27799" s="318">
        <f t="shared" si="635"/>
        <v>0.22600000000238651</v>
      </c>
      <c r="D27799" s="419">
        <f t="shared" si="636"/>
        <v>0.11300000000119326</v>
      </c>
      <c r="H27799" s="406"/>
      <c r="J27799" s="82">
        <v>47</v>
      </c>
      <c r="K27799" s="320">
        <v>3</v>
      </c>
    </row>
    <row r="27800" spans="1:11" x14ac:dyDescent="0.3">
      <c r="A27800" s="341">
        <v>44189.628469502313</v>
      </c>
      <c r="B27800" s="318">
        <v>42563.712</v>
      </c>
      <c r="C27800" s="318">
        <f t="shared" si="635"/>
        <v>0.21399999999994179</v>
      </c>
      <c r="D27800" s="419">
        <f t="shared" si="636"/>
        <v>0.1069999999999709</v>
      </c>
      <c r="H27800" s="406"/>
      <c r="J27800" s="82">
        <v>48</v>
      </c>
      <c r="K27800" s="321">
        <v>4</v>
      </c>
    </row>
    <row r="27801" spans="1:11" x14ac:dyDescent="0.3">
      <c r="A27801" s="341">
        <v>44189.670136111112</v>
      </c>
      <c r="B27801" s="318">
        <v>42563.94</v>
      </c>
      <c r="C27801" s="318">
        <f t="shared" si="635"/>
        <v>0.22800000000279397</v>
      </c>
      <c r="D27801" s="419">
        <f t="shared" si="636"/>
        <v>0.11400000000139698</v>
      </c>
      <c r="H27801" s="406"/>
      <c r="J27801" s="82">
        <v>49</v>
      </c>
      <c r="K27801" s="391">
        <v>1</v>
      </c>
    </row>
    <row r="27802" spans="1:11" x14ac:dyDescent="0.3">
      <c r="A27802" s="341">
        <v>44189.71180271991</v>
      </c>
      <c r="B27802" s="318">
        <v>42564.177000000003</v>
      </c>
      <c r="C27802" s="318">
        <f t="shared" si="635"/>
        <v>0.23700000000098953</v>
      </c>
      <c r="D27802" s="419">
        <f t="shared" si="636"/>
        <v>0.11850000000049477</v>
      </c>
      <c r="H27802" s="406"/>
      <c r="J27802" s="82">
        <v>50</v>
      </c>
      <c r="K27802" s="319">
        <v>2</v>
      </c>
    </row>
    <row r="27803" spans="1:11" x14ac:dyDescent="0.3">
      <c r="A27803" s="341">
        <v>44189.753469328702</v>
      </c>
      <c r="B27803" s="318">
        <v>42564.400999999998</v>
      </c>
      <c r="C27803" s="318">
        <f t="shared" si="635"/>
        <v>0.2239999999947031</v>
      </c>
      <c r="D27803" s="419">
        <f t="shared" si="636"/>
        <v>0.11199999999735155</v>
      </c>
      <c r="H27803" s="406"/>
      <c r="J27803" s="82">
        <v>51</v>
      </c>
      <c r="K27803" s="320">
        <v>3</v>
      </c>
    </row>
    <row r="27804" spans="1:11" x14ac:dyDescent="0.3">
      <c r="A27804" s="341">
        <v>44189.7951359375</v>
      </c>
      <c r="B27804" s="318">
        <v>42564.618999999999</v>
      </c>
      <c r="C27804" s="318">
        <f t="shared" si="635"/>
        <v>0.2180000000007567</v>
      </c>
      <c r="D27804" s="419">
        <f t="shared" si="636"/>
        <v>0.10900000000037835</v>
      </c>
      <c r="H27804" s="406"/>
      <c r="J27804" s="82">
        <v>52</v>
      </c>
      <c r="K27804" s="321">
        <v>4</v>
      </c>
    </row>
    <row r="27805" spans="1:11" x14ac:dyDescent="0.3">
      <c r="A27805" s="341">
        <v>44189.836802546299</v>
      </c>
      <c r="B27805" s="318">
        <v>42564.84</v>
      </c>
      <c r="C27805" s="318">
        <f t="shared" si="635"/>
        <v>0.2209999999977299</v>
      </c>
      <c r="D27805" s="419">
        <f t="shared" si="636"/>
        <v>0.11049999999886495</v>
      </c>
      <c r="H27805" s="406"/>
      <c r="J27805" s="82">
        <v>53</v>
      </c>
      <c r="K27805" s="391">
        <v>1</v>
      </c>
    </row>
    <row r="27806" spans="1:11" x14ac:dyDescent="0.3">
      <c r="A27806" s="341">
        <v>44189.87846915509</v>
      </c>
      <c r="B27806" s="318">
        <v>42565.071000000004</v>
      </c>
      <c r="C27806" s="318">
        <f t="shared" si="635"/>
        <v>0.23100000000704313</v>
      </c>
      <c r="D27806" s="419">
        <f t="shared" si="636"/>
        <v>0.11550000000352156</v>
      </c>
      <c r="H27806" s="406"/>
      <c r="J27806" s="82">
        <v>54</v>
      </c>
      <c r="K27806" s="319">
        <v>2</v>
      </c>
    </row>
    <row r="27807" spans="1:11" x14ac:dyDescent="0.3">
      <c r="A27807" s="341">
        <v>44189.920135763889</v>
      </c>
      <c r="B27807" s="318">
        <v>42565.298000000003</v>
      </c>
      <c r="C27807" s="318">
        <f t="shared" si="635"/>
        <v>0.22699999999895226</v>
      </c>
      <c r="D27807" s="419">
        <f t="shared" si="636"/>
        <v>0.11349999999947613</v>
      </c>
      <c r="H27807" s="406"/>
      <c r="J27807" s="82">
        <v>55</v>
      </c>
      <c r="K27807" s="320">
        <v>3</v>
      </c>
    </row>
    <row r="27808" spans="1:11" x14ac:dyDescent="0.3">
      <c r="A27808" s="341">
        <v>44189.961802372687</v>
      </c>
      <c r="B27808" s="318">
        <v>42565.521000000001</v>
      </c>
      <c r="C27808" s="318">
        <f t="shared" si="635"/>
        <v>0.22299999999813735</v>
      </c>
      <c r="D27808" s="419">
        <f t="shared" si="636"/>
        <v>0.11149999999906868</v>
      </c>
      <c r="E27808" s="336">
        <f>SUM(C27785:C27808)*7.4805194805</f>
        <v>40.985766233654708</v>
      </c>
      <c r="F27808" s="324">
        <f>AVERAGE(D27785:D27808)</f>
        <v>0.11414583333332</v>
      </c>
      <c r="G27808" s="324">
        <f>_xlfn.STDEV.S(D27785:D27808)</f>
        <v>3.3862868170766191E-3</v>
      </c>
      <c r="H27808" s="406"/>
      <c r="J27808" s="82">
        <v>56</v>
      </c>
      <c r="K27808" s="321">
        <v>4</v>
      </c>
    </row>
    <row r="27809" spans="1:11" x14ac:dyDescent="0.3">
      <c r="A27809" s="341">
        <v>44190.003468981478</v>
      </c>
      <c r="B27809" s="318">
        <v>42565.741999999998</v>
      </c>
      <c r="C27809" s="318">
        <f t="shared" si="635"/>
        <v>0.2209999999977299</v>
      </c>
      <c r="D27809" s="419">
        <f t="shared" si="636"/>
        <v>0.11049999999886495</v>
      </c>
      <c r="H27809" s="406"/>
      <c r="J27809" s="82">
        <v>57</v>
      </c>
      <c r="K27809" s="391">
        <v>1</v>
      </c>
    </row>
    <row r="27810" spans="1:11" x14ac:dyDescent="0.3">
      <c r="A27810" s="341">
        <v>44190.045135590277</v>
      </c>
      <c r="B27810" s="318">
        <v>42565.978000000003</v>
      </c>
      <c r="C27810" s="318">
        <f t="shared" si="635"/>
        <v>0.23600000000442378</v>
      </c>
      <c r="D27810" s="419">
        <f t="shared" si="636"/>
        <v>0.11800000000221189</v>
      </c>
      <c r="H27810" s="406"/>
      <c r="J27810" s="82">
        <v>58</v>
      </c>
      <c r="K27810" s="319">
        <v>2</v>
      </c>
    </row>
    <row r="27811" spans="1:11" x14ac:dyDescent="0.3">
      <c r="A27811" s="341">
        <v>44190.086802199075</v>
      </c>
      <c r="B27811" s="318">
        <v>42566.21</v>
      </c>
      <c r="C27811" s="318">
        <f t="shared" si="635"/>
        <v>0.23199999999633292</v>
      </c>
      <c r="D27811" s="419">
        <f t="shared" si="636"/>
        <v>0.11599999999816646</v>
      </c>
      <c r="H27811" s="406"/>
      <c r="J27811" s="82">
        <v>59</v>
      </c>
      <c r="K27811" s="320">
        <v>3</v>
      </c>
    </row>
    <row r="27812" spans="1:11" x14ac:dyDescent="0.3">
      <c r="A27812" s="341">
        <v>44190.128468807867</v>
      </c>
      <c r="B27812" s="318">
        <v>42566.438000000002</v>
      </c>
      <c r="C27812" s="318">
        <f t="shared" si="635"/>
        <v>0.22800000000279397</v>
      </c>
      <c r="D27812" s="419">
        <f t="shared" si="636"/>
        <v>0.11400000000139698</v>
      </c>
      <c r="H27812" s="406"/>
      <c r="J27812" s="82">
        <v>60</v>
      </c>
      <c r="K27812" s="321">
        <v>4</v>
      </c>
    </row>
    <row r="27813" spans="1:11" x14ac:dyDescent="0.3">
      <c r="A27813" s="341">
        <v>44190.170135416665</v>
      </c>
      <c r="B27813" s="318">
        <v>42566.66</v>
      </c>
      <c r="C27813" s="318">
        <f t="shared" si="635"/>
        <v>0.22200000000157161</v>
      </c>
      <c r="D27813" s="419">
        <f t="shared" si="636"/>
        <v>0.1110000000007858</v>
      </c>
      <c r="H27813" s="406"/>
      <c r="J27813" s="82">
        <v>61</v>
      </c>
      <c r="K27813" s="391">
        <v>1</v>
      </c>
    </row>
    <row r="27814" spans="1:11" x14ac:dyDescent="0.3">
      <c r="A27814" s="341">
        <v>44190.211802025464</v>
      </c>
      <c r="B27814" s="318">
        <v>42566.887999999999</v>
      </c>
      <c r="C27814" s="318">
        <f t="shared" si="635"/>
        <v>0.22799999999551801</v>
      </c>
      <c r="D27814" s="419">
        <f t="shared" si="636"/>
        <v>0.11399999999775901</v>
      </c>
      <c r="H27814" s="406"/>
      <c r="J27814" s="82">
        <v>62</v>
      </c>
      <c r="K27814" s="319">
        <v>2</v>
      </c>
    </row>
    <row r="27815" spans="1:11" x14ac:dyDescent="0.3">
      <c r="A27815" s="341">
        <v>44190.253468634262</v>
      </c>
      <c r="B27815" s="318">
        <v>42567.127999999997</v>
      </c>
      <c r="C27815" s="318">
        <f t="shared" si="635"/>
        <v>0.23999999999796273</v>
      </c>
      <c r="D27815" s="419">
        <f t="shared" si="636"/>
        <v>0.11999999999898137</v>
      </c>
      <c r="H27815" s="406"/>
      <c r="J27815" s="82">
        <v>63</v>
      </c>
      <c r="K27815" s="320">
        <v>3</v>
      </c>
    </row>
    <row r="27816" spans="1:11" x14ac:dyDescent="0.3">
      <c r="A27816" s="341">
        <v>44190.295135243054</v>
      </c>
      <c r="B27816" s="318">
        <v>42567.362000000001</v>
      </c>
      <c r="C27816" s="318">
        <f t="shared" si="635"/>
        <v>0.23400000000401633</v>
      </c>
      <c r="D27816" s="419">
        <f t="shared" si="636"/>
        <v>0.11700000000200816</v>
      </c>
      <c r="H27816" s="406"/>
      <c r="J27816" s="82">
        <v>64</v>
      </c>
      <c r="K27816" s="321">
        <v>4</v>
      </c>
    </row>
    <row r="27817" spans="1:11" x14ac:dyDescent="0.3">
      <c r="A27817" s="341">
        <v>44190.336801851852</v>
      </c>
      <c r="B27817" s="318">
        <v>42567.597999999998</v>
      </c>
      <c r="C27817" s="318">
        <f t="shared" si="635"/>
        <v>0.23599999999714782</v>
      </c>
      <c r="D27817" s="419">
        <f t="shared" si="636"/>
        <v>0.11799999999857391</v>
      </c>
      <c r="H27817" s="406"/>
      <c r="J27817" s="82">
        <v>65</v>
      </c>
      <c r="K27817" s="391">
        <v>1</v>
      </c>
    </row>
    <row r="27818" spans="1:11" x14ac:dyDescent="0.3">
      <c r="A27818" s="341">
        <v>44190.378468460651</v>
      </c>
      <c r="B27818" s="318">
        <v>42567.821000000004</v>
      </c>
      <c r="C27818" s="318">
        <f t="shared" si="635"/>
        <v>0.22300000000541331</v>
      </c>
      <c r="D27818" s="419">
        <f t="shared" si="636"/>
        <v>0.11150000000270666</v>
      </c>
      <c r="H27818" s="406"/>
      <c r="J27818" s="82">
        <v>66</v>
      </c>
      <c r="K27818" s="319">
        <v>2</v>
      </c>
    </row>
    <row r="27819" spans="1:11" x14ac:dyDescent="0.3">
      <c r="A27819" s="341">
        <v>44190.420135069442</v>
      </c>
      <c r="B27819" s="318">
        <v>42568.055</v>
      </c>
      <c r="C27819" s="318">
        <f t="shared" si="635"/>
        <v>0.23399999999674037</v>
      </c>
      <c r="D27819" s="419">
        <f t="shared" si="636"/>
        <v>0.11699999999837019</v>
      </c>
      <c r="H27819" s="406"/>
      <c r="J27819" s="82">
        <v>67</v>
      </c>
      <c r="K27819" s="320">
        <v>3</v>
      </c>
    </row>
    <row r="27820" spans="1:11" x14ac:dyDescent="0.3">
      <c r="A27820" s="341">
        <v>44190.461801678241</v>
      </c>
      <c r="B27820" s="318">
        <v>42568.288</v>
      </c>
      <c r="C27820" s="318">
        <f t="shared" si="635"/>
        <v>0.23300000000017462</v>
      </c>
      <c r="D27820" s="419">
        <f t="shared" si="636"/>
        <v>0.11650000000008731</v>
      </c>
      <c r="H27820" s="406"/>
      <c r="J27820" s="82">
        <v>68</v>
      </c>
      <c r="K27820" s="321">
        <v>4</v>
      </c>
    </row>
    <row r="27821" spans="1:11" x14ac:dyDescent="0.3">
      <c r="A27821" s="341">
        <v>44190.503468287039</v>
      </c>
      <c r="B27821" s="318">
        <v>42568.519</v>
      </c>
      <c r="C27821" s="318">
        <f t="shared" si="635"/>
        <v>0.23099999999976717</v>
      </c>
      <c r="D27821" s="419">
        <f t="shared" si="636"/>
        <v>0.11549999999988358</v>
      </c>
      <c r="H27821" s="406"/>
      <c r="J27821" s="82">
        <v>69</v>
      </c>
      <c r="K27821" s="391">
        <v>1</v>
      </c>
    </row>
    <row r="27822" spans="1:11" x14ac:dyDescent="0.3">
      <c r="A27822" s="341">
        <v>44190.54513489583</v>
      </c>
      <c r="B27822" s="318">
        <v>42568.739000000001</v>
      </c>
      <c r="C27822" s="318">
        <f t="shared" si="635"/>
        <v>0.22000000000116415</v>
      </c>
      <c r="D27822" s="419">
        <f t="shared" si="636"/>
        <v>0.11000000000058208</v>
      </c>
      <c r="H27822" s="406"/>
      <c r="J27822" s="82">
        <v>70</v>
      </c>
      <c r="K27822" s="319">
        <v>2</v>
      </c>
    </row>
    <row r="27823" spans="1:11" x14ac:dyDescent="0.3">
      <c r="A27823" s="341">
        <v>44190.586801504629</v>
      </c>
      <c r="B27823" s="318">
        <v>42568.972000000002</v>
      </c>
      <c r="C27823" s="318">
        <f t="shared" si="635"/>
        <v>0.23300000000017462</v>
      </c>
      <c r="D27823" s="419">
        <f t="shared" si="636"/>
        <v>0.11650000000008731</v>
      </c>
      <c r="H27823" s="406"/>
      <c r="J27823" s="82">
        <v>71</v>
      </c>
      <c r="K27823" s="320">
        <v>3</v>
      </c>
    </row>
    <row r="27824" spans="1:11" x14ac:dyDescent="0.3">
      <c r="A27824" s="341">
        <v>44190.628468113428</v>
      </c>
      <c r="B27824" s="318">
        <v>42569.205999999998</v>
      </c>
      <c r="C27824" s="318">
        <f t="shared" si="635"/>
        <v>0.23399999999674037</v>
      </c>
      <c r="D27824" s="419">
        <f t="shared" si="636"/>
        <v>0.11699999999837019</v>
      </c>
      <c r="H27824" s="406"/>
      <c r="J27824" s="82">
        <v>72</v>
      </c>
      <c r="K27824" s="321">
        <v>4</v>
      </c>
    </row>
    <row r="27825" spans="1:11" x14ac:dyDescent="0.3">
      <c r="A27825" s="341">
        <v>44190.670134722219</v>
      </c>
      <c r="B27825" s="318">
        <v>42569.432000000001</v>
      </c>
      <c r="C27825" s="318">
        <f t="shared" si="635"/>
        <v>0.22600000000238651</v>
      </c>
      <c r="D27825" s="419">
        <f t="shared" si="636"/>
        <v>0.11300000000119326</v>
      </c>
      <c r="H27825" s="406"/>
      <c r="J27825" s="82">
        <v>73</v>
      </c>
      <c r="K27825" s="391">
        <v>1</v>
      </c>
    </row>
    <row r="27826" spans="1:11" x14ac:dyDescent="0.3">
      <c r="A27826" s="341">
        <v>44190.711801331017</v>
      </c>
      <c r="B27826" s="318">
        <v>42569.658000000003</v>
      </c>
      <c r="C27826" s="318">
        <f t="shared" si="635"/>
        <v>0.22600000000238651</v>
      </c>
      <c r="D27826" s="419">
        <f t="shared" si="636"/>
        <v>0.11300000000119326</v>
      </c>
      <c r="H27826" s="406"/>
      <c r="J27826" s="82">
        <v>74</v>
      </c>
      <c r="K27826" s="319">
        <v>2</v>
      </c>
    </row>
    <row r="27827" spans="1:11" x14ac:dyDescent="0.3">
      <c r="A27827" s="341">
        <v>44190.753467939816</v>
      </c>
      <c r="B27827" s="318">
        <v>42569.88</v>
      </c>
      <c r="C27827" s="318">
        <f t="shared" si="635"/>
        <v>0.22199999999429565</v>
      </c>
      <c r="D27827" s="419">
        <f t="shared" si="636"/>
        <v>0.11099999999714782</v>
      </c>
      <c r="H27827" s="406"/>
      <c r="J27827" s="82">
        <v>75</v>
      </c>
      <c r="K27827" s="320">
        <v>3</v>
      </c>
    </row>
    <row r="27828" spans="1:11" x14ac:dyDescent="0.3">
      <c r="A27828" s="341">
        <v>44190.795134548614</v>
      </c>
      <c r="B27828" s="318">
        <v>42570.11</v>
      </c>
      <c r="C27828" s="318">
        <f t="shared" si="635"/>
        <v>0.23000000000320142</v>
      </c>
      <c r="D27828" s="419">
        <f t="shared" si="636"/>
        <v>0.11500000000160071</v>
      </c>
      <c r="H27828" s="406"/>
      <c r="J27828" s="82">
        <v>76</v>
      </c>
      <c r="K27828" s="321">
        <v>4</v>
      </c>
    </row>
    <row r="27829" spans="1:11" x14ac:dyDescent="0.3">
      <c r="A27829" s="341">
        <v>44190.836801157406</v>
      </c>
      <c r="B27829" s="318">
        <v>42570.34</v>
      </c>
      <c r="C27829" s="318">
        <f t="shared" si="635"/>
        <v>0.22999999999592546</v>
      </c>
      <c r="D27829" s="419">
        <f t="shared" si="636"/>
        <v>0.11499999999796273</v>
      </c>
      <c r="H27829" s="406"/>
      <c r="J27829" s="82">
        <v>77</v>
      </c>
      <c r="K27829" s="391">
        <v>1</v>
      </c>
    </row>
    <row r="27830" spans="1:11" x14ac:dyDescent="0.3">
      <c r="A27830" s="341">
        <v>44190.878467766204</v>
      </c>
      <c r="B27830" s="318">
        <v>42570.561999999998</v>
      </c>
      <c r="C27830" s="318">
        <f t="shared" si="635"/>
        <v>0.22200000000157161</v>
      </c>
      <c r="D27830" s="419">
        <f t="shared" si="636"/>
        <v>0.1110000000007858</v>
      </c>
      <c r="H27830" s="406"/>
      <c r="J27830" s="82">
        <v>78</v>
      </c>
      <c r="K27830" s="319">
        <v>2</v>
      </c>
    </row>
    <row r="27831" spans="1:11" x14ac:dyDescent="0.3">
      <c r="A27831" s="341">
        <v>44190.920134375003</v>
      </c>
      <c r="B27831" s="318">
        <v>42570.781999999999</v>
      </c>
      <c r="C27831" s="318">
        <f t="shared" si="635"/>
        <v>0.22000000000116415</v>
      </c>
      <c r="D27831" s="419">
        <f t="shared" si="636"/>
        <v>0.11000000000058208</v>
      </c>
      <c r="H27831" s="406"/>
      <c r="J27831" s="82">
        <v>79</v>
      </c>
      <c r="K27831" s="320">
        <v>3</v>
      </c>
    </row>
    <row r="27832" spans="1:11" x14ac:dyDescent="0.3">
      <c r="A27832" s="341">
        <v>44190.961800983794</v>
      </c>
      <c r="B27832" s="318">
        <v>42571.016000000003</v>
      </c>
      <c r="C27832" s="318">
        <f t="shared" si="635"/>
        <v>0.23400000000401633</v>
      </c>
      <c r="D27832" s="419">
        <f t="shared" si="636"/>
        <v>0.11700000000200816</v>
      </c>
      <c r="E27832" s="336">
        <f>SUM(C27809:C27832)*7.4805194805</f>
        <v>41.105454545367095</v>
      </c>
      <c r="F27832" s="324">
        <f>AVERAGE(D27809:D27832)</f>
        <v>0.11447916666672124</v>
      </c>
      <c r="G27832" s="324">
        <f>_xlfn.STDEV.S(D27809:D27832)</f>
        <v>2.9395325220695641E-3</v>
      </c>
      <c r="H27832" s="406"/>
      <c r="J27832" s="82">
        <v>80</v>
      </c>
      <c r="K27832" s="321">
        <v>4</v>
      </c>
    </row>
    <row r="27833" spans="1:11" x14ac:dyDescent="0.3">
      <c r="A27833" s="341">
        <v>44191.003467592593</v>
      </c>
      <c r="B27833" s="318">
        <v>42571.25</v>
      </c>
      <c r="C27833" s="318">
        <f t="shared" si="635"/>
        <v>0.23399999999674037</v>
      </c>
      <c r="D27833" s="419">
        <f t="shared" si="636"/>
        <v>0.11699999999837019</v>
      </c>
      <c r="H27833" s="406"/>
      <c r="J27833" s="82">
        <v>81</v>
      </c>
      <c r="K27833" s="391">
        <v>1</v>
      </c>
    </row>
    <row r="27834" spans="1:11" x14ac:dyDescent="0.3">
      <c r="A27834" s="341">
        <v>44191.045134201391</v>
      </c>
      <c r="B27834" s="318">
        <v>42571.47</v>
      </c>
      <c r="C27834" s="318">
        <f t="shared" si="635"/>
        <v>0.22000000000116415</v>
      </c>
      <c r="D27834" s="419">
        <f t="shared" si="636"/>
        <v>0.11000000000058208</v>
      </c>
      <c r="H27834" s="406"/>
      <c r="J27834" s="82">
        <v>82</v>
      </c>
      <c r="K27834" s="319">
        <v>2</v>
      </c>
    </row>
    <row r="27835" spans="1:11" x14ac:dyDescent="0.3">
      <c r="A27835" s="341">
        <v>44191.086800810182</v>
      </c>
      <c r="B27835" s="318">
        <v>42571.690999999999</v>
      </c>
      <c r="C27835" s="318">
        <f t="shared" si="635"/>
        <v>0.2209999999977299</v>
      </c>
      <c r="D27835" s="419">
        <f t="shared" si="636"/>
        <v>0.11049999999886495</v>
      </c>
      <c r="H27835" s="406"/>
      <c r="J27835" s="82">
        <v>83</v>
      </c>
      <c r="K27835" s="320">
        <v>3</v>
      </c>
    </row>
    <row r="27836" spans="1:11" x14ac:dyDescent="0.3">
      <c r="A27836" s="341">
        <v>44191.128467418981</v>
      </c>
      <c r="B27836" s="318">
        <v>42571.927000000003</v>
      </c>
      <c r="C27836" s="318">
        <f t="shared" si="635"/>
        <v>0.23600000000442378</v>
      </c>
      <c r="D27836" s="419">
        <f t="shared" si="636"/>
        <v>0.11800000000221189</v>
      </c>
      <c r="H27836" s="406"/>
      <c r="J27836" s="82">
        <v>84</v>
      </c>
      <c r="K27836" s="321">
        <v>4</v>
      </c>
    </row>
    <row r="27837" spans="1:11" x14ac:dyDescent="0.3">
      <c r="A27837" s="341">
        <v>44191.17013402778</v>
      </c>
      <c r="B27837" s="318">
        <v>42572.169000000002</v>
      </c>
      <c r="C27837" s="318">
        <f t="shared" si="635"/>
        <v>0.24199999999837019</v>
      </c>
      <c r="D27837" s="419">
        <f t="shared" si="636"/>
        <v>0.12099999999918509</v>
      </c>
      <c r="H27837" s="406"/>
      <c r="J27837" s="82">
        <v>85</v>
      </c>
      <c r="K27837" s="391">
        <v>1</v>
      </c>
    </row>
    <row r="27838" spans="1:11" x14ac:dyDescent="0.3">
      <c r="A27838" s="341">
        <v>44191.211800636571</v>
      </c>
      <c r="B27838" s="318">
        <v>42572.392</v>
      </c>
      <c r="C27838" s="318">
        <f t="shared" si="635"/>
        <v>0.22299999999813735</v>
      </c>
      <c r="D27838" s="419">
        <f t="shared" si="636"/>
        <v>0.11149999999906868</v>
      </c>
      <c r="H27838" s="406"/>
      <c r="J27838" s="82">
        <v>86</v>
      </c>
      <c r="K27838" s="319">
        <v>2</v>
      </c>
    </row>
    <row r="27839" spans="1:11" x14ac:dyDescent="0.3">
      <c r="A27839" s="341">
        <v>44191.253467245369</v>
      </c>
      <c r="B27839" s="318">
        <v>42572.618999999999</v>
      </c>
      <c r="C27839" s="318">
        <f t="shared" si="635"/>
        <v>0.22699999999895226</v>
      </c>
      <c r="D27839" s="419">
        <f t="shared" si="636"/>
        <v>0.11349999999947613</v>
      </c>
      <c r="H27839" s="406"/>
      <c r="J27839" s="82">
        <v>87</v>
      </c>
      <c r="K27839" s="320">
        <v>3</v>
      </c>
    </row>
    <row r="27840" spans="1:11" x14ac:dyDescent="0.3">
      <c r="A27840" s="341">
        <v>44191.295133854168</v>
      </c>
      <c r="B27840" s="318">
        <v>42572.849000000002</v>
      </c>
      <c r="C27840" s="318">
        <f t="shared" si="635"/>
        <v>0.23000000000320142</v>
      </c>
      <c r="D27840" s="419">
        <f t="shared" si="636"/>
        <v>0.11500000000160071</v>
      </c>
      <c r="H27840" s="406"/>
      <c r="J27840" s="82">
        <v>88</v>
      </c>
      <c r="K27840" s="321">
        <v>4</v>
      </c>
    </row>
    <row r="27841" spans="1:12" x14ac:dyDescent="0.3">
      <c r="A27841" s="341">
        <v>44191.336800462966</v>
      </c>
      <c r="B27841" s="318">
        <v>42573.091</v>
      </c>
      <c r="C27841" s="318">
        <f t="shared" si="635"/>
        <v>0.24199999999837019</v>
      </c>
      <c r="D27841" s="419">
        <f t="shared" si="636"/>
        <v>0.12099999999918509</v>
      </c>
      <c r="H27841" s="406"/>
      <c r="J27841" s="82">
        <v>89</v>
      </c>
      <c r="K27841" s="391">
        <v>1</v>
      </c>
    </row>
    <row r="27842" spans="1:12" x14ac:dyDescent="0.3">
      <c r="A27842" s="341">
        <v>44191.378467071758</v>
      </c>
      <c r="B27842" s="318">
        <v>42573.32</v>
      </c>
      <c r="C27842" s="318">
        <f t="shared" si="635"/>
        <v>0.22899999999935972</v>
      </c>
      <c r="D27842" s="419">
        <f t="shared" si="636"/>
        <v>0.11449999999967986</v>
      </c>
      <c r="H27842" s="406"/>
      <c r="J27842" s="82">
        <v>90</v>
      </c>
      <c r="K27842" s="319">
        <v>2</v>
      </c>
    </row>
    <row r="27843" spans="1:12" x14ac:dyDescent="0.3">
      <c r="A27843" s="341">
        <v>44191.420133680556</v>
      </c>
      <c r="B27843" s="318">
        <v>42573.55</v>
      </c>
      <c r="C27843" s="318">
        <f t="shared" si="635"/>
        <v>0.23000000000320142</v>
      </c>
      <c r="D27843" s="419">
        <f t="shared" si="636"/>
        <v>0.11500000000160071</v>
      </c>
      <c r="H27843" s="406"/>
      <c r="J27843" s="82">
        <v>91</v>
      </c>
      <c r="K27843" s="320">
        <v>3</v>
      </c>
    </row>
    <row r="27844" spans="1:12" x14ac:dyDescent="0.3">
      <c r="A27844" s="341">
        <v>44191.461800289355</v>
      </c>
      <c r="B27844" s="318">
        <v>42573.771999999997</v>
      </c>
      <c r="C27844" s="318">
        <f t="shared" si="635"/>
        <v>0.22199999999429565</v>
      </c>
      <c r="D27844" s="419">
        <f t="shared" si="636"/>
        <v>0.11099999999714782</v>
      </c>
      <c r="H27844" s="406"/>
      <c r="J27844" s="82">
        <v>92</v>
      </c>
      <c r="K27844" s="321">
        <v>4</v>
      </c>
    </row>
    <row r="27845" spans="1:12" x14ac:dyDescent="0.3">
      <c r="A27845" s="341">
        <v>44191.503466898146</v>
      </c>
      <c r="B27845" s="318">
        <v>42574.008999999998</v>
      </c>
      <c r="C27845" s="318">
        <f t="shared" si="635"/>
        <v>0.23700000000098953</v>
      </c>
      <c r="D27845" s="419">
        <f t="shared" si="636"/>
        <v>0.11850000000049477</v>
      </c>
      <c r="H27845" s="406"/>
      <c r="J27845" s="82">
        <v>93</v>
      </c>
      <c r="K27845" s="391">
        <v>1</v>
      </c>
    </row>
    <row r="27846" spans="1:12" x14ac:dyDescent="0.3">
      <c r="A27846" s="341">
        <v>44191.545133506945</v>
      </c>
      <c r="B27846" s="318">
        <v>42574.235000000001</v>
      </c>
      <c r="C27846" s="318">
        <f t="shared" si="635"/>
        <v>0.22600000000238651</v>
      </c>
      <c r="D27846" s="419">
        <f t="shared" si="636"/>
        <v>0.11300000000119326</v>
      </c>
      <c r="H27846" s="406"/>
      <c r="J27846" s="82">
        <v>94</v>
      </c>
      <c r="K27846" s="319">
        <v>2</v>
      </c>
    </row>
    <row r="27847" spans="1:12" x14ac:dyDescent="0.3">
      <c r="A27847" s="341">
        <v>44191.586800115743</v>
      </c>
      <c r="B27847" s="318">
        <v>42574.46</v>
      </c>
      <c r="C27847" s="318">
        <f t="shared" si="635"/>
        <v>0.22499999999854481</v>
      </c>
      <c r="D27847" s="419">
        <f t="shared" si="636"/>
        <v>0.1124999999992724</v>
      </c>
      <c r="H27847" s="406"/>
      <c r="J27847" s="82">
        <v>95</v>
      </c>
      <c r="K27847" s="320">
        <v>3</v>
      </c>
    </row>
    <row r="27848" spans="1:12" x14ac:dyDescent="0.3">
      <c r="A27848" s="341">
        <v>44191.628466724535</v>
      </c>
      <c r="B27848" s="318">
        <v>42574.680999999997</v>
      </c>
      <c r="C27848" s="318">
        <f t="shared" si="635"/>
        <v>0.2209999999977299</v>
      </c>
      <c r="D27848" s="419">
        <f t="shared" si="636"/>
        <v>0.11049999999886495</v>
      </c>
      <c r="H27848" s="406"/>
      <c r="J27848" s="82">
        <v>96</v>
      </c>
      <c r="K27848" s="321">
        <v>4</v>
      </c>
    </row>
    <row r="27849" spans="1:12" x14ac:dyDescent="0.3">
      <c r="A27849" s="341">
        <v>44191.670133333333</v>
      </c>
      <c r="B27849" s="318">
        <v>42574.911</v>
      </c>
      <c r="C27849" s="318">
        <f t="shared" si="635"/>
        <v>0.23000000000320142</v>
      </c>
      <c r="D27849" s="419">
        <f t="shared" si="636"/>
        <v>0.11500000000160071</v>
      </c>
      <c r="H27849" s="406"/>
      <c r="J27849" s="82">
        <v>97</v>
      </c>
      <c r="K27849" s="391">
        <v>1</v>
      </c>
    </row>
    <row r="27850" spans="1:12" x14ac:dyDescent="0.3">
      <c r="A27850" s="341">
        <v>44191.711799942132</v>
      </c>
      <c r="B27850" s="318">
        <v>42575.144999999997</v>
      </c>
      <c r="C27850" s="318">
        <f t="shared" si="635"/>
        <v>0.23399999999674037</v>
      </c>
      <c r="D27850" s="419">
        <f t="shared" si="636"/>
        <v>0.11699999999837019</v>
      </c>
      <c r="H27850" s="406"/>
      <c r="J27850" s="82">
        <v>98</v>
      </c>
      <c r="K27850" s="319">
        <v>2</v>
      </c>
    </row>
    <row r="27851" spans="1:12" x14ac:dyDescent="0.3">
      <c r="A27851" s="341">
        <v>44191.753466550923</v>
      </c>
      <c r="B27851" s="318">
        <v>42575.37</v>
      </c>
      <c r="C27851" s="318">
        <f t="shared" si="635"/>
        <v>0.22500000000582077</v>
      </c>
      <c r="D27851" s="419">
        <f t="shared" si="636"/>
        <v>0.11250000000291038</v>
      </c>
      <c r="H27851" s="406"/>
      <c r="J27851" s="82">
        <v>99</v>
      </c>
      <c r="K27851" s="320">
        <v>3</v>
      </c>
    </row>
    <row r="27852" spans="1:12" x14ac:dyDescent="0.3">
      <c r="A27852" s="341">
        <v>44191.795133159721</v>
      </c>
      <c r="B27852" s="318">
        <v>42575.591999999997</v>
      </c>
      <c r="C27852" s="318">
        <f t="shared" si="635"/>
        <v>0.22199999999429565</v>
      </c>
      <c r="D27852" s="419">
        <f t="shared" si="636"/>
        <v>0.11099999999714782</v>
      </c>
      <c r="E27852" s="336">
        <f>SUM(C27833:C27852)*7.4805194805</f>
        <v>34.230857142720538</v>
      </c>
      <c r="F27852" s="324">
        <f>AVERAGE(D27833:D27852)</f>
        <v>0.11439999999984138</v>
      </c>
      <c r="G27852" s="324">
        <f>_xlfn.STDEV.S(D27833:D27852)</f>
        <v>3.4243708606437975E-3</v>
      </c>
      <c r="H27852" s="406"/>
      <c r="J27852" s="82">
        <v>100</v>
      </c>
      <c r="K27852" s="321">
        <v>4</v>
      </c>
    </row>
    <row r="27853" spans="1:12" x14ac:dyDescent="0.3">
      <c r="A27853" s="341">
        <v>44192.373611111114</v>
      </c>
      <c r="B27853" s="318">
        <v>42578.557999999997</v>
      </c>
      <c r="H27853" s="332"/>
      <c r="K27853" s="391">
        <v>1</v>
      </c>
    </row>
    <row r="27854" spans="1:12" x14ac:dyDescent="0.3">
      <c r="A27854" s="341">
        <v>44192.379861111112</v>
      </c>
      <c r="B27854" s="318">
        <v>42578.771999999997</v>
      </c>
      <c r="C27854" s="318">
        <f t="shared" ref="C27854:C27906" si="637">B27854-B27853</f>
        <v>0.21399999999994179</v>
      </c>
      <c r="D27854" s="419">
        <f t="shared" si="636"/>
        <v>0.1069999999999709</v>
      </c>
      <c r="H27854" s="406"/>
      <c r="J27854" s="82">
        <v>1</v>
      </c>
      <c r="K27854" s="319">
        <v>2</v>
      </c>
      <c r="L27854" s="54" t="s">
        <v>313</v>
      </c>
    </row>
    <row r="27855" spans="1:12" x14ac:dyDescent="0.3">
      <c r="A27855" s="341">
        <v>44192.421527777777</v>
      </c>
      <c r="B27855" s="318">
        <v>42579.008000000002</v>
      </c>
      <c r="C27855" s="318">
        <f t="shared" si="637"/>
        <v>0.23600000000442378</v>
      </c>
      <c r="D27855" s="419">
        <f t="shared" si="636"/>
        <v>0.11800000000221189</v>
      </c>
      <c r="H27855" s="406"/>
      <c r="J27855" s="82">
        <v>2</v>
      </c>
      <c r="K27855" s="320">
        <v>3</v>
      </c>
    </row>
    <row r="27856" spans="1:12" x14ac:dyDescent="0.3">
      <c r="A27856" s="341">
        <v>44192.463194444441</v>
      </c>
      <c r="B27856" s="318">
        <v>42579.241999999998</v>
      </c>
      <c r="C27856" s="318">
        <f t="shared" si="637"/>
        <v>0.23399999999674037</v>
      </c>
      <c r="D27856" s="419">
        <f t="shared" ref="D27856:D27919" si="638">C27856/2</f>
        <v>0.11699999999837019</v>
      </c>
      <c r="H27856" s="406"/>
      <c r="J27856" s="82">
        <v>3</v>
      </c>
      <c r="K27856" s="321">
        <v>4</v>
      </c>
    </row>
    <row r="27857" spans="1:11" x14ac:dyDescent="0.3">
      <c r="A27857" s="341">
        <v>44192.504860937501</v>
      </c>
      <c r="B27857" s="318">
        <v>42579.47</v>
      </c>
      <c r="C27857" s="318">
        <f t="shared" si="637"/>
        <v>0.22800000000279397</v>
      </c>
      <c r="D27857" s="419">
        <f t="shared" si="638"/>
        <v>0.11400000000139698</v>
      </c>
      <c r="H27857" s="406"/>
      <c r="J27857" s="82">
        <v>4</v>
      </c>
      <c r="K27857" s="391">
        <v>1</v>
      </c>
    </row>
    <row r="27858" spans="1:11" x14ac:dyDescent="0.3">
      <c r="A27858" s="341">
        <v>44192.546527546299</v>
      </c>
      <c r="B27858" s="318">
        <v>42579.690999999999</v>
      </c>
      <c r="C27858" s="318">
        <f t="shared" si="637"/>
        <v>0.2209999999977299</v>
      </c>
      <c r="D27858" s="419">
        <f t="shared" si="638"/>
        <v>0.11049999999886495</v>
      </c>
      <c r="H27858" s="406"/>
      <c r="J27858" s="82">
        <v>5</v>
      </c>
      <c r="K27858" s="319">
        <v>2</v>
      </c>
    </row>
    <row r="27859" spans="1:11" x14ac:dyDescent="0.3">
      <c r="A27859" s="341">
        <v>44192.588194155091</v>
      </c>
      <c r="B27859" s="318">
        <v>42579.917999999998</v>
      </c>
      <c r="C27859" s="318">
        <f t="shared" si="637"/>
        <v>0.22699999999895226</v>
      </c>
      <c r="D27859" s="419">
        <f t="shared" si="638"/>
        <v>0.11349999999947613</v>
      </c>
      <c r="H27859" s="406"/>
      <c r="J27859" s="82">
        <v>6</v>
      </c>
      <c r="K27859" s="320">
        <v>3</v>
      </c>
    </row>
    <row r="27860" spans="1:11" x14ac:dyDescent="0.3">
      <c r="A27860" s="341">
        <v>44192.629860763889</v>
      </c>
      <c r="B27860" s="318">
        <v>42580.15</v>
      </c>
      <c r="C27860" s="318">
        <f t="shared" si="637"/>
        <v>0.23200000000360887</v>
      </c>
      <c r="D27860" s="419">
        <f t="shared" si="638"/>
        <v>0.11600000000180444</v>
      </c>
      <c r="H27860" s="406"/>
      <c r="J27860" s="82">
        <v>7</v>
      </c>
      <c r="K27860" s="321">
        <v>4</v>
      </c>
    </row>
    <row r="27861" spans="1:11" x14ac:dyDescent="0.3">
      <c r="A27861" s="341">
        <v>44192.671527372688</v>
      </c>
      <c r="B27861" s="318">
        <v>42580.372000000003</v>
      </c>
      <c r="C27861" s="318">
        <f t="shared" si="637"/>
        <v>0.22200000000157161</v>
      </c>
      <c r="D27861" s="419">
        <f t="shared" si="638"/>
        <v>0.1110000000007858</v>
      </c>
      <c r="H27861" s="406"/>
      <c r="J27861" s="82">
        <v>8</v>
      </c>
      <c r="K27861" s="391">
        <v>1</v>
      </c>
    </row>
    <row r="27862" spans="1:11" x14ac:dyDescent="0.3">
      <c r="A27862" s="341">
        <v>44192.713193981479</v>
      </c>
      <c r="B27862" s="318">
        <v>42580.591999999997</v>
      </c>
      <c r="C27862" s="318">
        <f t="shared" si="637"/>
        <v>0.2199999999938882</v>
      </c>
      <c r="D27862" s="419">
        <f t="shared" si="638"/>
        <v>0.1099999999969441</v>
      </c>
      <c r="H27862" s="406"/>
      <c r="J27862" s="82">
        <v>9</v>
      </c>
      <c r="K27862" s="319">
        <v>2</v>
      </c>
    </row>
    <row r="27863" spans="1:11" x14ac:dyDescent="0.3">
      <c r="A27863" s="341">
        <v>44192.754860590278</v>
      </c>
      <c r="B27863" s="318">
        <v>42580.817000000003</v>
      </c>
      <c r="C27863" s="318">
        <f t="shared" si="637"/>
        <v>0.22500000000582077</v>
      </c>
      <c r="D27863" s="419">
        <f t="shared" si="638"/>
        <v>0.11250000000291038</v>
      </c>
      <c r="H27863" s="406"/>
      <c r="J27863" s="82">
        <v>10</v>
      </c>
      <c r="K27863" s="320">
        <v>3</v>
      </c>
    </row>
    <row r="27864" spans="1:11" x14ac:dyDescent="0.3">
      <c r="A27864" s="341">
        <v>44192.796527199076</v>
      </c>
      <c r="B27864" s="318">
        <v>42581.048000000003</v>
      </c>
      <c r="C27864" s="318">
        <f t="shared" si="637"/>
        <v>0.23099999999976717</v>
      </c>
      <c r="D27864" s="419">
        <f t="shared" si="638"/>
        <v>0.11549999999988358</v>
      </c>
      <c r="H27864" s="406"/>
      <c r="J27864" s="82">
        <v>11</v>
      </c>
      <c r="K27864" s="321">
        <v>4</v>
      </c>
    </row>
    <row r="27865" spans="1:11" x14ac:dyDescent="0.3">
      <c r="A27865" s="341">
        <v>44192.838193807867</v>
      </c>
      <c r="B27865" s="318">
        <v>42581.271000000001</v>
      </c>
      <c r="C27865" s="318">
        <f t="shared" si="637"/>
        <v>0.22299999999813735</v>
      </c>
      <c r="D27865" s="419">
        <f t="shared" si="638"/>
        <v>0.11149999999906868</v>
      </c>
      <c r="H27865" s="406"/>
      <c r="J27865" s="82">
        <v>12</v>
      </c>
      <c r="K27865" s="391">
        <v>1</v>
      </c>
    </row>
    <row r="27866" spans="1:11" x14ac:dyDescent="0.3">
      <c r="A27866" s="341">
        <v>44192.879860416666</v>
      </c>
      <c r="B27866" s="318">
        <v>42581.493000000002</v>
      </c>
      <c r="C27866" s="318">
        <f t="shared" si="637"/>
        <v>0.22200000000157161</v>
      </c>
      <c r="D27866" s="419">
        <f t="shared" si="638"/>
        <v>0.1110000000007858</v>
      </c>
      <c r="H27866" s="406"/>
      <c r="J27866" s="82">
        <v>13</v>
      </c>
      <c r="K27866" s="319">
        <v>2</v>
      </c>
    </row>
    <row r="27867" spans="1:11" x14ac:dyDescent="0.3">
      <c r="A27867" s="341">
        <v>44192.921527025464</v>
      </c>
      <c r="B27867" s="318">
        <v>42581.712</v>
      </c>
      <c r="C27867" s="318">
        <f t="shared" si="637"/>
        <v>0.21899999999732245</v>
      </c>
      <c r="D27867" s="419">
        <f t="shared" si="638"/>
        <v>0.10949999999866122</v>
      </c>
      <c r="H27867" s="406"/>
      <c r="J27867" s="82">
        <v>14</v>
      </c>
      <c r="K27867" s="320">
        <v>3</v>
      </c>
    </row>
    <row r="27868" spans="1:11" x14ac:dyDescent="0.3">
      <c r="A27868" s="341">
        <v>44192.963193634256</v>
      </c>
      <c r="B27868" s="318">
        <v>42581.938000000002</v>
      </c>
      <c r="C27868" s="318">
        <f t="shared" si="637"/>
        <v>0.22600000000238651</v>
      </c>
      <c r="D27868" s="419">
        <f t="shared" si="638"/>
        <v>0.11300000000119326</v>
      </c>
      <c r="E27868" s="336">
        <f>SUM(C27853:C27868)*7.4805194805</f>
        <v>25.284155844124832</v>
      </c>
      <c r="F27868" s="324">
        <f>AVERAGE(D27853:D27868)</f>
        <v>0.11266666666682189</v>
      </c>
      <c r="G27868" s="324">
        <f>_xlfn.STDEV.S(D27853:D27868)</f>
        <v>3.0452930117502541E-3</v>
      </c>
      <c r="H27868" s="404"/>
      <c r="I27868" s="344">
        <f>AVERAGE(D27713:D27868)</f>
        <v>0.11438709677419073</v>
      </c>
      <c r="J27868" s="82">
        <v>15</v>
      </c>
      <c r="K27868" s="321">
        <v>4</v>
      </c>
    </row>
    <row r="27869" spans="1:11" x14ac:dyDescent="0.3">
      <c r="A27869" s="341">
        <v>44193.004860243054</v>
      </c>
      <c r="B27869" s="318">
        <v>42582.165000000001</v>
      </c>
      <c r="C27869" s="318">
        <f t="shared" si="637"/>
        <v>0.22699999999895226</v>
      </c>
      <c r="D27869" s="419">
        <f t="shared" si="638"/>
        <v>0.11349999999947613</v>
      </c>
      <c r="H27869" s="406"/>
      <c r="J27869" s="82">
        <v>16</v>
      </c>
      <c r="K27869" s="391">
        <v>1</v>
      </c>
    </row>
    <row r="27870" spans="1:11" x14ac:dyDescent="0.3">
      <c r="A27870" s="341">
        <v>44193.046526851853</v>
      </c>
      <c r="B27870" s="318">
        <v>42582.381999999998</v>
      </c>
      <c r="C27870" s="318">
        <f t="shared" si="637"/>
        <v>0.21699999999691499</v>
      </c>
      <c r="D27870" s="419">
        <f t="shared" si="638"/>
        <v>0.1084999999984575</v>
      </c>
      <c r="H27870" s="406"/>
      <c r="J27870" s="82">
        <v>17</v>
      </c>
      <c r="K27870" s="319">
        <v>2</v>
      </c>
    </row>
    <row r="27871" spans="1:11" x14ac:dyDescent="0.3">
      <c r="A27871" s="341">
        <v>44193.088193460651</v>
      </c>
      <c r="B27871" s="318">
        <v>42582.620999999999</v>
      </c>
      <c r="C27871" s="318">
        <f t="shared" si="637"/>
        <v>0.23900000000139698</v>
      </c>
      <c r="D27871" s="419">
        <f t="shared" si="638"/>
        <v>0.11950000000069849</v>
      </c>
      <c r="H27871" s="406"/>
      <c r="J27871" s="82">
        <v>18</v>
      </c>
      <c r="K27871" s="320">
        <v>3</v>
      </c>
    </row>
    <row r="27872" spans="1:11" x14ac:dyDescent="0.3">
      <c r="A27872" s="341">
        <v>44193.129860069443</v>
      </c>
      <c r="B27872" s="318">
        <v>42582.85</v>
      </c>
      <c r="C27872" s="318">
        <f t="shared" si="637"/>
        <v>0.22899999999935972</v>
      </c>
      <c r="D27872" s="419">
        <f t="shared" si="638"/>
        <v>0.11449999999967986</v>
      </c>
      <c r="H27872" s="406"/>
      <c r="J27872" s="82">
        <v>19</v>
      </c>
      <c r="K27872" s="321">
        <v>4</v>
      </c>
    </row>
    <row r="27873" spans="1:11" x14ac:dyDescent="0.3">
      <c r="A27873" s="341">
        <v>44193.171526678241</v>
      </c>
      <c r="B27873" s="318">
        <v>42583.087</v>
      </c>
      <c r="C27873" s="318">
        <f t="shared" si="637"/>
        <v>0.23700000000098953</v>
      </c>
      <c r="D27873" s="419">
        <f t="shared" si="638"/>
        <v>0.11850000000049477</v>
      </c>
      <c r="H27873" s="406"/>
      <c r="J27873" s="82">
        <v>20</v>
      </c>
      <c r="K27873" s="391">
        <v>1</v>
      </c>
    </row>
    <row r="27874" spans="1:11" x14ac:dyDescent="0.3">
      <c r="A27874" s="341">
        <v>44193.21319328704</v>
      </c>
      <c r="B27874" s="318">
        <v>42583.322</v>
      </c>
      <c r="C27874" s="318">
        <f t="shared" si="637"/>
        <v>0.23500000000058208</v>
      </c>
      <c r="D27874" s="419">
        <f t="shared" si="638"/>
        <v>0.11750000000029104</v>
      </c>
      <c r="H27874" s="406"/>
      <c r="J27874" s="82">
        <v>21</v>
      </c>
      <c r="K27874" s="319">
        <v>2</v>
      </c>
    </row>
    <row r="27875" spans="1:11" x14ac:dyDescent="0.3">
      <c r="A27875" s="341">
        <v>44193.254859895831</v>
      </c>
      <c r="B27875" s="318">
        <v>42583.546999999999</v>
      </c>
      <c r="C27875" s="318">
        <f t="shared" si="637"/>
        <v>0.22499999999854481</v>
      </c>
      <c r="D27875" s="419">
        <f t="shared" si="638"/>
        <v>0.1124999999992724</v>
      </c>
      <c r="H27875" s="406"/>
      <c r="J27875" s="82">
        <v>22</v>
      </c>
      <c r="K27875" s="320">
        <v>3</v>
      </c>
    </row>
    <row r="27876" spans="1:11" x14ac:dyDescent="0.3">
      <c r="A27876" s="341">
        <v>44193.29652650463</v>
      </c>
      <c r="B27876" s="318">
        <v>42583.771999999997</v>
      </c>
      <c r="C27876" s="318">
        <f t="shared" si="637"/>
        <v>0.22499999999854481</v>
      </c>
      <c r="D27876" s="419">
        <f t="shared" si="638"/>
        <v>0.1124999999992724</v>
      </c>
      <c r="H27876" s="406"/>
      <c r="J27876" s="82">
        <v>23</v>
      </c>
      <c r="K27876" s="321">
        <v>4</v>
      </c>
    </row>
    <row r="27877" spans="1:11" x14ac:dyDescent="0.3">
      <c r="A27877" s="341">
        <v>44193.338193113428</v>
      </c>
      <c r="B27877" s="318">
        <v>42584.008999999998</v>
      </c>
      <c r="C27877" s="318">
        <f t="shared" si="637"/>
        <v>0.23700000000098953</v>
      </c>
      <c r="D27877" s="419">
        <f t="shared" si="638"/>
        <v>0.11850000000049477</v>
      </c>
      <c r="H27877" s="406"/>
      <c r="J27877" s="82">
        <v>24</v>
      </c>
      <c r="K27877" s="391">
        <v>1</v>
      </c>
    </row>
    <row r="27878" spans="1:11" x14ac:dyDescent="0.3">
      <c r="A27878" s="341">
        <v>44193.379859722219</v>
      </c>
      <c r="B27878" s="318">
        <v>42584.241999999998</v>
      </c>
      <c r="C27878" s="318">
        <f t="shared" si="637"/>
        <v>0.23300000000017462</v>
      </c>
      <c r="D27878" s="419">
        <f t="shared" si="638"/>
        <v>0.11650000000008731</v>
      </c>
      <c r="H27878" s="406"/>
      <c r="J27878" s="82">
        <v>25</v>
      </c>
      <c r="K27878" s="319">
        <v>2</v>
      </c>
    </row>
    <row r="27879" spans="1:11" x14ac:dyDescent="0.3">
      <c r="A27879" s="341">
        <v>44193.421526331018</v>
      </c>
      <c r="B27879" s="318">
        <v>42584.476999999999</v>
      </c>
      <c r="C27879" s="318">
        <f t="shared" si="637"/>
        <v>0.23500000000058208</v>
      </c>
      <c r="D27879" s="419">
        <f t="shared" si="638"/>
        <v>0.11750000000029104</v>
      </c>
      <c r="H27879" s="406"/>
      <c r="J27879" s="82">
        <v>26</v>
      </c>
      <c r="K27879" s="320">
        <v>3</v>
      </c>
    </row>
    <row r="27880" spans="1:11" x14ac:dyDescent="0.3">
      <c r="A27880" s="341">
        <v>44193.463192939817</v>
      </c>
      <c r="B27880" s="318">
        <v>42584.7</v>
      </c>
      <c r="C27880" s="318">
        <f t="shared" si="637"/>
        <v>0.22299999999813735</v>
      </c>
      <c r="D27880" s="419">
        <f t="shared" si="638"/>
        <v>0.11149999999906868</v>
      </c>
      <c r="H27880" s="406"/>
      <c r="J27880" s="82">
        <v>27</v>
      </c>
      <c r="K27880" s="321">
        <v>4</v>
      </c>
    </row>
    <row r="27881" spans="1:11" x14ac:dyDescent="0.3">
      <c r="A27881" s="341">
        <v>44193.504859548608</v>
      </c>
      <c r="B27881" s="318">
        <v>42584.93</v>
      </c>
      <c r="C27881" s="318">
        <f t="shared" si="637"/>
        <v>0.23000000000320142</v>
      </c>
      <c r="D27881" s="419">
        <f t="shared" si="638"/>
        <v>0.11500000000160071</v>
      </c>
      <c r="H27881" s="406"/>
      <c r="J27881" s="82">
        <v>28</v>
      </c>
      <c r="K27881" s="391">
        <v>1</v>
      </c>
    </row>
    <row r="27882" spans="1:11" x14ac:dyDescent="0.3">
      <c r="A27882" s="341">
        <v>44193.546526157406</v>
      </c>
      <c r="B27882" s="318">
        <v>42585.159</v>
      </c>
      <c r="C27882" s="318">
        <f t="shared" si="637"/>
        <v>0.22899999999935972</v>
      </c>
      <c r="D27882" s="419">
        <f t="shared" si="638"/>
        <v>0.11449999999967986</v>
      </c>
      <c r="H27882" s="406"/>
      <c r="J27882" s="82">
        <v>29</v>
      </c>
      <c r="K27882" s="319">
        <v>2</v>
      </c>
    </row>
    <row r="27883" spans="1:11" x14ac:dyDescent="0.3">
      <c r="A27883" s="341">
        <v>44193.588192766205</v>
      </c>
      <c r="B27883" s="318">
        <v>42585.391000000003</v>
      </c>
      <c r="C27883" s="318">
        <f t="shared" si="637"/>
        <v>0.23200000000360887</v>
      </c>
      <c r="D27883" s="419">
        <f t="shared" si="638"/>
        <v>0.11600000000180444</v>
      </c>
      <c r="H27883" s="406"/>
      <c r="J27883" s="82">
        <v>30</v>
      </c>
      <c r="K27883" s="320">
        <v>3</v>
      </c>
    </row>
    <row r="27884" spans="1:11" x14ac:dyDescent="0.3">
      <c r="A27884" s="341">
        <v>44193.629859375003</v>
      </c>
      <c r="B27884" s="318">
        <v>42585.616999999998</v>
      </c>
      <c r="C27884" s="318">
        <f t="shared" si="637"/>
        <v>0.22599999999511056</v>
      </c>
      <c r="D27884" s="419">
        <f t="shared" si="638"/>
        <v>0.11299999999755528</v>
      </c>
      <c r="H27884" s="406"/>
      <c r="J27884" s="82">
        <v>31</v>
      </c>
      <c r="K27884" s="321">
        <v>4</v>
      </c>
    </row>
    <row r="27885" spans="1:11" x14ac:dyDescent="0.3">
      <c r="A27885" s="341">
        <v>44193.671525983795</v>
      </c>
      <c r="B27885" s="318">
        <v>42585.839</v>
      </c>
      <c r="C27885" s="318">
        <f t="shared" si="637"/>
        <v>0.22200000000157161</v>
      </c>
      <c r="D27885" s="419">
        <f t="shared" si="638"/>
        <v>0.1110000000007858</v>
      </c>
      <c r="H27885" s="406"/>
      <c r="J27885" s="82">
        <v>32</v>
      </c>
      <c r="K27885" s="391">
        <v>1</v>
      </c>
    </row>
    <row r="27886" spans="1:11" x14ac:dyDescent="0.3">
      <c r="A27886" s="341">
        <v>44193.713192592593</v>
      </c>
      <c r="B27886" s="318">
        <v>42586.074000000001</v>
      </c>
      <c r="C27886" s="318">
        <f t="shared" si="637"/>
        <v>0.23500000000058208</v>
      </c>
      <c r="D27886" s="419">
        <f t="shared" si="638"/>
        <v>0.11750000000029104</v>
      </c>
      <c r="H27886" s="406"/>
      <c r="J27886" s="82">
        <v>33</v>
      </c>
      <c r="K27886" s="319">
        <v>2</v>
      </c>
    </row>
    <row r="27887" spans="1:11" x14ac:dyDescent="0.3">
      <c r="A27887" s="341">
        <v>44193.754859201392</v>
      </c>
      <c r="B27887" s="318">
        <v>42586.303</v>
      </c>
      <c r="C27887" s="318">
        <f t="shared" si="637"/>
        <v>0.22899999999935972</v>
      </c>
      <c r="D27887" s="419">
        <f t="shared" si="638"/>
        <v>0.11449999999967986</v>
      </c>
      <c r="H27887" s="406"/>
      <c r="J27887" s="82">
        <v>34</v>
      </c>
      <c r="K27887" s="320">
        <v>3</v>
      </c>
    </row>
    <row r="27888" spans="1:11" x14ac:dyDescent="0.3">
      <c r="A27888" s="341">
        <v>44193.796525810183</v>
      </c>
      <c r="B27888" s="318">
        <v>42586.525999999998</v>
      </c>
      <c r="C27888" s="318">
        <f t="shared" si="637"/>
        <v>0.22299999999813735</v>
      </c>
      <c r="D27888" s="419">
        <f t="shared" si="638"/>
        <v>0.11149999999906868</v>
      </c>
      <c r="H27888" s="406"/>
      <c r="J27888" s="82">
        <v>35</v>
      </c>
      <c r="K27888" s="321">
        <v>4</v>
      </c>
    </row>
    <row r="27889" spans="1:11" x14ac:dyDescent="0.3">
      <c r="A27889" s="341">
        <v>44193.838192418982</v>
      </c>
      <c r="B27889" s="318">
        <v>42586.739000000001</v>
      </c>
      <c r="C27889" s="318">
        <f t="shared" si="637"/>
        <v>0.21300000000337604</v>
      </c>
      <c r="D27889" s="419">
        <f t="shared" si="638"/>
        <v>0.10650000000168802</v>
      </c>
      <c r="H27889" s="406"/>
      <c r="J27889" s="82">
        <v>36</v>
      </c>
      <c r="K27889" s="391">
        <v>1</v>
      </c>
    </row>
    <row r="27890" spans="1:11" x14ac:dyDescent="0.3">
      <c r="A27890" s="341">
        <v>44193.87985902778</v>
      </c>
      <c r="B27890" s="318">
        <v>42586.968000000001</v>
      </c>
      <c r="C27890" s="318">
        <f t="shared" si="637"/>
        <v>0.22899999999935972</v>
      </c>
      <c r="D27890" s="419">
        <f t="shared" si="638"/>
        <v>0.11449999999967986</v>
      </c>
      <c r="H27890" s="406"/>
      <c r="J27890" s="82">
        <v>37</v>
      </c>
      <c r="K27890" s="319">
        <v>2</v>
      </c>
    </row>
    <row r="27891" spans="1:11" x14ac:dyDescent="0.3">
      <c r="A27891" s="341">
        <v>44193.921525636571</v>
      </c>
      <c r="B27891" s="318">
        <v>42587.201000000001</v>
      </c>
      <c r="C27891" s="318">
        <f t="shared" si="637"/>
        <v>0.23300000000017462</v>
      </c>
      <c r="D27891" s="419">
        <f t="shared" si="638"/>
        <v>0.11650000000008731</v>
      </c>
      <c r="H27891" s="406"/>
      <c r="J27891" s="82">
        <v>38</v>
      </c>
      <c r="K27891" s="320">
        <v>3</v>
      </c>
    </row>
    <row r="27892" spans="1:11" x14ac:dyDescent="0.3">
      <c r="A27892" s="341">
        <v>44193.96319224537</v>
      </c>
      <c r="B27892" s="318">
        <v>42587.421999999999</v>
      </c>
      <c r="C27892" s="318">
        <f t="shared" si="637"/>
        <v>0.2209999999977299</v>
      </c>
      <c r="D27892" s="419">
        <f t="shared" si="638"/>
        <v>0.11049999999886495</v>
      </c>
      <c r="E27892" s="336">
        <f>SUM(C27869:C27892)*7.4805194805</f>
        <v>41.023168831037616</v>
      </c>
      <c r="F27892" s="324">
        <f>AVERAGE(D27869:D27892)</f>
        <v>0.11424999999993209</v>
      </c>
      <c r="G27892" s="324">
        <f>_xlfn.STDEV.S(D27869:D27892)</f>
        <v>3.3001976228540001E-3</v>
      </c>
      <c r="H27892" s="406"/>
      <c r="J27892" s="82">
        <v>39</v>
      </c>
      <c r="K27892" s="321">
        <v>4</v>
      </c>
    </row>
    <row r="27893" spans="1:11" x14ac:dyDescent="0.3">
      <c r="A27893" s="341">
        <v>44194.004858854169</v>
      </c>
      <c r="B27893" s="318">
        <v>42587.64</v>
      </c>
      <c r="C27893" s="318">
        <f t="shared" si="637"/>
        <v>0.2180000000007567</v>
      </c>
      <c r="D27893" s="419">
        <f t="shared" si="638"/>
        <v>0.10900000000037835</v>
      </c>
      <c r="H27893" s="406"/>
      <c r="J27893" s="82">
        <v>40</v>
      </c>
      <c r="K27893" s="391">
        <v>1</v>
      </c>
    </row>
    <row r="27894" spans="1:11" x14ac:dyDescent="0.3">
      <c r="A27894" s="341">
        <v>44194.04652546296</v>
      </c>
      <c r="B27894" s="318">
        <v>42587.87</v>
      </c>
      <c r="C27894" s="318">
        <f t="shared" si="637"/>
        <v>0.23000000000320142</v>
      </c>
      <c r="D27894" s="419">
        <f t="shared" si="638"/>
        <v>0.11500000000160071</v>
      </c>
      <c r="H27894" s="406"/>
      <c r="J27894" s="82">
        <v>41</v>
      </c>
      <c r="K27894" s="319">
        <v>2</v>
      </c>
    </row>
    <row r="27895" spans="1:11" x14ac:dyDescent="0.3">
      <c r="A27895" s="341">
        <v>44194.088192071758</v>
      </c>
      <c r="B27895" s="318">
        <v>42588.101999999999</v>
      </c>
      <c r="C27895" s="318">
        <f t="shared" si="637"/>
        <v>0.23199999999633292</v>
      </c>
      <c r="D27895" s="419">
        <f t="shared" si="638"/>
        <v>0.11599999999816646</v>
      </c>
      <c r="H27895" s="406"/>
      <c r="J27895" s="82">
        <v>42</v>
      </c>
      <c r="K27895" s="320">
        <v>3</v>
      </c>
    </row>
    <row r="27896" spans="1:11" x14ac:dyDescent="0.3">
      <c r="A27896" s="341">
        <v>44194.129858680557</v>
      </c>
      <c r="B27896" s="318">
        <v>42588.330999999998</v>
      </c>
      <c r="C27896" s="318">
        <f t="shared" si="637"/>
        <v>0.22899999999935972</v>
      </c>
      <c r="D27896" s="419">
        <f t="shared" si="638"/>
        <v>0.11449999999967986</v>
      </c>
      <c r="H27896" s="406"/>
      <c r="J27896" s="82">
        <v>43</v>
      </c>
      <c r="K27896" s="321">
        <v>4</v>
      </c>
    </row>
    <row r="27897" spans="1:11" x14ac:dyDescent="0.3">
      <c r="A27897" s="341">
        <v>44194.171525289355</v>
      </c>
      <c r="B27897" s="318">
        <v>42588.565999999999</v>
      </c>
      <c r="C27897" s="318">
        <f t="shared" si="637"/>
        <v>0.23500000000058208</v>
      </c>
      <c r="D27897" s="419">
        <f t="shared" si="638"/>
        <v>0.11750000000029104</v>
      </c>
      <c r="H27897" s="406"/>
      <c r="J27897" s="82">
        <v>44</v>
      </c>
      <c r="K27897" s="391">
        <v>1</v>
      </c>
    </row>
    <row r="27898" spans="1:11" x14ac:dyDescent="0.3">
      <c r="A27898" s="341">
        <v>44194.213191898147</v>
      </c>
      <c r="B27898" s="318">
        <v>42588.79</v>
      </c>
      <c r="C27898" s="318">
        <f t="shared" si="637"/>
        <v>0.22400000000197906</v>
      </c>
      <c r="D27898" s="419">
        <f t="shared" si="638"/>
        <v>0.11200000000098953</v>
      </c>
      <c r="H27898" s="406"/>
      <c r="J27898" s="82">
        <v>45</v>
      </c>
      <c r="K27898" s="319">
        <v>2</v>
      </c>
    </row>
    <row r="27899" spans="1:11" x14ac:dyDescent="0.3">
      <c r="A27899" s="341">
        <v>44194.254858506945</v>
      </c>
      <c r="B27899" s="318">
        <v>42589.029000000002</v>
      </c>
      <c r="C27899" s="318">
        <f t="shared" si="637"/>
        <v>0.23900000000139698</v>
      </c>
      <c r="D27899" s="419">
        <f t="shared" si="638"/>
        <v>0.11950000000069849</v>
      </c>
      <c r="H27899" s="406"/>
      <c r="J27899" s="82">
        <v>46</v>
      </c>
      <c r="K27899" s="320">
        <v>3</v>
      </c>
    </row>
    <row r="27900" spans="1:11" x14ac:dyDescent="0.3">
      <c r="A27900" s="341">
        <v>44194.296525115744</v>
      </c>
      <c r="B27900" s="318">
        <v>42589.267999999996</v>
      </c>
      <c r="C27900" s="318">
        <f t="shared" si="637"/>
        <v>0.23899999999412103</v>
      </c>
      <c r="D27900" s="419">
        <f t="shared" si="638"/>
        <v>0.11949999999706051</v>
      </c>
      <c r="H27900" s="406"/>
      <c r="J27900" s="82">
        <v>47</v>
      </c>
      <c r="K27900" s="321">
        <v>4</v>
      </c>
    </row>
    <row r="27901" spans="1:11" x14ac:dyDescent="0.3">
      <c r="A27901" s="341">
        <v>44194.338191724535</v>
      </c>
      <c r="B27901" s="318">
        <v>42589.497000000003</v>
      </c>
      <c r="C27901" s="318">
        <f t="shared" si="637"/>
        <v>0.22900000000663567</v>
      </c>
      <c r="D27901" s="419">
        <f t="shared" si="638"/>
        <v>0.11450000000331784</v>
      </c>
      <c r="H27901" s="406"/>
      <c r="J27901" s="82">
        <v>48</v>
      </c>
      <c r="K27901" s="391">
        <v>1</v>
      </c>
    </row>
    <row r="27902" spans="1:11" x14ac:dyDescent="0.3">
      <c r="A27902" s="341">
        <v>44194.379858333334</v>
      </c>
      <c r="B27902" s="318">
        <v>42589.718000000001</v>
      </c>
      <c r="C27902" s="318">
        <f t="shared" si="637"/>
        <v>0.2209999999977299</v>
      </c>
      <c r="D27902" s="419">
        <f t="shared" si="638"/>
        <v>0.11049999999886495</v>
      </c>
      <c r="H27902" s="406"/>
      <c r="J27902" s="82">
        <v>49</v>
      </c>
      <c r="K27902" s="319">
        <v>2</v>
      </c>
    </row>
    <row r="27903" spans="1:11" x14ac:dyDescent="0.3">
      <c r="A27903" s="341">
        <v>44194.421524942132</v>
      </c>
      <c r="B27903" s="318">
        <v>42589.95</v>
      </c>
      <c r="C27903" s="318">
        <f t="shared" si="637"/>
        <v>0.23199999999633292</v>
      </c>
      <c r="D27903" s="419">
        <f t="shared" si="638"/>
        <v>0.11599999999816646</v>
      </c>
      <c r="H27903" s="406"/>
      <c r="J27903" s="82">
        <v>50</v>
      </c>
      <c r="K27903" s="320">
        <v>3</v>
      </c>
    </row>
    <row r="27904" spans="1:11" x14ac:dyDescent="0.3">
      <c r="A27904" s="341">
        <v>44194.463191550924</v>
      </c>
      <c r="B27904" s="318">
        <v>42590.180999999997</v>
      </c>
      <c r="C27904" s="318">
        <f t="shared" si="637"/>
        <v>0.23099999999976717</v>
      </c>
      <c r="D27904" s="419">
        <f t="shared" si="638"/>
        <v>0.11549999999988358</v>
      </c>
      <c r="H27904" s="406"/>
      <c r="J27904" s="82">
        <v>51</v>
      </c>
      <c r="K27904" s="321">
        <v>4</v>
      </c>
    </row>
    <row r="27905" spans="1:12" x14ac:dyDescent="0.3">
      <c r="A27905" s="341">
        <v>44194.504858159722</v>
      </c>
      <c r="B27905" s="318">
        <v>42590.41</v>
      </c>
      <c r="C27905" s="318">
        <f t="shared" si="637"/>
        <v>0.22900000000663567</v>
      </c>
      <c r="D27905" s="419">
        <f t="shared" si="638"/>
        <v>0.11450000000331784</v>
      </c>
      <c r="H27905" s="406"/>
      <c r="J27905" s="82">
        <v>52</v>
      </c>
      <c r="K27905" s="391">
        <v>1</v>
      </c>
    </row>
    <row r="27906" spans="1:12" x14ac:dyDescent="0.3">
      <c r="A27906" s="341">
        <v>44194.546524768521</v>
      </c>
      <c r="B27906" s="318">
        <v>42590.637999999999</v>
      </c>
      <c r="C27906" s="318">
        <f t="shared" si="637"/>
        <v>0.22799999999551801</v>
      </c>
      <c r="D27906" s="419">
        <f t="shared" si="638"/>
        <v>0.11399999999775901</v>
      </c>
      <c r="H27906" s="406"/>
      <c r="J27906" s="82">
        <v>53</v>
      </c>
      <c r="K27906" s="319">
        <v>2</v>
      </c>
    </row>
    <row r="27907" spans="1:12" x14ac:dyDescent="0.3">
      <c r="A27907" s="341">
        <v>44194.588191377312</v>
      </c>
      <c r="C27907" s="318"/>
      <c r="D27907" s="419"/>
      <c r="H27907" s="406"/>
      <c r="J27907" s="82">
        <v>54</v>
      </c>
      <c r="K27907" s="320">
        <v>3</v>
      </c>
      <c r="L27907" s="54" t="s">
        <v>413</v>
      </c>
    </row>
    <row r="27908" spans="1:12" x14ac:dyDescent="0.3">
      <c r="A27908" s="341">
        <v>44194.62985798611</v>
      </c>
      <c r="B27908" s="318">
        <v>42591.09</v>
      </c>
      <c r="C27908" s="318"/>
      <c r="D27908" s="419"/>
      <c r="H27908" s="406"/>
      <c r="J27908" s="82">
        <v>55</v>
      </c>
      <c r="K27908" s="321">
        <v>4</v>
      </c>
    </row>
    <row r="27909" spans="1:12" x14ac:dyDescent="0.3">
      <c r="A27909" s="341">
        <v>44194.671524594909</v>
      </c>
      <c r="B27909" s="318">
        <v>42591.315000000002</v>
      </c>
      <c r="C27909" s="318">
        <f t="shared" ref="C27909:C27953" si="639">B27909-B27908</f>
        <v>0.22500000000582077</v>
      </c>
      <c r="D27909" s="419">
        <f t="shared" si="638"/>
        <v>0.11250000000291038</v>
      </c>
      <c r="H27909" s="406"/>
      <c r="J27909" s="82">
        <v>56</v>
      </c>
      <c r="K27909" s="391">
        <v>1</v>
      </c>
    </row>
    <row r="27910" spans="1:12" x14ac:dyDescent="0.3">
      <c r="A27910" s="341">
        <v>44194.7131912037</v>
      </c>
      <c r="B27910" s="318">
        <v>42591.542000000001</v>
      </c>
      <c r="C27910" s="318">
        <f t="shared" si="639"/>
        <v>0.22699999999895226</v>
      </c>
      <c r="D27910" s="419">
        <f t="shared" si="638"/>
        <v>0.11349999999947613</v>
      </c>
      <c r="H27910" s="406"/>
      <c r="J27910" s="82">
        <v>57</v>
      </c>
      <c r="K27910" s="319">
        <v>2</v>
      </c>
    </row>
    <row r="27911" spans="1:12" x14ac:dyDescent="0.3">
      <c r="A27911" s="341">
        <v>44194.754857812499</v>
      </c>
      <c r="B27911" s="318">
        <v>42591.762000000002</v>
      </c>
      <c r="C27911" s="318">
        <f t="shared" si="639"/>
        <v>0.22000000000116415</v>
      </c>
      <c r="D27911" s="419">
        <f t="shared" si="638"/>
        <v>0.11000000000058208</v>
      </c>
      <c r="H27911" s="406"/>
      <c r="J27911" s="82">
        <v>58</v>
      </c>
      <c r="K27911" s="320">
        <v>3</v>
      </c>
    </row>
    <row r="27912" spans="1:12" x14ac:dyDescent="0.3">
      <c r="A27912" s="341">
        <v>44194.796524421297</v>
      </c>
      <c r="B27912" s="318">
        <v>42591.989000000001</v>
      </c>
      <c r="C27912" s="318">
        <f t="shared" si="639"/>
        <v>0.22699999999895226</v>
      </c>
      <c r="D27912" s="419">
        <f t="shared" si="638"/>
        <v>0.11349999999947613</v>
      </c>
      <c r="H27912" s="406"/>
      <c r="J27912" s="82">
        <v>59</v>
      </c>
      <c r="K27912" s="321">
        <v>4</v>
      </c>
    </row>
    <row r="27913" spans="1:12" x14ac:dyDescent="0.3">
      <c r="A27913" s="341">
        <v>44194.838191030096</v>
      </c>
      <c r="B27913" s="318">
        <v>42592.22</v>
      </c>
      <c r="C27913" s="318">
        <f t="shared" si="639"/>
        <v>0.23099999999976717</v>
      </c>
      <c r="D27913" s="419">
        <f t="shared" si="638"/>
        <v>0.11549999999988358</v>
      </c>
      <c r="H27913" s="406"/>
      <c r="J27913" s="82">
        <v>60</v>
      </c>
      <c r="K27913" s="391">
        <v>1</v>
      </c>
    </row>
    <row r="27914" spans="1:12" x14ac:dyDescent="0.3">
      <c r="A27914" s="341">
        <v>44194.879857638887</v>
      </c>
      <c r="B27914" s="318">
        <v>42592.447999999997</v>
      </c>
      <c r="C27914" s="318">
        <f t="shared" si="639"/>
        <v>0.22799999999551801</v>
      </c>
      <c r="D27914" s="419">
        <f t="shared" si="638"/>
        <v>0.11399999999775901</v>
      </c>
      <c r="H27914" s="406"/>
      <c r="J27914" s="82">
        <v>61</v>
      </c>
      <c r="K27914" s="319">
        <v>2</v>
      </c>
    </row>
    <row r="27915" spans="1:12" x14ac:dyDescent="0.3">
      <c r="A27915" s="341">
        <v>44194.921524247686</v>
      </c>
      <c r="B27915" s="318">
        <v>42592.661999999997</v>
      </c>
      <c r="C27915" s="318">
        <f t="shared" si="639"/>
        <v>0.21399999999994179</v>
      </c>
      <c r="D27915" s="419">
        <f t="shared" si="638"/>
        <v>0.1069999999999709</v>
      </c>
      <c r="H27915" s="406"/>
      <c r="J27915" s="82">
        <v>62</v>
      </c>
      <c r="K27915" s="320">
        <v>3</v>
      </c>
    </row>
    <row r="27916" spans="1:12" x14ac:dyDescent="0.3">
      <c r="A27916" s="341">
        <v>44194.963190856484</v>
      </c>
      <c r="B27916" s="318">
        <v>42592.881999999998</v>
      </c>
      <c r="C27916" s="318">
        <f t="shared" si="639"/>
        <v>0.22000000000116415</v>
      </c>
      <c r="D27916" s="419">
        <f t="shared" si="638"/>
        <v>0.11000000000058208</v>
      </c>
      <c r="E27916" s="336">
        <f>SUM(C27893:C27916)*7.4805194805</f>
        <v>37.46244155835619</v>
      </c>
      <c r="F27916" s="324">
        <f>AVERAGE(D27893:D27916)</f>
        <v>0.11381818181821886</v>
      </c>
      <c r="G27916" s="324">
        <f>_xlfn.STDEV.S(D27893:D27916)</f>
        <v>3.1718458440606005E-3</v>
      </c>
      <c r="H27916" s="406"/>
      <c r="J27916" s="82">
        <v>63</v>
      </c>
      <c r="K27916" s="321">
        <v>4</v>
      </c>
    </row>
    <row r="27917" spans="1:12" x14ac:dyDescent="0.3">
      <c r="A27917" s="341">
        <v>44195.004857465276</v>
      </c>
      <c r="B27917" s="318">
        <v>42593.120000000003</v>
      </c>
      <c r="C27917" s="318">
        <f t="shared" si="639"/>
        <v>0.23800000000483124</v>
      </c>
      <c r="D27917" s="419">
        <f t="shared" si="638"/>
        <v>0.11900000000241562</v>
      </c>
      <c r="H27917" s="406"/>
      <c r="J27917" s="82">
        <v>64</v>
      </c>
      <c r="K27917" s="391">
        <v>1</v>
      </c>
    </row>
    <row r="27918" spans="1:12" x14ac:dyDescent="0.3">
      <c r="A27918" s="341">
        <v>44195.046524074074</v>
      </c>
      <c r="B27918" s="318">
        <v>42593.351000000002</v>
      </c>
      <c r="C27918" s="318">
        <f t="shared" si="639"/>
        <v>0.23099999999976717</v>
      </c>
      <c r="D27918" s="419">
        <f t="shared" si="638"/>
        <v>0.11549999999988358</v>
      </c>
      <c r="H27918" s="406"/>
      <c r="J27918" s="82">
        <v>65</v>
      </c>
      <c r="K27918" s="319">
        <v>2</v>
      </c>
    </row>
    <row r="27919" spans="1:12" x14ac:dyDescent="0.3">
      <c r="A27919" s="341">
        <v>44195.088190682873</v>
      </c>
      <c r="B27919" s="318">
        <v>42593.578000000001</v>
      </c>
      <c r="C27919" s="318">
        <f t="shared" si="639"/>
        <v>0.22699999999895226</v>
      </c>
      <c r="D27919" s="419">
        <f t="shared" si="638"/>
        <v>0.11349999999947613</v>
      </c>
      <c r="H27919" s="406"/>
      <c r="J27919" s="82">
        <v>66</v>
      </c>
      <c r="K27919" s="320">
        <v>3</v>
      </c>
    </row>
    <row r="27920" spans="1:12" x14ac:dyDescent="0.3">
      <c r="A27920" s="341">
        <v>44195.129857291664</v>
      </c>
      <c r="B27920" s="318">
        <v>42593.800999999999</v>
      </c>
      <c r="C27920" s="318">
        <f t="shared" si="639"/>
        <v>0.22299999999813735</v>
      </c>
      <c r="D27920" s="419">
        <f t="shared" ref="D27920:D27953" si="640">C27920/2</f>
        <v>0.11149999999906868</v>
      </c>
      <c r="H27920" s="406"/>
      <c r="J27920" s="82">
        <v>67</v>
      </c>
      <c r="K27920" s="321">
        <v>4</v>
      </c>
    </row>
    <row r="27921" spans="1:11" x14ac:dyDescent="0.3">
      <c r="A27921" s="341">
        <v>44195.171523900462</v>
      </c>
      <c r="B27921" s="318">
        <v>42594.038999999997</v>
      </c>
      <c r="C27921" s="318">
        <f t="shared" si="639"/>
        <v>0.23799999999755528</v>
      </c>
      <c r="D27921" s="419">
        <f t="shared" si="640"/>
        <v>0.11899999999877764</v>
      </c>
      <c r="H27921" s="406"/>
      <c r="J27921" s="82">
        <v>68</v>
      </c>
      <c r="K27921" s="391">
        <v>1</v>
      </c>
    </row>
    <row r="27922" spans="1:11" x14ac:dyDescent="0.3">
      <c r="A27922" s="341">
        <v>44195.213190509261</v>
      </c>
      <c r="B27922" s="318">
        <v>42594.269</v>
      </c>
      <c r="C27922" s="318">
        <f t="shared" si="639"/>
        <v>0.23000000000320142</v>
      </c>
      <c r="D27922" s="419">
        <f t="shared" si="640"/>
        <v>0.11500000000160071</v>
      </c>
      <c r="H27922" s="406"/>
      <c r="J27922" s="82">
        <v>69</v>
      </c>
      <c r="K27922" s="319">
        <v>2</v>
      </c>
    </row>
    <row r="27923" spans="1:11" x14ac:dyDescent="0.3">
      <c r="A27923" s="341">
        <v>44195.254857118052</v>
      </c>
      <c r="B27923" s="318">
        <v>42594.495999999999</v>
      </c>
      <c r="C27923" s="318">
        <f t="shared" si="639"/>
        <v>0.22699999999895226</v>
      </c>
      <c r="D27923" s="419">
        <f t="shared" si="640"/>
        <v>0.11349999999947613</v>
      </c>
      <c r="H27923" s="406"/>
      <c r="J27923" s="82">
        <v>70</v>
      </c>
      <c r="K27923" s="320">
        <v>3</v>
      </c>
    </row>
    <row r="27924" spans="1:11" x14ac:dyDescent="0.3">
      <c r="A27924" s="341">
        <v>44195.296523726851</v>
      </c>
      <c r="B27924" s="318">
        <v>42594.722000000002</v>
      </c>
      <c r="C27924" s="318">
        <f t="shared" si="639"/>
        <v>0.22600000000238651</v>
      </c>
      <c r="D27924" s="419">
        <f t="shared" si="640"/>
        <v>0.11300000000119326</v>
      </c>
      <c r="H27924" s="406"/>
      <c r="J27924" s="82">
        <v>71</v>
      </c>
      <c r="K27924" s="321">
        <v>4</v>
      </c>
    </row>
    <row r="27925" spans="1:11" x14ac:dyDescent="0.3">
      <c r="A27925" s="341">
        <v>44195.338190335649</v>
      </c>
      <c r="B27925" s="318">
        <v>42594.961000000003</v>
      </c>
      <c r="C27925" s="318">
        <f t="shared" si="639"/>
        <v>0.23900000000139698</v>
      </c>
      <c r="D27925" s="419">
        <f t="shared" si="640"/>
        <v>0.11950000000069849</v>
      </c>
      <c r="H27925" s="406"/>
      <c r="J27925" s="82">
        <v>72</v>
      </c>
      <c r="K27925" s="391">
        <v>1</v>
      </c>
    </row>
    <row r="27926" spans="1:11" x14ac:dyDescent="0.3">
      <c r="A27926" s="341">
        <v>44195.379856944448</v>
      </c>
      <c r="B27926" s="318">
        <v>42595.197999999997</v>
      </c>
      <c r="C27926" s="318">
        <f t="shared" si="639"/>
        <v>0.23699999999371357</v>
      </c>
      <c r="D27926" s="419">
        <f t="shared" si="640"/>
        <v>0.11849999999685679</v>
      </c>
      <c r="H27926" s="406"/>
      <c r="J27926" s="82">
        <v>73</v>
      </c>
      <c r="K27926" s="319">
        <v>2</v>
      </c>
    </row>
    <row r="27927" spans="1:11" x14ac:dyDescent="0.3">
      <c r="A27927" s="341">
        <v>44195.421523553239</v>
      </c>
      <c r="B27927" s="318">
        <v>42595.423999999999</v>
      </c>
      <c r="C27927" s="318">
        <f t="shared" si="639"/>
        <v>0.22600000000238651</v>
      </c>
      <c r="D27927" s="419">
        <f t="shared" si="640"/>
        <v>0.11300000000119326</v>
      </c>
      <c r="H27927" s="406"/>
      <c r="J27927" s="82">
        <v>74</v>
      </c>
      <c r="K27927" s="320">
        <v>3</v>
      </c>
    </row>
    <row r="27928" spans="1:11" x14ac:dyDescent="0.3">
      <c r="A27928" s="341">
        <v>44195.463190162038</v>
      </c>
      <c r="B27928" s="318">
        <v>42595.646999999997</v>
      </c>
      <c r="C27928" s="318">
        <f t="shared" si="639"/>
        <v>0.22299999999813735</v>
      </c>
      <c r="D27928" s="419">
        <f t="shared" si="640"/>
        <v>0.11149999999906868</v>
      </c>
      <c r="H27928" s="406"/>
      <c r="J27928" s="82">
        <v>75</v>
      </c>
      <c r="K27928" s="321">
        <v>4</v>
      </c>
    </row>
    <row r="27929" spans="1:11" x14ac:dyDescent="0.3">
      <c r="A27929" s="341">
        <v>44195.504856770836</v>
      </c>
      <c r="B27929" s="318">
        <v>42595.873</v>
      </c>
      <c r="C27929" s="318">
        <f t="shared" si="639"/>
        <v>0.22600000000238651</v>
      </c>
      <c r="D27929" s="419">
        <f t="shared" si="640"/>
        <v>0.11300000000119326</v>
      </c>
      <c r="H27929" s="406"/>
      <c r="J27929" s="82">
        <v>76</v>
      </c>
      <c r="K27929" s="391">
        <v>1</v>
      </c>
    </row>
    <row r="27930" spans="1:11" x14ac:dyDescent="0.3">
      <c r="A27930" s="341">
        <v>44195.546523379628</v>
      </c>
      <c r="B27930" s="318">
        <v>42596.110999999997</v>
      </c>
      <c r="C27930" s="318">
        <f t="shared" si="639"/>
        <v>0.23799999999755528</v>
      </c>
      <c r="D27930" s="419">
        <f t="shared" si="640"/>
        <v>0.11899999999877764</v>
      </c>
      <c r="H27930" s="406"/>
      <c r="J27930" s="82">
        <v>77</v>
      </c>
      <c r="K27930" s="319">
        <v>2</v>
      </c>
    </row>
    <row r="27931" spans="1:11" x14ac:dyDescent="0.3">
      <c r="A27931" s="341">
        <v>44195.588189988426</v>
      </c>
      <c r="B27931" s="318">
        <v>42596.34</v>
      </c>
      <c r="C27931" s="318">
        <f t="shared" si="639"/>
        <v>0.22899999999935972</v>
      </c>
      <c r="D27931" s="419">
        <f t="shared" si="640"/>
        <v>0.11449999999967986</v>
      </c>
      <c r="H27931" s="406"/>
      <c r="J27931" s="82">
        <v>78</v>
      </c>
      <c r="K27931" s="320">
        <v>3</v>
      </c>
    </row>
    <row r="27932" spans="1:11" x14ac:dyDescent="0.3">
      <c r="A27932" s="341">
        <v>44195.629856597225</v>
      </c>
      <c r="B27932" s="318">
        <v>42596.567999999999</v>
      </c>
      <c r="C27932" s="318">
        <f t="shared" si="639"/>
        <v>0.22800000000279397</v>
      </c>
      <c r="D27932" s="419">
        <f t="shared" si="640"/>
        <v>0.11400000000139698</v>
      </c>
      <c r="H27932" s="406"/>
      <c r="J27932" s="82">
        <v>79</v>
      </c>
      <c r="K27932" s="321">
        <v>4</v>
      </c>
    </row>
    <row r="27933" spans="1:11" x14ac:dyDescent="0.3">
      <c r="A27933" s="341">
        <v>44195.671523206016</v>
      </c>
      <c r="B27933" s="318">
        <v>42596.79</v>
      </c>
      <c r="C27933" s="318">
        <f t="shared" si="639"/>
        <v>0.22200000000157161</v>
      </c>
      <c r="D27933" s="419">
        <f t="shared" si="640"/>
        <v>0.1110000000007858</v>
      </c>
      <c r="H27933" s="406"/>
      <c r="J27933" s="82">
        <v>80</v>
      </c>
      <c r="K27933" s="391">
        <v>1</v>
      </c>
    </row>
    <row r="27934" spans="1:11" x14ac:dyDescent="0.3">
      <c r="A27934" s="341">
        <v>44195.713189814815</v>
      </c>
      <c r="B27934" s="318">
        <v>42597.021999999997</v>
      </c>
      <c r="C27934" s="318">
        <f t="shared" si="639"/>
        <v>0.23199999999633292</v>
      </c>
      <c r="D27934" s="419">
        <f t="shared" si="640"/>
        <v>0.11599999999816646</v>
      </c>
      <c r="H27934" s="406"/>
      <c r="J27934" s="82">
        <v>81</v>
      </c>
      <c r="K27934" s="319">
        <v>2</v>
      </c>
    </row>
    <row r="27935" spans="1:11" x14ac:dyDescent="0.3">
      <c r="A27935" s="341">
        <v>44195.754856423613</v>
      </c>
      <c r="B27935" s="318">
        <v>42597.249000000003</v>
      </c>
      <c r="C27935" s="318">
        <f t="shared" si="639"/>
        <v>0.22700000000622822</v>
      </c>
      <c r="D27935" s="419">
        <f t="shared" si="640"/>
        <v>0.11350000000311411</v>
      </c>
      <c r="H27935" s="406"/>
      <c r="J27935" s="82">
        <v>82</v>
      </c>
      <c r="K27935" s="320">
        <v>3</v>
      </c>
    </row>
    <row r="27936" spans="1:11" x14ac:dyDescent="0.3">
      <c r="A27936" s="341">
        <v>44195.796523032404</v>
      </c>
      <c r="B27936" s="318">
        <v>42597.470999999998</v>
      </c>
      <c r="C27936" s="318">
        <f t="shared" si="639"/>
        <v>0.22199999999429565</v>
      </c>
      <c r="D27936" s="419">
        <f t="shared" si="640"/>
        <v>0.11099999999714782</v>
      </c>
      <c r="H27936" s="406"/>
      <c r="J27936" s="82">
        <v>83</v>
      </c>
      <c r="K27936" s="321">
        <v>4</v>
      </c>
    </row>
    <row r="27937" spans="1:11" x14ac:dyDescent="0.3">
      <c r="A27937" s="341">
        <v>44195.838189641203</v>
      </c>
      <c r="B27937" s="318">
        <v>42597.688999999998</v>
      </c>
      <c r="C27937" s="318">
        <f t="shared" si="639"/>
        <v>0.2180000000007567</v>
      </c>
      <c r="D27937" s="419">
        <f t="shared" si="640"/>
        <v>0.10900000000037835</v>
      </c>
      <c r="H27937" s="406"/>
      <c r="J27937" s="82">
        <v>84</v>
      </c>
      <c r="K27937" s="391">
        <v>1</v>
      </c>
    </row>
    <row r="27938" spans="1:11" x14ac:dyDescent="0.3">
      <c r="A27938" s="341">
        <v>44195.879856250001</v>
      </c>
      <c r="B27938" s="318">
        <v>42597.911999999997</v>
      </c>
      <c r="C27938" s="318">
        <f t="shared" si="639"/>
        <v>0.22299999999813735</v>
      </c>
      <c r="D27938" s="419">
        <f t="shared" si="640"/>
        <v>0.11149999999906868</v>
      </c>
      <c r="H27938" s="406"/>
      <c r="J27938" s="82">
        <v>85</v>
      </c>
      <c r="K27938" s="319">
        <v>2</v>
      </c>
    </row>
    <row r="27939" spans="1:11" x14ac:dyDescent="0.3">
      <c r="A27939" s="341">
        <v>44195.921522858793</v>
      </c>
      <c r="B27939" s="318">
        <v>42598.142</v>
      </c>
      <c r="C27939" s="318">
        <f t="shared" si="639"/>
        <v>0.23000000000320142</v>
      </c>
      <c r="D27939" s="419">
        <f t="shared" si="640"/>
        <v>0.11500000000160071</v>
      </c>
      <c r="H27939" s="406"/>
      <c r="J27939" s="82">
        <v>86</v>
      </c>
      <c r="K27939" s="320">
        <v>3</v>
      </c>
    </row>
    <row r="27940" spans="1:11" x14ac:dyDescent="0.3">
      <c r="A27940" s="341">
        <v>44195.963189467591</v>
      </c>
      <c r="B27940" s="318">
        <v>42598.37</v>
      </c>
      <c r="C27940" s="318">
        <f t="shared" si="639"/>
        <v>0.22800000000279397</v>
      </c>
      <c r="D27940" s="419">
        <f t="shared" si="640"/>
        <v>0.11400000000139698</v>
      </c>
      <c r="E27940" s="336">
        <f>SUM(C27917:C27940)*7.4805194805</f>
        <v>41.053090909020142</v>
      </c>
      <c r="F27940" s="324">
        <f>AVERAGE(D27917:D27940)</f>
        <v>0.11433333333343398</v>
      </c>
      <c r="G27940" s="324">
        <f>_xlfn.STDEV.S(D27917:D27940)</f>
        <v>2.9254010005511045E-3</v>
      </c>
      <c r="H27940" s="406"/>
      <c r="J27940" s="82">
        <v>87</v>
      </c>
      <c r="K27940" s="321">
        <v>4</v>
      </c>
    </row>
    <row r="27941" spans="1:11" x14ac:dyDescent="0.3">
      <c r="A27941" s="341">
        <v>44196.00485607639</v>
      </c>
      <c r="B27941" s="318">
        <v>42598.597000000002</v>
      </c>
      <c r="C27941" s="318">
        <f t="shared" si="639"/>
        <v>0.22699999999895226</v>
      </c>
      <c r="D27941" s="419">
        <f t="shared" si="640"/>
        <v>0.11349999999947613</v>
      </c>
      <c r="H27941" s="406"/>
      <c r="J27941" s="82">
        <v>88</v>
      </c>
      <c r="K27941" s="391">
        <v>1</v>
      </c>
    </row>
    <row r="27942" spans="1:11" x14ac:dyDescent="0.3">
      <c r="A27942" s="341">
        <v>44196.046522685188</v>
      </c>
      <c r="B27942" s="318">
        <v>42598.817999999999</v>
      </c>
      <c r="C27942" s="318">
        <f t="shared" si="639"/>
        <v>0.2209999999977299</v>
      </c>
      <c r="D27942" s="419">
        <f t="shared" si="640"/>
        <v>0.11049999999886495</v>
      </c>
      <c r="H27942" s="406"/>
      <c r="J27942" s="82">
        <v>89</v>
      </c>
      <c r="K27942" s="319">
        <v>2</v>
      </c>
    </row>
    <row r="27943" spans="1:11" x14ac:dyDescent="0.3">
      <c r="A27943" s="341">
        <v>44196.08818929398</v>
      </c>
      <c r="B27943" s="318">
        <v>42599.048000000003</v>
      </c>
      <c r="C27943" s="318">
        <f t="shared" si="639"/>
        <v>0.23000000000320142</v>
      </c>
      <c r="D27943" s="419">
        <f t="shared" si="640"/>
        <v>0.11500000000160071</v>
      </c>
      <c r="H27943" s="406"/>
      <c r="J27943" s="82">
        <v>90</v>
      </c>
      <c r="K27943" s="320">
        <v>3</v>
      </c>
    </row>
    <row r="27944" spans="1:11" x14ac:dyDescent="0.3">
      <c r="A27944" s="341">
        <v>44196.129855902778</v>
      </c>
      <c r="B27944" s="318">
        <v>42599.281999999999</v>
      </c>
      <c r="C27944" s="318">
        <f t="shared" si="639"/>
        <v>0.23399999999674037</v>
      </c>
      <c r="D27944" s="419">
        <f t="shared" si="640"/>
        <v>0.11699999999837019</v>
      </c>
      <c r="H27944" s="406"/>
      <c r="J27944" s="82">
        <v>91</v>
      </c>
      <c r="K27944" s="321">
        <v>4</v>
      </c>
    </row>
    <row r="27945" spans="1:11" x14ac:dyDescent="0.3">
      <c r="A27945" s="341">
        <v>44196.171522511577</v>
      </c>
      <c r="B27945" s="318">
        <v>42599.517</v>
      </c>
      <c r="C27945" s="318">
        <f t="shared" si="639"/>
        <v>0.23500000000058208</v>
      </c>
      <c r="D27945" s="419">
        <f t="shared" si="640"/>
        <v>0.11750000000029104</v>
      </c>
      <c r="H27945" s="406"/>
      <c r="J27945" s="82">
        <v>92</v>
      </c>
      <c r="K27945" s="391">
        <v>1</v>
      </c>
    </row>
    <row r="27946" spans="1:11" x14ac:dyDescent="0.3">
      <c r="A27946" s="341">
        <v>44196.213189120368</v>
      </c>
      <c r="B27946" s="318">
        <v>42599.733</v>
      </c>
      <c r="C27946" s="318">
        <f t="shared" si="639"/>
        <v>0.21600000000034925</v>
      </c>
      <c r="D27946" s="419">
        <f t="shared" si="640"/>
        <v>0.10800000000017462</v>
      </c>
      <c r="H27946" s="406"/>
      <c r="J27946" s="82">
        <v>93</v>
      </c>
      <c r="K27946" s="319">
        <v>2</v>
      </c>
    </row>
    <row r="27947" spans="1:11" x14ac:dyDescent="0.3">
      <c r="A27947" s="341">
        <v>44196.254855729167</v>
      </c>
      <c r="B27947" s="318">
        <v>42599.966</v>
      </c>
      <c r="C27947" s="318">
        <f t="shared" si="639"/>
        <v>0.23300000000017462</v>
      </c>
      <c r="D27947" s="419">
        <f t="shared" si="640"/>
        <v>0.11650000000008731</v>
      </c>
      <c r="H27947" s="406"/>
      <c r="J27947" s="82">
        <v>94</v>
      </c>
      <c r="K27947" s="320">
        <v>3</v>
      </c>
    </row>
    <row r="27948" spans="1:11" x14ac:dyDescent="0.3">
      <c r="A27948" s="341">
        <v>44196.296522337965</v>
      </c>
      <c r="B27948" s="318">
        <v>42600.207999999999</v>
      </c>
      <c r="C27948" s="318">
        <f t="shared" si="639"/>
        <v>0.24199999999837019</v>
      </c>
      <c r="D27948" s="419">
        <f t="shared" si="640"/>
        <v>0.12099999999918509</v>
      </c>
      <c r="H27948" s="406"/>
      <c r="J27948" s="82">
        <v>95</v>
      </c>
      <c r="K27948" s="321">
        <v>4</v>
      </c>
    </row>
    <row r="27949" spans="1:11" x14ac:dyDescent="0.3">
      <c r="A27949" s="341">
        <v>44196.338188946756</v>
      </c>
      <c r="B27949" s="318">
        <v>42600.440999999999</v>
      </c>
      <c r="C27949" s="318">
        <f t="shared" si="639"/>
        <v>0.23300000000017462</v>
      </c>
      <c r="D27949" s="419">
        <f t="shared" si="640"/>
        <v>0.11650000000008731</v>
      </c>
      <c r="H27949" s="406"/>
      <c r="J27949" s="82">
        <v>96</v>
      </c>
      <c r="K27949" s="391">
        <v>1</v>
      </c>
    </row>
    <row r="27950" spans="1:11" x14ac:dyDescent="0.3">
      <c r="A27950" s="341">
        <v>44196.379855555555</v>
      </c>
      <c r="B27950" s="318">
        <v>42600.66</v>
      </c>
      <c r="C27950" s="318">
        <f t="shared" si="639"/>
        <v>0.21900000000459841</v>
      </c>
      <c r="D27950" s="419">
        <f t="shared" si="640"/>
        <v>0.1095000000022992</v>
      </c>
      <c r="H27950" s="406"/>
      <c r="J27950" s="82">
        <v>97</v>
      </c>
      <c r="K27950" s="319">
        <v>2</v>
      </c>
    </row>
    <row r="27951" spans="1:11" x14ac:dyDescent="0.3">
      <c r="A27951" s="341">
        <v>44196.421522164354</v>
      </c>
      <c r="B27951" s="318">
        <v>42600.89</v>
      </c>
      <c r="C27951" s="318">
        <f t="shared" si="639"/>
        <v>0.22999999999592546</v>
      </c>
      <c r="D27951" s="419">
        <f t="shared" si="640"/>
        <v>0.11499999999796273</v>
      </c>
      <c r="H27951" s="406"/>
      <c r="J27951" s="82">
        <v>98</v>
      </c>
      <c r="K27951" s="320">
        <v>3</v>
      </c>
    </row>
    <row r="27952" spans="1:11" x14ac:dyDescent="0.3">
      <c r="A27952" s="341">
        <v>44196.463188773145</v>
      </c>
      <c r="B27952" s="318">
        <v>42601.131000000001</v>
      </c>
      <c r="C27952" s="318">
        <f t="shared" si="639"/>
        <v>0.24100000000180444</v>
      </c>
      <c r="D27952" s="419">
        <f t="shared" si="640"/>
        <v>0.12050000000090222</v>
      </c>
      <c r="H27952" s="406"/>
      <c r="J27952" s="82">
        <v>99</v>
      </c>
      <c r="K27952" s="321">
        <v>4</v>
      </c>
    </row>
    <row r="27953" spans="1:12" x14ac:dyDescent="0.3">
      <c r="A27953" s="341">
        <v>44196.504855381943</v>
      </c>
      <c r="B27953" s="318">
        <v>42601.366999999998</v>
      </c>
      <c r="C27953" s="318">
        <f t="shared" si="639"/>
        <v>0.23599999999714782</v>
      </c>
      <c r="D27953" s="419">
        <f t="shared" si="640"/>
        <v>0.11799999999857391</v>
      </c>
      <c r="E27953" s="336">
        <f>SUM(C27941:C27953)*7.4805194805</f>
        <v>22.419116883026714</v>
      </c>
      <c r="F27953" s="324">
        <f>AVERAGE(D27941:D27953)</f>
        <v>0.11526923076906734</v>
      </c>
      <c r="G27953" s="324">
        <f>_xlfn.STDEV.S(D27941:D27953)</f>
        <v>3.9875607861608849E-3</v>
      </c>
      <c r="H27953" s="406"/>
      <c r="J27953" s="82">
        <v>100</v>
      </c>
      <c r="K27953" s="391">
        <v>1</v>
      </c>
    </row>
    <row r="27954" spans="1:12" x14ac:dyDescent="0.3">
      <c r="A27954" s="341">
        <v>44198.413194444445</v>
      </c>
      <c r="B27954" s="318">
        <v>42611.578000000001</v>
      </c>
      <c r="H27954" s="332"/>
      <c r="K27954" s="319">
        <v>2</v>
      </c>
    </row>
    <row r="27955" spans="1:12" x14ac:dyDescent="0.3">
      <c r="A27955" s="341">
        <v>44198.418749999997</v>
      </c>
      <c r="B27955" s="318">
        <v>42611.807999999997</v>
      </c>
      <c r="C27955" s="318">
        <f t="shared" ref="C27955:C28004" si="641">B27955-B27954</f>
        <v>0.22999999999592546</v>
      </c>
      <c r="D27955" s="411">
        <f t="shared" ref="D27955:D28004" si="642">C27955/2</f>
        <v>0.11499999999796273</v>
      </c>
      <c r="H27955" s="332"/>
      <c r="J27955" s="82">
        <v>1</v>
      </c>
      <c r="K27955" s="320">
        <v>3</v>
      </c>
      <c r="L27955" s="54" t="s">
        <v>313</v>
      </c>
    </row>
    <row r="27956" spans="1:12" x14ac:dyDescent="0.3">
      <c r="A27956" s="341">
        <v>44198.460416666669</v>
      </c>
      <c r="B27956" s="318">
        <v>42612.038</v>
      </c>
      <c r="C27956" s="318">
        <f t="shared" si="641"/>
        <v>0.23000000000320142</v>
      </c>
      <c r="D27956" s="419">
        <f t="shared" si="642"/>
        <v>0.11500000000160071</v>
      </c>
      <c r="H27956" s="406"/>
      <c r="J27956" s="82">
        <v>2</v>
      </c>
      <c r="K27956" s="321">
        <v>4</v>
      </c>
    </row>
    <row r="27957" spans="1:12" x14ac:dyDescent="0.3">
      <c r="A27957" s="341">
        <v>44198.502083333333</v>
      </c>
      <c r="B27957" s="318">
        <v>42612.269</v>
      </c>
      <c r="C27957" s="318">
        <f t="shared" si="641"/>
        <v>0.23099999999976717</v>
      </c>
      <c r="D27957" s="419">
        <f t="shared" si="642"/>
        <v>0.11549999999988358</v>
      </c>
      <c r="H27957" s="406"/>
      <c r="J27957" s="82">
        <v>3</v>
      </c>
      <c r="K27957" s="391">
        <v>1</v>
      </c>
    </row>
    <row r="27958" spans="1:12" x14ac:dyDescent="0.3">
      <c r="A27958" s="341">
        <v>44198.543749999997</v>
      </c>
      <c r="B27958" s="318">
        <v>42612.489000000001</v>
      </c>
      <c r="C27958" s="318">
        <f t="shared" si="641"/>
        <v>0.22000000000116415</v>
      </c>
      <c r="D27958" s="419">
        <f t="shared" si="642"/>
        <v>0.11000000000058208</v>
      </c>
      <c r="H27958" s="406"/>
      <c r="J27958" s="82">
        <v>4</v>
      </c>
      <c r="K27958" s="319">
        <v>2</v>
      </c>
    </row>
    <row r="27959" spans="1:12" x14ac:dyDescent="0.3">
      <c r="A27959" s="341">
        <v>44198.585416666669</v>
      </c>
      <c r="B27959" s="318">
        <v>42612.707999999999</v>
      </c>
      <c r="C27959" s="318">
        <f t="shared" si="641"/>
        <v>0.21899999999732245</v>
      </c>
      <c r="D27959" s="419">
        <f t="shared" si="642"/>
        <v>0.10949999999866122</v>
      </c>
      <c r="H27959" s="406"/>
      <c r="J27959" s="82">
        <v>5</v>
      </c>
      <c r="K27959" s="320">
        <v>3</v>
      </c>
    </row>
    <row r="27960" spans="1:12" x14ac:dyDescent="0.3">
      <c r="A27960" s="341">
        <v>44198.62708327546</v>
      </c>
      <c r="B27960" s="318">
        <v>42612.930999999997</v>
      </c>
      <c r="C27960" s="318">
        <f t="shared" si="641"/>
        <v>0.22299999999813735</v>
      </c>
      <c r="D27960" s="419">
        <f t="shared" si="642"/>
        <v>0.11149999999906868</v>
      </c>
      <c r="H27960" s="406"/>
      <c r="J27960" s="82">
        <v>6</v>
      </c>
      <c r="K27960" s="321">
        <v>4</v>
      </c>
    </row>
    <row r="27961" spans="1:12" x14ac:dyDescent="0.3">
      <c r="A27961" s="341">
        <v>44198.668749942131</v>
      </c>
      <c r="B27961" s="318">
        <v>42613.167000000001</v>
      </c>
      <c r="C27961" s="318">
        <f t="shared" si="641"/>
        <v>0.23600000000442378</v>
      </c>
      <c r="D27961" s="419">
        <f t="shared" si="642"/>
        <v>0.11800000000221189</v>
      </c>
      <c r="H27961" s="406"/>
      <c r="J27961" s="82">
        <v>7</v>
      </c>
      <c r="K27961" s="391">
        <v>1</v>
      </c>
    </row>
    <row r="27962" spans="1:12" x14ac:dyDescent="0.3">
      <c r="A27962" s="341">
        <v>44198.710416608796</v>
      </c>
      <c r="B27962" s="318">
        <v>42613.39</v>
      </c>
      <c r="C27962" s="318">
        <f t="shared" si="641"/>
        <v>0.22299999999813735</v>
      </c>
      <c r="D27962" s="419">
        <f t="shared" si="642"/>
        <v>0.11149999999906868</v>
      </c>
      <c r="H27962" s="406"/>
      <c r="J27962" s="82">
        <v>8</v>
      </c>
      <c r="K27962" s="319">
        <v>2</v>
      </c>
    </row>
    <row r="27963" spans="1:12" x14ac:dyDescent="0.3">
      <c r="A27963" s="341">
        <v>44198.75208327546</v>
      </c>
      <c r="B27963" s="318">
        <v>42613.612000000001</v>
      </c>
      <c r="C27963" s="318">
        <f t="shared" si="641"/>
        <v>0.22200000000157161</v>
      </c>
      <c r="D27963" s="419">
        <f t="shared" si="642"/>
        <v>0.1110000000007858</v>
      </c>
      <c r="H27963" s="406"/>
      <c r="J27963" s="82">
        <v>9</v>
      </c>
      <c r="K27963" s="320">
        <v>3</v>
      </c>
    </row>
    <row r="27964" spans="1:12" x14ac:dyDescent="0.3">
      <c r="A27964" s="341">
        <v>44198.793749942131</v>
      </c>
      <c r="B27964" s="318">
        <v>42613.830999999998</v>
      </c>
      <c r="C27964" s="318">
        <f t="shared" si="641"/>
        <v>0.21899999999732245</v>
      </c>
      <c r="D27964" s="419">
        <f t="shared" si="642"/>
        <v>0.10949999999866122</v>
      </c>
      <c r="H27964" s="406"/>
      <c r="J27964" s="82">
        <v>10</v>
      </c>
      <c r="K27964" s="321">
        <v>4</v>
      </c>
    </row>
    <row r="27965" spans="1:12" x14ac:dyDescent="0.3">
      <c r="A27965" s="341">
        <v>44198.835416608796</v>
      </c>
      <c r="B27965" s="318">
        <v>42614.063000000002</v>
      </c>
      <c r="C27965" s="318">
        <f t="shared" si="641"/>
        <v>0.23200000000360887</v>
      </c>
      <c r="D27965" s="419">
        <f t="shared" si="642"/>
        <v>0.11600000000180444</v>
      </c>
      <c r="H27965" s="406"/>
      <c r="J27965" s="82">
        <v>11</v>
      </c>
      <c r="K27965" s="391">
        <v>1</v>
      </c>
    </row>
    <row r="27966" spans="1:12" x14ac:dyDescent="0.3">
      <c r="A27966" s="341">
        <v>44198.87708327546</v>
      </c>
      <c r="B27966" s="318">
        <v>42614.288999999997</v>
      </c>
      <c r="C27966" s="318">
        <f t="shared" si="641"/>
        <v>0.22599999999511056</v>
      </c>
      <c r="D27966" s="419">
        <f t="shared" si="642"/>
        <v>0.11299999999755528</v>
      </c>
      <c r="H27966" s="406"/>
      <c r="J27966" s="82">
        <v>12</v>
      </c>
      <c r="K27966" s="319">
        <v>2</v>
      </c>
    </row>
    <row r="27967" spans="1:12" x14ac:dyDescent="0.3">
      <c r="A27967" s="341">
        <v>44198.918749942131</v>
      </c>
      <c r="B27967" s="318">
        <v>42614.510999999999</v>
      </c>
      <c r="C27967" s="318">
        <f t="shared" si="641"/>
        <v>0.22200000000157161</v>
      </c>
      <c r="D27967" s="419">
        <f t="shared" si="642"/>
        <v>0.1110000000007858</v>
      </c>
      <c r="H27967" s="406"/>
      <c r="J27967" s="82">
        <v>13</v>
      </c>
      <c r="K27967" s="320">
        <v>3</v>
      </c>
    </row>
    <row r="27968" spans="1:12" x14ac:dyDescent="0.3">
      <c r="A27968" s="341">
        <v>44198.960416608796</v>
      </c>
      <c r="B27968" s="318">
        <v>42614.73</v>
      </c>
      <c r="C27968" s="318">
        <f t="shared" si="641"/>
        <v>0.21900000000459841</v>
      </c>
      <c r="D27968" s="419">
        <f t="shared" si="642"/>
        <v>0.1095000000022992</v>
      </c>
      <c r="E27968" s="336">
        <f>SUM(C27954:C27968)*7.4805194805</f>
        <v>23.578597402549935</v>
      </c>
      <c r="F27968" s="324">
        <f>AVERAGE(D27954:D27968)</f>
        <v>0.11257142857149509</v>
      </c>
      <c r="G27968" s="324">
        <f>_xlfn.STDEV.S(D27954:D27968)</f>
        <v>2.8274556577961426E-3</v>
      </c>
      <c r="H27968" s="406"/>
      <c r="J27968" s="82">
        <v>14</v>
      </c>
      <c r="K27968" s="321">
        <v>4</v>
      </c>
    </row>
    <row r="27969" spans="1:11" x14ac:dyDescent="0.3">
      <c r="A27969" s="341">
        <v>44199.00208327546</v>
      </c>
      <c r="B27969" s="318">
        <v>42614.962</v>
      </c>
      <c r="C27969" s="318">
        <f t="shared" si="641"/>
        <v>0.23199999999633292</v>
      </c>
      <c r="D27969" s="419">
        <f t="shared" si="642"/>
        <v>0.11599999999816646</v>
      </c>
      <c r="H27969" s="406"/>
      <c r="J27969" s="82">
        <v>15</v>
      </c>
      <c r="K27969" s="391">
        <v>1</v>
      </c>
    </row>
    <row r="27970" spans="1:11" x14ac:dyDescent="0.3">
      <c r="A27970" s="341">
        <v>44199.043749942131</v>
      </c>
      <c r="B27970" s="318">
        <v>42615.192999999999</v>
      </c>
      <c r="C27970" s="318">
        <f t="shared" si="641"/>
        <v>0.23099999999976717</v>
      </c>
      <c r="D27970" s="419">
        <f t="shared" si="642"/>
        <v>0.11549999999988358</v>
      </c>
      <c r="H27970" s="406"/>
      <c r="J27970" s="82">
        <v>16</v>
      </c>
      <c r="K27970" s="319">
        <v>2</v>
      </c>
    </row>
    <row r="27971" spans="1:11" x14ac:dyDescent="0.3">
      <c r="A27971" s="341">
        <v>44199.085416608796</v>
      </c>
      <c r="B27971" s="318">
        <v>42615.421999999999</v>
      </c>
      <c r="C27971" s="318">
        <f t="shared" si="641"/>
        <v>0.22899999999935972</v>
      </c>
      <c r="D27971" s="419">
        <f t="shared" si="642"/>
        <v>0.11449999999967986</v>
      </c>
      <c r="H27971" s="406"/>
      <c r="J27971" s="82">
        <v>17</v>
      </c>
      <c r="K27971" s="320">
        <v>3</v>
      </c>
    </row>
    <row r="27972" spans="1:11" x14ac:dyDescent="0.3">
      <c r="A27972" s="341">
        <v>44199.12708327546</v>
      </c>
      <c r="B27972" s="318">
        <v>42615.648999999998</v>
      </c>
      <c r="C27972" s="318">
        <f t="shared" si="641"/>
        <v>0.22699999999895226</v>
      </c>
      <c r="D27972" s="419">
        <f t="shared" si="642"/>
        <v>0.11349999999947613</v>
      </c>
      <c r="H27972" s="406"/>
      <c r="J27972" s="82">
        <v>18</v>
      </c>
      <c r="K27972" s="321">
        <v>4</v>
      </c>
    </row>
    <row r="27973" spans="1:11" x14ac:dyDescent="0.3">
      <c r="A27973" s="341">
        <v>44199.168749942131</v>
      </c>
      <c r="B27973" s="318">
        <v>42615.881000000001</v>
      </c>
      <c r="C27973" s="318">
        <f t="shared" si="641"/>
        <v>0.23200000000360887</v>
      </c>
      <c r="D27973" s="419">
        <f t="shared" si="642"/>
        <v>0.11600000000180444</v>
      </c>
      <c r="H27973" s="406"/>
      <c r="J27973" s="82">
        <v>19</v>
      </c>
      <c r="K27973" s="391">
        <v>1</v>
      </c>
    </row>
    <row r="27974" spans="1:11" x14ac:dyDescent="0.3">
      <c r="A27974" s="341">
        <v>44199.210416608796</v>
      </c>
      <c r="B27974" s="318">
        <v>42616.118000000002</v>
      </c>
      <c r="C27974" s="318">
        <f t="shared" si="641"/>
        <v>0.23700000000098953</v>
      </c>
      <c r="D27974" s="419">
        <f t="shared" si="642"/>
        <v>0.11850000000049477</v>
      </c>
      <c r="H27974" s="406"/>
      <c r="J27974" s="82">
        <v>20</v>
      </c>
      <c r="K27974" s="319">
        <v>2</v>
      </c>
    </row>
    <row r="27975" spans="1:11" x14ac:dyDescent="0.3">
      <c r="A27975" s="341">
        <v>44199.25208327546</v>
      </c>
      <c r="B27975" s="318">
        <v>42616.351000000002</v>
      </c>
      <c r="C27975" s="318">
        <f t="shared" si="641"/>
        <v>0.23300000000017462</v>
      </c>
      <c r="D27975" s="419">
        <f t="shared" si="642"/>
        <v>0.11650000000008731</v>
      </c>
      <c r="H27975" s="406"/>
      <c r="J27975" s="82">
        <v>21</v>
      </c>
      <c r="K27975" s="320">
        <v>3</v>
      </c>
    </row>
    <row r="27976" spans="1:11" x14ac:dyDescent="0.3">
      <c r="A27976" s="341">
        <v>44199.293749942131</v>
      </c>
      <c r="B27976" s="318">
        <v>42616.580999999998</v>
      </c>
      <c r="C27976" s="318">
        <f t="shared" si="641"/>
        <v>0.22999999999592546</v>
      </c>
      <c r="D27976" s="419">
        <f t="shared" si="642"/>
        <v>0.11499999999796273</v>
      </c>
      <c r="H27976" s="406"/>
      <c r="J27976" s="82">
        <v>22</v>
      </c>
      <c r="K27976" s="321">
        <v>4</v>
      </c>
    </row>
    <row r="27977" spans="1:11" x14ac:dyDescent="0.3">
      <c r="A27977" s="341">
        <v>44199.335416608796</v>
      </c>
      <c r="B27977" s="318">
        <v>42616.811000000002</v>
      </c>
      <c r="C27977" s="318">
        <f t="shared" si="641"/>
        <v>0.23000000000320142</v>
      </c>
      <c r="D27977" s="419">
        <f t="shared" si="642"/>
        <v>0.11500000000160071</v>
      </c>
      <c r="H27977" s="406"/>
      <c r="J27977" s="82">
        <v>23</v>
      </c>
      <c r="K27977" s="391">
        <v>1</v>
      </c>
    </row>
    <row r="27978" spans="1:11" x14ac:dyDescent="0.3">
      <c r="A27978" s="341">
        <v>44199.37708327546</v>
      </c>
      <c r="B27978" s="318">
        <v>42617.042999999998</v>
      </c>
      <c r="C27978" s="318">
        <f t="shared" si="641"/>
        <v>0.23199999999633292</v>
      </c>
      <c r="D27978" s="419">
        <f t="shared" si="642"/>
        <v>0.11599999999816646</v>
      </c>
      <c r="H27978" s="406"/>
      <c r="J27978" s="82">
        <v>24</v>
      </c>
      <c r="K27978" s="319">
        <v>2</v>
      </c>
    </row>
    <row r="27979" spans="1:11" x14ac:dyDescent="0.3">
      <c r="A27979" s="341">
        <v>44199.418749942131</v>
      </c>
      <c r="B27979" s="318">
        <v>42617.275999999998</v>
      </c>
      <c r="C27979" s="318">
        <f t="shared" si="641"/>
        <v>0.23300000000017462</v>
      </c>
      <c r="D27979" s="419">
        <f t="shared" si="642"/>
        <v>0.11650000000008731</v>
      </c>
      <c r="H27979" s="406"/>
      <c r="J27979" s="82">
        <v>25</v>
      </c>
      <c r="K27979" s="320">
        <v>3</v>
      </c>
    </row>
    <row r="27980" spans="1:11" x14ac:dyDescent="0.3">
      <c r="A27980" s="341">
        <v>44199.460416608796</v>
      </c>
      <c r="B27980" s="318">
        <v>42617.502</v>
      </c>
      <c r="C27980" s="318">
        <f t="shared" si="641"/>
        <v>0.22600000000238651</v>
      </c>
      <c r="D27980" s="419">
        <f t="shared" si="642"/>
        <v>0.11300000000119326</v>
      </c>
      <c r="H27980" s="406"/>
      <c r="J27980" s="82">
        <v>26</v>
      </c>
      <c r="K27980" s="321">
        <v>4</v>
      </c>
    </row>
    <row r="27981" spans="1:11" x14ac:dyDescent="0.3">
      <c r="A27981" s="341">
        <v>44199.50208327546</v>
      </c>
      <c r="B27981" s="318">
        <v>42617.722999999998</v>
      </c>
      <c r="C27981" s="318">
        <f t="shared" si="641"/>
        <v>0.2209999999977299</v>
      </c>
      <c r="D27981" s="419">
        <f t="shared" si="642"/>
        <v>0.11049999999886495</v>
      </c>
      <c r="H27981" s="406"/>
      <c r="J27981" s="82">
        <v>27</v>
      </c>
      <c r="K27981" s="391">
        <v>1</v>
      </c>
    </row>
    <row r="27982" spans="1:11" x14ac:dyDescent="0.3">
      <c r="A27982" s="341">
        <v>44199.543749942131</v>
      </c>
      <c r="B27982" s="318">
        <v>42617.949000000001</v>
      </c>
      <c r="C27982" s="318">
        <f t="shared" si="641"/>
        <v>0.22600000000238651</v>
      </c>
      <c r="D27982" s="419">
        <f t="shared" si="642"/>
        <v>0.11300000000119326</v>
      </c>
      <c r="H27982" s="406"/>
      <c r="J27982" s="82">
        <v>28</v>
      </c>
      <c r="K27982" s="319">
        <v>2</v>
      </c>
    </row>
    <row r="27983" spans="1:11" x14ac:dyDescent="0.3">
      <c r="A27983" s="341">
        <v>44199.585416608796</v>
      </c>
      <c r="B27983" s="318">
        <v>42618.178</v>
      </c>
      <c r="C27983" s="318">
        <f t="shared" si="641"/>
        <v>0.22899999999935972</v>
      </c>
      <c r="D27983" s="419">
        <f t="shared" si="642"/>
        <v>0.11449999999967986</v>
      </c>
      <c r="H27983" s="406"/>
      <c r="J27983" s="82">
        <v>29</v>
      </c>
      <c r="K27983" s="320">
        <v>3</v>
      </c>
    </row>
    <row r="27984" spans="1:11" x14ac:dyDescent="0.3">
      <c r="A27984" s="341">
        <v>44199.62708327546</v>
      </c>
      <c r="B27984" s="318">
        <v>42618.402000000002</v>
      </c>
      <c r="C27984" s="318">
        <f t="shared" si="641"/>
        <v>0.22400000000197906</v>
      </c>
      <c r="D27984" s="419">
        <f t="shared" si="642"/>
        <v>0.11200000000098953</v>
      </c>
      <c r="H27984" s="406"/>
      <c r="J27984" s="82">
        <v>30</v>
      </c>
      <c r="K27984" s="321">
        <v>4</v>
      </c>
    </row>
    <row r="27985" spans="1:11" x14ac:dyDescent="0.3">
      <c r="A27985" s="341">
        <v>44199.668749942131</v>
      </c>
      <c r="B27985" s="318">
        <v>42618.625</v>
      </c>
      <c r="C27985" s="318">
        <f t="shared" si="641"/>
        <v>0.22299999999813735</v>
      </c>
      <c r="D27985" s="419">
        <f t="shared" si="642"/>
        <v>0.11149999999906868</v>
      </c>
      <c r="H27985" s="406"/>
      <c r="J27985" s="82">
        <v>31</v>
      </c>
      <c r="K27985" s="391">
        <v>1</v>
      </c>
    </row>
    <row r="27986" spans="1:11" x14ac:dyDescent="0.3">
      <c r="A27986" s="341">
        <v>44199.710416608796</v>
      </c>
      <c r="B27986" s="318">
        <v>42618.838000000003</v>
      </c>
      <c r="C27986" s="318">
        <f t="shared" si="641"/>
        <v>0.21300000000337604</v>
      </c>
      <c r="D27986" s="419">
        <f t="shared" si="642"/>
        <v>0.10650000000168802</v>
      </c>
      <c r="H27986" s="406"/>
      <c r="J27986" s="82">
        <v>32</v>
      </c>
      <c r="K27986" s="319">
        <v>2</v>
      </c>
    </row>
    <row r="27987" spans="1:11" x14ac:dyDescent="0.3">
      <c r="A27987" s="341">
        <v>44199.75208327546</v>
      </c>
      <c r="B27987" s="318">
        <v>42619.061000000002</v>
      </c>
      <c r="C27987" s="318">
        <f t="shared" si="641"/>
        <v>0.22299999999813735</v>
      </c>
      <c r="D27987" s="419">
        <f t="shared" si="642"/>
        <v>0.11149999999906868</v>
      </c>
      <c r="H27987" s="406"/>
      <c r="J27987" s="82">
        <v>33</v>
      </c>
      <c r="K27987" s="320">
        <v>3</v>
      </c>
    </row>
    <row r="27988" spans="1:11" x14ac:dyDescent="0.3">
      <c r="A27988" s="341">
        <v>44199.793749942131</v>
      </c>
      <c r="B27988" s="318">
        <v>42619.288</v>
      </c>
      <c r="C27988" s="318">
        <f t="shared" si="641"/>
        <v>0.22699999999895226</v>
      </c>
      <c r="D27988" s="419">
        <f t="shared" si="642"/>
        <v>0.11349999999947613</v>
      </c>
      <c r="H27988" s="406"/>
      <c r="J27988" s="82">
        <v>34</v>
      </c>
      <c r="K27988" s="321">
        <v>4</v>
      </c>
    </row>
    <row r="27989" spans="1:11" x14ac:dyDescent="0.3">
      <c r="A27989" s="341">
        <v>44199.835416608796</v>
      </c>
      <c r="B27989" s="318">
        <v>42619.510999999999</v>
      </c>
      <c r="C27989" s="318">
        <f t="shared" si="641"/>
        <v>0.22299999999813735</v>
      </c>
      <c r="D27989" s="419">
        <f t="shared" si="642"/>
        <v>0.11149999999906868</v>
      </c>
      <c r="H27989" s="406"/>
      <c r="J27989" s="82">
        <v>35</v>
      </c>
      <c r="K27989" s="391">
        <v>1</v>
      </c>
    </row>
    <row r="27990" spans="1:11" x14ac:dyDescent="0.3">
      <c r="A27990" s="341">
        <v>44199.87708327546</v>
      </c>
      <c r="B27990" s="318">
        <v>42619.718999999997</v>
      </c>
      <c r="C27990" s="318">
        <f t="shared" si="641"/>
        <v>0.20799999999871943</v>
      </c>
      <c r="D27990" s="419">
        <f t="shared" si="642"/>
        <v>0.10399999999935972</v>
      </c>
      <c r="H27990" s="406"/>
      <c r="J27990" s="82">
        <v>36</v>
      </c>
      <c r="K27990" s="319">
        <v>2</v>
      </c>
    </row>
    <row r="27991" spans="1:11" x14ac:dyDescent="0.3">
      <c r="A27991" s="341">
        <v>44199.918749942131</v>
      </c>
      <c r="B27991" s="318">
        <v>42619.94</v>
      </c>
      <c r="C27991" s="318">
        <f t="shared" si="641"/>
        <v>0.22100000000500586</v>
      </c>
      <c r="D27991" s="419">
        <f t="shared" si="642"/>
        <v>0.11050000000250293</v>
      </c>
      <c r="H27991" s="406"/>
      <c r="J27991" s="82">
        <v>37</v>
      </c>
      <c r="K27991" s="320">
        <v>3</v>
      </c>
    </row>
    <row r="27992" spans="1:11" x14ac:dyDescent="0.3">
      <c r="A27992" s="341">
        <v>44199.960416608796</v>
      </c>
      <c r="B27992" s="318">
        <v>42620.171000000002</v>
      </c>
      <c r="C27992" s="318">
        <f t="shared" si="641"/>
        <v>0.23099999999976717</v>
      </c>
      <c r="D27992" s="419">
        <f t="shared" si="642"/>
        <v>0.11549999999988358</v>
      </c>
      <c r="E27992" s="336">
        <f>SUM(C27969:C27992)*7.4805194805</f>
        <v>40.701506493392223</v>
      </c>
      <c r="F27992" s="324">
        <f>AVERAGE(D27969:D27992)</f>
        <v>0.11335416666664362</v>
      </c>
      <c r="G27992" s="324">
        <f>_xlfn.STDEV.S(D27969:D27992)</f>
        <v>3.2819637766095711E-3</v>
      </c>
      <c r="H27992" s="404"/>
      <c r="I27992" s="344">
        <f>AVERAGE(D27869:D27992)</f>
        <v>0.11392561983470954</v>
      </c>
      <c r="J27992" s="82">
        <v>38</v>
      </c>
      <c r="K27992" s="321">
        <v>4</v>
      </c>
    </row>
    <row r="27993" spans="1:11" x14ac:dyDescent="0.3">
      <c r="A27993" s="341">
        <v>44200.00208327546</v>
      </c>
      <c r="B27993" s="318">
        <v>42620.392</v>
      </c>
      <c r="C27993" s="318">
        <f t="shared" si="641"/>
        <v>0.2209999999977299</v>
      </c>
      <c r="D27993" s="419">
        <f t="shared" si="642"/>
        <v>0.11049999999886495</v>
      </c>
      <c r="H27993" s="406"/>
      <c r="J27993" s="82">
        <v>39</v>
      </c>
      <c r="K27993" s="391">
        <v>1</v>
      </c>
    </row>
    <row r="27994" spans="1:11" x14ac:dyDescent="0.3">
      <c r="A27994" s="341">
        <v>44200.043749942131</v>
      </c>
      <c r="B27994" s="318">
        <v>42620.601999999999</v>
      </c>
      <c r="C27994" s="318">
        <f t="shared" si="641"/>
        <v>0.20999999999912689</v>
      </c>
      <c r="D27994" s="419">
        <f t="shared" si="642"/>
        <v>0.10499999999956344</v>
      </c>
      <c r="H27994" s="406"/>
      <c r="J27994" s="82">
        <v>40</v>
      </c>
      <c r="K27994" s="319">
        <v>2</v>
      </c>
    </row>
    <row r="27995" spans="1:11" x14ac:dyDescent="0.3">
      <c r="A27995" s="341">
        <v>44200.085416608796</v>
      </c>
      <c r="B27995" s="318">
        <v>42620.822999999997</v>
      </c>
      <c r="C27995" s="318">
        <f t="shared" si="641"/>
        <v>0.2209999999977299</v>
      </c>
      <c r="D27995" s="419">
        <f t="shared" si="642"/>
        <v>0.11049999999886495</v>
      </c>
      <c r="H27995" s="406"/>
      <c r="J27995" s="82">
        <v>41</v>
      </c>
      <c r="K27995" s="320">
        <v>3</v>
      </c>
    </row>
    <row r="27996" spans="1:11" x14ac:dyDescent="0.3">
      <c r="A27996" s="341">
        <v>44200.12708327546</v>
      </c>
      <c r="B27996" s="318">
        <v>42621.06</v>
      </c>
      <c r="C27996" s="318">
        <f t="shared" si="641"/>
        <v>0.23700000000098953</v>
      </c>
      <c r="D27996" s="419">
        <f t="shared" si="642"/>
        <v>0.11850000000049477</v>
      </c>
      <c r="H27996" s="406"/>
      <c r="J27996" s="82">
        <v>42</v>
      </c>
      <c r="K27996" s="321">
        <v>4</v>
      </c>
    </row>
    <row r="27997" spans="1:11" x14ac:dyDescent="0.3">
      <c r="A27997" s="341">
        <v>44200.168749942131</v>
      </c>
      <c r="B27997" s="318">
        <v>42621.29</v>
      </c>
      <c r="C27997" s="318">
        <f t="shared" si="641"/>
        <v>0.23000000000320142</v>
      </c>
      <c r="D27997" s="419">
        <f t="shared" si="642"/>
        <v>0.11500000000160071</v>
      </c>
      <c r="H27997" s="406"/>
      <c r="J27997" s="82">
        <v>43</v>
      </c>
      <c r="K27997" s="391">
        <v>1</v>
      </c>
    </row>
    <row r="27998" spans="1:11" x14ac:dyDescent="0.3">
      <c r="A27998" s="341">
        <v>44200.210416608796</v>
      </c>
      <c r="B27998" s="318">
        <v>42621.510999999999</v>
      </c>
      <c r="C27998" s="318">
        <f t="shared" si="641"/>
        <v>0.2209999999977299</v>
      </c>
      <c r="D27998" s="419">
        <f t="shared" si="642"/>
        <v>0.11049999999886495</v>
      </c>
      <c r="H27998" s="406"/>
      <c r="J27998" s="82">
        <v>44</v>
      </c>
      <c r="K27998" s="319">
        <v>2</v>
      </c>
    </row>
    <row r="27999" spans="1:11" x14ac:dyDescent="0.3">
      <c r="A27999" s="341">
        <v>44200.25208327546</v>
      </c>
      <c r="B27999" s="318">
        <v>42621.737999999998</v>
      </c>
      <c r="C27999" s="318">
        <f t="shared" si="641"/>
        <v>0.22699999999895226</v>
      </c>
      <c r="D27999" s="419">
        <f t="shared" si="642"/>
        <v>0.11349999999947613</v>
      </c>
      <c r="H27999" s="406"/>
      <c r="J27999" s="82">
        <v>45</v>
      </c>
      <c r="K27999" s="320">
        <v>3</v>
      </c>
    </row>
    <row r="28000" spans="1:11" x14ac:dyDescent="0.3">
      <c r="A28000" s="341">
        <v>44200.293749942131</v>
      </c>
      <c r="B28000" s="318">
        <v>42621.970999999998</v>
      </c>
      <c r="C28000" s="318">
        <f t="shared" si="641"/>
        <v>0.23300000000017462</v>
      </c>
      <c r="D28000" s="419">
        <f t="shared" si="642"/>
        <v>0.11650000000008731</v>
      </c>
      <c r="H28000" s="406"/>
      <c r="J28000" s="82">
        <v>46</v>
      </c>
      <c r="K28000" s="321">
        <v>4</v>
      </c>
    </row>
    <row r="28001" spans="1:12" x14ac:dyDescent="0.3">
      <c r="A28001" s="341">
        <v>44200.335416608796</v>
      </c>
      <c r="B28001" s="318">
        <v>42622.207999999999</v>
      </c>
      <c r="C28001" s="318">
        <f t="shared" si="641"/>
        <v>0.23700000000098953</v>
      </c>
      <c r="D28001" s="419">
        <f t="shared" si="642"/>
        <v>0.11850000000049477</v>
      </c>
      <c r="H28001" s="406"/>
      <c r="J28001" s="82">
        <v>47</v>
      </c>
      <c r="K28001" s="391">
        <v>1</v>
      </c>
    </row>
    <row r="28002" spans="1:12" x14ac:dyDescent="0.3">
      <c r="A28002" s="341">
        <v>44200.37708327546</v>
      </c>
      <c r="B28002" s="318">
        <v>42622.43</v>
      </c>
      <c r="C28002" s="318">
        <f t="shared" si="641"/>
        <v>0.22200000000157161</v>
      </c>
      <c r="D28002" s="419">
        <f t="shared" si="642"/>
        <v>0.1110000000007858</v>
      </c>
      <c r="H28002" s="406"/>
      <c r="J28002" s="82">
        <v>48</v>
      </c>
      <c r="K28002" s="319">
        <v>2</v>
      </c>
    </row>
    <row r="28003" spans="1:12" x14ac:dyDescent="0.3">
      <c r="A28003" s="341">
        <v>44200.418749942131</v>
      </c>
      <c r="B28003" s="318">
        <v>42622.66</v>
      </c>
      <c r="C28003" s="318">
        <f t="shared" si="641"/>
        <v>0.23000000000320142</v>
      </c>
      <c r="D28003" s="419">
        <f t="shared" si="642"/>
        <v>0.11500000000160071</v>
      </c>
      <c r="H28003" s="406"/>
      <c r="J28003" s="82">
        <v>49</v>
      </c>
      <c r="K28003" s="320">
        <v>3</v>
      </c>
    </row>
    <row r="28004" spans="1:12" x14ac:dyDescent="0.3">
      <c r="A28004" s="341">
        <v>44200.460416608796</v>
      </c>
      <c r="B28004" s="318">
        <v>42622.889000000003</v>
      </c>
      <c r="C28004" s="318">
        <f t="shared" si="641"/>
        <v>0.22899999999935972</v>
      </c>
      <c r="D28004" s="419">
        <f t="shared" si="642"/>
        <v>0.11449999999967986</v>
      </c>
      <c r="H28004" s="406"/>
      <c r="J28004" s="82">
        <v>50</v>
      </c>
      <c r="K28004" s="321">
        <v>4</v>
      </c>
    </row>
    <row r="28005" spans="1:12" x14ac:dyDescent="0.3">
      <c r="A28005" s="341">
        <v>44200.477777777778</v>
      </c>
      <c r="B28005" s="318">
        <v>42623.582000000002</v>
      </c>
      <c r="C28005" s="318"/>
      <c r="D28005" s="419"/>
      <c r="H28005" s="406"/>
      <c r="K28005" s="391"/>
      <c r="L28005" s="54" t="s">
        <v>423</v>
      </c>
    </row>
    <row r="28006" spans="1:12" x14ac:dyDescent="0.3">
      <c r="A28006" s="341">
        <v>44200.495833333334</v>
      </c>
      <c r="B28006" s="318">
        <v>42623.790999999997</v>
      </c>
      <c r="H28006" s="332"/>
      <c r="K28006" s="319"/>
      <c r="L28006" s="54" t="s">
        <v>406</v>
      </c>
    </row>
    <row r="28007" spans="1:12" x14ac:dyDescent="0.3">
      <c r="A28007" s="341">
        <v>44200.504861111112</v>
      </c>
      <c r="B28007" s="318">
        <v>42624.021000000001</v>
      </c>
      <c r="H28007" s="332"/>
      <c r="J28007" s="82">
        <v>1</v>
      </c>
      <c r="K28007" s="321">
        <v>4</v>
      </c>
      <c r="L28007" s="54" t="s">
        <v>313</v>
      </c>
    </row>
    <row r="28008" spans="1:12" x14ac:dyDescent="0.3">
      <c r="A28008" s="341">
        <v>44200.546527777777</v>
      </c>
      <c r="B28008" s="318">
        <v>42624.25</v>
      </c>
      <c r="C28008" s="318">
        <f t="shared" ref="C28008:C28093" si="643">B28008-B28007</f>
        <v>0.22899999999935972</v>
      </c>
      <c r="D28008" s="419">
        <f t="shared" ref="D28008:D28093" si="644">C28008/2</f>
        <v>0.11449999999967986</v>
      </c>
      <c r="H28008" s="406"/>
      <c r="J28008" s="82">
        <v>2</v>
      </c>
      <c r="K28008" s="391">
        <v>1</v>
      </c>
    </row>
    <row r="28009" spans="1:12" x14ac:dyDescent="0.3">
      <c r="A28009" s="341">
        <v>44200.574305555558</v>
      </c>
      <c r="B28009" s="318">
        <v>42624.502999999997</v>
      </c>
      <c r="H28009" s="332"/>
      <c r="K28009" s="391"/>
      <c r="L28009" s="54" t="s">
        <v>309</v>
      </c>
    </row>
    <row r="28010" spans="1:12" x14ac:dyDescent="0.3">
      <c r="A28010" s="341">
        <v>44200.586805555555</v>
      </c>
      <c r="B28010" s="318">
        <v>42624.728000000003</v>
      </c>
      <c r="C28010" s="318">
        <f t="shared" si="643"/>
        <v>0.22500000000582077</v>
      </c>
      <c r="D28010" s="419">
        <f t="shared" si="644"/>
        <v>0.11250000000291038</v>
      </c>
      <c r="H28010" s="406"/>
      <c r="J28010" s="82">
        <v>1</v>
      </c>
      <c r="K28010" s="320">
        <v>3</v>
      </c>
      <c r="L28010" s="54" t="s">
        <v>313</v>
      </c>
    </row>
    <row r="28011" spans="1:12" x14ac:dyDescent="0.3">
      <c r="A28011" s="341">
        <v>44200.623611111114</v>
      </c>
      <c r="B28011" s="318">
        <v>42624.841</v>
      </c>
      <c r="H28011" s="332"/>
      <c r="K28011" s="320"/>
      <c r="L28011" s="54" t="s">
        <v>406</v>
      </c>
    </row>
    <row r="28012" spans="1:12" x14ac:dyDescent="0.3">
      <c r="A28012" s="341">
        <v>44200.628472222219</v>
      </c>
      <c r="B28012" s="318">
        <v>42625.169000000002</v>
      </c>
      <c r="C28012" s="318"/>
      <c r="D28012" s="419"/>
      <c r="H28012" s="406"/>
      <c r="J28012" s="82">
        <v>1</v>
      </c>
      <c r="K28012" s="321">
        <v>4</v>
      </c>
      <c r="L28012" s="54" t="s">
        <v>424</v>
      </c>
    </row>
    <row r="28013" spans="1:12" x14ac:dyDescent="0.3">
      <c r="A28013" s="341">
        <v>44200.670138888891</v>
      </c>
      <c r="B28013" s="318">
        <v>42625.398999999998</v>
      </c>
      <c r="C28013" s="318">
        <f t="shared" si="643"/>
        <v>0.22999999999592546</v>
      </c>
      <c r="D28013" s="419">
        <f t="shared" si="644"/>
        <v>0.11499999999796273</v>
      </c>
      <c r="H28013" s="406"/>
      <c r="J28013" s="82">
        <v>2</v>
      </c>
      <c r="K28013" s="391">
        <v>1</v>
      </c>
    </row>
    <row r="28014" spans="1:12" x14ac:dyDescent="0.3">
      <c r="A28014" s="341">
        <v>44200.711805555555</v>
      </c>
      <c r="B28014" s="318">
        <v>42625.620999999999</v>
      </c>
      <c r="C28014" s="318">
        <f t="shared" si="643"/>
        <v>0.22200000000157161</v>
      </c>
      <c r="D28014" s="419">
        <f t="shared" si="644"/>
        <v>0.1110000000007858</v>
      </c>
      <c r="H28014" s="406"/>
      <c r="J28014" s="82">
        <v>3</v>
      </c>
      <c r="K28014" s="319">
        <v>2</v>
      </c>
    </row>
    <row r="28015" spans="1:12" x14ac:dyDescent="0.3">
      <c r="A28015" s="341">
        <v>44200.753472164353</v>
      </c>
      <c r="B28015" s="318">
        <v>42625.841</v>
      </c>
      <c r="C28015" s="318">
        <f t="shared" si="643"/>
        <v>0.22000000000116415</v>
      </c>
      <c r="D28015" s="419">
        <f t="shared" si="644"/>
        <v>0.11000000000058208</v>
      </c>
      <c r="H28015" s="406"/>
      <c r="J28015" s="82">
        <v>4</v>
      </c>
      <c r="K28015" s="320">
        <v>3</v>
      </c>
    </row>
    <row r="28016" spans="1:12" x14ac:dyDescent="0.3">
      <c r="A28016" s="341">
        <v>44200.795138831018</v>
      </c>
      <c r="B28016" s="318">
        <v>42626.071000000004</v>
      </c>
      <c r="C28016" s="318">
        <f t="shared" si="643"/>
        <v>0.23000000000320142</v>
      </c>
      <c r="D28016" s="419">
        <f t="shared" si="644"/>
        <v>0.11500000000160071</v>
      </c>
      <c r="H28016" s="406"/>
      <c r="J28016" s="82">
        <v>5</v>
      </c>
      <c r="K28016" s="321">
        <v>4</v>
      </c>
    </row>
    <row r="28017" spans="1:11" x14ac:dyDescent="0.3">
      <c r="A28017" s="341">
        <v>44200.836805497682</v>
      </c>
      <c r="B28017" s="318">
        <v>42626.298000000003</v>
      </c>
      <c r="C28017" s="318">
        <f t="shared" si="643"/>
        <v>0.22699999999895226</v>
      </c>
      <c r="D28017" s="419">
        <f t="shared" si="644"/>
        <v>0.11349999999947613</v>
      </c>
      <c r="H28017" s="406"/>
      <c r="J28017" s="82">
        <v>6</v>
      </c>
      <c r="K28017" s="391">
        <v>1</v>
      </c>
    </row>
    <row r="28018" spans="1:11" x14ac:dyDescent="0.3">
      <c r="A28018" s="341">
        <v>44200.878472164353</v>
      </c>
      <c r="B28018" s="318">
        <v>42626.514999999999</v>
      </c>
      <c r="C28018" s="318">
        <f t="shared" si="643"/>
        <v>0.21699999999691499</v>
      </c>
      <c r="D28018" s="419">
        <f t="shared" si="644"/>
        <v>0.1084999999984575</v>
      </c>
      <c r="H28018" s="406"/>
      <c r="J28018" s="82">
        <v>7</v>
      </c>
      <c r="K28018" s="319">
        <v>2</v>
      </c>
    </row>
    <row r="28019" spans="1:11" x14ac:dyDescent="0.3">
      <c r="A28019" s="341">
        <v>44200.920138831018</v>
      </c>
      <c r="B28019" s="318">
        <v>42626.73</v>
      </c>
      <c r="C28019" s="318">
        <f t="shared" si="643"/>
        <v>0.2150000000037835</v>
      </c>
      <c r="D28019" s="419">
        <f t="shared" si="644"/>
        <v>0.10750000000189175</v>
      </c>
      <c r="H28019" s="406"/>
      <c r="J28019" s="82">
        <v>8</v>
      </c>
      <c r="K28019" s="320">
        <v>3</v>
      </c>
    </row>
    <row r="28020" spans="1:11" x14ac:dyDescent="0.3">
      <c r="A28020" s="341">
        <v>44200.961805497682</v>
      </c>
      <c r="B28020" s="318">
        <v>42626.957000000002</v>
      </c>
      <c r="C28020" s="318">
        <f t="shared" si="643"/>
        <v>0.22699999999895226</v>
      </c>
      <c r="D28020" s="419">
        <f t="shared" si="644"/>
        <v>0.11349999999947613</v>
      </c>
      <c r="E28020" s="336">
        <f>SUM(C27993:C28020)*7.4805194805</f>
        <v>37.103376623327897</v>
      </c>
      <c r="F28020" s="324">
        <f>AVERAGE(D27993:D28020)</f>
        <v>0.11272727272741824</v>
      </c>
      <c r="G28020" s="324">
        <f>_xlfn.STDEV.S(D27993:D28020)</f>
        <v>3.400725667579678E-3</v>
      </c>
      <c r="H28020" s="406"/>
      <c r="J28020" s="82">
        <v>9</v>
      </c>
      <c r="K28020" s="321">
        <v>4</v>
      </c>
    </row>
    <row r="28021" spans="1:11" x14ac:dyDescent="0.3">
      <c r="A28021" s="341">
        <v>44201.003472164353</v>
      </c>
      <c r="B28021" s="318">
        <v>42627.188999999998</v>
      </c>
      <c r="C28021" s="318">
        <f t="shared" si="643"/>
        <v>0.23199999999633292</v>
      </c>
      <c r="D28021" s="419">
        <f t="shared" si="644"/>
        <v>0.11599999999816646</v>
      </c>
      <c r="H28021" s="406"/>
      <c r="J28021" s="82">
        <v>10</v>
      </c>
      <c r="K28021" s="391">
        <v>1</v>
      </c>
    </row>
    <row r="28022" spans="1:11" x14ac:dyDescent="0.3">
      <c r="A28022" s="341">
        <v>44201.045138831018</v>
      </c>
      <c r="B28022" s="318">
        <v>42627.41</v>
      </c>
      <c r="C28022" s="318">
        <f t="shared" si="643"/>
        <v>0.22100000000500586</v>
      </c>
      <c r="D28022" s="419">
        <f t="shared" si="644"/>
        <v>0.11050000000250293</v>
      </c>
      <c r="H28022" s="406"/>
      <c r="J28022" s="82">
        <v>11</v>
      </c>
      <c r="K28022" s="319">
        <v>2</v>
      </c>
    </row>
    <row r="28023" spans="1:11" x14ac:dyDescent="0.3">
      <c r="A28023" s="341">
        <v>44201.086805497682</v>
      </c>
      <c r="B28023" s="318">
        <v>42627.631000000001</v>
      </c>
      <c r="C28023" s="318">
        <f t="shared" si="643"/>
        <v>0.2209999999977299</v>
      </c>
      <c r="D28023" s="419">
        <f t="shared" si="644"/>
        <v>0.11049999999886495</v>
      </c>
      <c r="H28023" s="406"/>
      <c r="J28023" s="82">
        <v>12</v>
      </c>
      <c r="K28023" s="320">
        <v>3</v>
      </c>
    </row>
    <row r="28024" spans="1:11" x14ac:dyDescent="0.3">
      <c r="A28024" s="341">
        <v>44201.128472164353</v>
      </c>
      <c r="B28024" s="318">
        <v>42627.858999999997</v>
      </c>
      <c r="C28024" s="318">
        <f t="shared" si="643"/>
        <v>0.22799999999551801</v>
      </c>
      <c r="D28024" s="419">
        <f t="shared" si="644"/>
        <v>0.11399999999775901</v>
      </c>
      <c r="H28024" s="406"/>
      <c r="J28024" s="82">
        <v>13</v>
      </c>
      <c r="K28024" s="321">
        <v>4</v>
      </c>
    </row>
    <row r="28025" spans="1:11" x14ac:dyDescent="0.3">
      <c r="A28025" s="341">
        <v>44201.170138831018</v>
      </c>
      <c r="B28025" s="318">
        <v>42628.091999999997</v>
      </c>
      <c r="C28025" s="318">
        <f t="shared" si="643"/>
        <v>0.23300000000017462</v>
      </c>
      <c r="D28025" s="419">
        <f t="shared" si="644"/>
        <v>0.11650000000008731</v>
      </c>
      <c r="H28025" s="406"/>
      <c r="J28025" s="82">
        <v>14</v>
      </c>
      <c r="K28025" s="391">
        <v>1</v>
      </c>
    </row>
    <row r="28026" spans="1:11" x14ac:dyDescent="0.3">
      <c r="A28026" s="341">
        <v>44201.211805497682</v>
      </c>
      <c r="B28026" s="318">
        <v>42628.311999999998</v>
      </c>
      <c r="C28026" s="318">
        <f t="shared" si="643"/>
        <v>0.22000000000116415</v>
      </c>
      <c r="D28026" s="419">
        <f t="shared" si="644"/>
        <v>0.11000000000058208</v>
      </c>
      <c r="H28026" s="406"/>
      <c r="J28026" s="82">
        <v>15</v>
      </c>
      <c r="K28026" s="319">
        <v>2</v>
      </c>
    </row>
    <row r="28027" spans="1:11" x14ac:dyDescent="0.3">
      <c r="A28027" s="341">
        <v>44201.253472164353</v>
      </c>
      <c r="B28027" s="318">
        <v>42628.548000000003</v>
      </c>
      <c r="C28027" s="318">
        <f t="shared" si="643"/>
        <v>0.23600000000442378</v>
      </c>
      <c r="D28027" s="419">
        <f t="shared" si="644"/>
        <v>0.11800000000221189</v>
      </c>
      <c r="H28027" s="406"/>
      <c r="J28027" s="82">
        <v>16</v>
      </c>
      <c r="K28027" s="320">
        <v>3</v>
      </c>
    </row>
    <row r="28028" spans="1:11" x14ac:dyDescent="0.3">
      <c r="A28028" s="341">
        <v>44201.295138831018</v>
      </c>
      <c r="B28028" s="318">
        <v>42628.777999999998</v>
      </c>
      <c r="C28028" s="318">
        <f t="shared" si="643"/>
        <v>0.22999999999592546</v>
      </c>
      <c r="D28028" s="419">
        <f t="shared" si="644"/>
        <v>0.11499999999796273</v>
      </c>
      <c r="H28028" s="406"/>
      <c r="J28028" s="82">
        <v>17</v>
      </c>
      <c r="K28028" s="321">
        <v>4</v>
      </c>
    </row>
    <row r="28029" spans="1:11" x14ac:dyDescent="0.3">
      <c r="A28029" s="341">
        <v>44201.336805497682</v>
      </c>
      <c r="B28029" s="318">
        <v>42629.012000000002</v>
      </c>
      <c r="C28029" s="318">
        <f t="shared" si="643"/>
        <v>0.23400000000401633</v>
      </c>
      <c r="D28029" s="419">
        <f t="shared" si="644"/>
        <v>0.11700000000200816</v>
      </c>
      <c r="H28029" s="406"/>
      <c r="J28029" s="82">
        <v>18</v>
      </c>
      <c r="K28029" s="391">
        <v>1</v>
      </c>
    </row>
    <row r="28030" spans="1:11" x14ac:dyDescent="0.3">
      <c r="A28030" s="341">
        <v>44201.378472164353</v>
      </c>
      <c r="B28030" s="318">
        <v>42629.241000000002</v>
      </c>
      <c r="C28030" s="318">
        <f t="shared" si="643"/>
        <v>0.22899999999935972</v>
      </c>
      <c r="D28030" s="419">
        <f t="shared" si="644"/>
        <v>0.11449999999967986</v>
      </c>
      <c r="H28030" s="406"/>
      <c r="J28030" s="82">
        <v>19</v>
      </c>
      <c r="K28030" s="319">
        <v>2</v>
      </c>
    </row>
    <row r="28031" spans="1:11" x14ac:dyDescent="0.3">
      <c r="A28031" s="341">
        <v>44201.420138831018</v>
      </c>
      <c r="B28031" s="318">
        <v>42629.468999999997</v>
      </c>
      <c r="C28031" s="318">
        <f t="shared" si="643"/>
        <v>0.22799999999551801</v>
      </c>
      <c r="D28031" s="419">
        <f t="shared" si="644"/>
        <v>0.11399999999775901</v>
      </c>
      <c r="H28031" s="406"/>
      <c r="J28031" s="82">
        <v>20</v>
      </c>
      <c r="K28031" s="320">
        <v>3</v>
      </c>
    </row>
    <row r="28032" spans="1:11" x14ac:dyDescent="0.3">
      <c r="A28032" s="341">
        <v>44201.461805497682</v>
      </c>
      <c r="B28032" s="318">
        <v>42629.69</v>
      </c>
      <c r="C28032" s="318">
        <f t="shared" si="643"/>
        <v>0.22100000000500586</v>
      </c>
      <c r="D28032" s="419">
        <f t="shared" si="644"/>
        <v>0.11050000000250293</v>
      </c>
      <c r="H28032" s="406"/>
      <c r="J28032" s="82">
        <v>21</v>
      </c>
      <c r="K28032" s="321">
        <v>4</v>
      </c>
    </row>
    <row r="28033" spans="1:11" x14ac:dyDescent="0.3">
      <c r="A28033" s="341">
        <v>44201.503472164353</v>
      </c>
      <c r="B28033" s="318">
        <v>42629.917999999998</v>
      </c>
      <c r="C28033" s="318">
        <f t="shared" si="643"/>
        <v>0.22799999999551801</v>
      </c>
      <c r="D28033" s="419">
        <f t="shared" si="644"/>
        <v>0.11399999999775901</v>
      </c>
      <c r="H28033" s="406"/>
      <c r="J28033" s="82">
        <v>22</v>
      </c>
      <c r="K28033" s="391">
        <v>1</v>
      </c>
    </row>
    <row r="28034" spans="1:11" x14ac:dyDescent="0.3">
      <c r="A28034" s="341">
        <v>44201.545138831018</v>
      </c>
      <c r="B28034" s="318">
        <v>42630.15</v>
      </c>
      <c r="C28034" s="318">
        <f t="shared" si="643"/>
        <v>0.23200000000360887</v>
      </c>
      <c r="D28034" s="419">
        <f t="shared" si="644"/>
        <v>0.11600000000180444</v>
      </c>
      <c r="H28034" s="406"/>
      <c r="J28034" s="82">
        <v>23</v>
      </c>
      <c r="K28034" s="319">
        <v>2</v>
      </c>
    </row>
    <row r="28035" spans="1:11" x14ac:dyDescent="0.3">
      <c r="A28035" s="341">
        <v>44201.586805497682</v>
      </c>
      <c r="B28035" s="318">
        <v>42630.38</v>
      </c>
      <c r="C28035" s="318">
        <f t="shared" si="643"/>
        <v>0.22999999999592546</v>
      </c>
      <c r="D28035" s="419">
        <f t="shared" si="644"/>
        <v>0.11499999999796273</v>
      </c>
      <c r="H28035" s="406"/>
      <c r="J28035" s="82">
        <v>24</v>
      </c>
      <c r="K28035" s="320">
        <v>3</v>
      </c>
    </row>
    <row r="28036" spans="1:11" x14ac:dyDescent="0.3">
      <c r="A28036" s="341">
        <v>44201.628472164353</v>
      </c>
      <c r="B28036" s="318">
        <v>42630.607000000004</v>
      </c>
      <c r="C28036" s="318">
        <f t="shared" si="643"/>
        <v>0.22700000000622822</v>
      </c>
      <c r="D28036" s="419">
        <f t="shared" si="644"/>
        <v>0.11350000000311411</v>
      </c>
      <c r="H28036" s="406"/>
      <c r="J28036" s="82">
        <v>25</v>
      </c>
      <c r="K28036" s="321">
        <v>4</v>
      </c>
    </row>
    <row r="28037" spans="1:11" x14ac:dyDescent="0.3">
      <c r="A28037" s="341">
        <v>44201.670138831018</v>
      </c>
      <c r="B28037" s="318">
        <v>42630.826999999997</v>
      </c>
      <c r="C28037" s="318">
        <f t="shared" si="643"/>
        <v>0.2199999999938882</v>
      </c>
      <c r="D28037" s="419">
        <f t="shared" si="644"/>
        <v>0.1099999999969441</v>
      </c>
      <c r="H28037" s="406"/>
      <c r="J28037" s="82">
        <v>26</v>
      </c>
      <c r="K28037" s="391">
        <v>1</v>
      </c>
    </row>
    <row r="28038" spans="1:11" x14ac:dyDescent="0.3">
      <c r="A28038" s="341">
        <v>44201.711805497682</v>
      </c>
      <c r="B28038" s="318">
        <v>42631.055</v>
      </c>
      <c r="C28038" s="318">
        <f t="shared" si="643"/>
        <v>0.22800000000279397</v>
      </c>
      <c r="D28038" s="419">
        <f t="shared" si="644"/>
        <v>0.11400000000139698</v>
      </c>
      <c r="H28038" s="406"/>
      <c r="J28038" s="82">
        <v>27</v>
      </c>
      <c r="K28038" s="319">
        <v>2</v>
      </c>
    </row>
    <row r="28039" spans="1:11" x14ac:dyDescent="0.3">
      <c r="A28039" s="341">
        <v>44201.753472164353</v>
      </c>
      <c r="B28039" s="318">
        <v>42631.281999999999</v>
      </c>
      <c r="C28039" s="318">
        <f t="shared" si="643"/>
        <v>0.22699999999895226</v>
      </c>
      <c r="D28039" s="419">
        <f t="shared" si="644"/>
        <v>0.11349999999947613</v>
      </c>
      <c r="H28039" s="406"/>
      <c r="J28039" s="82">
        <v>28</v>
      </c>
      <c r="K28039" s="320">
        <v>3</v>
      </c>
    </row>
    <row r="28040" spans="1:11" x14ac:dyDescent="0.3">
      <c r="A28040" s="341">
        <v>44201.795138831018</v>
      </c>
      <c r="B28040" s="318">
        <v>42631.504999999997</v>
      </c>
      <c r="C28040" s="318">
        <f t="shared" si="643"/>
        <v>0.22299999999813735</v>
      </c>
      <c r="D28040" s="419">
        <f t="shared" si="644"/>
        <v>0.11149999999906868</v>
      </c>
      <c r="H28040" s="406"/>
      <c r="J28040" s="82">
        <v>29</v>
      </c>
      <c r="K28040" s="321">
        <v>4</v>
      </c>
    </row>
    <row r="28041" spans="1:11" x14ac:dyDescent="0.3">
      <c r="A28041" s="341">
        <v>44201.836805497682</v>
      </c>
      <c r="B28041" s="318">
        <v>42631.718000000001</v>
      </c>
      <c r="C28041" s="318">
        <f t="shared" si="643"/>
        <v>0.21300000000337604</v>
      </c>
      <c r="D28041" s="419">
        <f t="shared" si="644"/>
        <v>0.10650000000168802</v>
      </c>
      <c r="H28041" s="406"/>
      <c r="J28041" s="82">
        <v>30</v>
      </c>
      <c r="K28041" s="391">
        <v>1</v>
      </c>
    </row>
    <row r="28042" spans="1:11" x14ac:dyDescent="0.3">
      <c r="A28042" s="341">
        <v>44201.878472164353</v>
      </c>
      <c r="B28042" s="318">
        <v>42631.940999999999</v>
      </c>
      <c r="C28042" s="318">
        <f t="shared" si="643"/>
        <v>0.22299999999813735</v>
      </c>
      <c r="D28042" s="419">
        <f t="shared" si="644"/>
        <v>0.11149999999906868</v>
      </c>
      <c r="H28042" s="406"/>
      <c r="J28042" s="82">
        <v>31</v>
      </c>
      <c r="K28042" s="319">
        <v>2</v>
      </c>
    </row>
    <row r="28043" spans="1:11" x14ac:dyDescent="0.3">
      <c r="A28043" s="341">
        <v>44201.920138831018</v>
      </c>
      <c r="B28043" s="318">
        <v>42632.171999999999</v>
      </c>
      <c r="C28043" s="318">
        <f t="shared" si="643"/>
        <v>0.23099999999976717</v>
      </c>
      <c r="D28043" s="419">
        <f t="shared" si="644"/>
        <v>0.11549999999988358</v>
      </c>
      <c r="H28043" s="406"/>
      <c r="J28043" s="82">
        <v>32</v>
      </c>
      <c r="K28043" s="320">
        <v>3</v>
      </c>
    </row>
    <row r="28044" spans="1:11" x14ac:dyDescent="0.3">
      <c r="A28044" s="341">
        <v>44201.961805497682</v>
      </c>
      <c r="B28044" s="318">
        <v>42632.392999999996</v>
      </c>
      <c r="C28044" s="318">
        <f t="shared" si="643"/>
        <v>0.2209999999977299</v>
      </c>
      <c r="D28044" s="419">
        <f t="shared" si="644"/>
        <v>0.11049999999886495</v>
      </c>
      <c r="E28044" s="336">
        <f>SUM(C28021:C28044)*7.4805194805</f>
        <v>40.664103895954895</v>
      </c>
      <c r="F28044" s="324">
        <f>AVERAGE(D28021:D28044)</f>
        <v>0.11324999999987995</v>
      </c>
      <c r="G28044" s="324">
        <f>_xlfn.STDEV.S(D28021:D28044)</f>
        <v>2.801397166935028E-3</v>
      </c>
      <c r="H28044" s="406"/>
      <c r="J28044" s="82">
        <v>33</v>
      </c>
      <c r="K28044" s="321">
        <v>4</v>
      </c>
    </row>
    <row r="28045" spans="1:11" x14ac:dyDescent="0.3">
      <c r="A28045" s="341">
        <v>44202.003472164353</v>
      </c>
      <c r="B28045" s="318">
        <v>42632.608999999997</v>
      </c>
      <c r="C28045" s="318">
        <f t="shared" si="643"/>
        <v>0.21600000000034925</v>
      </c>
      <c r="D28045" s="419">
        <f t="shared" si="644"/>
        <v>0.10800000000017462</v>
      </c>
      <c r="H28045" s="406"/>
      <c r="J28045" s="82">
        <v>34</v>
      </c>
      <c r="K28045" s="391">
        <v>1</v>
      </c>
    </row>
    <row r="28046" spans="1:11" x14ac:dyDescent="0.3">
      <c r="A28046" s="341">
        <v>44202.045138831018</v>
      </c>
      <c r="B28046" s="318">
        <v>42632.828999999998</v>
      </c>
      <c r="C28046" s="318">
        <f t="shared" si="643"/>
        <v>0.22000000000116415</v>
      </c>
      <c r="D28046" s="419">
        <f t="shared" si="644"/>
        <v>0.11000000000058208</v>
      </c>
      <c r="H28046" s="406"/>
      <c r="J28046" s="82">
        <v>35</v>
      </c>
      <c r="K28046" s="319">
        <v>2</v>
      </c>
    </row>
    <row r="28047" spans="1:11" x14ac:dyDescent="0.3">
      <c r="A28047" s="341">
        <v>44202.086805497682</v>
      </c>
      <c r="B28047" s="318">
        <v>42633.061999999998</v>
      </c>
      <c r="C28047" s="318">
        <f t="shared" si="643"/>
        <v>0.23300000000017462</v>
      </c>
      <c r="D28047" s="419">
        <f t="shared" si="644"/>
        <v>0.11650000000008731</v>
      </c>
      <c r="H28047" s="406"/>
      <c r="J28047" s="82">
        <v>36</v>
      </c>
      <c r="K28047" s="320">
        <v>3</v>
      </c>
    </row>
    <row r="28048" spans="1:11" x14ac:dyDescent="0.3">
      <c r="A28048" s="341">
        <v>44202.128472164353</v>
      </c>
      <c r="B28048" s="318">
        <v>42633.29</v>
      </c>
      <c r="C28048" s="318">
        <f t="shared" si="643"/>
        <v>0.22800000000279397</v>
      </c>
      <c r="D28048" s="419">
        <f t="shared" si="644"/>
        <v>0.11400000000139698</v>
      </c>
      <c r="H28048" s="406"/>
      <c r="J28048" s="82">
        <v>37</v>
      </c>
      <c r="K28048" s="321">
        <v>4</v>
      </c>
    </row>
    <row r="28049" spans="1:11" x14ac:dyDescent="0.3">
      <c r="A28049" s="341">
        <v>44202.170138831018</v>
      </c>
      <c r="B28049" s="318">
        <v>42633.517999999996</v>
      </c>
      <c r="C28049" s="318">
        <f t="shared" si="643"/>
        <v>0.22799999999551801</v>
      </c>
      <c r="D28049" s="419">
        <f t="shared" si="644"/>
        <v>0.11399999999775901</v>
      </c>
      <c r="H28049" s="406"/>
      <c r="J28049" s="82">
        <v>38</v>
      </c>
      <c r="K28049" s="391">
        <v>1</v>
      </c>
    </row>
    <row r="28050" spans="1:11" x14ac:dyDescent="0.3">
      <c r="A28050" s="341">
        <v>44202.211805497682</v>
      </c>
      <c r="B28050" s="318">
        <v>42633.735000000001</v>
      </c>
      <c r="C28050" s="318">
        <f t="shared" si="643"/>
        <v>0.21700000000419095</v>
      </c>
      <c r="D28050" s="419">
        <f t="shared" si="644"/>
        <v>0.10850000000209548</v>
      </c>
      <c r="H28050" s="406"/>
      <c r="J28050" s="82">
        <v>39</v>
      </c>
      <c r="K28050" s="319">
        <v>2</v>
      </c>
    </row>
    <row r="28051" spans="1:11" x14ac:dyDescent="0.3">
      <c r="A28051" s="341">
        <v>44202.253472164353</v>
      </c>
      <c r="B28051" s="318">
        <v>42633.972000000002</v>
      </c>
      <c r="C28051" s="318">
        <f t="shared" si="643"/>
        <v>0.23700000000098953</v>
      </c>
      <c r="D28051" s="419">
        <f t="shared" si="644"/>
        <v>0.11850000000049477</v>
      </c>
      <c r="H28051" s="406"/>
      <c r="J28051" s="82">
        <v>40</v>
      </c>
      <c r="K28051" s="320">
        <v>3</v>
      </c>
    </row>
    <row r="28052" spans="1:11" x14ac:dyDescent="0.3">
      <c r="A28052" s="341">
        <v>44202.295138831018</v>
      </c>
      <c r="B28052" s="318">
        <v>42634.209000000003</v>
      </c>
      <c r="C28052" s="318">
        <f t="shared" si="643"/>
        <v>0.23700000000098953</v>
      </c>
      <c r="D28052" s="419">
        <f t="shared" si="644"/>
        <v>0.11850000000049477</v>
      </c>
      <c r="H28052" s="406"/>
      <c r="J28052" s="82">
        <v>41</v>
      </c>
      <c r="K28052" s="321">
        <v>4</v>
      </c>
    </row>
    <row r="28053" spans="1:11" x14ac:dyDescent="0.3">
      <c r="A28053" s="341">
        <v>44202.336805497682</v>
      </c>
      <c r="B28053" s="318">
        <v>42634.438000000002</v>
      </c>
      <c r="C28053" s="318">
        <f t="shared" si="643"/>
        <v>0.22899999999935972</v>
      </c>
      <c r="D28053" s="419">
        <f t="shared" si="644"/>
        <v>0.11449999999967986</v>
      </c>
      <c r="H28053" s="406"/>
      <c r="J28053" s="82">
        <v>42</v>
      </c>
      <c r="K28053" s="391">
        <v>1</v>
      </c>
    </row>
    <row r="28054" spans="1:11" x14ac:dyDescent="0.3">
      <c r="A28054" s="341">
        <v>44202.378472164353</v>
      </c>
      <c r="B28054" s="318">
        <v>42634.658000000003</v>
      </c>
      <c r="C28054" s="318">
        <f t="shared" si="643"/>
        <v>0.22000000000116415</v>
      </c>
      <c r="D28054" s="419">
        <f t="shared" si="644"/>
        <v>0.11000000000058208</v>
      </c>
      <c r="H28054" s="406"/>
      <c r="J28054" s="82">
        <v>43</v>
      </c>
      <c r="K28054" s="319">
        <v>2</v>
      </c>
    </row>
    <row r="28055" spans="1:11" x14ac:dyDescent="0.3">
      <c r="A28055" s="341">
        <v>44202.420138831018</v>
      </c>
      <c r="B28055" s="318">
        <v>42634.889000000003</v>
      </c>
      <c r="C28055" s="318">
        <f t="shared" si="643"/>
        <v>0.23099999999976717</v>
      </c>
      <c r="D28055" s="419">
        <f t="shared" si="644"/>
        <v>0.11549999999988358</v>
      </c>
      <c r="H28055" s="406"/>
      <c r="J28055" s="82">
        <v>44</v>
      </c>
      <c r="K28055" s="320">
        <v>3</v>
      </c>
    </row>
    <row r="28056" spans="1:11" x14ac:dyDescent="0.3">
      <c r="A28056" s="341">
        <v>44202.461805497682</v>
      </c>
      <c r="B28056" s="318">
        <v>42635.120999999999</v>
      </c>
      <c r="C28056" s="318">
        <f t="shared" si="643"/>
        <v>0.23199999999633292</v>
      </c>
      <c r="D28056" s="419">
        <f t="shared" si="644"/>
        <v>0.11599999999816646</v>
      </c>
      <c r="H28056" s="406"/>
      <c r="J28056" s="82">
        <v>45</v>
      </c>
      <c r="K28056" s="321">
        <v>4</v>
      </c>
    </row>
    <row r="28057" spans="1:11" x14ac:dyDescent="0.3">
      <c r="A28057" s="341">
        <v>44202.503472164353</v>
      </c>
      <c r="B28057" s="318">
        <v>42635.35</v>
      </c>
      <c r="C28057" s="318">
        <f t="shared" si="643"/>
        <v>0.22899999999935972</v>
      </c>
      <c r="D28057" s="419">
        <f t="shared" si="644"/>
        <v>0.11449999999967986</v>
      </c>
      <c r="H28057" s="406"/>
      <c r="J28057" s="82">
        <v>46</v>
      </c>
      <c r="K28057" s="391">
        <v>1</v>
      </c>
    </row>
    <row r="28058" spans="1:11" x14ac:dyDescent="0.3">
      <c r="A28058" s="341">
        <v>44202.545138831018</v>
      </c>
      <c r="B28058" s="318">
        <v>42635.571000000004</v>
      </c>
      <c r="C28058" s="318">
        <f t="shared" si="643"/>
        <v>0.22100000000500586</v>
      </c>
      <c r="D28058" s="419">
        <f t="shared" si="644"/>
        <v>0.11050000000250293</v>
      </c>
      <c r="H28058" s="406"/>
      <c r="J28058" s="82">
        <v>47</v>
      </c>
      <c r="K28058" s="319">
        <v>2</v>
      </c>
    </row>
    <row r="28059" spans="1:11" x14ac:dyDescent="0.3">
      <c r="A28059" s="341">
        <v>44202.586805497682</v>
      </c>
      <c r="B28059" s="318">
        <v>42635.792000000001</v>
      </c>
      <c r="C28059" s="318">
        <f t="shared" si="643"/>
        <v>0.2209999999977299</v>
      </c>
      <c r="D28059" s="419">
        <f t="shared" si="644"/>
        <v>0.11049999999886495</v>
      </c>
      <c r="H28059" s="406"/>
      <c r="J28059" s="82">
        <v>48</v>
      </c>
      <c r="K28059" s="320">
        <v>3</v>
      </c>
    </row>
    <row r="28060" spans="1:11" x14ac:dyDescent="0.3">
      <c r="A28060" s="341">
        <v>44202.628472164353</v>
      </c>
      <c r="B28060" s="318">
        <v>42636.02</v>
      </c>
      <c r="C28060" s="318">
        <f t="shared" si="643"/>
        <v>0.22799999999551801</v>
      </c>
      <c r="D28060" s="419">
        <f t="shared" si="644"/>
        <v>0.11399999999775901</v>
      </c>
      <c r="H28060" s="406"/>
      <c r="J28060" s="82">
        <v>49</v>
      </c>
      <c r="K28060" s="321">
        <v>4</v>
      </c>
    </row>
    <row r="28061" spans="1:11" x14ac:dyDescent="0.3">
      <c r="A28061" s="341">
        <v>44202.670138831018</v>
      </c>
      <c r="B28061" s="318">
        <v>42636.250999999997</v>
      </c>
      <c r="C28061" s="318">
        <f t="shared" si="643"/>
        <v>0.23099999999976717</v>
      </c>
      <c r="D28061" s="419">
        <f t="shared" si="644"/>
        <v>0.11549999999988358</v>
      </c>
      <c r="H28061" s="406"/>
      <c r="J28061" s="82">
        <v>50</v>
      </c>
      <c r="K28061" s="391">
        <v>1</v>
      </c>
    </row>
    <row r="28062" spans="1:11" x14ac:dyDescent="0.3">
      <c r="A28062" s="341">
        <v>44202.711805497682</v>
      </c>
      <c r="B28062" s="318">
        <v>42636.478999999999</v>
      </c>
      <c r="C28062" s="318">
        <f t="shared" si="643"/>
        <v>0.22800000000279397</v>
      </c>
      <c r="D28062" s="419">
        <f t="shared" si="644"/>
        <v>0.11400000000139698</v>
      </c>
      <c r="H28062" s="406"/>
      <c r="J28062" s="82">
        <v>51</v>
      </c>
      <c r="K28062" s="319">
        <v>2</v>
      </c>
    </row>
    <row r="28063" spans="1:11" x14ac:dyDescent="0.3">
      <c r="A28063" s="341">
        <v>44202.753472164353</v>
      </c>
      <c r="B28063" s="318">
        <v>42636.694000000003</v>
      </c>
      <c r="C28063" s="318">
        <f t="shared" si="643"/>
        <v>0.2150000000037835</v>
      </c>
      <c r="D28063" s="419">
        <f t="shared" si="644"/>
        <v>0.10750000000189175</v>
      </c>
      <c r="H28063" s="406"/>
      <c r="J28063" s="82">
        <v>52</v>
      </c>
      <c r="K28063" s="320">
        <v>3</v>
      </c>
    </row>
    <row r="28064" spans="1:11" x14ac:dyDescent="0.3">
      <c r="A28064" s="341">
        <v>44202.795138831018</v>
      </c>
      <c r="B28064" s="318">
        <v>42636.917999999998</v>
      </c>
      <c r="C28064" s="318">
        <f t="shared" si="643"/>
        <v>0.2239999999947031</v>
      </c>
      <c r="D28064" s="419">
        <f t="shared" si="644"/>
        <v>0.11199999999735155</v>
      </c>
      <c r="H28064" s="406"/>
      <c r="J28064" s="82">
        <v>53</v>
      </c>
      <c r="K28064" s="321">
        <v>4</v>
      </c>
    </row>
    <row r="28065" spans="1:11" x14ac:dyDescent="0.3">
      <c r="A28065" s="341">
        <v>44202.836805497682</v>
      </c>
      <c r="B28065" s="318">
        <v>42637.142</v>
      </c>
      <c r="C28065" s="318">
        <f t="shared" si="643"/>
        <v>0.22400000000197906</v>
      </c>
      <c r="D28065" s="419">
        <f t="shared" si="644"/>
        <v>0.11200000000098953</v>
      </c>
      <c r="H28065" s="406"/>
      <c r="J28065" s="82">
        <v>54</v>
      </c>
      <c r="K28065" s="391">
        <v>1</v>
      </c>
    </row>
    <row r="28066" spans="1:11" x14ac:dyDescent="0.3">
      <c r="A28066" s="341">
        <v>44202.878472164353</v>
      </c>
      <c r="B28066" s="318">
        <v>42637.368000000002</v>
      </c>
      <c r="C28066" s="318">
        <f t="shared" si="643"/>
        <v>0.22600000000238651</v>
      </c>
      <c r="D28066" s="419">
        <f t="shared" si="644"/>
        <v>0.11300000000119326</v>
      </c>
      <c r="H28066" s="406"/>
      <c r="J28066" s="82">
        <v>55</v>
      </c>
      <c r="K28066" s="319">
        <v>2</v>
      </c>
    </row>
    <row r="28067" spans="1:11" x14ac:dyDescent="0.3">
      <c r="A28067" s="341">
        <v>44202.920138831018</v>
      </c>
      <c r="B28067" s="318">
        <v>42637.587</v>
      </c>
      <c r="C28067" s="318">
        <f t="shared" si="643"/>
        <v>0.21899999999732245</v>
      </c>
      <c r="D28067" s="419">
        <f t="shared" si="644"/>
        <v>0.10949999999866122</v>
      </c>
      <c r="H28067" s="406"/>
      <c r="J28067" s="82">
        <v>56</v>
      </c>
      <c r="K28067" s="320">
        <v>3</v>
      </c>
    </row>
    <row r="28068" spans="1:11" x14ac:dyDescent="0.3">
      <c r="A28068" s="341">
        <v>44202.961805497682</v>
      </c>
      <c r="B28068" s="318">
        <v>42637.800999999999</v>
      </c>
      <c r="C28068" s="318">
        <f t="shared" si="643"/>
        <v>0.21399999999994179</v>
      </c>
      <c r="D28068" s="419">
        <f t="shared" si="644"/>
        <v>0.1069999999999709</v>
      </c>
      <c r="E28068" s="336">
        <f>SUM(C28045:C28068)*7.4805194805</f>
        <v>40.454649350567074</v>
      </c>
      <c r="F28068" s="324">
        <f>AVERAGE(D28045:D28068)</f>
        <v>0.11266666666673093</v>
      </c>
      <c r="G28068" s="324">
        <f>_xlfn.STDEV.S(D28045:D28068)</f>
        <v>3.3384019431731676E-3</v>
      </c>
      <c r="H28068" s="406"/>
      <c r="J28068" s="82">
        <v>57</v>
      </c>
      <c r="K28068" s="321">
        <v>4</v>
      </c>
    </row>
    <row r="28069" spans="1:11" x14ac:dyDescent="0.3">
      <c r="A28069" s="341">
        <v>44203.003472164353</v>
      </c>
      <c r="B28069" s="318">
        <v>42638.031000000003</v>
      </c>
      <c r="C28069" s="318">
        <f t="shared" si="643"/>
        <v>0.23000000000320142</v>
      </c>
      <c r="D28069" s="419">
        <f t="shared" si="644"/>
        <v>0.11500000000160071</v>
      </c>
      <c r="H28069" s="406"/>
      <c r="J28069" s="82">
        <v>58</v>
      </c>
      <c r="K28069" s="391">
        <v>1</v>
      </c>
    </row>
    <row r="28070" spans="1:11" x14ac:dyDescent="0.3">
      <c r="A28070" s="341">
        <v>44203.045138831018</v>
      </c>
      <c r="B28070" s="318">
        <v>42638.258000000002</v>
      </c>
      <c r="C28070" s="318">
        <f t="shared" si="643"/>
        <v>0.22699999999895226</v>
      </c>
      <c r="D28070" s="419">
        <f t="shared" si="644"/>
        <v>0.11349999999947613</v>
      </c>
      <c r="H28070" s="406"/>
      <c r="J28070" s="82">
        <v>59</v>
      </c>
      <c r="K28070" s="319">
        <v>2</v>
      </c>
    </row>
    <row r="28071" spans="1:11" x14ac:dyDescent="0.3">
      <c r="A28071" s="341">
        <v>44203.086805497682</v>
      </c>
      <c r="B28071" s="318">
        <v>42638.48</v>
      </c>
      <c r="C28071" s="318">
        <f t="shared" si="643"/>
        <v>0.22200000000157161</v>
      </c>
      <c r="D28071" s="419">
        <f t="shared" si="644"/>
        <v>0.1110000000007858</v>
      </c>
      <c r="H28071" s="406"/>
      <c r="J28071" s="82">
        <v>60</v>
      </c>
      <c r="K28071" s="320">
        <v>3</v>
      </c>
    </row>
    <row r="28072" spans="1:11" x14ac:dyDescent="0.3">
      <c r="A28072" s="341">
        <v>44203.128472164353</v>
      </c>
      <c r="B28072" s="318">
        <v>42638.701000000001</v>
      </c>
      <c r="C28072" s="318">
        <f t="shared" si="643"/>
        <v>0.2209999999977299</v>
      </c>
      <c r="D28072" s="419">
        <f t="shared" si="644"/>
        <v>0.11049999999886495</v>
      </c>
      <c r="H28072" s="406"/>
      <c r="J28072" s="82">
        <v>61</v>
      </c>
      <c r="K28072" s="321">
        <v>4</v>
      </c>
    </row>
    <row r="28073" spans="1:11" x14ac:dyDescent="0.3">
      <c r="A28073" s="341">
        <v>44203.170138831018</v>
      </c>
      <c r="B28073" s="318">
        <v>42638.932000000001</v>
      </c>
      <c r="C28073" s="318">
        <f t="shared" si="643"/>
        <v>0.23099999999976717</v>
      </c>
      <c r="D28073" s="419">
        <f t="shared" si="644"/>
        <v>0.11549999999988358</v>
      </c>
      <c r="H28073" s="406"/>
      <c r="J28073" s="82">
        <v>62</v>
      </c>
      <c r="K28073" s="391">
        <v>1</v>
      </c>
    </row>
    <row r="28074" spans="1:11" x14ac:dyDescent="0.3">
      <c r="A28074" s="341">
        <v>44203.211805497682</v>
      </c>
      <c r="B28074" s="318">
        <v>42639.163</v>
      </c>
      <c r="C28074" s="318">
        <f t="shared" si="643"/>
        <v>0.23099999999976717</v>
      </c>
      <c r="D28074" s="419">
        <f t="shared" si="644"/>
        <v>0.11549999999988358</v>
      </c>
      <c r="H28074" s="406"/>
      <c r="J28074" s="82">
        <v>63</v>
      </c>
      <c r="K28074" s="319">
        <v>2</v>
      </c>
    </row>
    <row r="28075" spans="1:11" x14ac:dyDescent="0.3">
      <c r="A28075" s="341">
        <v>44203.253472164353</v>
      </c>
      <c r="B28075" s="318">
        <v>42639.398000000001</v>
      </c>
      <c r="C28075" s="318">
        <f t="shared" si="643"/>
        <v>0.23500000000058208</v>
      </c>
      <c r="D28075" s="419">
        <f t="shared" si="644"/>
        <v>0.11750000000029104</v>
      </c>
      <c r="H28075" s="406"/>
      <c r="J28075" s="82">
        <v>64</v>
      </c>
      <c r="K28075" s="320">
        <v>3</v>
      </c>
    </row>
    <row r="28076" spans="1:11" x14ac:dyDescent="0.3">
      <c r="A28076" s="341">
        <v>44203.295138831018</v>
      </c>
      <c r="B28076" s="318">
        <v>42639.627</v>
      </c>
      <c r="C28076" s="318">
        <f t="shared" si="643"/>
        <v>0.22899999999935972</v>
      </c>
      <c r="D28076" s="419">
        <f t="shared" si="644"/>
        <v>0.11449999999967986</v>
      </c>
      <c r="H28076" s="406"/>
      <c r="J28076" s="82">
        <v>65</v>
      </c>
      <c r="K28076" s="321">
        <v>4</v>
      </c>
    </row>
    <row r="28077" spans="1:11" x14ac:dyDescent="0.3">
      <c r="A28077" s="341">
        <v>44203.336805497682</v>
      </c>
      <c r="B28077" s="318">
        <v>42639.858999999997</v>
      </c>
      <c r="C28077" s="318">
        <f t="shared" si="643"/>
        <v>0.23199999999633292</v>
      </c>
      <c r="D28077" s="419">
        <f t="shared" si="644"/>
        <v>0.11599999999816646</v>
      </c>
      <c r="H28077" s="406"/>
      <c r="J28077" s="82">
        <v>66</v>
      </c>
      <c r="K28077" s="391">
        <v>1</v>
      </c>
    </row>
    <row r="28078" spans="1:11" x14ac:dyDescent="0.3">
      <c r="A28078" s="341">
        <v>44203.378472164353</v>
      </c>
      <c r="B28078" s="318">
        <v>42640.088000000003</v>
      </c>
      <c r="C28078" s="318">
        <f t="shared" si="643"/>
        <v>0.22900000000663567</v>
      </c>
      <c r="D28078" s="419">
        <f t="shared" si="644"/>
        <v>0.11450000000331784</v>
      </c>
      <c r="H28078" s="406"/>
      <c r="J28078" s="82">
        <v>67</v>
      </c>
      <c r="K28078" s="319">
        <v>2</v>
      </c>
    </row>
    <row r="28079" spans="1:11" x14ac:dyDescent="0.3">
      <c r="A28079" s="341">
        <v>44203.420138831018</v>
      </c>
      <c r="B28079" s="318">
        <v>42640.317999999999</v>
      </c>
      <c r="C28079" s="318">
        <f t="shared" si="643"/>
        <v>0.22999999999592546</v>
      </c>
      <c r="D28079" s="419">
        <f t="shared" si="644"/>
        <v>0.11499999999796273</v>
      </c>
      <c r="H28079" s="406"/>
      <c r="J28079" s="82">
        <v>68</v>
      </c>
      <c r="K28079" s="320">
        <v>3</v>
      </c>
    </row>
    <row r="28080" spans="1:11" x14ac:dyDescent="0.3">
      <c r="A28080" s="341">
        <v>44203.461805497682</v>
      </c>
      <c r="B28080" s="318">
        <v>42640.546999999999</v>
      </c>
      <c r="C28080" s="318">
        <f t="shared" si="643"/>
        <v>0.22899999999935972</v>
      </c>
      <c r="D28080" s="419">
        <f t="shared" si="644"/>
        <v>0.11449999999967986</v>
      </c>
      <c r="H28080" s="406"/>
      <c r="J28080" s="82">
        <v>69</v>
      </c>
      <c r="K28080" s="321">
        <v>4</v>
      </c>
    </row>
    <row r="28081" spans="1:11" x14ac:dyDescent="0.3">
      <c r="A28081" s="341">
        <v>44203.503472164353</v>
      </c>
      <c r="B28081" s="318">
        <v>42640.771000000001</v>
      </c>
      <c r="C28081" s="318">
        <f t="shared" si="643"/>
        <v>0.22400000000197906</v>
      </c>
      <c r="D28081" s="419">
        <f t="shared" si="644"/>
        <v>0.11200000000098953</v>
      </c>
      <c r="H28081" s="406"/>
      <c r="J28081" s="82">
        <v>70</v>
      </c>
      <c r="K28081" s="391">
        <v>1</v>
      </c>
    </row>
    <row r="28082" spans="1:11" x14ac:dyDescent="0.3">
      <c r="A28082" s="341">
        <v>44203.545138831018</v>
      </c>
      <c r="B28082" s="318">
        <v>42640.999000000003</v>
      </c>
      <c r="C28082" s="318">
        <f t="shared" si="643"/>
        <v>0.22800000000279397</v>
      </c>
      <c r="D28082" s="419">
        <f t="shared" si="644"/>
        <v>0.11400000000139698</v>
      </c>
      <c r="H28082" s="406"/>
      <c r="J28082" s="82">
        <v>71</v>
      </c>
      <c r="K28082" s="319">
        <v>2</v>
      </c>
    </row>
    <row r="28083" spans="1:11" x14ac:dyDescent="0.3">
      <c r="A28083" s="341">
        <v>44203.586805497682</v>
      </c>
      <c r="B28083" s="318">
        <v>42641.231</v>
      </c>
      <c r="C28083" s="318">
        <f t="shared" si="643"/>
        <v>0.23199999999633292</v>
      </c>
      <c r="D28083" s="419">
        <f t="shared" si="644"/>
        <v>0.11599999999816646</v>
      </c>
      <c r="H28083" s="406"/>
      <c r="J28083" s="82">
        <v>72</v>
      </c>
      <c r="K28083" s="320">
        <v>3</v>
      </c>
    </row>
    <row r="28084" spans="1:11" x14ac:dyDescent="0.3">
      <c r="A28084" s="341">
        <v>44203.628472164353</v>
      </c>
      <c r="B28084" s="318">
        <v>42641.457999999999</v>
      </c>
      <c r="C28084" s="318">
        <f t="shared" si="643"/>
        <v>0.22699999999895226</v>
      </c>
      <c r="D28084" s="419">
        <f t="shared" si="644"/>
        <v>0.11349999999947613</v>
      </c>
      <c r="H28084" s="406"/>
      <c r="J28084" s="82">
        <v>73</v>
      </c>
      <c r="K28084" s="321">
        <v>4</v>
      </c>
    </row>
    <row r="28085" spans="1:11" x14ac:dyDescent="0.3">
      <c r="A28085" s="341">
        <v>44203.670138831018</v>
      </c>
      <c r="B28085" s="318">
        <v>42641.68</v>
      </c>
      <c r="C28085" s="318">
        <f t="shared" si="643"/>
        <v>0.22200000000157161</v>
      </c>
      <c r="D28085" s="419">
        <f t="shared" si="644"/>
        <v>0.1110000000007858</v>
      </c>
      <c r="H28085" s="406"/>
      <c r="J28085" s="82">
        <v>74</v>
      </c>
      <c r="K28085" s="391">
        <v>1</v>
      </c>
    </row>
    <row r="28086" spans="1:11" x14ac:dyDescent="0.3">
      <c r="A28086" s="341">
        <v>44203.711805497682</v>
      </c>
      <c r="B28086" s="318">
        <v>42641.896999999997</v>
      </c>
      <c r="C28086" s="318">
        <f t="shared" si="643"/>
        <v>0.21699999999691499</v>
      </c>
      <c r="D28086" s="419">
        <f t="shared" si="644"/>
        <v>0.1084999999984575</v>
      </c>
      <c r="H28086" s="406"/>
      <c r="J28086" s="82">
        <v>75</v>
      </c>
      <c r="K28086" s="319">
        <v>2</v>
      </c>
    </row>
    <row r="28087" spans="1:11" x14ac:dyDescent="0.3">
      <c r="A28087" s="341">
        <v>44203.753472164353</v>
      </c>
      <c r="B28087" s="318">
        <v>42642.122000000003</v>
      </c>
      <c r="C28087" s="318">
        <f t="shared" si="643"/>
        <v>0.22500000000582077</v>
      </c>
      <c r="D28087" s="419">
        <f t="shared" si="644"/>
        <v>0.11250000000291038</v>
      </c>
      <c r="H28087" s="406"/>
      <c r="J28087" s="82">
        <v>76</v>
      </c>
      <c r="K28087" s="320">
        <v>3</v>
      </c>
    </row>
    <row r="28088" spans="1:11" x14ac:dyDescent="0.3">
      <c r="A28088" s="341">
        <v>44203.795138831018</v>
      </c>
      <c r="B28088" s="318">
        <v>42642.35</v>
      </c>
      <c r="C28088" s="318">
        <f t="shared" si="643"/>
        <v>0.22799999999551801</v>
      </c>
      <c r="D28088" s="419">
        <f t="shared" si="644"/>
        <v>0.11399999999775901</v>
      </c>
      <c r="H28088" s="406"/>
      <c r="J28088" s="82">
        <v>77</v>
      </c>
      <c r="K28088" s="321">
        <v>4</v>
      </c>
    </row>
    <row r="28089" spans="1:11" x14ac:dyDescent="0.3">
      <c r="A28089" s="341">
        <v>44203.836805497682</v>
      </c>
      <c r="B28089" s="318">
        <v>42642.57</v>
      </c>
      <c r="C28089" s="318">
        <f t="shared" si="643"/>
        <v>0.22000000000116415</v>
      </c>
      <c r="D28089" s="419">
        <f t="shared" si="644"/>
        <v>0.11000000000058208</v>
      </c>
      <c r="H28089" s="406"/>
      <c r="J28089" s="82">
        <v>78</v>
      </c>
      <c r="K28089" s="391">
        <v>1</v>
      </c>
    </row>
    <row r="28090" spans="1:11" x14ac:dyDescent="0.3">
      <c r="A28090" s="341">
        <v>44203.878472164353</v>
      </c>
      <c r="B28090" s="318">
        <v>42642.781999999999</v>
      </c>
      <c r="C28090" s="318">
        <f t="shared" si="643"/>
        <v>0.21199999999953434</v>
      </c>
      <c r="D28090" s="419">
        <f t="shared" si="644"/>
        <v>0.10599999999976717</v>
      </c>
      <c r="H28090" s="406"/>
      <c r="J28090" s="82">
        <v>79</v>
      </c>
      <c r="K28090" s="319">
        <v>2</v>
      </c>
    </row>
    <row r="28091" spans="1:11" x14ac:dyDescent="0.3">
      <c r="A28091" s="341">
        <v>44203.920138831018</v>
      </c>
      <c r="B28091" s="318">
        <v>42643.008999999998</v>
      </c>
      <c r="C28091" s="318">
        <f t="shared" si="643"/>
        <v>0.22699999999895226</v>
      </c>
      <c r="D28091" s="419">
        <f t="shared" si="644"/>
        <v>0.11349999999947613</v>
      </c>
      <c r="H28091" s="406"/>
      <c r="J28091" s="82">
        <v>80</v>
      </c>
      <c r="K28091" s="320">
        <v>3</v>
      </c>
    </row>
    <row r="28092" spans="1:11" x14ac:dyDescent="0.3">
      <c r="A28092" s="341">
        <v>44203.961805497682</v>
      </c>
      <c r="B28092" s="318">
        <v>42643.239000000001</v>
      </c>
      <c r="C28092" s="318">
        <f t="shared" si="643"/>
        <v>0.23000000000320142</v>
      </c>
      <c r="D28092" s="419">
        <f t="shared" si="644"/>
        <v>0.11500000000160071</v>
      </c>
      <c r="E28092" s="336">
        <f>SUM(C28069:C28092)*7.4805194805</f>
        <v>40.679064934973368</v>
      </c>
      <c r="F28092" s="324">
        <f>AVERAGE(D28069:D28092)</f>
        <v>0.11329166666670669</v>
      </c>
      <c r="G28092" s="324">
        <f>_xlfn.STDEV.S(D28069:D28092)</f>
        <v>2.6699481620908612E-3</v>
      </c>
      <c r="H28092" s="406"/>
      <c r="J28092" s="82">
        <v>81</v>
      </c>
      <c r="K28092" s="321">
        <v>4</v>
      </c>
    </row>
    <row r="28093" spans="1:11" x14ac:dyDescent="0.3">
      <c r="A28093" s="341">
        <v>44204.003472164353</v>
      </c>
      <c r="B28093" s="318">
        <v>42643.459000000003</v>
      </c>
      <c r="C28093" s="318">
        <f t="shared" si="643"/>
        <v>0.22000000000116415</v>
      </c>
      <c r="D28093" s="419">
        <f t="shared" si="644"/>
        <v>0.11000000000058208</v>
      </c>
      <c r="H28093" s="406"/>
      <c r="J28093" s="82">
        <v>82</v>
      </c>
      <c r="K28093" s="391">
        <v>1</v>
      </c>
    </row>
    <row r="28094" spans="1:11" x14ac:dyDescent="0.3">
      <c r="A28094" s="341">
        <v>44204.045138831018</v>
      </c>
      <c r="B28094" s="318">
        <v>42643.669000000002</v>
      </c>
      <c r="C28094" s="318">
        <f t="shared" ref="C28094:C28184" si="645">B28094-B28093</f>
        <v>0.20999999999912689</v>
      </c>
      <c r="D28094" s="419">
        <f t="shared" ref="D28094:D28184" si="646">C28094/2</f>
        <v>0.10499999999956344</v>
      </c>
      <c r="H28094" s="406"/>
      <c r="J28094" s="82">
        <v>83</v>
      </c>
      <c r="K28094" s="319">
        <v>2</v>
      </c>
    </row>
    <row r="28095" spans="1:11" x14ac:dyDescent="0.3">
      <c r="A28095" s="341">
        <v>44204.086805497682</v>
      </c>
      <c r="B28095" s="318">
        <v>42643.898000000001</v>
      </c>
      <c r="C28095" s="318">
        <f t="shared" si="645"/>
        <v>0.22899999999935972</v>
      </c>
      <c r="D28095" s="419">
        <f t="shared" si="646"/>
        <v>0.11449999999967986</v>
      </c>
      <c r="H28095" s="406"/>
      <c r="J28095" s="82">
        <v>84</v>
      </c>
      <c r="K28095" s="320">
        <v>3</v>
      </c>
    </row>
    <row r="28096" spans="1:11" x14ac:dyDescent="0.3">
      <c r="A28096" s="341">
        <v>44204.128472164353</v>
      </c>
      <c r="B28096" s="318">
        <v>42644.131999999998</v>
      </c>
      <c r="C28096" s="318">
        <f t="shared" si="645"/>
        <v>0.23399999999674037</v>
      </c>
      <c r="D28096" s="419">
        <f t="shared" si="646"/>
        <v>0.11699999999837019</v>
      </c>
      <c r="H28096" s="406"/>
      <c r="J28096" s="82">
        <v>85</v>
      </c>
      <c r="K28096" s="321">
        <v>4</v>
      </c>
    </row>
    <row r="28097" spans="1:12" x14ac:dyDescent="0.3">
      <c r="A28097" s="341">
        <v>44204.170138831018</v>
      </c>
      <c r="B28097" s="318">
        <v>42644.360999999997</v>
      </c>
      <c r="C28097" s="318">
        <f t="shared" si="645"/>
        <v>0.22899999999935972</v>
      </c>
      <c r="D28097" s="419">
        <f t="shared" si="646"/>
        <v>0.11449999999967986</v>
      </c>
      <c r="H28097" s="406"/>
      <c r="J28097" s="82">
        <v>86</v>
      </c>
      <c r="K28097" s="391">
        <v>1</v>
      </c>
    </row>
    <row r="28098" spans="1:12" x14ac:dyDescent="0.3">
      <c r="A28098" s="341">
        <v>44204.211805497682</v>
      </c>
      <c r="B28098" s="318">
        <v>42644.578999999998</v>
      </c>
      <c r="C28098" s="318">
        <f t="shared" si="645"/>
        <v>0.2180000000007567</v>
      </c>
      <c r="D28098" s="419">
        <f t="shared" si="646"/>
        <v>0.10900000000037835</v>
      </c>
      <c r="H28098" s="406"/>
      <c r="J28098" s="82">
        <v>87</v>
      </c>
      <c r="K28098" s="319">
        <v>2</v>
      </c>
    </row>
    <row r="28099" spans="1:12" x14ac:dyDescent="0.3">
      <c r="A28099" s="341">
        <v>44204.253472164353</v>
      </c>
      <c r="B28099" s="318">
        <v>42644.807999999997</v>
      </c>
      <c r="C28099" s="318">
        <f t="shared" si="645"/>
        <v>0.22899999999935972</v>
      </c>
      <c r="D28099" s="419">
        <f t="shared" si="646"/>
        <v>0.11449999999967986</v>
      </c>
      <c r="H28099" s="406"/>
      <c r="J28099" s="82">
        <v>88</v>
      </c>
      <c r="K28099" s="320">
        <v>3</v>
      </c>
    </row>
    <row r="28100" spans="1:12" x14ac:dyDescent="0.3">
      <c r="A28100" s="341">
        <v>44204.295138831018</v>
      </c>
      <c r="B28100" s="355">
        <v>42645.042000000001</v>
      </c>
      <c r="C28100" s="318">
        <f t="shared" si="645"/>
        <v>0.23400000000401633</v>
      </c>
      <c r="D28100" s="419">
        <f t="shared" si="646"/>
        <v>0.11700000000200816</v>
      </c>
      <c r="H28100" s="406"/>
      <c r="J28100" s="82">
        <v>89</v>
      </c>
      <c r="K28100" s="321">
        <v>4</v>
      </c>
    </row>
    <row r="28101" spans="1:12" x14ac:dyDescent="0.3">
      <c r="A28101" s="341">
        <v>44204.336805497682</v>
      </c>
      <c r="B28101" s="318">
        <v>42645.273999999998</v>
      </c>
      <c r="C28101" s="318">
        <f t="shared" si="645"/>
        <v>0.23199999999633292</v>
      </c>
      <c r="D28101" s="419">
        <f t="shared" si="646"/>
        <v>0.11599999999816646</v>
      </c>
      <c r="H28101" s="406"/>
      <c r="J28101" s="82">
        <v>90</v>
      </c>
      <c r="K28101" s="391">
        <v>1</v>
      </c>
    </row>
    <row r="28102" spans="1:12" x14ac:dyDescent="0.3">
      <c r="A28102" s="341">
        <v>44204.378472164353</v>
      </c>
      <c r="B28102" s="318">
        <v>42645.498</v>
      </c>
      <c r="C28102" s="318">
        <f t="shared" si="645"/>
        <v>0.22400000000197906</v>
      </c>
      <c r="D28102" s="419">
        <f t="shared" si="646"/>
        <v>0.11200000000098953</v>
      </c>
      <c r="H28102" s="406"/>
      <c r="J28102" s="82">
        <v>91</v>
      </c>
      <c r="K28102" s="319">
        <v>2</v>
      </c>
    </row>
    <row r="28103" spans="1:12" x14ac:dyDescent="0.3">
      <c r="A28103" s="341">
        <v>44204.420138831018</v>
      </c>
      <c r="B28103" s="318">
        <v>42645.722000000002</v>
      </c>
      <c r="C28103" s="318">
        <f t="shared" si="645"/>
        <v>0.22400000000197906</v>
      </c>
      <c r="D28103" s="419">
        <f t="shared" si="646"/>
        <v>0.11200000000098953</v>
      </c>
      <c r="H28103" s="406"/>
      <c r="J28103" s="82">
        <v>92</v>
      </c>
      <c r="K28103" s="320">
        <v>3</v>
      </c>
    </row>
    <row r="28104" spans="1:12" x14ac:dyDescent="0.3">
      <c r="A28104" s="341">
        <v>44204.461805497682</v>
      </c>
      <c r="B28104" s="318">
        <v>42645.957999999999</v>
      </c>
      <c r="C28104" s="318">
        <f t="shared" si="645"/>
        <v>0.23599999999714782</v>
      </c>
      <c r="D28104" s="419">
        <f t="shared" si="646"/>
        <v>0.11799999999857391</v>
      </c>
      <c r="H28104" s="406"/>
      <c r="J28104" s="82">
        <v>93</v>
      </c>
      <c r="K28104" s="321">
        <v>4</v>
      </c>
    </row>
    <row r="28105" spans="1:12" x14ac:dyDescent="0.3">
      <c r="A28105" s="341">
        <v>44204.503472164353</v>
      </c>
      <c r="B28105" s="318">
        <v>42646.188999999998</v>
      </c>
      <c r="C28105" s="318">
        <f t="shared" si="645"/>
        <v>0.23099999999976717</v>
      </c>
      <c r="D28105" s="419">
        <f t="shared" si="646"/>
        <v>0.11549999999988358</v>
      </c>
      <c r="H28105" s="406"/>
      <c r="J28105" s="82">
        <v>94</v>
      </c>
      <c r="K28105" s="391">
        <v>1</v>
      </c>
    </row>
    <row r="28106" spans="1:12" x14ac:dyDescent="0.3">
      <c r="A28106" s="341">
        <v>44204.545138831018</v>
      </c>
      <c r="B28106" s="318">
        <v>42646.408000000003</v>
      </c>
      <c r="C28106" s="318">
        <f t="shared" si="645"/>
        <v>0.21900000000459841</v>
      </c>
      <c r="D28106" s="419">
        <f t="shared" si="646"/>
        <v>0.1095000000022992</v>
      </c>
      <c r="H28106" s="406"/>
      <c r="J28106" s="82">
        <v>95</v>
      </c>
      <c r="K28106" s="319">
        <v>2</v>
      </c>
    </row>
    <row r="28107" spans="1:12" x14ac:dyDescent="0.3">
      <c r="A28107" s="341">
        <v>44204.586805497682</v>
      </c>
      <c r="B28107" s="318">
        <v>42646.631999999998</v>
      </c>
      <c r="C28107" s="318">
        <f t="shared" si="645"/>
        <v>0.2239999999947031</v>
      </c>
      <c r="D28107" s="419">
        <f t="shared" si="646"/>
        <v>0.11199999999735155</v>
      </c>
      <c r="H28107" s="406"/>
      <c r="J28107" s="82">
        <v>96</v>
      </c>
      <c r="K28107" s="320">
        <v>3</v>
      </c>
    </row>
    <row r="28108" spans="1:12" x14ac:dyDescent="0.3">
      <c r="A28108" s="341">
        <v>44204.628472164353</v>
      </c>
      <c r="B28108" s="318">
        <v>42646.858</v>
      </c>
      <c r="C28108" s="318">
        <f t="shared" si="645"/>
        <v>0.22600000000238651</v>
      </c>
      <c r="D28108" s="419">
        <f t="shared" si="646"/>
        <v>0.11300000000119326</v>
      </c>
      <c r="H28108" s="406"/>
      <c r="J28108" s="82">
        <v>97</v>
      </c>
      <c r="K28108" s="321">
        <v>4</v>
      </c>
    </row>
    <row r="28109" spans="1:12" x14ac:dyDescent="0.3">
      <c r="A28109" s="341">
        <v>44204.670138831018</v>
      </c>
      <c r="B28109" s="318">
        <v>42647.089</v>
      </c>
      <c r="C28109" s="318">
        <f t="shared" si="645"/>
        <v>0.23099999999976717</v>
      </c>
      <c r="D28109" s="419">
        <f t="shared" si="646"/>
        <v>0.11549999999988358</v>
      </c>
      <c r="H28109" s="406"/>
      <c r="J28109" s="82">
        <v>98</v>
      </c>
      <c r="K28109" s="391">
        <v>1</v>
      </c>
    </row>
    <row r="28110" spans="1:12" x14ac:dyDescent="0.3">
      <c r="A28110" s="341">
        <v>44204.711805497682</v>
      </c>
      <c r="B28110" s="318">
        <v>42647.31</v>
      </c>
      <c r="C28110" s="318">
        <f t="shared" si="645"/>
        <v>0.2209999999977299</v>
      </c>
      <c r="D28110" s="419">
        <f t="shared" si="646"/>
        <v>0.11049999999886495</v>
      </c>
      <c r="H28110" s="406"/>
      <c r="J28110" s="82">
        <v>99</v>
      </c>
      <c r="K28110" s="319">
        <v>2</v>
      </c>
    </row>
    <row r="28111" spans="1:12" x14ac:dyDescent="0.3">
      <c r="A28111" s="341">
        <v>44204.73333333333</v>
      </c>
      <c r="B28111" s="318">
        <v>42647.31</v>
      </c>
      <c r="C28111" s="318"/>
      <c r="D28111" s="419"/>
      <c r="H28111" s="406"/>
      <c r="J28111" s="82">
        <v>1</v>
      </c>
      <c r="K28111" s="319">
        <v>2</v>
      </c>
      <c r="L28111" s="54" t="s">
        <v>313</v>
      </c>
    </row>
    <row r="28112" spans="1:12" x14ac:dyDescent="0.3">
      <c r="A28112" s="341">
        <v>44204.775000000001</v>
      </c>
      <c r="B28112" s="318">
        <v>42647.536999999997</v>
      </c>
      <c r="C28112" s="318">
        <f t="shared" si="645"/>
        <v>0.22699999999895226</v>
      </c>
      <c r="D28112" s="419">
        <f t="shared" si="646"/>
        <v>0.11349999999947613</v>
      </c>
      <c r="H28112" s="406"/>
      <c r="J28112" s="82">
        <v>2</v>
      </c>
      <c r="K28112" s="320">
        <v>3</v>
      </c>
    </row>
    <row r="28113" spans="1:11" x14ac:dyDescent="0.3">
      <c r="A28113" s="341">
        <v>44204.816666666666</v>
      </c>
      <c r="B28113" s="318">
        <v>42647.75</v>
      </c>
      <c r="C28113" s="318">
        <f t="shared" si="645"/>
        <v>0.21300000000337604</v>
      </c>
      <c r="D28113" s="419">
        <f t="shared" si="646"/>
        <v>0.10650000000168802</v>
      </c>
      <c r="H28113" s="406"/>
      <c r="J28113" s="82">
        <v>3</v>
      </c>
      <c r="K28113" s="321">
        <v>4</v>
      </c>
    </row>
    <row r="28114" spans="1:11" x14ac:dyDescent="0.3">
      <c r="A28114" s="341">
        <v>44204.85833333333</v>
      </c>
      <c r="B28114" s="318">
        <v>42647.970999999998</v>
      </c>
      <c r="C28114" s="318">
        <f t="shared" si="645"/>
        <v>0.2209999999977299</v>
      </c>
      <c r="D28114" s="419">
        <f t="shared" si="646"/>
        <v>0.11049999999886495</v>
      </c>
      <c r="H28114" s="406"/>
      <c r="J28114" s="82">
        <v>4</v>
      </c>
      <c r="K28114" s="391">
        <v>1</v>
      </c>
    </row>
    <row r="28115" spans="1:11" x14ac:dyDescent="0.3">
      <c r="A28115" s="341">
        <v>44204.900000173613</v>
      </c>
      <c r="B28115" s="318">
        <v>42648.2</v>
      </c>
      <c r="C28115" s="318">
        <f t="shared" si="645"/>
        <v>0.22899999999935972</v>
      </c>
      <c r="D28115" s="419">
        <f t="shared" si="646"/>
        <v>0.11449999999967986</v>
      </c>
      <c r="H28115" s="406"/>
      <c r="J28115" s="82">
        <v>5</v>
      </c>
      <c r="K28115" s="319">
        <v>2</v>
      </c>
    </row>
    <row r="28116" spans="1:11" x14ac:dyDescent="0.3">
      <c r="A28116" s="341">
        <v>44204.94166689815</v>
      </c>
      <c r="B28116" s="318">
        <v>42648.421999999999</v>
      </c>
      <c r="C28116" s="318">
        <f t="shared" si="645"/>
        <v>0.22200000000157161</v>
      </c>
      <c r="D28116" s="419">
        <f t="shared" si="646"/>
        <v>0.1110000000007858</v>
      </c>
      <c r="H28116" s="406"/>
      <c r="J28116" s="82">
        <v>6</v>
      </c>
      <c r="K28116" s="320">
        <v>3</v>
      </c>
    </row>
    <row r="28117" spans="1:11" x14ac:dyDescent="0.3">
      <c r="A28117" s="341">
        <v>44204.983333622687</v>
      </c>
      <c r="B28117" s="318">
        <v>42648.642</v>
      </c>
      <c r="C28117" s="318">
        <f t="shared" si="645"/>
        <v>0.22000000000116415</v>
      </c>
      <c r="D28117" s="419">
        <f t="shared" si="646"/>
        <v>0.11000000000058208</v>
      </c>
      <c r="E28117" s="336">
        <f>SUM(C28093:C28117)*7.4805194805</f>
        <v>40.417246753129746</v>
      </c>
      <c r="F28117" s="324">
        <f>AVERAGE(D28024:D28117)</f>
        <v>0.11296236559139033</v>
      </c>
      <c r="G28117" s="324">
        <f>_xlfn.STDEV.S(D28093:D28117)</f>
        <v>3.3307281482271283E-3</v>
      </c>
      <c r="H28117" s="406"/>
      <c r="J28117" s="82">
        <v>7</v>
      </c>
      <c r="K28117" s="321">
        <v>4</v>
      </c>
    </row>
    <row r="28118" spans="1:11" x14ac:dyDescent="0.3">
      <c r="A28118" s="341">
        <v>44205.025000347225</v>
      </c>
      <c r="B28118" s="318">
        <v>42648.862000000001</v>
      </c>
      <c r="C28118" s="318">
        <f t="shared" si="645"/>
        <v>0.22000000000116415</v>
      </c>
      <c r="D28118" s="419">
        <f t="shared" si="646"/>
        <v>0.11000000000058208</v>
      </c>
      <c r="H28118" s="406"/>
      <c r="J28118" s="82">
        <v>8</v>
      </c>
      <c r="K28118" s="391">
        <v>1</v>
      </c>
    </row>
    <row r="28119" spans="1:11" x14ac:dyDescent="0.3">
      <c r="A28119" s="341">
        <v>44205.066667071762</v>
      </c>
      <c r="B28119" s="318">
        <v>42649.09</v>
      </c>
      <c r="C28119" s="318">
        <f t="shared" si="645"/>
        <v>0.22799999999551801</v>
      </c>
      <c r="D28119" s="419">
        <f t="shared" si="646"/>
        <v>0.11399999999775901</v>
      </c>
      <c r="H28119" s="406"/>
      <c r="J28119" s="82">
        <v>9</v>
      </c>
      <c r="K28119" s="319">
        <v>2</v>
      </c>
    </row>
    <row r="28120" spans="1:11" x14ac:dyDescent="0.3">
      <c r="A28120" s="341">
        <v>44205.108333796299</v>
      </c>
      <c r="B28120" s="318">
        <v>42649.315000000002</v>
      </c>
      <c r="C28120" s="318">
        <f t="shared" si="645"/>
        <v>0.22500000000582077</v>
      </c>
      <c r="D28120" s="419">
        <f t="shared" si="646"/>
        <v>0.11250000000291038</v>
      </c>
      <c r="H28120" s="406"/>
      <c r="J28120" s="82">
        <v>10</v>
      </c>
      <c r="K28120" s="320">
        <v>3</v>
      </c>
    </row>
    <row r="28121" spans="1:11" x14ac:dyDescent="0.3">
      <c r="A28121" s="341">
        <v>44205.150000520836</v>
      </c>
      <c r="B28121" s="318">
        <v>42649.536</v>
      </c>
      <c r="C28121" s="318">
        <f t="shared" si="645"/>
        <v>0.2209999999977299</v>
      </c>
      <c r="D28121" s="419">
        <f t="shared" si="646"/>
        <v>0.11049999999886495</v>
      </c>
      <c r="H28121" s="406"/>
      <c r="J28121" s="82">
        <v>11</v>
      </c>
      <c r="K28121" s="321">
        <v>4</v>
      </c>
    </row>
    <row r="28122" spans="1:11" x14ac:dyDescent="0.3">
      <c r="A28122" s="341">
        <v>44205.191667245374</v>
      </c>
      <c r="B28122" s="318">
        <v>42649.752</v>
      </c>
      <c r="C28122" s="318">
        <f t="shared" si="645"/>
        <v>0.21600000000034925</v>
      </c>
      <c r="D28122" s="419">
        <f t="shared" si="646"/>
        <v>0.10800000000017462</v>
      </c>
      <c r="H28122" s="406"/>
      <c r="J28122" s="82">
        <v>12</v>
      </c>
      <c r="K28122" s="391">
        <v>1</v>
      </c>
    </row>
    <row r="28123" spans="1:11" x14ac:dyDescent="0.3">
      <c r="A28123" s="341">
        <v>44205.233333969911</v>
      </c>
      <c r="B28123" s="318">
        <v>42649.978000000003</v>
      </c>
      <c r="C28123" s="318">
        <f t="shared" si="645"/>
        <v>0.22600000000238651</v>
      </c>
      <c r="D28123" s="419">
        <f t="shared" si="646"/>
        <v>0.11300000000119326</v>
      </c>
      <c r="H28123" s="406"/>
      <c r="J28123" s="82">
        <v>13</v>
      </c>
      <c r="K28123" s="319">
        <v>2</v>
      </c>
    </row>
    <row r="28124" spans="1:11" x14ac:dyDescent="0.3">
      <c r="A28124" s="341">
        <v>44205.275000694448</v>
      </c>
      <c r="B28124" s="318">
        <v>42650.21</v>
      </c>
      <c r="C28124" s="318">
        <f t="shared" si="645"/>
        <v>0.23199999999633292</v>
      </c>
      <c r="D28124" s="419">
        <f t="shared" si="646"/>
        <v>0.11599999999816646</v>
      </c>
      <c r="H28124" s="406"/>
      <c r="J28124" s="82">
        <v>14</v>
      </c>
      <c r="K28124" s="320">
        <v>3</v>
      </c>
    </row>
    <row r="28125" spans="1:11" x14ac:dyDescent="0.3">
      <c r="A28125" s="341">
        <v>44205.316667418978</v>
      </c>
      <c r="B28125" s="318">
        <v>42650.438000000002</v>
      </c>
      <c r="C28125" s="318">
        <f t="shared" si="645"/>
        <v>0.22800000000279397</v>
      </c>
      <c r="D28125" s="419">
        <f t="shared" si="646"/>
        <v>0.11400000000139698</v>
      </c>
      <c r="H28125" s="406"/>
      <c r="J28125" s="82">
        <v>15</v>
      </c>
      <c r="K28125" s="321">
        <v>4</v>
      </c>
    </row>
    <row r="28126" spans="1:11" x14ac:dyDescent="0.3">
      <c r="A28126" s="341">
        <v>44205.358334143515</v>
      </c>
      <c r="B28126" s="318">
        <v>42650.661999999997</v>
      </c>
      <c r="C28126" s="318">
        <f t="shared" si="645"/>
        <v>0.2239999999947031</v>
      </c>
      <c r="D28126" s="419">
        <f t="shared" si="646"/>
        <v>0.11199999999735155</v>
      </c>
      <c r="H28126" s="406"/>
      <c r="J28126" s="82">
        <v>16</v>
      </c>
      <c r="K28126" s="391">
        <v>1</v>
      </c>
    </row>
    <row r="28127" spans="1:11" x14ac:dyDescent="0.3">
      <c r="A28127" s="341">
        <v>44205.400000868052</v>
      </c>
      <c r="B28127" s="318">
        <v>42650.887000000002</v>
      </c>
      <c r="C28127" s="318">
        <f t="shared" si="645"/>
        <v>0.22500000000582077</v>
      </c>
      <c r="D28127" s="419">
        <f t="shared" si="646"/>
        <v>0.11250000000291038</v>
      </c>
      <c r="H28127" s="406"/>
      <c r="J28127" s="82">
        <v>17</v>
      </c>
      <c r="K28127" s="319">
        <v>2</v>
      </c>
    </row>
    <row r="28128" spans="1:11" x14ac:dyDescent="0.3">
      <c r="A28128" s="341">
        <v>44205.44166759259</v>
      </c>
      <c r="B28128" s="318">
        <v>42651.118000000002</v>
      </c>
      <c r="C28128" s="318">
        <f t="shared" si="645"/>
        <v>0.23099999999976717</v>
      </c>
      <c r="D28128" s="419">
        <f t="shared" si="646"/>
        <v>0.11549999999988358</v>
      </c>
      <c r="H28128" s="406"/>
      <c r="J28128" s="82">
        <v>18</v>
      </c>
      <c r="K28128" s="320">
        <v>3</v>
      </c>
    </row>
    <row r="28129" spans="1:11" x14ac:dyDescent="0.3">
      <c r="A28129" s="341">
        <v>44205.483334317127</v>
      </c>
      <c r="B28129" s="318">
        <v>42651.341999999997</v>
      </c>
      <c r="C28129" s="318">
        <f t="shared" si="645"/>
        <v>0.2239999999947031</v>
      </c>
      <c r="D28129" s="419">
        <f t="shared" si="646"/>
        <v>0.11199999999735155</v>
      </c>
      <c r="H28129" s="406"/>
      <c r="J28129" s="82">
        <v>19</v>
      </c>
      <c r="K28129" s="321">
        <v>4</v>
      </c>
    </row>
    <row r="28130" spans="1:11" x14ac:dyDescent="0.3">
      <c r="A28130" s="341">
        <v>44205.525001041664</v>
      </c>
      <c r="B28130" s="318">
        <v>42651.57</v>
      </c>
      <c r="C28130" s="318">
        <f t="shared" si="645"/>
        <v>0.22800000000279397</v>
      </c>
      <c r="D28130" s="419">
        <f t="shared" si="646"/>
        <v>0.11400000000139698</v>
      </c>
      <c r="H28130" s="406"/>
      <c r="J28130" s="82">
        <v>20</v>
      </c>
      <c r="K28130" s="391">
        <v>1</v>
      </c>
    </row>
    <row r="28131" spans="1:11" x14ac:dyDescent="0.3">
      <c r="A28131" s="341">
        <v>44205.566667766201</v>
      </c>
      <c r="B28131" s="318">
        <v>42651.781999999999</v>
      </c>
      <c r="C28131" s="318">
        <f t="shared" si="645"/>
        <v>0.21199999999953434</v>
      </c>
      <c r="D28131" s="419">
        <f t="shared" si="646"/>
        <v>0.10599999999976717</v>
      </c>
      <c r="H28131" s="406"/>
      <c r="J28131" s="82">
        <v>21</v>
      </c>
      <c r="K28131" s="319">
        <v>2</v>
      </c>
    </row>
    <row r="28132" spans="1:11" x14ac:dyDescent="0.3">
      <c r="A28132" s="341">
        <v>44205.608334490738</v>
      </c>
      <c r="B28132" s="318">
        <v>42652.01</v>
      </c>
      <c r="C28132" s="318">
        <f t="shared" si="645"/>
        <v>0.22800000000279397</v>
      </c>
      <c r="D28132" s="419">
        <f t="shared" si="646"/>
        <v>0.11400000000139698</v>
      </c>
      <c r="H28132" s="406"/>
      <c r="J28132" s="82">
        <v>22</v>
      </c>
      <c r="K28132" s="320">
        <v>3</v>
      </c>
    </row>
    <row r="28133" spans="1:11" x14ac:dyDescent="0.3">
      <c r="A28133" s="341">
        <v>44205.650001215276</v>
      </c>
      <c r="B28133" s="318">
        <v>42652.24</v>
      </c>
      <c r="C28133" s="318">
        <f t="shared" si="645"/>
        <v>0.22999999999592546</v>
      </c>
      <c r="D28133" s="419">
        <f t="shared" si="646"/>
        <v>0.11499999999796273</v>
      </c>
      <c r="H28133" s="406"/>
      <c r="J28133" s="82">
        <v>23</v>
      </c>
      <c r="K28133" s="321">
        <v>4</v>
      </c>
    </row>
    <row r="28134" spans="1:11" x14ac:dyDescent="0.3">
      <c r="A28134" s="341">
        <v>44205.691667939813</v>
      </c>
      <c r="B28134" s="318">
        <v>42652.463000000003</v>
      </c>
      <c r="C28134" s="318">
        <f t="shared" si="645"/>
        <v>0.22300000000541331</v>
      </c>
      <c r="D28134" s="419">
        <f t="shared" si="646"/>
        <v>0.11150000000270666</v>
      </c>
      <c r="H28134" s="406"/>
      <c r="J28134" s="82">
        <v>24</v>
      </c>
      <c r="K28134" s="391">
        <v>1</v>
      </c>
    </row>
    <row r="28135" spans="1:11" x14ac:dyDescent="0.3">
      <c r="A28135" s="341">
        <v>44205.73333466435</v>
      </c>
      <c r="B28135" s="318">
        <v>42652.67</v>
      </c>
      <c r="C28135" s="318">
        <f t="shared" si="645"/>
        <v>0.20699999999487773</v>
      </c>
      <c r="D28135" s="419">
        <f t="shared" si="646"/>
        <v>0.10349999999743886</v>
      </c>
      <c r="H28135" s="406"/>
      <c r="J28135" s="82">
        <v>25</v>
      </c>
      <c r="K28135" s="319">
        <v>2</v>
      </c>
    </row>
    <row r="28136" spans="1:11" x14ac:dyDescent="0.3">
      <c r="A28136" s="341">
        <v>44205.775001388887</v>
      </c>
      <c r="B28136" s="318">
        <v>42652.889000000003</v>
      </c>
      <c r="C28136" s="318">
        <f t="shared" si="645"/>
        <v>0.21900000000459841</v>
      </c>
      <c r="D28136" s="419">
        <f t="shared" si="646"/>
        <v>0.1095000000022992</v>
      </c>
      <c r="H28136" s="406"/>
      <c r="J28136" s="82">
        <v>26</v>
      </c>
      <c r="K28136" s="320">
        <v>3</v>
      </c>
    </row>
    <row r="28137" spans="1:11" x14ac:dyDescent="0.3">
      <c r="A28137" s="341">
        <v>44205.816668113424</v>
      </c>
      <c r="B28137" s="318">
        <v>42653.120000000003</v>
      </c>
      <c r="C28137" s="318">
        <f t="shared" si="645"/>
        <v>0.23099999999976717</v>
      </c>
      <c r="D28137" s="419">
        <f t="shared" si="646"/>
        <v>0.11549999999988358</v>
      </c>
      <c r="H28137" s="406"/>
      <c r="J28137" s="82">
        <v>27</v>
      </c>
      <c r="K28137" s="321">
        <v>4</v>
      </c>
    </row>
    <row r="28138" spans="1:11" x14ac:dyDescent="0.3">
      <c r="A28138" s="341">
        <v>44205.858334837962</v>
      </c>
      <c r="B28138" s="318">
        <v>42653.341999999997</v>
      </c>
      <c r="C28138" s="318">
        <f t="shared" si="645"/>
        <v>0.22199999999429565</v>
      </c>
      <c r="D28138" s="419">
        <f t="shared" si="646"/>
        <v>0.11099999999714782</v>
      </c>
      <c r="H28138" s="406"/>
      <c r="J28138" s="82">
        <v>28</v>
      </c>
      <c r="K28138" s="391">
        <v>1</v>
      </c>
    </row>
    <row r="28139" spans="1:11" x14ac:dyDescent="0.3">
      <c r="A28139" s="341">
        <v>44205.900001562499</v>
      </c>
      <c r="B28139" s="318">
        <v>42653.552000000003</v>
      </c>
      <c r="C28139" s="318">
        <f t="shared" si="645"/>
        <v>0.21000000000640284</v>
      </c>
      <c r="D28139" s="419">
        <f t="shared" si="646"/>
        <v>0.10500000000320142</v>
      </c>
      <c r="H28139" s="406"/>
      <c r="J28139" s="82">
        <v>29</v>
      </c>
      <c r="K28139" s="319">
        <v>2</v>
      </c>
    </row>
    <row r="28140" spans="1:11" x14ac:dyDescent="0.3">
      <c r="A28140" s="341">
        <v>44205.941668287036</v>
      </c>
      <c r="B28140" s="318">
        <v>42653.769</v>
      </c>
      <c r="C28140" s="318">
        <f t="shared" si="645"/>
        <v>0.21699999999691499</v>
      </c>
      <c r="D28140" s="419">
        <f t="shared" si="646"/>
        <v>0.1084999999984575</v>
      </c>
      <c r="H28140" s="406"/>
      <c r="J28140" s="82">
        <v>30</v>
      </c>
      <c r="K28140" s="320">
        <v>3</v>
      </c>
    </row>
    <row r="28141" spans="1:11" x14ac:dyDescent="0.3">
      <c r="A28141" s="341">
        <v>44205.983335011573</v>
      </c>
      <c r="B28141" s="318">
        <v>42653.997000000003</v>
      </c>
      <c r="C28141" s="318">
        <f t="shared" si="645"/>
        <v>0.22800000000279397</v>
      </c>
      <c r="D28141" s="419">
        <f t="shared" si="646"/>
        <v>0.11400000000139698</v>
      </c>
      <c r="E28141" s="336">
        <f>SUM(C28118:C28141)*7.4805194805</f>
        <v>40.058181818101446</v>
      </c>
      <c r="F28141" s="324">
        <f>AVERAGE(D28118:D28141)</f>
        <v>0.11156250000006669</v>
      </c>
      <c r="G28141" s="324">
        <f>_xlfn.STDEV.S(D28118:D28141)</f>
        <v>3.3985690722776276E-3</v>
      </c>
      <c r="H28141" s="406"/>
      <c r="J28141" s="82">
        <v>31</v>
      </c>
      <c r="K28141" s="321">
        <v>4</v>
      </c>
    </row>
    <row r="28142" spans="1:11" x14ac:dyDescent="0.3">
      <c r="A28142" s="341">
        <v>44206.02500173611</v>
      </c>
      <c r="B28142" s="318">
        <v>42654.220999999998</v>
      </c>
      <c r="C28142" s="318">
        <f t="shared" si="645"/>
        <v>0.2239999999947031</v>
      </c>
      <c r="D28142" s="419">
        <f t="shared" si="646"/>
        <v>0.11199999999735155</v>
      </c>
      <c r="H28142" s="406"/>
      <c r="J28142" s="82">
        <v>32</v>
      </c>
      <c r="K28142" s="391">
        <v>1</v>
      </c>
    </row>
    <row r="28143" spans="1:11" x14ac:dyDescent="0.3">
      <c r="A28143" s="341">
        <v>44206.066668460648</v>
      </c>
      <c r="B28143" s="318">
        <v>42654.434999999998</v>
      </c>
      <c r="C28143" s="318">
        <f t="shared" si="645"/>
        <v>0.21399999999994179</v>
      </c>
      <c r="D28143" s="419">
        <f t="shared" si="646"/>
        <v>0.1069999999999709</v>
      </c>
      <c r="H28143" s="406"/>
      <c r="J28143" s="82">
        <v>33</v>
      </c>
      <c r="K28143" s="319">
        <v>2</v>
      </c>
    </row>
    <row r="28144" spans="1:11" x14ac:dyDescent="0.3">
      <c r="A28144" s="341">
        <v>44206.108335185185</v>
      </c>
      <c r="B28144" s="318">
        <v>42654.658000000003</v>
      </c>
      <c r="C28144" s="318">
        <f t="shared" si="645"/>
        <v>0.22300000000541331</v>
      </c>
      <c r="D28144" s="419">
        <f t="shared" si="646"/>
        <v>0.11150000000270666</v>
      </c>
      <c r="H28144" s="406"/>
      <c r="J28144" s="82">
        <v>34</v>
      </c>
      <c r="K28144" s="320">
        <v>3</v>
      </c>
    </row>
    <row r="28145" spans="1:11" x14ac:dyDescent="0.3">
      <c r="A28145" s="341">
        <v>44206.150001909722</v>
      </c>
      <c r="B28145" s="318">
        <v>42654.881999999998</v>
      </c>
      <c r="C28145" s="318">
        <f t="shared" si="645"/>
        <v>0.2239999999947031</v>
      </c>
      <c r="D28145" s="419">
        <f t="shared" si="646"/>
        <v>0.11199999999735155</v>
      </c>
      <c r="H28145" s="406"/>
      <c r="J28145" s="82">
        <v>35</v>
      </c>
      <c r="K28145" s="321">
        <v>4</v>
      </c>
    </row>
    <row r="28146" spans="1:11" x14ac:dyDescent="0.3">
      <c r="A28146" s="341">
        <v>44206.191668634259</v>
      </c>
      <c r="B28146" s="318">
        <v>42655.118000000002</v>
      </c>
      <c r="C28146" s="318">
        <f t="shared" si="645"/>
        <v>0.23600000000442378</v>
      </c>
      <c r="D28146" s="419">
        <f t="shared" si="646"/>
        <v>0.11800000000221189</v>
      </c>
      <c r="H28146" s="406"/>
      <c r="J28146" s="82">
        <v>36</v>
      </c>
      <c r="K28146" s="391">
        <v>1</v>
      </c>
    </row>
    <row r="28147" spans="1:11" x14ac:dyDescent="0.3">
      <c r="A28147" s="341">
        <v>44206.233335358796</v>
      </c>
      <c r="B28147" s="318">
        <v>42655.341999999997</v>
      </c>
      <c r="C28147" s="318">
        <f t="shared" si="645"/>
        <v>0.2239999999947031</v>
      </c>
      <c r="D28147" s="419">
        <f t="shared" si="646"/>
        <v>0.11199999999735155</v>
      </c>
      <c r="H28147" s="406"/>
      <c r="J28147" s="82">
        <v>37</v>
      </c>
      <c r="K28147" s="319">
        <v>2</v>
      </c>
    </row>
    <row r="28148" spans="1:11" x14ac:dyDescent="0.3">
      <c r="A28148" s="341">
        <v>44206.275002083334</v>
      </c>
      <c r="B28148" s="318">
        <v>42655.578000000001</v>
      </c>
      <c r="C28148" s="318">
        <f t="shared" si="645"/>
        <v>0.23600000000442378</v>
      </c>
      <c r="D28148" s="419">
        <f t="shared" si="646"/>
        <v>0.11800000000221189</v>
      </c>
      <c r="H28148" s="406"/>
      <c r="J28148" s="82">
        <v>38</v>
      </c>
      <c r="K28148" s="320">
        <v>3</v>
      </c>
    </row>
    <row r="28149" spans="1:11" x14ac:dyDescent="0.3">
      <c r="A28149" s="341">
        <v>44206.316668807871</v>
      </c>
      <c r="B28149" s="318">
        <v>42655.800999999999</v>
      </c>
      <c r="C28149" s="318">
        <f t="shared" si="645"/>
        <v>0.22299999999813735</v>
      </c>
      <c r="D28149" s="419">
        <f t="shared" si="646"/>
        <v>0.11149999999906868</v>
      </c>
      <c r="H28149" s="406"/>
      <c r="J28149" s="82">
        <v>39</v>
      </c>
      <c r="K28149" s="321">
        <v>4</v>
      </c>
    </row>
    <row r="28150" spans="1:11" x14ac:dyDescent="0.3">
      <c r="A28150" s="341">
        <v>44206.358335532408</v>
      </c>
      <c r="B28150" s="318">
        <v>42656.031999999999</v>
      </c>
      <c r="C28150" s="318">
        <f t="shared" si="645"/>
        <v>0.23099999999976717</v>
      </c>
      <c r="D28150" s="419">
        <f t="shared" si="646"/>
        <v>0.11549999999988358</v>
      </c>
      <c r="H28150" s="406"/>
      <c r="J28150" s="82">
        <v>40</v>
      </c>
      <c r="K28150" s="391">
        <v>1</v>
      </c>
    </row>
    <row r="28151" spans="1:11" x14ac:dyDescent="0.3">
      <c r="A28151" s="341">
        <v>44206.400002256945</v>
      </c>
      <c r="B28151" s="318">
        <v>42656.26</v>
      </c>
      <c r="C28151" s="318">
        <f t="shared" si="645"/>
        <v>0.22800000000279397</v>
      </c>
      <c r="D28151" s="419">
        <f t="shared" si="646"/>
        <v>0.11400000000139698</v>
      </c>
      <c r="H28151" s="406"/>
      <c r="J28151" s="82">
        <v>41</v>
      </c>
      <c r="K28151" s="319">
        <v>2</v>
      </c>
    </row>
    <row r="28152" spans="1:11" x14ac:dyDescent="0.3">
      <c r="A28152" s="341">
        <v>44206.441668981483</v>
      </c>
      <c r="B28152" s="318">
        <v>42656.49</v>
      </c>
      <c r="C28152" s="318">
        <f t="shared" si="645"/>
        <v>0.22999999999592546</v>
      </c>
      <c r="D28152" s="419">
        <f t="shared" si="646"/>
        <v>0.11499999999796273</v>
      </c>
      <c r="H28152" s="406"/>
      <c r="J28152" s="82">
        <v>42</v>
      </c>
      <c r="K28152" s="320">
        <v>3</v>
      </c>
    </row>
    <row r="28153" spans="1:11" x14ac:dyDescent="0.3">
      <c r="A28153" s="341">
        <v>44206.48333570602</v>
      </c>
      <c r="B28153" s="318">
        <v>42656.71</v>
      </c>
      <c r="C28153" s="318">
        <f t="shared" si="645"/>
        <v>0.22000000000116415</v>
      </c>
      <c r="D28153" s="419">
        <f t="shared" si="646"/>
        <v>0.11000000000058208</v>
      </c>
      <c r="H28153" s="406"/>
      <c r="J28153" s="82">
        <v>43</v>
      </c>
      <c r="K28153" s="321">
        <v>4</v>
      </c>
    </row>
    <row r="28154" spans="1:11" x14ac:dyDescent="0.3">
      <c r="A28154" s="341">
        <v>44206.525002430557</v>
      </c>
      <c r="B28154" s="318">
        <v>42656.936000000002</v>
      </c>
      <c r="C28154" s="318">
        <f t="shared" si="645"/>
        <v>0.22600000000238651</v>
      </c>
      <c r="D28154" s="419">
        <f t="shared" si="646"/>
        <v>0.11300000000119326</v>
      </c>
      <c r="H28154" s="406"/>
      <c r="J28154" s="82">
        <v>44</v>
      </c>
      <c r="K28154" s="391">
        <v>1</v>
      </c>
    </row>
    <row r="28155" spans="1:11" x14ac:dyDescent="0.3">
      <c r="A28155" s="341">
        <v>44206.566669155094</v>
      </c>
      <c r="B28155" s="318">
        <v>42657.159</v>
      </c>
      <c r="C28155" s="318">
        <f t="shared" si="645"/>
        <v>0.22299999999813735</v>
      </c>
      <c r="D28155" s="419">
        <f t="shared" si="646"/>
        <v>0.11149999999906868</v>
      </c>
      <c r="H28155" s="406"/>
      <c r="J28155" s="82">
        <v>45</v>
      </c>
      <c r="K28155" s="319">
        <v>2</v>
      </c>
    </row>
    <row r="28156" spans="1:11" x14ac:dyDescent="0.3">
      <c r="A28156" s="341">
        <v>44206.608335879631</v>
      </c>
      <c r="B28156" s="318">
        <v>42657.383000000002</v>
      </c>
      <c r="C28156" s="318">
        <f t="shared" si="645"/>
        <v>0.22400000000197906</v>
      </c>
      <c r="D28156" s="419">
        <f t="shared" si="646"/>
        <v>0.11200000000098953</v>
      </c>
      <c r="H28156" s="406"/>
      <c r="J28156" s="82">
        <v>46</v>
      </c>
      <c r="K28156" s="320">
        <v>3</v>
      </c>
    </row>
    <row r="28157" spans="1:11" x14ac:dyDescent="0.3">
      <c r="A28157" s="341">
        <v>44206.650002604169</v>
      </c>
      <c r="B28157" s="318">
        <v>42657.601999999999</v>
      </c>
      <c r="C28157" s="318">
        <f t="shared" si="645"/>
        <v>0.21899999999732245</v>
      </c>
      <c r="D28157" s="419">
        <f t="shared" si="646"/>
        <v>0.10949999999866122</v>
      </c>
      <c r="H28157" s="406"/>
      <c r="J28157" s="82">
        <v>47</v>
      </c>
      <c r="K28157" s="321">
        <v>4</v>
      </c>
    </row>
    <row r="28158" spans="1:11" x14ac:dyDescent="0.3">
      <c r="A28158" s="341">
        <v>44206.691669328706</v>
      </c>
      <c r="B28158" s="318">
        <v>42657.819000000003</v>
      </c>
      <c r="C28158" s="318">
        <f t="shared" si="645"/>
        <v>0.21700000000419095</v>
      </c>
      <c r="D28158" s="419">
        <f t="shared" si="646"/>
        <v>0.10850000000209548</v>
      </c>
      <c r="H28158" s="406"/>
      <c r="J28158" s="82">
        <v>48</v>
      </c>
      <c r="K28158" s="391">
        <v>1</v>
      </c>
    </row>
    <row r="28159" spans="1:11" x14ac:dyDescent="0.3">
      <c r="A28159" s="341">
        <v>44206.733336053243</v>
      </c>
      <c r="B28159" s="318">
        <v>42658.042000000001</v>
      </c>
      <c r="C28159" s="318">
        <f t="shared" si="645"/>
        <v>0.22299999999813735</v>
      </c>
      <c r="D28159" s="419">
        <f t="shared" si="646"/>
        <v>0.11149999999906868</v>
      </c>
      <c r="H28159" s="406"/>
      <c r="J28159" s="82">
        <v>49</v>
      </c>
      <c r="K28159" s="319">
        <v>2</v>
      </c>
    </row>
    <row r="28160" spans="1:11" x14ac:dyDescent="0.3">
      <c r="A28160" s="341">
        <v>44206.77500277778</v>
      </c>
      <c r="B28160" s="318">
        <v>42658.271000000001</v>
      </c>
      <c r="C28160" s="318">
        <f t="shared" si="645"/>
        <v>0.22899999999935972</v>
      </c>
      <c r="D28160" s="419">
        <f t="shared" si="646"/>
        <v>0.11449999999967986</v>
      </c>
      <c r="H28160" s="406"/>
      <c r="J28160" s="82">
        <v>50</v>
      </c>
      <c r="K28160" s="320">
        <v>3</v>
      </c>
    </row>
    <row r="28161" spans="1:11" x14ac:dyDescent="0.3">
      <c r="A28161" s="341">
        <v>44206.816669502317</v>
      </c>
      <c r="B28161" s="318">
        <v>42658.487999999998</v>
      </c>
      <c r="C28161" s="318">
        <f t="shared" si="645"/>
        <v>0.21699999999691499</v>
      </c>
      <c r="D28161" s="419">
        <f t="shared" si="646"/>
        <v>0.1084999999984575</v>
      </c>
      <c r="H28161" s="406"/>
      <c r="J28161" s="82">
        <v>51</v>
      </c>
      <c r="K28161" s="321">
        <v>4</v>
      </c>
    </row>
    <row r="28162" spans="1:11" x14ac:dyDescent="0.3">
      <c r="A28162" s="341">
        <v>44206.858336226855</v>
      </c>
      <c r="B28162" s="318">
        <v>42658.701999999997</v>
      </c>
      <c r="C28162" s="318">
        <f t="shared" si="645"/>
        <v>0.21399999999994179</v>
      </c>
      <c r="D28162" s="419">
        <f t="shared" si="646"/>
        <v>0.1069999999999709</v>
      </c>
      <c r="H28162" s="406"/>
      <c r="J28162" s="82">
        <v>52</v>
      </c>
      <c r="K28162" s="391">
        <v>1</v>
      </c>
    </row>
    <row r="28163" spans="1:11" x14ac:dyDescent="0.3">
      <c r="A28163" s="341">
        <v>44206.900002951392</v>
      </c>
      <c r="B28163" s="318">
        <v>42658.92</v>
      </c>
      <c r="C28163" s="318">
        <f t="shared" si="645"/>
        <v>0.2180000000007567</v>
      </c>
      <c r="D28163" s="419">
        <f t="shared" si="646"/>
        <v>0.10900000000037835</v>
      </c>
      <c r="H28163" s="406"/>
      <c r="J28163" s="82">
        <v>53</v>
      </c>
      <c r="K28163" s="319">
        <v>2</v>
      </c>
    </row>
    <row r="28164" spans="1:11" x14ac:dyDescent="0.3">
      <c r="A28164" s="341">
        <v>44206.941669675929</v>
      </c>
      <c r="B28164" s="318">
        <v>42659.148000000001</v>
      </c>
      <c r="C28164" s="318">
        <f t="shared" si="645"/>
        <v>0.22800000000279397</v>
      </c>
      <c r="D28164" s="419">
        <f t="shared" si="646"/>
        <v>0.11400000000139698</v>
      </c>
      <c r="H28164" s="406"/>
      <c r="J28164" s="82">
        <v>54</v>
      </c>
      <c r="K28164" s="320">
        <v>3</v>
      </c>
    </row>
    <row r="28165" spans="1:11" x14ac:dyDescent="0.3">
      <c r="A28165" s="341">
        <v>44206.983336400466</v>
      </c>
      <c r="B28165" s="318">
        <v>42659.368000000002</v>
      </c>
      <c r="C28165" s="318">
        <f t="shared" si="645"/>
        <v>0.22000000000116415</v>
      </c>
      <c r="D28165" s="419">
        <f t="shared" si="646"/>
        <v>0.11000000000058208</v>
      </c>
      <c r="E28165" s="336">
        <f>SUM(C28142:C28165)*7.4805194805</f>
        <v>40.177870129759405</v>
      </c>
      <c r="F28165" s="324">
        <f>AVERAGE(D28142:D28165)</f>
        <v>0.11189583333331636</v>
      </c>
      <c r="G28165" s="324">
        <f>_xlfn.STDEV.S(D28142:D28165)</f>
        <v>2.9999245163099537E-3</v>
      </c>
      <c r="H28165" s="404"/>
      <c r="I28165" s="344">
        <f>AVERAGE(D27993:D28165)</f>
        <v>0.11256325301206765</v>
      </c>
      <c r="J28165" s="82">
        <v>55</v>
      </c>
      <c r="K28165" s="321">
        <v>4</v>
      </c>
    </row>
    <row r="28166" spans="1:11" x14ac:dyDescent="0.3">
      <c r="A28166" s="341">
        <v>44207.025003125003</v>
      </c>
      <c r="B28166" s="318">
        <v>42659.588000000003</v>
      </c>
      <c r="C28166" s="318">
        <f t="shared" si="645"/>
        <v>0.22000000000116415</v>
      </c>
      <c r="D28166" s="419">
        <f t="shared" si="646"/>
        <v>0.11000000000058208</v>
      </c>
      <c r="H28166" s="406"/>
      <c r="J28166" s="82">
        <v>56</v>
      </c>
      <c r="K28166" s="391">
        <v>1</v>
      </c>
    </row>
    <row r="28167" spans="1:11" x14ac:dyDescent="0.3">
      <c r="A28167" s="341">
        <v>44207.066669849541</v>
      </c>
      <c r="B28167" s="318">
        <v>42659.800999999999</v>
      </c>
      <c r="C28167" s="318">
        <f t="shared" si="645"/>
        <v>0.21299999999610009</v>
      </c>
      <c r="D28167" s="419">
        <f t="shared" si="646"/>
        <v>0.10649999999805004</v>
      </c>
      <c r="H28167" s="406"/>
      <c r="J28167" s="82">
        <v>57</v>
      </c>
      <c r="K28167" s="319">
        <v>2</v>
      </c>
    </row>
    <row r="28168" spans="1:11" x14ac:dyDescent="0.3">
      <c r="A28168" s="341">
        <v>44207.108336574071</v>
      </c>
      <c r="B28168" s="318">
        <v>42660.025999999998</v>
      </c>
      <c r="C28168" s="318">
        <f t="shared" si="645"/>
        <v>0.22499999999854481</v>
      </c>
      <c r="D28168" s="419">
        <f t="shared" si="646"/>
        <v>0.1124999999992724</v>
      </c>
      <c r="H28168" s="406"/>
      <c r="J28168" s="82">
        <v>58</v>
      </c>
      <c r="K28168" s="320">
        <v>3</v>
      </c>
    </row>
    <row r="28169" spans="1:11" x14ac:dyDescent="0.3">
      <c r="A28169" s="341">
        <v>44207.150003298608</v>
      </c>
      <c r="B28169" s="318">
        <v>42660.258000000002</v>
      </c>
      <c r="C28169" s="318">
        <f t="shared" si="645"/>
        <v>0.23200000000360887</v>
      </c>
      <c r="D28169" s="419">
        <f t="shared" si="646"/>
        <v>0.11600000000180444</v>
      </c>
      <c r="H28169" s="406"/>
      <c r="J28169" s="82">
        <v>59</v>
      </c>
      <c r="K28169" s="321">
        <v>4</v>
      </c>
    </row>
    <row r="28170" spans="1:11" x14ac:dyDescent="0.3">
      <c r="A28170" s="341">
        <v>44207.191670023145</v>
      </c>
      <c r="B28170" s="318">
        <v>42660.485000000001</v>
      </c>
      <c r="C28170" s="318">
        <f t="shared" si="645"/>
        <v>0.22699999999895226</v>
      </c>
      <c r="D28170" s="419">
        <f t="shared" si="646"/>
        <v>0.11349999999947613</v>
      </c>
      <c r="H28170" s="406"/>
      <c r="J28170" s="82">
        <v>60</v>
      </c>
      <c r="K28170" s="391">
        <v>1</v>
      </c>
    </row>
    <row r="28171" spans="1:11" x14ac:dyDescent="0.3">
      <c r="A28171" s="341">
        <v>44207.233336747682</v>
      </c>
      <c r="B28171" s="318">
        <v>42660.7</v>
      </c>
      <c r="C28171" s="318">
        <f t="shared" si="645"/>
        <v>0.21499999999650754</v>
      </c>
      <c r="D28171" s="419">
        <f t="shared" si="646"/>
        <v>0.10749999999825377</v>
      </c>
      <c r="H28171" s="406"/>
      <c r="J28171" s="82">
        <v>61</v>
      </c>
      <c r="K28171" s="319">
        <v>2</v>
      </c>
    </row>
    <row r="28172" spans="1:11" x14ac:dyDescent="0.3">
      <c r="A28172" s="341">
        <v>44207.275003472219</v>
      </c>
      <c r="B28172" s="318">
        <v>42660.932000000001</v>
      </c>
      <c r="C28172" s="318">
        <f t="shared" si="645"/>
        <v>0.23200000000360887</v>
      </c>
      <c r="D28172" s="419">
        <f t="shared" si="646"/>
        <v>0.11600000000180444</v>
      </c>
      <c r="H28172" s="406"/>
      <c r="J28172" s="82">
        <v>62</v>
      </c>
      <c r="K28172" s="320">
        <v>3</v>
      </c>
    </row>
    <row r="28173" spans="1:11" x14ac:dyDescent="0.3">
      <c r="A28173" s="341">
        <v>44207.316670196757</v>
      </c>
      <c r="B28173" s="318">
        <v>42661.171999999999</v>
      </c>
      <c r="C28173" s="318">
        <f t="shared" si="645"/>
        <v>0.23999999999796273</v>
      </c>
      <c r="D28173" s="419">
        <f t="shared" si="646"/>
        <v>0.11999999999898137</v>
      </c>
      <c r="H28173" s="406"/>
      <c r="J28173" s="82">
        <v>63</v>
      </c>
      <c r="K28173" s="321">
        <v>4</v>
      </c>
    </row>
    <row r="28174" spans="1:11" x14ac:dyDescent="0.3">
      <c r="A28174" s="341">
        <v>44207.358336921294</v>
      </c>
      <c r="B28174" s="318">
        <v>42661.404999999999</v>
      </c>
      <c r="C28174" s="318">
        <f t="shared" si="645"/>
        <v>0.23300000000017462</v>
      </c>
      <c r="D28174" s="419">
        <f t="shared" si="646"/>
        <v>0.11650000000008731</v>
      </c>
      <c r="H28174" s="406"/>
      <c r="J28174" s="82">
        <v>64</v>
      </c>
      <c r="K28174" s="391">
        <v>1</v>
      </c>
    </row>
    <row r="28175" spans="1:11" x14ac:dyDescent="0.3">
      <c r="A28175" s="341">
        <v>44207.400003645831</v>
      </c>
      <c r="B28175" s="318">
        <v>42661.625</v>
      </c>
      <c r="C28175" s="318">
        <f t="shared" si="645"/>
        <v>0.22000000000116415</v>
      </c>
      <c r="D28175" s="419">
        <f t="shared" si="646"/>
        <v>0.11000000000058208</v>
      </c>
      <c r="H28175" s="406"/>
      <c r="J28175" s="82">
        <v>65</v>
      </c>
      <c r="K28175" s="319">
        <v>2</v>
      </c>
    </row>
    <row r="28176" spans="1:11" x14ac:dyDescent="0.3">
      <c r="A28176" s="341">
        <v>44207.441670370368</v>
      </c>
      <c r="B28176" s="318">
        <v>42661.847999999998</v>
      </c>
      <c r="C28176" s="318">
        <f t="shared" si="645"/>
        <v>0.22299999999813735</v>
      </c>
      <c r="D28176" s="419">
        <f t="shared" si="646"/>
        <v>0.11149999999906868</v>
      </c>
      <c r="H28176" s="406"/>
      <c r="J28176" s="82">
        <v>66</v>
      </c>
      <c r="K28176" s="320">
        <v>3</v>
      </c>
    </row>
    <row r="28177" spans="1:12" x14ac:dyDescent="0.3">
      <c r="A28177" s="341">
        <v>44207.483337094905</v>
      </c>
      <c r="B28177" s="318">
        <v>42662.078000000001</v>
      </c>
      <c r="C28177" s="318">
        <f t="shared" si="645"/>
        <v>0.23000000000320142</v>
      </c>
      <c r="D28177" s="419">
        <f t="shared" si="646"/>
        <v>0.11500000000160071</v>
      </c>
      <c r="H28177" s="406"/>
      <c r="J28177" s="82">
        <v>67</v>
      </c>
      <c r="K28177" s="321">
        <v>4</v>
      </c>
    </row>
    <row r="28178" spans="1:12" x14ac:dyDescent="0.3">
      <c r="A28178" s="341">
        <v>44207.525003819443</v>
      </c>
      <c r="B28178" s="318">
        <v>42662.31</v>
      </c>
      <c r="C28178" s="318">
        <f t="shared" si="645"/>
        <v>0.23199999999633292</v>
      </c>
      <c r="D28178" s="419">
        <f t="shared" si="646"/>
        <v>0.11599999999816646</v>
      </c>
      <c r="H28178" s="406"/>
      <c r="J28178" s="82">
        <v>68</v>
      </c>
      <c r="K28178" s="391">
        <v>1</v>
      </c>
    </row>
    <row r="28179" spans="1:12" x14ac:dyDescent="0.3">
      <c r="A28179" s="341">
        <v>44207.56667054398</v>
      </c>
      <c r="B28179" s="318">
        <v>42662.527999999998</v>
      </c>
      <c r="C28179" s="318">
        <f t="shared" si="645"/>
        <v>0.2180000000007567</v>
      </c>
      <c r="D28179" s="419">
        <f t="shared" si="646"/>
        <v>0.10900000000037835</v>
      </c>
      <c r="H28179" s="406"/>
      <c r="J28179" s="82">
        <v>69</v>
      </c>
      <c r="K28179" s="319">
        <v>2</v>
      </c>
    </row>
    <row r="28180" spans="1:12" x14ac:dyDescent="0.3">
      <c r="A28180" s="341">
        <v>44207.608337268517</v>
      </c>
      <c r="B28180" s="318">
        <v>42662.743000000002</v>
      </c>
      <c r="C28180" s="318">
        <f t="shared" si="645"/>
        <v>0.2150000000037835</v>
      </c>
      <c r="D28180" s="419">
        <f t="shared" si="646"/>
        <v>0.10750000000189175</v>
      </c>
      <c r="H28180" s="406"/>
      <c r="J28180" s="82">
        <v>70</v>
      </c>
      <c r="K28180" s="320">
        <v>3</v>
      </c>
    </row>
    <row r="28181" spans="1:12" x14ac:dyDescent="0.3">
      <c r="A28181" s="341">
        <v>44207.650003993054</v>
      </c>
      <c r="B28181" s="318">
        <v>42662.972999999998</v>
      </c>
      <c r="C28181" s="318">
        <f t="shared" si="645"/>
        <v>0.22999999999592546</v>
      </c>
      <c r="D28181" s="419">
        <f t="shared" si="646"/>
        <v>0.11499999999796273</v>
      </c>
      <c r="H28181" s="406"/>
      <c r="J28181" s="82">
        <v>71</v>
      </c>
      <c r="K28181" s="321">
        <v>4</v>
      </c>
    </row>
    <row r="28182" spans="1:12" x14ac:dyDescent="0.3">
      <c r="A28182" s="341">
        <v>44207.691670717591</v>
      </c>
      <c r="B28182" s="318">
        <v>42663.207000000002</v>
      </c>
      <c r="C28182" s="318">
        <f t="shared" si="645"/>
        <v>0.23400000000401633</v>
      </c>
      <c r="D28182" s="419">
        <f t="shared" si="646"/>
        <v>0.11700000000200816</v>
      </c>
      <c r="H28182" s="406"/>
      <c r="J28182" s="82">
        <v>72</v>
      </c>
      <c r="K28182" s="391">
        <v>1</v>
      </c>
    </row>
    <row r="28183" spans="1:12" x14ac:dyDescent="0.3">
      <c r="A28183" s="341">
        <v>44207.733337442129</v>
      </c>
      <c r="B28183" s="318">
        <v>42663.419000000002</v>
      </c>
      <c r="C28183" s="318">
        <f t="shared" si="645"/>
        <v>0.21199999999953434</v>
      </c>
      <c r="D28183" s="419">
        <f t="shared" si="646"/>
        <v>0.10599999999976717</v>
      </c>
      <c r="H28183" s="406"/>
      <c r="J28183" s="82">
        <v>73</v>
      </c>
      <c r="K28183" s="319">
        <v>2</v>
      </c>
    </row>
    <row r="28184" spans="1:12" x14ac:dyDescent="0.3">
      <c r="A28184" s="341">
        <v>44207.75277777778</v>
      </c>
      <c r="B28184" s="318">
        <v>42663.635000000002</v>
      </c>
      <c r="C28184" s="318">
        <f t="shared" si="645"/>
        <v>0.21600000000034925</v>
      </c>
      <c r="D28184" s="419">
        <f t="shared" si="646"/>
        <v>0.10800000000017462</v>
      </c>
      <c r="H28184" s="406"/>
      <c r="J28184" s="82">
        <v>1</v>
      </c>
      <c r="K28184" s="320">
        <v>3</v>
      </c>
      <c r="L28184" s="54" t="s">
        <v>313</v>
      </c>
    </row>
    <row r="28185" spans="1:12" x14ac:dyDescent="0.3">
      <c r="A28185" s="341">
        <v>44207.794444444444</v>
      </c>
      <c r="B28185" s="318">
        <v>42663.858</v>
      </c>
      <c r="C28185" s="318">
        <f t="shared" ref="C28185:C28279" si="647">B28185-B28184</f>
        <v>0.22299999999813735</v>
      </c>
      <c r="D28185" s="419">
        <f t="shared" ref="D28185:D28279" si="648">C28185/2</f>
        <v>0.11149999999906868</v>
      </c>
      <c r="H28185" s="406"/>
      <c r="J28185" s="82">
        <v>2</v>
      </c>
      <c r="K28185" s="321">
        <v>4</v>
      </c>
    </row>
    <row r="28186" spans="1:12" x14ac:dyDescent="0.3">
      <c r="A28186" s="341">
        <v>44207.836111111108</v>
      </c>
      <c r="B28186" s="318">
        <v>42664.088000000003</v>
      </c>
      <c r="C28186" s="318">
        <f t="shared" si="647"/>
        <v>0.23000000000320142</v>
      </c>
      <c r="D28186" s="419">
        <f t="shared" si="648"/>
        <v>0.11500000000160071</v>
      </c>
      <c r="H28186" s="406"/>
      <c r="J28186" s="82">
        <v>3</v>
      </c>
      <c r="K28186" s="391">
        <v>1</v>
      </c>
    </row>
    <row r="28187" spans="1:12" x14ac:dyDescent="0.3">
      <c r="A28187" s="341">
        <v>44207.87777777778</v>
      </c>
      <c r="B28187" s="318">
        <v>42664.3</v>
      </c>
      <c r="C28187" s="318">
        <f t="shared" si="647"/>
        <v>0.21199999999953434</v>
      </c>
      <c r="D28187" s="419">
        <f t="shared" si="648"/>
        <v>0.10599999999976717</v>
      </c>
      <c r="H28187" s="406"/>
      <c r="J28187" s="82">
        <v>4</v>
      </c>
      <c r="K28187" s="319">
        <v>2</v>
      </c>
    </row>
    <row r="28188" spans="1:12" x14ac:dyDescent="0.3">
      <c r="A28188" s="341">
        <v>44207.919444212966</v>
      </c>
      <c r="B28188" s="318">
        <v>42664.523000000001</v>
      </c>
      <c r="C28188" s="318">
        <f t="shared" si="647"/>
        <v>0.22299999999813735</v>
      </c>
      <c r="D28188" s="419">
        <f t="shared" si="648"/>
        <v>0.11149999999906868</v>
      </c>
      <c r="H28188" s="406"/>
      <c r="J28188" s="82">
        <v>5</v>
      </c>
      <c r="K28188" s="320">
        <v>3</v>
      </c>
    </row>
    <row r="28189" spans="1:12" x14ac:dyDescent="0.3">
      <c r="A28189" s="341">
        <v>44207.961110821758</v>
      </c>
      <c r="B28189" s="318">
        <v>42664.74</v>
      </c>
      <c r="C28189" s="318">
        <f t="shared" si="647"/>
        <v>0.21699999999691499</v>
      </c>
      <c r="D28189" s="419">
        <f t="shared" si="648"/>
        <v>0.1084999999984575</v>
      </c>
      <c r="E28189" s="336">
        <f>SUM(C28166:C28190)*7.4805194805</f>
        <v>41.838545454442162</v>
      </c>
      <c r="F28189" s="324">
        <f>AVERAGE(D28166:D28190)</f>
        <v>0.11186000000001513</v>
      </c>
      <c r="G28189" s="324">
        <f>_xlfn.STDEV.S(D28166:D28190)</f>
        <v>3.9647404289091985E-3</v>
      </c>
      <c r="H28189" s="406"/>
      <c r="J28189" s="82">
        <v>6</v>
      </c>
      <c r="K28189" s="321">
        <v>4</v>
      </c>
    </row>
    <row r="28190" spans="1:12" x14ac:dyDescent="0.3">
      <c r="A28190" s="341">
        <v>44208.002777430556</v>
      </c>
      <c r="B28190" s="318">
        <v>42664.961000000003</v>
      </c>
      <c r="C28190" s="318">
        <f t="shared" si="647"/>
        <v>0.22100000000500586</v>
      </c>
      <c r="D28190" s="419">
        <f t="shared" si="648"/>
        <v>0.11050000000250293</v>
      </c>
      <c r="H28190" s="406"/>
      <c r="J28190" s="82">
        <v>7</v>
      </c>
      <c r="K28190" s="391">
        <v>1</v>
      </c>
    </row>
    <row r="28191" spans="1:12" x14ac:dyDescent="0.3">
      <c r="A28191" s="341">
        <v>44208.044444039355</v>
      </c>
      <c r="B28191" s="318">
        <v>42665.190999999999</v>
      </c>
      <c r="C28191" s="318">
        <f t="shared" si="647"/>
        <v>0.22999999999592546</v>
      </c>
      <c r="D28191" s="419">
        <f t="shared" si="648"/>
        <v>0.11499999999796273</v>
      </c>
      <c r="H28191" s="406"/>
      <c r="J28191" s="82">
        <v>8</v>
      </c>
      <c r="K28191" s="319">
        <v>2</v>
      </c>
    </row>
    <row r="28192" spans="1:12" x14ac:dyDescent="0.3">
      <c r="A28192" s="341">
        <v>44208.086110648146</v>
      </c>
      <c r="B28192" s="318">
        <v>42665.42</v>
      </c>
      <c r="C28192" s="318">
        <f t="shared" si="647"/>
        <v>0.22899999999935972</v>
      </c>
      <c r="D28192" s="419">
        <f t="shared" si="648"/>
        <v>0.11449999999967986</v>
      </c>
      <c r="H28192" s="406"/>
      <c r="J28192" s="82">
        <v>9</v>
      </c>
      <c r="K28192" s="320">
        <v>3</v>
      </c>
    </row>
    <row r="28193" spans="1:12" x14ac:dyDescent="0.3">
      <c r="A28193" s="341">
        <v>44208.127777256945</v>
      </c>
      <c r="B28193" s="318">
        <v>42665.642999999996</v>
      </c>
      <c r="C28193" s="318">
        <f t="shared" si="647"/>
        <v>0.22299999999813735</v>
      </c>
      <c r="D28193" s="419">
        <f t="shared" si="648"/>
        <v>0.11149999999906868</v>
      </c>
      <c r="H28193" s="406"/>
      <c r="J28193" s="82">
        <v>10</v>
      </c>
      <c r="K28193" s="321">
        <v>4</v>
      </c>
    </row>
    <row r="28194" spans="1:12" x14ac:dyDescent="0.3">
      <c r="A28194" s="341">
        <v>44208.169443865743</v>
      </c>
      <c r="B28194" s="318">
        <v>42665.87</v>
      </c>
      <c r="C28194" s="318">
        <f t="shared" si="647"/>
        <v>0.22700000000622822</v>
      </c>
      <c r="D28194" s="419">
        <f t="shared" si="648"/>
        <v>0.11350000000311411</v>
      </c>
      <c r="H28194" s="406"/>
      <c r="J28194" s="82">
        <v>11</v>
      </c>
      <c r="K28194" s="391">
        <v>1</v>
      </c>
    </row>
    <row r="28195" spans="1:12" x14ac:dyDescent="0.3">
      <c r="A28195" s="341">
        <v>44208.211110474535</v>
      </c>
      <c r="B28195" s="318">
        <v>42666.099000000002</v>
      </c>
      <c r="C28195" s="318">
        <f t="shared" si="647"/>
        <v>0.22899999999935972</v>
      </c>
      <c r="D28195" s="419">
        <f t="shared" si="648"/>
        <v>0.11449999999967986</v>
      </c>
      <c r="H28195" s="406"/>
      <c r="J28195" s="82">
        <v>12</v>
      </c>
      <c r="K28195" s="319">
        <v>2</v>
      </c>
    </row>
    <row r="28196" spans="1:12" x14ac:dyDescent="0.3">
      <c r="A28196" s="341">
        <v>44208.252777083333</v>
      </c>
      <c r="B28196" s="318">
        <v>42666.332999999999</v>
      </c>
      <c r="C28196" s="318">
        <f t="shared" si="647"/>
        <v>0.23399999999674037</v>
      </c>
      <c r="D28196" s="419">
        <f t="shared" si="648"/>
        <v>0.11699999999837019</v>
      </c>
      <c r="H28196" s="406"/>
      <c r="J28196" s="82">
        <v>13</v>
      </c>
      <c r="K28196" s="320">
        <v>3</v>
      </c>
    </row>
    <row r="28197" spans="1:12" x14ac:dyDescent="0.3">
      <c r="A28197" s="341">
        <v>44208.294443692132</v>
      </c>
      <c r="B28197" s="318">
        <v>42666.561999999998</v>
      </c>
      <c r="C28197" s="318">
        <f t="shared" si="647"/>
        <v>0.22899999999935972</v>
      </c>
      <c r="D28197" s="419">
        <f t="shared" si="648"/>
        <v>0.11449999999967986</v>
      </c>
      <c r="H28197" s="406"/>
      <c r="J28197" s="82">
        <v>14</v>
      </c>
      <c r="K28197" s="321">
        <v>4</v>
      </c>
    </row>
    <row r="28198" spans="1:12" x14ac:dyDescent="0.3">
      <c r="A28198" s="341">
        <v>44208.336110300923</v>
      </c>
      <c r="B28198" s="318">
        <v>42666.783000000003</v>
      </c>
      <c r="C28198" s="318">
        <f t="shared" si="647"/>
        <v>0.22100000000500586</v>
      </c>
      <c r="D28198" s="419">
        <f t="shared" si="648"/>
        <v>0.11050000000250293</v>
      </c>
      <c r="H28198" s="406"/>
      <c r="J28198" s="82">
        <v>15</v>
      </c>
      <c r="K28198" s="391">
        <v>1</v>
      </c>
    </row>
    <row r="28199" spans="1:12" x14ac:dyDescent="0.3">
      <c r="A28199" s="341">
        <v>44208.377776909721</v>
      </c>
      <c r="B28199" s="318">
        <v>42667.012000000002</v>
      </c>
      <c r="C28199" s="318">
        <f t="shared" si="647"/>
        <v>0.22899999999935972</v>
      </c>
      <c r="D28199" s="419">
        <f t="shared" si="648"/>
        <v>0.11449999999967986</v>
      </c>
      <c r="H28199" s="406"/>
      <c r="J28199" s="82">
        <v>16</v>
      </c>
      <c r="K28199" s="319">
        <v>2</v>
      </c>
    </row>
    <row r="28200" spans="1:12" x14ac:dyDescent="0.3">
      <c r="A28200" s="341">
        <v>44208.41944351852</v>
      </c>
      <c r="B28200" s="318">
        <v>42667.252</v>
      </c>
      <c r="C28200" s="318">
        <f t="shared" si="647"/>
        <v>0.23999999999796273</v>
      </c>
      <c r="D28200" s="419">
        <f t="shared" si="648"/>
        <v>0.11999999999898137</v>
      </c>
      <c r="H28200" s="406"/>
      <c r="J28200" s="82">
        <v>17</v>
      </c>
      <c r="K28200" s="320">
        <v>3</v>
      </c>
    </row>
    <row r="28201" spans="1:12" x14ac:dyDescent="0.3">
      <c r="A28201" s="341">
        <v>44208.461110127311</v>
      </c>
      <c r="B28201" s="318">
        <v>42667.478999999999</v>
      </c>
      <c r="C28201" s="318">
        <f t="shared" si="647"/>
        <v>0.22699999999895226</v>
      </c>
      <c r="D28201" s="419">
        <f t="shared" si="648"/>
        <v>0.11349999999947613</v>
      </c>
      <c r="H28201" s="406"/>
      <c r="J28201" s="82">
        <v>18</v>
      </c>
      <c r="K28201" s="321">
        <v>4</v>
      </c>
    </row>
    <row r="28202" spans="1:12" x14ac:dyDescent="0.3">
      <c r="A28202" s="341">
        <v>44208.50277673611</v>
      </c>
      <c r="B28202" s="318">
        <v>42667.697999999997</v>
      </c>
      <c r="C28202" s="318">
        <f t="shared" si="647"/>
        <v>0.21899999999732245</v>
      </c>
      <c r="D28202" s="419">
        <f t="shared" si="648"/>
        <v>0.10949999999866122</v>
      </c>
      <c r="H28202" s="406"/>
      <c r="J28202" s="82">
        <v>19</v>
      </c>
      <c r="K28202" s="391">
        <v>1</v>
      </c>
    </row>
    <row r="28203" spans="1:12" x14ac:dyDescent="0.3">
      <c r="A28203" s="341">
        <v>44208.544443344908</v>
      </c>
      <c r="B28203" s="318">
        <v>42667.697999999997</v>
      </c>
      <c r="C28203" s="318"/>
      <c r="D28203" s="419"/>
      <c r="H28203" s="406"/>
      <c r="J28203" s="82">
        <v>20</v>
      </c>
      <c r="K28203" s="319">
        <v>2</v>
      </c>
      <c r="L28203" s="345" t="s">
        <v>425</v>
      </c>
    </row>
    <row r="28204" spans="1:12" x14ac:dyDescent="0.3">
      <c r="A28204" s="341">
        <v>44208.586109953707</v>
      </c>
      <c r="B28204" s="318">
        <v>42667.923999999999</v>
      </c>
      <c r="C28204" s="318">
        <f t="shared" si="647"/>
        <v>0.22600000000238651</v>
      </c>
      <c r="D28204" s="419">
        <f t="shared" si="648"/>
        <v>0.11300000000119326</v>
      </c>
      <c r="H28204" s="406"/>
      <c r="J28204" s="82">
        <v>21</v>
      </c>
      <c r="K28204" s="320">
        <v>3</v>
      </c>
    </row>
    <row r="28205" spans="1:12" x14ac:dyDescent="0.3">
      <c r="A28205" s="341">
        <v>44208.627776562498</v>
      </c>
      <c r="B28205" s="318">
        <v>42668.158000000003</v>
      </c>
      <c r="C28205" s="318">
        <f t="shared" si="647"/>
        <v>0.23400000000401633</v>
      </c>
      <c r="D28205" s="419">
        <f t="shared" si="648"/>
        <v>0.11700000000200816</v>
      </c>
      <c r="H28205" s="406"/>
      <c r="J28205" s="82">
        <v>22</v>
      </c>
      <c r="K28205" s="321">
        <v>4</v>
      </c>
    </row>
    <row r="28206" spans="1:12" x14ac:dyDescent="0.3">
      <c r="A28206" s="341">
        <v>44208.669443171297</v>
      </c>
      <c r="B28206" s="318">
        <v>42668.381000000001</v>
      </c>
      <c r="C28206" s="318">
        <f t="shared" si="647"/>
        <v>0.22299999999813735</v>
      </c>
      <c r="D28206" s="419">
        <f t="shared" si="648"/>
        <v>0.11149999999906868</v>
      </c>
      <c r="H28206" s="406"/>
      <c r="J28206" s="82">
        <v>23</v>
      </c>
      <c r="K28206" s="391">
        <v>1</v>
      </c>
    </row>
    <row r="28207" spans="1:12" x14ac:dyDescent="0.3">
      <c r="A28207" s="341">
        <v>44208.711109780095</v>
      </c>
      <c r="B28207" s="318">
        <v>42668.595999999998</v>
      </c>
      <c r="C28207" s="318">
        <f t="shared" si="647"/>
        <v>0.21499999999650754</v>
      </c>
      <c r="D28207" s="419">
        <f t="shared" si="648"/>
        <v>0.10749999999825377</v>
      </c>
      <c r="H28207" s="406"/>
      <c r="J28207" s="82">
        <v>24</v>
      </c>
      <c r="K28207" s="319">
        <v>2</v>
      </c>
    </row>
    <row r="28208" spans="1:12" x14ac:dyDescent="0.3">
      <c r="A28208" s="341">
        <v>44208.752776388887</v>
      </c>
      <c r="B28208" s="318">
        <v>42668.817999999999</v>
      </c>
      <c r="C28208" s="318">
        <f t="shared" si="647"/>
        <v>0.22200000000157161</v>
      </c>
      <c r="D28208" s="419">
        <f t="shared" si="648"/>
        <v>0.1110000000007858</v>
      </c>
      <c r="H28208" s="406"/>
      <c r="J28208" s="82">
        <v>25</v>
      </c>
      <c r="K28208" s="320">
        <v>3</v>
      </c>
    </row>
    <row r="28209" spans="1:11" x14ac:dyDescent="0.3">
      <c r="A28209" s="341">
        <v>44208.794442997685</v>
      </c>
      <c r="B28209" s="318">
        <v>42669.044000000002</v>
      </c>
      <c r="C28209" s="318">
        <f t="shared" si="647"/>
        <v>0.22600000000238651</v>
      </c>
      <c r="D28209" s="419">
        <f t="shared" si="648"/>
        <v>0.11300000000119326</v>
      </c>
      <c r="H28209" s="406"/>
      <c r="J28209" s="82">
        <v>26</v>
      </c>
      <c r="K28209" s="321">
        <v>4</v>
      </c>
    </row>
    <row r="28210" spans="1:11" x14ac:dyDescent="0.3">
      <c r="A28210" s="341">
        <v>44208.836109606484</v>
      </c>
      <c r="B28210" s="318">
        <v>42669.269</v>
      </c>
      <c r="C28210" s="318">
        <f t="shared" si="647"/>
        <v>0.22499999999854481</v>
      </c>
      <c r="D28210" s="419">
        <f t="shared" si="648"/>
        <v>0.1124999999992724</v>
      </c>
      <c r="H28210" s="406"/>
      <c r="J28210" s="82">
        <v>27</v>
      </c>
      <c r="K28210" s="391">
        <v>1</v>
      </c>
    </row>
    <row r="28211" spans="1:11" x14ac:dyDescent="0.3">
      <c r="A28211" s="341">
        <v>44208.877776215275</v>
      </c>
      <c r="B28211" s="318">
        <v>42669.481</v>
      </c>
      <c r="C28211" s="318">
        <f t="shared" si="647"/>
        <v>0.21199999999953434</v>
      </c>
      <c r="D28211" s="419">
        <f t="shared" si="648"/>
        <v>0.10599999999976717</v>
      </c>
      <c r="H28211" s="406"/>
      <c r="J28211" s="82">
        <v>28</v>
      </c>
      <c r="K28211" s="319">
        <v>2</v>
      </c>
    </row>
    <row r="28212" spans="1:11" x14ac:dyDescent="0.3">
      <c r="A28212" s="341">
        <v>44208.919442824073</v>
      </c>
      <c r="B28212" s="318">
        <v>42669.697999999997</v>
      </c>
      <c r="C28212" s="318">
        <f t="shared" si="647"/>
        <v>0.21699999999691499</v>
      </c>
      <c r="D28212" s="419">
        <f t="shared" si="648"/>
        <v>0.1084999999984575</v>
      </c>
      <c r="H28212" s="406"/>
      <c r="J28212" s="82">
        <v>29</v>
      </c>
      <c r="K28212" s="320">
        <v>3</v>
      </c>
    </row>
    <row r="28213" spans="1:11" x14ac:dyDescent="0.3">
      <c r="A28213" s="341">
        <v>44208.961109432872</v>
      </c>
      <c r="B28213" s="318">
        <v>42669.917999999998</v>
      </c>
      <c r="C28213" s="318">
        <f t="shared" si="647"/>
        <v>0.22000000000116415</v>
      </c>
      <c r="D28213" s="419">
        <f t="shared" si="648"/>
        <v>0.11000000000058208</v>
      </c>
      <c r="E28213" s="336">
        <f>SUM(C28191:C28214)*7.4805194805</f>
        <v>38.756571428446989</v>
      </c>
      <c r="F28213" s="324">
        <f>AVERAGE(D28191:D28214)</f>
        <v>0.11263043478254037</v>
      </c>
      <c r="G28213" s="324">
        <f>_xlfn.STDEV.S(D28191:D28214)</f>
        <v>3.220027496080274E-3</v>
      </c>
      <c r="H28213" s="406"/>
      <c r="J28213" s="82">
        <v>30</v>
      </c>
      <c r="K28213" s="321">
        <v>4</v>
      </c>
    </row>
    <row r="28214" spans="1:11" x14ac:dyDescent="0.3">
      <c r="A28214" s="341">
        <v>44209.002776041663</v>
      </c>
      <c r="B28214" s="318">
        <v>42670.142</v>
      </c>
      <c r="C28214" s="318">
        <f t="shared" si="647"/>
        <v>0.22400000000197906</v>
      </c>
      <c r="D28214" s="419">
        <f t="shared" si="648"/>
        <v>0.11200000000098953</v>
      </c>
      <c r="H28214" s="406"/>
      <c r="J28214" s="82">
        <v>31</v>
      </c>
      <c r="K28214" s="391">
        <v>1</v>
      </c>
    </row>
    <row r="28215" spans="1:11" x14ac:dyDescent="0.3">
      <c r="A28215" s="341">
        <v>44209.044442650462</v>
      </c>
      <c r="B28215" s="318">
        <v>42670.366999999998</v>
      </c>
      <c r="C28215" s="318">
        <f t="shared" si="647"/>
        <v>0.22499999999854481</v>
      </c>
      <c r="D28215" s="419">
        <f t="shared" si="648"/>
        <v>0.1124999999992724</v>
      </c>
      <c r="H28215" s="406"/>
      <c r="J28215" s="82">
        <v>32</v>
      </c>
      <c r="K28215" s="319">
        <v>2</v>
      </c>
    </row>
    <row r="28216" spans="1:11" x14ac:dyDescent="0.3">
      <c r="A28216" s="341">
        <v>44209.08610925926</v>
      </c>
      <c r="B28216" s="318">
        <v>42670.591</v>
      </c>
      <c r="C28216" s="318">
        <f t="shared" si="647"/>
        <v>0.22400000000197906</v>
      </c>
      <c r="D28216" s="419">
        <f t="shared" si="648"/>
        <v>0.11200000000098953</v>
      </c>
      <c r="H28216" s="406"/>
      <c r="J28216" s="82">
        <v>33</v>
      </c>
      <c r="K28216" s="320">
        <v>3</v>
      </c>
    </row>
    <row r="28217" spans="1:11" x14ac:dyDescent="0.3">
      <c r="A28217" s="341">
        <v>44209.127775868059</v>
      </c>
      <c r="B28217" s="318">
        <v>42670.811999999998</v>
      </c>
      <c r="C28217" s="318">
        <f t="shared" si="647"/>
        <v>0.2209999999977299</v>
      </c>
      <c r="D28217" s="419">
        <f t="shared" si="648"/>
        <v>0.11049999999886495</v>
      </c>
      <c r="H28217" s="406"/>
      <c r="J28217" s="82">
        <v>34</v>
      </c>
      <c r="K28217" s="321">
        <v>4</v>
      </c>
    </row>
    <row r="28218" spans="1:11" x14ac:dyDescent="0.3">
      <c r="A28218" s="341">
        <v>44209.16944247685</v>
      </c>
      <c r="B28218" s="318">
        <v>42671.042000000001</v>
      </c>
      <c r="C28218" s="318">
        <f t="shared" si="647"/>
        <v>0.23000000000320142</v>
      </c>
      <c r="D28218" s="419">
        <f t="shared" si="648"/>
        <v>0.11500000000160071</v>
      </c>
      <c r="H28218" s="406"/>
      <c r="J28218" s="82">
        <v>35</v>
      </c>
      <c r="K28218" s="391">
        <v>1</v>
      </c>
    </row>
    <row r="28219" spans="1:11" x14ac:dyDescent="0.3">
      <c r="A28219" s="341">
        <v>44209.211109085649</v>
      </c>
      <c r="B28219" s="318">
        <v>42671.271000000001</v>
      </c>
      <c r="C28219" s="318">
        <f t="shared" si="647"/>
        <v>0.22899999999935972</v>
      </c>
      <c r="D28219" s="419">
        <f t="shared" si="648"/>
        <v>0.11449999999967986</v>
      </c>
      <c r="H28219" s="406"/>
      <c r="J28219" s="82">
        <v>36</v>
      </c>
      <c r="K28219" s="319">
        <v>2</v>
      </c>
    </row>
    <row r="28220" spans="1:11" x14ac:dyDescent="0.3">
      <c r="A28220" s="341">
        <v>44209.252775694447</v>
      </c>
      <c r="B28220" s="318">
        <v>42671.5</v>
      </c>
      <c r="C28220" s="318">
        <f t="shared" si="647"/>
        <v>0.22899999999935972</v>
      </c>
      <c r="D28220" s="419">
        <f t="shared" si="648"/>
        <v>0.11449999999967986</v>
      </c>
      <c r="H28220" s="406"/>
      <c r="J28220" s="82">
        <v>37</v>
      </c>
      <c r="K28220" s="320">
        <v>3</v>
      </c>
    </row>
    <row r="28221" spans="1:11" x14ac:dyDescent="0.3">
      <c r="A28221" s="341">
        <v>44209.294442303239</v>
      </c>
      <c r="B28221" s="318">
        <v>42671.720999999998</v>
      </c>
      <c r="C28221" s="318">
        <f t="shared" si="647"/>
        <v>0.2209999999977299</v>
      </c>
      <c r="D28221" s="419">
        <f t="shared" si="648"/>
        <v>0.11049999999886495</v>
      </c>
      <c r="H28221" s="406"/>
      <c r="J28221" s="82">
        <v>38</v>
      </c>
      <c r="K28221" s="321">
        <v>4</v>
      </c>
    </row>
    <row r="28222" spans="1:11" x14ac:dyDescent="0.3">
      <c r="A28222" s="341">
        <v>44209.336108912037</v>
      </c>
      <c r="B28222" s="318">
        <v>42671.957999999999</v>
      </c>
      <c r="C28222" s="318">
        <f t="shared" si="647"/>
        <v>0.23700000000098953</v>
      </c>
      <c r="D28222" s="419">
        <f t="shared" si="648"/>
        <v>0.11850000000049477</v>
      </c>
      <c r="H28222" s="406"/>
      <c r="J28222" s="82">
        <v>39</v>
      </c>
      <c r="K28222" s="391">
        <v>1</v>
      </c>
    </row>
    <row r="28223" spans="1:11" x14ac:dyDescent="0.3">
      <c r="A28223" s="341">
        <v>44209.377775520836</v>
      </c>
      <c r="B28223" s="318">
        <v>42672.188999999998</v>
      </c>
      <c r="C28223" s="318">
        <f t="shared" si="647"/>
        <v>0.23099999999976717</v>
      </c>
      <c r="D28223" s="419">
        <f t="shared" si="648"/>
        <v>0.11549999999988358</v>
      </c>
      <c r="H28223" s="406"/>
      <c r="J28223" s="82">
        <v>40</v>
      </c>
      <c r="K28223" s="319">
        <v>2</v>
      </c>
    </row>
    <row r="28224" spans="1:11" x14ac:dyDescent="0.3">
      <c r="A28224" s="341">
        <v>44209.419442129627</v>
      </c>
      <c r="B28224" s="318">
        <v>42672.419000000002</v>
      </c>
      <c r="C28224" s="318">
        <f t="shared" si="647"/>
        <v>0.23000000000320142</v>
      </c>
      <c r="D28224" s="419">
        <f t="shared" si="648"/>
        <v>0.11500000000160071</v>
      </c>
      <c r="H28224" s="406"/>
      <c r="J28224" s="82">
        <v>41</v>
      </c>
      <c r="K28224" s="320">
        <v>3</v>
      </c>
    </row>
    <row r="28225" spans="1:11" x14ac:dyDescent="0.3">
      <c r="A28225" s="341">
        <v>44209.461108738426</v>
      </c>
      <c r="B28225" s="318">
        <v>42672.639000000003</v>
      </c>
      <c r="C28225" s="318">
        <f t="shared" si="647"/>
        <v>0.22000000000116415</v>
      </c>
      <c r="D28225" s="419">
        <f t="shared" si="648"/>
        <v>0.11000000000058208</v>
      </c>
      <c r="H28225" s="406"/>
      <c r="J28225" s="82">
        <v>42</v>
      </c>
      <c r="K28225" s="321">
        <v>4</v>
      </c>
    </row>
    <row r="28226" spans="1:11" x14ac:dyDescent="0.3">
      <c r="A28226" s="341">
        <v>44209.502775347224</v>
      </c>
      <c r="B28226" s="318">
        <v>42672.86</v>
      </c>
      <c r="C28226" s="318">
        <f t="shared" si="647"/>
        <v>0.2209999999977299</v>
      </c>
      <c r="D28226" s="419">
        <f t="shared" si="648"/>
        <v>0.11049999999886495</v>
      </c>
      <c r="H28226" s="406"/>
      <c r="J28226" s="82">
        <v>43</v>
      </c>
      <c r="K28226" s="391">
        <v>1</v>
      </c>
    </row>
    <row r="28227" spans="1:11" x14ac:dyDescent="0.3">
      <c r="A28227" s="341">
        <v>44209.544441956015</v>
      </c>
      <c r="B28227" s="318">
        <v>42673.091</v>
      </c>
      <c r="C28227" s="318">
        <f t="shared" si="647"/>
        <v>0.23099999999976717</v>
      </c>
      <c r="D28227" s="419">
        <f t="shared" si="648"/>
        <v>0.11549999999988358</v>
      </c>
      <c r="H28227" s="406"/>
      <c r="J28227" s="82">
        <v>44</v>
      </c>
      <c r="K28227" s="319">
        <v>2</v>
      </c>
    </row>
    <row r="28228" spans="1:11" x14ac:dyDescent="0.3">
      <c r="A28228" s="341">
        <v>44209.586108564814</v>
      </c>
      <c r="B28228" s="318">
        <v>42673.321000000004</v>
      </c>
      <c r="C28228" s="318">
        <f t="shared" si="647"/>
        <v>0.23000000000320142</v>
      </c>
      <c r="D28228" s="419">
        <f t="shared" si="648"/>
        <v>0.11500000000160071</v>
      </c>
      <c r="H28228" s="406"/>
      <c r="J28228" s="82">
        <v>45</v>
      </c>
      <c r="K28228" s="320">
        <v>3</v>
      </c>
    </row>
    <row r="28229" spans="1:11" x14ac:dyDescent="0.3">
      <c r="A28229" s="341">
        <v>44209.627775173612</v>
      </c>
      <c r="B28229" s="318">
        <v>42673.542000000001</v>
      </c>
      <c r="C28229" s="318">
        <f t="shared" si="647"/>
        <v>0.2209999999977299</v>
      </c>
      <c r="D28229" s="419">
        <f t="shared" si="648"/>
        <v>0.11049999999886495</v>
      </c>
      <c r="H28229" s="406"/>
      <c r="J28229" s="82">
        <v>46</v>
      </c>
      <c r="K28229" s="321">
        <v>4</v>
      </c>
    </row>
    <row r="28230" spans="1:11" x14ac:dyDescent="0.3">
      <c r="A28230" s="341">
        <v>44209.669441782411</v>
      </c>
      <c r="B28230" s="318">
        <v>42673.762000000002</v>
      </c>
      <c r="C28230" s="318">
        <f t="shared" si="647"/>
        <v>0.22000000000116415</v>
      </c>
      <c r="D28230" s="419">
        <f t="shared" si="648"/>
        <v>0.11000000000058208</v>
      </c>
      <c r="H28230" s="406"/>
      <c r="J28230" s="82">
        <v>47</v>
      </c>
      <c r="K28230" s="391">
        <v>1</v>
      </c>
    </row>
    <row r="28231" spans="1:11" x14ac:dyDescent="0.3">
      <c r="A28231" s="341">
        <v>44209.711108391202</v>
      </c>
      <c r="B28231" s="318">
        <v>42673.985000000001</v>
      </c>
      <c r="C28231" s="318">
        <f t="shared" si="647"/>
        <v>0.22299999999813735</v>
      </c>
      <c r="D28231" s="419">
        <f t="shared" si="648"/>
        <v>0.11149999999906868</v>
      </c>
      <c r="H28231" s="406"/>
      <c r="J28231" s="82">
        <v>48</v>
      </c>
      <c r="K28231" s="319">
        <v>2</v>
      </c>
    </row>
    <row r="28232" spans="1:11" x14ac:dyDescent="0.3">
      <c r="A28232" s="341">
        <v>44209.752775000001</v>
      </c>
      <c r="B28232" s="318">
        <v>42674.211000000003</v>
      </c>
      <c r="C28232" s="318">
        <f t="shared" si="647"/>
        <v>0.22600000000238651</v>
      </c>
      <c r="D28232" s="419">
        <f t="shared" si="648"/>
        <v>0.11300000000119326</v>
      </c>
      <c r="H28232" s="406"/>
      <c r="J28232" s="82">
        <v>49</v>
      </c>
      <c r="K28232" s="320">
        <v>3</v>
      </c>
    </row>
    <row r="28233" spans="1:11" x14ac:dyDescent="0.3">
      <c r="A28233" s="341">
        <v>44209.794441608799</v>
      </c>
      <c r="B28233" s="318">
        <v>42674.43</v>
      </c>
      <c r="C28233" s="318">
        <f t="shared" si="647"/>
        <v>0.21899999999732245</v>
      </c>
      <c r="D28233" s="419">
        <f t="shared" si="648"/>
        <v>0.10949999999866122</v>
      </c>
      <c r="H28233" s="406"/>
      <c r="J28233" s="82">
        <v>50</v>
      </c>
      <c r="K28233" s="321">
        <v>4</v>
      </c>
    </row>
    <row r="28234" spans="1:11" x14ac:dyDescent="0.3">
      <c r="A28234" s="341">
        <v>44209.836108217591</v>
      </c>
      <c r="B28234" s="318">
        <v>42674.648000000001</v>
      </c>
      <c r="C28234" s="318">
        <f t="shared" si="647"/>
        <v>0.2180000000007567</v>
      </c>
      <c r="D28234" s="419">
        <f t="shared" si="648"/>
        <v>0.10900000000037835</v>
      </c>
      <c r="H28234" s="406"/>
      <c r="J28234" s="82">
        <v>51</v>
      </c>
      <c r="K28234" s="391">
        <v>1</v>
      </c>
    </row>
    <row r="28235" spans="1:11" x14ac:dyDescent="0.3">
      <c r="A28235" s="341">
        <v>44209.877774826389</v>
      </c>
      <c r="B28235" s="318">
        <v>42674.86</v>
      </c>
      <c r="C28235" s="318">
        <f t="shared" si="647"/>
        <v>0.21199999999953434</v>
      </c>
      <c r="D28235" s="419">
        <f t="shared" si="648"/>
        <v>0.10599999999976717</v>
      </c>
      <c r="H28235" s="406"/>
      <c r="J28235" s="82">
        <v>52</v>
      </c>
      <c r="K28235" s="319">
        <v>2</v>
      </c>
    </row>
    <row r="28236" spans="1:11" x14ac:dyDescent="0.3">
      <c r="A28236" s="341">
        <v>44209.919441435188</v>
      </c>
      <c r="B28236" s="318">
        <v>42675.087</v>
      </c>
      <c r="C28236" s="318">
        <f t="shared" si="647"/>
        <v>0.22699999999895226</v>
      </c>
      <c r="D28236" s="419">
        <f t="shared" si="648"/>
        <v>0.11349999999947613</v>
      </c>
      <c r="H28236" s="406"/>
      <c r="J28236" s="82">
        <v>53</v>
      </c>
      <c r="K28236" s="320">
        <v>3</v>
      </c>
    </row>
    <row r="28237" spans="1:11" x14ac:dyDescent="0.3">
      <c r="A28237" s="341">
        <v>44209.961108043979</v>
      </c>
      <c r="B28237" s="318">
        <v>42675.309000000001</v>
      </c>
      <c r="C28237" s="318">
        <f t="shared" si="647"/>
        <v>0.22200000000157161</v>
      </c>
      <c r="D28237" s="419">
        <f t="shared" si="648"/>
        <v>0.1110000000007858</v>
      </c>
      <c r="E28237" s="336">
        <f>SUM(C28215:C28238)*7.4805194805</f>
        <v>40.312519480435839</v>
      </c>
      <c r="F28237" s="324">
        <f>AVERAGE(D28215:D28238)</f>
        <v>0.11227083333339276</v>
      </c>
      <c r="G28237" s="324">
        <f>_xlfn.STDEV.S(D28215:D28238)</f>
        <v>2.7857524420821368E-3</v>
      </c>
      <c r="H28237" s="406"/>
      <c r="J28237" s="82">
        <v>54</v>
      </c>
      <c r="K28237" s="321">
        <v>4</v>
      </c>
    </row>
    <row r="28238" spans="1:11" x14ac:dyDescent="0.3">
      <c r="A28238" s="341">
        <v>44210.002774652778</v>
      </c>
      <c r="B28238" s="318">
        <v>42675.531000000003</v>
      </c>
      <c r="C28238" s="318">
        <f t="shared" si="647"/>
        <v>0.22200000000157161</v>
      </c>
      <c r="D28238" s="419">
        <f t="shared" si="648"/>
        <v>0.1110000000007858</v>
      </c>
      <c r="H28238" s="406"/>
      <c r="J28238" s="82">
        <v>55</v>
      </c>
      <c r="K28238" s="391">
        <v>1</v>
      </c>
    </row>
    <row r="28239" spans="1:11" x14ac:dyDescent="0.3">
      <c r="A28239" s="341">
        <v>44210.044441261576</v>
      </c>
      <c r="B28239" s="318">
        <v>42675.739000000001</v>
      </c>
      <c r="C28239" s="318">
        <f t="shared" si="647"/>
        <v>0.20799999999871943</v>
      </c>
      <c r="D28239" s="419">
        <f t="shared" si="648"/>
        <v>0.10399999999935972</v>
      </c>
      <c r="H28239" s="406"/>
      <c r="J28239" s="82">
        <v>56</v>
      </c>
      <c r="K28239" s="319">
        <v>2</v>
      </c>
    </row>
    <row r="28240" spans="1:11" x14ac:dyDescent="0.3">
      <c r="A28240" s="341">
        <v>44210.086107870367</v>
      </c>
      <c r="B28240" s="318">
        <v>42675.962</v>
      </c>
      <c r="C28240" s="318">
        <f t="shared" si="647"/>
        <v>0.22299999999813735</v>
      </c>
      <c r="D28240" s="419">
        <f t="shared" si="648"/>
        <v>0.11149999999906868</v>
      </c>
      <c r="H28240" s="406"/>
      <c r="J28240" s="82">
        <v>57</v>
      </c>
      <c r="K28240" s="320">
        <v>3</v>
      </c>
    </row>
    <row r="28241" spans="1:11" x14ac:dyDescent="0.3">
      <c r="A28241" s="341">
        <v>44210.127774479166</v>
      </c>
      <c r="B28241" s="318">
        <v>42676.2</v>
      </c>
      <c r="C28241" s="318">
        <f t="shared" si="647"/>
        <v>0.23799999999755528</v>
      </c>
      <c r="D28241" s="419">
        <f t="shared" si="648"/>
        <v>0.11899999999877764</v>
      </c>
      <c r="H28241" s="406"/>
      <c r="J28241" s="82">
        <v>58</v>
      </c>
      <c r="K28241" s="321">
        <v>4</v>
      </c>
    </row>
    <row r="28242" spans="1:11" x14ac:dyDescent="0.3">
      <c r="A28242" s="341">
        <v>44210.169441087965</v>
      </c>
      <c r="B28242" s="318">
        <v>42676.43</v>
      </c>
      <c r="C28242" s="318">
        <f t="shared" si="647"/>
        <v>0.23000000000320142</v>
      </c>
      <c r="D28242" s="419">
        <f t="shared" si="648"/>
        <v>0.11500000000160071</v>
      </c>
      <c r="H28242" s="406"/>
      <c r="J28242" s="82">
        <v>59</v>
      </c>
      <c r="K28242" s="391">
        <v>1</v>
      </c>
    </row>
    <row r="28243" spans="1:11" x14ac:dyDescent="0.3">
      <c r="A28243" s="341">
        <v>44210.211107696756</v>
      </c>
      <c r="B28243" s="318">
        <v>42676.644999999997</v>
      </c>
      <c r="C28243" s="318">
        <f t="shared" si="647"/>
        <v>0.21499999999650754</v>
      </c>
      <c r="D28243" s="419">
        <f t="shared" si="648"/>
        <v>0.10749999999825377</v>
      </c>
      <c r="H28243" s="406"/>
      <c r="J28243" s="82">
        <v>60</v>
      </c>
      <c r="K28243" s="319">
        <v>2</v>
      </c>
    </row>
    <row r="28244" spans="1:11" x14ac:dyDescent="0.3">
      <c r="A28244" s="341">
        <v>44210.252774305554</v>
      </c>
      <c r="B28244" s="318">
        <v>42676.875999999997</v>
      </c>
      <c r="C28244" s="318">
        <f t="shared" si="647"/>
        <v>0.23099999999976717</v>
      </c>
      <c r="D28244" s="419">
        <f t="shared" si="648"/>
        <v>0.11549999999988358</v>
      </c>
      <c r="H28244" s="406"/>
      <c r="J28244" s="82">
        <v>61</v>
      </c>
      <c r="K28244" s="320">
        <v>3</v>
      </c>
    </row>
    <row r="28245" spans="1:11" x14ac:dyDescent="0.3">
      <c r="A28245" s="341">
        <v>44210.294440914353</v>
      </c>
      <c r="B28245" s="318">
        <v>42677.112999999998</v>
      </c>
      <c r="C28245" s="318">
        <f t="shared" si="647"/>
        <v>0.23700000000098953</v>
      </c>
      <c r="D28245" s="419">
        <f t="shared" si="648"/>
        <v>0.11850000000049477</v>
      </c>
      <c r="H28245" s="406"/>
      <c r="J28245" s="82">
        <v>62</v>
      </c>
      <c r="K28245" s="321">
        <v>4</v>
      </c>
    </row>
    <row r="28246" spans="1:11" x14ac:dyDescent="0.3">
      <c r="A28246" s="341">
        <v>44210.336107523151</v>
      </c>
      <c r="B28246" s="318">
        <v>42677.347999999998</v>
      </c>
      <c r="C28246" s="318">
        <f t="shared" si="647"/>
        <v>0.23500000000058208</v>
      </c>
      <c r="D28246" s="419">
        <f t="shared" si="648"/>
        <v>0.11750000000029104</v>
      </c>
      <c r="H28246" s="406"/>
      <c r="J28246" s="82">
        <v>63</v>
      </c>
      <c r="K28246" s="391">
        <v>1</v>
      </c>
    </row>
    <row r="28247" spans="1:11" x14ac:dyDescent="0.3">
      <c r="A28247" s="341">
        <v>44210.377774131943</v>
      </c>
      <c r="B28247" s="318">
        <v>42677.563999999998</v>
      </c>
      <c r="C28247" s="318">
        <f t="shared" si="647"/>
        <v>0.21600000000034925</v>
      </c>
      <c r="D28247" s="419">
        <f t="shared" si="648"/>
        <v>0.10800000000017462</v>
      </c>
      <c r="H28247" s="406"/>
      <c r="J28247" s="82">
        <v>64</v>
      </c>
      <c r="K28247" s="319">
        <v>2</v>
      </c>
    </row>
    <row r="28248" spans="1:11" x14ac:dyDescent="0.3">
      <c r="A28248" s="341">
        <v>44210.419440740741</v>
      </c>
      <c r="B28248" s="318">
        <v>42677.788</v>
      </c>
      <c r="C28248" s="318">
        <f t="shared" si="647"/>
        <v>0.22400000000197906</v>
      </c>
      <c r="D28248" s="419">
        <f t="shared" si="648"/>
        <v>0.11200000000098953</v>
      </c>
      <c r="H28248" s="406"/>
      <c r="J28248" s="82">
        <v>65</v>
      </c>
      <c r="K28248" s="320">
        <v>3</v>
      </c>
    </row>
    <row r="28249" spans="1:11" x14ac:dyDescent="0.3">
      <c r="A28249" s="341">
        <v>44210.46110734954</v>
      </c>
      <c r="B28249" s="318">
        <v>42678.021999999997</v>
      </c>
      <c r="C28249" s="318">
        <f t="shared" si="647"/>
        <v>0.23399999999674037</v>
      </c>
      <c r="D28249" s="419">
        <f t="shared" si="648"/>
        <v>0.11699999999837019</v>
      </c>
      <c r="H28249" s="406"/>
      <c r="J28249" s="82">
        <v>66</v>
      </c>
      <c r="K28249" s="321">
        <v>4</v>
      </c>
    </row>
    <row r="28250" spans="1:11" x14ac:dyDescent="0.3">
      <c r="A28250" s="341">
        <v>44210.502773958331</v>
      </c>
      <c r="B28250" s="318">
        <v>42678.258999999998</v>
      </c>
      <c r="C28250" s="318">
        <f t="shared" si="647"/>
        <v>0.23700000000098953</v>
      </c>
      <c r="D28250" s="419">
        <f t="shared" si="648"/>
        <v>0.11850000000049477</v>
      </c>
      <c r="H28250" s="406"/>
      <c r="J28250" s="82">
        <v>67</v>
      </c>
      <c r="K28250" s="391">
        <v>1</v>
      </c>
    </row>
    <row r="28251" spans="1:11" x14ac:dyDescent="0.3">
      <c r="A28251" s="341">
        <v>44210.54444056713</v>
      </c>
      <c r="B28251" s="318">
        <v>42678.474000000002</v>
      </c>
      <c r="C28251" s="318">
        <f t="shared" si="647"/>
        <v>0.2150000000037835</v>
      </c>
      <c r="D28251" s="419">
        <f t="shared" si="648"/>
        <v>0.10750000000189175</v>
      </c>
      <c r="H28251" s="406"/>
      <c r="J28251" s="82">
        <v>68</v>
      </c>
      <c r="K28251" s="319">
        <v>2</v>
      </c>
    </row>
    <row r="28252" spans="1:11" x14ac:dyDescent="0.3">
      <c r="A28252" s="341">
        <v>44210.586107175928</v>
      </c>
      <c r="B28252" s="318">
        <v>42678.696000000004</v>
      </c>
      <c r="C28252" s="318">
        <f t="shared" si="647"/>
        <v>0.22200000000157161</v>
      </c>
      <c r="D28252" s="419">
        <f t="shared" si="648"/>
        <v>0.1110000000007858</v>
      </c>
      <c r="H28252" s="406"/>
      <c r="J28252" s="82">
        <v>69</v>
      </c>
      <c r="K28252" s="320">
        <v>3</v>
      </c>
    </row>
    <row r="28253" spans="1:11" x14ac:dyDescent="0.3">
      <c r="A28253" s="341">
        <v>44210.627773784719</v>
      </c>
      <c r="B28253" s="318">
        <v>42678.921000000002</v>
      </c>
      <c r="C28253" s="318">
        <f t="shared" si="647"/>
        <v>0.22499999999854481</v>
      </c>
      <c r="D28253" s="419">
        <f t="shared" si="648"/>
        <v>0.1124999999992724</v>
      </c>
      <c r="H28253" s="406"/>
      <c r="J28253" s="82">
        <v>70</v>
      </c>
      <c r="K28253" s="321">
        <v>4</v>
      </c>
    </row>
    <row r="28254" spans="1:11" x14ac:dyDescent="0.3">
      <c r="A28254" s="341">
        <v>44210.669440393518</v>
      </c>
      <c r="B28254" s="318">
        <v>42679.150999999998</v>
      </c>
      <c r="C28254" s="318">
        <f t="shared" si="647"/>
        <v>0.22999999999592546</v>
      </c>
      <c r="D28254" s="419">
        <f t="shared" si="648"/>
        <v>0.11499999999796273</v>
      </c>
      <c r="H28254" s="406"/>
      <c r="J28254" s="82">
        <v>71</v>
      </c>
      <c r="K28254" s="391">
        <v>1</v>
      </c>
    </row>
    <row r="28255" spans="1:11" x14ac:dyDescent="0.3">
      <c r="A28255" s="341">
        <v>44210.711107002317</v>
      </c>
      <c r="B28255" s="318">
        <v>42679.368999999999</v>
      </c>
      <c r="C28255" s="318">
        <f t="shared" si="647"/>
        <v>0.2180000000007567</v>
      </c>
      <c r="D28255" s="419">
        <f t="shared" si="648"/>
        <v>0.10900000000037835</v>
      </c>
      <c r="H28255" s="406"/>
      <c r="J28255" s="82">
        <v>72</v>
      </c>
      <c r="K28255" s="319">
        <v>2</v>
      </c>
    </row>
    <row r="28256" spans="1:11" x14ac:dyDescent="0.3">
      <c r="A28256" s="341">
        <v>44210.752773611108</v>
      </c>
      <c r="B28256" s="318">
        <v>42679.591</v>
      </c>
      <c r="C28256" s="318">
        <f t="shared" si="647"/>
        <v>0.22200000000157161</v>
      </c>
      <c r="D28256" s="419">
        <f t="shared" si="648"/>
        <v>0.1110000000007858</v>
      </c>
      <c r="H28256" s="406"/>
      <c r="J28256" s="82">
        <v>73</v>
      </c>
      <c r="K28256" s="320">
        <v>3</v>
      </c>
    </row>
    <row r="28257" spans="1:11" x14ac:dyDescent="0.3">
      <c r="A28257" s="341">
        <v>44210.794440219906</v>
      </c>
      <c r="B28257" s="318">
        <v>42679.81</v>
      </c>
      <c r="C28257" s="318">
        <f t="shared" si="647"/>
        <v>0.21899999999732245</v>
      </c>
      <c r="D28257" s="419">
        <f t="shared" si="648"/>
        <v>0.10949999999866122</v>
      </c>
      <c r="H28257" s="406"/>
      <c r="J28257" s="82">
        <v>74</v>
      </c>
      <c r="K28257" s="321">
        <v>4</v>
      </c>
    </row>
    <row r="28258" spans="1:11" x14ac:dyDescent="0.3">
      <c r="A28258" s="341">
        <v>44210.836106828705</v>
      </c>
      <c r="B28258" s="318">
        <v>42680.03</v>
      </c>
      <c r="C28258" s="318">
        <f t="shared" si="647"/>
        <v>0.22000000000116415</v>
      </c>
      <c r="D28258" s="419">
        <f t="shared" si="648"/>
        <v>0.11000000000058208</v>
      </c>
      <c r="H28258" s="406"/>
      <c r="J28258" s="82">
        <v>75</v>
      </c>
      <c r="K28258" s="391">
        <v>1</v>
      </c>
    </row>
    <row r="28259" spans="1:11" x14ac:dyDescent="0.3">
      <c r="A28259" s="341">
        <v>44210.877773437503</v>
      </c>
      <c r="B28259" s="318">
        <v>42680.248</v>
      </c>
      <c r="C28259" s="318">
        <f t="shared" si="647"/>
        <v>0.2180000000007567</v>
      </c>
      <c r="D28259" s="419">
        <f t="shared" si="648"/>
        <v>0.10900000000037835</v>
      </c>
      <c r="H28259" s="406"/>
      <c r="J28259" s="82">
        <v>76</v>
      </c>
      <c r="K28259" s="319">
        <v>2</v>
      </c>
    </row>
    <row r="28260" spans="1:11" x14ac:dyDescent="0.3">
      <c r="A28260" s="341">
        <v>44210.919440046295</v>
      </c>
      <c r="B28260" s="318">
        <v>42680.47</v>
      </c>
      <c r="C28260" s="318">
        <f t="shared" si="647"/>
        <v>0.22200000000157161</v>
      </c>
      <c r="D28260" s="419">
        <f t="shared" si="648"/>
        <v>0.1110000000007858</v>
      </c>
      <c r="H28260" s="406"/>
      <c r="J28260" s="82">
        <v>77</v>
      </c>
      <c r="K28260" s="320">
        <v>3</v>
      </c>
    </row>
    <row r="28261" spans="1:11" x14ac:dyDescent="0.3">
      <c r="A28261" s="341">
        <v>44210.961106655093</v>
      </c>
      <c r="B28261" s="318">
        <v>42680.680999999997</v>
      </c>
      <c r="C28261" s="318">
        <f t="shared" si="647"/>
        <v>0.21099999999569263</v>
      </c>
      <c r="D28261" s="419">
        <f t="shared" si="648"/>
        <v>0.10549999999784632</v>
      </c>
      <c r="E28261" s="336">
        <f>SUM(C28239:C28262)*7.4805194805</f>
        <v>40.162909090795353</v>
      </c>
      <c r="F28261" s="324">
        <f>AVERAGE(D28239:D28262)</f>
        <v>0.11185416666664121</v>
      </c>
      <c r="G28261" s="324">
        <f>_xlfn.STDEV.S(D28239:D28262)</f>
        <v>4.2694037020343653E-3</v>
      </c>
      <c r="H28261" s="406"/>
      <c r="J28261" s="82">
        <v>78</v>
      </c>
      <c r="K28261" s="321">
        <v>4</v>
      </c>
    </row>
    <row r="28262" spans="1:11" x14ac:dyDescent="0.3">
      <c r="A28262" s="341">
        <v>44211.002773263892</v>
      </c>
      <c r="B28262" s="318">
        <v>42680.9</v>
      </c>
      <c r="C28262" s="318">
        <f t="shared" si="647"/>
        <v>0.21900000000459841</v>
      </c>
      <c r="D28262" s="419">
        <f t="shared" si="648"/>
        <v>0.1095000000022992</v>
      </c>
      <c r="H28262" s="406"/>
      <c r="J28262" s="82">
        <v>79</v>
      </c>
      <c r="K28262" s="391">
        <v>1</v>
      </c>
    </row>
    <row r="28263" spans="1:11" x14ac:dyDescent="0.3">
      <c r="A28263" s="341">
        <v>44211.044439872683</v>
      </c>
      <c r="B28263" s="318">
        <v>42681.129000000001</v>
      </c>
      <c r="C28263" s="318">
        <f t="shared" si="647"/>
        <v>0.22899999999935972</v>
      </c>
      <c r="D28263" s="419">
        <f t="shared" si="648"/>
        <v>0.11449999999967986</v>
      </c>
      <c r="H28263" s="406"/>
      <c r="J28263" s="82">
        <v>80</v>
      </c>
      <c r="K28263" s="319">
        <v>2</v>
      </c>
    </row>
    <row r="28264" spans="1:11" x14ac:dyDescent="0.3">
      <c r="A28264" s="341">
        <v>44211.086106481482</v>
      </c>
      <c r="B28264" s="318">
        <v>42681.358</v>
      </c>
      <c r="C28264" s="318">
        <f t="shared" si="647"/>
        <v>0.22899999999935972</v>
      </c>
      <c r="D28264" s="419">
        <f t="shared" si="648"/>
        <v>0.11449999999967986</v>
      </c>
      <c r="H28264" s="406"/>
      <c r="J28264" s="82">
        <v>81</v>
      </c>
      <c r="K28264" s="320">
        <v>3</v>
      </c>
    </row>
    <row r="28265" spans="1:11" x14ac:dyDescent="0.3">
      <c r="A28265" s="341">
        <v>44211.12777309028</v>
      </c>
      <c r="B28265" s="318">
        <v>42681.578000000001</v>
      </c>
      <c r="C28265" s="318">
        <f t="shared" si="647"/>
        <v>0.22000000000116415</v>
      </c>
      <c r="D28265" s="419">
        <f t="shared" si="648"/>
        <v>0.11000000000058208</v>
      </c>
      <c r="H28265" s="406"/>
      <c r="J28265" s="82">
        <v>82</v>
      </c>
      <c r="K28265" s="321">
        <v>4</v>
      </c>
    </row>
    <row r="28266" spans="1:11" x14ac:dyDescent="0.3">
      <c r="A28266" s="341">
        <v>44211.169439699072</v>
      </c>
      <c r="B28266" s="318">
        <v>42681.798000000003</v>
      </c>
      <c r="C28266" s="318">
        <f t="shared" si="647"/>
        <v>0.22000000000116415</v>
      </c>
      <c r="D28266" s="419">
        <f t="shared" si="648"/>
        <v>0.11000000000058208</v>
      </c>
      <c r="H28266" s="406"/>
      <c r="J28266" s="82">
        <v>83</v>
      </c>
      <c r="K28266" s="391">
        <v>1</v>
      </c>
    </row>
    <row r="28267" spans="1:11" x14ac:dyDescent="0.3">
      <c r="A28267" s="341">
        <v>44211.21110630787</v>
      </c>
      <c r="B28267" s="318">
        <v>42682.027000000002</v>
      </c>
      <c r="C28267" s="318">
        <f t="shared" si="647"/>
        <v>0.22899999999935972</v>
      </c>
      <c r="D28267" s="419">
        <f t="shared" si="648"/>
        <v>0.11449999999967986</v>
      </c>
      <c r="H28267" s="406"/>
      <c r="J28267" s="82">
        <v>84</v>
      </c>
      <c r="K28267" s="319">
        <v>2</v>
      </c>
    </row>
    <row r="28268" spans="1:11" x14ac:dyDescent="0.3">
      <c r="A28268" s="341">
        <v>44211.252772916669</v>
      </c>
      <c r="B28268" s="318">
        <v>42682.264000000003</v>
      </c>
      <c r="C28268" s="318">
        <f t="shared" si="647"/>
        <v>0.23700000000098953</v>
      </c>
      <c r="D28268" s="419">
        <f t="shared" si="648"/>
        <v>0.11850000000049477</v>
      </c>
      <c r="H28268" s="406"/>
      <c r="J28268" s="82">
        <v>85</v>
      </c>
      <c r="K28268" s="320">
        <v>3</v>
      </c>
    </row>
    <row r="28269" spans="1:11" x14ac:dyDescent="0.3">
      <c r="A28269" s="341">
        <v>44211.29443952546</v>
      </c>
      <c r="B28269" s="318">
        <v>42682.491999999998</v>
      </c>
      <c r="C28269" s="318">
        <f t="shared" si="647"/>
        <v>0.22799999999551801</v>
      </c>
      <c r="D28269" s="419">
        <f t="shared" si="648"/>
        <v>0.11399999999775901</v>
      </c>
      <c r="H28269" s="406"/>
      <c r="J28269" s="82">
        <v>86</v>
      </c>
      <c r="K28269" s="321">
        <v>4</v>
      </c>
    </row>
    <row r="28270" spans="1:11" x14ac:dyDescent="0.3">
      <c r="A28270" s="341">
        <v>44211.336106134258</v>
      </c>
      <c r="B28270" s="318">
        <v>42682.718000000001</v>
      </c>
      <c r="C28270" s="318">
        <f t="shared" si="647"/>
        <v>0.22600000000238651</v>
      </c>
      <c r="D28270" s="419">
        <f t="shared" si="648"/>
        <v>0.11300000000119326</v>
      </c>
      <c r="H28270" s="406"/>
      <c r="J28270" s="82">
        <v>87</v>
      </c>
      <c r="K28270" s="391">
        <v>1</v>
      </c>
    </row>
    <row r="28271" spans="1:11" x14ac:dyDescent="0.3">
      <c r="A28271" s="341">
        <v>44211.377772743057</v>
      </c>
      <c r="B28271" s="318">
        <v>42682.949000000001</v>
      </c>
      <c r="C28271" s="318">
        <f t="shared" si="647"/>
        <v>0.23099999999976717</v>
      </c>
      <c r="D28271" s="419">
        <f t="shared" si="648"/>
        <v>0.11549999999988358</v>
      </c>
      <c r="H28271" s="406"/>
      <c r="J28271" s="82">
        <v>88</v>
      </c>
      <c r="K28271" s="319">
        <v>2</v>
      </c>
    </row>
    <row r="28272" spans="1:11" x14ac:dyDescent="0.3">
      <c r="A28272" s="341">
        <v>44211.419439351848</v>
      </c>
      <c r="B28272" s="318">
        <v>42683.186999999998</v>
      </c>
      <c r="C28272" s="318">
        <f t="shared" si="647"/>
        <v>0.23799999999755528</v>
      </c>
      <c r="D28272" s="419">
        <f t="shared" si="648"/>
        <v>0.11899999999877764</v>
      </c>
      <c r="H28272" s="406"/>
      <c r="J28272" s="82">
        <v>89</v>
      </c>
      <c r="K28272" s="320">
        <v>3</v>
      </c>
    </row>
    <row r="28273" spans="1:12" x14ac:dyDescent="0.3">
      <c r="A28273" s="341">
        <v>44211.461105960647</v>
      </c>
      <c r="B28273" s="318">
        <v>42683.41</v>
      </c>
      <c r="C28273" s="318">
        <f t="shared" si="647"/>
        <v>0.22300000000541331</v>
      </c>
      <c r="D28273" s="419">
        <f t="shared" si="648"/>
        <v>0.11150000000270666</v>
      </c>
      <c r="H28273" s="406"/>
      <c r="J28273" s="82">
        <v>90</v>
      </c>
      <c r="K28273" s="321">
        <v>4</v>
      </c>
    </row>
    <row r="28274" spans="1:12" x14ac:dyDescent="0.3">
      <c r="A28274" s="341">
        <v>44211.502772569445</v>
      </c>
      <c r="B28274" s="318">
        <v>42683.631000000001</v>
      </c>
      <c r="C28274" s="318">
        <f t="shared" si="647"/>
        <v>0.2209999999977299</v>
      </c>
      <c r="D28274" s="419">
        <f t="shared" si="648"/>
        <v>0.11049999999886495</v>
      </c>
      <c r="H28274" s="406"/>
      <c r="J28274" s="82">
        <v>91</v>
      </c>
      <c r="K28274" s="391">
        <v>1</v>
      </c>
    </row>
    <row r="28275" spans="1:12" x14ac:dyDescent="0.3">
      <c r="A28275" s="341">
        <v>44211.544439178244</v>
      </c>
      <c r="B28275" s="318">
        <v>42683.853000000003</v>
      </c>
      <c r="C28275" s="318">
        <f t="shared" si="647"/>
        <v>0.22200000000157161</v>
      </c>
      <c r="D28275" s="419">
        <f t="shared" si="648"/>
        <v>0.1110000000007858</v>
      </c>
      <c r="H28275" s="406"/>
      <c r="J28275" s="82">
        <v>92</v>
      </c>
      <c r="K28275" s="319">
        <v>2</v>
      </c>
    </row>
    <row r="28276" spans="1:12" x14ac:dyDescent="0.3">
      <c r="A28276" s="341">
        <v>44211.586105787035</v>
      </c>
      <c r="B28276" s="318">
        <v>42684.089</v>
      </c>
      <c r="C28276" s="318">
        <f t="shared" si="647"/>
        <v>0.23599999999714782</v>
      </c>
      <c r="D28276" s="419">
        <f t="shared" si="648"/>
        <v>0.11799999999857391</v>
      </c>
      <c r="H28276" s="406"/>
      <c r="J28276" s="82">
        <v>93</v>
      </c>
      <c r="K28276" s="320">
        <v>3</v>
      </c>
    </row>
    <row r="28277" spans="1:12" x14ac:dyDescent="0.3">
      <c r="A28277" s="341">
        <v>44211.627772395834</v>
      </c>
      <c r="B28277" s="318">
        <v>42684.317000000003</v>
      </c>
      <c r="C28277" s="318">
        <f t="shared" si="647"/>
        <v>0.22800000000279397</v>
      </c>
      <c r="D28277" s="419">
        <f t="shared" si="648"/>
        <v>0.11400000000139698</v>
      </c>
      <c r="H28277" s="406"/>
      <c r="J28277" s="82">
        <v>94</v>
      </c>
      <c r="K28277" s="321">
        <v>4</v>
      </c>
    </row>
    <row r="28278" spans="1:12" x14ac:dyDescent="0.3">
      <c r="A28278" s="341">
        <v>44211.669439004632</v>
      </c>
      <c r="B28278" s="318">
        <v>42684.54</v>
      </c>
      <c r="C28278" s="318">
        <f t="shared" si="647"/>
        <v>0.22299999999813735</v>
      </c>
      <c r="D28278" s="419">
        <f t="shared" si="648"/>
        <v>0.11149999999906868</v>
      </c>
      <c r="H28278" s="406"/>
      <c r="J28278" s="82">
        <v>95</v>
      </c>
      <c r="K28278" s="391">
        <v>1</v>
      </c>
    </row>
    <row r="28279" spans="1:12" x14ac:dyDescent="0.3">
      <c r="A28279" s="341">
        <v>44211.711105613424</v>
      </c>
      <c r="B28279" s="318">
        <v>42684.752</v>
      </c>
      <c r="C28279" s="318">
        <f t="shared" si="647"/>
        <v>0.21199999999953434</v>
      </c>
      <c r="D28279" s="419">
        <f t="shared" si="648"/>
        <v>0.10599999999976717</v>
      </c>
      <c r="H28279" s="406"/>
      <c r="J28279" s="82">
        <v>96</v>
      </c>
      <c r="K28279" s="319">
        <v>2</v>
      </c>
    </row>
    <row r="28280" spans="1:12" x14ac:dyDescent="0.3">
      <c r="A28280" s="341">
        <v>44211.718055555553</v>
      </c>
      <c r="B28280" s="318">
        <v>42684.752</v>
      </c>
      <c r="C28280" s="318"/>
      <c r="D28280" s="419"/>
      <c r="H28280" s="406"/>
      <c r="J28280" s="82">
        <v>1</v>
      </c>
      <c r="K28280" s="319">
        <v>2</v>
      </c>
      <c r="L28280" s="54" t="s">
        <v>313</v>
      </c>
    </row>
    <row r="28281" spans="1:12" x14ac:dyDescent="0.3">
      <c r="A28281" s="341">
        <v>44211.759722222225</v>
      </c>
      <c r="B28281" s="318">
        <v>42684.978999999999</v>
      </c>
      <c r="C28281" s="318">
        <f t="shared" ref="C28281:C28352" si="649">B28281-B28280</f>
        <v>0.22699999999895226</v>
      </c>
      <c r="D28281" s="419">
        <f t="shared" ref="D28281:D28352" si="650">C28281/2</f>
        <v>0.11349999999947613</v>
      </c>
      <c r="H28281" s="406"/>
      <c r="J28281" s="82">
        <v>2</v>
      </c>
      <c r="K28281" s="320">
        <v>3</v>
      </c>
    </row>
    <row r="28282" spans="1:12" x14ac:dyDescent="0.3">
      <c r="A28282" s="341">
        <v>44211.801388888889</v>
      </c>
      <c r="B28282" s="318">
        <v>42685.201999999997</v>
      </c>
      <c r="C28282" s="318">
        <f t="shared" si="649"/>
        <v>0.22299999999813735</v>
      </c>
      <c r="D28282" s="419">
        <f t="shared" si="650"/>
        <v>0.11149999999906868</v>
      </c>
      <c r="H28282" s="406"/>
      <c r="J28282" s="82">
        <v>3</v>
      </c>
      <c r="K28282" s="321">
        <v>4</v>
      </c>
    </row>
    <row r="28283" spans="1:12" x14ac:dyDescent="0.3">
      <c r="A28283" s="341">
        <v>44211.843055555553</v>
      </c>
      <c r="B28283" s="318">
        <v>42685.428</v>
      </c>
      <c r="C28283" s="318">
        <f t="shared" si="649"/>
        <v>0.22600000000238651</v>
      </c>
      <c r="D28283" s="419">
        <f t="shared" si="650"/>
        <v>0.11300000000119326</v>
      </c>
      <c r="H28283" s="406"/>
      <c r="J28283" s="82">
        <v>4</v>
      </c>
      <c r="K28283" s="391">
        <v>1</v>
      </c>
    </row>
    <row r="28284" spans="1:12" x14ac:dyDescent="0.3">
      <c r="A28284" s="341">
        <v>44211.884722222225</v>
      </c>
      <c r="B28284" s="318">
        <v>42685.642999999996</v>
      </c>
      <c r="C28284" s="318">
        <f t="shared" si="649"/>
        <v>0.21499999999650754</v>
      </c>
      <c r="D28284" s="419">
        <f t="shared" si="650"/>
        <v>0.10749999999825377</v>
      </c>
      <c r="H28284" s="406"/>
      <c r="J28284" s="82">
        <v>5</v>
      </c>
      <c r="K28284" s="319">
        <v>2</v>
      </c>
    </row>
    <row r="28285" spans="1:12" x14ac:dyDescent="0.3">
      <c r="A28285" s="341">
        <v>44211.926389120374</v>
      </c>
      <c r="B28285" s="318">
        <v>42685.860999999997</v>
      </c>
      <c r="C28285" s="318">
        <f t="shared" si="649"/>
        <v>0.2180000000007567</v>
      </c>
      <c r="D28285" s="419">
        <f t="shared" si="650"/>
        <v>0.10900000000037835</v>
      </c>
      <c r="H28285" s="406"/>
      <c r="J28285" s="82">
        <v>6</v>
      </c>
      <c r="K28285" s="320">
        <v>3</v>
      </c>
    </row>
    <row r="28286" spans="1:12" x14ac:dyDescent="0.3">
      <c r="A28286" s="341">
        <v>44211.968055844911</v>
      </c>
      <c r="B28286" s="318">
        <v>42686.089</v>
      </c>
      <c r="C28286" s="318">
        <f t="shared" si="649"/>
        <v>0.22800000000279397</v>
      </c>
      <c r="D28286" s="419">
        <f t="shared" si="650"/>
        <v>0.11400000000139698</v>
      </c>
      <c r="E28286" s="336">
        <f>SUM(C28264:C28286)*7.4805194805</f>
        <v>37.103376623273469</v>
      </c>
      <c r="F28286" s="324">
        <f>AVERAGE(D28264:D28286)</f>
        <v>0.11272727272725289</v>
      </c>
      <c r="G28286" s="324">
        <f>_xlfn.STDEV.S(D28264:D28286)</f>
        <v>3.3371190622654705E-3</v>
      </c>
      <c r="H28286" s="406"/>
      <c r="J28286" s="82">
        <v>7</v>
      </c>
      <c r="K28286" s="321">
        <v>4</v>
      </c>
    </row>
    <row r="28287" spans="1:12" x14ac:dyDescent="0.3">
      <c r="A28287" s="341">
        <v>44212.009722569448</v>
      </c>
      <c r="B28287" s="318">
        <v>42686.313000000002</v>
      </c>
      <c r="C28287" s="318">
        <f t="shared" si="649"/>
        <v>0.22400000000197906</v>
      </c>
      <c r="D28287" s="419">
        <f t="shared" si="650"/>
        <v>0.11200000000098953</v>
      </c>
      <c r="H28287" s="406"/>
      <c r="J28287" s="82">
        <v>8</v>
      </c>
      <c r="K28287" s="391">
        <v>1</v>
      </c>
    </row>
    <row r="28288" spans="1:12" x14ac:dyDescent="0.3">
      <c r="A28288" s="341">
        <v>44212.051389293978</v>
      </c>
      <c r="B28288" s="318">
        <v>42686.527999999998</v>
      </c>
      <c r="C28288" s="318">
        <f t="shared" si="649"/>
        <v>0.21499999999650754</v>
      </c>
      <c r="D28288" s="419">
        <f t="shared" si="650"/>
        <v>0.10749999999825377</v>
      </c>
      <c r="H28288" s="406"/>
      <c r="J28288" s="82">
        <v>9</v>
      </c>
      <c r="K28288" s="319">
        <v>2</v>
      </c>
    </row>
    <row r="28289" spans="1:11" x14ac:dyDescent="0.3">
      <c r="A28289" s="341">
        <v>44212.093056018515</v>
      </c>
      <c r="B28289" s="318">
        <v>42686.741999999998</v>
      </c>
      <c r="C28289" s="318">
        <f t="shared" si="649"/>
        <v>0.21399999999994179</v>
      </c>
      <c r="D28289" s="419">
        <f t="shared" si="650"/>
        <v>0.1069999999999709</v>
      </c>
      <c r="H28289" s="406"/>
      <c r="J28289" s="82">
        <v>10</v>
      </c>
      <c r="K28289" s="320">
        <v>3</v>
      </c>
    </row>
    <row r="28290" spans="1:11" x14ac:dyDescent="0.3">
      <c r="A28290" s="341">
        <v>44212.134722743052</v>
      </c>
      <c r="B28290" s="318">
        <v>42686.972000000002</v>
      </c>
      <c r="C28290" s="318">
        <f t="shared" si="649"/>
        <v>0.23000000000320142</v>
      </c>
      <c r="D28290" s="419">
        <f t="shared" si="650"/>
        <v>0.11500000000160071</v>
      </c>
      <c r="H28290" s="406"/>
      <c r="J28290" s="82">
        <v>11</v>
      </c>
      <c r="K28290" s="321">
        <v>4</v>
      </c>
    </row>
    <row r="28291" spans="1:11" x14ac:dyDescent="0.3">
      <c r="A28291" s="341">
        <v>44212.17638946759</v>
      </c>
      <c r="B28291" s="318">
        <v>42687.211000000003</v>
      </c>
      <c r="C28291" s="318">
        <f t="shared" si="649"/>
        <v>0.23900000000139698</v>
      </c>
      <c r="D28291" s="419">
        <f t="shared" si="650"/>
        <v>0.11950000000069849</v>
      </c>
      <c r="H28291" s="406"/>
      <c r="J28291" s="82">
        <v>12</v>
      </c>
      <c r="K28291" s="391">
        <v>1</v>
      </c>
    </row>
    <row r="28292" spans="1:11" x14ac:dyDescent="0.3">
      <c r="A28292" s="341">
        <v>44212.218056192127</v>
      </c>
      <c r="B28292" s="318">
        <v>42687.432000000001</v>
      </c>
      <c r="C28292" s="318">
        <f t="shared" si="649"/>
        <v>0.2209999999977299</v>
      </c>
      <c r="D28292" s="419">
        <f t="shared" si="650"/>
        <v>0.11049999999886495</v>
      </c>
      <c r="H28292" s="406"/>
      <c r="J28292" s="82">
        <v>13</v>
      </c>
      <c r="K28292" s="319">
        <v>2</v>
      </c>
    </row>
    <row r="28293" spans="1:11" x14ac:dyDescent="0.3">
      <c r="A28293" s="341">
        <v>44212.259722916664</v>
      </c>
      <c r="B28293" s="318">
        <v>42687.659</v>
      </c>
      <c r="C28293" s="318">
        <f t="shared" si="649"/>
        <v>0.22699999999895226</v>
      </c>
      <c r="D28293" s="419">
        <f t="shared" si="650"/>
        <v>0.11349999999947613</v>
      </c>
      <c r="H28293" s="406"/>
      <c r="J28293" s="82">
        <v>14</v>
      </c>
      <c r="K28293" s="320">
        <v>3</v>
      </c>
    </row>
    <row r="28294" spans="1:11" x14ac:dyDescent="0.3">
      <c r="A28294" s="341">
        <v>44212.301389641201</v>
      </c>
      <c r="B28294" s="318">
        <v>42687.89</v>
      </c>
      <c r="C28294" s="318">
        <f t="shared" si="649"/>
        <v>0.23099999999976717</v>
      </c>
      <c r="D28294" s="419">
        <f t="shared" si="650"/>
        <v>0.11549999999988358</v>
      </c>
      <c r="H28294" s="406"/>
      <c r="J28294" s="82">
        <v>15</v>
      </c>
      <c r="K28294" s="321">
        <v>4</v>
      </c>
    </row>
    <row r="28295" spans="1:11" x14ac:dyDescent="0.3">
      <c r="A28295" s="341">
        <v>44212.343056365738</v>
      </c>
      <c r="B28295" s="318">
        <v>42688.129000000001</v>
      </c>
      <c r="C28295" s="318">
        <f t="shared" si="649"/>
        <v>0.23900000000139698</v>
      </c>
      <c r="D28295" s="419">
        <f t="shared" si="650"/>
        <v>0.11950000000069849</v>
      </c>
      <c r="H28295" s="406"/>
      <c r="J28295" s="82">
        <v>16</v>
      </c>
      <c r="K28295" s="391">
        <v>1</v>
      </c>
    </row>
    <row r="28296" spans="1:11" x14ac:dyDescent="0.3">
      <c r="A28296" s="341">
        <v>44212.384723090276</v>
      </c>
      <c r="B28296" s="318">
        <v>42688.35</v>
      </c>
      <c r="C28296" s="318">
        <f t="shared" si="649"/>
        <v>0.2209999999977299</v>
      </c>
      <c r="D28296" s="419">
        <f t="shared" si="650"/>
        <v>0.11049999999886495</v>
      </c>
      <c r="H28296" s="406"/>
      <c r="J28296" s="82">
        <v>17</v>
      </c>
      <c r="K28296" s="319">
        <v>2</v>
      </c>
    </row>
    <row r="28297" spans="1:11" x14ac:dyDescent="0.3">
      <c r="A28297" s="341">
        <v>44212.426389814813</v>
      </c>
      <c r="B28297" s="318">
        <v>42688.578000000001</v>
      </c>
      <c r="C28297" s="318">
        <f t="shared" si="649"/>
        <v>0.22800000000279397</v>
      </c>
      <c r="D28297" s="419">
        <f t="shared" si="650"/>
        <v>0.11400000000139698</v>
      </c>
      <c r="H28297" s="406"/>
      <c r="J28297" s="82">
        <v>18</v>
      </c>
      <c r="K28297" s="320">
        <v>3</v>
      </c>
    </row>
    <row r="28298" spans="1:11" x14ac:dyDescent="0.3">
      <c r="A28298" s="341">
        <v>44212.46805653935</v>
      </c>
      <c r="B28298" s="318">
        <v>42688.802000000003</v>
      </c>
      <c r="C28298" s="318">
        <f t="shared" si="649"/>
        <v>0.22400000000197906</v>
      </c>
      <c r="D28298" s="419">
        <f t="shared" si="650"/>
        <v>0.11200000000098953</v>
      </c>
      <c r="H28298" s="406"/>
      <c r="J28298" s="82">
        <v>19</v>
      </c>
      <c r="K28298" s="321">
        <v>4</v>
      </c>
    </row>
    <row r="28299" spans="1:11" x14ac:dyDescent="0.3">
      <c r="A28299" s="341">
        <v>44212.509723263887</v>
      </c>
      <c r="B28299" s="318">
        <v>42689.036</v>
      </c>
      <c r="C28299" s="318">
        <f t="shared" si="649"/>
        <v>0.23399999999674037</v>
      </c>
      <c r="D28299" s="419">
        <f t="shared" si="650"/>
        <v>0.11699999999837019</v>
      </c>
      <c r="H28299" s="406"/>
      <c r="J28299" s="82">
        <v>20</v>
      </c>
      <c r="K28299" s="391">
        <v>1</v>
      </c>
    </row>
    <row r="28300" spans="1:11" x14ac:dyDescent="0.3">
      <c r="A28300" s="341">
        <v>44212.551389988424</v>
      </c>
      <c r="B28300" s="318">
        <v>42689.258000000002</v>
      </c>
      <c r="C28300" s="318">
        <f t="shared" si="649"/>
        <v>0.22200000000157161</v>
      </c>
      <c r="D28300" s="419">
        <f t="shared" si="650"/>
        <v>0.1110000000007858</v>
      </c>
      <c r="H28300" s="406"/>
      <c r="J28300" s="82">
        <v>21</v>
      </c>
      <c r="K28300" s="319">
        <v>2</v>
      </c>
    </row>
    <row r="28301" spans="1:11" x14ac:dyDescent="0.3">
      <c r="A28301" s="341">
        <v>44212.593056712962</v>
      </c>
      <c r="B28301" s="318">
        <v>42689.48</v>
      </c>
      <c r="C28301" s="318">
        <f t="shared" si="649"/>
        <v>0.22200000000157161</v>
      </c>
      <c r="D28301" s="419">
        <f t="shared" si="650"/>
        <v>0.1110000000007858</v>
      </c>
      <c r="H28301" s="406"/>
      <c r="J28301" s="82">
        <v>22</v>
      </c>
      <c r="K28301" s="320">
        <v>3</v>
      </c>
    </row>
    <row r="28302" spans="1:11" x14ac:dyDescent="0.3">
      <c r="A28302" s="341">
        <v>44212.634723437499</v>
      </c>
      <c r="B28302" s="318">
        <v>42689.697999999997</v>
      </c>
      <c r="C28302" s="318">
        <f t="shared" si="649"/>
        <v>0.21799999999348074</v>
      </c>
      <c r="D28302" s="419">
        <f t="shared" si="650"/>
        <v>0.10899999999674037</v>
      </c>
      <c r="H28302" s="406"/>
      <c r="J28302" s="82">
        <v>23</v>
      </c>
      <c r="K28302" s="321">
        <v>4</v>
      </c>
    </row>
    <row r="28303" spans="1:11" x14ac:dyDescent="0.3">
      <c r="A28303" s="341">
        <v>44212.676390162036</v>
      </c>
      <c r="B28303" s="318">
        <v>42689.919000000002</v>
      </c>
      <c r="C28303" s="318">
        <f t="shared" si="649"/>
        <v>0.22100000000500586</v>
      </c>
      <c r="D28303" s="419">
        <f t="shared" si="650"/>
        <v>0.11050000000250293</v>
      </c>
      <c r="H28303" s="406"/>
      <c r="J28303" s="82">
        <v>24</v>
      </c>
      <c r="K28303" s="391">
        <v>1</v>
      </c>
    </row>
    <row r="28304" spans="1:11" x14ac:dyDescent="0.3">
      <c r="A28304" s="341">
        <v>44212.718056886573</v>
      </c>
      <c r="B28304" s="318">
        <v>42690.14</v>
      </c>
      <c r="C28304" s="318">
        <f t="shared" si="649"/>
        <v>0.2209999999977299</v>
      </c>
      <c r="D28304" s="419">
        <f t="shared" si="650"/>
        <v>0.11049999999886495</v>
      </c>
      <c r="H28304" s="406"/>
      <c r="J28304" s="82">
        <v>25</v>
      </c>
      <c r="K28304" s="319">
        <v>2</v>
      </c>
    </row>
    <row r="28305" spans="1:11" x14ac:dyDescent="0.3">
      <c r="A28305" s="341">
        <v>44212.759723611111</v>
      </c>
      <c r="B28305" s="318">
        <v>42690.368000000002</v>
      </c>
      <c r="C28305" s="318">
        <f t="shared" si="649"/>
        <v>0.22800000000279397</v>
      </c>
      <c r="D28305" s="419">
        <f t="shared" si="650"/>
        <v>0.11400000000139698</v>
      </c>
      <c r="H28305" s="406"/>
      <c r="J28305" s="82">
        <v>26</v>
      </c>
      <c r="K28305" s="320">
        <v>3</v>
      </c>
    </row>
    <row r="28306" spans="1:11" x14ac:dyDescent="0.3">
      <c r="A28306" s="341">
        <v>44212.801390335648</v>
      </c>
      <c r="B28306" s="318">
        <v>42690.59</v>
      </c>
      <c r="C28306" s="318">
        <f t="shared" si="649"/>
        <v>0.22199999999429565</v>
      </c>
      <c r="D28306" s="419">
        <f t="shared" si="650"/>
        <v>0.11099999999714782</v>
      </c>
      <c r="H28306" s="406"/>
      <c r="J28306" s="82">
        <v>27</v>
      </c>
      <c r="K28306" s="321">
        <v>4</v>
      </c>
    </row>
    <row r="28307" spans="1:11" x14ac:dyDescent="0.3">
      <c r="A28307" s="341">
        <v>44212.843057060185</v>
      </c>
      <c r="B28307" s="318">
        <v>42690.805</v>
      </c>
      <c r="C28307" s="318">
        <f t="shared" si="649"/>
        <v>0.2150000000037835</v>
      </c>
      <c r="D28307" s="419">
        <f t="shared" si="650"/>
        <v>0.10750000000189175</v>
      </c>
      <c r="H28307" s="406"/>
      <c r="J28307" s="82">
        <v>28</v>
      </c>
      <c r="K28307" s="391">
        <v>1</v>
      </c>
    </row>
    <row r="28308" spans="1:11" x14ac:dyDescent="0.3">
      <c r="A28308" s="341">
        <v>44212.884723784722</v>
      </c>
      <c r="B28308" s="318">
        <v>42691.021999999997</v>
      </c>
      <c r="C28308" s="318">
        <f t="shared" si="649"/>
        <v>0.21699999999691499</v>
      </c>
      <c r="D28308" s="419">
        <f t="shared" si="650"/>
        <v>0.1084999999984575</v>
      </c>
      <c r="H28308" s="406"/>
      <c r="J28308" s="82">
        <v>29</v>
      </c>
      <c r="K28308" s="319">
        <v>2</v>
      </c>
    </row>
    <row r="28309" spans="1:11" x14ac:dyDescent="0.3">
      <c r="A28309" s="341">
        <v>44212.926390509259</v>
      </c>
      <c r="B28309" s="318">
        <v>42691.254000000001</v>
      </c>
      <c r="C28309" s="318">
        <f t="shared" si="649"/>
        <v>0.23200000000360887</v>
      </c>
      <c r="D28309" s="419">
        <f t="shared" si="650"/>
        <v>0.11600000000180444</v>
      </c>
      <c r="H28309" s="406"/>
      <c r="J28309" s="82">
        <v>30</v>
      </c>
      <c r="K28309" s="320">
        <v>3</v>
      </c>
    </row>
    <row r="28310" spans="1:11" x14ac:dyDescent="0.3">
      <c r="A28310" s="341">
        <v>44212.968057233797</v>
      </c>
      <c r="B28310" s="318">
        <v>42691.476999999999</v>
      </c>
      <c r="C28310" s="318">
        <f t="shared" si="649"/>
        <v>0.22299999999813735</v>
      </c>
      <c r="D28310" s="419">
        <f t="shared" si="650"/>
        <v>0.11149999999906868</v>
      </c>
      <c r="E28310" s="336">
        <f>SUM(C28287:C28310)*7.4805194805</f>
        <v>40.305038960926595</v>
      </c>
      <c r="F28310" s="324">
        <f>AVERAGE(D28287:D28310)</f>
        <v>0.11224999999997938</v>
      </c>
      <c r="G28310" s="324">
        <f>_xlfn.STDEV.S(D28287:D28310)</f>
        <v>3.5046552895880898E-3</v>
      </c>
      <c r="H28310" s="406"/>
      <c r="J28310" s="82">
        <v>31</v>
      </c>
      <c r="K28310" s="321">
        <v>4</v>
      </c>
    </row>
    <row r="28311" spans="1:11" x14ac:dyDescent="0.3">
      <c r="A28311" s="341">
        <v>44213.009723958334</v>
      </c>
      <c r="B28311" s="318">
        <v>42691.690999999999</v>
      </c>
      <c r="C28311" s="318">
        <f t="shared" si="649"/>
        <v>0.21399999999994179</v>
      </c>
      <c r="D28311" s="419">
        <f t="shared" si="650"/>
        <v>0.1069999999999709</v>
      </c>
      <c r="H28311" s="406"/>
      <c r="J28311" s="82">
        <v>32</v>
      </c>
      <c r="K28311" s="391">
        <v>1</v>
      </c>
    </row>
    <row r="28312" spans="1:11" x14ac:dyDescent="0.3">
      <c r="A28312" s="341">
        <v>44213.051390682871</v>
      </c>
      <c r="B28312" s="318">
        <v>42691.911999999997</v>
      </c>
      <c r="C28312" s="318">
        <f t="shared" si="649"/>
        <v>0.2209999999977299</v>
      </c>
      <c r="D28312" s="419">
        <f t="shared" si="650"/>
        <v>0.11049999999886495</v>
      </c>
      <c r="H28312" s="406"/>
      <c r="J28312" s="82">
        <v>33</v>
      </c>
      <c r="K28312" s="319">
        <v>2</v>
      </c>
    </row>
    <row r="28313" spans="1:11" x14ac:dyDescent="0.3">
      <c r="A28313" s="341">
        <v>44213.093057407408</v>
      </c>
      <c r="B28313" s="318">
        <v>42692.150999999998</v>
      </c>
      <c r="C28313" s="318">
        <f t="shared" si="649"/>
        <v>0.23900000000139698</v>
      </c>
      <c r="D28313" s="419">
        <f t="shared" si="650"/>
        <v>0.11950000000069849</v>
      </c>
      <c r="H28313" s="406"/>
      <c r="J28313" s="82">
        <v>34</v>
      </c>
      <c r="K28313" s="320">
        <v>3</v>
      </c>
    </row>
    <row r="28314" spans="1:11" x14ac:dyDescent="0.3">
      <c r="A28314" s="341">
        <v>44213.134724131945</v>
      </c>
      <c r="B28314" s="318">
        <v>42692.379000000001</v>
      </c>
      <c r="C28314" s="318">
        <f t="shared" si="649"/>
        <v>0.22800000000279397</v>
      </c>
      <c r="D28314" s="419">
        <f t="shared" si="650"/>
        <v>0.11400000000139698</v>
      </c>
      <c r="H28314" s="406"/>
      <c r="J28314" s="82">
        <v>35</v>
      </c>
      <c r="K28314" s="321">
        <v>4</v>
      </c>
    </row>
    <row r="28315" spans="1:11" x14ac:dyDescent="0.3">
      <c r="A28315" s="341">
        <v>44213.176390856483</v>
      </c>
      <c r="B28315" s="318">
        <v>42692.601000000002</v>
      </c>
      <c r="C28315" s="318">
        <f t="shared" si="649"/>
        <v>0.22200000000157161</v>
      </c>
      <c r="D28315" s="419">
        <f t="shared" si="650"/>
        <v>0.1110000000007858</v>
      </c>
      <c r="H28315" s="406"/>
      <c r="J28315" s="82">
        <v>36</v>
      </c>
      <c r="K28315" s="391">
        <v>1</v>
      </c>
    </row>
    <row r="28316" spans="1:11" x14ac:dyDescent="0.3">
      <c r="A28316" s="341">
        <v>44213.21805758102</v>
      </c>
      <c r="B28316" s="318">
        <v>42692.82</v>
      </c>
      <c r="C28316" s="318">
        <f t="shared" si="649"/>
        <v>0.21899999999732245</v>
      </c>
      <c r="D28316" s="419">
        <f t="shared" si="650"/>
        <v>0.10949999999866122</v>
      </c>
      <c r="H28316" s="406"/>
      <c r="J28316" s="82">
        <v>37</v>
      </c>
      <c r="K28316" s="319">
        <v>2</v>
      </c>
    </row>
    <row r="28317" spans="1:11" x14ac:dyDescent="0.3">
      <c r="A28317" s="341">
        <v>44213.259724305557</v>
      </c>
      <c r="B28317" s="318">
        <v>42693.06</v>
      </c>
      <c r="C28317" s="318">
        <f t="shared" si="649"/>
        <v>0.23999999999796273</v>
      </c>
      <c r="D28317" s="419">
        <f t="shared" si="650"/>
        <v>0.11999999999898137</v>
      </c>
      <c r="H28317" s="406"/>
      <c r="J28317" s="82">
        <v>38</v>
      </c>
      <c r="K28317" s="320">
        <v>3</v>
      </c>
    </row>
    <row r="28318" spans="1:11" x14ac:dyDescent="0.3">
      <c r="A28318" s="341">
        <v>44213.301391030094</v>
      </c>
      <c r="B28318" s="318">
        <v>42693.292000000001</v>
      </c>
      <c r="C28318" s="318">
        <f t="shared" si="649"/>
        <v>0.23200000000360887</v>
      </c>
      <c r="D28318" s="419">
        <f t="shared" si="650"/>
        <v>0.11600000000180444</v>
      </c>
      <c r="H28318" s="406"/>
      <c r="J28318" s="82">
        <v>39</v>
      </c>
      <c r="K28318" s="321">
        <v>4</v>
      </c>
    </row>
    <row r="28319" spans="1:11" x14ac:dyDescent="0.3">
      <c r="A28319" s="341">
        <v>44213.343057754631</v>
      </c>
      <c r="B28319" s="318">
        <v>42693.523000000001</v>
      </c>
      <c r="C28319" s="318">
        <f t="shared" si="649"/>
        <v>0.23099999999976717</v>
      </c>
      <c r="D28319" s="419">
        <f t="shared" si="650"/>
        <v>0.11549999999988358</v>
      </c>
      <c r="H28319" s="406"/>
      <c r="J28319" s="82">
        <v>40</v>
      </c>
      <c r="K28319" s="391">
        <v>1</v>
      </c>
    </row>
    <row r="28320" spans="1:11" x14ac:dyDescent="0.3">
      <c r="A28320" s="341">
        <v>44213.384724479169</v>
      </c>
      <c r="B28320" s="318">
        <v>42693.741999999998</v>
      </c>
      <c r="C28320" s="318">
        <f t="shared" si="649"/>
        <v>0.21899999999732245</v>
      </c>
      <c r="D28320" s="419">
        <f t="shared" si="650"/>
        <v>0.10949999999866122</v>
      </c>
      <c r="H28320" s="406"/>
      <c r="J28320" s="82">
        <v>41</v>
      </c>
      <c r="K28320" s="319">
        <v>2</v>
      </c>
    </row>
    <row r="28321" spans="1:11" x14ac:dyDescent="0.3">
      <c r="A28321" s="341">
        <v>44213.426391203706</v>
      </c>
      <c r="B28321" s="318">
        <v>42693.978999999999</v>
      </c>
      <c r="C28321" s="318">
        <f t="shared" si="649"/>
        <v>0.23700000000098953</v>
      </c>
      <c r="D28321" s="419">
        <f t="shared" si="650"/>
        <v>0.11850000000049477</v>
      </c>
      <c r="H28321" s="406"/>
      <c r="J28321" s="82">
        <v>42</v>
      </c>
      <c r="K28321" s="320">
        <v>3</v>
      </c>
    </row>
    <row r="28322" spans="1:11" x14ac:dyDescent="0.3">
      <c r="A28322" s="341">
        <v>44213.468057928243</v>
      </c>
      <c r="B28322" s="318">
        <v>42694.209000000003</v>
      </c>
      <c r="C28322" s="318">
        <f t="shared" si="649"/>
        <v>0.23000000000320142</v>
      </c>
      <c r="D28322" s="419">
        <f t="shared" si="650"/>
        <v>0.11500000000160071</v>
      </c>
      <c r="H28322" s="406"/>
      <c r="J28322" s="82">
        <v>43</v>
      </c>
      <c r="K28322" s="321">
        <v>4</v>
      </c>
    </row>
    <row r="28323" spans="1:11" x14ac:dyDescent="0.3">
      <c r="A28323" s="341">
        <v>44213.50972465278</v>
      </c>
      <c r="B28323" s="318">
        <v>42694.432000000001</v>
      </c>
      <c r="C28323" s="318">
        <f t="shared" si="649"/>
        <v>0.22299999999813735</v>
      </c>
      <c r="D28323" s="419">
        <f t="shared" si="650"/>
        <v>0.11149999999906868</v>
      </c>
      <c r="H28323" s="406"/>
      <c r="J28323" s="82">
        <v>44</v>
      </c>
      <c r="K28323" s="391">
        <v>1</v>
      </c>
    </row>
    <row r="28324" spans="1:11" x14ac:dyDescent="0.3">
      <c r="A28324" s="341">
        <v>44213.551391377317</v>
      </c>
      <c r="B28324" s="318">
        <v>42694.65</v>
      </c>
      <c r="C28324" s="318">
        <f t="shared" si="649"/>
        <v>0.2180000000007567</v>
      </c>
      <c r="D28324" s="419">
        <f t="shared" si="650"/>
        <v>0.10900000000037835</v>
      </c>
      <c r="H28324" s="406"/>
      <c r="J28324" s="82">
        <v>45</v>
      </c>
      <c r="K28324" s="319">
        <v>2</v>
      </c>
    </row>
    <row r="28325" spans="1:11" x14ac:dyDescent="0.3">
      <c r="A28325" s="341">
        <v>44213.593058101855</v>
      </c>
      <c r="B28325" s="318">
        <v>42694.877999999997</v>
      </c>
      <c r="C28325" s="318">
        <f t="shared" si="649"/>
        <v>0.22799999999551801</v>
      </c>
      <c r="D28325" s="419">
        <f t="shared" si="650"/>
        <v>0.11399999999775901</v>
      </c>
      <c r="H28325" s="406"/>
      <c r="J28325" s="82">
        <v>46</v>
      </c>
      <c r="K28325" s="320">
        <v>3</v>
      </c>
    </row>
    <row r="28326" spans="1:11" x14ac:dyDescent="0.3">
      <c r="A28326" s="341">
        <v>44213.634724826392</v>
      </c>
      <c r="B28326" s="318">
        <v>42695.103999999999</v>
      </c>
      <c r="C28326" s="318">
        <f t="shared" si="649"/>
        <v>0.22600000000238651</v>
      </c>
      <c r="D28326" s="419">
        <f t="shared" si="650"/>
        <v>0.11300000000119326</v>
      </c>
      <c r="H28326" s="406"/>
      <c r="J28326" s="82">
        <v>47</v>
      </c>
      <c r="K28326" s="321">
        <v>4</v>
      </c>
    </row>
    <row r="28327" spans="1:11" x14ac:dyDescent="0.3">
      <c r="A28327" s="341">
        <v>44213.676391550929</v>
      </c>
      <c r="B28327" s="318">
        <v>42695.33</v>
      </c>
      <c r="C28327" s="318">
        <f t="shared" si="649"/>
        <v>0.22600000000238651</v>
      </c>
      <c r="D28327" s="419">
        <f t="shared" si="650"/>
        <v>0.11300000000119326</v>
      </c>
      <c r="H28327" s="406"/>
      <c r="J28327" s="82">
        <v>48</v>
      </c>
      <c r="K28327" s="391">
        <v>1</v>
      </c>
    </row>
    <row r="28328" spans="1:11" x14ac:dyDescent="0.3">
      <c r="A28328" s="341">
        <v>44213.718058275466</v>
      </c>
      <c r="B28328" s="318">
        <v>42695.548000000003</v>
      </c>
      <c r="C28328" s="318">
        <f t="shared" si="649"/>
        <v>0.2180000000007567</v>
      </c>
      <c r="D28328" s="419">
        <f t="shared" si="650"/>
        <v>0.10900000000037835</v>
      </c>
      <c r="H28328" s="406"/>
      <c r="J28328" s="82">
        <v>49</v>
      </c>
      <c r="K28328" s="319">
        <v>2</v>
      </c>
    </row>
    <row r="28329" spans="1:11" x14ac:dyDescent="0.3">
      <c r="A28329" s="341">
        <v>44213.759725000004</v>
      </c>
      <c r="B28329" s="318">
        <v>42695.762000000002</v>
      </c>
      <c r="C28329" s="318">
        <f t="shared" si="649"/>
        <v>0.21399999999994179</v>
      </c>
      <c r="D28329" s="419">
        <f t="shared" si="650"/>
        <v>0.1069999999999709</v>
      </c>
      <c r="H28329" s="406"/>
      <c r="J28329" s="82">
        <v>50</v>
      </c>
      <c r="K28329" s="320">
        <v>3</v>
      </c>
    </row>
    <row r="28330" spans="1:11" x14ac:dyDescent="0.3">
      <c r="A28330" s="341">
        <v>44213.801391724533</v>
      </c>
      <c r="B28330" s="318">
        <v>42695.982000000004</v>
      </c>
      <c r="C28330" s="318">
        <f t="shared" si="649"/>
        <v>0.22000000000116415</v>
      </c>
      <c r="D28330" s="419">
        <f t="shared" si="650"/>
        <v>0.11000000000058208</v>
      </c>
      <c r="H28330" s="406"/>
      <c r="J28330" s="82">
        <v>51</v>
      </c>
      <c r="K28330" s="321">
        <v>4</v>
      </c>
    </row>
    <row r="28331" spans="1:11" x14ac:dyDescent="0.3">
      <c r="A28331" s="341">
        <v>44213.843058449071</v>
      </c>
      <c r="B28331" s="318">
        <v>42696.212</v>
      </c>
      <c r="C28331" s="318">
        <f t="shared" si="649"/>
        <v>0.22999999999592546</v>
      </c>
      <c r="D28331" s="419">
        <f t="shared" si="650"/>
        <v>0.11499999999796273</v>
      </c>
      <c r="H28331" s="406"/>
      <c r="J28331" s="82">
        <v>52</v>
      </c>
      <c r="K28331" s="391">
        <v>1</v>
      </c>
    </row>
    <row r="28332" spans="1:11" x14ac:dyDescent="0.3">
      <c r="A28332" s="341">
        <v>44213.884725173608</v>
      </c>
      <c r="B28332" s="318">
        <v>42696.43</v>
      </c>
      <c r="C28332" s="318">
        <f t="shared" si="649"/>
        <v>0.2180000000007567</v>
      </c>
      <c r="D28332" s="419">
        <f t="shared" si="650"/>
        <v>0.10900000000037835</v>
      </c>
      <c r="H28332" s="406"/>
      <c r="J28332" s="82">
        <v>53</v>
      </c>
      <c r="K28332" s="319">
        <v>2</v>
      </c>
    </row>
    <row r="28333" spans="1:11" x14ac:dyDescent="0.3">
      <c r="A28333" s="341">
        <v>44213.926391898145</v>
      </c>
      <c r="B28333" s="318">
        <v>42696.642</v>
      </c>
      <c r="C28333" s="318">
        <f t="shared" si="649"/>
        <v>0.21199999999953434</v>
      </c>
      <c r="D28333" s="419">
        <f t="shared" si="650"/>
        <v>0.10599999999976717</v>
      </c>
      <c r="H28333" s="406"/>
      <c r="J28333" s="82">
        <v>54</v>
      </c>
      <c r="K28333" s="320">
        <v>3</v>
      </c>
    </row>
    <row r="28334" spans="1:11" x14ac:dyDescent="0.3">
      <c r="A28334" s="341">
        <v>44213.968058622682</v>
      </c>
      <c r="B28334" s="318">
        <v>42696.862000000001</v>
      </c>
      <c r="C28334" s="318">
        <f t="shared" si="649"/>
        <v>0.22000000000116415</v>
      </c>
      <c r="D28334" s="419">
        <f t="shared" si="650"/>
        <v>0.11000000000058208</v>
      </c>
      <c r="E28334" s="336">
        <f>SUM(C28311:C28334)*7.4805194805</f>
        <v>40.28259740250774</v>
      </c>
      <c r="F28334" s="324">
        <f>AVERAGE(D28311:D28334)</f>
        <v>0.11218750000004245</v>
      </c>
      <c r="G28334" s="324">
        <f>_xlfn.STDEV.S(D28311:D28334)</f>
        <v>3.9281937990173878E-3</v>
      </c>
      <c r="H28334" s="404"/>
      <c r="I28334" s="344">
        <f>AVERAGE(D28166:D28334)</f>
        <v>0.11225748502993646</v>
      </c>
      <c r="J28334" s="82">
        <v>55</v>
      </c>
      <c r="K28334" s="321">
        <v>4</v>
      </c>
    </row>
    <row r="28335" spans="1:11" x14ac:dyDescent="0.3">
      <c r="A28335" s="341">
        <v>44214.00972534722</v>
      </c>
      <c r="B28335" s="318">
        <v>42697.093000000001</v>
      </c>
      <c r="C28335" s="318">
        <f t="shared" si="649"/>
        <v>0.23099999999976717</v>
      </c>
      <c r="D28335" s="419">
        <f t="shared" si="650"/>
        <v>0.11549999999988358</v>
      </c>
      <c r="H28335" s="406"/>
      <c r="J28335" s="82">
        <v>56</v>
      </c>
      <c r="K28335" s="391">
        <v>1</v>
      </c>
    </row>
    <row r="28336" spans="1:11" x14ac:dyDescent="0.3">
      <c r="A28336" s="341">
        <v>44214.051392071757</v>
      </c>
      <c r="B28336" s="318">
        <v>42697.31</v>
      </c>
      <c r="C28336" s="318">
        <f t="shared" si="649"/>
        <v>0.21699999999691499</v>
      </c>
      <c r="D28336" s="419">
        <f t="shared" si="650"/>
        <v>0.1084999999984575</v>
      </c>
      <c r="H28336" s="406"/>
      <c r="J28336" s="82">
        <v>57</v>
      </c>
      <c r="K28336" s="319">
        <v>2</v>
      </c>
    </row>
    <row r="28337" spans="1:11" x14ac:dyDescent="0.3">
      <c r="A28337" s="341">
        <v>44214.093058796294</v>
      </c>
      <c r="B28337" s="318">
        <v>42697.531000000003</v>
      </c>
      <c r="C28337" s="318">
        <f t="shared" si="649"/>
        <v>0.22100000000500586</v>
      </c>
      <c r="D28337" s="419">
        <f t="shared" si="650"/>
        <v>0.11050000000250293</v>
      </c>
      <c r="H28337" s="406"/>
      <c r="J28337" s="82">
        <v>58</v>
      </c>
      <c r="K28337" s="320">
        <v>3</v>
      </c>
    </row>
    <row r="28338" spans="1:11" x14ac:dyDescent="0.3">
      <c r="A28338" s="341">
        <v>44214.134725520831</v>
      </c>
      <c r="B28338" s="318">
        <v>42697.750999999997</v>
      </c>
      <c r="C28338" s="318">
        <f t="shared" si="649"/>
        <v>0.2199999999938882</v>
      </c>
      <c r="D28338" s="419">
        <f t="shared" si="650"/>
        <v>0.1099999999969441</v>
      </c>
      <c r="H28338" s="406"/>
      <c r="J28338" s="82">
        <v>59</v>
      </c>
      <c r="K28338" s="321">
        <v>4</v>
      </c>
    </row>
    <row r="28339" spans="1:11" x14ac:dyDescent="0.3">
      <c r="A28339" s="341">
        <v>44214.176392245368</v>
      </c>
      <c r="B28339" s="318">
        <v>42697.987999999998</v>
      </c>
      <c r="C28339" s="318">
        <f t="shared" si="649"/>
        <v>0.23700000000098953</v>
      </c>
      <c r="D28339" s="419">
        <f t="shared" si="650"/>
        <v>0.11850000000049477</v>
      </c>
      <c r="H28339" s="406"/>
      <c r="J28339" s="82">
        <v>60</v>
      </c>
      <c r="K28339" s="391">
        <v>1</v>
      </c>
    </row>
    <row r="28340" spans="1:11" x14ac:dyDescent="0.3">
      <c r="A28340" s="341">
        <v>44214.218058969906</v>
      </c>
      <c r="B28340" s="318">
        <v>42698.213000000003</v>
      </c>
      <c r="C28340" s="318">
        <f t="shared" si="649"/>
        <v>0.22500000000582077</v>
      </c>
      <c r="D28340" s="419">
        <f t="shared" si="650"/>
        <v>0.11250000000291038</v>
      </c>
      <c r="H28340" s="406"/>
      <c r="J28340" s="82">
        <v>61</v>
      </c>
      <c r="K28340" s="319">
        <v>2</v>
      </c>
    </row>
    <row r="28341" spans="1:11" x14ac:dyDescent="0.3">
      <c r="A28341" s="341">
        <v>44214.259725694443</v>
      </c>
      <c r="B28341" s="318">
        <v>42698.442000000003</v>
      </c>
      <c r="C28341" s="318">
        <f t="shared" si="649"/>
        <v>0.22899999999935972</v>
      </c>
      <c r="D28341" s="419">
        <f t="shared" si="650"/>
        <v>0.11449999999967986</v>
      </c>
      <c r="H28341" s="406"/>
      <c r="J28341" s="82">
        <v>62</v>
      </c>
      <c r="K28341" s="320">
        <v>3</v>
      </c>
    </row>
    <row r="28342" spans="1:11" x14ac:dyDescent="0.3">
      <c r="A28342" s="341">
        <v>44214.30139241898</v>
      </c>
      <c r="B28342" s="318">
        <v>42698.67</v>
      </c>
      <c r="C28342" s="318">
        <f t="shared" si="649"/>
        <v>0.22799999999551801</v>
      </c>
      <c r="D28342" s="419">
        <f t="shared" si="650"/>
        <v>0.11399999999775901</v>
      </c>
      <c r="H28342" s="406"/>
      <c r="J28342" s="82">
        <v>63</v>
      </c>
      <c r="K28342" s="321">
        <v>4</v>
      </c>
    </row>
    <row r="28343" spans="1:11" x14ac:dyDescent="0.3">
      <c r="A28343" s="341">
        <v>44214.343059143517</v>
      </c>
      <c r="B28343" s="318">
        <v>42698.900999999998</v>
      </c>
      <c r="C28343" s="318">
        <f t="shared" si="649"/>
        <v>0.23099999999976717</v>
      </c>
      <c r="D28343" s="419">
        <f t="shared" si="650"/>
        <v>0.11549999999988358</v>
      </c>
      <c r="H28343" s="406"/>
      <c r="J28343" s="82">
        <v>64</v>
      </c>
      <c r="K28343" s="391">
        <v>1</v>
      </c>
    </row>
    <row r="28344" spans="1:11" x14ac:dyDescent="0.3">
      <c r="A28344" s="341">
        <v>44214.384725868054</v>
      </c>
      <c r="B28344" s="318">
        <v>42699.131000000001</v>
      </c>
      <c r="C28344" s="318">
        <f t="shared" si="649"/>
        <v>0.23000000000320142</v>
      </c>
      <c r="D28344" s="419">
        <f t="shared" si="650"/>
        <v>0.11500000000160071</v>
      </c>
      <c r="H28344" s="406"/>
      <c r="J28344" s="82">
        <v>65</v>
      </c>
      <c r="K28344" s="319">
        <v>2</v>
      </c>
    </row>
    <row r="28345" spans="1:11" x14ac:dyDescent="0.3">
      <c r="A28345" s="341">
        <v>44214.426392592592</v>
      </c>
      <c r="B28345" s="318">
        <v>42699.362000000001</v>
      </c>
      <c r="C28345" s="318">
        <f t="shared" si="649"/>
        <v>0.23099999999976717</v>
      </c>
      <c r="D28345" s="419">
        <f t="shared" si="650"/>
        <v>0.11549999999988358</v>
      </c>
      <c r="H28345" s="406"/>
      <c r="J28345" s="82">
        <v>66</v>
      </c>
      <c r="K28345" s="320">
        <v>3</v>
      </c>
    </row>
    <row r="28346" spans="1:11" x14ac:dyDescent="0.3">
      <c r="A28346" s="341">
        <v>44214.468059317129</v>
      </c>
      <c r="B28346" s="318">
        <v>42699.591999999997</v>
      </c>
      <c r="C28346" s="318">
        <f t="shared" si="649"/>
        <v>0.22999999999592546</v>
      </c>
      <c r="D28346" s="419">
        <f t="shared" si="650"/>
        <v>0.11499999999796273</v>
      </c>
      <c r="H28346" s="406"/>
      <c r="J28346" s="82">
        <v>67</v>
      </c>
      <c r="K28346" s="321">
        <v>4</v>
      </c>
    </row>
    <row r="28347" spans="1:11" x14ac:dyDescent="0.3">
      <c r="A28347" s="341">
        <v>44214.509726041666</v>
      </c>
      <c r="B28347" s="318">
        <v>42699.819000000003</v>
      </c>
      <c r="C28347" s="318">
        <f t="shared" si="649"/>
        <v>0.22700000000622822</v>
      </c>
      <c r="D28347" s="419">
        <f t="shared" si="650"/>
        <v>0.11350000000311411</v>
      </c>
      <c r="H28347" s="406"/>
      <c r="J28347" s="82">
        <v>68</v>
      </c>
      <c r="K28347" s="391">
        <v>1</v>
      </c>
    </row>
    <row r="28348" spans="1:11" x14ac:dyDescent="0.3">
      <c r="A28348" s="341">
        <v>44214.551392766203</v>
      </c>
      <c r="B28348" s="318">
        <v>42700.040999999997</v>
      </c>
      <c r="C28348" s="318">
        <f t="shared" si="649"/>
        <v>0.22199999999429565</v>
      </c>
      <c r="D28348" s="419">
        <f t="shared" si="650"/>
        <v>0.11099999999714782</v>
      </c>
      <c r="H28348" s="406"/>
      <c r="J28348" s="82">
        <v>69</v>
      </c>
      <c r="K28348" s="319">
        <v>2</v>
      </c>
    </row>
    <row r="28349" spans="1:11" x14ac:dyDescent="0.3">
      <c r="A28349" s="341">
        <v>44214.59305949074</v>
      </c>
      <c r="B28349" s="355">
        <v>42700.296999999999</v>
      </c>
      <c r="C28349" s="318">
        <f t="shared" si="649"/>
        <v>0.25600000000122236</v>
      </c>
      <c r="D28349" s="419">
        <f t="shared" si="650"/>
        <v>0.12800000000061118</v>
      </c>
      <c r="H28349" s="406"/>
      <c r="J28349" s="82">
        <v>70</v>
      </c>
      <c r="K28349" s="320">
        <v>3</v>
      </c>
    </row>
    <row r="28350" spans="1:11" x14ac:dyDescent="0.3">
      <c r="A28350" s="341">
        <v>44214.634726215278</v>
      </c>
      <c r="B28350" s="318">
        <v>42700.521000000001</v>
      </c>
      <c r="C28350" s="318">
        <f t="shared" si="649"/>
        <v>0.22400000000197906</v>
      </c>
      <c r="D28350" s="419">
        <f t="shared" si="650"/>
        <v>0.11200000000098953</v>
      </c>
      <c r="H28350" s="406"/>
      <c r="J28350" s="82">
        <v>71</v>
      </c>
      <c r="K28350" s="321">
        <v>4</v>
      </c>
    </row>
    <row r="28351" spans="1:11" x14ac:dyDescent="0.3">
      <c r="A28351" s="341">
        <v>44214.676392939815</v>
      </c>
      <c r="B28351" s="318">
        <v>42700.741000000002</v>
      </c>
      <c r="C28351" s="318">
        <f t="shared" si="649"/>
        <v>0.22000000000116415</v>
      </c>
      <c r="D28351" s="419">
        <f t="shared" si="650"/>
        <v>0.11000000000058208</v>
      </c>
      <c r="H28351" s="406"/>
      <c r="J28351" s="82">
        <v>72</v>
      </c>
      <c r="K28351" s="391">
        <v>1</v>
      </c>
    </row>
    <row r="28352" spans="1:11" x14ac:dyDescent="0.3">
      <c r="A28352" s="341">
        <v>44214.718059664352</v>
      </c>
      <c r="B28352" s="318">
        <v>42700.968000000001</v>
      </c>
      <c r="C28352" s="318">
        <f t="shared" si="649"/>
        <v>0.22699999999895226</v>
      </c>
      <c r="D28352" s="419">
        <f t="shared" si="650"/>
        <v>0.11349999999947613</v>
      </c>
      <c r="H28352" s="406"/>
      <c r="J28352" s="82">
        <v>73</v>
      </c>
      <c r="K28352" s="319">
        <v>2</v>
      </c>
    </row>
    <row r="28353" spans="1:12" x14ac:dyDescent="0.3">
      <c r="A28353" s="341">
        <v>44214.739583333336</v>
      </c>
      <c r="B28353" s="318">
        <v>42701.188999999998</v>
      </c>
      <c r="H28353" s="332"/>
      <c r="K28353" s="320"/>
      <c r="L28353" s="54" t="s">
        <v>426</v>
      </c>
    </row>
    <row r="28354" spans="1:12" x14ac:dyDescent="0.3">
      <c r="A28354" s="341">
        <v>44214.751388888886</v>
      </c>
      <c r="B28354" s="318">
        <v>42701.411999999997</v>
      </c>
      <c r="H28354" s="332"/>
      <c r="K28354" s="321"/>
    </row>
    <row r="28355" spans="1:12" x14ac:dyDescent="0.3">
      <c r="A28355" s="341">
        <v>44214.754861111112</v>
      </c>
      <c r="B28355" s="318">
        <v>42701.457000000002</v>
      </c>
      <c r="H28355" s="332"/>
      <c r="K28355" s="391"/>
      <c r="L28355" s="54" t="s">
        <v>427</v>
      </c>
    </row>
    <row r="28356" spans="1:12" x14ac:dyDescent="0.3">
      <c r="A28356" s="341">
        <v>44214.796527777777</v>
      </c>
      <c r="B28356" s="318">
        <v>42701.684999999998</v>
      </c>
      <c r="C28356" s="318">
        <f t="shared" ref="C28356:C28459" si="651">B28356-B28355</f>
        <v>0.22799999999551801</v>
      </c>
      <c r="D28356" s="419">
        <f t="shared" ref="D28356:D28459" si="652">C28356/2</f>
        <v>0.11399999999775901</v>
      </c>
      <c r="H28356" s="406"/>
      <c r="J28356" s="82">
        <v>1</v>
      </c>
      <c r="K28356" s="321">
        <v>4</v>
      </c>
      <c r="L28356" s="54" t="s">
        <v>313</v>
      </c>
    </row>
    <row r="28357" spans="1:12" x14ac:dyDescent="0.3">
      <c r="A28357" s="341">
        <v>44214.838194444441</v>
      </c>
      <c r="B28357" s="318">
        <v>42701.902999999998</v>
      </c>
      <c r="C28357" s="318">
        <f t="shared" si="651"/>
        <v>0.2180000000007567</v>
      </c>
      <c r="D28357" s="419">
        <f t="shared" si="652"/>
        <v>0.10900000000037835</v>
      </c>
      <c r="H28357" s="406"/>
      <c r="J28357" s="82">
        <v>2</v>
      </c>
      <c r="K28357" s="391">
        <v>1</v>
      </c>
    </row>
    <row r="28358" spans="1:12" x14ac:dyDescent="0.3">
      <c r="A28358" s="341">
        <v>44214.879860937501</v>
      </c>
      <c r="B28358" s="318">
        <v>42702.13</v>
      </c>
      <c r="C28358" s="318">
        <f t="shared" si="651"/>
        <v>0.22699999999895226</v>
      </c>
      <c r="D28358" s="419">
        <f t="shared" si="652"/>
        <v>0.11349999999947613</v>
      </c>
      <c r="H28358" s="406"/>
      <c r="J28358" s="82">
        <v>3</v>
      </c>
      <c r="K28358" s="319">
        <v>2</v>
      </c>
    </row>
    <row r="28359" spans="1:12" x14ac:dyDescent="0.3">
      <c r="A28359" s="341">
        <v>44214.921527546299</v>
      </c>
      <c r="B28359" s="318">
        <v>42702.355000000003</v>
      </c>
      <c r="C28359" s="318">
        <f t="shared" si="651"/>
        <v>0.22500000000582077</v>
      </c>
      <c r="D28359" s="419">
        <f t="shared" si="652"/>
        <v>0.11250000000291038</v>
      </c>
      <c r="H28359" s="406"/>
      <c r="J28359" s="82">
        <v>4</v>
      </c>
      <c r="K28359" s="320">
        <v>3</v>
      </c>
    </row>
    <row r="28360" spans="1:12" x14ac:dyDescent="0.3">
      <c r="A28360" s="341">
        <v>44214.963194155091</v>
      </c>
      <c r="B28360" s="318">
        <v>42702.578000000001</v>
      </c>
      <c r="C28360" s="318">
        <f t="shared" si="651"/>
        <v>0.22299999999813735</v>
      </c>
      <c r="D28360" s="419">
        <f t="shared" si="652"/>
        <v>0.11149999999906868</v>
      </c>
      <c r="E28360" s="336">
        <f>SUM(C28335:C28360)*7.4805194805</f>
        <v>39.100675324565664</v>
      </c>
      <c r="F28360" s="324">
        <f>AVERAGE(D28335:D28360)</f>
        <v>0.11363043478258592</v>
      </c>
      <c r="G28360" s="324">
        <f>_xlfn.STDEV.S(D28335:D28360)</f>
        <v>3.9663854376775333E-3</v>
      </c>
      <c r="H28360" s="406"/>
      <c r="J28360" s="82">
        <v>5</v>
      </c>
      <c r="K28360" s="321">
        <v>4</v>
      </c>
    </row>
    <row r="28361" spans="1:12" x14ac:dyDescent="0.3">
      <c r="A28361" s="341">
        <v>44215.004860763889</v>
      </c>
      <c r="B28361" s="318">
        <v>42702.790999999997</v>
      </c>
      <c r="C28361" s="318">
        <f t="shared" si="651"/>
        <v>0.21299999999610009</v>
      </c>
      <c r="D28361" s="419">
        <f t="shared" si="652"/>
        <v>0.10649999999805004</v>
      </c>
      <c r="H28361" s="406"/>
      <c r="J28361" s="82">
        <v>6</v>
      </c>
      <c r="K28361" s="391">
        <v>1</v>
      </c>
    </row>
    <row r="28362" spans="1:12" x14ac:dyDescent="0.3">
      <c r="A28362" s="341">
        <v>44215.046527372688</v>
      </c>
      <c r="B28362" s="318">
        <v>42703.019</v>
      </c>
      <c r="C28362" s="318">
        <f t="shared" si="651"/>
        <v>0.22800000000279397</v>
      </c>
      <c r="D28362" s="419">
        <f t="shared" si="652"/>
        <v>0.11400000000139698</v>
      </c>
      <c r="H28362" s="406"/>
      <c r="J28362" s="82">
        <v>7</v>
      </c>
      <c r="K28362" s="319">
        <v>2</v>
      </c>
    </row>
    <row r="28363" spans="1:12" x14ac:dyDescent="0.3">
      <c r="A28363" s="341">
        <v>44215.088193981479</v>
      </c>
      <c r="B28363" s="318">
        <v>42703.252</v>
      </c>
      <c r="C28363" s="318">
        <f t="shared" si="651"/>
        <v>0.23300000000017462</v>
      </c>
      <c r="D28363" s="419">
        <f t="shared" si="652"/>
        <v>0.11650000000008731</v>
      </c>
      <c r="H28363" s="406"/>
      <c r="J28363" s="82">
        <v>8</v>
      </c>
      <c r="K28363" s="320">
        <v>3</v>
      </c>
    </row>
    <row r="28364" spans="1:12" x14ac:dyDescent="0.3">
      <c r="A28364" s="341">
        <v>44215.129860590278</v>
      </c>
      <c r="B28364" s="318">
        <v>42703.476999999999</v>
      </c>
      <c r="C28364" s="318">
        <f t="shared" si="651"/>
        <v>0.22499999999854481</v>
      </c>
      <c r="D28364" s="419">
        <f t="shared" si="652"/>
        <v>0.1124999999992724</v>
      </c>
      <c r="H28364" s="406"/>
      <c r="J28364" s="82">
        <v>9</v>
      </c>
      <c r="K28364" s="321">
        <v>4</v>
      </c>
    </row>
    <row r="28365" spans="1:12" x14ac:dyDescent="0.3">
      <c r="A28365" s="341">
        <v>44215.171527199076</v>
      </c>
      <c r="B28365" s="318">
        <v>42703.692000000003</v>
      </c>
      <c r="C28365" s="318">
        <f t="shared" si="651"/>
        <v>0.2150000000037835</v>
      </c>
      <c r="D28365" s="419">
        <f t="shared" si="652"/>
        <v>0.10750000000189175</v>
      </c>
      <c r="H28365" s="406"/>
      <c r="J28365" s="82">
        <v>10</v>
      </c>
      <c r="K28365" s="391">
        <v>1</v>
      </c>
    </row>
    <row r="28366" spans="1:12" x14ac:dyDescent="0.3">
      <c r="A28366" s="341">
        <v>44215.213193807867</v>
      </c>
      <c r="B28366" s="318">
        <v>42703.92</v>
      </c>
      <c r="C28366" s="318">
        <f t="shared" si="651"/>
        <v>0.22799999999551801</v>
      </c>
      <c r="D28366" s="419">
        <f t="shared" si="652"/>
        <v>0.11399999999775901</v>
      </c>
      <c r="H28366" s="406"/>
      <c r="J28366" s="82">
        <v>11</v>
      </c>
      <c r="K28366" s="319">
        <v>2</v>
      </c>
    </row>
    <row r="28367" spans="1:12" x14ac:dyDescent="0.3">
      <c r="A28367" s="341">
        <v>44215.254860416666</v>
      </c>
      <c r="B28367" s="318">
        <v>42704.161999999997</v>
      </c>
      <c r="C28367" s="318">
        <f t="shared" si="651"/>
        <v>0.24199999999837019</v>
      </c>
      <c r="D28367" s="419">
        <f t="shared" si="652"/>
        <v>0.12099999999918509</v>
      </c>
      <c r="H28367" s="406"/>
      <c r="J28367" s="82">
        <v>12</v>
      </c>
      <c r="K28367" s="320">
        <v>3</v>
      </c>
    </row>
    <row r="28368" spans="1:12" x14ac:dyDescent="0.3">
      <c r="A28368" s="341">
        <v>44215.296527025464</v>
      </c>
      <c r="B28368" s="318">
        <v>42704.392999999996</v>
      </c>
      <c r="C28368" s="318">
        <f t="shared" si="651"/>
        <v>0.23099999999976717</v>
      </c>
      <c r="D28368" s="419">
        <f t="shared" si="652"/>
        <v>0.11549999999988358</v>
      </c>
      <c r="H28368" s="406"/>
      <c r="J28368" s="82">
        <v>13</v>
      </c>
      <c r="K28368" s="321">
        <v>4</v>
      </c>
    </row>
    <row r="28369" spans="1:11" x14ac:dyDescent="0.3">
      <c r="A28369" s="341">
        <v>44215.338193634256</v>
      </c>
      <c r="B28369" s="318">
        <v>42704.618999999999</v>
      </c>
      <c r="C28369" s="318">
        <f t="shared" si="651"/>
        <v>0.22600000000238651</v>
      </c>
      <c r="D28369" s="419">
        <f t="shared" si="652"/>
        <v>0.11300000000119326</v>
      </c>
      <c r="H28369" s="406"/>
      <c r="J28369" s="82">
        <v>14</v>
      </c>
      <c r="K28369" s="391">
        <v>1</v>
      </c>
    </row>
    <row r="28370" spans="1:11" x14ac:dyDescent="0.3">
      <c r="A28370" s="341">
        <v>44215.379860243054</v>
      </c>
      <c r="B28370" s="318">
        <v>42704.839</v>
      </c>
      <c r="C28370" s="318">
        <f t="shared" si="651"/>
        <v>0.22000000000116415</v>
      </c>
      <c r="D28370" s="419">
        <f t="shared" si="652"/>
        <v>0.11000000000058208</v>
      </c>
      <c r="H28370" s="406"/>
      <c r="J28370" s="82">
        <v>15</v>
      </c>
      <c r="K28370" s="319">
        <v>2</v>
      </c>
    </row>
    <row r="28371" spans="1:11" x14ac:dyDescent="0.3">
      <c r="A28371" s="341">
        <v>44215.421526851853</v>
      </c>
      <c r="B28371" s="318">
        <v>42705.078000000001</v>
      </c>
      <c r="C28371" s="318">
        <f t="shared" si="651"/>
        <v>0.23900000000139698</v>
      </c>
      <c r="D28371" s="419">
        <f t="shared" si="652"/>
        <v>0.11950000000069849</v>
      </c>
      <c r="H28371" s="406"/>
      <c r="J28371" s="82">
        <v>16</v>
      </c>
      <c r="K28371" s="320">
        <v>3</v>
      </c>
    </row>
    <row r="28372" spans="1:11" x14ac:dyDescent="0.3">
      <c r="A28372" s="341">
        <v>44215.463193460651</v>
      </c>
      <c r="B28372" s="318">
        <v>42705.305</v>
      </c>
      <c r="C28372" s="318">
        <f t="shared" si="651"/>
        <v>0.22699999999895226</v>
      </c>
      <c r="D28372" s="419">
        <f t="shared" si="652"/>
        <v>0.11349999999947613</v>
      </c>
      <c r="H28372" s="406"/>
      <c r="J28372" s="82">
        <v>17</v>
      </c>
      <c r="K28372" s="321">
        <v>4</v>
      </c>
    </row>
    <row r="28373" spans="1:11" x14ac:dyDescent="0.3">
      <c r="A28373" s="341">
        <v>44215.504860069443</v>
      </c>
      <c r="B28373" s="318">
        <v>42705.53</v>
      </c>
      <c r="C28373" s="318">
        <f t="shared" si="651"/>
        <v>0.22499999999854481</v>
      </c>
      <c r="D28373" s="419">
        <f t="shared" si="652"/>
        <v>0.1124999999992724</v>
      </c>
      <c r="H28373" s="406"/>
      <c r="J28373" s="82">
        <v>18</v>
      </c>
      <c r="K28373" s="391">
        <v>1</v>
      </c>
    </row>
    <row r="28374" spans="1:11" x14ac:dyDescent="0.3">
      <c r="A28374" s="341">
        <v>44215.546526678241</v>
      </c>
      <c r="B28374" s="318">
        <v>42705.748</v>
      </c>
      <c r="C28374" s="318">
        <f t="shared" si="651"/>
        <v>0.2180000000007567</v>
      </c>
      <c r="D28374" s="419">
        <f t="shared" si="652"/>
        <v>0.10900000000037835</v>
      </c>
      <c r="H28374" s="406"/>
      <c r="J28374" s="82">
        <v>19</v>
      </c>
      <c r="K28374" s="319">
        <v>2</v>
      </c>
    </row>
    <row r="28375" spans="1:11" x14ac:dyDescent="0.3">
      <c r="A28375" s="341">
        <v>44215.58819328704</v>
      </c>
      <c r="B28375" s="318">
        <v>42705.978999999999</v>
      </c>
      <c r="C28375" s="318">
        <f t="shared" si="651"/>
        <v>0.23099999999976717</v>
      </c>
      <c r="D28375" s="419">
        <f t="shared" si="652"/>
        <v>0.11549999999988358</v>
      </c>
      <c r="H28375" s="406"/>
      <c r="J28375" s="82">
        <v>20</v>
      </c>
      <c r="K28375" s="320">
        <v>3</v>
      </c>
    </row>
    <row r="28376" spans="1:11" x14ac:dyDescent="0.3">
      <c r="A28376" s="341">
        <v>44215.629859895831</v>
      </c>
      <c r="B28376" s="318">
        <v>42706.21</v>
      </c>
      <c r="C28376" s="318">
        <f t="shared" si="651"/>
        <v>0.23099999999976717</v>
      </c>
      <c r="D28376" s="419">
        <f t="shared" si="652"/>
        <v>0.11549999999988358</v>
      </c>
      <c r="H28376" s="406"/>
      <c r="J28376" s="82">
        <v>21</v>
      </c>
      <c r="K28376" s="321">
        <v>4</v>
      </c>
    </row>
    <row r="28377" spans="1:11" x14ac:dyDescent="0.3">
      <c r="A28377" s="341">
        <v>44215.67152650463</v>
      </c>
      <c r="B28377" s="318">
        <v>42706.432000000001</v>
      </c>
      <c r="C28377" s="318">
        <f t="shared" si="651"/>
        <v>0.22200000000157161</v>
      </c>
      <c r="D28377" s="419">
        <f t="shared" si="652"/>
        <v>0.1110000000007858</v>
      </c>
      <c r="H28377" s="406"/>
      <c r="J28377" s="82">
        <v>22</v>
      </c>
      <c r="K28377" s="391">
        <v>1</v>
      </c>
    </row>
    <row r="28378" spans="1:11" x14ac:dyDescent="0.3">
      <c r="A28378" s="341">
        <v>44215.713193113428</v>
      </c>
      <c r="B28378" s="318">
        <v>42706.642999999996</v>
      </c>
      <c r="C28378" s="318">
        <f t="shared" si="651"/>
        <v>0.21099999999569263</v>
      </c>
      <c r="D28378" s="419">
        <f t="shared" si="652"/>
        <v>0.10549999999784632</v>
      </c>
      <c r="H28378" s="406"/>
      <c r="J28378" s="82">
        <v>23</v>
      </c>
      <c r="K28378" s="319">
        <v>2</v>
      </c>
    </row>
    <row r="28379" spans="1:11" x14ac:dyDescent="0.3">
      <c r="A28379" s="341">
        <v>44215.754859722219</v>
      </c>
      <c r="B28379" s="318">
        <v>42706.868000000002</v>
      </c>
      <c r="C28379" s="318">
        <f t="shared" si="651"/>
        <v>0.22500000000582077</v>
      </c>
      <c r="D28379" s="419">
        <f t="shared" si="652"/>
        <v>0.11250000000291038</v>
      </c>
      <c r="H28379" s="406"/>
      <c r="J28379" s="82">
        <v>24</v>
      </c>
      <c r="K28379" s="320">
        <v>3</v>
      </c>
    </row>
    <row r="28380" spans="1:11" x14ac:dyDescent="0.3">
      <c r="A28380" s="341">
        <v>44215.796526331018</v>
      </c>
      <c r="B28380" s="318">
        <v>42707.091</v>
      </c>
      <c r="C28380" s="318">
        <f t="shared" si="651"/>
        <v>0.22299999999813735</v>
      </c>
      <c r="D28380" s="419">
        <f t="shared" si="652"/>
        <v>0.11149999999906868</v>
      </c>
      <c r="H28380" s="406"/>
      <c r="J28380" s="82">
        <v>25</v>
      </c>
      <c r="K28380" s="321">
        <v>4</v>
      </c>
    </row>
    <row r="28381" spans="1:11" x14ac:dyDescent="0.3">
      <c r="A28381" s="341">
        <v>44215.838192939817</v>
      </c>
      <c r="B28381" s="318">
        <v>42707.311999999998</v>
      </c>
      <c r="C28381" s="318">
        <f t="shared" si="651"/>
        <v>0.2209999999977299</v>
      </c>
      <c r="D28381" s="419">
        <f t="shared" si="652"/>
        <v>0.11049999999886495</v>
      </c>
      <c r="H28381" s="406"/>
      <c r="J28381" s="82">
        <v>26</v>
      </c>
      <c r="K28381" s="391">
        <v>1</v>
      </c>
    </row>
    <row r="28382" spans="1:11" x14ac:dyDescent="0.3">
      <c r="A28382" s="341">
        <v>44215.879859548608</v>
      </c>
      <c r="B28382" s="318">
        <v>42707.529000000002</v>
      </c>
      <c r="C28382" s="318">
        <f t="shared" si="651"/>
        <v>0.21700000000419095</v>
      </c>
      <c r="D28382" s="419">
        <f t="shared" si="652"/>
        <v>0.10850000000209548</v>
      </c>
      <c r="H28382" s="406"/>
      <c r="J28382" s="82">
        <v>27</v>
      </c>
      <c r="K28382" s="319">
        <v>2</v>
      </c>
    </row>
    <row r="28383" spans="1:11" x14ac:dyDescent="0.3">
      <c r="A28383" s="341">
        <v>44215.921526157406</v>
      </c>
      <c r="B28383" s="318">
        <v>42707.741999999998</v>
      </c>
      <c r="C28383" s="318">
        <f t="shared" si="651"/>
        <v>0.21299999999610009</v>
      </c>
      <c r="D28383" s="419">
        <f t="shared" si="652"/>
        <v>0.10649999999805004</v>
      </c>
      <c r="H28383" s="406"/>
      <c r="J28383" s="82">
        <v>28</v>
      </c>
      <c r="K28383" s="320">
        <v>3</v>
      </c>
    </row>
    <row r="28384" spans="1:11" x14ac:dyDescent="0.3">
      <c r="A28384" s="341">
        <v>44215.963192766205</v>
      </c>
      <c r="B28384" s="318">
        <v>42707.962</v>
      </c>
      <c r="C28384" s="318">
        <f t="shared" si="651"/>
        <v>0.22000000000116415</v>
      </c>
      <c r="D28384" s="419">
        <f t="shared" si="652"/>
        <v>0.11000000000058208</v>
      </c>
      <c r="E28384" s="336">
        <f>SUM(C28361:C28384)*7.4805194805</f>
        <v>40.275116882998503</v>
      </c>
      <c r="F28384" s="324">
        <f>AVERAGE(D28361:D28384)</f>
        <v>0.11216666666662907</v>
      </c>
      <c r="G28384" s="324">
        <f>_xlfn.STDEV.S(D28361:D28384)</f>
        <v>3.9636025190185756E-3</v>
      </c>
      <c r="H28384" s="406"/>
      <c r="J28384" s="82">
        <v>29</v>
      </c>
      <c r="K28384" s="321">
        <v>4</v>
      </c>
    </row>
    <row r="28385" spans="1:11" x14ac:dyDescent="0.3">
      <c r="A28385" s="341">
        <v>44216.004859375003</v>
      </c>
      <c r="B28385" s="318">
        <v>42708.192000000003</v>
      </c>
      <c r="C28385" s="318">
        <f t="shared" si="651"/>
        <v>0.23000000000320142</v>
      </c>
      <c r="D28385" s="419">
        <f t="shared" si="652"/>
        <v>0.11500000000160071</v>
      </c>
      <c r="H28385" s="406"/>
      <c r="J28385" s="82">
        <v>30</v>
      </c>
      <c r="K28385" s="391">
        <v>1</v>
      </c>
    </row>
    <row r="28386" spans="1:11" x14ac:dyDescent="0.3">
      <c r="A28386" s="341">
        <v>44216.046525983795</v>
      </c>
      <c r="B28386" s="318">
        <v>42708.41</v>
      </c>
      <c r="C28386" s="318">
        <f t="shared" si="651"/>
        <v>0.2180000000007567</v>
      </c>
      <c r="D28386" s="419">
        <f t="shared" si="652"/>
        <v>0.10900000000037835</v>
      </c>
      <c r="H28386" s="406"/>
      <c r="J28386" s="82">
        <v>31</v>
      </c>
      <c r="K28386" s="319">
        <v>2</v>
      </c>
    </row>
    <row r="28387" spans="1:11" x14ac:dyDescent="0.3">
      <c r="A28387" s="341">
        <v>44216.088192592593</v>
      </c>
      <c r="B28387" s="318">
        <v>42708.631999999998</v>
      </c>
      <c r="C28387" s="318">
        <f t="shared" si="651"/>
        <v>0.22199999999429565</v>
      </c>
      <c r="D28387" s="419">
        <f t="shared" si="652"/>
        <v>0.11099999999714782</v>
      </c>
      <c r="H28387" s="406"/>
      <c r="J28387" s="82">
        <v>32</v>
      </c>
      <c r="K28387" s="320">
        <v>3</v>
      </c>
    </row>
    <row r="28388" spans="1:11" x14ac:dyDescent="0.3">
      <c r="A28388" s="341">
        <v>44216.129859201392</v>
      </c>
      <c r="B28388" s="318">
        <v>42708.858</v>
      </c>
      <c r="C28388" s="318">
        <f t="shared" si="651"/>
        <v>0.22600000000238651</v>
      </c>
      <c r="D28388" s="419">
        <f t="shared" si="652"/>
        <v>0.11300000000119326</v>
      </c>
      <c r="H28388" s="406"/>
      <c r="J28388" s="82">
        <v>33</v>
      </c>
      <c r="K28388" s="321">
        <v>4</v>
      </c>
    </row>
    <row r="28389" spans="1:11" x14ac:dyDescent="0.3">
      <c r="A28389" s="341">
        <v>44216.171525810183</v>
      </c>
      <c r="B28389" s="318">
        <v>42709.091999999997</v>
      </c>
      <c r="C28389" s="318">
        <f t="shared" si="651"/>
        <v>0.23399999999674037</v>
      </c>
      <c r="D28389" s="419">
        <f t="shared" si="652"/>
        <v>0.11699999999837019</v>
      </c>
      <c r="H28389" s="406"/>
      <c r="J28389" s="82">
        <v>34</v>
      </c>
      <c r="K28389" s="391">
        <v>1</v>
      </c>
    </row>
    <row r="28390" spans="1:11" x14ac:dyDescent="0.3">
      <c r="A28390" s="341">
        <v>44216.213192418982</v>
      </c>
      <c r="B28390" s="318">
        <v>42709.317999999999</v>
      </c>
      <c r="C28390" s="318">
        <f t="shared" si="651"/>
        <v>0.22600000000238651</v>
      </c>
      <c r="D28390" s="419">
        <f t="shared" si="652"/>
        <v>0.11300000000119326</v>
      </c>
      <c r="H28390" s="406"/>
      <c r="J28390" s="82">
        <v>35</v>
      </c>
      <c r="K28390" s="319">
        <v>2</v>
      </c>
    </row>
    <row r="28391" spans="1:11" x14ac:dyDescent="0.3">
      <c r="A28391" s="341">
        <v>44216.25485902778</v>
      </c>
      <c r="B28391" s="318">
        <v>42709.542000000001</v>
      </c>
      <c r="C28391" s="318">
        <f t="shared" si="651"/>
        <v>0.22400000000197906</v>
      </c>
      <c r="D28391" s="419">
        <f t="shared" si="652"/>
        <v>0.11200000000098953</v>
      </c>
      <c r="H28391" s="406"/>
      <c r="J28391" s="82">
        <v>36</v>
      </c>
      <c r="K28391" s="320">
        <v>3</v>
      </c>
    </row>
    <row r="28392" spans="1:11" x14ac:dyDescent="0.3">
      <c r="A28392" s="341">
        <v>44216.296525636571</v>
      </c>
      <c r="B28392" s="318">
        <v>42709.767999999996</v>
      </c>
      <c r="C28392" s="318">
        <f t="shared" si="651"/>
        <v>0.22599999999511056</v>
      </c>
      <c r="D28392" s="419">
        <f t="shared" si="652"/>
        <v>0.11299999999755528</v>
      </c>
      <c r="H28392" s="406"/>
      <c r="J28392" s="82">
        <v>37</v>
      </c>
      <c r="K28392" s="321">
        <v>4</v>
      </c>
    </row>
    <row r="28393" spans="1:11" x14ac:dyDescent="0.3">
      <c r="A28393" s="341">
        <v>44216.33819224537</v>
      </c>
      <c r="B28393" s="318">
        <v>42710.002</v>
      </c>
      <c r="C28393" s="318">
        <f t="shared" si="651"/>
        <v>0.23400000000401633</v>
      </c>
      <c r="D28393" s="419">
        <f t="shared" si="652"/>
        <v>0.11700000000200816</v>
      </c>
      <c r="H28393" s="406"/>
      <c r="J28393" s="82">
        <v>38</v>
      </c>
      <c r="K28393" s="391">
        <v>1</v>
      </c>
    </row>
    <row r="28394" spans="1:11" x14ac:dyDescent="0.3">
      <c r="A28394" s="341">
        <v>44216.379858854169</v>
      </c>
      <c r="B28394" s="318">
        <v>42710.231</v>
      </c>
      <c r="C28394" s="318">
        <f t="shared" si="651"/>
        <v>0.22899999999935972</v>
      </c>
      <c r="D28394" s="419">
        <f t="shared" si="652"/>
        <v>0.11449999999967986</v>
      </c>
      <c r="H28394" s="406"/>
      <c r="J28394" s="82">
        <v>39</v>
      </c>
      <c r="K28394" s="319">
        <v>2</v>
      </c>
    </row>
    <row r="28395" spans="1:11" x14ac:dyDescent="0.3">
      <c r="A28395" s="341">
        <v>44216.42152546296</v>
      </c>
      <c r="B28395" s="318">
        <v>42710.459000000003</v>
      </c>
      <c r="C28395" s="318">
        <f t="shared" si="651"/>
        <v>0.22800000000279397</v>
      </c>
      <c r="D28395" s="419">
        <f t="shared" si="652"/>
        <v>0.11400000000139698</v>
      </c>
      <c r="H28395" s="406"/>
      <c r="J28395" s="82">
        <v>40</v>
      </c>
      <c r="K28395" s="320">
        <v>3</v>
      </c>
    </row>
    <row r="28396" spans="1:11" x14ac:dyDescent="0.3">
      <c r="A28396" s="341">
        <v>44216.463192071758</v>
      </c>
      <c r="B28396" s="318">
        <v>42710.68</v>
      </c>
      <c r="C28396" s="318">
        <f t="shared" si="651"/>
        <v>0.2209999999977299</v>
      </c>
      <c r="D28396" s="419">
        <f t="shared" si="652"/>
        <v>0.11049999999886495</v>
      </c>
      <c r="H28396" s="406"/>
      <c r="J28396" s="82">
        <v>41</v>
      </c>
      <c r="K28396" s="321">
        <v>4</v>
      </c>
    </row>
    <row r="28397" spans="1:11" x14ac:dyDescent="0.3">
      <c r="A28397" s="341">
        <v>44216.504858680557</v>
      </c>
      <c r="B28397" s="318">
        <v>42710.91</v>
      </c>
      <c r="C28397" s="318">
        <f t="shared" si="651"/>
        <v>0.23000000000320142</v>
      </c>
      <c r="D28397" s="419">
        <f t="shared" si="652"/>
        <v>0.11500000000160071</v>
      </c>
      <c r="H28397" s="406"/>
      <c r="J28397" s="82">
        <v>42</v>
      </c>
      <c r="K28397" s="391">
        <v>1</v>
      </c>
    </row>
    <row r="28398" spans="1:11" x14ac:dyDescent="0.3">
      <c r="A28398" s="341">
        <v>44216.546525289355</v>
      </c>
      <c r="B28398" s="318">
        <v>42711.131999999998</v>
      </c>
      <c r="C28398" s="318">
        <f t="shared" si="651"/>
        <v>0.22199999999429565</v>
      </c>
      <c r="D28398" s="419">
        <f t="shared" si="652"/>
        <v>0.11099999999714782</v>
      </c>
      <c r="H28398" s="406"/>
      <c r="J28398" s="82">
        <v>43</v>
      </c>
      <c r="K28398" s="319">
        <v>2</v>
      </c>
    </row>
    <row r="28399" spans="1:11" x14ac:dyDescent="0.3">
      <c r="A28399" s="341">
        <v>44216.588191898147</v>
      </c>
      <c r="B28399" s="318">
        <v>42711.358999999997</v>
      </c>
      <c r="C28399" s="318">
        <f t="shared" si="651"/>
        <v>0.22699999999895226</v>
      </c>
      <c r="D28399" s="419">
        <f t="shared" si="652"/>
        <v>0.11349999999947613</v>
      </c>
      <c r="H28399" s="406"/>
      <c r="J28399" s="82">
        <v>44</v>
      </c>
      <c r="K28399" s="320">
        <v>3</v>
      </c>
    </row>
    <row r="28400" spans="1:11" x14ac:dyDescent="0.3">
      <c r="A28400" s="341">
        <v>44216.629858506945</v>
      </c>
      <c r="B28400" s="318">
        <v>42711.582000000002</v>
      </c>
      <c r="C28400" s="318">
        <f t="shared" si="651"/>
        <v>0.22300000000541331</v>
      </c>
      <c r="D28400" s="419">
        <f t="shared" si="652"/>
        <v>0.11150000000270666</v>
      </c>
      <c r="H28400" s="406"/>
      <c r="J28400" s="82">
        <v>45</v>
      </c>
      <c r="K28400" s="321">
        <v>4</v>
      </c>
    </row>
    <row r="28401" spans="1:11" x14ac:dyDescent="0.3">
      <c r="A28401" s="341">
        <v>44216.671525115744</v>
      </c>
      <c r="B28401" s="318">
        <v>42711.803</v>
      </c>
      <c r="C28401" s="318">
        <f t="shared" si="651"/>
        <v>0.2209999999977299</v>
      </c>
      <c r="D28401" s="419">
        <f t="shared" si="652"/>
        <v>0.11049999999886495</v>
      </c>
      <c r="H28401" s="406"/>
      <c r="J28401" s="82">
        <v>46</v>
      </c>
      <c r="K28401" s="391">
        <v>1</v>
      </c>
    </row>
    <row r="28402" spans="1:11" x14ac:dyDescent="0.3">
      <c r="A28402" s="341">
        <v>44216.713191724535</v>
      </c>
      <c r="B28402" s="318">
        <v>42712.021000000001</v>
      </c>
      <c r="C28402" s="318">
        <f t="shared" si="651"/>
        <v>0.2180000000007567</v>
      </c>
      <c r="D28402" s="419">
        <f t="shared" si="652"/>
        <v>0.10900000000037835</v>
      </c>
      <c r="H28402" s="406"/>
      <c r="J28402" s="82">
        <v>47</v>
      </c>
      <c r="K28402" s="319">
        <v>2</v>
      </c>
    </row>
    <row r="28403" spans="1:11" x14ac:dyDescent="0.3">
      <c r="A28403" s="341">
        <v>44216.754858333334</v>
      </c>
      <c r="B28403" s="318">
        <v>42712.249000000003</v>
      </c>
      <c r="C28403" s="318">
        <f t="shared" si="651"/>
        <v>0.22800000000279397</v>
      </c>
      <c r="D28403" s="419">
        <f t="shared" si="652"/>
        <v>0.11400000000139698</v>
      </c>
      <c r="H28403" s="406"/>
      <c r="J28403" s="82">
        <v>48</v>
      </c>
      <c r="K28403" s="320">
        <v>3</v>
      </c>
    </row>
    <row r="28404" spans="1:11" x14ac:dyDescent="0.3">
      <c r="A28404" s="341">
        <v>44216.796524942132</v>
      </c>
      <c r="B28404" s="318">
        <v>42712.470999999998</v>
      </c>
      <c r="C28404" s="318">
        <f t="shared" si="651"/>
        <v>0.22199999999429565</v>
      </c>
      <c r="D28404" s="419">
        <f t="shared" si="652"/>
        <v>0.11099999999714782</v>
      </c>
      <c r="H28404" s="406"/>
      <c r="J28404" s="82">
        <v>49</v>
      </c>
      <c r="K28404" s="321">
        <v>4</v>
      </c>
    </row>
    <row r="28405" spans="1:11" x14ac:dyDescent="0.3">
      <c r="A28405" s="341">
        <v>44216.838191550924</v>
      </c>
      <c r="B28405" s="318">
        <v>42712.680999999997</v>
      </c>
      <c r="C28405" s="318">
        <f t="shared" si="651"/>
        <v>0.20999999999912689</v>
      </c>
      <c r="D28405" s="419">
        <f t="shared" si="652"/>
        <v>0.10499999999956344</v>
      </c>
      <c r="H28405" s="406"/>
      <c r="J28405" s="82">
        <v>50</v>
      </c>
      <c r="K28405" s="391">
        <v>1</v>
      </c>
    </row>
    <row r="28406" spans="1:11" x14ac:dyDescent="0.3">
      <c r="A28406" s="341">
        <v>44216.879858159722</v>
      </c>
      <c r="B28406" s="318">
        <v>42712.892</v>
      </c>
      <c r="C28406" s="318">
        <f t="shared" si="651"/>
        <v>0.21100000000296859</v>
      </c>
      <c r="D28406" s="419">
        <f t="shared" si="652"/>
        <v>0.1055000000014843</v>
      </c>
      <c r="H28406" s="406"/>
      <c r="J28406" s="82">
        <v>51</v>
      </c>
      <c r="K28406" s="319">
        <v>2</v>
      </c>
    </row>
    <row r="28407" spans="1:11" x14ac:dyDescent="0.3">
      <c r="A28407" s="341">
        <v>44216.921524768521</v>
      </c>
      <c r="B28407" s="318">
        <v>42713.125</v>
      </c>
      <c r="C28407" s="318">
        <f t="shared" si="651"/>
        <v>0.23300000000017462</v>
      </c>
      <c r="D28407" s="419">
        <f t="shared" si="652"/>
        <v>0.11650000000008731</v>
      </c>
      <c r="H28407" s="406"/>
      <c r="J28407" s="82">
        <v>52</v>
      </c>
      <c r="K28407" s="320">
        <v>3</v>
      </c>
    </row>
    <row r="28408" spans="1:11" x14ac:dyDescent="0.3">
      <c r="A28408" s="341">
        <v>44216.963191377312</v>
      </c>
      <c r="B28408" s="318">
        <v>42713.35</v>
      </c>
      <c r="C28408" s="318">
        <f t="shared" si="651"/>
        <v>0.22499999999854481</v>
      </c>
      <c r="D28408" s="419">
        <f t="shared" si="652"/>
        <v>0.1124999999992724</v>
      </c>
      <c r="E28408" s="336">
        <f>SUM(C28385:C28408)*7.4805194805</f>
        <v>40.305038960926595</v>
      </c>
      <c r="F28408" s="324">
        <f>AVERAGE(D28385:D28408)</f>
        <v>0.11224999999997938</v>
      </c>
      <c r="G28408" s="324">
        <f>_xlfn.STDEV.S(D28385:D28408)</f>
        <v>3.1172730560307883E-3</v>
      </c>
      <c r="H28408" s="406"/>
      <c r="J28408" s="82">
        <v>53</v>
      </c>
      <c r="K28408" s="321">
        <v>4</v>
      </c>
    </row>
    <row r="28409" spans="1:11" x14ac:dyDescent="0.3">
      <c r="A28409" s="341">
        <v>44217.00485798611</v>
      </c>
      <c r="B28409" s="318">
        <v>42713.569000000003</v>
      </c>
      <c r="C28409" s="318">
        <f t="shared" si="651"/>
        <v>0.21900000000459841</v>
      </c>
      <c r="D28409" s="419">
        <f t="shared" si="652"/>
        <v>0.1095000000022992</v>
      </c>
      <c r="H28409" s="406"/>
      <c r="J28409" s="82">
        <v>54</v>
      </c>
      <c r="K28409" s="391">
        <v>1</v>
      </c>
    </row>
    <row r="28410" spans="1:11" x14ac:dyDescent="0.3">
      <c r="A28410" s="341">
        <v>44217.046524594909</v>
      </c>
      <c r="B28410" s="318">
        <v>42713.78</v>
      </c>
      <c r="C28410" s="318">
        <f t="shared" si="651"/>
        <v>0.21099999999569263</v>
      </c>
      <c r="D28410" s="419">
        <f t="shared" si="652"/>
        <v>0.10549999999784632</v>
      </c>
      <c r="H28410" s="406"/>
      <c r="J28410" s="82">
        <v>55</v>
      </c>
      <c r="K28410" s="319">
        <v>2</v>
      </c>
    </row>
    <row r="28411" spans="1:11" x14ac:dyDescent="0.3">
      <c r="A28411" s="341">
        <v>44217.0881912037</v>
      </c>
      <c r="B28411" s="318">
        <v>42714.010999999999</v>
      </c>
      <c r="C28411" s="318">
        <f t="shared" si="651"/>
        <v>0.23099999999976717</v>
      </c>
      <c r="D28411" s="419">
        <f t="shared" si="652"/>
        <v>0.11549999999988358</v>
      </c>
      <c r="H28411" s="406"/>
      <c r="J28411" s="82">
        <v>56</v>
      </c>
      <c r="K28411" s="320">
        <v>3</v>
      </c>
    </row>
    <row r="28412" spans="1:11" x14ac:dyDescent="0.3">
      <c r="A28412" s="341">
        <v>44217.129857812499</v>
      </c>
      <c r="B28412" s="318">
        <v>42714.241999999998</v>
      </c>
      <c r="C28412" s="318">
        <f t="shared" si="651"/>
        <v>0.23099999999976717</v>
      </c>
      <c r="D28412" s="419">
        <f t="shared" si="652"/>
        <v>0.11549999999988358</v>
      </c>
      <c r="H28412" s="406"/>
      <c r="J28412" s="82">
        <v>57</v>
      </c>
      <c r="K28412" s="321">
        <v>4</v>
      </c>
    </row>
    <row r="28413" spans="1:11" x14ac:dyDescent="0.3">
      <c r="A28413" s="341">
        <v>44217.171524421297</v>
      </c>
      <c r="B28413" s="318">
        <v>42714.466999999997</v>
      </c>
      <c r="C28413" s="318">
        <f t="shared" si="651"/>
        <v>0.22499999999854481</v>
      </c>
      <c r="D28413" s="419">
        <f t="shared" si="652"/>
        <v>0.1124999999992724</v>
      </c>
      <c r="H28413" s="406"/>
      <c r="J28413" s="82">
        <v>58</v>
      </c>
      <c r="K28413" s="391">
        <v>1</v>
      </c>
    </row>
    <row r="28414" spans="1:11" x14ac:dyDescent="0.3">
      <c r="A28414" s="341">
        <v>44217.213191030096</v>
      </c>
      <c r="B28414" s="318">
        <v>42714.682000000001</v>
      </c>
      <c r="C28414" s="318">
        <f t="shared" si="651"/>
        <v>0.2150000000037835</v>
      </c>
      <c r="D28414" s="419">
        <f t="shared" si="652"/>
        <v>0.10750000000189175</v>
      </c>
      <c r="H28414" s="406"/>
      <c r="J28414" s="82">
        <v>59</v>
      </c>
      <c r="K28414" s="319">
        <v>2</v>
      </c>
    </row>
    <row r="28415" spans="1:11" x14ac:dyDescent="0.3">
      <c r="A28415" s="341">
        <v>44217.254857638887</v>
      </c>
      <c r="B28415" s="318">
        <v>42714.92</v>
      </c>
      <c r="C28415" s="318">
        <f t="shared" si="651"/>
        <v>0.23799999999755528</v>
      </c>
      <c r="D28415" s="419">
        <f t="shared" si="652"/>
        <v>0.11899999999877764</v>
      </c>
      <c r="H28415" s="406"/>
      <c r="J28415" s="82">
        <v>60</v>
      </c>
      <c r="K28415" s="320">
        <v>3</v>
      </c>
    </row>
    <row r="28416" spans="1:11" x14ac:dyDescent="0.3">
      <c r="A28416" s="341">
        <v>44217.296524247686</v>
      </c>
      <c r="B28416" s="318">
        <v>42715.159</v>
      </c>
      <c r="C28416" s="318">
        <f t="shared" si="651"/>
        <v>0.23900000000139698</v>
      </c>
      <c r="D28416" s="419">
        <f t="shared" si="652"/>
        <v>0.11950000000069849</v>
      </c>
      <c r="H28416" s="406"/>
      <c r="J28416" s="82">
        <v>61</v>
      </c>
      <c r="K28416" s="321">
        <v>4</v>
      </c>
    </row>
    <row r="28417" spans="1:11" x14ac:dyDescent="0.3">
      <c r="A28417" s="341">
        <v>44217.338190856484</v>
      </c>
      <c r="B28417" s="318">
        <v>42715.389000000003</v>
      </c>
      <c r="C28417" s="318">
        <f t="shared" si="651"/>
        <v>0.23000000000320142</v>
      </c>
      <c r="D28417" s="419">
        <f t="shared" si="652"/>
        <v>0.11500000000160071</v>
      </c>
      <c r="H28417" s="406"/>
      <c r="J28417" s="82">
        <v>62</v>
      </c>
      <c r="K28417" s="391">
        <v>1</v>
      </c>
    </row>
    <row r="28418" spans="1:11" x14ac:dyDescent="0.3">
      <c r="A28418" s="341">
        <v>44217.379857465276</v>
      </c>
      <c r="B28418" s="318">
        <v>42715.61</v>
      </c>
      <c r="C28418" s="318">
        <f t="shared" si="651"/>
        <v>0.2209999999977299</v>
      </c>
      <c r="D28418" s="419">
        <f t="shared" si="652"/>
        <v>0.11049999999886495</v>
      </c>
      <c r="H28418" s="406"/>
      <c r="J28418" s="82">
        <v>63</v>
      </c>
      <c r="K28418" s="319">
        <v>2</v>
      </c>
    </row>
    <row r="28419" spans="1:11" x14ac:dyDescent="0.3">
      <c r="A28419" s="341">
        <v>44217.421524074074</v>
      </c>
      <c r="B28419" s="318">
        <v>42715.839</v>
      </c>
      <c r="C28419" s="318">
        <f t="shared" si="651"/>
        <v>0.22899999999935972</v>
      </c>
      <c r="D28419" s="419">
        <f t="shared" si="652"/>
        <v>0.11449999999967986</v>
      </c>
      <c r="H28419" s="406"/>
      <c r="J28419" s="82">
        <v>64</v>
      </c>
      <c r="K28419" s="320">
        <v>3</v>
      </c>
    </row>
    <row r="28420" spans="1:11" x14ac:dyDescent="0.3">
      <c r="A28420" s="341">
        <v>44217.463190682873</v>
      </c>
      <c r="B28420" s="318">
        <v>42716.071000000004</v>
      </c>
      <c r="C28420" s="318">
        <f t="shared" si="651"/>
        <v>0.23200000000360887</v>
      </c>
      <c r="D28420" s="419">
        <f t="shared" si="652"/>
        <v>0.11600000000180444</v>
      </c>
      <c r="H28420" s="406"/>
      <c r="J28420" s="82">
        <v>65</v>
      </c>
      <c r="K28420" s="321">
        <v>4</v>
      </c>
    </row>
    <row r="28421" spans="1:11" x14ac:dyDescent="0.3">
      <c r="A28421" s="341">
        <v>44217.504857291664</v>
      </c>
      <c r="B28421" s="318">
        <v>42716.3</v>
      </c>
      <c r="C28421" s="318">
        <f t="shared" si="651"/>
        <v>0.22899999999935972</v>
      </c>
      <c r="D28421" s="419">
        <f t="shared" si="652"/>
        <v>0.11449999999967986</v>
      </c>
      <c r="H28421" s="406"/>
      <c r="J28421" s="82">
        <v>66</v>
      </c>
      <c r="K28421" s="391">
        <v>1</v>
      </c>
    </row>
    <row r="28422" spans="1:11" x14ac:dyDescent="0.3">
      <c r="A28422" s="341">
        <v>44217.546523900462</v>
      </c>
      <c r="B28422" s="318">
        <v>42716.521999999997</v>
      </c>
      <c r="C28422" s="318">
        <f t="shared" si="651"/>
        <v>0.22199999999429565</v>
      </c>
      <c r="D28422" s="419">
        <f t="shared" si="652"/>
        <v>0.11099999999714782</v>
      </c>
      <c r="H28422" s="406"/>
      <c r="J28422" s="82">
        <v>67</v>
      </c>
      <c r="K28422" s="319">
        <v>2</v>
      </c>
    </row>
    <row r="28423" spans="1:11" x14ac:dyDescent="0.3">
      <c r="A28423" s="341">
        <v>44217.588190509261</v>
      </c>
      <c r="B28423" s="318">
        <v>42716.748</v>
      </c>
      <c r="C28423" s="318">
        <f t="shared" si="651"/>
        <v>0.22600000000238651</v>
      </c>
      <c r="D28423" s="419">
        <f t="shared" si="652"/>
        <v>0.11300000000119326</v>
      </c>
      <c r="H28423" s="406"/>
      <c r="J28423" s="82">
        <v>68</v>
      </c>
      <c r="K28423" s="320">
        <v>3</v>
      </c>
    </row>
    <row r="28424" spans="1:11" x14ac:dyDescent="0.3">
      <c r="A28424" s="341">
        <v>44217.629857118052</v>
      </c>
      <c r="B28424" s="318">
        <v>42716.976000000002</v>
      </c>
      <c r="C28424" s="318">
        <f t="shared" si="651"/>
        <v>0.22800000000279397</v>
      </c>
      <c r="D28424" s="419">
        <f t="shared" si="652"/>
        <v>0.11400000000139698</v>
      </c>
      <c r="H28424" s="406"/>
      <c r="J28424" s="82">
        <v>69</v>
      </c>
      <c r="K28424" s="321">
        <v>4</v>
      </c>
    </row>
    <row r="28425" spans="1:11" x14ac:dyDescent="0.3">
      <c r="A28425" s="341">
        <v>44217.671523726851</v>
      </c>
      <c r="B28425" s="318">
        <v>42717.207000000002</v>
      </c>
      <c r="C28425" s="318">
        <f t="shared" si="651"/>
        <v>0.23099999999976717</v>
      </c>
      <c r="D28425" s="419">
        <f t="shared" si="652"/>
        <v>0.11549999999988358</v>
      </c>
      <c r="H28425" s="406"/>
      <c r="J28425" s="82">
        <v>70</v>
      </c>
      <c r="K28425" s="391">
        <v>1</v>
      </c>
    </row>
    <row r="28426" spans="1:11" x14ac:dyDescent="0.3">
      <c r="A28426" s="341">
        <v>44217.713190335649</v>
      </c>
      <c r="B28426" s="318">
        <v>42717.423999999999</v>
      </c>
      <c r="C28426" s="318">
        <f t="shared" si="651"/>
        <v>0.21699999999691499</v>
      </c>
      <c r="D28426" s="419">
        <f t="shared" si="652"/>
        <v>0.1084999999984575</v>
      </c>
      <c r="H28426" s="406"/>
      <c r="J28426" s="82">
        <v>71</v>
      </c>
      <c r="K28426" s="319">
        <v>2</v>
      </c>
    </row>
    <row r="28427" spans="1:11" x14ac:dyDescent="0.3">
      <c r="A28427" s="341">
        <v>44217.754856944448</v>
      </c>
      <c r="B28427" s="318">
        <v>42717.642999999996</v>
      </c>
      <c r="C28427" s="318">
        <f t="shared" si="651"/>
        <v>0.21899999999732245</v>
      </c>
      <c r="D28427" s="419">
        <f t="shared" si="652"/>
        <v>0.10949999999866122</v>
      </c>
      <c r="H28427" s="406"/>
      <c r="J28427" s="82">
        <v>72</v>
      </c>
      <c r="K28427" s="320">
        <v>3</v>
      </c>
    </row>
    <row r="28428" spans="1:11" x14ac:dyDescent="0.3">
      <c r="A28428" s="341">
        <v>44217.796523553239</v>
      </c>
      <c r="B28428" s="318">
        <v>42717.862000000001</v>
      </c>
      <c r="C28428" s="318">
        <f t="shared" si="651"/>
        <v>0.21900000000459841</v>
      </c>
      <c r="D28428" s="419">
        <f t="shared" si="652"/>
        <v>0.1095000000022992</v>
      </c>
      <c r="H28428" s="406"/>
      <c r="J28428" s="82">
        <v>73</v>
      </c>
      <c r="K28428" s="321">
        <v>4</v>
      </c>
    </row>
    <row r="28429" spans="1:11" x14ac:dyDescent="0.3">
      <c r="A28429" s="341">
        <v>44217.838190162038</v>
      </c>
      <c r="B28429" s="318">
        <v>42718.09</v>
      </c>
      <c r="C28429" s="318">
        <f t="shared" si="651"/>
        <v>0.22799999999551801</v>
      </c>
      <c r="D28429" s="419">
        <f t="shared" si="652"/>
        <v>0.11399999999775901</v>
      </c>
      <c r="H28429" s="406"/>
      <c r="J28429" s="82">
        <v>74</v>
      </c>
      <c r="K28429" s="391">
        <v>1</v>
      </c>
    </row>
    <row r="28430" spans="1:11" x14ac:dyDescent="0.3">
      <c r="A28430" s="341">
        <v>44217.879856770836</v>
      </c>
      <c r="B28430" s="318">
        <v>42718.309000000001</v>
      </c>
      <c r="C28430" s="318">
        <f t="shared" si="651"/>
        <v>0.21900000000459841</v>
      </c>
      <c r="D28430" s="419">
        <f t="shared" si="652"/>
        <v>0.1095000000022992</v>
      </c>
      <c r="H28430" s="406"/>
      <c r="J28430" s="82">
        <v>75</v>
      </c>
      <c r="K28430" s="319">
        <v>2</v>
      </c>
    </row>
    <row r="28431" spans="1:11" x14ac:dyDescent="0.3">
      <c r="A28431" s="341">
        <v>44217.921523379628</v>
      </c>
      <c r="B28431" s="318">
        <v>42718.53</v>
      </c>
      <c r="C28431" s="318">
        <f t="shared" si="651"/>
        <v>0.2209999999977299</v>
      </c>
      <c r="D28431" s="419">
        <f t="shared" si="652"/>
        <v>0.11049999999886495</v>
      </c>
      <c r="H28431" s="406"/>
      <c r="J28431" s="82">
        <v>76</v>
      </c>
      <c r="K28431" s="320">
        <v>3</v>
      </c>
    </row>
    <row r="28432" spans="1:11" x14ac:dyDescent="0.3">
      <c r="A28432" s="341">
        <v>44217.963189988426</v>
      </c>
      <c r="B28432" s="318">
        <v>42718.741999999998</v>
      </c>
      <c r="C28432" s="318">
        <f t="shared" si="651"/>
        <v>0.21199999999953434</v>
      </c>
      <c r="D28432" s="419">
        <f t="shared" si="652"/>
        <v>0.10599999999976717</v>
      </c>
      <c r="E28432" s="336">
        <f>SUM(C28409:C28432)*7.4805194805</f>
        <v>40.334961038854694</v>
      </c>
      <c r="F28432" s="324">
        <f>AVERAGE(D28409:D28432)</f>
        <v>0.11233333333332969</v>
      </c>
      <c r="G28432" s="324">
        <f>_xlfn.STDEV.S(D28409:D28432)</f>
        <v>3.7725169394999085E-3</v>
      </c>
      <c r="H28432" s="406"/>
      <c r="J28432" s="82">
        <v>77</v>
      </c>
      <c r="K28432" s="321">
        <v>4</v>
      </c>
    </row>
    <row r="28433" spans="1:11" x14ac:dyDescent="0.3">
      <c r="A28433" s="341">
        <v>44218.004856597225</v>
      </c>
      <c r="B28433" s="318">
        <v>42718.97</v>
      </c>
      <c r="C28433" s="318">
        <f t="shared" si="651"/>
        <v>0.22800000000279397</v>
      </c>
      <c r="D28433" s="419">
        <f t="shared" si="652"/>
        <v>0.11400000000139698</v>
      </c>
      <c r="H28433" s="406"/>
      <c r="J28433" s="82">
        <v>78</v>
      </c>
      <c r="K28433" s="391">
        <v>1</v>
      </c>
    </row>
    <row r="28434" spans="1:11" x14ac:dyDescent="0.3">
      <c r="A28434" s="341">
        <v>44218.046523206016</v>
      </c>
      <c r="B28434" s="318">
        <v>42719.197999999997</v>
      </c>
      <c r="C28434" s="318">
        <f t="shared" si="651"/>
        <v>0.22799999999551801</v>
      </c>
      <c r="D28434" s="419">
        <f t="shared" si="652"/>
        <v>0.11399999999775901</v>
      </c>
      <c r="H28434" s="406"/>
      <c r="J28434" s="82">
        <v>79</v>
      </c>
      <c r="K28434" s="319">
        <v>2</v>
      </c>
    </row>
    <row r="28435" spans="1:11" x14ac:dyDescent="0.3">
      <c r="A28435" s="341">
        <v>44218.088189814815</v>
      </c>
      <c r="B28435" s="318">
        <v>42719.421999999999</v>
      </c>
      <c r="C28435" s="318">
        <f t="shared" si="651"/>
        <v>0.22400000000197906</v>
      </c>
      <c r="D28435" s="419">
        <f t="shared" si="652"/>
        <v>0.11200000000098953</v>
      </c>
      <c r="H28435" s="406"/>
      <c r="J28435" s="82">
        <v>80</v>
      </c>
      <c r="K28435" s="320">
        <v>3</v>
      </c>
    </row>
    <row r="28436" spans="1:11" x14ac:dyDescent="0.3">
      <c r="A28436" s="341">
        <v>44218.129856423613</v>
      </c>
      <c r="B28436" s="318">
        <v>42719.642999999996</v>
      </c>
      <c r="C28436" s="318">
        <f t="shared" si="651"/>
        <v>0.2209999999977299</v>
      </c>
      <c r="D28436" s="419">
        <f t="shared" si="652"/>
        <v>0.11049999999886495</v>
      </c>
      <c r="H28436" s="406"/>
      <c r="J28436" s="82">
        <v>81</v>
      </c>
      <c r="K28436" s="321">
        <v>4</v>
      </c>
    </row>
    <row r="28437" spans="1:11" x14ac:dyDescent="0.3">
      <c r="A28437" s="341">
        <v>44218.171523032404</v>
      </c>
      <c r="B28437" s="318">
        <v>42719.872000000003</v>
      </c>
      <c r="C28437" s="318">
        <f t="shared" si="651"/>
        <v>0.22900000000663567</v>
      </c>
      <c r="D28437" s="419">
        <f t="shared" si="652"/>
        <v>0.11450000000331784</v>
      </c>
      <c r="H28437" s="406"/>
      <c r="J28437" s="82">
        <v>82</v>
      </c>
      <c r="K28437" s="391">
        <v>1</v>
      </c>
    </row>
    <row r="28438" spans="1:11" x14ac:dyDescent="0.3">
      <c r="A28438" s="341">
        <v>44218.213189641203</v>
      </c>
      <c r="B28438" s="318">
        <v>42720.1</v>
      </c>
      <c r="C28438" s="318">
        <f t="shared" si="651"/>
        <v>0.22799999999551801</v>
      </c>
      <c r="D28438" s="419">
        <f t="shared" si="652"/>
        <v>0.11399999999775901</v>
      </c>
      <c r="H28438" s="406"/>
      <c r="J28438" s="82">
        <v>83</v>
      </c>
      <c r="K28438" s="319">
        <v>2</v>
      </c>
    </row>
    <row r="28439" spans="1:11" x14ac:dyDescent="0.3">
      <c r="A28439" s="341">
        <v>44218.254856250001</v>
      </c>
      <c r="B28439" s="318">
        <v>42720.33</v>
      </c>
      <c r="C28439" s="318">
        <f t="shared" si="651"/>
        <v>0.23000000000320142</v>
      </c>
      <c r="D28439" s="419">
        <f t="shared" si="652"/>
        <v>0.11500000000160071</v>
      </c>
      <c r="H28439" s="406"/>
      <c r="J28439" s="82">
        <v>84</v>
      </c>
      <c r="K28439" s="320">
        <v>3</v>
      </c>
    </row>
    <row r="28440" spans="1:11" x14ac:dyDescent="0.3">
      <c r="A28440" s="341">
        <v>44218.296522858793</v>
      </c>
      <c r="B28440" s="318">
        <v>42720.557999999997</v>
      </c>
      <c r="C28440" s="318">
        <f t="shared" si="651"/>
        <v>0.22799999999551801</v>
      </c>
      <c r="D28440" s="419">
        <f t="shared" si="652"/>
        <v>0.11399999999775901</v>
      </c>
      <c r="H28440" s="406"/>
      <c r="J28440" s="82">
        <v>85</v>
      </c>
      <c r="K28440" s="321">
        <v>4</v>
      </c>
    </row>
    <row r="28441" spans="1:11" x14ac:dyDescent="0.3">
      <c r="A28441" s="341">
        <v>44218.338189467591</v>
      </c>
      <c r="B28441" s="318">
        <v>42720.785000000003</v>
      </c>
      <c r="C28441" s="318">
        <f t="shared" si="651"/>
        <v>0.22700000000622822</v>
      </c>
      <c r="D28441" s="419">
        <f t="shared" si="652"/>
        <v>0.11350000000311411</v>
      </c>
      <c r="H28441" s="406"/>
      <c r="J28441" s="82">
        <v>86</v>
      </c>
      <c r="K28441" s="391">
        <v>1</v>
      </c>
    </row>
    <row r="28442" spans="1:11" x14ac:dyDescent="0.3">
      <c r="A28442" s="341">
        <v>44218.37985607639</v>
      </c>
      <c r="B28442" s="318">
        <v>42721.012000000002</v>
      </c>
      <c r="C28442" s="318">
        <f t="shared" si="651"/>
        <v>0.22699999999895226</v>
      </c>
      <c r="D28442" s="419">
        <f t="shared" si="652"/>
        <v>0.11349999999947613</v>
      </c>
      <c r="H28442" s="406"/>
      <c r="J28442" s="82">
        <v>87</v>
      </c>
      <c r="K28442" s="319">
        <v>2</v>
      </c>
    </row>
    <row r="28443" spans="1:11" x14ac:dyDescent="0.3">
      <c r="A28443" s="341">
        <v>44218.421522685188</v>
      </c>
      <c r="B28443" s="318">
        <v>42721.249000000003</v>
      </c>
      <c r="C28443" s="318">
        <f t="shared" si="651"/>
        <v>0.23700000000098953</v>
      </c>
      <c r="D28443" s="419">
        <f t="shared" si="652"/>
        <v>0.11850000000049477</v>
      </c>
      <c r="H28443" s="406"/>
      <c r="J28443" s="82">
        <v>88</v>
      </c>
      <c r="K28443" s="320">
        <v>3</v>
      </c>
    </row>
    <row r="28444" spans="1:11" x14ac:dyDescent="0.3">
      <c r="A28444" s="341">
        <v>44218.46318929398</v>
      </c>
      <c r="B28444" s="318">
        <v>42721.478000000003</v>
      </c>
      <c r="C28444" s="318">
        <f t="shared" si="651"/>
        <v>0.22899999999935972</v>
      </c>
      <c r="D28444" s="419">
        <f t="shared" si="652"/>
        <v>0.11449999999967986</v>
      </c>
      <c r="H28444" s="406"/>
      <c r="J28444" s="82">
        <v>89</v>
      </c>
      <c r="K28444" s="321">
        <v>4</v>
      </c>
    </row>
    <row r="28445" spans="1:11" x14ac:dyDescent="0.3">
      <c r="A28445" s="341">
        <v>44218.504855902778</v>
      </c>
      <c r="B28445" s="318">
        <v>42721.701000000001</v>
      </c>
      <c r="C28445" s="318">
        <f t="shared" si="651"/>
        <v>0.22299999999813735</v>
      </c>
      <c r="D28445" s="419">
        <f t="shared" si="652"/>
        <v>0.11149999999906868</v>
      </c>
      <c r="H28445" s="406"/>
      <c r="J28445" s="82">
        <v>90</v>
      </c>
      <c r="K28445" s="391">
        <v>1</v>
      </c>
    </row>
    <row r="28446" spans="1:11" x14ac:dyDescent="0.3">
      <c r="A28446" s="341">
        <v>44218.546522511577</v>
      </c>
      <c r="B28446" s="318">
        <v>42721.921999999999</v>
      </c>
      <c r="C28446" s="318">
        <f t="shared" si="651"/>
        <v>0.2209999999977299</v>
      </c>
      <c r="D28446" s="419">
        <f t="shared" si="652"/>
        <v>0.11049999999886495</v>
      </c>
      <c r="H28446" s="406"/>
      <c r="J28446" s="82">
        <v>91</v>
      </c>
      <c r="K28446" s="319">
        <v>2</v>
      </c>
    </row>
    <row r="28447" spans="1:11" x14ac:dyDescent="0.3">
      <c r="A28447" s="341">
        <v>44218.588189120368</v>
      </c>
      <c r="B28447" s="318">
        <v>42722.158000000003</v>
      </c>
      <c r="C28447" s="318">
        <f t="shared" si="651"/>
        <v>0.23600000000442378</v>
      </c>
      <c r="D28447" s="419">
        <f t="shared" si="652"/>
        <v>0.11800000000221189</v>
      </c>
      <c r="H28447" s="406"/>
      <c r="J28447" s="82">
        <v>92</v>
      </c>
      <c r="K28447" s="320">
        <v>3</v>
      </c>
    </row>
    <row r="28448" spans="1:11" x14ac:dyDescent="0.3">
      <c r="A28448" s="341">
        <v>44218.629855729167</v>
      </c>
      <c r="B28448" s="318">
        <v>42722.383999999998</v>
      </c>
      <c r="C28448" s="318">
        <f t="shared" si="651"/>
        <v>0.22599999999511056</v>
      </c>
      <c r="D28448" s="419">
        <f t="shared" si="652"/>
        <v>0.11299999999755528</v>
      </c>
      <c r="H28448" s="406"/>
      <c r="J28448" s="82">
        <v>93</v>
      </c>
      <c r="K28448" s="321">
        <v>4</v>
      </c>
    </row>
    <row r="28449" spans="1:12" x14ac:dyDescent="0.3">
      <c r="A28449" s="341">
        <v>44218.671522337965</v>
      </c>
      <c r="B28449" s="318">
        <v>42722.61</v>
      </c>
      <c r="C28449" s="318">
        <f t="shared" si="651"/>
        <v>0.22600000000238651</v>
      </c>
      <c r="D28449" s="419">
        <f t="shared" si="652"/>
        <v>0.11300000000119326</v>
      </c>
      <c r="H28449" s="406"/>
      <c r="J28449" s="82">
        <v>94</v>
      </c>
      <c r="K28449" s="391">
        <v>1</v>
      </c>
    </row>
    <row r="28450" spans="1:12" x14ac:dyDescent="0.3">
      <c r="A28450" s="341">
        <v>44218.713188946756</v>
      </c>
      <c r="B28450" s="318">
        <v>42722.822</v>
      </c>
      <c r="C28450" s="318">
        <f t="shared" si="651"/>
        <v>0.21199999999953434</v>
      </c>
      <c r="D28450" s="419">
        <f t="shared" si="652"/>
        <v>0.10599999999976717</v>
      </c>
      <c r="H28450" s="406"/>
      <c r="J28450" s="82">
        <v>95</v>
      </c>
      <c r="K28450" s="319">
        <v>2</v>
      </c>
    </row>
    <row r="28451" spans="1:12" x14ac:dyDescent="0.3">
      <c r="A28451" s="341">
        <v>44218.754855555555</v>
      </c>
      <c r="B28451" s="318">
        <v>42723.052000000003</v>
      </c>
      <c r="C28451" s="318">
        <f t="shared" si="651"/>
        <v>0.23000000000320142</v>
      </c>
      <c r="D28451" s="419">
        <f t="shared" si="652"/>
        <v>0.11500000000160071</v>
      </c>
      <c r="H28451" s="406"/>
      <c r="J28451" s="82">
        <v>96</v>
      </c>
      <c r="K28451" s="320">
        <v>3</v>
      </c>
    </row>
    <row r="28452" spans="1:12" x14ac:dyDescent="0.3">
      <c r="A28452" s="341">
        <v>44218.796522164354</v>
      </c>
      <c r="B28452" s="318">
        <v>42723.28</v>
      </c>
      <c r="C28452" s="318">
        <f t="shared" si="651"/>
        <v>0.22799999999551801</v>
      </c>
      <c r="D28452" s="419">
        <f t="shared" si="652"/>
        <v>0.11399999999775901</v>
      </c>
      <c r="H28452" s="406"/>
      <c r="J28452" s="82">
        <v>97</v>
      </c>
      <c r="K28452" s="321">
        <v>4</v>
      </c>
    </row>
    <row r="28453" spans="1:12" x14ac:dyDescent="0.3">
      <c r="A28453" s="341">
        <v>44218.838188773145</v>
      </c>
      <c r="B28453" s="318">
        <v>42723.5</v>
      </c>
      <c r="C28453" s="318">
        <f t="shared" si="651"/>
        <v>0.22000000000116415</v>
      </c>
      <c r="D28453" s="419">
        <f t="shared" si="652"/>
        <v>0.11000000000058208</v>
      </c>
      <c r="H28453" s="406"/>
      <c r="J28453" s="82">
        <v>98</v>
      </c>
      <c r="K28453" s="391">
        <v>1</v>
      </c>
    </row>
    <row r="28454" spans="1:12" x14ac:dyDescent="0.3">
      <c r="A28454" s="341">
        <v>44218.879855381943</v>
      </c>
      <c r="B28454" s="318">
        <v>42723.701999999997</v>
      </c>
      <c r="C28454" s="318">
        <f t="shared" si="651"/>
        <v>0.20199999999749707</v>
      </c>
      <c r="D28454" s="419">
        <f t="shared" si="652"/>
        <v>0.10099999999874854</v>
      </c>
      <c r="E28454" s="336">
        <f>SUM(C28433:C28454)*7.4805194805</f>
        <v>37.103376623273469</v>
      </c>
      <c r="F28454" s="324">
        <f>AVERAGE(D28433:D28454)</f>
        <v>0.11272727272725289</v>
      </c>
      <c r="G28454" s="324">
        <f>_xlfn.STDEV.S(D28433:D28454)</f>
        <v>3.7120372820004196E-3</v>
      </c>
      <c r="H28454" s="406"/>
      <c r="J28454" s="82">
        <v>99</v>
      </c>
      <c r="K28454" s="319">
        <v>2</v>
      </c>
    </row>
    <row r="28455" spans="1:12" x14ac:dyDescent="0.3">
      <c r="A28455" s="341">
        <v>44219.01458333333</v>
      </c>
      <c r="B28455" s="318">
        <v>42724.383000000002</v>
      </c>
      <c r="H28455" s="332"/>
      <c r="J28455" s="82">
        <v>1</v>
      </c>
      <c r="K28455" s="391">
        <v>1</v>
      </c>
      <c r="L28455" s="54" t="s">
        <v>313</v>
      </c>
    </row>
    <row r="28456" spans="1:12" x14ac:dyDescent="0.3">
      <c r="A28456" s="341">
        <v>44219.056250000001</v>
      </c>
      <c r="B28456" s="318">
        <v>42724.595000000001</v>
      </c>
      <c r="C28456" s="318">
        <f t="shared" si="651"/>
        <v>0.21199999999953434</v>
      </c>
      <c r="D28456" s="419">
        <f t="shared" si="652"/>
        <v>0.10599999999976717</v>
      </c>
      <c r="H28456" s="406"/>
      <c r="J28456" s="82">
        <v>2</v>
      </c>
      <c r="K28456" s="319">
        <v>2</v>
      </c>
    </row>
    <row r="28457" spans="1:12" x14ac:dyDescent="0.3">
      <c r="A28457" s="341">
        <v>44219.097916666666</v>
      </c>
      <c r="B28457" s="318">
        <v>42724.817999999999</v>
      </c>
      <c r="C28457" s="318">
        <f t="shared" si="651"/>
        <v>0.22299999999813735</v>
      </c>
      <c r="D28457" s="419">
        <f t="shared" si="652"/>
        <v>0.11149999999906868</v>
      </c>
      <c r="H28457" s="406"/>
      <c r="J28457" s="82">
        <v>3</v>
      </c>
      <c r="K28457" s="320">
        <v>3</v>
      </c>
    </row>
    <row r="28458" spans="1:12" x14ac:dyDescent="0.3">
      <c r="A28458" s="341">
        <v>44219.139583449076</v>
      </c>
      <c r="B28458" s="318">
        <v>42725.05</v>
      </c>
      <c r="C28458" s="318">
        <f t="shared" si="651"/>
        <v>0.23200000000360887</v>
      </c>
      <c r="D28458" s="419">
        <f t="shared" si="652"/>
        <v>0.11600000000180444</v>
      </c>
      <c r="H28458" s="406"/>
      <c r="J28458" s="82">
        <v>4</v>
      </c>
      <c r="K28458" s="321">
        <v>4</v>
      </c>
    </row>
    <row r="28459" spans="1:12" x14ac:dyDescent="0.3">
      <c r="A28459" s="341">
        <v>44219.181250173613</v>
      </c>
      <c r="B28459" s="318">
        <v>42725.279000000002</v>
      </c>
      <c r="C28459" s="318">
        <f t="shared" si="651"/>
        <v>0.22899999999935972</v>
      </c>
      <c r="D28459" s="419">
        <f t="shared" si="652"/>
        <v>0.11449999999967986</v>
      </c>
      <c r="H28459" s="406"/>
      <c r="J28459" s="82">
        <v>5</v>
      </c>
      <c r="K28459" s="391">
        <v>1</v>
      </c>
    </row>
    <row r="28460" spans="1:12" x14ac:dyDescent="0.3">
      <c r="A28460" s="341">
        <v>44219.22291689815</v>
      </c>
      <c r="B28460" s="318">
        <v>42725.279000000002</v>
      </c>
      <c r="H28460" s="332"/>
      <c r="J28460" s="82">
        <v>6</v>
      </c>
      <c r="K28460" s="319">
        <v>2</v>
      </c>
      <c r="L28460" s="54" t="s">
        <v>425</v>
      </c>
    </row>
    <row r="28461" spans="1:12" x14ac:dyDescent="0.3">
      <c r="A28461" s="341">
        <v>44219.264583622687</v>
      </c>
      <c r="B28461" s="318">
        <v>42725.51</v>
      </c>
      <c r="C28461" s="318">
        <f>B28461-B28459</f>
        <v>0.23099999999976717</v>
      </c>
      <c r="D28461" s="419">
        <f t="shared" ref="D28461:D28479" si="653">C28461/2</f>
        <v>0.11549999999988358</v>
      </c>
      <c r="H28461" s="406"/>
      <c r="J28461" s="82">
        <v>7</v>
      </c>
      <c r="K28461" s="320">
        <v>3</v>
      </c>
    </row>
    <row r="28462" spans="1:12" x14ac:dyDescent="0.3">
      <c r="A28462" s="341">
        <v>44219.306250347225</v>
      </c>
      <c r="B28462" s="318">
        <v>42725.737999999998</v>
      </c>
      <c r="C28462" s="318">
        <f t="shared" ref="C28462:C28479" si="654">B28462-B28461</f>
        <v>0.22799999999551801</v>
      </c>
      <c r="D28462" s="419">
        <f t="shared" si="653"/>
        <v>0.11399999999775901</v>
      </c>
      <c r="H28462" s="406"/>
      <c r="J28462" s="82">
        <v>8</v>
      </c>
      <c r="K28462" s="321">
        <v>4</v>
      </c>
    </row>
    <row r="28463" spans="1:12" x14ac:dyDescent="0.3">
      <c r="A28463" s="341">
        <v>44219.347917071762</v>
      </c>
      <c r="B28463" s="318">
        <v>42725.972000000002</v>
      </c>
      <c r="C28463" s="318">
        <f t="shared" si="654"/>
        <v>0.23400000000401633</v>
      </c>
      <c r="D28463" s="419">
        <f t="shared" si="653"/>
        <v>0.11700000000200816</v>
      </c>
      <c r="H28463" s="406"/>
      <c r="J28463" s="82">
        <v>9</v>
      </c>
      <c r="K28463" s="391">
        <v>1</v>
      </c>
    </row>
    <row r="28464" spans="1:12" x14ac:dyDescent="0.3">
      <c r="A28464" s="341">
        <v>44219.389583796299</v>
      </c>
      <c r="B28464" s="318">
        <v>42726.2</v>
      </c>
      <c r="C28464" s="318">
        <f t="shared" si="654"/>
        <v>0.22799999999551801</v>
      </c>
      <c r="D28464" s="419">
        <f t="shared" si="653"/>
        <v>0.11399999999775901</v>
      </c>
      <c r="H28464" s="406"/>
      <c r="J28464" s="82">
        <v>10</v>
      </c>
      <c r="K28464" s="319">
        <v>2</v>
      </c>
    </row>
    <row r="28465" spans="1:12" x14ac:dyDescent="0.3">
      <c r="A28465" s="341">
        <v>44219.431250520836</v>
      </c>
      <c r="B28465" s="318">
        <v>42726.427000000003</v>
      </c>
      <c r="C28465" s="318">
        <f t="shared" si="654"/>
        <v>0.22700000000622822</v>
      </c>
      <c r="D28465" s="419">
        <f t="shared" si="653"/>
        <v>0.11350000000311411</v>
      </c>
      <c r="H28465" s="406"/>
      <c r="J28465" s="82">
        <v>11</v>
      </c>
      <c r="K28465" s="320">
        <v>3</v>
      </c>
    </row>
    <row r="28466" spans="1:12" x14ac:dyDescent="0.3">
      <c r="A28466" s="341">
        <v>44219.472917245374</v>
      </c>
      <c r="B28466" s="318">
        <v>42726.648000000001</v>
      </c>
      <c r="C28466" s="318">
        <f t="shared" si="654"/>
        <v>0.2209999999977299</v>
      </c>
      <c r="D28466" s="419">
        <f t="shared" si="653"/>
        <v>0.11049999999886495</v>
      </c>
      <c r="H28466" s="406"/>
      <c r="J28466" s="82">
        <v>12</v>
      </c>
      <c r="K28466" s="321">
        <v>4</v>
      </c>
    </row>
    <row r="28467" spans="1:12" x14ac:dyDescent="0.3">
      <c r="A28467" s="341">
        <v>44219.514583969911</v>
      </c>
      <c r="B28467" s="318">
        <v>42726.872000000003</v>
      </c>
      <c r="C28467" s="318">
        <f t="shared" si="654"/>
        <v>0.22400000000197906</v>
      </c>
      <c r="D28467" s="419">
        <f t="shared" si="653"/>
        <v>0.11200000000098953</v>
      </c>
      <c r="H28467" s="406"/>
      <c r="J28467" s="82">
        <v>13</v>
      </c>
      <c r="K28467" s="391">
        <v>1</v>
      </c>
    </row>
    <row r="28468" spans="1:12" x14ac:dyDescent="0.3">
      <c r="A28468" s="341">
        <v>44219.556250694448</v>
      </c>
      <c r="B28468" s="318">
        <v>42727.097000000002</v>
      </c>
      <c r="C28468" s="318">
        <f t="shared" si="654"/>
        <v>0.22499999999854481</v>
      </c>
      <c r="D28468" s="419">
        <f t="shared" si="653"/>
        <v>0.1124999999992724</v>
      </c>
      <c r="H28468" s="406"/>
      <c r="J28468" s="82">
        <v>14</v>
      </c>
      <c r="K28468" s="319">
        <v>2</v>
      </c>
    </row>
    <row r="28469" spans="1:12" x14ac:dyDescent="0.3">
      <c r="A28469" s="341">
        <v>44219.597917418978</v>
      </c>
      <c r="B28469" s="318">
        <v>42727.322</v>
      </c>
      <c r="C28469" s="318">
        <f t="shared" si="654"/>
        <v>0.22499999999854481</v>
      </c>
      <c r="D28469" s="419">
        <f t="shared" si="653"/>
        <v>0.1124999999992724</v>
      </c>
      <c r="H28469" s="406"/>
      <c r="J28469" s="82">
        <v>15</v>
      </c>
      <c r="K28469" s="320">
        <v>3</v>
      </c>
    </row>
    <row r="28470" spans="1:12" x14ac:dyDescent="0.3">
      <c r="A28470" s="341">
        <v>44219.639584143515</v>
      </c>
      <c r="B28470" s="318">
        <v>42727.55</v>
      </c>
      <c r="C28470" s="318">
        <f t="shared" si="654"/>
        <v>0.22800000000279397</v>
      </c>
      <c r="D28470" s="419">
        <f t="shared" si="653"/>
        <v>0.11400000000139698</v>
      </c>
      <c r="H28470" s="406"/>
      <c r="J28470" s="82">
        <v>16</v>
      </c>
      <c r="K28470" s="321">
        <v>4</v>
      </c>
    </row>
    <row r="28471" spans="1:12" x14ac:dyDescent="0.3">
      <c r="A28471" s="341">
        <v>44219.681250868052</v>
      </c>
      <c r="B28471" s="318">
        <v>42727.767999999996</v>
      </c>
      <c r="C28471" s="318">
        <f t="shared" si="654"/>
        <v>0.21799999999348074</v>
      </c>
      <c r="D28471" s="419">
        <f t="shared" si="653"/>
        <v>0.10899999999674037</v>
      </c>
      <c r="H28471" s="406"/>
      <c r="J28471" s="82">
        <v>17</v>
      </c>
      <c r="K28471" s="391">
        <v>1</v>
      </c>
    </row>
    <row r="28472" spans="1:12" x14ac:dyDescent="0.3">
      <c r="A28472" s="341">
        <v>44219.72291759259</v>
      </c>
      <c r="B28472" s="318">
        <v>42727.982000000004</v>
      </c>
      <c r="C28472" s="318">
        <f t="shared" si="654"/>
        <v>0.21400000000721775</v>
      </c>
      <c r="D28472" s="419">
        <f t="shared" si="653"/>
        <v>0.10700000000360887</v>
      </c>
      <c r="H28472" s="406"/>
      <c r="J28472" s="82">
        <v>18</v>
      </c>
      <c r="K28472" s="319">
        <v>2</v>
      </c>
    </row>
    <row r="28473" spans="1:12" x14ac:dyDescent="0.3">
      <c r="A28473" s="341">
        <v>44219.764584317127</v>
      </c>
      <c r="B28473" s="318">
        <v>42728.214999999997</v>
      </c>
      <c r="C28473" s="318">
        <f t="shared" si="654"/>
        <v>0.23299999999289867</v>
      </c>
      <c r="D28473" s="419">
        <f t="shared" si="653"/>
        <v>0.11649999999644933</v>
      </c>
      <c r="H28473" s="406"/>
      <c r="J28473" s="82">
        <v>19</v>
      </c>
      <c r="K28473" s="320">
        <v>3</v>
      </c>
    </row>
    <row r="28474" spans="1:12" x14ac:dyDescent="0.3">
      <c r="A28474" s="341">
        <v>44219.806251041664</v>
      </c>
      <c r="B28474" s="318">
        <v>42728.44</v>
      </c>
      <c r="C28474" s="318">
        <f t="shared" si="654"/>
        <v>0.22500000000582077</v>
      </c>
      <c r="D28474" s="419">
        <f t="shared" si="653"/>
        <v>0.11250000000291038</v>
      </c>
      <c r="H28474" s="406"/>
      <c r="J28474" s="82">
        <v>20</v>
      </c>
      <c r="K28474" s="321">
        <v>4</v>
      </c>
    </row>
    <row r="28475" spans="1:12" x14ac:dyDescent="0.3">
      <c r="A28475" s="341">
        <v>44219.847917766201</v>
      </c>
      <c r="B28475" s="318">
        <v>42728.66</v>
      </c>
      <c r="C28475" s="318">
        <f t="shared" si="654"/>
        <v>0.22000000000116415</v>
      </c>
      <c r="D28475" s="419">
        <f t="shared" si="653"/>
        <v>0.11000000000058208</v>
      </c>
      <c r="H28475" s="406"/>
      <c r="J28475" s="82">
        <v>21</v>
      </c>
      <c r="K28475" s="391">
        <v>1</v>
      </c>
    </row>
    <row r="28476" spans="1:12" x14ac:dyDescent="0.3">
      <c r="A28476" s="341">
        <v>44219.889584490738</v>
      </c>
      <c r="B28476" s="318">
        <v>42728.872000000003</v>
      </c>
      <c r="C28476" s="318">
        <f t="shared" si="654"/>
        <v>0.21199999999953434</v>
      </c>
      <c r="D28476" s="419">
        <f t="shared" si="653"/>
        <v>0.10599999999976717</v>
      </c>
      <c r="H28476" s="406"/>
      <c r="J28476" s="82">
        <v>22</v>
      </c>
      <c r="K28476" s="319">
        <v>2</v>
      </c>
    </row>
    <row r="28477" spans="1:12" x14ac:dyDescent="0.3">
      <c r="A28477" s="341">
        <v>44219.931251215276</v>
      </c>
      <c r="B28477" s="318">
        <v>42729.107000000004</v>
      </c>
      <c r="C28477" s="318">
        <f t="shared" si="654"/>
        <v>0.23500000000058208</v>
      </c>
      <c r="D28477" s="419">
        <f t="shared" si="653"/>
        <v>0.11750000000029104</v>
      </c>
      <c r="H28477" s="406"/>
      <c r="J28477" s="82">
        <v>23</v>
      </c>
      <c r="K28477" s="320">
        <v>3</v>
      </c>
    </row>
    <row r="28478" spans="1:12" x14ac:dyDescent="0.3">
      <c r="A28478" s="341">
        <v>44219.972917939813</v>
      </c>
      <c r="B28478" s="318">
        <v>42729.33</v>
      </c>
      <c r="C28478" s="318">
        <f t="shared" si="654"/>
        <v>0.22299999999813735</v>
      </c>
      <c r="D28478" s="419">
        <f t="shared" si="653"/>
        <v>0.11149999999906868</v>
      </c>
      <c r="E28478" s="336">
        <f>SUM(C28455:C28479)*7.4805194805</f>
        <v>38.651844155753082</v>
      </c>
      <c r="F28478" s="324">
        <f>AVERAGE(D28455:D28479)</f>
        <v>0.11232608695654958</v>
      </c>
      <c r="G28478" s="324">
        <f>_xlfn.STDEV.S(D28455:D28479)</f>
        <v>3.2981010226074995E-3</v>
      </c>
      <c r="H28478" s="406"/>
      <c r="J28478" s="82">
        <v>24</v>
      </c>
      <c r="K28478" s="321">
        <v>4</v>
      </c>
    </row>
    <row r="28479" spans="1:12" x14ac:dyDescent="0.3">
      <c r="A28479" s="341">
        <v>44220.01458466435</v>
      </c>
      <c r="B28479" s="318">
        <v>42729.55</v>
      </c>
      <c r="C28479" s="318">
        <f t="shared" si="654"/>
        <v>0.22000000000116415</v>
      </c>
      <c r="D28479" s="419">
        <f t="shared" si="653"/>
        <v>0.11000000000058208</v>
      </c>
      <c r="H28479" s="406"/>
      <c r="J28479" s="82">
        <v>25</v>
      </c>
      <c r="K28479" s="391">
        <v>1</v>
      </c>
    </row>
    <row r="28480" spans="1:12" x14ac:dyDescent="0.3">
      <c r="A28480" s="341">
        <v>44220.056251388887</v>
      </c>
      <c r="B28480" s="318">
        <v>42729.55</v>
      </c>
      <c r="C28480" s="318"/>
      <c r="D28480" s="419"/>
      <c r="H28480" s="406"/>
      <c r="J28480" s="82">
        <v>26</v>
      </c>
      <c r="K28480" s="319">
        <v>2</v>
      </c>
      <c r="L28480" s="54" t="s">
        <v>425</v>
      </c>
    </row>
    <row r="28481" spans="1:11" x14ac:dyDescent="0.3">
      <c r="A28481" s="341">
        <v>44220.097918113424</v>
      </c>
      <c r="B28481" s="318">
        <v>42729.769</v>
      </c>
      <c r="C28481" s="318">
        <f>B28481-B28480</f>
        <v>0.21899999999732245</v>
      </c>
      <c r="D28481" s="419">
        <f>C28481/2</f>
        <v>0.10949999999866122</v>
      </c>
      <c r="H28481" s="406"/>
      <c r="J28481" s="82">
        <v>27</v>
      </c>
      <c r="K28481" s="320">
        <v>3</v>
      </c>
    </row>
    <row r="28482" spans="1:11" x14ac:dyDescent="0.3">
      <c r="A28482" s="341">
        <v>44220.139584837962</v>
      </c>
      <c r="B28482" s="318">
        <v>42729.999000000003</v>
      </c>
      <c r="C28482" s="318">
        <f>B28482-B28481</f>
        <v>0.23000000000320142</v>
      </c>
      <c r="D28482" s="419">
        <f>C28482/2</f>
        <v>0.11500000000160071</v>
      </c>
      <c r="H28482" s="406"/>
      <c r="J28482" s="82">
        <v>28</v>
      </c>
      <c r="K28482" s="321">
        <v>4</v>
      </c>
    </row>
    <row r="28483" spans="1:11" x14ac:dyDescent="0.3">
      <c r="A28483" s="341">
        <v>44220.181251562499</v>
      </c>
      <c r="B28483" s="318">
        <v>42730.23</v>
      </c>
      <c r="C28483" s="318">
        <f t="shared" ref="C28483:C28615" si="655">B28483-B28482</f>
        <v>0.23099999999976717</v>
      </c>
      <c r="D28483" s="419">
        <f t="shared" ref="D28483:D28615" si="656">C28483/2</f>
        <v>0.11549999999988358</v>
      </c>
      <c r="H28483" s="406"/>
      <c r="J28483" s="82">
        <v>29</v>
      </c>
      <c r="K28483" s="391">
        <v>1</v>
      </c>
    </row>
    <row r="28484" spans="1:11" x14ac:dyDescent="0.3">
      <c r="A28484" s="341">
        <v>44220.222918287036</v>
      </c>
      <c r="B28484" s="318">
        <v>42730.451000000001</v>
      </c>
      <c r="C28484" s="318">
        <f t="shared" si="655"/>
        <v>0.2209999999977299</v>
      </c>
      <c r="D28484" s="419">
        <f t="shared" si="656"/>
        <v>0.11049999999886495</v>
      </c>
      <c r="H28484" s="406"/>
      <c r="J28484" s="82">
        <v>30</v>
      </c>
      <c r="K28484" s="319">
        <v>2</v>
      </c>
    </row>
    <row r="28485" spans="1:11" x14ac:dyDescent="0.3">
      <c r="A28485" s="341">
        <v>44220.264585011573</v>
      </c>
      <c r="B28485" s="318">
        <v>42730.678</v>
      </c>
      <c r="C28485" s="318">
        <f t="shared" si="655"/>
        <v>0.22699999999895226</v>
      </c>
      <c r="D28485" s="419">
        <f t="shared" si="656"/>
        <v>0.11349999999947613</v>
      </c>
      <c r="H28485" s="406"/>
      <c r="J28485" s="82">
        <v>31</v>
      </c>
      <c r="K28485" s="320">
        <v>3</v>
      </c>
    </row>
    <row r="28486" spans="1:11" x14ac:dyDescent="0.3">
      <c r="A28486" s="341">
        <v>44220.30625173611</v>
      </c>
      <c r="B28486" s="318">
        <v>42730.91</v>
      </c>
      <c r="C28486" s="318">
        <f t="shared" si="655"/>
        <v>0.23200000000360887</v>
      </c>
      <c r="D28486" s="419">
        <f t="shared" si="656"/>
        <v>0.11600000000180444</v>
      </c>
      <c r="H28486" s="406"/>
      <c r="J28486" s="82">
        <v>32</v>
      </c>
      <c r="K28486" s="321">
        <v>4</v>
      </c>
    </row>
    <row r="28487" spans="1:11" x14ac:dyDescent="0.3">
      <c r="A28487" s="341">
        <v>44220.347918460648</v>
      </c>
      <c r="B28487" s="318">
        <v>42731.146999999997</v>
      </c>
      <c r="C28487" s="318">
        <f t="shared" si="655"/>
        <v>0.23699999999371357</v>
      </c>
      <c r="D28487" s="419">
        <f t="shared" si="656"/>
        <v>0.11849999999685679</v>
      </c>
      <c r="H28487" s="406"/>
      <c r="J28487" s="82">
        <v>33</v>
      </c>
      <c r="K28487" s="391">
        <v>1</v>
      </c>
    </row>
    <row r="28488" spans="1:11" x14ac:dyDescent="0.3">
      <c r="A28488" s="341">
        <v>44220.389585185185</v>
      </c>
      <c r="B28488" s="318">
        <v>42731.368000000002</v>
      </c>
      <c r="C28488" s="318">
        <f t="shared" si="655"/>
        <v>0.22100000000500586</v>
      </c>
      <c r="D28488" s="419">
        <f t="shared" si="656"/>
        <v>0.11050000000250293</v>
      </c>
      <c r="H28488" s="406"/>
      <c r="J28488" s="82">
        <v>34</v>
      </c>
      <c r="K28488" s="319">
        <v>2</v>
      </c>
    </row>
    <row r="28489" spans="1:11" x14ac:dyDescent="0.3">
      <c r="A28489" s="341">
        <v>44220.431251909722</v>
      </c>
      <c r="B28489" s="318">
        <v>42731.593000000001</v>
      </c>
      <c r="C28489" s="318">
        <f t="shared" si="655"/>
        <v>0.22499999999854481</v>
      </c>
      <c r="D28489" s="419">
        <f t="shared" si="656"/>
        <v>0.1124999999992724</v>
      </c>
      <c r="H28489" s="406"/>
      <c r="J28489" s="82">
        <v>35</v>
      </c>
      <c r="K28489" s="320">
        <v>3</v>
      </c>
    </row>
    <row r="28490" spans="1:11" x14ac:dyDescent="0.3">
      <c r="A28490" s="341">
        <v>44220.472918634259</v>
      </c>
      <c r="B28490" s="318">
        <v>42731.82</v>
      </c>
      <c r="C28490" s="318">
        <f t="shared" si="655"/>
        <v>0.22699999999895226</v>
      </c>
      <c r="D28490" s="419">
        <f t="shared" si="656"/>
        <v>0.11349999999947613</v>
      </c>
      <c r="H28490" s="406"/>
      <c r="J28490" s="82">
        <v>36</v>
      </c>
      <c r="K28490" s="321">
        <v>4</v>
      </c>
    </row>
    <row r="28491" spans="1:11" x14ac:dyDescent="0.3">
      <c r="A28491" s="341">
        <v>44220.514585358796</v>
      </c>
      <c r="B28491" s="318">
        <v>42732.05</v>
      </c>
      <c r="C28491" s="318">
        <f t="shared" si="655"/>
        <v>0.23000000000320142</v>
      </c>
      <c r="D28491" s="419">
        <f t="shared" si="656"/>
        <v>0.11500000000160071</v>
      </c>
      <c r="H28491" s="406"/>
      <c r="J28491" s="82">
        <v>37</v>
      </c>
      <c r="K28491" s="391">
        <v>1</v>
      </c>
    </row>
    <row r="28492" spans="1:11" x14ac:dyDescent="0.3">
      <c r="A28492" s="341">
        <v>44220.556252083334</v>
      </c>
      <c r="B28492" s="318">
        <v>42732.271999999997</v>
      </c>
      <c r="C28492" s="318">
        <f t="shared" si="655"/>
        <v>0.22199999999429565</v>
      </c>
      <c r="D28492" s="419">
        <f t="shared" si="656"/>
        <v>0.11099999999714782</v>
      </c>
      <c r="H28492" s="406"/>
      <c r="J28492" s="82">
        <v>38</v>
      </c>
      <c r="K28492" s="319">
        <v>2</v>
      </c>
    </row>
    <row r="28493" spans="1:11" x14ac:dyDescent="0.3">
      <c r="A28493" s="341">
        <v>44220.597918807871</v>
      </c>
      <c r="B28493" s="318">
        <v>42732.5</v>
      </c>
      <c r="C28493" s="318">
        <f t="shared" si="655"/>
        <v>0.22800000000279397</v>
      </c>
      <c r="D28493" s="419">
        <f t="shared" si="656"/>
        <v>0.11400000000139698</v>
      </c>
      <c r="H28493" s="406"/>
      <c r="J28493" s="82">
        <v>39</v>
      </c>
      <c r="K28493" s="320">
        <v>3</v>
      </c>
    </row>
    <row r="28494" spans="1:11" x14ac:dyDescent="0.3">
      <c r="A28494" s="341">
        <v>44220.639585532408</v>
      </c>
      <c r="B28494" s="318">
        <v>42732.718000000001</v>
      </c>
      <c r="C28494" s="318">
        <f t="shared" si="655"/>
        <v>0.2180000000007567</v>
      </c>
      <c r="D28494" s="419">
        <f t="shared" si="656"/>
        <v>0.10900000000037835</v>
      </c>
      <c r="H28494" s="406"/>
      <c r="J28494" s="82">
        <v>40</v>
      </c>
      <c r="K28494" s="321">
        <v>4</v>
      </c>
    </row>
    <row r="28495" spans="1:11" x14ac:dyDescent="0.3">
      <c r="A28495" s="341">
        <v>44220.681252256945</v>
      </c>
      <c r="B28495" s="318">
        <v>42732.94</v>
      </c>
      <c r="C28495" s="318">
        <f t="shared" si="655"/>
        <v>0.22200000000157161</v>
      </c>
      <c r="D28495" s="419">
        <f t="shared" si="656"/>
        <v>0.1110000000007858</v>
      </c>
      <c r="H28495" s="406"/>
      <c r="J28495" s="82">
        <v>41</v>
      </c>
      <c r="K28495" s="391">
        <v>1</v>
      </c>
    </row>
    <row r="28496" spans="1:11" x14ac:dyDescent="0.3">
      <c r="A28496" s="341">
        <v>44220.722918981483</v>
      </c>
      <c r="B28496" s="318">
        <v>42733.163</v>
      </c>
      <c r="C28496" s="318">
        <f t="shared" si="655"/>
        <v>0.22299999999813735</v>
      </c>
      <c r="D28496" s="419">
        <f t="shared" si="656"/>
        <v>0.11149999999906868</v>
      </c>
      <c r="H28496" s="406"/>
      <c r="J28496" s="82">
        <v>42</v>
      </c>
      <c r="K28496" s="319">
        <v>2</v>
      </c>
    </row>
    <row r="28497" spans="1:11" x14ac:dyDescent="0.3">
      <c r="A28497" s="341">
        <v>44220.76458570602</v>
      </c>
      <c r="B28497" s="318">
        <v>42733.391000000003</v>
      </c>
      <c r="C28497" s="318">
        <f t="shared" si="655"/>
        <v>0.22800000000279397</v>
      </c>
      <c r="D28497" s="419">
        <f t="shared" si="656"/>
        <v>0.11400000000139698</v>
      </c>
      <c r="H28497" s="406"/>
      <c r="J28497" s="82">
        <v>43</v>
      </c>
      <c r="K28497" s="320">
        <v>3</v>
      </c>
    </row>
    <row r="28498" spans="1:11" x14ac:dyDescent="0.3">
      <c r="A28498" s="341">
        <v>44220.806252430557</v>
      </c>
      <c r="B28498" s="318">
        <v>42733.608</v>
      </c>
      <c r="C28498" s="318">
        <f t="shared" si="655"/>
        <v>0.21699999999691499</v>
      </c>
      <c r="D28498" s="419">
        <f t="shared" si="656"/>
        <v>0.1084999999984575</v>
      </c>
      <c r="H28498" s="406"/>
      <c r="J28498" s="82">
        <v>44</v>
      </c>
      <c r="K28498" s="321">
        <v>4</v>
      </c>
    </row>
    <row r="28499" spans="1:11" x14ac:dyDescent="0.3">
      <c r="A28499" s="341">
        <v>44220.847919155094</v>
      </c>
      <c r="B28499" s="318">
        <v>42733.821000000004</v>
      </c>
      <c r="C28499" s="318">
        <f t="shared" si="655"/>
        <v>0.21300000000337604</v>
      </c>
      <c r="D28499" s="419">
        <f t="shared" si="656"/>
        <v>0.10650000000168802</v>
      </c>
      <c r="H28499" s="406"/>
      <c r="J28499" s="82">
        <v>45</v>
      </c>
      <c r="K28499" s="391">
        <v>1</v>
      </c>
    </row>
    <row r="28500" spans="1:11" x14ac:dyDescent="0.3">
      <c r="A28500" s="341">
        <v>44220.889585879631</v>
      </c>
      <c r="B28500" s="318">
        <v>42734.042000000001</v>
      </c>
      <c r="C28500" s="318">
        <f t="shared" si="655"/>
        <v>0.2209999999977299</v>
      </c>
      <c r="D28500" s="419">
        <f t="shared" si="656"/>
        <v>0.11049999999886495</v>
      </c>
      <c r="H28500" s="406"/>
      <c r="J28500" s="82">
        <v>46</v>
      </c>
      <c r="K28500" s="319">
        <v>2</v>
      </c>
    </row>
    <row r="28501" spans="1:11" x14ac:dyDescent="0.3">
      <c r="A28501" s="341">
        <v>44220.931252604169</v>
      </c>
      <c r="B28501" s="318">
        <v>42734.27</v>
      </c>
      <c r="C28501" s="318">
        <f t="shared" si="655"/>
        <v>0.22799999999551801</v>
      </c>
      <c r="D28501" s="419">
        <f t="shared" si="656"/>
        <v>0.11399999999775901</v>
      </c>
      <c r="H28501" s="406"/>
      <c r="J28501" s="82">
        <v>47</v>
      </c>
      <c r="K28501" s="320">
        <v>3</v>
      </c>
    </row>
    <row r="28502" spans="1:11" x14ac:dyDescent="0.3">
      <c r="A28502" s="341">
        <v>44220.972919328706</v>
      </c>
      <c r="B28502" s="318">
        <v>42734.489000000001</v>
      </c>
      <c r="C28502" s="318">
        <f t="shared" si="655"/>
        <v>0.21900000000459841</v>
      </c>
      <c r="D28502" s="419">
        <f t="shared" si="656"/>
        <v>0.1095000000022992</v>
      </c>
      <c r="E28502" s="336">
        <f>SUM(C28480:C28503)*7.4805194805</f>
        <v>38.584519480387648</v>
      </c>
      <c r="F28502" s="324">
        <f>AVERAGE(D28480:D28503)</f>
        <v>0.11213043478251759</v>
      </c>
      <c r="G28502" s="324">
        <f>_xlfn.STDEV.S(D28480:D28503)</f>
        <v>2.892849300345795E-3</v>
      </c>
      <c r="H28502" s="404"/>
      <c r="I28502" s="344">
        <f>AVERAGE(D28335:D28502)</f>
        <v>0.11252160493825579</v>
      </c>
      <c r="J28502" s="82">
        <v>48</v>
      </c>
      <c r="K28502" s="321">
        <v>4</v>
      </c>
    </row>
    <row r="28503" spans="1:11" x14ac:dyDescent="0.3">
      <c r="A28503" s="341">
        <v>44221.014586053243</v>
      </c>
      <c r="B28503" s="318">
        <v>42734.707999999999</v>
      </c>
      <c r="C28503" s="318">
        <f t="shared" si="655"/>
        <v>0.21899999999732245</v>
      </c>
      <c r="D28503" s="419">
        <f t="shared" si="656"/>
        <v>0.10949999999866122</v>
      </c>
      <c r="H28503" s="406"/>
      <c r="J28503" s="82">
        <v>49</v>
      </c>
      <c r="K28503" s="391">
        <v>1</v>
      </c>
    </row>
    <row r="28504" spans="1:11" x14ac:dyDescent="0.3">
      <c r="A28504" s="341">
        <v>44221.05625277778</v>
      </c>
      <c r="B28504" s="318">
        <v>42734.930999999997</v>
      </c>
      <c r="C28504" s="318">
        <f t="shared" si="655"/>
        <v>0.22299999999813735</v>
      </c>
      <c r="D28504" s="419">
        <f t="shared" si="656"/>
        <v>0.11149999999906868</v>
      </c>
      <c r="H28504" s="406"/>
      <c r="J28504" s="82">
        <v>50</v>
      </c>
      <c r="K28504" s="319">
        <v>2</v>
      </c>
    </row>
    <row r="28505" spans="1:11" x14ac:dyDescent="0.3">
      <c r="A28505" s="341">
        <v>44221.097919502317</v>
      </c>
      <c r="B28505" s="318">
        <v>42735.167999999998</v>
      </c>
      <c r="C28505" s="318">
        <f t="shared" si="655"/>
        <v>0.23700000000098953</v>
      </c>
      <c r="D28505" s="419">
        <f t="shared" si="656"/>
        <v>0.11850000000049477</v>
      </c>
      <c r="H28505" s="406"/>
      <c r="J28505" s="82">
        <v>51</v>
      </c>
      <c r="K28505" s="320">
        <v>3</v>
      </c>
    </row>
    <row r="28506" spans="1:11" x14ac:dyDescent="0.3">
      <c r="A28506" s="341">
        <v>44221.139586226855</v>
      </c>
      <c r="B28506" s="318">
        <v>42735.392</v>
      </c>
      <c r="C28506" s="318">
        <f t="shared" si="655"/>
        <v>0.22400000000197906</v>
      </c>
      <c r="D28506" s="419">
        <f t="shared" si="656"/>
        <v>0.11200000000098953</v>
      </c>
      <c r="H28506" s="406"/>
      <c r="J28506" s="82">
        <v>52</v>
      </c>
      <c r="K28506" s="321">
        <v>4</v>
      </c>
    </row>
    <row r="28507" spans="1:11" x14ac:dyDescent="0.3">
      <c r="A28507" s="341">
        <v>44221.181252951392</v>
      </c>
      <c r="B28507" s="318">
        <v>42735.618000000002</v>
      </c>
      <c r="C28507" s="318">
        <f t="shared" si="655"/>
        <v>0.22600000000238651</v>
      </c>
      <c r="D28507" s="419">
        <f t="shared" si="656"/>
        <v>0.11300000000119326</v>
      </c>
      <c r="H28507" s="406"/>
      <c r="J28507" s="82">
        <v>53</v>
      </c>
      <c r="K28507" s="391">
        <v>1</v>
      </c>
    </row>
    <row r="28508" spans="1:11" x14ac:dyDescent="0.3">
      <c r="A28508" s="341">
        <v>44221.222919675929</v>
      </c>
      <c r="B28508" s="318">
        <v>42735.839</v>
      </c>
      <c r="C28508" s="318">
        <f t="shared" si="655"/>
        <v>0.2209999999977299</v>
      </c>
      <c r="D28508" s="419">
        <f t="shared" si="656"/>
        <v>0.11049999999886495</v>
      </c>
      <c r="H28508" s="406"/>
      <c r="J28508" s="82">
        <v>54</v>
      </c>
      <c r="K28508" s="319">
        <v>2</v>
      </c>
    </row>
    <row r="28509" spans="1:11" x14ac:dyDescent="0.3">
      <c r="A28509" s="341">
        <v>44221.264586400466</v>
      </c>
      <c r="B28509" s="318">
        <v>42736.076999999997</v>
      </c>
      <c r="C28509" s="318">
        <f t="shared" si="655"/>
        <v>0.23799999999755528</v>
      </c>
      <c r="D28509" s="419">
        <f t="shared" si="656"/>
        <v>0.11899999999877764</v>
      </c>
      <c r="H28509" s="406"/>
      <c r="J28509" s="82">
        <v>55</v>
      </c>
      <c r="K28509" s="320">
        <v>3</v>
      </c>
    </row>
    <row r="28510" spans="1:11" x14ac:dyDescent="0.3">
      <c r="A28510" s="341">
        <v>44221.306253125003</v>
      </c>
      <c r="B28510" s="318">
        <v>42736.307999999997</v>
      </c>
      <c r="C28510" s="318">
        <f t="shared" si="655"/>
        <v>0.23099999999976717</v>
      </c>
      <c r="D28510" s="419">
        <f t="shared" si="656"/>
        <v>0.11549999999988358</v>
      </c>
      <c r="H28510" s="406"/>
      <c r="J28510" s="82">
        <v>56</v>
      </c>
      <c r="K28510" s="321">
        <v>4</v>
      </c>
    </row>
    <row r="28511" spans="1:11" x14ac:dyDescent="0.3">
      <c r="A28511" s="341">
        <v>44221.347919849541</v>
      </c>
      <c r="B28511" s="318">
        <v>42736.538999999997</v>
      </c>
      <c r="C28511" s="318">
        <f t="shared" si="655"/>
        <v>0.23099999999976717</v>
      </c>
      <c r="D28511" s="419">
        <f t="shared" si="656"/>
        <v>0.11549999999988358</v>
      </c>
      <c r="H28511" s="406"/>
      <c r="J28511" s="82">
        <v>57</v>
      </c>
      <c r="K28511" s="391">
        <v>1</v>
      </c>
    </row>
    <row r="28512" spans="1:11" x14ac:dyDescent="0.3">
      <c r="A28512" s="341">
        <v>44221.389586574071</v>
      </c>
      <c r="B28512" s="318">
        <v>42736.76</v>
      </c>
      <c r="C28512" s="318">
        <f t="shared" si="655"/>
        <v>0.22100000000500586</v>
      </c>
      <c r="D28512" s="419">
        <f t="shared" si="656"/>
        <v>0.11050000000250293</v>
      </c>
      <c r="H28512" s="406"/>
      <c r="J28512" s="82">
        <v>58</v>
      </c>
      <c r="K28512" s="319">
        <v>2</v>
      </c>
    </row>
    <row r="28513" spans="1:12" x14ac:dyDescent="0.3">
      <c r="A28513" s="341">
        <v>44221.431253298608</v>
      </c>
      <c r="B28513" s="318">
        <v>42736.991000000002</v>
      </c>
      <c r="C28513" s="318">
        <f t="shared" si="655"/>
        <v>0.23099999999976717</v>
      </c>
      <c r="D28513" s="419">
        <f t="shared" si="656"/>
        <v>0.11549999999988358</v>
      </c>
      <c r="H28513" s="406"/>
      <c r="J28513" s="82">
        <v>59</v>
      </c>
      <c r="K28513" s="320">
        <v>3</v>
      </c>
    </row>
    <row r="28514" spans="1:12" x14ac:dyDescent="0.3">
      <c r="A28514" s="341">
        <v>44221.472920023145</v>
      </c>
      <c r="B28514" s="318">
        <v>42737.222000000002</v>
      </c>
      <c r="C28514" s="318">
        <f t="shared" si="655"/>
        <v>0.23099999999976717</v>
      </c>
      <c r="D28514" s="419">
        <f t="shared" si="656"/>
        <v>0.11549999999988358</v>
      </c>
      <c r="H28514" s="406"/>
      <c r="J28514" s="82">
        <v>60</v>
      </c>
      <c r="K28514" s="321">
        <v>4</v>
      </c>
    </row>
    <row r="28515" spans="1:12" x14ac:dyDescent="0.3">
      <c r="A28515" s="341">
        <v>44221.514586747682</v>
      </c>
      <c r="B28515" s="318">
        <v>42737.451000000001</v>
      </c>
      <c r="C28515" s="318">
        <f t="shared" si="655"/>
        <v>0.22899999999935972</v>
      </c>
      <c r="D28515" s="419">
        <f t="shared" si="656"/>
        <v>0.11449999999967986</v>
      </c>
      <c r="H28515" s="406"/>
      <c r="J28515" s="82">
        <v>61</v>
      </c>
      <c r="K28515" s="391">
        <v>1</v>
      </c>
    </row>
    <row r="28516" spans="1:12" x14ac:dyDescent="0.3">
      <c r="A28516" s="341">
        <v>44221.556253472219</v>
      </c>
      <c r="B28516" s="318">
        <v>42737.667999999998</v>
      </c>
      <c r="C28516" s="318">
        <f t="shared" si="655"/>
        <v>0.21699999999691499</v>
      </c>
      <c r="D28516" s="419">
        <f t="shared" si="656"/>
        <v>0.1084999999984575</v>
      </c>
      <c r="H28516" s="406"/>
      <c r="J28516" s="82">
        <v>62</v>
      </c>
      <c r="K28516" s="319">
        <v>2</v>
      </c>
    </row>
    <row r="28517" spans="1:12" x14ac:dyDescent="0.3">
      <c r="A28517" s="341">
        <v>44221.597920196757</v>
      </c>
      <c r="B28517" s="318">
        <v>42737.894</v>
      </c>
      <c r="C28517" s="318">
        <f t="shared" si="655"/>
        <v>0.22600000000238651</v>
      </c>
      <c r="D28517" s="419">
        <f t="shared" si="656"/>
        <v>0.11300000000119326</v>
      </c>
      <c r="H28517" s="406"/>
      <c r="J28517" s="82">
        <v>63</v>
      </c>
      <c r="K28517" s="320">
        <v>3</v>
      </c>
    </row>
    <row r="28518" spans="1:12" x14ac:dyDescent="0.3">
      <c r="A28518" s="341">
        <v>44221.639586921294</v>
      </c>
      <c r="B28518" s="318">
        <v>42738.129000000001</v>
      </c>
      <c r="C28518" s="318">
        <f t="shared" si="655"/>
        <v>0.23500000000058208</v>
      </c>
      <c r="D28518" s="419">
        <f t="shared" si="656"/>
        <v>0.11750000000029104</v>
      </c>
      <c r="H28518" s="406"/>
      <c r="J28518" s="82">
        <v>64</v>
      </c>
      <c r="K28518" s="321">
        <v>4</v>
      </c>
    </row>
    <row r="28519" spans="1:12" x14ac:dyDescent="0.3">
      <c r="A28519" s="341">
        <v>44221.681253645831</v>
      </c>
      <c r="B28519" s="318">
        <v>42738.358</v>
      </c>
      <c r="C28519" s="318">
        <f t="shared" si="655"/>
        <v>0.22899999999935972</v>
      </c>
      <c r="D28519" s="419">
        <f t="shared" si="656"/>
        <v>0.11449999999967986</v>
      </c>
      <c r="H28519" s="406"/>
      <c r="J28519" s="82">
        <v>65</v>
      </c>
      <c r="K28519" s="391">
        <v>1</v>
      </c>
    </row>
    <row r="28520" spans="1:12" x14ac:dyDescent="0.3">
      <c r="A28520" s="341">
        <v>44221.722920370368</v>
      </c>
      <c r="B28520" s="318">
        <v>42738.578000000001</v>
      </c>
      <c r="C28520" s="318">
        <f t="shared" si="655"/>
        <v>0.22000000000116415</v>
      </c>
      <c r="D28520" s="419">
        <f t="shared" si="656"/>
        <v>0.11000000000058208</v>
      </c>
      <c r="H28520" s="406"/>
      <c r="J28520" s="82">
        <v>66</v>
      </c>
      <c r="K28520" s="319">
        <v>2</v>
      </c>
    </row>
    <row r="28521" spans="1:12" x14ac:dyDescent="0.3">
      <c r="A28521" s="341">
        <v>44221.764587094905</v>
      </c>
      <c r="B28521" s="318">
        <v>42738.792000000001</v>
      </c>
      <c r="C28521" s="318">
        <f t="shared" si="655"/>
        <v>0.21399999999994179</v>
      </c>
      <c r="D28521" s="419">
        <f t="shared" si="656"/>
        <v>0.1069999999999709</v>
      </c>
      <c r="H28521" s="406"/>
      <c r="J28521" s="82">
        <v>67</v>
      </c>
      <c r="K28521" s="320">
        <v>3</v>
      </c>
    </row>
    <row r="28522" spans="1:12" x14ac:dyDescent="0.3">
      <c r="A28522" s="341">
        <v>44221.798611111109</v>
      </c>
      <c r="B28522" s="318">
        <v>42739.014999999999</v>
      </c>
      <c r="C28522" s="318">
        <f t="shared" si="655"/>
        <v>0.22299999999813735</v>
      </c>
      <c r="D28522" s="419">
        <f t="shared" si="656"/>
        <v>0.11149999999906868</v>
      </c>
      <c r="H28522" s="406"/>
      <c r="J28522" s="82">
        <v>1</v>
      </c>
      <c r="K28522" s="321">
        <v>4</v>
      </c>
      <c r="L28522" s="54" t="s">
        <v>313</v>
      </c>
    </row>
    <row r="28523" spans="1:12" x14ac:dyDescent="0.3">
      <c r="A28523" s="341">
        <v>44221.840277777781</v>
      </c>
      <c r="B28523" s="318">
        <v>42739.245999999999</v>
      </c>
      <c r="C28523" s="318">
        <f t="shared" si="655"/>
        <v>0.23099999999976717</v>
      </c>
      <c r="D28523" s="419">
        <f t="shared" si="656"/>
        <v>0.11549999999988358</v>
      </c>
      <c r="H28523" s="406"/>
      <c r="J28523" s="82">
        <v>2</v>
      </c>
      <c r="K28523" s="391">
        <v>1</v>
      </c>
    </row>
    <row r="28524" spans="1:12" x14ac:dyDescent="0.3">
      <c r="A28524" s="341">
        <v>44221.881944444445</v>
      </c>
      <c r="B28524" s="318">
        <v>42739.46</v>
      </c>
      <c r="C28524" s="318">
        <f t="shared" si="655"/>
        <v>0.21399999999994179</v>
      </c>
      <c r="D28524" s="419">
        <f t="shared" si="656"/>
        <v>0.1069999999999709</v>
      </c>
      <c r="H28524" s="406"/>
      <c r="J28524" s="82">
        <v>3</v>
      </c>
      <c r="K28524" s="319">
        <v>2</v>
      </c>
    </row>
    <row r="28525" spans="1:12" x14ac:dyDescent="0.3">
      <c r="A28525" s="341">
        <v>44221.923611226855</v>
      </c>
      <c r="B28525" s="318">
        <v>42739.675000000003</v>
      </c>
      <c r="C28525" s="318">
        <f t="shared" si="655"/>
        <v>0.2150000000037835</v>
      </c>
      <c r="D28525" s="419">
        <f t="shared" si="656"/>
        <v>0.10750000000189175</v>
      </c>
      <c r="H28525" s="406"/>
      <c r="J28525" s="82">
        <v>4</v>
      </c>
      <c r="K28525" s="320">
        <v>3</v>
      </c>
    </row>
    <row r="28526" spans="1:12" x14ac:dyDescent="0.3">
      <c r="A28526" s="341">
        <v>44221.965277951385</v>
      </c>
      <c r="B28526" s="318">
        <v>42739.898000000001</v>
      </c>
      <c r="C28526" s="318">
        <f t="shared" si="655"/>
        <v>0.22299999999813735</v>
      </c>
      <c r="D28526" s="419">
        <f t="shared" si="656"/>
        <v>0.11149999999906868</v>
      </c>
      <c r="E28526" s="336">
        <f>SUM(C28504:C28526)*7.4805194805</f>
        <v>38.823896103812416</v>
      </c>
      <c r="F28526" s="324">
        <f>AVERAGE(D28504:D28526)</f>
        <v>0.11282608695657236</v>
      </c>
      <c r="G28526" s="324">
        <f>_xlfn.STDEV.S(D28504:D28526)</f>
        <v>3.5246169863153336E-3</v>
      </c>
      <c r="H28526" s="406"/>
      <c r="J28526" s="82">
        <v>5</v>
      </c>
      <c r="K28526" s="321">
        <v>4</v>
      </c>
    </row>
    <row r="28527" spans="1:12" x14ac:dyDescent="0.3">
      <c r="A28527" s="341">
        <v>44222.006944675923</v>
      </c>
      <c r="B28527" s="318">
        <v>42740.127</v>
      </c>
      <c r="C28527" s="318">
        <f t="shared" si="655"/>
        <v>0.22899999999935972</v>
      </c>
      <c r="D28527" s="419">
        <f t="shared" si="656"/>
        <v>0.11449999999967986</v>
      </c>
      <c r="H28527" s="406"/>
      <c r="J28527" s="82">
        <v>6</v>
      </c>
      <c r="K28527" s="391">
        <v>1</v>
      </c>
    </row>
    <row r="28528" spans="1:12" x14ac:dyDescent="0.3">
      <c r="A28528" s="341">
        <v>44222.04861140046</v>
      </c>
      <c r="B28528" s="318">
        <v>42740.34</v>
      </c>
      <c r="C28528" s="318">
        <f t="shared" si="655"/>
        <v>0.21299999999610009</v>
      </c>
      <c r="D28528" s="419">
        <f t="shared" si="656"/>
        <v>0.10649999999805004</v>
      </c>
      <c r="H28528" s="406"/>
      <c r="J28528" s="82">
        <v>7</v>
      </c>
      <c r="K28528" s="319">
        <v>2</v>
      </c>
    </row>
    <row r="28529" spans="1:11" x14ac:dyDescent="0.3">
      <c r="A28529" s="341">
        <v>44222.090278124997</v>
      </c>
      <c r="B28529" s="318">
        <v>42740.561000000002</v>
      </c>
      <c r="C28529" s="318">
        <f t="shared" si="655"/>
        <v>0.22100000000500586</v>
      </c>
      <c r="D28529" s="419">
        <f t="shared" si="656"/>
        <v>0.11050000000250293</v>
      </c>
      <c r="H28529" s="406"/>
      <c r="J28529" s="82">
        <v>8</v>
      </c>
      <c r="K28529" s="320">
        <v>3</v>
      </c>
    </row>
    <row r="28530" spans="1:11" x14ac:dyDescent="0.3">
      <c r="A28530" s="341">
        <v>44222.131944849534</v>
      </c>
      <c r="B28530" s="318">
        <v>42740.788</v>
      </c>
      <c r="C28530" s="318">
        <f t="shared" si="655"/>
        <v>0.22699999999895226</v>
      </c>
      <c r="D28530" s="419">
        <f t="shared" si="656"/>
        <v>0.11349999999947613</v>
      </c>
      <c r="H28530" s="406"/>
      <c r="J28530" s="82">
        <v>9</v>
      </c>
      <c r="K28530" s="321">
        <v>4</v>
      </c>
    </row>
    <row r="28531" spans="1:11" x14ac:dyDescent="0.3">
      <c r="A28531" s="341">
        <v>44222.173611574071</v>
      </c>
      <c r="B28531" s="318">
        <v>42741.021000000001</v>
      </c>
      <c r="C28531" s="318">
        <f t="shared" si="655"/>
        <v>0.23300000000017462</v>
      </c>
      <c r="D28531" s="419">
        <f t="shared" si="656"/>
        <v>0.11650000000008731</v>
      </c>
      <c r="H28531" s="406"/>
      <c r="J28531" s="82">
        <v>10</v>
      </c>
      <c r="K28531" s="391">
        <v>1</v>
      </c>
    </row>
    <row r="28532" spans="1:11" x14ac:dyDescent="0.3">
      <c r="A28532" s="341">
        <v>44222.215278298609</v>
      </c>
      <c r="B28532" s="318">
        <v>42741.248</v>
      </c>
      <c r="C28532" s="318">
        <f t="shared" si="655"/>
        <v>0.22699999999895226</v>
      </c>
      <c r="D28532" s="419">
        <f t="shared" si="656"/>
        <v>0.11349999999947613</v>
      </c>
      <c r="H28532" s="406"/>
      <c r="J28532" s="82">
        <v>11</v>
      </c>
      <c r="K28532" s="319">
        <v>2</v>
      </c>
    </row>
    <row r="28533" spans="1:11" x14ac:dyDescent="0.3">
      <c r="A28533" s="341">
        <v>44222.256945023146</v>
      </c>
      <c r="B28533" s="318">
        <v>42741.478000000003</v>
      </c>
      <c r="C28533" s="318">
        <f t="shared" si="655"/>
        <v>0.23000000000320142</v>
      </c>
      <c r="D28533" s="419">
        <f t="shared" si="656"/>
        <v>0.11500000000160071</v>
      </c>
      <c r="H28533" s="406"/>
      <c r="J28533" s="82">
        <v>12</v>
      </c>
      <c r="K28533" s="320">
        <v>3</v>
      </c>
    </row>
    <row r="28534" spans="1:11" x14ac:dyDescent="0.3">
      <c r="A28534" s="341">
        <v>44222.298611747683</v>
      </c>
      <c r="B28534" s="318">
        <v>42741.703000000001</v>
      </c>
      <c r="C28534" s="318">
        <f t="shared" si="655"/>
        <v>0.22499999999854481</v>
      </c>
      <c r="D28534" s="419">
        <f t="shared" si="656"/>
        <v>0.1124999999992724</v>
      </c>
      <c r="H28534" s="406"/>
      <c r="J28534" s="82">
        <v>13</v>
      </c>
      <c r="K28534" s="321">
        <v>4</v>
      </c>
    </row>
    <row r="28535" spans="1:11" x14ac:dyDescent="0.3">
      <c r="A28535" s="341">
        <v>44222.34027847222</v>
      </c>
      <c r="B28535" s="318">
        <v>42741.938000000002</v>
      </c>
      <c r="C28535" s="318">
        <f t="shared" si="655"/>
        <v>0.23500000000058208</v>
      </c>
      <c r="D28535" s="419">
        <f t="shared" si="656"/>
        <v>0.11750000000029104</v>
      </c>
      <c r="H28535" s="406"/>
      <c r="J28535" s="82">
        <v>14</v>
      </c>
      <c r="K28535" s="391">
        <v>1</v>
      </c>
    </row>
    <row r="28536" spans="1:11" x14ac:dyDescent="0.3">
      <c r="A28536" s="341">
        <v>44222.381945196757</v>
      </c>
      <c r="B28536" s="318">
        <v>42742.163999999997</v>
      </c>
      <c r="C28536" s="318">
        <f t="shared" si="655"/>
        <v>0.22599999999511056</v>
      </c>
      <c r="D28536" s="419">
        <f t="shared" si="656"/>
        <v>0.11299999999755528</v>
      </c>
      <c r="H28536" s="406"/>
      <c r="J28536" s="82">
        <v>15</v>
      </c>
      <c r="K28536" s="319">
        <v>2</v>
      </c>
    </row>
    <row r="28537" spans="1:11" x14ac:dyDescent="0.3">
      <c r="A28537" s="341">
        <v>44222.423611921295</v>
      </c>
      <c r="B28537" s="318">
        <v>42742.398000000001</v>
      </c>
      <c r="C28537" s="318">
        <f t="shared" si="655"/>
        <v>0.23400000000401633</v>
      </c>
      <c r="D28537" s="419">
        <f t="shared" si="656"/>
        <v>0.11700000000200816</v>
      </c>
      <c r="H28537" s="406"/>
      <c r="J28537" s="82">
        <v>16</v>
      </c>
      <c r="K28537" s="320">
        <v>3</v>
      </c>
    </row>
    <row r="28538" spans="1:11" x14ac:dyDescent="0.3">
      <c r="A28538" s="341">
        <v>44222.465278645832</v>
      </c>
      <c r="B28538" s="318">
        <v>42742.627</v>
      </c>
      <c r="C28538" s="318">
        <f t="shared" si="655"/>
        <v>0.22899999999935972</v>
      </c>
      <c r="D28538" s="419">
        <f t="shared" si="656"/>
        <v>0.11449999999967986</v>
      </c>
      <c r="H28538" s="406"/>
      <c r="J28538" s="82">
        <v>17</v>
      </c>
      <c r="K28538" s="321">
        <v>4</v>
      </c>
    </row>
    <row r="28539" spans="1:11" x14ac:dyDescent="0.3">
      <c r="A28539" s="341">
        <v>44222.506945370369</v>
      </c>
      <c r="B28539" s="318">
        <v>42742.851999999999</v>
      </c>
      <c r="C28539" s="318">
        <f t="shared" si="655"/>
        <v>0.22499999999854481</v>
      </c>
      <c r="D28539" s="419">
        <f t="shared" si="656"/>
        <v>0.1124999999992724</v>
      </c>
      <c r="H28539" s="406"/>
      <c r="J28539" s="82">
        <v>18</v>
      </c>
      <c r="K28539" s="391">
        <v>1</v>
      </c>
    </row>
    <row r="28540" spans="1:11" x14ac:dyDescent="0.3">
      <c r="A28540" s="341">
        <v>44222.548612094906</v>
      </c>
      <c r="B28540" s="318">
        <v>42743.078999999998</v>
      </c>
      <c r="C28540" s="318">
        <f t="shared" si="655"/>
        <v>0.22699999999895226</v>
      </c>
      <c r="D28540" s="419">
        <f t="shared" si="656"/>
        <v>0.11349999999947613</v>
      </c>
      <c r="H28540" s="406"/>
      <c r="J28540" s="82">
        <v>19</v>
      </c>
      <c r="K28540" s="319">
        <v>2</v>
      </c>
    </row>
    <row r="28541" spans="1:11" x14ac:dyDescent="0.3">
      <c r="A28541" s="341">
        <v>44222.590278819443</v>
      </c>
      <c r="B28541" s="318">
        <v>42743.31</v>
      </c>
      <c r="C28541" s="318">
        <f t="shared" si="655"/>
        <v>0.23099999999976717</v>
      </c>
      <c r="D28541" s="419">
        <f t="shared" si="656"/>
        <v>0.11549999999988358</v>
      </c>
      <c r="H28541" s="406"/>
      <c r="J28541" s="82">
        <v>20</v>
      </c>
      <c r="K28541" s="320">
        <v>3</v>
      </c>
    </row>
    <row r="28542" spans="1:11" x14ac:dyDescent="0.3">
      <c r="A28542" s="341">
        <v>44222.631945543981</v>
      </c>
      <c r="B28542" s="318">
        <v>42743.538</v>
      </c>
      <c r="C28542" s="318">
        <f t="shared" si="655"/>
        <v>0.22800000000279397</v>
      </c>
      <c r="D28542" s="419">
        <f t="shared" si="656"/>
        <v>0.11400000000139698</v>
      </c>
      <c r="H28542" s="406"/>
      <c r="J28542" s="82">
        <v>21</v>
      </c>
      <c r="K28542" s="321">
        <v>4</v>
      </c>
    </row>
    <row r="28543" spans="1:11" x14ac:dyDescent="0.3">
      <c r="A28543" s="341">
        <v>44222.673612268518</v>
      </c>
      <c r="B28543" s="318">
        <v>42743.754999999997</v>
      </c>
      <c r="C28543" s="318">
        <f t="shared" si="655"/>
        <v>0.21699999999691499</v>
      </c>
      <c r="D28543" s="419">
        <f t="shared" si="656"/>
        <v>0.1084999999984575</v>
      </c>
      <c r="H28543" s="406"/>
      <c r="J28543" s="82">
        <v>22</v>
      </c>
      <c r="K28543" s="391">
        <v>1</v>
      </c>
    </row>
    <row r="28544" spans="1:11" x14ac:dyDescent="0.3">
      <c r="A28544" s="341">
        <v>44222.715278993055</v>
      </c>
      <c r="B28544" s="318">
        <v>42743.974999999999</v>
      </c>
      <c r="C28544" s="318">
        <f t="shared" si="655"/>
        <v>0.22000000000116415</v>
      </c>
      <c r="D28544" s="419">
        <f t="shared" si="656"/>
        <v>0.11000000000058208</v>
      </c>
      <c r="H28544" s="406"/>
      <c r="J28544" s="82">
        <v>23</v>
      </c>
      <c r="K28544" s="319">
        <v>2</v>
      </c>
    </row>
    <row r="28545" spans="1:11" x14ac:dyDescent="0.3">
      <c r="A28545" s="341">
        <v>44222.756945717592</v>
      </c>
      <c r="B28545" s="318">
        <v>42744.209000000003</v>
      </c>
      <c r="C28545" s="318">
        <f t="shared" si="655"/>
        <v>0.23400000000401633</v>
      </c>
      <c r="D28545" s="419">
        <f t="shared" si="656"/>
        <v>0.11700000000200816</v>
      </c>
      <c r="H28545" s="406"/>
      <c r="J28545" s="82">
        <v>24</v>
      </c>
      <c r="K28545" s="320">
        <v>3</v>
      </c>
    </row>
    <row r="28546" spans="1:11" x14ac:dyDescent="0.3">
      <c r="A28546" s="341">
        <v>44222.79861244213</v>
      </c>
      <c r="B28546" s="318">
        <v>42744.432000000001</v>
      </c>
      <c r="C28546" s="318">
        <f t="shared" si="655"/>
        <v>0.22299999999813735</v>
      </c>
      <c r="D28546" s="419">
        <f t="shared" si="656"/>
        <v>0.11149999999906868</v>
      </c>
      <c r="H28546" s="406"/>
      <c r="J28546" s="82">
        <v>25</v>
      </c>
      <c r="K28546" s="321">
        <v>4</v>
      </c>
    </row>
    <row r="28547" spans="1:11" x14ac:dyDescent="0.3">
      <c r="A28547" s="341">
        <v>44222.840279166667</v>
      </c>
      <c r="B28547" s="318">
        <v>42744.642</v>
      </c>
      <c r="C28547" s="318">
        <f t="shared" si="655"/>
        <v>0.20999999999912689</v>
      </c>
      <c r="D28547" s="419">
        <f t="shared" si="656"/>
        <v>0.10499999999956344</v>
      </c>
      <c r="H28547" s="406"/>
      <c r="J28547" s="82">
        <v>26</v>
      </c>
      <c r="K28547" s="391">
        <v>1</v>
      </c>
    </row>
    <row r="28548" spans="1:11" x14ac:dyDescent="0.3">
      <c r="A28548" s="341">
        <v>44222.881945891204</v>
      </c>
      <c r="B28548" s="318">
        <v>42744.853000000003</v>
      </c>
      <c r="C28548" s="318">
        <f t="shared" si="655"/>
        <v>0.21100000000296859</v>
      </c>
      <c r="D28548" s="419">
        <f t="shared" si="656"/>
        <v>0.1055000000014843</v>
      </c>
      <c r="H28548" s="406"/>
      <c r="J28548" s="82">
        <v>27</v>
      </c>
      <c r="K28548" s="319">
        <v>2</v>
      </c>
    </row>
    <row r="28549" spans="1:11" x14ac:dyDescent="0.3">
      <c r="A28549" s="341">
        <v>44222.923612615741</v>
      </c>
      <c r="B28549" s="318">
        <v>42745.078000000001</v>
      </c>
      <c r="C28549" s="318">
        <f t="shared" si="655"/>
        <v>0.22499999999854481</v>
      </c>
      <c r="D28549" s="419">
        <f t="shared" si="656"/>
        <v>0.1124999999992724</v>
      </c>
      <c r="H28549" s="406"/>
      <c r="J28549" s="82">
        <v>28</v>
      </c>
      <c r="K28549" s="320">
        <v>3</v>
      </c>
    </row>
    <row r="28550" spans="1:11" x14ac:dyDescent="0.3">
      <c r="A28550" s="341">
        <v>44222.965279340278</v>
      </c>
      <c r="B28550" s="318">
        <v>42745.300999999999</v>
      </c>
      <c r="C28550" s="318">
        <f t="shared" si="655"/>
        <v>0.22299999999813735</v>
      </c>
      <c r="D28550" s="419">
        <f t="shared" si="656"/>
        <v>0.11149999999906868</v>
      </c>
      <c r="E28550" s="336">
        <f>SUM(C28527:C28550)*7.4805194805</f>
        <v>40.417246753129746</v>
      </c>
      <c r="F28550" s="324">
        <f>AVERAGE(D28527:D28550)</f>
        <v>0.11256249999996726</v>
      </c>
      <c r="G28550" s="324">
        <f>_xlfn.STDEV.S(D28527:D28550)</f>
        <v>3.4869710916091501E-3</v>
      </c>
      <c r="H28550" s="406"/>
      <c r="J28550" s="82">
        <v>29</v>
      </c>
      <c r="K28550" s="321">
        <v>4</v>
      </c>
    </row>
    <row r="28551" spans="1:11" x14ac:dyDescent="0.3">
      <c r="A28551" s="341">
        <v>44223.006946064816</v>
      </c>
      <c r="B28551" s="318">
        <v>42745.517999999996</v>
      </c>
      <c r="C28551" s="318">
        <f t="shared" si="655"/>
        <v>0.21699999999691499</v>
      </c>
      <c r="D28551" s="419">
        <f t="shared" si="656"/>
        <v>0.1084999999984575</v>
      </c>
      <c r="H28551" s="406"/>
      <c r="J28551" s="82">
        <v>30</v>
      </c>
      <c r="K28551" s="391">
        <v>1</v>
      </c>
    </row>
    <row r="28552" spans="1:11" x14ac:dyDescent="0.3">
      <c r="A28552" s="341">
        <v>44223.048612789353</v>
      </c>
      <c r="B28552" s="318">
        <v>42745.731</v>
      </c>
      <c r="C28552" s="318">
        <f t="shared" si="655"/>
        <v>0.21300000000337604</v>
      </c>
      <c r="D28552" s="419">
        <f t="shared" si="656"/>
        <v>0.10650000000168802</v>
      </c>
      <c r="H28552" s="406"/>
      <c r="J28552" s="82">
        <v>31</v>
      </c>
      <c r="K28552" s="319">
        <v>2</v>
      </c>
    </row>
    <row r="28553" spans="1:11" x14ac:dyDescent="0.3">
      <c r="A28553" s="341">
        <v>44223.09027951389</v>
      </c>
      <c r="B28553" s="318">
        <v>42745.962</v>
      </c>
      <c r="C28553" s="318">
        <f t="shared" si="655"/>
        <v>0.23099999999976717</v>
      </c>
      <c r="D28553" s="419">
        <f t="shared" si="656"/>
        <v>0.11549999999988358</v>
      </c>
      <c r="H28553" s="406"/>
      <c r="J28553" s="82">
        <v>32</v>
      </c>
      <c r="K28553" s="320">
        <v>3</v>
      </c>
    </row>
    <row r="28554" spans="1:11" x14ac:dyDescent="0.3">
      <c r="A28554" s="341">
        <v>44223.131946238427</v>
      </c>
      <c r="B28554" s="318">
        <v>42746.192000000003</v>
      </c>
      <c r="C28554" s="318">
        <f t="shared" si="655"/>
        <v>0.23000000000320142</v>
      </c>
      <c r="D28554" s="419">
        <f t="shared" si="656"/>
        <v>0.11500000000160071</v>
      </c>
      <c r="H28554" s="406"/>
      <c r="J28554" s="82">
        <v>33</v>
      </c>
      <c r="K28554" s="321">
        <v>4</v>
      </c>
    </row>
    <row r="28555" spans="1:11" x14ac:dyDescent="0.3">
      <c r="A28555" s="341">
        <v>44223.173612962964</v>
      </c>
      <c r="B28555" s="318">
        <v>42746.42</v>
      </c>
      <c r="C28555" s="318">
        <f t="shared" si="655"/>
        <v>0.22799999999551801</v>
      </c>
      <c r="D28555" s="419">
        <f t="shared" si="656"/>
        <v>0.11399999999775901</v>
      </c>
      <c r="H28555" s="406"/>
      <c r="J28555" s="82">
        <v>34</v>
      </c>
      <c r="K28555" s="391">
        <v>1</v>
      </c>
    </row>
    <row r="28556" spans="1:11" x14ac:dyDescent="0.3">
      <c r="A28556" s="341">
        <v>44223.215279687502</v>
      </c>
      <c r="B28556" s="318">
        <v>42746.639000000003</v>
      </c>
      <c r="C28556" s="318">
        <f t="shared" si="655"/>
        <v>0.21900000000459841</v>
      </c>
      <c r="D28556" s="419">
        <f t="shared" si="656"/>
        <v>0.1095000000022992</v>
      </c>
      <c r="H28556" s="406"/>
      <c r="J28556" s="82">
        <v>35</v>
      </c>
      <c r="K28556" s="319">
        <v>2</v>
      </c>
    </row>
    <row r="28557" spans="1:11" x14ac:dyDescent="0.3">
      <c r="A28557" s="341">
        <v>44223.256946412039</v>
      </c>
      <c r="B28557" s="318">
        <v>42746.868999999999</v>
      </c>
      <c r="C28557" s="318">
        <f t="shared" si="655"/>
        <v>0.22999999999592546</v>
      </c>
      <c r="D28557" s="419">
        <f t="shared" si="656"/>
        <v>0.11499999999796273</v>
      </c>
      <c r="H28557" s="406"/>
      <c r="J28557" s="82">
        <v>36</v>
      </c>
      <c r="K28557" s="320">
        <v>3</v>
      </c>
    </row>
    <row r="28558" spans="1:11" x14ac:dyDescent="0.3">
      <c r="A28558" s="341">
        <v>44223.298613136576</v>
      </c>
      <c r="B28558" s="318">
        <v>42747.101999999999</v>
      </c>
      <c r="C28558" s="318">
        <f t="shared" si="655"/>
        <v>0.23300000000017462</v>
      </c>
      <c r="D28558" s="419">
        <f t="shared" si="656"/>
        <v>0.11650000000008731</v>
      </c>
      <c r="H28558" s="406"/>
      <c r="J28558" s="82">
        <v>37</v>
      </c>
      <c r="K28558" s="321">
        <v>4</v>
      </c>
    </row>
    <row r="28559" spans="1:11" x14ac:dyDescent="0.3">
      <c r="A28559" s="341">
        <v>44223.340279861113</v>
      </c>
      <c r="B28559" s="318">
        <v>42747.339</v>
      </c>
      <c r="C28559" s="318">
        <f t="shared" si="655"/>
        <v>0.23700000000098953</v>
      </c>
      <c r="D28559" s="419">
        <f t="shared" si="656"/>
        <v>0.11850000000049477</v>
      </c>
      <c r="H28559" s="406"/>
      <c r="J28559" s="82">
        <v>38</v>
      </c>
      <c r="K28559" s="391">
        <v>1</v>
      </c>
    </row>
    <row r="28560" spans="1:11" x14ac:dyDescent="0.3">
      <c r="A28560" s="341">
        <v>44223.38194658565</v>
      </c>
      <c r="B28560" s="318">
        <v>42747.561999999998</v>
      </c>
      <c r="C28560" s="318">
        <f t="shared" si="655"/>
        <v>0.22299999999813735</v>
      </c>
      <c r="D28560" s="419">
        <f t="shared" si="656"/>
        <v>0.11149999999906868</v>
      </c>
      <c r="H28560" s="406"/>
      <c r="J28560" s="82">
        <v>39</v>
      </c>
      <c r="K28560" s="319">
        <v>2</v>
      </c>
    </row>
    <row r="28561" spans="1:11" x14ac:dyDescent="0.3">
      <c r="A28561" s="341">
        <v>44223.423613310188</v>
      </c>
      <c r="B28561" s="318">
        <v>42747.788999999997</v>
      </c>
      <c r="C28561" s="318">
        <f t="shared" si="655"/>
        <v>0.22699999999895226</v>
      </c>
      <c r="D28561" s="419">
        <f t="shared" si="656"/>
        <v>0.11349999999947613</v>
      </c>
      <c r="H28561" s="406"/>
      <c r="J28561" s="82">
        <v>40</v>
      </c>
      <c r="K28561" s="320">
        <v>3</v>
      </c>
    </row>
    <row r="28562" spans="1:11" x14ac:dyDescent="0.3">
      <c r="A28562" s="341">
        <v>44223.465280034725</v>
      </c>
      <c r="B28562" s="318">
        <v>42748.017999999996</v>
      </c>
      <c r="C28562" s="318">
        <f t="shared" si="655"/>
        <v>0.22899999999935972</v>
      </c>
      <c r="D28562" s="419">
        <f t="shared" si="656"/>
        <v>0.11449999999967986</v>
      </c>
      <c r="H28562" s="406"/>
      <c r="J28562" s="82">
        <v>41</v>
      </c>
      <c r="K28562" s="321">
        <v>4</v>
      </c>
    </row>
    <row r="28563" spans="1:11" x14ac:dyDescent="0.3">
      <c r="A28563" s="341">
        <v>44223.506946759262</v>
      </c>
      <c r="B28563" s="318">
        <v>42748.252</v>
      </c>
      <c r="C28563" s="318">
        <f t="shared" si="655"/>
        <v>0.23400000000401633</v>
      </c>
      <c r="D28563" s="419">
        <f t="shared" si="656"/>
        <v>0.11700000000200816</v>
      </c>
      <c r="H28563" s="406"/>
      <c r="J28563" s="82">
        <v>42</v>
      </c>
      <c r="K28563" s="391">
        <v>1</v>
      </c>
    </row>
    <row r="28564" spans="1:11" x14ac:dyDescent="0.3">
      <c r="A28564" s="341">
        <v>44223.548613483799</v>
      </c>
      <c r="B28564" s="318">
        <v>42748.478999999999</v>
      </c>
      <c r="C28564" s="318">
        <f t="shared" si="655"/>
        <v>0.22699999999895226</v>
      </c>
      <c r="D28564" s="419">
        <f t="shared" si="656"/>
        <v>0.11349999999947613</v>
      </c>
      <c r="H28564" s="406"/>
      <c r="J28564" s="82">
        <v>43</v>
      </c>
      <c r="K28564" s="319">
        <v>2</v>
      </c>
    </row>
    <row r="28565" spans="1:11" x14ac:dyDescent="0.3">
      <c r="A28565" s="341">
        <v>44223.590280208336</v>
      </c>
      <c r="B28565" s="318">
        <v>42748.703000000001</v>
      </c>
      <c r="C28565" s="318">
        <f t="shared" si="655"/>
        <v>0.22400000000197906</v>
      </c>
      <c r="D28565" s="419">
        <f t="shared" si="656"/>
        <v>0.11200000000098953</v>
      </c>
      <c r="H28565" s="406"/>
      <c r="J28565" s="82">
        <v>44</v>
      </c>
      <c r="K28565" s="320">
        <v>3</v>
      </c>
    </row>
    <row r="28566" spans="1:11" x14ac:dyDescent="0.3">
      <c r="A28566" s="341">
        <v>44223.631946932874</v>
      </c>
      <c r="B28566" s="318">
        <v>42748.934999999998</v>
      </c>
      <c r="C28566" s="318">
        <f t="shared" si="655"/>
        <v>0.23199999999633292</v>
      </c>
      <c r="D28566" s="419">
        <f t="shared" si="656"/>
        <v>0.11599999999816646</v>
      </c>
      <c r="H28566" s="406"/>
      <c r="J28566" s="82">
        <v>45</v>
      </c>
      <c r="K28566" s="321">
        <v>4</v>
      </c>
    </row>
    <row r="28567" spans="1:11" x14ac:dyDescent="0.3">
      <c r="A28567" s="341">
        <v>44223.673613657411</v>
      </c>
      <c r="B28567" s="318">
        <v>42749.17</v>
      </c>
      <c r="C28567" s="318">
        <f t="shared" si="655"/>
        <v>0.23500000000058208</v>
      </c>
      <c r="D28567" s="419">
        <f t="shared" si="656"/>
        <v>0.11750000000029104</v>
      </c>
      <c r="H28567" s="406"/>
      <c r="J28567" s="82">
        <v>46</v>
      </c>
      <c r="K28567" s="391">
        <v>1</v>
      </c>
    </row>
    <row r="28568" spans="1:11" x14ac:dyDescent="0.3">
      <c r="A28568" s="341">
        <v>44223.715280381941</v>
      </c>
      <c r="B28568" s="318">
        <v>42749.4</v>
      </c>
      <c r="C28568" s="318">
        <f t="shared" si="655"/>
        <v>0.23000000000320142</v>
      </c>
      <c r="D28568" s="419">
        <f t="shared" si="656"/>
        <v>0.11500000000160071</v>
      </c>
      <c r="H28568" s="406"/>
      <c r="J28568" s="82">
        <v>47</v>
      </c>
      <c r="K28568" s="319">
        <v>2</v>
      </c>
    </row>
    <row r="28569" spans="1:11" x14ac:dyDescent="0.3">
      <c r="A28569" s="341">
        <v>44223.756947106478</v>
      </c>
      <c r="B28569" s="318">
        <v>42749.62</v>
      </c>
      <c r="C28569" s="318">
        <f t="shared" si="655"/>
        <v>0.22000000000116415</v>
      </c>
      <c r="D28569" s="419">
        <f t="shared" si="656"/>
        <v>0.11000000000058208</v>
      </c>
      <c r="H28569" s="406"/>
      <c r="J28569" s="82">
        <v>48</v>
      </c>
      <c r="K28569" s="320">
        <v>3</v>
      </c>
    </row>
    <row r="28570" spans="1:11" x14ac:dyDescent="0.3">
      <c r="A28570" s="341">
        <v>44223.798613831015</v>
      </c>
      <c r="B28570" s="318">
        <v>42749.841</v>
      </c>
      <c r="C28570" s="318">
        <f t="shared" si="655"/>
        <v>0.2209999999977299</v>
      </c>
      <c r="D28570" s="419">
        <f t="shared" si="656"/>
        <v>0.11049999999886495</v>
      </c>
      <c r="H28570" s="406"/>
      <c r="J28570" s="82">
        <v>49</v>
      </c>
      <c r="K28570" s="321">
        <v>4</v>
      </c>
    </row>
    <row r="28571" spans="1:11" x14ac:dyDescent="0.3">
      <c r="A28571" s="341">
        <v>44223.840280555552</v>
      </c>
      <c r="B28571" s="318">
        <v>42750.067999999999</v>
      </c>
      <c r="C28571" s="318">
        <f t="shared" si="655"/>
        <v>0.22699999999895226</v>
      </c>
      <c r="D28571" s="419">
        <f t="shared" si="656"/>
        <v>0.11349999999947613</v>
      </c>
      <c r="H28571" s="406"/>
      <c r="J28571" s="82">
        <v>50</v>
      </c>
      <c r="K28571" s="391">
        <v>1</v>
      </c>
    </row>
    <row r="28572" spans="1:11" x14ac:dyDescent="0.3">
      <c r="A28572" s="341">
        <v>44223.88194728009</v>
      </c>
      <c r="B28572" s="318">
        <v>42750.298999999999</v>
      </c>
      <c r="C28572" s="318">
        <f t="shared" si="655"/>
        <v>0.23099999999976717</v>
      </c>
      <c r="D28572" s="419">
        <f t="shared" si="656"/>
        <v>0.11549999999988358</v>
      </c>
      <c r="H28572" s="406"/>
      <c r="J28572" s="82">
        <v>51</v>
      </c>
      <c r="K28572" s="319">
        <v>2</v>
      </c>
    </row>
    <row r="28573" spans="1:11" x14ac:dyDescent="0.3">
      <c r="A28573" s="341">
        <v>44223.923614004627</v>
      </c>
      <c r="B28573" s="318">
        <v>42750.521000000001</v>
      </c>
      <c r="C28573" s="318">
        <f t="shared" si="655"/>
        <v>0.22200000000157161</v>
      </c>
      <c r="D28573" s="419">
        <f t="shared" si="656"/>
        <v>0.1110000000007858</v>
      </c>
      <c r="H28573" s="406"/>
      <c r="J28573" s="82">
        <v>52</v>
      </c>
      <c r="K28573" s="320">
        <v>3</v>
      </c>
    </row>
    <row r="28574" spans="1:11" x14ac:dyDescent="0.3">
      <c r="A28574" s="341">
        <v>44223.965280729164</v>
      </c>
      <c r="B28574" s="318">
        <v>42750.737999999998</v>
      </c>
      <c r="C28574" s="318">
        <f t="shared" si="655"/>
        <v>0.21699999999691499</v>
      </c>
      <c r="D28574" s="419">
        <f t="shared" si="656"/>
        <v>0.1084999999984575</v>
      </c>
      <c r="E28574" s="336">
        <f>SUM(C28551:C28574)*7.4805194805</f>
        <v>40.671584415464132</v>
      </c>
      <c r="F28574" s="324">
        <f>AVERAGE(D28551:D28574)</f>
        <v>0.11327083333329331</v>
      </c>
      <c r="G28574" s="324">
        <f>_xlfn.STDEV.S(D28551:D28574)</f>
        <v>3.1759256325049811E-3</v>
      </c>
      <c r="H28574" s="406"/>
      <c r="J28574" s="82">
        <v>53</v>
      </c>
      <c r="K28574" s="321">
        <v>4</v>
      </c>
    </row>
    <row r="28575" spans="1:11" x14ac:dyDescent="0.3">
      <c r="A28575" s="341">
        <v>44224.006947453701</v>
      </c>
      <c r="B28575" s="318">
        <v>42750.968000000001</v>
      </c>
      <c r="C28575" s="318">
        <f t="shared" si="655"/>
        <v>0.23000000000320142</v>
      </c>
      <c r="D28575" s="419">
        <f t="shared" si="656"/>
        <v>0.11500000000160071</v>
      </c>
      <c r="H28575" s="406"/>
      <c r="J28575" s="82">
        <v>54</v>
      </c>
      <c r="K28575" s="391">
        <v>1</v>
      </c>
    </row>
    <row r="28576" spans="1:11" x14ac:dyDescent="0.3">
      <c r="A28576" s="341">
        <v>44224.048614178238</v>
      </c>
      <c r="B28576" s="318">
        <v>42751.201000000001</v>
      </c>
      <c r="C28576" s="318">
        <f t="shared" si="655"/>
        <v>0.23300000000017462</v>
      </c>
      <c r="D28576" s="419">
        <f t="shared" si="656"/>
        <v>0.11650000000008731</v>
      </c>
      <c r="H28576" s="406"/>
      <c r="J28576" s="82">
        <v>55</v>
      </c>
      <c r="K28576" s="319">
        <v>2</v>
      </c>
    </row>
    <row r="28577" spans="1:11" x14ac:dyDescent="0.3">
      <c r="A28577" s="341">
        <v>44224.090280902776</v>
      </c>
      <c r="B28577" s="318">
        <v>42751.428</v>
      </c>
      <c r="C28577" s="318">
        <f t="shared" si="655"/>
        <v>0.22699999999895226</v>
      </c>
      <c r="D28577" s="419">
        <f t="shared" si="656"/>
        <v>0.11349999999947613</v>
      </c>
      <c r="H28577" s="406"/>
      <c r="J28577" s="82">
        <v>56</v>
      </c>
      <c r="K28577" s="320">
        <v>3</v>
      </c>
    </row>
    <row r="28578" spans="1:11" x14ac:dyDescent="0.3">
      <c r="A28578" s="341">
        <v>44224.131947627313</v>
      </c>
      <c r="B28578" s="318">
        <v>42751.65</v>
      </c>
      <c r="C28578" s="318">
        <f t="shared" si="655"/>
        <v>0.22200000000157161</v>
      </c>
      <c r="D28578" s="419">
        <f t="shared" si="656"/>
        <v>0.1110000000007858</v>
      </c>
      <c r="H28578" s="406"/>
      <c r="J28578" s="82">
        <v>57</v>
      </c>
      <c r="K28578" s="321">
        <v>4</v>
      </c>
    </row>
    <row r="28579" spans="1:11" x14ac:dyDescent="0.3">
      <c r="A28579" s="341">
        <v>44224.17361435185</v>
      </c>
      <c r="B28579" s="318">
        <v>42751.881999999998</v>
      </c>
      <c r="C28579" s="318">
        <f t="shared" si="655"/>
        <v>0.23199999999633292</v>
      </c>
      <c r="D28579" s="419">
        <f t="shared" si="656"/>
        <v>0.11599999999816646</v>
      </c>
      <c r="H28579" s="406"/>
      <c r="J28579" s="82">
        <v>58</v>
      </c>
      <c r="K28579" s="391">
        <v>1</v>
      </c>
    </row>
    <row r="28580" spans="1:11" x14ac:dyDescent="0.3">
      <c r="A28580" s="341">
        <v>44224.215281076387</v>
      </c>
      <c r="B28580" s="318">
        <v>42752.125</v>
      </c>
      <c r="C28580" s="318">
        <f t="shared" si="655"/>
        <v>0.24300000000221189</v>
      </c>
      <c r="D28580" s="419">
        <f t="shared" si="656"/>
        <v>0.12150000000110595</v>
      </c>
      <c r="H28580" s="406"/>
      <c r="J28580" s="82">
        <v>59</v>
      </c>
      <c r="K28580" s="319">
        <v>2</v>
      </c>
    </row>
    <row r="28581" spans="1:11" x14ac:dyDescent="0.3">
      <c r="A28581" s="341">
        <v>44224.256947800925</v>
      </c>
      <c r="B28581" s="318">
        <v>42752.358</v>
      </c>
      <c r="C28581" s="318">
        <f t="shared" si="655"/>
        <v>0.23300000000017462</v>
      </c>
      <c r="D28581" s="419">
        <f t="shared" si="656"/>
        <v>0.11650000000008731</v>
      </c>
      <c r="H28581" s="406"/>
      <c r="J28581" s="82">
        <v>60</v>
      </c>
      <c r="K28581" s="320">
        <v>3</v>
      </c>
    </row>
    <row r="28582" spans="1:11" x14ac:dyDescent="0.3">
      <c r="A28582" s="341">
        <v>44224.298614525462</v>
      </c>
      <c r="B28582" s="318">
        <v>42752.588000000003</v>
      </c>
      <c r="C28582" s="318">
        <f t="shared" si="655"/>
        <v>0.23000000000320142</v>
      </c>
      <c r="D28582" s="419">
        <f t="shared" si="656"/>
        <v>0.11500000000160071</v>
      </c>
      <c r="H28582" s="406"/>
      <c r="J28582" s="82">
        <v>61</v>
      </c>
      <c r="K28582" s="321">
        <v>4</v>
      </c>
    </row>
    <row r="28583" spans="1:11" x14ac:dyDescent="0.3">
      <c r="A28583" s="341">
        <v>44224.340281249999</v>
      </c>
      <c r="B28583" s="318">
        <v>42752.811999999998</v>
      </c>
      <c r="C28583" s="318">
        <f t="shared" si="655"/>
        <v>0.2239999999947031</v>
      </c>
      <c r="D28583" s="419">
        <f t="shared" si="656"/>
        <v>0.11199999999735155</v>
      </c>
      <c r="H28583" s="406"/>
      <c r="J28583" s="82">
        <v>62</v>
      </c>
      <c r="K28583" s="391">
        <v>1</v>
      </c>
    </row>
    <row r="28584" spans="1:11" x14ac:dyDescent="0.3">
      <c r="A28584" s="341">
        <v>44224.381947974536</v>
      </c>
      <c r="B28584" s="318">
        <v>42753.052000000003</v>
      </c>
      <c r="C28584" s="318">
        <f t="shared" si="655"/>
        <v>0.24000000000523869</v>
      </c>
      <c r="D28584" s="419">
        <f t="shared" si="656"/>
        <v>0.12000000000261934</v>
      </c>
      <c r="H28584" s="406"/>
      <c r="J28584" s="82">
        <v>63</v>
      </c>
      <c r="K28584" s="319">
        <v>2</v>
      </c>
    </row>
    <row r="28585" spans="1:11" x14ac:dyDescent="0.3">
      <c r="A28585" s="341">
        <v>44224.423614699073</v>
      </c>
      <c r="B28585" s="318">
        <v>42753.288</v>
      </c>
      <c r="C28585" s="318">
        <f t="shared" si="655"/>
        <v>0.23599999999714782</v>
      </c>
      <c r="D28585" s="419">
        <f t="shared" si="656"/>
        <v>0.11799999999857391</v>
      </c>
      <c r="H28585" s="406"/>
      <c r="J28585" s="82">
        <v>64</v>
      </c>
      <c r="K28585" s="320">
        <v>3</v>
      </c>
    </row>
    <row r="28586" spans="1:11" x14ac:dyDescent="0.3">
      <c r="A28586" s="341">
        <v>44224.465281423611</v>
      </c>
      <c r="B28586" s="318">
        <v>42753.514999999999</v>
      </c>
      <c r="C28586" s="318">
        <f t="shared" si="655"/>
        <v>0.22699999999895226</v>
      </c>
      <c r="D28586" s="419">
        <f t="shared" si="656"/>
        <v>0.11349999999947613</v>
      </c>
      <c r="H28586" s="406"/>
      <c r="J28586" s="82">
        <v>65</v>
      </c>
      <c r="K28586" s="321">
        <v>4</v>
      </c>
    </row>
    <row r="28587" spans="1:11" x14ac:dyDescent="0.3">
      <c r="A28587" s="341">
        <v>44224.506948148148</v>
      </c>
      <c r="B28587" s="318">
        <v>42753.74</v>
      </c>
      <c r="C28587" s="318">
        <f t="shared" si="655"/>
        <v>0.22499999999854481</v>
      </c>
      <c r="D28587" s="419">
        <f t="shared" si="656"/>
        <v>0.1124999999992724</v>
      </c>
      <c r="H28587" s="406"/>
      <c r="J28587" s="82">
        <v>66</v>
      </c>
      <c r="K28587" s="391">
        <v>1</v>
      </c>
    </row>
    <row r="28588" spans="1:11" x14ac:dyDescent="0.3">
      <c r="A28588" s="341">
        <v>44224.548614872685</v>
      </c>
      <c r="B28588" s="318">
        <v>42753.962</v>
      </c>
      <c r="C28588" s="318">
        <f t="shared" si="655"/>
        <v>0.22200000000157161</v>
      </c>
      <c r="D28588" s="419">
        <f t="shared" si="656"/>
        <v>0.1110000000007858</v>
      </c>
      <c r="H28588" s="406"/>
      <c r="J28588" s="82">
        <v>67</v>
      </c>
      <c r="K28588" s="319">
        <v>2</v>
      </c>
    </row>
    <row r="28589" spans="1:11" x14ac:dyDescent="0.3">
      <c r="A28589" s="341">
        <v>44224.590281597222</v>
      </c>
      <c r="B28589" s="318">
        <v>42754.205999999998</v>
      </c>
      <c r="C28589" s="318">
        <f t="shared" si="655"/>
        <v>0.24399999999877764</v>
      </c>
      <c r="D28589" s="419">
        <f t="shared" si="656"/>
        <v>0.12199999999938882</v>
      </c>
      <c r="H28589" s="406"/>
      <c r="J28589" s="82">
        <v>68</v>
      </c>
      <c r="K28589" s="320">
        <v>3</v>
      </c>
    </row>
    <row r="28590" spans="1:11" x14ac:dyDescent="0.3">
      <c r="A28590" s="341">
        <v>44224.631948321759</v>
      </c>
      <c r="B28590" s="318">
        <v>42754.428</v>
      </c>
      <c r="C28590" s="318">
        <f t="shared" si="655"/>
        <v>0.22200000000157161</v>
      </c>
      <c r="D28590" s="419">
        <f t="shared" si="656"/>
        <v>0.1110000000007858</v>
      </c>
      <c r="H28590" s="406"/>
      <c r="J28590" s="82">
        <v>69</v>
      </c>
      <c r="K28590" s="321">
        <v>4</v>
      </c>
    </row>
    <row r="28591" spans="1:11" x14ac:dyDescent="0.3">
      <c r="A28591" s="341">
        <v>44224.673615046297</v>
      </c>
      <c r="B28591" s="318">
        <v>42754.65</v>
      </c>
      <c r="C28591" s="318">
        <f t="shared" si="655"/>
        <v>0.22200000000157161</v>
      </c>
      <c r="D28591" s="419">
        <f t="shared" si="656"/>
        <v>0.1110000000007858</v>
      </c>
      <c r="H28591" s="406"/>
      <c r="J28591" s="82">
        <v>70</v>
      </c>
      <c r="K28591" s="391">
        <v>1</v>
      </c>
    </row>
    <row r="28592" spans="1:11" x14ac:dyDescent="0.3">
      <c r="A28592" s="341">
        <v>44224.715281770834</v>
      </c>
      <c r="B28592" s="318">
        <v>42754.877999999997</v>
      </c>
      <c r="C28592" s="318">
        <f t="shared" si="655"/>
        <v>0.22799999999551801</v>
      </c>
      <c r="D28592" s="419">
        <f t="shared" si="656"/>
        <v>0.11399999999775901</v>
      </c>
      <c r="H28592" s="406"/>
      <c r="J28592" s="82">
        <v>71</v>
      </c>
      <c r="K28592" s="319">
        <v>2</v>
      </c>
    </row>
    <row r="28593" spans="1:11" x14ac:dyDescent="0.3">
      <c r="A28593" s="341">
        <v>44224.756948495371</v>
      </c>
      <c r="B28593" s="318">
        <v>42755.103000000003</v>
      </c>
      <c r="C28593" s="318">
        <f t="shared" si="655"/>
        <v>0.22500000000582077</v>
      </c>
      <c r="D28593" s="419">
        <f t="shared" si="656"/>
        <v>0.11250000000291038</v>
      </c>
      <c r="H28593" s="406"/>
      <c r="J28593" s="82">
        <v>72</v>
      </c>
      <c r="K28593" s="320">
        <v>3</v>
      </c>
    </row>
    <row r="28594" spans="1:11" x14ac:dyDescent="0.3">
      <c r="A28594" s="341">
        <v>44224.798615219908</v>
      </c>
      <c r="B28594" s="318">
        <v>42755.328999999998</v>
      </c>
      <c r="C28594" s="318">
        <f t="shared" si="655"/>
        <v>0.22599999999511056</v>
      </c>
      <c r="D28594" s="419">
        <f t="shared" si="656"/>
        <v>0.11299999999755528</v>
      </c>
      <c r="H28594" s="406"/>
      <c r="J28594" s="82">
        <v>73</v>
      </c>
      <c r="K28594" s="321">
        <v>4</v>
      </c>
    </row>
    <row r="28595" spans="1:11" x14ac:dyDescent="0.3">
      <c r="A28595" s="341">
        <v>44224.840281944445</v>
      </c>
      <c r="B28595" s="318">
        <v>42755.55</v>
      </c>
      <c r="C28595" s="318">
        <f t="shared" si="655"/>
        <v>0.22100000000500586</v>
      </c>
      <c r="D28595" s="419">
        <f t="shared" si="656"/>
        <v>0.11050000000250293</v>
      </c>
      <c r="H28595" s="406"/>
      <c r="J28595" s="82">
        <v>74</v>
      </c>
      <c r="K28595" s="391">
        <v>1</v>
      </c>
    </row>
    <row r="28596" spans="1:11" x14ac:dyDescent="0.3">
      <c r="A28596" s="341">
        <v>44224.881948668983</v>
      </c>
      <c r="B28596" s="318">
        <v>42755.762999999999</v>
      </c>
      <c r="C28596" s="318">
        <f t="shared" si="655"/>
        <v>0.21299999999610009</v>
      </c>
      <c r="D28596" s="419">
        <f t="shared" si="656"/>
        <v>0.10649999999805004</v>
      </c>
      <c r="H28596" s="406"/>
      <c r="J28596" s="82">
        <v>75</v>
      </c>
      <c r="K28596" s="319">
        <v>2</v>
      </c>
    </row>
    <row r="28597" spans="1:11" x14ac:dyDescent="0.3">
      <c r="A28597" s="341">
        <v>44224.92361539352</v>
      </c>
      <c r="B28597" s="318">
        <v>42755.987999999998</v>
      </c>
      <c r="C28597" s="318">
        <f t="shared" si="655"/>
        <v>0.22499999999854481</v>
      </c>
      <c r="D28597" s="419">
        <f t="shared" si="656"/>
        <v>0.1124999999992724</v>
      </c>
      <c r="H28597" s="406"/>
      <c r="J28597" s="82">
        <v>76</v>
      </c>
      <c r="K28597" s="320">
        <v>3</v>
      </c>
    </row>
    <row r="28598" spans="1:11" x14ac:dyDescent="0.3">
      <c r="A28598" s="341">
        <v>44224.965282118057</v>
      </c>
      <c r="B28598" s="318">
        <v>42756.218000000001</v>
      </c>
      <c r="C28598" s="318">
        <f t="shared" si="655"/>
        <v>0.23000000000320142</v>
      </c>
      <c r="D28598" s="419">
        <f t="shared" si="656"/>
        <v>0.11500000000160071</v>
      </c>
      <c r="E28598" s="336">
        <f>SUM(C28575:C28598)*7.4805194805</f>
        <v>40.993246753163945</v>
      </c>
      <c r="F28598" s="324">
        <f>AVERAGE(D28575:D28598)</f>
        <v>0.11416666666673336</v>
      </c>
      <c r="G28598" s="324">
        <f>_xlfn.STDEV.S(D28575:D28598)</f>
        <v>3.6584228804928433E-3</v>
      </c>
      <c r="H28598" s="406"/>
      <c r="J28598" s="82">
        <v>77</v>
      </c>
      <c r="K28598" s="321">
        <v>4</v>
      </c>
    </row>
    <row r="28599" spans="1:11" x14ac:dyDescent="0.3">
      <c r="A28599" s="341">
        <v>44225.006948842594</v>
      </c>
      <c r="B28599" s="318">
        <v>42756.442000000003</v>
      </c>
      <c r="C28599" s="318">
        <f t="shared" si="655"/>
        <v>0.22400000000197906</v>
      </c>
      <c r="D28599" s="419">
        <f t="shared" si="656"/>
        <v>0.11200000000098953</v>
      </c>
      <c r="H28599" s="406"/>
      <c r="J28599" s="82">
        <v>78</v>
      </c>
      <c r="K28599" s="391">
        <v>1</v>
      </c>
    </row>
    <row r="28600" spans="1:11" x14ac:dyDescent="0.3">
      <c r="A28600" s="341">
        <v>44225.048615567131</v>
      </c>
      <c r="B28600" s="318">
        <v>42756.661999999997</v>
      </c>
      <c r="C28600" s="318">
        <f t="shared" si="655"/>
        <v>0.2199999999938882</v>
      </c>
      <c r="D28600" s="419">
        <f t="shared" si="656"/>
        <v>0.1099999999969441</v>
      </c>
      <c r="H28600" s="406"/>
      <c r="J28600" s="82">
        <v>79</v>
      </c>
      <c r="K28600" s="319">
        <v>2</v>
      </c>
    </row>
    <row r="28601" spans="1:11" x14ac:dyDescent="0.3">
      <c r="A28601" s="341">
        <v>44225.090282291669</v>
      </c>
      <c r="B28601" s="318">
        <v>42756.89</v>
      </c>
      <c r="C28601" s="318">
        <f t="shared" si="655"/>
        <v>0.22800000000279397</v>
      </c>
      <c r="D28601" s="419">
        <f t="shared" si="656"/>
        <v>0.11400000000139698</v>
      </c>
      <c r="H28601" s="406"/>
      <c r="J28601" s="82">
        <v>80</v>
      </c>
      <c r="K28601" s="320">
        <v>3</v>
      </c>
    </row>
    <row r="28602" spans="1:11" x14ac:dyDescent="0.3">
      <c r="A28602" s="341">
        <v>44225.131949016206</v>
      </c>
      <c r="B28602" s="318">
        <v>42757.127999999997</v>
      </c>
      <c r="C28602" s="318">
        <f t="shared" si="655"/>
        <v>0.23799999999755528</v>
      </c>
      <c r="D28602" s="419">
        <f t="shared" si="656"/>
        <v>0.11899999999877764</v>
      </c>
      <c r="H28602" s="406"/>
      <c r="J28602" s="82">
        <v>81</v>
      </c>
      <c r="K28602" s="321">
        <v>4</v>
      </c>
    </row>
    <row r="28603" spans="1:11" x14ac:dyDescent="0.3">
      <c r="A28603" s="341">
        <v>44225.173615740743</v>
      </c>
      <c r="B28603" s="318">
        <v>42757.36</v>
      </c>
      <c r="C28603" s="318">
        <f t="shared" si="655"/>
        <v>0.23200000000360887</v>
      </c>
      <c r="D28603" s="419">
        <f t="shared" si="656"/>
        <v>0.11600000000180444</v>
      </c>
      <c r="H28603" s="406"/>
      <c r="J28603" s="82">
        <v>82</v>
      </c>
      <c r="K28603" s="391">
        <v>1</v>
      </c>
    </row>
    <row r="28604" spans="1:11" x14ac:dyDescent="0.3">
      <c r="A28604" s="341">
        <v>44225.21528246528</v>
      </c>
      <c r="B28604" s="318">
        <v>42757.588000000003</v>
      </c>
      <c r="C28604" s="318">
        <f t="shared" si="655"/>
        <v>0.22800000000279397</v>
      </c>
      <c r="D28604" s="419">
        <f t="shared" si="656"/>
        <v>0.11400000000139698</v>
      </c>
      <c r="H28604" s="406"/>
      <c r="J28604" s="82">
        <v>83</v>
      </c>
      <c r="K28604" s="319">
        <v>2</v>
      </c>
    </row>
    <row r="28605" spans="1:11" x14ac:dyDescent="0.3">
      <c r="A28605" s="341">
        <v>44225.256949189818</v>
      </c>
      <c r="B28605" s="318">
        <v>42757.815000000002</v>
      </c>
      <c r="C28605" s="318">
        <f t="shared" si="655"/>
        <v>0.22699999999895226</v>
      </c>
      <c r="D28605" s="419">
        <f t="shared" si="656"/>
        <v>0.11349999999947613</v>
      </c>
      <c r="H28605" s="406"/>
      <c r="J28605" s="82">
        <v>84</v>
      </c>
      <c r="K28605" s="320">
        <v>3</v>
      </c>
    </row>
    <row r="28606" spans="1:11" x14ac:dyDescent="0.3">
      <c r="A28606" s="341">
        <v>44225.298615914355</v>
      </c>
      <c r="B28606" s="318">
        <v>42758.055999999997</v>
      </c>
      <c r="C28606" s="318">
        <f t="shared" si="655"/>
        <v>0.24099999999452848</v>
      </c>
      <c r="D28606" s="419">
        <f t="shared" si="656"/>
        <v>0.12049999999726424</v>
      </c>
      <c r="H28606" s="406"/>
      <c r="J28606" s="82">
        <v>85</v>
      </c>
      <c r="K28606" s="321">
        <v>4</v>
      </c>
    </row>
    <row r="28607" spans="1:11" x14ac:dyDescent="0.3">
      <c r="A28607" s="341">
        <v>44225.340282638892</v>
      </c>
      <c r="B28607" s="318">
        <v>42758.292999999998</v>
      </c>
      <c r="C28607" s="318">
        <f t="shared" si="655"/>
        <v>0.23700000000098953</v>
      </c>
      <c r="D28607" s="419">
        <f t="shared" si="656"/>
        <v>0.11850000000049477</v>
      </c>
      <c r="H28607" s="406"/>
      <c r="J28607" s="82">
        <v>86</v>
      </c>
      <c r="K28607" s="391">
        <v>1</v>
      </c>
    </row>
    <row r="28608" spans="1:11" x14ac:dyDescent="0.3">
      <c r="A28608" s="341">
        <v>44225.381949363429</v>
      </c>
      <c r="B28608" s="318">
        <v>42758.527999999998</v>
      </c>
      <c r="C28608" s="318">
        <f t="shared" si="655"/>
        <v>0.23500000000058208</v>
      </c>
      <c r="D28608" s="419">
        <f t="shared" si="656"/>
        <v>0.11750000000029104</v>
      </c>
      <c r="H28608" s="406"/>
      <c r="J28608" s="82">
        <v>87</v>
      </c>
      <c r="K28608" s="319">
        <v>2</v>
      </c>
    </row>
    <row r="28609" spans="1:12" x14ac:dyDescent="0.3">
      <c r="A28609" s="341">
        <v>44225.423616087966</v>
      </c>
      <c r="B28609" s="318">
        <v>42758.75</v>
      </c>
      <c r="C28609" s="318">
        <f t="shared" si="655"/>
        <v>0.22200000000157161</v>
      </c>
      <c r="D28609" s="419">
        <f t="shared" si="656"/>
        <v>0.1110000000007858</v>
      </c>
      <c r="H28609" s="406"/>
      <c r="J28609" s="82">
        <v>88</v>
      </c>
      <c r="K28609" s="320">
        <v>3</v>
      </c>
    </row>
    <row r="28610" spans="1:12" x14ac:dyDescent="0.3">
      <c r="A28610" s="341">
        <v>44225.465282812504</v>
      </c>
      <c r="B28610" s="318">
        <v>42758.982000000004</v>
      </c>
      <c r="C28610" s="318">
        <f t="shared" si="655"/>
        <v>0.23200000000360887</v>
      </c>
      <c r="D28610" s="419">
        <f t="shared" si="656"/>
        <v>0.11600000000180444</v>
      </c>
      <c r="H28610" s="406"/>
      <c r="J28610" s="82">
        <v>89</v>
      </c>
      <c r="K28610" s="321">
        <v>4</v>
      </c>
    </row>
    <row r="28611" spans="1:12" x14ac:dyDescent="0.3">
      <c r="A28611" s="341">
        <v>44225.506949537034</v>
      </c>
      <c r="B28611" s="318">
        <v>42759.220999999998</v>
      </c>
      <c r="C28611" s="318">
        <f t="shared" si="655"/>
        <v>0.23899999999412103</v>
      </c>
      <c r="D28611" s="419">
        <f t="shared" si="656"/>
        <v>0.11949999999706051</v>
      </c>
      <c r="H28611" s="406"/>
      <c r="J28611" s="82">
        <v>90</v>
      </c>
      <c r="K28611" s="391">
        <v>1</v>
      </c>
    </row>
    <row r="28612" spans="1:12" x14ac:dyDescent="0.3">
      <c r="A28612" s="341">
        <v>44225.548616261571</v>
      </c>
      <c r="B28612" s="318">
        <v>42759.451999999997</v>
      </c>
      <c r="C28612" s="318">
        <f t="shared" si="655"/>
        <v>0.23099999999976717</v>
      </c>
      <c r="D28612" s="419">
        <f t="shared" si="656"/>
        <v>0.11549999999988358</v>
      </c>
      <c r="H28612" s="406"/>
      <c r="J28612" s="82">
        <v>91</v>
      </c>
      <c r="K28612" s="319">
        <v>2</v>
      </c>
    </row>
    <row r="28613" spans="1:12" x14ac:dyDescent="0.3">
      <c r="A28613" s="341">
        <v>44225.590282986108</v>
      </c>
      <c r="B28613" s="318">
        <v>42759.675000000003</v>
      </c>
      <c r="C28613" s="318">
        <f t="shared" si="655"/>
        <v>0.22300000000541331</v>
      </c>
      <c r="D28613" s="419">
        <f t="shared" si="656"/>
        <v>0.11150000000270666</v>
      </c>
      <c r="H28613" s="406"/>
      <c r="J28613" s="82">
        <v>92</v>
      </c>
      <c r="K28613" s="320">
        <v>3</v>
      </c>
    </row>
    <row r="28614" spans="1:12" x14ac:dyDescent="0.3">
      <c r="A28614" s="341">
        <v>44225.631949710645</v>
      </c>
      <c r="B28614" s="318">
        <v>42759.904000000002</v>
      </c>
      <c r="C28614" s="318">
        <f t="shared" si="655"/>
        <v>0.22899999999935972</v>
      </c>
      <c r="D28614" s="419">
        <f t="shared" si="656"/>
        <v>0.11449999999967986</v>
      </c>
      <c r="H28614" s="406"/>
      <c r="J28614" s="82">
        <v>93</v>
      </c>
      <c r="K28614" s="321">
        <v>4</v>
      </c>
    </row>
    <row r="28615" spans="1:12" x14ac:dyDescent="0.3">
      <c r="A28615" s="341">
        <v>44225.673616435182</v>
      </c>
      <c r="B28615" s="318">
        <v>42760.137999999999</v>
      </c>
      <c r="C28615" s="318">
        <f t="shared" si="655"/>
        <v>0.23399999999674037</v>
      </c>
      <c r="D28615" s="419">
        <f t="shared" si="656"/>
        <v>0.11699999999837019</v>
      </c>
      <c r="H28615" s="406"/>
      <c r="J28615" s="82">
        <v>94</v>
      </c>
      <c r="K28615" s="391">
        <v>1</v>
      </c>
    </row>
    <row r="28616" spans="1:12" x14ac:dyDescent="0.3">
      <c r="A28616" s="341">
        <v>44225.71528315972</v>
      </c>
      <c r="B28616" s="318">
        <v>42760.360999999997</v>
      </c>
      <c r="C28616" s="318">
        <f t="shared" ref="C28616:C28621" si="657">B28616-B28615</f>
        <v>0.22299999999813735</v>
      </c>
      <c r="D28616" s="419">
        <f t="shared" ref="D28616:D28714" si="658">C28616/2</f>
        <v>0.11149999999906868</v>
      </c>
      <c r="H28616" s="406"/>
      <c r="J28616" s="82">
        <v>95</v>
      </c>
      <c r="K28616" s="319">
        <v>2</v>
      </c>
    </row>
    <row r="28617" spans="1:12" x14ac:dyDescent="0.3">
      <c r="A28617" s="341">
        <v>44225.756949884257</v>
      </c>
      <c r="B28617" s="318">
        <v>42760.580999999998</v>
      </c>
      <c r="C28617" s="318">
        <f t="shared" si="657"/>
        <v>0.22000000000116415</v>
      </c>
      <c r="D28617" s="419">
        <f t="shared" si="658"/>
        <v>0.11000000000058208</v>
      </c>
      <c r="H28617" s="406"/>
      <c r="J28617" s="82">
        <v>96</v>
      </c>
      <c r="K28617" s="320">
        <v>3</v>
      </c>
    </row>
    <row r="28618" spans="1:12" x14ac:dyDescent="0.3">
      <c r="A28618" s="341">
        <v>44225.798616608794</v>
      </c>
      <c r="B28618" s="318">
        <v>42760.802000000003</v>
      </c>
      <c r="C28618" s="318">
        <f t="shared" si="657"/>
        <v>0.22100000000500586</v>
      </c>
      <c r="D28618" s="419">
        <f t="shared" si="658"/>
        <v>0.11050000000250293</v>
      </c>
      <c r="H28618" s="406"/>
      <c r="J28618" s="82">
        <v>97</v>
      </c>
      <c r="K28618" s="321">
        <v>4</v>
      </c>
    </row>
    <row r="28619" spans="1:12" x14ac:dyDescent="0.3">
      <c r="A28619" s="341">
        <v>44225.840283333331</v>
      </c>
      <c r="B28619" s="318">
        <v>42761.035000000003</v>
      </c>
      <c r="C28619" s="318">
        <f t="shared" si="657"/>
        <v>0.23300000000017462</v>
      </c>
      <c r="D28619" s="419">
        <f t="shared" si="658"/>
        <v>0.11650000000008731</v>
      </c>
      <c r="H28619" s="406"/>
      <c r="J28619" s="82">
        <v>98</v>
      </c>
      <c r="K28619" s="391">
        <v>1</v>
      </c>
    </row>
    <row r="28620" spans="1:12" x14ac:dyDescent="0.3">
      <c r="A28620" s="341">
        <v>44225.881950057868</v>
      </c>
      <c r="B28620" s="318">
        <v>42761.262000000002</v>
      </c>
      <c r="C28620" s="318">
        <f t="shared" si="657"/>
        <v>0.22699999999895226</v>
      </c>
      <c r="D28620" s="419">
        <f t="shared" si="658"/>
        <v>0.11349999999947613</v>
      </c>
      <c r="H28620" s="406"/>
      <c r="J28620" s="82">
        <v>99</v>
      </c>
      <c r="K28620" s="319">
        <v>2</v>
      </c>
    </row>
    <row r="28621" spans="1:12" x14ac:dyDescent="0.3">
      <c r="A28621" s="341">
        <v>44225.923616782406</v>
      </c>
      <c r="B28621" s="318">
        <v>42761.485000000001</v>
      </c>
      <c r="C28621" s="318">
        <f t="shared" si="657"/>
        <v>0.22299999999813735</v>
      </c>
      <c r="D28621" s="419">
        <f t="shared" si="658"/>
        <v>0.11149999999906868</v>
      </c>
      <c r="H28621" s="406"/>
      <c r="J28621" s="82">
        <v>100</v>
      </c>
      <c r="K28621" s="320">
        <v>3</v>
      </c>
    </row>
    <row r="28622" spans="1:12" x14ac:dyDescent="0.3">
      <c r="A28622" s="341">
        <v>44225.992361111108</v>
      </c>
      <c r="B28622" s="318">
        <v>42761.703000000001</v>
      </c>
      <c r="E28622" s="336">
        <f>SUM(C28599:C28622)*7.4805194805</f>
        <v>39.399896103792194</v>
      </c>
      <c r="F28622" s="324">
        <f>AVERAGE(D28599:D28622)</f>
        <v>0.1144999999999962</v>
      </c>
      <c r="G28622" s="324">
        <f>_xlfn.STDEV.S(D28599:D28622)</f>
        <v>3.2086530728449624E-3</v>
      </c>
      <c r="H28622" s="332"/>
      <c r="K28622" s="321">
        <v>4</v>
      </c>
    </row>
    <row r="28623" spans="1:12" x14ac:dyDescent="0.3">
      <c r="A28623" s="341">
        <v>44226.003472222219</v>
      </c>
      <c r="B28623" s="318">
        <v>42761.928999999996</v>
      </c>
      <c r="C28623" s="318">
        <f t="shared" ref="C28623:C28686" si="659">B28623-B28622</f>
        <v>0.22599999999511056</v>
      </c>
      <c r="D28623" s="419">
        <f t="shared" si="658"/>
        <v>0.11299999999755528</v>
      </c>
      <c r="H28623" s="406"/>
      <c r="J28623" s="82">
        <v>1</v>
      </c>
      <c r="K28623" s="391">
        <v>1</v>
      </c>
      <c r="L28623" s="54" t="s">
        <v>313</v>
      </c>
    </row>
    <row r="28624" spans="1:12" x14ac:dyDescent="0.3">
      <c r="A28624" s="341">
        <v>44226.045138888891</v>
      </c>
      <c r="B28624" s="318">
        <v>42762.158000000003</v>
      </c>
      <c r="C28624" s="318">
        <f t="shared" si="659"/>
        <v>0.22900000000663567</v>
      </c>
      <c r="D28624" s="419">
        <f t="shared" si="658"/>
        <v>0.11450000000331784</v>
      </c>
      <c r="H28624" s="406"/>
      <c r="J28624" s="82">
        <v>2</v>
      </c>
      <c r="K28624" s="319">
        <v>2</v>
      </c>
    </row>
    <row r="28625" spans="1:11" x14ac:dyDescent="0.3">
      <c r="A28625" s="341">
        <v>44226.086805555555</v>
      </c>
      <c r="B28625" s="318">
        <v>42762.387999999999</v>
      </c>
      <c r="C28625" s="318">
        <f t="shared" si="659"/>
        <v>0.22999999999592546</v>
      </c>
      <c r="D28625" s="419">
        <f t="shared" si="658"/>
        <v>0.11499999999796273</v>
      </c>
      <c r="H28625" s="406"/>
      <c r="J28625" s="82">
        <v>3</v>
      </c>
      <c r="K28625" s="320">
        <v>3</v>
      </c>
    </row>
    <row r="28626" spans="1:11" x14ac:dyDescent="0.3">
      <c r="A28626" s="341">
        <v>44226.128472222219</v>
      </c>
      <c r="B28626" s="318">
        <v>42762.612000000001</v>
      </c>
      <c r="C28626" s="318">
        <f t="shared" si="659"/>
        <v>0.22400000000197906</v>
      </c>
      <c r="D28626" s="419">
        <f t="shared" si="658"/>
        <v>0.11200000000098953</v>
      </c>
      <c r="H28626" s="406"/>
      <c r="J28626" s="82">
        <v>4</v>
      </c>
      <c r="K28626" s="321">
        <v>4</v>
      </c>
    </row>
    <row r="28627" spans="1:11" x14ac:dyDescent="0.3">
      <c r="A28627" s="341">
        <v>44226.170139062502</v>
      </c>
      <c r="B28627" s="318">
        <v>42762.84</v>
      </c>
      <c r="C28627" s="318">
        <f t="shared" si="659"/>
        <v>0.22799999999551801</v>
      </c>
      <c r="D28627" s="419">
        <f t="shared" si="658"/>
        <v>0.11399999999775901</v>
      </c>
      <c r="H28627" s="406"/>
      <c r="J28627" s="82">
        <v>5</v>
      </c>
      <c r="K28627" s="391">
        <v>1</v>
      </c>
    </row>
    <row r="28628" spans="1:11" x14ac:dyDescent="0.3">
      <c r="A28628" s="341">
        <v>44226.211805787039</v>
      </c>
      <c r="B28628" s="318">
        <v>42763.067999999999</v>
      </c>
      <c r="C28628" s="318">
        <f t="shared" si="659"/>
        <v>0.22800000000279397</v>
      </c>
      <c r="D28628" s="419">
        <f t="shared" si="658"/>
        <v>0.11400000000139698</v>
      </c>
      <c r="H28628" s="406"/>
      <c r="J28628" s="82">
        <v>6</v>
      </c>
      <c r="K28628" s="319">
        <v>2</v>
      </c>
    </row>
    <row r="28629" spans="1:11" x14ac:dyDescent="0.3">
      <c r="A28629" s="341">
        <v>44226.253472511577</v>
      </c>
      <c r="B28629" s="318">
        <v>42763.302000000003</v>
      </c>
      <c r="C28629" s="318">
        <f t="shared" si="659"/>
        <v>0.23400000000401633</v>
      </c>
      <c r="D28629" s="419">
        <f t="shared" si="658"/>
        <v>0.11700000000200816</v>
      </c>
      <c r="H28629" s="406"/>
      <c r="J28629" s="82">
        <v>7</v>
      </c>
      <c r="K28629" s="320">
        <v>3</v>
      </c>
    </row>
    <row r="28630" spans="1:11" x14ac:dyDescent="0.3">
      <c r="A28630" s="341">
        <v>44226.295139236114</v>
      </c>
      <c r="B28630" s="318">
        <v>42763.538</v>
      </c>
      <c r="C28630" s="318">
        <f t="shared" si="659"/>
        <v>0.23599999999714782</v>
      </c>
      <c r="D28630" s="419">
        <f t="shared" si="658"/>
        <v>0.11799999999857391</v>
      </c>
      <c r="H28630" s="406"/>
      <c r="J28630" s="82">
        <v>8</v>
      </c>
      <c r="K28630" s="321">
        <v>4</v>
      </c>
    </row>
    <row r="28631" spans="1:11" x14ac:dyDescent="0.3">
      <c r="A28631" s="341">
        <v>44226.336805960651</v>
      </c>
      <c r="B28631" s="318">
        <v>42763.760999999999</v>
      </c>
      <c r="C28631" s="318">
        <f t="shared" si="659"/>
        <v>0.22299999999813735</v>
      </c>
      <c r="D28631" s="419">
        <f t="shared" si="658"/>
        <v>0.11149999999906868</v>
      </c>
      <c r="H28631" s="406"/>
      <c r="J28631" s="82">
        <v>9</v>
      </c>
      <c r="K28631" s="391">
        <v>1</v>
      </c>
    </row>
    <row r="28632" spans="1:11" x14ac:dyDescent="0.3">
      <c r="A28632" s="341">
        <v>44226.378472685188</v>
      </c>
      <c r="B28632" s="318">
        <v>42763.987999999998</v>
      </c>
      <c r="C28632" s="318">
        <f t="shared" si="659"/>
        <v>0.22699999999895226</v>
      </c>
      <c r="D28632" s="419">
        <f t="shared" si="658"/>
        <v>0.11349999999947613</v>
      </c>
      <c r="H28632" s="406"/>
      <c r="J28632" s="82">
        <v>10</v>
      </c>
      <c r="K28632" s="319">
        <v>2</v>
      </c>
    </row>
    <row r="28633" spans="1:11" x14ac:dyDescent="0.3">
      <c r="A28633" s="341">
        <v>44226.420139409725</v>
      </c>
      <c r="B28633" s="318">
        <v>42764.224999999999</v>
      </c>
      <c r="C28633" s="318">
        <f t="shared" si="659"/>
        <v>0.23700000000098953</v>
      </c>
      <c r="D28633" s="419">
        <f t="shared" si="658"/>
        <v>0.11850000000049477</v>
      </c>
      <c r="H28633" s="406"/>
      <c r="J28633" s="82">
        <v>11</v>
      </c>
      <c r="K28633" s="320">
        <v>3</v>
      </c>
    </row>
    <row r="28634" spans="1:11" x14ac:dyDescent="0.3">
      <c r="A28634" s="341">
        <v>44226.461806134263</v>
      </c>
      <c r="B28634" s="318">
        <v>42764.457999999999</v>
      </c>
      <c r="C28634" s="318">
        <f t="shared" si="659"/>
        <v>0.23300000000017462</v>
      </c>
      <c r="D28634" s="419">
        <f t="shared" si="658"/>
        <v>0.11650000000008731</v>
      </c>
      <c r="H28634" s="406"/>
      <c r="J28634" s="82">
        <v>12</v>
      </c>
      <c r="K28634" s="321">
        <v>4</v>
      </c>
    </row>
    <row r="28635" spans="1:11" x14ac:dyDescent="0.3">
      <c r="A28635" s="341">
        <v>44226.5034728588</v>
      </c>
      <c r="B28635" s="318">
        <v>42764.678</v>
      </c>
      <c r="C28635" s="318">
        <f t="shared" si="659"/>
        <v>0.22000000000116415</v>
      </c>
      <c r="D28635" s="419">
        <f t="shared" si="658"/>
        <v>0.11000000000058208</v>
      </c>
      <c r="H28635" s="406"/>
      <c r="J28635" s="82">
        <v>13</v>
      </c>
      <c r="K28635" s="391">
        <v>1</v>
      </c>
    </row>
    <row r="28636" spans="1:11" x14ac:dyDescent="0.3">
      <c r="A28636" s="341">
        <v>44226.54513958333</v>
      </c>
      <c r="B28636" s="318">
        <v>42764.892</v>
      </c>
      <c r="C28636" s="318">
        <f t="shared" si="659"/>
        <v>0.21399999999994179</v>
      </c>
      <c r="D28636" s="419">
        <f t="shared" si="658"/>
        <v>0.1069999999999709</v>
      </c>
      <c r="H28636" s="406"/>
      <c r="J28636" s="82">
        <v>14</v>
      </c>
      <c r="K28636" s="319">
        <v>2</v>
      </c>
    </row>
    <row r="28637" spans="1:11" x14ac:dyDescent="0.3">
      <c r="A28637" s="341">
        <v>44226.586806307867</v>
      </c>
      <c r="B28637" s="318">
        <v>42765.127999999997</v>
      </c>
      <c r="C28637" s="318">
        <f t="shared" si="659"/>
        <v>0.23599999999714782</v>
      </c>
      <c r="D28637" s="419">
        <f t="shared" si="658"/>
        <v>0.11799999999857391</v>
      </c>
      <c r="H28637" s="406"/>
      <c r="J28637" s="82">
        <v>15</v>
      </c>
      <c r="K28637" s="320">
        <v>3</v>
      </c>
    </row>
    <row r="28638" spans="1:11" x14ac:dyDescent="0.3">
      <c r="A28638" s="341">
        <v>44226.628473032404</v>
      </c>
      <c r="B28638" s="318">
        <v>42765.357000000004</v>
      </c>
      <c r="C28638" s="318">
        <f t="shared" si="659"/>
        <v>0.22900000000663567</v>
      </c>
      <c r="D28638" s="419">
        <f t="shared" si="658"/>
        <v>0.11450000000331784</v>
      </c>
      <c r="H28638" s="406"/>
      <c r="J28638" s="82">
        <v>16</v>
      </c>
      <c r="K28638" s="321">
        <v>4</v>
      </c>
    </row>
    <row r="28639" spans="1:11" x14ac:dyDescent="0.3">
      <c r="A28639" s="341">
        <v>44226.670139756941</v>
      </c>
      <c r="B28639" s="318">
        <v>42765.578000000001</v>
      </c>
      <c r="C28639" s="318">
        <f t="shared" si="659"/>
        <v>0.2209999999977299</v>
      </c>
      <c r="D28639" s="419">
        <f t="shared" si="658"/>
        <v>0.11049999999886495</v>
      </c>
      <c r="H28639" s="406"/>
      <c r="J28639" s="82">
        <v>17</v>
      </c>
      <c r="K28639" s="391">
        <v>1</v>
      </c>
    </row>
    <row r="28640" spans="1:11" x14ac:dyDescent="0.3">
      <c r="A28640" s="341">
        <v>44226.711806481479</v>
      </c>
      <c r="B28640" s="318">
        <v>42765.788999999997</v>
      </c>
      <c r="C28640" s="318">
        <f t="shared" si="659"/>
        <v>0.21099999999569263</v>
      </c>
      <c r="D28640" s="419">
        <f t="shared" si="658"/>
        <v>0.10549999999784632</v>
      </c>
      <c r="H28640" s="406"/>
      <c r="J28640" s="82">
        <v>18</v>
      </c>
      <c r="K28640" s="319">
        <v>2</v>
      </c>
    </row>
    <row r="28641" spans="1:11" x14ac:dyDescent="0.3">
      <c r="A28641" s="341">
        <v>44226.753473206016</v>
      </c>
      <c r="B28641" s="318">
        <v>42766.021000000001</v>
      </c>
      <c r="C28641" s="318">
        <f t="shared" si="659"/>
        <v>0.23200000000360887</v>
      </c>
      <c r="D28641" s="419">
        <f t="shared" si="658"/>
        <v>0.11600000000180444</v>
      </c>
      <c r="H28641" s="406"/>
      <c r="J28641" s="82">
        <v>19</v>
      </c>
      <c r="K28641" s="320">
        <v>3</v>
      </c>
    </row>
    <row r="28642" spans="1:11" x14ac:dyDescent="0.3">
      <c r="A28642" s="341">
        <v>44226.795139930553</v>
      </c>
      <c r="B28642" s="318">
        <v>42766.250999999997</v>
      </c>
      <c r="C28642" s="318">
        <f t="shared" si="659"/>
        <v>0.22999999999592546</v>
      </c>
      <c r="D28642" s="419">
        <f t="shared" si="658"/>
        <v>0.11499999999796273</v>
      </c>
      <c r="H28642" s="406"/>
      <c r="J28642" s="82">
        <v>20</v>
      </c>
      <c r="K28642" s="321">
        <v>4</v>
      </c>
    </row>
    <row r="28643" spans="1:11" x14ac:dyDescent="0.3">
      <c r="A28643" s="341">
        <v>44226.83680665509</v>
      </c>
      <c r="B28643" s="318">
        <v>42766.468000000001</v>
      </c>
      <c r="C28643" s="318">
        <f t="shared" si="659"/>
        <v>0.21700000000419095</v>
      </c>
      <c r="D28643" s="419">
        <f t="shared" si="658"/>
        <v>0.10850000000209548</v>
      </c>
      <c r="H28643" s="406"/>
      <c r="J28643" s="82">
        <v>21</v>
      </c>
      <c r="K28643" s="391">
        <v>1</v>
      </c>
    </row>
    <row r="28644" spans="1:11" x14ac:dyDescent="0.3">
      <c r="A28644" s="341">
        <v>44226.878473379627</v>
      </c>
      <c r="B28644" s="318">
        <v>42766.678999999996</v>
      </c>
      <c r="C28644" s="318">
        <f t="shared" si="659"/>
        <v>0.21099999999569263</v>
      </c>
      <c r="D28644" s="419">
        <f t="shared" si="658"/>
        <v>0.10549999999784632</v>
      </c>
      <c r="H28644" s="406"/>
      <c r="J28644" s="82">
        <v>22</v>
      </c>
      <c r="K28644" s="319">
        <v>2</v>
      </c>
    </row>
    <row r="28645" spans="1:11" x14ac:dyDescent="0.3">
      <c r="A28645" s="341">
        <v>44226.920140104165</v>
      </c>
      <c r="B28645" s="318">
        <v>42766.904999999999</v>
      </c>
      <c r="C28645" s="318">
        <f t="shared" si="659"/>
        <v>0.22600000000238651</v>
      </c>
      <c r="D28645" s="419">
        <f t="shared" si="658"/>
        <v>0.11300000000119326</v>
      </c>
      <c r="H28645" s="406"/>
      <c r="J28645" s="82">
        <v>23</v>
      </c>
      <c r="K28645" s="320">
        <v>3</v>
      </c>
    </row>
    <row r="28646" spans="1:11" x14ac:dyDescent="0.3">
      <c r="A28646" s="341">
        <v>44226.961806828702</v>
      </c>
      <c r="B28646" s="318">
        <v>42767.137000000002</v>
      </c>
      <c r="C28646" s="318">
        <f t="shared" si="659"/>
        <v>0.23200000000360887</v>
      </c>
      <c r="D28646" s="419">
        <f t="shared" si="658"/>
        <v>0.11600000000180444</v>
      </c>
      <c r="E28646" s="336">
        <f>SUM(C28623:C28646)*7.4805194805</f>
        <v>40.64914285704527</v>
      </c>
      <c r="F28646" s="324">
        <f>AVERAGE(D28623:D28646)</f>
        <v>0.11320833333335638</v>
      </c>
      <c r="G28646" s="324">
        <f>_xlfn.STDEV.S(D28623:D28646)</f>
        <v>3.7732371835637623E-3</v>
      </c>
      <c r="H28646" s="406"/>
      <c r="J28646" s="82">
        <v>24</v>
      </c>
      <c r="K28646" s="321">
        <v>4</v>
      </c>
    </row>
    <row r="28647" spans="1:11" x14ac:dyDescent="0.3">
      <c r="A28647" s="341">
        <v>44227.003473553239</v>
      </c>
      <c r="B28647" s="318">
        <v>42767.360999999997</v>
      </c>
      <c r="C28647" s="318">
        <f t="shared" si="659"/>
        <v>0.2239999999947031</v>
      </c>
      <c r="D28647" s="419">
        <f t="shared" si="658"/>
        <v>0.11199999999735155</v>
      </c>
      <c r="H28647" s="406"/>
      <c r="J28647" s="82">
        <v>25</v>
      </c>
      <c r="K28647" s="391">
        <v>1</v>
      </c>
    </row>
    <row r="28648" spans="1:11" x14ac:dyDescent="0.3">
      <c r="A28648" s="341">
        <v>44227.045140277776</v>
      </c>
      <c r="B28648" s="318">
        <v>42767.58</v>
      </c>
      <c r="C28648" s="318">
        <f t="shared" si="659"/>
        <v>0.21900000000459841</v>
      </c>
      <c r="D28648" s="419">
        <f t="shared" si="658"/>
        <v>0.1095000000022992</v>
      </c>
      <c r="H28648" s="406"/>
      <c r="J28648" s="82">
        <v>26</v>
      </c>
      <c r="K28648" s="319">
        <v>2</v>
      </c>
    </row>
    <row r="28649" spans="1:11" x14ac:dyDescent="0.3">
      <c r="A28649" s="341">
        <v>44227.086807002313</v>
      </c>
      <c r="B28649" s="318">
        <v>42767.803999999996</v>
      </c>
      <c r="C28649" s="318">
        <f t="shared" si="659"/>
        <v>0.2239999999947031</v>
      </c>
      <c r="D28649" s="419">
        <f t="shared" si="658"/>
        <v>0.11199999999735155</v>
      </c>
      <c r="H28649" s="406"/>
      <c r="J28649" s="82">
        <v>27</v>
      </c>
      <c r="K28649" s="320">
        <v>3</v>
      </c>
    </row>
    <row r="28650" spans="1:11" x14ac:dyDescent="0.3">
      <c r="A28650" s="341">
        <v>44227.128473726851</v>
      </c>
      <c r="B28650" s="318">
        <v>42768.033000000003</v>
      </c>
      <c r="C28650" s="318">
        <f t="shared" si="659"/>
        <v>0.22900000000663567</v>
      </c>
      <c r="D28650" s="419">
        <f t="shared" si="658"/>
        <v>0.11450000000331784</v>
      </c>
      <c r="H28650" s="406"/>
      <c r="J28650" s="82">
        <v>28</v>
      </c>
      <c r="K28650" s="321">
        <v>4</v>
      </c>
    </row>
    <row r="28651" spans="1:11" x14ac:dyDescent="0.3">
      <c r="A28651" s="341">
        <v>44227.170140451388</v>
      </c>
      <c r="B28651" s="318">
        <v>42768.267999999996</v>
      </c>
      <c r="C28651" s="318">
        <f t="shared" si="659"/>
        <v>0.23499999999330612</v>
      </c>
      <c r="D28651" s="419">
        <f t="shared" si="658"/>
        <v>0.11749999999665306</v>
      </c>
      <c r="H28651" s="406"/>
      <c r="J28651" s="82">
        <v>29</v>
      </c>
      <c r="K28651" s="391">
        <v>1</v>
      </c>
    </row>
    <row r="28652" spans="1:11" x14ac:dyDescent="0.3">
      <c r="A28652" s="341">
        <v>44227.211807175925</v>
      </c>
      <c r="B28652" s="318">
        <v>42768.495999999999</v>
      </c>
      <c r="C28652" s="318">
        <f t="shared" si="659"/>
        <v>0.22800000000279397</v>
      </c>
      <c r="D28652" s="419">
        <f t="shared" si="658"/>
        <v>0.11400000000139698</v>
      </c>
      <c r="H28652" s="406"/>
      <c r="J28652" s="82">
        <v>30</v>
      </c>
      <c r="K28652" s="319">
        <v>2</v>
      </c>
    </row>
    <row r="28653" spans="1:11" x14ac:dyDescent="0.3">
      <c r="A28653" s="341">
        <v>44227.253473900462</v>
      </c>
      <c r="B28653" s="318">
        <v>42768.722999999998</v>
      </c>
      <c r="C28653" s="318">
        <f t="shared" si="659"/>
        <v>0.22699999999895226</v>
      </c>
      <c r="D28653" s="419">
        <f t="shared" si="658"/>
        <v>0.11349999999947613</v>
      </c>
      <c r="H28653" s="406"/>
      <c r="J28653" s="82">
        <v>31</v>
      </c>
      <c r="K28653" s="320">
        <v>3</v>
      </c>
    </row>
    <row r="28654" spans="1:11" x14ac:dyDescent="0.3">
      <c r="A28654" s="341">
        <v>44227.295140624999</v>
      </c>
      <c r="B28654" s="318">
        <v>42768.959000000003</v>
      </c>
      <c r="C28654" s="318">
        <f t="shared" si="659"/>
        <v>0.23600000000442378</v>
      </c>
      <c r="D28654" s="419">
        <f t="shared" si="658"/>
        <v>0.11800000000221189</v>
      </c>
      <c r="H28654" s="406"/>
      <c r="J28654" s="82">
        <v>32</v>
      </c>
      <c r="K28654" s="321">
        <v>4</v>
      </c>
    </row>
    <row r="28655" spans="1:11" x14ac:dyDescent="0.3">
      <c r="A28655" s="341">
        <v>44227.336807349537</v>
      </c>
      <c r="B28655" s="318">
        <v>42769.194000000003</v>
      </c>
      <c r="C28655" s="318">
        <f t="shared" si="659"/>
        <v>0.23500000000058208</v>
      </c>
      <c r="D28655" s="419">
        <f t="shared" si="658"/>
        <v>0.11750000000029104</v>
      </c>
      <c r="H28655" s="406"/>
      <c r="J28655" s="82">
        <v>33</v>
      </c>
      <c r="K28655" s="391">
        <v>1</v>
      </c>
    </row>
    <row r="28656" spans="1:11" x14ac:dyDescent="0.3">
      <c r="A28656" s="341">
        <v>44227.378474074074</v>
      </c>
      <c r="B28656" s="318">
        <v>42769.419000000002</v>
      </c>
      <c r="C28656" s="318">
        <f t="shared" si="659"/>
        <v>0.22499999999854481</v>
      </c>
      <c r="D28656" s="419">
        <f t="shared" si="658"/>
        <v>0.1124999999992724</v>
      </c>
      <c r="H28656" s="406"/>
      <c r="J28656" s="82">
        <v>34</v>
      </c>
      <c r="K28656" s="319">
        <v>2</v>
      </c>
    </row>
    <row r="28657" spans="1:11" x14ac:dyDescent="0.3">
      <c r="A28657" s="341">
        <v>44227.420140798611</v>
      </c>
      <c r="B28657" s="318">
        <v>42769.637999999999</v>
      </c>
      <c r="C28657" s="318">
        <f t="shared" si="659"/>
        <v>0.21899999999732245</v>
      </c>
      <c r="D28657" s="419">
        <f t="shared" si="658"/>
        <v>0.10949999999866122</v>
      </c>
      <c r="H28657" s="406"/>
      <c r="J28657" s="82">
        <v>35</v>
      </c>
      <c r="K28657" s="320">
        <v>3</v>
      </c>
    </row>
    <row r="28658" spans="1:11" x14ac:dyDescent="0.3">
      <c r="A28658" s="341">
        <v>44227.461807523148</v>
      </c>
      <c r="B28658" s="318">
        <v>42769.858999999997</v>
      </c>
      <c r="C28658" s="318">
        <f t="shared" si="659"/>
        <v>0.2209999999977299</v>
      </c>
      <c r="D28658" s="419">
        <f t="shared" si="658"/>
        <v>0.11049999999886495</v>
      </c>
      <c r="H28658" s="406"/>
      <c r="J28658" s="82">
        <v>36</v>
      </c>
      <c r="K28658" s="321">
        <v>4</v>
      </c>
    </row>
    <row r="28659" spans="1:11" x14ac:dyDescent="0.3">
      <c r="A28659" s="341">
        <v>44227.503474247686</v>
      </c>
      <c r="B28659" s="318">
        <v>42770.088000000003</v>
      </c>
      <c r="C28659" s="318">
        <f t="shared" si="659"/>
        <v>0.22900000000663567</v>
      </c>
      <c r="D28659" s="419">
        <f t="shared" si="658"/>
        <v>0.11450000000331784</v>
      </c>
      <c r="H28659" s="406"/>
      <c r="J28659" s="82">
        <v>37</v>
      </c>
      <c r="K28659" s="391">
        <v>1</v>
      </c>
    </row>
    <row r="28660" spans="1:11" x14ac:dyDescent="0.3">
      <c r="A28660" s="341">
        <v>44227.545140972223</v>
      </c>
      <c r="B28660" s="318">
        <v>42770.311999999998</v>
      </c>
      <c r="C28660" s="318">
        <f t="shared" si="659"/>
        <v>0.2239999999947031</v>
      </c>
      <c r="D28660" s="419">
        <f t="shared" si="658"/>
        <v>0.11199999999735155</v>
      </c>
      <c r="H28660" s="406"/>
      <c r="J28660" s="82">
        <v>38</v>
      </c>
      <c r="K28660" s="319">
        <v>2</v>
      </c>
    </row>
    <row r="28661" spans="1:11" x14ac:dyDescent="0.3">
      <c r="A28661" s="341">
        <v>44227.58680769676</v>
      </c>
      <c r="B28661" s="318">
        <v>42770.538</v>
      </c>
      <c r="C28661" s="318">
        <f t="shared" si="659"/>
        <v>0.22600000000238651</v>
      </c>
      <c r="D28661" s="419">
        <f t="shared" si="658"/>
        <v>0.11300000000119326</v>
      </c>
      <c r="H28661" s="406"/>
      <c r="J28661" s="82">
        <v>39</v>
      </c>
      <c r="K28661" s="320">
        <v>3</v>
      </c>
    </row>
    <row r="28662" spans="1:11" x14ac:dyDescent="0.3">
      <c r="A28662" s="341">
        <v>44227.628474421297</v>
      </c>
      <c r="B28662" s="318">
        <v>42770.752</v>
      </c>
      <c r="C28662" s="318">
        <f t="shared" si="659"/>
        <v>0.21399999999994179</v>
      </c>
      <c r="D28662" s="419">
        <f t="shared" si="658"/>
        <v>0.1069999999999709</v>
      </c>
      <c r="H28662" s="406"/>
      <c r="J28662" s="82">
        <v>40</v>
      </c>
      <c r="K28662" s="321">
        <v>4</v>
      </c>
    </row>
    <row r="28663" spans="1:11" x14ac:dyDescent="0.3">
      <c r="A28663" s="341">
        <v>44227.670141145834</v>
      </c>
      <c r="B28663" s="318">
        <v>42770.982000000004</v>
      </c>
      <c r="C28663" s="318">
        <f t="shared" si="659"/>
        <v>0.23000000000320142</v>
      </c>
      <c r="D28663" s="419">
        <f t="shared" si="658"/>
        <v>0.11500000000160071</v>
      </c>
      <c r="H28663" s="406"/>
      <c r="J28663" s="82">
        <v>41</v>
      </c>
      <c r="K28663" s="391">
        <v>1</v>
      </c>
    </row>
    <row r="28664" spans="1:11" x14ac:dyDescent="0.3">
      <c r="A28664" s="341">
        <v>44227.711807870372</v>
      </c>
      <c r="B28664" s="318">
        <v>42771.207999999999</v>
      </c>
      <c r="C28664" s="318">
        <f t="shared" si="659"/>
        <v>0.22599999999511056</v>
      </c>
      <c r="D28664" s="419">
        <f t="shared" si="658"/>
        <v>0.11299999999755528</v>
      </c>
      <c r="H28664" s="406"/>
      <c r="J28664" s="82">
        <v>42</v>
      </c>
      <c r="K28664" s="319">
        <v>2</v>
      </c>
    </row>
    <row r="28665" spans="1:11" x14ac:dyDescent="0.3">
      <c r="A28665" s="341">
        <v>44227.753474594909</v>
      </c>
      <c r="B28665" s="318">
        <v>42771.428</v>
      </c>
      <c r="C28665" s="318">
        <f t="shared" si="659"/>
        <v>0.22000000000116415</v>
      </c>
      <c r="D28665" s="419">
        <f t="shared" si="658"/>
        <v>0.11000000000058208</v>
      </c>
      <c r="H28665" s="406"/>
      <c r="J28665" s="82">
        <v>43</v>
      </c>
      <c r="K28665" s="320">
        <v>3</v>
      </c>
    </row>
    <row r="28666" spans="1:11" x14ac:dyDescent="0.3">
      <c r="A28666" s="341">
        <v>44227.795141319446</v>
      </c>
      <c r="B28666" s="318">
        <v>42771.641000000003</v>
      </c>
      <c r="C28666" s="318">
        <f t="shared" si="659"/>
        <v>0.21300000000337604</v>
      </c>
      <c r="D28666" s="419">
        <f t="shared" si="658"/>
        <v>0.10650000000168802</v>
      </c>
      <c r="H28666" s="406"/>
      <c r="J28666" s="82">
        <v>44</v>
      </c>
      <c r="K28666" s="321">
        <v>4</v>
      </c>
    </row>
    <row r="28667" spans="1:11" x14ac:dyDescent="0.3">
      <c r="A28667" s="341">
        <v>44227.836808043983</v>
      </c>
      <c r="B28667" s="318">
        <v>42771.864000000001</v>
      </c>
      <c r="C28667" s="318">
        <f t="shared" si="659"/>
        <v>0.22299999999813735</v>
      </c>
      <c r="D28667" s="419">
        <f t="shared" si="658"/>
        <v>0.11149999999906868</v>
      </c>
      <c r="H28667" s="406"/>
      <c r="J28667" s="82">
        <v>45</v>
      </c>
      <c r="K28667" s="391">
        <v>1</v>
      </c>
    </row>
    <row r="28668" spans="1:11" x14ac:dyDescent="0.3">
      <c r="A28668" s="341">
        <v>44227.87847476852</v>
      </c>
      <c r="B28668" s="318">
        <v>42772.09</v>
      </c>
      <c r="C28668" s="318">
        <f t="shared" si="659"/>
        <v>0.22599999999511056</v>
      </c>
      <c r="D28668" s="419">
        <f t="shared" si="658"/>
        <v>0.11299999999755528</v>
      </c>
      <c r="H28668" s="406"/>
      <c r="J28668" s="82">
        <v>46</v>
      </c>
      <c r="K28668" s="319">
        <v>2</v>
      </c>
    </row>
    <row r="28669" spans="1:11" x14ac:dyDescent="0.3">
      <c r="A28669" s="341">
        <v>44227.920141493058</v>
      </c>
      <c r="B28669" s="318">
        <v>42772.313000000002</v>
      </c>
      <c r="C28669" s="318">
        <f t="shared" si="659"/>
        <v>0.22300000000541331</v>
      </c>
      <c r="D28669" s="419">
        <f t="shared" si="658"/>
        <v>0.11150000000270666</v>
      </c>
      <c r="H28669" s="406"/>
      <c r="J28669" s="82">
        <v>47</v>
      </c>
      <c r="K28669" s="320">
        <v>3</v>
      </c>
    </row>
    <row r="28670" spans="1:11" x14ac:dyDescent="0.3">
      <c r="A28670" s="341">
        <v>44227.961808217595</v>
      </c>
      <c r="B28670" s="318">
        <v>42772.536999999997</v>
      </c>
      <c r="C28670" s="318">
        <f t="shared" si="659"/>
        <v>0.2239999999947031</v>
      </c>
      <c r="D28670" s="419">
        <f t="shared" si="658"/>
        <v>0.11199999999735155</v>
      </c>
      <c r="E28670" s="336">
        <f>SUM(C28647:C28670)*7.4805194805</f>
        <v>40.394805194656456</v>
      </c>
      <c r="F28670" s="324">
        <f>AVERAGE(D28647:D28670)</f>
        <v>0.11249999999987874</v>
      </c>
      <c r="G28670" s="324">
        <f>_xlfn.STDEV.S(D28647:D28670)</f>
        <v>2.9192017968790217E-3</v>
      </c>
      <c r="H28670" s="404"/>
      <c r="I28670" s="344">
        <f>AVERAGE(D28503:D28670)</f>
        <v>0.11326347305387566</v>
      </c>
      <c r="J28670" s="82">
        <v>48</v>
      </c>
      <c r="K28670" s="321">
        <v>4</v>
      </c>
    </row>
    <row r="28671" spans="1:11" x14ac:dyDescent="0.3">
      <c r="A28671" s="341">
        <v>44228.003474942132</v>
      </c>
      <c r="B28671" s="318">
        <v>42772.756999999998</v>
      </c>
      <c r="C28671" s="318">
        <f t="shared" si="659"/>
        <v>0.22000000000116415</v>
      </c>
      <c r="D28671" s="419">
        <f t="shared" si="658"/>
        <v>0.11000000000058208</v>
      </c>
      <c r="H28671" s="406"/>
      <c r="J28671" s="82">
        <v>49</v>
      </c>
      <c r="K28671" s="391">
        <v>1</v>
      </c>
    </row>
    <row r="28672" spans="1:11" x14ac:dyDescent="0.3">
      <c r="A28672" s="341">
        <v>44228.045141666669</v>
      </c>
      <c r="B28672" s="318">
        <v>42772.978000000003</v>
      </c>
      <c r="C28672" s="318">
        <f t="shared" si="659"/>
        <v>0.22100000000500586</v>
      </c>
      <c r="D28672" s="419">
        <f t="shared" si="658"/>
        <v>0.11050000000250293</v>
      </c>
      <c r="H28672" s="406"/>
      <c r="J28672" s="82">
        <v>50</v>
      </c>
      <c r="K28672" s="319">
        <v>2</v>
      </c>
    </row>
    <row r="28673" spans="1:11" x14ac:dyDescent="0.3">
      <c r="A28673" s="341">
        <v>44228.086808391206</v>
      </c>
      <c r="B28673" s="318">
        <v>42773.211000000003</v>
      </c>
      <c r="C28673" s="318">
        <f t="shared" si="659"/>
        <v>0.23300000000017462</v>
      </c>
      <c r="D28673" s="419">
        <f t="shared" si="658"/>
        <v>0.11650000000008731</v>
      </c>
      <c r="H28673" s="406"/>
      <c r="J28673" s="82">
        <v>51</v>
      </c>
      <c r="K28673" s="320">
        <v>3</v>
      </c>
    </row>
    <row r="28674" spans="1:11" x14ac:dyDescent="0.3">
      <c r="A28674" s="341">
        <v>44228.128475115744</v>
      </c>
      <c r="B28674" s="318">
        <v>42773.442000000003</v>
      </c>
      <c r="C28674" s="318">
        <f t="shared" si="659"/>
        <v>0.23099999999976717</v>
      </c>
      <c r="D28674" s="419">
        <f t="shared" si="658"/>
        <v>0.11549999999988358</v>
      </c>
      <c r="H28674" s="406"/>
      <c r="J28674" s="82">
        <v>52</v>
      </c>
      <c r="K28674" s="321">
        <v>4</v>
      </c>
    </row>
    <row r="28675" spans="1:11" x14ac:dyDescent="0.3">
      <c r="A28675" s="341">
        <v>44228.170141840281</v>
      </c>
      <c r="B28675" s="318">
        <v>42773.667999999998</v>
      </c>
      <c r="C28675" s="318">
        <f t="shared" si="659"/>
        <v>0.22599999999511056</v>
      </c>
      <c r="D28675" s="419">
        <f t="shared" si="658"/>
        <v>0.11299999999755528</v>
      </c>
      <c r="H28675" s="406"/>
      <c r="J28675" s="82">
        <v>53</v>
      </c>
      <c r="K28675" s="391">
        <v>1</v>
      </c>
    </row>
    <row r="28676" spans="1:11" x14ac:dyDescent="0.3">
      <c r="A28676" s="341">
        <v>44228.211808564818</v>
      </c>
      <c r="B28676" s="318">
        <v>42773.89</v>
      </c>
      <c r="C28676" s="318">
        <f t="shared" si="659"/>
        <v>0.22200000000157161</v>
      </c>
      <c r="D28676" s="419">
        <f t="shared" si="658"/>
        <v>0.1110000000007858</v>
      </c>
      <c r="H28676" s="406"/>
      <c r="J28676" s="82">
        <v>54</v>
      </c>
      <c r="K28676" s="319">
        <v>2</v>
      </c>
    </row>
    <row r="28677" spans="1:11" x14ac:dyDescent="0.3">
      <c r="A28677" s="341">
        <v>44228.253475289355</v>
      </c>
      <c r="B28677" s="318">
        <v>42774.127999999997</v>
      </c>
      <c r="C28677" s="318">
        <f t="shared" si="659"/>
        <v>0.23799999999755528</v>
      </c>
      <c r="D28677" s="419">
        <f t="shared" si="658"/>
        <v>0.11899999999877764</v>
      </c>
      <c r="H28677" s="406"/>
      <c r="J28677" s="82">
        <v>55</v>
      </c>
      <c r="K28677" s="320">
        <v>3</v>
      </c>
    </row>
    <row r="28678" spans="1:11" x14ac:dyDescent="0.3">
      <c r="A28678" s="341">
        <v>44228.295142013892</v>
      </c>
      <c r="B28678" s="318">
        <v>42774.36</v>
      </c>
      <c r="C28678" s="318">
        <f t="shared" si="659"/>
        <v>0.23200000000360887</v>
      </c>
      <c r="D28678" s="419">
        <f t="shared" si="658"/>
        <v>0.11600000000180444</v>
      </c>
      <c r="H28678" s="406"/>
      <c r="J28678" s="82">
        <v>56</v>
      </c>
      <c r="K28678" s="321">
        <v>4</v>
      </c>
    </row>
    <row r="28679" spans="1:11" x14ac:dyDescent="0.3">
      <c r="A28679" s="341">
        <v>44228.336808738422</v>
      </c>
      <c r="B28679" s="318">
        <v>42774.591999999997</v>
      </c>
      <c r="C28679" s="318">
        <f t="shared" si="659"/>
        <v>0.23199999999633292</v>
      </c>
      <c r="D28679" s="419">
        <f t="shared" si="658"/>
        <v>0.11599999999816646</v>
      </c>
      <c r="H28679" s="406"/>
      <c r="J28679" s="82">
        <v>57</v>
      </c>
      <c r="K28679" s="391">
        <v>1</v>
      </c>
    </row>
    <row r="28680" spans="1:11" x14ac:dyDescent="0.3">
      <c r="A28680" s="341">
        <v>44228.37847546296</v>
      </c>
      <c r="B28680" s="318">
        <v>42774.811999999998</v>
      </c>
      <c r="C28680" s="318">
        <f t="shared" si="659"/>
        <v>0.22000000000116415</v>
      </c>
      <c r="D28680" s="419">
        <f t="shared" si="658"/>
        <v>0.11000000000058208</v>
      </c>
      <c r="H28680" s="406"/>
      <c r="J28680" s="82">
        <v>58</v>
      </c>
      <c r="K28680" s="319">
        <v>2</v>
      </c>
    </row>
    <row r="28681" spans="1:11" x14ac:dyDescent="0.3">
      <c r="A28681" s="341">
        <v>44228.420142187497</v>
      </c>
      <c r="B28681" s="318">
        <v>42775.048000000003</v>
      </c>
      <c r="C28681" s="318">
        <f t="shared" si="659"/>
        <v>0.23600000000442378</v>
      </c>
      <c r="D28681" s="419">
        <f t="shared" si="658"/>
        <v>0.11800000000221189</v>
      </c>
      <c r="H28681" s="406"/>
      <c r="J28681" s="82">
        <v>59</v>
      </c>
      <c r="K28681" s="320">
        <v>3</v>
      </c>
    </row>
    <row r="28682" spans="1:11" x14ac:dyDescent="0.3">
      <c r="A28682" s="341">
        <v>44228.461808912034</v>
      </c>
      <c r="B28682" s="318">
        <v>42775.281999999999</v>
      </c>
      <c r="C28682" s="318">
        <f t="shared" si="659"/>
        <v>0.23399999999674037</v>
      </c>
      <c r="D28682" s="419">
        <f t="shared" si="658"/>
        <v>0.11699999999837019</v>
      </c>
      <c r="H28682" s="406"/>
      <c r="J28682" s="82">
        <v>60</v>
      </c>
      <c r="K28682" s="321">
        <v>4</v>
      </c>
    </row>
    <row r="28683" spans="1:11" x14ac:dyDescent="0.3">
      <c r="A28683" s="341">
        <v>44228.503475636571</v>
      </c>
      <c r="B28683" s="318">
        <v>42775.512000000002</v>
      </c>
      <c r="C28683" s="318">
        <f t="shared" si="659"/>
        <v>0.23000000000320142</v>
      </c>
      <c r="D28683" s="419">
        <f t="shared" si="658"/>
        <v>0.11500000000160071</v>
      </c>
      <c r="H28683" s="406"/>
      <c r="J28683" s="82">
        <v>61</v>
      </c>
      <c r="K28683" s="391">
        <v>1</v>
      </c>
    </row>
    <row r="28684" spans="1:11" x14ac:dyDescent="0.3">
      <c r="A28684" s="341">
        <v>44228.545142361108</v>
      </c>
      <c r="B28684" s="318">
        <v>42775.728000000003</v>
      </c>
      <c r="C28684" s="318">
        <f t="shared" si="659"/>
        <v>0.21600000000034925</v>
      </c>
      <c r="D28684" s="419">
        <f t="shared" si="658"/>
        <v>0.10800000000017462</v>
      </c>
      <c r="H28684" s="406"/>
      <c r="J28684" s="82">
        <v>62</v>
      </c>
      <c r="K28684" s="319">
        <v>2</v>
      </c>
    </row>
    <row r="28685" spans="1:11" x14ac:dyDescent="0.3">
      <c r="A28685" s="341">
        <v>44228.586809085646</v>
      </c>
      <c r="B28685" s="355">
        <v>42775.989000000001</v>
      </c>
      <c r="C28685" s="318">
        <f t="shared" si="659"/>
        <v>0.26099999999860302</v>
      </c>
      <c r="D28685" s="419">
        <f t="shared" si="658"/>
        <v>0.13049999999930151</v>
      </c>
      <c r="H28685" s="406"/>
      <c r="J28685" s="82">
        <v>63</v>
      </c>
      <c r="K28685" s="320">
        <v>3</v>
      </c>
    </row>
    <row r="28686" spans="1:11" x14ac:dyDescent="0.3">
      <c r="A28686" s="341">
        <v>44228.628475810183</v>
      </c>
      <c r="B28686" s="318">
        <v>42776.224000000002</v>
      </c>
      <c r="C28686" s="318">
        <f t="shared" si="659"/>
        <v>0.23500000000058208</v>
      </c>
      <c r="D28686" s="419">
        <f t="shared" si="658"/>
        <v>0.11750000000029104</v>
      </c>
      <c r="H28686" s="406"/>
      <c r="J28686" s="82">
        <v>64</v>
      </c>
      <c r="K28686" s="321">
        <v>4</v>
      </c>
    </row>
    <row r="28687" spans="1:11" x14ac:dyDescent="0.3">
      <c r="A28687" s="341">
        <v>44228.67014253472</v>
      </c>
      <c r="B28687" s="318">
        <v>42776.453999999998</v>
      </c>
      <c r="C28687" s="318">
        <f t="shared" ref="C28687:C28711" si="660">B28687-B28686</f>
        <v>0.22999999999592546</v>
      </c>
      <c r="D28687" s="419">
        <f t="shared" si="658"/>
        <v>0.11499999999796273</v>
      </c>
      <c r="H28687" s="406"/>
      <c r="J28687" s="82">
        <v>65</v>
      </c>
      <c r="K28687" s="391">
        <v>1</v>
      </c>
    </row>
    <row r="28688" spans="1:11" x14ac:dyDescent="0.3">
      <c r="A28688" s="341">
        <v>44228.711809259257</v>
      </c>
      <c r="B28688" s="318">
        <v>42776.671999999999</v>
      </c>
      <c r="C28688" s="318">
        <f t="shared" si="660"/>
        <v>0.2180000000007567</v>
      </c>
      <c r="D28688" s="419">
        <f t="shared" si="658"/>
        <v>0.10900000000037835</v>
      </c>
      <c r="H28688" s="406"/>
      <c r="J28688" s="82">
        <v>66</v>
      </c>
      <c r="K28688" s="319">
        <v>2</v>
      </c>
    </row>
    <row r="28689" spans="1:11" x14ac:dyDescent="0.3">
      <c r="A28689" s="341">
        <v>44228.753475983794</v>
      </c>
      <c r="B28689" s="318">
        <v>42776.896999999997</v>
      </c>
      <c r="C28689" s="318">
        <f t="shared" si="660"/>
        <v>0.22499999999854481</v>
      </c>
      <c r="D28689" s="419">
        <f t="shared" si="658"/>
        <v>0.1124999999992724</v>
      </c>
      <c r="H28689" s="406"/>
      <c r="J28689" s="82">
        <v>67</v>
      </c>
      <c r="K28689" s="320">
        <v>3</v>
      </c>
    </row>
    <row r="28690" spans="1:11" x14ac:dyDescent="0.3">
      <c r="A28690" s="341">
        <v>44228.795142708332</v>
      </c>
      <c r="B28690" s="318">
        <v>42777.127999999997</v>
      </c>
      <c r="C28690" s="318">
        <f t="shared" si="660"/>
        <v>0.23099999999976717</v>
      </c>
      <c r="D28690" s="419">
        <f t="shared" si="658"/>
        <v>0.11549999999988358</v>
      </c>
      <c r="H28690" s="406"/>
      <c r="J28690" s="82">
        <v>68</v>
      </c>
      <c r="K28690" s="321">
        <v>4</v>
      </c>
    </row>
    <row r="28691" spans="1:11" x14ac:dyDescent="0.3">
      <c r="A28691" s="341">
        <v>44228.836809432869</v>
      </c>
      <c r="B28691" s="318">
        <v>42777.35</v>
      </c>
      <c r="C28691" s="318">
        <f t="shared" si="660"/>
        <v>0.22200000000157161</v>
      </c>
      <c r="D28691" s="419">
        <f t="shared" si="658"/>
        <v>0.1110000000007858</v>
      </c>
      <c r="H28691" s="406"/>
      <c r="J28691" s="82">
        <v>69</v>
      </c>
      <c r="K28691" s="391">
        <v>1</v>
      </c>
    </row>
    <row r="28692" spans="1:11" x14ac:dyDescent="0.3">
      <c r="A28692" s="341">
        <v>44228.878476157406</v>
      </c>
      <c r="B28692" s="318">
        <v>42777.56</v>
      </c>
      <c r="C28692" s="318">
        <f t="shared" si="660"/>
        <v>0.20999999999912689</v>
      </c>
      <c r="D28692" s="419">
        <f t="shared" si="658"/>
        <v>0.10499999999956344</v>
      </c>
      <c r="H28692" s="406"/>
      <c r="J28692" s="82">
        <v>70</v>
      </c>
      <c r="K28692" s="319">
        <v>2</v>
      </c>
    </row>
    <row r="28693" spans="1:11" x14ac:dyDescent="0.3">
      <c r="A28693" s="341">
        <v>44228.920142881943</v>
      </c>
      <c r="B28693" s="318">
        <v>42777.777999999998</v>
      </c>
      <c r="C28693" s="318">
        <f t="shared" si="660"/>
        <v>0.2180000000007567</v>
      </c>
      <c r="D28693" s="419">
        <f t="shared" si="658"/>
        <v>0.10900000000037835</v>
      </c>
      <c r="H28693" s="406"/>
      <c r="J28693" s="82">
        <v>71</v>
      </c>
      <c r="K28693" s="320">
        <v>3</v>
      </c>
    </row>
    <row r="28694" spans="1:11" x14ac:dyDescent="0.3">
      <c r="A28694" s="341">
        <v>44228.961809606481</v>
      </c>
      <c r="B28694" s="318">
        <v>42778.008000000002</v>
      </c>
      <c r="C28694" s="318">
        <f t="shared" si="660"/>
        <v>0.23000000000320142</v>
      </c>
      <c r="D28694" s="419">
        <f t="shared" si="658"/>
        <v>0.11500000000160071</v>
      </c>
      <c r="E28694" s="336">
        <f>SUM(C28671:C28694)*7.4805194805</f>
        <v>40.925922077852945</v>
      </c>
      <c r="F28694" s="324">
        <f>AVERAGE(D28671:D28694)</f>
        <v>0.11397916666677095</v>
      </c>
      <c r="G28694" s="324">
        <f>_xlfn.STDEV.S(D28671:D28694)</f>
        <v>5.0593846647637494E-3</v>
      </c>
      <c r="H28694" s="406"/>
      <c r="J28694" s="82">
        <v>72</v>
      </c>
      <c r="K28694" s="321">
        <v>4</v>
      </c>
    </row>
    <row r="28695" spans="1:11" x14ac:dyDescent="0.3">
      <c r="A28695" s="341">
        <v>44229.003476331018</v>
      </c>
      <c r="B28695" s="318">
        <v>42778.237999999998</v>
      </c>
      <c r="C28695" s="318">
        <f t="shared" si="660"/>
        <v>0.22999999999592546</v>
      </c>
      <c r="D28695" s="419">
        <f t="shared" si="658"/>
        <v>0.11499999999796273</v>
      </c>
      <c r="H28695" s="406"/>
      <c r="J28695" s="82">
        <v>73</v>
      </c>
      <c r="K28695" s="391">
        <v>1</v>
      </c>
    </row>
    <row r="28696" spans="1:11" x14ac:dyDescent="0.3">
      <c r="A28696" s="341">
        <v>44229.045143055555</v>
      </c>
      <c r="B28696" s="318">
        <v>42778.451000000001</v>
      </c>
      <c r="C28696" s="318">
        <f t="shared" si="660"/>
        <v>0.21300000000337604</v>
      </c>
      <c r="D28696" s="419">
        <f t="shared" si="658"/>
        <v>0.10650000000168802</v>
      </c>
      <c r="H28696" s="406"/>
      <c r="J28696" s="82">
        <v>74</v>
      </c>
      <c r="K28696" s="319">
        <v>2</v>
      </c>
    </row>
    <row r="28697" spans="1:11" x14ac:dyDescent="0.3">
      <c r="A28697" s="341">
        <v>44229.086809780092</v>
      </c>
      <c r="B28697" s="318">
        <v>42778.671999999999</v>
      </c>
      <c r="C28697" s="318">
        <f t="shared" si="660"/>
        <v>0.2209999999977299</v>
      </c>
      <c r="D28697" s="419">
        <f t="shared" si="658"/>
        <v>0.11049999999886495</v>
      </c>
      <c r="H28697" s="406"/>
      <c r="J28697" s="82">
        <v>75</v>
      </c>
      <c r="K28697" s="320">
        <v>3</v>
      </c>
    </row>
    <row r="28698" spans="1:11" x14ac:dyDescent="0.3">
      <c r="A28698" s="341">
        <v>44229.128476504629</v>
      </c>
      <c r="B28698" s="318">
        <v>42778.900999999998</v>
      </c>
      <c r="C28698" s="318">
        <f t="shared" si="660"/>
        <v>0.22899999999935972</v>
      </c>
      <c r="D28698" s="419">
        <f t="shared" si="658"/>
        <v>0.11449999999967986</v>
      </c>
      <c r="H28698" s="406"/>
      <c r="J28698" s="82">
        <v>76</v>
      </c>
      <c r="K28698" s="321">
        <v>4</v>
      </c>
    </row>
    <row r="28699" spans="1:11" x14ac:dyDescent="0.3">
      <c r="A28699" s="341">
        <v>44229.170143229167</v>
      </c>
      <c r="B28699" s="318">
        <v>42779.137000000002</v>
      </c>
      <c r="C28699" s="318">
        <f t="shared" si="660"/>
        <v>0.23600000000442378</v>
      </c>
      <c r="D28699" s="419">
        <f t="shared" si="658"/>
        <v>0.11800000000221189</v>
      </c>
      <c r="H28699" s="406"/>
      <c r="J28699" s="82">
        <v>77</v>
      </c>
      <c r="K28699" s="391">
        <v>1</v>
      </c>
    </row>
    <row r="28700" spans="1:11" x14ac:dyDescent="0.3">
      <c r="A28700" s="341">
        <v>44229.211809953704</v>
      </c>
      <c r="B28700" s="318">
        <v>42779.358999999997</v>
      </c>
      <c r="C28700" s="318">
        <f t="shared" si="660"/>
        <v>0.22199999999429565</v>
      </c>
      <c r="D28700" s="419">
        <f t="shared" si="658"/>
        <v>0.11099999999714782</v>
      </c>
      <c r="H28700" s="406"/>
      <c r="J28700" s="82">
        <v>78</v>
      </c>
      <c r="K28700" s="319">
        <v>2</v>
      </c>
    </row>
    <row r="28701" spans="1:11" x14ac:dyDescent="0.3">
      <c r="A28701" s="341">
        <v>44229.253476678241</v>
      </c>
      <c r="B28701" s="318">
        <v>42779.59</v>
      </c>
      <c r="C28701" s="318">
        <f t="shared" si="660"/>
        <v>0.23099999999976717</v>
      </c>
      <c r="D28701" s="419">
        <f t="shared" si="658"/>
        <v>0.11549999999988358</v>
      </c>
      <c r="H28701" s="406"/>
      <c r="J28701" s="82">
        <v>79</v>
      </c>
      <c r="K28701" s="320">
        <v>3</v>
      </c>
    </row>
    <row r="28702" spans="1:11" x14ac:dyDescent="0.3">
      <c r="A28702" s="341">
        <v>44229.295143402778</v>
      </c>
      <c r="B28702" s="318">
        <v>42779.819000000003</v>
      </c>
      <c r="C28702" s="318">
        <f t="shared" si="660"/>
        <v>0.22900000000663567</v>
      </c>
      <c r="D28702" s="419">
        <f t="shared" si="658"/>
        <v>0.11450000000331784</v>
      </c>
      <c r="H28702" s="406"/>
      <c r="J28702" s="82">
        <v>80</v>
      </c>
      <c r="K28702" s="321">
        <v>4</v>
      </c>
    </row>
    <row r="28703" spans="1:11" x14ac:dyDescent="0.3">
      <c r="A28703" s="341">
        <v>44229.336810127315</v>
      </c>
      <c r="B28703" s="318">
        <v>42780.05</v>
      </c>
      <c r="C28703" s="318">
        <f t="shared" si="660"/>
        <v>0.23099999999976717</v>
      </c>
      <c r="D28703" s="419">
        <f t="shared" si="658"/>
        <v>0.11549999999988358</v>
      </c>
      <c r="H28703" s="406"/>
      <c r="J28703" s="82">
        <v>81</v>
      </c>
      <c r="K28703" s="391">
        <v>1</v>
      </c>
    </row>
    <row r="28704" spans="1:11" x14ac:dyDescent="0.3">
      <c r="A28704" s="341">
        <v>44229.378476851853</v>
      </c>
      <c r="B28704" s="318">
        <v>42780.273999999998</v>
      </c>
      <c r="C28704" s="318">
        <f t="shared" si="660"/>
        <v>0.2239999999947031</v>
      </c>
      <c r="D28704" s="419">
        <f t="shared" si="658"/>
        <v>0.11199999999735155</v>
      </c>
      <c r="H28704" s="406"/>
      <c r="J28704" s="82">
        <v>82</v>
      </c>
      <c r="K28704" s="319">
        <v>2</v>
      </c>
    </row>
    <row r="28705" spans="1:12" x14ac:dyDescent="0.3">
      <c r="A28705" s="341">
        <v>44229.42014357639</v>
      </c>
      <c r="B28705" s="318">
        <v>42780.504999999997</v>
      </c>
      <c r="C28705" s="318">
        <f t="shared" si="660"/>
        <v>0.23099999999976717</v>
      </c>
      <c r="D28705" s="419">
        <f t="shared" si="658"/>
        <v>0.11549999999988358</v>
      </c>
      <c r="H28705" s="406"/>
      <c r="J28705" s="82">
        <v>83</v>
      </c>
      <c r="K28705" s="320">
        <v>3</v>
      </c>
    </row>
    <row r="28706" spans="1:12" x14ac:dyDescent="0.3">
      <c r="A28706" s="341">
        <v>44229.461810300927</v>
      </c>
      <c r="B28706" s="318">
        <v>42780.73</v>
      </c>
      <c r="C28706" s="318">
        <f t="shared" si="660"/>
        <v>0.22500000000582077</v>
      </c>
      <c r="D28706" s="419">
        <f t="shared" si="658"/>
        <v>0.11250000000291038</v>
      </c>
      <c r="H28706" s="406"/>
      <c r="J28706" s="82">
        <v>84</v>
      </c>
      <c r="K28706" s="321">
        <v>4</v>
      </c>
    </row>
    <row r="28707" spans="1:12" x14ac:dyDescent="0.3">
      <c r="A28707" s="341">
        <v>44229.503477025464</v>
      </c>
      <c r="B28707" s="318">
        <v>42780.957999999999</v>
      </c>
      <c r="C28707" s="318">
        <f t="shared" si="660"/>
        <v>0.22799999999551801</v>
      </c>
      <c r="D28707" s="419">
        <f t="shared" si="658"/>
        <v>0.11399999999775901</v>
      </c>
      <c r="H28707" s="406"/>
      <c r="J28707" s="82">
        <v>85</v>
      </c>
      <c r="K28707" s="391">
        <v>1</v>
      </c>
    </row>
    <row r="28708" spans="1:12" x14ac:dyDescent="0.3">
      <c r="A28708" s="341">
        <v>44229.545143750001</v>
      </c>
      <c r="B28708" s="318">
        <v>42781.184999999998</v>
      </c>
      <c r="C28708" s="318">
        <f t="shared" si="660"/>
        <v>0.22699999999895226</v>
      </c>
      <c r="D28708" s="419">
        <f t="shared" si="658"/>
        <v>0.11349999999947613</v>
      </c>
      <c r="H28708" s="406"/>
      <c r="J28708" s="82">
        <v>86</v>
      </c>
      <c r="K28708" s="319">
        <v>2</v>
      </c>
    </row>
    <row r="28709" spans="1:12" x14ac:dyDescent="0.3">
      <c r="A28709" s="341">
        <v>44229.586810474539</v>
      </c>
      <c r="B28709" s="318">
        <v>42781.413</v>
      </c>
      <c r="C28709" s="318">
        <f t="shared" si="660"/>
        <v>0.22800000000279397</v>
      </c>
      <c r="D28709" s="419">
        <f t="shared" si="658"/>
        <v>0.11400000000139698</v>
      </c>
      <c r="H28709" s="406"/>
      <c r="J28709" s="82">
        <v>87</v>
      </c>
      <c r="K28709" s="320">
        <v>3</v>
      </c>
    </row>
    <row r="28710" spans="1:12" x14ac:dyDescent="0.3">
      <c r="A28710" s="341">
        <v>44229.628477199076</v>
      </c>
      <c r="B28710" s="318">
        <v>42781.635000000002</v>
      </c>
      <c r="C28710" s="318">
        <f t="shared" si="660"/>
        <v>0.22200000000157161</v>
      </c>
      <c r="D28710" s="419">
        <f t="shared" si="658"/>
        <v>0.1110000000007858</v>
      </c>
      <c r="H28710" s="406"/>
      <c r="J28710" s="82">
        <v>88</v>
      </c>
      <c r="K28710" s="321">
        <v>4</v>
      </c>
    </row>
    <row r="28711" spans="1:12" x14ac:dyDescent="0.3">
      <c r="A28711" s="341">
        <v>44229.670143923613</v>
      </c>
      <c r="B28711" s="318">
        <v>42781.851999999999</v>
      </c>
      <c r="C28711" s="318">
        <f t="shared" si="660"/>
        <v>0.21699999999691499</v>
      </c>
      <c r="D28711" s="419">
        <f t="shared" si="658"/>
        <v>0.1084999999984575</v>
      </c>
      <c r="H28711" s="406"/>
      <c r="J28711" s="82">
        <v>89</v>
      </c>
      <c r="K28711" s="391">
        <v>1</v>
      </c>
    </row>
    <row r="28712" spans="1:12" x14ac:dyDescent="0.3">
      <c r="A28712" s="341">
        <v>44229.695833333331</v>
      </c>
      <c r="B28712" s="318">
        <v>42782.071000000004</v>
      </c>
      <c r="H28712" s="332"/>
      <c r="K28712" s="319"/>
      <c r="L28712" s="54" t="s">
        <v>428</v>
      </c>
    </row>
    <row r="28713" spans="1:12" x14ac:dyDescent="0.3">
      <c r="A28713" s="341">
        <v>44229.711111111108</v>
      </c>
      <c r="B28713" s="318">
        <v>42782.292000000001</v>
      </c>
      <c r="C28713" s="318">
        <f t="shared" ref="C28713:C28724" si="661">B28713-B28712</f>
        <v>0.2209999999977299</v>
      </c>
      <c r="D28713" s="419">
        <f t="shared" si="658"/>
        <v>0.11049999999886495</v>
      </c>
      <c r="H28713" s="406"/>
      <c r="J28713" s="82">
        <v>1</v>
      </c>
      <c r="K28713" s="319">
        <v>2</v>
      </c>
      <c r="L28713" s="54" t="s">
        <v>313</v>
      </c>
    </row>
    <row r="28714" spans="1:12" x14ac:dyDescent="0.3">
      <c r="A28714" s="341">
        <v>44229.75277777778</v>
      </c>
      <c r="B28714" s="318">
        <v>42782.514999999999</v>
      </c>
      <c r="C28714" s="318">
        <f t="shared" si="661"/>
        <v>0.22299999999813735</v>
      </c>
      <c r="D28714" s="419">
        <f t="shared" si="658"/>
        <v>0.11149999999906868</v>
      </c>
      <c r="H28714" s="406"/>
      <c r="J28714" s="82">
        <v>2</v>
      </c>
      <c r="K28714" s="320">
        <v>3</v>
      </c>
    </row>
    <row r="28715" spans="1:12" x14ac:dyDescent="0.3">
      <c r="A28715" s="341">
        <v>44229.794444444444</v>
      </c>
      <c r="B28715" s="318">
        <v>42782.728999999999</v>
      </c>
      <c r="C28715" s="318">
        <f t="shared" si="661"/>
        <v>0.21399999999994179</v>
      </c>
      <c r="D28715" s="419">
        <f t="shared" ref="D28715:D28748" si="662">C28715/2</f>
        <v>0.1069999999999709</v>
      </c>
      <c r="H28715" s="406"/>
      <c r="J28715" s="82">
        <v>3</v>
      </c>
      <c r="K28715" s="321">
        <v>4</v>
      </c>
    </row>
    <row r="28716" spans="1:12" x14ac:dyDescent="0.3">
      <c r="A28716" s="341">
        <v>44229.836111111108</v>
      </c>
      <c r="B28716" s="318">
        <v>42782.951999999997</v>
      </c>
      <c r="C28716" s="318">
        <f t="shared" si="661"/>
        <v>0.22299999999813735</v>
      </c>
      <c r="D28716" s="419">
        <f t="shared" si="662"/>
        <v>0.11149999999906868</v>
      </c>
      <c r="H28716" s="406"/>
      <c r="J28716" s="82">
        <v>4</v>
      </c>
      <c r="K28716" s="391">
        <v>1</v>
      </c>
    </row>
    <row r="28717" spans="1:12" x14ac:dyDescent="0.3">
      <c r="A28717" s="341">
        <v>44229.877777951391</v>
      </c>
      <c r="B28717" s="318">
        <v>42783.171999999999</v>
      </c>
      <c r="C28717" s="318">
        <f t="shared" si="661"/>
        <v>0.22000000000116415</v>
      </c>
      <c r="D28717" s="419">
        <f t="shared" si="662"/>
        <v>0.11000000000058208</v>
      </c>
      <c r="H28717" s="406"/>
      <c r="J28717" s="82">
        <v>5</v>
      </c>
      <c r="K28717" s="319">
        <v>2</v>
      </c>
    </row>
    <row r="28718" spans="1:12" x14ac:dyDescent="0.3">
      <c r="A28718" s="341">
        <v>44229.919444675928</v>
      </c>
      <c r="B28718" s="318">
        <v>42783.39</v>
      </c>
      <c r="C28718" s="318">
        <f t="shared" si="661"/>
        <v>0.2180000000007567</v>
      </c>
      <c r="D28718" s="419">
        <f t="shared" si="662"/>
        <v>0.10900000000037835</v>
      </c>
      <c r="H28718" s="406"/>
      <c r="J28718" s="82">
        <v>6</v>
      </c>
      <c r="K28718" s="320">
        <v>3</v>
      </c>
    </row>
    <row r="28719" spans="1:12" x14ac:dyDescent="0.3">
      <c r="A28719" s="341">
        <v>44229.961111400466</v>
      </c>
      <c r="B28719" s="318">
        <v>42783.608</v>
      </c>
      <c r="C28719" s="318">
        <f t="shared" si="661"/>
        <v>0.2180000000007567</v>
      </c>
      <c r="D28719" s="419">
        <f t="shared" si="662"/>
        <v>0.10900000000037835</v>
      </c>
      <c r="E28719" s="336">
        <f>SUM(C28695:C28719)*7.4805194805</f>
        <v>40.252675324525214</v>
      </c>
      <c r="F28719" s="324">
        <f>AVERAGE(D28695:D28719)</f>
        <v>0.11210416666654055</v>
      </c>
      <c r="G28719" s="324">
        <f>_xlfn.STDEV.S(D28695:D28719)</f>
        <v>2.9561254265121446E-3</v>
      </c>
      <c r="H28719" s="406"/>
      <c r="J28719" s="82">
        <v>7</v>
      </c>
      <c r="K28719" s="321">
        <v>4</v>
      </c>
    </row>
    <row r="28720" spans="1:12" x14ac:dyDescent="0.3">
      <c r="A28720" s="341">
        <v>44230.002778125003</v>
      </c>
      <c r="B28720" s="318">
        <v>42783.828000000001</v>
      </c>
      <c r="C28720" s="318">
        <f t="shared" si="661"/>
        <v>0.22000000000116415</v>
      </c>
      <c r="D28720" s="419">
        <f t="shared" si="662"/>
        <v>0.11000000000058208</v>
      </c>
      <c r="H28720" s="406"/>
      <c r="J28720" s="82">
        <v>8</v>
      </c>
      <c r="K28720" s="391">
        <v>1</v>
      </c>
    </row>
    <row r="28721" spans="1:12" x14ac:dyDescent="0.3">
      <c r="A28721" s="341">
        <v>44230.04444484954</v>
      </c>
      <c r="B28721" s="318">
        <v>42784.048000000003</v>
      </c>
      <c r="C28721" s="318">
        <f t="shared" si="661"/>
        <v>0.22000000000116415</v>
      </c>
      <c r="D28721" s="419">
        <f t="shared" si="662"/>
        <v>0.11000000000058208</v>
      </c>
      <c r="H28721" s="406"/>
      <c r="J28721" s="82">
        <v>9</v>
      </c>
      <c r="K28721" s="319">
        <v>2</v>
      </c>
    </row>
    <row r="28722" spans="1:12" x14ac:dyDescent="0.3">
      <c r="A28722" s="341">
        <v>44230.086111574077</v>
      </c>
      <c r="B28722" s="318">
        <v>42784.277999999998</v>
      </c>
      <c r="C28722" s="318">
        <f t="shared" si="661"/>
        <v>0.22999999999592546</v>
      </c>
      <c r="D28722" s="419">
        <f t="shared" si="662"/>
        <v>0.11499999999796273</v>
      </c>
      <c r="H28722" s="406"/>
      <c r="J28722" s="82">
        <v>10</v>
      </c>
      <c r="K28722" s="320">
        <v>3</v>
      </c>
    </row>
    <row r="28723" spans="1:12" x14ac:dyDescent="0.3">
      <c r="A28723" s="341">
        <v>44230.127778298614</v>
      </c>
      <c r="B28723" s="318">
        <v>42784.506000000001</v>
      </c>
      <c r="C28723" s="318">
        <f t="shared" si="661"/>
        <v>0.22800000000279397</v>
      </c>
      <c r="D28723" s="419">
        <f t="shared" si="662"/>
        <v>0.11400000000139698</v>
      </c>
      <c r="H28723" s="406"/>
      <c r="J28723" s="82">
        <v>11</v>
      </c>
      <c r="K28723" s="321">
        <v>4</v>
      </c>
    </row>
    <row r="28724" spans="1:12" x14ac:dyDescent="0.3">
      <c r="A28724" s="341">
        <v>44230.169445023152</v>
      </c>
      <c r="B28724" s="318">
        <v>42784.728000000003</v>
      </c>
      <c r="C28724" s="318">
        <f t="shared" si="661"/>
        <v>0.22200000000157161</v>
      </c>
      <c r="D28724" s="419">
        <f t="shared" si="662"/>
        <v>0.1110000000007858</v>
      </c>
      <c r="H28724" s="406"/>
      <c r="J28724" s="82">
        <v>12</v>
      </c>
      <c r="K28724" s="391">
        <v>1</v>
      </c>
    </row>
    <row r="28725" spans="1:12" x14ac:dyDescent="0.3">
      <c r="A28725" s="341">
        <v>44230.211111747682</v>
      </c>
      <c r="B28725" s="318">
        <v>42784.728000000003</v>
      </c>
      <c r="C28725" s="318"/>
      <c r="D28725" s="419"/>
      <c r="H28725" s="406"/>
      <c r="J28725" s="82">
        <v>13</v>
      </c>
      <c r="K28725" s="319">
        <v>2</v>
      </c>
      <c r="L28725" s="54" t="s">
        <v>425</v>
      </c>
    </row>
    <row r="28726" spans="1:12" x14ac:dyDescent="0.3">
      <c r="A28726" s="341">
        <v>44230.252778472219</v>
      </c>
      <c r="B28726" s="318">
        <v>42784.957999999999</v>
      </c>
      <c r="C28726" s="318">
        <f>B28726-B28725</f>
        <v>0.22999999999592546</v>
      </c>
      <c r="D28726" s="419">
        <f t="shared" si="662"/>
        <v>0.11499999999796273</v>
      </c>
      <c r="H28726" s="406"/>
      <c r="J28726" s="82">
        <v>14</v>
      </c>
      <c r="K28726" s="320">
        <v>3</v>
      </c>
    </row>
    <row r="28727" spans="1:12" x14ac:dyDescent="0.3">
      <c r="A28727" s="341">
        <v>44230.294445196756</v>
      </c>
      <c r="B28727" s="318">
        <v>42785.192000000003</v>
      </c>
      <c r="C28727" s="318">
        <f>B28727-B28726</f>
        <v>0.23400000000401633</v>
      </c>
      <c r="D28727" s="419">
        <f t="shared" si="662"/>
        <v>0.11700000000200816</v>
      </c>
      <c r="H28727" s="406"/>
      <c r="J28727" s="82">
        <v>15</v>
      </c>
      <c r="K28727" s="321">
        <v>4</v>
      </c>
    </row>
    <row r="28728" spans="1:12" x14ac:dyDescent="0.3">
      <c r="A28728" s="341">
        <v>44230.336111921293</v>
      </c>
      <c r="B28728" s="318">
        <v>42785.425000000003</v>
      </c>
      <c r="C28728" s="318">
        <f>B28728-B28727</f>
        <v>0.23300000000017462</v>
      </c>
      <c r="D28728" s="419">
        <f t="shared" si="662"/>
        <v>0.11650000000008731</v>
      </c>
      <c r="H28728" s="406"/>
      <c r="J28728" s="82">
        <v>16</v>
      </c>
      <c r="K28728" s="391">
        <v>1</v>
      </c>
    </row>
    <row r="28729" spans="1:12" x14ac:dyDescent="0.3">
      <c r="A28729" s="341">
        <v>44230.37777864583</v>
      </c>
      <c r="B28729" s="318">
        <v>42785.425000000003</v>
      </c>
      <c r="C28729" s="318"/>
      <c r="D28729" s="419"/>
      <c r="H28729" s="406"/>
      <c r="J28729" s="82">
        <v>17</v>
      </c>
      <c r="K28729" s="319">
        <v>2</v>
      </c>
      <c r="L28729" s="54" t="s">
        <v>425</v>
      </c>
    </row>
    <row r="28730" spans="1:12" x14ac:dyDescent="0.3">
      <c r="A28730" s="341">
        <v>44230.419445370368</v>
      </c>
      <c r="B28730" s="318">
        <v>42785.65</v>
      </c>
      <c r="C28730" s="318">
        <f t="shared" ref="C28730:C28737" si="663">B28730-B28729</f>
        <v>0.22499999999854481</v>
      </c>
      <c r="D28730" s="419">
        <f t="shared" si="662"/>
        <v>0.1124999999992724</v>
      </c>
      <c r="H28730" s="406"/>
      <c r="J28730" s="82">
        <v>18</v>
      </c>
      <c r="K28730" s="320">
        <v>3</v>
      </c>
    </row>
    <row r="28731" spans="1:12" x14ac:dyDescent="0.3">
      <c r="A28731" s="341">
        <v>44230.461112094905</v>
      </c>
      <c r="B28731" s="318">
        <v>42785.872000000003</v>
      </c>
      <c r="C28731" s="318">
        <f t="shared" si="663"/>
        <v>0.22200000000157161</v>
      </c>
      <c r="D28731" s="419">
        <f t="shared" si="662"/>
        <v>0.1110000000007858</v>
      </c>
      <c r="H28731" s="406"/>
      <c r="J28731" s="82">
        <v>19</v>
      </c>
      <c r="K28731" s="321">
        <v>4</v>
      </c>
    </row>
    <row r="28732" spans="1:12" x14ac:dyDescent="0.3">
      <c r="A28732" s="341">
        <v>44230.502778819442</v>
      </c>
      <c r="B28732" s="318">
        <v>42786.107000000004</v>
      </c>
      <c r="C28732" s="318">
        <f t="shared" si="663"/>
        <v>0.23500000000058208</v>
      </c>
      <c r="D28732" s="419">
        <f t="shared" si="662"/>
        <v>0.11750000000029104</v>
      </c>
      <c r="H28732" s="406"/>
      <c r="J28732" s="82">
        <v>20</v>
      </c>
      <c r="K28732" s="391">
        <v>1</v>
      </c>
    </row>
    <row r="28733" spans="1:12" x14ac:dyDescent="0.3">
      <c r="A28733" s="341">
        <v>44230.544445543979</v>
      </c>
      <c r="B28733" s="318">
        <v>42786.33</v>
      </c>
      <c r="C28733" s="318">
        <f t="shared" si="663"/>
        <v>0.22299999999813735</v>
      </c>
      <c r="D28733" s="419">
        <f t="shared" si="662"/>
        <v>0.11149999999906868</v>
      </c>
      <c r="H28733" s="406"/>
      <c r="J28733" s="82">
        <v>21</v>
      </c>
      <c r="K28733" s="319">
        <v>2</v>
      </c>
    </row>
    <row r="28734" spans="1:12" x14ac:dyDescent="0.3">
      <c r="A28734" s="341">
        <v>44230.586112268516</v>
      </c>
      <c r="B28734" s="318">
        <v>42786.553</v>
      </c>
      <c r="C28734" s="318">
        <f t="shared" si="663"/>
        <v>0.22299999999813735</v>
      </c>
      <c r="D28734" s="419">
        <f t="shared" si="662"/>
        <v>0.11149999999906868</v>
      </c>
      <c r="H28734" s="406"/>
      <c r="J28734" s="82">
        <v>22</v>
      </c>
      <c r="K28734" s="320">
        <v>3</v>
      </c>
    </row>
    <row r="28735" spans="1:12" x14ac:dyDescent="0.3">
      <c r="A28735" s="341">
        <v>44230.627778993054</v>
      </c>
      <c r="B28735" s="318">
        <v>42786.77</v>
      </c>
      <c r="C28735" s="318">
        <f t="shared" si="663"/>
        <v>0.21699999999691499</v>
      </c>
      <c r="D28735" s="419">
        <f t="shared" si="662"/>
        <v>0.1084999999984575</v>
      </c>
      <c r="H28735" s="406"/>
      <c r="J28735" s="82">
        <v>23</v>
      </c>
      <c r="K28735" s="321">
        <v>4</v>
      </c>
    </row>
    <row r="28736" spans="1:12" x14ac:dyDescent="0.3">
      <c r="A28736" s="341">
        <v>44230.669445717591</v>
      </c>
      <c r="B28736" s="318">
        <v>42787</v>
      </c>
      <c r="C28736" s="318">
        <f t="shared" si="663"/>
        <v>0.23000000000320142</v>
      </c>
      <c r="D28736" s="419">
        <f t="shared" si="662"/>
        <v>0.11500000000160071</v>
      </c>
      <c r="H28736" s="406"/>
      <c r="J28736" s="82">
        <v>24</v>
      </c>
      <c r="K28736" s="391">
        <v>1</v>
      </c>
    </row>
    <row r="28737" spans="1:12" x14ac:dyDescent="0.3">
      <c r="A28737" s="341">
        <v>44230.711112442128</v>
      </c>
      <c r="B28737" s="318">
        <v>42787.228000000003</v>
      </c>
      <c r="C28737" s="318">
        <f t="shared" si="663"/>
        <v>0.22800000000279397</v>
      </c>
      <c r="D28737" s="419">
        <f t="shared" si="662"/>
        <v>0.11400000000139698</v>
      </c>
      <c r="H28737" s="406"/>
      <c r="J28737" s="82">
        <v>25</v>
      </c>
      <c r="K28737" s="319">
        <v>2</v>
      </c>
    </row>
    <row r="28738" spans="1:12" x14ac:dyDescent="0.3">
      <c r="A28738" s="341">
        <v>44230.752779166665</v>
      </c>
      <c r="C28738" s="318"/>
      <c r="D28738" s="419"/>
      <c r="H28738" s="406"/>
      <c r="J28738" s="82">
        <v>26</v>
      </c>
      <c r="K28738" s="320">
        <v>3</v>
      </c>
      <c r="L28738" s="54" t="s">
        <v>413</v>
      </c>
    </row>
    <row r="28739" spans="1:12" x14ac:dyDescent="0.3">
      <c r="A28739" s="341">
        <v>44230.794445891202</v>
      </c>
      <c r="B28739" s="318">
        <v>42787.66</v>
      </c>
      <c r="C28739" s="318"/>
      <c r="D28739" s="419"/>
      <c r="H28739" s="406"/>
      <c r="J28739" s="82">
        <v>27</v>
      </c>
      <c r="K28739" s="321">
        <v>4</v>
      </c>
    </row>
    <row r="28740" spans="1:12" x14ac:dyDescent="0.3">
      <c r="A28740" s="341">
        <v>44230.83611261574</v>
      </c>
      <c r="B28740" s="318">
        <v>42787.88</v>
      </c>
      <c r="C28740" s="318">
        <f>B28740-B28739</f>
        <v>0.2199999999938882</v>
      </c>
      <c r="D28740" s="419">
        <f t="shared" si="662"/>
        <v>0.1099999999969441</v>
      </c>
      <c r="H28740" s="406"/>
      <c r="J28740" s="82">
        <v>28</v>
      </c>
      <c r="K28740" s="391">
        <v>1</v>
      </c>
    </row>
    <row r="28741" spans="1:12" x14ac:dyDescent="0.3">
      <c r="A28741" s="341">
        <v>44230.877779340277</v>
      </c>
      <c r="B28741" s="318">
        <v>42788.1</v>
      </c>
      <c r="C28741" s="318">
        <f t="shared" ref="C28741:C28748" si="664">B28741-B28740</f>
        <v>0.22000000000116415</v>
      </c>
      <c r="D28741" s="419">
        <f t="shared" si="662"/>
        <v>0.11000000000058208</v>
      </c>
      <c r="H28741" s="406"/>
      <c r="J28741" s="82">
        <v>29</v>
      </c>
      <c r="K28741" s="319">
        <v>2</v>
      </c>
    </row>
    <row r="28742" spans="1:12" x14ac:dyDescent="0.3">
      <c r="A28742" s="341">
        <v>44230.919446064814</v>
      </c>
      <c r="B28742" s="318">
        <v>42788.319000000003</v>
      </c>
      <c r="C28742" s="318">
        <f t="shared" si="664"/>
        <v>0.21900000000459841</v>
      </c>
      <c r="D28742" s="419">
        <f t="shared" si="662"/>
        <v>0.1095000000022992</v>
      </c>
      <c r="H28742" s="406"/>
      <c r="J28742" s="82">
        <v>30</v>
      </c>
      <c r="K28742" s="320">
        <v>3</v>
      </c>
    </row>
    <row r="28743" spans="1:12" x14ac:dyDescent="0.3">
      <c r="A28743" s="341">
        <v>44230.961112789351</v>
      </c>
      <c r="B28743" s="318">
        <v>42788.54</v>
      </c>
      <c r="C28743" s="318">
        <f t="shared" si="664"/>
        <v>0.2209999999977299</v>
      </c>
      <c r="D28743" s="419">
        <f t="shared" si="662"/>
        <v>0.11049999999886495</v>
      </c>
      <c r="E28743" s="336">
        <f>SUM(C28720:C28743)*7.4805194805</f>
        <v>33.662337662249996</v>
      </c>
      <c r="F28743" s="324">
        <f>AVERAGE(D28720:D28743)</f>
        <v>0.1125</v>
      </c>
      <c r="G28743" s="324">
        <f>_xlfn.STDEV.S(D28720:D28743)</f>
        <v>2.7625312575163172E-3</v>
      </c>
      <c r="H28743" s="406"/>
      <c r="J28743" s="82">
        <v>31</v>
      </c>
      <c r="K28743" s="321">
        <v>4</v>
      </c>
    </row>
    <row r="28744" spans="1:12" x14ac:dyDescent="0.3">
      <c r="A28744" s="341">
        <v>44231.002779513889</v>
      </c>
      <c r="B28744" s="318">
        <v>42788.76</v>
      </c>
      <c r="C28744" s="318">
        <f t="shared" si="664"/>
        <v>0.22000000000116415</v>
      </c>
      <c r="D28744" s="419">
        <f t="shared" si="662"/>
        <v>0.11000000000058208</v>
      </c>
      <c r="H28744" s="406"/>
      <c r="J28744" s="82">
        <v>32</v>
      </c>
      <c r="K28744" s="391">
        <v>1</v>
      </c>
    </row>
    <row r="28745" spans="1:12" x14ac:dyDescent="0.3">
      <c r="A28745" s="341">
        <v>44231.044446238426</v>
      </c>
      <c r="B28745" s="318">
        <v>42788.98</v>
      </c>
      <c r="C28745" s="318">
        <f t="shared" si="664"/>
        <v>0.22000000000116415</v>
      </c>
      <c r="D28745" s="419">
        <f t="shared" si="662"/>
        <v>0.11000000000058208</v>
      </c>
      <c r="H28745" s="406"/>
      <c r="J28745" s="82">
        <v>33</v>
      </c>
      <c r="K28745" s="319">
        <v>2</v>
      </c>
    </row>
    <row r="28746" spans="1:12" x14ac:dyDescent="0.3">
      <c r="A28746" s="341">
        <v>44231.086112962963</v>
      </c>
      <c r="B28746" s="318">
        <v>42789.211000000003</v>
      </c>
      <c r="C28746" s="318">
        <f t="shared" si="664"/>
        <v>0.23099999999976717</v>
      </c>
      <c r="D28746" s="419">
        <f t="shared" si="662"/>
        <v>0.11549999999988358</v>
      </c>
      <c r="H28746" s="406"/>
      <c r="J28746" s="82">
        <v>34</v>
      </c>
      <c r="K28746" s="320">
        <v>3</v>
      </c>
    </row>
    <row r="28747" spans="1:12" x14ac:dyDescent="0.3">
      <c r="A28747" s="341">
        <v>44231.1277796875</v>
      </c>
      <c r="B28747" s="318">
        <v>42789.438000000002</v>
      </c>
      <c r="C28747" s="318">
        <f t="shared" si="664"/>
        <v>0.22699999999895226</v>
      </c>
      <c r="D28747" s="419">
        <f t="shared" si="662"/>
        <v>0.11349999999947613</v>
      </c>
      <c r="H28747" s="406"/>
      <c r="J28747" s="82">
        <v>35</v>
      </c>
      <c r="K28747" s="321">
        <v>4</v>
      </c>
    </row>
    <row r="28748" spans="1:12" x14ac:dyDescent="0.3">
      <c r="A28748" s="341">
        <v>44231.169446412037</v>
      </c>
      <c r="B28748" s="318">
        <v>42789.66</v>
      </c>
      <c r="C28748" s="318">
        <f t="shared" si="664"/>
        <v>0.22200000000157161</v>
      </c>
      <c r="D28748" s="419">
        <f t="shared" si="662"/>
        <v>0.1110000000007858</v>
      </c>
      <c r="H28748" s="406"/>
      <c r="J28748" s="82">
        <v>36</v>
      </c>
      <c r="K28748" s="391">
        <v>1</v>
      </c>
    </row>
    <row r="28749" spans="1:12" x14ac:dyDescent="0.3">
      <c r="A28749" s="341">
        <v>44231.211113136575</v>
      </c>
      <c r="B28749" s="318">
        <v>42789.66</v>
      </c>
      <c r="H28749" s="332"/>
      <c r="J28749" s="82">
        <v>37</v>
      </c>
      <c r="K28749" s="319">
        <v>2</v>
      </c>
      <c r="L28749" s="54" t="s">
        <v>425</v>
      </c>
    </row>
    <row r="28750" spans="1:12" x14ac:dyDescent="0.3">
      <c r="A28750" s="341">
        <v>44231.252779861112</v>
      </c>
      <c r="B28750" s="318">
        <v>42789.89</v>
      </c>
      <c r="C28750" s="318">
        <f>B28750-B28748</f>
        <v>0.22999999999592546</v>
      </c>
      <c r="D28750" s="419">
        <f t="shared" ref="D28750:D28813" si="665">C28750/2</f>
        <v>0.11499999999796273</v>
      </c>
      <c r="H28750" s="406"/>
      <c r="J28750" s="82">
        <v>38</v>
      </c>
      <c r="K28750" s="320">
        <v>3</v>
      </c>
    </row>
    <row r="28751" spans="1:12" x14ac:dyDescent="0.3">
      <c r="A28751" s="341">
        <v>44231.294446585649</v>
      </c>
      <c r="B28751" s="318">
        <v>42790.124000000003</v>
      </c>
      <c r="C28751" s="318">
        <f t="shared" ref="C28751:C28814" si="666">B28751-B28750</f>
        <v>0.23400000000401633</v>
      </c>
      <c r="D28751" s="419">
        <f t="shared" si="665"/>
        <v>0.11700000000200816</v>
      </c>
      <c r="H28751" s="406"/>
      <c r="J28751" s="82">
        <v>39</v>
      </c>
      <c r="K28751" s="321">
        <v>4</v>
      </c>
    </row>
    <row r="28752" spans="1:12" x14ac:dyDescent="0.3">
      <c r="A28752" s="341">
        <v>44231.336113310186</v>
      </c>
      <c r="B28752" s="318">
        <v>42790.36</v>
      </c>
      <c r="C28752" s="318">
        <f t="shared" si="666"/>
        <v>0.23599999999714782</v>
      </c>
      <c r="D28752" s="419">
        <f t="shared" si="665"/>
        <v>0.11799999999857391</v>
      </c>
      <c r="H28752" s="406"/>
      <c r="J28752" s="82">
        <v>40</v>
      </c>
      <c r="K28752" s="391">
        <v>1</v>
      </c>
    </row>
    <row r="28753" spans="1:11" x14ac:dyDescent="0.3">
      <c r="A28753" s="341">
        <v>44231.377780034723</v>
      </c>
      <c r="B28753" s="318">
        <v>42790.582000000002</v>
      </c>
      <c r="C28753" s="318">
        <f t="shared" si="666"/>
        <v>0.22200000000157161</v>
      </c>
      <c r="D28753" s="419">
        <f t="shared" si="665"/>
        <v>0.1110000000007858</v>
      </c>
      <c r="H28753" s="406"/>
      <c r="J28753" s="82">
        <v>41</v>
      </c>
      <c r="K28753" s="319">
        <v>2</v>
      </c>
    </row>
    <row r="28754" spans="1:11" x14ac:dyDescent="0.3">
      <c r="A28754" s="341">
        <v>44231.419446759261</v>
      </c>
      <c r="B28754" s="318">
        <v>42790.807000000001</v>
      </c>
      <c r="C28754" s="318">
        <f t="shared" si="666"/>
        <v>0.22499999999854481</v>
      </c>
      <c r="D28754" s="419">
        <f t="shared" si="665"/>
        <v>0.1124999999992724</v>
      </c>
      <c r="H28754" s="406"/>
      <c r="J28754" s="82">
        <v>42</v>
      </c>
      <c r="K28754" s="320">
        <v>3</v>
      </c>
    </row>
    <row r="28755" spans="1:11" x14ac:dyDescent="0.3">
      <c r="A28755" s="341">
        <v>44231.461113483798</v>
      </c>
      <c r="B28755" s="318">
        <v>42791.038</v>
      </c>
      <c r="C28755" s="318">
        <f t="shared" si="666"/>
        <v>0.23099999999976717</v>
      </c>
      <c r="D28755" s="419">
        <f t="shared" si="665"/>
        <v>0.11549999999988358</v>
      </c>
      <c r="H28755" s="406"/>
      <c r="J28755" s="82">
        <v>43</v>
      </c>
      <c r="K28755" s="321">
        <v>4</v>
      </c>
    </row>
    <row r="28756" spans="1:11" x14ac:dyDescent="0.3">
      <c r="A28756" s="341">
        <v>44231.502780208335</v>
      </c>
      <c r="B28756" s="318">
        <v>42791.27</v>
      </c>
      <c r="C28756" s="318">
        <f t="shared" si="666"/>
        <v>0.23199999999633292</v>
      </c>
      <c r="D28756" s="419">
        <f t="shared" si="665"/>
        <v>0.11599999999816646</v>
      </c>
      <c r="H28756" s="406"/>
      <c r="J28756" s="82">
        <v>44</v>
      </c>
      <c r="K28756" s="391">
        <v>1</v>
      </c>
    </row>
    <row r="28757" spans="1:11" x14ac:dyDescent="0.3">
      <c r="A28757" s="341">
        <v>44231.544446932872</v>
      </c>
      <c r="B28757" s="318">
        <v>42791.49</v>
      </c>
      <c r="C28757" s="318">
        <f t="shared" si="666"/>
        <v>0.22000000000116415</v>
      </c>
      <c r="D28757" s="419">
        <f t="shared" si="665"/>
        <v>0.11000000000058208</v>
      </c>
      <c r="H28757" s="406"/>
      <c r="J28757" s="82">
        <v>45</v>
      </c>
      <c r="K28757" s="319">
        <v>2</v>
      </c>
    </row>
    <row r="28758" spans="1:11" x14ac:dyDescent="0.3">
      <c r="A28758" s="341">
        <v>44231.586113657409</v>
      </c>
      <c r="B28758" s="318">
        <v>42791.709000000003</v>
      </c>
      <c r="C28758" s="318">
        <f t="shared" si="666"/>
        <v>0.21900000000459841</v>
      </c>
      <c r="D28758" s="419">
        <f t="shared" si="665"/>
        <v>0.1095000000022992</v>
      </c>
      <c r="H28758" s="406"/>
      <c r="J28758" s="82">
        <v>46</v>
      </c>
      <c r="K28758" s="320">
        <v>3</v>
      </c>
    </row>
    <row r="28759" spans="1:11" x14ac:dyDescent="0.3">
      <c r="A28759" s="341">
        <v>44231.627780381947</v>
      </c>
      <c r="B28759" s="318">
        <v>42791.938000000002</v>
      </c>
      <c r="C28759" s="318">
        <f t="shared" si="666"/>
        <v>0.22899999999935972</v>
      </c>
      <c r="D28759" s="419">
        <f t="shared" si="665"/>
        <v>0.11449999999967986</v>
      </c>
      <c r="H28759" s="406"/>
      <c r="J28759" s="82">
        <v>47</v>
      </c>
      <c r="K28759" s="321">
        <v>4</v>
      </c>
    </row>
    <row r="28760" spans="1:11" x14ac:dyDescent="0.3">
      <c r="A28760" s="341">
        <v>44231.669447106484</v>
      </c>
      <c r="B28760" s="318">
        <v>42792.171000000002</v>
      </c>
      <c r="C28760" s="318">
        <f t="shared" si="666"/>
        <v>0.23300000000017462</v>
      </c>
      <c r="D28760" s="419">
        <f t="shared" si="665"/>
        <v>0.11650000000008731</v>
      </c>
      <c r="H28760" s="406"/>
      <c r="J28760" s="82">
        <v>48</v>
      </c>
      <c r="K28760" s="391">
        <v>1</v>
      </c>
    </row>
    <row r="28761" spans="1:11" x14ac:dyDescent="0.3">
      <c r="A28761" s="341">
        <v>44231.711113831021</v>
      </c>
      <c r="B28761" s="318">
        <v>42792.387999999999</v>
      </c>
      <c r="C28761" s="318">
        <f t="shared" si="666"/>
        <v>0.21699999999691499</v>
      </c>
      <c r="D28761" s="419">
        <f t="shared" si="665"/>
        <v>0.1084999999984575</v>
      </c>
      <c r="H28761" s="406"/>
      <c r="J28761" s="82">
        <v>49</v>
      </c>
      <c r="K28761" s="319">
        <v>2</v>
      </c>
    </row>
    <row r="28762" spans="1:11" x14ac:dyDescent="0.3">
      <c r="A28762" s="341">
        <v>44231.752780555558</v>
      </c>
      <c r="B28762" s="318">
        <v>42792.601999999999</v>
      </c>
      <c r="C28762" s="318">
        <f t="shared" si="666"/>
        <v>0.21399999999994179</v>
      </c>
      <c r="D28762" s="419">
        <f t="shared" si="665"/>
        <v>0.1069999999999709</v>
      </c>
      <c r="H28762" s="406"/>
      <c r="J28762" s="82">
        <v>50</v>
      </c>
      <c r="K28762" s="320">
        <v>3</v>
      </c>
    </row>
    <row r="28763" spans="1:11" x14ac:dyDescent="0.3">
      <c r="A28763" s="341">
        <v>44231.794447280095</v>
      </c>
      <c r="B28763" s="318">
        <v>42792.822</v>
      </c>
      <c r="C28763" s="318">
        <f t="shared" si="666"/>
        <v>0.22000000000116415</v>
      </c>
      <c r="D28763" s="419">
        <f t="shared" si="665"/>
        <v>0.11000000000058208</v>
      </c>
      <c r="H28763" s="406"/>
      <c r="J28763" s="82">
        <v>51</v>
      </c>
      <c r="K28763" s="321">
        <v>4</v>
      </c>
    </row>
    <row r="28764" spans="1:11" x14ac:dyDescent="0.3">
      <c r="A28764" s="341">
        <v>44231.836114004633</v>
      </c>
      <c r="B28764" s="318">
        <v>42793.050999999999</v>
      </c>
      <c r="C28764" s="318">
        <f t="shared" si="666"/>
        <v>0.22899999999935972</v>
      </c>
      <c r="D28764" s="419">
        <f t="shared" si="665"/>
        <v>0.11449999999967986</v>
      </c>
      <c r="H28764" s="406"/>
      <c r="J28764" s="82">
        <v>52</v>
      </c>
      <c r="K28764" s="391">
        <v>1</v>
      </c>
    </row>
    <row r="28765" spans="1:11" x14ac:dyDescent="0.3">
      <c r="A28765" s="341">
        <v>44231.87778072917</v>
      </c>
      <c r="B28765" s="318">
        <v>42793.269</v>
      </c>
      <c r="C28765" s="318">
        <f t="shared" si="666"/>
        <v>0.2180000000007567</v>
      </c>
      <c r="D28765" s="419">
        <f t="shared" si="665"/>
        <v>0.10900000000037835</v>
      </c>
      <c r="H28765" s="406"/>
      <c r="J28765" s="82">
        <v>53</v>
      </c>
      <c r="K28765" s="319">
        <v>2</v>
      </c>
    </row>
    <row r="28766" spans="1:11" x14ac:dyDescent="0.3">
      <c r="A28766" s="341">
        <v>44231.919447453707</v>
      </c>
      <c r="B28766" s="318">
        <v>42793.49</v>
      </c>
      <c r="C28766" s="318">
        <f t="shared" si="666"/>
        <v>0.2209999999977299</v>
      </c>
      <c r="D28766" s="419">
        <f t="shared" si="665"/>
        <v>0.11049999999886495</v>
      </c>
      <c r="H28766" s="406"/>
      <c r="J28766" s="82">
        <v>54</v>
      </c>
      <c r="K28766" s="320">
        <v>3</v>
      </c>
    </row>
    <row r="28767" spans="1:11" x14ac:dyDescent="0.3">
      <c r="A28767" s="341">
        <v>44231.961114178244</v>
      </c>
      <c r="B28767" s="318">
        <v>42793.707999999999</v>
      </c>
      <c r="C28767" s="318">
        <f t="shared" si="666"/>
        <v>0.2180000000007567</v>
      </c>
      <c r="D28767" s="419">
        <f t="shared" si="665"/>
        <v>0.10900000000037835</v>
      </c>
      <c r="E28767" s="336">
        <f>SUM(C28744:C28768)*7.4805194805</f>
        <v>40.327480519345457</v>
      </c>
      <c r="F28767" s="324">
        <f>AVERAGE(D28744:D28768)</f>
        <v>0.11231249999991633</v>
      </c>
      <c r="G28767" s="324">
        <f>_xlfn.STDEV.S(D28744:D28768)</f>
        <v>3.1305385698471833E-3</v>
      </c>
      <c r="H28767" s="406"/>
      <c r="J28767" s="82">
        <v>55</v>
      </c>
      <c r="K28767" s="321">
        <v>4</v>
      </c>
    </row>
    <row r="28768" spans="1:11" x14ac:dyDescent="0.3">
      <c r="A28768" s="341">
        <v>44232.002780902774</v>
      </c>
      <c r="B28768" s="318">
        <v>42793.930999999997</v>
      </c>
      <c r="C28768" s="318">
        <f t="shared" si="666"/>
        <v>0.22299999999813735</v>
      </c>
      <c r="D28768" s="419">
        <f t="shared" si="665"/>
        <v>0.11149999999906868</v>
      </c>
      <c r="H28768" s="406"/>
      <c r="J28768" s="82">
        <v>56</v>
      </c>
      <c r="K28768" s="391">
        <v>1</v>
      </c>
    </row>
    <row r="28769" spans="1:11" x14ac:dyDescent="0.3">
      <c r="A28769" s="341">
        <v>44232.044447627311</v>
      </c>
      <c r="B28769" s="318">
        <v>42794.150999999998</v>
      </c>
      <c r="C28769" s="318">
        <f t="shared" si="666"/>
        <v>0.22000000000116415</v>
      </c>
      <c r="D28769" s="419">
        <f t="shared" si="665"/>
        <v>0.11000000000058208</v>
      </c>
      <c r="H28769" s="406"/>
      <c r="J28769" s="82">
        <v>57</v>
      </c>
      <c r="K28769" s="319">
        <v>2</v>
      </c>
    </row>
    <row r="28770" spans="1:11" x14ac:dyDescent="0.3">
      <c r="A28770" s="341">
        <v>44232.086114351849</v>
      </c>
      <c r="B28770" s="318">
        <v>42794.377999999997</v>
      </c>
      <c r="C28770" s="318">
        <f t="shared" si="666"/>
        <v>0.22699999999895226</v>
      </c>
      <c r="D28770" s="419">
        <f t="shared" si="665"/>
        <v>0.11349999999947613</v>
      </c>
      <c r="H28770" s="406"/>
      <c r="J28770" s="82">
        <v>58</v>
      </c>
      <c r="K28770" s="320">
        <v>3</v>
      </c>
    </row>
    <row r="28771" spans="1:11" x14ac:dyDescent="0.3">
      <c r="A28771" s="341">
        <v>44232.127781076386</v>
      </c>
      <c r="B28771" s="318">
        <v>42794.601999999999</v>
      </c>
      <c r="C28771" s="318">
        <f t="shared" si="666"/>
        <v>0.22400000000197906</v>
      </c>
      <c r="D28771" s="419">
        <f t="shared" si="665"/>
        <v>0.11200000000098953</v>
      </c>
      <c r="H28771" s="406"/>
      <c r="J28771" s="82">
        <v>59</v>
      </c>
      <c r="K28771" s="321">
        <v>4</v>
      </c>
    </row>
    <row r="28772" spans="1:11" x14ac:dyDescent="0.3">
      <c r="A28772" s="341">
        <v>44232.169447800923</v>
      </c>
      <c r="B28772" s="318">
        <v>42794.828000000001</v>
      </c>
      <c r="C28772" s="318">
        <f t="shared" si="666"/>
        <v>0.22600000000238651</v>
      </c>
      <c r="D28772" s="419">
        <f t="shared" si="665"/>
        <v>0.11300000000119326</v>
      </c>
      <c r="H28772" s="406"/>
      <c r="J28772" s="82">
        <v>60</v>
      </c>
      <c r="K28772" s="391">
        <v>1</v>
      </c>
    </row>
    <row r="28773" spans="1:11" x14ac:dyDescent="0.3">
      <c r="A28773" s="341">
        <v>44232.21111452546</v>
      </c>
      <c r="B28773" s="318">
        <v>42795.052000000003</v>
      </c>
      <c r="C28773" s="318">
        <f t="shared" si="666"/>
        <v>0.22400000000197906</v>
      </c>
      <c r="D28773" s="419">
        <f t="shared" si="665"/>
        <v>0.11200000000098953</v>
      </c>
      <c r="H28773" s="406"/>
      <c r="J28773" s="82">
        <v>61</v>
      </c>
      <c r="K28773" s="319">
        <v>2</v>
      </c>
    </row>
    <row r="28774" spans="1:11" x14ac:dyDescent="0.3">
      <c r="A28774" s="341">
        <v>44232.252781249997</v>
      </c>
      <c r="B28774" s="318">
        <v>42795.290999999997</v>
      </c>
      <c r="C28774" s="318">
        <f t="shared" si="666"/>
        <v>0.23899999999412103</v>
      </c>
      <c r="D28774" s="419">
        <f t="shared" si="665"/>
        <v>0.11949999999706051</v>
      </c>
      <c r="H28774" s="406"/>
      <c r="J28774" s="82">
        <v>62</v>
      </c>
      <c r="K28774" s="320">
        <v>3</v>
      </c>
    </row>
    <row r="28775" spans="1:11" x14ac:dyDescent="0.3">
      <c r="A28775" s="341">
        <v>44232.294447974535</v>
      </c>
      <c r="B28775" s="318">
        <v>42795.521000000001</v>
      </c>
      <c r="C28775" s="318">
        <f t="shared" si="666"/>
        <v>0.23000000000320142</v>
      </c>
      <c r="D28775" s="419">
        <f t="shared" si="665"/>
        <v>0.11500000000160071</v>
      </c>
      <c r="H28775" s="406"/>
      <c r="J28775" s="82">
        <v>63</v>
      </c>
      <c r="K28775" s="321">
        <v>4</v>
      </c>
    </row>
    <row r="28776" spans="1:11" x14ac:dyDescent="0.3">
      <c r="A28776" s="341">
        <v>44232.336114699072</v>
      </c>
      <c r="B28776" s="318">
        <v>42795.74</v>
      </c>
      <c r="C28776" s="318">
        <f t="shared" si="666"/>
        <v>0.21899999999732245</v>
      </c>
      <c r="D28776" s="419">
        <f t="shared" si="665"/>
        <v>0.10949999999866122</v>
      </c>
      <c r="H28776" s="406"/>
      <c r="J28776" s="82">
        <v>64</v>
      </c>
      <c r="K28776" s="391">
        <v>1</v>
      </c>
    </row>
    <row r="28777" spans="1:11" x14ac:dyDescent="0.3">
      <c r="A28777" s="341">
        <v>44232.377781423609</v>
      </c>
      <c r="B28777" s="318">
        <v>42795.964</v>
      </c>
      <c r="C28777" s="318">
        <f t="shared" si="666"/>
        <v>0.22400000000197906</v>
      </c>
      <c r="D28777" s="419">
        <f t="shared" si="665"/>
        <v>0.11200000000098953</v>
      </c>
      <c r="H28777" s="406"/>
      <c r="J28777" s="82">
        <v>65</v>
      </c>
      <c r="K28777" s="319">
        <v>2</v>
      </c>
    </row>
    <row r="28778" spans="1:11" x14ac:dyDescent="0.3">
      <c r="A28778" s="341">
        <v>44232.419448148146</v>
      </c>
      <c r="B28778" s="318">
        <v>42796.201999999997</v>
      </c>
      <c r="C28778" s="318">
        <f t="shared" si="666"/>
        <v>0.23799999999755528</v>
      </c>
      <c r="D28778" s="419">
        <f t="shared" si="665"/>
        <v>0.11899999999877764</v>
      </c>
      <c r="H28778" s="406"/>
      <c r="J28778" s="82">
        <v>66</v>
      </c>
      <c r="K28778" s="320">
        <v>3</v>
      </c>
    </row>
    <row r="28779" spans="1:11" x14ac:dyDescent="0.3">
      <c r="A28779" s="341">
        <v>44232.461114872684</v>
      </c>
      <c r="B28779" s="318">
        <v>42796.432999999997</v>
      </c>
      <c r="C28779" s="318">
        <f t="shared" si="666"/>
        <v>0.23099999999976717</v>
      </c>
      <c r="D28779" s="419">
        <f t="shared" si="665"/>
        <v>0.11549999999988358</v>
      </c>
      <c r="H28779" s="406"/>
      <c r="J28779" s="82">
        <v>67</v>
      </c>
      <c r="K28779" s="321">
        <v>4</v>
      </c>
    </row>
    <row r="28780" spans="1:11" x14ac:dyDescent="0.3">
      <c r="A28780" s="341">
        <v>44232.502781597221</v>
      </c>
      <c r="B28780" s="318">
        <v>42796.652000000002</v>
      </c>
      <c r="C28780" s="318">
        <f t="shared" si="666"/>
        <v>0.21900000000459841</v>
      </c>
      <c r="D28780" s="419">
        <f t="shared" si="665"/>
        <v>0.1095000000022992</v>
      </c>
      <c r="H28780" s="406"/>
      <c r="J28780" s="82">
        <v>68</v>
      </c>
      <c r="K28780" s="391">
        <v>1</v>
      </c>
    </row>
    <row r="28781" spans="1:11" x14ac:dyDescent="0.3">
      <c r="A28781" s="341">
        <v>44232.544448321758</v>
      </c>
      <c r="B28781" s="318">
        <v>42796.870999999999</v>
      </c>
      <c r="C28781" s="318">
        <f t="shared" si="666"/>
        <v>0.21899999999732245</v>
      </c>
      <c r="D28781" s="419">
        <f t="shared" si="665"/>
        <v>0.10949999999866122</v>
      </c>
      <c r="H28781" s="406"/>
      <c r="J28781" s="82">
        <v>69</v>
      </c>
      <c r="K28781" s="319">
        <v>2</v>
      </c>
    </row>
    <row r="28782" spans="1:11" x14ac:dyDescent="0.3">
      <c r="A28782" s="341">
        <v>44232.586115046295</v>
      </c>
      <c r="B28782" s="318">
        <v>42797.103000000003</v>
      </c>
      <c r="C28782" s="318">
        <f t="shared" si="666"/>
        <v>0.23200000000360887</v>
      </c>
      <c r="D28782" s="419">
        <f t="shared" si="665"/>
        <v>0.11600000000180444</v>
      </c>
      <c r="H28782" s="406"/>
      <c r="J28782" s="82">
        <v>70</v>
      </c>
      <c r="K28782" s="320">
        <v>3</v>
      </c>
    </row>
    <row r="28783" spans="1:11" x14ac:dyDescent="0.3">
      <c r="A28783" s="341">
        <v>44232.627781770832</v>
      </c>
      <c r="B28783" s="318">
        <v>42797.33</v>
      </c>
      <c r="C28783" s="318">
        <f t="shared" si="666"/>
        <v>0.22699999999895226</v>
      </c>
      <c r="D28783" s="419">
        <f t="shared" si="665"/>
        <v>0.11349999999947613</v>
      </c>
      <c r="H28783" s="406"/>
      <c r="J28783" s="82">
        <v>71</v>
      </c>
      <c r="K28783" s="321">
        <v>4</v>
      </c>
    </row>
    <row r="28784" spans="1:11" x14ac:dyDescent="0.3">
      <c r="A28784" s="341">
        <v>44232.66944849537</v>
      </c>
      <c r="B28784" s="318">
        <v>42797.548000000003</v>
      </c>
      <c r="C28784" s="318">
        <f t="shared" si="666"/>
        <v>0.2180000000007567</v>
      </c>
      <c r="D28784" s="419">
        <f t="shared" si="665"/>
        <v>0.10900000000037835</v>
      </c>
      <c r="H28784" s="406"/>
      <c r="J28784" s="82">
        <v>72</v>
      </c>
      <c r="K28784" s="391">
        <v>1</v>
      </c>
    </row>
    <row r="28785" spans="1:12" x14ac:dyDescent="0.3">
      <c r="A28785" s="341">
        <v>44232.711115219907</v>
      </c>
      <c r="B28785" s="318">
        <v>42797.760000000002</v>
      </c>
      <c r="C28785" s="318">
        <f t="shared" si="666"/>
        <v>0.21199999999953434</v>
      </c>
      <c r="D28785" s="419">
        <f t="shared" si="665"/>
        <v>0.10599999999976717</v>
      </c>
      <c r="H28785" s="406"/>
      <c r="J28785" s="82">
        <v>73</v>
      </c>
      <c r="K28785" s="319">
        <v>2</v>
      </c>
    </row>
    <row r="28786" spans="1:12" x14ac:dyDescent="0.3">
      <c r="A28786" s="341">
        <v>44232.752781944444</v>
      </c>
      <c r="B28786" s="318">
        <v>42797.99</v>
      </c>
      <c r="C28786" s="318">
        <f t="shared" si="666"/>
        <v>0.22999999999592546</v>
      </c>
      <c r="D28786" s="419">
        <f t="shared" si="665"/>
        <v>0.11499999999796273</v>
      </c>
      <c r="H28786" s="406"/>
      <c r="J28786" s="82">
        <v>74</v>
      </c>
      <c r="K28786" s="320">
        <v>3</v>
      </c>
    </row>
    <row r="28787" spans="1:12" x14ac:dyDescent="0.3">
      <c r="A28787" s="341">
        <v>44232.794448668981</v>
      </c>
      <c r="B28787" s="318">
        <v>42798.218000000001</v>
      </c>
      <c r="C28787" s="318">
        <f t="shared" si="666"/>
        <v>0.22800000000279397</v>
      </c>
      <c r="D28787" s="419">
        <f t="shared" si="665"/>
        <v>0.11400000000139698</v>
      </c>
      <c r="H28787" s="406"/>
      <c r="J28787" s="82">
        <v>75</v>
      </c>
      <c r="K28787" s="321">
        <v>4</v>
      </c>
    </row>
    <row r="28788" spans="1:12" x14ac:dyDescent="0.3">
      <c r="A28788" s="341">
        <v>44232.836115393518</v>
      </c>
      <c r="B28788" s="318">
        <v>42798.438000000002</v>
      </c>
      <c r="C28788" s="318">
        <f t="shared" si="666"/>
        <v>0.22000000000116415</v>
      </c>
      <c r="D28788" s="419">
        <f t="shared" si="665"/>
        <v>0.11000000000058208</v>
      </c>
      <c r="H28788" s="406"/>
      <c r="J28788" s="82">
        <v>76</v>
      </c>
      <c r="K28788" s="391">
        <v>1</v>
      </c>
    </row>
    <row r="28789" spans="1:12" x14ac:dyDescent="0.3">
      <c r="A28789" s="341">
        <v>44232.877782118056</v>
      </c>
      <c r="B28789" s="318">
        <v>42798.65</v>
      </c>
      <c r="C28789" s="318">
        <f t="shared" si="666"/>
        <v>0.21199999999953434</v>
      </c>
      <c r="D28789" s="419">
        <f t="shared" si="665"/>
        <v>0.10599999999976717</v>
      </c>
      <c r="H28789" s="406"/>
      <c r="J28789" s="82">
        <v>77</v>
      </c>
      <c r="K28789" s="319">
        <v>2</v>
      </c>
    </row>
    <row r="28790" spans="1:12" x14ac:dyDescent="0.3">
      <c r="A28790" s="341">
        <v>44232.919448842593</v>
      </c>
      <c r="B28790" s="318">
        <v>42798.872000000003</v>
      </c>
      <c r="C28790" s="318">
        <f t="shared" si="666"/>
        <v>0.22200000000157161</v>
      </c>
      <c r="D28790" s="419">
        <f t="shared" si="665"/>
        <v>0.1110000000007858</v>
      </c>
      <c r="H28790" s="406"/>
      <c r="J28790" s="82">
        <v>78</v>
      </c>
      <c r="K28790" s="320">
        <v>3</v>
      </c>
    </row>
    <row r="28791" spans="1:12" x14ac:dyDescent="0.3">
      <c r="A28791" s="341">
        <v>44232.96111556713</v>
      </c>
      <c r="B28791" s="318">
        <v>42799.1</v>
      </c>
      <c r="C28791" s="318">
        <f t="shared" si="666"/>
        <v>0.22799999999551801</v>
      </c>
      <c r="D28791" s="419">
        <f t="shared" si="665"/>
        <v>0.11399999999775901</v>
      </c>
      <c r="E28791" s="336">
        <f>SUM(C28769:C28791)*7.4805194805</f>
        <v>38.666805194717128</v>
      </c>
      <c r="F28791" s="324">
        <f>AVERAGE(D28769:D28791)</f>
        <v>0.112369565217428</v>
      </c>
      <c r="G28791" s="324">
        <f>_xlfn.STDEV.S(D28769:D28791)</f>
        <v>3.5071919329247546E-3</v>
      </c>
      <c r="H28791" s="406"/>
      <c r="J28791" s="82">
        <v>79</v>
      </c>
      <c r="K28791" s="321">
        <v>4</v>
      </c>
    </row>
    <row r="28792" spans="1:12" x14ac:dyDescent="0.3">
      <c r="A28792" s="341">
        <v>44233.004166666666</v>
      </c>
      <c r="B28792" s="318">
        <v>42799.322</v>
      </c>
      <c r="C28792" s="318">
        <f t="shared" si="666"/>
        <v>0.22200000000157161</v>
      </c>
      <c r="D28792" s="411">
        <f t="shared" si="665"/>
        <v>0.1110000000007858</v>
      </c>
      <c r="H28792" s="332"/>
      <c r="J28792" s="82">
        <v>1</v>
      </c>
      <c r="K28792" s="391">
        <v>1</v>
      </c>
      <c r="L28792" s="54" t="s">
        <v>313</v>
      </c>
    </row>
    <row r="28793" spans="1:12" x14ac:dyDescent="0.3">
      <c r="A28793" s="341">
        <v>44233.04583333333</v>
      </c>
      <c r="B28793" s="318">
        <v>42799.546999999999</v>
      </c>
      <c r="C28793" s="318">
        <f t="shared" si="666"/>
        <v>0.22499999999854481</v>
      </c>
      <c r="D28793" s="419">
        <f t="shared" si="665"/>
        <v>0.1124999999992724</v>
      </c>
      <c r="H28793" s="406"/>
      <c r="J28793" s="82">
        <v>2</v>
      </c>
      <c r="K28793" s="319">
        <v>2</v>
      </c>
    </row>
    <row r="28794" spans="1:12" x14ac:dyDescent="0.3">
      <c r="A28794" s="341">
        <v>44233.087500000001</v>
      </c>
      <c r="B28794" s="318">
        <v>42799.767999999996</v>
      </c>
      <c r="C28794" s="318">
        <f t="shared" si="666"/>
        <v>0.2209999999977299</v>
      </c>
      <c r="D28794" s="419">
        <f t="shared" si="665"/>
        <v>0.11049999999886495</v>
      </c>
      <c r="H28794" s="406"/>
      <c r="J28794" s="82">
        <v>3</v>
      </c>
      <c r="K28794" s="320">
        <v>3</v>
      </c>
    </row>
    <row r="28795" spans="1:12" x14ac:dyDescent="0.3">
      <c r="A28795" s="341">
        <v>44233.129166608793</v>
      </c>
      <c r="B28795" s="318">
        <v>42799.991999999998</v>
      </c>
      <c r="C28795" s="318">
        <f t="shared" si="666"/>
        <v>0.22400000000197906</v>
      </c>
      <c r="D28795" s="419">
        <f t="shared" si="665"/>
        <v>0.11200000000098953</v>
      </c>
      <c r="H28795" s="406"/>
      <c r="J28795" s="82">
        <v>4</v>
      </c>
      <c r="K28795" s="321">
        <v>4</v>
      </c>
    </row>
    <row r="28796" spans="1:12" x14ac:dyDescent="0.3">
      <c r="A28796" s="341">
        <v>44233.170833275464</v>
      </c>
      <c r="B28796" s="318">
        <v>42800.228999999999</v>
      </c>
      <c r="C28796" s="318">
        <f t="shared" si="666"/>
        <v>0.23700000000098953</v>
      </c>
      <c r="D28796" s="419">
        <f t="shared" si="665"/>
        <v>0.11850000000049477</v>
      </c>
      <c r="H28796" s="406"/>
      <c r="J28796" s="82">
        <v>5</v>
      </c>
      <c r="K28796" s="391">
        <v>1</v>
      </c>
    </row>
    <row r="28797" spans="1:12" x14ac:dyDescent="0.3">
      <c r="A28797" s="341">
        <v>44233.212499942128</v>
      </c>
      <c r="B28797" s="318">
        <v>42800.451999999997</v>
      </c>
      <c r="C28797" s="318">
        <f t="shared" si="666"/>
        <v>0.22299999999813735</v>
      </c>
      <c r="D28797" s="419">
        <f t="shared" si="665"/>
        <v>0.11149999999906868</v>
      </c>
      <c r="H28797" s="406"/>
      <c r="J28797" s="82">
        <v>6</v>
      </c>
      <c r="K28797" s="319">
        <v>2</v>
      </c>
    </row>
    <row r="28798" spans="1:12" x14ac:dyDescent="0.3">
      <c r="A28798" s="341">
        <v>44233.254166608793</v>
      </c>
      <c r="B28798" s="318">
        <v>42800.678</v>
      </c>
      <c r="C28798" s="318">
        <f t="shared" si="666"/>
        <v>0.22600000000238651</v>
      </c>
      <c r="D28798" s="419">
        <f t="shared" si="665"/>
        <v>0.11300000000119326</v>
      </c>
      <c r="H28798" s="406"/>
      <c r="J28798" s="82">
        <v>7</v>
      </c>
      <c r="K28798" s="320">
        <v>3</v>
      </c>
    </row>
    <row r="28799" spans="1:12" x14ac:dyDescent="0.3">
      <c r="A28799" s="341">
        <v>44233.295833275464</v>
      </c>
      <c r="B28799" s="318">
        <v>42800.909</v>
      </c>
      <c r="C28799" s="318">
        <f t="shared" si="666"/>
        <v>0.23099999999976717</v>
      </c>
      <c r="D28799" s="419">
        <f t="shared" si="665"/>
        <v>0.11549999999988358</v>
      </c>
      <c r="H28799" s="406"/>
      <c r="J28799" s="82">
        <v>8</v>
      </c>
      <c r="K28799" s="321">
        <v>4</v>
      </c>
    </row>
    <row r="28800" spans="1:12" x14ac:dyDescent="0.3">
      <c r="A28800" s="341">
        <v>44233.337499942128</v>
      </c>
      <c r="B28800" s="318">
        <v>42801.15</v>
      </c>
      <c r="C28800" s="318">
        <f t="shared" si="666"/>
        <v>0.24100000000180444</v>
      </c>
      <c r="D28800" s="419">
        <f t="shared" si="665"/>
        <v>0.12050000000090222</v>
      </c>
      <c r="H28800" s="406"/>
      <c r="J28800" s="82">
        <v>9</v>
      </c>
      <c r="K28800" s="391">
        <v>1</v>
      </c>
    </row>
    <row r="28801" spans="1:11" x14ac:dyDescent="0.3">
      <c r="A28801" s="341">
        <v>44233.379166608793</v>
      </c>
      <c r="B28801" s="318">
        <v>42801.377999999997</v>
      </c>
      <c r="C28801" s="318">
        <f t="shared" si="666"/>
        <v>0.22799999999551801</v>
      </c>
      <c r="D28801" s="419">
        <f t="shared" si="665"/>
        <v>0.11399999999775901</v>
      </c>
      <c r="H28801" s="406"/>
      <c r="J28801" s="82">
        <v>10</v>
      </c>
      <c r="K28801" s="319">
        <v>2</v>
      </c>
    </row>
    <row r="28802" spans="1:11" x14ac:dyDescent="0.3">
      <c r="A28802" s="341">
        <v>44233.420833275464</v>
      </c>
      <c r="B28802" s="318">
        <v>42801.601999999999</v>
      </c>
      <c r="C28802" s="318">
        <f t="shared" si="666"/>
        <v>0.22400000000197906</v>
      </c>
      <c r="D28802" s="419">
        <f t="shared" si="665"/>
        <v>0.11200000000098953</v>
      </c>
      <c r="H28802" s="406"/>
      <c r="J28802" s="82">
        <v>11</v>
      </c>
      <c r="K28802" s="320">
        <v>3</v>
      </c>
    </row>
    <row r="28803" spans="1:11" x14ac:dyDescent="0.3">
      <c r="A28803" s="341">
        <v>44233.462499942128</v>
      </c>
      <c r="B28803" s="318">
        <v>42801.821000000004</v>
      </c>
      <c r="C28803" s="318">
        <f t="shared" si="666"/>
        <v>0.21900000000459841</v>
      </c>
      <c r="D28803" s="419">
        <f t="shared" si="665"/>
        <v>0.1095000000022992</v>
      </c>
      <c r="H28803" s="406"/>
      <c r="J28803" s="82">
        <v>12</v>
      </c>
      <c r="K28803" s="321">
        <v>4</v>
      </c>
    </row>
    <row r="28804" spans="1:11" x14ac:dyDescent="0.3">
      <c r="A28804" s="341">
        <v>44233.504166608793</v>
      </c>
      <c r="B28804" s="318">
        <v>42802.052000000003</v>
      </c>
      <c r="C28804" s="318">
        <f t="shared" si="666"/>
        <v>0.23099999999976717</v>
      </c>
      <c r="D28804" s="419">
        <f t="shared" si="665"/>
        <v>0.11549999999988358</v>
      </c>
      <c r="H28804" s="406"/>
      <c r="J28804" s="82">
        <v>13</v>
      </c>
      <c r="K28804" s="391">
        <v>1</v>
      </c>
    </row>
    <row r="28805" spans="1:11" x14ac:dyDescent="0.3">
      <c r="A28805" s="341">
        <v>44233.545833275464</v>
      </c>
      <c r="B28805" s="318">
        <v>42802.28</v>
      </c>
      <c r="C28805" s="318">
        <f t="shared" si="666"/>
        <v>0.22799999999551801</v>
      </c>
      <c r="D28805" s="419">
        <f t="shared" si="665"/>
        <v>0.11399999999775901</v>
      </c>
      <c r="H28805" s="406"/>
      <c r="J28805" s="82">
        <v>14</v>
      </c>
      <c r="K28805" s="319">
        <v>2</v>
      </c>
    </row>
    <row r="28806" spans="1:11" x14ac:dyDescent="0.3">
      <c r="A28806" s="341">
        <v>44233.587499942128</v>
      </c>
      <c r="B28806" s="355">
        <v>42802.758000000002</v>
      </c>
      <c r="C28806" s="355">
        <f t="shared" si="666"/>
        <v>0.47800000000279397</v>
      </c>
      <c r="D28806" s="419">
        <f t="shared" si="665"/>
        <v>0.23900000000139698</v>
      </c>
      <c r="H28806" s="406"/>
      <c r="J28806" s="82">
        <v>15</v>
      </c>
      <c r="K28806" s="320">
        <v>3</v>
      </c>
    </row>
    <row r="28807" spans="1:11" x14ac:dyDescent="0.3">
      <c r="A28807" s="341">
        <v>44233.629166608793</v>
      </c>
      <c r="B28807" s="318">
        <v>42802.987999999998</v>
      </c>
      <c r="C28807" s="318">
        <f t="shared" si="666"/>
        <v>0.22999999999592546</v>
      </c>
      <c r="D28807" s="419">
        <f t="shared" si="665"/>
        <v>0.11499999999796273</v>
      </c>
      <c r="H28807" s="406"/>
      <c r="J28807" s="82">
        <v>16</v>
      </c>
      <c r="K28807" s="321">
        <v>4</v>
      </c>
    </row>
    <row r="28808" spans="1:11" x14ac:dyDescent="0.3">
      <c r="A28808" s="341">
        <v>44233.670833275464</v>
      </c>
      <c r="B28808" s="318">
        <v>42803.22</v>
      </c>
      <c r="C28808" s="318">
        <f t="shared" si="666"/>
        <v>0.23200000000360887</v>
      </c>
      <c r="D28808" s="419">
        <f t="shared" si="665"/>
        <v>0.11600000000180444</v>
      </c>
      <c r="H28808" s="406"/>
      <c r="J28808" s="82">
        <v>17</v>
      </c>
      <c r="K28808" s="391">
        <v>1</v>
      </c>
    </row>
    <row r="28809" spans="1:11" x14ac:dyDescent="0.3">
      <c r="A28809" s="341">
        <v>44233.712499942128</v>
      </c>
      <c r="B28809" s="318">
        <v>42803.442000000003</v>
      </c>
      <c r="C28809" s="318">
        <f t="shared" si="666"/>
        <v>0.22200000000157161</v>
      </c>
      <c r="D28809" s="419">
        <f t="shared" si="665"/>
        <v>0.1110000000007858</v>
      </c>
      <c r="H28809" s="406"/>
      <c r="J28809" s="82">
        <v>18</v>
      </c>
      <c r="K28809" s="319">
        <v>2</v>
      </c>
    </row>
    <row r="28810" spans="1:11" x14ac:dyDescent="0.3">
      <c r="A28810" s="341">
        <v>44233.754166608793</v>
      </c>
      <c r="B28810" s="318">
        <v>42803.659</v>
      </c>
      <c r="C28810" s="318">
        <f t="shared" si="666"/>
        <v>0.21699999999691499</v>
      </c>
      <c r="D28810" s="419">
        <f t="shared" si="665"/>
        <v>0.1084999999984575</v>
      </c>
      <c r="H28810" s="406"/>
      <c r="J28810" s="82">
        <v>19</v>
      </c>
      <c r="K28810" s="320">
        <v>3</v>
      </c>
    </row>
    <row r="28811" spans="1:11" x14ac:dyDescent="0.3">
      <c r="A28811" s="341">
        <v>44233.795833275464</v>
      </c>
      <c r="B28811" s="318">
        <v>42803.881999999998</v>
      </c>
      <c r="C28811" s="318">
        <f t="shared" si="666"/>
        <v>0.22299999999813735</v>
      </c>
      <c r="D28811" s="419">
        <f t="shared" si="665"/>
        <v>0.11149999999906868</v>
      </c>
      <c r="H28811" s="406"/>
      <c r="J28811" s="82">
        <v>20</v>
      </c>
      <c r="K28811" s="321">
        <v>4</v>
      </c>
    </row>
    <row r="28812" spans="1:11" x14ac:dyDescent="0.3">
      <c r="A28812" s="341">
        <v>44233.837499942128</v>
      </c>
      <c r="B28812" s="318">
        <v>42804.112000000001</v>
      </c>
      <c r="C28812" s="318">
        <f t="shared" si="666"/>
        <v>0.23000000000320142</v>
      </c>
      <c r="D28812" s="419">
        <f t="shared" si="665"/>
        <v>0.11500000000160071</v>
      </c>
      <c r="H28812" s="406"/>
      <c r="J28812" s="82">
        <v>21</v>
      </c>
      <c r="K28812" s="391">
        <v>1</v>
      </c>
    </row>
    <row r="28813" spans="1:11" x14ac:dyDescent="0.3">
      <c r="A28813" s="341">
        <v>44233.879166608793</v>
      </c>
      <c r="B28813" s="318">
        <v>42804.332000000002</v>
      </c>
      <c r="C28813" s="318">
        <f t="shared" si="666"/>
        <v>0.22000000000116415</v>
      </c>
      <c r="D28813" s="419">
        <f t="shared" si="665"/>
        <v>0.11000000000058208</v>
      </c>
      <c r="H28813" s="406"/>
      <c r="J28813" s="82">
        <v>22</v>
      </c>
      <c r="K28813" s="319">
        <v>2</v>
      </c>
    </row>
    <row r="28814" spans="1:11" x14ac:dyDescent="0.3">
      <c r="A28814" s="341">
        <v>44233.920833275464</v>
      </c>
      <c r="B28814" s="318">
        <v>42804.552000000003</v>
      </c>
      <c r="C28814" s="318">
        <f t="shared" si="666"/>
        <v>0.22000000000116415</v>
      </c>
      <c r="D28814" s="419">
        <f t="shared" ref="D28814:D28848" si="667">C28814/2</f>
        <v>0.11000000000058208</v>
      </c>
      <c r="H28814" s="406"/>
      <c r="J28814" s="82">
        <v>23</v>
      </c>
      <c r="K28814" s="320">
        <v>3</v>
      </c>
    </row>
    <row r="28815" spans="1:11" x14ac:dyDescent="0.3">
      <c r="A28815" s="341">
        <v>44233.962499942128</v>
      </c>
      <c r="B28815" s="318">
        <v>42804.771000000001</v>
      </c>
      <c r="C28815" s="318">
        <f t="shared" ref="C28815:C28848" si="668">B28815-B28814</f>
        <v>0.21899999999732245</v>
      </c>
      <c r="D28815" s="419">
        <f t="shared" si="667"/>
        <v>0.10949999999866122</v>
      </c>
      <c r="E28815" s="336">
        <f>SUM(C28792:C28815)*7.4805194805</f>
        <v>42.422025973931177</v>
      </c>
      <c r="F28815" s="324">
        <f>AVERAGE(D28792:D28815)</f>
        <v>0.11814583333337698</v>
      </c>
      <c r="G28815" s="324">
        <f>_xlfn.STDEV.S(D28792:D28815)</f>
        <v>2.591142066792539E-2</v>
      </c>
      <c r="H28815" s="406"/>
      <c r="J28815" s="82">
        <v>24</v>
      </c>
      <c r="K28815" s="321">
        <v>4</v>
      </c>
    </row>
    <row r="28816" spans="1:11" x14ac:dyDescent="0.3">
      <c r="A28816" s="341">
        <v>44234.004166608793</v>
      </c>
      <c r="B28816" s="318">
        <v>42804.997000000003</v>
      </c>
      <c r="C28816" s="318">
        <f t="shared" si="668"/>
        <v>0.22600000000238651</v>
      </c>
      <c r="D28816" s="419">
        <f t="shared" si="667"/>
        <v>0.11300000000119326</v>
      </c>
      <c r="H28816" s="406"/>
      <c r="J28816" s="82">
        <v>25</v>
      </c>
      <c r="K28816" s="391">
        <v>1</v>
      </c>
    </row>
    <row r="28817" spans="1:11" x14ac:dyDescent="0.3">
      <c r="A28817" s="341">
        <v>44234.045833275464</v>
      </c>
      <c r="B28817" s="318">
        <v>42805.216999999997</v>
      </c>
      <c r="C28817" s="318">
        <f t="shared" si="668"/>
        <v>0.2199999999938882</v>
      </c>
      <c r="D28817" s="419">
        <f t="shared" si="667"/>
        <v>0.1099999999969441</v>
      </c>
      <c r="H28817" s="406"/>
      <c r="J28817" s="82">
        <v>26</v>
      </c>
      <c r="K28817" s="319">
        <v>2</v>
      </c>
    </row>
    <row r="28818" spans="1:11" x14ac:dyDescent="0.3">
      <c r="A28818" s="341">
        <v>44234.087499942128</v>
      </c>
      <c r="B28818" s="318">
        <v>42805.442000000003</v>
      </c>
      <c r="C28818" s="318">
        <f t="shared" si="668"/>
        <v>0.22500000000582077</v>
      </c>
      <c r="D28818" s="419">
        <f t="shared" si="667"/>
        <v>0.11250000000291038</v>
      </c>
      <c r="H28818" s="406"/>
      <c r="J28818" s="82">
        <v>27</v>
      </c>
      <c r="K28818" s="320">
        <v>3</v>
      </c>
    </row>
    <row r="28819" spans="1:11" x14ac:dyDescent="0.3">
      <c r="A28819" s="341">
        <v>44234.129166608793</v>
      </c>
      <c r="B28819" s="318">
        <v>42805.667999999998</v>
      </c>
      <c r="C28819" s="318">
        <f t="shared" si="668"/>
        <v>0.22599999999511056</v>
      </c>
      <c r="D28819" s="419">
        <f t="shared" si="667"/>
        <v>0.11299999999755528</v>
      </c>
      <c r="H28819" s="406"/>
      <c r="J28819" s="82">
        <v>28</v>
      </c>
      <c r="K28819" s="321">
        <v>4</v>
      </c>
    </row>
    <row r="28820" spans="1:11" x14ac:dyDescent="0.3">
      <c r="A28820" s="341">
        <v>44234.170833275464</v>
      </c>
      <c r="B28820" s="318">
        <v>42805.894999999997</v>
      </c>
      <c r="C28820" s="318">
        <f t="shared" si="668"/>
        <v>0.22699999999895226</v>
      </c>
      <c r="D28820" s="419">
        <f t="shared" si="667"/>
        <v>0.11349999999947613</v>
      </c>
      <c r="H28820" s="406"/>
      <c r="J28820" s="82">
        <v>29</v>
      </c>
      <c r="K28820" s="391">
        <v>1</v>
      </c>
    </row>
    <row r="28821" spans="1:11" x14ac:dyDescent="0.3">
      <c r="A28821" s="341">
        <v>44234.212499942128</v>
      </c>
      <c r="B28821" s="318">
        <v>42806.125999999997</v>
      </c>
      <c r="C28821" s="318">
        <f t="shared" si="668"/>
        <v>0.23099999999976717</v>
      </c>
      <c r="D28821" s="419">
        <f t="shared" si="667"/>
        <v>0.11549999999988358</v>
      </c>
      <c r="H28821" s="406"/>
      <c r="J28821" s="82">
        <v>30</v>
      </c>
      <c r="K28821" s="319">
        <v>2</v>
      </c>
    </row>
    <row r="28822" spans="1:11" x14ac:dyDescent="0.3">
      <c r="A28822" s="341">
        <v>44234.254166608793</v>
      </c>
      <c r="B28822" s="318">
        <v>42806.36</v>
      </c>
      <c r="C28822" s="318">
        <f t="shared" si="668"/>
        <v>0.23400000000401633</v>
      </c>
      <c r="D28822" s="419">
        <f t="shared" si="667"/>
        <v>0.11700000000200816</v>
      </c>
      <c r="H28822" s="406"/>
      <c r="J28822" s="82">
        <v>31</v>
      </c>
      <c r="K28822" s="320">
        <v>3</v>
      </c>
    </row>
    <row r="28823" spans="1:11" x14ac:dyDescent="0.3">
      <c r="A28823" s="341">
        <v>44234.295833275464</v>
      </c>
      <c r="B28823" s="318">
        <v>42806.59</v>
      </c>
      <c r="C28823" s="318">
        <f t="shared" si="668"/>
        <v>0.22999999999592546</v>
      </c>
      <c r="D28823" s="419">
        <f t="shared" si="667"/>
        <v>0.11499999999796273</v>
      </c>
      <c r="H28823" s="406"/>
      <c r="J28823" s="82">
        <v>32</v>
      </c>
      <c r="K28823" s="321">
        <v>4</v>
      </c>
    </row>
    <row r="28824" spans="1:11" x14ac:dyDescent="0.3">
      <c r="A28824" s="341">
        <v>44234.337499942128</v>
      </c>
      <c r="B28824" s="318">
        <v>42806.811999999998</v>
      </c>
      <c r="C28824" s="318">
        <f t="shared" si="668"/>
        <v>0.22200000000157161</v>
      </c>
      <c r="D28824" s="419">
        <f t="shared" si="667"/>
        <v>0.1110000000007858</v>
      </c>
      <c r="H28824" s="406"/>
      <c r="J28824" s="82">
        <v>33</v>
      </c>
      <c r="K28824" s="391">
        <v>1</v>
      </c>
    </row>
    <row r="28825" spans="1:11" x14ac:dyDescent="0.3">
      <c r="A28825" s="341">
        <v>44234.379166608793</v>
      </c>
      <c r="B28825" s="318">
        <v>42807.040000000001</v>
      </c>
      <c r="C28825" s="318">
        <f t="shared" si="668"/>
        <v>0.22800000000279397</v>
      </c>
      <c r="D28825" s="419">
        <f t="shared" si="667"/>
        <v>0.11400000000139698</v>
      </c>
      <c r="H28825" s="406"/>
      <c r="J28825" s="82">
        <v>34</v>
      </c>
      <c r="K28825" s="319">
        <v>2</v>
      </c>
    </row>
    <row r="28826" spans="1:11" x14ac:dyDescent="0.3">
      <c r="A28826" s="341">
        <v>44234.420833275464</v>
      </c>
      <c r="B28826" s="318">
        <v>42807.277000000002</v>
      </c>
      <c r="C28826" s="318">
        <f t="shared" si="668"/>
        <v>0.23700000000098953</v>
      </c>
      <c r="D28826" s="419">
        <f t="shared" si="667"/>
        <v>0.11850000000049477</v>
      </c>
      <c r="H28826" s="406"/>
      <c r="J28826" s="82">
        <v>35</v>
      </c>
      <c r="K28826" s="320">
        <v>3</v>
      </c>
    </row>
    <row r="28827" spans="1:11" x14ac:dyDescent="0.3">
      <c r="A28827" s="341">
        <v>44234.462499942128</v>
      </c>
      <c r="B28827" s="318">
        <v>42807.502</v>
      </c>
      <c r="C28827" s="318">
        <f t="shared" si="668"/>
        <v>0.22499999999854481</v>
      </c>
      <c r="D28827" s="419">
        <f t="shared" si="667"/>
        <v>0.1124999999992724</v>
      </c>
      <c r="H28827" s="406"/>
      <c r="J28827" s="82">
        <v>36</v>
      </c>
      <c r="K28827" s="321">
        <v>4</v>
      </c>
    </row>
    <row r="28828" spans="1:11" x14ac:dyDescent="0.3">
      <c r="A28828" s="341">
        <v>44234.504166608793</v>
      </c>
      <c r="B28828" s="318">
        <v>42807.72</v>
      </c>
      <c r="C28828" s="318">
        <f t="shared" si="668"/>
        <v>0.2180000000007567</v>
      </c>
      <c r="D28828" s="419">
        <f t="shared" si="667"/>
        <v>0.10900000000037835</v>
      </c>
      <c r="H28828" s="406"/>
      <c r="J28828" s="82">
        <v>37</v>
      </c>
      <c r="K28828" s="391">
        <v>1</v>
      </c>
    </row>
    <row r="28829" spans="1:11" x14ac:dyDescent="0.3">
      <c r="A28829" s="341">
        <v>44234.545833275464</v>
      </c>
      <c r="B28829" s="355">
        <v>42808.201999999997</v>
      </c>
      <c r="C28829" s="355">
        <f t="shared" si="668"/>
        <v>0.48199999999633292</v>
      </c>
      <c r="D28829" s="419">
        <f t="shared" si="667"/>
        <v>0.24099999999816646</v>
      </c>
      <c r="H28829" s="406"/>
      <c r="J28829" s="82">
        <v>38</v>
      </c>
      <c r="K28829" s="319">
        <v>2</v>
      </c>
    </row>
    <row r="28830" spans="1:11" x14ac:dyDescent="0.3">
      <c r="A28830" s="341">
        <v>44234.587499942128</v>
      </c>
      <c r="B28830" s="318">
        <v>42808.428999999996</v>
      </c>
      <c r="C28830" s="318">
        <f t="shared" si="668"/>
        <v>0.22699999999895226</v>
      </c>
      <c r="D28830" s="419">
        <f t="shared" si="667"/>
        <v>0.11349999999947613</v>
      </c>
      <c r="H28830" s="406"/>
      <c r="J28830" s="82">
        <v>39</v>
      </c>
      <c r="K28830" s="320">
        <v>3</v>
      </c>
    </row>
    <row r="28831" spans="1:11" x14ac:dyDescent="0.3">
      <c r="A28831" s="341">
        <v>44234.629166608793</v>
      </c>
      <c r="B28831" s="318">
        <v>42808.648000000001</v>
      </c>
      <c r="C28831" s="318">
        <f t="shared" si="668"/>
        <v>0.21900000000459841</v>
      </c>
      <c r="D28831" s="419">
        <f t="shared" si="667"/>
        <v>0.1095000000022992</v>
      </c>
      <c r="H28831" s="406"/>
      <c r="J28831" s="82">
        <v>40</v>
      </c>
      <c r="K28831" s="321">
        <v>4</v>
      </c>
    </row>
    <row r="28832" spans="1:11" x14ac:dyDescent="0.3">
      <c r="A28832" s="341">
        <v>44234.670833275464</v>
      </c>
      <c r="B28832" s="318">
        <v>42808.868000000002</v>
      </c>
      <c r="C28832" s="318">
        <f t="shared" si="668"/>
        <v>0.22000000000116415</v>
      </c>
      <c r="D28832" s="419">
        <f t="shared" si="667"/>
        <v>0.11000000000058208</v>
      </c>
      <c r="H28832" s="406"/>
      <c r="J28832" s="82">
        <v>41</v>
      </c>
      <c r="K28832" s="391">
        <v>1</v>
      </c>
    </row>
    <row r="28833" spans="1:11" x14ac:dyDescent="0.3">
      <c r="A28833" s="341">
        <v>44234.712499942128</v>
      </c>
      <c r="B28833" s="318">
        <v>42809.091</v>
      </c>
      <c r="C28833" s="318">
        <f t="shared" si="668"/>
        <v>0.22299999999813735</v>
      </c>
      <c r="D28833" s="419">
        <f t="shared" si="667"/>
        <v>0.11149999999906868</v>
      </c>
      <c r="H28833" s="406"/>
      <c r="J28833" s="82">
        <v>42</v>
      </c>
      <c r="K28833" s="319">
        <v>2</v>
      </c>
    </row>
    <row r="28834" spans="1:11" x14ac:dyDescent="0.3">
      <c r="A28834" s="341">
        <v>44234.754166608793</v>
      </c>
      <c r="B28834" s="318">
        <v>42809.313000000002</v>
      </c>
      <c r="C28834" s="318">
        <f t="shared" si="668"/>
        <v>0.22200000000157161</v>
      </c>
      <c r="D28834" s="419">
        <f t="shared" si="667"/>
        <v>0.1110000000007858</v>
      </c>
      <c r="H28834" s="406"/>
      <c r="J28834" s="82">
        <v>43</v>
      </c>
      <c r="K28834" s="320">
        <v>3</v>
      </c>
    </row>
    <row r="28835" spans="1:11" x14ac:dyDescent="0.3">
      <c r="A28835" s="341">
        <v>44234.795833275464</v>
      </c>
      <c r="B28835" s="318">
        <v>42809.531000000003</v>
      </c>
      <c r="C28835" s="318">
        <f t="shared" si="668"/>
        <v>0.2180000000007567</v>
      </c>
      <c r="D28835" s="419">
        <f t="shared" si="667"/>
        <v>0.10900000000037835</v>
      </c>
      <c r="H28835" s="406"/>
      <c r="J28835" s="82">
        <v>44</v>
      </c>
      <c r="K28835" s="321">
        <v>4</v>
      </c>
    </row>
    <row r="28836" spans="1:11" x14ac:dyDescent="0.3">
      <c r="A28836" s="341">
        <v>44234.837499942128</v>
      </c>
      <c r="B28836" s="318">
        <v>42809.743000000002</v>
      </c>
      <c r="C28836" s="318">
        <f t="shared" si="668"/>
        <v>0.21199999999953434</v>
      </c>
      <c r="D28836" s="419">
        <f t="shared" si="667"/>
        <v>0.10599999999976717</v>
      </c>
      <c r="H28836" s="406"/>
      <c r="J28836" s="82">
        <v>45</v>
      </c>
      <c r="K28836" s="391">
        <v>1</v>
      </c>
    </row>
    <row r="28837" spans="1:11" x14ac:dyDescent="0.3">
      <c r="A28837" s="341">
        <v>44234.879166608793</v>
      </c>
      <c r="B28837" s="318">
        <v>42809.96</v>
      </c>
      <c r="C28837" s="318">
        <f t="shared" si="668"/>
        <v>0.21699999999691499</v>
      </c>
      <c r="D28837" s="419">
        <f t="shared" si="667"/>
        <v>0.1084999999984575</v>
      </c>
      <c r="H28837" s="406"/>
      <c r="J28837" s="82">
        <v>46</v>
      </c>
      <c r="K28837" s="319">
        <v>2</v>
      </c>
    </row>
    <row r="28838" spans="1:11" x14ac:dyDescent="0.3">
      <c r="A28838" s="341">
        <v>44234.920833275464</v>
      </c>
      <c r="B28838" s="318">
        <v>42810.188000000002</v>
      </c>
      <c r="C28838" s="318">
        <f t="shared" si="668"/>
        <v>0.22800000000279397</v>
      </c>
      <c r="D28838" s="419">
        <f t="shared" si="667"/>
        <v>0.11400000000139698</v>
      </c>
      <c r="H28838" s="406"/>
      <c r="J28838" s="82">
        <v>47</v>
      </c>
      <c r="K28838" s="320">
        <v>3</v>
      </c>
    </row>
    <row r="28839" spans="1:11" x14ac:dyDescent="0.3">
      <c r="A28839" s="341">
        <v>44234.962499942128</v>
      </c>
      <c r="B28839" s="318">
        <v>42810.406999999999</v>
      </c>
      <c r="C28839" s="318">
        <f t="shared" si="668"/>
        <v>0.21899999999732245</v>
      </c>
      <c r="D28839" s="419">
        <f t="shared" si="667"/>
        <v>0.10949999999866122</v>
      </c>
      <c r="E28839" s="336">
        <f>SUM(C28816:C28839)*7.4805194805</f>
        <v>42.160207792087547</v>
      </c>
      <c r="F28839" s="324">
        <f>AVERAGE(D28816:D28839)</f>
        <v>0.11741666666663757</v>
      </c>
      <c r="G28839" s="324">
        <f>_xlfn.STDEV.S(D28816:D28839)</f>
        <v>2.6481604224443078E-2</v>
      </c>
      <c r="H28839" s="404"/>
      <c r="I28839" s="344">
        <f>AVERAGE(D28671:D28839)</f>
        <v>0.11416871165643351</v>
      </c>
      <c r="J28839" s="82">
        <v>48</v>
      </c>
      <c r="K28839" s="321">
        <v>4</v>
      </c>
    </row>
    <row r="28840" spans="1:11" x14ac:dyDescent="0.3">
      <c r="A28840" s="341">
        <v>44235.004166608793</v>
      </c>
      <c r="B28840" s="318">
        <v>42810.627999999997</v>
      </c>
      <c r="C28840" s="318">
        <f t="shared" si="668"/>
        <v>0.2209999999977299</v>
      </c>
      <c r="D28840" s="419">
        <f t="shared" si="667"/>
        <v>0.11049999999886495</v>
      </c>
      <c r="H28840" s="406"/>
      <c r="J28840" s="82">
        <v>49</v>
      </c>
      <c r="K28840" s="391">
        <v>1</v>
      </c>
    </row>
    <row r="28841" spans="1:11" x14ac:dyDescent="0.3">
      <c r="A28841" s="341">
        <v>44235.045833275464</v>
      </c>
      <c r="B28841" s="318">
        <v>42810.841</v>
      </c>
      <c r="C28841" s="318">
        <f t="shared" si="668"/>
        <v>0.21300000000337604</v>
      </c>
      <c r="D28841" s="419">
        <f t="shared" si="667"/>
        <v>0.10650000000168802</v>
      </c>
      <c r="H28841" s="406"/>
      <c r="J28841" s="82">
        <v>50</v>
      </c>
      <c r="K28841" s="319">
        <v>2</v>
      </c>
    </row>
    <row r="28842" spans="1:11" x14ac:dyDescent="0.3">
      <c r="A28842" s="341">
        <v>44235.087499942128</v>
      </c>
      <c r="B28842" s="318">
        <v>42811.069000000003</v>
      </c>
      <c r="C28842" s="318">
        <f t="shared" si="668"/>
        <v>0.22800000000279397</v>
      </c>
      <c r="D28842" s="419">
        <f t="shared" si="667"/>
        <v>0.11400000000139698</v>
      </c>
      <c r="H28842" s="406"/>
      <c r="J28842" s="82">
        <v>51</v>
      </c>
      <c r="K28842" s="320">
        <v>3</v>
      </c>
    </row>
    <row r="28843" spans="1:11" x14ac:dyDescent="0.3">
      <c r="A28843" s="341">
        <v>44235.129166608793</v>
      </c>
      <c r="B28843" s="318">
        <v>42811.298000000003</v>
      </c>
      <c r="C28843" s="318">
        <f t="shared" si="668"/>
        <v>0.22899999999935972</v>
      </c>
      <c r="D28843" s="419">
        <f t="shared" si="667"/>
        <v>0.11449999999967986</v>
      </c>
      <c r="H28843" s="406"/>
      <c r="J28843" s="82">
        <v>52</v>
      </c>
      <c r="K28843" s="321">
        <v>4</v>
      </c>
    </row>
    <row r="28844" spans="1:11" x14ac:dyDescent="0.3">
      <c r="A28844" s="341">
        <v>44235.170833275464</v>
      </c>
      <c r="B28844" s="318">
        <v>42811.527999999998</v>
      </c>
      <c r="C28844" s="318">
        <f t="shared" si="668"/>
        <v>0.22999999999592546</v>
      </c>
      <c r="D28844" s="419">
        <f t="shared" si="667"/>
        <v>0.11499999999796273</v>
      </c>
      <c r="H28844" s="406"/>
      <c r="J28844" s="82">
        <v>53</v>
      </c>
      <c r="K28844" s="391">
        <v>1</v>
      </c>
    </row>
    <row r="28845" spans="1:11" x14ac:dyDescent="0.3">
      <c r="A28845" s="341">
        <v>44235.212499942128</v>
      </c>
      <c r="B28845" s="318">
        <v>42811.741999999998</v>
      </c>
      <c r="C28845" s="318">
        <f t="shared" si="668"/>
        <v>0.21399999999994179</v>
      </c>
      <c r="D28845" s="419">
        <f t="shared" si="667"/>
        <v>0.1069999999999709</v>
      </c>
      <c r="H28845" s="406"/>
      <c r="J28845" s="82">
        <v>54</v>
      </c>
      <c r="K28845" s="319">
        <v>2</v>
      </c>
    </row>
    <row r="28846" spans="1:11" x14ac:dyDescent="0.3">
      <c r="A28846" s="341">
        <v>44235.254166608793</v>
      </c>
      <c r="B28846" s="318">
        <v>42811.978000000003</v>
      </c>
      <c r="C28846" s="318">
        <f t="shared" si="668"/>
        <v>0.23600000000442378</v>
      </c>
      <c r="D28846" s="419">
        <f t="shared" si="667"/>
        <v>0.11800000000221189</v>
      </c>
      <c r="H28846" s="406"/>
      <c r="J28846" s="82">
        <v>55</v>
      </c>
      <c r="K28846" s="320">
        <v>3</v>
      </c>
    </row>
    <row r="28847" spans="1:11" x14ac:dyDescent="0.3">
      <c r="A28847" s="341">
        <v>44235.295833275464</v>
      </c>
      <c r="B28847" s="318">
        <v>42812.214999999997</v>
      </c>
      <c r="C28847" s="318">
        <f t="shared" si="668"/>
        <v>0.23699999999371357</v>
      </c>
      <c r="D28847" s="419">
        <f t="shared" si="667"/>
        <v>0.11849999999685679</v>
      </c>
      <c r="H28847" s="406"/>
      <c r="J28847" s="82">
        <v>56</v>
      </c>
      <c r="K28847" s="321">
        <v>4</v>
      </c>
    </row>
    <row r="28848" spans="1:11" x14ac:dyDescent="0.3">
      <c r="A28848" s="341">
        <v>44235.337499942128</v>
      </c>
      <c r="B28848" s="318">
        <v>42812.447</v>
      </c>
      <c r="C28848" s="318">
        <f t="shared" si="668"/>
        <v>0.23200000000360887</v>
      </c>
      <c r="D28848" s="419">
        <f t="shared" si="667"/>
        <v>0.11600000000180444</v>
      </c>
      <c r="H28848" s="406"/>
      <c r="J28848" s="82">
        <v>57</v>
      </c>
      <c r="K28848" s="391">
        <v>1</v>
      </c>
    </row>
    <row r="28849" spans="1:12" x14ac:dyDescent="0.3">
      <c r="A28849" s="341">
        <v>44235.379166608793</v>
      </c>
      <c r="B28849" s="318">
        <v>42812.447</v>
      </c>
      <c r="C28849" s="318"/>
      <c r="D28849" s="419"/>
      <c r="H28849" s="406"/>
      <c r="J28849" s="82">
        <v>58</v>
      </c>
      <c r="K28849" s="319">
        <v>2</v>
      </c>
      <c r="L28849" s="345" t="s">
        <v>425</v>
      </c>
    </row>
    <row r="28850" spans="1:12" x14ac:dyDescent="0.3">
      <c r="A28850" s="341">
        <v>44235.420833275464</v>
      </c>
      <c r="B28850" s="318">
        <v>42812.667999999998</v>
      </c>
      <c r="C28850" s="318">
        <f>B28850-B28849</f>
        <v>0.2209999999977299</v>
      </c>
      <c r="D28850" s="419">
        <f>C28850/2</f>
        <v>0.11049999999886495</v>
      </c>
      <c r="H28850" s="406"/>
      <c r="J28850" s="82">
        <v>59</v>
      </c>
      <c r="K28850" s="320">
        <v>3</v>
      </c>
    </row>
    <row r="28851" spans="1:12" x14ac:dyDescent="0.3">
      <c r="A28851" s="341">
        <v>44235.462499942128</v>
      </c>
      <c r="B28851" s="318">
        <v>42812.89</v>
      </c>
      <c r="C28851" s="318">
        <f>B28851-B28850</f>
        <v>0.22200000000157161</v>
      </c>
      <c r="D28851" s="419">
        <f>C28851/2</f>
        <v>0.1110000000007858</v>
      </c>
      <c r="H28851" s="406"/>
      <c r="J28851" s="82">
        <v>60</v>
      </c>
      <c r="K28851" s="321">
        <v>4</v>
      </c>
    </row>
    <row r="28852" spans="1:12" x14ac:dyDescent="0.3">
      <c r="A28852" s="341">
        <v>44235.504166608793</v>
      </c>
      <c r="B28852" s="318">
        <v>42813.127999999997</v>
      </c>
      <c r="C28852" s="318">
        <f>B28852-B28851</f>
        <v>0.23799999999755528</v>
      </c>
      <c r="D28852" s="419">
        <f>C28852/2</f>
        <v>0.11899999999877764</v>
      </c>
      <c r="H28852" s="406"/>
      <c r="J28852" s="82">
        <v>61</v>
      </c>
      <c r="K28852" s="391">
        <v>1</v>
      </c>
    </row>
    <row r="28853" spans="1:12" x14ac:dyDescent="0.3">
      <c r="A28853" s="341">
        <v>44235.545833275464</v>
      </c>
      <c r="B28853" s="318">
        <v>42813.127999999997</v>
      </c>
      <c r="C28853" s="318"/>
      <c r="D28853" s="419"/>
      <c r="H28853" s="406"/>
      <c r="J28853" s="82">
        <v>62</v>
      </c>
      <c r="K28853" s="319">
        <v>2</v>
      </c>
      <c r="L28853" s="345" t="s">
        <v>425</v>
      </c>
    </row>
    <row r="28854" spans="1:12" x14ac:dyDescent="0.3">
      <c r="A28854" s="341">
        <v>44235.587499942128</v>
      </c>
      <c r="B28854" s="318">
        <v>42813.358</v>
      </c>
      <c r="C28854" s="318">
        <f t="shared" ref="C28854:C28891" si="669">B28854-B28853</f>
        <v>0.23000000000320142</v>
      </c>
      <c r="D28854" s="419">
        <f t="shared" ref="D28854:D28891" si="670">C28854/2</f>
        <v>0.11500000000160071</v>
      </c>
      <c r="H28854" s="406"/>
      <c r="J28854" s="82">
        <v>63</v>
      </c>
      <c r="K28854" s="320">
        <v>3</v>
      </c>
    </row>
    <row r="28855" spans="1:12" x14ac:dyDescent="0.3">
      <c r="A28855" s="341">
        <v>44235.629166608793</v>
      </c>
      <c r="B28855" s="318">
        <v>42813.578000000001</v>
      </c>
      <c r="C28855" s="318">
        <f t="shared" si="669"/>
        <v>0.22000000000116415</v>
      </c>
      <c r="D28855" s="419">
        <f t="shared" si="670"/>
        <v>0.11000000000058208</v>
      </c>
      <c r="H28855" s="406"/>
      <c r="J28855" s="82">
        <v>64</v>
      </c>
      <c r="K28855" s="321">
        <v>4</v>
      </c>
    </row>
    <row r="28856" spans="1:12" x14ac:dyDescent="0.3">
      <c r="A28856" s="341">
        <v>44235.670833275464</v>
      </c>
      <c r="B28856" s="318">
        <v>42813.798000000003</v>
      </c>
      <c r="C28856" s="318">
        <f t="shared" si="669"/>
        <v>0.22000000000116415</v>
      </c>
      <c r="D28856" s="419">
        <f t="shared" si="670"/>
        <v>0.11000000000058208</v>
      </c>
      <c r="H28856" s="406"/>
      <c r="J28856" s="82">
        <v>65</v>
      </c>
      <c r="K28856" s="391">
        <v>1</v>
      </c>
    </row>
    <row r="28857" spans="1:12" x14ac:dyDescent="0.3">
      <c r="A28857" s="341">
        <v>44235.712499942128</v>
      </c>
      <c r="B28857" s="318">
        <v>42814.02</v>
      </c>
      <c r="C28857" s="318">
        <f t="shared" si="669"/>
        <v>0.22199999999429565</v>
      </c>
      <c r="D28857" s="419">
        <f t="shared" si="670"/>
        <v>0.11099999999714782</v>
      </c>
      <c r="H28857" s="406"/>
      <c r="J28857" s="82">
        <v>66</v>
      </c>
      <c r="K28857" s="319">
        <v>2</v>
      </c>
    </row>
    <row r="28858" spans="1:12" x14ac:dyDescent="0.3">
      <c r="A28858" s="341">
        <v>44235.754166608793</v>
      </c>
      <c r="B28858" s="318">
        <v>42814.25</v>
      </c>
      <c r="C28858" s="318">
        <f t="shared" si="669"/>
        <v>0.23000000000320142</v>
      </c>
      <c r="D28858" s="419">
        <f t="shared" si="670"/>
        <v>0.11500000000160071</v>
      </c>
      <c r="H28858" s="406"/>
      <c r="J28858" s="82">
        <v>67</v>
      </c>
      <c r="K28858" s="320">
        <v>3</v>
      </c>
    </row>
    <row r="28859" spans="1:12" x14ac:dyDescent="0.3">
      <c r="A28859" s="341">
        <v>44235.795833275464</v>
      </c>
      <c r="B28859" s="318">
        <v>42814.468000000001</v>
      </c>
      <c r="C28859" s="318">
        <f t="shared" si="669"/>
        <v>0.2180000000007567</v>
      </c>
      <c r="D28859" s="419">
        <f t="shared" si="670"/>
        <v>0.10900000000037835</v>
      </c>
      <c r="H28859" s="406"/>
      <c r="J28859" s="82">
        <v>68</v>
      </c>
      <c r="K28859" s="321">
        <v>4</v>
      </c>
    </row>
    <row r="28860" spans="1:12" x14ac:dyDescent="0.3">
      <c r="A28860" s="341">
        <v>44235.837499942128</v>
      </c>
      <c r="B28860" s="318">
        <v>42814.682000000001</v>
      </c>
      <c r="C28860" s="318">
        <f t="shared" si="669"/>
        <v>0.21399999999994179</v>
      </c>
      <c r="D28860" s="419">
        <f t="shared" si="670"/>
        <v>0.1069999999999709</v>
      </c>
      <c r="H28860" s="406"/>
      <c r="J28860" s="82">
        <v>69</v>
      </c>
      <c r="K28860" s="391">
        <v>1</v>
      </c>
    </row>
    <row r="28861" spans="1:12" x14ac:dyDescent="0.3">
      <c r="A28861" s="341">
        <v>44235.879166608793</v>
      </c>
      <c r="B28861" s="318">
        <v>42814.900999999998</v>
      </c>
      <c r="C28861" s="318">
        <f t="shared" si="669"/>
        <v>0.21899999999732245</v>
      </c>
      <c r="D28861" s="419">
        <f t="shared" si="670"/>
        <v>0.10949999999866122</v>
      </c>
      <c r="H28861" s="406"/>
      <c r="J28861" s="82">
        <v>70</v>
      </c>
      <c r="K28861" s="319">
        <v>2</v>
      </c>
    </row>
    <row r="28862" spans="1:12" x14ac:dyDescent="0.3">
      <c r="A28862" s="341">
        <v>44235.920833275464</v>
      </c>
      <c r="B28862" s="318">
        <v>42815.131000000001</v>
      </c>
      <c r="C28862" s="318">
        <f t="shared" si="669"/>
        <v>0.23000000000320142</v>
      </c>
      <c r="D28862" s="419">
        <f t="shared" si="670"/>
        <v>0.11500000000160071</v>
      </c>
      <c r="H28862" s="406"/>
      <c r="J28862" s="82">
        <v>71</v>
      </c>
      <c r="K28862" s="320">
        <v>3</v>
      </c>
    </row>
    <row r="28863" spans="1:12" x14ac:dyDescent="0.3">
      <c r="A28863" s="341">
        <v>44235.962499942128</v>
      </c>
      <c r="B28863" s="318">
        <v>42815.351999999999</v>
      </c>
      <c r="C28863" s="318">
        <f t="shared" si="669"/>
        <v>0.2209999999977299</v>
      </c>
      <c r="D28863" s="419">
        <f t="shared" si="670"/>
        <v>0.11049999999886495</v>
      </c>
      <c r="E28863" s="336">
        <f>SUM(C28840:C28863)*7.4805194805</f>
        <v>36.991168831070325</v>
      </c>
      <c r="F28863" s="324">
        <f>AVERAGE(D28840:D28863)</f>
        <v>0.11238636363635703</v>
      </c>
      <c r="G28863" s="324">
        <f>_xlfn.STDEV.S(D28840:D28863)</f>
        <v>3.7699684796631701E-3</v>
      </c>
      <c r="H28863" s="406"/>
      <c r="J28863" s="82">
        <v>72</v>
      </c>
      <c r="K28863" s="321">
        <v>4</v>
      </c>
    </row>
    <row r="28864" spans="1:12" x14ac:dyDescent="0.3">
      <c r="A28864" s="341">
        <v>44236.004166608793</v>
      </c>
      <c r="B28864" s="318">
        <v>42815.572999999997</v>
      </c>
      <c r="C28864" s="318">
        <f t="shared" si="669"/>
        <v>0.2209999999977299</v>
      </c>
      <c r="D28864" s="419">
        <f t="shared" si="670"/>
        <v>0.11049999999886495</v>
      </c>
      <c r="H28864" s="406"/>
      <c r="J28864" s="82">
        <v>73</v>
      </c>
      <c r="K28864" s="391">
        <v>1</v>
      </c>
    </row>
    <row r="28865" spans="1:11" x14ac:dyDescent="0.3">
      <c r="A28865" s="341">
        <v>44236.045833275464</v>
      </c>
      <c r="B28865" s="318">
        <v>42815.788</v>
      </c>
      <c r="C28865" s="318">
        <f t="shared" si="669"/>
        <v>0.2150000000037835</v>
      </c>
      <c r="D28865" s="419">
        <f t="shared" si="670"/>
        <v>0.10750000000189175</v>
      </c>
      <c r="H28865" s="406"/>
      <c r="J28865" s="82">
        <v>74</v>
      </c>
      <c r="K28865" s="319">
        <v>2</v>
      </c>
    </row>
    <row r="28866" spans="1:11" x14ac:dyDescent="0.3">
      <c r="A28866" s="341">
        <v>44236.087499942128</v>
      </c>
      <c r="B28866" s="318">
        <v>42816.012000000002</v>
      </c>
      <c r="C28866" s="318">
        <f t="shared" si="669"/>
        <v>0.22400000000197906</v>
      </c>
      <c r="D28866" s="419">
        <f t="shared" si="670"/>
        <v>0.11200000000098953</v>
      </c>
      <c r="H28866" s="406"/>
      <c r="J28866" s="82">
        <v>75</v>
      </c>
      <c r="K28866" s="320">
        <v>3</v>
      </c>
    </row>
    <row r="28867" spans="1:11" x14ac:dyDescent="0.3">
      <c r="A28867" s="341">
        <v>44236.129166608793</v>
      </c>
      <c r="B28867" s="318">
        <v>42816.245999999999</v>
      </c>
      <c r="C28867" s="318">
        <f t="shared" si="669"/>
        <v>0.23399999999674037</v>
      </c>
      <c r="D28867" s="419">
        <f t="shared" si="670"/>
        <v>0.11699999999837019</v>
      </c>
      <c r="H28867" s="406"/>
      <c r="J28867" s="82">
        <v>76</v>
      </c>
      <c r="K28867" s="321">
        <v>4</v>
      </c>
    </row>
    <row r="28868" spans="1:11" x14ac:dyDescent="0.3">
      <c r="A28868" s="341">
        <v>44236.170833275464</v>
      </c>
      <c r="B28868" s="318">
        <v>42816.476999999999</v>
      </c>
      <c r="C28868" s="318">
        <f t="shared" si="669"/>
        <v>0.23099999999976717</v>
      </c>
      <c r="D28868" s="419">
        <f t="shared" si="670"/>
        <v>0.11549999999988358</v>
      </c>
      <c r="H28868" s="406"/>
      <c r="J28868" s="82">
        <v>77</v>
      </c>
      <c r="K28868" s="391">
        <v>1</v>
      </c>
    </row>
    <row r="28869" spans="1:11" x14ac:dyDescent="0.3">
      <c r="A28869" s="341">
        <v>44236.212499942128</v>
      </c>
      <c r="B28869" s="318">
        <v>42816.690999999999</v>
      </c>
      <c r="C28869" s="318">
        <f t="shared" si="669"/>
        <v>0.21399999999994179</v>
      </c>
      <c r="D28869" s="419">
        <f t="shared" si="670"/>
        <v>0.1069999999999709</v>
      </c>
      <c r="H28869" s="406"/>
      <c r="J28869" s="82">
        <v>78</v>
      </c>
      <c r="K28869" s="319">
        <v>2</v>
      </c>
    </row>
    <row r="28870" spans="1:11" x14ac:dyDescent="0.3">
      <c r="A28870" s="341">
        <v>44236.254166608793</v>
      </c>
      <c r="B28870" s="318">
        <v>42816.921000000002</v>
      </c>
      <c r="C28870" s="318">
        <f t="shared" si="669"/>
        <v>0.23000000000320142</v>
      </c>
      <c r="D28870" s="419">
        <f t="shared" si="670"/>
        <v>0.11500000000160071</v>
      </c>
      <c r="H28870" s="406"/>
      <c r="J28870" s="82">
        <v>79</v>
      </c>
      <c r="K28870" s="320">
        <v>3</v>
      </c>
    </row>
    <row r="28871" spans="1:11" x14ac:dyDescent="0.3">
      <c r="A28871" s="341">
        <v>44236.295833275464</v>
      </c>
      <c r="B28871" s="318">
        <v>42817.16</v>
      </c>
      <c r="C28871" s="318">
        <f t="shared" si="669"/>
        <v>0.23900000000139698</v>
      </c>
      <c r="D28871" s="419">
        <f t="shared" si="670"/>
        <v>0.11950000000069849</v>
      </c>
      <c r="H28871" s="406"/>
      <c r="J28871" s="82">
        <v>80</v>
      </c>
      <c r="K28871" s="321">
        <v>4</v>
      </c>
    </row>
    <row r="28872" spans="1:11" x14ac:dyDescent="0.3">
      <c r="A28872" s="341">
        <v>44236.337499942128</v>
      </c>
      <c r="B28872" s="318">
        <v>42817.39</v>
      </c>
      <c r="C28872" s="318">
        <f t="shared" si="669"/>
        <v>0.22999999999592546</v>
      </c>
      <c r="D28872" s="419">
        <f t="shared" si="670"/>
        <v>0.11499999999796273</v>
      </c>
      <c r="H28872" s="406"/>
      <c r="J28872" s="82">
        <v>81</v>
      </c>
      <c r="K28872" s="391">
        <v>1</v>
      </c>
    </row>
    <row r="28873" spans="1:11" x14ac:dyDescent="0.3">
      <c r="A28873" s="341">
        <v>44236.379166608793</v>
      </c>
      <c r="B28873" s="318">
        <v>42817.608999999997</v>
      </c>
      <c r="C28873" s="318">
        <f t="shared" si="669"/>
        <v>0.21899999999732245</v>
      </c>
      <c r="D28873" s="419">
        <f t="shared" si="670"/>
        <v>0.10949999999866122</v>
      </c>
      <c r="H28873" s="406"/>
      <c r="J28873" s="82">
        <v>82</v>
      </c>
      <c r="K28873" s="319">
        <v>2</v>
      </c>
    </row>
    <row r="28874" spans="1:11" x14ac:dyDescent="0.3">
      <c r="A28874" s="341">
        <v>44236.420833275464</v>
      </c>
      <c r="B28874" s="318">
        <v>42817.832000000002</v>
      </c>
      <c r="C28874" s="318">
        <f t="shared" si="669"/>
        <v>0.22300000000541331</v>
      </c>
      <c r="D28874" s="419">
        <f t="shared" si="670"/>
        <v>0.11150000000270666</v>
      </c>
      <c r="H28874" s="406"/>
      <c r="J28874" s="82">
        <v>83</v>
      </c>
      <c r="K28874" s="320">
        <v>3</v>
      </c>
    </row>
    <row r="28875" spans="1:11" x14ac:dyDescent="0.3">
      <c r="A28875" s="341">
        <v>44236.462499942128</v>
      </c>
      <c r="B28875" s="318">
        <v>42818.069000000003</v>
      </c>
      <c r="C28875" s="318">
        <f t="shared" si="669"/>
        <v>0.23700000000098953</v>
      </c>
      <c r="D28875" s="419">
        <f t="shared" si="670"/>
        <v>0.11850000000049477</v>
      </c>
      <c r="H28875" s="406"/>
      <c r="J28875" s="82">
        <v>84</v>
      </c>
      <c r="K28875" s="321">
        <v>4</v>
      </c>
    </row>
    <row r="28876" spans="1:11" x14ac:dyDescent="0.3">
      <c r="A28876" s="341">
        <v>44236.504166608793</v>
      </c>
      <c r="B28876" s="318">
        <v>42818.3</v>
      </c>
      <c r="C28876" s="318">
        <f t="shared" si="669"/>
        <v>0.23099999999976717</v>
      </c>
      <c r="D28876" s="419">
        <f t="shared" si="670"/>
        <v>0.11549999999988358</v>
      </c>
      <c r="H28876" s="406"/>
      <c r="J28876" s="82">
        <v>85</v>
      </c>
      <c r="K28876" s="391">
        <v>1</v>
      </c>
    </row>
    <row r="28877" spans="1:11" x14ac:dyDescent="0.3">
      <c r="A28877" s="341">
        <v>44236.545833275464</v>
      </c>
      <c r="B28877" s="318">
        <v>42818.52</v>
      </c>
      <c r="C28877" s="318">
        <f t="shared" si="669"/>
        <v>0.2199999999938882</v>
      </c>
      <c r="D28877" s="419">
        <f t="shared" si="670"/>
        <v>0.1099999999969441</v>
      </c>
      <c r="H28877" s="406"/>
      <c r="J28877" s="82">
        <v>86</v>
      </c>
      <c r="K28877" s="319">
        <v>2</v>
      </c>
    </row>
    <row r="28878" spans="1:11" x14ac:dyDescent="0.3">
      <c r="A28878" s="341">
        <v>44236.587499942128</v>
      </c>
      <c r="B28878" s="318">
        <v>42818.737999999998</v>
      </c>
      <c r="C28878" s="318">
        <f t="shared" si="669"/>
        <v>0.2180000000007567</v>
      </c>
      <c r="D28878" s="419">
        <f t="shared" si="670"/>
        <v>0.10900000000037835</v>
      </c>
      <c r="H28878" s="406"/>
      <c r="J28878" s="82">
        <v>87</v>
      </c>
      <c r="K28878" s="320">
        <v>3</v>
      </c>
    </row>
    <row r="28879" spans="1:11" x14ac:dyDescent="0.3">
      <c r="A28879" s="341">
        <v>44236.629166608793</v>
      </c>
      <c r="B28879" s="318">
        <v>42818.964999999997</v>
      </c>
      <c r="C28879" s="318">
        <f t="shared" si="669"/>
        <v>0.22699999999895226</v>
      </c>
      <c r="D28879" s="419">
        <f t="shared" si="670"/>
        <v>0.11349999999947613</v>
      </c>
      <c r="H28879" s="406"/>
      <c r="J28879" s="82">
        <v>88</v>
      </c>
      <c r="K28879" s="321">
        <v>4</v>
      </c>
    </row>
    <row r="28880" spans="1:11" x14ac:dyDescent="0.3">
      <c r="A28880" s="341">
        <v>44236.670833275464</v>
      </c>
      <c r="B28880" s="318">
        <v>42819.197999999997</v>
      </c>
      <c r="C28880" s="318">
        <f t="shared" si="669"/>
        <v>0.23300000000017462</v>
      </c>
      <c r="D28880" s="419">
        <f t="shared" si="670"/>
        <v>0.11650000000008731</v>
      </c>
      <c r="H28880" s="406"/>
      <c r="J28880" s="82">
        <v>89</v>
      </c>
      <c r="K28880" s="391">
        <v>1</v>
      </c>
    </row>
    <row r="28881" spans="1:12" x14ac:dyDescent="0.3">
      <c r="A28881" s="341">
        <v>44236.712499942128</v>
      </c>
      <c r="B28881" s="318">
        <v>42819.415000000001</v>
      </c>
      <c r="C28881" s="318">
        <f t="shared" si="669"/>
        <v>0.21700000000419095</v>
      </c>
      <c r="D28881" s="419">
        <f t="shared" si="670"/>
        <v>0.10850000000209548</v>
      </c>
      <c r="H28881" s="406"/>
      <c r="J28881" s="82">
        <v>90</v>
      </c>
      <c r="K28881" s="319">
        <v>2</v>
      </c>
    </row>
    <row r="28882" spans="1:12" x14ac:dyDescent="0.3">
      <c r="A28882" s="341">
        <v>44236.754166608793</v>
      </c>
      <c r="B28882" s="318">
        <v>42819.633000000002</v>
      </c>
      <c r="C28882" s="318">
        <f t="shared" si="669"/>
        <v>0.2180000000007567</v>
      </c>
      <c r="D28882" s="419">
        <f t="shared" si="670"/>
        <v>0.10900000000037835</v>
      </c>
      <c r="H28882" s="406"/>
      <c r="J28882" s="82">
        <v>91</v>
      </c>
      <c r="K28882" s="320">
        <v>3</v>
      </c>
    </row>
    <row r="28883" spans="1:12" x14ac:dyDescent="0.3">
      <c r="A28883" s="341">
        <v>44236.795833275464</v>
      </c>
      <c r="B28883" s="318">
        <v>42819.858</v>
      </c>
      <c r="C28883" s="318">
        <f t="shared" si="669"/>
        <v>0.22499999999854481</v>
      </c>
      <c r="D28883" s="419">
        <f t="shared" si="670"/>
        <v>0.1124999999992724</v>
      </c>
      <c r="H28883" s="406"/>
      <c r="J28883" s="82">
        <v>92</v>
      </c>
      <c r="K28883" s="321">
        <v>4</v>
      </c>
    </row>
    <row r="28884" spans="1:12" x14ac:dyDescent="0.3">
      <c r="A28884" s="341">
        <v>44236.837499942128</v>
      </c>
      <c r="B28884" s="318">
        <v>42820.08</v>
      </c>
      <c r="C28884" s="318">
        <f t="shared" si="669"/>
        <v>0.22200000000157161</v>
      </c>
      <c r="D28884" s="419">
        <f t="shared" si="670"/>
        <v>0.1110000000007858</v>
      </c>
      <c r="H28884" s="406"/>
      <c r="J28884" s="82">
        <v>93</v>
      </c>
      <c r="K28884" s="391">
        <v>1</v>
      </c>
    </row>
    <row r="28885" spans="1:12" x14ac:dyDescent="0.3">
      <c r="A28885" s="341">
        <v>44236.879166608793</v>
      </c>
      <c r="B28885" s="318">
        <v>42820.3</v>
      </c>
      <c r="C28885" s="318">
        <f t="shared" si="669"/>
        <v>0.22000000000116415</v>
      </c>
      <c r="D28885" s="419">
        <f t="shared" si="670"/>
        <v>0.11000000000058208</v>
      </c>
      <c r="H28885" s="406"/>
      <c r="J28885" s="82">
        <v>94</v>
      </c>
      <c r="K28885" s="319">
        <v>2</v>
      </c>
    </row>
    <row r="28886" spans="1:12" x14ac:dyDescent="0.3">
      <c r="A28886" s="341">
        <v>44236.920833275464</v>
      </c>
      <c r="B28886" s="318">
        <v>42820.521999999997</v>
      </c>
      <c r="C28886" s="318">
        <f t="shared" si="669"/>
        <v>0.22199999999429565</v>
      </c>
      <c r="D28886" s="419">
        <f t="shared" si="670"/>
        <v>0.11099999999714782</v>
      </c>
      <c r="H28886" s="406"/>
      <c r="J28886" s="82">
        <v>95</v>
      </c>
      <c r="K28886" s="320">
        <v>3</v>
      </c>
    </row>
    <row r="28887" spans="1:12" x14ac:dyDescent="0.3">
      <c r="A28887" s="341">
        <v>44236.962499942128</v>
      </c>
      <c r="B28887" s="318">
        <v>42820.74</v>
      </c>
      <c r="C28887" s="318">
        <f t="shared" si="669"/>
        <v>0.2180000000007567</v>
      </c>
      <c r="D28887" s="419">
        <f t="shared" si="670"/>
        <v>0.10900000000037835</v>
      </c>
      <c r="E28887" s="336">
        <f>SUM(C28864:C28887)*7.4805194805</f>
        <v>40.305038960926595</v>
      </c>
      <c r="F28887" s="324">
        <f>AVERAGE(D28864:D28887)</f>
        <v>0.11224999999997938</v>
      </c>
      <c r="G28887" s="324">
        <f>_xlfn.STDEV.S(D28864:D28887)</f>
        <v>3.553932298407688E-3</v>
      </c>
      <c r="H28887" s="406"/>
      <c r="J28887" s="82">
        <v>96</v>
      </c>
      <c r="K28887" s="321">
        <v>4</v>
      </c>
    </row>
    <row r="28888" spans="1:12" x14ac:dyDescent="0.3">
      <c r="A28888" s="341">
        <v>44237.004166608793</v>
      </c>
      <c r="B28888" s="318">
        <v>42820.966999999997</v>
      </c>
      <c r="C28888" s="318">
        <f t="shared" si="669"/>
        <v>0.22699999999895226</v>
      </c>
      <c r="D28888" s="419">
        <f t="shared" si="670"/>
        <v>0.11349999999947613</v>
      </c>
      <c r="H28888" s="406"/>
      <c r="J28888" s="82">
        <v>97</v>
      </c>
      <c r="K28888" s="391">
        <v>1</v>
      </c>
    </row>
    <row r="28889" spans="1:12" x14ac:dyDescent="0.3">
      <c r="A28889" s="341">
        <v>44237.045833275464</v>
      </c>
      <c r="B28889" s="318">
        <v>42821.190999999999</v>
      </c>
      <c r="C28889" s="318">
        <f t="shared" si="669"/>
        <v>0.22400000000197906</v>
      </c>
      <c r="D28889" s="419">
        <f t="shared" si="670"/>
        <v>0.11200000000098953</v>
      </c>
      <c r="H28889" s="406"/>
      <c r="J28889" s="82">
        <v>98</v>
      </c>
      <c r="K28889" s="319">
        <v>2</v>
      </c>
    </row>
    <row r="28890" spans="1:12" x14ac:dyDescent="0.3">
      <c r="A28890" s="341">
        <v>44237.087499942128</v>
      </c>
      <c r="B28890" s="318">
        <v>42821.419000000002</v>
      </c>
      <c r="C28890" s="318">
        <f t="shared" si="669"/>
        <v>0.22800000000279397</v>
      </c>
      <c r="D28890" s="419">
        <f t="shared" si="670"/>
        <v>0.11400000000139698</v>
      </c>
      <c r="H28890" s="406"/>
      <c r="J28890" s="82">
        <v>99</v>
      </c>
      <c r="K28890" s="320">
        <v>3</v>
      </c>
    </row>
    <row r="28891" spans="1:12" x14ac:dyDescent="0.3">
      <c r="A28891" s="341">
        <v>44237.129166608793</v>
      </c>
      <c r="B28891" s="318">
        <v>42821.641000000003</v>
      </c>
      <c r="C28891" s="318">
        <f t="shared" si="669"/>
        <v>0.22200000000157161</v>
      </c>
      <c r="D28891" s="419">
        <f t="shared" si="670"/>
        <v>0.1110000000007858</v>
      </c>
      <c r="H28891" s="406"/>
      <c r="J28891" s="82">
        <v>100</v>
      </c>
      <c r="K28891" s="321">
        <v>4</v>
      </c>
    </row>
    <row r="28892" spans="1:12" x14ac:dyDescent="0.3">
      <c r="A28892" s="341">
        <v>44237.633333333331</v>
      </c>
      <c r="B28892" s="318">
        <v>42824.368000000002</v>
      </c>
      <c r="H28892" s="332"/>
      <c r="J28892" s="82">
        <v>1</v>
      </c>
      <c r="K28892" s="321">
        <v>4</v>
      </c>
      <c r="L28892" s="54" t="s">
        <v>313</v>
      </c>
    </row>
    <row r="28893" spans="1:12" x14ac:dyDescent="0.3">
      <c r="A28893" s="341">
        <v>44237.675000000003</v>
      </c>
      <c r="B28893" s="318">
        <v>42824.589</v>
      </c>
      <c r="C28893" s="318">
        <f>B28893-B28892</f>
        <v>0.2209999999977299</v>
      </c>
      <c r="D28893" s="419">
        <f>C28893/2</f>
        <v>0.11049999999886495</v>
      </c>
      <c r="H28893" s="406"/>
      <c r="J28893" s="82">
        <v>2</v>
      </c>
      <c r="K28893" s="391">
        <v>1</v>
      </c>
    </row>
    <row r="28894" spans="1:12" x14ac:dyDescent="0.3">
      <c r="A28894" s="341">
        <v>44237.716666666667</v>
      </c>
      <c r="B28894" s="318">
        <v>42824.589</v>
      </c>
      <c r="H28894" s="332"/>
      <c r="J28894" s="82">
        <v>3</v>
      </c>
      <c r="K28894" s="319">
        <v>2</v>
      </c>
      <c r="L28894" s="345" t="s">
        <v>425</v>
      </c>
    </row>
    <row r="28895" spans="1:12" x14ac:dyDescent="0.3">
      <c r="A28895" s="341">
        <v>44237.758333333331</v>
      </c>
      <c r="B28895" s="318">
        <v>42824.81</v>
      </c>
      <c r="C28895" s="318">
        <f>B28895-B28893</f>
        <v>0.2209999999977299</v>
      </c>
      <c r="D28895" s="419">
        <f t="shared" ref="D28895:D28905" si="671">C28895/2</f>
        <v>0.11049999999886495</v>
      </c>
      <c r="H28895" s="406"/>
      <c r="J28895" s="82">
        <v>4</v>
      </c>
      <c r="K28895" s="320">
        <v>3</v>
      </c>
    </row>
    <row r="28896" spans="1:12" x14ac:dyDescent="0.3">
      <c r="A28896" s="341">
        <v>44237.800000173615</v>
      </c>
      <c r="B28896" s="318">
        <v>42825.038</v>
      </c>
      <c r="C28896" s="318">
        <f t="shared" ref="C28896:C28905" si="672">B28896-B28895</f>
        <v>0.22800000000279397</v>
      </c>
      <c r="D28896" s="419">
        <f t="shared" si="671"/>
        <v>0.11400000000139698</v>
      </c>
      <c r="H28896" s="406"/>
      <c r="J28896" s="82">
        <v>5</v>
      </c>
      <c r="K28896" s="321">
        <v>4</v>
      </c>
    </row>
    <row r="28897" spans="1:12" x14ac:dyDescent="0.3">
      <c r="A28897" s="341">
        <v>44237.841666898152</v>
      </c>
      <c r="B28897" s="318">
        <v>42825.258000000002</v>
      </c>
      <c r="C28897" s="318">
        <f t="shared" si="672"/>
        <v>0.22000000000116415</v>
      </c>
      <c r="D28897" s="419">
        <f t="shared" si="671"/>
        <v>0.11000000000058208</v>
      </c>
      <c r="H28897" s="406"/>
      <c r="J28897" s="82">
        <v>6</v>
      </c>
      <c r="K28897" s="391">
        <v>1</v>
      </c>
    </row>
    <row r="28898" spans="1:12" x14ac:dyDescent="0.3">
      <c r="A28898" s="341">
        <v>44237.883333622682</v>
      </c>
      <c r="B28898" s="318">
        <v>42825.472000000002</v>
      </c>
      <c r="C28898" s="318">
        <f t="shared" si="672"/>
        <v>0.21399999999994179</v>
      </c>
      <c r="D28898" s="419">
        <f t="shared" si="671"/>
        <v>0.1069999999999709</v>
      </c>
      <c r="H28898" s="406"/>
      <c r="J28898" s="82">
        <v>7</v>
      </c>
      <c r="K28898" s="319">
        <v>2</v>
      </c>
    </row>
    <row r="28899" spans="1:12" x14ac:dyDescent="0.3">
      <c r="A28899" s="341">
        <v>44237.925000347219</v>
      </c>
      <c r="B28899" s="318">
        <v>42825.690999999999</v>
      </c>
      <c r="C28899" s="318">
        <f t="shared" si="672"/>
        <v>0.21899999999732245</v>
      </c>
      <c r="D28899" s="419">
        <f t="shared" si="671"/>
        <v>0.10949999999866122</v>
      </c>
      <c r="H28899" s="406"/>
      <c r="J28899" s="82">
        <v>8</v>
      </c>
      <c r="K28899" s="320">
        <v>3</v>
      </c>
    </row>
    <row r="28900" spans="1:12" x14ac:dyDescent="0.3">
      <c r="A28900" s="341">
        <v>44237.966667071756</v>
      </c>
      <c r="B28900" s="318">
        <v>42825.917000000001</v>
      </c>
      <c r="C28900" s="318">
        <f t="shared" si="672"/>
        <v>0.22600000000238651</v>
      </c>
      <c r="D28900" s="419">
        <f t="shared" si="671"/>
        <v>0.11300000000119326</v>
      </c>
      <c r="E28900" s="336">
        <f>SUM(C28888:C28901)*7.4805194805</f>
        <v>20.010389610359272</v>
      </c>
      <c r="F28900" s="324">
        <f>AVERAGE(D28888:D28901)</f>
        <v>0.1114583333334546</v>
      </c>
      <c r="G28900" s="324">
        <f>_xlfn.STDEV.S(D28888:D28901)</f>
        <v>2.1047385216437352E-3</v>
      </c>
      <c r="H28900" s="406"/>
      <c r="J28900" s="82">
        <v>9</v>
      </c>
      <c r="K28900" s="321">
        <v>4</v>
      </c>
    </row>
    <row r="28901" spans="1:12" x14ac:dyDescent="0.3">
      <c r="A28901" s="341">
        <v>44238.008333796293</v>
      </c>
      <c r="B28901" s="318">
        <v>42826.142</v>
      </c>
      <c r="C28901" s="318">
        <f t="shared" si="672"/>
        <v>0.22499999999854481</v>
      </c>
      <c r="D28901" s="419">
        <f t="shared" si="671"/>
        <v>0.1124999999992724</v>
      </c>
      <c r="H28901" s="406"/>
      <c r="J28901" s="82">
        <v>10</v>
      </c>
      <c r="K28901" s="391">
        <v>1</v>
      </c>
    </row>
    <row r="28902" spans="1:12" x14ac:dyDescent="0.3">
      <c r="A28902" s="341">
        <v>44238.050000520831</v>
      </c>
      <c r="B28902" s="318">
        <v>42826.362000000001</v>
      </c>
      <c r="C28902" s="318">
        <f t="shared" si="672"/>
        <v>0.22000000000116415</v>
      </c>
      <c r="D28902" s="419">
        <f t="shared" si="671"/>
        <v>0.11000000000058208</v>
      </c>
      <c r="H28902" s="406"/>
      <c r="J28902" s="82">
        <v>11</v>
      </c>
      <c r="K28902" s="319">
        <v>2</v>
      </c>
    </row>
    <row r="28903" spans="1:12" x14ac:dyDescent="0.3">
      <c r="A28903" s="341">
        <v>44238.091667245368</v>
      </c>
      <c r="B28903" s="318">
        <v>42826.588000000003</v>
      </c>
      <c r="C28903" s="318">
        <f t="shared" si="672"/>
        <v>0.22600000000238651</v>
      </c>
      <c r="D28903" s="419">
        <f t="shared" si="671"/>
        <v>0.11300000000119326</v>
      </c>
      <c r="H28903" s="406"/>
      <c r="J28903" s="82">
        <v>12</v>
      </c>
      <c r="K28903" s="320">
        <v>3</v>
      </c>
    </row>
    <row r="28904" spans="1:12" x14ac:dyDescent="0.3">
      <c r="A28904" s="341">
        <v>44238.133333969905</v>
      </c>
      <c r="B28904" s="318">
        <v>42826.807999999997</v>
      </c>
      <c r="C28904" s="318">
        <f t="shared" si="672"/>
        <v>0.2199999999938882</v>
      </c>
      <c r="D28904" s="419">
        <f t="shared" si="671"/>
        <v>0.1099999999969441</v>
      </c>
      <c r="H28904" s="406"/>
      <c r="J28904" s="82">
        <v>13</v>
      </c>
      <c r="K28904" s="321">
        <v>4</v>
      </c>
    </row>
    <row r="28905" spans="1:12" x14ac:dyDescent="0.3">
      <c r="A28905" s="341">
        <v>44238.175000694442</v>
      </c>
      <c r="B28905" s="318">
        <v>42827.040000000001</v>
      </c>
      <c r="C28905" s="318">
        <f t="shared" si="672"/>
        <v>0.23200000000360887</v>
      </c>
      <c r="D28905" s="419">
        <f t="shared" si="671"/>
        <v>0.11600000000180444</v>
      </c>
      <c r="H28905" s="406"/>
      <c r="J28905" s="82">
        <v>14</v>
      </c>
      <c r="K28905" s="391">
        <v>1</v>
      </c>
    </row>
    <row r="28906" spans="1:12" x14ac:dyDescent="0.3">
      <c r="A28906" s="341">
        <v>44238.216667418979</v>
      </c>
      <c r="B28906" s="318">
        <v>42827.040000000001</v>
      </c>
      <c r="C28906" s="318"/>
      <c r="D28906" s="419"/>
      <c r="H28906" s="406"/>
      <c r="J28906" s="82">
        <v>15</v>
      </c>
      <c r="K28906" s="319">
        <v>2</v>
      </c>
      <c r="L28906" s="345" t="s">
        <v>425</v>
      </c>
    </row>
    <row r="28907" spans="1:12" x14ac:dyDescent="0.3">
      <c r="A28907" s="341">
        <v>44238.258334143517</v>
      </c>
      <c r="B28907" s="318">
        <v>42827.279000000002</v>
      </c>
      <c r="C28907" s="318">
        <f>B28907-B28906</f>
        <v>0.23900000000139698</v>
      </c>
      <c r="D28907" s="419">
        <f>C28907/2</f>
        <v>0.11950000000069849</v>
      </c>
      <c r="H28907" s="406"/>
      <c r="J28907" s="82">
        <v>16</v>
      </c>
      <c r="K28907" s="320">
        <v>3</v>
      </c>
    </row>
    <row r="28908" spans="1:12" x14ac:dyDescent="0.3">
      <c r="A28908" s="341">
        <v>44238.300000868054</v>
      </c>
      <c r="B28908" s="318">
        <v>42827.51</v>
      </c>
      <c r="C28908" s="318">
        <f>B28908-B28907</f>
        <v>0.23099999999976717</v>
      </c>
      <c r="D28908" s="419">
        <f>C28908/2</f>
        <v>0.11549999999988358</v>
      </c>
      <c r="H28908" s="406"/>
      <c r="J28908" s="82">
        <v>17</v>
      </c>
      <c r="K28908" s="321">
        <v>4</v>
      </c>
    </row>
    <row r="28909" spans="1:12" x14ac:dyDescent="0.3">
      <c r="A28909" s="341">
        <v>44238.341667592591</v>
      </c>
      <c r="B28909" s="318">
        <v>42827.73</v>
      </c>
      <c r="C28909" s="318">
        <f>B28909-B28908</f>
        <v>0.22000000000116415</v>
      </c>
      <c r="D28909" s="419">
        <f>C28909/2</f>
        <v>0.11000000000058208</v>
      </c>
      <c r="H28909" s="406"/>
      <c r="J28909" s="82">
        <v>18</v>
      </c>
      <c r="K28909" s="391">
        <v>1</v>
      </c>
    </row>
    <row r="28910" spans="1:12" x14ac:dyDescent="0.3">
      <c r="A28910" s="341">
        <v>44238.383334317128</v>
      </c>
      <c r="B28910" s="318">
        <v>42827.73</v>
      </c>
      <c r="C28910" s="318"/>
      <c r="D28910" s="419"/>
      <c r="H28910" s="406"/>
      <c r="J28910" s="82">
        <v>19</v>
      </c>
      <c r="K28910" s="319">
        <v>2</v>
      </c>
      <c r="L28910" s="345" t="s">
        <v>425</v>
      </c>
    </row>
    <row r="28911" spans="1:12" x14ac:dyDescent="0.3">
      <c r="A28911" s="341">
        <v>44238.425001041665</v>
      </c>
      <c r="B28911" s="318">
        <v>42827.959000000003</v>
      </c>
      <c r="C28911" s="318">
        <f t="shared" ref="C28911:C28917" si="673">B28911-B28910</f>
        <v>0.22899999999935972</v>
      </c>
      <c r="D28911" s="419">
        <f t="shared" ref="D28911:D28917" si="674">C28911/2</f>
        <v>0.11449999999967986</v>
      </c>
      <c r="H28911" s="406"/>
      <c r="J28911" s="82">
        <v>20</v>
      </c>
      <c r="K28911" s="320">
        <v>3</v>
      </c>
    </row>
    <row r="28912" spans="1:12" x14ac:dyDescent="0.3">
      <c r="A28912" s="341">
        <v>44238.466667766203</v>
      </c>
      <c r="B28912" s="318">
        <v>42828.192000000003</v>
      </c>
      <c r="C28912" s="318">
        <f t="shared" si="673"/>
        <v>0.23300000000017462</v>
      </c>
      <c r="D28912" s="419">
        <f t="shared" si="674"/>
        <v>0.11650000000008731</v>
      </c>
      <c r="H28912" s="406"/>
      <c r="J28912" s="82">
        <v>21</v>
      </c>
      <c r="K28912" s="321">
        <v>4</v>
      </c>
    </row>
    <row r="28913" spans="1:12" x14ac:dyDescent="0.3">
      <c r="A28913" s="341">
        <v>44238.50833449074</v>
      </c>
      <c r="B28913" s="318">
        <v>42828.42</v>
      </c>
      <c r="C28913" s="318">
        <f t="shared" si="673"/>
        <v>0.22799999999551801</v>
      </c>
      <c r="D28913" s="419">
        <f t="shared" si="674"/>
        <v>0.11399999999775901</v>
      </c>
      <c r="H28913" s="406"/>
      <c r="J28913" s="82">
        <v>22</v>
      </c>
      <c r="K28913" s="391">
        <v>1</v>
      </c>
    </row>
    <row r="28914" spans="1:12" x14ac:dyDescent="0.3">
      <c r="A28914" s="341">
        <v>44238.550001215277</v>
      </c>
      <c r="B28914" s="318">
        <v>42828.637999999999</v>
      </c>
      <c r="C28914" s="318">
        <f t="shared" si="673"/>
        <v>0.2180000000007567</v>
      </c>
      <c r="D28914" s="419">
        <f t="shared" si="674"/>
        <v>0.10900000000037835</v>
      </c>
      <c r="H28914" s="406"/>
      <c r="J28914" s="82">
        <v>23</v>
      </c>
      <c r="K28914" s="319">
        <v>2</v>
      </c>
    </row>
    <row r="28915" spans="1:12" x14ac:dyDescent="0.3">
      <c r="A28915" s="341">
        <v>44238.591667939814</v>
      </c>
      <c r="B28915" s="318">
        <v>42828.86</v>
      </c>
      <c r="C28915" s="318">
        <f t="shared" si="673"/>
        <v>0.22200000000157161</v>
      </c>
      <c r="D28915" s="419">
        <f t="shared" si="674"/>
        <v>0.1110000000007858</v>
      </c>
      <c r="H28915" s="406"/>
      <c r="J28915" s="82">
        <v>24</v>
      </c>
      <c r="K28915" s="320">
        <v>3</v>
      </c>
    </row>
    <row r="28916" spans="1:12" x14ac:dyDescent="0.3">
      <c r="A28916" s="341">
        <v>44238.633334664351</v>
      </c>
      <c r="B28916" s="318">
        <v>42829.091999999997</v>
      </c>
      <c r="C28916" s="318">
        <f t="shared" si="673"/>
        <v>0.23199999999633292</v>
      </c>
      <c r="D28916" s="419">
        <f t="shared" si="674"/>
        <v>0.11599999999816646</v>
      </c>
      <c r="H28916" s="406"/>
      <c r="J28916" s="82">
        <v>25</v>
      </c>
      <c r="K28916" s="321">
        <v>4</v>
      </c>
    </row>
    <row r="28917" spans="1:12" x14ac:dyDescent="0.3">
      <c r="A28917" s="341">
        <v>44238.675001388889</v>
      </c>
      <c r="B28917" s="318">
        <v>42829.32</v>
      </c>
      <c r="C28917" s="318">
        <f t="shared" si="673"/>
        <v>0.22800000000279397</v>
      </c>
      <c r="D28917" s="419">
        <f t="shared" si="674"/>
        <v>0.11400000000139698</v>
      </c>
      <c r="H28917" s="406"/>
      <c r="J28917" s="82">
        <v>26</v>
      </c>
      <c r="K28917" s="391">
        <v>1</v>
      </c>
    </row>
    <row r="28918" spans="1:12" x14ac:dyDescent="0.3">
      <c r="A28918" s="341">
        <v>44238.716668113426</v>
      </c>
      <c r="B28918" s="318">
        <v>42829.32</v>
      </c>
      <c r="C28918" s="318"/>
      <c r="D28918" s="419"/>
      <c r="H28918" s="406"/>
      <c r="J28918" s="82">
        <v>27</v>
      </c>
      <c r="K28918" s="319">
        <v>2</v>
      </c>
      <c r="L28918" s="345" t="s">
        <v>425</v>
      </c>
    </row>
    <row r="28919" spans="1:12" x14ac:dyDescent="0.3">
      <c r="A28919" s="341">
        <v>44238.758334837963</v>
      </c>
      <c r="B28919" s="318">
        <v>42829.538</v>
      </c>
      <c r="C28919" s="318">
        <f t="shared" ref="C28919:C28929" si="675">B28919-B28918</f>
        <v>0.2180000000007567</v>
      </c>
      <c r="D28919" s="419">
        <f t="shared" ref="D28919:D28929" si="676">C28919/2</f>
        <v>0.10900000000037835</v>
      </c>
      <c r="H28919" s="406"/>
      <c r="J28919" s="82">
        <v>28</v>
      </c>
      <c r="K28919" s="320">
        <v>3</v>
      </c>
    </row>
    <row r="28920" spans="1:12" x14ac:dyDescent="0.3">
      <c r="A28920" s="341">
        <v>44238.8000015625</v>
      </c>
      <c r="B28920" s="318">
        <v>42829.75</v>
      </c>
      <c r="C28920" s="318">
        <f t="shared" si="675"/>
        <v>0.21199999999953434</v>
      </c>
      <c r="D28920" s="419">
        <f t="shared" si="676"/>
        <v>0.10599999999976717</v>
      </c>
      <c r="H28920" s="406"/>
      <c r="J28920" s="82">
        <v>29</v>
      </c>
      <c r="K28920" s="321">
        <v>4</v>
      </c>
    </row>
    <row r="28921" spans="1:12" x14ac:dyDescent="0.3">
      <c r="A28921" s="341">
        <v>44238.841668287037</v>
      </c>
      <c r="B28921" s="318">
        <v>42829.972000000002</v>
      </c>
      <c r="C28921" s="318">
        <f t="shared" si="675"/>
        <v>0.22200000000157161</v>
      </c>
      <c r="D28921" s="419">
        <f t="shared" si="676"/>
        <v>0.1110000000007858</v>
      </c>
      <c r="H28921" s="406"/>
      <c r="J28921" s="82">
        <v>30</v>
      </c>
      <c r="K28921" s="391">
        <v>1</v>
      </c>
    </row>
    <row r="28922" spans="1:12" x14ac:dyDescent="0.3">
      <c r="A28922" s="341">
        <v>44238.883335011575</v>
      </c>
      <c r="B28922" s="318">
        <v>42830.190999999999</v>
      </c>
      <c r="C28922" s="318">
        <f t="shared" si="675"/>
        <v>0.21899999999732245</v>
      </c>
      <c r="D28922" s="419">
        <f t="shared" si="676"/>
        <v>0.10949999999866122</v>
      </c>
      <c r="H28922" s="406"/>
      <c r="J28922" s="82">
        <v>31</v>
      </c>
      <c r="K28922" s="319">
        <v>2</v>
      </c>
    </row>
    <row r="28923" spans="1:12" x14ac:dyDescent="0.3">
      <c r="A28923" s="341">
        <v>44238.925001736112</v>
      </c>
      <c r="B28923" s="318">
        <v>42830.411</v>
      </c>
      <c r="C28923" s="318">
        <f t="shared" si="675"/>
        <v>0.22000000000116415</v>
      </c>
      <c r="D28923" s="419">
        <f t="shared" si="676"/>
        <v>0.11000000000058208</v>
      </c>
      <c r="H28923" s="406"/>
      <c r="J28923" s="82">
        <v>32</v>
      </c>
      <c r="K28923" s="320">
        <v>3</v>
      </c>
    </row>
    <row r="28924" spans="1:12" x14ac:dyDescent="0.3">
      <c r="A28924" s="341">
        <v>44238.966668460649</v>
      </c>
      <c r="B28924" s="318">
        <v>42830.63</v>
      </c>
      <c r="C28924" s="318">
        <f t="shared" si="675"/>
        <v>0.21899999999732245</v>
      </c>
      <c r="D28924" s="419">
        <f t="shared" si="676"/>
        <v>0.10949999999866122</v>
      </c>
      <c r="E28924" s="336">
        <f>SUM(C28902:C28924)*7.4805194805</f>
        <v>33.572571428465714</v>
      </c>
      <c r="F28924" s="324">
        <f>AVERAGE(D28902:D28924)</f>
        <v>0.11219999999993888</v>
      </c>
      <c r="G28924" s="324">
        <f>_xlfn.STDEV.S(D28902:D28924)</f>
        <v>3.4004643647429838E-3</v>
      </c>
      <c r="H28924" s="406"/>
      <c r="J28924" s="82">
        <v>33</v>
      </c>
      <c r="K28924" s="321">
        <v>4</v>
      </c>
    </row>
    <row r="28925" spans="1:12" x14ac:dyDescent="0.3">
      <c r="A28925" s="341">
        <v>44239.008335185186</v>
      </c>
      <c r="B28925" s="318">
        <v>42830.849000000002</v>
      </c>
      <c r="C28925" s="318">
        <f t="shared" si="675"/>
        <v>0.21900000000459841</v>
      </c>
      <c r="D28925" s="419">
        <f t="shared" si="676"/>
        <v>0.1095000000022992</v>
      </c>
      <c r="H28925" s="406"/>
      <c r="J28925" s="82">
        <v>34</v>
      </c>
      <c r="K28925" s="391">
        <v>1</v>
      </c>
    </row>
    <row r="28926" spans="1:12" x14ac:dyDescent="0.3">
      <c r="A28926" s="341">
        <v>44239.050001909724</v>
      </c>
      <c r="B28926" s="318">
        <v>42831.067999999999</v>
      </c>
      <c r="C28926" s="318">
        <f t="shared" si="675"/>
        <v>0.21899999999732245</v>
      </c>
      <c r="D28926" s="419">
        <f t="shared" si="676"/>
        <v>0.10949999999866122</v>
      </c>
      <c r="H28926" s="406"/>
      <c r="J28926" s="82">
        <v>35</v>
      </c>
      <c r="K28926" s="319">
        <v>2</v>
      </c>
    </row>
    <row r="28927" spans="1:12" x14ac:dyDescent="0.3">
      <c r="A28927" s="341">
        <v>44239.091668634261</v>
      </c>
      <c r="B28927" s="318">
        <v>42831.292000000001</v>
      </c>
      <c r="C28927" s="318">
        <f t="shared" si="675"/>
        <v>0.22400000000197906</v>
      </c>
      <c r="D28927" s="419">
        <f t="shared" si="676"/>
        <v>0.11200000000098953</v>
      </c>
      <c r="H28927" s="406"/>
      <c r="J28927" s="82">
        <v>36</v>
      </c>
      <c r="K28927" s="320">
        <v>3</v>
      </c>
    </row>
    <row r="28928" spans="1:12" x14ac:dyDescent="0.3">
      <c r="A28928" s="341">
        <v>44239.133335358798</v>
      </c>
      <c r="B28928" s="318">
        <v>42831.521000000001</v>
      </c>
      <c r="C28928" s="318">
        <f t="shared" si="675"/>
        <v>0.22899999999935972</v>
      </c>
      <c r="D28928" s="419">
        <f t="shared" si="676"/>
        <v>0.11449999999967986</v>
      </c>
      <c r="H28928" s="406"/>
      <c r="J28928" s="82">
        <v>37</v>
      </c>
      <c r="K28928" s="321">
        <v>4</v>
      </c>
    </row>
    <row r="28929" spans="1:12" x14ac:dyDescent="0.3">
      <c r="A28929" s="341">
        <v>44239.175002083335</v>
      </c>
      <c r="B28929" s="318">
        <v>42831.74</v>
      </c>
      <c r="C28929" s="318">
        <f t="shared" si="675"/>
        <v>0.21899999999732245</v>
      </c>
      <c r="D28929" s="419">
        <f t="shared" si="676"/>
        <v>0.10949999999866122</v>
      </c>
      <c r="H28929" s="406"/>
      <c r="J28929" s="82">
        <v>38</v>
      </c>
      <c r="K28929" s="391">
        <v>1</v>
      </c>
    </row>
    <row r="28930" spans="1:12" x14ac:dyDescent="0.3">
      <c r="A28930" s="341">
        <v>44239.216668807872</v>
      </c>
      <c r="B28930" s="318">
        <v>42831.74</v>
      </c>
      <c r="C28930" s="318"/>
      <c r="D28930" s="419"/>
      <c r="H28930" s="406"/>
      <c r="J28930" s="82">
        <v>39</v>
      </c>
      <c r="K28930" s="319">
        <v>2</v>
      </c>
      <c r="L28930" s="345" t="s">
        <v>425</v>
      </c>
    </row>
    <row r="28931" spans="1:12" x14ac:dyDescent="0.3">
      <c r="A28931" s="341">
        <v>44239.25833553241</v>
      </c>
      <c r="B28931" s="318">
        <v>42831.972000000002</v>
      </c>
      <c r="C28931" s="318">
        <f>B28931-B28930</f>
        <v>0.23200000000360887</v>
      </c>
      <c r="D28931" s="419">
        <f>C28931/2</f>
        <v>0.11600000000180444</v>
      </c>
      <c r="H28931" s="406"/>
      <c r="J28931" s="82">
        <v>40</v>
      </c>
      <c r="K28931" s="320">
        <v>3</v>
      </c>
    </row>
    <row r="28932" spans="1:12" x14ac:dyDescent="0.3">
      <c r="A28932" s="341">
        <v>44239.300002256947</v>
      </c>
      <c r="B28932" s="318">
        <v>42832.212</v>
      </c>
      <c r="C28932" s="318">
        <f>B28932-B28931</f>
        <v>0.23999999999796273</v>
      </c>
      <c r="D28932" s="419">
        <f>C28932/2</f>
        <v>0.11999999999898137</v>
      </c>
      <c r="H28932" s="406"/>
      <c r="J28932" s="82">
        <v>41</v>
      </c>
      <c r="K28932" s="321">
        <v>4</v>
      </c>
    </row>
    <row r="28933" spans="1:12" x14ac:dyDescent="0.3">
      <c r="A28933" s="341">
        <v>44239.341668981484</v>
      </c>
      <c r="B28933" s="318">
        <v>42832.442999999999</v>
      </c>
      <c r="C28933" s="318">
        <f>B28933-B28932</f>
        <v>0.23099999999976717</v>
      </c>
      <c r="D28933" s="419">
        <f>C28933/2</f>
        <v>0.11549999999988358</v>
      </c>
      <c r="H28933" s="406"/>
      <c r="J28933" s="82">
        <v>42</v>
      </c>
      <c r="K28933" s="391">
        <v>1</v>
      </c>
    </row>
    <row r="28934" spans="1:12" x14ac:dyDescent="0.3">
      <c r="A28934" s="341">
        <v>44239.383335706021</v>
      </c>
      <c r="B28934" s="318">
        <v>42832.442999999999</v>
      </c>
      <c r="C28934" s="318"/>
      <c r="D28934" s="419"/>
      <c r="H28934" s="406"/>
      <c r="J28934" s="82">
        <v>43</v>
      </c>
      <c r="K28934" s="319">
        <v>2</v>
      </c>
      <c r="L28934" s="345" t="s">
        <v>425</v>
      </c>
    </row>
    <row r="28935" spans="1:12" x14ac:dyDescent="0.3">
      <c r="A28935" s="341">
        <v>44239.425002430558</v>
      </c>
      <c r="B28935" s="318">
        <v>42832.661999999997</v>
      </c>
      <c r="C28935" s="318">
        <f t="shared" ref="C28935:C28953" si="677">B28935-B28934</f>
        <v>0.21899999999732245</v>
      </c>
      <c r="D28935" s="419">
        <f t="shared" ref="D28935:D28953" si="678">C28935/2</f>
        <v>0.10949999999866122</v>
      </c>
      <c r="H28935" s="406"/>
      <c r="J28935" s="82">
        <v>44</v>
      </c>
      <c r="K28935" s="320">
        <v>3</v>
      </c>
    </row>
    <row r="28936" spans="1:12" x14ac:dyDescent="0.3">
      <c r="A28936" s="341">
        <v>44239.466669155096</v>
      </c>
      <c r="B28936" s="318">
        <v>42832.887999999999</v>
      </c>
      <c r="C28936" s="318">
        <f t="shared" si="677"/>
        <v>0.22600000000238651</v>
      </c>
      <c r="D28936" s="419">
        <f t="shared" si="678"/>
        <v>0.11300000000119326</v>
      </c>
      <c r="H28936" s="406"/>
      <c r="J28936" s="82">
        <v>45</v>
      </c>
      <c r="K28936" s="321">
        <v>4</v>
      </c>
    </row>
    <row r="28937" spans="1:12" x14ac:dyDescent="0.3">
      <c r="A28937" s="341">
        <v>44239.508335879633</v>
      </c>
      <c r="B28937" s="318">
        <v>42833.123</v>
      </c>
      <c r="C28937" s="318">
        <f t="shared" si="677"/>
        <v>0.23500000000058208</v>
      </c>
      <c r="D28937" s="419">
        <f t="shared" si="678"/>
        <v>0.11750000000029104</v>
      </c>
      <c r="H28937" s="406"/>
      <c r="J28937" s="82">
        <v>46</v>
      </c>
      <c r="K28937" s="391">
        <v>1</v>
      </c>
    </row>
    <row r="28938" spans="1:12" x14ac:dyDescent="0.3">
      <c r="A28938" s="341">
        <v>44239.55000260417</v>
      </c>
      <c r="B28938" s="318">
        <v>42833.349000000002</v>
      </c>
      <c r="C28938" s="318">
        <f t="shared" si="677"/>
        <v>0.22600000000238651</v>
      </c>
      <c r="D28938" s="419">
        <f t="shared" si="678"/>
        <v>0.11300000000119326</v>
      </c>
      <c r="H28938" s="406"/>
      <c r="J28938" s="82">
        <v>47</v>
      </c>
      <c r="K28938" s="319">
        <v>2</v>
      </c>
    </row>
    <row r="28939" spans="1:12" x14ac:dyDescent="0.3">
      <c r="A28939" s="341">
        <v>44239.591669328707</v>
      </c>
      <c r="B28939" s="318">
        <v>42833.57</v>
      </c>
      <c r="C28939" s="318">
        <f t="shared" si="677"/>
        <v>0.2209999999977299</v>
      </c>
      <c r="D28939" s="419">
        <f t="shared" si="678"/>
        <v>0.11049999999886495</v>
      </c>
      <c r="H28939" s="406"/>
      <c r="J28939" s="82">
        <v>48</v>
      </c>
      <c r="K28939" s="320">
        <v>3</v>
      </c>
    </row>
    <row r="28940" spans="1:12" x14ac:dyDescent="0.3">
      <c r="A28940" s="341">
        <v>44239.633336053237</v>
      </c>
      <c r="B28940" s="318">
        <v>42833.79</v>
      </c>
      <c r="C28940" s="318">
        <f t="shared" si="677"/>
        <v>0.22000000000116415</v>
      </c>
      <c r="D28940" s="419">
        <f t="shared" si="678"/>
        <v>0.11000000000058208</v>
      </c>
      <c r="H28940" s="406"/>
      <c r="J28940" s="82">
        <v>49</v>
      </c>
      <c r="K28940" s="321">
        <v>4</v>
      </c>
    </row>
    <row r="28941" spans="1:12" x14ac:dyDescent="0.3">
      <c r="A28941" s="341">
        <v>44239.675002777774</v>
      </c>
      <c r="B28941" s="318">
        <v>42834.021000000001</v>
      </c>
      <c r="C28941" s="318">
        <f t="shared" si="677"/>
        <v>0.23099999999976717</v>
      </c>
      <c r="D28941" s="419">
        <f t="shared" si="678"/>
        <v>0.11549999999988358</v>
      </c>
      <c r="H28941" s="406"/>
      <c r="J28941" s="82">
        <v>50</v>
      </c>
      <c r="K28941" s="391">
        <v>1</v>
      </c>
    </row>
    <row r="28942" spans="1:12" x14ac:dyDescent="0.3">
      <c r="A28942" s="341">
        <v>44239.716669502312</v>
      </c>
      <c r="B28942" s="318">
        <v>42834.241999999998</v>
      </c>
      <c r="C28942" s="318">
        <f t="shared" si="677"/>
        <v>0.2209999999977299</v>
      </c>
      <c r="D28942" s="419">
        <f t="shared" si="678"/>
        <v>0.11049999999886495</v>
      </c>
      <c r="H28942" s="406"/>
      <c r="J28942" s="82">
        <v>51</v>
      </c>
      <c r="K28942" s="319">
        <v>2</v>
      </c>
    </row>
    <row r="28943" spans="1:12" x14ac:dyDescent="0.3">
      <c r="A28943" s="341">
        <v>44239.758336226849</v>
      </c>
      <c r="B28943" s="318">
        <v>42834.461000000003</v>
      </c>
      <c r="C28943" s="318">
        <f t="shared" si="677"/>
        <v>0.21900000000459841</v>
      </c>
      <c r="D28943" s="419">
        <f t="shared" si="678"/>
        <v>0.1095000000022992</v>
      </c>
      <c r="H28943" s="406"/>
      <c r="J28943" s="82">
        <v>52</v>
      </c>
      <c r="K28943" s="320">
        <v>3</v>
      </c>
    </row>
    <row r="28944" spans="1:12" x14ac:dyDescent="0.3">
      <c r="A28944" s="341">
        <v>44239.800002951386</v>
      </c>
      <c r="B28944" s="318">
        <v>42834.678999999996</v>
      </c>
      <c r="C28944" s="318">
        <f t="shared" si="677"/>
        <v>0.21799999999348074</v>
      </c>
      <c r="D28944" s="419">
        <f t="shared" si="678"/>
        <v>0.10899999999674037</v>
      </c>
      <c r="H28944" s="406"/>
      <c r="J28944" s="82">
        <v>53</v>
      </c>
      <c r="K28944" s="321">
        <v>4</v>
      </c>
    </row>
    <row r="28945" spans="1:12" x14ac:dyDescent="0.3">
      <c r="A28945" s="341">
        <v>44239.841669675923</v>
      </c>
      <c r="B28945" s="318">
        <v>42834.9</v>
      </c>
      <c r="C28945" s="318">
        <f t="shared" si="677"/>
        <v>0.22100000000500586</v>
      </c>
      <c r="D28945" s="419">
        <f t="shared" si="678"/>
        <v>0.11050000000250293</v>
      </c>
      <c r="H28945" s="406"/>
      <c r="J28945" s="82">
        <v>54</v>
      </c>
      <c r="K28945" s="391">
        <v>1</v>
      </c>
    </row>
    <row r="28946" spans="1:12" x14ac:dyDescent="0.3">
      <c r="A28946" s="341">
        <v>44239.88333640046</v>
      </c>
      <c r="B28946" s="318">
        <v>42835.12</v>
      </c>
      <c r="C28946" s="318">
        <f t="shared" si="677"/>
        <v>0.22000000000116415</v>
      </c>
      <c r="D28946" s="419">
        <f t="shared" si="678"/>
        <v>0.11000000000058208</v>
      </c>
      <c r="H28946" s="406"/>
      <c r="J28946" s="82">
        <v>55</v>
      </c>
      <c r="K28946" s="319">
        <v>2</v>
      </c>
    </row>
    <row r="28947" spans="1:12" x14ac:dyDescent="0.3">
      <c r="A28947" s="341">
        <v>44239.925003124998</v>
      </c>
      <c r="B28947" s="318">
        <v>42835.339</v>
      </c>
      <c r="C28947" s="318">
        <f t="shared" si="677"/>
        <v>0.21899999999732245</v>
      </c>
      <c r="D28947" s="419">
        <f t="shared" si="678"/>
        <v>0.10949999999866122</v>
      </c>
      <c r="H28947" s="406"/>
      <c r="J28947" s="82">
        <v>56</v>
      </c>
      <c r="K28947" s="320">
        <v>3</v>
      </c>
    </row>
    <row r="28948" spans="1:12" x14ac:dyDescent="0.3">
      <c r="A28948" s="341">
        <v>44239.966669849535</v>
      </c>
      <c r="B28948" s="318">
        <v>42835.559000000001</v>
      </c>
      <c r="C28948" s="318">
        <f t="shared" si="677"/>
        <v>0.22000000000116415</v>
      </c>
      <c r="D28948" s="419">
        <f t="shared" si="678"/>
        <v>0.11000000000058208</v>
      </c>
      <c r="E28948" s="336">
        <f>SUM(C28925:C28948)*7.4805194805</f>
        <v>36.871480519412366</v>
      </c>
      <c r="F28948" s="324">
        <f>AVERAGE(D28925:D28948)</f>
        <v>0.11202272727281194</v>
      </c>
      <c r="G28948" s="324">
        <f>_xlfn.STDEV.S(D28925:D28948)</f>
        <v>3.1489880187140001E-3</v>
      </c>
      <c r="H28948" s="406"/>
      <c r="J28948" s="82">
        <v>57</v>
      </c>
      <c r="K28948" s="321">
        <v>4</v>
      </c>
    </row>
    <row r="28949" spans="1:12" x14ac:dyDescent="0.3">
      <c r="A28949" s="341">
        <v>44240.008336574072</v>
      </c>
      <c r="B28949" s="318">
        <v>42835.771999999997</v>
      </c>
      <c r="C28949" s="318">
        <f t="shared" si="677"/>
        <v>0.21299999999610009</v>
      </c>
      <c r="D28949" s="419">
        <f t="shared" si="678"/>
        <v>0.10649999999805004</v>
      </c>
      <c r="H28949" s="406"/>
      <c r="J28949" s="82">
        <v>58</v>
      </c>
      <c r="K28949" s="391">
        <v>1</v>
      </c>
    </row>
    <row r="28950" spans="1:12" x14ac:dyDescent="0.3">
      <c r="A28950" s="341">
        <v>44240.050003298609</v>
      </c>
      <c r="B28950" s="318">
        <v>42835.987999999998</v>
      </c>
      <c r="C28950" s="318">
        <f t="shared" si="677"/>
        <v>0.21600000000034925</v>
      </c>
      <c r="D28950" s="419">
        <f t="shared" si="678"/>
        <v>0.10800000000017462</v>
      </c>
      <c r="H28950" s="406"/>
      <c r="J28950" s="82">
        <v>59</v>
      </c>
      <c r="K28950" s="319">
        <v>2</v>
      </c>
    </row>
    <row r="28951" spans="1:12" x14ac:dyDescent="0.3">
      <c r="A28951" s="341">
        <v>44240.091670023146</v>
      </c>
      <c r="B28951" s="318">
        <v>42836.220999999998</v>
      </c>
      <c r="C28951" s="318">
        <f t="shared" si="677"/>
        <v>0.23300000000017462</v>
      </c>
      <c r="D28951" s="419">
        <f t="shared" si="678"/>
        <v>0.11650000000008731</v>
      </c>
      <c r="H28951" s="406"/>
      <c r="J28951" s="82">
        <v>60</v>
      </c>
      <c r="K28951" s="320">
        <v>3</v>
      </c>
    </row>
    <row r="28952" spans="1:12" x14ac:dyDescent="0.3">
      <c r="A28952" s="341">
        <v>44240.133336747684</v>
      </c>
      <c r="B28952" s="318">
        <v>42836.449000000001</v>
      </c>
      <c r="C28952" s="318">
        <f t="shared" si="677"/>
        <v>0.22800000000279397</v>
      </c>
      <c r="D28952" s="419">
        <f t="shared" si="678"/>
        <v>0.11400000000139698</v>
      </c>
      <c r="H28952" s="406"/>
      <c r="J28952" s="82">
        <v>61</v>
      </c>
      <c r="K28952" s="321">
        <v>4</v>
      </c>
    </row>
    <row r="28953" spans="1:12" x14ac:dyDescent="0.3">
      <c r="A28953" s="341">
        <v>44240.175003472221</v>
      </c>
      <c r="B28953" s="318">
        <v>42836.669000000002</v>
      </c>
      <c r="C28953" s="318">
        <f t="shared" si="677"/>
        <v>0.22000000000116415</v>
      </c>
      <c r="D28953" s="419">
        <f t="shared" si="678"/>
        <v>0.11000000000058208</v>
      </c>
      <c r="H28953" s="406"/>
      <c r="J28953" s="82">
        <v>62</v>
      </c>
      <c r="K28953" s="391">
        <v>1</v>
      </c>
    </row>
    <row r="28954" spans="1:12" x14ac:dyDescent="0.3">
      <c r="A28954" s="341">
        <v>44240.216670196758</v>
      </c>
      <c r="B28954" s="318">
        <v>42836.669000000002</v>
      </c>
      <c r="C28954" s="318"/>
      <c r="D28954" s="419"/>
      <c r="H28954" s="406"/>
      <c r="J28954" s="82">
        <v>63</v>
      </c>
      <c r="K28954" s="319">
        <v>2</v>
      </c>
      <c r="L28954" s="345" t="s">
        <v>425</v>
      </c>
    </row>
    <row r="28955" spans="1:12" x14ac:dyDescent="0.3">
      <c r="A28955" s="341">
        <v>44240.258336921295</v>
      </c>
      <c r="B28955" s="318">
        <v>42836.898000000001</v>
      </c>
      <c r="C28955" s="318">
        <f>B28955-B28954</f>
        <v>0.22899999999935972</v>
      </c>
      <c r="D28955" s="419">
        <f>C28955/2</f>
        <v>0.11449999999967986</v>
      </c>
      <c r="H28955" s="406"/>
      <c r="J28955" s="82">
        <v>64</v>
      </c>
      <c r="K28955" s="320">
        <v>3</v>
      </c>
    </row>
    <row r="28956" spans="1:12" x14ac:dyDescent="0.3">
      <c r="A28956" s="341">
        <v>44240.300003645832</v>
      </c>
      <c r="B28956" s="318">
        <v>42837.137999999999</v>
      </c>
      <c r="C28956" s="318">
        <f>B28956-B28955</f>
        <v>0.23999999999796273</v>
      </c>
      <c r="D28956" s="419">
        <f>C28956/2</f>
        <v>0.11999999999898137</v>
      </c>
      <c r="H28956" s="406"/>
      <c r="J28956" s="82">
        <v>65</v>
      </c>
      <c r="K28956" s="321">
        <v>4</v>
      </c>
    </row>
    <row r="28957" spans="1:12" x14ac:dyDescent="0.3">
      <c r="A28957" s="341">
        <v>44240.34167037037</v>
      </c>
      <c r="B28957" s="318">
        <v>42837.370999999999</v>
      </c>
      <c r="C28957" s="318">
        <f>B28957-B28956</f>
        <v>0.23300000000017462</v>
      </c>
      <c r="D28957" s="419">
        <f>C28957/2</f>
        <v>0.11650000000008731</v>
      </c>
      <c r="H28957" s="406"/>
      <c r="J28957" s="82">
        <v>66</v>
      </c>
      <c r="K28957" s="391">
        <v>1</v>
      </c>
    </row>
    <row r="28958" spans="1:12" x14ac:dyDescent="0.3">
      <c r="A28958" s="341">
        <v>44240.383337094907</v>
      </c>
      <c r="B28958" s="318">
        <v>42837.370999999999</v>
      </c>
      <c r="C28958" s="318"/>
      <c r="D28958" s="419"/>
      <c r="H28958" s="406"/>
      <c r="J28958" s="82">
        <v>67</v>
      </c>
      <c r="K28958" s="319">
        <v>2</v>
      </c>
      <c r="L28958" s="345" t="s">
        <v>425</v>
      </c>
    </row>
    <row r="28959" spans="1:12" x14ac:dyDescent="0.3">
      <c r="A28959" s="341">
        <v>44240.425003819444</v>
      </c>
      <c r="B28959" s="318">
        <v>42837.597000000002</v>
      </c>
      <c r="C28959" s="318">
        <f>B28959-B28958</f>
        <v>0.22600000000238651</v>
      </c>
      <c r="D28959" s="419">
        <f>C28959/2</f>
        <v>0.11300000000119326</v>
      </c>
      <c r="H28959" s="406"/>
      <c r="J28959" s="82">
        <v>68</v>
      </c>
      <c r="K28959" s="320">
        <v>3</v>
      </c>
    </row>
    <row r="28960" spans="1:12" x14ac:dyDescent="0.3">
      <c r="A28960" s="341">
        <v>44240.466670543981</v>
      </c>
      <c r="B28960" s="318">
        <v>42837.819000000003</v>
      </c>
      <c r="C28960" s="318">
        <f>B28960-B28959</f>
        <v>0.22200000000157161</v>
      </c>
      <c r="D28960" s="419">
        <f>C28960/2</f>
        <v>0.1110000000007858</v>
      </c>
      <c r="H28960" s="406"/>
      <c r="J28960" s="82">
        <v>69</v>
      </c>
      <c r="K28960" s="321">
        <v>4</v>
      </c>
    </row>
    <row r="28961" spans="1:12" x14ac:dyDescent="0.3">
      <c r="A28961" s="341">
        <v>44240.508337268519</v>
      </c>
      <c r="B28961" s="318">
        <v>42838.052000000003</v>
      </c>
      <c r="C28961" s="318">
        <f>B28961-B28960</f>
        <v>0.23300000000017462</v>
      </c>
      <c r="D28961" s="419">
        <f>C28961/2</f>
        <v>0.11650000000008731</v>
      </c>
      <c r="H28961" s="406"/>
      <c r="J28961" s="82">
        <v>70</v>
      </c>
      <c r="K28961" s="391">
        <v>1</v>
      </c>
    </row>
    <row r="28962" spans="1:12" x14ac:dyDescent="0.3">
      <c r="A28962" s="341">
        <v>44240.550003993056</v>
      </c>
      <c r="B28962" s="318">
        <v>42838.052000000003</v>
      </c>
      <c r="C28962" s="318"/>
      <c r="D28962" s="419"/>
      <c r="H28962" s="406"/>
      <c r="J28962" s="82">
        <v>71</v>
      </c>
      <c r="K28962" s="319">
        <v>2</v>
      </c>
      <c r="L28962" s="345" t="s">
        <v>425</v>
      </c>
    </row>
    <row r="28963" spans="1:12" x14ac:dyDescent="0.3">
      <c r="A28963" s="341">
        <v>44240.591670717593</v>
      </c>
      <c r="B28963" s="318">
        <v>42838.286</v>
      </c>
      <c r="C28963" s="318">
        <f t="shared" ref="C28963:C28973" si="679">B28963-B28962</f>
        <v>0.23399999999674037</v>
      </c>
      <c r="D28963" s="419">
        <f t="shared" ref="D28963:D28973" si="680">C28963/2</f>
        <v>0.11699999999837019</v>
      </c>
      <c r="H28963" s="406"/>
      <c r="J28963" s="82">
        <v>72</v>
      </c>
      <c r="K28963" s="320">
        <v>3</v>
      </c>
    </row>
    <row r="28964" spans="1:12" x14ac:dyDescent="0.3">
      <c r="A28964" s="341">
        <v>44240.63333744213</v>
      </c>
      <c r="B28964" s="318">
        <v>42838.508000000002</v>
      </c>
      <c r="C28964" s="318">
        <f t="shared" si="679"/>
        <v>0.22200000000157161</v>
      </c>
      <c r="D28964" s="419">
        <f t="shared" si="680"/>
        <v>0.1110000000007858</v>
      </c>
      <c r="H28964" s="406"/>
      <c r="J28964" s="82">
        <v>73</v>
      </c>
      <c r="K28964" s="321">
        <v>4</v>
      </c>
    </row>
    <row r="28965" spans="1:12" x14ac:dyDescent="0.3">
      <c r="A28965" s="341">
        <v>44240.675004166667</v>
      </c>
      <c r="B28965" s="318">
        <v>42838.722999999998</v>
      </c>
      <c r="C28965" s="318">
        <f t="shared" si="679"/>
        <v>0.21499999999650754</v>
      </c>
      <c r="D28965" s="419">
        <f t="shared" si="680"/>
        <v>0.10749999999825377</v>
      </c>
      <c r="H28965" s="406"/>
      <c r="J28965" s="82">
        <v>74</v>
      </c>
      <c r="K28965" s="391">
        <v>1</v>
      </c>
    </row>
    <row r="28966" spans="1:12" x14ac:dyDescent="0.3">
      <c r="A28966" s="341">
        <v>44240.716670891205</v>
      </c>
      <c r="B28966" s="318">
        <v>42838.945</v>
      </c>
      <c r="C28966" s="318">
        <f t="shared" si="679"/>
        <v>0.22200000000157161</v>
      </c>
      <c r="D28966" s="419">
        <f t="shared" si="680"/>
        <v>0.1110000000007858</v>
      </c>
      <c r="H28966" s="406"/>
      <c r="J28966" s="82">
        <v>75</v>
      </c>
      <c r="K28966" s="319">
        <v>2</v>
      </c>
    </row>
    <row r="28967" spans="1:12" x14ac:dyDescent="0.3">
      <c r="A28967" s="341">
        <v>44240.758337615742</v>
      </c>
      <c r="B28967" s="318">
        <v>42839.173000000003</v>
      </c>
      <c r="C28967" s="318">
        <f t="shared" si="679"/>
        <v>0.22800000000279397</v>
      </c>
      <c r="D28967" s="419">
        <f t="shared" si="680"/>
        <v>0.11400000000139698</v>
      </c>
      <c r="H28967" s="406"/>
      <c r="J28967" s="82">
        <v>76</v>
      </c>
      <c r="K28967" s="320">
        <v>3</v>
      </c>
    </row>
    <row r="28968" spans="1:12" x14ac:dyDescent="0.3">
      <c r="A28968" s="341">
        <v>44240.800004340279</v>
      </c>
      <c r="B28968" s="318">
        <v>42839.396999999997</v>
      </c>
      <c r="C28968" s="318">
        <f t="shared" si="679"/>
        <v>0.2239999999947031</v>
      </c>
      <c r="D28968" s="419">
        <f t="shared" si="680"/>
        <v>0.11199999999735155</v>
      </c>
      <c r="H28968" s="406"/>
      <c r="J28968" s="82">
        <v>77</v>
      </c>
      <c r="K28968" s="321">
        <v>4</v>
      </c>
    </row>
    <row r="28969" spans="1:12" x14ac:dyDescent="0.3">
      <c r="A28969" s="341">
        <v>44240.841671064816</v>
      </c>
      <c r="B28969" s="318">
        <v>42839.622000000003</v>
      </c>
      <c r="C28969" s="318">
        <f t="shared" si="679"/>
        <v>0.22500000000582077</v>
      </c>
      <c r="D28969" s="419">
        <f t="shared" si="680"/>
        <v>0.11250000000291038</v>
      </c>
      <c r="H28969" s="406"/>
      <c r="J28969" s="82">
        <v>78</v>
      </c>
      <c r="K28969" s="391">
        <v>1</v>
      </c>
    </row>
    <row r="28970" spans="1:12" x14ac:dyDescent="0.3">
      <c r="A28970" s="341">
        <v>44240.883337789353</v>
      </c>
      <c r="B28970" s="318">
        <v>42839.828999999998</v>
      </c>
      <c r="C28970" s="318">
        <f t="shared" si="679"/>
        <v>0.20699999999487773</v>
      </c>
      <c r="D28970" s="419">
        <f t="shared" si="680"/>
        <v>0.10349999999743886</v>
      </c>
      <c r="H28970" s="406"/>
      <c r="J28970" s="82">
        <v>79</v>
      </c>
      <c r="K28970" s="319">
        <v>2</v>
      </c>
    </row>
    <row r="28971" spans="1:12" x14ac:dyDescent="0.3">
      <c r="A28971" s="341">
        <v>44240.925004513891</v>
      </c>
      <c r="B28971" s="318">
        <v>42840.05</v>
      </c>
      <c r="C28971" s="318">
        <f t="shared" si="679"/>
        <v>0.22100000000500586</v>
      </c>
      <c r="D28971" s="419">
        <f t="shared" si="680"/>
        <v>0.11050000000250293</v>
      </c>
      <c r="H28971" s="406"/>
      <c r="J28971" s="82">
        <v>80</v>
      </c>
      <c r="K28971" s="320">
        <v>3</v>
      </c>
    </row>
    <row r="28972" spans="1:12" x14ac:dyDescent="0.3">
      <c r="A28972" s="341">
        <v>44240.966671238428</v>
      </c>
      <c r="B28972" s="318">
        <v>42840.271999999997</v>
      </c>
      <c r="C28972" s="318">
        <f t="shared" si="679"/>
        <v>0.22199999999429565</v>
      </c>
      <c r="D28972" s="419">
        <f t="shared" si="680"/>
        <v>0.11099999999714782</v>
      </c>
      <c r="E28972" s="336">
        <f>SUM(C28949:C28972)*7.4805194805</f>
        <v>35.255688311567326</v>
      </c>
      <c r="F28972" s="324">
        <f>AVERAGE(D28949:D28972)</f>
        <v>0.11221428571419285</v>
      </c>
      <c r="G28972" s="324">
        <f>_xlfn.STDEV.S(D28949:D28972)</f>
        <v>3.9578132493944401E-3</v>
      </c>
      <c r="H28972" s="406"/>
      <c r="J28972" s="82">
        <v>81</v>
      </c>
      <c r="K28972" s="321">
        <v>4</v>
      </c>
    </row>
    <row r="28973" spans="1:12" x14ac:dyDescent="0.3">
      <c r="A28973" s="341">
        <v>44241.008337962965</v>
      </c>
      <c r="B28973" s="318">
        <v>42840.493999999999</v>
      </c>
      <c r="C28973" s="318">
        <f t="shared" si="679"/>
        <v>0.22200000000157161</v>
      </c>
      <c r="D28973" s="419">
        <f t="shared" si="680"/>
        <v>0.1110000000007858</v>
      </c>
      <c r="H28973" s="406"/>
      <c r="J28973" s="82">
        <v>82</v>
      </c>
      <c r="K28973" s="391">
        <v>1</v>
      </c>
    </row>
    <row r="28974" spans="1:12" x14ac:dyDescent="0.3">
      <c r="A28974" s="341">
        <v>44241.050004687502</v>
      </c>
      <c r="B28974" s="318">
        <v>42840.493999999999</v>
      </c>
      <c r="C28974" s="318"/>
      <c r="D28974" s="419"/>
      <c r="H28974" s="406"/>
      <c r="J28974" s="82">
        <v>83</v>
      </c>
      <c r="K28974" s="319">
        <v>2</v>
      </c>
      <c r="L28974" s="345" t="s">
        <v>425</v>
      </c>
    </row>
    <row r="28975" spans="1:12" x14ac:dyDescent="0.3">
      <c r="A28975" s="341">
        <v>44241.091671412039</v>
      </c>
      <c r="B28975" s="318">
        <v>42840.712</v>
      </c>
      <c r="C28975" s="318">
        <f>B28975-B28974</f>
        <v>0.2180000000007567</v>
      </c>
      <c r="D28975" s="419">
        <f>C28975/2</f>
        <v>0.10900000000037835</v>
      </c>
      <c r="H28975" s="406"/>
      <c r="J28975" s="82">
        <v>84</v>
      </c>
      <c r="K28975" s="320">
        <v>3</v>
      </c>
    </row>
    <row r="28976" spans="1:12" x14ac:dyDescent="0.3">
      <c r="A28976" s="341">
        <v>44241.133338136577</v>
      </c>
      <c r="B28976" s="318">
        <v>42840.938000000002</v>
      </c>
      <c r="C28976" s="318">
        <f>B28976-B28975</f>
        <v>0.22600000000238651</v>
      </c>
      <c r="D28976" s="419">
        <f>C28976/2</f>
        <v>0.11300000000119326</v>
      </c>
      <c r="H28976" s="406"/>
      <c r="J28976" s="82">
        <v>85</v>
      </c>
      <c r="K28976" s="321">
        <v>4</v>
      </c>
    </row>
    <row r="28977" spans="1:12" x14ac:dyDescent="0.3">
      <c r="A28977" s="341">
        <v>44241.175004861114</v>
      </c>
      <c r="B28977" s="318">
        <v>42841.171999999999</v>
      </c>
      <c r="C28977" s="318">
        <f>B28977-B28976</f>
        <v>0.23399999999674037</v>
      </c>
      <c r="D28977" s="419">
        <f>C28977/2</f>
        <v>0.11699999999837019</v>
      </c>
      <c r="H28977" s="406"/>
      <c r="J28977" s="82">
        <v>86</v>
      </c>
      <c r="K28977" s="391">
        <v>1</v>
      </c>
    </row>
    <row r="28978" spans="1:12" x14ac:dyDescent="0.3">
      <c r="A28978" s="341">
        <v>44241.216671585651</v>
      </c>
      <c r="B28978" s="318">
        <v>42841.171999999999</v>
      </c>
      <c r="C28978" s="318"/>
      <c r="D28978" s="419"/>
      <c r="H28978" s="406"/>
      <c r="J28978" s="82">
        <v>87</v>
      </c>
      <c r="K28978" s="319">
        <v>2</v>
      </c>
      <c r="L28978" s="345" t="s">
        <v>425</v>
      </c>
    </row>
    <row r="28979" spans="1:12" x14ac:dyDescent="0.3">
      <c r="A28979" s="341">
        <v>44241.258338310188</v>
      </c>
      <c r="B28979" s="318">
        <v>42841.402999999998</v>
      </c>
      <c r="C28979" s="318">
        <f>B28979-B28978</f>
        <v>0.23099999999976717</v>
      </c>
      <c r="D28979" s="419">
        <f>C28979/2</f>
        <v>0.11549999999988358</v>
      </c>
      <c r="H28979" s="406"/>
      <c r="J28979" s="82">
        <v>88</v>
      </c>
      <c r="K28979" s="320">
        <v>3</v>
      </c>
    </row>
    <row r="28980" spans="1:12" x14ac:dyDescent="0.3">
      <c r="A28980" s="341">
        <v>44241.300005034725</v>
      </c>
      <c r="B28980" s="318">
        <v>42841.63</v>
      </c>
      <c r="C28980" s="318">
        <f>B28980-B28979</f>
        <v>0.22699999999895226</v>
      </c>
      <c r="D28980" s="419">
        <f>C28980/2</f>
        <v>0.11349999999947613</v>
      </c>
      <c r="H28980" s="406"/>
      <c r="J28980" s="82">
        <v>89</v>
      </c>
      <c r="K28980" s="321">
        <v>4</v>
      </c>
    </row>
    <row r="28981" spans="1:12" x14ac:dyDescent="0.3">
      <c r="A28981" s="341">
        <v>44241.341671759263</v>
      </c>
      <c r="B28981" s="318">
        <v>42841.853000000003</v>
      </c>
      <c r="C28981" s="318">
        <f>B28981-B28980</f>
        <v>0.22300000000541331</v>
      </c>
      <c r="D28981" s="419">
        <f>C28981/2</f>
        <v>0.11150000000270666</v>
      </c>
      <c r="H28981" s="406"/>
      <c r="J28981" s="82">
        <v>90</v>
      </c>
      <c r="K28981" s="391">
        <v>1</v>
      </c>
    </row>
    <row r="28982" spans="1:12" x14ac:dyDescent="0.3">
      <c r="A28982" s="341">
        <v>44241.3833384838</v>
      </c>
      <c r="B28982" s="318">
        <v>42841.853000000003</v>
      </c>
      <c r="C28982" s="318"/>
      <c r="D28982" s="419"/>
      <c r="H28982" s="406"/>
      <c r="J28982" s="82">
        <v>91</v>
      </c>
      <c r="K28982" s="319">
        <v>2</v>
      </c>
      <c r="L28982" s="345" t="s">
        <v>425</v>
      </c>
    </row>
    <row r="28983" spans="1:12" x14ac:dyDescent="0.3">
      <c r="A28983" s="341">
        <v>44241.42500520833</v>
      </c>
      <c r="B28983" s="318">
        <v>42842.09</v>
      </c>
      <c r="C28983" s="318">
        <f>B28983-B28982</f>
        <v>0.23699999999371357</v>
      </c>
      <c r="D28983" s="419">
        <f>C28983/2</f>
        <v>0.11849999999685679</v>
      </c>
      <c r="H28983" s="406"/>
      <c r="J28983" s="82">
        <v>92</v>
      </c>
      <c r="K28983" s="320">
        <v>3</v>
      </c>
    </row>
    <row r="28984" spans="1:12" x14ac:dyDescent="0.3">
      <c r="A28984" s="341">
        <v>44241.466671932867</v>
      </c>
      <c r="B28984" s="318">
        <v>42842.321000000004</v>
      </c>
      <c r="C28984" s="318">
        <f>B28984-B28983</f>
        <v>0.23100000000704313</v>
      </c>
      <c r="D28984" s="419">
        <f>C28984/2</f>
        <v>0.11550000000352156</v>
      </c>
      <c r="H28984" s="406"/>
      <c r="J28984" s="82">
        <v>93</v>
      </c>
      <c r="K28984" s="321">
        <v>4</v>
      </c>
    </row>
    <row r="28985" spans="1:12" x14ac:dyDescent="0.3">
      <c r="A28985" s="341">
        <v>44241.508338657404</v>
      </c>
      <c r="B28985" s="318">
        <v>42842.548000000003</v>
      </c>
      <c r="C28985" s="318">
        <f>B28985-B28984</f>
        <v>0.22699999999895226</v>
      </c>
      <c r="D28985" s="419">
        <f>C28985/2</f>
        <v>0.11349999999947613</v>
      </c>
      <c r="H28985" s="406"/>
      <c r="J28985" s="82">
        <v>94</v>
      </c>
      <c r="K28985" s="391">
        <v>1</v>
      </c>
    </row>
    <row r="28986" spans="1:12" x14ac:dyDescent="0.3">
      <c r="A28986" s="341">
        <v>44241.550005381941</v>
      </c>
      <c r="B28986" s="318">
        <v>42842.548000000003</v>
      </c>
      <c r="C28986" s="318"/>
      <c r="D28986" s="419"/>
      <c r="H28986" s="406"/>
      <c r="J28986" s="82">
        <v>95</v>
      </c>
      <c r="K28986" s="319">
        <v>2</v>
      </c>
      <c r="L28986" s="345" t="s">
        <v>425</v>
      </c>
    </row>
    <row r="28987" spans="1:12" x14ac:dyDescent="0.3">
      <c r="A28987" s="341">
        <v>44241.591672106479</v>
      </c>
      <c r="B28987" s="318">
        <v>42842.762999999999</v>
      </c>
      <c r="C28987" s="318">
        <f>B28987-B28986</f>
        <v>0.21499999999650754</v>
      </c>
      <c r="D28987" s="419">
        <f>C28987/2</f>
        <v>0.10749999999825377</v>
      </c>
      <c r="H28987" s="406"/>
      <c r="J28987" s="82">
        <v>96</v>
      </c>
      <c r="K28987" s="320">
        <v>3</v>
      </c>
    </row>
    <row r="28988" spans="1:12" x14ac:dyDescent="0.3">
      <c r="A28988" s="341">
        <v>44241.633338831016</v>
      </c>
      <c r="B28988" s="318">
        <v>42842.991999999998</v>
      </c>
      <c r="C28988" s="318">
        <f>B28988-B28987</f>
        <v>0.22899999999935972</v>
      </c>
      <c r="D28988" s="419">
        <f>C28988/2</f>
        <v>0.11449999999967986</v>
      </c>
      <c r="H28988" s="406"/>
      <c r="J28988" s="82">
        <v>97</v>
      </c>
      <c r="K28988" s="321">
        <v>4</v>
      </c>
    </row>
    <row r="28989" spans="1:12" x14ac:dyDescent="0.3">
      <c r="A28989" s="341">
        <v>44241.675005555553</v>
      </c>
      <c r="B28989" s="318">
        <v>42843.224999999999</v>
      </c>
      <c r="C28989" s="318">
        <f>B28989-B28988</f>
        <v>0.23300000000017462</v>
      </c>
      <c r="D28989" s="419">
        <f>C28989/2</f>
        <v>0.11650000000008731</v>
      </c>
      <c r="H28989" s="406"/>
      <c r="J28989" s="82">
        <v>98</v>
      </c>
      <c r="K28989" s="391">
        <v>1</v>
      </c>
    </row>
    <row r="28990" spans="1:12" x14ac:dyDescent="0.3">
      <c r="A28990" s="341">
        <v>44241.71667228009</v>
      </c>
      <c r="B28990" s="318">
        <v>42843.224999999999</v>
      </c>
      <c r="C28990" s="318"/>
      <c r="D28990" s="419"/>
      <c r="H28990" s="406"/>
      <c r="J28990" s="82">
        <v>99</v>
      </c>
      <c r="K28990" s="319">
        <v>2</v>
      </c>
      <c r="L28990" s="345" t="s">
        <v>425</v>
      </c>
    </row>
    <row r="28991" spans="1:12" x14ac:dyDescent="0.3">
      <c r="A28991" s="341">
        <v>44241.757638888892</v>
      </c>
      <c r="B28991" s="318">
        <v>42843.445</v>
      </c>
      <c r="C28991" s="318">
        <f>B28991-B28990</f>
        <v>0.22000000000116415</v>
      </c>
      <c r="D28991" s="419">
        <f>C28991/2</f>
        <v>0.11000000000058208</v>
      </c>
      <c r="H28991" s="406"/>
      <c r="J28991" s="82">
        <v>1</v>
      </c>
      <c r="K28991" s="320">
        <v>3</v>
      </c>
      <c r="L28991" s="54" t="s">
        <v>313</v>
      </c>
    </row>
    <row r="28992" spans="1:12" x14ac:dyDescent="0.3">
      <c r="A28992" s="341">
        <v>44241.799305555556</v>
      </c>
      <c r="B28992" s="318">
        <v>42843.659</v>
      </c>
      <c r="C28992" s="318">
        <f>B28992-B28991</f>
        <v>0.21399999999994179</v>
      </c>
      <c r="D28992" s="419">
        <f>C28992/2</f>
        <v>0.1069999999999709</v>
      </c>
      <c r="H28992" s="406"/>
      <c r="J28992" s="82">
        <v>2</v>
      </c>
      <c r="K28992" s="321">
        <v>4</v>
      </c>
    </row>
    <row r="28993" spans="1:12" x14ac:dyDescent="0.3">
      <c r="A28993" s="341">
        <v>44241.84097222222</v>
      </c>
      <c r="B28993" s="318">
        <v>42843.88</v>
      </c>
      <c r="C28993" s="318">
        <f>B28993-B28992</f>
        <v>0.2209999999977299</v>
      </c>
      <c r="D28993" s="419">
        <f>C28993/2</f>
        <v>0.11049999999886495</v>
      </c>
      <c r="H28993" s="406"/>
      <c r="J28993" s="82">
        <v>3</v>
      </c>
      <c r="K28993" s="391">
        <v>1</v>
      </c>
    </row>
    <row r="28994" spans="1:12" x14ac:dyDescent="0.3">
      <c r="A28994" s="341">
        <v>44241.882638888892</v>
      </c>
      <c r="B28994" s="318">
        <v>42843.88</v>
      </c>
      <c r="C28994" s="318"/>
      <c r="D28994" s="419"/>
      <c r="H28994" s="406"/>
      <c r="J28994" s="82">
        <v>4</v>
      </c>
      <c r="K28994" s="319">
        <v>2</v>
      </c>
      <c r="L28994" s="345" t="s">
        <v>425</v>
      </c>
    </row>
    <row r="28995" spans="1:12" x14ac:dyDescent="0.3">
      <c r="A28995" s="341">
        <v>44241.924305555556</v>
      </c>
      <c r="B28995" s="318">
        <v>42844.11</v>
      </c>
      <c r="C28995" s="318">
        <f>B28995-B28994</f>
        <v>0.23000000000320142</v>
      </c>
      <c r="D28995" s="419">
        <f>C28995/2</f>
        <v>0.11500000000160071</v>
      </c>
      <c r="H28995" s="406"/>
      <c r="J28995" s="82">
        <v>5</v>
      </c>
      <c r="K28995" s="320">
        <v>3</v>
      </c>
    </row>
    <row r="28996" spans="1:12" x14ac:dyDescent="0.3">
      <c r="A28996" s="341">
        <v>44241.96597222222</v>
      </c>
      <c r="B28996" s="318">
        <v>42844.332000000002</v>
      </c>
      <c r="C28996" s="318">
        <f>B28996-B28995</f>
        <v>0.22200000000157161</v>
      </c>
      <c r="D28996" s="419">
        <f>C28996/2</f>
        <v>0.1110000000007858</v>
      </c>
      <c r="E28996" s="336">
        <f>SUM(C28973:C28996)*7.4805194805</f>
        <v>30.370909090867009</v>
      </c>
      <c r="F28996" s="324">
        <f>AVERAGE(D28973:D28996)</f>
        <v>0.11277777777791521</v>
      </c>
      <c r="G28996" s="324">
        <f>_xlfn.STDEV.S(D28973:D28996)</f>
        <v>3.2953720765637705E-3</v>
      </c>
      <c r="H28996" s="404"/>
      <c r="I28996" s="344">
        <f>AVERAGE(D28840:D28996)</f>
        <v>0.11222302158274805</v>
      </c>
      <c r="J28996" s="82">
        <v>6</v>
      </c>
      <c r="K28996" s="321">
        <v>4</v>
      </c>
    </row>
    <row r="28997" spans="1:12" x14ac:dyDescent="0.3">
      <c r="A28997" s="341">
        <v>44242.007638888892</v>
      </c>
      <c r="B28997" s="318">
        <v>42844.552000000003</v>
      </c>
      <c r="C28997" s="318">
        <f>B28997-B28996</f>
        <v>0.22000000000116415</v>
      </c>
      <c r="D28997" s="419">
        <f>C28997/2</f>
        <v>0.11000000000058208</v>
      </c>
      <c r="H28997" s="406"/>
      <c r="J28997" s="82">
        <v>7</v>
      </c>
      <c r="K28997" s="391">
        <v>1</v>
      </c>
    </row>
    <row r="28998" spans="1:12" x14ac:dyDescent="0.3">
      <c r="A28998" s="341">
        <v>44242.049305555556</v>
      </c>
      <c r="B28998" s="318">
        <v>42844.552000000003</v>
      </c>
      <c r="C28998" s="318"/>
      <c r="D28998" s="419"/>
      <c r="H28998" s="406"/>
      <c r="J28998" s="82">
        <v>8</v>
      </c>
      <c r="K28998" s="319">
        <v>2</v>
      </c>
      <c r="L28998" s="345" t="s">
        <v>425</v>
      </c>
    </row>
    <row r="28999" spans="1:12" x14ac:dyDescent="0.3">
      <c r="A28999" s="341">
        <v>44242.09097222222</v>
      </c>
      <c r="B28999" s="318">
        <v>42844.775000000001</v>
      </c>
      <c r="C28999" s="318">
        <f>B28999-B28998</f>
        <v>0.22299999999813735</v>
      </c>
      <c r="D28999" s="419">
        <f>C28999/2</f>
        <v>0.11149999999906868</v>
      </c>
      <c r="H28999" s="406"/>
      <c r="J28999" s="82">
        <v>9</v>
      </c>
      <c r="K28999" s="320">
        <v>3</v>
      </c>
    </row>
    <row r="29000" spans="1:12" x14ac:dyDescent="0.3">
      <c r="A29000" s="341">
        <v>44242.132638888892</v>
      </c>
      <c r="B29000" s="318">
        <v>42845.002999999997</v>
      </c>
      <c r="C29000" s="318">
        <f>B29000-B28999</f>
        <v>0.22799999999551801</v>
      </c>
      <c r="D29000" s="419">
        <f>C29000/2</f>
        <v>0.11399999999775901</v>
      </c>
      <c r="H29000" s="406"/>
      <c r="J29000" s="82">
        <v>10</v>
      </c>
      <c r="K29000" s="321">
        <v>4</v>
      </c>
    </row>
    <row r="29001" spans="1:12" x14ac:dyDescent="0.3">
      <c r="A29001" s="341">
        <v>44242.174305555556</v>
      </c>
      <c r="B29001" s="318">
        <v>42845.232000000004</v>
      </c>
      <c r="C29001" s="318">
        <f>B29001-B29000</f>
        <v>0.22900000000663567</v>
      </c>
      <c r="D29001" s="419">
        <f>C29001/2</f>
        <v>0.11450000000331784</v>
      </c>
      <c r="H29001" s="406"/>
      <c r="J29001" s="82">
        <v>11</v>
      </c>
      <c r="K29001" s="391">
        <v>1</v>
      </c>
    </row>
    <row r="29002" spans="1:12" x14ac:dyDescent="0.3">
      <c r="A29002" s="341">
        <v>44242.21597222222</v>
      </c>
      <c r="B29002" s="318">
        <v>42845.232000000004</v>
      </c>
      <c r="C29002" s="318"/>
      <c r="D29002" s="419"/>
      <c r="H29002" s="406"/>
      <c r="J29002" s="82">
        <v>12</v>
      </c>
      <c r="K29002" s="319">
        <v>2</v>
      </c>
      <c r="L29002" s="345" t="s">
        <v>425</v>
      </c>
    </row>
    <row r="29003" spans="1:12" x14ac:dyDescent="0.3">
      <c r="A29003" s="341">
        <v>44242.257638888892</v>
      </c>
      <c r="B29003" s="318">
        <v>42845.464</v>
      </c>
      <c r="C29003" s="318">
        <f>B29003-B29002</f>
        <v>0.23199999999633292</v>
      </c>
      <c r="D29003" s="419">
        <f>C29003/2</f>
        <v>0.11599999999816646</v>
      </c>
      <c r="H29003" s="406"/>
      <c r="J29003" s="82">
        <v>13</v>
      </c>
      <c r="K29003" s="320">
        <v>3</v>
      </c>
    </row>
    <row r="29004" spans="1:12" x14ac:dyDescent="0.3">
      <c r="A29004" s="341">
        <v>44242.299305555556</v>
      </c>
      <c r="B29004" s="318">
        <v>42845.692000000003</v>
      </c>
      <c r="C29004" s="318">
        <f>B29004-B29003</f>
        <v>0.22800000000279397</v>
      </c>
      <c r="D29004" s="419">
        <f>C29004/2</f>
        <v>0.11400000000139698</v>
      </c>
      <c r="H29004" s="406"/>
      <c r="J29004" s="82">
        <v>14</v>
      </c>
      <c r="K29004" s="321">
        <v>4</v>
      </c>
    </row>
    <row r="29005" spans="1:12" x14ac:dyDescent="0.3">
      <c r="A29005" s="341">
        <v>44242.34097222222</v>
      </c>
      <c r="B29005" s="318">
        <v>42845.921999999999</v>
      </c>
      <c r="C29005" s="318">
        <f>B29005-B29004</f>
        <v>0.22999999999592546</v>
      </c>
      <c r="D29005" s="419">
        <f>C29005/2</f>
        <v>0.11499999999796273</v>
      </c>
      <c r="H29005" s="406"/>
      <c r="J29005" s="82">
        <v>15</v>
      </c>
      <c r="K29005" s="391">
        <v>1</v>
      </c>
    </row>
    <row r="29006" spans="1:12" x14ac:dyDescent="0.3">
      <c r="A29006" s="341">
        <v>44242.382638888892</v>
      </c>
      <c r="B29006" s="318">
        <v>42845.921999999999</v>
      </c>
      <c r="C29006" s="318"/>
      <c r="D29006" s="419"/>
      <c r="H29006" s="406"/>
      <c r="J29006" s="82">
        <v>16</v>
      </c>
      <c r="K29006" s="319">
        <v>2</v>
      </c>
      <c r="L29006" s="345" t="s">
        <v>425</v>
      </c>
    </row>
    <row r="29007" spans="1:12" x14ac:dyDescent="0.3">
      <c r="A29007" s="341">
        <v>44242.424305555556</v>
      </c>
      <c r="B29007" s="318">
        <v>42846.159</v>
      </c>
      <c r="C29007" s="318">
        <f>B29007-B29006</f>
        <v>0.23700000000098953</v>
      </c>
      <c r="D29007" s="419">
        <f>C29007/2</f>
        <v>0.11850000000049477</v>
      </c>
      <c r="H29007" s="406"/>
      <c r="J29007" s="82">
        <v>17</v>
      </c>
      <c r="K29007" s="320">
        <v>3</v>
      </c>
    </row>
    <row r="29008" spans="1:12" x14ac:dyDescent="0.3">
      <c r="A29008" s="341">
        <v>44242.46597222222</v>
      </c>
      <c r="B29008" s="318">
        <v>42846.387000000002</v>
      </c>
      <c r="C29008" s="318">
        <f>B29008-B29007</f>
        <v>0.22800000000279397</v>
      </c>
      <c r="D29008" s="419">
        <f>C29008/2</f>
        <v>0.11400000000139698</v>
      </c>
      <c r="H29008" s="406"/>
      <c r="J29008" s="82">
        <v>18</v>
      </c>
      <c r="K29008" s="321">
        <v>4</v>
      </c>
    </row>
    <row r="29009" spans="1:12" x14ac:dyDescent="0.3">
      <c r="A29009" s="341">
        <v>44242.507638888892</v>
      </c>
      <c r="B29009" s="318">
        <v>42846.61</v>
      </c>
      <c r="C29009" s="318">
        <f>B29009-B29008</f>
        <v>0.22299999999813735</v>
      </c>
      <c r="D29009" s="419">
        <f>C29009/2</f>
        <v>0.11149999999906868</v>
      </c>
      <c r="H29009" s="406"/>
      <c r="J29009" s="82">
        <v>19</v>
      </c>
      <c r="K29009" s="391">
        <v>1</v>
      </c>
    </row>
    <row r="29010" spans="1:12" x14ac:dyDescent="0.3">
      <c r="A29010" s="341">
        <v>44242.549305555556</v>
      </c>
      <c r="B29010" s="318">
        <v>42846.61</v>
      </c>
      <c r="C29010" s="318"/>
      <c r="D29010" s="419"/>
      <c r="H29010" s="406"/>
      <c r="J29010" s="82">
        <v>20</v>
      </c>
      <c r="K29010" s="319">
        <v>2</v>
      </c>
      <c r="L29010" s="345" t="s">
        <v>425</v>
      </c>
    </row>
    <row r="29011" spans="1:12" x14ac:dyDescent="0.3">
      <c r="A29011" s="341">
        <v>44242.59097222222</v>
      </c>
      <c r="B29011" s="318">
        <v>42846.832000000002</v>
      </c>
      <c r="C29011" s="318">
        <f>B29011-B29010</f>
        <v>0.22200000000157161</v>
      </c>
      <c r="D29011" s="419">
        <f>C29011/2</f>
        <v>0.1110000000007858</v>
      </c>
      <c r="H29011" s="406"/>
      <c r="J29011" s="82">
        <v>21</v>
      </c>
      <c r="K29011" s="320">
        <v>3</v>
      </c>
    </row>
    <row r="29012" spans="1:12" x14ac:dyDescent="0.3">
      <c r="A29012" s="341">
        <v>44242.632638888892</v>
      </c>
      <c r="B29012" s="318">
        <v>42847.071000000004</v>
      </c>
      <c r="C29012" s="318">
        <f>B29012-B29011</f>
        <v>0.23900000000139698</v>
      </c>
      <c r="D29012" s="419">
        <f>C29012/2</f>
        <v>0.11950000000069849</v>
      </c>
      <c r="H29012" s="406"/>
      <c r="J29012" s="82">
        <v>22</v>
      </c>
      <c r="K29012" s="321">
        <v>4</v>
      </c>
    </row>
    <row r="29013" spans="1:12" x14ac:dyDescent="0.3">
      <c r="A29013" s="341">
        <v>44242.674305555556</v>
      </c>
      <c r="B29013" s="318">
        <v>42847.290999999997</v>
      </c>
      <c r="C29013" s="318">
        <f>B29013-B29012</f>
        <v>0.2199999999938882</v>
      </c>
      <c r="D29013" s="419">
        <f>C29013/2</f>
        <v>0.1099999999969441</v>
      </c>
      <c r="H29013" s="406"/>
      <c r="J29013" s="82">
        <v>23</v>
      </c>
      <c r="K29013" s="391">
        <v>1</v>
      </c>
    </row>
    <row r="29014" spans="1:12" x14ac:dyDescent="0.3">
      <c r="A29014" s="341">
        <v>44242.71597222222</v>
      </c>
      <c r="B29014" s="318">
        <v>42847.290999999997</v>
      </c>
      <c r="C29014" s="318"/>
      <c r="D29014" s="419"/>
      <c r="H29014" s="406"/>
      <c r="J29014" s="82">
        <v>24</v>
      </c>
      <c r="K29014" s="319">
        <v>2</v>
      </c>
      <c r="L29014" s="345" t="s">
        <v>425</v>
      </c>
    </row>
    <row r="29015" spans="1:12" x14ac:dyDescent="0.3">
      <c r="A29015" s="341">
        <v>44242.757638888892</v>
      </c>
      <c r="B29015" s="318">
        <v>42847.517</v>
      </c>
      <c r="C29015" s="318">
        <f>B29015-B29014</f>
        <v>0.22600000000238651</v>
      </c>
      <c r="D29015" s="419">
        <f>C29015/2</f>
        <v>0.11300000000119326</v>
      </c>
      <c r="H29015" s="406"/>
      <c r="J29015" s="82">
        <v>25</v>
      </c>
      <c r="K29015" s="320">
        <v>3</v>
      </c>
    </row>
    <row r="29016" spans="1:12" x14ac:dyDescent="0.3">
      <c r="A29016" s="341">
        <v>44242.799305555556</v>
      </c>
      <c r="B29016" s="318">
        <v>42847.728999999999</v>
      </c>
      <c r="C29016" s="318">
        <f>B29016-B29015</f>
        <v>0.21199999999953434</v>
      </c>
      <c r="D29016" s="419">
        <f>C29016/2</f>
        <v>0.10599999999976717</v>
      </c>
      <c r="H29016" s="406"/>
      <c r="J29016" s="82">
        <v>26</v>
      </c>
      <c r="K29016" s="321">
        <v>4</v>
      </c>
    </row>
    <row r="29017" spans="1:12" x14ac:dyDescent="0.3">
      <c r="A29017" s="341">
        <v>44242.84097222222</v>
      </c>
      <c r="B29017" s="318">
        <v>42847.949000000001</v>
      </c>
      <c r="C29017" s="318">
        <f>B29017-B29016</f>
        <v>0.22000000000116415</v>
      </c>
      <c r="D29017" s="419">
        <f>C29017/2</f>
        <v>0.11000000000058208</v>
      </c>
      <c r="H29017" s="406"/>
      <c r="J29017" s="82">
        <v>27</v>
      </c>
      <c r="K29017" s="391">
        <v>1</v>
      </c>
    </row>
    <row r="29018" spans="1:12" x14ac:dyDescent="0.3">
      <c r="A29018" s="341">
        <v>44242.882638888892</v>
      </c>
      <c r="B29018" s="318">
        <v>42847.949000000001</v>
      </c>
      <c r="C29018" s="318"/>
      <c r="D29018" s="419"/>
      <c r="H29018" s="406"/>
      <c r="J29018" s="82">
        <v>28</v>
      </c>
      <c r="K29018" s="319">
        <v>2</v>
      </c>
      <c r="L29018" s="345" t="s">
        <v>425</v>
      </c>
    </row>
    <row r="29019" spans="1:12" x14ac:dyDescent="0.3">
      <c r="A29019" s="341">
        <v>44242.924305555556</v>
      </c>
      <c r="B29019" s="318">
        <v>42848.178</v>
      </c>
      <c r="C29019" s="318">
        <f>B29019-B29018</f>
        <v>0.22899999999935972</v>
      </c>
      <c r="D29019" s="419">
        <f>C29019/2</f>
        <v>0.11449999999967986</v>
      </c>
      <c r="H29019" s="406"/>
      <c r="J29019" s="82">
        <v>29</v>
      </c>
      <c r="K29019" s="320">
        <v>3</v>
      </c>
    </row>
    <row r="29020" spans="1:12" x14ac:dyDescent="0.3">
      <c r="A29020" s="341">
        <v>44242.96597222222</v>
      </c>
      <c r="B29020" s="318">
        <v>42848.398999999998</v>
      </c>
      <c r="C29020" s="318">
        <f>B29020-B29019</f>
        <v>0.2209999999977299</v>
      </c>
      <c r="D29020" s="419">
        <f>C29020/2</f>
        <v>0.11049999999886495</v>
      </c>
      <c r="E29020" s="336">
        <f>SUM(C28997:C29020)*7.4805194805</f>
        <v>30.423272727159535</v>
      </c>
      <c r="F29020" s="324">
        <f>AVERAGE(D28997:D29020)</f>
        <v>0.1129722222220961</v>
      </c>
      <c r="G29020" s="324">
        <f>_xlfn.STDEV.S(D28997:D29020)</f>
        <v>3.2875532752488154E-3</v>
      </c>
      <c r="H29020" s="406"/>
      <c r="J29020" s="82">
        <v>30</v>
      </c>
      <c r="K29020" s="321">
        <v>4</v>
      </c>
    </row>
    <row r="29021" spans="1:12" x14ac:dyDescent="0.3">
      <c r="A29021" s="341">
        <v>44243.007638888892</v>
      </c>
      <c r="B29021" s="318">
        <v>42848.618999999999</v>
      </c>
      <c r="C29021" s="318">
        <f>B29021-B29020</f>
        <v>0.22000000000116415</v>
      </c>
      <c r="D29021" s="419">
        <f>C29021/2</f>
        <v>0.11000000000058208</v>
      </c>
      <c r="H29021" s="406"/>
      <c r="J29021" s="82">
        <v>31</v>
      </c>
      <c r="K29021" s="391">
        <v>1</v>
      </c>
    </row>
    <row r="29022" spans="1:12" x14ac:dyDescent="0.3">
      <c r="A29022" s="341">
        <v>44243.049305555556</v>
      </c>
      <c r="B29022" s="318">
        <v>42848.618999999999</v>
      </c>
      <c r="C29022" s="318"/>
      <c r="D29022" s="419"/>
      <c r="H29022" s="406"/>
      <c r="J29022" s="82">
        <v>32</v>
      </c>
      <c r="K29022" s="319">
        <v>2</v>
      </c>
      <c r="L29022" s="345" t="s">
        <v>425</v>
      </c>
    </row>
    <row r="29023" spans="1:12" x14ac:dyDescent="0.3">
      <c r="A29023" s="341">
        <v>44243.09097222222</v>
      </c>
      <c r="B29023" s="318">
        <v>42848.841</v>
      </c>
      <c r="C29023" s="318">
        <f>B29023-B29022</f>
        <v>0.22200000000157161</v>
      </c>
      <c r="D29023" s="419">
        <f>C29023/2</f>
        <v>0.1110000000007858</v>
      </c>
      <c r="H29023" s="406"/>
      <c r="J29023" s="82">
        <v>33</v>
      </c>
      <c r="K29023" s="320">
        <v>3</v>
      </c>
    </row>
    <row r="29024" spans="1:12" x14ac:dyDescent="0.3">
      <c r="A29024" s="341">
        <v>44243.132638888892</v>
      </c>
      <c r="B29024" s="318">
        <v>42849.072</v>
      </c>
      <c r="C29024" s="318">
        <f>B29024-B29023</f>
        <v>0.23099999999976717</v>
      </c>
      <c r="D29024" s="419">
        <f>C29024/2</f>
        <v>0.11549999999988358</v>
      </c>
      <c r="H29024" s="406"/>
      <c r="J29024" s="82">
        <v>34</v>
      </c>
      <c r="K29024" s="321">
        <v>4</v>
      </c>
    </row>
    <row r="29025" spans="1:12" x14ac:dyDescent="0.3">
      <c r="A29025" s="341">
        <v>44243.174305555556</v>
      </c>
      <c r="B29025" s="318">
        <v>42849.3</v>
      </c>
      <c r="C29025" s="318">
        <f>B29025-B29024</f>
        <v>0.22800000000279397</v>
      </c>
      <c r="D29025" s="419">
        <f>C29025/2</f>
        <v>0.11400000000139698</v>
      </c>
      <c r="H29025" s="406"/>
      <c r="J29025" s="82">
        <v>35</v>
      </c>
      <c r="K29025" s="391">
        <v>1</v>
      </c>
    </row>
    <row r="29026" spans="1:12" x14ac:dyDescent="0.3">
      <c r="A29026" s="341">
        <v>44243.21597222222</v>
      </c>
      <c r="B29026" s="318">
        <v>42849.3</v>
      </c>
      <c r="C29026" s="318"/>
      <c r="D29026" s="419"/>
      <c r="H29026" s="406"/>
      <c r="J29026" s="82">
        <v>36</v>
      </c>
      <c r="K29026" s="319">
        <v>2</v>
      </c>
      <c r="L29026" s="345" t="s">
        <v>425</v>
      </c>
    </row>
    <row r="29027" spans="1:12" x14ac:dyDescent="0.3">
      <c r="A29027" s="341">
        <v>44243.257638888892</v>
      </c>
      <c r="B29027" s="318">
        <v>42849.523000000001</v>
      </c>
      <c r="C29027" s="318">
        <f>B29027-B29026</f>
        <v>0.22299999999813735</v>
      </c>
      <c r="D29027" s="419">
        <f>C29027/2</f>
        <v>0.11149999999906868</v>
      </c>
      <c r="H29027" s="406"/>
      <c r="J29027" s="82">
        <v>37</v>
      </c>
      <c r="K29027" s="320">
        <v>3</v>
      </c>
    </row>
    <row r="29028" spans="1:12" x14ac:dyDescent="0.3">
      <c r="A29028" s="341">
        <v>44243.299305555556</v>
      </c>
      <c r="B29028" s="355">
        <v>42849.748</v>
      </c>
      <c r="C29028" s="318">
        <f>B29028-B29027</f>
        <v>0.22499999999854481</v>
      </c>
      <c r="D29028" s="419">
        <f>C29028/2</f>
        <v>0.1124999999992724</v>
      </c>
      <c r="H29028" s="406"/>
      <c r="J29028" s="82">
        <v>38</v>
      </c>
      <c r="K29028" s="321">
        <v>4</v>
      </c>
    </row>
    <row r="29029" spans="1:12" x14ac:dyDescent="0.3">
      <c r="A29029" s="341">
        <v>44243.34097222222</v>
      </c>
      <c r="B29029" s="318">
        <v>42849.98</v>
      </c>
      <c r="C29029" s="318">
        <f>B29029-B29028</f>
        <v>0.23200000000360887</v>
      </c>
      <c r="D29029" s="419">
        <f>C29029/2</f>
        <v>0.11600000000180444</v>
      </c>
      <c r="H29029" s="406"/>
      <c r="J29029" s="82">
        <v>39</v>
      </c>
      <c r="K29029" s="391">
        <v>1</v>
      </c>
    </row>
    <row r="29030" spans="1:12" x14ac:dyDescent="0.3">
      <c r="A29030" s="341">
        <v>44243.382638888892</v>
      </c>
      <c r="B29030" s="318">
        <v>42849.98</v>
      </c>
      <c r="C29030" s="318"/>
      <c r="D29030" s="419"/>
      <c r="H29030" s="406"/>
      <c r="J29030" s="82">
        <v>40</v>
      </c>
      <c r="K29030" s="319">
        <v>2</v>
      </c>
      <c r="L29030" s="345" t="s">
        <v>425</v>
      </c>
    </row>
    <row r="29031" spans="1:12" x14ac:dyDescent="0.3">
      <c r="A29031" s="341">
        <v>44243.424305555556</v>
      </c>
      <c r="B29031" s="318">
        <v>42850.214</v>
      </c>
      <c r="C29031" s="318">
        <f>B29031-B29030</f>
        <v>0.23399999999674037</v>
      </c>
      <c r="D29031" s="419">
        <f>C29031/2</f>
        <v>0.11699999999837019</v>
      </c>
      <c r="H29031" s="406"/>
      <c r="J29031" s="82">
        <v>41</v>
      </c>
      <c r="K29031" s="320">
        <v>3</v>
      </c>
    </row>
    <row r="29032" spans="1:12" x14ac:dyDescent="0.3">
      <c r="A29032" s="341">
        <v>44243.46597222222</v>
      </c>
      <c r="B29032" s="318">
        <v>42850.44</v>
      </c>
      <c r="C29032" s="318">
        <f>B29032-B29031</f>
        <v>0.22600000000238651</v>
      </c>
      <c r="D29032" s="419">
        <f>C29032/2</f>
        <v>0.11300000000119326</v>
      </c>
      <c r="H29032" s="406"/>
      <c r="J29032" s="82">
        <v>42</v>
      </c>
      <c r="K29032" s="321">
        <v>4</v>
      </c>
    </row>
    <row r="29033" spans="1:12" x14ac:dyDescent="0.3">
      <c r="A29033" s="341">
        <v>44243.507638888892</v>
      </c>
      <c r="B29033" s="318">
        <v>42850.661999999997</v>
      </c>
      <c r="C29033" s="318">
        <f>B29033-B29032</f>
        <v>0.22199999999429565</v>
      </c>
      <c r="D29033" s="419">
        <f>C29033/2</f>
        <v>0.11099999999714782</v>
      </c>
      <c r="H29033" s="406"/>
      <c r="J29033" s="82">
        <v>43</v>
      </c>
      <c r="K29033" s="391">
        <v>1</v>
      </c>
    </row>
    <row r="29034" spans="1:12" x14ac:dyDescent="0.3">
      <c r="A29034" s="341">
        <v>44243.549305555556</v>
      </c>
      <c r="B29034" s="318">
        <v>42850.661999999997</v>
      </c>
      <c r="C29034" s="318"/>
      <c r="D29034" s="419"/>
      <c r="H29034" s="406"/>
      <c r="J29034" s="82">
        <v>44</v>
      </c>
      <c r="K29034" s="319">
        <v>2</v>
      </c>
      <c r="L29034" s="345" t="s">
        <v>425</v>
      </c>
    </row>
    <row r="29035" spans="1:12" x14ac:dyDescent="0.3">
      <c r="A29035" s="341">
        <v>44243.59097222222</v>
      </c>
      <c r="B29035" s="318">
        <v>42850.889000000003</v>
      </c>
      <c r="C29035" s="318">
        <f>B29035-B29034</f>
        <v>0.22700000000622822</v>
      </c>
      <c r="D29035" s="419">
        <f>C29035/2</f>
        <v>0.11350000000311411</v>
      </c>
      <c r="H29035" s="406"/>
      <c r="J29035" s="82">
        <v>45</v>
      </c>
      <c r="K29035" s="320">
        <v>3</v>
      </c>
    </row>
    <row r="29036" spans="1:12" x14ac:dyDescent="0.3">
      <c r="A29036" s="341">
        <v>44243.632638888892</v>
      </c>
      <c r="B29036" s="318">
        <v>42851.118000000002</v>
      </c>
      <c r="C29036" s="318">
        <f>B29036-B29035</f>
        <v>0.22899999999935972</v>
      </c>
      <c r="D29036" s="419">
        <f>C29036/2</f>
        <v>0.11449999999967986</v>
      </c>
      <c r="H29036" s="406"/>
      <c r="J29036" s="82">
        <v>46</v>
      </c>
      <c r="K29036" s="321">
        <v>4</v>
      </c>
    </row>
    <row r="29037" spans="1:12" x14ac:dyDescent="0.3">
      <c r="A29037" s="341">
        <v>44243.674305555556</v>
      </c>
      <c r="B29037" s="318">
        <v>42851.34</v>
      </c>
      <c r="C29037" s="318">
        <f>B29037-B29036</f>
        <v>0.22199999999429565</v>
      </c>
      <c r="D29037" s="419">
        <f>C29037/2</f>
        <v>0.11099999999714782</v>
      </c>
      <c r="H29037" s="406"/>
      <c r="J29037" s="82">
        <v>47</v>
      </c>
      <c r="K29037" s="391">
        <v>1</v>
      </c>
    </row>
    <row r="29038" spans="1:12" x14ac:dyDescent="0.3">
      <c r="A29038" s="341">
        <v>44243.71597222222</v>
      </c>
      <c r="B29038" s="318">
        <v>42851.34</v>
      </c>
      <c r="C29038" s="318"/>
      <c r="D29038" s="419"/>
      <c r="H29038" s="406"/>
      <c r="J29038" s="82">
        <v>48</v>
      </c>
      <c r="K29038" s="319">
        <v>2</v>
      </c>
      <c r="L29038" s="345" t="s">
        <v>425</v>
      </c>
    </row>
    <row r="29039" spans="1:12" x14ac:dyDescent="0.3">
      <c r="A29039" s="341">
        <v>44243.757638888892</v>
      </c>
      <c r="B29039" s="318">
        <v>42851.561999999998</v>
      </c>
      <c r="C29039" s="318">
        <f>B29039-B29038</f>
        <v>0.22200000000157161</v>
      </c>
      <c r="D29039" s="419">
        <f>C29039/2</f>
        <v>0.1110000000007858</v>
      </c>
      <c r="H29039" s="406"/>
      <c r="J29039" s="82">
        <v>49</v>
      </c>
      <c r="K29039" s="320">
        <v>3</v>
      </c>
    </row>
    <row r="29040" spans="1:12" x14ac:dyDescent="0.3">
      <c r="A29040" s="341">
        <v>44243.799305555556</v>
      </c>
      <c r="B29040" s="318">
        <v>42851.781000000003</v>
      </c>
      <c r="C29040" s="318">
        <f>B29040-B29039</f>
        <v>0.21900000000459841</v>
      </c>
      <c r="D29040" s="419">
        <f>C29040/2</f>
        <v>0.1095000000022992</v>
      </c>
      <c r="H29040" s="406"/>
      <c r="J29040" s="82">
        <v>50</v>
      </c>
      <c r="K29040" s="321">
        <v>4</v>
      </c>
    </row>
    <row r="29041" spans="1:12" x14ac:dyDescent="0.3">
      <c r="A29041" s="341">
        <v>44243.84097222222</v>
      </c>
      <c r="B29041" s="318">
        <v>42852.002</v>
      </c>
      <c r="C29041" s="318">
        <f>B29041-B29040</f>
        <v>0.2209999999977299</v>
      </c>
      <c r="D29041" s="419">
        <f>C29041/2</f>
        <v>0.11049999999886495</v>
      </c>
      <c r="H29041" s="406"/>
      <c r="J29041" s="82">
        <v>51</v>
      </c>
      <c r="K29041" s="391">
        <v>1</v>
      </c>
    </row>
    <row r="29042" spans="1:12" x14ac:dyDescent="0.3">
      <c r="A29042" s="341">
        <v>44243.882638888892</v>
      </c>
      <c r="B29042" s="318">
        <v>42852.002</v>
      </c>
      <c r="C29042" s="318"/>
      <c r="D29042" s="419"/>
      <c r="H29042" s="406"/>
      <c r="J29042" s="82">
        <v>52</v>
      </c>
      <c r="K29042" s="319">
        <v>2</v>
      </c>
      <c r="L29042" s="345" t="s">
        <v>425</v>
      </c>
    </row>
    <row r="29043" spans="1:12" x14ac:dyDescent="0.3">
      <c r="A29043" s="341">
        <v>44243.924305555556</v>
      </c>
      <c r="B29043" s="318">
        <v>42852.23</v>
      </c>
      <c r="C29043" s="318">
        <f>B29043-B29042</f>
        <v>0.22800000000279397</v>
      </c>
      <c r="D29043" s="419">
        <f>C29043/2</f>
        <v>0.11400000000139698</v>
      </c>
      <c r="H29043" s="406"/>
      <c r="J29043" s="82">
        <v>53</v>
      </c>
      <c r="K29043" s="320">
        <v>3</v>
      </c>
    </row>
    <row r="29044" spans="1:12" x14ac:dyDescent="0.3">
      <c r="A29044" s="341">
        <v>44243.96597222222</v>
      </c>
      <c r="B29044" s="318">
        <v>42852.45</v>
      </c>
      <c r="C29044" s="318">
        <f>B29044-B29043</f>
        <v>0.2199999999938882</v>
      </c>
      <c r="D29044" s="419">
        <f>C29044/2</f>
        <v>0.1099999999969441</v>
      </c>
      <c r="E29044" s="336">
        <f>SUM(C29021:C29044)*7.4805194805</f>
        <v>30.303584415501582</v>
      </c>
      <c r="F29044" s="324">
        <f>AVERAGE(D29021:D29044)</f>
        <v>0.11252777777776322</v>
      </c>
      <c r="G29044" s="324">
        <f>_xlfn.STDEV.S(D29021:D29044)</f>
        <v>2.2587882115689393E-3</v>
      </c>
      <c r="H29044" s="406"/>
      <c r="J29044" s="82">
        <v>54</v>
      </c>
      <c r="K29044" s="321">
        <v>4</v>
      </c>
    </row>
    <row r="29045" spans="1:12" x14ac:dyDescent="0.3">
      <c r="A29045" s="341">
        <v>44244.007638888892</v>
      </c>
      <c r="B29045" s="318">
        <v>42852.661</v>
      </c>
      <c r="C29045" s="318">
        <f>B29045-B29044</f>
        <v>0.21100000000296859</v>
      </c>
      <c r="D29045" s="419">
        <f>C29045/2</f>
        <v>0.1055000000014843</v>
      </c>
      <c r="H29045" s="406"/>
      <c r="J29045" s="82">
        <v>55</v>
      </c>
      <c r="K29045" s="391">
        <v>1</v>
      </c>
    </row>
    <row r="29046" spans="1:12" x14ac:dyDescent="0.3">
      <c r="A29046" s="341">
        <v>44244.049305555556</v>
      </c>
      <c r="B29046" s="318">
        <v>42852.661</v>
      </c>
      <c r="C29046" s="318"/>
      <c r="D29046" s="419"/>
      <c r="H29046" s="406"/>
      <c r="J29046" s="82">
        <v>56</v>
      </c>
      <c r="K29046" s="319">
        <v>2</v>
      </c>
      <c r="L29046" s="345" t="s">
        <v>425</v>
      </c>
    </row>
    <row r="29047" spans="1:12" x14ac:dyDescent="0.3">
      <c r="A29047" s="341">
        <v>44244.09097222222</v>
      </c>
      <c r="B29047" s="318">
        <v>42852.881999999998</v>
      </c>
      <c r="C29047" s="318">
        <f>B29047-B29046</f>
        <v>0.2209999999977299</v>
      </c>
      <c r="D29047" s="419">
        <f>C29047/2</f>
        <v>0.11049999999886495</v>
      </c>
      <c r="H29047" s="406"/>
      <c r="J29047" s="82">
        <v>57</v>
      </c>
      <c r="K29047" s="320">
        <v>3</v>
      </c>
    </row>
    <row r="29048" spans="1:12" x14ac:dyDescent="0.3">
      <c r="A29048" s="341">
        <v>44244.132638888892</v>
      </c>
      <c r="B29048" s="318">
        <v>42853.118000000002</v>
      </c>
      <c r="C29048" s="318">
        <f>B29048-B29047</f>
        <v>0.23600000000442378</v>
      </c>
      <c r="D29048" s="419">
        <f>C29048/2</f>
        <v>0.11800000000221189</v>
      </c>
      <c r="H29048" s="406"/>
      <c r="J29048" s="82">
        <v>58</v>
      </c>
      <c r="K29048" s="321">
        <v>4</v>
      </c>
    </row>
    <row r="29049" spans="1:12" x14ac:dyDescent="0.3">
      <c r="A29049" s="341">
        <v>44244.174305555556</v>
      </c>
      <c r="B29049" s="318">
        <v>42853.347000000002</v>
      </c>
      <c r="C29049" s="318">
        <f>B29049-B29048</f>
        <v>0.22899999999935972</v>
      </c>
      <c r="D29049" s="419">
        <f>C29049/2</f>
        <v>0.11449999999967986</v>
      </c>
      <c r="H29049" s="406"/>
      <c r="J29049" s="82">
        <v>59</v>
      </c>
      <c r="K29049" s="391">
        <v>1</v>
      </c>
    </row>
    <row r="29050" spans="1:12" x14ac:dyDescent="0.3">
      <c r="A29050" s="341">
        <v>44244.21597222222</v>
      </c>
      <c r="B29050" s="318">
        <v>42853.347000000002</v>
      </c>
      <c r="C29050" s="318"/>
      <c r="D29050" s="419"/>
      <c r="H29050" s="406"/>
      <c r="J29050" s="82">
        <v>60</v>
      </c>
      <c r="K29050" s="319">
        <v>2</v>
      </c>
      <c r="L29050" s="345" t="s">
        <v>425</v>
      </c>
    </row>
    <row r="29051" spans="1:12" x14ac:dyDescent="0.3">
      <c r="A29051" s="341">
        <v>44244.257638888892</v>
      </c>
      <c r="B29051" s="318">
        <v>42853.57</v>
      </c>
      <c r="C29051" s="318">
        <f>B29051-B29050</f>
        <v>0.22299999999813735</v>
      </c>
      <c r="D29051" s="419">
        <f>C29051/2</f>
        <v>0.11149999999906868</v>
      </c>
      <c r="H29051" s="406"/>
      <c r="J29051" s="82">
        <v>61</v>
      </c>
      <c r="K29051" s="320">
        <v>3</v>
      </c>
    </row>
    <row r="29052" spans="1:12" x14ac:dyDescent="0.3">
      <c r="A29052" s="341">
        <v>44244.299305555556</v>
      </c>
      <c r="B29052" s="318">
        <v>42853.792999999998</v>
      </c>
      <c r="C29052" s="318">
        <f>B29052-B29051</f>
        <v>0.22299999999813735</v>
      </c>
      <c r="D29052" s="419">
        <f>C29052/2</f>
        <v>0.11149999999906868</v>
      </c>
      <c r="H29052" s="406"/>
      <c r="J29052" s="82">
        <v>62</v>
      </c>
      <c r="K29052" s="321">
        <v>4</v>
      </c>
    </row>
    <row r="29053" spans="1:12" x14ac:dyDescent="0.3">
      <c r="A29053" s="341">
        <v>44244.34097222222</v>
      </c>
      <c r="B29053" s="318">
        <v>42854.03</v>
      </c>
      <c r="C29053" s="318">
        <f>B29053-B29052</f>
        <v>0.23700000000098953</v>
      </c>
      <c r="D29053" s="419">
        <f>C29053/2</f>
        <v>0.11850000000049477</v>
      </c>
      <c r="H29053" s="406"/>
      <c r="J29053" s="82">
        <v>63</v>
      </c>
      <c r="K29053" s="391">
        <v>1</v>
      </c>
    </row>
    <row r="29054" spans="1:12" x14ac:dyDescent="0.3">
      <c r="A29054" s="341">
        <v>44244.382638888892</v>
      </c>
      <c r="B29054" s="318">
        <v>42854.03</v>
      </c>
      <c r="C29054" s="318"/>
      <c r="D29054" s="419"/>
      <c r="H29054" s="406"/>
      <c r="J29054" s="82">
        <v>64</v>
      </c>
      <c r="K29054" s="319">
        <v>2</v>
      </c>
      <c r="L29054" s="345" t="s">
        <v>425</v>
      </c>
    </row>
    <row r="29055" spans="1:12" x14ac:dyDescent="0.3">
      <c r="A29055" s="341">
        <v>44244.424305555556</v>
      </c>
      <c r="B29055" s="318">
        <v>42854.262999999999</v>
      </c>
      <c r="C29055" s="318">
        <f>B29055-B29054</f>
        <v>0.23300000000017462</v>
      </c>
      <c r="D29055" s="419">
        <f>C29055/2</f>
        <v>0.11650000000008731</v>
      </c>
      <c r="H29055" s="406"/>
      <c r="J29055" s="82">
        <v>65</v>
      </c>
      <c r="K29055" s="320">
        <v>3</v>
      </c>
    </row>
    <row r="29056" spans="1:12" x14ac:dyDescent="0.3">
      <c r="A29056" s="341">
        <v>44244.46597222222</v>
      </c>
      <c r="B29056" s="318">
        <v>42854.487000000001</v>
      </c>
      <c r="C29056" s="318">
        <f>B29056-B29055</f>
        <v>0.22400000000197906</v>
      </c>
      <c r="D29056" s="419">
        <f>C29056/2</f>
        <v>0.11200000000098953</v>
      </c>
      <c r="H29056" s="406"/>
      <c r="J29056" s="82">
        <v>66</v>
      </c>
      <c r="K29056" s="321">
        <v>4</v>
      </c>
    </row>
    <row r="29057" spans="1:12" x14ac:dyDescent="0.3">
      <c r="A29057" s="341">
        <v>44244.507638888892</v>
      </c>
      <c r="B29057" s="318">
        <v>42854.705999999998</v>
      </c>
      <c r="C29057" s="318">
        <f>B29057-B29056</f>
        <v>0.21899999999732245</v>
      </c>
      <c r="D29057" s="419">
        <f>C29057/2</f>
        <v>0.10949999999866122</v>
      </c>
      <c r="H29057" s="406"/>
      <c r="J29057" s="82">
        <v>67</v>
      </c>
      <c r="K29057" s="391">
        <v>1</v>
      </c>
    </row>
    <row r="29058" spans="1:12" x14ac:dyDescent="0.3">
      <c r="A29058" s="341">
        <v>44244.549305555556</v>
      </c>
      <c r="B29058" s="318">
        <v>42854.705999999998</v>
      </c>
      <c r="C29058" s="318"/>
      <c r="D29058" s="419"/>
      <c r="H29058" s="406"/>
      <c r="J29058" s="82">
        <v>68</v>
      </c>
      <c r="K29058" s="319">
        <v>2</v>
      </c>
      <c r="L29058" s="345" t="s">
        <v>425</v>
      </c>
    </row>
    <row r="29059" spans="1:12" x14ac:dyDescent="0.3">
      <c r="A29059" s="341">
        <v>44244.59097222222</v>
      </c>
      <c r="B29059" s="318">
        <v>42854.938000000002</v>
      </c>
      <c r="C29059" s="318">
        <f>B29059-B29058</f>
        <v>0.23200000000360887</v>
      </c>
      <c r="D29059" s="419">
        <f>C29059/2</f>
        <v>0.11600000000180444</v>
      </c>
      <c r="H29059" s="406"/>
      <c r="J29059" s="82">
        <v>69</v>
      </c>
      <c r="K29059" s="320">
        <v>3</v>
      </c>
    </row>
    <row r="29060" spans="1:12" x14ac:dyDescent="0.3">
      <c r="A29060" s="341">
        <v>44244.632638888892</v>
      </c>
      <c r="B29060" s="318">
        <v>42855.17</v>
      </c>
      <c r="C29060" s="318">
        <f>B29060-B29059</f>
        <v>0.23199999999633292</v>
      </c>
      <c r="D29060" s="419">
        <f>C29060/2</f>
        <v>0.11599999999816646</v>
      </c>
      <c r="H29060" s="406"/>
      <c r="J29060" s="82">
        <v>70</v>
      </c>
      <c r="K29060" s="321">
        <v>4</v>
      </c>
    </row>
    <row r="29061" spans="1:12" x14ac:dyDescent="0.3">
      <c r="A29061" s="341">
        <v>44244.674305555556</v>
      </c>
      <c r="B29061" s="318">
        <v>42855.392999999996</v>
      </c>
      <c r="C29061" s="318">
        <f>B29061-B29060</f>
        <v>0.22299999999813735</v>
      </c>
      <c r="D29061" s="419">
        <f>C29061/2</f>
        <v>0.11149999999906868</v>
      </c>
      <c r="H29061" s="406"/>
      <c r="J29061" s="82">
        <v>71</v>
      </c>
      <c r="K29061" s="391">
        <v>1</v>
      </c>
    </row>
    <row r="29062" spans="1:12" x14ac:dyDescent="0.3">
      <c r="A29062" s="341">
        <v>44244.71597222222</v>
      </c>
      <c r="B29062" s="318">
        <v>42855.392999999996</v>
      </c>
      <c r="C29062" s="318"/>
      <c r="D29062" s="419"/>
      <c r="H29062" s="406"/>
      <c r="J29062" s="82">
        <v>72</v>
      </c>
      <c r="K29062" s="319">
        <v>2</v>
      </c>
      <c r="L29062" s="345" t="s">
        <v>425</v>
      </c>
    </row>
    <row r="29063" spans="1:12" x14ac:dyDescent="0.3">
      <c r="A29063" s="341">
        <v>44244.757638888892</v>
      </c>
      <c r="B29063" s="318">
        <v>42855.610999999997</v>
      </c>
      <c r="C29063" s="318">
        <f>B29063-B29062</f>
        <v>0.2180000000007567</v>
      </c>
      <c r="D29063" s="419">
        <f>C29063/2</f>
        <v>0.10900000000037835</v>
      </c>
      <c r="H29063" s="406"/>
      <c r="J29063" s="82">
        <v>73</v>
      </c>
      <c r="K29063" s="320">
        <v>3</v>
      </c>
    </row>
    <row r="29064" spans="1:12" x14ac:dyDescent="0.3">
      <c r="A29064" s="341">
        <v>44244.799305555556</v>
      </c>
      <c r="B29064" s="318">
        <v>42855.832000000002</v>
      </c>
      <c r="C29064" s="318">
        <f>B29064-B29063</f>
        <v>0.22100000000500586</v>
      </c>
      <c r="D29064" s="419">
        <f>C29064/2</f>
        <v>0.11050000000250293</v>
      </c>
      <c r="H29064" s="406"/>
      <c r="J29064" s="82">
        <v>74</v>
      </c>
      <c r="K29064" s="321">
        <v>4</v>
      </c>
    </row>
    <row r="29065" spans="1:12" x14ac:dyDescent="0.3">
      <c r="A29065" s="341">
        <v>44244.84097222222</v>
      </c>
      <c r="B29065" s="318">
        <v>42856.057999999997</v>
      </c>
      <c r="C29065" s="318">
        <f>B29065-B29064</f>
        <v>0.22599999999511056</v>
      </c>
      <c r="D29065" s="419">
        <f>C29065/2</f>
        <v>0.11299999999755528</v>
      </c>
      <c r="H29065" s="406"/>
      <c r="J29065" s="82">
        <v>75</v>
      </c>
      <c r="K29065" s="391">
        <v>1</v>
      </c>
    </row>
    <row r="29066" spans="1:12" x14ac:dyDescent="0.3">
      <c r="A29066" s="341">
        <v>44244.882638888892</v>
      </c>
      <c r="B29066" s="318">
        <v>42856.057999999997</v>
      </c>
      <c r="C29066" s="318"/>
      <c r="D29066" s="419"/>
      <c r="H29066" s="406"/>
      <c r="J29066" s="82">
        <v>76</v>
      </c>
      <c r="K29066" s="319">
        <v>2</v>
      </c>
      <c r="L29066" s="345" t="s">
        <v>425</v>
      </c>
    </row>
    <row r="29067" spans="1:12" x14ac:dyDescent="0.3">
      <c r="A29067" s="341">
        <v>44244.924305555556</v>
      </c>
      <c r="B29067" s="318">
        <v>42856.281000000003</v>
      </c>
      <c r="C29067" s="318">
        <f>B29067-B29066</f>
        <v>0.22300000000541331</v>
      </c>
      <c r="D29067" s="419">
        <f>C29067/2</f>
        <v>0.11150000000270666</v>
      </c>
      <c r="H29067" s="406"/>
      <c r="J29067" s="82">
        <v>77</v>
      </c>
      <c r="K29067" s="320">
        <v>3</v>
      </c>
    </row>
    <row r="29068" spans="1:12" x14ac:dyDescent="0.3">
      <c r="A29068" s="341">
        <v>44244.96597222222</v>
      </c>
      <c r="B29068" s="318">
        <v>42856.504999999997</v>
      </c>
      <c r="C29068" s="318">
        <f>B29068-B29067</f>
        <v>0.2239999999947031</v>
      </c>
      <c r="D29068" s="419">
        <f>C29068/2</f>
        <v>0.11199999999735155</v>
      </c>
      <c r="E29068" s="336">
        <f>SUM(C29045:C29068)*7.4805194805</f>
        <v>30.333506493429677</v>
      </c>
      <c r="F29068" s="324">
        <f>AVERAGE(D29045:D29068)</f>
        <v>0.11263888888889698</v>
      </c>
      <c r="G29068" s="324">
        <f>_xlfn.STDEV.S(D29045:D29068)</f>
        <v>3.3729266205176369E-3</v>
      </c>
      <c r="H29068" s="406"/>
      <c r="J29068" s="82">
        <v>78</v>
      </c>
      <c r="K29068" s="321">
        <v>4</v>
      </c>
    </row>
    <row r="29069" spans="1:12" x14ac:dyDescent="0.3">
      <c r="A29069" s="341">
        <v>44245.007638888892</v>
      </c>
      <c r="B29069" s="318">
        <v>42856.722000000002</v>
      </c>
      <c r="C29069" s="318">
        <f>B29069-B29068</f>
        <v>0.21700000000419095</v>
      </c>
      <c r="D29069" s="419">
        <f>C29069/2</f>
        <v>0.10850000000209548</v>
      </c>
      <c r="H29069" s="406"/>
      <c r="J29069" s="82">
        <v>79</v>
      </c>
      <c r="K29069" s="391">
        <v>1</v>
      </c>
    </row>
    <row r="29070" spans="1:12" x14ac:dyDescent="0.3">
      <c r="A29070" s="341">
        <v>44245.049305555556</v>
      </c>
      <c r="B29070" s="318">
        <v>42856.722000000002</v>
      </c>
      <c r="C29070" s="318"/>
      <c r="D29070" s="419"/>
      <c r="H29070" s="406"/>
      <c r="J29070" s="82">
        <v>80</v>
      </c>
      <c r="K29070" s="319">
        <v>2</v>
      </c>
      <c r="L29070" s="345" t="s">
        <v>425</v>
      </c>
    </row>
    <row r="29071" spans="1:12" x14ac:dyDescent="0.3">
      <c r="A29071" s="341">
        <v>44245.09097222222</v>
      </c>
      <c r="B29071" s="318">
        <v>42856.947999999997</v>
      </c>
      <c r="C29071" s="318">
        <f>B29071-B29070</f>
        <v>0.22599999999511056</v>
      </c>
      <c r="D29071" s="419">
        <f>C29071/2</f>
        <v>0.11299999999755528</v>
      </c>
      <c r="H29071" s="406"/>
      <c r="J29071" s="82">
        <v>81</v>
      </c>
      <c r="K29071" s="320">
        <v>3</v>
      </c>
    </row>
    <row r="29072" spans="1:12" x14ac:dyDescent="0.3">
      <c r="A29072" s="341">
        <v>44245.132638888892</v>
      </c>
      <c r="B29072" s="318">
        <v>42857.18</v>
      </c>
      <c r="C29072" s="318">
        <f>B29072-B29071</f>
        <v>0.23200000000360887</v>
      </c>
      <c r="D29072" s="419">
        <f>C29072/2</f>
        <v>0.11600000000180444</v>
      </c>
      <c r="H29072" s="406"/>
      <c r="J29072" s="82">
        <v>82</v>
      </c>
      <c r="K29072" s="321">
        <v>4</v>
      </c>
    </row>
    <row r="29073" spans="1:12" x14ac:dyDescent="0.3">
      <c r="A29073" s="341">
        <v>44245.174305555556</v>
      </c>
      <c r="B29073" s="318">
        <v>42857.408000000003</v>
      </c>
      <c r="C29073" s="318">
        <f>B29073-B29072</f>
        <v>0.22800000000279397</v>
      </c>
      <c r="D29073" s="419">
        <f>C29073/2</f>
        <v>0.11400000000139698</v>
      </c>
      <c r="H29073" s="406"/>
      <c r="J29073" s="82">
        <v>83</v>
      </c>
      <c r="K29073" s="391">
        <v>1</v>
      </c>
    </row>
    <row r="29074" spans="1:12" x14ac:dyDescent="0.3">
      <c r="A29074" s="341">
        <v>44245.21597222222</v>
      </c>
      <c r="B29074" s="318">
        <v>42857.408000000003</v>
      </c>
      <c r="C29074" s="318"/>
      <c r="D29074" s="419"/>
      <c r="H29074" s="406"/>
      <c r="J29074" s="82">
        <v>84</v>
      </c>
      <c r="K29074" s="319">
        <v>2</v>
      </c>
      <c r="L29074" s="345" t="s">
        <v>425</v>
      </c>
    </row>
    <row r="29075" spans="1:12" x14ac:dyDescent="0.3">
      <c r="A29075" s="341">
        <v>44245.257638888892</v>
      </c>
      <c r="B29075" s="318">
        <v>42857.631999999998</v>
      </c>
      <c r="C29075" s="318">
        <f>B29075-B29074</f>
        <v>0.2239999999947031</v>
      </c>
      <c r="D29075" s="419">
        <f>C29075/2</f>
        <v>0.11199999999735155</v>
      </c>
      <c r="H29075" s="406"/>
      <c r="J29075" s="82">
        <v>85</v>
      </c>
      <c r="K29075" s="320">
        <v>3</v>
      </c>
    </row>
    <row r="29076" spans="1:12" x14ac:dyDescent="0.3">
      <c r="A29076" s="341">
        <v>44245.299305555556</v>
      </c>
      <c r="B29076" s="318">
        <v>42857.858999999997</v>
      </c>
      <c r="C29076" s="318">
        <f>B29076-B29075</f>
        <v>0.22699999999895226</v>
      </c>
      <c r="D29076" s="419">
        <f>C29076/2</f>
        <v>0.11349999999947613</v>
      </c>
      <c r="H29076" s="406"/>
      <c r="J29076" s="82">
        <v>86</v>
      </c>
      <c r="K29076" s="321">
        <v>4</v>
      </c>
    </row>
    <row r="29077" spans="1:12" x14ac:dyDescent="0.3">
      <c r="A29077" s="341">
        <v>44245.34097222222</v>
      </c>
      <c r="B29077" s="318">
        <v>42858.095000000001</v>
      </c>
      <c r="C29077" s="318">
        <f>B29077-B29076</f>
        <v>0.23600000000442378</v>
      </c>
      <c r="D29077" s="419">
        <f>C29077/2</f>
        <v>0.11800000000221189</v>
      </c>
      <c r="H29077" s="406"/>
      <c r="J29077" s="82">
        <v>87</v>
      </c>
      <c r="K29077" s="391">
        <v>1</v>
      </c>
    </row>
    <row r="29078" spans="1:12" x14ac:dyDescent="0.3">
      <c r="A29078" s="341">
        <v>44245.382638888892</v>
      </c>
      <c r="B29078" s="318">
        <v>42858.095000000001</v>
      </c>
      <c r="C29078" s="318"/>
      <c r="D29078" s="419"/>
      <c r="H29078" s="406"/>
      <c r="J29078" s="82">
        <v>88</v>
      </c>
      <c r="K29078" s="319">
        <v>2</v>
      </c>
      <c r="L29078" s="345" t="s">
        <v>425</v>
      </c>
    </row>
    <row r="29079" spans="1:12" x14ac:dyDescent="0.3">
      <c r="A29079" s="341">
        <v>44245.424305555556</v>
      </c>
      <c r="B29079" s="318">
        <v>42858.328999999998</v>
      </c>
      <c r="C29079" s="318">
        <f>B29079-B29078</f>
        <v>0.23399999999674037</v>
      </c>
      <c r="D29079" s="419">
        <f>C29079/2</f>
        <v>0.11699999999837019</v>
      </c>
      <c r="H29079" s="406"/>
      <c r="J29079" s="82">
        <v>89</v>
      </c>
      <c r="K29079" s="320">
        <v>3</v>
      </c>
    </row>
    <row r="29080" spans="1:12" x14ac:dyDescent="0.3">
      <c r="A29080" s="341">
        <v>44245.46597222222</v>
      </c>
      <c r="B29080" s="318">
        <v>42858.557999999997</v>
      </c>
      <c r="C29080" s="318">
        <f>B29080-B29079</f>
        <v>0.22899999999935972</v>
      </c>
      <c r="D29080" s="419">
        <f>C29080/2</f>
        <v>0.11449999999967986</v>
      </c>
      <c r="H29080" s="406"/>
      <c r="J29080" s="82">
        <v>90</v>
      </c>
      <c r="K29080" s="321">
        <v>4</v>
      </c>
    </row>
    <row r="29081" spans="1:12" x14ac:dyDescent="0.3">
      <c r="A29081" s="341">
        <v>44245.507638888892</v>
      </c>
      <c r="B29081" s="318">
        <v>42858.777999999998</v>
      </c>
      <c r="C29081" s="318">
        <f>B29081-B29080</f>
        <v>0.22000000000116415</v>
      </c>
      <c r="D29081" s="419">
        <f>C29081/2</f>
        <v>0.11000000000058208</v>
      </c>
      <c r="H29081" s="406"/>
      <c r="J29081" s="82">
        <v>91</v>
      </c>
      <c r="K29081" s="391">
        <v>1</v>
      </c>
    </row>
    <row r="29082" spans="1:12" x14ac:dyDescent="0.3">
      <c r="A29082" s="341">
        <v>44245.549305555556</v>
      </c>
      <c r="B29082" s="318">
        <v>42858.777999999998</v>
      </c>
      <c r="C29082" s="318"/>
      <c r="D29082" s="419"/>
      <c r="H29082" s="406"/>
      <c r="J29082" s="82">
        <v>92</v>
      </c>
      <c r="K29082" s="319">
        <v>2</v>
      </c>
      <c r="L29082" s="345" t="s">
        <v>425</v>
      </c>
    </row>
    <row r="29083" spans="1:12" x14ac:dyDescent="0.3">
      <c r="A29083" s="341">
        <v>44245.59097222222</v>
      </c>
      <c r="B29083" s="318">
        <v>42859.004000000001</v>
      </c>
      <c r="C29083" s="318">
        <f>B29083-B29082</f>
        <v>0.22600000000238651</v>
      </c>
      <c r="D29083" s="419">
        <f>C29083/2</f>
        <v>0.11300000000119326</v>
      </c>
      <c r="H29083" s="406"/>
      <c r="J29083" s="82">
        <v>93</v>
      </c>
      <c r="K29083" s="320">
        <v>3</v>
      </c>
    </row>
    <row r="29084" spans="1:12" x14ac:dyDescent="0.3">
      <c r="A29084" s="341">
        <v>44245.632638888892</v>
      </c>
      <c r="B29084" s="318">
        <v>42859.239000000001</v>
      </c>
      <c r="C29084" s="318">
        <f>B29084-B29083</f>
        <v>0.23500000000058208</v>
      </c>
      <c r="D29084" s="419">
        <f>C29084/2</f>
        <v>0.11750000000029104</v>
      </c>
      <c r="H29084" s="406"/>
      <c r="J29084" s="82">
        <v>94</v>
      </c>
      <c r="K29084" s="321">
        <v>4</v>
      </c>
    </row>
    <row r="29085" spans="1:12" x14ac:dyDescent="0.3">
      <c r="A29085" s="341">
        <v>44245.674305555556</v>
      </c>
      <c r="B29085" s="318">
        <v>42859.463000000003</v>
      </c>
      <c r="C29085" s="318">
        <f>B29085-B29084</f>
        <v>0.22400000000197906</v>
      </c>
      <c r="D29085" s="419">
        <f>C29085/2</f>
        <v>0.11200000000098953</v>
      </c>
      <c r="H29085" s="406"/>
      <c r="J29085" s="82">
        <v>95</v>
      </c>
      <c r="K29085" s="391">
        <v>1</v>
      </c>
    </row>
    <row r="29086" spans="1:12" x14ac:dyDescent="0.3">
      <c r="A29086" s="341">
        <v>44245.71597222222</v>
      </c>
      <c r="B29086" s="318">
        <v>42859.463000000003</v>
      </c>
      <c r="C29086" s="318"/>
      <c r="D29086" s="419"/>
      <c r="H29086" s="406"/>
      <c r="J29086" s="82">
        <v>96</v>
      </c>
      <c r="K29086" s="319">
        <v>2</v>
      </c>
      <c r="L29086" s="345" t="s">
        <v>425</v>
      </c>
    </row>
    <row r="29087" spans="1:12" x14ac:dyDescent="0.3">
      <c r="A29087" s="341">
        <v>44245.757638888892</v>
      </c>
      <c r="B29087" s="318">
        <v>42859.68</v>
      </c>
      <c r="C29087" s="318">
        <f>B29087-B29086</f>
        <v>0.21699999999691499</v>
      </c>
      <c r="D29087" s="419">
        <f>C29087/2</f>
        <v>0.1084999999984575</v>
      </c>
      <c r="H29087" s="406"/>
      <c r="J29087" s="82">
        <v>97</v>
      </c>
      <c r="K29087" s="320">
        <v>3</v>
      </c>
    </row>
    <row r="29088" spans="1:12" x14ac:dyDescent="0.3">
      <c r="A29088" s="341">
        <v>44245.799305555556</v>
      </c>
      <c r="B29088" s="318">
        <v>42859.902000000002</v>
      </c>
      <c r="C29088" s="318">
        <f>B29088-B29087</f>
        <v>0.22200000000157161</v>
      </c>
      <c r="D29088" s="419">
        <f>C29088/2</f>
        <v>0.1110000000007858</v>
      </c>
      <c r="H29088" s="406"/>
      <c r="J29088" s="82">
        <v>98</v>
      </c>
      <c r="K29088" s="321">
        <v>4</v>
      </c>
    </row>
    <row r="29089" spans="1:12" x14ac:dyDescent="0.3">
      <c r="A29089" s="341">
        <v>44245.84097222222</v>
      </c>
      <c r="B29089" s="318">
        <v>42860.131000000001</v>
      </c>
      <c r="C29089" s="318">
        <f>B29089-B29088</f>
        <v>0.22899999999935972</v>
      </c>
      <c r="D29089" s="419">
        <f>C29089/2</f>
        <v>0.11449999999967986</v>
      </c>
      <c r="H29089" s="406"/>
      <c r="J29089" s="82">
        <v>99</v>
      </c>
      <c r="K29089" s="391">
        <v>1</v>
      </c>
    </row>
    <row r="29090" spans="1:12" x14ac:dyDescent="0.3">
      <c r="A29090" s="341">
        <v>44245.882638888892</v>
      </c>
      <c r="B29090" s="318">
        <v>42860.131000000001</v>
      </c>
      <c r="C29090" s="318"/>
      <c r="D29090" s="419"/>
      <c r="E29090" s="336">
        <f>SUM(C29069:C29090)*7.4805194805</f>
        <v>27.124363636321739</v>
      </c>
      <c r="F29090" s="324">
        <f>AVERAGE(D29069:D29090)</f>
        <v>0.11331250000012005</v>
      </c>
      <c r="G29090" s="324">
        <f>_xlfn.STDEV.S(D29090:D29097)</f>
        <v>3.560196623129393E-3</v>
      </c>
      <c r="H29090" s="406"/>
      <c r="J29090" s="82">
        <v>100</v>
      </c>
      <c r="K29090" s="319">
        <v>2</v>
      </c>
      <c r="L29090" s="345" t="s">
        <v>425</v>
      </c>
    </row>
    <row r="29091" spans="1:12" x14ac:dyDescent="0.3">
      <c r="A29091" s="341">
        <v>44246.731944444444</v>
      </c>
      <c r="B29091" s="318">
        <v>42863.519</v>
      </c>
      <c r="H29091" s="332"/>
      <c r="J29091" s="82">
        <v>1</v>
      </c>
      <c r="K29091" s="319">
        <v>2</v>
      </c>
      <c r="L29091" s="54" t="s">
        <v>313</v>
      </c>
    </row>
    <row r="29092" spans="1:12" x14ac:dyDescent="0.3">
      <c r="A29092" s="341">
        <v>44246.773611111108</v>
      </c>
      <c r="B29092" s="318">
        <v>42863.732000000004</v>
      </c>
      <c r="C29092" s="318">
        <f>B29092-B29091</f>
        <v>0.21300000000337604</v>
      </c>
      <c r="D29092" s="419">
        <f>C29092/2</f>
        <v>0.10650000000168802</v>
      </c>
      <c r="H29092" s="406"/>
      <c r="J29092" s="82">
        <v>2</v>
      </c>
      <c r="K29092" s="320">
        <v>3</v>
      </c>
    </row>
    <row r="29093" spans="1:12" x14ac:dyDescent="0.3">
      <c r="A29093" s="341">
        <v>44246.81527777778</v>
      </c>
      <c r="B29093" s="318">
        <v>42863.957999999999</v>
      </c>
      <c r="C29093" s="318">
        <f t="shared" ref="C29093:C29285" si="681">B29093-B29092</f>
        <v>0.22599999999511056</v>
      </c>
      <c r="D29093" s="419">
        <f t="shared" ref="D29093:D29288" si="682">C29093/2</f>
        <v>0.11299999999755528</v>
      </c>
      <c r="H29093" s="406"/>
      <c r="J29093" s="82">
        <v>3</v>
      </c>
      <c r="K29093" s="321">
        <v>4</v>
      </c>
    </row>
    <row r="29094" spans="1:12" x14ac:dyDescent="0.3">
      <c r="A29094" s="341">
        <v>44246.856944444444</v>
      </c>
      <c r="B29094" s="318">
        <v>42864.188999999998</v>
      </c>
      <c r="C29094" s="318">
        <f t="shared" si="681"/>
        <v>0.23099999999976717</v>
      </c>
      <c r="D29094" s="419">
        <f t="shared" si="682"/>
        <v>0.11549999999988358</v>
      </c>
      <c r="H29094" s="406"/>
      <c r="J29094" s="82">
        <v>4</v>
      </c>
      <c r="K29094" s="391">
        <v>1</v>
      </c>
    </row>
    <row r="29095" spans="1:12" x14ac:dyDescent="0.3">
      <c r="A29095" s="341">
        <v>44246.898611053242</v>
      </c>
      <c r="B29095" s="318">
        <v>42864.188999999998</v>
      </c>
      <c r="C29095" s="318"/>
      <c r="D29095" s="419"/>
      <c r="H29095" s="406"/>
      <c r="J29095" s="82">
        <v>5</v>
      </c>
      <c r="K29095" s="319">
        <v>2</v>
      </c>
      <c r="L29095" s="345" t="s">
        <v>425</v>
      </c>
    </row>
    <row r="29096" spans="1:12" x14ac:dyDescent="0.3">
      <c r="A29096" s="341">
        <v>44246.940277719907</v>
      </c>
      <c r="B29096" s="318">
        <v>42864.411</v>
      </c>
      <c r="C29096" s="318">
        <f t="shared" si="681"/>
        <v>0.22200000000157161</v>
      </c>
      <c r="D29096" s="419">
        <f t="shared" si="682"/>
        <v>0.1110000000007858</v>
      </c>
      <c r="H29096" s="406"/>
      <c r="J29096" s="82">
        <v>6</v>
      </c>
      <c r="K29096" s="320">
        <v>3</v>
      </c>
    </row>
    <row r="29097" spans="1:12" x14ac:dyDescent="0.3">
      <c r="A29097" s="341">
        <v>44246.981944386571</v>
      </c>
      <c r="B29097" s="318">
        <v>42864.627999999997</v>
      </c>
      <c r="C29097" s="318">
        <f t="shared" si="681"/>
        <v>0.21699999999691499</v>
      </c>
      <c r="D29097" s="419">
        <f t="shared" si="682"/>
        <v>0.1084999999984575</v>
      </c>
      <c r="E29097" s="336">
        <f>SUM(C29091:C29097)*7.4805194805</f>
        <v>8.2958961038501169</v>
      </c>
      <c r="F29097" s="324">
        <f>AVERAGE(D29091:D29097)</f>
        <v>0.11089999999967404</v>
      </c>
      <c r="G29097" s="324">
        <f>_xlfn.STDEV.S(D29091:D29097)</f>
        <v>3.560196623129393E-3</v>
      </c>
      <c r="H29097" s="406"/>
      <c r="J29097" s="82">
        <v>7</v>
      </c>
      <c r="K29097" s="321">
        <v>4</v>
      </c>
    </row>
    <row r="29098" spans="1:12" x14ac:dyDescent="0.3">
      <c r="A29098" s="341">
        <v>44247.023611053242</v>
      </c>
      <c r="B29098" s="318">
        <v>42864.845999999998</v>
      </c>
      <c r="C29098" s="318">
        <f t="shared" si="681"/>
        <v>0.2180000000007567</v>
      </c>
      <c r="D29098" s="419">
        <f t="shared" si="682"/>
        <v>0.10900000000037835</v>
      </c>
      <c r="H29098" s="406"/>
      <c r="J29098" s="82">
        <v>8</v>
      </c>
      <c r="K29098" s="391">
        <v>1</v>
      </c>
    </row>
    <row r="29099" spans="1:12" x14ac:dyDescent="0.3">
      <c r="A29099" s="341">
        <v>44247.065277719907</v>
      </c>
      <c r="B29099" s="318">
        <v>42864.845999999998</v>
      </c>
      <c r="C29099" s="318"/>
      <c r="D29099" s="419"/>
      <c r="H29099" s="406"/>
      <c r="J29099" s="82">
        <v>9</v>
      </c>
      <c r="K29099" s="319">
        <v>2</v>
      </c>
      <c r="L29099" s="345" t="s">
        <v>425</v>
      </c>
    </row>
    <row r="29100" spans="1:12" x14ac:dyDescent="0.3">
      <c r="A29100" s="341">
        <v>44247.106944386571</v>
      </c>
      <c r="B29100" s="318">
        <v>42865.076999999997</v>
      </c>
      <c r="C29100" s="318">
        <f t="shared" si="681"/>
        <v>0.23099999999976717</v>
      </c>
      <c r="D29100" s="419">
        <f t="shared" si="682"/>
        <v>0.11549999999988358</v>
      </c>
      <c r="H29100" s="406"/>
      <c r="J29100" s="82">
        <v>10</v>
      </c>
      <c r="K29100" s="320">
        <v>3</v>
      </c>
    </row>
    <row r="29101" spans="1:12" x14ac:dyDescent="0.3">
      <c r="A29101" s="341">
        <v>44247.148611053242</v>
      </c>
      <c r="B29101" s="318">
        <v>42865.3</v>
      </c>
      <c r="C29101" s="318">
        <f t="shared" si="681"/>
        <v>0.22300000000541331</v>
      </c>
      <c r="D29101" s="419">
        <f t="shared" si="682"/>
        <v>0.11150000000270666</v>
      </c>
      <c r="H29101" s="406"/>
      <c r="J29101" s="82">
        <v>11</v>
      </c>
      <c r="K29101" s="321">
        <v>4</v>
      </c>
    </row>
    <row r="29102" spans="1:12" x14ac:dyDescent="0.3">
      <c r="A29102" s="341">
        <v>44247.190277719907</v>
      </c>
      <c r="B29102" s="318">
        <v>42865.521000000001</v>
      </c>
      <c r="C29102" s="318">
        <f t="shared" si="681"/>
        <v>0.2209999999977299</v>
      </c>
      <c r="D29102" s="419">
        <f t="shared" si="682"/>
        <v>0.11049999999886495</v>
      </c>
      <c r="H29102" s="406"/>
      <c r="J29102" s="82">
        <v>12</v>
      </c>
      <c r="K29102" s="391">
        <v>1</v>
      </c>
    </row>
    <row r="29103" spans="1:12" x14ac:dyDescent="0.3">
      <c r="A29103" s="341">
        <v>44247.231944386571</v>
      </c>
      <c r="B29103" s="318">
        <v>42865.521999999997</v>
      </c>
      <c r="C29103" s="318"/>
      <c r="D29103" s="419"/>
      <c r="H29103" s="406"/>
      <c r="J29103" s="82">
        <v>13</v>
      </c>
      <c r="K29103" s="319">
        <v>2</v>
      </c>
      <c r="L29103" s="345" t="s">
        <v>425</v>
      </c>
    </row>
    <row r="29104" spans="1:12" x14ac:dyDescent="0.3">
      <c r="A29104" s="341">
        <v>44247.273611053242</v>
      </c>
      <c r="B29104" s="318">
        <v>42865.745000000003</v>
      </c>
      <c r="C29104" s="318">
        <f t="shared" si="681"/>
        <v>0.22300000000541331</v>
      </c>
      <c r="D29104" s="419">
        <f t="shared" si="682"/>
        <v>0.11150000000270666</v>
      </c>
      <c r="H29104" s="406"/>
      <c r="J29104" s="82">
        <v>14</v>
      </c>
      <c r="K29104" s="320">
        <v>3</v>
      </c>
    </row>
    <row r="29105" spans="1:12" x14ac:dyDescent="0.3">
      <c r="A29105" s="341">
        <v>44247.315277719907</v>
      </c>
      <c r="B29105" s="318">
        <v>42865.98</v>
      </c>
      <c r="C29105" s="318">
        <f t="shared" si="681"/>
        <v>0.23500000000058208</v>
      </c>
      <c r="D29105" s="419">
        <f t="shared" si="682"/>
        <v>0.11750000000029104</v>
      </c>
      <c r="H29105" s="406"/>
      <c r="J29105" s="82">
        <v>15</v>
      </c>
      <c r="K29105" s="321">
        <v>4</v>
      </c>
    </row>
    <row r="29106" spans="1:12" x14ac:dyDescent="0.3">
      <c r="A29106" s="341">
        <v>44247.356944386571</v>
      </c>
      <c r="B29106" s="318">
        <v>42866.212</v>
      </c>
      <c r="C29106" s="318">
        <f t="shared" si="681"/>
        <v>0.23199999999633292</v>
      </c>
      <c r="D29106" s="419">
        <f t="shared" si="682"/>
        <v>0.11599999999816646</v>
      </c>
      <c r="H29106" s="406"/>
      <c r="J29106" s="82">
        <v>16</v>
      </c>
      <c r="K29106" s="391">
        <v>1</v>
      </c>
    </row>
    <row r="29107" spans="1:12" x14ac:dyDescent="0.3">
      <c r="A29107" s="341">
        <v>44247.398611053242</v>
      </c>
      <c r="B29107" s="318">
        <v>42866.212</v>
      </c>
      <c r="C29107" s="318"/>
      <c r="D29107" s="419"/>
      <c r="H29107" s="406"/>
      <c r="J29107" s="82">
        <v>17</v>
      </c>
      <c r="K29107" s="319">
        <v>2</v>
      </c>
      <c r="L29107" s="345" t="s">
        <v>425</v>
      </c>
    </row>
    <row r="29108" spans="1:12" x14ac:dyDescent="0.3">
      <c r="A29108" s="341">
        <v>44247.440277719907</v>
      </c>
      <c r="B29108" s="318">
        <v>42866.436999999998</v>
      </c>
      <c r="C29108" s="318">
        <f t="shared" si="681"/>
        <v>0.22499999999854481</v>
      </c>
      <c r="D29108" s="419">
        <f t="shared" si="682"/>
        <v>0.1124999999992724</v>
      </c>
      <c r="H29108" s="406"/>
      <c r="J29108" s="82">
        <v>18</v>
      </c>
      <c r="K29108" s="320">
        <v>3</v>
      </c>
    </row>
    <row r="29109" spans="1:12" x14ac:dyDescent="0.3">
      <c r="A29109" s="341">
        <v>44247.481944386571</v>
      </c>
      <c r="B29109" s="318">
        <v>42866.652999999998</v>
      </c>
      <c r="C29109" s="318">
        <f t="shared" si="681"/>
        <v>0.21600000000034925</v>
      </c>
      <c r="D29109" s="419">
        <f t="shared" si="682"/>
        <v>0.10800000000017462</v>
      </c>
      <c r="H29109" s="406"/>
      <c r="J29109" s="82">
        <v>19</v>
      </c>
      <c r="K29109" s="321">
        <v>4</v>
      </c>
    </row>
    <row r="29110" spans="1:12" x14ac:dyDescent="0.3">
      <c r="A29110" s="341">
        <v>44247.523611053242</v>
      </c>
      <c r="B29110" s="318">
        <v>42866.87</v>
      </c>
      <c r="C29110" s="318">
        <f t="shared" si="681"/>
        <v>0.21700000000419095</v>
      </c>
      <c r="D29110" s="419">
        <f t="shared" si="682"/>
        <v>0.10850000000209548</v>
      </c>
      <c r="H29110" s="406"/>
      <c r="J29110" s="82">
        <v>20</v>
      </c>
      <c r="K29110" s="391">
        <v>1</v>
      </c>
    </row>
    <row r="29111" spans="1:12" x14ac:dyDescent="0.3">
      <c r="A29111" s="341">
        <v>44247.565277719907</v>
      </c>
      <c r="B29111" s="318">
        <v>42866.87</v>
      </c>
      <c r="C29111" s="318"/>
      <c r="D29111" s="419"/>
      <c r="H29111" s="406"/>
      <c r="J29111" s="82">
        <v>21</v>
      </c>
      <c r="K29111" s="319">
        <v>2</v>
      </c>
      <c r="L29111" s="345" t="s">
        <v>425</v>
      </c>
    </row>
    <row r="29112" spans="1:12" x14ac:dyDescent="0.3">
      <c r="A29112" s="341">
        <v>44247.606944386571</v>
      </c>
      <c r="B29112" s="318">
        <v>42867.108999999997</v>
      </c>
      <c r="C29112" s="318">
        <f t="shared" si="681"/>
        <v>0.23899999999412103</v>
      </c>
      <c r="D29112" s="419">
        <f t="shared" si="682"/>
        <v>0.11949999999706051</v>
      </c>
      <c r="H29112" s="406"/>
      <c r="J29112" s="82">
        <v>22</v>
      </c>
      <c r="K29112" s="320">
        <v>3</v>
      </c>
    </row>
    <row r="29113" spans="1:12" x14ac:dyDescent="0.3">
      <c r="A29113" s="341">
        <v>44247.648611053242</v>
      </c>
      <c r="B29113" s="318">
        <v>42867.332000000002</v>
      </c>
      <c r="C29113" s="318">
        <f t="shared" si="681"/>
        <v>0.22300000000541331</v>
      </c>
      <c r="D29113" s="419">
        <f t="shared" si="682"/>
        <v>0.11150000000270666</v>
      </c>
      <c r="H29113" s="406"/>
      <c r="J29113" s="82">
        <v>23</v>
      </c>
      <c r="K29113" s="321">
        <v>4</v>
      </c>
    </row>
    <row r="29114" spans="1:12" x14ac:dyDescent="0.3">
      <c r="A29114" s="341">
        <v>44247.690277719907</v>
      </c>
      <c r="B29114" s="318">
        <v>42867.559000000001</v>
      </c>
      <c r="C29114" s="318">
        <f t="shared" si="681"/>
        <v>0.22699999999895226</v>
      </c>
      <c r="D29114" s="419">
        <f t="shared" si="682"/>
        <v>0.11349999999947613</v>
      </c>
      <c r="H29114" s="406"/>
      <c r="J29114" s="82">
        <v>24</v>
      </c>
      <c r="K29114" s="391">
        <v>1</v>
      </c>
    </row>
    <row r="29115" spans="1:12" x14ac:dyDescent="0.3">
      <c r="A29115" s="341">
        <v>44247.731944386571</v>
      </c>
      <c r="B29115" s="318">
        <v>42867.559000000001</v>
      </c>
      <c r="C29115" s="318"/>
      <c r="D29115" s="419"/>
      <c r="H29115" s="406"/>
      <c r="J29115" s="82">
        <v>25</v>
      </c>
      <c r="K29115" s="319">
        <v>2</v>
      </c>
      <c r="L29115" s="345" t="s">
        <v>425</v>
      </c>
    </row>
    <row r="29116" spans="1:12" x14ac:dyDescent="0.3">
      <c r="A29116" s="341">
        <v>44247.773611053242</v>
      </c>
      <c r="B29116" s="318">
        <v>42867.777000000002</v>
      </c>
      <c r="C29116" s="318">
        <f t="shared" si="681"/>
        <v>0.2180000000007567</v>
      </c>
      <c r="D29116" s="419">
        <f t="shared" si="682"/>
        <v>0.10900000000037835</v>
      </c>
      <c r="H29116" s="406"/>
      <c r="J29116" s="82">
        <v>26</v>
      </c>
      <c r="K29116" s="320">
        <v>3</v>
      </c>
    </row>
    <row r="29117" spans="1:12" x14ac:dyDescent="0.3">
      <c r="A29117" s="341">
        <v>44247.815277719907</v>
      </c>
      <c r="B29117" s="318">
        <v>42867.998</v>
      </c>
      <c r="C29117" s="318">
        <f t="shared" si="681"/>
        <v>0.2209999999977299</v>
      </c>
      <c r="D29117" s="419">
        <f t="shared" si="682"/>
        <v>0.11049999999886495</v>
      </c>
      <c r="H29117" s="406"/>
      <c r="J29117" s="82">
        <v>27</v>
      </c>
      <c r="K29117" s="321">
        <v>4</v>
      </c>
    </row>
    <row r="29118" spans="1:12" x14ac:dyDescent="0.3">
      <c r="A29118" s="341">
        <v>44247.856944386571</v>
      </c>
      <c r="B29118" s="318">
        <v>42868.222999999998</v>
      </c>
      <c r="C29118" s="318">
        <f t="shared" si="681"/>
        <v>0.22499999999854481</v>
      </c>
      <c r="D29118" s="419">
        <f t="shared" si="682"/>
        <v>0.1124999999992724</v>
      </c>
      <c r="H29118" s="406"/>
      <c r="J29118" s="82">
        <v>28</v>
      </c>
      <c r="K29118" s="391">
        <v>1</v>
      </c>
    </row>
    <row r="29119" spans="1:12" x14ac:dyDescent="0.3">
      <c r="A29119" s="341">
        <v>44247.898611053242</v>
      </c>
      <c r="B29119" s="318">
        <v>42868.222999999998</v>
      </c>
      <c r="C29119" s="318"/>
      <c r="D29119" s="419"/>
      <c r="H29119" s="406"/>
      <c r="J29119" s="82">
        <v>29</v>
      </c>
      <c r="K29119" s="319">
        <v>2</v>
      </c>
      <c r="L29119" s="345" t="s">
        <v>425</v>
      </c>
    </row>
    <row r="29120" spans="1:12" x14ac:dyDescent="0.3">
      <c r="A29120" s="341">
        <v>44247.940277719907</v>
      </c>
      <c r="B29120" s="318">
        <v>42868.447999999997</v>
      </c>
      <c r="C29120" s="318">
        <f t="shared" si="681"/>
        <v>0.22499999999854481</v>
      </c>
      <c r="D29120" s="419">
        <f t="shared" si="682"/>
        <v>0.1124999999992724</v>
      </c>
      <c r="H29120" s="406"/>
      <c r="J29120" s="82">
        <v>30</v>
      </c>
      <c r="K29120" s="320">
        <v>3</v>
      </c>
    </row>
    <row r="29121" spans="1:12" x14ac:dyDescent="0.3">
      <c r="A29121" s="341">
        <v>44247.981944386571</v>
      </c>
      <c r="B29121" s="318">
        <v>42868.665000000001</v>
      </c>
      <c r="C29121" s="318">
        <f t="shared" si="681"/>
        <v>0.21700000000419095</v>
      </c>
      <c r="D29121" s="419">
        <f t="shared" si="682"/>
        <v>0.10850000000209548</v>
      </c>
      <c r="E29121" s="336">
        <f>SUM(C29098:C29121)*7.4805194805</f>
        <v>30.191376623352863</v>
      </c>
      <c r="F29121" s="324">
        <f>AVERAGE(D29098:D29121)</f>
        <v>0.11211111111131483</v>
      </c>
      <c r="G29121" s="324">
        <f>_xlfn.STDEV.S(D29098:D29121)</f>
        <v>3.2654859802292179E-3</v>
      </c>
      <c r="H29121" s="406"/>
      <c r="J29121" s="82">
        <v>31</v>
      </c>
      <c r="K29121" s="321">
        <v>4</v>
      </c>
    </row>
    <row r="29122" spans="1:12" x14ac:dyDescent="0.3">
      <c r="A29122" s="341">
        <v>44248.023611053242</v>
      </c>
      <c r="B29122" s="318">
        <v>42868.885999999999</v>
      </c>
      <c r="C29122" s="318">
        <f t="shared" si="681"/>
        <v>0.2209999999977299</v>
      </c>
      <c r="D29122" s="419">
        <f t="shared" si="682"/>
        <v>0.11049999999886495</v>
      </c>
      <c r="H29122" s="406"/>
      <c r="J29122" s="82">
        <v>32</v>
      </c>
      <c r="K29122" s="391">
        <v>1</v>
      </c>
    </row>
    <row r="29123" spans="1:12" x14ac:dyDescent="0.3">
      <c r="A29123" s="341">
        <v>44248.065277719907</v>
      </c>
      <c r="B29123" s="318">
        <v>42868.885999999999</v>
      </c>
      <c r="C29123" s="318"/>
      <c r="D29123" s="419"/>
      <c r="H29123" s="406"/>
      <c r="J29123" s="82">
        <v>33</v>
      </c>
      <c r="K29123" s="319">
        <v>2</v>
      </c>
      <c r="L29123" s="345" t="s">
        <v>425</v>
      </c>
    </row>
    <row r="29124" spans="1:12" x14ac:dyDescent="0.3">
      <c r="A29124" s="341">
        <v>44248.106944386571</v>
      </c>
      <c r="B29124" s="318">
        <v>42869.120000000003</v>
      </c>
      <c r="C29124" s="318">
        <f t="shared" si="681"/>
        <v>0.23400000000401633</v>
      </c>
      <c r="D29124" s="419">
        <f t="shared" si="682"/>
        <v>0.11700000000200816</v>
      </c>
      <c r="H29124" s="406"/>
      <c r="J29124" s="82">
        <v>34</v>
      </c>
      <c r="K29124" s="320">
        <v>3</v>
      </c>
    </row>
    <row r="29125" spans="1:12" x14ac:dyDescent="0.3">
      <c r="A29125" s="341">
        <v>44248.148611053242</v>
      </c>
      <c r="B29125" s="318">
        <v>42869.35</v>
      </c>
      <c r="C29125" s="318">
        <f t="shared" si="681"/>
        <v>0.22999999999592546</v>
      </c>
      <c r="D29125" s="419">
        <f t="shared" si="682"/>
        <v>0.11499999999796273</v>
      </c>
      <c r="H29125" s="406"/>
      <c r="J29125" s="82">
        <v>35</v>
      </c>
      <c r="K29125" s="321">
        <v>4</v>
      </c>
    </row>
    <row r="29126" spans="1:12" x14ac:dyDescent="0.3">
      <c r="A29126" s="341">
        <v>44248.190277719907</v>
      </c>
      <c r="B29126" s="318">
        <v>42869.57</v>
      </c>
      <c r="C29126" s="318">
        <f t="shared" si="681"/>
        <v>0.22000000000116415</v>
      </c>
      <c r="D29126" s="419">
        <f t="shared" si="682"/>
        <v>0.11000000000058208</v>
      </c>
      <c r="H29126" s="406"/>
      <c r="J29126" s="82">
        <v>36</v>
      </c>
      <c r="K29126" s="391">
        <v>1</v>
      </c>
    </row>
    <row r="29127" spans="1:12" x14ac:dyDescent="0.3">
      <c r="A29127" s="341">
        <v>44248.231944386571</v>
      </c>
      <c r="B29127" s="318">
        <v>42869.57</v>
      </c>
      <c r="C29127" s="318"/>
      <c r="D29127" s="419"/>
      <c r="H29127" s="406"/>
      <c r="J29127" s="82">
        <v>37</v>
      </c>
      <c r="K29127" s="319">
        <v>2</v>
      </c>
      <c r="L29127" s="345" t="s">
        <v>425</v>
      </c>
    </row>
    <row r="29128" spans="1:12" x14ac:dyDescent="0.3">
      <c r="A29128" s="341">
        <v>44248.273611053242</v>
      </c>
      <c r="B29128" s="318">
        <v>42869.792000000001</v>
      </c>
      <c r="C29128" s="318">
        <f t="shared" si="681"/>
        <v>0.22200000000157161</v>
      </c>
      <c r="D29128" s="419">
        <f t="shared" si="682"/>
        <v>0.1110000000007858</v>
      </c>
      <c r="H29128" s="406"/>
      <c r="J29128" s="82">
        <v>38</v>
      </c>
      <c r="K29128" s="320">
        <v>3</v>
      </c>
    </row>
    <row r="29129" spans="1:12" x14ac:dyDescent="0.3">
      <c r="A29129" s="341">
        <v>44248.315277719907</v>
      </c>
      <c r="B29129" s="318">
        <v>42870.027999999998</v>
      </c>
      <c r="C29129" s="318">
        <f t="shared" si="681"/>
        <v>0.23599999999714782</v>
      </c>
      <c r="D29129" s="419">
        <f t="shared" si="682"/>
        <v>0.11799999999857391</v>
      </c>
      <c r="H29129" s="406"/>
      <c r="J29129" s="82">
        <v>39</v>
      </c>
      <c r="K29129" s="321">
        <v>4</v>
      </c>
    </row>
    <row r="29130" spans="1:12" x14ac:dyDescent="0.3">
      <c r="A29130" s="341">
        <v>44248.356944386571</v>
      </c>
      <c r="B29130" s="318">
        <v>42870.267999999996</v>
      </c>
      <c r="C29130" s="318">
        <f t="shared" si="681"/>
        <v>0.23999999999796273</v>
      </c>
      <c r="D29130" s="419">
        <f t="shared" si="682"/>
        <v>0.11999999999898137</v>
      </c>
      <c r="H29130" s="406"/>
      <c r="J29130" s="82">
        <v>40</v>
      </c>
      <c r="K29130" s="391">
        <v>1</v>
      </c>
    </row>
    <row r="29131" spans="1:12" x14ac:dyDescent="0.3">
      <c r="A29131" s="341">
        <v>44248.398611053242</v>
      </c>
      <c r="B29131" s="318">
        <v>42870.267999999996</v>
      </c>
      <c r="C29131" s="318"/>
      <c r="D29131" s="419"/>
      <c r="H29131" s="406"/>
      <c r="J29131" s="82">
        <v>41</v>
      </c>
      <c r="K29131" s="319">
        <v>2</v>
      </c>
      <c r="L29131" s="345" t="s">
        <v>425</v>
      </c>
    </row>
    <row r="29132" spans="1:12" x14ac:dyDescent="0.3">
      <c r="A29132" s="341">
        <v>44248.440277719907</v>
      </c>
      <c r="B29132" s="318">
        <v>42870.491999999998</v>
      </c>
      <c r="C29132" s="318">
        <f t="shared" si="681"/>
        <v>0.22400000000197906</v>
      </c>
      <c r="D29132" s="419">
        <f t="shared" si="682"/>
        <v>0.11200000000098953</v>
      </c>
      <c r="H29132" s="406"/>
      <c r="J29132" s="82">
        <v>42</v>
      </c>
      <c r="K29132" s="320">
        <v>3</v>
      </c>
    </row>
    <row r="29133" spans="1:12" x14ac:dyDescent="0.3">
      <c r="A29133" s="341">
        <v>44248.481944386571</v>
      </c>
      <c r="B29133" s="318">
        <v>42870.71</v>
      </c>
      <c r="C29133" s="318">
        <f t="shared" si="681"/>
        <v>0.2180000000007567</v>
      </c>
      <c r="D29133" s="419">
        <f t="shared" si="682"/>
        <v>0.10900000000037835</v>
      </c>
      <c r="H29133" s="406"/>
      <c r="J29133" s="82">
        <v>43</v>
      </c>
      <c r="K29133" s="321">
        <v>4</v>
      </c>
    </row>
    <row r="29134" spans="1:12" x14ac:dyDescent="0.3">
      <c r="A29134" s="341">
        <v>44248.523611053242</v>
      </c>
      <c r="B29134" s="318">
        <v>42870.938999999998</v>
      </c>
      <c r="C29134" s="318">
        <f t="shared" si="681"/>
        <v>0.22899999999935972</v>
      </c>
      <c r="D29134" s="419">
        <f t="shared" si="682"/>
        <v>0.11449999999967986</v>
      </c>
      <c r="H29134" s="406"/>
      <c r="J29134" s="82">
        <v>44</v>
      </c>
      <c r="K29134" s="391">
        <v>1</v>
      </c>
    </row>
    <row r="29135" spans="1:12" x14ac:dyDescent="0.3">
      <c r="A29135" s="341">
        <v>44248.565277719907</v>
      </c>
      <c r="B29135" s="318">
        <v>42870.938999999998</v>
      </c>
      <c r="C29135" s="318"/>
      <c r="D29135" s="419"/>
      <c r="H29135" s="406"/>
      <c r="J29135" s="82">
        <v>45</v>
      </c>
      <c r="K29135" s="319">
        <v>2</v>
      </c>
      <c r="L29135" s="345" t="s">
        <v>425</v>
      </c>
    </row>
    <row r="29136" spans="1:12" x14ac:dyDescent="0.3">
      <c r="A29136" s="341">
        <v>44248.606944386571</v>
      </c>
      <c r="B29136" s="318">
        <v>42871.167999999998</v>
      </c>
      <c r="C29136" s="318">
        <f t="shared" si="681"/>
        <v>0.22899999999935972</v>
      </c>
      <c r="D29136" s="419">
        <f t="shared" si="682"/>
        <v>0.11449999999967986</v>
      </c>
      <c r="H29136" s="406"/>
      <c r="J29136" s="82">
        <v>46</v>
      </c>
      <c r="K29136" s="320">
        <v>3</v>
      </c>
    </row>
    <row r="29137" spans="1:12" x14ac:dyDescent="0.3">
      <c r="A29137" s="341">
        <v>44248.648611053242</v>
      </c>
      <c r="B29137" s="318">
        <v>42871.381999999998</v>
      </c>
      <c r="C29137" s="318">
        <f t="shared" si="681"/>
        <v>0.21399999999994179</v>
      </c>
      <c r="D29137" s="419">
        <f t="shared" si="682"/>
        <v>0.1069999999999709</v>
      </c>
      <c r="H29137" s="406"/>
      <c r="J29137" s="82">
        <v>47</v>
      </c>
      <c r="K29137" s="321">
        <v>4</v>
      </c>
    </row>
    <row r="29138" spans="1:12" x14ac:dyDescent="0.3">
      <c r="A29138" s="341">
        <v>44248.690277719907</v>
      </c>
      <c r="B29138" s="318">
        <v>42871.601000000002</v>
      </c>
      <c r="C29138" s="318">
        <f t="shared" si="681"/>
        <v>0.21900000000459841</v>
      </c>
      <c r="D29138" s="419">
        <f t="shared" si="682"/>
        <v>0.1095000000022992</v>
      </c>
      <c r="H29138" s="406"/>
      <c r="J29138" s="82">
        <v>48</v>
      </c>
      <c r="K29138" s="391">
        <v>1</v>
      </c>
    </row>
    <row r="29139" spans="1:12" x14ac:dyDescent="0.3">
      <c r="A29139" s="341">
        <v>44248.731944386571</v>
      </c>
      <c r="B29139" s="318">
        <v>42871.601000000002</v>
      </c>
      <c r="C29139" s="318"/>
      <c r="D29139" s="419"/>
      <c r="H29139" s="406"/>
      <c r="J29139" s="82">
        <v>49</v>
      </c>
      <c r="K29139" s="319">
        <v>2</v>
      </c>
      <c r="L29139" s="345" t="s">
        <v>425</v>
      </c>
    </row>
    <row r="29140" spans="1:12" x14ac:dyDescent="0.3">
      <c r="A29140" s="341">
        <v>44248.773611053242</v>
      </c>
      <c r="B29140" s="318">
        <v>42871.821000000004</v>
      </c>
      <c r="C29140" s="318">
        <f t="shared" si="681"/>
        <v>0.22000000000116415</v>
      </c>
      <c r="D29140" s="419">
        <f t="shared" si="682"/>
        <v>0.11000000000058208</v>
      </c>
      <c r="H29140" s="406"/>
      <c r="J29140" s="82">
        <v>50</v>
      </c>
      <c r="K29140" s="320">
        <v>3</v>
      </c>
    </row>
    <row r="29141" spans="1:12" x14ac:dyDescent="0.3">
      <c r="A29141" s="341">
        <v>44248.815277719907</v>
      </c>
      <c r="B29141" s="318">
        <v>42872.046000000002</v>
      </c>
      <c r="C29141" s="318">
        <f t="shared" si="681"/>
        <v>0.22499999999854481</v>
      </c>
      <c r="D29141" s="419">
        <f t="shared" si="682"/>
        <v>0.1124999999992724</v>
      </c>
      <c r="H29141" s="406"/>
      <c r="J29141" s="82">
        <v>51</v>
      </c>
      <c r="K29141" s="321">
        <v>4</v>
      </c>
    </row>
    <row r="29142" spans="1:12" x14ac:dyDescent="0.3">
      <c r="A29142" s="341">
        <v>44248.856944386571</v>
      </c>
      <c r="B29142" s="318">
        <v>42872.267999999996</v>
      </c>
      <c r="C29142" s="318">
        <f t="shared" si="681"/>
        <v>0.22199999999429565</v>
      </c>
      <c r="D29142" s="419">
        <f t="shared" si="682"/>
        <v>0.11099999999714782</v>
      </c>
      <c r="H29142" s="406"/>
      <c r="J29142" s="82">
        <v>52</v>
      </c>
      <c r="K29142" s="391">
        <v>1</v>
      </c>
    </row>
    <row r="29143" spans="1:12" x14ac:dyDescent="0.3">
      <c r="A29143" s="341">
        <v>44248.898611053242</v>
      </c>
      <c r="B29143" s="318">
        <v>42872.267999999996</v>
      </c>
      <c r="C29143" s="318"/>
      <c r="D29143" s="419"/>
      <c r="H29143" s="406"/>
      <c r="J29143" s="82">
        <v>53</v>
      </c>
      <c r="K29143" s="319">
        <v>2</v>
      </c>
      <c r="L29143" s="345" t="s">
        <v>425</v>
      </c>
    </row>
    <row r="29144" spans="1:12" x14ac:dyDescent="0.3">
      <c r="A29144" s="341">
        <v>44248.940277719907</v>
      </c>
      <c r="B29144" s="318">
        <v>42872.489000000001</v>
      </c>
      <c r="C29144" s="318">
        <f t="shared" si="681"/>
        <v>0.22100000000500586</v>
      </c>
      <c r="D29144" s="419">
        <f t="shared" si="682"/>
        <v>0.11050000000250293</v>
      </c>
      <c r="H29144" s="406"/>
      <c r="J29144" s="82">
        <v>54</v>
      </c>
      <c r="K29144" s="320">
        <v>3</v>
      </c>
    </row>
    <row r="29145" spans="1:12" x14ac:dyDescent="0.3">
      <c r="A29145" s="341">
        <v>44248.981944386571</v>
      </c>
      <c r="B29145" s="318">
        <v>42872.701000000001</v>
      </c>
      <c r="C29145" s="318">
        <f t="shared" si="681"/>
        <v>0.21199999999953434</v>
      </c>
      <c r="D29145" s="419">
        <f t="shared" si="682"/>
        <v>0.10599999999976717</v>
      </c>
      <c r="E29145" s="336">
        <f>SUM(C29122:C29145)*7.4805194805</f>
        <v>30.191376623298435</v>
      </c>
      <c r="F29145" s="324">
        <f>AVERAGE(D29122:D29145)</f>
        <v>0.11211111111111273</v>
      </c>
      <c r="G29145" s="324">
        <f>_xlfn.STDEV.S(D29122:D29145)</f>
        <v>3.7359759551199132E-3</v>
      </c>
      <c r="H29145" s="404"/>
      <c r="I29145" s="344">
        <f>AVERAGE(D28997:D29145)</f>
        <v>0.11252252252253694</v>
      </c>
      <c r="J29145" s="82">
        <v>55</v>
      </c>
      <c r="K29145" s="321">
        <v>4</v>
      </c>
    </row>
    <row r="29146" spans="1:12" x14ac:dyDescent="0.3">
      <c r="A29146" s="341">
        <v>44249.023611053242</v>
      </c>
      <c r="B29146" s="318">
        <v>42872.919000000002</v>
      </c>
      <c r="C29146" s="318">
        <f t="shared" si="681"/>
        <v>0.2180000000007567</v>
      </c>
      <c r="D29146" s="419">
        <f t="shared" si="682"/>
        <v>0.10900000000037835</v>
      </c>
      <c r="H29146" s="406"/>
      <c r="J29146" s="82">
        <v>56</v>
      </c>
      <c r="K29146" s="391">
        <v>1</v>
      </c>
    </row>
    <row r="29147" spans="1:12" x14ac:dyDescent="0.3">
      <c r="A29147" s="341">
        <v>44249.065277719907</v>
      </c>
      <c r="B29147" s="318">
        <v>42872.919000000002</v>
      </c>
      <c r="C29147" s="318"/>
      <c r="D29147" s="419"/>
      <c r="H29147" s="406"/>
      <c r="J29147" s="82">
        <v>57</v>
      </c>
      <c r="K29147" s="319">
        <v>2</v>
      </c>
      <c r="L29147" s="345" t="s">
        <v>425</v>
      </c>
    </row>
    <row r="29148" spans="1:12" x14ac:dyDescent="0.3">
      <c r="A29148" s="341">
        <v>44249.106944386571</v>
      </c>
      <c r="B29148" s="318">
        <v>42873.152000000002</v>
      </c>
      <c r="C29148" s="318">
        <f t="shared" si="681"/>
        <v>0.23300000000017462</v>
      </c>
      <c r="D29148" s="419">
        <f t="shared" si="682"/>
        <v>0.11650000000008731</v>
      </c>
      <c r="H29148" s="406"/>
      <c r="J29148" s="82">
        <v>58</v>
      </c>
      <c r="K29148" s="320">
        <v>3</v>
      </c>
    </row>
    <row r="29149" spans="1:12" x14ac:dyDescent="0.3">
      <c r="A29149" s="341">
        <v>44249.148611053242</v>
      </c>
      <c r="B29149" s="318">
        <v>42873.381000000001</v>
      </c>
      <c r="C29149" s="318">
        <f t="shared" si="681"/>
        <v>0.22899999999935972</v>
      </c>
      <c r="D29149" s="419">
        <f t="shared" si="682"/>
        <v>0.11449999999967986</v>
      </c>
      <c r="H29149" s="406"/>
      <c r="J29149" s="82">
        <v>59</v>
      </c>
      <c r="K29149" s="321">
        <v>4</v>
      </c>
    </row>
    <row r="29150" spans="1:12" x14ac:dyDescent="0.3">
      <c r="A29150" s="341">
        <v>44249.190277719907</v>
      </c>
      <c r="B29150" s="318">
        <v>42873.601999999999</v>
      </c>
      <c r="C29150" s="318">
        <f t="shared" si="681"/>
        <v>0.2209999999977299</v>
      </c>
      <c r="D29150" s="419">
        <f t="shared" si="682"/>
        <v>0.11049999999886495</v>
      </c>
      <c r="H29150" s="406"/>
      <c r="J29150" s="82">
        <v>60</v>
      </c>
      <c r="K29150" s="391">
        <v>1</v>
      </c>
    </row>
    <row r="29151" spans="1:12" x14ac:dyDescent="0.3">
      <c r="A29151" s="341">
        <v>44249.231944386571</v>
      </c>
      <c r="B29151" s="318">
        <v>42873.601999999999</v>
      </c>
      <c r="C29151" s="318"/>
      <c r="D29151" s="419"/>
      <c r="H29151" s="406"/>
      <c r="J29151" s="82">
        <v>61</v>
      </c>
      <c r="K29151" s="319">
        <v>2</v>
      </c>
      <c r="L29151" s="345" t="s">
        <v>425</v>
      </c>
    </row>
    <row r="29152" spans="1:12" x14ac:dyDescent="0.3">
      <c r="A29152" s="341">
        <v>44249.273611053242</v>
      </c>
      <c r="B29152" s="318">
        <v>42873.826999999997</v>
      </c>
      <c r="C29152" s="318">
        <f t="shared" si="681"/>
        <v>0.22499999999854481</v>
      </c>
      <c r="D29152" s="419">
        <f t="shared" si="682"/>
        <v>0.1124999999992724</v>
      </c>
      <c r="H29152" s="406"/>
      <c r="J29152" s="82">
        <v>62</v>
      </c>
      <c r="K29152" s="320">
        <v>3</v>
      </c>
    </row>
    <row r="29153" spans="1:12" x14ac:dyDescent="0.3">
      <c r="A29153" s="341">
        <v>44249.315277719907</v>
      </c>
      <c r="B29153" s="318">
        <v>42874.06</v>
      </c>
      <c r="C29153" s="318">
        <f t="shared" si="681"/>
        <v>0.23300000000017462</v>
      </c>
      <c r="D29153" s="419">
        <f t="shared" si="682"/>
        <v>0.11650000000008731</v>
      </c>
      <c r="H29153" s="406"/>
      <c r="J29153" s="82">
        <v>63</v>
      </c>
      <c r="K29153" s="321">
        <v>4</v>
      </c>
    </row>
    <row r="29154" spans="1:12" x14ac:dyDescent="0.3">
      <c r="A29154" s="341">
        <v>44249.356944386571</v>
      </c>
      <c r="B29154" s="318">
        <v>42874.290999999997</v>
      </c>
      <c r="C29154" s="318">
        <f t="shared" si="681"/>
        <v>0.23099999999976717</v>
      </c>
      <c r="D29154" s="419">
        <f t="shared" si="682"/>
        <v>0.11549999999988358</v>
      </c>
      <c r="H29154" s="406"/>
      <c r="J29154" s="82">
        <v>64</v>
      </c>
      <c r="K29154" s="391">
        <v>1</v>
      </c>
    </row>
    <row r="29155" spans="1:12" x14ac:dyDescent="0.3">
      <c r="A29155" s="341">
        <v>44249.398611053242</v>
      </c>
      <c r="B29155" s="318">
        <v>42874.290999999997</v>
      </c>
      <c r="C29155" s="318"/>
      <c r="D29155" s="419"/>
      <c r="H29155" s="406"/>
      <c r="J29155" s="82">
        <v>65</v>
      </c>
      <c r="K29155" s="319">
        <v>2</v>
      </c>
      <c r="L29155" s="345" t="s">
        <v>425</v>
      </c>
    </row>
    <row r="29156" spans="1:12" x14ac:dyDescent="0.3">
      <c r="A29156" s="341">
        <v>44249.440277719907</v>
      </c>
      <c r="B29156" s="318">
        <v>42874.514999999999</v>
      </c>
      <c r="C29156" s="318">
        <f t="shared" si="681"/>
        <v>0.22400000000197906</v>
      </c>
      <c r="D29156" s="419">
        <f t="shared" si="682"/>
        <v>0.11200000000098953</v>
      </c>
      <c r="H29156" s="406"/>
      <c r="J29156" s="82">
        <v>66</v>
      </c>
      <c r="K29156" s="320">
        <v>3</v>
      </c>
    </row>
    <row r="29157" spans="1:12" x14ac:dyDescent="0.3">
      <c r="A29157" s="341">
        <v>44249.481944386571</v>
      </c>
      <c r="B29157" s="318">
        <v>42874.731</v>
      </c>
      <c r="C29157" s="318">
        <f t="shared" si="681"/>
        <v>0.21600000000034925</v>
      </c>
      <c r="D29157" s="419">
        <f t="shared" si="682"/>
        <v>0.10800000000017462</v>
      </c>
      <c r="H29157" s="406"/>
      <c r="J29157" s="82">
        <v>67</v>
      </c>
      <c r="K29157" s="321">
        <v>4</v>
      </c>
    </row>
    <row r="29158" spans="1:12" x14ac:dyDescent="0.3">
      <c r="A29158" s="341">
        <v>44249.523611053242</v>
      </c>
      <c r="B29158" s="318">
        <v>42874.962</v>
      </c>
      <c r="C29158" s="318">
        <f t="shared" si="681"/>
        <v>0.23099999999976717</v>
      </c>
      <c r="D29158" s="419">
        <f t="shared" si="682"/>
        <v>0.11549999999988358</v>
      </c>
      <c r="H29158" s="406"/>
      <c r="J29158" s="82">
        <v>68</v>
      </c>
      <c r="K29158" s="391">
        <v>1</v>
      </c>
    </row>
    <row r="29159" spans="1:12" x14ac:dyDescent="0.3">
      <c r="A29159" s="341">
        <v>44249.565277719907</v>
      </c>
      <c r="B29159" s="318">
        <v>42874.962</v>
      </c>
      <c r="C29159" s="318"/>
      <c r="D29159" s="419"/>
      <c r="H29159" s="406"/>
      <c r="J29159" s="82">
        <v>69</v>
      </c>
      <c r="K29159" s="319">
        <v>2</v>
      </c>
      <c r="L29159" s="345" t="s">
        <v>425</v>
      </c>
    </row>
    <row r="29160" spans="1:12" x14ac:dyDescent="0.3">
      <c r="A29160" s="341">
        <v>44249.606944386571</v>
      </c>
      <c r="B29160" s="318">
        <v>42875.195</v>
      </c>
      <c r="C29160" s="318">
        <f t="shared" si="681"/>
        <v>0.23300000000017462</v>
      </c>
      <c r="D29160" s="419">
        <f t="shared" si="682"/>
        <v>0.11650000000008731</v>
      </c>
      <c r="H29160" s="406"/>
      <c r="J29160" s="82">
        <v>70</v>
      </c>
      <c r="K29160" s="320">
        <v>3</v>
      </c>
    </row>
    <row r="29161" spans="1:12" x14ac:dyDescent="0.3">
      <c r="A29161" s="341">
        <v>44249.648611053242</v>
      </c>
      <c r="B29161" s="318">
        <v>42875.417000000001</v>
      </c>
      <c r="C29161" s="318">
        <f t="shared" si="681"/>
        <v>0.22200000000157161</v>
      </c>
      <c r="D29161" s="419">
        <f t="shared" si="682"/>
        <v>0.1110000000007858</v>
      </c>
      <c r="H29161" s="406"/>
      <c r="J29161" s="82">
        <v>71</v>
      </c>
      <c r="K29161" s="321">
        <v>4</v>
      </c>
    </row>
    <row r="29162" spans="1:12" x14ac:dyDescent="0.3">
      <c r="A29162" s="341">
        <v>44249.690277719907</v>
      </c>
      <c r="B29162" s="318">
        <v>42875.631000000001</v>
      </c>
      <c r="C29162" s="318">
        <f t="shared" si="681"/>
        <v>0.21399999999994179</v>
      </c>
      <c r="D29162" s="419">
        <f t="shared" si="682"/>
        <v>0.1069999999999709</v>
      </c>
      <c r="H29162" s="406"/>
      <c r="J29162" s="82">
        <v>72</v>
      </c>
      <c r="K29162" s="391">
        <v>1</v>
      </c>
    </row>
    <row r="29163" spans="1:12" x14ac:dyDescent="0.3">
      <c r="A29163" s="341">
        <v>44249.731944386571</v>
      </c>
      <c r="B29163" s="318">
        <v>42875.631000000001</v>
      </c>
      <c r="C29163" s="318"/>
      <c r="D29163" s="419"/>
      <c r="H29163" s="406"/>
      <c r="J29163" s="82">
        <v>73</v>
      </c>
      <c r="K29163" s="319">
        <v>2</v>
      </c>
      <c r="L29163" s="345" t="s">
        <v>425</v>
      </c>
    </row>
    <row r="29164" spans="1:12" x14ac:dyDescent="0.3">
      <c r="A29164" s="341">
        <v>44249.773611053242</v>
      </c>
      <c r="B29164" s="318">
        <v>42875.85</v>
      </c>
      <c r="C29164" s="318">
        <f t="shared" si="681"/>
        <v>0.21899999999732245</v>
      </c>
      <c r="D29164" s="419">
        <f t="shared" si="682"/>
        <v>0.10949999999866122</v>
      </c>
      <c r="H29164" s="406"/>
      <c r="J29164" s="82">
        <v>74</v>
      </c>
      <c r="K29164" s="320">
        <v>3</v>
      </c>
    </row>
    <row r="29165" spans="1:12" x14ac:dyDescent="0.3">
      <c r="A29165" s="341">
        <v>44249.815277719907</v>
      </c>
      <c r="B29165" s="318">
        <v>42876.072</v>
      </c>
      <c r="C29165" s="318">
        <f t="shared" si="681"/>
        <v>0.22200000000157161</v>
      </c>
      <c r="D29165" s="419">
        <f t="shared" si="682"/>
        <v>0.1110000000007858</v>
      </c>
      <c r="H29165" s="406"/>
      <c r="J29165" s="82">
        <v>75</v>
      </c>
      <c r="K29165" s="321">
        <v>4</v>
      </c>
    </row>
    <row r="29166" spans="1:12" x14ac:dyDescent="0.3">
      <c r="A29166" s="341">
        <v>44249.856944386571</v>
      </c>
      <c r="B29166" s="318">
        <v>42876.290999999997</v>
      </c>
      <c r="C29166" s="318">
        <f t="shared" si="681"/>
        <v>0.21899999999732245</v>
      </c>
      <c r="D29166" s="419">
        <f t="shared" si="682"/>
        <v>0.10949999999866122</v>
      </c>
      <c r="H29166" s="406"/>
      <c r="J29166" s="82">
        <v>76</v>
      </c>
      <c r="K29166" s="391">
        <v>1</v>
      </c>
    </row>
    <row r="29167" spans="1:12" x14ac:dyDescent="0.3">
      <c r="A29167" s="341">
        <v>44249.898611053242</v>
      </c>
      <c r="B29167" s="318">
        <v>42876.290999999997</v>
      </c>
      <c r="C29167" s="318"/>
      <c r="D29167" s="419"/>
      <c r="H29167" s="406"/>
      <c r="J29167" s="82">
        <v>77</v>
      </c>
      <c r="K29167" s="319">
        <v>2</v>
      </c>
      <c r="L29167" s="345" t="s">
        <v>425</v>
      </c>
    </row>
    <row r="29168" spans="1:12" x14ac:dyDescent="0.3">
      <c r="A29168" s="341">
        <v>44249.940277719907</v>
      </c>
      <c r="B29168" s="318">
        <v>42876.512000000002</v>
      </c>
      <c r="C29168" s="318">
        <f t="shared" si="681"/>
        <v>0.22100000000500586</v>
      </c>
      <c r="D29168" s="419">
        <f t="shared" si="682"/>
        <v>0.11050000000250293</v>
      </c>
      <c r="H29168" s="406"/>
      <c r="J29168" s="82">
        <v>78</v>
      </c>
      <c r="K29168" s="320">
        <v>3</v>
      </c>
    </row>
    <row r="29169" spans="1:12" x14ac:dyDescent="0.3">
      <c r="A29169" s="341">
        <v>44249.981944386571</v>
      </c>
      <c r="B29169" s="318">
        <v>42876.728000000003</v>
      </c>
      <c r="C29169" s="318">
        <f t="shared" si="681"/>
        <v>0.21600000000034925</v>
      </c>
      <c r="D29169" s="419">
        <f t="shared" si="682"/>
        <v>0.10800000000017462</v>
      </c>
      <c r="E29169" s="336">
        <f>SUM(C29146:C29169)*7.4805194805</f>
        <v>30.124051947987432</v>
      </c>
      <c r="F29169" s="324">
        <f>AVERAGE(D29146:D29169)</f>
        <v>0.11186111111116286</v>
      </c>
      <c r="G29169" s="324">
        <f>_xlfn.STDEV.S(D29146:D29169)</f>
        <v>3.2212783156581838E-3</v>
      </c>
      <c r="H29169" s="406"/>
      <c r="J29169" s="82">
        <v>79</v>
      </c>
      <c r="K29169" s="321">
        <v>4</v>
      </c>
    </row>
    <row r="29170" spans="1:12" x14ac:dyDescent="0.3">
      <c r="A29170" s="341">
        <v>44250.023611053242</v>
      </c>
      <c r="B29170" s="318">
        <v>42876.947999999997</v>
      </c>
      <c r="C29170" s="318">
        <f t="shared" si="681"/>
        <v>0.2199999999938882</v>
      </c>
      <c r="D29170" s="419">
        <f t="shared" si="682"/>
        <v>0.1099999999969441</v>
      </c>
      <c r="H29170" s="406"/>
      <c r="J29170" s="82">
        <v>80</v>
      </c>
      <c r="K29170" s="391">
        <v>1</v>
      </c>
    </row>
    <row r="29171" spans="1:12" x14ac:dyDescent="0.3">
      <c r="A29171" s="341">
        <v>44250.065277719907</v>
      </c>
      <c r="B29171" s="318">
        <v>42876.947999999997</v>
      </c>
      <c r="C29171" s="318"/>
      <c r="D29171" s="419"/>
      <c r="H29171" s="406"/>
      <c r="J29171" s="82">
        <v>81</v>
      </c>
      <c r="K29171" s="319">
        <v>2</v>
      </c>
      <c r="L29171" s="345" t="s">
        <v>425</v>
      </c>
    </row>
    <row r="29172" spans="1:12" x14ac:dyDescent="0.3">
      <c r="A29172" s="341">
        <v>44250.106944386571</v>
      </c>
      <c r="B29172" s="318">
        <v>42877.178</v>
      </c>
      <c r="C29172" s="318">
        <f t="shared" si="681"/>
        <v>0.23000000000320142</v>
      </c>
      <c r="D29172" s="419">
        <f t="shared" si="682"/>
        <v>0.11500000000160071</v>
      </c>
      <c r="H29172" s="406"/>
      <c r="J29172" s="82">
        <v>82</v>
      </c>
      <c r="K29172" s="320">
        <v>3</v>
      </c>
    </row>
    <row r="29173" spans="1:12" x14ac:dyDescent="0.3">
      <c r="A29173" s="341">
        <v>44250.148611053242</v>
      </c>
      <c r="B29173" s="318">
        <v>42877.402000000002</v>
      </c>
      <c r="C29173" s="318">
        <f t="shared" si="681"/>
        <v>0.22400000000197906</v>
      </c>
      <c r="D29173" s="419">
        <f t="shared" si="682"/>
        <v>0.11200000000098953</v>
      </c>
      <c r="H29173" s="406"/>
      <c r="J29173" s="82">
        <v>83</v>
      </c>
      <c r="K29173" s="321">
        <v>4</v>
      </c>
    </row>
    <row r="29174" spans="1:12" x14ac:dyDescent="0.3">
      <c r="A29174" s="341">
        <v>44250.190277719907</v>
      </c>
      <c r="B29174" s="318">
        <v>42877.627999999997</v>
      </c>
      <c r="C29174" s="318">
        <f t="shared" si="681"/>
        <v>0.22599999999511056</v>
      </c>
      <c r="D29174" s="419">
        <f t="shared" si="682"/>
        <v>0.11299999999755528</v>
      </c>
      <c r="H29174" s="406"/>
      <c r="J29174" s="82">
        <v>84</v>
      </c>
      <c r="K29174" s="391">
        <v>1</v>
      </c>
    </row>
    <row r="29175" spans="1:12" x14ac:dyDescent="0.3">
      <c r="A29175" s="341">
        <v>44250.231944386571</v>
      </c>
      <c r="B29175" s="318">
        <v>42877.627999999997</v>
      </c>
      <c r="C29175" s="318"/>
      <c r="D29175" s="419"/>
      <c r="H29175" s="406"/>
      <c r="J29175" s="82">
        <v>85</v>
      </c>
      <c r="K29175" s="319">
        <v>2</v>
      </c>
      <c r="L29175" s="345" t="s">
        <v>425</v>
      </c>
    </row>
    <row r="29176" spans="1:12" x14ac:dyDescent="0.3">
      <c r="A29176" s="341">
        <v>44250.273611053242</v>
      </c>
      <c r="B29176" s="318">
        <v>42877.851000000002</v>
      </c>
      <c r="C29176" s="318">
        <f t="shared" si="681"/>
        <v>0.22300000000541331</v>
      </c>
      <c r="D29176" s="419">
        <f t="shared" si="682"/>
        <v>0.11150000000270666</v>
      </c>
      <c r="H29176" s="406"/>
      <c r="J29176" s="82">
        <v>86</v>
      </c>
      <c r="K29176" s="320">
        <v>3</v>
      </c>
    </row>
    <row r="29177" spans="1:12" x14ac:dyDescent="0.3">
      <c r="A29177" s="341">
        <v>44250.315277719907</v>
      </c>
      <c r="B29177" s="318">
        <v>42878.088000000003</v>
      </c>
      <c r="C29177" s="318">
        <f t="shared" si="681"/>
        <v>0.23700000000098953</v>
      </c>
      <c r="D29177" s="419">
        <f t="shared" si="682"/>
        <v>0.11850000000049477</v>
      </c>
      <c r="H29177" s="406"/>
      <c r="J29177" s="82">
        <v>87</v>
      </c>
      <c r="K29177" s="321">
        <v>4</v>
      </c>
    </row>
    <row r="29178" spans="1:12" x14ac:dyDescent="0.3">
      <c r="A29178" s="341">
        <v>44250.356944386571</v>
      </c>
      <c r="B29178" s="318">
        <v>42878.319000000003</v>
      </c>
      <c r="C29178" s="318">
        <f t="shared" si="681"/>
        <v>0.23099999999976717</v>
      </c>
      <c r="D29178" s="419">
        <f t="shared" si="682"/>
        <v>0.11549999999988358</v>
      </c>
      <c r="H29178" s="406"/>
      <c r="J29178" s="82">
        <v>88</v>
      </c>
      <c r="K29178" s="391">
        <v>1</v>
      </c>
    </row>
    <row r="29179" spans="1:12" x14ac:dyDescent="0.3">
      <c r="A29179" s="341">
        <v>44250.398611053242</v>
      </c>
      <c r="B29179" s="318">
        <v>42878.319000000003</v>
      </c>
      <c r="C29179" s="318"/>
      <c r="D29179" s="419"/>
      <c r="H29179" s="406"/>
      <c r="J29179" s="82">
        <v>89</v>
      </c>
      <c r="K29179" s="319">
        <v>2</v>
      </c>
      <c r="L29179" s="345" t="s">
        <v>425</v>
      </c>
    </row>
    <row r="29180" spans="1:12" x14ac:dyDescent="0.3">
      <c r="A29180" s="341">
        <v>44250.440277719907</v>
      </c>
      <c r="B29180" s="318">
        <v>42878.548000000003</v>
      </c>
      <c r="C29180" s="318">
        <f t="shared" si="681"/>
        <v>0.22899999999935972</v>
      </c>
      <c r="D29180" s="419">
        <f t="shared" si="682"/>
        <v>0.11449999999967986</v>
      </c>
      <c r="H29180" s="406"/>
      <c r="J29180" s="82">
        <v>90</v>
      </c>
      <c r="K29180" s="320">
        <v>3</v>
      </c>
    </row>
    <row r="29181" spans="1:12" x14ac:dyDescent="0.3">
      <c r="A29181" s="341">
        <v>44250.481944386571</v>
      </c>
      <c r="B29181" s="318">
        <v>42878.764999999999</v>
      </c>
      <c r="C29181" s="318">
        <f t="shared" si="681"/>
        <v>0.21699999999691499</v>
      </c>
      <c r="D29181" s="419">
        <f t="shared" si="682"/>
        <v>0.1084999999984575</v>
      </c>
      <c r="H29181" s="406"/>
      <c r="J29181" s="82">
        <v>91</v>
      </c>
      <c r="K29181" s="321">
        <v>4</v>
      </c>
    </row>
    <row r="29182" spans="1:12" x14ac:dyDescent="0.3">
      <c r="A29182" s="341">
        <v>44250.523611053242</v>
      </c>
      <c r="B29182" s="318">
        <v>42878.991000000002</v>
      </c>
      <c r="C29182" s="318">
        <f t="shared" si="681"/>
        <v>0.22600000000238651</v>
      </c>
      <c r="D29182" s="419">
        <f t="shared" si="682"/>
        <v>0.11300000000119326</v>
      </c>
      <c r="H29182" s="406"/>
      <c r="J29182" s="82">
        <v>92</v>
      </c>
      <c r="K29182" s="391">
        <v>1</v>
      </c>
    </row>
    <row r="29183" spans="1:12" x14ac:dyDescent="0.3">
      <c r="A29183" s="341">
        <v>44250.565277719907</v>
      </c>
      <c r="B29183" s="318">
        <v>42878.991000000002</v>
      </c>
      <c r="C29183" s="318"/>
      <c r="D29183" s="419"/>
      <c r="H29183" s="406"/>
      <c r="J29183" s="82">
        <v>93</v>
      </c>
      <c r="K29183" s="319">
        <v>2</v>
      </c>
      <c r="L29183" s="345" t="s">
        <v>425</v>
      </c>
    </row>
    <row r="29184" spans="1:12" x14ac:dyDescent="0.3">
      <c r="A29184" s="341">
        <v>44250.606944386571</v>
      </c>
      <c r="B29184" s="318">
        <v>42879.226999999999</v>
      </c>
      <c r="C29184" s="318">
        <f t="shared" si="681"/>
        <v>0.23599999999714782</v>
      </c>
      <c r="D29184" s="419">
        <f t="shared" si="682"/>
        <v>0.11799999999857391</v>
      </c>
      <c r="H29184" s="406"/>
      <c r="J29184" s="82">
        <v>94</v>
      </c>
      <c r="K29184" s="320">
        <v>3</v>
      </c>
    </row>
    <row r="29185" spans="1:12" x14ac:dyDescent="0.3">
      <c r="A29185" s="341">
        <v>44250.648611053242</v>
      </c>
      <c r="B29185" s="318">
        <v>42879.45</v>
      </c>
      <c r="C29185" s="318">
        <f t="shared" si="681"/>
        <v>0.22299999999813735</v>
      </c>
      <c r="D29185" s="419">
        <f t="shared" si="682"/>
        <v>0.11149999999906868</v>
      </c>
      <c r="H29185" s="406"/>
      <c r="J29185" s="82">
        <v>95</v>
      </c>
      <c r="K29185" s="321">
        <v>4</v>
      </c>
    </row>
    <row r="29186" spans="1:12" x14ac:dyDescent="0.3">
      <c r="A29186" s="341">
        <v>44250.669444444444</v>
      </c>
      <c r="B29186" s="318">
        <v>42879.667999999998</v>
      </c>
      <c r="C29186" s="318">
        <f t="shared" si="681"/>
        <v>0.2180000000007567</v>
      </c>
      <c r="D29186" s="419">
        <f t="shared" si="682"/>
        <v>0.10900000000037835</v>
      </c>
      <c r="H29186" s="406"/>
      <c r="J29186" s="82">
        <v>1</v>
      </c>
      <c r="K29186" s="391">
        <v>1</v>
      </c>
      <c r="L29186" s="54" t="s">
        <v>313</v>
      </c>
    </row>
    <row r="29187" spans="1:12" x14ac:dyDescent="0.3">
      <c r="A29187" s="341">
        <v>44250.711111111108</v>
      </c>
      <c r="B29187" s="318">
        <v>42879.667999999998</v>
      </c>
      <c r="C29187" s="318"/>
      <c r="D29187" s="419"/>
      <c r="H29187" s="406"/>
      <c r="J29187" s="82">
        <v>2</v>
      </c>
      <c r="K29187" s="319">
        <v>2</v>
      </c>
      <c r="L29187" s="345" t="s">
        <v>425</v>
      </c>
    </row>
    <row r="29188" spans="1:12" x14ac:dyDescent="0.3">
      <c r="A29188" s="341">
        <v>44250.75277777778</v>
      </c>
      <c r="B29188" s="318">
        <v>42879.89</v>
      </c>
      <c r="C29188" s="318">
        <f t="shared" si="681"/>
        <v>0.22200000000157161</v>
      </c>
      <c r="D29188" s="419">
        <f t="shared" si="682"/>
        <v>0.1110000000007858</v>
      </c>
      <c r="H29188" s="406"/>
      <c r="J29188" s="82">
        <v>3</v>
      </c>
      <c r="K29188" s="320">
        <v>3</v>
      </c>
    </row>
    <row r="29189" spans="1:12" x14ac:dyDescent="0.3">
      <c r="A29189" s="341">
        <v>44250.794444444444</v>
      </c>
      <c r="B29189" s="318">
        <v>42880.114999999998</v>
      </c>
      <c r="C29189" s="318">
        <f t="shared" si="681"/>
        <v>0.22499999999854481</v>
      </c>
      <c r="D29189" s="419">
        <f t="shared" si="682"/>
        <v>0.1124999999992724</v>
      </c>
      <c r="H29189" s="406"/>
      <c r="J29189" s="82">
        <v>4</v>
      </c>
      <c r="K29189" s="321">
        <v>4</v>
      </c>
    </row>
    <row r="29190" spans="1:12" x14ac:dyDescent="0.3">
      <c r="A29190" s="341">
        <v>44250.836111111108</v>
      </c>
      <c r="B29190" s="318">
        <v>42880.330999999998</v>
      </c>
      <c r="C29190" s="318">
        <f t="shared" si="681"/>
        <v>0.21600000000034925</v>
      </c>
      <c r="D29190" s="419">
        <f t="shared" si="682"/>
        <v>0.10800000000017462</v>
      </c>
      <c r="H29190" s="406"/>
      <c r="J29190" s="82">
        <v>5</v>
      </c>
      <c r="K29190" s="391">
        <v>1</v>
      </c>
    </row>
    <row r="29191" spans="1:12" x14ac:dyDescent="0.3">
      <c r="A29191" s="341">
        <v>44250.877777719907</v>
      </c>
      <c r="B29191" s="318">
        <v>42880.330999999998</v>
      </c>
      <c r="C29191" s="318"/>
      <c r="D29191" s="419"/>
      <c r="H29191" s="406"/>
      <c r="J29191" s="82">
        <v>6</v>
      </c>
      <c r="K29191" s="319">
        <v>2</v>
      </c>
      <c r="L29191" s="345" t="s">
        <v>425</v>
      </c>
    </row>
    <row r="29192" spans="1:12" x14ac:dyDescent="0.3">
      <c r="A29192" s="341">
        <v>44250.919444386571</v>
      </c>
      <c r="B29192" s="318">
        <v>42880.548999999999</v>
      </c>
      <c r="C29192" s="318">
        <f t="shared" si="681"/>
        <v>0.2180000000007567</v>
      </c>
      <c r="D29192" s="419">
        <f t="shared" si="682"/>
        <v>0.10900000000037835</v>
      </c>
      <c r="H29192" s="406"/>
      <c r="J29192" s="82">
        <v>7</v>
      </c>
      <c r="K29192" s="320">
        <v>3</v>
      </c>
    </row>
    <row r="29193" spans="1:12" x14ac:dyDescent="0.3">
      <c r="A29193" s="341">
        <v>44250.961111053242</v>
      </c>
      <c r="B29193" s="318">
        <v>42880.769</v>
      </c>
      <c r="C29193" s="318">
        <f t="shared" si="681"/>
        <v>0.22000000000116415</v>
      </c>
      <c r="D29193" s="419">
        <f t="shared" si="682"/>
        <v>0.11000000000058208</v>
      </c>
      <c r="E29193" s="336">
        <f>SUM(C29170:C29193)*7.4805194805</f>
        <v>30.228779220681343</v>
      </c>
      <c r="F29193" s="324">
        <f>AVERAGE(D29170:D29193)</f>
        <v>0.11224999999992885</v>
      </c>
      <c r="G29193" s="324">
        <f>_xlfn.STDEV.S(D29170:D29193)</f>
        <v>3.0929236121995528E-3</v>
      </c>
      <c r="H29193" s="406"/>
      <c r="J29193" s="82">
        <v>8</v>
      </c>
      <c r="K29193" s="321">
        <v>4</v>
      </c>
    </row>
    <row r="29194" spans="1:12" x14ac:dyDescent="0.3">
      <c r="A29194" s="341">
        <v>44251.002777719907</v>
      </c>
      <c r="B29194" s="318">
        <v>42880.991999999998</v>
      </c>
      <c r="C29194" s="318">
        <f t="shared" si="681"/>
        <v>0.22299999999813735</v>
      </c>
      <c r="D29194" s="419">
        <f t="shared" si="682"/>
        <v>0.11149999999906868</v>
      </c>
      <c r="H29194" s="406"/>
      <c r="J29194" s="82">
        <v>9</v>
      </c>
      <c r="K29194" s="391">
        <v>1</v>
      </c>
    </row>
    <row r="29195" spans="1:12" x14ac:dyDescent="0.3">
      <c r="A29195" s="341">
        <v>44251.044444386571</v>
      </c>
      <c r="B29195" s="318">
        <v>42880.991999999998</v>
      </c>
      <c r="C29195" s="318"/>
      <c r="D29195" s="419"/>
      <c r="H29195" s="406"/>
      <c r="J29195" s="82">
        <v>10</v>
      </c>
      <c r="K29195" s="319">
        <v>2</v>
      </c>
      <c r="L29195" s="345" t="s">
        <v>425</v>
      </c>
    </row>
    <row r="29196" spans="1:12" x14ac:dyDescent="0.3">
      <c r="A29196" s="341">
        <v>44251.086111053242</v>
      </c>
      <c r="B29196" s="318">
        <v>42881.220999999998</v>
      </c>
      <c r="C29196" s="318">
        <f t="shared" si="681"/>
        <v>0.22899999999935972</v>
      </c>
      <c r="D29196" s="419">
        <f t="shared" si="682"/>
        <v>0.11449999999967986</v>
      </c>
      <c r="H29196" s="406"/>
      <c r="J29196" s="82">
        <v>11</v>
      </c>
      <c r="K29196" s="320">
        <v>3</v>
      </c>
    </row>
    <row r="29197" spans="1:12" x14ac:dyDescent="0.3">
      <c r="A29197" s="341">
        <v>44251.127777719907</v>
      </c>
      <c r="B29197" s="318">
        <v>42881.447999999997</v>
      </c>
      <c r="C29197" s="318">
        <f t="shared" si="681"/>
        <v>0.22699999999895226</v>
      </c>
      <c r="D29197" s="419">
        <f t="shared" si="682"/>
        <v>0.11349999999947613</v>
      </c>
      <c r="H29197" s="406"/>
      <c r="J29197" s="82">
        <v>12</v>
      </c>
      <c r="K29197" s="321">
        <v>4</v>
      </c>
    </row>
    <row r="29198" spans="1:12" x14ac:dyDescent="0.3">
      <c r="A29198" s="341">
        <v>44251.169444386571</v>
      </c>
      <c r="B29198" s="318">
        <v>42881.667999999998</v>
      </c>
      <c r="C29198" s="318">
        <f t="shared" si="681"/>
        <v>0.22000000000116415</v>
      </c>
      <c r="D29198" s="419">
        <f t="shared" si="682"/>
        <v>0.11000000000058208</v>
      </c>
      <c r="H29198" s="406"/>
      <c r="J29198" s="82">
        <v>13</v>
      </c>
      <c r="K29198" s="391">
        <v>1</v>
      </c>
    </row>
    <row r="29199" spans="1:12" x14ac:dyDescent="0.3">
      <c r="A29199" s="341">
        <v>44251.211111053242</v>
      </c>
      <c r="B29199" s="318">
        <v>42881.667999999998</v>
      </c>
      <c r="C29199" s="318"/>
      <c r="D29199" s="419"/>
      <c r="H29199" s="406"/>
      <c r="J29199" s="82">
        <v>14</v>
      </c>
      <c r="K29199" s="319">
        <v>2</v>
      </c>
      <c r="L29199" s="345" t="s">
        <v>425</v>
      </c>
    </row>
    <row r="29200" spans="1:12" x14ac:dyDescent="0.3">
      <c r="A29200" s="341">
        <v>44251.252777719907</v>
      </c>
      <c r="B29200" s="318">
        <v>42881.892</v>
      </c>
      <c r="C29200" s="318">
        <f t="shared" si="681"/>
        <v>0.22400000000197906</v>
      </c>
      <c r="D29200" s="419">
        <f t="shared" si="682"/>
        <v>0.11200000000098953</v>
      </c>
      <c r="H29200" s="406"/>
      <c r="J29200" s="82">
        <v>15</v>
      </c>
      <c r="K29200" s="320">
        <v>3</v>
      </c>
    </row>
    <row r="29201" spans="1:12" x14ac:dyDescent="0.3">
      <c r="A29201" s="341">
        <v>44251.294444386571</v>
      </c>
      <c r="B29201" s="318">
        <v>42882.123</v>
      </c>
      <c r="C29201" s="318">
        <f t="shared" si="681"/>
        <v>0.23099999999976717</v>
      </c>
      <c r="D29201" s="419">
        <f t="shared" si="682"/>
        <v>0.11549999999988358</v>
      </c>
      <c r="H29201" s="406"/>
      <c r="J29201" s="82">
        <v>16</v>
      </c>
      <c r="K29201" s="321">
        <v>4</v>
      </c>
    </row>
    <row r="29202" spans="1:12" x14ac:dyDescent="0.3">
      <c r="A29202" s="341">
        <v>44251.336111053242</v>
      </c>
      <c r="B29202" s="318">
        <v>42882.356</v>
      </c>
      <c r="C29202" s="318">
        <f t="shared" si="681"/>
        <v>0.23300000000017462</v>
      </c>
      <c r="D29202" s="419">
        <f t="shared" si="682"/>
        <v>0.11650000000008731</v>
      </c>
      <c r="H29202" s="406"/>
      <c r="J29202" s="82">
        <v>17</v>
      </c>
      <c r="K29202" s="391">
        <v>1</v>
      </c>
    </row>
    <row r="29203" spans="1:12" x14ac:dyDescent="0.3">
      <c r="A29203" s="341">
        <v>44251.377777719907</v>
      </c>
      <c r="B29203" s="318">
        <v>42882.356</v>
      </c>
      <c r="C29203" s="318"/>
      <c r="D29203" s="419"/>
      <c r="H29203" s="406"/>
      <c r="J29203" s="82">
        <v>18</v>
      </c>
      <c r="K29203" s="319">
        <v>2</v>
      </c>
      <c r="L29203" s="345" t="s">
        <v>425</v>
      </c>
    </row>
    <row r="29204" spans="1:12" x14ac:dyDescent="0.3">
      <c r="A29204" s="341">
        <v>44251.419444386571</v>
      </c>
      <c r="B29204" s="318">
        <v>42882.580999999998</v>
      </c>
      <c r="C29204" s="318">
        <f t="shared" si="681"/>
        <v>0.22499999999854481</v>
      </c>
      <c r="D29204" s="419">
        <f t="shared" si="682"/>
        <v>0.1124999999992724</v>
      </c>
      <c r="H29204" s="406"/>
      <c r="J29204" s="82">
        <v>19</v>
      </c>
      <c r="K29204" s="320">
        <v>3</v>
      </c>
    </row>
    <row r="29205" spans="1:12" x14ac:dyDescent="0.3">
      <c r="A29205" s="341">
        <v>44251.461111053242</v>
      </c>
      <c r="B29205" s="318">
        <v>42882.8</v>
      </c>
      <c r="C29205" s="318">
        <f t="shared" si="681"/>
        <v>0.21900000000459841</v>
      </c>
      <c r="D29205" s="419">
        <f t="shared" si="682"/>
        <v>0.1095000000022992</v>
      </c>
      <c r="H29205" s="406"/>
      <c r="J29205" s="82">
        <v>20</v>
      </c>
      <c r="K29205" s="321">
        <v>4</v>
      </c>
    </row>
    <row r="29206" spans="1:12" x14ac:dyDescent="0.3">
      <c r="A29206" s="341">
        <v>44251.502777719907</v>
      </c>
      <c r="B29206" s="318">
        <v>42883.027999999998</v>
      </c>
      <c r="C29206" s="318">
        <f t="shared" si="681"/>
        <v>0.22799999999551801</v>
      </c>
      <c r="D29206" s="419">
        <f t="shared" si="682"/>
        <v>0.11399999999775901</v>
      </c>
      <c r="H29206" s="406"/>
      <c r="J29206" s="82">
        <v>21</v>
      </c>
      <c r="K29206" s="391">
        <v>1</v>
      </c>
    </row>
    <row r="29207" spans="1:12" x14ac:dyDescent="0.3">
      <c r="A29207" s="341">
        <v>44251.544444386571</v>
      </c>
      <c r="B29207" s="318">
        <v>42883.027999999998</v>
      </c>
      <c r="C29207" s="318"/>
      <c r="D29207" s="419"/>
      <c r="H29207" s="406"/>
      <c r="J29207" s="82">
        <v>22</v>
      </c>
      <c r="K29207" s="319">
        <v>2</v>
      </c>
      <c r="L29207" s="345" t="s">
        <v>425</v>
      </c>
    </row>
    <row r="29208" spans="1:12" x14ac:dyDescent="0.3">
      <c r="A29208" s="341">
        <v>44251.586111053242</v>
      </c>
      <c r="B29208" s="318">
        <v>42883.26</v>
      </c>
      <c r="C29208" s="318">
        <f t="shared" si="681"/>
        <v>0.23200000000360887</v>
      </c>
      <c r="D29208" s="419">
        <f t="shared" si="682"/>
        <v>0.11600000000180444</v>
      </c>
      <c r="H29208" s="406"/>
      <c r="J29208" s="82">
        <v>23</v>
      </c>
      <c r="K29208" s="320">
        <v>3</v>
      </c>
    </row>
    <row r="29209" spans="1:12" x14ac:dyDescent="0.3">
      <c r="A29209" s="341">
        <v>44251.627777719907</v>
      </c>
      <c r="B29209" s="318">
        <v>42883.481</v>
      </c>
      <c r="C29209" s="318">
        <f t="shared" si="681"/>
        <v>0.2209999999977299</v>
      </c>
      <c r="D29209" s="419">
        <f t="shared" si="682"/>
        <v>0.11049999999886495</v>
      </c>
      <c r="H29209" s="406"/>
      <c r="J29209" s="82">
        <v>24</v>
      </c>
      <c r="K29209" s="321">
        <v>4</v>
      </c>
    </row>
    <row r="29210" spans="1:12" x14ac:dyDescent="0.3">
      <c r="A29210" s="341">
        <v>44251.669444386571</v>
      </c>
      <c r="B29210" s="318">
        <v>42883.692000000003</v>
      </c>
      <c r="C29210" s="318">
        <f t="shared" si="681"/>
        <v>0.21100000000296859</v>
      </c>
      <c r="D29210" s="419">
        <f t="shared" si="682"/>
        <v>0.1055000000014843</v>
      </c>
      <c r="H29210" s="406"/>
      <c r="J29210" s="82">
        <v>25</v>
      </c>
      <c r="K29210" s="391">
        <v>1</v>
      </c>
    </row>
    <row r="29211" spans="1:12" x14ac:dyDescent="0.3">
      <c r="A29211" s="341">
        <v>44251.711111053242</v>
      </c>
      <c r="B29211" s="318">
        <v>42883.692000000003</v>
      </c>
      <c r="C29211" s="318"/>
      <c r="D29211" s="419"/>
      <c r="H29211" s="406"/>
      <c r="J29211" s="82">
        <v>26</v>
      </c>
      <c r="K29211" s="319">
        <v>2</v>
      </c>
      <c r="L29211" s="345" t="s">
        <v>425</v>
      </c>
    </row>
    <row r="29212" spans="1:12" x14ac:dyDescent="0.3">
      <c r="A29212" s="341">
        <v>44251.752777719907</v>
      </c>
      <c r="B29212" s="318">
        <v>42883.917999999998</v>
      </c>
      <c r="C29212" s="318">
        <f t="shared" si="681"/>
        <v>0.22599999999511056</v>
      </c>
      <c r="D29212" s="419">
        <f t="shared" si="682"/>
        <v>0.11299999999755528</v>
      </c>
      <c r="H29212" s="406"/>
      <c r="J29212" s="82">
        <v>27</v>
      </c>
      <c r="K29212" s="320">
        <v>3</v>
      </c>
    </row>
    <row r="29213" spans="1:12" x14ac:dyDescent="0.3">
      <c r="A29213" s="341">
        <v>44251.794444386571</v>
      </c>
      <c r="B29213" s="318">
        <v>42884.15</v>
      </c>
      <c r="C29213" s="318">
        <f t="shared" si="681"/>
        <v>0.23200000000360887</v>
      </c>
      <c r="D29213" s="419">
        <f t="shared" si="682"/>
        <v>0.11600000000180444</v>
      </c>
      <c r="H29213" s="406"/>
      <c r="J29213" s="82">
        <v>28</v>
      </c>
      <c r="K29213" s="321">
        <v>4</v>
      </c>
    </row>
    <row r="29214" spans="1:12" x14ac:dyDescent="0.3">
      <c r="A29214" s="341">
        <v>44251.836111053242</v>
      </c>
      <c r="B29214" s="318">
        <v>42884.37</v>
      </c>
      <c r="C29214" s="318">
        <f t="shared" si="681"/>
        <v>0.22000000000116415</v>
      </c>
      <c r="D29214" s="419">
        <f t="shared" si="682"/>
        <v>0.11000000000058208</v>
      </c>
      <c r="H29214" s="406"/>
      <c r="J29214" s="82">
        <v>29</v>
      </c>
      <c r="K29214" s="391">
        <v>1</v>
      </c>
    </row>
    <row r="29215" spans="1:12" x14ac:dyDescent="0.3">
      <c r="A29215" s="341">
        <v>44251.877777719907</v>
      </c>
      <c r="B29215" s="318">
        <v>42884.37</v>
      </c>
      <c r="C29215" s="318"/>
      <c r="D29215" s="419"/>
      <c r="H29215" s="406"/>
      <c r="J29215" s="82">
        <v>30</v>
      </c>
      <c r="K29215" s="319">
        <v>2</v>
      </c>
      <c r="L29215" s="345" t="s">
        <v>425</v>
      </c>
    </row>
    <row r="29216" spans="1:12" x14ac:dyDescent="0.3">
      <c r="A29216" s="341">
        <v>44251.919444386571</v>
      </c>
      <c r="B29216" s="318">
        <v>42884.588000000003</v>
      </c>
      <c r="C29216" s="318">
        <f t="shared" si="681"/>
        <v>0.2180000000007567</v>
      </c>
      <c r="D29216" s="419">
        <f t="shared" si="682"/>
        <v>0.10900000000037835</v>
      </c>
      <c r="H29216" s="406"/>
      <c r="J29216" s="82">
        <v>31</v>
      </c>
      <c r="K29216" s="320">
        <v>3</v>
      </c>
    </row>
    <row r="29217" spans="1:12" x14ac:dyDescent="0.3">
      <c r="A29217" s="341">
        <v>44251.961111053242</v>
      </c>
      <c r="B29217" s="318">
        <v>42884.803999999996</v>
      </c>
      <c r="C29217" s="318">
        <f t="shared" si="681"/>
        <v>0.21599999999307329</v>
      </c>
      <c r="D29217" s="419">
        <f t="shared" si="682"/>
        <v>0.10799999999653664</v>
      </c>
      <c r="E29217" s="336">
        <f>SUM(C29194:C29217)*7.4805194805</f>
        <v>30.183896103789198</v>
      </c>
      <c r="F29217" s="324">
        <f>AVERAGE(D29194:D29217)</f>
        <v>0.11208333333322823</v>
      </c>
      <c r="G29217" s="324">
        <f>_xlfn.STDEV.S(D29194:D29217)</f>
        <v>3.0881652653670156E-3</v>
      </c>
      <c r="H29217" s="406"/>
      <c r="J29217" s="82">
        <v>32</v>
      </c>
      <c r="K29217" s="321">
        <v>4</v>
      </c>
    </row>
    <row r="29218" spans="1:12" x14ac:dyDescent="0.3">
      <c r="A29218" s="341">
        <v>44252.002777719907</v>
      </c>
      <c r="B29218" s="318">
        <v>42885.031999999999</v>
      </c>
      <c r="C29218" s="318">
        <f t="shared" si="681"/>
        <v>0.22800000000279397</v>
      </c>
      <c r="D29218" s="419">
        <f t="shared" si="682"/>
        <v>0.11400000000139698</v>
      </c>
      <c r="H29218" s="406"/>
      <c r="J29218" s="82">
        <v>33</v>
      </c>
      <c r="K29218" s="391">
        <v>1</v>
      </c>
    </row>
    <row r="29219" spans="1:12" x14ac:dyDescent="0.3">
      <c r="A29219" s="341">
        <v>44252.044444386571</v>
      </c>
      <c r="B29219" s="318">
        <v>42885.031999999999</v>
      </c>
      <c r="C29219" s="318"/>
      <c r="D29219" s="419"/>
      <c r="H29219" s="406"/>
      <c r="J29219" s="82">
        <v>34</v>
      </c>
      <c r="K29219" s="319">
        <v>2</v>
      </c>
      <c r="L29219" s="345" t="s">
        <v>425</v>
      </c>
    </row>
    <row r="29220" spans="1:12" x14ac:dyDescent="0.3">
      <c r="A29220" s="341">
        <v>44252.086111053242</v>
      </c>
      <c r="B29220" s="318">
        <v>42885.258999999998</v>
      </c>
      <c r="C29220" s="318">
        <f t="shared" si="681"/>
        <v>0.22699999999895226</v>
      </c>
      <c r="D29220" s="419">
        <f t="shared" si="682"/>
        <v>0.11349999999947613</v>
      </c>
      <c r="H29220" s="406"/>
      <c r="J29220" s="82">
        <v>35</v>
      </c>
      <c r="K29220" s="320">
        <v>3</v>
      </c>
    </row>
    <row r="29221" spans="1:12" x14ac:dyDescent="0.3">
      <c r="A29221" s="341">
        <v>44252.127777719907</v>
      </c>
      <c r="B29221" s="318">
        <v>42885.483</v>
      </c>
      <c r="C29221" s="318">
        <f t="shared" si="681"/>
        <v>0.22400000000197906</v>
      </c>
      <c r="D29221" s="419">
        <f t="shared" si="682"/>
        <v>0.11200000000098953</v>
      </c>
      <c r="H29221" s="406"/>
      <c r="J29221" s="82">
        <v>36</v>
      </c>
      <c r="K29221" s="321">
        <v>4</v>
      </c>
    </row>
    <row r="29222" spans="1:12" x14ac:dyDescent="0.3">
      <c r="A29222" s="341">
        <v>44252.169444386571</v>
      </c>
      <c r="B29222" s="318">
        <v>42885.709000000003</v>
      </c>
      <c r="C29222" s="318">
        <f t="shared" si="681"/>
        <v>0.22600000000238651</v>
      </c>
      <c r="D29222" s="419">
        <f t="shared" si="682"/>
        <v>0.11300000000119326</v>
      </c>
      <c r="H29222" s="406"/>
      <c r="J29222" s="82">
        <v>37</v>
      </c>
      <c r="K29222" s="391">
        <v>1</v>
      </c>
    </row>
    <row r="29223" spans="1:12" x14ac:dyDescent="0.3">
      <c r="A29223" s="341">
        <v>44252.211111053242</v>
      </c>
      <c r="B29223" s="318">
        <v>42885.709000000003</v>
      </c>
      <c r="C29223" s="318"/>
      <c r="D29223" s="419"/>
      <c r="H29223" s="406"/>
      <c r="J29223" s="82">
        <v>38</v>
      </c>
      <c r="K29223" s="319">
        <v>2</v>
      </c>
      <c r="L29223" s="345" t="s">
        <v>425</v>
      </c>
    </row>
    <row r="29224" spans="1:12" x14ac:dyDescent="0.3">
      <c r="A29224" s="341">
        <v>44252.252777719907</v>
      </c>
      <c r="B29224" s="318">
        <v>42885.942000000003</v>
      </c>
      <c r="C29224" s="318">
        <f t="shared" si="681"/>
        <v>0.23300000000017462</v>
      </c>
      <c r="D29224" s="419">
        <f t="shared" si="682"/>
        <v>0.11650000000008731</v>
      </c>
      <c r="H29224" s="406"/>
      <c r="J29224" s="82">
        <v>39</v>
      </c>
      <c r="K29224" s="320">
        <v>3</v>
      </c>
    </row>
    <row r="29225" spans="1:12" x14ac:dyDescent="0.3">
      <c r="A29225" s="341">
        <v>44252.294444386571</v>
      </c>
      <c r="B29225" s="318">
        <v>42886.173999999999</v>
      </c>
      <c r="C29225" s="318">
        <f t="shared" si="681"/>
        <v>0.23199999999633292</v>
      </c>
      <c r="D29225" s="419">
        <f t="shared" si="682"/>
        <v>0.11599999999816646</v>
      </c>
      <c r="H29225" s="406"/>
      <c r="J29225" s="82">
        <v>40</v>
      </c>
      <c r="K29225" s="321">
        <v>4</v>
      </c>
    </row>
    <row r="29226" spans="1:12" x14ac:dyDescent="0.3">
      <c r="A29226" s="341">
        <v>44252.336111053242</v>
      </c>
      <c r="B29226" s="318">
        <v>42886.402000000002</v>
      </c>
      <c r="C29226" s="318">
        <f t="shared" si="681"/>
        <v>0.22800000000279397</v>
      </c>
      <c r="D29226" s="419">
        <f t="shared" si="682"/>
        <v>0.11400000000139698</v>
      </c>
      <c r="H29226" s="406"/>
      <c r="J29226" s="82">
        <v>41</v>
      </c>
      <c r="K29226" s="391">
        <v>1</v>
      </c>
    </row>
    <row r="29227" spans="1:12" x14ac:dyDescent="0.3">
      <c r="A29227" s="341">
        <v>44252.377777719907</v>
      </c>
      <c r="B29227" s="318">
        <v>42886.402000000002</v>
      </c>
      <c r="C29227" s="318"/>
      <c r="D29227" s="419"/>
      <c r="H29227" s="406"/>
      <c r="J29227" s="82">
        <v>42</v>
      </c>
      <c r="K29227" s="319">
        <v>2</v>
      </c>
      <c r="L29227" s="345" t="s">
        <v>425</v>
      </c>
    </row>
    <row r="29228" spans="1:12" x14ac:dyDescent="0.3">
      <c r="A29228" s="341">
        <v>44252.419444386571</v>
      </c>
      <c r="B29228" s="318">
        <v>42886.627999999997</v>
      </c>
      <c r="C29228" s="318">
        <f t="shared" si="681"/>
        <v>0.22599999999511056</v>
      </c>
      <c r="D29228" s="419">
        <f t="shared" si="682"/>
        <v>0.11299999999755528</v>
      </c>
      <c r="H29228" s="406"/>
      <c r="J29228" s="82">
        <v>43</v>
      </c>
      <c r="K29228" s="320">
        <v>3</v>
      </c>
    </row>
    <row r="29229" spans="1:12" x14ac:dyDescent="0.3">
      <c r="A29229" s="341">
        <v>44252.461111053242</v>
      </c>
      <c r="B29229" s="318">
        <v>42886.85</v>
      </c>
      <c r="C29229" s="318">
        <f t="shared" si="681"/>
        <v>0.22200000000157161</v>
      </c>
      <c r="D29229" s="419">
        <f t="shared" si="682"/>
        <v>0.1110000000007858</v>
      </c>
      <c r="H29229" s="406"/>
      <c r="J29229" s="82">
        <v>44</v>
      </c>
      <c r="K29229" s="321">
        <v>4</v>
      </c>
    </row>
    <row r="29230" spans="1:12" x14ac:dyDescent="0.3">
      <c r="A29230" s="341">
        <v>44252.502777719907</v>
      </c>
      <c r="B29230" s="318">
        <v>42887.078999999998</v>
      </c>
      <c r="C29230" s="318">
        <f t="shared" si="681"/>
        <v>0.22899999999935972</v>
      </c>
      <c r="D29230" s="419">
        <f t="shared" si="682"/>
        <v>0.11449999999967986</v>
      </c>
      <c r="H29230" s="406"/>
      <c r="J29230" s="82">
        <v>45</v>
      </c>
      <c r="K29230" s="391">
        <v>1</v>
      </c>
    </row>
    <row r="29231" spans="1:12" x14ac:dyDescent="0.3">
      <c r="A29231" s="341">
        <v>44252.544444386571</v>
      </c>
      <c r="B29231" s="318">
        <v>42887.078999999998</v>
      </c>
      <c r="C29231" s="318"/>
      <c r="D29231" s="419"/>
      <c r="H29231" s="406"/>
      <c r="J29231" s="82">
        <v>46</v>
      </c>
      <c r="K29231" s="319">
        <v>2</v>
      </c>
      <c r="L29231" s="345" t="s">
        <v>425</v>
      </c>
    </row>
    <row r="29232" spans="1:12" x14ac:dyDescent="0.3">
      <c r="A29232" s="341">
        <v>44252.586111053242</v>
      </c>
      <c r="B29232" s="318">
        <v>42887.307999999997</v>
      </c>
      <c r="C29232" s="318">
        <f t="shared" si="681"/>
        <v>0.22899999999935972</v>
      </c>
      <c r="D29232" s="419">
        <f t="shared" si="682"/>
        <v>0.11449999999967986</v>
      </c>
      <c r="H29232" s="406"/>
      <c r="J29232" s="82">
        <v>47</v>
      </c>
      <c r="K29232" s="320">
        <v>3</v>
      </c>
    </row>
    <row r="29233" spans="1:12" x14ac:dyDescent="0.3">
      <c r="A29233" s="341">
        <v>44252.627777719907</v>
      </c>
      <c r="B29233" s="318">
        <v>42887.533000000003</v>
      </c>
      <c r="C29233" s="318">
        <f t="shared" si="681"/>
        <v>0.22500000000582077</v>
      </c>
      <c r="D29233" s="419">
        <f t="shared" si="682"/>
        <v>0.11250000000291038</v>
      </c>
      <c r="H29233" s="406"/>
      <c r="J29233" s="82">
        <v>48</v>
      </c>
      <c r="K29233" s="321">
        <v>4</v>
      </c>
    </row>
    <row r="29234" spans="1:12" x14ac:dyDescent="0.3">
      <c r="A29234" s="341">
        <v>44252.669444386571</v>
      </c>
      <c r="B29234" s="318">
        <v>42887.75</v>
      </c>
      <c r="C29234" s="318">
        <f t="shared" si="681"/>
        <v>0.21699999999691499</v>
      </c>
      <c r="D29234" s="419">
        <f t="shared" si="682"/>
        <v>0.1084999999984575</v>
      </c>
      <c r="H29234" s="406"/>
      <c r="J29234" s="82">
        <v>49</v>
      </c>
      <c r="K29234" s="391">
        <v>1</v>
      </c>
    </row>
    <row r="29235" spans="1:12" x14ac:dyDescent="0.3">
      <c r="A29235" s="341">
        <v>44252.711111053242</v>
      </c>
      <c r="B29235" s="318">
        <v>42887.75</v>
      </c>
      <c r="C29235" s="318"/>
      <c r="D29235" s="419"/>
      <c r="H29235" s="406"/>
      <c r="J29235" s="82">
        <v>50</v>
      </c>
      <c r="K29235" s="319">
        <v>2</v>
      </c>
      <c r="L29235" s="345" t="s">
        <v>425</v>
      </c>
    </row>
    <row r="29236" spans="1:12" x14ac:dyDescent="0.3">
      <c r="A29236" s="341">
        <v>44252.752777719907</v>
      </c>
      <c r="B29236" s="318">
        <v>42887.972000000002</v>
      </c>
      <c r="C29236" s="318">
        <f t="shared" si="681"/>
        <v>0.22200000000157161</v>
      </c>
      <c r="D29236" s="419">
        <f t="shared" si="682"/>
        <v>0.1110000000007858</v>
      </c>
      <c r="H29236" s="406"/>
      <c r="J29236" s="82">
        <v>51</v>
      </c>
      <c r="K29236" s="320">
        <v>3</v>
      </c>
    </row>
    <row r="29237" spans="1:12" x14ac:dyDescent="0.3">
      <c r="A29237" s="341">
        <v>44252.794444386571</v>
      </c>
      <c r="B29237" s="318">
        <v>42888.2</v>
      </c>
      <c r="C29237" s="318">
        <f t="shared" si="681"/>
        <v>0.22799999999551801</v>
      </c>
      <c r="D29237" s="419">
        <f t="shared" si="682"/>
        <v>0.11399999999775901</v>
      </c>
      <c r="H29237" s="406"/>
      <c r="J29237" s="82">
        <v>52</v>
      </c>
      <c r="K29237" s="321">
        <v>4</v>
      </c>
    </row>
    <row r="29238" spans="1:12" x14ac:dyDescent="0.3">
      <c r="A29238" s="341">
        <v>44252.836111053242</v>
      </c>
      <c r="B29238" s="318">
        <v>42888.421000000002</v>
      </c>
      <c r="C29238" s="318">
        <f t="shared" si="681"/>
        <v>0.22100000000500586</v>
      </c>
      <c r="D29238" s="419">
        <f t="shared" si="682"/>
        <v>0.11050000000250293</v>
      </c>
      <c r="H29238" s="406"/>
      <c r="J29238" s="82">
        <v>53</v>
      </c>
      <c r="K29238" s="391">
        <v>1</v>
      </c>
    </row>
    <row r="29239" spans="1:12" x14ac:dyDescent="0.3">
      <c r="A29239" s="341">
        <v>44252.877777719907</v>
      </c>
      <c r="B29239" s="318">
        <v>42888.421000000002</v>
      </c>
      <c r="C29239" s="318"/>
      <c r="D29239" s="419"/>
      <c r="H29239" s="406"/>
      <c r="J29239" s="82">
        <v>54</v>
      </c>
      <c r="K29239" s="319">
        <v>2</v>
      </c>
      <c r="L29239" s="345" t="s">
        <v>425</v>
      </c>
    </row>
    <row r="29240" spans="1:12" x14ac:dyDescent="0.3">
      <c r="A29240" s="341">
        <v>44252.919444386571</v>
      </c>
      <c r="B29240" s="318">
        <v>42888.637999999999</v>
      </c>
      <c r="C29240" s="318">
        <f t="shared" si="681"/>
        <v>0.21699999999691499</v>
      </c>
      <c r="D29240" s="419">
        <f t="shared" si="682"/>
        <v>0.1084999999984575</v>
      </c>
      <c r="H29240" s="406"/>
      <c r="J29240" s="82">
        <v>55</v>
      </c>
      <c r="K29240" s="320">
        <v>3</v>
      </c>
    </row>
    <row r="29241" spans="1:12" x14ac:dyDescent="0.3">
      <c r="A29241" s="341">
        <v>44252.961111053242</v>
      </c>
      <c r="B29241" s="318">
        <v>42888.857000000004</v>
      </c>
      <c r="C29241" s="318">
        <f t="shared" si="681"/>
        <v>0.21900000000459841</v>
      </c>
      <c r="D29241" s="419">
        <f t="shared" si="682"/>
        <v>0.1095000000022992</v>
      </c>
      <c r="E29241" s="336">
        <f>SUM(C29218:C29241)*7.4805194805</f>
        <v>30.318545454520056</v>
      </c>
      <c r="F29241" s="324">
        <f>AVERAGE(D29218:D29241)</f>
        <v>0.11258333333353221</v>
      </c>
      <c r="G29241" s="324">
        <f>_xlfn.STDEV.S(D29218:D29241)</f>
        <v>2.3530330861806529E-3</v>
      </c>
      <c r="H29241" s="406"/>
      <c r="J29241" s="82">
        <v>56</v>
      </c>
      <c r="K29241" s="321">
        <v>4</v>
      </c>
    </row>
    <row r="29242" spans="1:12" x14ac:dyDescent="0.3">
      <c r="A29242" s="341">
        <v>44253.002777719907</v>
      </c>
      <c r="B29242" s="318">
        <v>42889.088000000003</v>
      </c>
      <c r="C29242" s="318">
        <f t="shared" si="681"/>
        <v>0.23099999999976717</v>
      </c>
      <c r="D29242" s="419">
        <f t="shared" si="682"/>
        <v>0.11549999999988358</v>
      </c>
      <c r="H29242" s="406"/>
      <c r="J29242" s="82">
        <v>57</v>
      </c>
      <c r="K29242" s="391">
        <v>1</v>
      </c>
    </row>
    <row r="29243" spans="1:12" x14ac:dyDescent="0.3">
      <c r="A29243" s="341">
        <v>44253.044444386571</v>
      </c>
      <c r="B29243" s="318">
        <v>42889.088000000003</v>
      </c>
      <c r="C29243" s="318"/>
      <c r="D29243" s="419"/>
      <c r="H29243" s="406"/>
      <c r="J29243" s="82">
        <v>58</v>
      </c>
      <c r="K29243" s="319">
        <v>2</v>
      </c>
      <c r="L29243" s="345" t="s">
        <v>425</v>
      </c>
    </row>
    <row r="29244" spans="1:12" x14ac:dyDescent="0.3">
      <c r="A29244" s="341">
        <v>44253.086111053242</v>
      </c>
      <c r="B29244" s="318">
        <v>42889.311000000002</v>
      </c>
      <c r="C29244" s="318">
        <f t="shared" si="681"/>
        <v>0.22299999999813735</v>
      </c>
      <c r="D29244" s="419">
        <f t="shared" si="682"/>
        <v>0.11149999999906868</v>
      </c>
      <c r="H29244" s="406"/>
      <c r="J29244" s="82">
        <v>59</v>
      </c>
      <c r="K29244" s="320">
        <v>3</v>
      </c>
    </row>
    <row r="29245" spans="1:12" x14ac:dyDescent="0.3">
      <c r="A29245" s="341">
        <v>44253.127777719907</v>
      </c>
      <c r="B29245" s="318">
        <v>42889.531999999999</v>
      </c>
      <c r="C29245" s="318">
        <f t="shared" si="681"/>
        <v>0.2209999999977299</v>
      </c>
      <c r="D29245" s="419">
        <f t="shared" si="682"/>
        <v>0.11049999999886495</v>
      </c>
      <c r="H29245" s="406"/>
      <c r="J29245" s="82">
        <v>60</v>
      </c>
      <c r="K29245" s="321">
        <v>4</v>
      </c>
    </row>
    <row r="29246" spans="1:12" x14ac:dyDescent="0.3">
      <c r="A29246" s="341">
        <v>44253.169444386571</v>
      </c>
      <c r="B29246" s="318">
        <v>42889.750999999997</v>
      </c>
      <c r="C29246" s="318">
        <f t="shared" si="681"/>
        <v>0.21899999999732245</v>
      </c>
      <c r="D29246" s="419">
        <f t="shared" si="682"/>
        <v>0.10949999999866122</v>
      </c>
      <c r="H29246" s="406"/>
      <c r="J29246" s="82">
        <v>61</v>
      </c>
      <c r="K29246" s="391">
        <v>1</v>
      </c>
    </row>
    <row r="29247" spans="1:12" x14ac:dyDescent="0.3">
      <c r="A29247" s="341">
        <v>44253.211111053242</v>
      </c>
      <c r="B29247" s="318">
        <v>42889.750999999997</v>
      </c>
      <c r="C29247" s="318"/>
      <c r="D29247" s="419"/>
      <c r="H29247" s="406"/>
      <c r="J29247" s="82">
        <v>62</v>
      </c>
      <c r="K29247" s="319">
        <v>2</v>
      </c>
      <c r="L29247" s="345" t="s">
        <v>425</v>
      </c>
    </row>
    <row r="29248" spans="1:12" x14ac:dyDescent="0.3">
      <c r="A29248" s="341">
        <v>44253.252777719907</v>
      </c>
      <c r="B29248" s="318">
        <v>42889.982000000004</v>
      </c>
      <c r="C29248" s="318">
        <f t="shared" si="681"/>
        <v>0.23100000000704313</v>
      </c>
      <c r="D29248" s="419">
        <f t="shared" si="682"/>
        <v>0.11550000000352156</v>
      </c>
      <c r="H29248" s="406"/>
      <c r="J29248" s="82">
        <v>63</v>
      </c>
      <c r="K29248" s="320">
        <v>3</v>
      </c>
    </row>
    <row r="29249" spans="1:12" x14ac:dyDescent="0.3">
      <c r="A29249" s="341">
        <v>44253.294444386571</v>
      </c>
      <c r="B29249" s="318">
        <v>42890.218999999997</v>
      </c>
      <c r="C29249" s="318">
        <f t="shared" si="681"/>
        <v>0.23699999999371357</v>
      </c>
      <c r="D29249" s="419">
        <f t="shared" si="682"/>
        <v>0.11849999999685679</v>
      </c>
      <c r="H29249" s="406"/>
      <c r="J29249" s="82">
        <v>64</v>
      </c>
      <c r="K29249" s="321">
        <v>4</v>
      </c>
    </row>
    <row r="29250" spans="1:12" x14ac:dyDescent="0.3">
      <c r="A29250" s="341">
        <v>44253.336111053242</v>
      </c>
      <c r="B29250" s="318">
        <v>42890.447</v>
      </c>
      <c r="C29250" s="318">
        <f t="shared" si="681"/>
        <v>0.22800000000279397</v>
      </c>
      <c r="D29250" s="419">
        <f t="shared" si="682"/>
        <v>0.11400000000139698</v>
      </c>
      <c r="H29250" s="406"/>
      <c r="J29250" s="82">
        <v>65</v>
      </c>
      <c r="K29250" s="391">
        <v>1</v>
      </c>
    </row>
    <row r="29251" spans="1:12" x14ac:dyDescent="0.3">
      <c r="A29251" s="341">
        <v>44253.377777719907</v>
      </c>
      <c r="B29251" s="318">
        <v>42890.447</v>
      </c>
      <c r="C29251" s="318"/>
      <c r="D29251" s="419"/>
      <c r="H29251" s="406"/>
      <c r="J29251" s="82">
        <v>66</v>
      </c>
      <c r="K29251" s="319">
        <v>2</v>
      </c>
      <c r="L29251" s="345" t="s">
        <v>425</v>
      </c>
    </row>
    <row r="29252" spans="1:12" x14ac:dyDescent="0.3">
      <c r="A29252" s="341">
        <v>44253.419444386571</v>
      </c>
      <c r="B29252" s="318">
        <v>42890.667999999998</v>
      </c>
      <c r="C29252" s="318">
        <f t="shared" si="681"/>
        <v>0.2209999999977299</v>
      </c>
      <c r="D29252" s="419">
        <f t="shared" si="682"/>
        <v>0.11049999999886495</v>
      </c>
      <c r="H29252" s="406"/>
      <c r="J29252" s="82">
        <v>67</v>
      </c>
      <c r="K29252" s="320">
        <v>3</v>
      </c>
    </row>
    <row r="29253" spans="1:12" x14ac:dyDescent="0.3">
      <c r="A29253" s="341">
        <v>44253.461111053242</v>
      </c>
      <c r="B29253" s="318">
        <v>42890.892</v>
      </c>
      <c r="C29253" s="318">
        <f t="shared" si="681"/>
        <v>0.22400000000197906</v>
      </c>
      <c r="D29253" s="419">
        <f t="shared" si="682"/>
        <v>0.11200000000098953</v>
      </c>
      <c r="H29253" s="406"/>
      <c r="J29253" s="82">
        <v>68</v>
      </c>
      <c r="K29253" s="321">
        <v>4</v>
      </c>
    </row>
    <row r="29254" spans="1:12" x14ac:dyDescent="0.3">
      <c r="A29254" s="341">
        <v>44253.502777719907</v>
      </c>
      <c r="B29254" s="318">
        <v>42891.120999999999</v>
      </c>
      <c r="C29254" s="318">
        <f t="shared" si="681"/>
        <v>0.22899999999935972</v>
      </c>
      <c r="D29254" s="419">
        <f t="shared" si="682"/>
        <v>0.11449999999967986</v>
      </c>
      <c r="H29254" s="406"/>
      <c r="J29254" s="82">
        <v>69</v>
      </c>
      <c r="K29254" s="391">
        <v>1</v>
      </c>
    </row>
    <row r="29255" spans="1:12" x14ac:dyDescent="0.3">
      <c r="A29255" s="341">
        <v>44253.544444386571</v>
      </c>
      <c r="B29255" s="318">
        <v>42891.120999999999</v>
      </c>
      <c r="C29255" s="318"/>
      <c r="D29255" s="419"/>
      <c r="H29255" s="406"/>
      <c r="J29255" s="82">
        <v>70</v>
      </c>
      <c r="K29255" s="319">
        <v>2</v>
      </c>
      <c r="L29255" s="345" t="s">
        <v>425</v>
      </c>
    </row>
    <row r="29256" spans="1:12" x14ac:dyDescent="0.3">
      <c r="A29256" s="341">
        <v>44253.586111053242</v>
      </c>
      <c r="B29256" s="318">
        <v>42891.347999999998</v>
      </c>
      <c r="C29256" s="318">
        <f t="shared" si="681"/>
        <v>0.22699999999895226</v>
      </c>
      <c r="D29256" s="419">
        <f t="shared" si="682"/>
        <v>0.11349999999947613</v>
      </c>
      <c r="H29256" s="406"/>
      <c r="J29256" s="82">
        <v>71</v>
      </c>
      <c r="K29256" s="320">
        <v>3</v>
      </c>
    </row>
    <row r="29257" spans="1:12" x14ac:dyDescent="0.3">
      <c r="A29257" s="341">
        <v>44253.627777719907</v>
      </c>
      <c r="B29257" s="318">
        <v>42891.57</v>
      </c>
      <c r="C29257" s="318">
        <f t="shared" si="681"/>
        <v>0.22200000000157161</v>
      </c>
      <c r="D29257" s="419">
        <f t="shared" si="682"/>
        <v>0.1110000000007858</v>
      </c>
      <c r="H29257" s="406"/>
      <c r="J29257" s="82">
        <v>72</v>
      </c>
      <c r="K29257" s="321">
        <v>4</v>
      </c>
    </row>
    <row r="29258" spans="1:12" x14ac:dyDescent="0.3">
      <c r="A29258" s="341">
        <v>44253.669444386571</v>
      </c>
      <c r="B29258" s="318">
        <v>42891.79</v>
      </c>
      <c r="C29258" s="318">
        <f t="shared" si="681"/>
        <v>0.22000000000116415</v>
      </c>
      <c r="D29258" s="419">
        <f t="shared" si="682"/>
        <v>0.11000000000058208</v>
      </c>
      <c r="H29258" s="406"/>
      <c r="J29258" s="82">
        <v>73</v>
      </c>
      <c r="K29258" s="391">
        <v>1</v>
      </c>
    </row>
    <row r="29259" spans="1:12" x14ac:dyDescent="0.3">
      <c r="A29259" s="341">
        <v>44253.711111053242</v>
      </c>
      <c r="B29259" s="318">
        <v>42891.79</v>
      </c>
      <c r="C29259" s="318"/>
      <c r="D29259" s="419"/>
      <c r="H29259" s="406"/>
      <c r="J29259" s="82">
        <v>74</v>
      </c>
      <c r="K29259" s="319">
        <v>2</v>
      </c>
      <c r="L29259" s="345" t="s">
        <v>425</v>
      </c>
    </row>
    <row r="29260" spans="1:12" x14ac:dyDescent="0.3">
      <c r="A29260" s="341">
        <v>44253.752777719907</v>
      </c>
      <c r="B29260" s="318">
        <v>42892.012000000002</v>
      </c>
      <c r="C29260" s="318">
        <f t="shared" si="681"/>
        <v>0.22200000000157161</v>
      </c>
      <c r="D29260" s="419">
        <f t="shared" si="682"/>
        <v>0.1110000000007858</v>
      </c>
      <c r="H29260" s="406"/>
      <c r="J29260" s="82">
        <v>75</v>
      </c>
      <c r="K29260" s="320">
        <v>3</v>
      </c>
    </row>
    <row r="29261" spans="1:12" x14ac:dyDescent="0.3">
      <c r="A29261" s="341">
        <v>44253.794444386571</v>
      </c>
      <c r="B29261" s="318">
        <v>42892.241000000002</v>
      </c>
      <c r="C29261" s="318">
        <f t="shared" si="681"/>
        <v>0.22899999999935972</v>
      </c>
      <c r="D29261" s="419">
        <f t="shared" si="682"/>
        <v>0.11449999999967986</v>
      </c>
      <c r="H29261" s="406"/>
      <c r="J29261" s="82">
        <v>76</v>
      </c>
      <c r="K29261" s="321">
        <v>4</v>
      </c>
    </row>
    <row r="29262" spans="1:12" x14ac:dyDescent="0.3">
      <c r="A29262" s="341">
        <v>44253.836111053242</v>
      </c>
      <c r="B29262" s="318">
        <v>42892.462</v>
      </c>
      <c r="C29262" s="318">
        <f t="shared" si="681"/>
        <v>0.2209999999977299</v>
      </c>
      <c r="D29262" s="419">
        <f t="shared" si="682"/>
        <v>0.11049999999886495</v>
      </c>
      <c r="H29262" s="406"/>
      <c r="J29262" s="82">
        <v>77</v>
      </c>
      <c r="K29262" s="391">
        <v>1</v>
      </c>
    </row>
    <row r="29263" spans="1:12" x14ac:dyDescent="0.3">
      <c r="A29263" s="341">
        <v>44253.877777719907</v>
      </c>
      <c r="B29263" s="318">
        <v>42892.462</v>
      </c>
      <c r="C29263" s="318"/>
      <c r="D29263" s="419"/>
      <c r="H29263" s="406"/>
      <c r="J29263" s="82">
        <v>78</v>
      </c>
      <c r="K29263" s="319">
        <v>2</v>
      </c>
      <c r="L29263" s="345" t="s">
        <v>425</v>
      </c>
    </row>
    <row r="29264" spans="1:12" x14ac:dyDescent="0.3">
      <c r="A29264" s="341">
        <v>44253.919444386571</v>
      </c>
      <c r="B29264" s="318">
        <v>42892.678</v>
      </c>
      <c r="C29264" s="318">
        <f t="shared" si="681"/>
        <v>0.21600000000034925</v>
      </c>
      <c r="D29264" s="419">
        <f t="shared" si="682"/>
        <v>0.10800000000017462</v>
      </c>
      <c r="H29264" s="406"/>
      <c r="J29264" s="82">
        <v>79</v>
      </c>
      <c r="K29264" s="320">
        <v>3</v>
      </c>
    </row>
    <row r="29265" spans="1:12" x14ac:dyDescent="0.3">
      <c r="A29265" s="341">
        <v>44253.961111053242</v>
      </c>
      <c r="B29265" s="318">
        <v>42892.898000000001</v>
      </c>
      <c r="C29265" s="318">
        <f t="shared" si="681"/>
        <v>0.22000000000116415</v>
      </c>
      <c r="D29265" s="419">
        <f t="shared" si="682"/>
        <v>0.11000000000058208</v>
      </c>
      <c r="E29265" s="336">
        <f>SUM(C29242:C29265)*7.4805194805</f>
        <v>30.228779220681343</v>
      </c>
      <c r="F29265" s="324">
        <f>AVERAGE(D29242:D29265)</f>
        <v>0.11224999999992885</v>
      </c>
      <c r="G29265" s="324">
        <f>_xlfn.STDEV.S(D29242:D29265)</f>
        <v>2.6966755131312995E-3</v>
      </c>
      <c r="H29265" s="406"/>
      <c r="J29265" s="82">
        <v>80</v>
      </c>
      <c r="K29265" s="321">
        <v>4</v>
      </c>
    </row>
    <row r="29266" spans="1:12" x14ac:dyDescent="0.3">
      <c r="A29266" s="341">
        <v>44254.002777719907</v>
      </c>
      <c r="B29266" s="318">
        <v>42893.129000000001</v>
      </c>
      <c r="C29266" s="318">
        <f t="shared" si="681"/>
        <v>0.23099999999976717</v>
      </c>
      <c r="D29266" s="419">
        <f t="shared" si="682"/>
        <v>0.11549999999988358</v>
      </c>
      <c r="H29266" s="406"/>
      <c r="J29266" s="82">
        <v>81</v>
      </c>
      <c r="K29266" s="391">
        <v>1</v>
      </c>
    </row>
    <row r="29267" spans="1:12" x14ac:dyDescent="0.3">
      <c r="A29267" s="341">
        <v>44254.044444386571</v>
      </c>
      <c r="B29267" s="318">
        <v>42893.129000000001</v>
      </c>
      <c r="C29267" s="318"/>
      <c r="D29267" s="419"/>
      <c r="H29267" s="406"/>
      <c r="J29267" s="82">
        <v>82</v>
      </c>
      <c r="K29267" s="319">
        <v>2</v>
      </c>
      <c r="L29267" s="345" t="s">
        <v>425</v>
      </c>
    </row>
    <row r="29268" spans="1:12" x14ac:dyDescent="0.3">
      <c r="A29268" s="341">
        <v>44254.086111053242</v>
      </c>
      <c r="B29268" s="318">
        <v>42893.358999999997</v>
      </c>
      <c r="C29268" s="318">
        <f t="shared" si="681"/>
        <v>0.22999999999592546</v>
      </c>
      <c r="D29268" s="419">
        <f t="shared" si="682"/>
        <v>0.11499999999796273</v>
      </c>
      <c r="H29268" s="406"/>
      <c r="J29268" s="82">
        <v>83</v>
      </c>
      <c r="K29268" s="320">
        <v>3</v>
      </c>
    </row>
    <row r="29269" spans="1:12" x14ac:dyDescent="0.3">
      <c r="A29269" s="341">
        <v>44254.127777719907</v>
      </c>
      <c r="B29269" s="318">
        <v>42893.580999999998</v>
      </c>
      <c r="C29269" s="318">
        <f t="shared" si="681"/>
        <v>0.22200000000157161</v>
      </c>
      <c r="D29269" s="419">
        <f t="shared" si="682"/>
        <v>0.1110000000007858</v>
      </c>
      <c r="H29269" s="406"/>
      <c r="J29269" s="82">
        <v>84</v>
      </c>
      <c r="K29269" s="321">
        <v>4</v>
      </c>
    </row>
    <row r="29270" spans="1:12" x14ac:dyDescent="0.3">
      <c r="A29270" s="341">
        <v>44254.169444386571</v>
      </c>
      <c r="B29270" s="318">
        <v>42893.802000000003</v>
      </c>
      <c r="C29270" s="318">
        <f t="shared" si="681"/>
        <v>0.22100000000500586</v>
      </c>
      <c r="D29270" s="419">
        <f t="shared" si="682"/>
        <v>0.11050000000250293</v>
      </c>
      <c r="H29270" s="406"/>
      <c r="J29270" s="82">
        <v>85</v>
      </c>
      <c r="K29270" s="391">
        <v>1</v>
      </c>
    </row>
    <row r="29271" spans="1:12" x14ac:dyDescent="0.3">
      <c r="A29271" s="341">
        <v>44254.211111053242</v>
      </c>
      <c r="B29271" s="318">
        <v>42893.802000000003</v>
      </c>
      <c r="C29271" s="318"/>
      <c r="D29271" s="419"/>
      <c r="H29271" s="406"/>
      <c r="J29271" s="82">
        <v>86</v>
      </c>
      <c r="K29271" s="319">
        <v>2</v>
      </c>
      <c r="L29271" s="345" t="s">
        <v>425</v>
      </c>
    </row>
    <row r="29272" spans="1:12" x14ac:dyDescent="0.3">
      <c r="A29272" s="341">
        <v>44254.252777719907</v>
      </c>
      <c r="B29272" s="318">
        <v>42894.04</v>
      </c>
      <c r="C29272" s="318">
        <f t="shared" si="681"/>
        <v>0.23799999999755528</v>
      </c>
      <c r="D29272" s="419">
        <f t="shared" si="682"/>
        <v>0.11899999999877764</v>
      </c>
      <c r="H29272" s="406"/>
      <c r="J29272" s="82">
        <v>87</v>
      </c>
      <c r="K29272" s="320">
        <v>3</v>
      </c>
    </row>
    <row r="29273" spans="1:12" x14ac:dyDescent="0.3">
      <c r="A29273" s="341">
        <v>44254.294444386571</v>
      </c>
      <c r="B29273" s="318">
        <v>42894.277999999998</v>
      </c>
      <c r="C29273" s="318">
        <f t="shared" si="681"/>
        <v>0.23799999999755528</v>
      </c>
      <c r="D29273" s="419">
        <f t="shared" si="682"/>
        <v>0.11899999999877764</v>
      </c>
      <c r="H29273" s="406"/>
      <c r="J29273" s="82">
        <v>88</v>
      </c>
      <c r="K29273" s="321">
        <v>4</v>
      </c>
    </row>
    <row r="29274" spans="1:12" x14ac:dyDescent="0.3">
      <c r="A29274" s="341">
        <v>44254.336111053242</v>
      </c>
      <c r="B29274" s="318">
        <v>42894.502</v>
      </c>
      <c r="C29274" s="318">
        <f t="shared" si="681"/>
        <v>0.22400000000197906</v>
      </c>
      <c r="D29274" s="419">
        <f t="shared" si="682"/>
        <v>0.11200000000098953</v>
      </c>
      <c r="H29274" s="406"/>
      <c r="J29274" s="82">
        <v>89</v>
      </c>
      <c r="K29274" s="391">
        <v>1</v>
      </c>
    </row>
    <row r="29275" spans="1:12" x14ac:dyDescent="0.3">
      <c r="A29275" s="341">
        <v>44254.377777719907</v>
      </c>
      <c r="B29275" s="318">
        <v>42894.502</v>
      </c>
      <c r="C29275" s="318"/>
      <c r="D29275" s="419"/>
      <c r="H29275" s="406"/>
      <c r="J29275" s="82">
        <v>90</v>
      </c>
      <c r="K29275" s="319">
        <v>2</v>
      </c>
      <c r="L29275" s="345" t="s">
        <v>425</v>
      </c>
    </row>
    <row r="29276" spans="1:12" x14ac:dyDescent="0.3">
      <c r="A29276" s="341">
        <v>44254.419444386571</v>
      </c>
      <c r="B29276" s="318">
        <v>42894.722000000002</v>
      </c>
      <c r="C29276" s="318">
        <f t="shared" si="681"/>
        <v>0.22000000000116415</v>
      </c>
      <c r="D29276" s="419">
        <f t="shared" si="682"/>
        <v>0.11000000000058208</v>
      </c>
      <c r="H29276" s="406"/>
      <c r="J29276" s="82">
        <v>91</v>
      </c>
      <c r="K29276" s="320">
        <v>3</v>
      </c>
    </row>
    <row r="29277" spans="1:12" x14ac:dyDescent="0.3">
      <c r="A29277" s="341">
        <v>44254.461111053242</v>
      </c>
      <c r="B29277" s="318">
        <v>42894.951999999997</v>
      </c>
      <c r="C29277" s="318">
        <f t="shared" si="681"/>
        <v>0.22999999999592546</v>
      </c>
      <c r="D29277" s="419">
        <f t="shared" si="682"/>
        <v>0.11499999999796273</v>
      </c>
      <c r="H29277" s="406"/>
      <c r="J29277" s="82">
        <v>92</v>
      </c>
      <c r="K29277" s="321">
        <v>4</v>
      </c>
    </row>
    <row r="29278" spans="1:12" x14ac:dyDescent="0.3">
      <c r="A29278" s="341">
        <v>44254.502777719907</v>
      </c>
      <c r="B29278" s="318">
        <v>42895.182999999997</v>
      </c>
      <c r="C29278" s="318">
        <f t="shared" si="681"/>
        <v>0.23099999999976717</v>
      </c>
      <c r="D29278" s="419">
        <f t="shared" si="682"/>
        <v>0.11549999999988358</v>
      </c>
      <c r="H29278" s="406"/>
      <c r="J29278" s="82">
        <v>93</v>
      </c>
      <c r="K29278" s="391">
        <v>1</v>
      </c>
    </row>
    <row r="29279" spans="1:12" x14ac:dyDescent="0.3">
      <c r="A29279" s="341">
        <v>44254.544444386571</v>
      </c>
      <c r="B29279" s="318">
        <v>42895.182999999997</v>
      </c>
      <c r="C29279" s="318"/>
      <c r="D29279" s="419"/>
      <c r="H29279" s="406"/>
      <c r="J29279" s="82">
        <v>94</v>
      </c>
      <c r="K29279" s="319">
        <v>2</v>
      </c>
      <c r="L29279" s="345" t="s">
        <v>425</v>
      </c>
    </row>
    <row r="29280" spans="1:12" x14ac:dyDescent="0.3">
      <c r="A29280" s="341">
        <v>44254.586111053242</v>
      </c>
      <c r="B29280" s="318">
        <v>42895.406999999999</v>
      </c>
      <c r="C29280" s="318">
        <f t="shared" si="681"/>
        <v>0.22400000000197906</v>
      </c>
      <c r="D29280" s="419">
        <f t="shared" si="682"/>
        <v>0.11200000000098953</v>
      </c>
      <c r="H29280" s="406"/>
      <c r="J29280" s="82">
        <v>95</v>
      </c>
      <c r="K29280" s="320">
        <v>3</v>
      </c>
    </row>
    <row r="29281" spans="1:12" x14ac:dyDescent="0.3">
      <c r="A29281" s="341">
        <v>44254.627777719907</v>
      </c>
      <c r="B29281" s="318">
        <v>42895.622000000003</v>
      </c>
      <c r="C29281" s="318">
        <f t="shared" si="681"/>
        <v>0.2150000000037835</v>
      </c>
      <c r="D29281" s="419">
        <f t="shared" si="682"/>
        <v>0.10750000000189175</v>
      </c>
      <c r="H29281" s="406"/>
      <c r="J29281" s="82">
        <v>96</v>
      </c>
      <c r="K29281" s="321">
        <v>4</v>
      </c>
    </row>
    <row r="29282" spans="1:12" x14ac:dyDescent="0.3">
      <c r="A29282" s="341">
        <v>44254.669444386571</v>
      </c>
      <c r="B29282" s="318">
        <v>42895.845000000001</v>
      </c>
      <c r="C29282" s="318">
        <f t="shared" si="681"/>
        <v>0.22299999999813735</v>
      </c>
      <c r="D29282" s="419">
        <f t="shared" si="682"/>
        <v>0.11149999999906868</v>
      </c>
      <c r="H29282" s="406"/>
      <c r="J29282" s="82">
        <v>97</v>
      </c>
      <c r="K29282" s="391">
        <v>1</v>
      </c>
    </row>
    <row r="29283" spans="1:12" x14ac:dyDescent="0.3">
      <c r="A29283" s="341">
        <v>44254.711111053242</v>
      </c>
      <c r="B29283" s="318">
        <v>42895.845000000001</v>
      </c>
      <c r="C29283" s="318"/>
      <c r="D29283" s="419"/>
      <c r="H29283" s="406"/>
      <c r="J29283" s="82">
        <v>98</v>
      </c>
      <c r="K29283" s="319">
        <v>2</v>
      </c>
      <c r="L29283" s="345" t="s">
        <v>425</v>
      </c>
    </row>
    <row r="29284" spans="1:12" x14ac:dyDescent="0.3">
      <c r="A29284" s="341">
        <v>44254.752777719907</v>
      </c>
      <c r="B29284" s="318">
        <v>42896.071000000004</v>
      </c>
      <c r="C29284" s="318">
        <f t="shared" si="681"/>
        <v>0.22600000000238651</v>
      </c>
      <c r="D29284" s="419">
        <f t="shared" si="682"/>
        <v>0.11300000000119326</v>
      </c>
      <c r="H29284" s="406"/>
      <c r="J29284" s="82">
        <v>99</v>
      </c>
      <c r="K29284" s="320">
        <v>3</v>
      </c>
    </row>
    <row r="29285" spans="1:12" x14ac:dyDescent="0.3">
      <c r="A29285" s="341">
        <v>44254.794444386571</v>
      </c>
      <c r="B29285" s="318">
        <v>42896.292000000001</v>
      </c>
      <c r="C29285" s="318">
        <f t="shared" si="681"/>
        <v>0.2209999999977299</v>
      </c>
      <c r="D29285" s="419">
        <f t="shared" si="682"/>
        <v>0.11049999999886495</v>
      </c>
      <c r="E29285" s="336">
        <f>SUM(C29266:C29285)*7.4805194805</f>
        <v>25.388883116818743</v>
      </c>
      <c r="F29285" s="324">
        <f>AVERAGE(D29266:D29285)</f>
        <v>0.11313333333334109</v>
      </c>
      <c r="G29285" s="324">
        <f>_xlfn.STDEV.S(D29266:D29285)</f>
        <v>3.2975459842028722E-3</v>
      </c>
      <c r="H29285" s="406"/>
      <c r="J29285" s="82">
        <v>100</v>
      </c>
      <c r="K29285" s="321">
        <v>4</v>
      </c>
    </row>
    <row r="29286" spans="1:12" x14ac:dyDescent="0.3">
      <c r="A29286" s="341">
        <v>44255.386805555558</v>
      </c>
      <c r="B29286" s="318">
        <v>42898.571000000004</v>
      </c>
      <c r="H29286" s="332"/>
      <c r="J29286" s="82">
        <v>1</v>
      </c>
      <c r="K29286" s="319">
        <v>2</v>
      </c>
      <c r="L29286" s="54" t="s">
        <v>313</v>
      </c>
    </row>
    <row r="29287" spans="1:12" x14ac:dyDescent="0.3">
      <c r="A29287" s="341">
        <v>44255.428472222222</v>
      </c>
      <c r="B29287" s="318">
        <v>42898.792000000001</v>
      </c>
      <c r="C29287" s="318">
        <f>B29287-B29286</f>
        <v>0.2209999999977299</v>
      </c>
      <c r="D29287" s="419">
        <f t="shared" si="682"/>
        <v>0.11049999999886495</v>
      </c>
      <c r="H29287" s="406"/>
      <c r="J29287" s="82">
        <v>2</v>
      </c>
      <c r="K29287" s="320">
        <v>3</v>
      </c>
    </row>
    <row r="29288" spans="1:12" x14ac:dyDescent="0.3">
      <c r="A29288" s="341">
        <v>44255.470138888886</v>
      </c>
      <c r="B29288" s="318">
        <v>42899.021999999997</v>
      </c>
      <c r="C29288" s="318">
        <f>B29288-B29287</f>
        <v>0.22999999999592546</v>
      </c>
      <c r="D29288" s="419">
        <f t="shared" si="682"/>
        <v>0.11499999999796273</v>
      </c>
      <c r="H29288" s="406"/>
      <c r="J29288" s="82">
        <v>3</v>
      </c>
      <c r="K29288" s="321">
        <v>4</v>
      </c>
    </row>
    <row r="29289" spans="1:12" x14ac:dyDescent="0.3">
      <c r="A29289" s="341">
        <v>44255.511805555558</v>
      </c>
      <c r="B29289" s="318">
        <v>42899.258999999998</v>
      </c>
      <c r="C29289" s="318">
        <f t="shared" ref="C29289:C29384" si="683">B29289-B29288</f>
        <v>0.23700000000098953</v>
      </c>
      <c r="D29289" s="419">
        <f t="shared" ref="D29289:D29352" si="684">C29289/2</f>
        <v>0.11850000000049477</v>
      </c>
      <c r="H29289" s="406"/>
      <c r="J29289" s="82">
        <v>4</v>
      </c>
      <c r="K29289" s="391">
        <v>1</v>
      </c>
    </row>
    <row r="29290" spans="1:12" x14ac:dyDescent="0.3">
      <c r="A29290" s="341">
        <v>44255.553472222222</v>
      </c>
      <c r="B29290" s="318">
        <v>42899.258999999998</v>
      </c>
      <c r="C29290" s="318"/>
      <c r="H29290" s="332"/>
      <c r="J29290" s="82">
        <v>5</v>
      </c>
      <c r="K29290" s="319">
        <v>2</v>
      </c>
      <c r="L29290" s="345" t="s">
        <v>425</v>
      </c>
    </row>
    <row r="29291" spans="1:12" x14ac:dyDescent="0.3">
      <c r="A29291" s="341">
        <v>44255.595138888886</v>
      </c>
      <c r="B29291" s="318">
        <v>42899.483</v>
      </c>
      <c r="C29291" s="318">
        <f t="shared" si="683"/>
        <v>0.22400000000197906</v>
      </c>
      <c r="D29291" s="419">
        <f t="shared" si="684"/>
        <v>0.11200000000098953</v>
      </c>
      <c r="H29291" s="406"/>
      <c r="J29291" s="82">
        <v>6</v>
      </c>
      <c r="K29291" s="320">
        <v>3</v>
      </c>
    </row>
    <row r="29292" spans="1:12" x14ac:dyDescent="0.3">
      <c r="A29292" s="341">
        <v>44255.636805555558</v>
      </c>
      <c r="B29292" s="318">
        <v>42899.7</v>
      </c>
      <c r="C29292" s="318">
        <f t="shared" si="683"/>
        <v>0.21699999999691499</v>
      </c>
      <c r="D29292" s="419">
        <f t="shared" si="684"/>
        <v>0.1084999999984575</v>
      </c>
      <c r="H29292" s="406"/>
      <c r="J29292" s="82">
        <v>7</v>
      </c>
      <c r="K29292" s="321">
        <v>4</v>
      </c>
    </row>
    <row r="29293" spans="1:12" x14ac:dyDescent="0.3">
      <c r="A29293" s="341">
        <v>44255.678471990737</v>
      </c>
      <c r="B29293" s="318">
        <v>42899.921999999999</v>
      </c>
      <c r="C29293" s="318">
        <f t="shared" si="683"/>
        <v>0.22200000000157161</v>
      </c>
      <c r="D29293" s="419">
        <f t="shared" si="684"/>
        <v>0.1110000000007858</v>
      </c>
      <c r="H29293" s="406"/>
      <c r="J29293" s="82">
        <v>8</v>
      </c>
      <c r="K29293" s="391">
        <v>1</v>
      </c>
    </row>
    <row r="29294" spans="1:12" x14ac:dyDescent="0.3">
      <c r="A29294" s="341">
        <v>44255.720138599536</v>
      </c>
      <c r="B29294" s="318">
        <v>42900.148000000001</v>
      </c>
      <c r="C29294" s="318">
        <f t="shared" si="683"/>
        <v>0.22600000000238651</v>
      </c>
      <c r="D29294" s="419">
        <f t="shared" si="684"/>
        <v>0.11300000000119326</v>
      </c>
      <c r="H29294" s="406"/>
      <c r="J29294" s="82">
        <v>9</v>
      </c>
      <c r="K29294" s="319">
        <v>2</v>
      </c>
    </row>
    <row r="29295" spans="1:12" x14ac:dyDescent="0.3">
      <c r="A29295" s="341">
        <v>44255.761805208334</v>
      </c>
      <c r="B29295" s="318">
        <v>42900.368000000002</v>
      </c>
      <c r="C29295" s="318">
        <f t="shared" si="683"/>
        <v>0.22000000000116415</v>
      </c>
      <c r="D29295" s="419">
        <f t="shared" si="684"/>
        <v>0.11000000000058208</v>
      </c>
      <c r="H29295" s="406"/>
      <c r="J29295" s="82">
        <v>10</v>
      </c>
      <c r="K29295" s="320">
        <v>3</v>
      </c>
    </row>
    <row r="29296" spans="1:12" x14ac:dyDescent="0.3">
      <c r="A29296" s="341">
        <v>44255.803471817133</v>
      </c>
      <c r="B29296" s="318">
        <v>42900.580999999998</v>
      </c>
      <c r="C29296" s="318">
        <f t="shared" si="683"/>
        <v>0.21299999999610009</v>
      </c>
      <c r="D29296" s="419">
        <f t="shared" si="684"/>
        <v>0.10649999999805004</v>
      </c>
      <c r="H29296" s="406"/>
      <c r="J29296" s="82">
        <v>11</v>
      </c>
      <c r="K29296" s="321">
        <v>4</v>
      </c>
    </row>
    <row r="29297" spans="1:11" x14ac:dyDescent="0.3">
      <c r="A29297" s="341">
        <v>44255.845138425924</v>
      </c>
      <c r="B29297" s="318">
        <v>42900.798999999999</v>
      </c>
      <c r="C29297" s="318">
        <f t="shared" si="683"/>
        <v>0.2180000000007567</v>
      </c>
      <c r="D29297" s="419">
        <f t="shared" si="684"/>
        <v>0.10900000000037835</v>
      </c>
      <c r="H29297" s="406"/>
      <c r="J29297" s="82">
        <v>12</v>
      </c>
      <c r="K29297" s="391">
        <v>1</v>
      </c>
    </row>
    <row r="29298" spans="1:11" x14ac:dyDescent="0.3">
      <c r="A29298" s="341">
        <v>44255.886805034723</v>
      </c>
      <c r="B29298" s="318">
        <v>42901.02</v>
      </c>
      <c r="C29298" s="318">
        <f t="shared" si="683"/>
        <v>0.2209999999977299</v>
      </c>
      <c r="D29298" s="419">
        <f t="shared" si="684"/>
        <v>0.11049999999886495</v>
      </c>
      <c r="H29298" s="406"/>
      <c r="J29298" s="82">
        <v>13</v>
      </c>
      <c r="K29298" s="319">
        <v>2</v>
      </c>
    </row>
    <row r="29299" spans="1:11" x14ac:dyDescent="0.3">
      <c r="A29299" s="341">
        <v>44255.928471643521</v>
      </c>
      <c r="B29299" s="318">
        <v>42901.243999999999</v>
      </c>
      <c r="C29299" s="318">
        <f t="shared" si="683"/>
        <v>0.22400000000197906</v>
      </c>
      <c r="D29299" s="419">
        <f t="shared" si="684"/>
        <v>0.11200000000098953</v>
      </c>
      <c r="H29299" s="406"/>
      <c r="J29299" s="82">
        <v>14</v>
      </c>
      <c r="K29299" s="320">
        <v>3</v>
      </c>
    </row>
    <row r="29300" spans="1:11" x14ac:dyDescent="0.3">
      <c r="A29300" s="341">
        <v>44255.970138252313</v>
      </c>
      <c r="B29300" s="318">
        <v>42901.466</v>
      </c>
      <c r="C29300" s="318">
        <f t="shared" si="683"/>
        <v>0.22200000000157161</v>
      </c>
      <c r="D29300" s="419">
        <f t="shared" si="684"/>
        <v>0.1110000000007858</v>
      </c>
      <c r="E29300" s="336">
        <f>SUM(C29286:C29300)*7.4805194805</f>
        <v>21.656103896023552</v>
      </c>
      <c r="F29300" s="324">
        <f>AVERAGE(D29286:D29300)</f>
        <v>0.11134615384603072</v>
      </c>
      <c r="G29300" s="324">
        <f>_xlfn.STDEV.S(D29286:D29300)</f>
        <v>3.009600024894297E-3</v>
      </c>
      <c r="H29300" s="404"/>
      <c r="I29300" s="344">
        <f>AVERAGE(D29146:D29300)</f>
        <v>0.11222881355930994</v>
      </c>
      <c r="J29300" s="82">
        <v>15</v>
      </c>
      <c r="K29300" s="321">
        <v>4</v>
      </c>
    </row>
    <row r="29301" spans="1:11" x14ac:dyDescent="0.3">
      <c r="A29301" s="341">
        <v>44256.011804861111</v>
      </c>
      <c r="B29301" s="318">
        <v>42901.682000000001</v>
      </c>
      <c r="C29301" s="318">
        <f t="shared" si="683"/>
        <v>0.21600000000034925</v>
      </c>
      <c r="D29301" s="419">
        <f t="shared" si="684"/>
        <v>0.10800000000017462</v>
      </c>
      <c r="H29301" s="406"/>
      <c r="J29301" s="82">
        <v>16</v>
      </c>
      <c r="K29301" s="391">
        <v>1</v>
      </c>
    </row>
    <row r="29302" spans="1:11" x14ac:dyDescent="0.3">
      <c r="A29302" s="341">
        <v>44256.05347146991</v>
      </c>
      <c r="B29302" s="318">
        <v>42901.898000000001</v>
      </c>
      <c r="C29302" s="318">
        <f t="shared" si="683"/>
        <v>0.21600000000034925</v>
      </c>
      <c r="D29302" s="419">
        <f t="shared" si="684"/>
        <v>0.10800000000017462</v>
      </c>
      <c r="H29302" s="406"/>
      <c r="J29302" s="82">
        <v>17</v>
      </c>
      <c r="K29302" s="319">
        <v>2</v>
      </c>
    </row>
    <row r="29303" spans="1:11" x14ac:dyDescent="0.3">
      <c r="A29303" s="341">
        <v>44256.095138078701</v>
      </c>
      <c r="B29303" s="318">
        <v>42902.127999999997</v>
      </c>
      <c r="C29303" s="318">
        <f t="shared" si="683"/>
        <v>0.22999999999592546</v>
      </c>
      <c r="D29303" s="419">
        <f t="shared" si="684"/>
        <v>0.11499999999796273</v>
      </c>
      <c r="H29303" s="406"/>
      <c r="J29303" s="82">
        <v>18</v>
      </c>
      <c r="K29303" s="320">
        <v>3</v>
      </c>
    </row>
    <row r="29304" spans="1:11" x14ac:dyDescent="0.3">
      <c r="A29304" s="341">
        <v>44256.1368046875</v>
      </c>
      <c r="B29304" s="318">
        <v>42902.358999999997</v>
      </c>
      <c r="C29304" s="318">
        <f t="shared" si="683"/>
        <v>0.23099999999976717</v>
      </c>
      <c r="D29304" s="419">
        <f t="shared" si="684"/>
        <v>0.11549999999988358</v>
      </c>
      <c r="H29304" s="406"/>
      <c r="J29304" s="82">
        <v>19</v>
      </c>
      <c r="K29304" s="321">
        <v>4</v>
      </c>
    </row>
    <row r="29305" spans="1:11" x14ac:dyDescent="0.3">
      <c r="A29305" s="341">
        <v>44256.178471296298</v>
      </c>
      <c r="B29305" s="318">
        <v>42902.587</v>
      </c>
      <c r="C29305" s="318">
        <f t="shared" si="683"/>
        <v>0.22800000000279397</v>
      </c>
      <c r="D29305" s="419">
        <f t="shared" si="684"/>
        <v>0.11400000000139698</v>
      </c>
      <c r="H29305" s="406"/>
      <c r="J29305" s="82">
        <v>20</v>
      </c>
      <c r="K29305" s="391">
        <v>1</v>
      </c>
    </row>
    <row r="29306" spans="1:11" x14ac:dyDescent="0.3">
      <c r="A29306" s="341">
        <v>44256.220137905089</v>
      </c>
      <c r="B29306" s="318">
        <v>42902.800999999999</v>
      </c>
      <c r="C29306" s="318">
        <f t="shared" si="683"/>
        <v>0.21399999999994179</v>
      </c>
      <c r="D29306" s="419">
        <f t="shared" si="684"/>
        <v>0.1069999999999709</v>
      </c>
      <c r="H29306" s="406"/>
      <c r="J29306" s="82">
        <v>21</v>
      </c>
      <c r="K29306" s="319">
        <v>2</v>
      </c>
    </row>
    <row r="29307" spans="1:11" x14ac:dyDescent="0.3">
      <c r="A29307" s="341">
        <v>44256.261804513888</v>
      </c>
      <c r="B29307" s="318">
        <v>42903.038</v>
      </c>
      <c r="C29307" s="318">
        <f t="shared" si="683"/>
        <v>0.23700000000098953</v>
      </c>
      <c r="D29307" s="419">
        <f t="shared" si="684"/>
        <v>0.11850000000049477</v>
      </c>
      <c r="H29307" s="406"/>
      <c r="J29307" s="82">
        <v>22</v>
      </c>
      <c r="K29307" s="320">
        <v>3</v>
      </c>
    </row>
    <row r="29308" spans="1:11" x14ac:dyDescent="0.3">
      <c r="A29308" s="341">
        <v>44256.303471122686</v>
      </c>
      <c r="B29308" s="318">
        <v>42903.271999999997</v>
      </c>
      <c r="C29308" s="318">
        <f t="shared" si="683"/>
        <v>0.23399999999674037</v>
      </c>
      <c r="D29308" s="419">
        <f t="shared" si="684"/>
        <v>0.11699999999837019</v>
      </c>
      <c r="H29308" s="406"/>
      <c r="J29308" s="82">
        <v>23</v>
      </c>
      <c r="K29308" s="321">
        <v>4</v>
      </c>
    </row>
    <row r="29309" spans="1:11" x14ac:dyDescent="0.3">
      <c r="A29309" s="341">
        <v>44256.345137731485</v>
      </c>
      <c r="B29309" s="318">
        <v>42903.504999999997</v>
      </c>
      <c r="C29309" s="318">
        <f t="shared" si="683"/>
        <v>0.23300000000017462</v>
      </c>
      <c r="D29309" s="419">
        <f t="shared" si="684"/>
        <v>0.11650000000008731</v>
      </c>
      <c r="H29309" s="406"/>
      <c r="J29309" s="82">
        <v>24</v>
      </c>
      <c r="K29309" s="391">
        <v>1</v>
      </c>
    </row>
    <row r="29310" spans="1:11" x14ac:dyDescent="0.3">
      <c r="A29310" s="341">
        <v>44256.386804340276</v>
      </c>
      <c r="B29310" s="318">
        <v>42903.718999999997</v>
      </c>
      <c r="C29310" s="318">
        <f t="shared" si="683"/>
        <v>0.21399999999994179</v>
      </c>
      <c r="D29310" s="419">
        <f t="shared" si="684"/>
        <v>0.1069999999999709</v>
      </c>
      <c r="H29310" s="406"/>
      <c r="J29310" s="82">
        <v>25</v>
      </c>
      <c r="K29310" s="319">
        <v>2</v>
      </c>
    </row>
    <row r="29311" spans="1:11" x14ac:dyDescent="0.3">
      <c r="A29311" s="341">
        <v>44256.428470949075</v>
      </c>
      <c r="B29311" s="318">
        <v>42903.951000000001</v>
      </c>
      <c r="C29311" s="318">
        <f t="shared" si="683"/>
        <v>0.23200000000360887</v>
      </c>
      <c r="D29311" s="419">
        <f t="shared" si="684"/>
        <v>0.11600000000180444</v>
      </c>
      <c r="H29311" s="406"/>
      <c r="J29311" s="82">
        <v>26</v>
      </c>
      <c r="K29311" s="320">
        <v>3</v>
      </c>
    </row>
    <row r="29312" spans="1:11" x14ac:dyDescent="0.3">
      <c r="A29312" s="341">
        <v>44256.470137557873</v>
      </c>
      <c r="B29312" s="355">
        <v>42904.190999999999</v>
      </c>
      <c r="C29312" s="355">
        <f t="shared" si="683"/>
        <v>0.23999999999796273</v>
      </c>
      <c r="D29312" s="419">
        <f t="shared" si="684"/>
        <v>0.11999999999898137</v>
      </c>
      <c r="H29312" s="406"/>
      <c r="J29312" s="82">
        <v>27</v>
      </c>
      <c r="K29312" s="321">
        <v>4</v>
      </c>
    </row>
    <row r="29313" spans="1:11" x14ac:dyDescent="0.3">
      <c r="A29313" s="341">
        <v>44256.511804166665</v>
      </c>
      <c r="B29313" s="355">
        <v>42904.421000000002</v>
      </c>
      <c r="C29313" s="355">
        <f t="shared" si="683"/>
        <v>0.23000000000320142</v>
      </c>
      <c r="D29313" s="419">
        <f t="shared" si="684"/>
        <v>0.11500000000160071</v>
      </c>
      <c r="H29313" s="406"/>
      <c r="J29313" s="82">
        <v>28</v>
      </c>
      <c r="K29313" s="391">
        <v>1</v>
      </c>
    </row>
    <row r="29314" spans="1:11" x14ac:dyDescent="0.3">
      <c r="A29314" s="341">
        <v>44256.553470775463</v>
      </c>
      <c r="B29314" s="318">
        <v>42904.642</v>
      </c>
      <c r="C29314" s="318">
        <f t="shared" si="683"/>
        <v>0.2209999999977299</v>
      </c>
      <c r="D29314" s="419">
        <f t="shared" si="684"/>
        <v>0.11049999999886495</v>
      </c>
      <c r="H29314" s="406"/>
      <c r="J29314" s="82">
        <v>29</v>
      </c>
      <c r="K29314" s="319">
        <v>2</v>
      </c>
    </row>
    <row r="29315" spans="1:11" x14ac:dyDescent="0.3">
      <c r="A29315" s="341">
        <v>44256.595137384262</v>
      </c>
      <c r="B29315" s="318">
        <v>42904.866000000002</v>
      </c>
      <c r="C29315" s="318">
        <f t="shared" si="683"/>
        <v>0.22400000000197906</v>
      </c>
      <c r="D29315" s="419">
        <f t="shared" si="684"/>
        <v>0.11200000000098953</v>
      </c>
      <c r="H29315" s="406"/>
      <c r="J29315" s="82">
        <v>30</v>
      </c>
      <c r="K29315" s="320">
        <v>3</v>
      </c>
    </row>
    <row r="29316" spans="1:11" x14ac:dyDescent="0.3">
      <c r="A29316" s="341">
        <v>44256.636803993053</v>
      </c>
      <c r="B29316" s="318">
        <v>42905.1</v>
      </c>
      <c r="C29316" s="318">
        <f t="shared" si="683"/>
        <v>0.23399999999674037</v>
      </c>
      <c r="D29316" s="419">
        <f t="shared" si="684"/>
        <v>0.11699999999837019</v>
      </c>
      <c r="H29316" s="406"/>
      <c r="J29316" s="82">
        <v>31</v>
      </c>
      <c r="K29316" s="321">
        <v>4</v>
      </c>
    </row>
    <row r="29317" spans="1:11" x14ac:dyDescent="0.3">
      <c r="A29317" s="341">
        <v>44256.678470601852</v>
      </c>
      <c r="B29317" s="318">
        <v>42905.328000000001</v>
      </c>
      <c r="C29317" s="318">
        <f t="shared" si="683"/>
        <v>0.22800000000279397</v>
      </c>
      <c r="D29317" s="419">
        <f t="shared" si="684"/>
        <v>0.11400000000139698</v>
      </c>
      <c r="H29317" s="406"/>
      <c r="J29317" s="82">
        <v>32</v>
      </c>
      <c r="K29317" s="391">
        <v>1</v>
      </c>
    </row>
    <row r="29318" spans="1:11" x14ac:dyDescent="0.3">
      <c r="A29318" s="341">
        <v>44256.72013721065</v>
      </c>
      <c r="B29318" s="318">
        <v>42905.54</v>
      </c>
      <c r="C29318" s="318">
        <f t="shared" si="683"/>
        <v>0.21199999999953434</v>
      </c>
      <c r="D29318" s="419">
        <f t="shared" si="684"/>
        <v>0.10599999999976717</v>
      </c>
      <c r="H29318" s="406"/>
      <c r="J29318" s="82">
        <v>33</v>
      </c>
      <c r="K29318" s="319">
        <v>2</v>
      </c>
    </row>
    <row r="29319" spans="1:11" x14ac:dyDescent="0.3">
      <c r="A29319" s="341">
        <v>44256.761803819441</v>
      </c>
      <c r="B29319" s="318">
        <v>42905.760000000002</v>
      </c>
      <c r="C29319" s="318">
        <f t="shared" si="683"/>
        <v>0.22000000000116415</v>
      </c>
      <c r="D29319" s="419">
        <f t="shared" si="684"/>
        <v>0.11000000000058208</v>
      </c>
      <c r="H29319" s="406"/>
      <c r="J29319" s="82">
        <v>34</v>
      </c>
      <c r="K29319" s="320">
        <v>3</v>
      </c>
    </row>
    <row r="29320" spans="1:11" x14ac:dyDescent="0.3">
      <c r="A29320" s="341">
        <v>44256.80347042824</v>
      </c>
      <c r="B29320" s="318">
        <v>42905.99</v>
      </c>
      <c r="C29320" s="318">
        <f t="shared" si="683"/>
        <v>0.22999999999592546</v>
      </c>
      <c r="D29320" s="419">
        <f t="shared" si="684"/>
        <v>0.11499999999796273</v>
      </c>
      <c r="H29320" s="406"/>
      <c r="J29320" s="82">
        <v>35</v>
      </c>
      <c r="K29320" s="321">
        <v>4</v>
      </c>
    </row>
    <row r="29321" spans="1:11" x14ac:dyDescent="0.3">
      <c r="A29321" s="341">
        <v>44256.845137037039</v>
      </c>
      <c r="B29321" s="318">
        <v>42906.213000000003</v>
      </c>
      <c r="C29321" s="318">
        <f t="shared" si="683"/>
        <v>0.22300000000541331</v>
      </c>
      <c r="D29321" s="419">
        <f t="shared" si="684"/>
        <v>0.11150000000270666</v>
      </c>
      <c r="H29321" s="406"/>
      <c r="J29321" s="82">
        <v>36</v>
      </c>
      <c r="K29321" s="391">
        <v>1</v>
      </c>
    </row>
    <row r="29322" spans="1:11" x14ac:dyDescent="0.3">
      <c r="A29322" s="341">
        <v>44256.88680364583</v>
      </c>
      <c r="B29322" s="318">
        <v>42906.421999999999</v>
      </c>
      <c r="C29322" s="318">
        <f t="shared" si="683"/>
        <v>0.20899999999528518</v>
      </c>
      <c r="D29322" s="419">
        <f t="shared" si="684"/>
        <v>0.10449999999764259</v>
      </c>
      <c r="H29322" s="406"/>
      <c r="J29322" s="82">
        <v>37</v>
      </c>
      <c r="K29322" s="319">
        <v>2</v>
      </c>
    </row>
    <row r="29323" spans="1:11" x14ac:dyDescent="0.3">
      <c r="A29323" s="341">
        <v>44256.928470254628</v>
      </c>
      <c r="B29323" s="318">
        <v>42906.641000000003</v>
      </c>
      <c r="C29323" s="318">
        <f t="shared" si="683"/>
        <v>0.21900000000459841</v>
      </c>
      <c r="D29323" s="419">
        <f t="shared" si="684"/>
        <v>0.1095000000022992</v>
      </c>
      <c r="H29323" s="406"/>
      <c r="J29323" s="82">
        <v>38</v>
      </c>
      <c r="K29323" s="320">
        <v>3</v>
      </c>
    </row>
    <row r="29324" spans="1:11" x14ac:dyDescent="0.3">
      <c r="A29324" s="341">
        <v>44256.970136863427</v>
      </c>
      <c r="B29324" s="318">
        <v>42906.860999999997</v>
      </c>
      <c r="C29324" s="318">
        <f t="shared" si="683"/>
        <v>0.2199999999938882</v>
      </c>
      <c r="D29324" s="419">
        <f t="shared" si="684"/>
        <v>0.1099999999969441</v>
      </c>
      <c r="E29324" s="336">
        <f>SUM(C29301:C29324)*7.4805194805</f>
        <v>40.357402597273548</v>
      </c>
      <c r="F29324" s="324">
        <f>AVERAGE(D29301:D29324)</f>
        <v>0.11239583333326664</v>
      </c>
      <c r="G29324" s="324">
        <f>_xlfn.STDEV.S(D29301:D29324)</f>
        <v>4.3086847753059142E-3</v>
      </c>
      <c r="H29324" s="406"/>
      <c r="J29324" s="82">
        <v>39</v>
      </c>
      <c r="K29324" s="321">
        <v>4</v>
      </c>
    </row>
    <row r="29325" spans="1:11" x14ac:dyDescent="0.3">
      <c r="A29325" s="341">
        <v>44257.011803472225</v>
      </c>
      <c r="B29325" s="318">
        <v>42907.089</v>
      </c>
      <c r="C29325" s="318">
        <f t="shared" si="683"/>
        <v>0.22800000000279397</v>
      </c>
      <c r="D29325" s="419">
        <f t="shared" si="684"/>
        <v>0.11400000000139698</v>
      </c>
      <c r="H29325" s="406"/>
      <c r="J29325" s="82">
        <v>40</v>
      </c>
      <c r="K29325" s="391">
        <v>1</v>
      </c>
    </row>
    <row r="29326" spans="1:11" x14ac:dyDescent="0.3">
      <c r="A29326" s="341">
        <v>44257.053470081017</v>
      </c>
      <c r="B29326" s="318">
        <v>42907.31</v>
      </c>
      <c r="C29326" s="318">
        <f t="shared" si="683"/>
        <v>0.2209999999977299</v>
      </c>
      <c r="D29326" s="419">
        <f t="shared" si="684"/>
        <v>0.11049999999886495</v>
      </c>
      <c r="H29326" s="406"/>
      <c r="J29326" s="82">
        <v>41</v>
      </c>
      <c r="K29326" s="319">
        <v>2</v>
      </c>
    </row>
    <row r="29327" spans="1:11" x14ac:dyDescent="0.3">
      <c r="A29327" s="341">
        <v>44257.095136689815</v>
      </c>
      <c r="B29327" s="318">
        <v>42907.536999999997</v>
      </c>
      <c r="C29327" s="318">
        <f t="shared" si="683"/>
        <v>0.22699999999895226</v>
      </c>
      <c r="D29327" s="419">
        <f t="shared" si="684"/>
        <v>0.11349999999947613</v>
      </c>
      <c r="H29327" s="406"/>
      <c r="J29327" s="82">
        <v>42</v>
      </c>
      <c r="K29327" s="320">
        <v>3</v>
      </c>
    </row>
    <row r="29328" spans="1:11" x14ac:dyDescent="0.3">
      <c r="A29328" s="341">
        <v>44257.136803298614</v>
      </c>
      <c r="B29328" s="318">
        <v>42907.758000000002</v>
      </c>
      <c r="C29328" s="318">
        <f t="shared" si="683"/>
        <v>0.22100000000500586</v>
      </c>
      <c r="D29328" s="419">
        <f t="shared" si="684"/>
        <v>0.11050000000250293</v>
      </c>
      <c r="H29328" s="406"/>
      <c r="J29328" s="82">
        <v>43</v>
      </c>
      <c r="K29328" s="321">
        <v>4</v>
      </c>
    </row>
    <row r="29329" spans="1:11" x14ac:dyDescent="0.3">
      <c r="A29329" s="341">
        <v>44257.178469907405</v>
      </c>
      <c r="B29329" s="318">
        <v>42907.982000000004</v>
      </c>
      <c r="C29329" s="318">
        <f t="shared" si="683"/>
        <v>0.22400000000197906</v>
      </c>
      <c r="D29329" s="419">
        <f t="shared" si="684"/>
        <v>0.11200000000098953</v>
      </c>
      <c r="H29329" s="406"/>
      <c r="J29329" s="82">
        <v>44</v>
      </c>
      <c r="K29329" s="391">
        <v>1</v>
      </c>
    </row>
    <row r="29330" spans="1:11" x14ac:dyDescent="0.3">
      <c r="A29330" s="341">
        <v>44257.220136516204</v>
      </c>
      <c r="B29330" s="318">
        <v>42908.211000000003</v>
      </c>
      <c r="C29330" s="318">
        <f t="shared" si="683"/>
        <v>0.22899999999935972</v>
      </c>
      <c r="D29330" s="419">
        <f t="shared" si="684"/>
        <v>0.11449999999967986</v>
      </c>
      <c r="H29330" s="406"/>
      <c r="J29330" s="82">
        <v>45</v>
      </c>
      <c r="K29330" s="319">
        <v>2</v>
      </c>
    </row>
    <row r="29331" spans="1:11" x14ac:dyDescent="0.3">
      <c r="A29331" s="341">
        <v>44257.261803125002</v>
      </c>
      <c r="B29331" s="318">
        <v>42908.442000000003</v>
      </c>
      <c r="C29331" s="318">
        <f t="shared" si="683"/>
        <v>0.23099999999976717</v>
      </c>
      <c r="D29331" s="419">
        <f t="shared" si="684"/>
        <v>0.11549999999988358</v>
      </c>
      <c r="H29331" s="406"/>
      <c r="J29331" s="82">
        <v>46</v>
      </c>
      <c r="K29331" s="320">
        <v>3</v>
      </c>
    </row>
    <row r="29332" spans="1:11" x14ac:dyDescent="0.3">
      <c r="A29332" s="341">
        <v>44257.303469733793</v>
      </c>
      <c r="B29332" s="318">
        <v>42908.67</v>
      </c>
      <c r="C29332" s="318">
        <f t="shared" si="683"/>
        <v>0.22799999999551801</v>
      </c>
      <c r="D29332" s="419">
        <f t="shared" si="684"/>
        <v>0.11399999999775901</v>
      </c>
      <c r="H29332" s="406"/>
      <c r="J29332" s="82">
        <v>47</v>
      </c>
      <c r="K29332" s="321">
        <v>4</v>
      </c>
    </row>
    <row r="29333" spans="1:11" x14ac:dyDescent="0.3">
      <c r="A29333" s="341">
        <v>44257.345136342592</v>
      </c>
      <c r="B29333" s="318">
        <v>42908.898999999998</v>
      </c>
      <c r="C29333" s="318">
        <f t="shared" si="683"/>
        <v>0.22899999999935972</v>
      </c>
      <c r="D29333" s="419">
        <f t="shared" si="684"/>
        <v>0.11449999999967986</v>
      </c>
      <c r="H29333" s="406"/>
      <c r="J29333" s="82">
        <v>48</v>
      </c>
      <c r="K29333" s="391">
        <v>1</v>
      </c>
    </row>
    <row r="29334" spans="1:11" x14ac:dyDescent="0.3">
      <c r="A29334" s="341">
        <v>44257.386802951391</v>
      </c>
      <c r="B29334" s="318">
        <v>42909.13</v>
      </c>
      <c r="C29334" s="318">
        <f t="shared" si="683"/>
        <v>0.23099999999976717</v>
      </c>
      <c r="D29334" s="419">
        <f t="shared" si="684"/>
        <v>0.11549999999988358</v>
      </c>
      <c r="H29334" s="406"/>
      <c r="J29334" s="82">
        <v>49</v>
      </c>
      <c r="K29334" s="319">
        <v>2</v>
      </c>
    </row>
    <row r="29335" spans="1:11" x14ac:dyDescent="0.3">
      <c r="A29335" s="341">
        <v>44257.428469560182</v>
      </c>
      <c r="B29335" s="318">
        <v>42909.36</v>
      </c>
      <c r="C29335" s="318">
        <f t="shared" si="683"/>
        <v>0.23000000000320142</v>
      </c>
      <c r="D29335" s="419">
        <f t="shared" si="684"/>
        <v>0.11500000000160071</v>
      </c>
      <c r="H29335" s="406"/>
      <c r="J29335" s="82">
        <v>50</v>
      </c>
      <c r="K29335" s="320">
        <v>3</v>
      </c>
    </row>
    <row r="29336" spans="1:11" x14ac:dyDescent="0.3">
      <c r="A29336" s="341">
        <v>44257.47013616898</v>
      </c>
      <c r="B29336" s="318">
        <v>42909.582000000002</v>
      </c>
      <c r="C29336" s="318">
        <f t="shared" si="683"/>
        <v>0.22200000000157161</v>
      </c>
      <c r="D29336" s="419">
        <f t="shared" si="684"/>
        <v>0.1110000000007858</v>
      </c>
      <c r="H29336" s="406"/>
      <c r="J29336" s="82">
        <v>51</v>
      </c>
      <c r="K29336" s="321">
        <v>4</v>
      </c>
    </row>
    <row r="29337" spans="1:11" x14ac:dyDescent="0.3">
      <c r="A29337" s="341">
        <v>44257.511802777779</v>
      </c>
      <c r="B29337" s="318">
        <v>42909.800999999999</v>
      </c>
      <c r="C29337" s="318">
        <f t="shared" si="683"/>
        <v>0.21899999999732245</v>
      </c>
      <c r="D29337" s="419">
        <f t="shared" si="684"/>
        <v>0.10949999999866122</v>
      </c>
      <c r="H29337" s="406"/>
      <c r="J29337" s="82">
        <v>52</v>
      </c>
      <c r="K29337" s="391">
        <v>1</v>
      </c>
    </row>
    <row r="29338" spans="1:11" x14ac:dyDescent="0.3">
      <c r="A29338" s="341">
        <v>44257.553469386577</v>
      </c>
      <c r="B29338" s="318">
        <v>42910.027000000002</v>
      </c>
      <c r="C29338" s="318">
        <f t="shared" si="683"/>
        <v>0.22600000000238651</v>
      </c>
      <c r="D29338" s="419">
        <f t="shared" si="684"/>
        <v>0.11300000000119326</v>
      </c>
      <c r="H29338" s="406"/>
      <c r="J29338" s="82">
        <v>53</v>
      </c>
      <c r="K29338" s="319">
        <v>2</v>
      </c>
    </row>
    <row r="29339" spans="1:11" x14ac:dyDescent="0.3">
      <c r="A29339" s="341">
        <v>44257.595135995369</v>
      </c>
      <c r="B29339" s="318">
        <v>42910.260999999999</v>
      </c>
      <c r="C29339" s="318">
        <f t="shared" si="683"/>
        <v>0.23399999999674037</v>
      </c>
      <c r="D29339" s="419">
        <f t="shared" si="684"/>
        <v>0.11699999999837019</v>
      </c>
      <c r="H29339" s="406"/>
      <c r="J29339" s="82">
        <v>54</v>
      </c>
      <c r="K29339" s="320">
        <v>3</v>
      </c>
    </row>
    <row r="29340" spans="1:11" x14ac:dyDescent="0.3">
      <c r="A29340" s="341">
        <v>44257.636802604167</v>
      </c>
      <c r="B29340" s="318">
        <v>42910.483</v>
      </c>
      <c r="C29340" s="318">
        <f t="shared" si="683"/>
        <v>0.22200000000157161</v>
      </c>
      <c r="D29340" s="419">
        <f t="shared" si="684"/>
        <v>0.1110000000007858</v>
      </c>
      <c r="H29340" s="406"/>
      <c r="J29340" s="82">
        <v>55</v>
      </c>
      <c r="K29340" s="321">
        <v>4</v>
      </c>
    </row>
    <row r="29341" spans="1:11" x14ac:dyDescent="0.3">
      <c r="A29341" s="341">
        <v>44257.678469212966</v>
      </c>
      <c r="B29341" s="318">
        <v>42910.701999999997</v>
      </c>
      <c r="C29341" s="318">
        <f t="shared" si="683"/>
        <v>0.21899999999732245</v>
      </c>
      <c r="D29341" s="419">
        <f t="shared" si="684"/>
        <v>0.10949999999866122</v>
      </c>
      <c r="H29341" s="406"/>
      <c r="J29341" s="82">
        <v>56</v>
      </c>
      <c r="K29341" s="391">
        <v>1</v>
      </c>
    </row>
    <row r="29342" spans="1:11" x14ac:dyDescent="0.3">
      <c r="A29342" s="341">
        <v>44257.720135821757</v>
      </c>
      <c r="B29342" s="318">
        <v>42910.925000000003</v>
      </c>
      <c r="C29342" s="318">
        <f t="shared" si="683"/>
        <v>0.22300000000541331</v>
      </c>
      <c r="D29342" s="419">
        <f t="shared" si="684"/>
        <v>0.11150000000270666</v>
      </c>
      <c r="H29342" s="406"/>
      <c r="J29342" s="82">
        <v>57</v>
      </c>
      <c r="K29342" s="319">
        <v>2</v>
      </c>
    </row>
    <row r="29343" spans="1:11" x14ac:dyDescent="0.3">
      <c r="A29343" s="341">
        <v>44257.761802430556</v>
      </c>
      <c r="B29343" s="318">
        <v>42911.150999999998</v>
      </c>
      <c r="C29343" s="318">
        <f t="shared" si="683"/>
        <v>0.22599999999511056</v>
      </c>
      <c r="D29343" s="419">
        <f t="shared" si="684"/>
        <v>0.11299999999755528</v>
      </c>
      <c r="H29343" s="406"/>
      <c r="J29343" s="82">
        <v>58</v>
      </c>
      <c r="K29343" s="320">
        <v>3</v>
      </c>
    </row>
    <row r="29344" spans="1:11" x14ac:dyDescent="0.3">
      <c r="A29344" s="341">
        <v>44257.803469039354</v>
      </c>
      <c r="B29344" s="318">
        <v>42911.370999999999</v>
      </c>
      <c r="C29344" s="318">
        <f t="shared" si="683"/>
        <v>0.22000000000116415</v>
      </c>
      <c r="D29344" s="419">
        <f t="shared" si="684"/>
        <v>0.11000000000058208</v>
      </c>
      <c r="H29344" s="406"/>
      <c r="J29344" s="82">
        <v>59</v>
      </c>
      <c r="K29344" s="321">
        <v>4</v>
      </c>
    </row>
    <row r="29345" spans="1:11" x14ac:dyDescent="0.3">
      <c r="A29345" s="341">
        <v>44257.845135648146</v>
      </c>
      <c r="B29345" s="318">
        <v>42911.59</v>
      </c>
      <c r="C29345" s="318">
        <f t="shared" si="683"/>
        <v>0.21899999999732245</v>
      </c>
      <c r="D29345" s="419">
        <f t="shared" si="684"/>
        <v>0.10949999999866122</v>
      </c>
      <c r="H29345" s="406"/>
      <c r="J29345" s="82">
        <v>60</v>
      </c>
      <c r="K29345" s="391">
        <v>1</v>
      </c>
    </row>
    <row r="29346" spans="1:11" x14ac:dyDescent="0.3">
      <c r="A29346" s="341">
        <v>44257.886802256944</v>
      </c>
      <c r="B29346" s="318">
        <v>42911.802000000003</v>
      </c>
      <c r="C29346" s="318">
        <f t="shared" si="683"/>
        <v>0.2120000000068103</v>
      </c>
      <c r="D29346" s="419">
        <f t="shared" si="684"/>
        <v>0.10600000000340515</v>
      </c>
      <c r="H29346" s="406"/>
      <c r="J29346" s="82">
        <v>61</v>
      </c>
      <c r="K29346" s="319">
        <v>2</v>
      </c>
    </row>
    <row r="29347" spans="1:11" x14ac:dyDescent="0.3">
      <c r="A29347" s="341">
        <v>44257.928468865743</v>
      </c>
      <c r="B29347" s="318">
        <v>42912.027999999998</v>
      </c>
      <c r="C29347" s="318">
        <f t="shared" si="683"/>
        <v>0.22599999999511056</v>
      </c>
      <c r="D29347" s="419">
        <f t="shared" si="684"/>
        <v>0.11299999999755528</v>
      </c>
      <c r="H29347" s="406"/>
      <c r="J29347" s="82">
        <v>62</v>
      </c>
      <c r="K29347" s="320">
        <v>3</v>
      </c>
    </row>
    <row r="29348" spans="1:11" x14ac:dyDescent="0.3">
      <c r="A29348" s="341">
        <v>44257.970135474534</v>
      </c>
      <c r="B29348" s="318">
        <v>42912.252</v>
      </c>
      <c r="C29348" s="318">
        <f t="shared" si="683"/>
        <v>0.22400000000197906</v>
      </c>
      <c r="D29348" s="419">
        <f t="shared" si="684"/>
        <v>0.11200000000098953</v>
      </c>
      <c r="E29348" s="336">
        <f>SUM(C29325:C29348)*7.4805194805</f>
        <v>40.327480519399884</v>
      </c>
      <c r="F29348" s="324">
        <f>AVERAGE(D29325:D29348)</f>
        <v>0.11231250000006791</v>
      </c>
      <c r="G29348" s="324">
        <f>_xlfn.STDEV.S(D29325:D29348)</f>
        <v>2.5315938435667299E-3</v>
      </c>
      <c r="H29348" s="406"/>
      <c r="J29348" s="82">
        <v>63</v>
      </c>
      <c r="K29348" s="321">
        <v>4</v>
      </c>
    </row>
    <row r="29349" spans="1:11" x14ac:dyDescent="0.3">
      <c r="A29349" s="341">
        <v>44258.011802083332</v>
      </c>
      <c r="B29349" s="318">
        <v>42912.478000000003</v>
      </c>
      <c r="C29349" s="318">
        <f t="shared" si="683"/>
        <v>0.22600000000238651</v>
      </c>
      <c r="D29349" s="419">
        <f t="shared" si="684"/>
        <v>0.11300000000119326</v>
      </c>
      <c r="H29349" s="406"/>
      <c r="J29349" s="82">
        <v>64</v>
      </c>
      <c r="K29349" s="391">
        <v>1</v>
      </c>
    </row>
    <row r="29350" spans="1:11" x14ac:dyDescent="0.3">
      <c r="A29350" s="341">
        <v>44258.053468692131</v>
      </c>
      <c r="B29350" s="318">
        <v>42912.684999999998</v>
      </c>
      <c r="C29350" s="318">
        <f t="shared" si="683"/>
        <v>0.20699999999487773</v>
      </c>
      <c r="D29350" s="419">
        <f t="shared" si="684"/>
        <v>0.10349999999743886</v>
      </c>
      <c r="H29350" s="406"/>
      <c r="J29350" s="82">
        <v>65</v>
      </c>
      <c r="K29350" s="319">
        <v>2</v>
      </c>
    </row>
    <row r="29351" spans="1:11" x14ac:dyDescent="0.3">
      <c r="A29351" s="341">
        <v>44258.09513530093</v>
      </c>
      <c r="B29351" s="318">
        <v>42912.908000000003</v>
      </c>
      <c r="C29351" s="318">
        <f t="shared" si="683"/>
        <v>0.22300000000541331</v>
      </c>
      <c r="D29351" s="419">
        <f t="shared" si="684"/>
        <v>0.11150000000270666</v>
      </c>
      <c r="H29351" s="406"/>
      <c r="J29351" s="82">
        <v>66</v>
      </c>
      <c r="K29351" s="320">
        <v>3</v>
      </c>
    </row>
    <row r="29352" spans="1:11" x14ac:dyDescent="0.3">
      <c r="A29352" s="341">
        <v>44258.136801909721</v>
      </c>
      <c r="B29352" s="318">
        <v>42913.142</v>
      </c>
      <c r="C29352" s="318">
        <f t="shared" si="683"/>
        <v>0.23399999999674037</v>
      </c>
      <c r="D29352" s="419">
        <f t="shared" si="684"/>
        <v>0.11699999999837019</v>
      </c>
      <c r="H29352" s="406"/>
      <c r="J29352" s="82">
        <v>67</v>
      </c>
      <c r="K29352" s="321">
        <v>4</v>
      </c>
    </row>
    <row r="29353" spans="1:11" x14ac:dyDescent="0.3">
      <c r="A29353" s="341">
        <v>44258.178468518519</v>
      </c>
      <c r="B29353" s="318">
        <v>42913.375999999997</v>
      </c>
      <c r="C29353" s="318">
        <f t="shared" si="683"/>
        <v>0.23399999999674037</v>
      </c>
      <c r="D29353" s="419">
        <f t="shared" ref="D29353:D29416" si="685">C29353/2</f>
        <v>0.11699999999837019</v>
      </c>
      <c r="H29353" s="406"/>
      <c r="J29353" s="82">
        <v>68</v>
      </c>
      <c r="K29353" s="391">
        <v>1</v>
      </c>
    </row>
    <row r="29354" spans="1:11" x14ac:dyDescent="0.3">
      <c r="A29354" s="341">
        <v>44258.220135127318</v>
      </c>
      <c r="B29354" s="318">
        <v>42913.595000000001</v>
      </c>
      <c r="C29354" s="318">
        <f t="shared" si="683"/>
        <v>0.21900000000459841</v>
      </c>
      <c r="D29354" s="419">
        <f t="shared" si="685"/>
        <v>0.1095000000022992</v>
      </c>
      <c r="H29354" s="406"/>
      <c r="J29354" s="82">
        <v>69</v>
      </c>
      <c r="K29354" s="319">
        <v>2</v>
      </c>
    </row>
    <row r="29355" spans="1:11" x14ac:dyDescent="0.3">
      <c r="A29355" s="341">
        <v>44258.261801736109</v>
      </c>
      <c r="B29355" s="318">
        <v>42913.821000000004</v>
      </c>
      <c r="C29355" s="318">
        <f t="shared" si="683"/>
        <v>0.22600000000238651</v>
      </c>
      <c r="D29355" s="419">
        <f t="shared" si="685"/>
        <v>0.11300000000119326</v>
      </c>
      <c r="H29355" s="406"/>
      <c r="J29355" s="82">
        <v>70</v>
      </c>
      <c r="K29355" s="320">
        <v>3</v>
      </c>
    </row>
    <row r="29356" spans="1:11" x14ac:dyDescent="0.3">
      <c r="A29356" s="341">
        <v>44258.303468344908</v>
      </c>
      <c r="B29356" s="318">
        <v>42914.057999999997</v>
      </c>
      <c r="C29356" s="318">
        <f t="shared" si="683"/>
        <v>0.23699999999371357</v>
      </c>
      <c r="D29356" s="419">
        <f t="shared" si="685"/>
        <v>0.11849999999685679</v>
      </c>
      <c r="H29356" s="406"/>
      <c r="J29356" s="82">
        <v>71</v>
      </c>
      <c r="K29356" s="321">
        <v>4</v>
      </c>
    </row>
    <row r="29357" spans="1:11" x14ac:dyDescent="0.3">
      <c r="A29357" s="341">
        <v>44258.345134953706</v>
      </c>
      <c r="B29357" s="318">
        <v>42914.290999999997</v>
      </c>
      <c r="C29357" s="318">
        <f t="shared" si="683"/>
        <v>0.23300000000017462</v>
      </c>
      <c r="D29357" s="419">
        <f t="shared" si="685"/>
        <v>0.11650000000008731</v>
      </c>
      <c r="H29357" s="406"/>
      <c r="J29357" s="82">
        <v>72</v>
      </c>
      <c r="K29357" s="391">
        <v>1</v>
      </c>
    </row>
    <row r="29358" spans="1:11" x14ac:dyDescent="0.3">
      <c r="A29358" s="341">
        <v>44258.386801562498</v>
      </c>
      <c r="B29358" s="318">
        <v>42914.510999999999</v>
      </c>
      <c r="C29358" s="318">
        <f t="shared" si="683"/>
        <v>0.22000000000116415</v>
      </c>
      <c r="D29358" s="419">
        <f t="shared" si="685"/>
        <v>0.11000000000058208</v>
      </c>
      <c r="H29358" s="406"/>
      <c r="J29358" s="82">
        <v>73</v>
      </c>
      <c r="K29358" s="319">
        <v>2</v>
      </c>
    </row>
    <row r="29359" spans="1:11" x14ac:dyDescent="0.3">
      <c r="A29359" s="341">
        <v>44258.428468171296</v>
      </c>
      <c r="B29359" s="318">
        <v>42914.731</v>
      </c>
      <c r="C29359" s="318">
        <f t="shared" si="683"/>
        <v>0.22000000000116415</v>
      </c>
      <c r="D29359" s="419">
        <f t="shared" si="685"/>
        <v>0.11000000000058208</v>
      </c>
      <c r="H29359" s="406"/>
      <c r="J29359" s="82">
        <v>74</v>
      </c>
      <c r="K29359" s="320">
        <v>3</v>
      </c>
    </row>
    <row r="29360" spans="1:11" x14ac:dyDescent="0.3">
      <c r="A29360" s="341">
        <v>44258.470134780095</v>
      </c>
      <c r="B29360" s="318">
        <v>42914.966</v>
      </c>
      <c r="C29360" s="318">
        <f t="shared" si="683"/>
        <v>0.23500000000058208</v>
      </c>
      <c r="D29360" s="419">
        <f t="shared" si="685"/>
        <v>0.11750000000029104</v>
      </c>
      <c r="H29360" s="406"/>
      <c r="J29360" s="82">
        <v>75</v>
      </c>
      <c r="K29360" s="321">
        <v>4</v>
      </c>
    </row>
    <row r="29361" spans="1:11" x14ac:dyDescent="0.3">
      <c r="A29361" s="341">
        <v>44258.511801388886</v>
      </c>
      <c r="B29361" s="318">
        <v>42915.201000000001</v>
      </c>
      <c r="C29361" s="318">
        <f t="shared" si="683"/>
        <v>0.23500000000058208</v>
      </c>
      <c r="D29361" s="419">
        <f t="shared" si="685"/>
        <v>0.11750000000029104</v>
      </c>
      <c r="H29361" s="406"/>
      <c r="J29361" s="82">
        <v>76</v>
      </c>
      <c r="K29361" s="391">
        <v>1</v>
      </c>
    </row>
    <row r="29362" spans="1:11" x14ac:dyDescent="0.3">
      <c r="A29362" s="341">
        <v>44258.553467997684</v>
      </c>
      <c r="B29362" s="318">
        <v>42915.419000000002</v>
      </c>
      <c r="C29362" s="318">
        <f t="shared" si="683"/>
        <v>0.2180000000007567</v>
      </c>
      <c r="D29362" s="419">
        <f t="shared" si="685"/>
        <v>0.10900000000037835</v>
      </c>
      <c r="H29362" s="406"/>
      <c r="J29362" s="82">
        <v>77</v>
      </c>
      <c r="K29362" s="319">
        <v>2</v>
      </c>
    </row>
    <row r="29363" spans="1:11" x14ac:dyDescent="0.3">
      <c r="A29363" s="341">
        <v>44258.595134606483</v>
      </c>
      <c r="B29363" s="318">
        <v>42915.64</v>
      </c>
      <c r="C29363" s="318">
        <f t="shared" si="683"/>
        <v>0.2209999999977299</v>
      </c>
      <c r="D29363" s="419">
        <f t="shared" si="685"/>
        <v>0.11049999999886495</v>
      </c>
      <c r="H29363" s="406"/>
      <c r="J29363" s="82">
        <v>78</v>
      </c>
      <c r="K29363" s="320">
        <v>3</v>
      </c>
    </row>
    <row r="29364" spans="1:11" x14ac:dyDescent="0.3">
      <c r="A29364" s="341">
        <v>44258.636801215274</v>
      </c>
      <c r="B29364" s="318">
        <v>42915.862999999998</v>
      </c>
      <c r="C29364" s="318">
        <f t="shared" si="683"/>
        <v>0.22299999999813735</v>
      </c>
      <c r="D29364" s="419">
        <f t="shared" si="685"/>
        <v>0.11149999999906868</v>
      </c>
      <c r="H29364" s="406"/>
      <c r="J29364" s="82">
        <v>79</v>
      </c>
      <c r="K29364" s="321">
        <v>4</v>
      </c>
    </row>
    <row r="29365" spans="1:11" x14ac:dyDescent="0.3">
      <c r="A29365" s="341">
        <v>44258.678467824073</v>
      </c>
      <c r="B29365" s="318">
        <v>42916.097999999998</v>
      </c>
      <c r="C29365" s="318">
        <f t="shared" si="683"/>
        <v>0.23500000000058208</v>
      </c>
      <c r="D29365" s="419">
        <f t="shared" si="685"/>
        <v>0.11750000000029104</v>
      </c>
      <c r="H29365" s="406"/>
      <c r="J29365" s="82">
        <v>80</v>
      </c>
      <c r="K29365" s="391">
        <v>1</v>
      </c>
    </row>
    <row r="29366" spans="1:11" x14ac:dyDescent="0.3">
      <c r="A29366" s="341">
        <v>44258.720134432871</v>
      </c>
      <c r="B29366" s="318">
        <v>42916.313000000002</v>
      </c>
      <c r="C29366" s="318">
        <f t="shared" si="683"/>
        <v>0.2150000000037835</v>
      </c>
      <c r="D29366" s="419">
        <f t="shared" si="685"/>
        <v>0.10750000000189175</v>
      </c>
      <c r="H29366" s="406"/>
      <c r="J29366" s="82">
        <v>81</v>
      </c>
      <c r="K29366" s="319">
        <v>2</v>
      </c>
    </row>
    <row r="29367" spans="1:11" x14ac:dyDescent="0.3">
      <c r="A29367" s="341">
        <v>44258.76180104167</v>
      </c>
      <c r="B29367" s="318">
        <v>42916.538999999997</v>
      </c>
      <c r="C29367" s="318">
        <f t="shared" si="683"/>
        <v>0.22599999999511056</v>
      </c>
      <c r="D29367" s="419">
        <f t="shared" si="685"/>
        <v>0.11299999999755528</v>
      </c>
      <c r="H29367" s="406"/>
      <c r="J29367" s="82">
        <v>82</v>
      </c>
      <c r="K29367" s="320">
        <v>3</v>
      </c>
    </row>
    <row r="29368" spans="1:11" x14ac:dyDescent="0.3">
      <c r="A29368" s="341">
        <v>44258.803467650461</v>
      </c>
      <c r="B29368" s="318">
        <v>42916.758999999998</v>
      </c>
      <c r="C29368" s="318">
        <f t="shared" si="683"/>
        <v>0.22000000000116415</v>
      </c>
      <c r="D29368" s="419">
        <f t="shared" si="685"/>
        <v>0.11000000000058208</v>
      </c>
      <c r="H29368" s="406"/>
      <c r="J29368" s="82">
        <v>83</v>
      </c>
      <c r="K29368" s="321">
        <v>4</v>
      </c>
    </row>
    <row r="29369" spans="1:11" x14ac:dyDescent="0.3">
      <c r="A29369" s="341">
        <v>44258.84513425926</v>
      </c>
      <c r="B29369" s="318">
        <v>42916.98</v>
      </c>
      <c r="C29369" s="318">
        <f t="shared" si="683"/>
        <v>0.22100000000500586</v>
      </c>
      <c r="D29369" s="419">
        <f t="shared" si="685"/>
        <v>0.11050000000250293</v>
      </c>
      <c r="H29369" s="406"/>
      <c r="J29369" s="82">
        <v>84</v>
      </c>
      <c r="K29369" s="391">
        <v>1</v>
      </c>
    </row>
    <row r="29370" spans="1:11" x14ac:dyDescent="0.3">
      <c r="A29370" s="341">
        <v>44258.886800868058</v>
      </c>
      <c r="B29370" s="318">
        <v>42917.203000000001</v>
      </c>
      <c r="C29370" s="318">
        <f t="shared" si="683"/>
        <v>0.22299999999813735</v>
      </c>
      <c r="D29370" s="419">
        <f t="shared" si="685"/>
        <v>0.11149999999906868</v>
      </c>
      <c r="H29370" s="406"/>
      <c r="J29370" s="82">
        <v>85</v>
      </c>
      <c r="K29370" s="319">
        <v>2</v>
      </c>
    </row>
    <row r="29371" spans="1:11" x14ac:dyDescent="0.3">
      <c r="A29371" s="341">
        <v>44258.92846747685</v>
      </c>
      <c r="B29371" s="318">
        <v>42917.428</v>
      </c>
      <c r="C29371" s="318">
        <f t="shared" si="683"/>
        <v>0.22499999999854481</v>
      </c>
      <c r="D29371" s="419">
        <f t="shared" si="685"/>
        <v>0.1124999999992724</v>
      </c>
      <c r="H29371" s="406"/>
      <c r="J29371" s="82">
        <v>86</v>
      </c>
      <c r="K29371" s="320">
        <v>3</v>
      </c>
    </row>
    <row r="29372" spans="1:11" x14ac:dyDescent="0.3">
      <c r="A29372" s="341">
        <v>44258.970134085648</v>
      </c>
      <c r="B29372" s="318">
        <v>42917.648000000001</v>
      </c>
      <c r="C29372" s="318">
        <f t="shared" si="683"/>
        <v>0.22000000000116415</v>
      </c>
      <c r="D29372" s="419">
        <f t="shared" si="685"/>
        <v>0.11000000000058208</v>
      </c>
      <c r="E29372" s="336">
        <f>SUM(C29349:C29372)*7.4805194805</f>
        <v>40.364883116782792</v>
      </c>
      <c r="F29372" s="324">
        <f>AVERAGE(D29349:D29372)</f>
        <v>0.11241666666668</v>
      </c>
      <c r="G29372" s="324">
        <f>_xlfn.STDEV.S(D29349:D29372)</f>
        <v>3.7954969501493596E-3</v>
      </c>
      <c r="H29372" s="406"/>
      <c r="J29372" s="82">
        <v>87</v>
      </c>
      <c r="K29372" s="321">
        <v>4</v>
      </c>
    </row>
    <row r="29373" spans="1:11" x14ac:dyDescent="0.3">
      <c r="A29373" s="341">
        <v>44259.011800694447</v>
      </c>
      <c r="B29373" s="318">
        <v>42917.864000000001</v>
      </c>
      <c r="C29373" s="318">
        <f t="shared" si="683"/>
        <v>0.21600000000034925</v>
      </c>
      <c r="D29373" s="419">
        <f t="shared" si="685"/>
        <v>0.10800000000017462</v>
      </c>
      <c r="H29373" s="406"/>
      <c r="J29373" s="82">
        <v>88</v>
      </c>
      <c r="K29373" s="391">
        <v>1</v>
      </c>
    </row>
    <row r="29374" spans="1:11" x14ac:dyDescent="0.3">
      <c r="A29374" s="341">
        <v>44259.053467303238</v>
      </c>
      <c r="B29374" s="318">
        <v>42918.091</v>
      </c>
      <c r="C29374" s="318">
        <f t="shared" si="683"/>
        <v>0.22699999999895226</v>
      </c>
      <c r="D29374" s="419">
        <f t="shared" si="685"/>
        <v>0.11349999999947613</v>
      </c>
      <c r="H29374" s="406"/>
      <c r="J29374" s="82">
        <v>89</v>
      </c>
      <c r="K29374" s="319">
        <v>2</v>
      </c>
    </row>
    <row r="29375" spans="1:11" x14ac:dyDescent="0.3">
      <c r="A29375" s="341">
        <v>44259.095133912037</v>
      </c>
      <c r="B29375" s="318">
        <v>42918.321000000004</v>
      </c>
      <c r="C29375" s="318">
        <f t="shared" si="683"/>
        <v>0.23000000000320142</v>
      </c>
      <c r="D29375" s="419">
        <f t="shared" si="685"/>
        <v>0.11500000000160071</v>
      </c>
      <c r="H29375" s="406"/>
      <c r="J29375" s="82">
        <v>90</v>
      </c>
      <c r="K29375" s="320">
        <v>3</v>
      </c>
    </row>
    <row r="29376" spans="1:11" x14ac:dyDescent="0.3">
      <c r="A29376" s="341">
        <v>44259.136800520835</v>
      </c>
      <c r="B29376" s="318">
        <v>42918.548999999999</v>
      </c>
      <c r="C29376" s="318">
        <f t="shared" si="683"/>
        <v>0.22799999999551801</v>
      </c>
      <c r="D29376" s="419">
        <f t="shared" si="685"/>
        <v>0.11399999999775901</v>
      </c>
      <c r="H29376" s="406"/>
      <c r="J29376" s="82">
        <v>91</v>
      </c>
      <c r="K29376" s="321">
        <v>4</v>
      </c>
    </row>
    <row r="29377" spans="1:12" x14ac:dyDescent="0.3">
      <c r="A29377" s="341">
        <v>44259.178467129626</v>
      </c>
      <c r="B29377" s="318">
        <v>42918.77</v>
      </c>
      <c r="C29377" s="318">
        <f t="shared" si="683"/>
        <v>0.2209999999977299</v>
      </c>
      <c r="D29377" s="419">
        <f t="shared" si="685"/>
        <v>0.11049999999886495</v>
      </c>
      <c r="H29377" s="406"/>
      <c r="J29377" s="82">
        <v>92</v>
      </c>
      <c r="K29377" s="391">
        <v>1</v>
      </c>
    </row>
    <row r="29378" spans="1:12" x14ac:dyDescent="0.3">
      <c r="A29378" s="341">
        <v>44259.220133738425</v>
      </c>
      <c r="B29378" s="318">
        <v>42918.993000000002</v>
      </c>
      <c r="C29378" s="318">
        <f t="shared" si="683"/>
        <v>0.22300000000541331</v>
      </c>
      <c r="D29378" s="419">
        <f t="shared" si="685"/>
        <v>0.11150000000270666</v>
      </c>
      <c r="H29378" s="406"/>
      <c r="J29378" s="82">
        <v>93</v>
      </c>
      <c r="K29378" s="319">
        <v>2</v>
      </c>
    </row>
    <row r="29379" spans="1:12" x14ac:dyDescent="0.3">
      <c r="A29379" s="341">
        <v>44259.261800347223</v>
      </c>
      <c r="B29379" s="318">
        <v>42919.232000000004</v>
      </c>
      <c r="C29379" s="318">
        <f t="shared" si="683"/>
        <v>0.23900000000139698</v>
      </c>
      <c r="D29379" s="419">
        <f t="shared" si="685"/>
        <v>0.11950000000069849</v>
      </c>
      <c r="H29379" s="406"/>
      <c r="J29379" s="82">
        <v>94</v>
      </c>
      <c r="K29379" s="320">
        <v>3</v>
      </c>
    </row>
    <row r="29380" spans="1:12" x14ac:dyDescent="0.3">
      <c r="A29380" s="341">
        <v>44259.303466956022</v>
      </c>
      <c r="B29380" s="318">
        <v>42919.462</v>
      </c>
      <c r="C29380" s="318">
        <f t="shared" si="683"/>
        <v>0.22999999999592546</v>
      </c>
      <c r="D29380" s="419">
        <f t="shared" si="685"/>
        <v>0.11499999999796273</v>
      </c>
      <c r="H29380" s="406"/>
      <c r="J29380" s="82">
        <v>95</v>
      </c>
      <c r="K29380" s="321">
        <v>4</v>
      </c>
    </row>
    <row r="29381" spans="1:12" x14ac:dyDescent="0.3">
      <c r="A29381" s="341">
        <v>44259.345133564813</v>
      </c>
      <c r="B29381" s="318">
        <v>42919.688000000002</v>
      </c>
      <c r="C29381" s="318">
        <f t="shared" si="683"/>
        <v>0.22600000000238651</v>
      </c>
      <c r="D29381" s="419">
        <f t="shared" si="685"/>
        <v>0.11300000000119326</v>
      </c>
      <c r="H29381" s="406"/>
      <c r="J29381" s="82">
        <v>96</v>
      </c>
      <c r="K29381" s="391">
        <v>1</v>
      </c>
    </row>
    <row r="29382" spans="1:12" x14ac:dyDescent="0.3">
      <c r="A29382" s="341">
        <v>44259.386800173612</v>
      </c>
      <c r="B29382" s="318">
        <v>42919.911</v>
      </c>
      <c r="C29382" s="318">
        <f t="shared" si="683"/>
        <v>0.22299999999813735</v>
      </c>
      <c r="D29382" s="419">
        <f t="shared" si="685"/>
        <v>0.11149999999906868</v>
      </c>
      <c r="H29382" s="406"/>
      <c r="J29382" s="82">
        <v>97</v>
      </c>
      <c r="K29382" s="319">
        <v>2</v>
      </c>
    </row>
    <row r="29383" spans="1:12" x14ac:dyDescent="0.3">
      <c r="A29383" s="341">
        <v>44259.42846678241</v>
      </c>
      <c r="B29383" s="318">
        <v>42920.148999999998</v>
      </c>
      <c r="C29383" s="318">
        <f t="shared" si="683"/>
        <v>0.23799999999755528</v>
      </c>
      <c r="D29383" s="419">
        <f t="shared" si="685"/>
        <v>0.11899999999877764</v>
      </c>
      <c r="H29383" s="406"/>
      <c r="J29383" s="82">
        <v>98</v>
      </c>
      <c r="K29383" s="320">
        <v>3</v>
      </c>
    </row>
    <row r="29384" spans="1:12" x14ac:dyDescent="0.3">
      <c r="A29384" s="341">
        <v>44259.470133391202</v>
      </c>
      <c r="B29384" s="318">
        <v>42920.374000000003</v>
      </c>
      <c r="C29384" s="318">
        <f t="shared" si="683"/>
        <v>0.22500000000582077</v>
      </c>
      <c r="D29384" s="419">
        <f t="shared" si="685"/>
        <v>0.11250000000291038</v>
      </c>
      <c r="H29384" s="406"/>
      <c r="J29384" s="82">
        <v>99</v>
      </c>
      <c r="K29384" s="321">
        <v>4</v>
      </c>
    </row>
    <row r="29385" spans="1:12" x14ac:dyDescent="0.3">
      <c r="A29385" s="341">
        <v>44259.5118</v>
      </c>
      <c r="B29385" s="318">
        <v>42920.597999999998</v>
      </c>
      <c r="C29385" s="318">
        <f>B29385-B29384</f>
        <v>0.2239999999947031</v>
      </c>
      <c r="D29385" s="419">
        <f t="shared" si="685"/>
        <v>0.11199999999735155</v>
      </c>
      <c r="E29385" s="336">
        <f>SUM(C29373:C29385)*7.4805194805</f>
        <v>22.06753246745323</v>
      </c>
      <c r="F29385" s="324">
        <f>AVERAGE(D29373:D29385)</f>
        <v>0.11346153846142652</v>
      </c>
      <c r="G29385" s="324">
        <f>_xlfn.STDEV.S(D29373:D29385)</f>
        <v>3.1850009055566738E-3</v>
      </c>
      <c r="H29385" s="406"/>
      <c r="J29385" s="82">
        <v>100</v>
      </c>
      <c r="K29385" s="391">
        <v>1</v>
      </c>
    </row>
    <row r="29386" spans="1:12" x14ac:dyDescent="0.3">
      <c r="A29386" s="341">
        <v>44260.730555555558</v>
      </c>
      <c r="B29386" s="318">
        <v>42927.161999999997</v>
      </c>
      <c r="H29386" s="332"/>
      <c r="J29386" s="82">
        <v>1</v>
      </c>
      <c r="K29386" s="319">
        <v>2</v>
      </c>
      <c r="L29386" s="54" t="s">
        <v>313</v>
      </c>
    </row>
    <row r="29387" spans="1:12" x14ac:dyDescent="0.3">
      <c r="A29387" s="341">
        <v>44260.772222222222</v>
      </c>
      <c r="B29387" s="318">
        <v>42927.387999999999</v>
      </c>
      <c r="C29387" s="318">
        <f t="shared" ref="C29387:C29449" si="686">B29387-B29386</f>
        <v>0.22600000000238651</v>
      </c>
      <c r="D29387" s="419">
        <f t="shared" si="685"/>
        <v>0.11300000000119326</v>
      </c>
      <c r="H29387" s="406"/>
      <c r="J29387" s="82">
        <v>2</v>
      </c>
      <c r="K29387" s="320">
        <v>3</v>
      </c>
    </row>
    <row r="29388" spans="1:12" x14ac:dyDescent="0.3">
      <c r="A29388" s="341">
        <v>44260.813888888886</v>
      </c>
      <c r="B29388" s="318">
        <v>42927.608</v>
      </c>
      <c r="C29388" s="318">
        <f t="shared" si="686"/>
        <v>0.22000000000116415</v>
      </c>
      <c r="D29388" s="419">
        <f t="shared" si="685"/>
        <v>0.11000000000058208</v>
      </c>
      <c r="H29388" s="406"/>
      <c r="J29388" s="82">
        <v>3</v>
      </c>
      <c r="K29388" s="321">
        <v>4</v>
      </c>
    </row>
    <row r="29389" spans="1:12" x14ac:dyDescent="0.3">
      <c r="A29389" s="341">
        <v>44260.855555555558</v>
      </c>
      <c r="B29389" s="318">
        <v>42927.826999999997</v>
      </c>
      <c r="C29389" s="318">
        <f t="shared" si="686"/>
        <v>0.21899999999732245</v>
      </c>
      <c r="D29389" s="419">
        <f t="shared" si="685"/>
        <v>0.10949999999866122</v>
      </c>
      <c r="H29389" s="406"/>
      <c r="J29389" s="82">
        <v>4</v>
      </c>
      <c r="K29389" s="391">
        <v>1</v>
      </c>
    </row>
    <row r="29390" spans="1:12" x14ac:dyDescent="0.3">
      <c r="A29390" s="341">
        <v>44260.897221990737</v>
      </c>
      <c r="B29390" s="318">
        <v>42928.040999999997</v>
      </c>
      <c r="C29390" s="318">
        <f t="shared" si="686"/>
        <v>0.21399999999994179</v>
      </c>
      <c r="D29390" s="419">
        <f t="shared" si="685"/>
        <v>0.1069999999999709</v>
      </c>
      <c r="H29390" s="406"/>
      <c r="J29390" s="82">
        <v>5</v>
      </c>
      <c r="K29390" s="319">
        <v>2</v>
      </c>
    </row>
    <row r="29391" spans="1:12" x14ac:dyDescent="0.3">
      <c r="A29391" s="341">
        <v>44260.938888599536</v>
      </c>
      <c r="B29391" s="318">
        <v>42928.267</v>
      </c>
      <c r="C29391" s="318">
        <f t="shared" si="686"/>
        <v>0.22600000000238651</v>
      </c>
      <c r="D29391" s="419">
        <f t="shared" si="685"/>
        <v>0.11300000000119326</v>
      </c>
      <c r="H29391" s="406"/>
      <c r="J29391" s="82">
        <v>6</v>
      </c>
      <c r="K29391" s="320">
        <v>3</v>
      </c>
    </row>
    <row r="29392" spans="1:12" x14ac:dyDescent="0.3">
      <c r="A29392" s="341">
        <v>44260.980555208334</v>
      </c>
      <c r="B29392" s="318">
        <v>42928.491999999998</v>
      </c>
      <c r="C29392" s="318">
        <f t="shared" si="686"/>
        <v>0.22499999999854481</v>
      </c>
      <c r="D29392" s="419">
        <f t="shared" si="685"/>
        <v>0.1124999999992724</v>
      </c>
      <c r="E29392" s="336">
        <f>SUM(C29386:C29392)*7.4805194805</f>
        <v>9.9490909090780626</v>
      </c>
      <c r="F29392" s="324">
        <f>AVERAGE(D29386:D29392)</f>
        <v>0.11083333333347885</v>
      </c>
      <c r="G29392" s="324">
        <f>_xlfn.STDEV.S(D29386:D29392)</f>
        <v>2.4221202837213783E-3</v>
      </c>
      <c r="H29392" s="406"/>
      <c r="J29392" s="82">
        <v>7</v>
      </c>
      <c r="K29392" s="321">
        <v>4</v>
      </c>
    </row>
    <row r="29393" spans="1:11" x14ac:dyDescent="0.3">
      <c r="A29393" s="341">
        <v>44261.022221817133</v>
      </c>
      <c r="B29393" s="318">
        <v>42928.711000000003</v>
      </c>
      <c r="C29393" s="318">
        <f t="shared" si="686"/>
        <v>0.21900000000459841</v>
      </c>
      <c r="D29393" s="419">
        <f t="shared" si="685"/>
        <v>0.1095000000022992</v>
      </c>
      <c r="H29393" s="406"/>
      <c r="J29393" s="82">
        <v>8</v>
      </c>
      <c r="K29393" s="391">
        <v>1</v>
      </c>
    </row>
    <row r="29394" spans="1:11" x14ac:dyDescent="0.3">
      <c r="A29394" s="341">
        <v>44261.063888425924</v>
      </c>
      <c r="B29394" s="318">
        <v>42928.93</v>
      </c>
      <c r="C29394" s="318">
        <f t="shared" si="686"/>
        <v>0.21899999999732245</v>
      </c>
      <c r="D29394" s="419">
        <f t="shared" si="685"/>
        <v>0.10949999999866122</v>
      </c>
      <c r="H29394" s="406"/>
      <c r="J29394" s="82">
        <v>9</v>
      </c>
      <c r="K29394" s="319">
        <v>2</v>
      </c>
    </row>
    <row r="29395" spans="1:11" x14ac:dyDescent="0.3">
      <c r="A29395" s="341">
        <v>44261.105555034723</v>
      </c>
      <c r="B29395" s="318">
        <v>42929.161999999997</v>
      </c>
      <c r="C29395" s="318">
        <f t="shared" si="686"/>
        <v>0.23199999999633292</v>
      </c>
      <c r="D29395" s="419">
        <f t="shared" si="685"/>
        <v>0.11599999999816646</v>
      </c>
      <c r="H29395" s="406"/>
      <c r="J29395" s="82">
        <v>10</v>
      </c>
      <c r="K29395" s="320">
        <v>3</v>
      </c>
    </row>
    <row r="29396" spans="1:11" x14ac:dyDescent="0.3">
      <c r="A29396" s="341">
        <v>44261.147221643521</v>
      </c>
      <c r="B29396" s="318">
        <v>42929.391000000003</v>
      </c>
      <c r="C29396" s="318">
        <f t="shared" si="686"/>
        <v>0.22900000000663567</v>
      </c>
      <c r="D29396" s="419">
        <f t="shared" si="685"/>
        <v>0.11450000000331784</v>
      </c>
      <c r="H29396" s="406"/>
      <c r="J29396" s="82">
        <v>11</v>
      </c>
      <c r="K29396" s="321">
        <v>4</v>
      </c>
    </row>
    <row r="29397" spans="1:11" x14ac:dyDescent="0.3">
      <c r="A29397" s="341">
        <v>44261.188888252313</v>
      </c>
      <c r="B29397" s="318">
        <v>42929.612000000001</v>
      </c>
      <c r="C29397" s="318">
        <f t="shared" si="686"/>
        <v>0.2209999999977299</v>
      </c>
      <c r="D29397" s="419">
        <f t="shared" si="685"/>
        <v>0.11049999999886495</v>
      </c>
      <c r="H29397" s="406"/>
      <c r="J29397" s="82">
        <v>12</v>
      </c>
      <c r="K29397" s="391">
        <v>1</v>
      </c>
    </row>
    <row r="29398" spans="1:11" x14ac:dyDescent="0.3">
      <c r="A29398" s="341">
        <v>44261.230554861111</v>
      </c>
      <c r="B29398" s="318">
        <v>42929.83</v>
      </c>
      <c r="C29398" s="318">
        <f t="shared" si="686"/>
        <v>0.2180000000007567</v>
      </c>
      <c r="D29398" s="419">
        <f t="shared" si="685"/>
        <v>0.10900000000037835</v>
      </c>
      <c r="H29398" s="406"/>
      <c r="J29398" s="82">
        <v>13</v>
      </c>
      <c r="K29398" s="319">
        <v>2</v>
      </c>
    </row>
    <row r="29399" spans="1:11" x14ac:dyDescent="0.3">
      <c r="A29399" s="341">
        <v>44261.27222146991</v>
      </c>
      <c r="B29399" s="318">
        <v>42930.065999999999</v>
      </c>
      <c r="C29399" s="318">
        <f t="shared" si="686"/>
        <v>0.23599999999714782</v>
      </c>
      <c r="D29399" s="419">
        <f t="shared" si="685"/>
        <v>0.11799999999857391</v>
      </c>
      <c r="H29399" s="406"/>
      <c r="J29399" s="82">
        <v>14</v>
      </c>
      <c r="K29399" s="320">
        <v>3</v>
      </c>
    </row>
    <row r="29400" spans="1:11" x14ac:dyDescent="0.3">
      <c r="A29400" s="341">
        <v>44261.313888078701</v>
      </c>
      <c r="B29400" s="318">
        <v>42930.302000000003</v>
      </c>
      <c r="C29400" s="318">
        <f t="shared" si="686"/>
        <v>0.23600000000442378</v>
      </c>
      <c r="D29400" s="419">
        <f t="shared" si="685"/>
        <v>0.11800000000221189</v>
      </c>
      <c r="H29400" s="406"/>
      <c r="J29400" s="82">
        <v>15</v>
      </c>
      <c r="K29400" s="321">
        <v>4</v>
      </c>
    </row>
    <row r="29401" spans="1:11" x14ac:dyDescent="0.3">
      <c r="A29401" s="341">
        <v>44261.3555546875</v>
      </c>
      <c r="B29401" s="318">
        <v>42930.531000000003</v>
      </c>
      <c r="C29401" s="318">
        <f t="shared" si="686"/>
        <v>0.22899999999935972</v>
      </c>
      <c r="D29401" s="419">
        <f t="shared" si="685"/>
        <v>0.11449999999967986</v>
      </c>
      <c r="H29401" s="406"/>
      <c r="J29401" s="82">
        <v>16</v>
      </c>
      <c r="K29401" s="391">
        <v>1</v>
      </c>
    </row>
    <row r="29402" spans="1:11" x14ac:dyDescent="0.3">
      <c r="A29402" s="341">
        <v>44261.397221296298</v>
      </c>
      <c r="B29402" s="318">
        <v>42930.745999999999</v>
      </c>
      <c r="C29402" s="318">
        <f t="shared" si="686"/>
        <v>0.21499999999650754</v>
      </c>
      <c r="D29402" s="419">
        <f t="shared" si="685"/>
        <v>0.10749999999825377</v>
      </c>
      <c r="H29402" s="406"/>
      <c r="J29402" s="82">
        <v>17</v>
      </c>
      <c r="K29402" s="319">
        <v>2</v>
      </c>
    </row>
    <row r="29403" spans="1:11" x14ac:dyDescent="0.3">
      <c r="A29403" s="341">
        <v>44261.438887905089</v>
      </c>
      <c r="B29403" s="318">
        <v>42930.978000000003</v>
      </c>
      <c r="C29403" s="318">
        <f t="shared" si="686"/>
        <v>0.23200000000360887</v>
      </c>
      <c r="D29403" s="419">
        <f t="shared" si="685"/>
        <v>0.11600000000180444</v>
      </c>
      <c r="H29403" s="406"/>
      <c r="J29403" s="82">
        <v>18</v>
      </c>
      <c r="K29403" s="320">
        <v>3</v>
      </c>
    </row>
    <row r="29404" spans="1:11" x14ac:dyDescent="0.3">
      <c r="A29404" s="341">
        <v>44261.480554513888</v>
      </c>
      <c r="B29404" s="318">
        <v>42931.209000000003</v>
      </c>
      <c r="C29404" s="318">
        <f t="shared" si="686"/>
        <v>0.23099999999976717</v>
      </c>
      <c r="D29404" s="419">
        <f t="shared" si="685"/>
        <v>0.11549999999988358</v>
      </c>
      <c r="H29404" s="406"/>
      <c r="J29404" s="82">
        <v>19</v>
      </c>
      <c r="K29404" s="321">
        <v>4</v>
      </c>
    </row>
    <row r="29405" spans="1:11" x14ac:dyDescent="0.3">
      <c r="A29405" s="341">
        <v>44261.522221122686</v>
      </c>
      <c r="B29405" s="318">
        <v>42931.43</v>
      </c>
      <c r="C29405" s="318">
        <f t="shared" si="686"/>
        <v>0.2209999999977299</v>
      </c>
      <c r="D29405" s="419">
        <f t="shared" si="685"/>
        <v>0.11049999999886495</v>
      </c>
      <c r="H29405" s="406"/>
      <c r="J29405" s="82">
        <v>20</v>
      </c>
      <c r="K29405" s="391">
        <v>1</v>
      </c>
    </row>
    <row r="29406" spans="1:11" x14ac:dyDescent="0.3">
      <c r="A29406" s="341">
        <v>44261.563887731485</v>
      </c>
      <c r="B29406" s="318">
        <v>42931.641000000003</v>
      </c>
      <c r="C29406" s="318">
        <f t="shared" si="686"/>
        <v>0.21100000000296859</v>
      </c>
      <c r="D29406" s="419">
        <f t="shared" si="685"/>
        <v>0.1055000000014843</v>
      </c>
      <c r="H29406" s="406"/>
      <c r="J29406" s="82">
        <v>21</v>
      </c>
      <c r="K29406" s="319">
        <v>2</v>
      </c>
    </row>
    <row r="29407" spans="1:11" x14ac:dyDescent="0.3">
      <c r="A29407" s="341">
        <v>44261.605554340276</v>
      </c>
      <c r="B29407" s="318">
        <v>42931.868000000002</v>
      </c>
      <c r="C29407" s="318">
        <f t="shared" si="686"/>
        <v>0.22699999999895226</v>
      </c>
      <c r="D29407" s="419">
        <f t="shared" si="685"/>
        <v>0.11349999999947613</v>
      </c>
      <c r="H29407" s="406"/>
      <c r="J29407" s="82">
        <v>22</v>
      </c>
      <c r="K29407" s="320">
        <v>3</v>
      </c>
    </row>
    <row r="29408" spans="1:11" x14ac:dyDescent="0.3">
      <c r="A29408" s="341">
        <v>44261.647220949075</v>
      </c>
      <c r="B29408" s="318">
        <v>42932.099000000002</v>
      </c>
      <c r="C29408" s="318">
        <f t="shared" si="686"/>
        <v>0.23099999999976717</v>
      </c>
      <c r="D29408" s="419">
        <f t="shared" si="685"/>
        <v>0.11549999999988358</v>
      </c>
      <c r="H29408" s="406"/>
      <c r="J29408" s="82">
        <v>23</v>
      </c>
      <c r="K29408" s="321">
        <v>4</v>
      </c>
    </row>
    <row r="29409" spans="1:11" x14ac:dyDescent="0.3">
      <c r="A29409" s="341">
        <v>44261.688887557873</v>
      </c>
      <c r="B29409" s="318">
        <v>42932.32</v>
      </c>
      <c r="C29409" s="318">
        <f t="shared" si="686"/>
        <v>0.2209999999977299</v>
      </c>
      <c r="D29409" s="419">
        <f t="shared" si="685"/>
        <v>0.11049999999886495</v>
      </c>
      <c r="H29409" s="406"/>
      <c r="J29409" s="82">
        <v>24</v>
      </c>
      <c r="K29409" s="391">
        <v>1</v>
      </c>
    </row>
    <row r="29410" spans="1:11" x14ac:dyDescent="0.3">
      <c r="A29410" s="341">
        <v>44261.730554166665</v>
      </c>
      <c r="B29410" s="318">
        <v>42932.536999999997</v>
      </c>
      <c r="C29410" s="318">
        <f t="shared" si="686"/>
        <v>0.21699999999691499</v>
      </c>
      <c r="D29410" s="419">
        <f t="shared" si="685"/>
        <v>0.1084999999984575</v>
      </c>
      <c r="H29410" s="406"/>
      <c r="J29410" s="82">
        <v>25</v>
      </c>
      <c r="K29410" s="319">
        <v>2</v>
      </c>
    </row>
    <row r="29411" spans="1:11" x14ac:dyDescent="0.3">
      <c r="A29411" s="341">
        <v>44261.772220775463</v>
      </c>
      <c r="B29411" s="318">
        <v>42932.752</v>
      </c>
      <c r="C29411" s="318">
        <f t="shared" si="686"/>
        <v>0.2150000000037835</v>
      </c>
      <c r="D29411" s="419">
        <f t="shared" si="685"/>
        <v>0.10750000000189175</v>
      </c>
      <c r="H29411" s="406"/>
      <c r="J29411" s="82">
        <v>26</v>
      </c>
      <c r="K29411" s="320">
        <v>3</v>
      </c>
    </row>
    <row r="29412" spans="1:11" x14ac:dyDescent="0.3">
      <c r="A29412" s="341">
        <v>44261.813887384262</v>
      </c>
      <c r="B29412" s="318">
        <v>42932.978000000003</v>
      </c>
      <c r="C29412" s="318">
        <f t="shared" si="686"/>
        <v>0.22600000000238651</v>
      </c>
      <c r="D29412" s="419">
        <f t="shared" si="685"/>
        <v>0.11300000000119326</v>
      </c>
      <c r="H29412" s="406"/>
      <c r="J29412" s="82">
        <v>27</v>
      </c>
      <c r="K29412" s="321">
        <v>4</v>
      </c>
    </row>
    <row r="29413" spans="1:11" x14ac:dyDescent="0.3">
      <c r="A29413" s="341">
        <v>44261.855553993053</v>
      </c>
      <c r="B29413" s="318">
        <v>42933.201999999997</v>
      </c>
      <c r="C29413" s="318">
        <f t="shared" si="686"/>
        <v>0.2239999999947031</v>
      </c>
      <c r="D29413" s="419">
        <f t="shared" si="685"/>
        <v>0.11199999999735155</v>
      </c>
      <c r="H29413" s="406"/>
      <c r="J29413" s="82">
        <v>28</v>
      </c>
      <c r="K29413" s="391">
        <v>1</v>
      </c>
    </row>
    <row r="29414" spans="1:11" x14ac:dyDescent="0.3">
      <c r="A29414" s="341">
        <v>44261.897220601852</v>
      </c>
      <c r="B29414" s="318">
        <v>42933.421999999999</v>
      </c>
      <c r="C29414" s="318">
        <f t="shared" si="686"/>
        <v>0.22000000000116415</v>
      </c>
      <c r="D29414" s="419">
        <f t="shared" si="685"/>
        <v>0.11000000000058208</v>
      </c>
      <c r="H29414" s="406"/>
      <c r="J29414" s="82">
        <v>29</v>
      </c>
      <c r="K29414" s="319">
        <v>2</v>
      </c>
    </row>
    <row r="29415" spans="1:11" x14ac:dyDescent="0.3">
      <c r="A29415" s="341">
        <v>44261.93888721065</v>
      </c>
      <c r="B29415" s="318">
        <v>42933.641000000003</v>
      </c>
      <c r="C29415" s="318">
        <f t="shared" si="686"/>
        <v>0.21900000000459841</v>
      </c>
      <c r="D29415" s="419">
        <f t="shared" si="685"/>
        <v>0.1095000000022992</v>
      </c>
      <c r="H29415" s="406"/>
      <c r="J29415" s="82">
        <v>30</v>
      </c>
      <c r="K29415" s="320">
        <v>3</v>
      </c>
    </row>
    <row r="29416" spans="1:11" x14ac:dyDescent="0.3">
      <c r="A29416" s="341">
        <v>44261.980553819441</v>
      </c>
      <c r="B29416" s="318">
        <v>42933.860999999997</v>
      </c>
      <c r="C29416" s="318">
        <f t="shared" si="686"/>
        <v>0.2199999999938882</v>
      </c>
      <c r="D29416" s="419">
        <f t="shared" si="685"/>
        <v>0.1099999999969441</v>
      </c>
      <c r="E29416" s="336">
        <f>SUM(C29393:C29416)*7.4805194805</f>
        <v>40.162909090795353</v>
      </c>
      <c r="F29416" s="324">
        <f>AVERAGE(D29393:D29416)</f>
        <v>0.11185416666664121</v>
      </c>
      <c r="G29416" s="324">
        <f>_xlfn.STDEV.S(D29393:D29416)</f>
        <v>3.4968282731160072E-3</v>
      </c>
      <c r="H29416" s="406"/>
      <c r="J29416" s="82">
        <v>31</v>
      </c>
      <c r="K29416" s="321">
        <v>4</v>
      </c>
    </row>
    <row r="29417" spans="1:11" x14ac:dyDescent="0.3">
      <c r="A29417" s="341">
        <v>44262.02222042824</v>
      </c>
      <c r="B29417" s="318">
        <v>42934.09</v>
      </c>
      <c r="C29417" s="318">
        <f t="shared" si="686"/>
        <v>0.22899999999935972</v>
      </c>
      <c r="D29417" s="419">
        <f t="shared" ref="D29417:D29480" si="687">C29417/2</f>
        <v>0.11449999999967986</v>
      </c>
      <c r="H29417" s="406"/>
      <c r="J29417" s="82">
        <v>32</v>
      </c>
      <c r="K29417" s="391">
        <v>1</v>
      </c>
    </row>
    <row r="29418" spans="1:11" x14ac:dyDescent="0.3">
      <c r="A29418" s="341">
        <v>44262.063887037039</v>
      </c>
      <c r="B29418" s="318">
        <v>42934.311999999998</v>
      </c>
      <c r="C29418" s="318">
        <f t="shared" si="686"/>
        <v>0.22200000000157161</v>
      </c>
      <c r="D29418" s="419">
        <f t="shared" si="687"/>
        <v>0.1110000000007858</v>
      </c>
      <c r="H29418" s="406"/>
      <c r="J29418" s="82">
        <v>33</v>
      </c>
      <c r="K29418" s="319">
        <v>2</v>
      </c>
    </row>
    <row r="29419" spans="1:11" x14ac:dyDescent="0.3">
      <c r="A29419" s="341">
        <v>44262.10555364583</v>
      </c>
      <c r="B29419" s="318">
        <v>42934.538999999997</v>
      </c>
      <c r="C29419" s="318">
        <f t="shared" si="686"/>
        <v>0.22699999999895226</v>
      </c>
      <c r="D29419" s="419">
        <f t="shared" si="687"/>
        <v>0.11349999999947613</v>
      </c>
      <c r="H29419" s="406"/>
      <c r="J29419" s="82">
        <v>34</v>
      </c>
      <c r="K29419" s="320">
        <v>3</v>
      </c>
    </row>
    <row r="29420" spans="1:11" x14ac:dyDescent="0.3">
      <c r="A29420" s="341">
        <v>44262.147220254628</v>
      </c>
      <c r="B29420" s="318">
        <v>42934.766000000003</v>
      </c>
      <c r="C29420" s="318">
        <f t="shared" si="686"/>
        <v>0.22700000000622822</v>
      </c>
      <c r="D29420" s="419">
        <f t="shared" si="687"/>
        <v>0.11350000000311411</v>
      </c>
      <c r="H29420" s="406"/>
      <c r="J29420" s="82">
        <v>35</v>
      </c>
      <c r="K29420" s="321">
        <v>4</v>
      </c>
    </row>
    <row r="29421" spans="1:11" x14ac:dyDescent="0.3">
      <c r="A29421" s="341">
        <v>44262.188886863427</v>
      </c>
      <c r="B29421" s="318">
        <v>42934.998</v>
      </c>
      <c r="C29421" s="318">
        <f t="shared" si="686"/>
        <v>0.23199999999633292</v>
      </c>
      <c r="D29421" s="419">
        <f t="shared" si="687"/>
        <v>0.11599999999816646</v>
      </c>
      <c r="H29421" s="406"/>
      <c r="J29421" s="82">
        <v>36</v>
      </c>
      <c r="K29421" s="391">
        <v>1</v>
      </c>
    </row>
    <row r="29422" spans="1:11" x14ac:dyDescent="0.3">
      <c r="A29422" s="341">
        <v>44262.230553472225</v>
      </c>
      <c r="B29422" s="318">
        <v>42935.23</v>
      </c>
      <c r="C29422" s="318">
        <f t="shared" si="686"/>
        <v>0.23200000000360887</v>
      </c>
      <c r="D29422" s="419">
        <f t="shared" si="687"/>
        <v>0.11600000000180444</v>
      </c>
      <c r="H29422" s="406"/>
      <c r="J29422" s="82">
        <v>37</v>
      </c>
      <c r="K29422" s="319">
        <v>2</v>
      </c>
    </row>
    <row r="29423" spans="1:11" x14ac:dyDescent="0.3">
      <c r="A29423" s="341">
        <v>44262.272220081017</v>
      </c>
      <c r="B29423" s="318">
        <v>42935.459000000003</v>
      </c>
      <c r="C29423" s="318">
        <f t="shared" si="686"/>
        <v>0.22899999999935972</v>
      </c>
      <c r="D29423" s="419">
        <f t="shared" si="687"/>
        <v>0.11449999999967986</v>
      </c>
      <c r="H29423" s="406"/>
      <c r="J29423" s="82">
        <v>38</v>
      </c>
      <c r="K29423" s="320">
        <v>3</v>
      </c>
    </row>
    <row r="29424" spans="1:11" x14ac:dyDescent="0.3">
      <c r="A29424" s="341">
        <v>44262.313886689815</v>
      </c>
      <c r="B29424" s="318">
        <v>42935.68</v>
      </c>
      <c r="C29424" s="318">
        <f t="shared" si="686"/>
        <v>0.2209999999977299</v>
      </c>
      <c r="D29424" s="419">
        <f t="shared" si="687"/>
        <v>0.11049999999886495</v>
      </c>
      <c r="H29424" s="406"/>
      <c r="J29424" s="82">
        <v>39</v>
      </c>
      <c r="K29424" s="321">
        <v>4</v>
      </c>
    </row>
    <row r="29425" spans="1:11" x14ac:dyDescent="0.3">
      <c r="A29425" s="341">
        <v>44262.355553298614</v>
      </c>
      <c r="B29425" s="318">
        <v>42935.91</v>
      </c>
      <c r="C29425" s="318">
        <f t="shared" si="686"/>
        <v>0.23000000000320142</v>
      </c>
      <c r="D29425" s="419">
        <f t="shared" si="687"/>
        <v>0.11500000000160071</v>
      </c>
      <c r="H29425" s="406"/>
      <c r="J29425" s="82">
        <v>40</v>
      </c>
      <c r="K29425" s="391">
        <v>1</v>
      </c>
    </row>
    <row r="29426" spans="1:11" x14ac:dyDescent="0.3">
      <c r="A29426" s="341">
        <v>44262.397219907405</v>
      </c>
      <c r="B29426" s="318">
        <v>42936.14</v>
      </c>
      <c r="C29426" s="318">
        <f t="shared" si="686"/>
        <v>0.22999999999592546</v>
      </c>
      <c r="D29426" s="419">
        <f t="shared" si="687"/>
        <v>0.11499999999796273</v>
      </c>
      <c r="H29426" s="406"/>
      <c r="J29426" s="82">
        <v>41</v>
      </c>
      <c r="K29426" s="319">
        <v>2</v>
      </c>
    </row>
    <row r="29427" spans="1:11" x14ac:dyDescent="0.3">
      <c r="A29427" s="341">
        <v>44262.438886516204</v>
      </c>
      <c r="B29427" s="318">
        <v>42936.366999999998</v>
      </c>
      <c r="C29427" s="318">
        <f t="shared" si="686"/>
        <v>0.22699999999895226</v>
      </c>
      <c r="D29427" s="419">
        <f t="shared" si="687"/>
        <v>0.11349999999947613</v>
      </c>
      <c r="H29427" s="406"/>
      <c r="J29427" s="82">
        <v>42</v>
      </c>
      <c r="K29427" s="320">
        <v>3</v>
      </c>
    </row>
    <row r="29428" spans="1:11" x14ac:dyDescent="0.3">
      <c r="A29428" s="341">
        <v>44262.480553125002</v>
      </c>
      <c r="B29428" s="318">
        <v>42936.588000000003</v>
      </c>
      <c r="C29428" s="318">
        <f t="shared" si="686"/>
        <v>0.22100000000500586</v>
      </c>
      <c r="D29428" s="419">
        <f t="shared" si="687"/>
        <v>0.11050000000250293</v>
      </c>
      <c r="H29428" s="406"/>
      <c r="J29428" s="82">
        <v>43</v>
      </c>
      <c r="K29428" s="321">
        <v>4</v>
      </c>
    </row>
    <row r="29429" spans="1:11" x14ac:dyDescent="0.3">
      <c r="A29429" s="341">
        <v>44262.522219733793</v>
      </c>
      <c r="B29429" s="318">
        <v>42936.809000000001</v>
      </c>
      <c r="C29429" s="318">
        <f t="shared" si="686"/>
        <v>0.2209999999977299</v>
      </c>
      <c r="D29429" s="419">
        <f t="shared" si="687"/>
        <v>0.11049999999886495</v>
      </c>
      <c r="H29429" s="406"/>
      <c r="J29429" s="82">
        <v>44</v>
      </c>
      <c r="K29429" s="391">
        <v>1</v>
      </c>
    </row>
    <row r="29430" spans="1:11" x14ac:dyDescent="0.3">
      <c r="A29430" s="341">
        <v>44262.563886342592</v>
      </c>
      <c r="B29430" s="318">
        <v>42937.03</v>
      </c>
      <c r="C29430" s="318">
        <f t="shared" si="686"/>
        <v>0.2209999999977299</v>
      </c>
      <c r="D29430" s="419">
        <f t="shared" si="687"/>
        <v>0.11049999999886495</v>
      </c>
      <c r="H29430" s="406"/>
      <c r="J29430" s="82">
        <v>45</v>
      </c>
      <c r="K29430" s="319">
        <v>2</v>
      </c>
    </row>
    <row r="29431" spans="1:11" x14ac:dyDescent="0.3">
      <c r="A29431" s="341">
        <v>44262.605552951391</v>
      </c>
      <c r="B29431" s="318">
        <v>42937.252999999997</v>
      </c>
      <c r="C29431" s="318">
        <f t="shared" si="686"/>
        <v>0.22299999999813735</v>
      </c>
      <c r="D29431" s="419">
        <f t="shared" si="687"/>
        <v>0.11149999999906868</v>
      </c>
      <c r="H29431" s="406"/>
      <c r="J29431" s="82">
        <v>46</v>
      </c>
      <c r="K29431" s="320">
        <v>3</v>
      </c>
    </row>
    <row r="29432" spans="1:11" x14ac:dyDescent="0.3">
      <c r="A29432" s="341">
        <v>44262.647219560182</v>
      </c>
      <c r="B29432" s="318">
        <v>42937.472000000002</v>
      </c>
      <c r="C29432" s="318">
        <f t="shared" si="686"/>
        <v>0.21900000000459841</v>
      </c>
      <c r="D29432" s="419">
        <f t="shared" si="687"/>
        <v>0.1095000000022992</v>
      </c>
      <c r="H29432" s="406"/>
      <c r="J29432" s="82">
        <v>47</v>
      </c>
      <c r="K29432" s="321">
        <v>4</v>
      </c>
    </row>
    <row r="29433" spans="1:11" x14ac:dyDescent="0.3">
      <c r="A29433" s="341">
        <v>44262.68888616898</v>
      </c>
      <c r="B29433" s="318">
        <v>42937.69</v>
      </c>
      <c r="C29433" s="318">
        <f t="shared" si="686"/>
        <v>0.2180000000007567</v>
      </c>
      <c r="D29433" s="419">
        <f t="shared" si="687"/>
        <v>0.10900000000037835</v>
      </c>
      <c r="H29433" s="406"/>
      <c r="J29433" s="82">
        <v>48</v>
      </c>
      <c r="K29433" s="391">
        <v>1</v>
      </c>
    </row>
    <row r="29434" spans="1:11" x14ac:dyDescent="0.3">
      <c r="A29434" s="341">
        <v>44262.730552777779</v>
      </c>
      <c r="B29434" s="318">
        <v>42937.902000000002</v>
      </c>
      <c r="C29434" s="318">
        <f t="shared" si="686"/>
        <v>0.21199999999953434</v>
      </c>
      <c r="D29434" s="419">
        <f t="shared" si="687"/>
        <v>0.10599999999976717</v>
      </c>
      <c r="H29434" s="406"/>
      <c r="J29434" s="82">
        <v>49</v>
      </c>
      <c r="K29434" s="319">
        <v>2</v>
      </c>
    </row>
    <row r="29435" spans="1:11" x14ac:dyDescent="0.3">
      <c r="A29435" s="341">
        <v>44262.772219386577</v>
      </c>
      <c r="B29435" s="318">
        <v>42938.131000000001</v>
      </c>
      <c r="C29435" s="318">
        <f t="shared" si="686"/>
        <v>0.22899999999935972</v>
      </c>
      <c r="D29435" s="419">
        <f t="shared" si="687"/>
        <v>0.11449999999967986</v>
      </c>
      <c r="H29435" s="406"/>
      <c r="J29435" s="82">
        <v>50</v>
      </c>
      <c r="K29435" s="320">
        <v>3</v>
      </c>
    </row>
    <row r="29436" spans="1:11" x14ac:dyDescent="0.3">
      <c r="A29436" s="341">
        <v>44262.813885995369</v>
      </c>
      <c r="B29436" s="318">
        <v>42938.355000000003</v>
      </c>
      <c r="C29436" s="318">
        <f t="shared" si="686"/>
        <v>0.22400000000197906</v>
      </c>
      <c r="D29436" s="419">
        <f t="shared" si="687"/>
        <v>0.11200000000098953</v>
      </c>
      <c r="H29436" s="406"/>
      <c r="J29436" s="82">
        <v>51</v>
      </c>
      <c r="K29436" s="321">
        <v>4</v>
      </c>
    </row>
    <row r="29437" spans="1:11" x14ac:dyDescent="0.3">
      <c r="A29437" s="341">
        <v>44262.855552604167</v>
      </c>
      <c r="B29437" s="318">
        <v>42938.574000000001</v>
      </c>
      <c r="C29437" s="318">
        <f t="shared" si="686"/>
        <v>0.21899999999732245</v>
      </c>
      <c r="D29437" s="419">
        <f t="shared" si="687"/>
        <v>0.10949999999866122</v>
      </c>
      <c r="H29437" s="406"/>
      <c r="J29437" s="82">
        <v>52</v>
      </c>
      <c r="K29437" s="391">
        <v>1</v>
      </c>
    </row>
    <row r="29438" spans="1:11" x14ac:dyDescent="0.3">
      <c r="A29438" s="341">
        <v>44262.897219212966</v>
      </c>
      <c r="B29438" s="318">
        <v>42938.78</v>
      </c>
      <c r="C29438" s="318">
        <f t="shared" si="686"/>
        <v>0.20599999999831198</v>
      </c>
      <c r="D29438" s="419">
        <f t="shared" si="687"/>
        <v>0.10299999999915599</v>
      </c>
      <c r="H29438" s="406"/>
      <c r="J29438" s="82">
        <v>53</v>
      </c>
      <c r="K29438" s="319">
        <v>2</v>
      </c>
    </row>
    <row r="29439" spans="1:11" x14ac:dyDescent="0.3">
      <c r="A29439" s="341">
        <v>44262.938885821757</v>
      </c>
      <c r="B29439" s="318">
        <v>42939.002</v>
      </c>
      <c r="C29439" s="318">
        <f t="shared" si="686"/>
        <v>0.22200000000157161</v>
      </c>
      <c r="D29439" s="419">
        <f t="shared" si="687"/>
        <v>0.1110000000007858</v>
      </c>
      <c r="H29439" s="406"/>
      <c r="J29439" s="82">
        <v>54</v>
      </c>
      <c r="K29439" s="320">
        <v>3</v>
      </c>
    </row>
    <row r="29440" spans="1:11" x14ac:dyDescent="0.3">
      <c r="A29440" s="341">
        <v>44262.980552430556</v>
      </c>
      <c r="B29440" s="318">
        <v>42939.232000000004</v>
      </c>
      <c r="C29440" s="318">
        <f t="shared" si="686"/>
        <v>0.23000000000320142</v>
      </c>
      <c r="D29440" s="419">
        <f t="shared" si="687"/>
        <v>0.11500000000160071</v>
      </c>
      <c r="E29440" s="336">
        <f>SUM(C29417:C29440)*7.4805194805</f>
        <v>40.177870129813833</v>
      </c>
      <c r="F29440" s="324">
        <f>AVERAGE(D29417:D29440)</f>
        <v>0.11189583333346793</v>
      </c>
      <c r="G29440" s="324">
        <f>_xlfn.STDEV.S(D29417:D29440)</f>
        <v>3.1895862029120855E-3</v>
      </c>
      <c r="H29440" s="404"/>
      <c r="I29440" s="344">
        <f>AVERAGE(D29301:D29440)</f>
        <v>0.11223741007195961</v>
      </c>
      <c r="J29440" s="82">
        <v>55</v>
      </c>
      <c r="K29440" s="321">
        <v>4</v>
      </c>
    </row>
    <row r="29441" spans="1:12" x14ac:dyDescent="0.3">
      <c r="A29441" s="341">
        <v>44263.022219039354</v>
      </c>
      <c r="B29441" s="318">
        <v>42939.457999999999</v>
      </c>
      <c r="C29441" s="318">
        <f t="shared" si="686"/>
        <v>0.22599999999511056</v>
      </c>
      <c r="D29441" s="419">
        <f t="shared" si="687"/>
        <v>0.11299999999755528</v>
      </c>
      <c r="H29441" s="406"/>
      <c r="J29441" s="82">
        <v>56</v>
      </c>
      <c r="K29441" s="391">
        <v>1</v>
      </c>
    </row>
    <row r="29442" spans="1:12" x14ac:dyDescent="0.3">
      <c r="A29442" s="341">
        <v>44263.063885648146</v>
      </c>
      <c r="B29442" s="318">
        <v>42939.678</v>
      </c>
      <c r="C29442" s="318">
        <f t="shared" si="686"/>
        <v>0.22000000000116415</v>
      </c>
      <c r="D29442" s="419">
        <f t="shared" si="687"/>
        <v>0.11000000000058208</v>
      </c>
      <c r="H29442" s="406"/>
      <c r="J29442" s="82">
        <v>57</v>
      </c>
      <c r="K29442" s="319">
        <v>2</v>
      </c>
    </row>
    <row r="29443" spans="1:12" x14ac:dyDescent="0.3">
      <c r="A29443" s="341">
        <v>44263.105552256944</v>
      </c>
      <c r="B29443" s="318">
        <v>42939.896999999997</v>
      </c>
      <c r="C29443" s="318">
        <f t="shared" si="686"/>
        <v>0.21899999999732245</v>
      </c>
      <c r="D29443" s="419">
        <f t="shared" si="687"/>
        <v>0.10949999999866122</v>
      </c>
      <c r="H29443" s="406"/>
      <c r="J29443" s="82">
        <v>58</v>
      </c>
      <c r="K29443" s="320">
        <v>3</v>
      </c>
    </row>
    <row r="29444" spans="1:12" x14ac:dyDescent="0.3">
      <c r="A29444" s="341">
        <v>44263.147218865743</v>
      </c>
      <c r="B29444" s="318">
        <v>42940.13</v>
      </c>
      <c r="C29444" s="318">
        <f t="shared" si="686"/>
        <v>0.23300000000017462</v>
      </c>
      <c r="D29444" s="419">
        <f t="shared" si="687"/>
        <v>0.11650000000008731</v>
      </c>
      <c r="H29444" s="406"/>
      <c r="J29444" s="82">
        <v>59</v>
      </c>
      <c r="K29444" s="321">
        <v>4</v>
      </c>
    </row>
    <row r="29445" spans="1:12" x14ac:dyDescent="0.3">
      <c r="A29445" s="341">
        <v>44263.188885474534</v>
      </c>
      <c r="B29445" s="318">
        <v>42940.355000000003</v>
      </c>
      <c r="C29445" s="318">
        <f t="shared" si="686"/>
        <v>0.22500000000582077</v>
      </c>
      <c r="D29445" s="419">
        <f t="shared" si="687"/>
        <v>0.11250000000291038</v>
      </c>
      <c r="H29445" s="406"/>
      <c r="J29445" s="82">
        <v>60</v>
      </c>
      <c r="K29445" s="391">
        <v>1</v>
      </c>
    </row>
    <row r="29446" spans="1:12" x14ac:dyDescent="0.3">
      <c r="A29446" s="341">
        <v>44263.230552083332</v>
      </c>
      <c r="B29446" s="318">
        <v>42940.572</v>
      </c>
      <c r="C29446" s="318">
        <f t="shared" si="686"/>
        <v>0.21699999999691499</v>
      </c>
      <c r="D29446" s="419">
        <f t="shared" si="687"/>
        <v>0.1084999999984575</v>
      </c>
      <c r="H29446" s="406"/>
      <c r="J29446" s="82">
        <v>61</v>
      </c>
      <c r="K29446" s="319">
        <v>2</v>
      </c>
    </row>
    <row r="29447" spans="1:12" x14ac:dyDescent="0.3">
      <c r="A29447" s="341">
        <v>44263.272218692131</v>
      </c>
      <c r="B29447" s="318">
        <v>42940.802000000003</v>
      </c>
      <c r="C29447" s="318">
        <f t="shared" si="686"/>
        <v>0.23000000000320142</v>
      </c>
      <c r="D29447" s="419">
        <f t="shared" si="687"/>
        <v>0.11500000000160071</v>
      </c>
      <c r="H29447" s="406"/>
      <c r="J29447" s="82">
        <v>62</v>
      </c>
      <c r="K29447" s="320">
        <v>3</v>
      </c>
    </row>
    <row r="29448" spans="1:12" x14ac:dyDescent="0.3">
      <c r="A29448" s="341">
        <v>44263.31388530093</v>
      </c>
      <c r="B29448" s="318">
        <v>42941.040999999997</v>
      </c>
      <c r="C29448" s="318">
        <f t="shared" si="686"/>
        <v>0.23899999999412103</v>
      </c>
      <c r="D29448" s="419">
        <f t="shared" si="687"/>
        <v>0.11949999999706051</v>
      </c>
      <c r="H29448" s="406"/>
      <c r="J29448" s="82">
        <v>63</v>
      </c>
      <c r="K29448" s="321">
        <v>4</v>
      </c>
    </row>
    <row r="29449" spans="1:12" x14ac:dyDescent="0.3">
      <c r="A29449" s="341">
        <v>44263.355551909721</v>
      </c>
      <c r="B29449" s="318">
        <v>42941.273000000001</v>
      </c>
      <c r="C29449" s="318">
        <f t="shared" si="686"/>
        <v>0.23200000000360887</v>
      </c>
      <c r="D29449" s="419">
        <f t="shared" si="687"/>
        <v>0.11600000000180444</v>
      </c>
      <c r="H29449" s="406"/>
      <c r="J29449" s="82">
        <v>64</v>
      </c>
      <c r="K29449" s="391">
        <v>1</v>
      </c>
    </row>
    <row r="29450" spans="1:12" x14ac:dyDescent="0.3">
      <c r="A29450" s="341">
        <v>44263.36041666667</v>
      </c>
      <c r="B29450" s="318">
        <v>42941.273000000001</v>
      </c>
      <c r="C29450" s="318"/>
      <c r="H29450" s="332"/>
      <c r="J29450" s="82">
        <v>1</v>
      </c>
      <c r="K29450" s="391">
        <v>1</v>
      </c>
      <c r="L29450" s="54" t="s">
        <v>313</v>
      </c>
    </row>
    <row r="29451" spans="1:12" x14ac:dyDescent="0.3">
      <c r="A29451" s="341">
        <v>44263.402083333334</v>
      </c>
      <c r="B29451" s="318">
        <v>42941.493000000002</v>
      </c>
      <c r="C29451" s="318">
        <f t="shared" ref="C29451:C29514" si="688">B29451-B29450</f>
        <v>0.22000000000116415</v>
      </c>
      <c r="D29451" s="419">
        <f t="shared" si="687"/>
        <v>0.11000000000058208</v>
      </c>
      <c r="H29451" s="406"/>
      <c r="J29451" s="82">
        <v>2</v>
      </c>
      <c r="K29451" s="319">
        <v>2</v>
      </c>
    </row>
    <row r="29452" spans="1:12" x14ac:dyDescent="0.3">
      <c r="A29452" s="341">
        <v>44263.443749999999</v>
      </c>
      <c r="B29452" s="318">
        <v>42941.718000000001</v>
      </c>
      <c r="C29452" s="318">
        <f t="shared" si="688"/>
        <v>0.22499999999854481</v>
      </c>
      <c r="D29452" s="419">
        <f t="shared" si="687"/>
        <v>0.1124999999992724</v>
      </c>
      <c r="H29452" s="406"/>
      <c r="J29452" s="82">
        <v>3</v>
      </c>
      <c r="K29452" s="320">
        <v>3</v>
      </c>
    </row>
    <row r="29453" spans="1:12" x14ac:dyDescent="0.3">
      <c r="A29453" s="341">
        <v>44263.48541666667</v>
      </c>
      <c r="B29453" s="318">
        <v>42941.951999999997</v>
      </c>
      <c r="C29453" s="318">
        <f t="shared" si="688"/>
        <v>0.23399999999674037</v>
      </c>
      <c r="D29453" s="419">
        <f t="shared" si="687"/>
        <v>0.11699999999837019</v>
      </c>
      <c r="H29453" s="406"/>
      <c r="J29453" s="82">
        <v>4</v>
      </c>
      <c r="K29453" s="321">
        <v>4</v>
      </c>
    </row>
    <row r="29454" spans="1:12" x14ac:dyDescent="0.3">
      <c r="A29454" s="341">
        <v>44263.527083333334</v>
      </c>
      <c r="B29454" s="318">
        <v>42942.171000000002</v>
      </c>
      <c r="C29454" s="318">
        <f t="shared" si="688"/>
        <v>0.21900000000459841</v>
      </c>
      <c r="D29454" s="419">
        <f t="shared" si="687"/>
        <v>0.1095000000022992</v>
      </c>
      <c r="H29454" s="406"/>
      <c r="J29454" s="82">
        <v>5</v>
      </c>
      <c r="K29454" s="391">
        <v>1</v>
      </c>
    </row>
    <row r="29455" spans="1:12" x14ac:dyDescent="0.3">
      <c r="A29455" s="341">
        <v>44263.568749999999</v>
      </c>
      <c r="B29455" s="318">
        <v>42942.392999999996</v>
      </c>
      <c r="C29455" s="318">
        <f t="shared" si="688"/>
        <v>0.22199999999429565</v>
      </c>
      <c r="D29455" s="419">
        <f t="shared" si="687"/>
        <v>0.11099999999714782</v>
      </c>
      <c r="H29455" s="406"/>
      <c r="J29455" s="82">
        <v>6</v>
      </c>
      <c r="K29455" s="319">
        <v>2</v>
      </c>
    </row>
    <row r="29456" spans="1:12" x14ac:dyDescent="0.3">
      <c r="A29456" s="341">
        <v>44263.61041666667</v>
      </c>
      <c r="B29456" s="318">
        <v>42942.62</v>
      </c>
      <c r="C29456" s="318">
        <f t="shared" si="688"/>
        <v>0.22700000000622822</v>
      </c>
      <c r="D29456" s="419">
        <f t="shared" si="687"/>
        <v>0.11350000000311411</v>
      </c>
      <c r="H29456" s="406"/>
      <c r="J29456" s="82">
        <v>7</v>
      </c>
      <c r="K29456" s="320">
        <v>3</v>
      </c>
    </row>
    <row r="29457" spans="1:11" x14ac:dyDescent="0.3">
      <c r="A29457" s="341">
        <v>44263.652083333334</v>
      </c>
      <c r="B29457" s="318">
        <v>42942.841999999997</v>
      </c>
      <c r="C29457" s="318">
        <f t="shared" si="688"/>
        <v>0.22199999999429565</v>
      </c>
      <c r="D29457" s="419">
        <f t="shared" si="687"/>
        <v>0.11099999999714782</v>
      </c>
      <c r="H29457" s="406"/>
      <c r="J29457" s="82">
        <v>8</v>
      </c>
      <c r="K29457" s="321">
        <v>4</v>
      </c>
    </row>
    <row r="29458" spans="1:11" x14ac:dyDescent="0.3">
      <c r="A29458" s="341">
        <v>44263.693749999999</v>
      </c>
      <c r="B29458" s="318">
        <v>42943.071000000004</v>
      </c>
      <c r="C29458" s="318">
        <f t="shared" si="688"/>
        <v>0.22900000000663567</v>
      </c>
      <c r="D29458" s="419">
        <f t="shared" si="687"/>
        <v>0.11450000000331784</v>
      </c>
      <c r="H29458" s="406"/>
      <c r="J29458" s="82">
        <v>9</v>
      </c>
      <c r="K29458" s="391">
        <v>1</v>
      </c>
    </row>
    <row r="29459" spans="1:11" x14ac:dyDescent="0.3">
      <c r="A29459" s="341">
        <v>44263.73541666667</v>
      </c>
      <c r="B29459" s="318">
        <v>42943.292999999998</v>
      </c>
      <c r="C29459" s="318">
        <f t="shared" si="688"/>
        <v>0.22199999999429565</v>
      </c>
      <c r="D29459" s="419">
        <f t="shared" si="687"/>
        <v>0.11099999999714782</v>
      </c>
      <c r="H29459" s="406"/>
      <c r="J29459" s="82">
        <v>10</v>
      </c>
      <c r="K29459" s="319">
        <v>2</v>
      </c>
    </row>
    <row r="29460" spans="1:11" x14ac:dyDescent="0.3">
      <c r="A29460" s="341">
        <v>44263.777083333334</v>
      </c>
      <c r="B29460" s="318">
        <v>42943.519999999997</v>
      </c>
      <c r="C29460" s="318">
        <f t="shared" si="688"/>
        <v>0.22699999999895226</v>
      </c>
      <c r="D29460" s="419">
        <f t="shared" si="687"/>
        <v>0.11349999999947613</v>
      </c>
      <c r="H29460" s="406"/>
      <c r="J29460" s="82">
        <v>11</v>
      </c>
      <c r="K29460" s="320">
        <v>3</v>
      </c>
    </row>
    <row r="29461" spans="1:11" x14ac:dyDescent="0.3">
      <c r="A29461" s="341">
        <v>44263.818749999999</v>
      </c>
      <c r="B29461" s="318">
        <v>42943.735999999997</v>
      </c>
      <c r="C29461" s="318">
        <f t="shared" si="688"/>
        <v>0.21600000000034925</v>
      </c>
      <c r="D29461" s="419">
        <f t="shared" si="687"/>
        <v>0.10800000000017462</v>
      </c>
      <c r="H29461" s="406"/>
      <c r="J29461" s="82">
        <v>12</v>
      </c>
      <c r="K29461" s="321">
        <v>4</v>
      </c>
    </row>
    <row r="29462" spans="1:11" x14ac:dyDescent="0.3">
      <c r="A29462" s="341">
        <v>44263.86041666667</v>
      </c>
      <c r="B29462" s="318">
        <v>42943.959000000003</v>
      </c>
      <c r="C29462" s="318">
        <f t="shared" si="688"/>
        <v>0.22300000000541331</v>
      </c>
      <c r="D29462" s="419">
        <f t="shared" si="687"/>
        <v>0.11150000000270666</v>
      </c>
      <c r="H29462" s="406"/>
      <c r="J29462" s="82">
        <v>13</v>
      </c>
      <c r="K29462" s="391">
        <v>1</v>
      </c>
    </row>
    <row r="29463" spans="1:11" x14ac:dyDescent="0.3">
      <c r="A29463" s="341">
        <v>44263.902083333334</v>
      </c>
      <c r="B29463" s="318">
        <v>42944.182000000001</v>
      </c>
      <c r="C29463" s="318">
        <f t="shared" si="688"/>
        <v>0.22299999999813735</v>
      </c>
      <c r="D29463" s="419">
        <f t="shared" si="687"/>
        <v>0.11149999999906868</v>
      </c>
      <c r="H29463" s="406"/>
      <c r="J29463" s="82">
        <v>14</v>
      </c>
      <c r="K29463" s="319">
        <v>2</v>
      </c>
    </row>
    <row r="29464" spans="1:11" x14ac:dyDescent="0.3">
      <c r="A29464" s="341">
        <v>44263.943749999999</v>
      </c>
      <c r="B29464" s="318">
        <v>42944.409</v>
      </c>
      <c r="C29464" s="318">
        <f t="shared" si="688"/>
        <v>0.22699999999895226</v>
      </c>
      <c r="D29464" s="419">
        <f t="shared" si="687"/>
        <v>0.11349999999947613</v>
      </c>
      <c r="H29464" s="406"/>
      <c r="J29464" s="82">
        <v>15</v>
      </c>
      <c r="K29464" s="320">
        <v>3</v>
      </c>
    </row>
    <row r="29465" spans="1:11" x14ac:dyDescent="0.3">
      <c r="A29465" s="341">
        <v>44263.98541666667</v>
      </c>
      <c r="B29465" s="318">
        <v>42944.624000000003</v>
      </c>
      <c r="C29465" s="318">
        <f t="shared" si="688"/>
        <v>0.2150000000037835</v>
      </c>
      <c r="D29465" s="419">
        <f t="shared" si="687"/>
        <v>0.10750000000189175</v>
      </c>
      <c r="E29465" s="336">
        <f>SUM(C29442:C29465)*7.4805194805</f>
        <v>38.644363636298266</v>
      </c>
      <c r="F29465" s="324">
        <f>AVERAGE(D29442:D29465)</f>
        <v>0.11230434782618945</v>
      </c>
      <c r="G29465" s="324">
        <f>_xlfn.STDEV.S(D29442:D29465)</f>
        <v>3.0922892755692742E-3</v>
      </c>
      <c r="H29465" s="406"/>
      <c r="J29465" s="82">
        <v>16</v>
      </c>
      <c r="K29465" s="321">
        <v>4</v>
      </c>
    </row>
    <row r="29466" spans="1:11" x14ac:dyDescent="0.3">
      <c r="A29466" s="341">
        <v>44264.027083333334</v>
      </c>
      <c r="B29466" s="318">
        <v>42944.845999999998</v>
      </c>
      <c r="C29466" s="318">
        <f t="shared" si="688"/>
        <v>0.22199999999429565</v>
      </c>
      <c r="D29466" s="419">
        <f t="shared" si="687"/>
        <v>0.11099999999714782</v>
      </c>
      <c r="H29466" s="406"/>
      <c r="J29466" s="82">
        <v>17</v>
      </c>
      <c r="K29466" s="391">
        <v>1</v>
      </c>
    </row>
    <row r="29467" spans="1:11" x14ac:dyDescent="0.3">
      <c r="A29467" s="341">
        <v>44264.068749999999</v>
      </c>
      <c r="B29467" s="318">
        <v>42945.078999999998</v>
      </c>
      <c r="C29467" s="318">
        <f t="shared" si="688"/>
        <v>0.23300000000017462</v>
      </c>
      <c r="D29467" s="419">
        <f t="shared" si="687"/>
        <v>0.11650000000008731</v>
      </c>
      <c r="H29467" s="406"/>
      <c r="J29467" s="82">
        <v>18</v>
      </c>
      <c r="K29467" s="319">
        <v>2</v>
      </c>
    </row>
    <row r="29468" spans="1:11" x14ac:dyDescent="0.3">
      <c r="A29468" s="341">
        <v>44264.11041666667</v>
      </c>
      <c r="B29468" s="355">
        <v>42945.305999999997</v>
      </c>
      <c r="C29468" s="318">
        <f t="shared" si="688"/>
        <v>0.22699999999895226</v>
      </c>
      <c r="D29468" s="419">
        <f t="shared" si="687"/>
        <v>0.11349999999947613</v>
      </c>
      <c r="H29468" s="406"/>
      <c r="J29468" s="82">
        <v>19</v>
      </c>
      <c r="K29468" s="320">
        <v>3</v>
      </c>
    </row>
    <row r="29469" spans="1:11" x14ac:dyDescent="0.3">
      <c r="A29469" s="341">
        <v>44264.152083333334</v>
      </c>
      <c r="B29469" s="318">
        <v>42945.531999999999</v>
      </c>
      <c r="C29469" s="318">
        <f t="shared" si="688"/>
        <v>0.22600000000238651</v>
      </c>
      <c r="D29469" s="419">
        <f t="shared" si="687"/>
        <v>0.11300000000119326</v>
      </c>
      <c r="H29469" s="406"/>
      <c r="J29469" s="82">
        <v>20</v>
      </c>
      <c r="K29469" s="321">
        <v>4</v>
      </c>
    </row>
    <row r="29470" spans="1:11" x14ac:dyDescent="0.3">
      <c r="A29470" s="341">
        <v>44264.193749999999</v>
      </c>
      <c r="B29470" s="318">
        <v>42945.758000000002</v>
      </c>
      <c r="C29470" s="318">
        <f t="shared" si="688"/>
        <v>0.22600000000238651</v>
      </c>
      <c r="D29470" s="419">
        <f t="shared" si="687"/>
        <v>0.11300000000119326</v>
      </c>
      <c r="H29470" s="406"/>
      <c r="J29470" s="82">
        <v>21</v>
      </c>
      <c r="K29470" s="391">
        <v>1</v>
      </c>
    </row>
    <row r="29471" spans="1:11" x14ac:dyDescent="0.3">
      <c r="A29471" s="341">
        <v>44264.23541666667</v>
      </c>
      <c r="B29471" s="318">
        <v>42945.987999999998</v>
      </c>
      <c r="C29471" s="318">
        <f t="shared" si="688"/>
        <v>0.22999999999592546</v>
      </c>
      <c r="D29471" s="419">
        <f t="shared" si="687"/>
        <v>0.11499999999796273</v>
      </c>
      <c r="H29471" s="406"/>
      <c r="J29471" s="82">
        <v>22</v>
      </c>
      <c r="K29471" s="319">
        <v>2</v>
      </c>
    </row>
    <row r="29472" spans="1:11" x14ac:dyDescent="0.3">
      <c r="A29472" s="341">
        <v>44264.277083333334</v>
      </c>
      <c r="B29472" s="318">
        <v>42946.222000000002</v>
      </c>
      <c r="C29472" s="318">
        <f t="shared" si="688"/>
        <v>0.23400000000401633</v>
      </c>
      <c r="D29472" s="419">
        <f t="shared" si="687"/>
        <v>0.11700000000200816</v>
      </c>
      <c r="H29472" s="406"/>
      <c r="J29472" s="82">
        <v>23</v>
      </c>
      <c r="K29472" s="320">
        <v>3</v>
      </c>
    </row>
    <row r="29473" spans="1:11" x14ac:dyDescent="0.3">
      <c r="A29473" s="341">
        <v>44264.318749999999</v>
      </c>
      <c r="B29473" s="318">
        <v>42946.45</v>
      </c>
      <c r="C29473" s="318">
        <f t="shared" si="688"/>
        <v>0.22799999999551801</v>
      </c>
      <c r="D29473" s="419">
        <f t="shared" si="687"/>
        <v>0.11399999999775901</v>
      </c>
      <c r="H29473" s="406"/>
      <c r="J29473" s="82">
        <v>24</v>
      </c>
      <c r="K29473" s="321">
        <v>4</v>
      </c>
    </row>
    <row r="29474" spans="1:11" x14ac:dyDescent="0.3">
      <c r="A29474" s="341">
        <v>44264.36041666667</v>
      </c>
      <c r="B29474" s="318">
        <v>42946.675000000003</v>
      </c>
      <c r="C29474" s="318">
        <f t="shared" si="688"/>
        <v>0.22500000000582077</v>
      </c>
      <c r="D29474" s="419">
        <f t="shared" si="687"/>
        <v>0.11250000000291038</v>
      </c>
      <c r="H29474" s="406"/>
      <c r="J29474" s="82">
        <v>25</v>
      </c>
      <c r="K29474" s="391">
        <v>1</v>
      </c>
    </row>
    <row r="29475" spans="1:11" x14ac:dyDescent="0.3">
      <c r="A29475" s="341">
        <v>44264.402083333334</v>
      </c>
      <c r="B29475" s="318">
        <v>42946.9</v>
      </c>
      <c r="C29475" s="318">
        <f t="shared" si="688"/>
        <v>0.22499999999854481</v>
      </c>
      <c r="D29475" s="419">
        <f t="shared" si="687"/>
        <v>0.1124999999992724</v>
      </c>
      <c r="H29475" s="406"/>
      <c r="J29475" s="82">
        <v>26</v>
      </c>
      <c r="K29475" s="319">
        <v>2</v>
      </c>
    </row>
    <row r="29476" spans="1:11" x14ac:dyDescent="0.3">
      <c r="A29476" s="341">
        <v>44264.443749999999</v>
      </c>
      <c r="B29476" s="318">
        <v>42947.137999999999</v>
      </c>
      <c r="C29476" s="318">
        <f t="shared" si="688"/>
        <v>0.23799999999755528</v>
      </c>
      <c r="D29476" s="419">
        <f t="shared" si="687"/>
        <v>0.11899999999877764</v>
      </c>
      <c r="H29476" s="406"/>
      <c r="J29476" s="82">
        <v>27</v>
      </c>
      <c r="K29476" s="320">
        <v>3</v>
      </c>
    </row>
    <row r="29477" spans="1:11" x14ac:dyDescent="0.3">
      <c r="A29477" s="341">
        <v>44264.48541666667</v>
      </c>
      <c r="B29477" s="318">
        <v>42947.368000000002</v>
      </c>
      <c r="C29477" s="318">
        <f t="shared" si="688"/>
        <v>0.23000000000320142</v>
      </c>
      <c r="D29477" s="419">
        <f t="shared" si="687"/>
        <v>0.11500000000160071</v>
      </c>
      <c r="H29477" s="406"/>
      <c r="J29477" s="82">
        <v>28</v>
      </c>
      <c r="K29477" s="321">
        <v>4</v>
      </c>
    </row>
    <row r="29478" spans="1:11" x14ac:dyDescent="0.3">
      <c r="A29478" s="341">
        <v>44264.527083333334</v>
      </c>
      <c r="B29478" s="318">
        <v>42947.591999999997</v>
      </c>
      <c r="C29478" s="318">
        <f t="shared" si="688"/>
        <v>0.2239999999947031</v>
      </c>
      <c r="D29478" s="419">
        <f t="shared" si="687"/>
        <v>0.11199999999735155</v>
      </c>
      <c r="H29478" s="406"/>
      <c r="J29478" s="82">
        <v>29</v>
      </c>
      <c r="K29478" s="391">
        <v>1</v>
      </c>
    </row>
    <row r="29479" spans="1:11" x14ac:dyDescent="0.3">
      <c r="A29479" s="341">
        <v>44264.568749999999</v>
      </c>
      <c r="B29479" s="318">
        <v>42947.811000000002</v>
      </c>
      <c r="C29479" s="318">
        <f t="shared" si="688"/>
        <v>0.21900000000459841</v>
      </c>
      <c r="D29479" s="419">
        <f t="shared" si="687"/>
        <v>0.1095000000022992</v>
      </c>
      <c r="H29479" s="406"/>
      <c r="J29479" s="82">
        <v>30</v>
      </c>
      <c r="K29479" s="319">
        <v>2</v>
      </c>
    </row>
    <row r="29480" spans="1:11" x14ac:dyDescent="0.3">
      <c r="A29480" s="341">
        <v>44264.61041666667</v>
      </c>
      <c r="B29480" s="318">
        <v>42948.04</v>
      </c>
      <c r="C29480" s="318">
        <f t="shared" si="688"/>
        <v>0.22899999999935972</v>
      </c>
      <c r="D29480" s="419">
        <f t="shared" si="687"/>
        <v>0.11449999999967986</v>
      </c>
      <c r="H29480" s="406"/>
      <c r="J29480" s="82">
        <v>31</v>
      </c>
      <c r="K29480" s="320">
        <v>3</v>
      </c>
    </row>
    <row r="29481" spans="1:11" x14ac:dyDescent="0.3">
      <c r="A29481" s="341">
        <v>44264.652083333334</v>
      </c>
      <c r="B29481" s="318">
        <v>42948.27</v>
      </c>
      <c r="C29481" s="318">
        <f t="shared" si="688"/>
        <v>0.22999999999592546</v>
      </c>
      <c r="D29481" s="419">
        <f t="shared" ref="D29481:D29544" si="689">C29481/2</f>
        <v>0.11499999999796273</v>
      </c>
      <c r="H29481" s="406"/>
      <c r="J29481" s="82">
        <v>32</v>
      </c>
      <c r="K29481" s="321">
        <v>4</v>
      </c>
    </row>
    <row r="29482" spans="1:11" x14ac:dyDescent="0.3">
      <c r="A29482" s="341">
        <v>44264.693749999999</v>
      </c>
      <c r="B29482" s="318">
        <v>42948.5</v>
      </c>
      <c r="C29482" s="318">
        <f t="shared" si="688"/>
        <v>0.23000000000320142</v>
      </c>
      <c r="D29482" s="419">
        <f t="shared" si="689"/>
        <v>0.11500000000160071</v>
      </c>
      <c r="H29482" s="406"/>
      <c r="J29482" s="82">
        <v>33</v>
      </c>
      <c r="K29482" s="391">
        <v>1</v>
      </c>
    </row>
    <row r="29483" spans="1:11" x14ac:dyDescent="0.3">
      <c r="A29483" s="341">
        <v>44264.73541666667</v>
      </c>
      <c r="B29483" s="318">
        <v>42948.716</v>
      </c>
      <c r="C29483" s="318">
        <f t="shared" si="688"/>
        <v>0.21600000000034925</v>
      </c>
      <c r="D29483" s="419">
        <f t="shared" si="689"/>
        <v>0.10800000000017462</v>
      </c>
      <c r="H29483" s="406"/>
      <c r="J29483" s="82">
        <v>34</v>
      </c>
      <c r="K29483" s="319">
        <v>2</v>
      </c>
    </row>
    <row r="29484" spans="1:11" x14ac:dyDescent="0.3">
      <c r="A29484" s="341">
        <v>44264.777083333334</v>
      </c>
      <c r="B29484" s="318">
        <v>42948.940999999999</v>
      </c>
      <c r="C29484" s="318">
        <f t="shared" si="688"/>
        <v>0.22499999999854481</v>
      </c>
      <c r="D29484" s="419">
        <f t="shared" si="689"/>
        <v>0.1124999999992724</v>
      </c>
      <c r="H29484" s="406"/>
      <c r="J29484" s="82">
        <v>35</v>
      </c>
      <c r="K29484" s="320">
        <v>3</v>
      </c>
    </row>
    <row r="29485" spans="1:11" x14ac:dyDescent="0.3">
      <c r="A29485" s="341">
        <v>44264.818749999999</v>
      </c>
      <c r="B29485" s="318">
        <v>42949.171000000002</v>
      </c>
      <c r="C29485" s="318">
        <f t="shared" si="688"/>
        <v>0.23000000000320142</v>
      </c>
      <c r="D29485" s="419">
        <f t="shared" si="689"/>
        <v>0.11500000000160071</v>
      </c>
      <c r="H29485" s="406"/>
      <c r="J29485" s="82">
        <v>36</v>
      </c>
      <c r="K29485" s="321">
        <v>4</v>
      </c>
    </row>
    <row r="29486" spans="1:11" x14ac:dyDescent="0.3">
      <c r="A29486" s="341">
        <v>44264.86041666667</v>
      </c>
      <c r="B29486" s="318">
        <v>42949.394999999997</v>
      </c>
      <c r="C29486" s="318">
        <f t="shared" si="688"/>
        <v>0.2239999999947031</v>
      </c>
      <c r="D29486" s="419">
        <f t="shared" si="689"/>
        <v>0.11199999999735155</v>
      </c>
      <c r="H29486" s="406"/>
      <c r="J29486" s="82">
        <v>37</v>
      </c>
      <c r="K29486" s="391">
        <v>1</v>
      </c>
    </row>
    <row r="29487" spans="1:11" x14ac:dyDescent="0.3">
      <c r="A29487" s="341">
        <v>44264.902083333334</v>
      </c>
      <c r="B29487" s="318">
        <v>42949.601999999999</v>
      </c>
      <c r="C29487" s="318">
        <f t="shared" si="688"/>
        <v>0.20700000000215368</v>
      </c>
      <c r="D29487" s="419">
        <f t="shared" si="689"/>
        <v>0.10350000000107684</v>
      </c>
      <c r="H29487" s="406"/>
      <c r="J29487" s="82">
        <v>38</v>
      </c>
      <c r="K29487" s="319">
        <v>2</v>
      </c>
    </row>
    <row r="29488" spans="1:11" x14ac:dyDescent="0.3">
      <c r="A29488" s="341">
        <v>44264.943749999999</v>
      </c>
      <c r="B29488" s="318">
        <v>42949.82</v>
      </c>
      <c r="C29488" s="318">
        <f t="shared" si="688"/>
        <v>0.2180000000007567</v>
      </c>
      <c r="D29488" s="419">
        <f t="shared" si="689"/>
        <v>0.10900000000037835</v>
      </c>
      <c r="H29488" s="406"/>
      <c r="J29488" s="82">
        <v>39</v>
      </c>
      <c r="K29488" s="320">
        <v>3</v>
      </c>
    </row>
    <row r="29489" spans="1:11" x14ac:dyDescent="0.3">
      <c r="A29489" s="341">
        <v>44264.98541666667</v>
      </c>
      <c r="B29489" s="318">
        <v>42950.05</v>
      </c>
      <c r="C29489" s="318">
        <f t="shared" si="688"/>
        <v>0.23000000000320142</v>
      </c>
      <c r="D29489" s="419">
        <f t="shared" si="689"/>
        <v>0.11500000000160071</v>
      </c>
      <c r="E29489" s="336">
        <f>SUM(C29466:C29489)*7.4805194805</f>
        <v>40.58929870118908</v>
      </c>
      <c r="F29489" s="324">
        <f>AVERAGE(D29466:D29489)</f>
        <v>0.11304166666665576</v>
      </c>
      <c r="G29489" s="324">
        <f>_xlfn.STDEV.S(D29466:D29489)</f>
        <v>3.2434437771544896E-3</v>
      </c>
      <c r="H29489" s="406"/>
      <c r="J29489" s="82">
        <v>40</v>
      </c>
      <c r="K29489" s="321">
        <v>4</v>
      </c>
    </row>
    <row r="29490" spans="1:11" x14ac:dyDescent="0.3">
      <c r="A29490" s="341">
        <v>44265.027083333334</v>
      </c>
      <c r="B29490" s="318">
        <v>42950.28</v>
      </c>
      <c r="C29490" s="318">
        <f t="shared" si="688"/>
        <v>0.22999999999592546</v>
      </c>
      <c r="D29490" s="419">
        <f t="shared" si="689"/>
        <v>0.11499999999796273</v>
      </c>
      <c r="H29490" s="406"/>
      <c r="J29490" s="82">
        <v>41</v>
      </c>
      <c r="K29490" s="391">
        <v>1</v>
      </c>
    </row>
    <row r="29491" spans="1:11" x14ac:dyDescent="0.3">
      <c r="A29491" s="341">
        <v>44265.068749999999</v>
      </c>
      <c r="B29491" s="318">
        <v>42950.497000000003</v>
      </c>
      <c r="C29491" s="318">
        <f t="shared" si="688"/>
        <v>0.21700000000419095</v>
      </c>
      <c r="D29491" s="419">
        <f t="shared" si="689"/>
        <v>0.10850000000209548</v>
      </c>
      <c r="H29491" s="406"/>
      <c r="J29491" s="82">
        <v>42</v>
      </c>
      <c r="K29491" s="319">
        <v>2</v>
      </c>
    </row>
    <row r="29492" spans="1:11" x14ac:dyDescent="0.3">
      <c r="A29492" s="341">
        <v>44265.11041666667</v>
      </c>
      <c r="B29492" s="318">
        <v>42950.714999999997</v>
      </c>
      <c r="C29492" s="318">
        <f t="shared" si="688"/>
        <v>0.21799999999348074</v>
      </c>
      <c r="D29492" s="419">
        <f t="shared" si="689"/>
        <v>0.10899999999674037</v>
      </c>
      <c r="H29492" s="406"/>
      <c r="J29492" s="82">
        <v>43</v>
      </c>
      <c r="K29492" s="320">
        <v>3</v>
      </c>
    </row>
    <row r="29493" spans="1:11" x14ac:dyDescent="0.3">
      <c r="A29493" s="341">
        <v>44265.152083333334</v>
      </c>
      <c r="B29493" s="318">
        <v>42950.947999999997</v>
      </c>
      <c r="C29493" s="318">
        <f t="shared" si="688"/>
        <v>0.23300000000017462</v>
      </c>
      <c r="D29493" s="419">
        <f t="shared" si="689"/>
        <v>0.11650000000008731</v>
      </c>
      <c r="H29493" s="406"/>
      <c r="J29493" s="82">
        <v>44</v>
      </c>
      <c r="K29493" s="321">
        <v>4</v>
      </c>
    </row>
    <row r="29494" spans="1:11" x14ac:dyDescent="0.3">
      <c r="A29494" s="341">
        <v>44265.193749999999</v>
      </c>
      <c r="B29494" s="318">
        <v>42951.182000000001</v>
      </c>
      <c r="C29494" s="318">
        <f t="shared" si="688"/>
        <v>0.23400000000401633</v>
      </c>
      <c r="D29494" s="419">
        <f t="shared" si="689"/>
        <v>0.11700000000200816</v>
      </c>
      <c r="H29494" s="406"/>
      <c r="J29494" s="82">
        <v>45</v>
      </c>
      <c r="K29494" s="391">
        <v>1</v>
      </c>
    </row>
    <row r="29495" spans="1:11" x14ac:dyDescent="0.3">
      <c r="A29495" s="341">
        <v>44265.23541666667</v>
      </c>
      <c r="B29495" s="355">
        <v>42951.400999999998</v>
      </c>
      <c r="C29495" s="318">
        <f t="shared" si="688"/>
        <v>0.21899999999732245</v>
      </c>
      <c r="D29495" s="419">
        <f t="shared" si="689"/>
        <v>0.10949999999866122</v>
      </c>
      <c r="H29495" s="406"/>
      <c r="J29495" s="82">
        <v>46</v>
      </c>
      <c r="K29495" s="319">
        <v>2</v>
      </c>
    </row>
    <row r="29496" spans="1:11" x14ac:dyDescent="0.3">
      <c r="A29496" s="341">
        <v>44265.277083333334</v>
      </c>
      <c r="B29496" s="355">
        <v>42951.63</v>
      </c>
      <c r="C29496" s="318">
        <f t="shared" si="688"/>
        <v>0.22899999999935972</v>
      </c>
      <c r="D29496" s="419">
        <f t="shared" si="689"/>
        <v>0.11449999999967986</v>
      </c>
      <c r="H29496" s="406"/>
      <c r="J29496" s="82">
        <v>47</v>
      </c>
      <c r="K29496" s="320">
        <v>3</v>
      </c>
    </row>
    <row r="29497" spans="1:11" x14ac:dyDescent="0.3">
      <c r="A29497" s="341">
        <v>44265.318749999999</v>
      </c>
      <c r="B29497" s="355">
        <v>42951.860999999997</v>
      </c>
      <c r="C29497" s="318">
        <f t="shared" si="688"/>
        <v>0.23099999999976717</v>
      </c>
      <c r="D29497" s="419">
        <f t="shared" si="689"/>
        <v>0.11549999999988358</v>
      </c>
      <c r="H29497" s="406"/>
      <c r="J29497" s="82">
        <v>48</v>
      </c>
      <c r="K29497" s="321">
        <v>4</v>
      </c>
    </row>
    <row r="29498" spans="1:11" x14ac:dyDescent="0.3">
      <c r="A29498" s="341">
        <v>44265.36041666667</v>
      </c>
      <c r="B29498" s="318">
        <v>42952.1</v>
      </c>
      <c r="C29498" s="318">
        <f t="shared" si="688"/>
        <v>0.23900000000139698</v>
      </c>
      <c r="D29498" s="419">
        <f t="shared" si="689"/>
        <v>0.11950000000069849</v>
      </c>
      <c r="H29498" s="406"/>
      <c r="J29498" s="82">
        <v>49</v>
      </c>
      <c r="K29498" s="391">
        <v>1</v>
      </c>
    </row>
    <row r="29499" spans="1:11" x14ac:dyDescent="0.3">
      <c r="A29499" s="341">
        <v>44265.402083333334</v>
      </c>
      <c r="B29499" s="318">
        <v>42952.322</v>
      </c>
      <c r="C29499" s="318">
        <f t="shared" si="688"/>
        <v>0.22200000000157161</v>
      </c>
      <c r="D29499" s="419">
        <f t="shared" si="689"/>
        <v>0.1110000000007858</v>
      </c>
      <c r="H29499" s="406"/>
      <c r="J29499" s="82">
        <v>50</v>
      </c>
      <c r="K29499" s="319">
        <v>2</v>
      </c>
    </row>
    <row r="29500" spans="1:11" x14ac:dyDescent="0.3">
      <c r="A29500" s="341">
        <v>44265.443749999999</v>
      </c>
      <c r="B29500" s="318">
        <v>42952.55</v>
      </c>
      <c r="C29500" s="318">
        <f t="shared" si="688"/>
        <v>0.22800000000279397</v>
      </c>
      <c r="D29500" s="419">
        <f t="shared" si="689"/>
        <v>0.11400000000139698</v>
      </c>
      <c r="H29500" s="406"/>
      <c r="J29500" s="82">
        <v>51</v>
      </c>
      <c r="K29500" s="320">
        <v>3</v>
      </c>
    </row>
    <row r="29501" spans="1:11" x14ac:dyDescent="0.3">
      <c r="A29501" s="341">
        <v>44265.48541666667</v>
      </c>
      <c r="B29501" s="318">
        <v>42952.771999999997</v>
      </c>
      <c r="C29501" s="318">
        <f t="shared" si="688"/>
        <v>0.22199999999429565</v>
      </c>
      <c r="D29501" s="419">
        <f t="shared" si="689"/>
        <v>0.11099999999714782</v>
      </c>
      <c r="H29501" s="406"/>
      <c r="J29501" s="82">
        <v>52</v>
      </c>
      <c r="K29501" s="321">
        <v>4</v>
      </c>
    </row>
    <row r="29502" spans="1:11" x14ac:dyDescent="0.3">
      <c r="A29502" s="341">
        <v>44265.527083333334</v>
      </c>
      <c r="B29502" s="318">
        <v>42953.000999999997</v>
      </c>
      <c r="C29502" s="318">
        <f t="shared" si="688"/>
        <v>0.22899999999935972</v>
      </c>
      <c r="D29502" s="419">
        <f t="shared" si="689"/>
        <v>0.11449999999967986</v>
      </c>
      <c r="H29502" s="406"/>
      <c r="J29502" s="82">
        <v>53</v>
      </c>
      <c r="K29502" s="391">
        <v>1</v>
      </c>
    </row>
    <row r="29503" spans="1:11" x14ac:dyDescent="0.3">
      <c r="A29503" s="341">
        <v>44265.568749999999</v>
      </c>
      <c r="B29503" s="318">
        <v>42953.224999999999</v>
      </c>
      <c r="C29503" s="318">
        <f t="shared" si="688"/>
        <v>0.22400000000197906</v>
      </c>
      <c r="D29503" s="419">
        <f t="shared" si="689"/>
        <v>0.11200000000098953</v>
      </c>
      <c r="H29503" s="406"/>
      <c r="J29503" s="82">
        <v>54</v>
      </c>
      <c r="K29503" s="319">
        <v>2</v>
      </c>
    </row>
    <row r="29504" spans="1:11" x14ac:dyDescent="0.3">
      <c r="A29504" s="341">
        <v>44265.61041666667</v>
      </c>
      <c r="B29504" s="318">
        <v>42953.453999999998</v>
      </c>
      <c r="C29504" s="318">
        <f t="shared" si="688"/>
        <v>0.22899999999935972</v>
      </c>
      <c r="D29504" s="419">
        <f t="shared" si="689"/>
        <v>0.11449999999967986</v>
      </c>
      <c r="H29504" s="406"/>
      <c r="J29504" s="82">
        <v>55</v>
      </c>
      <c r="K29504" s="320">
        <v>3</v>
      </c>
    </row>
    <row r="29505" spans="1:11" x14ac:dyDescent="0.3">
      <c r="A29505" s="341">
        <v>44265.652083333334</v>
      </c>
      <c r="B29505" s="318">
        <v>42953.678</v>
      </c>
      <c r="C29505" s="318">
        <f t="shared" si="688"/>
        <v>0.22400000000197906</v>
      </c>
      <c r="D29505" s="419">
        <f t="shared" si="689"/>
        <v>0.11200000000098953</v>
      </c>
      <c r="H29505" s="406"/>
      <c r="J29505" s="82">
        <v>56</v>
      </c>
      <c r="K29505" s="321">
        <v>4</v>
      </c>
    </row>
    <row r="29506" spans="1:11" x14ac:dyDescent="0.3">
      <c r="A29506" s="341">
        <v>44265.693749999999</v>
      </c>
      <c r="B29506" s="318">
        <v>42953.898999999998</v>
      </c>
      <c r="C29506" s="318">
        <f t="shared" si="688"/>
        <v>0.2209999999977299</v>
      </c>
      <c r="D29506" s="419">
        <f t="shared" si="689"/>
        <v>0.11049999999886495</v>
      </c>
      <c r="H29506" s="406"/>
      <c r="J29506" s="82">
        <v>57</v>
      </c>
      <c r="K29506" s="391">
        <v>1</v>
      </c>
    </row>
    <row r="29507" spans="1:11" x14ac:dyDescent="0.3">
      <c r="A29507" s="341">
        <v>44265.73541666667</v>
      </c>
      <c r="B29507" s="318">
        <v>42954.120999999999</v>
      </c>
      <c r="C29507" s="318">
        <f t="shared" si="688"/>
        <v>0.22200000000157161</v>
      </c>
      <c r="D29507" s="419">
        <f t="shared" si="689"/>
        <v>0.1110000000007858</v>
      </c>
      <c r="H29507" s="406"/>
      <c r="J29507" s="82">
        <v>58</v>
      </c>
      <c r="K29507" s="319">
        <v>2</v>
      </c>
    </row>
    <row r="29508" spans="1:11" x14ac:dyDescent="0.3">
      <c r="A29508" s="341">
        <v>44265.777083333334</v>
      </c>
      <c r="B29508" s="318">
        <v>42954.35</v>
      </c>
      <c r="C29508" s="318">
        <f t="shared" si="688"/>
        <v>0.22899999999935972</v>
      </c>
      <c r="D29508" s="419">
        <f t="shared" si="689"/>
        <v>0.11449999999967986</v>
      </c>
      <c r="H29508" s="406"/>
      <c r="J29508" s="82">
        <v>59</v>
      </c>
      <c r="K29508" s="320">
        <v>3</v>
      </c>
    </row>
    <row r="29509" spans="1:11" x14ac:dyDescent="0.3">
      <c r="A29509" s="341">
        <v>44265.818749999999</v>
      </c>
      <c r="B29509" s="318">
        <v>42954.571000000004</v>
      </c>
      <c r="C29509" s="318">
        <f t="shared" si="688"/>
        <v>0.22100000000500586</v>
      </c>
      <c r="D29509" s="419">
        <f t="shared" si="689"/>
        <v>0.11050000000250293</v>
      </c>
      <c r="H29509" s="406"/>
      <c r="J29509" s="82">
        <v>60</v>
      </c>
      <c r="K29509" s="321">
        <v>4</v>
      </c>
    </row>
    <row r="29510" spans="1:11" x14ac:dyDescent="0.3">
      <c r="A29510" s="341">
        <v>44265.86041666667</v>
      </c>
      <c r="B29510" s="355">
        <v>42954.786999999997</v>
      </c>
      <c r="C29510" s="318">
        <f t="shared" si="688"/>
        <v>0.21599999999307329</v>
      </c>
      <c r="D29510" s="419">
        <f t="shared" si="689"/>
        <v>0.10799999999653664</v>
      </c>
      <c r="H29510" s="406"/>
      <c r="J29510" s="82">
        <v>61</v>
      </c>
      <c r="K29510" s="391">
        <v>1</v>
      </c>
    </row>
    <row r="29511" spans="1:11" x14ac:dyDescent="0.3">
      <c r="A29511" s="341">
        <v>44265.902083333334</v>
      </c>
      <c r="B29511" s="318">
        <v>42955.012000000002</v>
      </c>
      <c r="C29511" s="318">
        <f t="shared" si="688"/>
        <v>0.22500000000582077</v>
      </c>
      <c r="D29511" s="419">
        <f t="shared" si="689"/>
        <v>0.11250000000291038</v>
      </c>
      <c r="H29511" s="406"/>
      <c r="J29511" s="82">
        <v>62</v>
      </c>
      <c r="K29511" s="319">
        <v>2</v>
      </c>
    </row>
    <row r="29512" spans="1:11" x14ac:dyDescent="0.3">
      <c r="A29512" s="341">
        <v>44265.943749999999</v>
      </c>
      <c r="B29512" s="318">
        <v>42955.248</v>
      </c>
      <c r="C29512" s="318">
        <f t="shared" si="688"/>
        <v>0.23599999999714782</v>
      </c>
      <c r="D29512" s="419">
        <f t="shared" si="689"/>
        <v>0.11799999999857391</v>
      </c>
      <c r="H29512" s="406"/>
      <c r="J29512" s="82">
        <v>63</v>
      </c>
      <c r="K29512" s="320">
        <v>3</v>
      </c>
    </row>
    <row r="29513" spans="1:11" x14ac:dyDescent="0.3">
      <c r="A29513" s="341">
        <v>44265.98541666667</v>
      </c>
      <c r="B29513" s="318">
        <v>42955.468999999997</v>
      </c>
      <c r="C29513" s="318">
        <f t="shared" si="688"/>
        <v>0.2209999999977299</v>
      </c>
      <c r="D29513" s="419">
        <f t="shared" si="689"/>
        <v>0.11049999999886495</v>
      </c>
      <c r="E29513" s="336">
        <f>SUM(C29490:C29513)*7.4805194805</f>
        <v>40.536935064787698</v>
      </c>
      <c r="F29513" s="324">
        <f>AVERAGE(D29490:D29513)</f>
        <v>0.11289583333321691</v>
      </c>
      <c r="G29513" s="324">
        <f>_xlfn.STDEV.S(D29490:D29513)</f>
        <v>3.1067219084820966E-3</v>
      </c>
      <c r="H29513" s="406"/>
      <c r="J29513" s="82">
        <v>64</v>
      </c>
      <c r="K29513" s="321">
        <v>4</v>
      </c>
    </row>
    <row r="29514" spans="1:11" x14ac:dyDescent="0.3">
      <c r="A29514" s="341">
        <v>44266.027083333334</v>
      </c>
      <c r="B29514" s="318">
        <v>42955.682000000001</v>
      </c>
      <c r="C29514" s="318">
        <f t="shared" si="688"/>
        <v>0.21300000000337604</v>
      </c>
      <c r="D29514" s="419">
        <f t="shared" si="689"/>
        <v>0.10650000000168802</v>
      </c>
      <c r="H29514" s="406"/>
      <c r="J29514" s="82">
        <v>65</v>
      </c>
      <c r="K29514" s="391">
        <v>1</v>
      </c>
    </row>
    <row r="29515" spans="1:11" x14ac:dyDescent="0.3">
      <c r="A29515" s="341">
        <v>44266.068749999999</v>
      </c>
      <c r="B29515" s="318">
        <v>42955.900999999998</v>
      </c>
      <c r="C29515" s="318">
        <f t="shared" ref="C29515:C29549" si="690">B29515-B29514</f>
        <v>0.21899999999732245</v>
      </c>
      <c r="D29515" s="419">
        <f t="shared" si="689"/>
        <v>0.10949999999866122</v>
      </c>
      <c r="H29515" s="406"/>
      <c r="J29515" s="82">
        <v>66</v>
      </c>
      <c r="K29515" s="319">
        <v>2</v>
      </c>
    </row>
    <row r="29516" spans="1:11" x14ac:dyDescent="0.3">
      <c r="A29516" s="341">
        <v>44266.11041666667</v>
      </c>
      <c r="B29516" s="318">
        <v>42956.14</v>
      </c>
      <c r="C29516" s="318">
        <f t="shared" si="690"/>
        <v>0.23900000000139698</v>
      </c>
      <c r="D29516" s="419">
        <f t="shared" si="689"/>
        <v>0.11950000000069849</v>
      </c>
      <c r="H29516" s="406"/>
      <c r="J29516" s="82">
        <v>67</v>
      </c>
      <c r="K29516" s="320">
        <v>3</v>
      </c>
    </row>
    <row r="29517" spans="1:11" x14ac:dyDescent="0.3">
      <c r="A29517" s="341">
        <v>44266.152083333334</v>
      </c>
      <c r="B29517" s="318">
        <v>42956.37</v>
      </c>
      <c r="C29517" s="318">
        <f t="shared" si="690"/>
        <v>0.23000000000320142</v>
      </c>
      <c r="D29517" s="419">
        <f t="shared" si="689"/>
        <v>0.11500000000160071</v>
      </c>
      <c r="H29517" s="406"/>
      <c r="J29517" s="82">
        <v>68</v>
      </c>
      <c r="K29517" s="321">
        <v>4</v>
      </c>
    </row>
    <row r="29518" spans="1:11" x14ac:dyDescent="0.3">
      <c r="A29518" s="341">
        <v>44266.193749999999</v>
      </c>
      <c r="B29518" s="318">
        <v>42956.595000000001</v>
      </c>
      <c r="C29518" s="318">
        <f t="shared" si="690"/>
        <v>0.22499999999854481</v>
      </c>
      <c r="D29518" s="419">
        <f t="shared" si="689"/>
        <v>0.1124999999992724</v>
      </c>
      <c r="H29518" s="406"/>
      <c r="J29518" s="82">
        <v>69</v>
      </c>
      <c r="K29518" s="391">
        <v>1</v>
      </c>
    </row>
    <row r="29519" spans="1:11" x14ac:dyDescent="0.3">
      <c r="A29519" s="341">
        <v>44266.23541666667</v>
      </c>
      <c r="B29519" s="318">
        <v>42956.817999999999</v>
      </c>
      <c r="C29519" s="318">
        <f t="shared" si="690"/>
        <v>0.22299999999813735</v>
      </c>
      <c r="D29519" s="419">
        <f t="shared" si="689"/>
        <v>0.11149999999906868</v>
      </c>
      <c r="H29519" s="406"/>
      <c r="J29519" s="82">
        <v>70</v>
      </c>
      <c r="K29519" s="319">
        <v>2</v>
      </c>
    </row>
    <row r="29520" spans="1:11" x14ac:dyDescent="0.3">
      <c r="A29520" s="341">
        <v>44266.277083333334</v>
      </c>
      <c r="B29520" s="318">
        <v>42957.057999999997</v>
      </c>
      <c r="C29520" s="318">
        <f t="shared" si="690"/>
        <v>0.23999999999796273</v>
      </c>
      <c r="D29520" s="419">
        <f t="shared" si="689"/>
        <v>0.11999999999898137</v>
      </c>
      <c r="H29520" s="406"/>
      <c r="J29520" s="82">
        <v>71</v>
      </c>
      <c r="K29520" s="320">
        <v>3</v>
      </c>
    </row>
    <row r="29521" spans="1:11" x14ac:dyDescent="0.3">
      <c r="A29521" s="341">
        <v>44266.318749999999</v>
      </c>
      <c r="B29521" s="318">
        <v>42957.29</v>
      </c>
      <c r="C29521" s="318">
        <f t="shared" si="690"/>
        <v>0.23200000000360887</v>
      </c>
      <c r="D29521" s="419">
        <f t="shared" si="689"/>
        <v>0.11600000000180444</v>
      </c>
      <c r="H29521" s="406"/>
      <c r="J29521" s="82">
        <v>72</v>
      </c>
      <c r="K29521" s="321">
        <v>4</v>
      </c>
    </row>
    <row r="29522" spans="1:11" x14ac:dyDescent="0.3">
      <c r="A29522" s="341">
        <v>44266.36041666667</v>
      </c>
      <c r="B29522" s="318">
        <v>42957.517999999996</v>
      </c>
      <c r="C29522" s="318">
        <f t="shared" si="690"/>
        <v>0.22799999999551801</v>
      </c>
      <c r="D29522" s="419">
        <f t="shared" si="689"/>
        <v>0.11399999999775901</v>
      </c>
      <c r="H29522" s="406"/>
      <c r="J29522" s="82">
        <v>73</v>
      </c>
      <c r="K29522" s="391">
        <v>1</v>
      </c>
    </row>
    <row r="29523" spans="1:11" x14ac:dyDescent="0.3">
      <c r="A29523" s="341">
        <v>44266.402083333334</v>
      </c>
      <c r="B29523" s="318">
        <v>42957.733</v>
      </c>
      <c r="C29523" s="318">
        <f t="shared" si="690"/>
        <v>0.2150000000037835</v>
      </c>
      <c r="D29523" s="419">
        <f t="shared" si="689"/>
        <v>0.10750000000189175</v>
      </c>
      <c r="H29523" s="406"/>
      <c r="J29523" s="82">
        <v>74</v>
      </c>
      <c r="K29523" s="319">
        <v>2</v>
      </c>
    </row>
    <row r="29524" spans="1:11" x14ac:dyDescent="0.3">
      <c r="A29524" s="341">
        <v>44266.443749999999</v>
      </c>
      <c r="B29524" s="318">
        <v>42957.97</v>
      </c>
      <c r="C29524" s="318">
        <f t="shared" si="690"/>
        <v>0.23700000000098953</v>
      </c>
      <c r="D29524" s="419">
        <f t="shared" si="689"/>
        <v>0.11850000000049477</v>
      </c>
      <c r="H29524" s="406"/>
      <c r="J29524" s="82">
        <v>75</v>
      </c>
      <c r="K29524" s="320">
        <v>3</v>
      </c>
    </row>
    <row r="29525" spans="1:11" x14ac:dyDescent="0.3">
      <c r="A29525" s="341">
        <v>44266.48541666667</v>
      </c>
      <c r="B29525" s="318">
        <v>42958.201000000001</v>
      </c>
      <c r="C29525" s="318">
        <f t="shared" si="690"/>
        <v>0.23099999999976717</v>
      </c>
      <c r="D29525" s="419">
        <f t="shared" si="689"/>
        <v>0.11549999999988358</v>
      </c>
      <c r="H29525" s="406"/>
      <c r="J29525" s="82">
        <v>76</v>
      </c>
      <c r="K29525" s="321">
        <v>4</v>
      </c>
    </row>
    <row r="29526" spans="1:11" x14ac:dyDescent="0.3">
      <c r="A29526" s="341">
        <v>44266.527083333334</v>
      </c>
      <c r="B29526" s="318">
        <v>42958.43</v>
      </c>
      <c r="C29526" s="318">
        <f t="shared" si="690"/>
        <v>0.22899999999935972</v>
      </c>
      <c r="D29526" s="419">
        <f t="shared" si="689"/>
        <v>0.11449999999967986</v>
      </c>
      <c r="H29526" s="406"/>
      <c r="J29526" s="82">
        <v>77</v>
      </c>
      <c r="K29526" s="391">
        <v>1</v>
      </c>
    </row>
    <row r="29527" spans="1:11" x14ac:dyDescent="0.3">
      <c r="A29527" s="341">
        <v>44266.568749999999</v>
      </c>
      <c r="B29527" s="318">
        <v>42958.658000000003</v>
      </c>
      <c r="C29527" s="318">
        <f t="shared" si="690"/>
        <v>0.22800000000279397</v>
      </c>
      <c r="D29527" s="419">
        <f t="shared" si="689"/>
        <v>0.11400000000139698</v>
      </c>
      <c r="H29527" s="406"/>
      <c r="J29527" s="82">
        <v>78</v>
      </c>
      <c r="K29527" s="319">
        <v>2</v>
      </c>
    </row>
    <row r="29528" spans="1:11" x14ac:dyDescent="0.3">
      <c r="A29528" s="341">
        <v>44266.61041666667</v>
      </c>
      <c r="B29528" s="318">
        <v>42958.881999999998</v>
      </c>
      <c r="C29528" s="318">
        <f t="shared" si="690"/>
        <v>0.2239999999947031</v>
      </c>
      <c r="D29528" s="419">
        <f t="shared" si="689"/>
        <v>0.11199999999735155</v>
      </c>
      <c r="H29528" s="406"/>
      <c r="J29528" s="82">
        <v>79</v>
      </c>
      <c r="K29528" s="320">
        <v>3</v>
      </c>
    </row>
    <row r="29529" spans="1:11" x14ac:dyDescent="0.3">
      <c r="A29529" s="341">
        <v>44266.652083333334</v>
      </c>
      <c r="B29529" s="318">
        <v>42959.118000000002</v>
      </c>
      <c r="C29529" s="318">
        <f t="shared" si="690"/>
        <v>0.23600000000442378</v>
      </c>
      <c r="D29529" s="419">
        <f t="shared" si="689"/>
        <v>0.11800000000221189</v>
      </c>
      <c r="H29529" s="406"/>
      <c r="J29529" s="82">
        <v>80</v>
      </c>
      <c r="K29529" s="321">
        <v>4</v>
      </c>
    </row>
    <row r="29530" spans="1:11" x14ac:dyDescent="0.3">
      <c r="A29530" s="341">
        <v>44266.693749999999</v>
      </c>
      <c r="B29530" s="318">
        <v>42959.341</v>
      </c>
      <c r="C29530" s="318">
        <f t="shared" si="690"/>
        <v>0.22299999999813735</v>
      </c>
      <c r="D29530" s="419">
        <f t="shared" si="689"/>
        <v>0.11149999999906868</v>
      </c>
      <c r="H29530" s="406"/>
      <c r="J29530" s="82">
        <v>81</v>
      </c>
      <c r="K29530" s="391">
        <v>1</v>
      </c>
    </row>
    <row r="29531" spans="1:11" x14ac:dyDescent="0.3">
      <c r="A29531" s="341">
        <v>44266.73541666667</v>
      </c>
      <c r="B29531" s="318">
        <v>42959.57</v>
      </c>
      <c r="C29531" s="318">
        <f t="shared" si="690"/>
        <v>0.22899999999935972</v>
      </c>
      <c r="D29531" s="419">
        <f t="shared" si="689"/>
        <v>0.11449999999967986</v>
      </c>
      <c r="H29531" s="406"/>
      <c r="J29531" s="82">
        <v>82</v>
      </c>
      <c r="K29531" s="319">
        <v>2</v>
      </c>
    </row>
    <row r="29532" spans="1:11" x14ac:dyDescent="0.3">
      <c r="A29532" s="341">
        <v>44266.777083333334</v>
      </c>
      <c r="B29532" s="318">
        <v>42959.790999999997</v>
      </c>
      <c r="C29532" s="318">
        <f t="shared" si="690"/>
        <v>0.2209999999977299</v>
      </c>
      <c r="D29532" s="419">
        <f t="shared" si="689"/>
        <v>0.11049999999886495</v>
      </c>
      <c r="H29532" s="406"/>
      <c r="J29532" s="82">
        <v>83</v>
      </c>
      <c r="K29532" s="320">
        <v>3</v>
      </c>
    </row>
    <row r="29533" spans="1:11" x14ac:dyDescent="0.3">
      <c r="A29533" s="341">
        <v>44266.818749999999</v>
      </c>
      <c r="B29533" s="318">
        <v>42960.012000000002</v>
      </c>
      <c r="C29533" s="318">
        <f t="shared" si="690"/>
        <v>0.22100000000500586</v>
      </c>
      <c r="D29533" s="419">
        <f t="shared" si="689"/>
        <v>0.11050000000250293</v>
      </c>
      <c r="H29533" s="406"/>
      <c r="J29533" s="82">
        <v>84</v>
      </c>
      <c r="K29533" s="321">
        <v>4</v>
      </c>
    </row>
    <row r="29534" spans="1:11" x14ac:dyDescent="0.3">
      <c r="A29534" s="341">
        <v>44266.86041666667</v>
      </c>
      <c r="B29534" s="318">
        <v>42960.241000000002</v>
      </c>
      <c r="C29534" s="318">
        <f t="shared" si="690"/>
        <v>0.22899999999935972</v>
      </c>
      <c r="D29534" s="419">
        <f t="shared" si="689"/>
        <v>0.11449999999967986</v>
      </c>
      <c r="H29534" s="406"/>
      <c r="J29534" s="82">
        <v>85</v>
      </c>
      <c r="K29534" s="391">
        <v>1</v>
      </c>
    </row>
    <row r="29535" spans="1:11" x14ac:dyDescent="0.3">
      <c r="A29535" s="341">
        <v>44266.902083333334</v>
      </c>
      <c r="B29535" s="318">
        <v>42960.464999999997</v>
      </c>
      <c r="C29535" s="318">
        <f t="shared" si="690"/>
        <v>0.2239999999947031</v>
      </c>
      <c r="D29535" s="419">
        <f t="shared" si="689"/>
        <v>0.11199999999735155</v>
      </c>
      <c r="H29535" s="406"/>
      <c r="J29535" s="82">
        <v>86</v>
      </c>
      <c r="K29535" s="319">
        <v>2</v>
      </c>
    </row>
    <row r="29536" spans="1:11" x14ac:dyDescent="0.3">
      <c r="A29536" s="341">
        <v>44266.943749999999</v>
      </c>
      <c r="B29536" s="318">
        <v>42960.68</v>
      </c>
      <c r="C29536" s="318">
        <f t="shared" si="690"/>
        <v>0.2150000000037835</v>
      </c>
      <c r="D29536" s="419">
        <f t="shared" si="689"/>
        <v>0.10750000000189175</v>
      </c>
      <c r="H29536" s="406"/>
      <c r="J29536" s="82">
        <v>87</v>
      </c>
      <c r="K29536" s="320">
        <v>3</v>
      </c>
    </row>
    <row r="29537" spans="1:12" x14ac:dyDescent="0.3">
      <c r="A29537" s="341">
        <v>44266.98541666667</v>
      </c>
      <c r="B29537" s="318">
        <v>42960.9</v>
      </c>
      <c r="C29537" s="318">
        <f t="shared" si="690"/>
        <v>0.22000000000116415</v>
      </c>
      <c r="D29537" s="419">
        <f t="shared" si="689"/>
        <v>0.11000000000058208</v>
      </c>
      <c r="E29537" s="336">
        <f>SUM(C29514:C29537)*7.4805194805</f>
        <v>40.626701298626415</v>
      </c>
      <c r="F29537" s="324">
        <f>AVERAGE(D29514:D29537)</f>
        <v>0.11314583333341943</v>
      </c>
      <c r="G29537" s="324">
        <f>_xlfn.STDEV.S(D29514:D29537)</f>
        <v>3.7138962508019373E-3</v>
      </c>
      <c r="H29537" s="406"/>
      <c r="J29537" s="82">
        <v>88</v>
      </c>
      <c r="K29537" s="321">
        <v>4</v>
      </c>
    </row>
    <row r="29538" spans="1:12" x14ac:dyDescent="0.3">
      <c r="A29538" s="341">
        <v>44267.027083333334</v>
      </c>
      <c r="B29538" s="318">
        <v>42961.135000000002</v>
      </c>
      <c r="C29538" s="318">
        <f t="shared" si="690"/>
        <v>0.23500000000058208</v>
      </c>
      <c r="D29538" s="419">
        <f t="shared" si="689"/>
        <v>0.11750000000029104</v>
      </c>
      <c r="H29538" s="406"/>
      <c r="J29538" s="82">
        <v>89</v>
      </c>
      <c r="K29538" s="391">
        <v>1</v>
      </c>
    </row>
    <row r="29539" spans="1:12" x14ac:dyDescent="0.3">
      <c r="A29539" s="341">
        <v>44267.068749999999</v>
      </c>
      <c r="B29539" s="318">
        <v>42961.366000000002</v>
      </c>
      <c r="C29539" s="318">
        <f t="shared" si="690"/>
        <v>0.23099999999976717</v>
      </c>
      <c r="D29539" s="419">
        <f t="shared" si="689"/>
        <v>0.11549999999988358</v>
      </c>
      <c r="H29539" s="406"/>
      <c r="J29539" s="82">
        <v>90</v>
      </c>
      <c r="K29539" s="319">
        <v>2</v>
      </c>
    </row>
    <row r="29540" spans="1:12" x14ac:dyDescent="0.3">
      <c r="A29540" s="341">
        <v>44267.11041666667</v>
      </c>
      <c r="B29540" s="318">
        <v>42961.59</v>
      </c>
      <c r="C29540" s="318">
        <f t="shared" si="690"/>
        <v>0.2239999999947031</v>
      </c>
      <c r="D29540" s="419">
        <f t="shared" si="689"/>
        <v>0.11199999999735155</v>
      </c>
      <c r="H29540" s="406"/>
      <c r="J29540" s="82">
        <v>91</v>
      </c>
      <c r="K29540" s="320">
        <v>3</v>
      </c>
    </row>
    <row r="29541" spans="1:12" x14ac:dyDescent="0.3">
      <c r="A29541" s="341">
        <v>44267.152083333334</v>
      </c>
      <c r="B29541" s="318">
        <v>42961.81</v>
      </c>
      <c r="C29541" s="318">
        <f t="shared" si="690"/>
        <v>0.22000000000116415</v>
      </c>
      <c r="D29541" s="419">
        <f t="shared" si="689"/>
        <v>0.11000000000058208</v>
      </c>
      <c r="H29541" s="406"/>
      <c r="J29541" s="82">
        <v>92</v>
      </c>
      <c r="K29541" s="321">
        <v>4</v>
      </c>
    </row>
    <row r="29542" spans="1:12" x14ac:dyDescent="0.3">
      <c r="A29542" s="341">
        <v>44267.193749999999</v>
      </c>
      <c r="B29542" s="318">
        <v>42962.044999999998</v>
      </c>
      <c r="C29542" s="318">
        <f t="shared" si="690"/>
        <v>0.23500000000058208</v>
      </c>
      <c r="D29542" s="419">
        <f t="shared" si="689"/>
        <v>0.11750000000029104</v>
      </c>
      <c r="H29542" s="406"/>
      <c r="J29542" s="82">
        <v>93</v>
      </c>
      <c r="K29542" s="391">
        <v>1</v>
      </c>
    </row>
    <row r="29543" spans="1:12" x14ac:dyDescent="0.3">
      <c r="A29543" s="341">
        <v>44267.23541666667</v>
      </c>
      <c r="B29543" s="318">
        <v>42962.281999999999</v>
      </c>
      <c r="C29543" s="318">
        <f t="shared" si="690"/>
        <v>0.23700000000098953</v>
      </c>
      <c r="D29543" s="419">
        <f t="shared" si="689"/>
        <v>0.11850000000049477</v>
      </c>
      <c r="H29543" s="406"/>
      <c r="J29543" s="82">
        <v>94</v>
      </c>
      <c r="K29543" s="319">
        <v>2</v>
      </c>
    </row>
    <row r="29544" spans="1:12" x14ac:dyDescent="0.3">
      <c r="A29544" s="341">
        <v>44267.277083333334</v>
      </c>
      <c r="B29544" s="318">
        <v>42962.512000000002</v>
      </c>
      <c r="C29544" s="318">
        <f t="shared" si="690"/>
        <v>0.23000000000320142</v>
      </c>
      <c r="D29544" s="419">
        <f t="shared" si="689"/>
        <v>0.11500000000160071</v>
      </c>
      <c r="H29544" s="406"/>
      <c r="J29544" s="82">
        <v>95</v>
      </c>
      <c r="K29544" s="320">
        <v>3</v>
      </c>
    </row>
    <row r="29545" spans="1:12" x14ac:dyDescent="0.3">
      <c r="A29545" s="341">
        <v>44267.318749999999</v>
      </c>
      <c r="B29545" s="318">
        <v>42962.737999999998</v>
      </c>
      <c r="C29545" s="318">
        <f t="shared" si="690"/>
        <v>0.22599999999511056</v>
      </c>
      <c r="D29545" s="419">
        <f t="shared" ref="D29545:D29608" si="691">C29545/2</f>
        <v>0.11299999999755528</v>
      </c>
      <c r="H29545" s="406"/>
      <c r="J29545" s="82">
        <v>96</v>
      </c>
      <c r="K29545" s="321">
        <v>4</v>
      </c>
    </row>
    <row r="29546" spans="1:12" x14ac:dyDescent="0.3">
      <c r="A29546" s="341">
        <v>44267.36041666667</v>
      </c>
      <c r="B29546" s="318">
        <v>42962.972000000002</v>
      </c>
      <c r="C29546" s="318">
        <f t="shared" si="690"/>
        <v>0.23400000000401633</v>
      </c>
      <c r="D29546" s="419">
        <f t="shared" si="691"/>
        <v>0.11700000000200816</v>
      </c>
      <c r="H29546" s="406"/>
      <c r="J29546" s="82">
        <v>97</v>
      </c>
      <c r="K29546" s="391">
        <v>1</v>
      </c>
    </row>
    <row r="29547" spans="1:12" x14ac:dyDescent="0.3">
      <c r="A29547" s="341">
        <v>44267.402083333334</v>
      </c>
      <c r="B29547" s="318">
        <v>42963.201999999997</v>
      </c>
      <c r="C29547" s="318">
        <f t="shared" si="690"/>
        <v>0.22999999999592546</v>
      </c>
      <c r="D29547" s="419">
        <f t="shared" si="691"/>
        <v>0.11499999999796273</v>
      </c>
      <c r="H29547" s="406"/>
      <c r="J29547" s="82">
        <v>98</v>
      </c>
      <c r="K29547" s="319">
        <v>2</v>
      </c>
    </row>
    <row r="29548" spans="1:12" x14ac:dyDescent="0.3">
      <c r="A29548" s="341">
        <v>44267.443749999999</v>
      </c>
      <c r="B29548" s="318">
        <v>42963.428999999996</v>
      </c>
      <c r="C29548" s="318">
        <f t="shared" si="690"/>
        <v>0.22699999999895226</v>
      </c>
      <c r="D29548" s="419">
        <f t="shared" si="691"/>
        <v>0.11349999999947613</v>
      </c>
      <c r="H29548" s="406"/>
      <c r="J29548" s="82">
        <v>99</v>
      </c>
      <c r="K29548" s="320">
        <v>3</v>
      </c>
    </row>
    <row r="29549" spans="1:12" x14ac:dyDescent="0.3">
      <c r="A29549" s="341">
        <v>44267.48541666667</v>
      </c>
      <c r="B29549" s="318">
        <v>42963.66</v>
      </c>
      <c r="C29549" s="318">
        <f t="shared" si="690"/>
        <v>0.23100000000704313</v>
      </c>
      <c r="D29549" s="419">
        <f t="shared" si="691"/>
        <v>0.11550000000352156</v>
      </c>
      <c r="E29549" s="336">
        <f>SUM(C29538:C29549)*7.4805194805</f>
        <v>20.646233766195241</v>
      </c>
      <c r="F29549" s="324">
        <f>AVERAGE(D29538:D29549)</f>
        <v>0.11500000000008488</v>
      </c>
      <c r="G29549" s="324">
        <f>_xlfn.STDEV.S(D29538:D29549)</f>
        <v>2.5135993757455385E-3</v>
      </c>
      <c r="H29549" s="406"/>
      <c r="J29549" s="82">
        <v>100</v>
      </c>
      <c r="K29549" s="321">
        <v>4</v>
      </c>
    </row>
    <row r="29550" spans="1:12" x14ac:dyDescent="0.3">
      <c r="A29550" s="341">
        <v>44268.011111111111</v>
      </c>
      <c r="B29550" s="318">
        <v>42966.591</v>
      </c>
      <c r="C29550" s="318"/>
      <c r="H29550" s="332"/>
      <c r="J29550" s="82">
        <v>1</v>
      </c>
      <c r="K29550" s="391">
        <v>1</v>
      </c>
      <c r="L29550" s="54" t="s">
        <v>313</v>
      </c>
    </row>
    <row r="29551" spans="1:12" x14ac:dyDescent="0.3">
      <c r="A29551" s="341">
        <v>44268.052777777775</v>
      </c>
      <c r="B29551" s="318">
        <v>42966.81</v>
      </c>
      <c r="C29551" s="318">
        <f t="shared" ref="C29551:C29562" si="692">B29551-B29550</f>
        <v>0.21899999999732245</v>
      </c>
      <c r="D29551" s="419">
        <f t="shared" si="691"/>
        <v>0.10949999999866122</v>
      </c>
      <c r="H29551" s="406"/>
      <c r="J29551" s="82">
        <v>2</v>
      </c>
      <c r="K29551" s="319">
        <v>2</v>
      </c>
    </row>
    <row r="29552" spans="1:12" x14ac:dyDescent="0.3">
      <c r="A29552" s="341">
        <v>44268.094444444447</v>
      </c>
      <c r="B29552" s="318">
        <v>42967.042000000001</v>
      </c>
      <c r="C29552" s="318">
        <f t="shared" si="692"/>
        <v>0.23200000000360887</v>
      </c>
      <c r="D29552" s="419">
        <f t="shared" si="691"/>
        <v>0.11600000000180444</v>
      </c>
      <c r="H29552" s="406"/>
      <c r="J29552" s="82">
        <v>3</v>
      </c>
      <c r="K29552" s="320">
        <v>3</v>
      </c>
    </row>
    <row r="29553" spans="1:12" x14ac:dyDescent="0.3">
      <c r="A29553" s="341">
        <v>44268.136111111111</v>
      </c>
      <c r="B29553" s="318">
        <v>42967.281000000003</v>
      </c>
      <c r="C29553" s="318">
        <f t="shared" si="692"/>
        <v>0.23900000000139698</v>
      </c>
      <c r="D29553" s="419">
        <f t="shared" si="691"/>
        <v>0.11950000000069849</v>
      </c>
      <c r="H29553" s="406"/>
      <c r="J29553" s="82">
        <v>4</v>
      </c>
      <c r="K29553" s="321">
        <v>4</v>
      </c>
    </row>
    <row r="29554" spans="1:12" x14ac:dyDescent="0.3">
      <c r="A29554" s="341">
        <v>44268.177777719909</v>
      </c>
      <c r="B29554" s="318">
        <v>42967.510999999999</v>
      </c>
      <c r="C29554" s="318">
        <f t="shared" si="692"/>
        <v>0.22999999999592546</v>
      </c>
      <c r="D29554" s="419">
        <f t="shared" si="691"/>
        <v>0.11499999999796273</v>
      </c>
      <c r="H29554" s="406"/>
      <c r="J29554" s="82">
        <v>5</v>
      </c>
      <c r="K29554" s="391">
        <v>1</v>
      </c>
    </row>
    <row r="29555" spans="1:12" x14ac:dyDescent="0.3">
      <c r="A29555" s="341">
        <v>44268.219444386574</v>
      </c>
      <c r="B29555" s="318">
        <v>42967.726999999999</v>
      </c>
      <c r="C29555" s="318">
        <f t="shared" si="692"/>
        <v>0.21600000000034925</v>
      </c>
      <c r="D29555" s="419">
        <f t="shared" si="691"/>
        <v>0.10800000000017462</v>
      </c>
      <c r="H29555" s="406"/>
      <c r="J29555" s="82">
        <v>6</v>
      </c>
      <c r="K29555" s="319">
        <v>2</v>
      </c>
    </row>
    <row r="29556" spans="1:12" x14ac:dyDescent="0.3">
      <c r="A29556" s="341">
        <v>44268.261111053238</v>
      </c>
      <c r="B29556" s="318">
        <v>42967.959000000003</v>
      </c>
      <c r="C29556" s="318">
        <f t="shared" si="692"/>
        <v>0.23200000000360887</v>
      </c>
      <c r="D29556" s="419">
        <f t="shared" si="691"/>
        <v>0.11600000000180444</v>
      </c>
      <c r="H29556" s="406"/>
      <c r="J29556" s="82">
        <v>7</v>
      </c>
      <c r="K29556" s="320">
        <v>3</v>
      </c>
    </row>
    <row r="29557" spans="1:12" x14ac:dyDescent="0.3">
      <c r="A29557" s="341">
        <v>44268.302777719909</v>
      </c>
      <c r="B29557" s="318">
        <v>42968.197</v>
      </c>
      <c r="C29557" s="318">
        <f t="shared" si="692"/>
        <v>0.23799999999755528</v>
      </c>
      <c r="D29557" s="419">
        <f t="shared" si="691"/>
        <v>0.11899999999877764</v>
      </c>
      <c r="H29557" s="406"/>
      <c r="J29557" s="82">
        <v>8</v>
      </c>
      <c r="K29557" s="321">
        <v>4</v>
      </c>
    </row>
    <row r="29558" spans="1:12" x14ac:dyDescent="0.3">
      <c r="A29558" s="341">
        <v>44268.344444386574</v>
      </c>
      <c r="B29558" s="318">
        <v>42968.428999999996</v>
      </c>
      <c r="C29558" s="318">
        <f t="shared" si="692"/>
        <v>0.23199999999633292</v>
      </c>
      <c r="D29558" s="419">
        <f t="shared" si="691"/>
        <v>0.11599999999816646</v>
      </c>
      <c r="H29558" s="406"/>
      <c r="J29558" s="82">
        <v>9</v>
      </c>
      <c r="K29558" s="391">
        <v>1</v>
      </c>
    </row>
    <row r="29559" spans="1:12" x14ac:dyDescent="0.3">
      <c r="A29559" s="341">
        <v>44268.386111053238</v>
      </c>
      <c r="B29559" s="318">
        <v>42968.648000000001</v>
      </c>
      <c r="C29559" s="318">
        <f t="shared" si="692"/>
        <v>0.21900000000459841</v>
      </c>
      <c r="D29559" s="419">
        <f t="shared" si="691"/>
        <v>0.1095000000022992</v>
      </c>
      <c r="H29559" s="406"/>
      <c r="J29559" s="82">
        <v>10</v>
      </c>
      <c r="K29559" s="319">
        <v>2</v>
      </c>
    </row>
    <row r="29560" spans="1:12" x14ac:dyDescent="0.3">
      <c r="A29560" s="341">
        <v>44268.427777719909</v>
      </c>
      <c r="B29560" s="318">
        <v>42968.872000000003</v>
      </c>
      <c r="C29560" s="318">
        <f t="shared" si="692"/>
        <v>0.22400000000197906</v>
      </c>
      <c r="D29560" s="419">
        <f t="shared" si="691"/>
        <v>0.11200000000098953</v>
      </c>
      <c r="H29560" s="406"/>
      <c r="J29560" s="82">
        <v>11</v>
      </c>
      <c r="K29560" s="320">
        <v>3</v>
      </c>
    </row>
    <row r="29561" spans="1:12" x14ac:dyDescent="0.3">
      <c r="A29561" s="341">
        <v>44268.469444386574</v>
      </c>
      <c r="B29561" s="318">
        <v>42969.1</v>
      </c>
      <c r="C29561" s="318">
        <f t="shared" si="692"/>
        <v>0.22799999999551801</v>
      </c>
      <c r="D29561" s="419">
        <f t="shared" si="691"/>
        <v>0.11399999999775901</v>
      </c>
      <c r="H29561" s="406"/>
      <c r="J29561" s="82">
        <v>12</v>
      </c>
      <c r="K29561" s="321">
        <v>4</v>
      </c>
    </row>
    <row r="29562" spans="1:12" x14ac:dyDescent="0.3">
      <c r="A29562" s="341">
        <v>44268.511111053238</v>
      </c>
      <c r="B29562" s="318">
        <v>42969.338000000003</v>
      </c>
      <c r="C29562" s="318">
        <f t="shared" si="692"/>
        <v>0.23800000000483124</v>
      </c>
      <c r="D29562" s="419">
        <f t="shared" si="691"/>
        <v>0.11900000000241562</v>
      </c>
      <c r="H29562" s="406"/>
      <c r="J29562" s="82">
        <v>13</v>
      </c>
      <c r="K29562" s="391">
        <v>1</v>
      </c>
    </row>
    <row r="29563" spans="1:12" x14ac:dyDescent="0.3">
      <c r="A29563" s="341">
        <v>44268.552777719909</v>
      </c>
      <c r="B29563" s="318">
        <v>42974.038</v>
      </c>
      <c r="C29563" s="318"/>
      <c r="H29563" s="332"/>
      <c r="J29563" s="82">
        <v>14</v>
      </c>
      <c r="K29563" s="319">
        <v>2</v>
      </c>
      <c r="L29563" s="345" t="s">
        <v>425</v>
      </c>
    </row>
    <row r="29564" spans="1:12" x14ac:dyDescent="0.3">
      <c r="A29564" s="341">
        <v>44268.594444386574</v>
      </c>
      <c r="B29564" s="318">
        <v>42974.267</v>
      </c>
      <c r="C29564" s="318">
        <f t="shared" ref="C29564:C29605" si="693">B29564-B29563</f>
        <v>0.22899999999935972</v>
      </c>
      <c r="D29564" s="419">
        <f t="shared" si="691"/>
        <v>0.11449999999967986</v>
      </c>
      <c r="H29564" s="406"/>
      <c r="J29564" s="82">
        <v>15</v>
      </c>
      <c r="K29564" s="320">
        <v>3</v>
      </c>
    </row>
    <row r="29565" spans="1:12" x14ac:dyDescent="0.3">
      <c r="A29565" s="341">
        <v>44268.636111053238</v>
      </c>
      <c r="B29565" s="318">
        <v>42974.485000000001</v>
      </c>
      <c r="C29565" s="318">
        <f t="shared" si="693"/>
        <v>0.2180000000007567</v>
      </c>
      <c r="D29565" s="419">
        <f t="shared" si="691"/>
        <v>0.10900000000037835</v>
      </c>
      <c r="H29565" s="406"/>
      <c r="J29565" s="82">
        <v>16</v>
      </c>
      <c r="K29565" s="321">
        <v>4</v>
      </c>
    </row>
    <row r="29566" spans="1:12" x14ac:dyDescent="0.3">
      <c r="A29566" s="341">
        <v>44268.677777719909</v>
      </c>
      <c r="B29566" s="318">
        <v>42974.701999999997</v>
      </c>
      <c r="C29566" s="318">
        <f t="shared" si="693"/>
        <v>0.21699999999691499</v>
      </c>
      <c r="D29566" s="419">
        <f t="shared" si="691"/>
        <v>0.1084999999984575</v>
      </c>
      <c r="H29566" s="406"/>
      <c r="J29566" s="82">
        <v>17</v>
      </c>
      <c r="K29566" s="391">
        <v>1</v>
      </c>
    </row>
    <row r="29567" spans="1:12" x14ac:dyDescent="0.3">
      <c r="A29567" s="341">
        <v>44268.719444386574</v>
      </c>
      <c r="B29567" s="318">
        <v>42974.932999999997</v>
      </c>
      <c r="C29567" s="318">
        <f t="shared" si="693"/>
        <v>0.23099999999976717</v>
      </c>
      <c r="D29567" s="419">
        <f t="shared" si="691"/>
        <v>0.11549999999988358</v>
      </c>
      <c r="H29567" s="406"/>
      <c r="J29567" s="82">
        <v>18</v>
      </c>
      <c r="K29567" s="319">
        <v>2</v>
      </c>
    </row>
    <row r="29568" spans="1:12" x14ac:dyDescent="0.3">
      <c r="A29568" s="341">
        <v>44268.761111053238</v>
      </c>
      <c r="B29568" s="318">
        <v>42975.167999999998</v>
      </c>
      <c r="C29568" s="318">
        <f t="shared" si="693"/>
        <v>0.23500000000058208</v>
      </c>
      <c r="D29568" s="419">
        <f t="shared" si="691"/>
        <v>0.11750000000029104</v>
      </c>
      <c r="H29568" s="406"/>
      <c r="J29568" s="82">
        <v>19</v>
      </c>
      <c r="K29568" s="320">
        <v>3</v>
      </c>
    </row>
    <row r="29569" spans="1:11" x14ac:dyDescent="0.3">
      <c r="A29569" s="341">
        <v>44268.802777719909</v>
      </c>
      <c r="B29569" s="318">
        <v>42975.389000000003</v>
      </c>
      <c r="C29569" s="318">
        <f t="shared" si="693"/>
        <v>0.22100000000500586</v>
      </c>
      <c r="D29569" s="419">
        <f t="shared" si="691"/>
        <v>0.11050000000250293</v>
      </c>
      <c r="H29569" s="406"/>
      <c r="J29569" s="82">
        <v>20</v>
      </c>
      <c r="K29569" s="321">
        <v>4</v>
      </c>
    </row>
    <row r="29570" spans="1:11" x14ac:dyDescent="0.3">
      <c r="A29570" s="341">
        <v>44268.844444386574</v>
      </c>
      <c r="B29570" s="318">
        <v>42975.608</v>
      </c>
      <c r="C29570" s="318">
        <f t="shared" si="693"/>
        <v>0.21899999999732245</v>
      </c>
      <c r="D29570" s="419">
        <f t="shared" si="691"/>
        <v>0.10949999999866122</v>
      </c>
      <c r="H29570" s="406"/>
      <c r="J29570" s="82">
        <v>21</v>
      </c>
      <c r="K29570" s="391">
        <v>1</v>
      </c>
    </row>
    <row r="29571" spans="1:11" x14ac:dyDescent="0.3">
      <c r="A29571" s="341">
        <v>44268.886111053238</v>
      </c>
      <c r="B29571" s="318">
        <v>42975.828000000001</v>
      </c>
      <c r="C29571" s="318">
        <f t="shared" si="693"/>
        <v>0.22000000000116415</v>
      </c>
      <c r="D29571" s="419">
        <f t="shared" si="691"/>
        <v>0.11000000000058208</v>
      </c>
      <c r="H29571" s="406"/>
      <c r="J29571" s="82">
        <v>22</v>
      </c>
      <c r="K29571" s="319">
        <v>2</v>
      </c>
    </row>
    <row r="29572" spans="1:11" x14ac:dyDescent="0.3">
      <c r="A29572" s="341">
        <v>44268.927777719909</v>
      </c>
      <c r="B29572" s="318">
        <v>42976.055</v>
      </c>
      <c r="C29572" s="318">
        <f t="shared" si="693"/>
        <v>0.22699999999895226</v>
      </c>
      <c r="D29572" s="419">
        <f t="shared" si="691"/>
        <v>0.11349999999947613</v>
      </c>
      <c r="H29572" s="406"/>
      <c r="J29572" s="82">
        <v>23</v>
      </c>
      <c r="K29572" s="320">
        <v>3</v>
      </c>
    </row>
    <row r="29573" spans="1:11" x14ac:dyDescent="0.3">
      <c r="A29573" s="341">
        <v>44268.969444386574</v>
      </c>
      <c r="B29573" s="318">
        <v>42976.281000000003</v>
      </c>
      <c r="C29573" s="318">
        <f t="shared" si="693"/>
        <v>0.22600000000238651</v>
      </c>
      <c r="D29573" s="419">
        <f t="shared" si="691"/>
        <v>0.11300000000119326</v>
      </c>
      <c r="E29573" s="336">
        <f>SUM(C29550:C29573)*7.4805194805</f>
        <v>37.327792207734191</v>
      </c>
      <c r="F29573" s="324">
        <f>AVERAGE(D29550:D29573)</f>
        <v>0.11340909090920998</v>
      </c>
      <c r="G29573" s="324">
        <f>_xlfn.STDEV.S(D29550:D29573)</f>
        <v>3.6892261534144698E-3</v>
      </c>
      <c r="H29573" s="406"/>
      <c r="J29573" s="82">
        <v>24</v>
      </c>
      <c r="K29573" s="321">
        <v>4</v>
      </c>
    </row>
    <row r="29574" spans="1:11" x14ac:dyDescent="0.3">
      <c r="A29574" s="341">
        <v>44269.011111053238</v>
      </c>
      <c r="B29574" s="355">
        <v>42976.508000000002</v>
      </c>
      <c r="C29574" s="318">
        <f t="shared" si="693"/>
        <v>0.22699999999895226</v>
      </c>
      <c r="D29574" s="419">
        <f t="shared" si="691"/>
        <v>0.11349999999947613</v>
      </c>
      <c r="H29574" s="406"/>
      <c r="J29574" s="82">
        <v>25</v>
      </c>
      <c r="K29574" s="391">
        <v>1</v>
      </c>
    </row>
    <row r="29575" spans="1:11" x14ac:dyDescent="0.3">
      <c r="A29575" s="341">
        <v>44269.052777719909</v>
      </c>
      <c r="B29575" s="355">
        <v>42976.73</v>
      </c>
      <c r="C29575" s="318">
        <f t="shared" si="693"/>
        <v>0.22200000000157161</v>
      </c>
      <c r="D29575" s="419">
        <f t="shared" si="691"/>
        <v>0.1110000000007858</v>
      </c>
      <c r="H29575" s="406"/>
      <c r="J29575" s="82">
        <v>26</v>
      </c>
      <c r="K29575" s="319">
        <v>2</v>
      </c>
    </row>
    <row r="29576" spans="1:11" x14ac:dyDescent="0.3">
      <c r="A29576" s="341">
        <v>44269.094444386574</v>
      </c>
      <c r="B29576" s="355">
        <v>42976.957999999999</v>
      </c>
      <c r="C29576" s="318">
        <f t="shared" si="693"/>
        <v>0.22799999999551801</v>
      </c>
      <c r="D29576" s="419">
        <f t="shared" si="691"/>
        <v>0.11399999999775901</v>
      </c>
      <c r="H29576" s="406"/>
      <c r="J29576" s="82">
        <v>27</v>
      </c>
      <c r="K29576" s="320">
        <v>3</v>
      </c>
    </row>
    <row r="29577" spans="1:11" x14ac:dyDescent="0.3">
      <c r="A29577" s="341">
        <v>44269.136111053238</v>
      </c>
      <c r="B29577" s="318">
        <v>42977.19</v>
      </c>
      <c r="C29577" s="318">
        <f t="shared" si="693"/>
        <v>0.23200000000360887</v>
      </c>
      <c r="D29577" s="419">
        <f t="shared" si="691"/>
        <v>0.11600000000180444</v>
      </c>
      <c r="H29577" s="406"/>
      <c r="J29577" s="82">
        <v>28</v>
      </c>
      <c r="K29577" s="321">
        <v>4</v>
      </c>
    </row>
    <row r="29578" spans="1:11" x14ac:dyDescent="0.3">
      <c r="A29578" s="341">
        <v>44269.177777719909</v>
      </c>
      <c r="B29578" s="318">
        <v>42977.42</v>
      </c>
      <c r="C29578" s="318">
        <f t="shared" si="693"/>
        <v>0.22999999999592546</v>
      </c>
      <c r="D29578" s="419">
        <f t="shared" si="691"/>
        <v>0.11499999999796273</v>
      </c>
      <c r="H29578" s="406"/>
      <c r="J29578" s="82">
        <v>29</v>
      </c>
      <c r="K29578" s="391">
        <v>1</v>
      </c>
    </row>
    <row r="29579" spans="1:11" x14ac:dyDescent="0.3">
      <c r="A29579" s="341">
        <v>44269.219444386574</v>
      </c>
      <c r="B29579" s="318">
        <v>42977.64</v>
      </c>
      <c r="C29579" s="318">
        <f t="shared" si="693"/>
        <v>0.22000000000116415</v>
      </c>
      <c r="D29579" s="419">
        <f t="shared" si="691"/>
        <v>0.11000000000058208</v>
      </c>
      <c r="H29579" s="406"/>
      <c r="J29579" s="82">
        <v>30</v>
      </c>
      <c r="K29579" s="319">
        <v>2</v>
      </c>
    </row>
    <row r="29580" spans="1:11" x14ac:dyDescent="0.3">
      <c r="A29580" s="341">
        <v>44269.261111053238</v>
      </c>
      <c r="B29580" s="318">
        <v>42977.868999999999</v>
      </c>
      <c r="C29580" s="318">
        <f t="shared" si="693"/>
        <v>0.22899999999935972</v>
      </c>
      <c r="D29580" s="419">
        <f t="shared" si="691"/>
        <v>0.11449999999967986</v>
      </c>
      <c r="H29580" s="406"/>
      <c r="J29580" s="82">
        <v>31</v>
      </c>
      <c r="K29580" s="320">
        <v>3</v>
      </c>
    </row>
    <row r="29581" spans="1:11" x14ac:dyDescent="0.3">
      <c r="A29581" s="341">
        <v>44269.302777719909</v>
      </c>
      <c r="B29581" s="355">
        <v>42978.108999999997</v>
      </c>
      <c r="C29581" s="318">
        <f t="shared" si="693"/>
        <v>0.23999999999796273</v>
      </c>
      <c r="D29581" s="419">
        <f t="shared" si="691"/>
        <v>0.11999999999898137</v>
      </c>
      <c r="H29581" s="406"/>
      <c r="J29581" s="82">
        <v>32</v>
      </c>
      <c r="K29581" s="321">
        <v>4</v>
      </c>
    </row>
    <row r="29582" spans="1:11" x14ac:dyDescent="0.3">
      <c r="A29582" s="341">
        <v>44269.344444386574</v>
      </c>
      <c r="B29582" s="355">
        <v>42978.341999999997</v>
      </c>
      <c r="C29582" s="318">
        <f t="shared" si="693"/>
        <v>0.23300000000017462</v>
      </c>
      <c r="D29582" s="419">
        <f t="shared" si="691"/>
        <v>0.11650000000008731</v>
      </c>
      <c r="H29582" s="406"/>
      <c r="J29582" s="82">
        <v>33</v>
      </c>
      <c r="K29582" s="391">
        <v>1</v>
      </c>
    </row>
    <row r="29583" spans="1:11" x14ac:dyDescent="0.3">
      <c r="A29583" s="341">
        <v>44269.386111053238</v>
      </c>
      <c r="B29583" s="318">
        <v>42978.569000000003</v>
      </c>
      <c r="C29583" s="318">
        <f t="shared" si="693"/>
        <v>0.22700000000622822</v>
      </c>
      <c r="D29583" s="419">
        <f t="shared" si="691"/>
        <v>0.11350000000311411</v>
      </c>
      <c r="H29583" s="406"/>
      <c r="J29583" s="82">
        <v>34</v>
      </c>
      <c r="K29583" s="319">
        <v>2</v>
      </c>
    </row>
    <row r="29584" spans="1:11" x14ac:dyDescent="0.3">
      <c r="A29584" s="341">
        <v>44269.427777719909</v>
      </c>
      <c r="B29584" s="318">
        <v>42978.79</v>
      </c>
      <c r="C29584" s="318">
        <f t="shared" si="693"/>
        <v>0.2209999999977299</v>
      </c>
      <c r="D29584" s="419">
        <f t="shared" si="691"/>
        <v>0.11049999999886495</v>
      </c>
      <c r="H29584" s="406"/>
      <c r="J29584" s="82">
        <v>35</v>
      </c>
      <c r="K29584" s="320">
        <v>3</v>
      </c>
    </row>
    <row r="29585" spans="1:11" x14ac:dyDescent="0.3">
      <c r="A29585" s="341">
        <v>44269.469444386574</v>
      </c>
      <c r="B29585" s="318">
        <v>42979.02</v>
      </c>
      <c r="C29585" s="318">
        <f t="shared" si="693"/>
        <v>0.22999999999592546</v>
      </c>
      <c r="D29585" s="419">
        <f t="shared" si="691"/>
        <v>0.11499999999796273</v>
      </c>
      <c r="H29585" s="406"/>
      <c r="J29585" s="82">
        <v>36</v>
      </c>
      <c r="K29585" s="321">
        <v>4</v>
      </c>
    </row>
    <row r="29586" spans="1:11" x14ac:dyDescent="0.3">
      <c r="A29586" s="341">
        <v>44269.511111053238</v>
      </c>
      <c r="B29586" s="318">
        <v>42979.256999999998</v>
      </c>
      <c r="C29586" s="318">
        <f t="shared" si="693"/>
        <v>0.23700000000098953</v>
      </c>
      <c r="D29586" s="419">
        <f t="shared" si="691"/>
        <v>0.11850000000049477</v>
      </c>
      <c r="H29586" s="406"/>
      <c r="J29586" s="82">
        <v>37</v>
      </c>
      <c r="K29586" s="391">
        <v>1</v>
      </c>
    </row>
    <row r="29587" spans="1:11" x14ac:dyDescent="0.3">
      <c r="A29587" s="341">
        <v>44269.552777719909</v>
      </c>
      <c r="B29587" s="318">
        <v>42979.483</v>
      </c>
      <c r="C29587" s="318">
        <f t="shared" si="693"/>
        <v>0.22600000000238651</v>
      </c>
      <c r="D29587" s="419">
        <f t="shared" si="691"/>
        <v>0.11300000000119326</v>
      </c>
      <c r="H29587" s="406"/>
      <c r="J29587" s="82">
        <v>38</v>
      </c>
      <c r="K29587" s="319">
        <v>2</v>
      </c>
    </row>
    <row r="29588" spans="1:11" x14ac:dyDescent="0.3">
      <c r="A29588" s="341">
        <v>44269.594444386574</v>
      </c>
      <c r="B29588" s="318">
        <v>42979.701999999997</v>
      </c>
      <c r="C29588" s="318">
        <f t="shared" si="693"/>
        <v>0.21899999999732245</v>
      </c>
      <c r="D29588" s="419">
        <f t="shared" si="691"/>
        <v>0.10949999999866122</v>
      </c>
      <c r="H29588" s="406"/>
      <c r="J29588" s="82">
        <v>39</v>
      </c>
      <c r="K29588" s="320">
        <v>3</v>
      </c>
    </row>
    <row r="29589" spans="1:11" x14ac:dyDescent="0.3">
      <c r="A29589" s="341">
        <v>44269.636111053238</v>
      </c>
      <c r="B29589" s="318">
        <v>42979.928</v>
      </c>
      <c r="C29589" s="318">
        <f t="shared" si="693"/>
        <v>0.22600000000238651</v>
      </c>
      <c r="D29589" s="419">
        <f t="shared" si="691"/>
        <v>0.11300000000119326</v>
      </c>
      <c r="H29589" s="406"/>
      <c r="J29589" s="82">
        <v>40</v>
      </c>
      <c r="K29589" s="321">
        <v>4</v>
      </c>
    </row>
    <row r="29590" spans="1:11" x14ac:dyDescent="0.3">
      <c r="A29590" s="341">
        <v>44269.677777719909</v>
      </c>
      <c r="B29590" s="318">
        <v>42980.160000000003</v>
      </c>
      <c r="C29590" s="318">
        <f t="shared" si="693"/>
        <v>0.23200000000360887</v>
      </c>
      <c r="D29590" s="419">
        <f t="shared" si="691"/>
        <v>0.11600000000180444</v>
      </c>
      <c r="H29590" s="406"/>
      <c r="J29590" s="82">
        <v>41</v>
      </c>
      <c r="K29590" s="391">
        <v>1</v>
      </c>
    </row>
    <row r="29591" spans="1:11" x14ac:dyDescent="0.3">
      <c r="A29591" s="341">
        <v>44269.719444386574</v>
      </c>
      <c r="B29591" s="318">
        <v>42980.374000000003</v>
      </c>
      <c r="C29591" s="318">
        <f t="shared" si="693"/>
        <v>0.21399999999994179</v>
      </c>
      <c r="D29591" s="419">
        <f t="shared" si="691"/>
        <v>0.1069999999999709</v>
      </c>
      <c r="H29591" s="406"/>
      <c r="J29591" s="82">
        <v>42</v>
      </c>
      <c r="K29591" s="319">
        <v>2</v>
      </c>
    </row>
    <row r="29592" spans="1:11" x14ac:dyDescent="0.3">
      <c r="A29592" s="341">
        <v>44269.761111053238</v>
      </c>
      <c r="B29592" s="318">
        <v>42980.591999999997</v>
      </c>
      <c r="C29592" s="318">
        <f t="shared" si="693"/>
        <v>0.21799999999348074</v>
      </c>
      <c r="D29592" s="419">
        <f t="shared" si="691"/>
        <v>0.10899999999674037</v>
      </c>
      <c r="H29592" s="406"/>
      <c r="J29592" s="82">
        <v>43</v>
      </c>
      <c r="K29592" s="320">
        <v>3</v>
      </c>
    </row>
    <row r="29593" spans="1:11" x14ac:dyDescent="0.3">
      <c r="A29593" s="341">
        <v>44269.802777719909</v>
      </c>
      <c r="B29593" s="318">
        <v>42980.811999999998</v>
      </c>
      <c r="C29593" s="318">
        <f t="shared" si="693"/>
        <v>0.22000000000116415</v>
      </c>
      <c r="D29593" s="419">
        <f t="shared" si="691"/>
        <v>0.11000000000058208</v>
      </c>
      <c r="H29593" s="406"/>
      <c r="J29593" s="82">
        <v>44</v>
      </c>
      <c r="K29593" s="321">
        <v>4</v>
      </c>
    </row>
    <row r="29594" spans="1:11" x14ac:dyDescent="0.3">
      <c r="A29594" s="341">
        <v>44269.844444386574</v>
      </c>
      <c r="B29594" s="318">
        <v>42981.040999999997</v>
      </c>
      <c r="C29594" s="318">
        <f t="shared" si="693"/>
        <v>0.22899999999935972</v>
      </c>
      <c r="D29594" s="419">
        <f t="shared" si="691"/>
        <v>0.11449999999967986</v>
      </c>
      <c r="H29594" s="406"/>
      <c r="J29594" s="82">
        <v>45</v>
      </c>
      <c r="K29594" s="391">
        <v>1</v>
      </c>
    </row>
    <row r="29595" spans="1:11" x14ac:dyDescent="0.3">
      <c r="A29595" s="341">
        <v>44269.886111053238</v>
      </c>
      <c r="B29595" s="318">
        <v>42981.269</v>
      </c>
      <c r="C29595" s="318">
        <f t="shared" si="693"/>
        <v>0.22800000000279397</v>
      </c>
      <c r="D29595" s="419">
        <f t="shared" si="691"/>
        <v>0.11400000000139698</v>
      </c>
      <c r="H29595" s="406"/>
      <c r="J29595" s="82">
        <v>46</v>
      </c>
      <c r="K29595" s="319">
        <v>2</v>
      </c>
    </row>
    <row r="29596" spans="1:11" x14ac:dyDescent="0.3">
      <c r="A29596" s="341">
        <v>44269.927777719909</v>
      </c>
      <c r="B29596" s="318">
        <v>42981.491000000002</v>
      </c>
      <c r="C29596" s="318">
        <f t="shared" si="693"/>
        <v>0.22200000000157161</v>
      </c>
      <c r="D29596" s="419">
        <f t="shared" si="691"/>
        <v>0.1110000000007858</v>
      </c>
      <c r="H29596" s="406"/>
      <c r="J29596" s="82">
        <v>47</v>
      </c>
      <c r="K29596" s="320">
        <v>3</v>
      </c>
    </row>
    <row r="29597" spans="1:11" x14ac:dyDescent="0.3">
      <c r="A29597" s="341">
        <v>44269.969444386574</v>
      </c>
      <c r="B29597" s="318">
        <v>42981.71</v>
      </c>
      <c r="C29597" s="318">
        <f t="shared" si="693"/>
        <v>0.21899999999732245</v>
      </c>
      <c r="D29597" s="419">
        <f t="shared" si="691"/>
        <v>0.10949999999866122</v>
      </c>
      <c r="E29597" s="336">
        <f>SUM(C29574:C29597)*7.4805194805</f>
        <v>40.611740259607942</v>
      </c>
      <c r="F29597" s="324">
        <f>AVERAGE(D29574:D29597)</f>
        <v>0.11310416666659269</v>
      </c>
      <c r="G29597" s="324">
        <f>_xlfn.STDEV.S(D29574:D29597)</f>
        <v>3.1827632468563179E-3</v>
      </c>
      <c r="H29597" s="404"/>
      <c r="I29597" s="344">
        <f>AVERAGE(D29441:D29597)</f>
        <v>0.11313961038961549</v>
      </c>
      <c r="J29597" s="82">
        <v>48</v>
      </c>
      <c r="K29597" s="321">
        <v>4</v>
      </c>
    </row>
    <row r="29598" spans="1:11" x14ac:dyDescent="0.3">
      <c r="A29598" s="341">
        <v>44270.011111053238</v>
      </c>
      <c r="B29598" s="318">
        <v>42981.938000000002</v>
      </c>
      <c r="C29598" s="318">
        <f t="shared" si="693"/>
        <v>0.22800000000279397</v>
      </c>
      <c r="D29598" s="419">
        <f t="shared" si="691"/>
        <v>0.11400000000139698</v>
      </c>
      <c r="H29598" s="406"/>
      <c r="J29598" s="82">
        <v>49</v>
      </c>
      <c r="K29598" s="391">
        <v>1</v>
      </c>
    </row>
    <row r="29599" spans="1:11" x14ac:dyDescent="0.3">
      <c r="A29599" s="341">
        <v>44270.052777719909</v>
      </c>
      <c r="B29599" s="318">
        <v>42982.178999999996</v>
      </c>
      <c r="C29599" s="318">
        <f t="shared" si="693"/>
        <v>0.24099999999452848</v>
      </c>
      <c r="D29599" s="419">
        <f t="shared" si="691"/>
        <v>0.12049999999726424</v>
      </c>
      <c r="H29599" s="406"/>
      <c r="J29599" s="82">
        <v>50</v>
      </c>
      <c r="K29599" s="319">
        <v>2</v>
      </c>
    </row>
    <row r="29600" spans="1:11" x14ac:dyDescent="0.3">
      <c r="A29600" s="341">
        <v>44270.094444386574</v>
      </c>
      <c r="B29600" s="318">
        <v>42982.400000000001</v>
      </c>
      <c r="C29600" s="318">
        <f t="shared" si="693"/>
        <v>0.22100000000500586</v>
      </c>
      <c r="D29600" s="419">
        <f t="shared" si="691"/>
        <v>0.11050000000250293</v>
      </c>
      <c r="H29600" s="406"/>
      <c r="J29600" s="82">
        <v>51</v>
      </c>
      <c r="K29600" s="320">
        <v>3</v>
      </c>
    </row>
    <row r="29601" spans="1:12" x14ac:dyDescent="0.3">
      <c r="A29601" s="341">
        <v>44270.136111053238</v>
      </c>
      <c r="B29601" s="318">
        <v>42982.63</v>
      </c>
      <c r="C29601" s="318">
        <f t="shared" si="693"/>
        <v>0.22999999999592546</v>
      </c>
      <c r="D29601" s="419">
        <f t="shared" si="691"/>
        <v>0.11499999999796273</v>
      </c>
      <c r="H29601" s="406"/>
      <c r="J29601" s="82">
        <v>52</v>
      </c>
      <c r="K29601" s="321">
        <v>4</v>
      </c>
    </row>
    <row r="29602" spans="1:12" x14ac:dyDescent="0.3">
      <c r="A29602" s="341">
        <v>44270.177777719909</v>
      </c>
      <c r="B29602" s="318">
        <v>42982.858999999997</v>
      </c>
      <c r="C29602" s="318">
        <f t="shared" si="693"/>
        <v>0.22899999999935972</v>
      </c>
      <c r="D29602" s="419">
        <f t="shared" si="691"/>
        <v>0.11449999999967986</v>
      </c>
      <c r="H29602" s="406"/>
      <c r="J29602" s="82">
        <v>53</v>
      </c>
      <c r="K29602" s="391">
        <v>1</v>
      </c>
    </row>
    <row r="29603" spans="1:12" x14ac:dyDescent="0.3">
      <c r="A29603" s="341">
        <v>44270.219444386574</v>
      </c>
      <c r="B29603" s="318">
        <v>42983.086000000003</v>
      </c>
      <c r="C29603" s="318">
        <f t="shared" si="693"/>
        <v>0.22700000000622822</v>
      </c>
      <c r="D29603" s="419">
        <f t="shared" si="691"/>
        <v>0.11350000000311411</v>
      </c>
      <c r="H29603" s="406"/>
      <c r="J29603" s="82">
        <v>54</v>
      </c>
      <c r="K29603" s="319">
        <v>2</v>
      </c>
    </row>
    <row r="29604" spans="1:12" x14ac:dyDescent="0.3">
      <c r="A29604" s="341">
        <v>44270.261111053238</v>
      </c>
      <c r="B29604" s="318">
        <v>42983.31</v>
      </c>
      <c r="C29604" s="318">
        <f t="shared" si="693"/>
        <v>0.2239999999947031</v>
      </c>
      <c r="D29604" s="419">
        <f t="shared" si="691"/>
        <v>0.11199999999735155</v>
      </c>
      <c r="H29604" s="406"/>
      <c r="J29604" s="82">
        <v>55</v>
      </c>
      <c r="K29604" s="320">
        <v>3</v>
      </c>
    </row>
    <row r="29605" spans="1:12" x14ac:dyDescent="0.3">
      <c r="A29605" s="341">
        <v>44270.302777719909</v>
      </c>
      <c r="B29605" s="318">
        <v>42983.55</v>
      </c>
      <c r="C29605" s="318">
        <f t="shared" si="693"/>
        <v>0.24000000000523869</v>
      </c>
      <c r="D29605" s="419">
        <f t="shared" si="691"/>
        <v>0.12000000000261934</v>
      </c>
      <c r="H29605" s="406"/>
      <c r="J29605" s="82">
        <v>56</v>
      </c>
      <c r="K29605" s="321">
        <v>4</v>
      </c>
    </row>
    <row r="29606" spans="1:12" x14ac:dyDescent="0.3">
      <c r="A29606" s="341">
        <v>44270.361805555556</v>
      </c>
      <c r="B29606" s="318">
        <v>42983.55</v>
      </c>
      <c r="H29606" s="332"/>
      <c r="J29606" s="82">
        <v>1</v>
      </c>
      <c r="K29606" s="391">
        <v>1</v>
      </c>
      <c r="L29606" s="54" t="s">
        <v>429</v>
      </c>
    </row>
    <row r="29607" spans="1:12" x14ac:dyDescent="0.3">
      <c r="A29607" s="341">
        <v>44270.40347222222</v>
      </c>
      <c r="B29607" s="318">
        <v>42983.769</v>
      </c>
      <c r="C29607" s="318">
        <f t="shared" ref="C29607:C29670" si="694">B29607-B29606</f>
        <v>0.21899999999732245</v>
      </c>
      <c r="D29607" s="419">
        <f t="shared" si="691"/>
        <v>0.10949999999866122</v>
      </c>
      <c r="H29607" s="406"/>
      <c r="J29607" s="82">
        <v>2</v>
      </c>
      <c r="K29607" s="319">
        <v>2</v>
      </c>
    </row>
    <row r="29608" spans="1:12" x14ac:dyDescent="0.3">
      <c r="A29608" s="341">
        <v>44270.445138888892</v>
      </c>
      <c r="B29608" s="318">
        <v>42984</v>
      </c>
      <c r="C29608" s="318">
        <f t="shared" si="694"/>
        <v>0.23099999999976717</v>
      </c>
      <c r="D29608" s="419">
        <f t="shared" si="691"/>
        <v>0.11549999999988358</v>
      </c>
      <c r="H29608" s="406"/>
      <c r="J29608" s="82">
        <v>3</v>
      </c>
      <c r="K29608" s="320">
        <v>3</v>
      </c>
    </row>
    <row r="29609" spans="1:12" x14ac:dyDescent="0.3">
      <c r="A29609" s="341">
        <v>44270.486805381945</v>
      </c>
      <c r="B29609" s="318">
        <v>42984.237999999998</v>
      </c>
      <c r="C29609" s="318">
        <f t="shared" si="694"/>
        <v>0.23799999999755528</v>
      </c>
      <c r="D29609" s="419">
        <f t="shared" ref="D29609:D29672" si="695">C29609/2</f>
        <v>0.11899999999877764</v>
      </c>
      <c r="H29609" s="406"/>
      <c r="J29609" s="82">
        <v>4</v>
      </c>
      <c r="K29609" s="321">
        <v>4</v>
      </c>
    </row>
    <row r="29610" spans="1:12" x14ac:dyDescent="0.3">
      <c r="A29610" s="341">
        <v>44270.528471990743</v>
      </c>
      <c r="B29610" s="318">
        <v>42984.468000000001</v>
      </c>
      <c r="C29610" s="318">
        <f t="shared" si="694"/>
        <v>0.23000000000320142</v>
      </c>
      <c r="D29610" s="419">
        <f t="shared" si="695"/>
        <v>0.11500000000160071</v>
      </c>
      <c r="H29610" s="406"/>
      <c r="J29610" s="82">
        <v>5</v>
      </c>
      <c r="K29610" s="391">
        <v>1</v>
      </c>
    </row>
    <row r="29611" spans="1:12" x14ac:dyDescent="0.3">
      <c r="A29611" s="341">
        <v>44270.570138599534</v>
      </c>
      <c r="B29611" s="318">
        <v>42984.68</v>
      </c>
      <c r="C29611" s="318">
        <f t="shared" si="694"/>
        <v>0.21199999999953434</v>
      </c>
      <c r="D29611" s="419">
        <f t="shared" si="695"/>
        <v>0.10599999999976717</v>
      </c>
      <c r="H29611" s="406"/>
      <c r="J29611" s="82">
        <v>6</v>
      </c>
      <c r="K29611" s="319">
        <v>2</v>
      </c>
    </row>
    <row r="29612" spans="1:12" x14ac:dyDescent="0.3">
      <c r="A29612" s="341">
        <v>44270.611805208333</v>
      </c>
      <c r="B29612" s="318">
        <v>42984.902000000002</v>
      </c>
      <c r="C29612" s="318">
        <f t="shared" si="694"/>
        <v>0.22200000000157161</v>
      </c>
      <c r="D29612" s="419">
        <f t="shared" si="695"/>
        <v>0.1110000000007858</v>
      </c>
      <c r="H29612" s="406"/>
      <c r="J29612" s="82">
        <v>7</v>
      </c>
      <c r="K29612" s="320">
        <v>3</v>
      </c>
    </row>
    <row r="29613" spans="1:12" x14ac:dyDescent="0.3">
      <c r="A29613" s="341">
        <v>44270.653471817132</v>
      </c>
      <c r="B29613" s="318">
        <v>42985.137999999999</v>
      </c>
      <c r="C29613" s="318">
        <f t="shared" si="694"/>
        <v>0.23599999999714782</v>
      </c>
      <c r="D29613" s="419">
        <f t="shared" si="695"/>
        <v>0.11799999999857391</v>
      </c>
      <c r="H29613" s="406"/>
      <c r="J29613" s="82">
        <v>8</v>
      </c>
      <c r="K29613" s="321">
        <v>4</v>
      </c>
    </row>
    <row r="29614" spans="1:12" x14ac:dyDescent="0.3">
      <c r="A29614" s="341">
        <v>44270.695138425923</v>
      </c>
      <c r="B29614" s="318">
        <v>42985.368000000002</v>
      </c>
      <c r="C29614" s="318">
        <f t="shared" si="694"/>
        <v>0.23000000000320142</v>
      </c>
      <c r="D29614" s="419">
        <f t="shared" si="695"/>
        <v>0.11500000000160071</v>
      </c>
      <c r="H29614" s="406"/>
      <c r="J29614" s="82">
        <v>9</v>
      </c>
      <c r="K29614" s="391">
        <v>1</v>
      </c>
    </row>
    <row r="29615" spans="1:12" x14ac:dyDescent="0.3">
      <c r="A29615" s="341">
        <v>44270.736805034721</v>
      </c>
      <c r="B29615" s="318">
        <v>42985.58</v>
      </c>
      <c r="C29615" s="318">
        <f t="shared" si="694"/>
        <v>0.21199999999953434</v>
      </c>
      <c r="D29615" s="419">
        <f t="shared" si="695"/>
        <v>0.10599999999976717</v>
      </c>
      <c r="H29615" s="406"/>
      <c r="J29615" s="82">
        <v>10</v>
      </c>
      <c r="K29615" s="319">
        <v>2</v>
      </c>
    </row>
    <row r="29616" spans="1:12" x14ac:dyDescent="0.3">
      <c r="A29616" s="341">
        <v>44270.77847164352</v>
      </c>
      <c r="B29616" s="318">
        <v>42985.800999999999</v>
      </c>
      <c r="C29616" s="318">
        <f t="shared" si="694"/>
        <v>0.2209999999977299</v>
      </c>
      <c r="D29616" s="419">
        <f t="shared" si="695"/>
        <v>0.11049999999886495</v>
      </c>
      <c r="H29616" s="406"/>
      <c r="J29616" s="82">
        <v>11</v>
      </c>
      <c r="K29616" s="320">
        <v>3</v>
      </c>
    </row>
    <row r="29617" spans="1:11" x14ac:dyDescent="0.3">
      <c r="A29617" s="341">
        <v>44270.820138252318</v>
      </c>
      <c r="B29617" s="318">
        <v>42986.031999999999</v>
      </c>
      <c r="C29617" s="318">
        <f t="shared" si="694"/>
        <v>0.23099999999976717</v>
      </c>
      <c r="D29617" s="419">
        <f t="shared" si="695"/>
        <v>0.11549999999988358</v>
      </c>
      <c r="H29617" s="406"/>
      <c r="J29617" s="82">
        <v>12</v>
      </c>
      <c r="K29617" s="321">
        <v>4</v>
      </c>
    </row>
    <row r="29618" spans="1:11" x14ac:dyDescent="0.3">
      <c r="A29618" s="341">
        <v>44270.86180486111</v>
      </c>
      <c r="B29618" s="318">
        <v>42986.26</v>
      </c>
      <c r="C29618" s="318">
        <f t="shared" si="694"/>
        <v>0.22800000000279397</v>
      </c>
      <c r="D29618" s="419">
        <f t="shared" si="695"/>
        <v>0.11400000000139698</v>
      </c>
      <c r="H29618" s="406"/>
      <c r="J29618" s="82">
        <v>13</v>
      </c>
      <c r="K29618" s="391">
        <v>1</v>
      </c>
    </row>
    <row r="29619" spans="1:11" x14ac:dyDescent="0.3">
      <c r="A29619" s="341">
        <v>44270.903471469908</v>
      </c>
      <c r="B29619" s="318">
        <v>42986.478999999999</v>
      </c>
      <c r="C29619" s="318">
        <f t="shared" si="694"/>
        <v>0.21899999999732245</v>
      </c>
      <c r="D29619" s="419">
        <f t="shared" si="695"/>
        <v>0.10949999999866122</v>
      </c>
      <c r="H29619" s="406"/>
      <c r="J29619" s="82">
        <v>14</v>
      </c>
      <c r="K29619" s="319">
        <v>2</v>
      </c>
    </row>
    <row r="29620" spans="1:11" x14ac:dyDescent="0.3">
      <c r="A29620" s="341">
        <v>44270.945138078707</v>
      </c>
      <c r="B29620" s="318">
        <v>42986.692000000003</v>
      </c>
      <c r="C29620" s="318">
        <f t="shared" si="694"/>
        <v>0.21300000000337604</v>
      </c>
      <c r="D29620" s="419">
        <f t="shared" si="695"/>
        <v>0.10650000000168802</v>
      </c>
      <c r="H29620" s="406"/>
      <c r="J29620" s="82">
        <v>15</v>
      </c>
      <c r="K29620" s="320">
        <v>3</v>
      </c>
    </row>
    <row r="29621" spans="1:11" x14ac:dyDescent="0.3">
      <c r="A29621" s="341">
        <v>44270.986804687498</v>
      </c>
      <c r="B29621" s="318">
        <v>42986.921999999999</v>
      </c>
      <c r="C29621" s="318">
        <f t="shared" si="694"/>
        <v>0.22999999999592546</v>
      </c>
      <c r="D29621" s="419">
        <f t="shared" si="695"/>
        <v>0.11499999999796273</v>
      </c>
      <c r="E29621" s="336">
        <f>SUM(C29598:C29621)*7.4805194805</f>
        <v>38.988467532362513</v>
      </c>
      <c r="F29621" s="324">
        <f>AVERAGE(D29598:D29621)</f>
        <v>0.11330434782607683</v>
      </c>
      <c r="G29621" s="324">
        <f>_xlfn.STDEV.S(D29598:D29621)</f>
        <v>4.1525981198300603E-3</v>
      </c>
      <c r="H29621" s="406"/>
      <c r="J29621" s="82">
        <v>16</v>
      </c>
      <c r="K29621" s="321">
        <v>4</v>
      </c>
    </row>
    <row r="29622" spans="1:11" x14ac:dyDescent="0.3">
      <c r="A29622" s="341">
        <v>44271.028471296297</v>
      </c>
      <c r="B29622" s="318">
        <v>42987.152000000002</v>
      </c>
      <c r="C29622" s="318">
        <f t="shared" si="694"/>
        <v>0.23000000000320142</v>
      </c>
      <c r="D29622" s="419">
        <f t="shared" si="695"/>
        <v>0.11500000000160071</v>
      </c>
      <c r="H29622" s="406"/>
      <c r="J29622" s="82">
        <v>17</v>
      </c>
      <c r="K29622" s="391">
        <v>1</v>
      </c>
    </row>
    <row r="29623" spans="1:11" x14ac:dyDescent="0.3">
      <c r="A29623" s="341">
        <v>44271.070137905095</v>
      </c>
      <c r="B29623" s="318">
        <v>42987.37</v>
      </c>
      <c r="C29623" s="318">
        <f t="shared" si="694"/>
        <v>0.2180000000007567</v>
      </c>
      <c r="D29623" s="419">
        <f t="shared" si="695"/>
        <v>0.10900000000037835</v>
      </c>
      <c r="H29623" s="406"/>
      <c r="J29623" s="82">
        <v>18</v>
      </c>
      <c r="K29623" s="319">
        <v>2</v>
      </c>
    </row>
    <row r="29624" spans="1:11" x14ac:dyDescent="0.3">
      <c r="A29624" s="341">
        <v>44271.111804513886</v>
      </c>
      <c r="B29624" s="318">
        <v>42987.597999999998</v>
      </c>
      <c r="C29624" s="318">
        <f t="shared" si="694"/>
        <v>0.22799999999551801</v>
      </c>
      <c r="D29624" s="419">
        <f t="shared" si="695"/>
        <v>0.11399999999775901</v>
      </c>
      <c r="H29624" s="406"/>
      <c r="J29624" s="82">
        <v>19</v>
      </c>
      <c r="K29624" s="320">
        <v>3</v>
      </c>
    </row>
    <row r="29625" spans="1:11" x14ac:dyDescent="0.3">
      <c r="A29625" s="341">
        <v>44271.153471122685</v>
      </c>
      <c r="B29625" s="318">
        <v>42987.82</v>
      </c>
      <c r="C29625" s="318">
        <f t="shared" si="694"/>
        <v>0.22200000000157161</v>
      </c>
      <c r="D29625" s="419">
        <f t="shared" si="695"/>
        <v>0.1110000000007858</v>
      </c>
      <c r="H29625" s="406"/>
      <c r="J29625" s="82">
        <v>20</v>
      </c>
      <c r="K29625" s="321">
        <v>4</v>
      </c>
    </row>
    <row r="29626" spans="1:11" x14ac:dyDescent="0.3">
      <c r="A29626" s="341">
        <v>44271.195137731484</v>
      </c>
      <c r="B29626" s="318">
        <v>42988.052000000003</v>
      </c>
      <c r="C29626" s="318">
        <f t="shared" si="694"/>
        <v>0.23200000000360887</v>
      </c>
      <c r="D29626" s="419">
        <f t="shared" si="695"/>
        <v>0.11600000000180444</v>
      </c>
      <c r="H29626" s="406"/>
      <c r="J29626" s="82">
        <v>21</v>
      </c>
      <c r="K29626" s="391">
        <v>1</v>
      </c>
    </row>
    <row r="29627" spans="1:11" x14ac:dyDescent="0.3">
      <c r="A29627" s="341">
        <v>44271.236804340275</v>
      </c>
      <c r="B29627" s="318">
        <v>42988.279000000002</v>
      </c>
      <c r="C29627" s="318">
        <f t="shared" si="694"/>
        <v>0.22699999999895226</v>
      </c>
      <c r="D29627" s="419">
        <f t="shared" si="695"/>
        <v>0.11349999999947613</v>
      </c>
      <c r="H29627" s="406"/>
      <c r="J29627" s="82">
        <v>22</v>
      </c>
      <c r="K29627" s="319">
        <v>2</v>
      </c>
    </row>
    <row r="29628" spans="1:11" x14ac:dyDescent="0.3">
      <c r="A29628" s="341">
        <v>44271.278470949073</v>
      </c>
      <c r="B29628" s="318">
        <v>42988.510999999999</v>
      </c>
      <c r="C29628" s="318">
        <f t="shared" si="694"/>
        <v>0.23199999999633292</v>
      </c>
      <c r="D29628" s="419">
        <f t="shared" si="695"/>
        <v>0.11599999999816646</v>
      </c>
      <c r="H29628" s="406"/>
      <c r="J29628" s="82">
        <v>23</v>
      </c>
      <c r="K29628" s="320">
        <v>3</v>
      </c>
    </row>
    <row r="29629" spans="1:11" x14ac:dyDescent="0.3">
      <c r="A29629" s="341">
        <v>44271.320137557872</v>
      </c>
      <c r="B29629" s="318">
        <v>42988.74</v>
      </c>
      <c r="C29629" s="318">
        <f t="shared" si="694"/>
        <v>0.22899999999935972</v>
      </c>
      <c r="D29629" s="419">
        <f t="shared" si="695"/>
        <v>0.11449999999967986</v>
      </c>
      <c r="H29629" s="406"/>
      <c r="J29629" s="82">
        <v>24</v>
      </c>
      <c r="K29629" s="321">
        <v>4</v>
      </c>
    </row>
    <row r="29630" spans="1:11" x14ac:dyDescent="0.3">
      <c r="A29630" s="341">
        <v>44271.361804166663</v>
      </c>
      <c r="B29630" s="318">
        <v>42988.974999999999</v>
      </c>
      <c r="C29630" s="318">
        <f t="shared" si="694"/>
        <v>0.23500000000058208</v>
      </c>
      <c r="D29630" s="419">
        <f t="shared" si="695"/>
        <v>0.11750000000029104</v>
      </c>
      <c r="H29630" s="406"/>
      <c r="J29630" s="82">
        <v>25</v>
      </c>
      <c r="K29630" s="391">
        <v>1</v>
      </c>
    </row>
    <row r="29631" spans="1:11" x14ac:dyDescent="0.3">
      <c r="A29631" s="341">
        <v>44271.403470775462</v>
      </c>
      <c r="B29631" s="318">
        <v>42989.201999999997</v>
      </c>
      <c r="C29631" s="318">
        <f t="shared" si="694"/>
        <v>0.22699999999895226</v>
      </c>
      <c r="D29631" s="419">
        <f t="shared" si="695"/>
        <v>0.11349999999947613</v>
      </c>
      <c r="H29631" s="406"/>
      <c r="J29631" s="82">
        <v>26</v>
      </c>
      <c r="K29631" s="319">
        <v>2</v>
      </c>
    </row>
    <row r="29632" spans="1:11" x14ac:dyDescent="0.3">
      <c r="A29632" s="341">
        <v>44271.44513738426</v>
      </c>
      <c r="B29632" s="318">
        <v>42989.434999999998</v>
      </c>
      <c r="C29632" s="318">
        <f t="shared" si="694"/>
        <v>0.23300000000017462</v>
      </c>
      <c r="D29632" s="419">
        <f t="shared" si="695"/>
        <v>0.11650000000008731</v>
      </c>
      <c r="H29632" s="406"/>
      <c r="J29632" s="82">
        <v>27</v>
      </c>
      <c r="K29632" s="320">
        <v>3</v>
      </c>
    </row>
    <row r="29633" spans="1:11" x14ac:dyDescent="0.3">
      <c r="A29633" s="341">
        <v>44271.486803993059</v>
      </c>
      <c r="B29633" s="318">
        <v>42989.658000000003</v>
      </c>
      <c r="C29633" s="318">
        <f t="shared" si="694"/>
        <v>0.22300000000541331</v>
      </c>
      <c r="D29633" s="419">
        <f t="shared" si="695"/>
        <v>0.11150000000270666</v>
      </c>
      <c r="H29633" s="406"/>
      <c r="J29633" s="82">
        <v>28</v>
      </c>
      <c r="K29633" s="321">
        <v>4</v>
      </c>
    </row>
    <row r="29634" spans="1:11" x14ac:dyDescent="0.3">
      <c r="A29634" s="341">
        <v>44271.52847060185</v>
      </c>
      <c r="B29634" s="318">
        <v>42989.88</v>
      </c>
      <c r="C29634" s="318">
        <f t="shared" si="694"/>
        <v>0.22199999999429565</v>
      </c>
      <c r="D29634" s="419">
        <f t="shared" si="695"/>
        <v>0.11099999999714782</v>
      </c>
      <c r="H29634" s="406"/>
      <c r="J29634" s="82">
        <v>29</v>
      </c>
      <c r="K29634" s="391">
        <v>1</v>
      </c>
    </row>
    <row r="29635" spans="1:11" x14ac:dyDescent="0.3">
      <c r="A29635" s="341">
        <v>44271.570137210649</v>
      </c>
      <c r="B29635" s="318">
        <v>42990.101999999999</v>
      </c>
      <c r="C29635" s="318">
        <f t="shared" si="694"/>
        <v>0.22200000000157161</v>
      </c>
      <c r="D29635" s="419">
        <f t="shared" si="695"/>
        <v>0.1110000000007858</v>
      </c>
      <c r="H29635" s="406"/>
      <c r="J29635" s="82">
        <v>30</v>
      </c>
      <c r="K29635" s="319">
        <v>2</v>
      </c>
    </row>
    <row r="29636" spans="1:11" x14ac:dyDescent="0.3">
      <c r="A29636" s="341">
        <v>44271.611803819447</v>
      </c>
      <c r="B29636" s="318">
        <v>42990.332999999999</v>
      </c>
      <c r="C29636" s="318">
        <f t="shared" si="694"/>
        <v>0.23099999999976717</v>
      </c>
      <c r="D29636" s="419">
        <f t="shared" si="695"/>
        <v>0.11549999999988358</v>
      </c>
      <c r="H29636" s="406"/>
      <c r="J29636" s="82">
        <v>31</v>
      </c>
      <c r="K29636" s="320">
        <v>3</v>
      </c>
    </row>
    <row r="29637" spans="1:11" x14ac:dyDescent="0.3">
      <c r="A29637" s="341">
        <v>44271.653470428239</v>
      </c>
      <c r="B29637" s="318">
        <v>42990.559999999998</v>
      </c>
      <c r="C29637" s="318">
        <f t="shared" si="694"/>
        <v>0.22699999999895226</v>
      </c>
      <c r="D29637" s="419">
        <f t="shared" si="695"/>
        <v>0.11349999999947613</v>
      </c>
      <c r="H29637" s="406"/>
      <c r="J29637" s="82">
        <v>32</v>
      </c>
      <c r="K29637" s="321">
        <v>4</v>
      </c>
    </row>
    <row r="29638" spans="1:11" x14ac:dyDescent="0.3">
      <c r="A29638" s="341">
        <v>44271.695137037037</v>
      </c>
      <c r="B29638" s="318">
        <v>42990.777999999998</v>
      </c>
      <c r="C29638" s="318">
        <f t="shared" si="694"/>
        <v>0.2180000000007567</v>
      </c>
      <c r="D29638" s="419">
        <f t="shared" si="695"/>
        <v>0.10900000000037835</v>
      </c>
      <c r="H29638" s="406"/>
      <c r="J29638" s="82">
        <v>33</v>
      </c>
      <c r="K29638" s="391">
        <v>1</v>
      </c>
    </row>
    <row r="29639" spans="1:11" x14ac:dyDescent="0.3">
      <c r="A29639" s="341">
        <v>44271.736803645836</v>
      </c>
      <c r="B29639" s="318">
        <v>42990.998</v>
      </c>
      <c r="C29639" s="318">
        <f t="shared" si="694"/>
        <v>0.22000000000116415</v>
      </c>
      <c r="D29639" s="419">
        <f t="shared" si="695"/>
        <v>0.11000000000058208</v>
      </c>
      <c r="H29639" s="406"/>
      <c r="J29639" s="82">
        <v>34</v>
      </c>
      <c r="K29639" s="319">
        <v>2</v>
      </c>
    </row>
    <row r="29640" spans="1:11" x14ac:dyDescent="0.3">
      <c r="A29640" s="341">
        <v>44271.778470254627</v>
      </c>
      <c r="B29640" s="318">
        <v>42991.228999999999</v>
      </c>
      <c r="C29640" s="318">
        <f t="shared" si="694"/>
        <v>0.23099999999976717</v>
      </c>
      <c r="D29640" s="419">
        <f t="shared" si="695"/>
        <v>0.11549999999988358</v>
      </c>
      <c r="H29640" s="406"/>
      <c r="J29640" s="82">
        <v>35</v>
      </c>
      <c r="K29640" s="320">
        <v>3</v>
      </c>
    </row>
    <row r="29641" spans="1:11" x14ac:dyDescent="0.3">
      <c r="A29641" s="341">
        <v>44271.820136863425</v>
      </c>
      <c r="B29641" s="318">
        <v>42991.447999999997</v>
      </c>
      <c r="C29641" s="318">
        <f t="shared" si="694"/>
        <v>0.21899999999732245</v>
      </c>
      <c r="D29641" s="419">
        <f t="shared" si="695"/>
        <v>0.10949999999866122</v>
      </c>
      <c r="H29641" s="406"/>
      <c r="J29641" s="82">
        <v>36</v>
      </c>
      <c r="K29641" s="321">
        <v>4</v>
      </c>
    </row>
    <row r="29642" spans="1:11" x14ac:dyDescent="0.3">
      <c r="A29642" s="341">
        <v>44271.861803472224</v>
      </c>
      <c r="B29642" s="318">
        <v>42991.661999999997</v>
      </c>
      <c r="C29642" s="318">
        <f t="shared" si="694"/>
        <v>0.21399999999994179</v>
      </c>
      <c r="D29642" s="419">
        <f t="shared" si="695"/>
        <v>0.1069999999999709</v>
      </c>
      <c r="H29642" s="406"/>
      <c r="J29642" s="82">
        <v>37</v>
      </c>
      <c r="K29642" s="391">
        <v>1</v>
      </c>
    </row>
    <row r="29643" spans="1:11" x14ac:dyDescent="0.3">
      <c r="A29643" s="341">
        <v>44271.903470081015</v>
      </c>
      <c r="B29643" s="318">
        <v>42991.88</v>
      </c>
      <c r="C29643" s="318">
        <f t="shared" si="694"/>
        <v>0.2180000000007567</v>
      </c>
      <c r="D29643" s="419">
        <f t="shared" si="695"/>
        <v>0.10900000000037835</v>
      </c>
      <c r="H29643" s="406"/>
      <c r="J29643" s="82">
        <v>38</v>
      </c>
      <c r="K29643" s="319">
        <v>2</v>
      </c>
    </row>
    <row r="29644" spans="1:11" x14ac:dyDescent="0.3">
      <c r="A29644" s="341">
        <v>44271.945136689814</v>
      </c>
      <c r="B29644" s="318">
        <v>42992.110999999997</v>
      </c>
      <c r="C29644" s="318">
        <f t="shared" si="694"/>
        <v>0.23099999999976717</v>
      </c>
      <c r="D29644" s="419">
        <f t="shared" si="695"/>
        <v>0.11549999999988358</v>
      </c>
      <c r="H29644" s="406"/>
      <c r="J29644" s="82">
        <v>39</v>
      </c>
      <c r="K29644" s="320">
        <v>3</v>
      </c>
    </row>
    <row r="29645" spans="1:11" x14ac:dyDescent="0.3">
      <c r="A29645" s="341">
        <v>44271.986803298612</v>
      </c>
      <c r="B29645" s="318">
        <v>42992.332000000002</v>
      </c>
      <c r="C29645" s="318">
        <f t="shared" si="694"/>
        <v>0.22100000000500586</v>
      </c>
      <c r="D29645" s="419">
        <f t="shared" si="695"/>
        <v>0.11050000000250293</v>
      </c>
      <c r="E29645" s="336">
        <f>SUM(C29622:C29645)*7.4805194805</f>
        <v>40.469610389531127</v>
      </c>
      <c r="F29645" s="324">
        <f>AVERAGE(D29622:D29645)</f>
        <v>0.11270833333340609</v>
      </c>
      <c r="G29645" s="324">
        <f>_xlfn.STDEV.S(D29622:D29645)</f>
        <v>2.9558956070632652E-3</v>
      </c>
      <c r="H29645" s="406"/>
      <c r="J29645" s="82">
        <v>40</v>
      </c>
      <c r="K29645" s="321">
        <v>4</v>
      </c>
    </row>
    <row r="29646" spans="1:11" x14ac:dyDescent="0.3">
      <c r="A29646" s="341">
        <v>44272.028469907411</v>
      </c>
      <c r="B29646" s="318">
        <v>42992.553</v>
      </c>
      <c r="C29646" s="318">
        <f t="shared" si="694"/>
        <v>0.2209999999977299</v>
      </c>
      <c r="D29646" s="419">
        <f t="shared" si="695"/>
        <v>0.11049999999886495</v>
      </c>
      <c r="H29646" s="406"/>
      <c r="J29646" s="82">
        <v>41</v>
      </c>
      <c r="K29646" s="391">
        <v>1</v>
      </c>
    </row>
    <row r="29647" spans="1:11" x14ac:dyDescent="0.3">
      <c r="A29647" s="341">
        <v>44272.070136516202</v>
      </c>
      <c r="B29647" s="318">
        <v>42992.769</v>
      </c>
      <c r="C29647" s="318">
        <f t="shared" si="694"/>
        <v>0.21600000000034925</v>
      </c>
      <c r="D29647" s="419">
        <f t="shared" si="695"/>
        <v>0.10800000000017462</v>
      </c>
      <c r="H29647" s="406"/>
      <c r="J29647" s="82">
        <v>42</v>
      </c>
      <c r="K29647" s="319">
        <v>2</v>
      </c>
    </row>
    <row r="29648" spans="1:11" x14ac:dyDescent="0.3">
      <c r="A29648" s="341">
        <v>44272.111803125001</v>
      </c>
      <c r="B29648" s="318">
        <v>42993</v>
      </c>
      <c r="C29648" s="318">
        <f t="shared" si="694"/>
        <v>0.23099999999976717</v>
      </c>
      <c r="D29648" s="419">
        <f t="shared" si="695"/>
        <v>0.11549999999988358</v>
      </c>
      <c r="H29648" s="406"/>
      <c r="J29648" s="82">
        <v>43</v>
      </c>
      <c r="K29648" s="320">
        <v>3</v>
      </c>
    </row>
    <row r="29649" spans="1:11" x14ac:dyDescent="0.3">
      <c r="A29649" s="341">
        <v>44272.153469733799</v>
      </c>
      <c r="B29649" s="318">
        <v>42993.231</v>
      </c>
      <c r="C29649" s="318">
        <f t="shared" si="694"/>
        <v>0.23099999999976717</v>
      </c>
      <c r="D29649" s="419">
        <f t="shared" si="695"/>
        <v>0.11549999999988358</v>
      </c>
      <c r="H29649" s="406"/>
      <c r="J29649" s="82">
        <v>44</v>
      </c>
      <c r="K29649" s="321">
        <v>4</v>
      </c>
    </row>
    <row r="29650" spans="1:11" x14ac:dyDescent="0.3">
      <c r="A29650" s="341">
        <v>44272.195136342591</v>
      </c>
      <c r="B29650" s="355">
        <v>42993.463000000003</v>
      </c>
      <c r="C29650" s="318">
        <f t="shared" si="694"/>
        <v>0.23200000000360887</v>
      </c>
      <c r="D29650" s="419">
        <f t="shared" si="695"/>
        <v>0.11600000000180444</v>
      </c>
      <c r="H29650" s="406"/>
      <c r="J29650" s="82">
        <v>45</v>
      </c>
      <c r="K29650" s="391">
        <v>1</v>
      </c>
    </row>
    <row r="29651" spans="1:11" x14ac:dyDescent="0.3">
      <c r="A29651" s="341">
        <v>44272.236802951389</v>
      </c>
      <c r="B29651" s="355">
        <v>42993.682999999997</v>
      </c>
      <c r="C29651" s="318">
        <f t="shared" si="694"/>
        <v>0.2199999999938882</v>
      </c>
      <c r="D29651" s="419">
        <f t="shared" si="695"/>
        <v>0.1099999999969441</v>
      </c>
      <c r="H29651" s="406"/>
      <c r="J29651" s="82">
        <v>46</v>
      </c>
      <c r="K29651" s="319">
        <v>2</v>
      </c>
    </row>
    <row r="29652" spans="1:11" x14ac:dyDescent="0.3">
      <c r="A29652" s="341">
        <v>44272.278469560188</v>
      </c>
      <c r="B29652" s="318">
        <v>42993.917000000001</v>
      </c>
      <c r="C29652" s="318">
        <f t="shared" si="694"/>
        <v>0.23400000000401633</v>
      </c>
      <c r="D29652" s="419">
        <f t="shared" si="695"/>
        <v>0.11700000000200816</v>
      </c>
      <c r="H29652" s="406"/>
      <c r="J29652" s="82">
        <v>47</v>
      </c>
      <c r="K29652" s="320">
        <v>3</v>
      </c>
    </row>
    <row r="29653" spans="1:11" x14ac:dyDescent="0.3">
      <c r="A29653" s="341">
        <v>44272.320136168979</v>
      </c>
      <c r="B29653" s="318">
        <v>42994.15</v>
      </c>
      <c r="C29653" s="318">
        <f t="shared" si="694"/>
        <v>0.23300000000017462</v>
      </c>
      <c r="D29653" s="419">
        <f t="shared" si="695"/>
        <v>0.11650000000008731</v>
      </c>
      <c r="H29653" s="406"/>
      <c r="J29653" s="82">
        <v>48</v>
      </c>
      <c r="K29653" s="321">
        <v>4</v>
      </c>
    </row>
    <row r="29654" spans="1:11" x14ac:dyDescent="0.3">
      <c r="A29654" s="341">
        <v>44272.361802777777</v>
      </c>
      <c r="B29654" s="318">
        <v>42994.381000000001</v>
      </c>
      <c r="C29654" s="318">
        <f t="shared" si="694"/>
        <v>0.23099999999976717</v>
      </c>
      <c r="D29654" s="419">
        <f t="shared" si="695"/>
        <v>0.11549999999988358</v>
      </c>
      <c r="H29654" s="406"/>
      <c r="J29654" s="82">
        <v>49</v>
      </c>
      <c r="K29654" s="391">
        <v>1</v>
      </c>
    </row>
    <row r="29655" spans="1:11" x14ac:dyDescent="0.3">
      <c r="A29655" s="341">
        <v>44272.403469386576</v>
      </c>
      <c r="B29655" s="318">
        <v>42994.601999999999</v>
      </c>
      <c r="C29655" s="318">
        <f t="shared" si="694"/>
        <v>0.2209999999977299</v>
      </c>
      <c r="D29655" s="419">
        <f t="shared" si="695"/>
        <v>0.11049999999886495</v>
      </c>
      <c r="H29655" s="406"/>
      <c r="J29655" s="82">
        <v>50</v>
      </c>
      <c r="K29655" s="319">
        <v>2</v>
      </c>
    </row>
    <row r="29656" spans="1:11" x14ac:dyDescent="0.3">
      <c r="A29656" s="341">
        <v>44272.445135995367</v>
      </c>
      <c r="B29656" s="318">
        <v>42994.824000000001</v>
      </c>
      <c r="C29656" s="318">
        <f t="shared" si="694"/>
        <v>0.22200000000157161</v>
      </c>
      <c r="D29656" s="419">
        <f t="shared" si="695"/>
        <v>0.1110000000007858</v>
      </c>
      <c r="H29656" s="406"/>
      <c r="J29656" s="82">
        <v>51</v>
      </c>
      <c r="K29656" s="320">
        <v>3</v>
      </c>
    </row>
    <row r="29657" spans="1:11" x14ac:dyDescent="0.3">
      <c r="A29657" s="341">
        <v>44272.486802604166</v>
      </c>
      <c r="B29657" s="318">
        <v>42995.055</v>
      </c>
      <c r="C29657" s="318">
        <f t="shared" si="694"/>
        <v>0.23099999999976717</v>
      </c>
      <c r="D29657" s="419">
        <f t="shared" si="695"/>
        <v>0.11549999999988358</v>
      </c>
      <c r="H29657" s="406"/>
      <c r="J29657" s="82">
        <v>52</v>
      </c>
      <c r="K29657" s="321">
        <v>4</v>
      </c>
    </row>
    <row r="29658" spans="1:11" x14ac:dyDescent="0.3">
      <c r="A29658" s="341">
        <v>44272.528469212964</v>
      </c>
      <c r="B29658" s="318">
        <v>42995.285000000003</v>
      </c>
      <c r="C29658" s="318">
        <f t="shared" si="694"/>
        <v>0.23000000000320142</v>
      </c>
      <c r="D29658" s="419">
        <f t="shared" si="695"/>
        <v>0.11500000000160071</v>
      </c>
      <c r="H29658" s="406"/>
      <c r="J29658" s="82">
        <v>53</v>
      </c>
      <c r="K29658" s="391">
        <v>1</v>
      </c>
    </row>
    <row r="29659" spans="1:11" x14ac:dyDescent="0.3">
      <c r="A29659" s="341">
        <v>44272.570135821756</v>
      </c>
      <c r="B29659" s="318">
        <v>42995.502999999997</v>
      </c>
      <c r="C29659" s="318">
        <f t="shared" si="694"/>
        <v>0.21799999999348074</v>
      </c>
      <c r="D29659" s="419">
        <f t="shared" si="695"/>
        <v>0.10899999999674037</v>
      </c>
      <c r="H29659" s="406"/>
      <c r="J29659" s="82">
        <v>54</v>
      </c>
      <c r="K29659" s="319">
        <v>2</v>
      </c>
    </row>
    <row r="29660" spans="1:11" x14ac:dyDescent="0.3">
      <c r="A29660" s="341">
        <v>44272.611802430554</v>
      </c>
      <c r="B29660" s="318">
        <v>42995.718000000001</v>
      </c>
      <c r="C29660" s="318">
        <f t="shared" si="694"/>
        <v>0.2150000000037835</v>
      </c>
      <c r="D29660" s="419">
        <f t="shared" si="695"/>
        <v>0.10750000000189175</v>
      </c>
      <c r="H29660" s="406"/>
      <c r="J29660" s="82">
        <v>55</v>
      </c>
      <c r="K29660" s="320">
        <v>3</v>
      </c>
    </row>
    <row r="29661" spans="1:11" x14ac:dyDescent="0.3">
      <c r="A29661" s="341">
        <v>44272.653469039353</v>
      </c>
      <c r="B29661" s="318">
        <v>42995.94</v>
      </c>
      <c r="C29661" s="318">
        <f t="shared" si="694"/>
        <v>0.22200000000157161</v>
      </c>
      <c r="D29661" s="419">
        <f t="shared" si="695"/>
        <v>0.1110000000007858</v>
      </c>
      <c r="H29661" s="406"/>
      <c r="J29661" s="82">
        <v>56</v>
      </c>
      <c r="K29661" s="321">
        <v>4</v>
      </c>
    </row>
    <row r="29662" spans="1:11" x14ac:dyDescent="0.3">
      <c r="A29662" s="341">
        <v>44272.695135648151</v>
      </c>
      <c r="B29662" s="318">
        <v>42996.173000000003</v>
      </c>
      <c r="C29662" s="318">
        <f t="shared" si="694"/>
        <v>0.23300000000017462</v>
      </c>
      <c r="D29662" s="419">
        <f t="shared" si="695"/>
        <v>0.11650000000008731</v>
      </c>
      <c r="H29662" s="406"/>
      <c r="J29662" s="82">
        <v>57</v>
      </c>
      <c r="K29662" s="391">
        <v>1</v>
      </c>
    </row>
    <row r="29663" spans="1:11" x14ac:dyDescent="0.3">
      <c r="A29663" s="341">
        <v>44272.736802256943</v>
      </c>
      <c r="B29663" s="318">
        <v>42996.392</v>
      </c>
      <c r="C29663" s="318">
        <f t="shared" si="694"/>
        <v>0.21899999999732245</v>
      </c>
      <c r="D29663" s="419">
        <f t="shared" si="695"/>
        <v>0.10949999999866122</v>
      </c>
      <c r="H29663" s="406"/>
      <c r="J29663" s="82">
        <v>58</v>
      </c>
      <c r="K29663" s="319">
        <v>2</v>
      </c>
    </row>
    <row r="29664" spans="1:11" x14ac:dyDescent="0.3">
      <c r="A29664" s="341">
        <v>44272.778468865741</v>
      </c>
      <c r="B29664" s="318">
        <v>42996.610999999997</v>
      </c>
      <c r="C29664" s="318">
        <f t="shared" si="694"/>
        <v>0.21899999999732245</v>
      </c>
      <c r="D29664" s="419">
        <f t="shared" si="695"/>
        <v>0.10949999999866122</v>
      </c>
      <c r="H29664" s="406"/>
      <c r="J29664" s="82">
        <v>59</v>
      </c>
      <c r="K29664" s="320">
        <v>3</v>
      </c>
    </row>
    <row r="29665" spans="1:11" x14ac:dyDescent="0.3">
      <c r="A29665" s="341">
        <v>44272.82013547454</v>
      </c>
      <c r="B29665" s="318">
        <v>42996.830999999998</v>
      </c>
      <c r="C29665" s="318">
        <f t="shared" si="694"/>
        <v>0.22000000000116415</v>
      </c>
      <c r="D29665" s="419">
        <f t="shared" si="695"/>
        <v>0.11000000000058208</v>
      </c>
      <c r="H29665" s="406"/>
      <c r="J29665" s="82">
        <v>60</v>
      </c>
      <c r="K29665" s="321">
        <v>4</v>
      </c>
    </row>
    <row r="29666" spans="1:11" x14ac:dyDescent="0.3">
      <c r="A29666" s="341">
        <v>44272.861802083331</v>
      </c>
      <c r="B29666" s="318">
        <v>42997.059000000001</v>
      </c>
      <c r="C29666" s="318">
        <f t="shared" si="694"/>
        <v>0.22800000000279397</v>
      </c>
      <c r="D29666" s="419">
        <f t="shared" si="695"/>
        <v>0.11400000000139698</v>
      </c>
      <c r="H29666" s="406"/>
      <c r="J29666" s="82">
        <v>61</v>
      </c>
      <c r="K29666" s="391">
        <v>1</v>
      </c>
    </row>
    <row r="29667" spans="1:11" x14ac:dyDescent="0.3">
      <c r="A29667" s="341">
        <v>44272.90346869213</v>
      </c>
      <c r="B29667" s="318">
        <v>42997.271999999997</v>
      </c>
      <c r="C29667" s="318">
        <f t="shared" si="694"/>
        <v>0.21299999999610009</v>
      </c>
      <c r="D29667" s="419">
        <f t="shared" si="695"/>
        <v>0.10649999999805004</v>
      </c>
      <c r="H29667" s="406"/>
      <c r="J29667" s="82">
        <v>62</v>
      </c>
      <c r="K29667" s="319">
        <v>2</v>
      </c>
    </row>
    <row r="29668" spans="1:11" x14ac:dyDescent="0.3">
      <c r="A29668" s="341">
        <v>44272.945135300928</v>
      </c>
      <c r="B29668" s="318">
        <v>42997.491999999998</v>
      </c>
      <c r="C29668" s="318">
        <f t="shared" si="694"/>
        <v>0.22000000000116415</v>
      </c>
      <c r="D29668" s="419">
        <f t="shared" si="695"/>
        <v>0.11000000000058208</v>
      </c>
      <c r="H29668" s="406"/>
      <c r="J29668" s="82">
        <v>63</v>
      </c>
      <c r="K29668" s="320">
        <v>3</v>
      </c>
    </row>
    <row r="29669" spans="1:11" x14ac:dyDescent="0.3">
      <c r="A29669" s="341">
        <v>44272.986801909719</v>
      </c>
      <c r="B29669" s="318">
        <v>42997.71</v>
      </c>
      <c r="C29669" s="318">
        <f t="shared" si="694"/>
        <v>0.2180000000007567</v>
      </c>
      <c r="D29669" s="419">
        <f t="shared" si="695"/>
        <v>0.10900000000037835</v>
      </c>
      <c r="E29669" s="336">
        <f>SUM(C29646:C29669)*7.4805194805</f>
        <v>40.230233766106359</v>
      </c>
      <c r="F29669" s="324">
        <f>AVERAGE(D29646:D29669)</f>
        <v>0.1120416666666036</v>
      </c>
      <c r="G29669" s="324">
        <f>_xlfn.STDEV.S(D29646:D29669)</f>
        <v>3.3554519777612094E-3</v>
      </c>
      <c r="H29669" s="406"/>
      <c r="J29669" s="82">
        <v>64</v>
      </c>
      <c r="K29669" s="321">
        <v>4</v>
      </c>
    </row>
    <row r="29670" spans="1:11" x14ac:dyDescent="0.3">
      <c r="A29670" s="341">
        <v>44273.028468518518</v>
      </c>
      <c r="B29670" s="318">
        <v>42997.938000000002</v>
      </c>
      <c r="C29670" s="318">
        <f t="shared" si="694"/>
        <v>0.22800000000279397</v>
      </c>
      <c r="D29670" s="419">
        <f t="shared" si="695"/>
        <v>0.11400000000139698</v>
      </c>
      <c r="H29670" s="406"/>
      <c r="J29670" s="82">
        <v>65</v>
      </c>
      <c r="K29670" s="391">
        <v>1</v>
      </c>
    </row>
    <row r="29671" spans="1:11" x14ac:dyDescent="0.3">
      <c r="A29671" s="341">
        <v>44273.070135127316</v>
      </c>
      <c r="B29671" s="318">
        <v>42998.16</v>
      </c>
      <c r="C29671" s="318">
        <f t="shared" ref="C29671:C29705" si="696">B29671-B29670</f>
        <v>0.22200000000157161</v>
      </c>
      <c r="D29671" s="419">
        <f t="shared" si="695"/>
        <v>0.1110000000007858</v>
      </c>
      <c r="H29671" s="406"/>
      <c r="J29671" s="82">
        <v>66</v>
      </c>
      <c r="K29671" s="319">
        <v>2</v>
      </c>
    </row>
    <row r="29672" spans="1:11" x14ac:dyDescent="0.3">
      <c r="A29672" s="341">
        <v>44273.111801736108</v>
      </c>
      <c r="B29672" s="318">
        <v>42998.389000000003</v>
      </c>
      <c r="C29672" s="318">
        <f t="shared" si="696"/>
        <v>0.22899999999935972</v>
      </c>
      <c r="D29672" s="419">
        <f t="shared" si="695"/>
        <v>0.11449999999967986</v>
      </c>
      <c r="H29672" s="406"/>
      <c r="J29672" s="82">
        <v>67</v>
      </c>
      <c r="K29672" s="320">
        <v>3</v>
      </c>
    </row>
    <row r="29673" spans="1:11" x14ac:dyDescent="0.3">
      <c r="A29673" s="341">
        <v>44273.153468344906</v>
      </c>
      <c r="B29673" s="318">
        <v>42998.618000000002</v>
      </c>
      <c r="C29673" s="318">
        <f t="shared" si="696"/>
        <v>0.22899999999935972</v>
      </c>
      <c r="D29673" s="419">
        <f t="shared" ref="D29673:D29736" si="697">C29673/2</f>
        <v>0.11449999999967986</v>
      </c>
      <c r="H29673" s="406"/>
      <c r="J29673" s="82">
        <v>68</v>
      </c>
      <c r="K29673" s="321">
        <v>4</v>
      </c>
    </row>
    <row r="29674" spans="1:11" x14ac:dyDescent="0.3">
      <c r="A29674" s="341">
        <v>44273.195134953705</v>
      </c>
      <c r="B29674" s="318">
        <v>42998.841</v>
      </c>
      <c r="C29674" s="318">
        <f t="shared" si="696"/>
        <v>0.22299999999813735</v>
      </c>
      <c r="D29674" s="419">
        <f t="shared" si="697"/>
        <v>0.11149999999906868</v>
      </c>
      <c r="H29674" s="406"/>
      <c r="J29674" s="82">
        <v>69</v>
      </c>
      <c r="K29674" s="391">
        <v>1</v>
      </c>
    </row>
    <row r="29675" spans="1:11" x14ac:dyDescent="0.3">
      <c r="A29675" s="341">
        <v>44273.236801562503</v>
      </c>
      <c r="B29675" s="318">
        <v>42999.069000000003</v>
      </c>
      <c r="C29675" s="318">
        <f t="shared" si="696"/>
        <v>0.22800000000279397</v>
      </c>
      <c r="D29675" s="419">
        <f t="shared" si="697"/>
        <v>0.11400000000139698</v>
      </c>
      <c r="H29675" s="406"/>
      <c r="J29675" s="82">
        <v>70</v>
      </c>
      <c r="K29675" s="319">
        <v>2</v>
      </c>
    </row>
    <row r="29676" spans="1:11" x14ac:dyDescent="0.3">
      <c r="A29676" s="341">
        <v>44273.278468171295</v>
      </c>
      <c r="B29676" s="318">
        <v>42999.300999999999</v>
      </c>
      <c r="C29676" s="318">
        <f t="shared" si="696"/>
        <v>0.23199999999633292</v>
      </c>
      <c r="D29676" s="419">
        <f t="shared" si="697"/>
        <v>0.11599999999816646</v>
      </c>
      <c r="H29676" s="406"/>
      <c r="J29676" s="82">
        <v>71</v>
      </c>
      <c r="K29676" s="320">
        <v>3</v>
      </c>
    </row>
    <row r="29677" spans="1:11" x14ac:dyDescent="0.3">
      <c r="A29677" s="341">
        <v>44273.320134780093</v>
      </c>
      <c r="B29677" s="318">
        <v>42999.535000000003</v>
      </c>
      <c r="C29677" s="318">
        <f t="shared" si="696"/>
        <v>0.23400000000401633</v>
      </c>
      <c r="D29677" s="419">
        <f t="shared" si="697"/>
        <v>0.11700000000200816</v>
      </c>
      <c r="H29677" s="406"/>
      <c r="J29677" s="82">
        <v>72</v>
      </c>
      <c r="K29677" s="321">
        <v>4</v>
      </c>
    </row>
    <row r="29678" spans="1:11" x14ac:dyDescent="0.3">
      <c r="A29678" s="341">
        <v>44273.361801388892</v>
      </c>
      <c r="B29678" s="318">
        <v>42999.767999999996</v>
      </c>
      <c r="C29678" s="318">
        <f t="shared" si="696"/>
        <v>0.23299999999289867</v>
      </c>
      <c r="D29678" s="419">
        <f t="shared" si="697"/>
        <v>0.11649999999644933</v>
      </c>
      <c r="H29678" s="406"/>
      <c r="J29678" s="82">
        <v>73</v>
      </c>
      <c r="K29678" s="391">
        <v>1</v>
      </c>
    </row>
    <row r="29679" spans="1:11" x14ac:dyDescent="0.3">
      <c r="A29679" s="341">
        <v>44273.403467997683</v>
      </c>
      <c r="B29679" s="318">
        <v>42999.981</v>
      </c>
      <c r="C29679" s="318">
        <f t="shared" si="696"/>
        <v>0.21300000000337604</v>
      </c>
      <c r="D29679" s="419">
        <f t="shared" si="697"/>
        <v>0.10650000000168802</v>
      </c>
      <c r="H29679" s="406"/>
      <c r="J29679" s="82">
        <v>74</v>
      </c>
      <c r="K29679" s="319">
        <v>2</v>
      </c>
    </row>
    <row r="29680" spans="1:11" x14ac:dyDescent="0.3">
      <c r="A29680" s="341">
        <v>44273.445134606482</v>
      </c>
      <c r="B29680" s="318">
        <v>43000.218999999997</v>
      </c>
      <c r="C29680" s="318">
        <f t="shared" si="696"/>
        <v>0.23799999999755528</v>
      </c>
      <c r="D29680" s="419">
        <f t="shared" si="697"/>
        <v>0.11899999999877764</v>
      </c>
      <c r="H29680" s="406"/>
      <c r="J29680" s="82">
        <v>75</v>
      </c>
      <c r="K29680" s="320">
        <v>3</v>
      </c>
    </row>
    <row r="29681" spans="1:11" x14ac:dyDescent="0.3">
      <c r="A29681" s="341">
        <v>44273.48680121528</v>
      </c>
      <c r="B29681" s="318">
        <v>43000.447999999997</v>
      </c>
      <c r="C29681" s="318">
        <f t="shared" si="696"/>
        <v>0.22899999999935972</v>
      </c>
      <c r="D29681" s="419">
        <f t="shared" si="697"/>
        <v>0.11449999999967986</v>
      </c>
      <c r="H29681" s="406"/>
      <c r="J29681" s="82">
        <v>76</v>
      </c>
      <c r="K29681" s="321">
        <v>4</v>
      </c>
    </row>
    <row r="29682" spans="1:11" x14ac:dyDescent="0.3">
      <c r="A29682" s="341">
        <v>44273.528467824071</v>
      </c>
      <c r="B29682" s="318">
        <v>43000.667999999998</v>
      </c>
      <c r="C29682" s="318">
        <f t="shared" si="696"/>
        <v>0.22000000000116415</v>
      </c>
      <c r="D29682" s="419">
        <f t="shared" si="697"/>
        <v>0.11000000000058208</v>
      </c>
      <c r="H29682" s="406"/>
      <c r="J29682" s="82">
        <v>77</v>
      </c>
      <c r="K29682" s="391">
        <v>1</v>
      </c>
    </row>
    <row r="29683" spans="1:11" x14ac:dyDescent="0.3">
      <c r="A29683" s="341">
        <v>44273.57013443287</v>
      </c>
      <c r="B29683" s="318">
        <v>43000.887999999999</v>
      </c>
      <c r="C29683" s="318">
        <f t="shared" si="696"/>
        <v>0.22000000000116415</v>
      </c>
      <c r="D29683" s="419">
        <f t="shared" si="697"/>
        <v>0.11000000000058208</v>
      </c>
      <c r="H29683" s="406"/>
      <c r="J29683" s="82">
        <v>78</v>
      </c>
      <c r="K29683" s="319">
        <v>2</v>
      </c>
    </row>
    <row r="29684" spans="1:11" x14ac:dyDescent="0.3">
      <c r="A29684" s="341">
        <v>44273.611801041669</v>
      </c>
      <c r="B29684" s="318">
        <v>43001.127</v>
      </c>
      <c r="C29684" s="318">
        <f t="shared" si="696"/>
        <v>0.23900000000139698</v>
      </c>
      <c r="D29684" s="419">
        <f t="shared" si="697"/>
        <v>0.11950000000069849</v>
      </c>
      <c r="H29684" s="406"/>
      <c r="J29684" s="82">
        <v>79</v>
      </c>
      <c r="K29684" s="320">
        <v>3</v>
      </c>
    </row>
    <row r="29685" spans="1:11" x14ac:dyDescent="0.3">
      <c r="A29685" s="341">
        <v>44273.65346765046</v>
      </c>
      <c r="B29685" s="318">
        <v>43001.357000000004</v>
      </c>
      <c r="C29685" s="318">
        <f t="shared" si="696"/>
        <v>0.23000000000320142</v>
      </c>
      <c r="D29685" s="419">
        <f t="shared" si="697"/>
        <v>0.11500000000160071</v>
      </c>
      <c r="H29685" s="406"/>
      <c r="J29685" s="82">
        <v>80</v>
      </c>
      <c r="K29685" s="321">
        <v>4</v>
      </c>
    </row>
    <row r="29686" spans="1:11" x14ac:dyDescent="0.3">
      <c r="A29686" s="341">
        <v>44273.695134259258</v>
      </c>
      <c r="B29686" s="318">
        <v>43001.578000000001</v>
      </c>
      <c r="C29686" s="318">
        <f t="shared" si="696"/>
        <v>0.2209999999977299</v>
      </c>
      <c r="D29686" s="419">
        <f t="shared" si="697"/>
        <v>0.11049999999886495</v>
      </c>
      <c r="H29686" s="406"/>
      <c r="J29686" s="82">
        <v>81</v>
      </c>
      <c r="K29686" s="391">
        <v>1</v>
      </c>
    </row>
    <row r="29687" spans="1:11" x14ac:dyDescent="0.3">
      <c r="A29687" s="341">
        <v>44273.736800868057</v>
      </c>
      <c r="B29687" s="318">
        <v>43001.79</v>
      </c>
      <c r="C29687" s="318">
        <f t="shared" si="696"/>
        <v>0.21199999999953434</v>
      </c>
      <c r="D29687" s="419">
        <f t="shared" si="697"/>
        <v>0.10599999999976717</v>
      </c>
      <c r="H29687" s="406"/>
      <c r="J29687" s="82">
        <v>82</v>
      </c>
      <c r="K29687" s="319">
        <v>2</v>
      </c>
    </row>
    <row r="29688" spans="1:11" x14ac:dyDescent="0.3">
      <c r="A29688" s="341">
        <v>44273.778467476855</v>
      </c>
      <c r="B29688" s="318">
        <v>43002.02</v>
      </c>
      <c r="C29688" s="318">
        <f t="shared" si="696"/>
        <v>0.22999999999592546</v>
      </c>
      <c r="D29688" s="419">
        <f t="shared" si="697"/>
        <v>0.11499999999796273</v>
      </c>
      <c r="H29688" s="406"/>
      <c r="J29688" s="82">
        <v>83</v>
      </c>
      <c r="K29688" s="320">
        <v>3</v>
      </c>
    </row>
    <row r="29689" spans="1:11" x14ac:dyDescent="0.3">
      <c r="A29689" s="341">
        <v>44273.820134085647</v>
      </c>
      <c r="B29689" s="318">
        <v>43002.250999999997</v>
      </c>
      <c r="C29689" s="318">
        <f t="shared" si="696"/>
        <v>0.23099999999976717</v>
      </c>
      <c r="D29689" s="419">
        <f t="shared" si="697"/>
        <v>0.11549999999988358</v>
      </c>
      <c r="H29689" s="406"/>
      <c r="J29689" s="82">
        <v>84</v>
      </c>
      <c r="K29689" s="321">
        <v>4</v>
      </c>
    </row>
    <row r="29690" spans="1:11" x14ac:dyDescent="0.3">
      <c r="A29690" s="341">
        <v>44273.861800694445</v>
      </c>
      <c r="B29690" s="318">
        <v>43002.470999999998</v>
      </c>
      <c r="C29690" s="318">
        <f t="shared" si="696"/>
        <v>0.22000000000116415</v>
      </c>
      <c r="D29690" s="419">
        <f t="shared" si="697"/>
        <v>0.11000000000058208</v>
      </c>
      <c r="H29690" s="406"/>
      <c r="J29690" s="82">
        <v>85</v>
      </c>
      <c r="K29690" s="391">
        <v>1</v>
      </c>
    </row>
    <row r="29691" spans="1:11" x14ac:dyDescent="0.3">
      <c r="A29691" s="341">
        <v>44273.903467303244</v>
      </c>
      <c r="B29691" s="318">
        <v>43002.688999999998</v>
      </c>
      <c r="C29691" s="318">
        <f t="shared" si="696"/>
        <v>0.2180000000007567</v>
      </c>
      <c r="D29691" s="419">
        <f t="shared" si="697"/>
        <v>0.10900000000037835</v>
      </c>
      <c r="H29691" s="406"/>
      <c r="J29691" s="82">
        <v>86</v>
      </c>
      <c r="K29691" s="319">
        <v>2</v>
      </c>
    </row>
    <row r="29692" spans="1:11" x14ac:dyDescent="0.3">
      <c r="A29692" s="341">
        <v>44273.945133912035</v>
      </c>
      <c r="B29692" s="318">
        <v>43002.913</v>
      </c>
      <c r="C29692" s="318">
        <f t="shared" si="696"/>
        <v>0.22400000000197906</v>
      </c>
      <c r="D29692" s="419">
        <f t="shared" si="697"/>
        <v>0.11200000000098953</v>
      </c>
      <c r="H29692" s="406"/>
      <c r="J29692" s="82">
        <v>87</v>
      </c>
      <c r="K29692" s="320">
        <v>3</v>
      </c>
    </row>
    <row r="29693" spans="1:11" x14ac:dyDescent="0.3">
      <c r="A29693" s="341">
        <v>44273.986800520834</v>
      </c>
      <c r="B29693" s="318">
        <v>43003.141000000003</v>
      </c>
      <c r="C29693" s="318">
        <f t="shared" si="696"/>
        <v>0.22800000000279397</v>
      </c>
      <c r="D29693" s="419">
        <f t="shared" si="697"/>
        <v>0.11400000000139698</v>
      </c>
      <c r="E29693" s="336">
        <f>SUM(C29670:C29693)*7.4805194805</f>
        <v>40.626701298626415</v>
      </c>
      <c r="F29693" s="324">
        <f>AVERAGE(D29670:D29693)</f>
        <v>0.11314583333341943</v>
      </c>
      <c r="G29693" s="324">
        <f>_xlfn.STDEV.S(D29670:D29693)</f>
        <v>3.5308551943617587E-3</v>
      </c>
      <c r="H29693" s="406"/>
      <c r="J29693" s="82">
        <v>88</v>
      </c>
      <c r="K29693" s="321">
        <v>4</v>
      </c>
    </row>
    <row r="29694" spans="1:11" x14ac:dyDescent="0.3">
      <c r="A29694" s="341">
        <v>44274.028467129632</v>
      </c>
      <c r="B29694" s="318">
        <v>43003.362000000001</v>
      </c>
      <c r="C29694" s="318">
        <f t="shared" si="696"/>
        <v>0.2209999999977299</v>
      </c>
      <c r="D29694" s="419">
        <f t="shared" si="697"/>
        <v>0.11049999999886495</v>
      </c>
      <c r="H29694" s="406"/>
      <c r="J29694" s="82">
        <v>89</v>
      </c>
      <c r="K29694" s="391">
        <v>1</v>
      </c>
    </row>
    <row r="29695" spans="1:11" x14ac:dyDescent="0.3">
      <c r="A29695" s="341">
        <v>44274.070133738423</v>
      </c>
      <c r="B29695" s="318">
        <v>43003.58</v>
      </c>
      <c r="C29695" s="318">
        <f t="shared" si="696"/>
        <v>0.2180000000007567</v>
      </c>
      <c r="D29695" s="419">
        <f t="shared" si="697"/>
        <v>0.10900000000037835</v>
      </c>
      <c r="H29695" s="406"/>
      <c r="J29695" s="82">
        <v>90</v>
      </c>
      <c r="K29695" s="319">
        <v>2</v>
      </c>
    </row>
    <row r="29696" spans="1:11" x14ac:dyDescent="0.3">
      <c r="A29696" s="341">
        <v>44274.111800347222</v>
      </c>
      <c r="B29696" s="318">
        <v>43003.802000000003</v>
      </c>
      <c r="C29696" s="318">
        <f t="shared" si="696"/>
        <v>0.22200000000157161</v>
      </c>
      <c r="D29696" s="419">
        <f t="shared" si="697"/>
        <v>0.1110000000007858</v>
      </c>
      <c r="H29696" s="406"/>
      <c r="J29696" s="82">
        <v>91</v>
      </c>
      <c r="K29696" s="320">
        <v>3</v>
      </c>
    </row>
    <row r="29697" spans="1:12" x14ac:dyDescent="0.3">
      <c r="A29697" s="341">
        <v>44274.153466956021</v>
      </c>
      <c r="B29697" s="318">
        <v>43004.031000000003</v>
      </c>
      <c r="C29697" s="318">
        <f t="shared" si="696"/>
        <v>0.22899999999935972</v>
      </c>
      <c r="D29697" s="419">
        <f t="shared" si="697"/>
        <v>0.11449999999967986</v>
      </c>
      <c r="H29697" s="406"/>
      <c r="J29697" s="82">
        <v>92</v>
      </c>
      <c r="K29697" s="321">
        <v>4</v>
      </c>
    </row>
    <row r="29698" spans="1:12" x14ac:dyDescent="0.3">
      <c r="A29698" s="341">
        <v>44274.195133564812</v>
      </c>
      <c r="B29698" s="318">
        <v>43004.267999999996</v>
      </c>
      <c r="C29698" s="318">
        <f t="shared" si="696"/>
        <v>0.23699999999371357</v>
      </c>
      <c r="D29698" s="419">
        <f t="shared" si="697"/>
        <v>0.11849999999685679</v>
      </c>
      <c r="H29698" s="406"/>
      <c r="J29698" s="82">
        <v>93</v>
      </c>
      <c r="K29698" s="391">
        <v>1</v>
      </c>
    </row>
    <row r="29699" spans="1:12" x14ac:dyDescent="0.3">
      <c r="A29699" s="341">
        <v>44274.23680017361</v>
      </c>
      <c r="B29699" s="318">
        <v>43004.491999999998</v>
      </c>
      <c r="C29699" s="318">
        <f t="shared" si="696"/>
        <v>0.22400000000197906</v>
      </c>
      <c r="D29699" s="419">
        <f t="shared" si="697"/>
        <v>0.11200000000098953</v>
      </c>
      <c r="H29699" s="406"/>
      <c r="J29699" s="82">
        <v>94</v>
      </c>
      <c r="K29699" s="319">
        <v>2</v>
      </c>
    </row>
    <row r="29700" spans="1:12" x14ac:dyDescent="0.3">
      <c r="A29700" s="341">
        <v>44274.278466782409</v>
      </c>
      <c r="B29700" s="318">
        <v>43004.718000000001</v>
      </c>
      <c r="C29700" s="318">
        <f t="shared" si="696"/>
        <v>0.22600000000238651</v>
      </c>
      <c r="D29700" s="419">
        <f t="shared" si="697"/>
        <v>0.11300000000119326</v>
      </c>
      <c r="H29700" s="406"/>
      <c r="J29700" s="82">
        <v>95</v>
      </c>
      <c r="K29700" s="320">
        <v>3</v>
      </c>
    </row>
    <row r="29701" spans="1:12" x14ac:dyDescent="0.3">
      <c r="A29701" s="341">
        <v>44274.3201333912</v>
      </c>
      <c r="B29701" s="318">
        <v>43004.947999999997</v>
      </c>
      <c r="C29701" s="318">
        <f t="shared" si="696"/>
        <v>0.22999999999592546</v>
      </c>
      <c r="D29701" s="419">
        <f t="shared" si="697"/>
        <v>0.11499999999796273</v>
      </c>
      <c r="H29701" s="406"/>
      <c r="J29701" s="82">
        <v>96</v>
      </c>
      <c r="K29701" s="321">
        <v>4</v>
      </c>
    </row>
    <row r="29702" spans="1:12" x14ac:dyDescent="0.3">
      <c r="A29702" s="341">
        <v>44274.361799999999</v>
      </c>
      <c r="B29702" s="318">
        <v>43005.180999999997</v>
      </c>
      <c r="C29702" s="318">
        <f t="shared" si="696"/>
        <v>0.23300000000017462</v>
      </c>
      <c r="D29702" s="419">
        <f t="shared" si="697"/>
        <v>0.11650000000008731</v>
      </c>
      <c r="H29702" s="406"/>
      <c r="J29702" s="82">
        <v>97</v>
      </c>
      <c r="K29702" s="391">
        <v>1</v>
      </c>
    </row>
    <row r="29703" spans="1:12" x14ac:dyDescent="0.3">
      <c r="A29703" s="341">
        <v>44274.403466608797</v>
      </c>
      <c r="B29703" s="318">
        <v>43005.408000000003</v>
      </c>
      <c r="C29703" s="318">
        <f t="shared" si="696"/>
        <v>0.22700000000622822</v>
      </c>
      <c r="D29703" s="419">
        <f t="shared" si="697"/>
        <v>0.11350000000311411</v>
      </c>
      <c r="H29703" s="406"/>
      <c r="J29703" s="82">
        <v>98</v>
      </c>
      <c r="K29703" s="319">
        <v>2</v>
      </c>
    </row>
    <row r="29704" spans="1:12" x14ac:dyDescent="0.3">
      <c r="A29704" s="341">
        <v>44274.445133217596</v>
      </c>
      <c r="B29704" s="318">
        <v>43005.635000000002</v>
      </c>
      <c r="C29704" s="318">
        <f t="shared" si="696"/>
        <v>0.22699999999895226</v>
      </c>
      <c r="D29704" s="419">
        <f t="shared" si="697"/>
        <v>0.11349999999947613</v>
      </c>
      <c r="H29704" s="406"/>
      <c r="J29704" s="82">
        <v>99</v>
      </c>
      <c r="K29704" s="320">
        <v>3</v>
      </c>
    </row>
    <row r="29705" spans="1:12" x14ac:dyDescent="0.3">
      <c r="A29705" s="341">
        <v>44274.486799826387</v>
      </c>
      <c r="B29705" s="318">
        <v>43005.858999999997</v>
      </c>
      <c r="C29705" s="318">
        <f t="shared" si="696"/>
        <v>0.2239999999947031</v>
      </c>
      <c r="D29705" s="419">
        <f t="shared" si="697"/>
        <v>0.11199999999735155</v>
      </c>
      <c r="E29705" s="336">
        <f>SUM(C29694:C29705)*7.4805194805</f>
        <v>20.332051947950234</v>
      </c>
      <c r="F29705" s="324">
        <f>AVERAGE(D29694:D29705)</f>
        <v>0.11324999999972836</v>
      </c>
      <c r="G29705" s="324">
        <f>_xlfn.STDEV.S(D29694:D29705)</f>
        <v>2.6414527677013689E-3</v>
      </c>
      <c r="H29705" s="406"/>
      <c r="J29705" s="82">
        <v>100</v>
      </c>
      <c r="K29705" s="321">
        <v>4</v>
      </c>
    </row>
    <row r="29706" spans="1:12" x14ac:dyDescent="0.3">
      <c r="A29706" s="341">
        <v>44275.052083333336</v>
      </c>
      <c r="B29706" s="318">
        <v>43008.98</v>
      </c>
      <c r="H29706" s="332"/>
      <c r="J29706" s="82">
        <v>1</v>
      </c>
      <c r="K29706" s="319">
        <v>2</v>
      </c>
      <c r="L29706" s="345" t="s">
        <v>425</v>
      </c>
    </row>
    <row r="29707" spans="1:12" x14ac:dyDescent="0.3">
      <c r="A29707" s="341">
        <v>44275.09375</v>
      </c>
      <c r="B29707" s="318">
        <v>43009.21</v>
      </c>
      <c r="C29707" s="318">
        <f>B29707-B29706</f>
        <v>0.22999999999592546</v>
      </c>
      <c r="D29707" s="419">
        <f t="shared" si="697"/>
        <v>0.11499999999796273</v>
      </c>
      <c r="H29707" s="406"/>
      <c r="J29707" s="82">
        <v>2</v>
      </c>
      <c r="K29707" s="320">
        <v>3</v>
      </c>
    </row>
    <row r="29708" spans="1:12" x14ac:dyDescent="0.3">
      <c r="A29708" s="341">
        <v>44275.135416666664</v>
      </c>
      <c r="B29708" s="318">
        <v>43009.438999999998</v>
      </c>
      <c r="C29708" s="318">
        <f>B29708-B29707</f>
        <v>0.22899999999935972</v>
      </c>
      <c r="D29708" s="419">
        <f t="shared" si="697"/>
        <v>0.11449999999967986</v>
      </c>
      <c r="H29708" s="406"/>
      <c r="J29708" s="82">
        <v>3</v>
      </c>
      <c r="K29708" s="321">
        <v>4</v>
      </c>
    </row>
    <row r="29709" spans="1:12" x14ac:dyDescent="0.3">
      <c r="A29709" s="341">
        <v>44275.177083333336</v>
      </c>
      <c r="B29709" s="318">
        <v>43009.661</v>
      </c>
      <c r="C29709" s="318">
        <f>B29709-B29708</f>
        <v>0.22200000000157161</v>
      </c>
      <c r="D29709" s="419">
        <f t="shared" si="697"/>
        <v>0.1110000000007858</v>
      </c>
      <c r="H29709" s="406"/>
      <c r="J29709" s="82">
        <v>4</v>
      </c>
      <c r="K29709" s="391">
        <v>1</v>
      </c>
    </row>
    <row r="29710" spans="1:12" x14ac:dyDescent="0.3">
      <c r="A29710" s="341">
        <v>44275.21875</v>
      </c>
      <c r="B29710" s="318">
        <v>43009.661</v>
      </c>
      <c r="C29710" s="318"/>
      <c r="H29710" s="332"/>
      <c r="J29710" s="82">
        <v>5</v>
      </c>
      <c r="K29710" s="319">
        <v>2</v>
      </c>
      <c r="L29710" s="345" t="s">
        <v>425</v>
      </c>
    </row>
    <row r="29711" spans="1:12" x14ac:dyDescent="0.3">
      <c r="A29711" s="341">
        <v>44275.260416666664</v>
      </c>
      <c r="B29711" s="318">
        <v>43009.89</v>
      </c>
      <c r="C29711" s="318">
        <f t="shared" ref="C29711:C29774" si="698">B29711-B29710</f>
        <v>0.22899999999935972</v>
      </c>
      <c r="D29711" s="419">
        <f t="shared" si="697"/>
        <v>0.11449999999967986</v>
      </c>
      <c r="H29711" s="406"/>
      <c r="J29711" s="82">
        <v>6</v>
      </c>
      <c r="K29711" s="320">
        <v>3</v>
      </c>
    </row>
    <row r="29712" spans="1:12" x14ac:dyDescent="0.3">
      <c r="A29712" s="341">
        <v>44275.302083333336</v>
      </c>
      <c r="B29712" s="318">
        <v>43010.127999999997</v>
      </c>
      <c r="C29712" s="318">
        <f t="shared" si="698"/>
        <v>0.23799999999755528</v>
      </c>
      <c r="D29712" s="419">
        <f t="shared" si="697"/>
        <v>0.11899999999877764</v>
      </c>
      <c r="H29712" s="406"/>
      <c r="J29712" s="82">
        <v>7</v>
      </c>
      <c r="K29712" s="321">
        <v>4</v>
      </c>
    </row>
    <row r="29713" spans="1:11" x14ac:dyDescent="0.3">
      <c r="A29713" s="341">
        <v>44275.34375</v>
      </c>
      <c r="B29713" s="318">
        <v>43010.364999999998</v>
      </c>
      <c r="C29713" s="318">
        <f t="shared" si="698"/>
        <v>0.23700000000098953</v>
      </c>
      <c r="D29713" s="419">
        <f t="shared" si="697"/>
        <v>0.11850000000049477</v>
      </c>
      <c r="H29713" s="406"/>
      <c r="J29713" s="82">
        <v>8</v>
      </c>
      <c r="K29713" s="391">
        <v>1</v>
      </c>
    </row>
    <row r="29714" spans="1:11" x14ac:dyDescent="0.3">
      <c r="A29714" s="341">
        <v>44275.385416666664</v>
      </c>
      <c r="B29714" s="318">
        <v>43010.59</v>
      </c>
      <c r="C29714" s="318">
        <f t="shared" si="698"/>
        <v>0.22499999999854481</v>
      </c>
      <c r="D29714" s="419">
        <f t="shared" si="697"/>
        <v>0.1124999999992724</v>
      </c>
      <c r="H29714" s="406"/>
      <c r="J29714" s="82">
        <v>9</v>
      </c>
      <c r="K29714" s="319">
        <v>2</v>
      </c>
    </row>
    <row r="29715" spans="1:11" x14ac:dyDescent="0.3">
      <c r="A29715" s="341">
        <v>44275.427083333336</v>
      </c>
      <c r="B29715" s="318">
        <v>43010.813999999998</v>
      </c>
      <c r="C29715" s="318">
        <f t="shared" si="698"/>
        <v>0.22400000000197906</v>
      </c>
      <c r="D29715" s="419">
        <f t="shared" si="697"/>
        <v>0.11200000000098953</v>
      </c>
      <c r="H29715" s="406"/>
      <c r="J29715" s="82">
        <v>10</v>
      </c>
      <c r="K29715" s="320">
        <v>3</v>
      </c>
    </row>
    <row r="29716" spans="1:11" x14ac:dyDescent="0.3">
      <c r="A29716" s="341">
        <v>44275.46875</v>
      </c>
      <c r="B29716" s="318">
        <v>43011.048000000003</v>
      </c>
      <c r="C29716" s="318">
        <f t="shared" si="698"/>
        <v>0.23400000000401633</v>
      </c>
      <c r="D29716" s="419">
        <f t="shared" si="697"/>
        <v>0.11700000000200816</v>
      </c>
      <c r="H29716" s="406"/>
      <c r="J29716" s="82">
        <v>11</v>
      </c>
      <c r="K29716" s="321">
        <v>4</v>
      </c>
    </row>
    <row r="29717" spans="1:11" x14ac:dyDescent="0.3">
      <c r="A29717" s="341">
        <v>44275.510416666664</v>
      </c>
      <c r="B29717" s="318">
        <v>43011.28</v>
      </c>
      <c r="C29717" s="318">
        <f t="shared" si="698"/>
        <v>0.23199999999633292</v>
      </c>
      <c r="D29717" s="419">
        <f t="shared" si="697"/>
        <v>0.11599999999816646</v>
      </c>
      <c r="H29717" s="406"/>
      <c r="J29717" s="82">
        <v>12</v>
      </c>
      <c r="K29717" s="391">
        <v>1</v>
      </c>
    </row>
    <row r="29718" spans="1:11" x14ac:dyDescent="0.3">
      <c r="A29718" s="341">
        <v>44275.552083333336</v>
      </c>
      <c r="B29718" s="318">
        <v>43011.502</v>
      </c>
      <c r="C29718" s="318">
        <f t="shared" si="698"/>
        <v>0.22200000000157161</v>
      </c>
      <c r="D29718" s="419">
        <f t="shared" si="697"/>
        <v>0.1110000000007858</v>
      </c>
      <c r="H29718" s="406"/>
      <c r="J29718" s="82">
        <v>13</v>
      </c>
      <c r="K29718" s="319">
        <v>2</v>
      </c>
    </row>
    <row r="29719" spans="1:11" x14ac:dyDescent="0.3">
      <c r="A29719" s="341">
        <v>44275.59375</v>
      </c>
      <c r="B29719" s="318">
        <v>43011.720999999998</v>
      </c>
      <c r="C29719" s="318">
        <f t="shared" si="698"/>
        <v>0.21899999999732245</v>
      </c>
      <c r="D29719" s="419">
        <f t="shared" si="697"/>
        <v>0.10949999999866122</v>
      </c>
      <c r="H29719" s="406"/>
      <c r="J29719" s="82">
        <v>14</v>
      </c>
      <c r="K29719" s="320">
        <v>3</v>
      </c>
    </row>
    <row r="29720" spans="1:11" x14ac:dyDescent="0.3">
      <c r="A29720" s="341">
        <v>44275.635416666664</v>
      </c>
      <c r="B29720" s="318">
        <v>43011.95</v>
      </c>
      <c r="C29720" s="318">
        <f t="shared" si="698"/>
        <v>0.22899999999935972</v>
      </c>
      <c r="D29720" s="419">
        <f t="shared" si="697"/>
        <v>0.11449999999967986</v>
      </c>
      <c r="H29720" s="406"/>
      <c r="J29720" s="82">
        <v>15</v>
      </c>
      <c r="K29720" s="321">
        <v>4</v>
      </c>
    </row>
    <row r="29721" spans="1:11" x14ac:dyDescent="0.3">
      <c r="A29721" s="341">
        <v>44275.677083333336</v>
      </c>
      <c r="B29721" s="318">
        <v>43012.188000000002</v>
      </c>
      <c r="C29721" s="318">
        <f t="shared" si="698"/>
        <v>0.23800000000483124</v>
      </c>
      <c r="D29721" s="419">
        <f t="shared" si="697"/>
        <v>0.11900000000241562</v>
      </c>
      <c r="H29721" s="406"/>
      <c r="J29721" s="82">
        <v>16</v>
      </c>
      <c r="K29721" s="391">
        <v>1</v>
      </c>
    </row>
    <row r="29722" spans="1:11" x14ac:dyDescent="0.3">
      <c r="A29722" s="341">
        <v>44275.71875</v>
      </c>
      <c r="B29722" s="318">
        <v>43012.404000000002</v>
      </c>
      <c r="C29722" s="318">
        <f t="shared" si="698"/>
        <v>0.21600000000034925</v>
      </c>
      <c r="D29722" s="419">
        <f t="shared" si="697"/>
        <v>0.10800000000017462</v>
      </c>
      <c r="H29722" s="406"/>
      <c r="J29722" s="82">
        <v>17</v>
      </c>
      <c r="K29722" s="319">
        <v>2</v>
      </c>
    </row>
    <row r="29723" spans="1:11" x14ac:dyDescent="0.3">
      <c r="A29723" s="341">
        <v>44275.760416666664</v>
      </c>
      <c r="B29723" s="318">
        <v>43012.622000000003</v>
      </c>
      <c r="C29723" s="318">
        <f t="shared" si="698"/>
        <v>0.2180000000007567</v>
      </c>
      <c r="D29723" s="419">
        <f t="shared" si="697"/>
        <v>0.10900000000037835</v>
      </c>
      <c r="H29723" s="406"/>
      <c r="J29723" s="82">
        <v>18</v>
      </c>
      <c r="K29723" s="320">
        <v>3</v>
      </c>
    </row>
    <row r="29724" spans="1:11" x14ac:dyDescent="0.3">
      <c r="A29724" s="341">
        <v>44275.802083333336</v>
      </c>
      <c r="B29724" s="318">
        <v>43012.84</v>
      </c>
      <c r="C29724" s="318">
        <f t="shared" si="698"/>
        <v>0.21799999999348074</v>
      </c>
      <c r="D29724" s="419">
        <f t="shared" si="697"/>
        <v>0.10899999999674037</v>
      </c>
      <c r="H29724" s="406"/>
      <c r="J29724" s="82">
        <v>19</v>
      </c>
      <c r="K29724" s="321">
        <v>4</v>
      </c>
    </row>
    <row r="29725" spans="1:11" x14ac:dyDescent="0.3">
      <c r="A29725" s="341">
        <v>44275.84375</v>
      </c>
      <c r="B29725" s="318">
        <v>43013.069000000003</v>
      </c>
      <c r="C29725" s="318">
        <f t="shared" si="698"/>
        <v>0.22900000000663567</v>
      </c>
      <c r="D29725" s="419">
        <f t="shared" si="697"/>
        <v>0.11450000000331784</v>
      </c>
      <c r="H29725" s="406"/>
      <c r="J29725" s="82">
        <v>20</v>
      </c>
      <c r="K29725" s="391">
        <v>1</v>
      </c>
    </row>
    <row r="29726" spans="1:11" x14ac:dyDescent="0.3">
      <c r="A29726" s="341">
        <v>44275.885416666664</v>
      </c>
      <c r="B29726" s="318">
        <v>43013.285000000003</v>
      </c>
      <c r="C29726" s="318">
        <f t="shared" si="698"/>
        <v>0.21600000000034925</v>
      </c>
      <c r="D29726" s="419">
        <f t="shared" si="697"/>
        <v>0.10800000000017462</v>
      </c>
      <c r="H29726" s="406"/>
      <c r="J29726" s="82">
        <v>21</v>
      </c>
      <c r="K29726" s="319">
        <v>2</v>
      </c>
    </row>
    <row r="29727" spans="1:11" x14ac:dyDescent="0.3">
      <c r="A29727" s="341">
        <v>44275.927083333336</v>
      </c>
      <c r="B29727" s="318">
        <v>43013.508000000002</v>
      </c>
      <c r="C29727" s="318">
        <f t="shared" si="698"/>
        <v>0.22299999999813735</v>
      </c>
      <c r="D29727" s="419">
        <f t="shared" si="697"/>
        <v>0.11149999999906868</v>
      </c>
      <c r="H29727" s="406"/>
      <c r="J29727" s="82">
        <v>22</v>
      </c>
      <c r="K29727" s="320">
        <v>3</v>
      </c>
    </row>
    <row r="29728" spans="1:11" x14ac:dyDescent="0.3">
      <c r="A29728" s="341">
        <v>44275.96875</v>
      </c>
      <c r="B29728" s="318">
        <v>43013.728000000003</v>
      </c>
      <c r="C29728" s="318">
        <f t="shared" si="698"/>
        <v>0.22000000000116415</v>
      </c>
      <c r="D29728" s="419">
        <f t="shared" si="697"/>
        <v>0.11000000000058208</v>
      </c>
      <c r="E29728" s="336">
        <f>SUM(C29706:C29728)*7.4805194805</f>
        <v>35.517506493410949</v>
      </c>
      <c r="F29728" s="324">
        <f>AVERAGE(D29706:D29728)</f>
        <v>0.11304761904760935</v>
      </c>
      <c r="G29728" s="324">
        <f>_xlfn.STDEV.S(D29706:D29728)</f>
        <v>3.5703807989963892E-3</v>
      </c>
      <c r="H29728" s="406"/>
      <c r="J29728" s="82">
        <v>23</v>
      </c>
      <c r="K29728" s="321">
        <v>4</v>
      </c>
    </row>
    <row r="29729" spans="1:11" x14ac:dyDescent="0.3">
      <c r="A29729" s="341">
        <v>44276.010416666664</v>
      </c>
      <c r="B29729" s="318">
        <v>43013.951999999997</v>
      </c>
      <c r="C29729" s="318">
        <f t="shared" si="698"/>
        <v>0.2239999999947031</v>
      </c>
      <c r="D29729" s="419">
        <f t="shared" si="697"/>
        <v>0.11199999999735155</v>
      </c>
      <c r="H29729" s="406"/>
      <c r="J29729" s="82">
        <v>24</v>
      </c>
      <c r="K29729" s="391">
        <v>1</v>
      </c>
    </row>
    <row r="29730" spans="1:11" x14ac:dyDescent="0.3">
      <c r="A29730" s="341">
        <v>44276.052083333336</v>
      </c>
      <c r="B29730" s="318">
        <v>43014.171999999999</v>
      </c>
      <c r="C29730" s="318">
        <f t="shared" si="698"/>
        <v>0.22000000000116415</v>
      </c>
      <c r="D29730" s="419">
        <f t="shared" si="697"/>
        <v>0.11000000000058208</v>
      </c>
      <c r="H29730" s="406"/>
      <c r="J29730" s="82">
        <v>25</v>
      </c>
      <c r="K29730" s="319">
        <v>2</v>
      </c>
    </row>
    <row r="29731" spans="1:11" x14ac:dyDescent="0.3">
      <c r="A29731" s="341">
        <v>44276.09375</v>
      </c>
      <c r="B29731" s="318">
        <v>43014.400000000001</v>
      </c>
      <c r="C29731" s="318">
        <f t="shared" si="698"/>
        <v>0.22800000000279397</v>
      </c>
      <c r="D29731" s="419">
        <f t="shared" si="697"/>
        <v>0.11400000000139698</v>
      </c>
      <c r="H29731" s="406"/>
      <c r="J29731" s="82">
        <v>26</v>
      </c>
      <c r="K29731" s="320">
        <v>3</v>
      </c>
    </row>
    <row r="29732" spans="1:11" x14ac:dyDescent="0.3">
      <c r="A29732" s="341">
        <v>44276.135416666664</v>
      </c>
      <c r="B29732" s="318">
        <v>43014.627999999997</v>
      </c>
      <c r="C29732" s="318">
        <f t="shared" si="698"/>
        <v>0.22799999999551801</v>
      </c>
      <c r="D29732" s="419">
        <f t="shared" si="697"/>
        <v>0.11399999999775901</v>
      </c>
      <c r="H29732" s="406"/>
      <c r="J29732" s="82">
        <v>27</v>
      </c>
      <c r="K29732" s="321">
        <v>4</v>
      </c>
    </row>
    <row r="29733" spans="1:11" x14ac:dyDescent="0.3">
      <c r="A29733" s="341">
        <v>44276.177083333336</v>
      </c>
      <c r="B29733" s="318">
        <v>43014.853999999999</v>
      </c>
      <c r="C29733" s="318">
        <f t="shared" si="698"/>
        <v>0.22600000000238651</v>
      </c>
      <c r="D29733" s="419">
        <f t="shared" si="697"/>
        <v>0.11300000000119326</v>
      </c>
      <c r="H29733" s="406"/>
      <c r="J29733" s="82">
        <v>28</v>
      </c>
      <c r="K29733" s="391">
        <v>1</v>
      </c>
    </row>
    <row r="29734" spans="1:11" x14ac:dyDescent="0.3">
      <c r="A29734" s="341">
        <v>44276.21875</v>
      </c>
      <c r="B29734" s="318">
        <v>43015.084999999999</v>
      </c>
      <c r="C29734" s="318">
        <f t="shared" si="698"/>
        <v>0.23099999999976717</v>
      </c>
      <c r="D29734" s="419">
        <f t="shared" si="697"/>
        <v>0.11549999999988358</v>
      </c>
      <c r="H29734" s="406"/>
      <c r="J29734" s="82">
        <v>29</v>
      </c>
      <c r="K29734" s="319">
        <v>2</v>
      </c>
    </row>
    <row r="29735" spans="1:11" x14ac:dyDescent="0.3">
      <c r="A29735" s="341">
        <v>44276.260416666664</v>
      </c>
      <c r="B29735" s="318">
        <v>43015.32</v>
      </c>
      <c r="C29735" s="318">
        <f t="shared" si="698"/>
        <v>0.23500000000058208</v>
      </c>
      <c r="D29735" s="419">
        <f t="shared" si="697"/>
        <v>0.11750000000029104</v>
      </c>
      <c r="H29735" s="406"/>
      <c r="J29735" s="82">
        <v>30</v>
      </c>
      <c r="K29735" s="320">
        <v>3</v>
      </c>
    </row>
    <row r="29736" spans="1:11" x14ac:dyDescent="0.3">
      <c r="A29736" s="341">
        <v>44276.302083333336</v>
      </c>
      <c r="B29736" s="318">
        <v>43015.555</v>
      </c>
      <c r="C29736" s="318">
        <f t="shared" si="698"/>
        <v>0.23500000000058208</v>
      </c>
      <c r="D29736" s="419">
        <f t="shared" si="697"/>
        <v>0.11750000000029104</v>
      </c>
      <c r="H29736" s="406"/>
      <c r="J29736" s="82">
        <v>31</v>
      </c>
      <c r="K29736" s="321">
        <v>4</v>
      </c>
    </row>
    <row r="29737" spans="1:11" x14ac:dyDescent="0.3">
      <c r="A29737" s="341">
        <v>44276.34375</v>
      </c>
      <c r="B29737" s="318">
        <v>43015.781000000003</v>
      </c>
      <c r="C29737" s="318">
        <f t="shared" si="698"/>
        <v>0.22600000000238651</v>
      </c>
      <c r="D29737" s="419">
        <f t="shared" ref="D29737:D29800" si="699">C29737/2</f>
        <v>0.11300000000119326</v>
      </c>
      <c r="H29737" s="406"/>
      <c r="J29737" s="82">
        <v>32</v>
      </c>
      <c r="K29737" s="391">
        <v>1</v>
      </c>
    </row>
    <row r="29738" spans="1:11" x14ac:dyDescent="0.3">
      <c r="A29738" s="341">
        <v>44276.385416666664</v>
      </c>
      <c r="B29738" s="318">
        <v>43016.008999999998</v>
      </c>
      <c r="C29738" s="318">
        <f t="shared" si="698"/>
        <v>0.22799999999551801</v>
      </c>
      <c r="D29738" s="419">
        <f t="shared" si="699"/>
        <v>0.11399999999775901</v>
      </c>
      <c r="H29738" s="406"/>
      <c r="J29738" s="82">
        <v>33</v>
      </c>
      <c r="K29738" s="319">
        <v>2</v>
      </c>
    </row>
    <row r="29739" spans="1:11" x14ac:dyDescent="0.3">
      <c r="A29739" s="341">
        <v>44276.427083333336</v>
      </c>
      <c r="B29739" s="318">
        <v>43016.245999999999</v>
      </c>
      <c r="C29739" s="318">
        <f t="shared" si="698"/>
        <v>0.23700000000098953</v>
      </c>
      <c r="D29739" s="419">
        <f t="shared" si="699"/>
        <v>0.11850000000049477</v>
      </c>
      <c r="H29739" s="406"/>
      <c r="J29739" s="82">
        <v>34</v>
      </c>
      <c r="K29739" s="320">
        <v>3</v>
      </c>
    </row>
    <row r="29740" spans="1:11" x14ac:dyDescent="0.3">
      <c r="A29740" s="341">
        <v>44276.46875</v>
      </c>
      <c r="B29740" s="318">
        <v>43016.478999999999</v>
      </c>
      <c r="C29740" s="318">
        <f t="shared" si="698"/>
        <v>0.23300000000017462</v>
      </c>
      <c r="D29740" s="419">
        <f t="shared" si="699"/>
        <v>0.11650000000008731</v>
      </c>
      <c r="H29740" s="406"/>
      <c r="J29740" s="82">
        <v>35</v>
      </c>
      <c r="K29740" s="321">
        <v>4</v>
      </c>
    </row>
    <row r="29741" spans="1:11" x14ac:dyDescent="0.3">
      <c r="A29741" s="341">
        <v>44276.510416666664</v>
      </c>
      <c r="B29741" s="318">
        <v>43016.701999999997</v>
      </c>
      <c r="C29741" s="318">
        <f t="shared" si="698"/>
        <v>0.22299999999813735</v>
      </c>
      <c r="D29741" s="419">
        <f t="shared" si="699"/>
        <v>0.11149999999906868</v>
      </c>
      <c r="H29741" s="406"/>
      <c r="J29741" s="82">
        <v>36</v>
      </c>
      <c r="K29741" s="391">
        <v>1</v>
      </c>
    </row>
    <row r="29742" spans="1:11" x14ac:dyDescent="0.3">
      <c r="A29742" s="341">
        <v>44276.552083333336</v>
      </c>
      <c r="B29742" s="318">
        <v>43016.930999999997</v>
      </c>
      <c r="C29742" s="318">
        <f t="shared" si="698"/>
        <v>0.22899999999935972</v>
      </c>
      <c r="D29742" s="419">
        <f t="shared" si="699"/>
        <v>0.11449999999967986</v>
      </c>
      <c r="H29742" s="406"/>
      <c r="J29742" s="82">
        <v>37</v>
      </c>
      <c r="K29742" s="319">
        <v>2</v>
      </c>
    </row>
    <row r="29743" spans="1:11" x14ac:dyDescent="0.3">
      <c r="A29743" s="341">
        <v>44276.59375</v>
      </c>
      <c r="B29743" s="318">
        <v>43017.167999999998</v>
      </c>
      <c r="C29743" s="318">
        <f t="shared" si="698"/>
        <v>0.23700000000098953</v>
      </c>
      <c r="D29743" s="419">
        <f t="shared" si="699"/>
        <v>0.11850000000049477</v>
      </c>
      <c r="H29743" s="406"/>
      <c r="J29743" s="82">
        <v>38</v>
      </c>
      <c r="K29743" s="320">
        <v>3</v>
      </c>
    </row>
    <row r="29744" spans="1:11" x14ac:dyDescent="0.3">
      <c r="A29744" s="341">
        <v>44276.635416666664</v>
      </c>
      <c r="B29744" s="318">
        <v>43017.392999999996</v>
      </c>
      <c r="C29744" s="318">
        <f t="shared" si="698"/>
        <v>0.22499999999854481</v>
      </c>
      <c r="D29744" s="419">
        <f t="shared" si="699"/>
        <v>0.1124999999992724</v>
      </c>
      <c r="H29744" s="406"/>
      <c r="J29744" s="82">
        <v>39</v>
      </c>
      <c r="K29744" s="321">
        <v>4</v>
      </c>
    </row>
    <row r="29745" spans="1:11" x14ac:dyDescent="0.3">
      <c r="A29745" s="341">
        <v>44276.677083333336</v>
      </c>
      <c r="B29745" s="318">
        <v>43017.614000000001</v>
      </c>
      <c r="C29745" s="318">
        <f t="shared" si="698"/>
        <v>0.22100000000500586</v>
      </c>
      <c r="D29745" s="419">
        <f t="shared" si="699"/>
        <v>0.11050000000250293</v>
      </c>
      <c r="H29745" s="406"/>
      <c r="J29745" s="82">
        <v>40</v>
      </c>
      <c r="K29745" s="391">
        <v>1</v>
      </c>
    </row>
    <row r="29746" spans="1:11" x14ac:dyDescent="0.3">
      <c r="A29746" s="341">
        <v>44276.71875</v>
      </c>
      <c r="B29746" s="318">
        <v>43017.828000000001</v>
      </c>
      <c r="C29746" s="318">
        <f t="shared" si="698"/>
        <v>0.21399999999994179</v>
      </c>
      <c r="D29746" s="419">
        <f t="shared" si="699"/>
        <v>0.1069999999999709</v>
      </c>
      <c r="H29746" s="406"/>
      <c r="J29746" s="82">
        <v>41</v>
      </c>
      <c r="K29746" s="319">
        <v>2</v>
      </c>
    </row>
    <row r="29747" spans="1:11" x14ac:dyDescent="0.3">
      <c r="A29747" s="341">
        <v>44276.760416666664</v>
      </c>
      <c r="B29747" s="318">
        <v>43018.061000000002</v>
      </c>
      <c r="C29747" s="318">
        <f t="shared" si="698"/>
        <v>0.23300000000017462</v>
      </c>
      <c r="D29747" s="419">
        <f t="shared" si="699"/>
        <v>0.11650000000008731</v>
      </c>
      <c r="H29747" s="406"/>
      <c r="J29747" s="82">
        <v>42</v>
      </c>
      <c r="K29747" s="320">
        <v>3</v>
      </c>
    </row>
    <row r="29748" spans="1:11" x14ac:dyDescent="0.3">
      <c r="A29748" s="341">
        <v>44276.802083333336</v>
      </c>
      <c r="B29748" s="318">
        <v>43018.290999999997</v>
      </c>
      <c r="C29748" s="318">
        <f t="shared" si="698"/>
        <v>0.22999999999592546</v>
      </c>
      <c r="D29748" s="419">
        <f t="shared" si="699"/>
        <v>0.11499999999796273</v>
      </c>
      <c r="H29748" s="406"/>
      <c r="J29748" s="82">
        <v>43</v>
      </c>
      <c r="K29748" s="321">
        <v>4</v>
      </c>
    </row>
    <row r="29749" spans="1:11" x14ac:dyDescent="0.3">
      <c r="A29749" s="341">
        <v>44276.84375</v>
      </c>
      <c r="B29749" s="318">
        <v>43018.512000000002</v>
      </c>
      <c r="C29749" s="318">
        <f t="shared" si="698"/>
        <v>0.22100000000500586</v>
      </c>
      <c r="D29749" s="419">
        <f t="shared" si="699"/>
        <v>0.11050000000250293</v>
      </c>
      <c r="H29749" s="406"/>
      <c r="J29749" s="82">
        <v>44</v>
      </c>
      <c r="K29749" s="391">
        <v>1</v>
      </c>
    </row>
    <row r="29750" spans="1:11" x14ac:dyDescent="0.3">
      <c r="A29750" s="341">
        <v>44276.885416666664</v>
      </c>
      <c r="B29750" s="318">
        <v>43018.728999999999</v>
      </c>
      <c r="C29750" s="318">
        <f t="shared" si="698"/>
        <v>0.21699999999691499</v>
      </c>
      <c r="D29750" s="419">
        <f t="shared" si="699"/>
        <v>0.1084999999984575</v>
      </c>
      <c r="H29750" s="406"/>
      <c r="J29750" s="82">
        <v>45</v>
      </c>
      <c r="K29750" s="319">
        <v>2</v>
      </c>
    </row>
    <row r="29751" spans="1:11" x14ac:dyDescent="0.3">
      <c r="A29751" s="341">
        <v>44276.927083333336</v>
      </c>
      <c r="B29751" s="318">
        <v>43018.951999999997</v>
      </c>
      <c r="C29751" s="318">
        <f t="shared" si="698"/>
        <v>0.22299999999813735</v>
      </c>
      <c r="D29751" s="419">
        <f t="shared" si="699"/>
        <v>0.11149999999906868</v>
      </c>
      <c r="H29751" s="406"/>
      <c r="J29751" s="82">
        <v>46</v>
      </c>
      <c r="K29751" s="320">
        <v>3</v>
      </c>
    </row>
    <row r="29752" spans="1:11" x14ac:dyDescent="0.3">
      <c r="A29752" s="341">
        <v>44276.96875</v>
      </c>
      <c r="B29752" s="318">
        <v>43019.186999999998</v>
      </c>
      <c r="C29752" s="318">
        <f t="shared" si="698"/>
        <v>0.23500000000058208</v>
      </c>
      <c r="D29752" s="419">
        <f t="shared" si="699"/>
        <v>0.11750000000029104</v>
      </c>
      <c r="E29752" s="336">
        <f>SUM(C29729:C29752)*7.4805194805</f>
        <v>40.836155844014229</v>
      </c>
      <c r="F29752" s="324">
        <f>AVERAGE(D29729:D29752)</f>
        <v>0.11372916666656845</v>
      </c>
      <c r="G29752" s="324">
        <f>_xlfn.STDEV.S(D29729:D29752)</f>
        <v>3.1759256325361086E-3</v>
      </c>
      <c r="H29752" s="404"/>
      <c r="I29752" s="344">
        <f>AVERAGE(D29598:D29752)</f>
        <v>0.11301315789471214</v>
      </c>
      <c r="J29752" s="82">
        <v>47</v>
      </c>
      <c r="K29752" s="321">
        <v>4</v>
      </c>
    </row>
    <row r="29753" spans="1:11" x14ac:dyDescent="0.3">
      <c r="A29753" s="341">
        <v>44277.010416666664</v>
      </c>
      <c r="B29753" s="318">
        <v>43019.409</v>
      </c>
      <c r="C29753" s="318">
        <f t="shared" si="698"/>
        <v>0.22200000000157161</v>
      </c>
      <c r="D29753" s="419">
        <f t="shared" si="699"/>
        <v>0.1110000000007858</v>
      </c>
      <c r="H29753" s="406"/>
      <c r="J29753" s="82">
        <v>48</v>
      </c>
      <c r="K29753" s="391">
        <v>1</v>
      </c>
    </row>
    <row r="29754" spans="1:11" x14ac:dyDescent="0.3">
      <c r="A29754" s="341">
        <v>44277.052083333336</v>
      </c>
      <c r="B29754" s="318">
        <v>43019.623</v>
      </c>
      <c r="C29754" s="318">
        <f t="shared" si="698"/>
        <v>0.21399999999994179</v>
      </c>
      <c r="D29754" s="419">
        <f t="shared" si="699"/>
        <v>0.1069999999999709</v>
      </c>
      <c r="H29754" s="406"/>
      <c r="J29754" s="82">
        <v>49</v>
      </c>
      <c r="K29754" s="319">
        <v>2</v>
      </c>
    </row>
    <row r="29755" spans="1:11" x14ac:dyDescent="0.3">
      <c r="A29755" s="341">
        <v>44277.09375</v>
      </c>
      <c r="B29755" s="318">
        <v>43019.851000000002</v>
      </c>
      <c r="C29755" s="318">
        <f t="shared" si="698"/>
        <v>0.22800000000279397</v>
      </c>
      <c r="D29755" s="419">
        <f t="shared" si="699"/>
        <v>0.11400000000139698</v>
      </c>
      <c r="H29755" s="406"/>
      <c r="J29755" s="82">
        <v>50</v>
      </c>
      <c r="K29755" s="320">
        <v>3</v>
      </c>
    </row>
    <row r="29756" spans="1:11" x14ac:dyDescent="0.3">
      <c r="A29756" s="341">
        <v>44277.135416666664</v>
      </c>
      <c r="B29756" s="318">
        <v>43020.082000000002</v>
      </c>
      <c r="C29756" s="318">
        <f t="shared" si="698"/>
        <v>0.23099999999976717</v>
      </c>
      <c r="D29756" s="419">
        <f t="shared" si="699"/>
        <v>0.11549999999988358</v>
      </c>
      <c r="H29756" s="406"/>
      <c r="J29756" s="82">
        <v>51</v>
      </c>
      <c r="K29756" s="321">
        <v>4</v>
      </c>
    </row>
    <row r="29757" spans="1:11" x14ac:dyDescent="0.3">
      <c r="A29757" s="341">
        <v>44277.177083333336</v>
      </c>
      <c r="B29757" s="318">
        <v>43020.311000000002</v>
      </c>
      <c r="C29757" s="318">
        <f t="shared" si="698"/>
        <v>0.22899999999935972</v>
      </c>
      <c r="D29757" s="419">
        <f t="shared" si="699"/>
        <v>0.11449999999967986</v>
      </c>
      <c r="H29757" s="406"/>
      <c r="J29757" s="82">
        <v>52</v>
      </c>
      <c r="K29757" s="391">
        <v>1</v>
      </c>
    </row>
    <row r="29758" spans="1:11" x14ac:dyDescent="0.3">
      <c r="A29758" s="341">
        <v>44277.21875</v>
      </c>
      <c r="B29758" s="318">
        <v>43020.533000000003</v>
      </c>
      <c r="C29758" s="318">
        <f t="shared" si="698"/>
        <v>0.22200000000157161</v>
      </c>
      <c r="D29758" s="419">
        <f t="shared" si="699"/>
        <v>0.1110000000007858</v>
      </c>
      <c r="H29758" s="406"/>
      <c r="J29758" s="82">
        <v>53</v>
      </c>
      <c r="K29758" s="319">
        <v>2</v>
      </c>
    </row>
    <row r="29759" spans="1:11" x14ac:dyDescent="0.3">
      <c r="A29759" s="341">
        <v>44277.260416666664</v>
      </c>
      <c r="B29759" s="318">
        <v>43020.760999999999</v>
      </c>
      <c r="C29759" s="318">
        <f t="shared" si="698"/>
        <v>0.22799999999551801</v>
      </c>
      <c r="D29759" s="419">
        <f t="shared" si="699"/>
        <v>0.11399999999775901</v>
      </c>
      <c r="H29759" s="406"/>
      <c r="J29759" s="82">
        <v>54</v>
      </c>
      <c r="K29759" s="320">
        <v>3</v>
      </c>
    </row>
    <row r="29760" spans="1:11" x14ac:dyDescent="0.3">
      <c r="A29760" s="341">
        <v>44277.302083333336</v>
      </c>
      <c r="B29760" s="318">
        <v>43020.998</v>
      </c>
      <c r="C29760" s="318">
        <f t="shared" si="698"/>
        <v>0.23700000000098953</v>
      </c>
      <c r="D29760" s="419">
        <f t="shared" si="699"/>
        <v>0.11850000000049477</v>
      </c>
      <c r="H29760" s="406"/>
      <c r="J29760" s="82">
        <v>55</v>
      </c>
      <c r="K29760" s="321">
        <v>4</v>
      </c>
    </row>
    <row r="29761" spans="1:12" x14ac:dyDescent="0.3">
      <c r="A29761" s="341">
        <v>44277.34375</v>
      </c>
      <c r="B29761" s="318">
        <v>43021.232000000004</v>
      </c>
      <c r="C29761" s="318">
        <f t="shared" si="698"/>
        <v>0.23400000000401633</v>
      </c>
      <c r="D29761" s="419">
        <f t="shared" si="699"/>
        <v>0.11700000000200816</v>
      </c>
      <c r="H29761" s="406"/>
      <c r="J29761" s="82">
        <v>56</v>
      </c>
      <c r="K29761" s="391">
        <v>1</v>
      </c>
    </row>
    <row r="29762" spans="1:12" x14ac:dyDescent="0.3">
      <c r="A29762" s="341">
        <v>44277.385416666664</v>
      </c>
      <c r="B29762" s="318">
        <v>43021.459000000003</v>
      </c>
      <c r="C29762" s="318">
        <f t="shared" si="698"/>
        <v>0.22699999999895226</v>
      </c>
      <c r="D29762" s="419">
        <f t="shared" si="699"/>
        <v>0.11349999999947613</v>
      </c>
      <c r="H29762" s="406"/>
      <c r="J29762" s="82">
        <v>57</v>
      </c>
      <c r="K29762" s="319">
        <v>2</v>
      </c>
    </row>
    <row r="29763" spans="1:12" x14ac:dyDescent="0.3">
      <c r="A29763" s="341">
        <v>44277.427083333336</v>
      </c>
      <c r="B29763" s="318">
        <v>43021.682000000001</v>
      </c>
      <c r="C29763" s="318">
        <f t="shared" si="698"/>
        <v>0.22299999999813735</v>
      </c>
      <c r="D29763" s="419">
        <f t="shared" si="699"/>
        <v>0.11149999999906868</v>
      </c>
      <c r="H29763" s="406"/>
      <c r="J29763" s="82">
        <v>58</v>
      </c>
      <c r="K29763" s="320">
        <v>3</v>
      </c>
    </row>
    <row r="29764" spans="1:12" x14ac:dyDescent="0.3">
      <c r="A29764" s="341">
        <v>44277.46875</v>
      </c>
      <c r="B29764" s="318">
        <v>43021.9</v>
      </c>
      <c r="C29764" s="318">
        <f t="shared" si="698"/>
        <v>0.2180000000007567</v>
      </c>
      <c r="D29764" s="419">
        <f t="shared" si="699"/>
        <v>0.10900000000037835</v>
      </c>
      <c r="H29764" s="406"/>
      <c r="J29764" s="82">
        <v>59</v>
      </c>
      <c r="K29764" s="321">
        <v>4</v>
      </c>
    </row>
    <row r="29765" spans="1:12" x14ac:dyDescent="0.3">
      <c r="A29765" s="341">
        <v>44277.510416666664</v>
      </c>
      <c r="B29765" s="318">
        <v>43022.141000000003</v>
      </c>
      <c r="C29765" s="318">
        <f t="shared" si="698"/>
        <v>0.24100000000180444</v>
      </c>
      <c r="D29765" s="419">
        <f t="shared" si="699"/>
        <v>0.12050000000090222</v>
      </c>
      <c r="H29765" s="406"/>
      <c r="J29765" s="82">
        <v>60</v>
      </c>
      <c r="K29765" s="391">
        <v>1</v>
      </c>
    </row>
    <row r="29766" spans="1:12" x14ac:dyDescent="0.3">
      <c r="A29766" s="341">
        <v>44277.552083333336</v>
      </c>
      <c r="B29766" s="318">
        <v>43022.366000000002</v>
      </c>
      <c r="C29766" s="318">
        <f t="shared" si="698"/>
        <v>0.22499999999854481</v>
      </c>
      <c r="D29766" s="419">
        <f t="shared" si="699"/>
        <v>0.1124999999992724</v>
      </c>
      <c r="H29766" s="406"/>
      <c r="J29766" s="82">
        <v>61</v>
      </c>
      <c r="K29766" s="319">
        <v>2</v>
      </c>
    </row>
    <row r="29767" spans="1:12" x14ac:dyDescent="0.3">
      <c r="A29767" s="341">
        <v>44277.59375</v>
      </c>
      <c r="B29767" s="318">
        <v>43022.591999999997</v>
      </c>
      <c r="C29767" s="318">
        <f t="shared" si="698"/>
        <v>0.22599999999511056</v>
      </c>
      <c r="D29767" s="419">
        <f t="shared" si="699"/>
        <v>0.11299999999755528</v>
      </c>
      <c r="H29767" s="406"/>
      <c r="J29767" s="82">
        <v>62</v>
      </c>
      <c r="K29767" s="320">
        <v>3</v>
      </c>
    </row>
    <row r="29768" spans="1:12" x14ac:dyDescent="0.3">
      <c r="A29768" s="341">
        <v>44277.635416666664</v>
      </c>
      <c r="B29768" s="318">
        <v>43022.811999999998</v>
      </c>
      <c r="C29768" s="318">
        <f t="shared" si="698"/>
        <v>0.22000000000116415</v>
      </c>
      <c r="D29768" s="419">
        <f t="shared" si="699"/>
        <v>0.11000000000058208</v>
      </c>
      <c r="H29768" s="406"/>
      <c r="J29768" s="82">
        <v>63</v>
      </c>
      <c r="K29768" s="321">
        <v>4</v>
      </c>
    </row>
    <row r="29769" spans="1:12" x14ac:dyDescent="0.3">
      <c r="A29769" s="341">
        <v>44277.677083333336</v>
      </c>
      <c r="B29769" s="318">
        <v>43023.040999999997</v>
      </c>
      <c r="C29769" s="318">
        <f t="shared" si="698"/>
        <v>0.22899999999935972</v>
      </c>
      <c r="D29769" s="419">
        <f t="shared" si="699"/>
        <v>0.11449999999967986</v>
      </c>
      <c r="H29769" s="406"/>
      <c r="J29769" s="82">
        <v>64</v>
      </c>
      <c r="K29769" s="391">
        <v>1</v>
      </c>
    </row>
    <row r="29770" spans="1:12" x14ac:dyDescent="0.3">
      <c r="A29770" s="341">
        <v>44277.71875</v>
      </c>
      <c r="B29770" s="318">
        <v>43023.267999999996</v>
      </c>
      <c r="C29770" s="318">
        <f t="shared" si="698"/>
        <v>0.22699999999895226</v>
      </c>
      <c r="D29770" s="419">
        <f t="shared" si="699"/>
        <v>0.11349999999947613</v>
      </c>
      <c r="H29770" s="406"/>
      <c r="J29770" s="82">
        <v>65</v>
      </c>
      <c r="K29770" s="319">
        <v>2</v>
      </c>
    </row>
    <row r="29771" spans="1:12" x14ac:dyDescent="0.3">
      <c r="A29771" s="341">
        <v>44277.760416666664</v>
      </c>
      <c r="B29771" s="318">
        <v>43023.49</v>
      </c>
      <c r="C29771" s="318">
        <f t="shared" si="698"/>
        <v>0.22200000000157161</v>
      </c>
      <c r="D29771" s="419">
        <f t="shared" si="699"/>
        <v>0.1110000000007858</v>
      </c>
      <c r="H29771" s="406"/>
      <c r="J29771" s="82">
        <v>66</v>
      </c>
      <c r="K29771" s="320">
        <v>3</v>
      </c>
    </row>
    <row r="29772" spans="1:12" x14ac:dyDescent="0.3">
      <c r="A29772" s="341">
        <v>44277.802083333336</v>
      </c>
      <c r="B29772" s="410">
        <v>43025.008999999998</v>
      </c>
      <c r="C29772" s="410">
        <f t="shared" si="698"/>
        <v>1.5190000000002328</v>
      </c>
      <c r="D29772" s="419"/>
      <c r="H29772" s="406"/>
      <c r="J29772" s="82">
        <v>67</v>
      </c>
      <c r="K29772" s="321">
        <v>4</v>
      </c>
      <c r="L29772" s="54" t="s">
        <v>430</v>
      </c>
    </row>
    <row r="29773" spans="1:12" x14ac:dyDescent="0.3">
      <c r="A29773" s="341">
        <v>44277.84375</v>
      </c>
      <c r="B29773" s="318">
        <v>43025.228999999999</v>
      </c>
      <c r="C29773" s="318">
        <f t="shared" si="698"/>
        <v>0.22000000000116415</v>
      </c>
      <c r="D29773" s="419">
        <f t="shared" si="699"/>
        <v>0.11000000000058208</v>
      </c>
      <c r="H29773" s="406"/>
      <c r="J29773" s="82">
        <v>68</v>
      </c>
      <c r="K29773" s="391">
        <v>1</v>
      </c>
    </row>
    <row r="29774" spans="1:12" x14ac:dyDescent="0.3">
      <c r="A29774" s="341">
        <v>44277.885416666664</v>
      </c>
      <c r="B29774" s="318">
        <v>43025.449000000001</v>
      </c>
      <c r="C29774" s="318">
        <f t="shared" si="698"/>
        <v>0.22000000000116415</v>
      </c>
      <c r="D29774" s="419">
        <f t="shared" si="699"/>
        <v>0.11000000000058208</v>
      </c>
      <c r="H29774" s="406"/>
      <c r="J29774" s="82">
        <v>69</v>
      </c>
      <c r="K29774" s="319">
        <v>2</v>
      </c>
    </row>
    <row r="29775" spans="1:12" x14ac:dyDescent="0.3">
      <c r="A29775" s="341">
        <v>44277.927083333336</v>
      </c>
      <c r="B29775" s="318">
        <v>43025.663</v>
      </c>
      <c r="C29775" s="318">
        <f t="shared" ref="C29775:C29785" si="700">B29775-B29774</f>
        <v>0.21399999999994179</v>
      </c>
      <c r="D29775" s="419">
        <f t="shared" si="699"/>
        <v>0.1069999999999709</v>
      </c>
      <c r="H29775" s="406"/>
      <c r="J29775" s="82">
        <v>70</v>
      </c>
      <c r="K29775" s="320">
        <v>3</v>
      </c>
    </row>
    <row r="29776" spans="1:12" x14ac:dyDescent="0.3">
      <c r="A29776" s="341">
        <v>44277.96875</v>
      </c>
      <c r="B29776" s="318">
        <v>43025.881000000001</v>
      </c>
      <c r="C29776" s="318">
        <f t="shared" si="700"/>
        <v>0.2180000000007567</v>
      </c>
      <c r="D29776" s="419">
        <f t="shared" si="699"/>
        <v>0.10900000000037835</v>
      </c>
      <c r="E29776" s="336">
        <f>SUM(C29753:C29776)*7.4805194805</f>
        <v>50.074597402490511</v>
      </c>
      <c r="F29776" s="324">
        <f>AVERAGE(D29753:D29776)</f>
        <v>0.11250000000006327</v>
      </c>
      <c r="G29776" s="324">
        <f>_xlfn.STDEV.S(D29753:D29776)</f>
        <v>3.4078785723773894E-3</v>
      </c>
      <c r="H29776" s="406"/>
      <c r="J29776" s="82">
        <v>71</v>
      </c>
      <c r="K29776" s="321">
        <v>4</v>
      </c>
    </row>
    <row r="29777" spans="1:12" x14ac:dyDescent="0.3">
      <c r="A29777" s="341">
        <v>44278.010416666664</v>
      </c>
      <c r="B29777" s="318">
        <v>43026.108999999997</v>
      </c>
      <c r="C29777" s="318">
        <f t="shared" si="700"/>
        <v>0.22799999999551801</v>
      </c>
      <c r="D29777" s="419">
        <f t="shared" si="699"/>
        <v>0.11399999999775901</v>
      </c>
      <c r="H29777" s="406"/>
      <c r="J29777" s="82">
        <v>72</v>
      </c>
      <c r="K29777" s="391">
        <v>1</v>
      </c>
    </row>
    <row r="29778" spans="1:12" x14ac:dyDescent="0.3">
      <c r="A29778" s="341">
        <v>44278.052083333336</v>
      </c>
      <c r="B29778" s="318">
        <v>43026.328000000001</v>
      </c>
      <c r="C29778" s="318">
        <f t="shared" si="700"/>
        <v>0.21900000000459841</v>
      </c>
      <c r="D29778" s="419">
        <f t="shared" si="699"/>
        <v>0.1095000000022992</v>
      </c>
      <c r="H29778" s="406"/>
      <c r="J29778" s="82">
        <v>73</v>
      </c>
      <c r="K29778" s="319">
        <v>2</v>
      </c>
    </row>
    <row r="29779" spans="1:12" x14ac:dyDescent="0.3">
      <c r="A29779" s="341">
        <v>44278.09375</v>
      </c>
      <c r="B29779" s="318">
        <v>43026.55</v>
      </c>
      <c r="C29779" s="318">
        <f t="shared" si="700"/>
        <v>0.22200000000157161</v>
      </c>
      <c r="D29779" s="419">
        <f t="shared" si="699"/>
        <v>0.1110000000007858</v>
      </c>
      <c r="H29779" s="406"/>
      <c r="J29779" s="82">
        <v>74</v>
      </c>
      <c r="K29779" s="320">
        <v>3</v>
      </c>
    </row>
    <row r="29780" spans="1:12" x14ac:dyDescent="0.3">
      <c r="A29780" s="341">
        <v>44278.135416666664</v>
      </c>
      <c r="B29780" s="318">
        <v>43026.767999999996</v>
      </c>
      <c r="C29780" s="318">
        <f t="shared" si="700"/>
        <v>0.21799999999348074</v>
      </c>
      <c r="D29780" s="419">
        <f t="shared" si="699"/>
        <v>0.10899999999674037</v>
      </c>
      <c r="H29780" s="406"/>
      <c r="J29780" s="82">
        <v>75</v>
      </c>
      <c r="K29780" s="321">
        <v>4</v>
      </c>
    </row>
    <row r="29781" spans="1:12" x14ac:dyDescent="0.3">
      <c r="A29781" s="341">
        <v>44278.177083333336</v>
      </c>
      <c r="B29781" s="318">
        <v>43026.999000000003</v>
      </c>
      <c r="C29781" s="318">
        <f t="shared" si="700"/>
        <v>0.23100000000704313</v>
      </c>
      <c r="D29781" s="419">
        <f t="shared" si="699"/>
        <v>0.11550000000352156</v>
      </c>
      <c r="H29781" s="406"/>
      <c r="J29781" s="82">
        <v>76</v>
      </c>
      <c r="K29781" s="391">
        <v>1</v>
      </c>
    </row>
    <row r="29782" spans="1:12" x14ac:dyDescent="0.3">
      <c r="A29782" s="341">
        <v>44278.21875</v>
      </c>
      <c r="B29782" s="318">
        <v>43027.23</v>
      </c>
      <c r="C29782" s="318">
        <f t="shared" si="700"/>
        <v>0.23099999999976717</v>
      </c>
      <c r="D29782" s="419">
        <f t="shared" si="699"/>
        <v>0.11549999999988358</v>
      </c>
      <c r="H29782" s="406"/>
      <c r="J29782" s="82">
        <v>77</v>
      </c>
      <c r="K29782" s="319">
        <v>2</v>
      </c>
    </row>
    <row r="29783" spans="1:12" x14ac:dyDescent="0.3">
      <c r="A29783" s="341">
        <v>44278.260416666664</v>
      </c>
      <c r="B29783" s="318">
        <v>43027.457999999999</v>
      </c>
      <c r="C29783" s="318">
        <f t="shared" si="700"/>
        <v>0.22799999999551801</v>
      </c>
      <c r="D29783" s="419">
        <f t="shared" si="699"/>
        <v>0.11399999999775901</v>
      </c>
      <c r="H29783" s="406"/>
      <c r="J29783" s="82">
        <v>78</v>
      </c>
      <c r="K29783" s="320">
        <v>3</v>
      </c>
    </row>
    <row r="29784" spans="1:12" x14ac:dyDescent="0.3">
      <c r="A29784" s="341">
        <v>44278.302083333336</v>
      </c>
      <c r="B29784" s="318">
        <v>43027.678</v>
      </c>
      <c r="C29784" s="318">
        <f t="shared" si="700"/>
        <v>0.22000000000116415</v>
      </c>
      <c r="D29784" s="419">
        <f t="shared" si="699"/>
        <v>0.11000000000058208</v>
      </c>
      <c r="H29784" s="406"/>
      <c r="J29784" s="82">
        <v>79</v>
      </c>
      <c r="K29784" s="321">
        <v>4</v>
      </c>
    </row>
    <row r="29785" spans="1:12" x14ac:dyDescent="0.3">
      <c r="A29785" s="341">
        <v>44278.34375</v>
      </c>
      <c r="B29785" s="318">
        <v>43027.908000000003</v>
      </c>
      <c r="C29785" s="318">
        <f t="shared" si="700"/>
        <v>0.23000000000320142</v>
      </c>
      <c r="D29785" s="419">
        <f t="shared" si="699"/>
        <v>0.11500000000160071</v>
      </c>
      <c r="H29785" s="406"/>
      <c r="J29785" s="82">
        <v>80</v>
      </c>
      <c r="K29785" s="391">
        <v>1</v>
      </c>
    </row>
    <row r="29786" spans="1:12" x14ac:dyDescent="0.3">
      <c r="A29786" s="341">
        <v>44278.351388888892</v>
      </c>
      <c r="B29786" s="318">
        <v>43027.908000000003</v>
      </c>
      <c r="H29786" s="332"/>
      <c r="J29786" s="82">
        <v>1</v>
      </c>
      <c r="K29786" s="391">
        <v>1</v>
      </c>
      <c r="L29786" s="54" t="s">
        <v>313</v>
      </c>
    </row>
    <row r="29787" spans="1:12" x14ac:dyDescent="0.3">
      <c r="A29787" s="341">
        <v>44278.393055555556</v>
      </c>
      <c r="B29787" s="318">
        <v>43028.131999999998</v>
      </c>
      <c r="C29787" s="318">
        <f t="shared" ref="C29787:C29850" si="701">B29787-B29786</f>
        <v>0.2239999999947031</v>
      </c>
      <c r="D29787" s="419">
        <f t="shared" si="699"/>
        <v>0.11199999999735155</v>
      </c>
      <c r="H29787" s="406"/>
      <c r="J29787" s="82">
        <v>2</v>
      </c>
      <c r="K29787" s="319">
        <v>2</v>
      </c>
    </row>
    <row r="29788" spans="1:12" x14ac:dyDescent="0.3">
      <c r="A29788" s="341">
        <v>44278.43472222222</v>
      </c>
      <c r="B29788" s="318">
        <v>43028.36</v>
      </c>
      <c r="C29788" s="318">
        <f t="shared" si="701"/>
        <v>0.22800000000279397</v>
      </c>
      <c r="D29788" s="419">
        <f t="shared" si="699"/>
        <v>0.11400000000139698</v>
      </c>
      <c r="H29788" s="406"/>
      <c r="J29788" s="82">
        <v>3</v>
      </c>
      <c r="K29788" s="320">
        <v>3</v>
      </c>
    </row>
    <row r="29789" spans="1:12" x14ac:dyDescent="0.3">
      <c r="A29789" s="341">
        <v>44278.476388888892</v>
      </c>
      <c r="B29789" s="318">
        <v>43028.582000000002</v>
      </c>
      <c r="C29789" s="318">
        <f t="shared" si="701"/>
        <v>0.22200000000157161</v>
      </c>
      <c r="D29789" s="419">
        <f t="shared" si="699"/>
        <v>0.1110000000007858</v>
      </c>
      <c r="H29789" s="406"/>
      <c r="J29789" s="82">
        <v>4</v>
      </c>
      <c r="K29789" s="321">
        <v>4</v>
      </c>
    </row>
    <row r="29790" spans="1:12" x14ac:dyDescent="0.3">
      <c r="A29790" s="341">
        <v>44278.518055555556</v>
      </c>
      <c r="B29790" s="318">
        <v>43028.805</v>
      </c>
      <c r="C29790" s="318">
        <f t="shared" si="701"/>
        <v>0.22299999999813735</v>
      </c>
      <c r="D29790" s="419">
        <f t="shared" si="699"/>
        <v>0.11149999999906868</v>
      </c>
      <c r="H29790" s="406"/>
      <c r="J29790" s="82">
        <v>5</v>
      </c>
      <c r="K29790" s="391">
        <v>1</v>
      </c>
    </row>
    <row r="29791" spans="1:12" x14ac:dyDescent="0.3">
      <c r="A29791" s="341">
        <v>44278.55972222222</v>
      </c>
      <c r="B29791" s="318">
        <v>43029.03</v>
      </c>
      <c r="C29791" s="318">
        <f t="shared" si="701"/>
        <v>0.22499999999854481</v>
      </c>
      <c r="D29791" s="419">
        <f t="shared" si="699"/>
        <v>0.1124999999992724</v>
      </c>
      <c r="H29791" s="406"/>
      <c r="J29791" s="82">
        <v>6</v>
      </c>
      <c r="K29791" s="319">
        <v>2</v>
      </c>
    </row>
    <row r="29792" spans="1:12" x14ac:dyDescent="0.3">
      <c r="A29792" s="341">
        <v>44278.601388888892</v>
      </c>
      <c r="B29792" s="318">
        <v>43029.258999999998</v>
      </c>
      <c r="C29792" s="318">
        <f t="shared" si="701"/>
        <v>0.22899999999935972</v>
      </c>
      <c r="D29792" s="419">
        <f t="shared" si="699"/>
        <v>0.11449999999967986</v>
      </c>
      <c r="H29792" s="406"/>
      <c r="J29792" s="82">
        <v>7</v>
      </c>
      <c r="K29792" s="320">
        <v>3</v>
      </c>
    </row>
    <row r="29793" spans="1:11" x14ac:dyDescent="0.3">
      <c r="A29793" s="341">
        <v>44278.643055381945</v>
      </c>
      <c r="B29793" s="318">
        <v>43029.478000000003</v>
      </c>
      <c r="C29793" s="318">
        <f t="shared" si="701"/>
        <v>0.21900000000459841</v>
      </c>
      <c r="D29793" s="419">
        <f t="shared" si="699"/>
        <v>0.1095000000022992</v>
      </c>
      <c r="H29793" s="406"/>
      <c r="J29793" s="82">
        <v>8</v>
      </c>
      <c r="K29793" s="321">
        <v>4</v>
      </c>
    </row>
    <row r="29794" spans="1:11" x14ac:dyDescent="0.3">
      <c r="A29794" s="341">
        <v>44278.684721990743</v>
      </c>
      <c r="B29794" s="318">
        <v>43029.695</v>
      </c>
      <c r="C29794" s="318">
        <f t="shared" si="701"/>
        <v>0.21699999999691499</v>
      </c>
      <c r="D29794" s="419">
        <f t="shared" si="699"/>
        <v>0.1084999999984575</v>
      </c>
      <c r="H29794" s="406"/>
      <c r="J29794" s="82">
        <v>9</v>
      </c>
      <c r="K29794" s="391">
        <v>1</v>
      </c>
    </row>
    <row r="29795" spans="1:11" x14ac:dyDescent="0.3">
      <c r="A29795" s="341">
        <v>44278.726388599534</v>
      </c>
      <c r="B29795" s="318">
        <v>43029.91</v>
      </c>
      <c r="C29795" s="318">
        <f t="shared" si="701"/>
        <v>0.2150000000037835</v>
      </c>
      <c r="D29795" s="419">
        <f t="shared" si="699"/>
        <v>0.10750000000189175</v>
      </c>
      <c r="H29795" s="406"/>
      <c r="J29795" s="82">
        <v>10</v>
      </c>
      <c r="K29795" s="319">
        <v>2</v>
      </c>
    </row>
    <row r="29796" spans="1:11" x14ac:dyDescent="0.3">
      <c r="A29796" s="341">
        <v>44278.768055208333</v>
      </c>
      <c r="B29796" s="318">
        <v>43030.131999999998</v>
      </c>
      <c r="C29796" s="318">
        <f t="shared" si="701"/>
        <v>0.22199999999429565</v>
      </c>
      <c r="D29796" s="419">
        <f t="shared" si="699"/>
        <v>0.11099999999714782</v>
      </c>
      <c r="H29796" s="406"/>
      <c r="J29796" s="82">
        <v>11</v>
      </c>
      <c r="K29796" s="320">
        <v>3</v>
      </c>
    </row>
    <row r="29797" spans="1:11" x14ac:dyDescent="0.3">
      <c r="A29797" s="341">
        <v>44278.809721817132</v>
      </c>
      <c r="B29797" s="318">
        <v>43030.36</v>
      </c>
      <c r="C29797" s="318">
        <f t="shared" si="701"/>
        <v>0.22800000000279397</v>
      </c>
      <c r="D29797" s="419">
        <f t="shared" si="699"/>
        <v>0.11400000000139698</v>
      </c>
      <c r="H29797" s="406"/>
      <c r="J29797" s="82">
        <v>12</v>
      </c>
      <c r="K29797" s="321">
        <v>4</v>
      </c>
    </row>
    <row r="29798" spans="1:11" x14ac:dyDescent="0.3">
      <c r="A29798" s="341">
        <v>44278.851388425923</v>
      </c>
      <c r="B29798" s="318">
        <v>43030.578000000001</v>
      </c>
      <c r="C29798" s="318">
        <f t="shared" si="701"/>
        <v>0.2180000000007567</v>
      </c>
      <c r="D29798" s="419">
        <f t="shared" si="699"/>
        <v>0.10900000000037835</v>
      </c>
      <c r="H29798" s="406"/>
      <c r="J29798" s="82">
        <v>13</v>
      </c>
      <c r="K29798" s="391">
        <v>1</v>
      </c>
    </row>
    <row r="29799" spans="1:11" x14ac:dyDescent="0.3">
      <c r="A29799" s="341">
        <v>44278.893055034721</v>
      </c>
      <c r="B29799" s="318">
        <v>43030.781000000003</v>
      </c>
      <c r="C29799" s="318">
        <f t="shared" si="701"/>
        <v>0.20300000000133878</v>
      </c>
      <c r="D29799" s="419">
        <f t="shared" si="699"/>
        <v>0.10150000000066939</v>
      </c>
      <c r="H29799" s="406"/>
      <c r="J29799" s="82">
        <v>14</v>
      </c>
      <c r="K29799" s="319">
        <v>2</v>
      </c>
    </row>
    <row r="29800" spans="1:11" x14ac:dyDescent="0.3">
      <c r="A29800" s="341">
        <v>44278.93472164352</v>
      </c>
      <c r="B29800" s="318">
        <v>43031.006000000001</v>
      </c>
      <c r="C29800" s="318">
        <f t="shared" si="701"/>
        <v>0.22499999999854481</v>
      </c>
      <c r="D29800" s="419">
        <f t="shared" si="699"/>
        <v>0.1124999999992724</v>
      </c>
      <c r="H29800" s="406"/>
      <c r="J29800" s="82">
        <v>15</v>
      </c>
      <c r="K29800" s="320">
        <v>3</v>
      </c>
    </row>
    <row r="29801" spans="1:11" x14ac:dyDescent="0.3">
      <c r="A29801" s="341">
        <v>44278.976388252318</v>
      </c>
      <c r="B29801" s="318">
        <v>43031.231</v>
      </c>
      <c r="C29801" s="318">
        <f t="shared" si="701"/>
        <v>0.22499999999854481</v>
      </c>
      <c r="D29801" s="419">
        <f t="shared" ref="D29801:D29864" si="702">C29801/2</f>
        <v>0.1124999999992724</v>
      </c>
      <c r="E29801" s="336">
        <f>SUM(C29777:C29801)*7.4805194805</f>
        <v>40.020779220664117</v>
      </c>
      <c r="F29801" s="324">
        <f>AVERAGE(D29777:D29801)</f>
        <v>0.11145833333330302</v>
      </c>
      <c r="G29801" s="324">
        <f>_xlfn.STDEV.S(D29777:D29801)</f>
        <v>3.1619912089819787E-3</v>
      </c>
      <c r="H29801" s="406"/>
      <c r="J29801" s="82">
        <v>16</v>
      </c>
      <c r="K29801" s="321">
        <v>4</v>
      </c>
    </row>
    <row r="29802" spans="1:11" x14ac:dyDescent="0.3">
      <c r="A29802" s="341">
        <v>44279.01805486111</v>
      </c>
      <c r="B29802" s="318">
        <v>43031.451999999997</v>
      </c>
      <c r="C29802" s="318">
        <f t="shared" si="701"/>
        <v>0.2209999999977299</v>
      </c>
      <c r="D29802" s="419">
        <f t="shared" si="702"/>
        <v>0.11049999999886495</v>
      </c>
      <c r="H29802" s="406"/>
      <c r="J29802" s="82">
        <v>17</v>
      </c>
      <c r="K29802" s="391">
        <v>1</v>
      </c>
    </row>
    <row r="29803" spans="1:11" x14ac:dyDescent="0.3">
      <c r="A29803" s="341">
        <v>44279.059721469908</v>
      </c>
      <c r="B29803" s="318">
        <v>43031.661999999997</v>
      </c>
      <c r="C29803" s="318">
        <f t="shared" si="701"/>
        <v>0.20999999999912689</v>
      </c>
      <c r="D29803" s="419">
        <f t="shared" si="702"/>
        <v>0.10499999999956344</v>
      </c>
      <c r="H29803" s="406"/>
      <c r="J29803" s="82">
        <v>18</v>
      </c>
      <c r="K29803" s="319">
        <v>2</v>
      </c>
    </row>
    <row r="29804" spans="1:11" x14ac:dyDescent="0.3">
      <c r="A29804" s="341">
        <v>44279.101388078707</v>
      </c>
      <c r="B29804" s="318">
        <v>43031.889000000003</v>
      </c>
      <c r="C29804" s="318">
        <f t="shared" si="701"/>
        <v>0.22700000000622822</v>
      </c>
      <c r="D29804" s="419">
        <f t="shared" si="702"/>
        <v>0.11350000000311411</v>
      </c>
      <c r="H29804" s="406"/>
      <c r="J29804" s="82">
        <v>19</v>
      </c>
      <c r="K29804" s="320">
        <v>3</v>
      </c>
    </row>
    <row r="29805" spans="1:11" x14ac:dyDescent="0.3">
      <c r="A29805" s="341">
        <v>44279.143054687498</v>
      </c>
      <c r="B29805" s="318">
        <v>43032.125</v>
      </c>
      <c r="C29805" s="318">
        <f t="shared" si="701"/>
        <v>0.23599999999714782</v>
      </c>
      <c r="D29805" s="419">
        <f t="shared" si="702"/>
        <v>0.11799999999857391</v>
      </c>
      <c r="H29805" s="406"/>
      <c r="J29805" s="82">
        <v>20</v>
      </c>
      <c r="K29805" s="321">
        <v>4</v>
      </c>
    </row>
    <row r="29806" spans="1:11" x14ac:dyDescent="0.3">
      <c r="A29806" s="341">
        <v>44279.184721296297</v>
      </c>
      <c r="B29806" s="318">
        <v>43032.35</v>
      </c>
      <c r="C29806" s="318">
        <f t="shared" si="701"/>
        <v>0.22499999999854481</v>
      </c>
      <c r="D29806" s="419">
        <f t="shared" si="702"/>
        <v>0.1124999999992724</v>
      </c>
      <c r="H29806" s="406"/>
      <c r="J29806" s="82">
        <v>21</v>
      </c>
      <c r="K29806" s="391">
        <v>1</v>
      </c>
    </row>
    <row r="29807" spans="1:11" x14ac:dyDescent="0.3">
      <c r="A29807" s="341">
        <v>44279.226387905095</v>
      </c>
      <c r="B29807" s="318">
        <v>43032.57</v>
      </c>
      <c r="C29807" s="318">
        <f t="shared" si="701"/>
        <v>0.22000000000116415</v>
      </c>
      <c r="D29807" s="419">
        <f t="shared" si="702"/>
        <v>0.11000000000058208</v>
      </c>
      <c r="H29807" s="406"/>
      <c r="J29807" s="82">
        <v>22</v>
      </c>
      <c r="K29807" s="319">
        <v>2</v>
      </c>
    </row>
    <row r="29808" spans="1:11" x14ac:dyDescent="0.3">
      <c r="A29808" s="341">
        <v>44279.268054513886</v>
      </c>
      <c r="B29808" s="318">
        <v>43032.796000000002</v>
      </c>
      <c r="C29808" s="318">
        <f t="shared" si="701"/>
        <v>0.22600000000238651</v>
      </c>
      <c r="D29808" s="419">
        <f t="shared" si="702"/>
        <v>0.11300000000119326</v>
      </c>
      <c r="H29808" s="406"/>
      <c r="J29808" s="82">
        <v>23</v>
      </c>
      <c r="K29808" s="320">
        <v>3</v>
      </c>
    </row>
    <row r="29809" spans="1:11" x14ac:dyDescent="0.3">
      <c r="A29809" s="341">
        <v>44279.309721122685</v>
      </c>
      <c r="B29809" s="318">
        <v>43033.03</v>
      </c>
      <c r="C29809" s="318">
        <f t="shared" si="701"/>
        <v>0.23399999999674037</v>
      </c>
      <c r="D29809" s="419">
        <f t="shared" si="702"/>
        <v>0.11699999999837019</v>
      </c>
      <c r="H29809" s="406"/>
      <c r="J29809" s="82">
        <v>24</v>
      </c>
      <c r="K29809" s="321">
        <v>4</v>
      </c>
    </row>
    <row r="29810" spans="1:11" x14ac:dyDescent="0.3">
      <c r="A29810" s="341">
        <v>44279.351387731484</v>
      </c>
      <c r="B29810" s="318">
        <v>43033.262000000002</v>
      </c>
      <c r="C29810" s="318">
        <f t="shared" si="701"/>
        <v>0.23200000000360887</v>
      </c>
      <c r="D29810" s="419">
        <f t="shared" si="702"/>
        <v>0.11600000000180444</v>
      </c>
      <c r="H29810" s="406"/>
      <c r="J29810" s="82">
        <v>25</v>
      </c>
      <c r="K29810" s="391">
        <v>1</v>
      </c>
    </row>
    <row r="29811" spans="1:11" x14ac:dyDescent="0.3">
      <c r="A29811" s="341">
        <v>44279.393054340275</v>
      </c>
      <c r="B29811" s="318">
        <v>43033.485000000001</v>
      </c>
      <c r="C29811" s="318">
        <f t="shared" si="701"/>
        <v>0.22299999999813735</v>
      </c>
      <c r="D29811" s="419">
        <f t="shared" si="702"/>
        <v>0.11149999999906868</v>
      </c>
      <c r="H29811" s="406"/>
      <c r="J29811" s="82">
        <v>26</v>
      </c>
      <c r="K29811" s="319">
        <v>2</v>
      </c>
    </row>
    <row r="29812" spans="1:11" x14ac:dyDescent="0.3">
      <c r="A29812" s="341">
        <v>44279.434720949073</v>
      </c>
      <c r="B29812" s="318">
        <v>43033.709000000003</v>
      </c>
      <c r="C29812" s="318">
        <f t="shared" si="701"/>
        <v>0.22400000000197906</v>
      </c>
      <c r="D29812" s="419">
        <f t="shared" si="702"/>
        <v>0.11200000000098953</v>
      </c>
      <c r="H29812" s="406"/>
      <c r="J29812" s="82">
        <v>27</v>
      </c>
      <c r="K29812" s="320">
        <v>3</v>
      </c>
    </row>
    <row r="29813" spans="1:11" x14ac:dyDescent="0.3">
      <c r="A29813" s="341">
        <v>44279.476387557872</v>
      </c>
      <c r="B29813" s="318">
        <v>43033.938999999998</v>
      </c>
      <c r="C29813" s="318">
        <f t="shared" si="701"/>
        <v>0.22999999999592546</v>
      </c>
      <c r="D29813" s="419">
        <f t="shared" si="702"/>
        <v>0.11499999999796273</v>
      </c>
      <c r="H29813" s="406"/>
      <c r="J29813" s="82">
        <v>28</v>
      </c>
      <c r="K29813" s="321">
        <v>4</v>
      </c>
    </row>
    <row r="29814" spans="1:11" x14ac:dyDescent="0.3">
      <c r="A29814" s="341">
        <v>44279.518054166663</v>
      </c>
      <c r="B29814" s="318">
        <v>43034.167999999998</v>
      </c>
      <c r="C29814" s="318">
        <f t="shared" si="701"/>
        <v>0.22899999999935972</v>
      </c>
      <c r="D29814" s="419">
        <f t="shared" si="702"/>
        <v>0.11449999999967986</v>
      </c>
      <c r="H29814" s="406"/>
      <c r="J29814" s="82">
        <v>29</v>
      </c>
      <c r="K29814" s="391">
        <v>1</v>
      </c>
    </row>
    <row r="29815" spans="1:11" x14ac:dyDescent="0.3">
      <c r="A29815" s="341">
        <v>44279.559720775462</v>
      </c>
      <c r="B29815" s="318">
        <v>43034.385999999999</v>
      </c>
      <c r="C29815" s="318">
        <f t="shared" si="701"/>
        <v>0.2180000000007567</v>
      </c>
      <c r="D29815" s="419">
        <f t="shared" si="702"/>
        <v>0.10900000000037835</v>
      </c>
      <c r="H29815" s="406"/>
      <c r="J29815" s="82">
        <v>30</v>
      </c>
      <c r="K29815" s="319">
        <v>2</v>
      </c>
    </row>
    <row r="29816" spans="1:11" x14ac:dyDescent="0.3">
      <c r="A29816" s="341">
        <v>44279.60138738426</v>
      </c>
      <c r="B29816" s="318">
        <v>43034.61</v>
      </c>
      <c r="C29816" s="318">
        <f t="shared" si="701"/>
        <v>0.22400000000197906</v>
      </c>
      <c r="D29816" s="419">
        <f t="shared" si="702"/>
        <v>0.11200000000098953</v>
      </c>
      <c r="H29816" s="406"/>
      <c r="J29816" s="82">
        <v>31</v>
      </c>
      <c r="K29816" s="320">
        <v>3</v>
      </c>
    </row>
    <row r="29817" spans="1:11" x14ac:dyDescent="0.3">
      <c r="A29817" s="341">
        <v>44279.643053993059</v>
      </c>
      <c r="B29817" s="318">
        <v>43034.83</v>
      </c>
      <c r="C29817" s="318">
        <f t="shared" si="701"/>
        <v>0.22000000000116415</v>
      </c>
      <c r="D29817" s="419">
        <f t="shared" si="702"/>
        <v>0.11000000000058208</v>
      </c>
      <c r="H29817" s="406"/>
      <c r="J29817" s="82">
        <v>32</v>
      </c>
      <c r="K29817" s="321">
        <v>4</v>
      </c>
    </row>
    <row r="29818" spans="1:11" x14ac:dyDescent="0.3">
      <c r="A29818" s="341">
        <v>44279.68472060185</v>
      </c>
      <c r="B29818" s="318">
        <v>43035.059000000001</v>
      </c>
      <c r="C29818" s="318">
        <f t="shared" si="701"/>
        <v>0.22899999999935972</v>
      </c>
      <c r="D29818" s="419">
        <f t="shared" si="702"/>
        <v>0.11449999999967986</v>
      </c>
      <c r="H29818" s="406"/>
      <c r="J29818" s="82">
        <v>33</v>
      </c>
      <c r="K29818" s="391">
        <v>1</v>
      </c>
    </row>
    <row r="29819" spans="1:11" x14ac:dyDescent="0.3">
      <c r="A29819" s="341">
        <v>44279.726387210649</v>
      </c>
      <c r="B29819" s="318">
        <v>43035.288999999997</v>
      </c>
      <c r="C29819" s="318">
        <f t="shared" si="701"/>
        <v>0.22999999999592546</v>
      </c>
      <c r="D29819" s="419">
        <f t="shared" si="702"/>
        <v>0.11499999999796273</v>
      </c>
      <c r="H29819" s="406"/>
      <c r="J29819" s="82">
        <v>34</v>
      </c>
      <c r="K29819" s="319">
        <v>2</v>
      </c>
    </row>
    <row r="29820" spans="1:11" x14ac:dyDescent="0.3">
      <c r="A29820" s="341">
        <v>44279.768053819447</v>
      </c>
      <c r="B29820" s="318">
        <v>43035.510999999999</v>
      </c>
      <c r="C29820" s="318">
        <f t="shared" si="701"/>
        <v>0.22200000000157161</v>
      </c>
      <c r="D29820" s="419">
        <f t="shared" si="702"/>
        <v>0.1110000000007858</v>
      </c>
      <c r="H29820" s="406"/>
      <c r="J29820" s="82">
        <v>35</v>
      </c>
      <c r="K29820" s="320">
        <v>3</v>
      </c>
    </row>
    <row r="29821" spans="1:11" x14ac:dyDescent="0.3">
      <c r="A29821" s="341">
        <v>44279.809720428239</v>
      </c>
      <c r="B29821" s="318">
        <v>43035.722000000002</v>
      </c>
      <c r="C29821" s="318">
        <f t="shared" si="701"/>
        <v>0.21100000000296859</v>
      </c>
      <c r="D29821" s="419">
        <f t="shared" si="702"/>
        <v>0.1055000000014843</v>
      </c>
      <c r="H29821" s="406"/>
      <c r="J29821" s="82">
        <v>36</v>
      </c>
      <c r="K29821" s="321">
        <v>4</v>
      </c>
    </row>
    <row r="29822" spans="1:11" x14ac:dyDescent="0.3">
      <c r="A29822" s="341">
        <v>44279.851387037037</v>
      </c>
      <c r="B29822" s="318">
        <v>43035.942000000003</v>
      </c>
      <c r="C29822" s="318">
        <f t="shared" si="701"/>
        <v>0.22000000000116415</v>
      </c>
      <c r="D29822" s="419">
        <f t="shared" si="702"/>
        <v>0.11000000000058208</v>
      </c>
      <c r="H29822" s="406"/>
      <c r="J29822" s="82">
        <v>37</v>
      </c>
      <c r="K29822" s="391">
        <v>1</v>
      </c>
    </row>
    <row r="29823" spans="1:11" x14ac:dyDescent="0.3">
      <c r="A29823" s="341">
        <v>44279.893053645836</v>
      </c>
      <c r="B29823" s="318">
        <v>43036.171000000002</v>
      </c>
      <c r="C29823" s="318">
        <f t="shared" si="701"/>
        <v>0.22899999999935972</v>
      </c>
      <c r="D29823" s="419">
        <f t="shared" si="702"/>
        <v>0.11449999999967986</v>
      </c>
      <c r="H29823" s="406"/>
      <c r="J29823" s="82">
        <v>38</v>
      </c>
      <c r="K29823" s="319">
        <v>2</v>
      </c>
    </row>
    <row r="29824" spans="1:11" x14ac:dyDescent="0.3">
      <c r="A29824" s="341">
        <v>44279.934720254627</v>
      </c>
      <c r="B29824" s="318">
        <v>43036.392999999996</v>
      </c>
      <c r="C29824" s="318">
        <f t="shared" si="701"/>
        <v>0.22199999999429565</v>
      </c>
      <c r="D29824" s="419">
        <f t="shared" si="702"/>
        <v>0.11099999999714782</v>
      </c>
      <c r="H29824" s="406"/>
      <c r="J29824" s="82">
        <v>39</v>
      </c>
      <c r="K29824" s="320">
        <v>3</v>
      </c>
    </row>
    <row r="29825" spans="1:11" x14ac:dyDescent="0.3">
      <c r="A29825" s="341">
        <v>44279.976386863425</v>
      </c>
      <c r="B29825" s="318">
        <v>43036.61</v>
      </c>
      <c r="C29825" s="318">
        <f t="shared" si="701"/>
        <v>0.21700000000419095</v>
      </c>
      <c r="D29825" s="419">
        <f t="shared" si="702"/>
        <v>0.10850000000209548</v>
      </c>
      <c r="E29825" s="336">
        <f>SUM(C29802:C29826)*7.4805194805</f>
        <v>41.883428571334306</v>
      </c>
      <c r="F29825" s="324">
        <f>AVERAGE(D29802:D29826)</f>
        <v>0.11198000000003958</v>
      </c>
      <c r="G29825" s="324">
        <f>_xlfn.STDEV.S(D29802:D29826)</f>
        <v>3.2290349431102557E-3</v>
      </c>
      <c r="H29825" s="406"/>
      <c r="J29825" s="82">
        <v>40</v>
      </c>
      <c r="K29825" s="321">
        <v>4</v>
      </c>
    </row>
    <row r="29826" spans="1:11" x14ac:dyDescent="0.3">
      <c r="A29826" s="341">
        <v>44280.018053472224</v>
      </c>
      <c r="B29826" s="318">
        <v>43036.83</v>
      </c>
      <c r="C29826" s="318">
        <f t="shared" si="701"/>
        <v>0.22000000000116415</v>
      </c>
      <c r="D29826" s="419">
        <f t="shared" si="702"/>
        <v>0.11000000000058208</v>
      </c>
      <c r="H29826" s="406"/>
      <c r="J29826" s="82">
        <v>41</v>
      </c>
      <c r="K29826" s="391">
        <v>1</v>
      </c>
    </row>
    <row r="29827" spans="1:11" x14ac:dyDescent="0.3">
      <c r="A29827" s="341">
        <v>44280.059720081015</v>
      </c>
      <c r="B29827" s="318">
        <v>43037.061000000002</v>
      </c>
      <c r="C29827" s="318">
        <f t="shared" si="701"/>
        <v>0.23099999999976717</v>
      </c>
      <c r="D29827" s="419">
        <f t="shared" si="702"/>
        <v>0.11549999999988358</v>
      </c>
      <c r="H29827" s="406"/>
      <c r="J29827" s="82">
        <v>42</v>
      </c>
      <c r="K29827" s="319">
        <v>2</v>
      </c>
    </row>
    <row r="29828" spans="1:11" x14ac:dyDescent="0.3">
      <c r="A29828" s="341">
        <v>44280.101386689814</v>
      </c>
      <c r="B29828" s="318">
        <v>43037.288</v>
      </c>
      <c r="C29828" s="318">
        <f t="shared" si="701"/>
        <v>0.22699999999895226</v>
      </c>
      <c r="D29828" s="419">
        <f t="shared" si="702"/>
        <v>0.11349999999947613</v>
      </c>
      <c r="H29828" s="406"/>
      <c r="J29828" s="82">
        <v>43</v>
      </c>
      <c r="K29828" s="320">
        <v>3</v>
      </c>
    </row>
    <row r="29829" spans="1:11" x14ac:dyDescent="0.3">
      <c r="A29829" s="341">
        <v>44280.143053298612</v>
      </c>
      <c r="B29829" s="318">
        <v>43037.51</v>
      </c>
      <c r="C29829" s="318">
        <f t="shared" si="701"/>
        <v>0.22200000000157161</v>
      </c>
      <c r="D29829" s="419">
        <f t="shared" si="702"/>
        <v>0.1110000000007858</v>
      </c>
      <c r="H29829" s="406"/>
      <c r="J29829" s="82">
        <v>44</v>
      </c>
      <c r="K29829" s="321">
        <v>4</v>
      </c>
    </row>
    <row r="29830" spans="1:11" x14ac:dyDescent="0.3">
      <c r="A29830" s="341">
        <v>44280.184719907411</v>
      </c>
      <c r="B29830" s="318">
        <v>43037.732000000004</v>
      </c>
      <c r="C29830" s="318">
        <f t="shared" si="701"/>
        <v>0.22200000000157161</v>
      </c>
      <c r="D29830" s="419">
        <f t="shared" si="702"/>
        <v>0.1110000000007858</v>
      </c>
      <c r="H29830" s="406"/>
      <c r="J29830" s="82">
        <v>45</v>
      </c>
      <c r="K29830" s="391">
        <v>1</v>
      </c>
    </row>
    <row r="29831" spans="1:11" x14ac:dyDescent="0.3">
      <c r="A29831" s="341">
        <v>44280.226386516202</v>
      </c>
      <c r="B29831" s="318">
        <v>43037.961000000003</v>
      </c>
      <c r="C29831" s="318">
        <f t="shared" si="701"/>
        <v>0.22899999999935972</v>
      </c>
      <c r="D29831" s="419">
        <f t="shared" si="702"/>
        <v>0.11449999999967986</v>
      </c>
      <c r="H29831" s="406"/>
      <c r="J29831" s="82">
        <v>46</v>
      </c>
      <c r="K29831" s="319">
        <v>2</v>
      </c>
    </row>
    <row r="29832" spans="1:11" x14ac:dyDescent="0.3">
      <c r="A29832" s="341">
        <v>44280.268053125001</v>
      </c>
      <c r="B29832" s="318">
        <v>43038.197999999997</v>
      </c>
      <c r="C29832" s="318">
        <f t="shared" si="701"/>
        <v>0.23699999999371357</v>
      </c>
      <c r="D29832" s="419">
        <f t="shared" si="702"/>
        <v>0.11849999999685679</v>
      </c>
      <c r="H29832" s="406"/>
      <c r="J29832" s="82">
        <v>47</v>
      </c>
      <c r="K29832" s="320">
        <v>3</v>
      </c>
    </row>
    <row r="29833" spans="1:11" x14ac:dyDescent="0.3">
      <c r="A29833" s="341">
        <v>44280.309719733799</v>
      </c>
      <c r="B29833" s="318">
        <v>43038.425000000003</v>
      </c>
      <c r="C29833" s="318">
        <f t="shared" si="701"/>
        <v>0.22700000000622822</v>
      </c>
      <c r="D29833" s="419">
        <f t="shared" si="702"/>
        <v>0.11350000000311411</v>
      </c>
      <c r="H29833" s="406"/>
      <c r="J29833" s="82">
        <v>48</v>
      </c>
      <c r="K29833" s="321">
        <v>4</v>
      </c>
    </row>
    <row r="29834" spans="1:11" x14ac:dyDescent="0.3">
      <c r="A29834" s="341">
        <v>44280.351386342591</v>
      </c>
      <c r="B29834" s="318">
        <v>43038.652000000002</v>
      </c>
      <c r="C29834" s="318">
        <f t="shared" si="701"/>
        <v>0.22699999999895226</v>
      </c>
      <c r="D29834" s="419">
        <f t="shared" si="702"/>
        <v>0.11349999999947613</v>
      </c>
      <c r="H29834" s="406"/>
      <c r="J29834" s="82">
        <v>49</v>
      </c>
      <c r="K29834" s="391">
        <v>1</v>
      </c>
    </row>
    <row r="29835" spans="1:11" x14ac:dyDescent="0.3">
      <c r="A29835" s="341">
        <v>44280.393052951389</v>
      </c>
      <c r="B29835" s="318">
        <v>43038.87</v>
      </c>
      <c r="C29835" s="318">
        <f t="shared" si="701"/>
        <v>0.2180000000007567</v>
      </c>
      <c r="D29835" s="419">
        <f t="shared" si="702"/>
        <v>0.10900000000037835</v>
      </c>
      <c r="H29835" s="406"/>
      <c r="J29835" s="82">
        <v>50</v>
      </c>
      <c r="K29835" s="319">
        <v>2</v>
      </c>
    </row>
    <row r="29836" spans="1:11" x14ac:dyDescent="0.3">
      <c r="A29836" s="341">
        <v>44280.434719560188</v>
      </c>
      <c r="B29836" s="318">
        <v>43039.101000000002</v>
      </c>
      <c r="C29836" s="318">
        <f t="shared" si="701"/>
        <v>0.23099999999976717</v>
      </c>
      <c r="D29836" s="419">
        <f t="shared" si="702"/>
        <v>0.11549999999988358</v>
      </c>
      <c r="H29836" s="406"/>
      <c r="J29836" s="82">
        <v>51</v>
      </c>
      <c r="K29836" s="320">
        <v>3</v>
      </c>
    </row>
    <row r="29837" spans="1:11" x14ac:dyDescent="0.3">
      <c r="A29837" s="341">
        <v>44280.476386168979</v>
      </c>
      <c r="B29837" s="318">
        <v>43039.33</v>
      </c>
      <c r="C29837" s="318">
        <f t="shared" si="701"/>
        <v>0.22899999999935972</v>
      </c>
      <c r="D29837" s="419">
        <f t="shared" si="702"/>
        <v>0.11449999999967986</v>
      </c>
      <c r="H29837" s="406"/>
      <c r="J29837" s="82">
        <v>52</v>
      </c>
      <c r="K29837" s="321">
        <v>4</v>
      </c>
    </row>
    <row r="29838" spans="1:11" x14ac:dyDescent="0.3">
      <c r="A29838" s="341">
        <v>44280.518052777777</v>
      </c>
      <c r="B29838" s="318">
        <v>43039.557999999997</v>
      </c>
      <c r="C29838" s="318">
        <f t="shared" si="701"/>
        <v>0.22799999999551801</v>
      </c>
      <c r="D29838" s="419">
        <f t="shared" si="702"/>
        <v>0.11399999999775901</v>
      </c>
      <c r="H29838" s="406"/>
      <c r="J29838" s="82">
        <v>53</v>
      </c>
      <c r="K29838" s="391">
        <v>1</v>
      </c>
    </row>
    <row r="29839" spans="1:11" x14ac:dyDescent="0.3">
      <c r="A29839" s="341">
        <v>44280.559719386576</v>
      </c>
      <c r="B29839" s="318">
        <v>43039.77</v>
      </c>
      <c r="C29839" s="318">
        <f t="shared" si="701"/>
        <v>0.21199999999953434</v>
      </c>
      <c r="D29839" s="419">
        <f t="shared" si="702"/>
        <v>0.10599999999976717</v>
      </c>
      <c r="H29839" s="406"/>
      <c r="J29839" s="82">
        <v>54</v>
      </c>
      <c r="K29839" s="319">
        <v>2</v>
      </c>
    </row>
    <row r="29840" spans="1:11" x14ac:dyDescent="0.3">
      <c r="A29840" s="341">
        <v>44280.601385995367</v>
      </c>
      <c r="B29840" s="318">
        <v>43039.991999999998</v>
      </c>
      <c r="C29840" s="318">
        <f t="shared" si="701"/>
        <v>0.22200000000157161</v>
      </c>
      <c r="D29840" s="419">
        <f t="shared" si="702"/>
        <v>0.1110000000007858</v>
      </c>
      <c r="H29840" s="406"/>
      <c r="J29840" s="82">
        <v>55</v>
      </c>
      <c r="K29840" s="320">
        <v>3</v>
      </c>
    </row>
    <row r="29841" spans="1:11" x14ac:dyDescent="0.3">
      <c r="A29841" s="341">
        <v>44280.643052604166</v>
      </c>
      <c r="B29841" s="318">
        <v>43040.220999999998</v>
      </c>
      <c r="C29841" s="318">
        <f t="shared" si="701"/>
        <v>0.22899999999935972</v>
      </c>
      <c r="D29841" s="419">
        <f t="shared" si="702"/>
        <v>0.11449999999967986</v>
      </c>
      <c r="H29841" s="406"/>
      <c r="J29841" s="82">
        <v>56</v>
      </c>
      <c r="K29841" s="321">
        <v>4</v>
      </c>
    </row>
    <row r="29842" spans="1:11" x14ac:dyDescent="0.3">
      <c r="A29842" s="341">
        <v>44280.684719212964</v>
      </c>
      <c r="B29842" s="318">
        <v>43040.445</v>
      </c>
      <c r="C29842" s="318">
        <f t="shared" si="701"/>
        <v>0.22400000000197906</v>
      </c>
      <c r="D29842" s="419">
        <f t="shared" si="702"/>
        <v>0.11200000000098953</v>
      </c>
      <c r="H29842" s="406"/>
      <c r="J29842" s="82">
        <v>57</v>
      </c>
      <c r="K29842" s="391">
        <v>1</v>
      </c>
    </row>
    <row r="29843" spans="1:11" x14ac:dyDescent="0.3">
      <c r="A29843" s="341">
        <v>44280.726385821756</v>
      </c>
      <c r="B29843" s="318">
        <v>43040.66</v>
      </c>
      <c r="C29843" s="318">
        <f t="shared" si="701"/>
        <v>0.2150000000037835</v>
      </c>
      <c r="D29843" s="419">
        <f t="shared" si="702"/>
        <v>0.10750000000189175</v>
      </c>
      <c r="H29843" s="406"/>
      <c r="J29843" s="82">
        <v>58</v>
      </c>
      <c r="K29843" s="319">
        <v>2</v>
      </c>
    </row>
    <row r="29844" spans="1:11" x14ac:dyDescent="0.3">
      <c r="A29844" s="341">
        <v>44280.768052430554</v>
      </c>
      <c r="B29844" s="318">
        <v>43040.88</v>
      </c>
      <c r="C29844" s="318">
        <f t="shared" si="701"/>
        <v>0.2199999999938882</v>
      </c>
      <c r="D29844" s="419">
        <f t="shared" si="702"/>
        <v>0.1099999999969441</v>
      </c>
      <c r="H29844" s="406"/>
      <c r="J29844" s="82">
        <v>59</v>
      </c>
      <c r="K29844" s="320">
        <v>3</v>
      </c>
    </row>
    <row r="29845" spans="1:11" x14ac:dyDescent="0.3">
      <c r="A29845" s="341">
        <v>44280.809719039353</v>
      </c>
      <c r="B29845" s="318">
        <v>43041.11</v>
      </c>
      <c r="C29845" s="318">
        <f t="shared" si="701"/>
        <v>0.23000000000320142</v>
      </c>
      <c r="D29845" s="419">
        <f t="shared" si="702"/>
        <v>0.11500000000160071</v>
      </c>
      <c r="H29845" s="406"/>
      <c r="J29845" s="82">
        <v>60</v>
      </c>
      <c r="K29845" s="321">
        <v>4</v>
      </c>
    </row>
    <row r="29846" spans="1:11" x14ac:dyDescent="0.3">
      <c r="A29846" s="341">
        <v>44280.851385648151</v>
      </c>
      <c r="B29846" s="318">
        <v>43041.33</v>
      </c>
      <c r="C29846" s="318">
        <f t="shared" si="701"/>
        <v>0.22000000000116415</v>
      </c>
      <c r="D29846" s="419">
        <f t="shared" si="702"/>
        <v>0.11000000000058208</v>
      </c>
      <c r="H29846" s="406"/>
      <c r="J29846" s="82">
        <v>61</v>
      </c>
      <c r="K29846" s="391">
        <v>1</v>
      </c>
    </row>
    <row r="29847" spans="1:11" x14ac:dyDescent="0.3">
      <c r="A29847" s="341">
        <v>44280.893052256943</v>
      </c>
      <c r="B29847" s="318">
        <v>43041.548000000003</v>
      </c>
      <c r="C29847" s="318">
        <f t="shared" si="701"/>
        <v>0.2180000000007567</v>
      </c>
      <c r="D29847" s="419">
        <f t="shared" si="702"/>
        <v>0.10900000000037835</v>
      </c>
      <c r="H29847" s="406"/>
      <c r="J29847" s="82">
        <v>62</v>
      </c>
      <c r="K29847" s="319">
        <v>2</v>
      </c>
    </row>
    <row r="29848" spans="1:11" x14ac:dyDescent="0.3">
      <c r="A29848" s="341">
        <v>44280.934718865741</v>
      </c>
      <c r="B29848" s="318">
        <v>43041.760999999999</v>
      </c>
      <c r="C29848" s="318">
        <f t="shared" si="701"/>
        <v>0.21299999999610009</v>
      </c>
      <c r="D29848" s="419">
        <f t="shared" si="702"/>
        <v>0.10649999999805004</v>
      </c>
      <c r="H29848" s="406"/>
      <c r="J29848" s="82">
        <v>63</v>
      </c>
      <c r="K29848" s="320">
        <v>3</v>
      </c>
    </row>
    <row r="29849" spans="1:11" x14ac:dyDescent="0.3">
      <c r="A29849" s="341">
        <v>44280.97638547454</v>
      </c>
      <c r="B29849" s="318">
        <v>43041.985000000001</v>
      </c>
      <c r="C29849" s="318">
        <f t="shared" si="701"/>
        <v>0.22400000000197906</v>
      </c>
      <c r="D29849" s="419">
        <f t="shared" si="702"/>
        <v>0.11200000000098953</v>
      </c>
      <c r="E29849" s="336">
        <f>SUM(C29826:C29849)*7.4805194805</f>
        <v>40.207792207687497</v>
      </c>
      <c r="F29849" s="324">
        <f>AVERAGE(D29826:D29849)</f>
        <v>0.11197916666666667</v>
      </c>
      <c r="G29849" s="324">
        <f>_xlfn.STDEV.S(D29826:D29849)</f>
        <v>3.1259056656216607E-3</v>
      </c>
      <c r="H29849" s="406"/>
      <c r="J29849" s="82">
        <v>64</v>
      </c>
      <c r="K29849" s="321">
        <v>4</v>
      </c>
    </row>
    <row r="29850" spans="1:11" x14ac:dyDescent="0.3">
      <c r="A29850" s="341">
        <v>44281.018052083331</v>
      </c>
      <c r="B29850" s="318">
        <v>43042.21</v>
      </c>
      <c r="C29850" s="318">
        <f t="shared" si="701"/>
        <v>0.22499999999854481</v>
      </c>
      <c r="D29850" s="419">
        <f t="shared" si="702"/>
        <v>0.1124999999992724</v>
      </c>
      <c r="H29850" s="406"/>
      <c r="J29850" s="82">
        <v>65</v>
      </c>
      <c r="K29850" s="391">
        <v>1</v>
      </c>
    </row>
    <row r="29851" spans="1:11" x14ac:dyDescent="0.3">
      <c r="A29851" s="341">
        <v>44281.05971869213</v>
      </c>
      <c r="B29851" s="318">
        <v>43042.432000000001</v>
      </c>
      <c r="C29851" s="318">
        <f t="shared" ref="C29851:C29867" si="703">B29851-B29850</f>
        <v>0.22200000000157161</v>
      </c>
      <c r="D29851" s="419">
        <f t="shared" si="702"/>
        <v>0.1110000000007858</v>
      </c>
      <c r="H29851" s="406"/>
      <c r="J29851" s="82">
        <v>66</v>
      </c>
      <c r="K29851" s="319">
        <v>2</v>
      </c>
    </row>
    <row r="29852" spans="1:11" x14ac:dyDescent="0.3">
      <c r="A29852" s="341">
        <v>44281.101385300928</v>
      </c>
      <c r="B29852" s="318">
        <v>43042.652999999998</v>
      </c>
      <c r="C29852" s="318">
        <f t="shared" si="703"/>
        <v>0.2209999999977299</v>
      </c>
      <c r="D29852" s="419">
        <f t="shared" si="702"/>
        <v>0.11049999999886495</v>
      </c>
      <c r="H29852" s="406"/>
      <c r="J29852" s="82">
        <v>67</v>
      </c>
      <c r="K29852" s="320">
        <v>3</v>
      </c>
    </row>
    <row r="29853" spans="1:11" x14ac:dyDescent="0.3">
      <c r="A29853" s="341">
        <v>44281.143051909719</v>
      </c>
      <c r="B29853" s="318">
        <v>43042.879999999997</v>
      </c>
      <c r="C29853" s="318">
        <f t="shared" si="703"/>
        <v>0.22699999999895226</v>
      </c>
      <c r="D29853" s="419">
        <f t="shared" si="702"/>
        <v>0.11349999999947613</v>
      </c>
      <c r="H29853" s="406"/>
      <c r="J29853" s="82">
        <v>68</v>
      </c>
      <c r="K29853" s="321">
        <v>4</v>
      </c>
    </row>
    <row r="29854" spans="1:11" x14ac:dyDescent="0.3">
      <c r="A29854" s="341">
        <v>44281.184718518518</v>
      </c>
      <c r="B29854" s="318">
        <v>43043.112000000001</v>
      </c>
      <c r="C29854" s="318">
        <f t="shared" si="703"/>
        <v>0.23200000000360887</v>
      </c>
      <c r="D29854" s="419">
        <f t="shared" si="702"/>
        <v>0.11600000000180444</v>
      </c>
      <c r="H29854" s="406"/>
      <c r="J29854" s="82">
        <v>69</v>
      </c>
      <c r="K29854" s="391">
        <v>1</v>
      </c>
    </row>
    <row r="29855" spans="1:11" x14ac:dyDescent="0.3">
      <c r="A29855" s="341">
        <v>44281.226385127316</v>
      </c>
      <c r="B29855" s="318">
        <v>43043.332000000002</v>
      </c>
      <c r="C29855" s="318">
        <f t="shared" si="703"/>
        <v>0.22000000000116415</v>
      </c>
      <c r="D29855" s="419">
        <f t="shared" si="702"/>
        <v>0.11000000000058208</v>
      </c>
      <c r="H29855" s="406"/>
      <c r="J29855" s="82">
        <v>70</v>
      </c>
      <c r="K29855" s="319">
        <v>2</v>
      </c>
    </row>
    <row r="29856" spans="1:11" x14ac:dyDescent="0.3">
      <c r="A29856" s="341">
        <v>44281.268051736108</v>
      </c>
      <c r="B29856" s="318">
        <v>43043.563000000002</v>
      </c>
      <c r="C29856" s="318">
        <f t="shared" si="703"/>
        <v>0.23099999999976717</v>
      </c>
      <c r="D29856" s="419">
        <f t="shared" si="702"/>
        <v>0.11549999999988358</v>
      </c>
      <c r="H29856" s="406"/>
      <c r="J29856" s="82">
        <v>71</v>
      </c>
      <c r="K29856" s="320">
        <v>3</v>
      </c>
    </row>
    <row r="29857" spans="1:12" x14ac:dyDescent="0.3">
      <c r="A29857" s="341">
        <v>44281.309718344906</v>
      </c>
      <c r="B29857" s="318">
        <v>43043.79</v>
      </c>
      <c r="C29857" s="318">
        <f t="shared" si="703"/>
        <v>0.22699999999895226</v>
      </c>
      <c r="D29857" s="419">
        <f t="shared" si="702"/>
        <v>0.11349999999947613</v>
      </c>
      <c r="H29857" s="406"/>
      <c r="J29857" s="82">
        <v>72</v>
      </c>
      <c r="K29857" s="321">
        <v>4</v>
      </c>
    </row>
    <row r="29858" spans="1:12" x14ac:dyDescent="0.3">
      <c r="A29858" s="341">
        <v>44281.351384953705</v>
      </c>
      <c r="B29858" s="318">
        <v>43044.019</v>
      </c>
      <c r="C29858" s="318">
        <f t="shared" si="703"/>
        <v>0.22899999999935972</v>
      </c>
      <c r="D29858" s="419">
        <f t="shared" si="702"/>
        <v>0.11449999999967986</v>
      </c>
      <c r="H29858" s="406"/>
      <c r="J29858" s="82">
        <v>73</v>
      </c>
      <c r="K29858" s="391">
        <v>1</v>
      </c>
    </row>
    <row r="29859" spans="1:12" x14ac:dyDescent="0.3">
      <c r="A29859" s="341">
        <v>44281.393051562503</v>
      </c>
      <c r="B29859" s="318">
        <v>43044.248</v>
      </c>
      <c r="C29859" s="318">
        <f t="shared" si="703"/>
        <v>0.22899999999935972</v>
      </c>
      <c r="D29859" s="419">
        <f t="shared" si="702"/>
        <v>0.11449999999967986</v>
      </c>
      <c r="H29859" s="406"/>
      <c r="J29859" s="82">
        <v>74</v>
      </c>
      <c r="K29859" s="319">
        <v>2</v>
      </c>
    </row>
    <row r="29860" spans="1:12" x14ac:dyDescent="0.3">
      <c r="A29860" s="341">
        <v>44281.434718171295</v>
      </c>
      <c r="B29860" s="318">
        <v>43044.474999999999</v>
      </c>
      <c r="C29860" s="318">
        <f t="shared" si="703"/>
        <v>0.22699999999895226</v>
      </c>
      <c r="D29860" s="419">
        <f t="shared" si="702"/>
        <v>0.11349999999947613</v>
      </c>
      <c r="H29860" s="406"/>
      <c r="J29860" s="82">
        <v>75</v>
      </c>
      <c r="K29860" s="320">
        <v>3</v>
      </c>
    </row>
    <row r="29861" spans="1:12" x14ac:dyDescent="0.3">
      <c r="A29861" s="341">
        <v>44281.476384780093</v>
      </c>
      <c r="B29861" s="318">
        <v>43044.692000000003</v>
      </c>
      <c r="C29861" s="318">
        <f t="shared" si="703"/>
        <v>0.21700000000419095</v>
      </c>
      <c r="D29861" s="419">
        <f t="shared" si="702"/>
        <v>0.10850000000209548</v>
      </c>
      <c r="H29861" s="406"/>
      <c r="J29861" s="82">
        <v>76</v>
      </c>
      <c r="K29861" s="321">
        <v>4</v>
      </c>
    </row>
    <row r="29862" spans="1:12" x14ac:dyDescent="0.3">
      <c r="A29862" s="341">
        <v>44281.518051388892</v>
      </c>
      <c r="B29862" s="318">
        <v>43044.917999999998</v>
      </c>
      <c r="C29862" s="318">
        <f t="shared" si="703"/>
        <v>0.22599999999511056</v>
      </c>
      <c r="D29862" s="419">
        <f t="shared" si="702"/>
        <v>0.11299999999755528</v>
      </c>
      <c r="H29862" s="406"/>
      <c r="J29862" s="82">
        <v>77</v>
      </c>
      <c r="K29862" s="391">
        <v>1</v>
      </c>
    </row>
    <row r="29863" spans="1:12" x14ac:dyDescent="0.3">
      <c r="A29863" s="341">
        <v>44281.559717997683</v>
      </c>
      <c r="B29863" s="318">
        <v>43045.14</v>
      </c>
      <c r="C29863" s="318">
        <f t="shared" si="703"/>
        <v>0.22200000000157161</v>
      </c>
      <c r="D29863" s="419">
        <f t="shared" si="702"/>
        <v>0.1110000000007858</v>
      </c>
      <c r="H29863" s="406"/>
      <c r="J29863" s="82">
        <v>78</v>
      </c>
      <c r="K29863" s="319">
        <v>2</v>
      </c>
    </row>
    <row r="29864" spans="1:12" x14ac:dyDescent="0.3">
      <c r="A29864" s="341">
        <v>44281.601384606482</v>
      </c>
      <c r="B29864" s="318">
        <v>43045.37</v>
      </c>
      <c r="C29864" s="318">
        <f t="shared" si="703"/>
        <v>0.23000000000320142</v>
      </c>
      <c r="D29864" s="419">
        <f t="shared" si="702"/>
        <v>0.11500000000160071</v>
      </c>
      <c r="H29864" s="406"/>
      <c r="J29864" s="82">
        <v>79</v>
      </c>
      <c r="K29864" s="320">
        <v>3</v>
      </c>
    </row>
    <row r="29865" spans="1:12" x14ac:dyDescent="0.3">
      <c r="A29865" s="341">
        <v>44281.64305121528</v>
      </c>
      <c r="B29865" s="318">
        <v>43045.59</v>
      </c>
      <c r="C29865" s="318">
        <f t="shared" si="703"/>
        <v>0.2199999999938882</v>
      </c>
      <c r="D29865" s="419">
        <f t="shared" ref="D29865:D29915" si="704">C29865/2</f>
        <v>0.1099999999969441</v>
      </c>
      <c r="H29865" s="406"/>
      <c r="J29865" s="82">
        <v>80</v>
      </c>
      <c r="K29865" s="321">
        <v>4</v>
      </c>
    </row>
    <row r="29866" spans="1:12" x14ac:dyDescent="0.3">
      <c r="A29866" s="341">
        <v>44281.684717824071</v>
      </c>
      <c r="B29866" s="318">
        <v>43045.807000000001</v>
      </c>
      <c r="C29866" s="318">
        <f t="shared" si="703"/>
        <v>0.21700000000419095</v>
      </c>
      <c r="D29866" s="419">
        <f t="shared" si="704"/>
        <v>0.10850000000209548</v>
      </c>
      <c r="H29866" s="406"/>
      <c r="J29866" s="82">
        <v>81</v>
      </c>
      <c r="K29866" s="391">
        <v>1</v>
      </c>
    </row>
    <row r="29867" spans="1:12" x14ac:dyDescent="0.3">
      <c r="A29867" s="341">
        <v>44281.72638443287</v>
      </c>
      <c r="B29867" s="318">
        <v>43046.038</v>
      </c>
      <c r="C29867" s="318">
        <f t="shared" si="703"/>
        <v>0.23099999999976717</v>
      </c>
      <c r="D29867" s="419">
        <f t="shared" si="704"/>
        <v>0.11549999999988358</v>
      </c>
      <c r="H29867" s="406"/>
      <c r="J29867" s="82">
        <v>82</v>
      </c>
      <c r="K29867" s="319">
        <v>2</v>
      </c>
    </row>
    <row r="29868" spans="1:12" x14ac:dyDescent="0.3">
      <c r="A29868" s="341">
        <v>44281.736111111109</v>
      </c>
      <c r="B29868" s="318">
        <v>43046.038</v>
      </c>
      <c r="C29868" s="318"/>
      <c r="H29868" s="332"/>
      <c r="J29868" s="82">
        <v>1</v>
      </c>
      <c r="K29868" s="319">
        <v>2</v>
      </c>
      <c r="L29868" s="54" t="s">
        <v>313</v>
      </c>
    </row>
    <row r="29869" spans="1:12" x14ac:dyDescent="0.3">
      <c r="A29869" s="341">
        <v>44281.777777777781</v>
      </c>
      <c r="B29869" s="318">
        <v>43046.262000000002</v>
      </c>
      <c r="C29869" s="318">
        <f t="shared" ref="C29869:C29916" si="705">B29869-B29868</f>
        <v>0.22400000000197906</v>
      </c>
      <c r="D29869" s="419">
        <f t="shared" si="704"/>
        <v>0.11200000000098953</v>
      </c>
      <c r="H29869" s="406"/>
      <c r="J29869" s="82">
        <v>2</v>
      </c>
      <c r="K29869" s="320">
        <v>3</v>
      </c>
    </row>
    <row r="29870" spans="1:12" x14ac:dyDescent="0.3">
      <c r="A29870" s="341">
        <v>44281.819444444445</v>
      </c>
      <c r="B29870" s="318">
        <v>43046.478999999999</v>
      </c>
      <c r="C29870" s="318">
        <f t="shared" si="705"/>
        <v>0.21699999999691499</v>
      </c>
      <c r="D29870" s="419">
        <f t="shared" si="704"/>
        <v>0.1084999999984575</v>
      </c>
      <c r="H29870" s="406"/>
      <c r="J29870" s="82">
        <v>3</v>
      </c>
      <c r="K29870" s="321">
        <v>4</v>
      </c>
    </row>
    <row r="29871" spans="1:12" x14ac:dyDescent="0.3">
      <c r="A29871" s="341">
        <v>44281.861111111109</v>
      </c>
      <c r="B29871" s="318">
        <v>43046.690999999999</v>
      </c>
      <c r="C29871" s="318">
        <f t="shared" si="705"/>
        <v>0.21199999999953434</v>
      </c>
      <c r="D29871" s="419">
        <f t="shared" si="704"/>
        <v>0.10599999999976717</v>
      </c>
      <c r="H29871" s="406"/>
      <c r="J29871" s="82">
        <v>4</v>
      </c>
      <c r="K29871" s="391">
        <v>1</v>
      </c>
    </row>
    <row r="29872" spans="1:12" x14ac:dyDescent="0.3">
      <c r="A29872" s="341">
        <v>44281.902777951385</v>
      </c>
      <c r="B29872" s="318">
        <v>43046.915000000001</v>
      </c>
      <c r="C29872" s="318">
        <f t="shared" si="705"/>
        <v>0.22400000000197906</v>
      </c>
      <c r="D29872" s="419">
        <f t="shared" si="704"/>
        <v>0.11200000000098953</v>
      </c>
      <c r="H29872" s="406"/>
      <c r="J29872" s="82">
        <v>5</v>
      </c>
      <c r="K29872" s="319">
        <v>2</v>
      </c>
    </row>
    <row r="29873" spans="1:11" x14ac:dyDescent="0.3">
      <c r="A29873" s="341">
        <v>44281.944444675923</v>
      </c>
      <c r="B29873" s="318">
        <v>43047.142</v>
      </c>
      <c r="C29873" s="318">
        <f t="shared" si="705"/>
        <v>0.22699999999895226</v>
      </c>
      <c r="D29873" s="419">
        <f t="shared" si="704"/>
        <v>0.11349999999947613</v>
      </c>
      <c r="H29873" s="406"/>
      <c r="J29873" s="82">
        <v>6</v>
      </c>
      <c r="K29873" s="320">
        <v>3</v>
      </c>
    </row>
    <row r="29874" spans="1:11" x14ac:dyDescent="0.3">
      <c r="A29874" s="341">
        <v>44281.98611140046</v>
      </c>
      <c r="B29874" s="318">
        <v>43047.364999999998</v>
      </c>
      <c r="C29874" s="318">
        <f t="shared" si="705"/>
        <v>0.22299999999813735</v>
      </c>
      <c r="D29874" s="419">
        <f t="shared" si="704"/>
        <v>0.11149999999906868</v>
      </c>
      <c r="E29874" s="336">
        <f>SUM(C29850:C29874)*7.4805194805</f>
        <v>40.245194805070405</v>
      </c>
      <c r="F29874" s="324">
        <f>AVERAGE(D29801:D29874)</f>
        <v>0.11204794520545712</v>
      </c>
      <c r="G29874" s="324">
        <f>_xlfn.STDEV.S(D29850:D29874)</f>
        <v>2.6154501926570054E-3</v>
      </c>
      <c r="H29874" s="406"/>
      <c r="J29874" s="82">
        <v>7</v>
      </c>
      <c r="K29874" s="321">
        <v>4</v>
      </c>
    </row>
    <row r="29875" spans="1:11" x14ac:dyDescent="0.3">
      <c r="A29875" s="341">
        <v>44282.027778124997</v>
      </c>
      <c r="B29875" s="318">
        <v>43047.588000000003</v>
      </c>
      <c r="C29875" s="318">
        <f t="shared" si="705"/>
        <v>0.22300000000541331</v>
      </c>
      <c r="D29875" s="419">
        <f t="shared" si="704"/>
        <v>0.11150000000270666</v>
      </c>
      <c r="H29875" s="406"/>
      <c r="J29875" s="82">
        <v>8</v>
      </c>
      <c r="K29875" s="391">
        <v>1</v>
      </c>
    </row>
    <row r="29876" spans="1:11" x14ac:dyDescent="0.3">
      <c r="A29876" s="341">
        <v>44282.069444849534</v>
      </c>
      <c r="B29876" s="318">
        <v>43047.809000000001</v>
      </c>
      <c r="C29876" s="318">
        <f t="shared" si="705"/>
        <v>0.2209999999977299</v>
      </c>
      <c r="D29876" s="419">
        <f t="shared" si="704"/>
        <v>0.11049999999886495</v>
      </c>
      <c r="H29876" s="406"/>
      <c r="J29876" s="82">
        <v>9</v>
      </c>
      <c r="K29876" s="319">
        <v>2</v>
      </c>
    </row>
    <row r="29877" spans="1:11" x14ac:dyDescent="0.3">
      <c r="A29877" s="341">
        <v>44282.111111574071</v>
      </c>
      <c r="B29877" s="318">
        <v>43048.031000000003</v>
      </c>
      <c r="C29877" s="318">
        <f t="shared" si="705"/>
        <v>0.22200000000157161</v>
      </c>
      <c r="D29877" s="419">
        <f t="shared" si="704"/>
        <v>0.1110000000007858</v>
      </c>
      <c r="H29877" s="406"/>
      <c r="J29877" s="82">
        <v>10</v>
      </c>
      <c r="K29877" s="320">
        <v>3</v>
      </c>
    </row>
    <row r="29878" spans="1:11" x14ac:dyDescent="0.3">
      <c r="A29878" s="341">
        <v>44282.152778298609</v>
      </c>
      <c r="B29878" s="318">
        <v>43048.26</v>
      </c>
      <c r="C29878" s="318">
        <f t="shared" si="705"/>
        <v>0.22899999999935972</v>
      </c>
      <c r="D29878" s="419">
        <f t="shared" si="704"/>
        <v>0.11449999999967986</v>
      </c>
      <c r="H29878" s="406"/>
      <c r="J29878" s="82">
        <v>11</v>
      </c>
      <c r="K29878" s="321">
        <v>4</v>
      </c>
    </row>
    <row r="29879" spans="1:11" x14ac:dyDescent="0.3">
      <c r="A29879" s="341">
        <v>44282.194445023146</v>
      </c>
      <c r="B29879" s="318">
        <v>43048.493000000002</v>
      </c>
      <c r="C29879" s="318">
        <f t="shared" si="705"/>
        <v>0.23300000000017462</v>
      </c>
      <c r="D29879" s="419">
        <f t="shared" si="704"/>
        <v>0.11650000000008731</v>
      </c>
      <c r="H29879" s="406"/>
      <c r="J29879" s="82">
        <v>12</v>
      </c>
      <c r="K29879" s="391">
        <v>1</v>
      </c>
    </row>
    <row r="29880" spans="1:11" x14ac:dyDescent="0.3">
      <c r="A29880" s="341">
        <v>44282.236111747683</v>
      </c>
      <c r="B29880" s="318">
        <v>43048.71</v>
      </c>
      <c r="C29880" s="318">
        <f t="shared" si="705"/>
        <v>0.21699999999691499</v>
      </c>
      <c r="D29880" s="419">
        <f t="shared" si="704"/>
        <v>0.1084999999984575</v>
      </c>
      <c r="H29880" s="406"/>
      <c r="J29880" s="82">
        <v>13</v>
      </c>
      <c r="K29880" s="319">
        <v>2</v>
      </c>
    </row>
    <row r="29881" spans="1:11" x14ac:dyDescent="0.3">
      <c r="A29881" s="341">
        <v>44282.27777847222</v>
      </c>
      <c r="B29881" s="318">
        <v>43048.942000000003</v>
      </c>
      <c r="C29881" s="318">
        <f t="shared" si="705"/>
        <v>0.23200000000360887</v>
      </c>
      <c r="D29881" s="419">
        <f t="shared" si="704"/>
        <v>0.11600000000180444</v>
      </c>
      <c r="H29881" s="406"/>
      <c r="J29881" s="82">
        <v>14</v>
      </c>
      <c r="K29881" s="320">
        <v>3</v>
      </c>
    </row>
    <row r="29882" spans="1:11" x14ac:dyDescent="0.3">
      <c r="A29882" s="341">
        <v>44282.319445196757</v>
      </c>
      <c r="B29882" s="318">
        <v>43049.18</v>
      </c>
      <c r="C29882" s="318">
        <f t="shared" si="705"/>
        <v>0.23799999999755528</v>
      </c>
      <c r="D29882" s="419">
        <f t="shared" si="704"/>
        <v>0.11899999999877764</v>
      </c>
      <c r="H29882" s="406"/>
      <c r="J29882" s="82">
        <v>15</v>
      </c>
      <c r="K29882" s="321">
        <v>4</v>
      </c>
    </row>
    <row r="29883" spans="1:11" x14ac:dyDescent="0.3">
      <c r="A29883" s="341">
        <v>44282.361111921295</v>
      </c>
      <c r="B29883" s="318">
        <v>43049.41</v>
      </c>
      <c r="C29883" s="318">
        <f t="shared" si="705"/>
        <v>0.23000000000320142</v>
      </c>
      <c r="D29883" s="419">
        <f t="shared" si="704"/>
        <v>0.11500000000160071</v>
      </c>
      <c r="H29883" s="406"/>
      <c r="J29883" s="82">
        <v>16</v>
      </c>
      <c r="K29883" s="391">
        <v>1</v>
      </c>
    </row>
    <row r="29884" spans="1:11" x14ac:dyDescent="0.3">
      <c r="A29884" s="341">
        <v>44282.402778645832</v>
      </c>
      <c r="B29884" s="318">
        <v>43049.63</v>
      </c>
      <c r="C29884" s="318">
        <f t="shared" si="705"/>
        <v>0.2199999999938882</v>
      </c>
      <c r="D29884" s="419">
        <f t="shared" si="704"/>
        <v>0.1099999999969441</v>
      </c>
      <c r="H29884" s="406"/>
      <c r="J29884" s="82">
        <v>17</v>
      </c>
      <c r="K29884" s="319">
        <v>2</v>
      </c>
    </row>
    <row r="29885" spans="1:11" x14ac:dyDescent="0.3">
      <c r="A29885" s="341">
        <v>44282.444445370369</v>
      </c>
      <c r="B29885" s="318">
        <v>43049.85</v>
      </c>
      <c r="C29885" s="318">
        <f t="shared" si="705"/>
        <v>0.22000000000116415</v>
      </c>
      <c r="D29885" s="419">
        <f t="shared" si="704"/>
        <v>0.11000000000058208</v>
      </c>
      <c r="H29885" s="406"/>
      <c r="J29885" s="82">
        <v>18</v>
      </c>
      <c r="K29885" s="320">
        <v>3</v>
      </c>
    </row>
    <row r="29886" spans="1:11" x14ac:dyDescent="0.3">
      <c r="A29886" s="341">
        <v>44282.486112094906</v>
      </c>
      <c r="B29886" s="318">
        <v>43050.080000000002</v>
      </c>
      <c r="C29886" s="318">
        <f t="shared" si="705"/>
        <v>0.23000000000320142</v>
      </c>
      <c r="D29886" s="419">
        <f t="shared" si="704"/>
        <v>0.11500000000160071</v>
      </c>
      <c r="H29886" s="406"/>
      <c r="J29886" s="82">
        <v>19</v>
      </c>
      <c r="K29886" s="321">
        <v>4</v>
      </c>
    </row>
    <row r="29887" spans="1:11" x14ac:dyDescent="0.3">
      <c r="A29887" s="341">
        <v>44282.527778819443</v>
      </c>
      <c r="B29887" s="318">
        <v>43050.31</v>
      </c>
      <c r="C29887" s="318">
        <f t="shared" si="705"/>
        <v>0.22999999999592546</v>
      </c>
      <c r="D29887" s="419">
        <f t="shared" si="704"/>
        <v>0.11499999999796273</v>
      </c>
      <c r="H29887" s="406"/>
      <c r="J29887" s="82">
        <v>20</v>
      </c>
      <c r="K29887" s="391">
        <v>1</v>
      </c>
    </row>
    <row r="29888" spans="1:11" x14ac:dyDescent="0.3">
      <c r="A29888" s="341">
        <v>44282.569445543981</v>
      </c>
      <c r="B29888" s="318">
        <v>43050.527000000002</v>
      </c>
      <c r="C29888" s="318">
        <f t="shared" si="705"/>
        <v>0.21700000000419095</v>
      </c>
      <c r="D29888" s="419">
        <f t="shared" si="704"/>
        <v>0.10850000000209548</v>
      </c>
      <c r="H29888" s="406"/>
      <c r="J29888" s="82">
        <v>21</v>
      </c>
      <c r="K29888" s="319">
        <v>2</v>
      </c>
    </row>
    <row r="29889" spans="1:11" x14ac:dyDescent="0.3">
      <c r="A29889" s="341">
        <v>44282.611112268518</v>
      </c>
      <c r="B29889" s="318">
        <v>43050.741999999998</v>
      </c>
      <c r="C29889" s="318">
        <f t="shared" si="705"/>
        <v>0.21499999999650754</v>
      </c>
      <c r="D29889" s="419">
        <f t="shared" si="704"/>
        <v>0.10749999999825377</v>
      </c>
      <c r="H29889" s="406"/>
      <c r="J29889" s="82">
        <v>22</v>
      </c>
      <c r="K29889" s="320">
        <v>3</v>
      </c>
    </row>
    <row r="29890" spans="1:11" x14ac:dyDescent="0.3">
      <c r="A29890" s="341">
        <v>44282.652778993055</v>
      </c>
      <c r="B29890" s="318">
        <v>43050.97</v>
      </c>
      <c r="C29890" s="318">
        <f t="shared" si="705"/>
        <v>0.22800000000279397</v>
      </c>
      <c r="D29890" s="419">
        <f t="shared" si="704"/>
        <v>0.11400000000139698</v>
      </c>
      <c r="H29890" s="406"/>
      <c r="J29890" s="82">
        <v>23</v>
      </c>
      <c r="K29890" s="321">
        <v>4</v>
      </c>
    </row>
    <row r="29891" spans="1:11" x14ac:dyDescent="0.3">
      <c r="A29891" s="341">
        <v>44282.694445717592</v>
      </c>
      <c r="B29891" s="318">
        <v>43051.197999999997</v>
      </c>
      <c r="C29891" s="318">
        <f t="shared" si="705"/>
        <v>0.22799999999551801</v>
      </c>
      <c r="D29891" s="419">
        <f t="shared" si="704"/>
        <v>0.11399999999775901</v>
      </c>
      <c r="H29891" s="406"/>
      <c r="J29891" s="82">
        <v>24</v>
      </c>
      <c r="K29891" s="391">
        <v>1</v>
      </c>
    </row>
    <row r="29892" spans="1:11" x14ac:dyDescent="0.3">
      <c r="A29892" s="341">
        <v>44282.73611244213</v>
      </c>
      <c r="B29892" s="318">
        <v>43051.417999999998</v>
      </c>
      <c r="C29892" s="318">
        <f t="shared" si="705"/>
        <v>0.22000000000116415</v>
      </c>
      <c r="D29892" s="419">
        <f t="shared" si="704"/>
        <v>0.11000000000058208</v>
      </c>
      <c r="H29892" s="406"/>
      <c r="J29892" s="82">
        <v>25</v>
      </c>
      <c r="K29892" s="319">
        <v>2</v>
      </c>
    </row>
    <row r="29893" spans="1:11" x14ac:dyDescent="0.3">
      <c r="A29893" s="341">
        <v>44282.777779166667</v>
      </c>
      <c r="B29893" s="318">
        <v>43051.635000000002</v>
      </c>
      <c r="C29893" s="318">
        <f t="shared" si="705"/>
        <v>0.21700000000419095</v>
      </c>
      <c r="D29893" s="419">
        <f t="shared" si="704"/>
        <v>0.10850000000209548</v>
      </c>
      <c r="H29893" s="406"/>
      <c r="J29893" s="82">
        <v>26</v>
      </c>
      <c r="K29893" s="320">
        <v>3</v>
      </c>
    </row>
    <row r="29894" spans="1:11" x14ac:dyDescent="0.3">
      <c r="A29894" s="341">
        <v>44282.819445891204</v>
      </c>
      <c r="B29894" s="318">
        <v>43051.858999999997</v>
      </c>
      <c r="C29894" s="318">
        <f t="shared" si="705"/>
        <v>0.2239999999947031</v>
      </c>
      <c r="D29894" s="419">
        <f t="shared" si="704"/>
        <v>0.11199999999735155</v>
      </c>
      <c r="H29894" s="406"/>
      <c r="J29894" s="82">
        <v>27</v>
      </c>
      <c r="K29894" s="321">
        <v>4</v>
      </c>
    </row>
    <row r="29895" spans="1:11" x14ac:dyDescent="0.3">
      <c r="A29895" s="341">
        <v>44282.861112615741</v>
      </c>
      <c r="B29895" s="318">
        <v>43052.087</v>
      </c>
      <c r="C29895" s="318">
        <f t="shared" si="705"/>
        <v>0.22800000000279397</v>
      </c>
      <c r="D29895" s="419">
        <f t="shared" si="704"/>
        <v>0.11400000000139698</v>
      </c>
      <c r="H29895" s="406"/>
      <c r="J29895" s="82">
        <v>28</v>
      </c>
      <c r="K29895" s="391">
        <v>1</v>
      </c>
    </row>
    <row r="29896" spans="1:11" x14ac:dyDescent="0.3">
      <c r="A29896" s="341">
        <v>44282.902779340278</v>
      </c>
      <c r="B29896" s="318">
        <v>43052.307999999997</v>
      </c>
      <c r="C29896" s="318">
        <f t="shared" si="705"/>
        <v>0.2209999999977299</v>
      </c>
      <c r="D29896" s="419">
        <f t="shared" si="704"/>
        <v>0.11049999999886495</v>
      </c>
      <c r="H29896" s="406"/>
      <c r="J29896" s="82">
        <v>29</v>
      </c>
      <c r="K29896" s="319">
        <v>2</v>
      </c>
    </row>
    <row r="29897" spans="1:11" x14ac:dyDescent="0.3">
      <c r="A29897" s="341">
        <v>44282.944446064816</v>
      </c>
      <c r="B29897" s="318">
        <v>43052.527999999998</v>
      </c>
      <c r="C29897" s="318">
        <f t="shared" si="705"/>
        <v>0.22000000000116415</v>
      </c>
      <c r="D29897" s="419">
        <f t="shared" si="704"/>
        <v>0.11000000000058208</v>
      </c>
      <c r="H29897" s="406"/>
      <c r="J29897" s="82">
        <v>30</v>
      </c>
      <c r="K29897" s="320">
        <v>3</v>
      </c>
    </row>
    <row r="29898" spans="1:11" x14ac:dyDescent="0.3">
      <c r="A29898" s="341">
        <v>44282.986112789353</v>
      </c>
      <c r="B29898" s="318">
        <v>43052.741999999998</v>
      </c>
      <c r="C29898" s="318">
        <f t="shared" si="705"/>
        <v>0.21399999999994179</v>
      </c>
      <c r="D29898" s="419">
        <f t="shared" si="704"/>
        <v>0.1069999999999709</v>
      </c>
      <c r="E29898" s="336">
        <f>SUM(C29875:C29898)*7.4805194805</f>
        <v>40.22275324665155</v>
      </c>
      <c r="F29898" s="324">
        <f>AVERAGE(D29875:D29898)</f>
        <v>0.11202083333334183</v>
      </c>
      <c r="G29898" s="324">
        <f>_xlfn.STDEV.S(D29875:D29898)</f>
        <v>3.1912896626004263E-3</v>
      </c>
      <c r="H29898" s="406"/>
      <c r="J29898" s="82">
        <v>31</v>
      </c>
      <c r="K29898" s="321">
        <v>4</v>
      </c>
    </row>
    <row r="29899" spans="1:11" x14ac:dyDescent="0.3">
      <c r="A29899" s="341">
        <v>44283.02777951389</v>
      </c>
      <c r="B29899" s="318">
        <v>43052.966</v>
      </c>
      <c r="C29899" s="318">
        <f t="shared" si="705"/>
        <v>0.22400000000197906</v>
      </c>
      <c r="D29899" s="419">
        <f t="shared" si="704"/>
        <v>0.11200000000098953</v>
      </c>
      <c r="H29899" s="406"/>
      <c r="J29899" s="82">
        <v>32</v>
      </c>
      <c r="K29899" s="391">
        <v>1</v>
      </c>
    </row>
    <row r="29900" spans="1:11" x14ac:dyDescent="0.3">
      <c r="A29900" s="341">
        <v>44283.069446238427</v>
      </c>
      <c r="B29900" s="318">
        <v>43053.19</v>
      </c>
      <c r="C29900" s="318">
        <f t="shared" si="705"/>
        <v>0.22400000000197906</v>
      </c>
      <c r="D29900" s="419">
        <f t="shared" si="704"/>
        <v>0.11200000000098953</v>
      </c>
      <c r="H29900" s="406"/>
      <c r="J29900" s="82">
        <v>33</v>
      </c>
      <c r="K29900" s="319">
        <v>2</v>
      </c>
    </row>
    <row r="29901" spans="1:11" x14ac:dyDescent="0.3">
      <c r="A29901" s="341">
        <v>44283.111112962964</v>
      </c>
      <c r="B29901" s="318">
        <v>43053.417999999998</v>
      </c>
      <c r="C29901" s="318">
        <f t="shared" si="705"/>
        <v>0.22799999999551801</v>
      </c>
      <c r="D29901" s="419">
        <f t="shared" si="704"/>
        <v>0.11399999999775901</v>
      </c>
      <c r="H29901" s="406"/>
      <c r="J29901" s="82">
        <v>34</v>
      </c>
      <c r="K29901" s="320">
        <v>3</v>
      </c>
    </row>
    <row r="29902" spans="1:11" x14ac:dyDescent="0.3">
      <c r="A29902" s="341">
        <v>44283.152779687502</v>
      </c>
      <c r="B29902" s="318">
        <v>43053.641000000003</v>
      </c>
      <c r="C29902" s="318">
        <f t="shared" si="705"/>
        <v>0.22300000000541331</v>
      </c>
      <c r="D29902" s="419">
        <f t="shared" si="704"/>
        <v>0.11150000000270666</v>
      </c>
      <c r="H29902" s="406"/>
      <c r="J29902" s="82">
        <v>35</v>
      </c>
      <c r="K29902" s="321">
        <v>4</v>
      </c>
    </row>
    <row r="29903" spans="1:11" x14ac:dyDescent="0.3">
      <c r="A29903" s="341">
        <v>44283.194446412039</v>
      </c>
      <c r="B29903" s="318">
        <v>43053.862000000001</v>
      </c>
      <c r="C29903" s="318">
        <f t="shared" si="705"/>
        <v>0.2209999999977299</v>
      </c>
      <c r="D29903" s="419">
        <f t="shared" si="704"/>
        <v>0.11049999999886495</v>
      </c>
      <c r="H29903" s="406"/>
      <c r="J29903" s="82">
        <v>36</v>
      </c>
      <c r="K29903" s="391">
        <v>1</v>
      </c>
    </row>
    <row r="29904" spans="1:11" x14ac:dyDescent="0.3">
      <c r="A29904" s="341">
        <v>44283.236113136576</v>
      </c>
      <c r="B29904" s="318">
        <v>43054.091</v>
      </c>
      <c r="C29904" s="318">
        <f t="shared" si="705"/>
        <v>0.22899999999935972</v>
      </c>
      <c r="D29904" s="419">
        <f t="shared" si="704"/>
        <v>0.11449999999967986</v>
      </c>
      <c r="H29904" s="406"/>
      <c r="J29904" s="82">
        <v>37</v>
      </c>
      <c r="K29904" s="319">
        <v>2</v>
      </c>
    </row>
    <row r="29905" spans="1:12" x14ac:dyDescent="0.3">
      <c r="A29905" s="341">
        <v>44283.277779861113</v>
      </c>
      <c r="B29905" s="318">
        <v>43054.328000000001</v>
      </c>
      <c r="C29905" s="318">
        <f t="shared" si="705"/>
        <v>0.23700000000098953</v>
      </c>
      <c r="D29905" s="419">
        <f t="shared" si="704"/>
        <v>0.11850000000049477</v>
      </c>
      <c r="H29905" s="406"/>
      <c r="J29905" s="82">
        <v>38</v>
      </c>
      <c r="K29905" s="320">
        <v>3</v>
      </c>
    </row>
    <row r="29906" spans="1:12" x14ac:dyDescent="0.3">
      <c r="A29906" s="341">
        <v>44283.31944658565</v>
      </c>
      <c r="B29906" s="318">
        <v>43054.557999999997</v>
      </c>
      <c r="C29906" s="318">
        <f t="shared" si="705"/>
        <v>0.22999999999592546</v>
      </c>
      <c r="D29906" s="419">
        <f t="shared" si="704"/>
        <v>0.11499999999796273</v>
      </c>
      <c r="H29906" s="406"/>
      <c r="J29906" s="82">
        <v>39</v>
      </c>
      <c r="K29906" s="321">
        <v>4</v>
      </c>
    </row>
    <row r="29907" spans="1:12" x14ac:dyDescent="0.3">
      <c r="A29907" s="341">
        <v>44283.361113310188</v>
      </c>
      <c r="B29907" s="318">
        <v>43054.779000000002</v>
      </c>
      <c r="C29907" s="318">
        <f t="shared" si="705"/>
        <v>0.22100000000500586</v>
      </c>
      <c r="D29907" s="419">
        <f t="shared" si="704"/>
        <v>0.11050000000250293</v>
      </c>
      <c r="H29907" s="406"/>
      <c r="J29907" s="82">
        <v>40</v>
      </c>
      <c r="K29907" s="391">
        <v>1</v>
      </c>
    </row>
    <row r="29908" spans="1:12" x14ac:dyDescent="0.3">
      <c r="A29908" s="341">
        <v>44283.402780034725</v>
      </c>
      <c r="B29908" s="318">
        <v>43055.006000000001</v>
      </c>
      <c r="C29908" s="318">
        <f t="shared" si="705"/>
        <v>0.22699999999895226</v>
      </c>
      <c r="D29908" s="419">
        <f t="shared" si="704"/>
        <v>0.11349999999947613</v>
      </c>
      <c r="H29908" s="406"/>
      <c r="J29908" s="82">
        <v>41</v>
      </c>
      <c r="K29908" s="319">
        <v>2</v>
      </c>
    </row>
    <row r="29909" spans="1:12" x14ac:dyDescent="0.3">
      <c r="A29909" s="341">
        <v>44283.444446759262</v>
      </c>
      <c r="B29909" s="318">
        <v>43055.24</v>
      </c>
      <c r="C29909" s="318">
        <f t="shared" si="705"/>
        <v>0.23399999999674037</v>
      </c>
      <c r="D29909" s="419">
        <f t="shared" si="704"/>
        <v>0.11699999999837019</v>
      </c>
      <c r="H29909" s="406"/>
      <c r="J29909" s="82">
        <v>42</v>
      </c>
      <c r="K29909" s="320">
        <v>3</v>
      </c>
    </row>
    <row r="29910" spans="1:12" x14ac:dyDescent="0.3">
      <c r="A29910" s="341">
        <v>44283.486113483799</v>
      </c>
      <c r="B29910" s="318">
        <v>43055.462</v>
      </c>
      <c r="C29910" s="318">
        <f t="shared" si="705"/>
        <v>0.22200000000157161</v>
      </c>
      <c r="D29910" s="419">
        <f t="shared" si="704"/>
        <v>0.1110000000007858</v>
      </c>
      <c r="H29910" s="406"/>
      <c r="J29910" s="82">
        <v>43</v>
      </c>
      <c r="K29910" s="321">
        <v>4</v>
      </c>
    </row>
    <row r="29911" spans="1:12" x14ac:dyDescent="0.3">
      <c r="A29911" s="341">
        <v>44283.527780208336</v>
      </c>
      <c r="B29911" s="318">
        <v>43055.678999999996</v>
      </c>
      <c r="C29911" s="318">
        <f t="shared" si="705"/>
        <v>0.21699999999691499</v>
      </c>
      <c r="D29911" s="419">
        <f t="shared" si="704"/>
        <v>0.1084999999984575</v>
      </c>
      <c r="H29911" s="406"/>
      <c r="J29911" s="82">
        <v>44</v>
      </c>
      <c r="K29911" s="391">
        <v>1</v>
      </c>
    </row>
    <row r="29912" spans="1:12" x14ac:dyDescent="0.3">
      <c r="A29912" s="341">
        <v>44283.569446932874</v>
      </c>
      <c r="B29912" s="318">
        <v>43055.900999999998</v>
      </c>
      <c r="C29912" s="318">
        <f t="shared" si="705"/>
        <v>0.22200000000157161</v>
      </c>
      <c r="D29912" s="419">
        <f t="shared" si="704"/>
        <v>0.1110000000007858</v>
      </c>
      <c r="H29912" s="406"/>
      <c r="J29912" s="82">
        <v>45</v>
      </c>
      <c r="K29912" s="319">
        <v>2</v>
      </c>
    </row>
    <row r="29913" spans="1:12" x14ac:dyDescent="0.3">
      <c r="A29913" s="341">
        <v>44283.611113657411</v>
      </c>
      <c r="B29913" s="318">
        <v>43056.133999999998</v>
      </c>
      <c r="C29913" s="318">
        <f t="shared" si="705"/>
        <v>0.23300000000017462</v>
      </c>
      <c r="D29913" s="419">
        <f t="shared" si="704"/>
        <v>0.11650000000008731</v>
      </c>
      <c r="H29913" s="406"/>
      <c r="J29913" s="82">
        <v>46</v>
      </c>
      <c r="K29913" s="320">
        <v>3</v>
      </c>
    </row>
    <row r="29914" spans="1:12" x14ac:dyDescent="0.3">
      <c r="A29914" s="341">
        <v>44283.652780381941</v>
      </c>
      <c r="B29914" s="318">
        <v>43056.358</v>
      </c>
      <c r="C29914" s="318">
        <f t="shared" si="705"/>
        <v>0.22400000000197906</v>
      </c>
      <c r="D29914" s="419">
        <f t="shared" si="704"/>
        <v>0.11200000000098953</v>
      </c>
      <c r="H29914" s="406"/>
      <c r="J29914" s="82">
        <v>47</v>
      </c>
      <c r="K29914" s="321">
        <v>4</v>
      </c>
    </row>
    <row r="29915" spans="1:12" x14ac:dyDescent="0.3">
      <c r="A29915" s="407">
        <v>44283.694444444445</v>
      </c>
      <c r="B29915" s="318">
        <v>43056.578000000001</v>
      </c>
      <c r="C29915" s="318">
        <f t="shared" si="705"/>
        <v>0.22000000000116415</v>
      </c>
      <c r="D29915" s="419">
        <f t="shared" si="704"/>
        <v>0.11000000000058208</v>
      </c>
      <c r="E29915" s="336">
        <f>SUM(C29899:C29915)*7.4805194805</f>
        <v>28.695272727220207</v>
      </c>
      <c r="F29915" s="324">
        <f>AVERAGE(D29899:D29915)</f>
        <v>0.11282352941185202</v>
      </c>
      <c r="G29915" s="324">
        <f>_xlfn.STDEV.S(D29899:D29915)</f>
        <v>2.7439773618545579E-3</v>
      </c>
      <c r="H29915" s="404"/>
      <c r="I29915" s="344">
        <f>AVERAGE(D29753:D29915)</f>
        <v>0.11210000000000946</v>
      </c>
      <c r="J29915" s="82">
        <v>48</v>
      </c>
      <c r="K29915" s="391">
        <v>1</v>
      </c>
    </row>
    <row r="29916" spans="1:12" x14ac:dyDescent="0.3">
      <c r="A29916" s="372">
        <v>44283.711111111108</v>
      </c>
      <c r="B29916" s="348">
        <v>43058.18</v>
      </c>
      <c r="C29916" s="348">
        <f t="shared" si="705"/>
        <v>1.6019999999989523</v>
      </c>
      <c r="D29916" s="426"/>
      <c r="E29916" s="349">
        <f>(B29916-B9)*7.4805194805</f>
        <v>66757.801558267718</v>
      </c>
      <c r="F29916" s="351"/>
      <c r="G29916" s="351"/>
      <c r="H29916" s="351"/>
      <c r="I29916" s="351"/>
      <c r="J29916" s="393" t="s">
        <v>292</v>
      </c>
      <c r="K29916" s="319"/>
      <c r="L29916" s="351" t="s">
        <v>431</v>
      </c>
    </row>
    <row r="29917" spans="1:12" x14ac:dyDescent="0.3">
      <c r="A29917" s="372">
        <v>44284.364583333336</v>
      </c>
      <c r="B29917" s="348">
        <v>43058.18</v>
      </c>
      <c r="C29917" s="351"/>
      <c r="D29917" s="426"/>
      <c r="E29917" s="351"/>
      <c r="F29917" s="351"/>
      <c r="G29917" s="351"/>
      <c r="H29917" s="351"/>
      <c r="I29917" s="351"/>
      <c r="J29917" s="353"/>
      <c r="K29917" s="320"/>
      <c r="L29917" s="351"/>
    </row>
    <row r="29918" spans="1:12" x14ac:dyDescent="0.3">
      <c r="A29918" s="372">
        <v>44284.377083333333</v>
      </c>
      <c r="B29918" s="348">
        <v>43058.463000000003</v>
      </c>
      <c r="C29918" s="348">
        <f>B29918-B29917</f>
        <v>0.28300000000308501</v>
      </c>
      <c r="D29918" s="426"/>
      <c r="E29918" s="351"/>
      <c r="F29918" s="351"/>
      <c r="G29918" s="351"/>
      <c r="H29918" s="351"/>
      <c r="I29918" s="351"/>
      <c r="J29918" s="353"/>
      <c r="K29918" s="321"/>
      <c r="L29918" s="351" t="s">
        <v>432</v>
      </c>
    </row>
    <row r="29919" spans="1:12" x14ac:dyDescent="0.3">
      <c r="A29919" s="341">
        <v>44284.420138888891</v>
      </c>
      <c r="B29919" s="318">
        <v>43058.688000000002</v>
      </c>
      <c r="C29919" s="318">
        <f>B29919-B29918</f>
        <v>0.22499999999854481</v>
      </c>
      <c r="D29919" s="419">
        <f t="shared" ref="D29919:D29964" si="706">C29919/2</f>
        <v>0.1124999999992724</v>
      </c>
      <c r="H29919" s="406"/>
      <c r="K29919" s="320">
        <v>3</v>
      </c>
      <c r="L29919" s="54" t="s">
        <v>313</v>
      </c>
    </row>
    <row r="29920" spans="1:12" x14ac:dyDescent="0.3">
      <c r="A29920" s="341">
        <v>44284.461805555555</v>
      </c>
      <c r="B29920" s="318">
        <v>43058.917999999998</v>
      </c>
      <c r="C29920" s="318">
        <f t="shared" ref="C29920:C29956" si="707">B29920-B29919</f>
        <v>0.22999999999592546</v>
      </c>
      <c r="D29920" s="419">
        <f t="shared" si="706"/>
        <v>0.11499999999796273</v>
      </c>
      <c r="H29920" s="406"/>
      <c r="K29920" s="321">
        <v>4</v>
      </c>
      <c r="L29920" s="54" t="s">
        <v>280</v>
      </c>
    </row>
    <row r="29921" spans="1:11" x14ac:dyDescent="0.3">
      <c r="A29921" s="341">
        <v>44284.503472222219</v>
      </c>
      <c r="B29921" s="318">
        <v>43059.150999999998</v>
      </c>
      <c r="C29921" s="318">
        <f t="shared" si="707"/>
        <v>0.23300000000017462</v>
      </c>
      <c r="D29921" s="419">
        <f t="shared" si="706"/>
        <v>0.11650000000008731</v>
      </c>
      <c r="H29921" s="406"/>
      <c r="K29921" s="391">
        <v>1</v>
      </c>
    </row>
    <row r="29922" spans="1:11" x14ac:dyDescent="0.3">
      <c r="A29922" s="341">
        <v>44284.545138888891</v>
      </c>
      <c r="B29922" s="318">
        <v>43059.37</v>
      </c>
      <c r="C29922" s="318">
        <f t="shared" si="707"/>
        <v>0.21900000000459841</v>
      </c>
      <c r="D29922" s="419">
        <f t="shared" si="706"/>
        <v>0.1095000000022992</v>
      </c>
      <c r="H29922" s="406"/>
      <c r="K29922" s="319">
        <v>2</v>
      </c>
    </row>
    <row r="29923" spans="1:11" x14ac:dyDescent="0.3">
      <c r="A29923" s="341">
        <v>44284.586805555555</v>
      </c>
      <c r="B29923" s="318">
        <v>43059.597999999998</v>
      </c>
      <c r="C29923" s="318">
        <f t="shared" si="707"/>
        <v>0.22799999999551801</v>
      </c>
      <c r="D29923" s="419">
        <f t="shared" si="706"/>
        <v>0.11399999999775901</v>
      </c>
      <c r="H29923" s="406"/>
      <c r="K29923" s="320">
        <v>3</v>
      </c>
    </row>
    <row r="29924" spans="1:11" x14ac:dyDescent="0.3">
      <c r="A29924" s="341">
        <v>44284.628472337965</v>
      </c>
      <c r="B29924" s="318">
        <v>43059.819000000003</v>
      </c>
      <c r="C29924" s="318">
        <f t="shared" si="707"/>
        <v>0.22100000000500586</v>
      </c>
      <c r="D29924" s="419">
        <f t="shared" si="706"/>
        <v>0.11050000000250293</v>
      </c>
      <c r="H29924" s="406"/>
      <c r="K29924" s="321">
        <v>4</v>
      </c>
    </row>
    <row r="29925" spans="1:11" x14ac:dyDescent="0.3">
      <c r="A29925" s="341">
        <v>44284.670139062502</v>
      </c>
      <c r="B29925" s="318">
        <v>43060.040999999997</v>
      </c>
      <c r="C29925" s="318">
        <f t="shared" si="707"/>
        <v>0.22199999999429565</v>
      </c>
      <c r="D29925" s="419">
        <f t="shared" si="706"/>
        <v>0.11099999999714782</v>
      </c>
      <c r="H29925" s="406"/>
      <c r="K29925" s="391">
        <v>1</v>
      </c>
    </row>
    <row r="29926" spans="1:11" x14ac:dyDescent="0.3">
      <c r="A29926" s="341">
        <v>44284.711805787039</v>
      </c>
      <c r="B29926" s="318">
        <v>43060.260999999999</v>
      </c>
      <c r="C29926" s="318">
        <f t="shared" si="707"/>
        <v>0.22000000000116415</v>
      </c>
      <c r="D29926" s="419">
        <f t="shared" si="706"/>
        <v>0.11000000000058208</v>
      </c>
      <c r="H29926" s="406"/>
      <c r="K29926" s="319">
        <v>2</v>
      </c>
    </row>
    <row r="29927" spans="1:11" x14ac:dyDescent="0.3">
      <c r="A29927" s="341">
        <v>44284.753472511577</v>
      </c>
      <c r="B29927" s="318">
        <v>43060.482000000004</v>
      </c>
      <c r="C29927" s="318">
        <f t="shared" si="707"/>
        <v>0.22100000000500586</v>
      </c>
      <c r="D29927" s="419">
        <f t="shared" si="706"/>
        <v>0.11050000000250293</v>
      </c>
      <c r="H29927" s="406"/>
      <c r="K29927" s="320">
        <v>3</v>
      </c>
    </row>
    <row r="29928" spans="1:11" x14ac:dyDescent="0.3">
      <c r="A29928" s="341">
        <v>44284.795139236114</v>
      </c>
      <c r="B29928" s="318">
        <v>43060.697999999997</v>
      </c>
      <c r="C29928" s="318">
        <f t="shared" si="707"/>
        <v>0.21599999999307329</v>
      </c>
      <c r="D29928" s="419">
        <f t="shared" si="706"/>
        <v>0.10799999999653664</v>
      </c>
      <c r="H29928" s="406"/>
      <c r="K29928" s="321">
        <v>4</v>
      </c>
    </row>
    <row r="29929" spans="1:11" x14ac:dyDescent="0.3">
      <c r="A29929" s="341">
        <v>44284.836805960651</v>
      </c>
      <c r="B29929" s="318">
        <v>43060.915000000001</v>
      </c>
      <c r="C29929" s="318">
        <f t="shared" si="707"/>
        <v>0.21700000000419095</v>
      </c>
      <c r="D29929" s="419">
        <f t="shared" si="706"/>
        <v>0.10850000000209548</v>
      </c>
      <c r="H29929" s="406"/>
      <c r="K29929" s="391">
        <v>1</v>
      </c>
    </row>
    <row r="29930" spans="1:11" x14ac:dyDescent="0.3">
      <c r="A29930" s="341">
        <v>44284.878472685188</v>
      </c>
      <c r="B29930" s="318">
        <v>43061.142</v>
      </c>
      <c r="C29930" s="318">
        <f t="shared" si="707"/>
        <v>0.22699999999895226</v>
      </c>
      <c r="D29930" s="419">
        <f t="shared" si="706"/>
        <v>0.11349999999947613</v>
      </c>
      <c r="H29930" s="406"/>
      <c r="K29930" s="319">
        <v>2</v>
      </c>
    </row>
    <row r="29931" spans="1:11" x14ac:dyDescent="0.3">
      <c r="A29931" s="341">
        <v>44284.920139409725</v>
      </c>
      <c r="B29931" s="318">
        <v>43061.368000000002</v>
      </c>
      <c r="C29931" s="318">
        <f t="shared" si="707"/>
        <v>0.22600000000238651</v>
      </c>
      <c r="D29931" s="419">
        <f t="shared" si="706"/>
        <v>0.11300000000119326</v>
      </c>
      <c r="H29931" s="406"/>
      <c r="K29931" s="320">
        <v>3</v>
      </c>
    </row>
    <row r="29932" spans="1:11" x14ac:dyDescent="0.3">
      <c r="A29932" s="341">
        <v>44284.961806134263</v>
      </c>
      <c r="B29932" s="318">
        <v>43061.582000000002</v>
      </c>
      <c r="C29932" s="318">
        <f t="shared" si="707"/>
        <v>0.21399999999994179</v>
      </c>
      <c r="D29932" s="419">
        <f t="shared" si="706"/>
        <v>0.1069999999999709</v>
      </c>
      <c r="E29932" s="336">
        <f>SUM(C29919:C29932)*7.4805194805</f>
        <v>23.331740259670354</v>
      </c>
      <c r="F29932" s="324">
        <f>AVERAGE(D29919:D29932)</f>
        <v>0.11139285714281348</v>
      </c>
      <c r="G29932" s="324">
        <f>_xlfn.STDEV.S(D29919:D29932)</f>
        <v>2.7816608995819675E-3</v>
      </c>
      <c r="H29932" s="406"/>
      <c r="K29932" s="321">
        <v>4</v>
      </c>
    </row>
    <row r="29933" spans="1:11" x14ac:dyDescent="0.3">
      <c r="A29933" s="341">
        <v>44285.0034728588</v>
      </c>
      <c r="B29933" s="318">
        <v>43061.798000000003</v>
      </c>
      <c r="C29933" s="318">
        <f t="shared" si="707"/>
        <v>0.21600000000034925</v>
      </c>
      <c r="D29933" s="419">
        <f t="shared" si="706"/>
        <v>0.10800000000017462</v>
      </c>
      <c r="H29933" s="406"/>
      <c r="K29933" s="391">
        <v>1</v>
      </c>
    </row>
    <row r="29934" spans="1:11" x14ac:dyDescent="0.3">
      <c r="A29934" s="341">
        <v>44285.04513958333</v>
      </c>
      <c r="B29934" s="318">
        <v>43062.019</v>
      </c>
      <c r="C29934" s="318">
        <f t="shared" si="707"/>
        <v>0.2209999999977299</v>
      </c>
      <c r="D29934" s="419">
        <f t="shared" si="706"/>
        <v>0.11049999999886495</v>
      </c>
      <c r="H29934" s="406"/>
      <c r="K29934" s="319">
        <v>2</v>
      </c>
    </row>
    <row r="29935" spans="1:11" x14ac:dyDescent="0.3">
      <c r="A29935" s="341">
        <v>44285.086806307867</v>
      </c>
      <c r="B29935" s="318">
        <v>43062.25</v>
      </c>
      <c r="C29935" s="318">
        <f t="shared" si="707"/>
        <v>0.23099999999976717</v>
      </c>
      <c r="D29935" s="419">
        <f t="shared" si="706"/>
        <v>0.11549999999988358</v>
      </c>
      <c r="H29935" s="406"/>
      <c r="K29935" s="320">
        <v>3</v>
      </c>
    </row>
    <row r="29936" spans="1:11" x14ac:dyDescent="0.3">
      <c r="A29936" s="341">
        <v>44285.128473032404</v>
      </c>
      <c r="B29936" s="318">
        <v>43062.462</v>
      </c>
      <c r="C29936" s="318">
        <f t="shared" si="707"/>
        <v>0.21199999999953434</v>
      </c>
      <c r="D29936" s="419">
        <f t="shared" si="706"/>
        <v>0.10599999999976717</v>
      </c>
      <c r="H29936" s="406"/>
      <c r="K29936" s="321">
        <v>4</v>
      </c>
    </row>
    <row r="29937" spans="1:11" x14ac:dyDescent="0.3">
      <c r="A29937" s="341">
        <v>44285.170139756941</v>
      </c>
      <c r="B29937" s="318">
        <v>43062.692999999999</v>
      </c>
      <c r="C29937" s="318">
        <f t="shared" si="707"/>
        <v>0.23099999999976717</v>
      </c>
      <c r="D29937" s="419">
        <f t="shared" si="706"/>
        <v>0.11549999999988358</v>
      </c>
      <c r="H29937" s="406"/>
      <c r="K29937" s="391">
        <v>1</v>
      </c>
    </row>
    <row r="29938" spans="1:11" x14ac:dyDescent="0.3">
      <c r="A29938" s="341">
        <v>44285.211806481479</v>
      </c>
      <c r="B29938" s="318">
        <v>43062.92</v>
      </c>
      <c r="C29938" s="318">
        <f t="shared" si="707"/>
        <v>0.22699999999895226</v>
      </c>
      <c r="D29938" s="419">
        <f t="shared" si="706"/>
        <v>0.11349999999947613</v>
      </c>
      <c r="H29938" s="406"/>
      <c r="K29938" s="319">
        <v>2</v>
      </c>
    </row>
    <row r="29939" spans="1:11" x14ac:dyDescent="0.3">
      <c r="A29939" s="341">
        <v>44285.253473206016</v>
      </c>
      <c r="B29939" s="318">
        <v>43063.158000000003</v>
      </c>
      <c r="C29939" s="318">
        <f t="shared" si="707"/>
        <v>0.23800000000483124</v>
      </c>
      <c r="D29939" s="419">
        <f t="shared" si="706"/>
        <v>0.11900000000241562</v>
      </c>
      <c r="H29939" s="406"/>
      <c r="K29939" s="320">
        <v>3</v>
      </c>
    </row>
    <row r="29940" spans="1:11" x14ac:dyDescent="0.3">
      <c r="A29940" s="341">
        <v>44285.295139930553</v>
      </c>
      <c r="B29940" s="318">
        <v>43063.381999999998</v>
      </c>
      <c r="C29940" s="318">
        <f t="shared" si="707"/>
        <v>0.2239999999947031</v>
      </c>
      <c r="D29940" s="419">
        <f t="shared" si="706"/>
        <v>0.11199999999735155</v>
      </c>
      <c r="H29940" s="406"/>
      <c r="K29940" s="321">
        <v>4</v>
      </c>
    </row>
    <row r="29941" spans="1:11" x14ac:dyDescent="0.3">
      <c r="A29941" s="341">
        <v>44285.33680665509</v>
      </c>
      <c r="B29941" s="318">
        <v>43063.608</v>
      </c>
      <c r="C29941" s="318">
        <f t="shared" si="707"/>
        <v>0.22600000000238651</v>
      </c>
      <c r="D29941" s="419">
        <f t="shared" si="706"/>
        <v>0.11300000000119326</v>
      </c>
      <c r="H29941" s="406"/>
      <c r="K29941" s="391">
        <v>1</v>
      </c>
    </row>
    <row r="29942" spans="1:11" x14ac:dyDescent="0.3">
      <c r="A29942" s="341">
        <v>44285.378473379627</v>
      </c>
      <c r="B29942" s="318">
        <v>43063.826999999997</v>
      </c>
      <c r="C29942" s="318">
        <f t="shared" si="707"/>
        <v>0.21899999999732245</v>
      </c>
      <c r="D29942" s="419">
        <f t="shared" si="706"/>
        <v>0.10949999999866122</v>
      </c>
      <c r="H29942" s="406"/>
      <c r="K29942" s="319">
        <v>2</v>
      </c>
    </row>
    <row r="29943" spans="1:11" x14ac:dyDescent="0.3">
      <c r="A29943" s="341">
        <v>44285.420140104165</v>
      </c>
      <c r="B29943" s="318">
        <v>43064.057999999997</v>
      </c>
      <c r="C29943" s="318">
        <f t="shared" si="707"/>
        <v>0.23099999999976717</v>
      </c>
      <c r="D29943" s="419">
        <f t="shared" si="706"/>
        <v>0.11549999999988358</v>
      </c>
      <c r="H29943" s="406"/>
      <c r="K29943" s="320">
        <v>3</v>
      </c>
    </row>
    <row r="29944" spans="1:11" x14ac:dyDescent="0.3">
      <c r="A29944" s="341">
        <v>44285.461806828702</v>
      </c>
      <c r="B29944" s="318">
        <v>43064.286999999997</v>
      </c>
      <c r="C29944" s="318">
        <f t="shared" si="707"/>
        <v>0.22899999999935972</v>
      </c>
      <c r="D29944" s="419">
        <f t="shared" si="706"/>
        <v>0.11449999999967986</v>
      </c>
      <c r="H29944" s="406"/>
      <c r="K29944" s="321">
        <v>4</v>
      </c>
    </row>
    <row r="29945" spans="1:11" x14ac:dyDescent="0.3">
      <c r="A29945" s="341">
        <v>44285.503473553239</v>
      </c>
      <c r="B29945" s="318">
        <v>43064.512000000002</v>
      </c>
      <c r="C29945" s="318">
        <f t="shared" si="707"/>
        <v>0.22500000000582077</v>
      </c>
      <c r="D29945" s="419">
        <f t="shared" si="706"/>
        <v>0.11250000000291038</v>
      </c>
      <c r="H29945" s="406"/>
      <c r="K29945" s="391">
        <v>1</v>
      </c>
    </row>
    <row r="29946" spans="1:11" x14ac:dyDescent="0.3">
      <c r="A29946" s="341">
        <v>44285.545140277776</v>
      </c>
      <c r="B29946" s="318">
        <v>43064.722000000002</v>
      </c>
      <c r="C29946" s="318">
        <f t="shared" si="707"/>
        <v>0.20999999999912689</v>
      </c>
      <c r="D29946" s="419">
        <f t="shared" si="706"/>
        <v>0.10499999999956344</v>
      </c>
      <c r="H29946" s="406"/>
      <c r="K29946" s="319">
        <v>2</v>
      </c>
    </row>
    <row r="29947" spans="1:11" x14ac:dyDescent="0.3">
      <c r="A29947" s="341">
        <v>44285.586807002313</v>
      </c>
      <c r="B29947" s="318">
        <v>43064.947</v>
      </c>
      <c r="C29947" s="318">
        <f t="shared" si="707"/>
        <v>0.22499999999854481</v>
      </c>
      <c r="D29947" s="419">
        <f t="shared" si="706"/>
        <v>0.1124999999992724</v>
      </c>
      <c r="H29947" s="406"/>
      <c r="K29947" s="320">
        <v>3</v>
      </c>
    </row>
    <row r="29948" spans="1:11" x14ac:dyDescent="0.3">
      <c r="A29948" s="341">
        <v>44285.628473726851</v>
      </c>
      <c r="B29948" s="318">
        <v>43065.171999999999</v>
      </c>
      <c r="C29948" s="318">
        <f t="shared" si="707"/>
        <v>0.22499999999854481</v>
      </c>
      <c r="D29948" s="419">
        <f t="shared" si="706"/>
        <v>0.1124999999992724</v>
      </c>
      <c r="H29948" s="406"/>
      <c r="K29948" s="321">
        <v>4</v>
      </c>
    </row>
    <row r="29949" spans="1:11" x14ac:dyDescent="0.3">
      <c r="A29949" s="341">
        <v>44285.670140451388</v>
      </c>
      <c r="B29949" s="318">
        <v>43065.4</v>
      </c>
      <c r="C29949" s="318">
        <f t="shared" si="707"/>
        <v>0.22800000000279397</v>
      </c>
      <c r="D29949" s="419">
        <f t="shared" si="706"/>
        <v>0.11400000000139698</v>
      </c>
      <c r="H29949" s="406"/>
      <c r="K29949" s="391">
        <v>1</v>
      </c>
    </row>
    <row r="29950" spans="1:11" x14ac:dyDescent="0.3">
      <c r="A29950" s="341">
        <v>44285.711807175925</v>
      </c>
      <c r="B29950" s="318">
        <v>43065.61</v>
      </c>
      <c r="C29950" s="318">
        <f t="shared" si="707"/>
        <v>0.20999999999912689</v>
      </c>
      <c r="D29950" s="419">
        <f t="shared" si="706"/>
        <v>0.10499999999956344</v>
      </c>
      <c r="H29950" s="406"/>
      <c r="K29950" s="319">
        <v>2</v>
      </c>
    </row>
    <row r="29951" spans="1:11" x14ac:dyDescent="0.3">
      <c r="A29951" s="341">
        <v>44285.753473900462</v>
      </c>
      <c r="B29951" s="318">
        <v>43065.828000000001</v>
      </c>
      <c r="C29951" s="318">
        <f t="shared" si="707"/>
        <v>0.2180000000007567</v>
      </c>
      <c r="D29951" s="419">
        <f t="shared" si="706"/>
        <v>0.10900000000037835</v>
      </c>
      <c r="H29951" s="406"/>
      <c r="K29951" s="320">
        <v>3</v>
      </c>
    </row>
    <row r="29952" spans="1:11" x14ac:dyDescent="0.3">
      <c r="A29952" s="341">
        <v>44285.795140624999</v>
      </c>
      <c r="B29952" s="318">
        <v>43066.052000000003</v>
      </c>
      <c r="C29952" s="318">
        <f t="shared" si="707"/>
        <v>0.22400000000197906</v>
      </c>
      <c r="D29952" s="419">
        <f t="shared" si="706"/>
        <v>0.11200000000098953</v>
      </c>
      <c r="H29952" s="406"/>
      <c r="K29952" s="321">
        <v>4</v>
      </c>
    </row>
    <row r="29953" spans="1:12" x14ac:dyDescent="0.3">
      <c r="A29953" s="341">
        <v>44285.836807349537</v>
      </c>
      <c r="B29953" s="318">
        <v>43066.277999999998</v>
      </c>
      <c r="C29953" s="318">
        <f t="shared" si="707"/>
        <v>0.22599999999511056</v>
      </c>
      <c r="D29953" s="419">
        <f t="shared" si="706"/>
        <v>0.11299999999755528</v>
      </c>
      <c r="H29953" s="406"/>
      <c r="K29953" s="391">
        <v>1</v>
      </c>
    </row>
    <row r="29954" spans="1:12" x14ac:dyDescent="0.3">
      <c r="A29954" s="341">
        <v>44285.878474074074</v>
      </c>
      <c r="B29954" s="318">
        <v>43066.49</v>
      </c>
      <c r="C29954" s="318">
        <f t="shared" si="707"/>
        <v>0.21199999999953434</v>
      </c>
      <c r="D29954" s="419">
        <f t="shared" si="706"/>
        <v>0.10599999999976717</v>
      </c>
      <c r="H29954" s="406"/>
      <c r="K29954" s="319">
        <v>2</v>
      </c>
    </row>
    <row r="29955" spans="1:12" x14ac:dyDescent="0.3">
      <c r="A29955" s="341">
        <v>44285.920140798611</v>
      </c>
      <c r="B29955" s="318">
        <v>43066.701000000001</v>
      </c>
      <c r="C29955" s="318">
        <f t="shared" si="707"/>
        <v>0.21100000000296859</v>
      </c>
      <c r="D29955" s="419">
        <f t="shared" si="706"/>
        <v>0.1055000000014843</v>
      </c>
      <c r="H29955" s="406"/>
      <c r="K29955" s="320">
        <v>3</v>
      </c>
    </row>
    <row r="29956" spans="1:12" x14ac:dyDescent="0.3">
      <c r="A29956" s="341">
        <v>44285.961807523148</v>
      </c>
      <c r="B29956" s="318">
        <v>43066.921999999999</v>
      </c>
      <c r="C29956" s="318">
        <f t="shared" si="707"/>
        <v>0.2209999999977299</v>
      </c>
      <c r="D29956" s="419">
        <f t="shared" si="706"/>
        <v>0.11049999999886495</v>
      </c>
      <c r="E29956" s="336">
        <f>SUM(C29933:C29956)*7.4805194805</f>
        <v>39.945974025843874</v>
      </c>
      <c r="F29956" s="324">
        <f>AVERAGE(D29933:D29956)</f>
        <v>0.11124999999992724</v>
      </c>
      <c r="G29956" s="324">
        <f>_xlfn.STDEV.S(D29933:D29956)</f>
        <v>3.8192874366054157E-3</v>
      </c>
      <c r="H29956" s="406"/>
      <c r="K29956" s="321">
        <v>4</v>
      </c>
    </row>
    <row r="29957" spans="1:12" x14ac:dyDescent="0.3">
      <c r="A29957" s="341">
        <v>44286.003474247686</v>
      </c>
      <c r="B29957" s="318">
        <v>43067.15</v>
      </c>
      <c r="C29957" s="318">
        <f>B29957-B29956</f>
        <v>0.22800000000279397</v>
      </c>
      <c r="D29957" s="419">
        <f t="shared" si="706"/>
        <v>0.11400000000139698</v>
      </c>
      <c r="H29957" s="406"/>
      <c r="K29957" s="391">
        <v>1</v>
      </c>
    </row>
    <row r="29958" spans="1:12" x14ac:dyDescent="0.3">
      <c r="A29958" s="341">
        <v>44286.045140972223</v>
      </c>
      <c r="B29958" s="318">
        <v>43067.372000000003</v>
      </c>
      <c r="C29958" s="318">
        <f t="shared" ref="C29958:C29964" si="708">B29958-B29957</f>
        <v>0.22200000000157161</v>
      </c>
      <c r="D29958" s="419">
        <f t="shared" si="706"/>
        <v>0.1110000000007858</v>
      </c>
      <c r="H29958" s="406"/>
      <c r="K29958" s="319">
        <v>2</v>
      </c>
    </row>
    <row r="29959" spans="1:12" x14ac:dyDescent="0.3">
      <c r="A29959" s="341">
        <v>44286.08680769676</v>
      </c>
      <c r="B29959" s="318">
        <v>43067.591999999997</v>
      </c>
      <c r="C29959" s="318">
        <f t="shared" si="708"/>
        <v>0.2199999999938882</v>
      </c>
      <c r="D29959" s="419">
        <f t="shared" si="706"/>
        <v>0.1099999999969441</v>
      </c>
      <c r="H29959" s="406"/>
      <c r="K29959" s="320">
        <v>3</v>
      </c>
    </row>
    <row r="29960" spans="1:12" x14ac:dyDescent="0.3">
      <c r="A29960" s="341">
        <v>44286.128474421297</v>
      </c>
      <c r="B29960" s="318">
        <v>43067.82</v>
      </c>
      <c r="C29960" s="318">
        <f t="shared" si="708"/>
        <v>0.22800000000279397</v>
      </c>
      <c r="D29960" s="419">
        <f t="shared" si="706"/>
        <v>0.11400000000139698</v>
      </c>
      <c r="H29960" s="406"/>
      <c r="K29960" s="321">
        <v>4</v>
      </c>
    </row>
    <row r="29961" spans="1:12" x14ac:dyDescent="0.3">
      <c r="A29961" s="341">
        <v>44286.170141145834</v>
      </c>
      <c r="B29961" s="318">
        <v>43068.05</v>
      </c>
      <c r="C29961" s="318">
        <f t="shared" si="708"/>
        <v>0.23000000000320142</v>
      </c>
      <c r="D29961" s="419">
        <f t="shared" si="706"/>
        <v>0.11500000000160071</v>
      </c>
      <c r="H29961" s="406"/>
      <c r="K29961" s="391">
        <v>1</v>
      </c>
    </row>
    <row r="29962" spans="1:12" x14ac:dyDescent="0.3">
      <c r="A29962" s="341">
        <v>44286.211807870372</v>
      </c>
      <c r="B29962" s="318">
        <v>43068.271999999997</v>
      </c>
      <c r="C29962" s="318">
        <f t="shared" si="708"/>
        <v>0.22199999999429565</v>
      </c>
      <c r="D29962" s="419">
        <f t="shared" si="706"/>
        <v>0.11099999999714782</v>
      </c>
      <c r="H29962" s="406"/>
      <c r="K29962" s="319">
        <v>2</v>
      </c>
    </row>
    <row r="29963" spans="1:12" x14ac:dyDescent="0.3">
      <c r="A29963" s="341">
        <v>44286.253474594909</v>
      </c>
      <c r="B29963" s="318">
        <v>43068.508000000002</v>
      </c>
      <c r="C29963" s="318">
        <f t="shared" si="708"/>
        <v>0.23600000000442378</v>
      </c>
      <c r="D29963" s="419">
        <f t="shared" si="706"/>
        <v>0.11800000000221189</v>
      </c>
      <c r="H29963" s="406"/>
      <c r="K29963" s="320">
        <v>3</v>
      </c>
    </row>
    <row r="29964" spans="1:12" x14ac:dyDescent="0.3">
      <c r="A29964" s="341">
        <v>44286.295141319446</v>
      </c>
      <c r="B29964" s="318">
        <v>43068.731</v>
      </c>
      <c r="C29964" s="318">
        <f t="shared" si="708"/>
        <v>0.22299999999813735</v>
      </c>
      <c r="D29964" s="419">
        <f t="shared" si="706"/>
        <v>0.11149999999906868</v>
      </c>
      <c r="E29964" s="336">
        <f>SUM(C29957:C29964)*7.4805194805</f>
        <v>13.532259740232773</v>
      </c>
      <c r="F29964" s="324">
        <f>AVERAGE(D29957:D29964)</f>
        <v>0.11306250000006912</v>
      </c>
      <c r="G29964" s="324">
        <f>_xlfn.STDEV.S(D29957:D29964)</f>
        <v>2.6784523799984476E-3</v>
      </c>
      <c r="H29964" s="404"/>
      <c r="I29964" s="344">
        <f>AVERAGE(D29919:D29964)</f>
        <v>0.11160869565213469</v>
      </c>
      <c r="K29964" s="321">
        <v>4</v>
      </c>
    </row>
    <row r="29965" spans="1:12" x14ac:dyDescent="0.3">
      <c r="A29965" s="341">
        <v>44286.328472222223</v>
      </c>
      <c r="B29965" s="318">
        <v>43070.951000000001</v>
      </c>
      <c r="C29965" s="318">
        <f>B29965-B29964</f>
        <v>2.2200000000011642</v>
      </c>
      <c r="E29965" s="349">
        <f>(B29965-B9)*7.4805194805</f>
        <v>66853.335272553188</v>
      </c>
      <c r="J29965" s="393" t="s">
        <v>292</v>
      </c>
      <c r="L29965" s="54" t="s">
        <v>433</v>
      </c>
    </row>
    <row r="29966" spans="1:12" x14ac:dyDescent="0.3">
      <c r="L29966" s="54" t="s">
        <v>434</v>
      </c>
    </row>
    <row r="29967" spans="1:12" x14ac:dyDescent="0.3">
      <c r="L29967" s="54" t="s">
        <v>435</v>
      </c>
    </row>
    <row r="29968" spans="1:12" x14ac:dyDescent="0.3">
      <c r="L29968" s="328" t="s">
        <v>436</v>
      </c>
    </row>
  </sheetData>
  <mergeCells count="10">
    <mergeCell ref="H1:I2"/>
    <mergeCell ref="J1:J2"/>
    <mergeCell ref="K1:K2"/>
    <mergeCell ref="L1:L2"/>
    <mergeCell ref="A1:A2"/>
    <mergeCell ref="B1:B2"/>
    <mergeCell ref="C1:C2"/>
    <mergeCell ref="D1:D2"/>
    <mergeCell ref="E1:E2"/>
    <mergeCell ref="F1:F2"/>
  </mergeCells>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F153"/>
  <sheetViews>
    <sheetView workbookViewId="0">
      <pane xSplit="5" ySplit="2" topLeftCell="F3" activePane="bottomRight" state="frozen"/>
      <selection activeCell="B1" sqref="B1"/>
      <selection pane="topRight" activeCell="G1" sqref="G1"/>
      <selection pane="bottomLeft" activeCell="B3" sqref="B3"/>
      <selection pane="bottomRight" activeCell="BE2" sqref="BE2"/>
    </sheetView>
  </sheetViews>
  <sheetFormatPr defaultColWidth="8.796875" defaultRowHeight="13.2" x14ac:dyDescent="0.25"/>
  <cols>
    <col min="1" max="1" width="12.796875" style="119" customWidth="1"/>
    <col min="2" max="2" width="10.296875" style="120" customWidth="1"/>
    <col min="3" max="3" width="14.5" style="120" customWidth="1"/>
    <col min="4" max="4" width="14.19921875" style="120" customWidth="1"/>
    <col min="5" max="5" width="13.796875" style="120" customWidth="1"/>
    <col min="6" max="6" width="9.296875" style="120" customWidth="1"/>
    <col min="7" max="7" width="10.19921875" style="120" customWidth="1"/>
    <col min="8" max="8" width="11.19921875" style="154" customWidth="1"/>
    <col min="9" max="9" width="17.296875" style="120" customWidth="1"/>
    <col min="10" max="16" width="10.69921875" style="121" customWidth="1"/>
    <col min="17" max="17" width="10.69921875" style="246" customWidth="1"/>
    <col min="18" max="18" width="10.69921875" style="119" customWidth="1"/>
    <col min="19" max="19" width="10.69921875" style="121" customWidth="1"/>
    <col min="20" max="21" width="10.69921875" style="226" customWidth="1"/>
    <col min="22" max="22" width="10.69921875" style="121" customWidth="1"/>
    <col min="23" max="24" width="10.69921875" style="226" customWidth="1"/>
    <col min="25" max="25" width="10.69921875" style="133" customWidth="1"/>
    <col min="26" max="28" width="10.69921875" style="226" customWidth="1"/>
    <col min="29" max="29" width="10.69921875" style="126" customWidth="1"/>
    <col min="30" max="30" width="10.69921875" style="226" customWidth="1"/>
    <col min="31" max="31" width="10.69921875" style="126" customWidth="1"/>
    <col min="32" max="33" width="10.69921875" style="226" customWidth="1"/>
    <col min="34" max="34" width="10.69921875" style="126" customWidth="1"/>
    <col min="35" max="35" width="10.69921875" style="226" customWidth="1"/>
    <col min="36" max="36" width="10.69921875" style="121" customWidth="1"/>
    <col min="37" max="41" width="10.69921875" style="226" customWidth="1"/>
    <col min="42" max="42" width="10.69921875" style="126" customWidth="1"/>
    <col min="43" max="45" width="10.69921875" style="226" customWidth="1"/>
    <col min="46" max="46" width="10.69921875" style="121" customWidth="1"/>
    <col min="47" max="47" width="10.69921875" style="226" customWidth="1"/>
    <col min="48" max="48" width="10.69921875" style="246" customWidth="1"/>
    <col min="49" max="49" width="1.796875" style="120" customWidth="1"/>
    <col min="50" max="50" width="10.69921875" style="121" customWidth="1"/>
    <col min="51" max="51" width="13.796875" style="119" customWidth="1"/>
    <col min="52" max="52" width="10.69921875" style="126" customWidth="1"/>
    <col min="53" max="53" width="11.19921875" style="121" customWidth="1"/>
    <col min="54" max="54" width="1.796875" style="120" customWidth="1"/>
    <col min="55" max="58" width="10.69921875" style="121" customWidth="1"/>
    <col min="59" max="16384" width="8.796875" style="120"/>
  </cols>
  <sheetData>
    <row r="1" spans="1:58" ht="18" customHeight="1" x14ac:dyDescent="0.25">
      <c r="A1" s="473" t="s">
        <v>81</v>
      </c>
      <c r="B1" s="471" t="s">
        <v>187</v>
      </c>
      <c r="C1" s="471" t="s">
        <v>186</v>
      </c>
      <c r="D1" s="471" t="s">
        <v>185</v>
      </c>
      <c r="E1" s="475" t="s">
        <v>83</v>
      </c>
      <c r="F1" s="479" t="s">
        <v>85</v>
      </c>
      <c r="G1" s="479" t="s">
        <v>86</v>
      </c>
      <c r="H1" s="477" t="s">
        <v>84</v>
      </c>
      <c r="I1" s="286" t="s">
        <v>188</v>
      </c>
      <c r="J1" s="121" t="s">
        <v>35</v>
      </c>
      <c r="K1" s="121" t="s">
        <v>36</v>
      </c>
      <c r="L1" s="121" t="s">
        <v>37</v>
      </c>
      <c r="M1" s="121" t="s">
        <v>38</v>
      </c>
      <c r="N1" s="121" t="s">
        <v>39</v>
      </c>
      <c r="O1" s="121" t="s">
        <v>40</v>
      </c>
      <c r="P1" s="121" t="s">
        <v>41</v>
      </c>
      <c r="Q1" s="246" t="s">
        <v>42</v>
      </c>
      <c r="R1" s="153" t="s">
        <v>44</v>
      </c>
      <c r="S1" s="121" t="s">
        <v>45</v>
      </c>
      <c r="T1" s="226" t="s">
        <v>46</v>
      </c>
      <c r="U1" s="226" t="s">
        <v>47</v>
      </c>
      <c r="V1" s="121" t="s">
        <v>48</v>
      </c>
      <c r="W1" s="226" t="s">
        <v>51</v>
      </c>
      <c r="X1" s="226" t="s">
        <v>52</v>
      </c>
      <c r="Y1" s="133" t="s">
        <v>53</v>
      </c>
      <c r="Z1" s="226" t="s">
        <v>54</v>
      </c>
      <c r="AA1" s="226" t="s">
        <v>55</v>
      </c>
      <c r="AB1" s="226" t="s">
        <v>56</v>
      </c>
      <c r="AC1" s="126" t="s">
        <v>57</v>
      </c>
      <c r="AD1" s="226" t="s">
        <v>58</v>
      </c>
      <c r="AE1" s="126" t="s">
        <v>59</v>
      </c>
      <c r="AF1" s="226" t="s">
        <v>60</v>
      </c>
      <c r="AG1" s="226" t="s">
        <v>61</v>
      </c>
      <c r="AH1" s="126" t="s">
        <v>62</v>
      </c>
      <c r="AI1" s="226" t="s">
        <v>63</v>
      </c>
      <c r="AJ1" s="121" t="s">
        <v>64</v>
      </c>
      <c r="AK1" s="226" t="s">
        <v>66</v>
      </c>
      <c r="AL1" s="226" t="s">
        <v>67</v>
      </c>
      <c r="AM1" s="226" t="s">
        <v>68</v>
      </c>
      <c r="AN1" s="226" t="s">
        <v>69</v>
      </c>
      <c r="AO1" s="226" t="s">
        <v>70</v>
      </c>
      <c r="AP1" s="126" t="s">
        <v>71</v>
      </c>
      <c r="AQ1" s="226" t="s">
        <v>72</v>
      </c>
      <c r="AR1" s="226" t="s">
        <v>73</v>
      </c>
      <c r="AS1" s="226" t="s">
        <v>74</v>
      </c>
      <c r="AT1" s="121" t="s">
        <v>77</v>
      </c>
      <c r="AU1" s="226" t="s">
        <v>78</v>
      </c>
      <c r="AV1" s="246" t="s">
        <v>79</v>
      </c>
      <c r="AX1" s="121" t="s">
        <v>11</v>
      </c>
      <c r="AY1" s="119" t="s">
        <v>75</v>
      </c>
      <c r="AZ1" s="126" t="s">
        <v>76</v>
      </c>
      <c r="BA1" s="121" t="s">
        <v>249</v>
      </c>
      <c r="BC1" s="121" t="s">
        <v>43</v>
      </c>
      <c r="BD1" s="121" t="s">
        <v>50</v>
      </c>
      <c r="BE1" s="121" t="s">
        <v>49</v>
      </c>
      <c r="BF1" s="121" t="s">
        <v>65</v>
      </c>
    </row>
    <row r="2" spans="1:58" ht="18" customHeight="1" x14ac:dyDescent="0.25">
      <c r="A2" s="474"/>
      <c r="B2" s="472"/>
      <c r="C2" s="472"/>
      <c r="D2" s="472"/>
      <c r="E2" s="476"/>
      <c r="F2" s="480"/>
      <c r="G2" s="480"/>
      <c r="H2" s="478"/>
      <c r="I2" s="429" t="s">
        <v>446</v>
      </c>
      <c r="J2" s="221">
        <v>4.0000000000000001E-3</v>
      </c>
      <c r="K2" s="221">
        <v>4.0000000000000001E-3</v>
      </c>
      <c r="L2" s="124">
        <v>3.5E-4</v>
      </c>
      <c r="M2" s="221">
        <v>1E-3</v>
      </c>
      <c r="N2" s="221">
        <v>5.0000000000000001E-3</v>
      </c>
      <c r="O2" s="124">
        <v>6.9999999999999994E-5</v>
      </c>
      <c r="P2" s="127">
        <v>0.01</v>
      </c>
      <c r="Q2" s="222">
        <v>2.9999999999999997E-4</v>
      </c>
      <c r="R2" s="122">
        <v>5</v>
      </c>
      <c r="S2" s="127">
        <v>0.03</v>
      </c>
      <c r="T2" s="221">
        <v>1E-3</v>
      </c>
      <c r="U2" s="221">
        <v>1E-3</v>
      </c>
      <c r="V2" s="124">
        <v>6.0000000000000002E-5</v>
      </c>
      <c r="W2" s="221">
        <v>5.0000000000000001E-3</v>
      </c>
      <c r="X2" s="221">
        <v>1E-3</v>
      </c>
      <c r="Y2" s="134">
        <v>0.3</v>
      </c>
      <c r="Z2" s="221">
        <v>5.0000000000000001E-3</v>
      </c>
      <c r="AA2" s="221">
        <v>5.0000000000000001E-3</v>
      </c>
      <c r="AB2" s="221">
        <v>1E-3</v>
      </c>
      <c r="AC2" s="127">
        <v>0.03</v>
      </c>
      <c r="AD2" s="221">
        <v>1E-3</v>
      </c>
      <c r="AE2" s="127">
        <v>0.01</v>
      </c>
      <c r="AF2" s="221">
        <v>2E-3</v>
      </c>
      <c r="AG2" s="221">
        <v>2E-3</v>
      </c>
      <c r="AH2" s="127">
        <v>0.02</v>
      </c>
      <c r="AI2" s="221">
        <v>2E-3</v>
      </c>
      <c r="AJ2" s="124">
        <v>6.9999999999999994E-5</v>
      </c>
      <c r="AK2" s="221">
        <v>5.0000000000000001E-3</v>
      </c>
      <c r="AL2" s="221">
        <v>2.5000000000000001E-2</v>
      </c>
      <c r="AM2" s="221">
        <v>7.0000000000000001E-3</v>
      </c>
      <c r="AN2" s="221">
        <v>3.0000000000000001E-3</v>
      </c>
      <c r="AO2" s="221">
        <v>1E-3</v>
      </c>
      <c r="AP2" s="127">
        <v>0.02</v>
      </c>
      <c r="AQ2" s="221">
        <v>1E-3</v>
      </c>
      <c r="AR2" s="221">
        <v>1E-3</v>
      </c>
      <c r="AS2" s="234">
        <v>3.0000000000000001E-3</v>
      </c>
      <c r="AT2" s="124">
        <v>5.0000000000000002E-5</v>
      </c>
      <c r="AU2" s="221">
        <v>1E-3</v>
      </c>
      <c r="AV2" s="222">
        <v>5.0000000000000001E-4</v>
      </c>
      <c r="AX2" s="124"/>
      <c r="AY2" s="183" t="s">
        <v>250</v>
      </c>
      <c r="AZ2" s="182" t="s">
        <v>247</v>
      </c>
      <c r="BA2" s="181" t="s">
        <v>247</v>
      </c>
      <c r="BC2" s="181" t="s">
        <v>247</v>
      </c>
      <c r="BD2" s="181" t="s">
        <v>247</v>
      </c>
      <c r="BE2" s="430" t="s">
        <v>248</v>
      </c>
      <c r="BF2" s="181" t="s">
        <v>248</v>
      </c>
    </row>
    <row r="3" spans="1:58" s="156" customFormat="1" ht="12" customHeight="1" x14ac:dyDescent="0.25">
      <c r="A3" s="160" t="s">
        <v>224</v>
      </c>
      <c r="B3" s="157">
        <v>40164</v>
      </c>
      <c r="C3" s="459">
        <v>40163.951388888891</v>
      </c>
      <c r="D3" s="459">
        <v>40164.371527777781</v>
      </c>
      <c r="E3" s="462">
        <f>(D3-C3)*24</f>
        <v>10.083333333372138</v>
      </c>
      <c r="F3" s="160">
        <v>30</v>
      </c>
      <c r="G3" s="174">
        <f>F3</f>
        <v>30</v>
      </c>
      <c r="H3" s="205"/>
      <c r="I3" s="155"/>
      <c r="J3" s="223">
        <v>2.7E-2</v>
      </c>
      <c r="K3" s="231" t="s">
        <v>246</v>
      </c>
      <c r="L3" s="164">
        <v>5.1000000000000004E-4</v>
      </c>
      <c r="M3" s="223">
        <v>3.4799999999999998E-2</v>
      </c>
      <c r="N3" s="218" t="s">
        <v>246</v>
      </c>
      <c r="O3" s="218" t="s">
        <v>246</v>
      </c>
      <c r="P3" s="235">
        <v>28.61</v>
      </c>
      <c r="Q3" s="273" t="s">
        <v>246</v>
      </c>
      <c r="R3" s="269" t="s">
        <v>12</v>
      </c>
      <c r="S3" s="188" t="s">
        <v>12</v>
      </c>
      <c r="T3" s="231" t="s">
        <v>246</v>
      </c>
      <c r="U3" s="223">
        <v>7.6E-3</v>
      </c>
      <c r="V3" s="188" t="s">
        <v>12</v>
      </c>
      <c r="W3" s="240" t="s">
        <v>12</v>
      </c>
      <c r="X3" s="223">
        <v>2.3E-3</v>
      </c>
      <c r="Y3" s="263">
        <v>2.4500000000000002</v>
      </c>
      <c r="Z3" s="223">
        <v>8.6E-3</v>
      </c>
      <c r="AA3" s="223">
        <v>8.5169999999999995</v>
      </c>
      <c r="AB3" s="231" t="s">
        <v>246</v>
      </c>
      <c r="AC3" s="235">
        <v>22.19</v>
      </c>
      <c r="AD3" s="223">
        <v>6.13E-2</v>
      </c>
      <c r="AE3" s="256" t="s">
        <v>12</v>
      </c>
      <c r="AF3" s="240" t="s">
        <v>12</v>
      </c>
      <c r="AG3" s="240" t="s">
        <v>12</v>
      </c>
      <c r="AH3" s="256" t="s">
        <v>12</v>
      </c>
      <c r="AI3" s="231" t="s">
        <v>246</v>
      </c>
      <c r="AJ3" s="164">
        <v>9.2000000000000003E-4</v>
      </c>
      <c r="AK3" s="223">
        <v>0.15329999999999999</v>
      </c>
      <c r="AL3" s="240" t="s">
        <v>12</v>
      </c>
      <c r="AM3" s="240" t="s">
        <v>12</v>
      </c>
      <c r="AN3" s="231" t="s">
        <v>246</v>
      </c>
      <c r="AO3" s="231" t="s">
        <v>246</v>
      </c>
      <c r="AP3" s="235">
        <v>2.2010000000000001</v>
      </c>
      <c r="AQ3" s="231" t="s">
        <v>246</v>
      </c>
      <c r="AR3" s="223">
        <v>0.2235</v>
      </c>
      <c r="AS3" s="231">
        <v>20.399999999999999</v>
      </c>
      <c r="AT3" s="164">
        <v>8.0000000000000007E-5</v>
      </c>
      <c r="AU3" s="231" t="s">
        <v>246</v>
      </c>
      <c r="AV3" s="247">
        <v>1.77E-2</v>
      </c>
      <c r="AX3" s="188" t="s">
        <v>12</v>
      </c>
      <c r="AY3" s="269" t="s">
        <v>12</v>
      </c>
      <c r="AZ3" s="256" t="s">
        <v>12</v>
      </c>
      <c r="BA3" s="188" t="s">
        <v>12</v>
      </c>
      <c r="BC3" s="188" t="s">
        <v>12</v>
      </c>
      <c r="BD3" s="188" t="s">
        <v>12</v>
      </c>
      <c r="BE3" s="188" t="s">
        <v>12</v>
      </c>
      <c r="BF3" s="188" t="s">
        <v>12</v>
      </c>
    </row>
    <row r="4" spans="1:58" s="156" customFormat="1" ht="12" customHeight="1" x14ac:dyDescent="0.25">
      <c r="A4" s="160" t="s">
        <v>225</v>
      </c>
      <c r="B4" s="157">
        <v>40164</v>
      </c>
      <c r="C4" s="460"/>
      <c r="D4" s="460"/>
      <c r="E4" s="463"/>
      <c r="F4" s="160">
        <v>30</v>
      </c>
      <c r="G4" s="175">
        <f>G3+F4</f>
        <v>60</v>
      </c>
      <c r="H4" s="205"/>
      <c r="I4" s="155"/>
      <c r="J4" s="223">
        <v>2.12E-2</v>
      </c>
      <c r="K4" s="231" t="s">
        <v>246</v>
      </c>
      <c r="L4" s="164">
        <v>4.2000000000000002E-4</v>
      </c>
      <c r="M4" s="223">
        <v>3.4599999999999999E-2</v>
      </c>
      <c r="N4" s="218" t="s">
        <v>246</v>
      </c>
      <c r="O4" s="218" t="s">
        <v>246</v>
      </c>
      <c r="P4" s="235">
        <v>29.19</v>
      </c>
      <c r="Q4" s="273" t="s">
        <v>246</v>
      </c>
      <c r="R4" s="269" t="s">
        <v>12</v>
      </c>
      <c r="S4" s="188" t="s">
        <v>12</v>
      </c>
      <c r="T4" s="231" t="s">
        <v>246</v>
      </c>
      <c r="U4" s="223">
        <v>1.46E-2</v>
      </c>
      <c r="V4" s="188" t="s">
        <v>12</v>
      </c>
      <c r="W4" s="240" t="s">
        <v>12</v>
      </c>
      <c r="X4" s="223">
        <v>1.8E-3</v>
      </c>
      <c r="Y4" s="263">
        <v>2.452</v>
      </c>
      <c r="Z4" s="223">
        <v>7.7999999999999996E-3</v>
      </c>
      <c r="AA4" s="223">
        <v>8.6940000000000008</v>
      </c>
      <c r="AB4" s="231" t="s">
        <v>246</v>
      </c>
      <c r="AC4" s="235">
        <v>22.47</v>
      </c>
      <c r="AD4" s="223">
        <v>4.2299999999999997E-2</v>
      </c>
      <c r="AE4" s="256" t="s">
        <v>12</v>
      </c>
      <c r="AF4" s="240" t="s">
        <v>12</v>
      </c>
      <c r="AG4" s="240" t="s">
        <v>12</v>
      </c>
      <c r="AH4" s="256" t="s">
        <v>12</v>
      </c>
      <c r="AI4" s="231" t="s">
        <v>246</v>
      </c>
      <c r="AJ4" s="164">
        <v>1.9400000000000001E-3</v>
      </c>
      <c r="AK4" s="223">
        <v>0.14549999999999999</v>
      </c>
      <c r="AL4" s="240" t="s">
        <v>12</v>
      </c>
      <c r="AM4" s="240" t="s">
        <v>12</v>
      </c>
      <c r="AN4" s="231" t="s">
        <v>246</v>
      </c>
      <c r="AO4" s="231" t="s">
        <v>246</v>
      </c>
      <c r="AP4" s="235">
        <v>2.1880000000000002</v>
      </c>
      <c r="AQ4" s="231" t="s">
        <v>246</v>
      </c>
      <c r="AR4" s="223">
        <v>0.22600000000000001</v>
      </c>
      <c r="AS4" s="231">
        <v>20.87</v>
      </c>
      <c r="AT4" s="164">
        <v>8.0000000000000007E-5</v>
      </c>
      <c r="AU4" s="231" t="s">
        <v>246</v>
      </c>
      <c r="AV4" s="247">
        <v>8.5999999999999993E-2</v>
      </c>
      <c r="AX4" s="188" t="s">
        <v>12</v>
      </c>
      <c r="AY4" s="269" t="s">
        <v>12</v>
      </c>
      <c r="AZ4" s="256" t="s">
        <v>12</v>
      </c>
      <c r="BA4" s="188" t="s">
        <v>12</v>
      </c>
      <c r="BC4" s="188" t="s">
        <v>12</v>
      </c>
      <c r="BD4" s="188" t="s">
        <v>12</v>
      </c>
      <c r="BE4" s="188" t="s">
        <v>12</v>
      </c>
      <c r="BF4" s="188" t="s">
        <v>12</v>
      </c>
    </row>
    <row r="5" spans="1:58" s="156" customFormat="1" ht="12" customHeight="1" x14ac:dyDescent="0.25">
      <c r="A5" s="160" t="s">
        <v>226</v>
      </c>
      <c r="B5" s="157">
        <v>40164</v>
      </c>
      <c r="C5" s="460"/>
      <c r="D5" s="460"/>
      <c r="E5" s="463"/>
      <c r="F5" s="160">
        <v>250</v>
      </c>
      <c r="G5" s="175">
        <f t="shared" ref="G5:G23" si="0">G4+F5</f>
        <v>310</v>
      </c>
      <c r="H5" s="205"/>
      <c r="I5" s="155"/>
      <c r="J5" s="223">
        <v>2.9000000000000001E-2</v>
      </c>
      <c r="K5" s="231" t="s">
        <v>246</v>
      </c>
      <c r="L5" s="164">
        <v>5.0000000000000001E-4</v>
      </c>
      <c r="M5" s="223">
        <v>3.5200000000000002E-2</v>
      </c>
      <c r="N5" s="218" t="s">
        <v>246</v>
      </c>
      <c r="O5" s="218" t="s">
        <v>246</v>
      </c>
      <c r="P5" s="235">
        <v>29.12</v>
      </c>
      <c r="Q5" s="273" t="s">
        <v>246</v>
      </c>
      <c r="R5" s="269" t="s">
        <v>12</v>
      </c>
      <c r="S5" s="188" t="s">
        <v>12</v>
      </c>
      <c r="T5" s="231" t="s">
        <v>246</v>
      </c>
      <c r="U5" s="223">
        <v>1.8100000000000002E-2</v>
      </c>
      <c r="V5" s="188" t="s">
        <v>12</v>
      </c>
      <c r="W5" s="240" t="s">
        <v>12</v>
      </c>
      <c r="X5" s="223">
        <v>1.6999999999999999E-3</v>
      </c>
      <c r="Y5" s="263">
        <v>2.4580000000000002</v>
      </c>
      <c r="Z5" s="223">
        <v>6.0000000000000001E-3</v>
      </c>
      <c r="AA5" s="223">
        <v>8.6419999999999995</v>
      </c>
      <c r="AB5" s="231" t="s">
        <v>246</v>
      </c>
      <c r="AC5" s="235">
        <v>22.54</v>
      </c>
      <c r="AD5" s="223">
        <v>5.7999999999999996E-3</v>
      </c>
      <c r="AE5" s="256" t="s">
        <v>12</v>
      </c>
      <c r="AF5" s="240" t="s">
        <v>12</v>
      </c>
      <c r="AG5" s="240" t="s">
        <v>12</v>
      </c>
      <c r="AH5" s="256" t="s">
        <v>12</v>
      </c>
      <c r="AI5" s="231" t="s">
        <v>246</v>
      </c>
      <c r="AJ5" s="164">
        <v>8.5999999999999998E-4</v>
      </c>
      <c r="AK5" s="223">
        <v>0.1618</v>
      </c>
      <c r="AL5" s="240" t="s">
        <v>12</v>
      </c>
      <c r="AM5" s="240" t="s">
        <v>12</v>
      </c>
      <c r="AN5" s="231" t="s">
        <v>246</v>
      </c>
      <c r="AO5" s="231" t="s">
        <v>246</v>
      </c>
      <c r="AP5" s="235">
        <v>2.2080000000000002</v>
      </c>
      <c r="AQ5" s="231" t="s">
        <v>246</v>
      </c>
      <c r="AR5" s="223">
        <v>0.22689999999999999</v>
      </c>
      <c r="AS5" s="231">
        <v>20.84</v>
      </c>
      <c r="AT5" s="164">
        <v>8.0000000000000007E-5</v>
      </c>
      <c r="AU5" s="231" t="s">
        <v>246</v>
      </c>
      <c r="AV5" s="247">
        <v>1.5800000000000002E-2</v>
      </c>
      <c r="AX5" s="188" t="s">
        <v>12</v>
      </c>
      <c r="AY5" s="269" t="s">
        <v>12</v>
      </c>
      <c r="AZ5" s="256" t="s">
        <v>12</v>
      </c>
      <c r="BA5" s="188" t="s">
        <v>12</v>
      </c>
      <c r="BC5" s="188" t="s">
        <v>12</v>
      </c>
      <c r="BD5" s="188" t="s">
        <v>12</v>
      </c>
      <c r="BE5" s="188" t="s">
        <v>12</v>
      </c>
      <c r="BF5" s="188" t="s">
        <v>12</v>
      </c>
    </row>
    <row r="6" spans="1:58" s="156" customFormat="1" ht="12" customHeight="1" x14ac:dyDescent="0.25">
      <c r="A6" s="160" t="s">
        <v>227</v>
      </c>
      <c r="B6" s="157">
        <v>40164</v>
      </c>
      <c r="C6" s="460"/>
      <c r="D6" s="460"/>
      <c r="E6" s="463"/>
      <c r="F6" s="160">
        <v>250</v>
      </c>
      <c r="G6" s="175">
        <f t="shared" si="0"/>
        <v>560</v>
      </c>
      <c r="H6" s="205"/>
      <c r="I6" s="155"/>
      <c r="J6" s="223">
        <v>4.5499999999999999E-2</v>
      </c>
      <c r="K6" s="231" t="s">
        <v>246</v>
      </c>
      <c r="L6" s="164">
        <v>4.6999999999999999E-4</v>
      </c>
      <c r="M6" s="223">
        <v>4.02E-2</v>
      </c>
      <c r="N6" s="218" t="s">
        <v>246</v>
      </c>
      <c r="O6" s="218" t="s">
        <v>246</v>
      </c>
      <c r="P6" s="235">
        <v>31.92</v>
      </c>
      <c r="Q6" s="273" t="s">
        <v>246</v>
      </c>
      <c r="R6" s="269" t="s">
        <v>12</v>
      </c>
      <c r="S6" s="188" t="s">
        <v>12</v>
      </c>
      <c r="T6" s="231" t="s">
        <v>246</v>
      </c>
      <c r="U6" s="223">
        <v>1.47E-2</v>
      </c>
      <c r="V6" s="188" t="s">
        <v>12</v>
      </c>
      <c r="W6" s="240" t="s">
        <v>12</v>
      </c>
      <c r="X6" s="223">
        <v>1.6000000000000001E-3</v>
      </c>
      <c r="Y6" s="263">
        <v>2.613</v>
      </c>
      <c r="Z6" s="223">
        <v>6.7999999999999996E-3</v>
      </c>
      <c r="AA6" s="223">
        <v>9.4420000000000002</v>
      </c>
      <c r="AB6" s="231" t="s">
        <v>246</v>
      </c>
      <c r="AC6" s="235">
        <v>24.55</v>
      </c>
      <c r="AD6" s="231" t="s">
        <v>246</v>
      </c>
      <c r="AE6" s="256" t="s">
        <v>12</v>
      </c>
      <c r="AF6" s="240" t="s">
        <v>12</v>
      </c>
      <c r="AG6" s="240" t="s">
        <v>12</v>
      </c>
      <c r="AH6" s="256" t="s">
        <v>12</v>
      </c>
      <c r="AI6" s="231" t="s">
        <v>246</v>
      </c>
      <c r="AJ6" s="164">
        <v>9.7999999999999997E-4</v>
      </c>
      <c r="AK6" s="223">
        <v>0.17380000000000001</v>
      </c>
      <c r="AL6" s="240" t="s">
        <v>12</v>
      </c>
      <c r="AM6" s="240" t="s">
        <v>12</v>
      </c>
      <c r="AN6" s="231" t="s">
        <v>246</v>
      </c>
      <c r="AO6" s="231" t="s">
        <v>246</v>
      </c>
      <c r="AP6" s="235">
        <v>2.4889999999999999</v>
      </c>
      <c r="AQ6" s="231" t="s">
        <v>246</v>
      </c>
      <c r="AR6" s="223">
        <v>0.2601</v>
      </c>
      <c r="AS6" s="231">
        <v>21.97</v>
      </c>
      <c r="AT6" s="164">
        <v>8.0000000000000007E-5</v>
      </c>
      <c r="AU6" s="231" t="s">
        <v>246</v>
      </c>
      <c r="AV6" s="247">
        <v>5.8999999999999999E-3</v>
      </c>
      <c r="AX6" s="188" t="s">
        <v>12</v>
      </c>
      <c r="AY6" s="269" t="s">
        <v>12</v>
      </c>
      <c r="AZ6" s="256" t="s">
        <v>12</v>
      </c>
      <c r="BA6" s="188" t="s">
        <v>12</v>
      </c>
      <c r="BC6" s="188" t="s">
        <v>12</v>
      </c>
      <c r="BD6" s="188" t="s">
        <v>12</v>
      </c>
      <c r="BE6" s="188" t="s">
        <v>12</v>
      </c>
      <c r="BF6" s="188" t="s">
        <v>12</v>
      </c>
    </row>
    <row r="7" spans="1:58" s="156" customFormat="1" ht="12" customHeight="1" x14ac:dyDescent="0.25">
      <c r="A7" s="160" t="s">
        <v>228</v>
      </c>
      <c r="B7" s="157">
        <v>40164</v>
      </c>
      <c r="C7" s="460"/>
      <c r="D7" s="460"/>
      <c r="E7" s="463"/>
      <c r="F7" s="160">
        <v>250</v>
      </c>
      <c r="G7" s="175">
        <f t="shared" si="0"/>
        <v>810</v>
      </c>
      <c r="H7" s="205"/>
      <c r="I7" s="155"/>
      <c r="J7" s="223">
        <v>5.1400000000000001E-2</v>
      </c>
      <c r="K7" s="231" t="s">
        <v>246</v>
      </c>
      <c r="L7" s="164">
        <v>4.4000000000000002E-4</v>
      </c>
      <c r="M7" s="223">
        <v>3.9699999999999999E-2</v>
      </c>
      <c r="N7" s="218" t="s">
        <v>246</v>
      </c>
      <c r="O7" s="218" t="s">
        <v>246</v>
      </c>
      <c r="P7" s="235">
        <v>31.87</v>
      </c>
      <c r="Q7" s="273" t="s">
        <v>246</v>
      </c>
      <c r="R7" s="269" t="s">
        <v>12</v>
      </c>
      <c r="S7" s="188" t="s">
        <v>12</v>
      </c>
      <c r="T7" s="231" t="s">
        <v>246</v>
      </c>
      <c r="U7" s="223">
        <v>1.3299999999999999E-2</v>
      </c>
      <c r="V7" s="188" t="s">
        <v>12</v>
      </c>
      <c r="W7" s="240" t="s">
        <v>12</v>
      </c>
      <c r="X7" s="223">
        <v>1.6000000000000001E-3</v>
      </c>
      <c r="Y7" s="263">
        <v>2.5659999999999998</v>
      </c>
      <c r="Z7" s="223">
        <v>8.0000000000000002E-3</v>
      </c>
      <c r="AA7" s="223">
        <v>9.391</v>
      </c>
      <c r="AB7" s="231" t="s">
        <v>246</v>
      </c>
      <c r="AC7" s="235">
        <v>24.43</v>
      </c>
      <c r="AD7" s="231" t="s">
        <v>246</v>
      </c>
      <c r="AE7" s="256" t="s">
        <v>12</v>
      </c>
      <c r="AF7" s="240" t="s">
        <v>12</v>
      </c>
      <c r="AG7" s="240" t="s">
        <v>12</v>
      </c>
      <c r="AH7" s="256" t="s">
        <v>12</v>
      </c>
      <c r="AI7" s="231" t="s">
        <v>246</v>
      </c>
      <c r="AJ7" s="164">
        <v>1.3699999999999999E-3</v>
      </c>
      <c r="AK7" s="223">
        <v>0.18559999999999999</v>
      </c>
      <c r="AL7" s="240" t="s">
        <v>12</v>
      </c>
      <c r="AM7" s="240" t="s">
        <v>12</v>
      </c>
      <c r="AN7" s="231" t="s">
        <v>246</v>
      </c>
      <c r="AO7" s="231" t="s">
        <v>246</v>
      </c>
      <c r="AP7" s="235">
        <v>2.476</v>
      </c>
      <c r="AQ7" s="231" t="s">
        <v>246</v>
      </c>
      <c r="AR7" s="223">
        <v>0.25979999999999998</v>
      </c>
      <c r="AS7" s="231">
        <v>21.75</v>
      </c>
      <c r="AT7" s="164">
        <v>9.0000000000000006E-5</v>
      </c>
      <c r="AU7" s="231" t="s">
        <v>246</v>
      </c>
      <c r="AV7" s="247">
        <v>4.4000000000000003E-3</v>
      </c>
      <c r="AX7" s="188" t="s">
        <v>12</v>
      </c>
      <c r="AY7" s="269" t="s">
        <v>12</v>
      </c>
      <c r="AZ7" s="256" t="s">
        <v>12</v>
      </c>
      <c r="BA7" s="188" t="s">
        <v>12</v>
      </c>
      <c r="BC7" s="188" t="s">
        <v>12</v>
      </c>
      <c r="BD7" s="188" t="s">
        <v>12</v>
      </c>
      <c r="BE7" s="188" t="s">
        <v>12</v>
      </c>
      <c r="BF7" s="188" t="s">
        <v>12</v>
      </c>
    </row>
    <row r="8" spans="1:58" s="156" customFormat="1" ht="12" customHeight="1" x14ac:dyDescent="0.25">
      <c r="A8" s="160" t="s">
        <v>229</v>
      </c>
      <c r="B8" s="157">
        <v>40164</v>
      </c>
      <c r="C8" s="460"/>
      <c r="D8" s="460"/>
      <c r="E8" s="463"/>
      <c r="F8" s="160">
        <v>250</v>
      </c>
      <c r="G8" s="175">
        <f t="shared" si="0"/>
        <v>1060</v>
      </c>
      <c r="H8" s="205"/>
      <c r="I8" s="155"/>
      <c r="J8" s="223">
        <v>4.4200000000000003E-2</v>
      </c>
      <c r="K8" s="231" t="s">
        <v>246</v>
      </c>
      <c r="L8" s="164">
        <v>4.8999999999999998E-4</v>
      </c>
      <c r="M8" s="223">
        <v>3.95E-2</v>
      </c>
      <c r="N8" s="218" t="s">
        <v>246</v>
      </c>
      <c r="O8" s="218" t="s">
        <v>246</v>
      </c>
      <c r="P8" s="235">
        <v>31.51</v>
      </c>
      <c r="Q8" s="273" t="s">
        <v>246</v>
      </c>
      <c r="R8" s="269" t="s">
        <v>12</v>
      </c>
      <c r="S8" s="188" t="s">
        <v>12</v>
      </c>
      <c r="T8" s="231" t="s">
        <v>246</v>
      </c>
      <c r="U8" s="223">
        <v>1.38E-2</v>
      </c>
      <c r="V8" s="188" t="s">
        <v>12</v>
      </c>
      <c r="W8" s="240" t="s">
        <v>12</v>
      </c>
      <c r="X8" s="223">
        <v>1.5E-3</v>
      </c>
      <c r="Y8" s="263">
        <v>2.5470000000000002</v>
      </c>
      <c r="Z8" s="223">
        <v>7.7999999999999996E-3</v>
      </c>
      <c r="AA8" s="223">
        <v>9.3040000000000003</v>
      </c>
      <c r="AB8" s="231" t="s">
        <v>246</v>
      </c>
      <c r="AC8" s="235">
        <v>24.24</v>
      </c>
      <c r="AD8" s="231" t="s">
        <v>246</v>
      </c>
      <c r="AE8" s="256" t="s">
        <v>12</v>
      </c>
      <c r="AF8" s="240" t="s">
        <v>12</v>
      </c>
      <c r="AG8" s="240" t="s">
        <v>12</v>
      </c>
      <c r="AH8" s="256" t="s">
        <v>12</v>
      </c>
      <c r="AI8" s="231" t="s">
        <v>246</v>
      </c>
      <c r="AJ8" s="164">
        <v>1.73E-3</v>
      </c>
      <c r="AK8" s="223">
        <v>0.19239999999999999</v>
      </c>
      <c r="AL8" s="240" t="s">
        <v>12</v>
      </c>
      <c r="AM8" s="240" t="s">
        <v>12</v>
      </c>
      <c r="AN8" s="231" t="s">
        <v>246</v>
      </c>
      <c r="AO8" s="231" t="s">
        <v>246</v>
      </c>
      <c r="AP8" s="235">
        <v>2.4409999999999998</v>
      </c>
      <c r="AQ8" s="223">
        <v>1.2999999999999999E-3</v>
      </c>
      <c r="AR8" s="223">
        <v>0.25440000000000002</v>
      </c>
      <c r="AS8" s="231">
        <v>21.59</v>
      </c>
      <c r="AT8" s="164">
        <v>8.0000000000000007E-5</v>
      </c>
      <c r="AU8" s="231" t="s">
        <v>246</v>
      </c>
      <c r="AV8" s="247">
        <v>4.1999999999999997E-3</v>
      </c>
      <c r="AX8" s="188" t="s">
        <v>12</v>
      </c>
      <c r="AY8" s="269" t="s">
        <v>12</v>
      </c>
      <c r="AZ8" s="256" t="s">
        <v>12</v>
      </c>
      <c r="BA8" s="188" t="s">
        <v>12</v>
      </c>
      <c r="BC8" s="188" t="s">
        <v>12</v>
      </c>
      <c r="BD8" s="188" t="s">
        <v>12</v>
      </c>
      <c r="BE8" s="188" t="s">
        <v>12</v>
      </c>
      <c r="BF8" s="188" t="s">
        <v>12</v>
      </c>
    </row>
    <row r="9" spans="1:58" s="156" customFormat="1" ht="12" customHeight="1" x14ac:dyDescent="0.25">
      <c r="A9" s="160" t="s">
        <v>230</v>
      </c>
      <c r="B9" s="157">
        <v>40164</v>
      </c>
      <c r="C9" s="460"/>
      <c r="D9" s="460"/>
      <c r="E9" s="463"/>
      <c r="F9" s="160">
        <v>250</v>
      </c>
      <c r="G9" s="175">
        <f t="shared" si="0"/>
        <v>1310</v>
      </c>
      <c r="H9" s="205"/>
      <c r="I9" s="155"/>
      <c r="J9" s="223">
        <v>3.4299999999999997E-2</v>
      </c>
      <c r="K9" s="231" t="s">
        <v>246</v>
      </c>
      <c r="L9" s="164">
        <v>4.8999999999999998E-4</v>
      </c>
      <c r="M9" s="223">
        <v>3.8399999999999997E-2</v>
      </c>
      <c r="N9" s="218" t="s">
        <v>246</v>
      </c>
      <c r="O9" s="218" t="s">
        <v>246</v>
      </c>
      <c r="P9" s="235">
        <v>30.74</v>
      </c>
      <c r="Q9" s="273" t="s">
        <v>246</v>
      </c>
      <c r="R9" s="269" t="s">
        <v>12</v>
      </c>
      <c r="S9" s="188" t="s">
        <v>12</v>
      </c>
      <c r="T9" s="231" t="s">
        <v>246</v>
      </c>
      <c r="U9" s="223">
        <v>1.3899999999999999E-2</v>
      </c>
      <c r="V9" s="188" t="s">
        <v>12</v>
      </c>
      <c r="W9" s="240" t="s">
        <v>12</v>
      </c>
      <c r="X9" s="223">
        <v>1.6000000000000001E-3</v>
      </c>
      <c r="Y9" s="263">
        <v>2.5489999999999999</v>
      </c>
      <c r="Z9" s="223">
        <v>6.4999999999999997E-3</v>
      </c>
      <c r="AA9" s="223">
        <v>9.1110000000000007</v>
      </c>
      <c r="AB9" s="231" t="s">
        <v>246</v>
      </c>
      <c r="AC9" s="235">
        <v>23.59</v>
      </c>
      <c r="AD9" s="231" t="s">
        <v>246</v>
      </c>
      <c r="AE9" s="256" t="s">
        <v>12</v>
      </c>
      <c r="AF9" s="240" t="s">
        <v>12</v>
      </c>
      <c r="AG9" s="240" t="s">
        <v>12</v>
      </c>
      <c r="AH9" s="256" t="s">
        <v>12</v>
      </c>
      <c r="AI9" s="231" t="s">
        <v>246</v>
      </c>
      <c r="AJ9" s="164">
        <v>2.0899999999999998E-3</v>
      </c>
      <c r="AK9" s="223">
        <v>0.18640000000000001</v>
      </c>
      <c r="AL9" s="240" t="s">
        <v>12</v>
      </c>
      <c r="AM9" s="240" t="s">
        <v>12</v>
      </c>
      <c r="AN9" s="231" t="s">
        <v>246</v>
      </c>
      <c r="AO9" s="231" t="s">
        <v>246</v>
      </c>
      <c r="AP9" s="235">
        <v>2.3660000000000001</v>
      </c>
      <c r="AQ9" s="231" t="s">
        <v>246</v>
      </c>
      <c r="AR9" s="223">
        <v>0.24929999999999999</v>
      </c>
      <c r="AS9" s="231">
        <v>21.46</v>
      </c>
      <c r="AT9" s="164">
        <v>6.9999999999999994E-5</v>
      </c>
      <c r="AU9" s="231" t="s">
        <v>246</v>
      </c>
      <c r="AV9" s="247">
        <v>4.8999999999999998E-3</v>
      </c>
      <c r="AX9" s="188" t="s">
        <v>12</v>
      </c>
      <c r="AY9" s="269" t="s">
        <v>12</v>
      </c>
      <c r="AZ9" s="256" t="s">
        <v>12</v>
      </c>
      <c r="BA9" s="188" t="s">
        <v>12</v>
      </c>
      <c r="BC9" s="188" t="s">
        <v>12</v>
      </c>
      <c r="BD9" s="188" t="s">
        <v>12</v>
      </c>
      <c r="BE9" s="188" t="s">
        <v>12</v>
      </c>
      <c r="BF9" s="188" t="s">
        <v>12</v>
      </c>
    </row>
    <row r="10" spans="1:58" s="156" customFormat="1" ht="12" customHeight="1" x14ac:dyDescent="0.25">
      <c r="A10" s="160" t="s">
        <v>231</v>
      </c>
      <c r="B10" s="157">
        <v>40164</v>
      </c>
      <c r="C10" s="460"/>
      <c r="D10" s="460"/>
      <c r="E10" s="463"/>
      <c r="F10" s="160">
        <v>250</v>
      </c>
      <c r="G10" s="175">
        <f t="shared" si="0"/>
        <v>1560</v>
      </c>
      <c r="H10" s="205"/>
      <c r="I10" s="155"/>
      <c r="J10" s="223">
        <v>3.15E-2</v>
      </c>
      <c r="K10" s="231" t="s">
        <v>246</v>
      </c>
      <c r="L10" s="164">
        <v>4.6999999999999999E-4</v>
      </c>
      <c r="M10" s="223">
        <v>3.7900000000000003E-2</v>
      </c>
      <c r="N10" s="218" t="s">
        <v>246</v>
      </c>
      <c r="O10" s="218" t="s">
        <v>246</v>
      </c>
      <c r="P10" s="235">
        <v>31.26</v>
      </c>
      <c r="Q10" s="273" t="s">
        <v>246</v>
      </c>
      <c r="R10" s="269" t="s">
        <v>12</v>
      </c>
      <c r="S10" s="188" t="s">
        <v>12</v>
      </c>
      <c r="T10" s="231" t="s">
        <v>246</v>
      </c>
      <c r="U10" s="223">
        <v>1.47E-2</v>
      </c>
      <c r="V10" s="188" t="s">
        <v>12</v>
      </c>
      <c r="W10" s="240" t="s">
        <v>12</v>
      </c>
      <c r="X10" s="223">
        <v>1.5E-3</v>
      </c>
      <c r="Y10" s="263">
        <v>2.5619999999999998</v>
      </c>
      <c r="Z10" s="223">
        <v>5.7000000000000002E-3</v>
      </c>
      <c r="AA10" s="223">
        <v>9.2590000000000003</v>
      </c>
      <c r="AB10" s="231" t="s">
        <v>246</v>
      </c>
      <c r="AC10" s="235">
        <v>23.97</v>
      </c>
      <c r="AD10" s="231" t="s">
        <v>246</v>
      </c>
      <c r="AE10" s="256" t="s">
        <v>12</v>
      </c>
      <c r="AF10" s="240" t="s">
        <v>12</v>
      </c>
      <c r="AG10" s="240" t="s">
        <v>12</v>
      </c>
      <c r="AH10" s="256" t="s">
        <v>12</v>
      </c>
      <c r="AI10" s="223">
        <v>2.0999999999999999E-3</v>
      </c>
      <c r="AJ10" s="164">
        <v>2.6800000000000001E-3</v>
      </c>
      <c r="AK10" s="223">
        <v>0.18579999999999999</v>
      </c>
      <c r="AL10" s="240" t="s">
        <v>12</v>
      </c>
      <c r="AM10" s="240" t="s">
        <v>12</v>
      </c>
      <c r="AN10" s="231" t="s">
        <v>246</v>
      </c>
      <c r="AO10" s="231" t="s">
        <v>246</v>
      </c>
      <c r="AP10" s="235">
        <v>2.3969999999999998</v>
      </c>
      <c r="AQ10" s="231" t="s">
        <v>246</v>
      </c>
      <c r="AR10" s="223">
        <v>0.252</v>
      </c>
      <c r="AS10" s="231">
        <v>21.47</v>
      </c>
      <c r="AT10" s="164">
        <v>6.9999999999999994E-5</v>
      </c>
      <c r="AU10" s="231" t="s">
        <v>246</v>
      </c>
      <c r="AV10" s="247">
        <v>5.7999999999999996E-3</v>
      </c>
      <c r="AX10" s="188" t="s">
        <v>12</v>
      </c>
      <c r="AY10" s="269" t="s">
        <v>12</v>
      </c>
      <c r="AZ10" s="256" t="s">
        <v>12</v>
      </c>
      <c r="BA10" s="188" t="s">
        <v>12</v>
      </c>
      <c r="BC10" s="188" t="s">
        <v>12</v>
      </c>
      <c r="BD10" s="188" t="s">
        <v>12</v>
      </c>
      <c r="BE10" s="188" t="s">
        <v>12</v>
      </c>
      <c r="BF10" s="188" t="s">
        <v>12</v>
      </c>
    </row>
    <row r="11" spans="1:58" s="156" customFormat="1" ht="12" customHeight="1" x14ac:dyDescent="0.25">
      <c r="A11" s="160" t="s">
        <v>232</v>
      </c>
      <c r="B11" s="157">
        <v>40164</v>
      </c>
      <c r="C11" s="460"/>
      <c r="D11" s="460"/>
      <c r="E11" s="463"/>
      <c r="F11" s="160">
        <v>250</v>
      </c>
      <c r="G11" s="175">
        <f t="shared" si="0"/>
        <v>1810</v>
      </c>
      <c r="H11" s="205"/>
      <c r="I11" s="155"/>
      <c r="J11" s="223">
        <v>2.9899999999999999E-2</v>
      </c>
      <c r="K11" s="231" t="s">
        <v>246</v>
      </c>
      <c r="L11" s="164">
        <v>5.0000000000000001E-4</v>
      </c>
      <c r="M11" s="223">
        <v>3.7499999999999999E-2</v>
      </c>
      <c r="N11" s="218" t="s">
        <v>246</v>
      </c>
      <c r="O11" s="218" t="s">
        <v>246</v>
      </c>
      <c r="P11" s="235">
        <v>30.68</v>
      </c>
      <c r="Q11" s="273" t="s">
        <v>246</v>
      </c>
      <c r="R11" s="269" t="s">
        <v>12</v>
      </c>
      <c r="S11" s="188" t="s">
        <v>12</v>
      </c>
      <c r="T11" s="231" t="s">
        <v>246</v>
      </c>
      <c r="U11" s="223">
        <v>1.38E-2</v>
      </c>
      <c r="V11" s="188" t="s">
        <v>12</v>
      </c>
      <c r="W11" s="240" t="s">
        <v>12</v>
      </c>
      <c r="X11" s="223">
        <v>1.6000000000000001E-3</v>
      </c>
      <c r="Y11" s="263">
        <v>2.476</v>
      </c>
      <c r="Z11" s="223">
        <v>7.4999999999999997E-3</v>
      </c>
      <c r="AA11" s="223">
        <v>9.0969999999999995</v>
      </c>
      <c r="AB11" s="231" t="s">
        <v>246</v>
      </c>
      <c r="AC11" s="235">
        <v>23.53</v>
      </c>
      <c r="AD11" s="231" t="s">
        <v>246</v>
      </c>
      <c r="AE11" s="256" t="s">
        <v>12</v>
      </c>
      <c r="AF11" s="240" t="s">
        <v>12</v>
      </c>
      <c r="AG11" s="240" t="s">
        <v>12</v>
      </c>
      <c r="AH11" s="256" t="s">
        <v>12</v>
      </c>
      <c r="AI11" s="223">
        <v>2.8999999999999998E-3</v>
      </c>
      <c r="AJ11" s="164">
        <v>3.2599999999999999E-3</v>
      </c>
      <c r="AK11" s="223">
        <v>0.1807</v>
      </c>
      <c r="AL11" s="240" t="s">
        <v>12</v>
      </c>
      <c r="AM11" s="240" t="s">
        <v>12</v>
      </c>
      <c r="AN11" s="231" t="s">
        <v>246</v>
      </c>
      <c r="AO11" s="231" t="s">
        <v>246</v>
      </c>
      <c r="AP11" s="235">
        <v>2.3620000000000001</v>
      </c>
      <c r="AQ11" s="231" t="s">
        <v>246</v>
      </c>
      <c r="AR11" s="223">
        <v>0.24709999999999999</v>
      </c>
      <c r="AS11" s="231">
        <v>21.18</v>
      </c>
      <c r="AT11" s="164">
        <v>6.9999999999999994E-5</v>
      </c>
      <c r="AU11" s="231" t="s">
        <v>246</v>
      </c>
      <c r="AV11" s="247">
        <v>6.1000000000000004E-3</v>
      </c>
      <c r="AX11" s="188" t="s">
        <v>12</v>
      </c>
      <c r="AY11" s="269" t="s">
        <v>12</v>
      </c>
      <c r="AZ11" s="256" t="s">
        <v>12</v>
      </c>
      <c r="BA11" s="188" t="s">
        <v>12</v>
      </c>
      <c r="BC11" s="188" t="s">
        <v>12</v>
      </c>
      <c r="BD11" s="188" t="s">
        <v>12</v>
      </c>
      <c r="BE11" s="188" t="s">
        <v>12</v>
      </c>
      <c r="BF11" s="188" t="s">
        <v>12</v>
      </c>
    </row>
    <row r="12" spans="1:58" s="156" customFormat="1" ht="12" customHeight="1" x14ac:dyDescent="0.25">
      <c r="A12" s="160" t="s">
        <v>233</v>
      </c>
      <c r="B12" s="157">
        <v>40164</v>
      </c>
      <c r="C12" s="460"/>
      <c r="D12" s="460"/>
      <c r="E12" s="463"/>
      <c r="F12" s="160">
        <v>250</v>
      </c>
      <c r="G12" s="175">
        <f t="shared" si="0"/>
        <v>2060</v>
      </c>
      <c r="H12" s="205"/>
      <c r="I12" s="155"/>
      <c r="J12" s="223">
        <v>0.03</v>
      </c>
      <c r="K12" s="231" t="s">
        <v>246</v>
      </c>
      <c r="L12" s="164">
        <v>5.0000000000000001E-4</v>
      </c>
      <c r="M12" s="223">
        <v>3.5999999999999997E-2</v>
      </c>
      <c r="N12" s="218" t="s">
        <v>246</v>
      </c>
      <c r="O12" s="218" t="s">
        <v>246</v>
      </c>
      <c r="P12" s="235">
        <v>30.35</v>
      </c>
      <c r="Q12" s="273" t="s">
        <v>246</v>
      </c>
      <c r="R12" s="269" t="s">
        <v>12</v>
      </c>
      <c r="S12" s="188" t="s">
        <v>12</v>
      </c>
      <c r="T12" s="231" t="s">
        <v>246</v>
      </c>
      <c r="U12" s="223">
        <v>1.12E-2</v>
      </c>
      <c r="V12" s="188" t="s">
        <v>12</v>
      </c>
      <c r="W12" s="240" t="s">
        <v>12</v>
      </c>
      <c r="X12" s="223">
        <v>1.4E-3</v>
      </c>
      <c r="Y12" s="263">
        <v>2.4409999999999998</v>
      </c>
      <c r="Z12" s="223">
        <v>6.8999999999999999E-3</v>
      </c>
      <c r="AA12" s="223">
        <v>8.9969999999999999</v>
      </c>
      <c r="AB12" s="231" t="s">
        <v>246</v>
      </c>
      <c r="AC12" s="235">
        <v>23.29</v>
      </c>
      <c r="AD12" s="231" t="s">
        <v>246</v>
      </c>
      <c r="AE12" s="256" t="s">
        <v>12</v>
      </c>
      <c r="AF12" s="240" t="s">
        <v>12</v>
      </c>
      <c r="AG12" s="240" t="s">
        <v>12</v>
      </c>
      <c r="AH12" s="256" t="s">
        <v>12</v>
      </c>
      <c r="AI12" s="223">
        <v>3.2000000000000002E-3</v>
      </c>
      <c r="AJ12" s="164">
        <v>3.48E-3</v>
      </c>
      <c r="AK12" s="223">
        <v>0.17730000000000001</v>
      </c>
      <c r="AL12" s="240" t="s">
        <v>12</v>
      </c>
      <c r="AM12" s="240" t="s">
        <v>12</v>
      </c>
      <c r="AN12" s="231" t="s">
        <v>246</v>
      </c>
      <c r="AO12" s="231" t="s">
        <v>246</v>
      </c>
      <c r="AP12" s="235">
        <v>2.3109999999999999</v>
      </c>
      <c r="AQ12" s="231" t="s">
        <v>246</v>
      </c>
      <c r="AR12" s="223">
        <v>0.24310000000000001</v>
      </c>
      <c r="AS12" s="231">
        <v>21.14</v>
      </c>
      <c r="AT12" s="164">
        <v>6.9999999999999994E-5</v>
      </c>
      <c r="AU12" s="231" t="s">
        <v>246</v>
      </c>
      <c r="AV12" s="247">
        <v>5.3E-3</v>
      </c>
      <c r="AX12" s="188" t="s">
        <v>12</v>
      </c>
      <c r="AY12" s="269" t="s">
        <v>12</v>
      </c>
      <c r="AZ12" s="256" t="s">
        <v>12</v>
      </c>
      <c r="BA12" s="188" t="s">
        <v>12</v>
      </c>
      <c r="BC12" s="188" t="s">
        <v>12</v>
      </c>
      <c r="BD12" s="188" t="s">
        <v>12</v>
      </c>
      <c r="BE12" s="188" t="s">
        <v>12</v>
      </c>
      <c r="BF12" s="188" t="s">
        <v>12</v>
      </c>
    </row>
    <row r="13" spans="1:58" s="156" customFormat="1" ht="12" customHeight="1" x14ac:dyDescent="0.25">
      <c r="A13" s="160" t="s">
        <v>234</v>
      </c>
      <c r="B13" s="157">
        <v>40164</v>
      </c>
      <c r="C13" s="460"/>
      <c r="D13" s="460"/>
      <c r="E13" s="463"/>
      <c r="F13" s="160">
        <v>250</v>
      </c>
      <c r="G13" s="175">
        <f t="shared" si="0"/>
        <v>2310</v>
      </c>
      <c r="H13" s="205"/>
      <c r="I13" s="155"/>
      <c r="J13" s="223">
        <v>3.0200000000000001E-2</v>
      </c>
      <c r="K13" s="231" t="s">
        <v>246</v>
      </c>
      <c r="L13" s="164">
        <v>4.6000000000000001E-4</v>
      </c>
      <c r="M13" s="223">
        <v>3.6299999999999999E-2</v>
      </c>
      <c r="N13" s="218" t="s">
        <v>246</v>
      </c>
      <c r="O13" s="218" t="s">
        <v>246</v>
      </c>
      <c r="P13" s="235">
        <v>30.5</v>
      </c>
      <c r="Q13" s="273" t="s">
        <v>246</v>
      </c>
      <c r="R13" s="269" t="s">
        <v>12</v>
      </c>
      <c r="S13" s="188" t="s">
        <v>12</v>
      </c>
      <c r="T13" s="231" t="s">
        <v>246</v>
      </c>
      <c r="U13" s="223">
        <v>1.04E-2</v>
      </c>
      <c r="V13" s="188" t="s">
        <v>12</v>
      </c>
      <c r="W13" s="240" t="s">
        <v>12</v>
      </c>
      <c r="X13" s="223">
        <v>2.0999999999999999E-3</v>
      </c>
      <c r="Y13" s="263">
        <v>2.4900000000000002</v>
      </c>
      <c r="Z13" s="223">
        <v>6.7000000000000002E-3</v>
      </c>
      <c r="AA13" s="223">
        <v>9.0359999999999996</v>
      </c>
      <c r="AB13" s="231" t="s">
        <v>246</v>
      </c>
      <c r="AC13" s="235">
        <v>23.39</v>
      </c>
      <c r="AD13" s="231" t="s">
        <v>246</v>
      </c>
      <c r="AE13" s="256" t="s">
        <v>12</v>
      </c>
      <c r="AF13" s="240" t="s">
        <v>12</v>
      </c>
      <c r="AG13" s="240" t="s">
        <v>12</v>
      </c>
      <c r="AH13" s="256" t="s">
        <v>12</v>
      </c>
      <c r="AI13" s="223">
        <v>4.1000000000000003E-3</v>
      </c>
      <c r="AJ13" s="164">
        <v>3.6700000000000001E-3</v>
      </c>
      <c r="AK13" s="223">
        <v>0.1779</v>
      </c>
      <c r="AL13" s="240" t="s">
        <v>12</v>
      </c>
      <c r="AM13" s="240" t="s">
        <v>12</v>
      </c>
      <c r="AN13" s="231" t="s">
        <v>246</v>
      </c>
      <c r="AO13" s="231" t="s">
        <v>246</v>
      </c>
      <c r="AP13" s="235">
        <v>2.3149999999999999</v>
      </c>
      <c r="AQ13" s="231" t="s">
        <v>246</v>
      </c>
      <c r="AR13" s="223">
        <v>0.24379999999999999</v>
      </c>
      <c r="AS13" s="231">
        <v>21.09</v>
      </c>
      <c r="AT13" s="164">
        <v>6.9999999999999994E-5</v>
      </c>
      <c r="AU13" s="231" t="s">
        <v>246</v>
      </c>
      <c r="AV13" s="247">
        <v>4.1999999999999997E-3</v>
      </c>
      <c r="AX13" s="188" t="s">
        <v>12</v>
      </c>
      <c r="AY13" s="269" t="s">
        <v>12</v>
      </c>
      <c r="AZ13" s="256" t="s">
        <v>12</v>
      </c>
      <c r="BA13" s="188" t="s">
        <v>12</v>
      </c>
      <c r="BC13" s="188" t="s">
        <v>12</v>
      </c>
      <c r="BD13" s="188" t="s">
        <v>12</v>
      </c>
      <c r="BE13" s="188" t="s">
        <v>12</v>
      </c>
      <c r="BF13" s="188" t="s">
        <v>12</v>
      </c>
    </row>
    <row r="14" spans="1:58" s="156" customFormat="1" ht="12" customHeight="1" x14ac:dyDescent="0.25">
      <c r="A14" s="160" t="s">
        <v>235</v>
      </c>
      <c r="B14" s="157">
        <v>40164</v>
      </c>
      <c r="C14" s="460"/>
      <c r="D14" s="460"/>
      <c r="E14" s="463"/>
      <c r="F14" s="160">
        <v>250</v>
      </c>
      <c r="G14" s="175">
        <f t="shared" si="0"/>
        <v>2560</v>
      </c>
      <c r="H14" s="205"/>
      <c r="I14" s="155"/>
      <c r="J14" s="223">
        <v>2.8899999999999999E-2</v>
      </c>
      <c r="K14" s="231" t="s">
        <v>246</v>
      </c>
      <c r="L14" s="164">
        <v>4.8999999999999998E-4</v>
      </c>
      <c r="M14" s="223">
        <v>3.6600000000000001E-2</v>
      </c>
      <c r="N14" s="218" t="s">
        <v>246</v>
      </c>
      <c r="O14" s="218" t="s">
        <v>246</v>
      </c>
      <c r="P14" s="235">
        <v>30.32</v>
      </c>
      <c r="Q14" s="273" t="s">
        <v>246</v>
      </c>
      <c r="R14" s="269" t="s">
        <v>12</v>
      </c>
      <c r="S14" s="188" t="s">
        <v>12</v>
      </c>
      <c r="T14" s="231" t="s">
        <v>246</v>
      </c>
      <c r="U14" s="223">
        <v>1.03E-2</v>
      </c>
      <c r="V14" s="188" t="s">
        <v>12</v>
      </c>
      <c r="W14" s="240" t="s">
        <v>12</v>
      </c>
      <c r="X14" s="223">
        <v>1.8E-3</v>
      </c>
      <c r="Y14" s="263">
        <v>2.5259999999999998</v>
      </c>
      <c r="Z14" s="223">
        <v>7.3000000000000001E-3</v>
      </c>
      <c r="AA14" s="223">
        <v>8.9909999999999997</v>
      </c>
      <c r="AB14" s="231" t="s">
        <v>246</v>
      </c>
      <c r="AC14" s="235">
        <v>23.22</v>
      </c>
      <c r="AD14" s="231" t="s">
        <v>246</v>
      </c>
      <c r="AE14" s="256" t="s">
        <v>12</v>
      </c>
      <c r="AF14" s="240" t="s">
        <v>12</v>
      </c>
      <c r="AG14" s="240" t="s">
        <v>12</v>
      </c>
      <c r="AH14" s="256" t="s">
        <v>12</v>
      </c>
      <c r="AI14" s="223">
        <v>4.4000000000000003E-3</v>
      </c>
      <c r="AJ14" s="164">
        <v>3.81E-3</v>
      </c>
      <c r="AK14" s="223">
        <v>0.18149999999999999</v>
      </c>
      <c r="AL14" s="240" t="s">
        <v>12</v>
      </c>
      <c r="AM14" s="240" t="s">
        <v>12</v>
      </c>
      <c r="AN14" s="231" t="s">
        <v>246</v>
      </c>
      <c r="AO14" s="231" t="s">
        <v>246</v>
      </c>
      <c r="AP14" s="235">
        <v>2.298</v>
      </c>
      <c r="AQ14" s="231" t="s">
        <v>246</v>
      </c>
      <c r="AR14" s="223">
        <v>0.24229999999999999</v>
      </c>
      <c r="AS14" s="231">
        <v>21.23</v>
      </c>
      <c r="AT14" s="164">
        <v>6.9999999999999994E-5</v>
      </c>
      <c r="AU14" s="231" t="s">
        <v>246</v>
      </c>
      <c r="AV14" s="247">
        <v>3.3999999999999998E-3</v>
      </c>
      <c r="AX14" s="188" t="s">
        <v>12</v>
      </c>
      <c r="AY14" s="269" t="s">
        <v>12</v>
      </c>
      <c r="AZ14" s="256" t="s">
        <v>12</v>
      </c>
      <c r="BA14" s="188" t="s">
        <v>12</v>
      </c>
      <c r="BC14" s="188" t="s">
        <v>12</v>
      </c>
      <c r="BD14" s="188" t="s">
        <v>12</v>
      </c>
      <c r="BE14" s="188" t="s">
        <v>12</v>
      </c>
      <c r="BF14" s="188" t="s">
        <v>12</v>
      </c>
    </row>
    <row r="15" spans="1:58" s="156" customFormat="1" ht="12" customHeight="1" x14ac:dyDescent="0.25">
      <c r="A15" s="160" t="s">
        <v>236</v>
      </c>
      <c r="B15" s="157">
        <v>40164</v>
      </c>
      <c r="C15" s="460"/>
      <c r="D15" s="460"/>
      <c r="E15" s="463"/>
      <c r="F15" s="160">
        <v>500</v>
      </c>
      <c r="G15" s="175">
        <f t="shared" si="0"/>
        <v>3060</v>
      </c>
      <c r="H15" s="205"/>
      <c r="I15" s="155"/>
      <c r="J15" s="223">
        <v>3.0200000000000001E-2</v>
      </c>
      <c r="K15" s="231" t="s">
        <v>246</v>
      </c>
      <c r="L15" s="164">
        <v>5.5000000000000003E-4</v>
      </c>
      <c r="M15" s="223">
        <v>3.6499999999999998E-2</v>
      </c>
      <c r="N15" s="218" t="s">
        <v>246</v>
      </c>
      <c r="O15" s="218" t="s">
        <v>246</v>
      </c>
      <c r="P15" s="235">
        <v>30.4</v>
      </c>
      <c r="Q15" s="273" t="s">
        <v>246</v>
      </c>
      <c r="R15" s="269" t="s">
        <v>12</v>
      </c>
      <c r="S15" s="188" t="s">
        <v>12</v>
      </c>
      <c r="T15" s="231" t="s">
        <v>246</v>
      </c>
      <c r="U15" s="223">
        <v>1.01E-2</v>
      </c>
      <c r="V15" s="188" t="s">
        <v>12</v>
      </c>
      <c r="W15" s="240" t="s">
        <v>12</v>
      </c>
      <c r="X15" s="223">
        <v>1.9E-3</v>
      </c>
      <c r="Y15" s="263">
        <v>2.4950000000000001</v>
      </c>
      <c r="Z15" s="223">
        <v>7.1999999999999998E-3</v>
      </c>
      <c r="AA15" s="223">
        <v>9.0399999999999991</v>
      </c>
      <c r="AB15" s="231" t="s">
        <v>246</v>
      </c>
      <c r="AC15" s="235">
        <v>23.44</v>
      </c>
      <c r="AD15" s="231" t="s">
        <v>246</v>
      </c>
      <c r="AE15" s="256" t="s">
        <v>12</v>
      </c>
      <c r="AF15" s="240" t="s">
        <v>12</v>
      </c>
      <c r="AG15" s="240" t="s">
        <v>12</v>
      </c>
      <c r="AH15" s="256" t="s">
        <v>12</v>
      </c>
      <c r="AI15" s="223">
        <v>4.0000000000000001E-3</v>
      </c>
      <c r="AJ15" s="164">
        <v>3.7599999999999999E-3</v>
      </c>
      <c r="AK15" s="223">
        <v>0.185</v>
      </c>
      <c r="AL15" s="240" t="s">
        <v>12</v>
      </c>
      <c r="AM15" s="240" t="s">
        <v>12</v>
      </c>
      <c r="AN15" s="231" t="s">
        <v>246</v>
      </c>
      <c r="AO15" s="231" t="s">
        <v>246</v>
      </c>
      <c r="AP15" s="235">
        <v>2.3719999999999999</v>
      </c>
      <c r="AQ15" s="231" t="s">
        <v>246</v>
      </c>
      <c r="AR15" s="223">
        <v>0.24329999999999999</v>
      </c>
      <c r="AS15" s="231">
        <v>21.82</v>
      </c>
      <c r="AT15" s="164">
        <v>6.9999999999999994E-5</v>
      </c>
      <c r="AU15" s="231" t="s">
        <v>246</v>
      </c>
      <c r="AV15" s="247">
        <v>3.0999999999999999E-3</v>
      </c>
      <c r="AX15" s="188" t="s">
        <v>12</v>
      </c>
      <c r="AY15" s="269" t="s">
        <v>12</v>
      </c>
      <c r="AZ15" s="256" t="s">
        <v>12</v>
      </c>
      <c r="BA15" s="188" t="s">
        <v>12</v>
      </c>
      <c r="BC15" s="188" t="s">
        <v>12</v>
      </c>
      <c r="BD15" s="188" t="s">
        <v>12</v>
      </c>
      <c r="BE15" s="188" t="s">
        <v>12</v>
      </c>
      <c r="BF15" s="188" t="s">
        <v>12</v>
      </c>
    </row>
    <row r="16" spans="1:58" s="156" customFormat="1" ht="12" customHeight="1" x14ac:dyDescent="0.25">
      <c r="A16" s="160" t="s">
        <v>237</v>
      </c>
      <c r="B16" s="157">
        <v>40164</v>
      </c>
      <c r="C16" s="460"/>
      <c r="D16" s="460"/>
      <c r="E16" s="463"/>
      <c r="F16" s="160">
        <v>500</v>
      </c>
      <c r="G16" s="175">
        <f t="shared" si="0"/>
        <v>3560</v>
      </c>
      <c r="H16" s="205"/>
      <c r="I16" s="155"/>
      <c r="J16" s="223">
        <v>2.8500000000000001E-2</v>
      </c>
      <c r="K16" s="231" t="s">
        <v>246</v>
      </c>
      <c r="L16" s="164">
        <v>4.6000000000000001E-4</v>
      </c>
      <c r="M16" s="223">
        <v>3.73E-2</v>
      </c>
      <c r="N16" s="218" t="s">
        <v>246</v>
      </c>
      <c r="O16" s="218" t="s">
        <v>246</v>
      </c>
      <c r="P16" s="235">
        <v>31.01</v>
      </c>
      <c r="Q16" s="273" t="s">
        <v>246</v>
      </c>
      <c r="R16" s="269" t="s">
        <v>12</v>
      </c>
      <c r="S16" s="188" t="s">
        <v>12</v>
      </c>
      <c r="T16" s="231" t="s">
        <v>246</v>
      </c>
      <c r="U16" s="223">
        <v>1.41E-2</v>
      </c>
      <c r="V16" s="188" t="s">
        <v>12</v>
      </c>
      <c r="W16" s="240" t="s">
        <v>12</v>
      </c>
      <c r="X16" s="223">
        <v>1.9E-3</v>
      </c>
      <c r="Y16" s="263">
        <v>2.5</v>
      </c>
      <c r="Z16" s="223">
        <v>5.8999999999999999E-3</v>
      </c>
      <c r="AA16" s="223">
        <v>9.1690000000000005</v>
      </c>
      <c r="AB16" s="231" t="s">
        <v>246</v>
      </c>
      <c r="AC16" s="235">
        <v>23.62</v>
      </c>
      <c r="AD16" s="231" t="s">
        <v>246</v>
      </c>
      <c r="AE16" s="256" t="s">
        <v>12</v>
      </c>
      <c r="AF16" s="240" t="s">
        <v>12</v>
      </c>
      <c r="AG16" s="240" t="s">
        <v>12</v>
      </c>
      <c r="AH16" s="256" t="s">
        <v>12</v>
      </c>
      <c r="AI16" s="223">
        <v>2.7000000000000001E-3</v>
      </c>
      <c r="AJ16" s="164">
        <v>3.5400000000000002E-3</v>
      </c>
      <c r="AK16" s="223">
        <v>0.18559999999999999</v>
      </c>
      <c r="AL16" s="240" t="s">
        <v>12</v>
      </c>
      <c r="AM16" s="240" t="s">
        <v>12</v>
      </c>
      <c r="AN16" s="231" t="s">
        <v>246</v>
      </c>
      <c r="AO16" s="231" t="s">
        <v>246</v>
      </c>
      <c r="AP16" s="235">
        <v>2.36</v>
      </c>
      <c r="AQ16" s="231" t="s">
        <v>246</v>
      </c>
      <c r="AR16" s="223">
        <v>0.2477</v>
      </c>
      <c r="AS16" s="231">
        <v>21.58</v>
      </c>
      <c r="AT16" s="164">
        <v>6.9999999999999994E-5</v>
      </c>
      <c r="AU16" s="231" t="s">
        <v>246</v>
      </c>
      <c r="AV16" s="247">
        <v>3.5999999999999999E-3</v>
      </c>
      <c r="AX16" s="188" t="s">
        <v>12</v>
      </c>
      <c r="AY16" s="269" t="s">
        <v>12</v>
      </c>
      <c r="AZ16" s="256" t="s">
        <v>12</v>
      </c>
      <c r="BA16" s="188" t="s">
        <v>12</v>
      </c>
      <c r="BC16" s="188" t="s">
        <v>12</v>
      </c>
      <c r="BD16" s="188" t="s">
        <v>12</v>
      </c>
      <c r="BE16" s="188" t="s">
        <v>12</v>
      </c>
      <c r="BF16" s="188" t="s">
        <v>12</v>
      </c>
    </row>
    <row r="17" spans="1:58" s="156" customFormat="1" ht="12" customHeight="1" x14ac:dyDescent="0.25">
      <c r="A17" s="160" t="s">
        <v>238</v>
      </c>
      <c r="B17" s="157">
        <v>40164</v>
      </c>
      <c r="C17" s="460"/>
      <c r="D17" s="460"/>
      <c r="E17" s="463"/>
      <c r="F17" s="160">
        <v>500</v>
      </c>
      <c r="G17" s="175">
        <f t="shared" si="0"/>
        <v>4060</v>
      </c>
      <c r="H17" s="205"/>
      <c r="I17" s="155"/>
      <c r="J17" s="223">
        <v>2.9600000000000001E-2</v>
      </c>
      <c r="K17" s="231" t="s">
        <v>246</v>
      </c>
      <c r="L17" s="164">
        <v>5.8E-4</v>
      </c>
      <c r="M17" s="223">
        <v>3.6200000000000003E-2</v>
      </c>
      <c r="N17" s="218" t="s">
        <v>246</v>
      </c>
      <c r="O17" s="218" t="s">
        <v>246</v>
      </c>
      <c r="P17" s="235">
        <v>31.05</v>
      </c>
      <c r="Q17" s="273" t="s">
        <v>246</v>
      </c>
      <c r="R17" s="269" t="s">
        <v>12</v>
      </c>
      <c r="S17" s="188" t="s">
        <v>12</v>
      </c>
      <c r="T17" s="231" t="s">
        <v>246</v>
      </c>
      <c r="U17" s="223">
        <v>1.9699999999999999E-2</v>
      </c>
      <c r="V17" s="188" t="s">
        <v>12</v>
      </c>
      <c r="W17" s="240" t="s">
        <v>12</v>
      </c>
      <c r="X17" s="223">
        <v>2E-3</v>
      </c>
      <c r="Y17" s="263">
        <v>2.472</v>
      </c>
      <c r="Z17" s="223">
        <v>7.3000000000000001E-3</v>
      </c>
      <c r="AA17" s="223">
        <v>9.1340000000000003</v>
      </c>
      <c r="AB17" s="231" t="s">
        <v>246</v>
      </c>
      <c r="AC17" s="235">
        <v>23.48</v>
      </c>
      <c r="AD17" s="231" t="s">
        <v>246</v>
      </c>
      <c r="AE17" s="256" t="s">
        <v>12</v>
      </c>
      <c r="AF17" s="240" t="s">
        <v>12</v>
      </c>
      <c r="AG17" s="240" t="s">
        <v>12</v>
      </c>
      <c r="AH17" s="256" t="s">
        <v>12</v>
      </c>
      <c r="AI17" s="223">
        <v>2.8E-3</v>
      </c>
      <c r="AJ17" s="164">
        <v>3.46E-3</v>
      </c>
      <c r="AK17" s="223">
        <v>0.18940000000000001</v>
      </c>
      <c r="AL17" s="240" t="s">
        <v>12</v>
      </c>
      <c r="AM17" s="240" t="s">
        <v>12</v>
      </c>
      <c r="AN17" s="231" t="s">
        <v>246</v>
      </c>
      <c r="AO17" s="231" t="s">
        <v>246</v>
      </c>
      <c r="AP17" s="235">
        <v>2.383</v>
      </c>
      <c r="AQ17" s="231" t="s">
        <v>246</v>
      </c>
      <c r="AR17" s="223">
        <v>0.24990000000000001</v>
      </c>
      <c r="AS17" s="231">
        <v>21.7</v>
      </c>
      <c r="AT17" s="164">
        <v>1.6000000000000001E-4</v>
      </c>
      <c r="AU17" s="231" t="s">
        <v>246</v>
      </c>
      <c r="AV17" s="247">
        <v>5.1999999999999998E-3</v>
      </c>
      <c r="AX17" s="188" t="s">
        <v>12</v>
      </c>
      <c r="AY17" s="269" t="s">
        <v>12</v>
      </c>
      <c r="AZ17" s="256" t="s">
        <v>12</v>
      </c>
      <c r="BA17" s="188" t="s">
        <v>12</v>
      </c>
      <c r="BC17" s="188" t="s">
        <v>12</v>
      </c>
      <c r="BD17" s="188" t="s">
        <v>12</v>
      </c>
      <c r="BE17" s="188" t="s">
        <v>12</v>
      </c>
      <c r="BF17" s="188" t="s">
        <v>12</v>
      </c>
    </row>
    <row r="18" spans="1:58" s="156" customFormat="1" ht="12" customHeight="1" x14ac:dyDescent="0.25">
      <c r="A18" s="160" t="s">
        <v>239</v>
      </c>
      <c r="B18" s="157">
        <v>40164</v>
      </c>
      <c r="C18" s="460"/>
      <c r="D18" s="460"/>
      <c r="E18" s="463"/>
      <c r="F18" s="160">
        <v>500</v>
      </c>
      <c r="G18" s="175">
        <f t="shared" si="0"/>
        <v>4560</v>
      </c>
      <c r="H18" s="205"/>
      <c r="I18" s="155"/>
      <c r="J18" s="223">
        <v>2.8299999999999999E-2</v>
      </c>
      <c r="K18" s="231" t="s">
        <v>246</v>
      </c>
      <c r="L18" s="164">
        <v>5.0000000000000001E-4</v>
      </c>
      <c r="M18" s="223">
        <v>3.4799999999999998E-2</v>
      </c>
      <c r="N18" s="218" t="s">
        <v>246</v>
      </c>
      <c r="O18" s="218" t="s">
        <v>246</v>
      </c>
      <c r="P18" s="235">
        <v>29.32</v>
      </c>
      <c r="Q18" s="273" t="s">
        <v>246</v>
      </c>
      <c r="R18" s="269" t="s">
        <v>12</v>
      </c>
      <c r="S18" s="188" t="s">
        <v>12</v>
      </c>
      <c r="T18" s="231" t="s">
        <v>246</v>
      </c>
      <c r="U18" s="223">
        <v>1.9599999999999999E-2</v>
      </c>
      <c r="V18" s="188" t="s">
        <v>12</v>
      </c>
      <c r="W18" s="240" t="s">
        <v>12</v>
      </c>
      <c r="X18" s="223">
        <v>2.8E-3</v>
      </c>
      <c r="Y18" s="263">
        <v>2.4009999999999998</v>
      </c>
      <c r="Z18" s="223">
        <v>5.4000000000000003E-3</v>
      </c>
      <c r="AA18" s="223">
        <v>8.6300000000000008</v>
      </c>
      <c r="AB18" s="231" t="s">
        <v>246</v>
      </c>
      <c r="AC18" s="235">
        <v>22.24</v>
      </c>
      <c r="AD18" s="231" t="s">
        <v>246</v>
      </c>
      <c r="AE18" s="256" t="s">
        <v>12</v>
      </c>
      <c r="AF18" s="240" t="s">
        <v>12</v>
      </c>
      <c r="AG18" s="240" t="s">
        <v>12</v>
      </c>
      <c r="AH18" s="256" t="s">
        <v>12</v>
      </c>
      <c r="AI18" s="231" t="s">
        <v>246</v>
      </c>
      <c r="AJ18" s="164">
        <v>1.99E-3</v>
      </c>
      <c r="AK18" s="223">
        <v>0.19620000000000001</v>
      </c>
      <c r="AL18" s="240" t="s">
        <v>12</v>
      </c>
      <c r="AM18" s="240" t="s">
        <v>12</v>
      </c>
      <c r="AN18" s="231" t="s">
        <v>246</v>
      </c>
      <c r="AO18" s="231" t="s">
        <v>246</v>
      </c>
      <c r="AP18" s="235">
        <v>2.3719999999999999</v>
      </c>
      <c r="AQ18" s="231" t="s">
        <v>246</v>
      </c>
      <c r="AR18" s="223">
        <v>0.23649999999999999</v>
      </c>
      <c r="AS18" s="231">
        <v>21.92</v>
      </c>
      <c r="AT18" s="164">
        <v>1E-4</v>
      </c>
      <c r="AU18" s="231" t="s">
        <v>246</v>
      </c>
      <c r="AV18" s="247">
        <v>2.8999999999999998E-3</v>
      </c>
      <c r="AX18" s="188" t="s">
        <v>12</v>
      </c>
      <c r="AY18" s="269" t="s">
        <v>12</v>
      </c>
      <c r="AZ18" s="256" t="s">
        <v>12</v>
      </c>
      <c r="BA18" s="188" t="s">
        <v>12</v>
      </c>
      <c r="BC18" s="188" t="s">
        <v>12</v>
      </c>
      <c r="BD18" s="188" t="s">
        <v>12</v>
      </c>
      <c r="BE18" s="188" t="s">
        <v>12</v>
      </c>
      <c r="BF18" s="188" t="s">
        <v>12</v>
      </c>
    </row>
    <row r="19" spans="1:58" s="156" customFormat="1" ht="12" customHeight="1" x14ac:dyDescent="0.25">
      <c r="A19" s="160" t="s">
        <v>240</v>
      </c>
      <c r="B19" s="157">
        <v>40164</v>
      </c>
      <c r="C19" s="460"/>
      <c r="D19" s="460"/>
      <c r="E19" s="463"/>
      <c r="F19" s="160">
        <v>500</v>
      </c>
      <c r="G19" s="175">
        <f t="shared" si="0"/>
        <v>5060</v>
      </c>
      <c r="H19" s="205"/>
      <c r="I19" s="155"/>
      <c r="J19" s="223">
        <v>2.75E-2</v>
      </c>
      <c r="K19" s="231" t="s">
        <v>246</v>
      </c>
      <c r="L19" s="164">
        <v>5.1999999999999995E-4</v>
      </c>
      <c r="M19" s="223">
        <v>3.61E-2</v>
      </c>
      <c r="N19" s="218" t="s">
        <v>246</v>
      </c>
      <c r="O19" s="218" t="s">
        <v>246</v>
      </c>
      <c r="P19" s="235">
        <v>30.7</v>
      </c>
      <c r="Q19" s="273" t="s">
        <v>246</v>
      </c>
      <c r="R19" s="269" t="s">
        <v>12</v>
      </c>
      <c r="S19" s="188" t="s">
        <v>12</v>
      </c>
      <c r="T19" s="231" t="s">
        <v>246</v>
      </c>
      <c r="U19" s="223">
        <v>1.6400000000000001E-2</v>
      </c>
      <c r="V19" s="188" t="s">
        <v>12</v>
      </c>
      <c r="W19" s="240" t="s">
        <v>12</v>
      </c>
      <c r="X19" s="223">
        <v>3.5000000000000001E-3</v>
      </c>
      <c r="Y19" s="263">
        <v>2.4790000000000001</v>
      </c>
      <c r="Z19" s="223">
        <v>5.7000000000000002E-3</v>
      </c>
      <c r="AA19" s="223">
        <v>8.9990000000000006</v>
      </c>
      <c r="AB19" s="231" t="s">
        <v>246</v>
      </c>
      <c r="AC19" s="235">
        <v>23.13</v>
      </c>
      <c r="AD19" s="231" t="s">
        <v>246</v>
      </c>
      <c r="AE19" s="256" t="s">
        <v>12</v>
      </c>
      <c r="AF19" s="240" t="s">
        <v>12</v>
      </c>
      <c r="AG19" s="240" t="s">
        <v>12</v>
      </c>
      <c r="AH19" s="256" t="s">
        <v>12</v>
      </c>
      <c r="AI19" s="231" t="s">
        <v>246</v>
      </c>
      <c r="AJ19" s="164">
        <v>1.2199999999999999E-3</v>
      </c>
      <c r="AK19" s="223">
        <v>0.19209999999999999</v>
      </c>
      <c r="AL19" s="240" t="s">
        <v>12</v>
      </c>
      <c r="AM19" s="240" t="s">
        <v>12</v>
      </c>
      <c r="AN19" s="231" t="s">
        <v>246</v>
      </c>
      <c r="AO19" s="231" t="s">
        <v>246</v>
      </c>
      <c r="AP19" s="235">
        <v>2.4140000000000001</v>
      </c>
      <c r="AQ19" s="231" t="s">
        <v>246</v>
      </c>
      <c r="AR19" s="223">
        <v>0.246</v>
      </c>
      <c r="AS19" s="231">
        <v>21.38</v>
      </c>
      <c r="AT19" s="164">
        <v>1E-4</v>
      </c>
      <c r="AU19" s="231" t="s">
        <v>246</v>
      </c>
      <c r="AV19" s="247">
        <v>2.3E-3</v>
      </c>
      <c r="AX19" s="188" t="s">
        <v>12</v>
      </c>
      <c r="AY19" s="269" t="s">
        <v>12</v>
      </c>
      <c r="AZ19" s="256" t="s">
        <v>12</v>
      </c>
      <c r="BA19" s="188" t="s">
        <v>12</v>
      </c>
      <c r="BC19" s="188" t="s">
        <v>12</v>
      </c>
      <c r="BD19" s="188" t="s">
        <v>12</v>
      </c>
      <c r="BE19" s="188" t="s">
        <v>12</v>
      </c>
      <c r="BF19" s="188" t="s">
        <v>12</v>
      </c>
    </row>
    <row r="20" spans="1:58" s="156" customFormat="1" ht="12" customHeight="1" x14ac:dyDescent="0.25">
      <c r="A20" s="160" t="s">
        <v>241</v>
      </c>
      <c r="B20" s="157">
        <v>40164</v>
      </c>
      <c r="C20" s="460"/>
      <c r="D20" s="460"/>
      <c r="E20" s="463"/>
      <c r="F20" s="160">
        <v>500</v>
      </c>
      <c r="G20" s="175">
        <f t="shared" si="0"/>
        <v>5560</v>
      </c>
      <c r="H20" s="205"/>
      <c r="I20" s="155"/>
      <c r="J20" s="223">
        <v>2.64E-2</v>
      </c>
      <c r="K20" s="231" t="s">
        <v>246</v>
      </c>
      <c r="L20" s="164">
        <v>5.8E-4</v>
      </c>
      <c r="M20" s="223">
        <v>3.5799999999999998E-2</v>
      </c>
      <c r="N20" s="218" t="s">
        <v>246</v>
      </c>
      <c r="O20" s="218" t="s">
        <v>246</v>
      </c>
      <c r="P20" s="235">
        <v>30.42</v>
      </c>
      <c r="Q20" s="273" t="s">
        <v>246</v>
      </c>
      <c r="R20" s="269" t="s">
        <v>12</v>
      </c>
      <c r="S20" s="188" t="s">
        <v>12</v>
      </c>
      <c r="T20" s="231" t="s">
        <v>246</v>
      </c>
      <c r="U20" s="223">
        <v>1.01E-2</v>
      </c>
      <c r="V20" s="188" t="s">
        <v>12</v>
      </c>
      <c r="W20" s="240" t="s">
        <v>12</v>
      </c>
      <c r="X20" s="223">
        <v>3.8E-3</v>
      </c>
      <c r="Y20" s="263">
        <v>2.4820000000000002</v>
      </c>
      <c r="Z20" s="231" t="s">
        <v>246</v>
      </c>
      <c r="AA20" s="223">
        <v>8.9030000000000005</v>
      </c>
      <c r="AB20" s="231" t="s">
        <v>246</v>
      </c>
      <c r="AC20" s="235">
        <v>22.89</v>
      </c>
      <c r="AD20" s="231" t="s">
        <v>246</v>
      </c>
      <c r="AE20" s="256" t="s">
        <v>12</v>
      </c>
      <c r="AF20" s="240" t="s">
        <v>12</v>
      </c>
      <c r="AG20" s="240" t="s">
        <v>12</v>
      </c>
      <c r="AH20" s="256" t="s">
        <v>12</v>
      </c>
      <c r="AI20" s="231" t="s">
        <v>246</v>
      </c>
      <c r="AJ20" s="164">
        <v>7.2999999999999996E-4</v>
      </c>
      <c r="AK20" s="223">
        <v>0.1898</v>
      </c>
      <c r="AL20" s="240" t="s">
        <v>12</v>
      </c>
      <c r="AM20" s="240" t="s">
        <v>12</v>
      </c>
      <c r="AN20" s="231" t="s">
        <v>246</v>
      </c>
      <c r="AO20" s="223">
        <v>1.06E-3</v>
      </c>
      <c r="AP20" s="235">
        <v>2.42</v>
      </c>
      <c r="AQ20" s="231" t="s">
        <v>246</v>
      </c>
      <c r="AR20" s="223">
        <v>0.2452</v>
      </c>
      <c r="AS20" s="231">
        <v>21.5</v>
      </c>
      <c r="AT20" s="164">
        <v>9.0000000000000006E-5</v>
      </c>
      <c r="AU20" s="231" t="s">
        <v>246</v>
      </c>
      <c r="AV20" s="247">
        <v>1.8E-3</v>
      </c>
      <c r="AX20" s="188" t="s">
        <v>12</v>
      </c>
      <c r="AY20" s="269" t="s">
        <v>12</v>
      </c>
      <c r="AZ20" s="256" t="s">
        <v>12</v>
      </c>
      <c r="BA20" s="188" t="s">
        <v>12</v>
      </c>
      <c r="BC20" s="188" t="s">
        <v>12</v>
      </c>
      <c r="BD20" s="188" t="s">
        <v>12</v>
      </c>
      <c r="BE20" s="188" t="s">
        <v>12</v>
      </c>
      <c r="BF20" s="188" t="s">
        <v>12</v>
      </c>
    </row>
    <row r="21" spans="1:58" s="156" customFormat="1" ht="12" customHeight="1" x14ac:dyDescent="0.25">
      <c r="A21" s="160" t="s">
        <v>242</v>
      </c>
      <c r="B21" s="157">
        <v>40164</v>
      </c>
      <c r="C21" s="460"/>
      <c r="D21" s="460"/>
      <c r="E21" s="463"/>
      <c r="F21" s="160">
        <v>500</v>
      </c>
      <c r="G21" s="175">
        <f t="shared" si="0"/>
        <v>6060</v>
      </c>
      <c r="H21" s="205"/>
      <c r="I21" s="155"/>
      <c r="J21" s="224">
        <v>2.52E-2</v>
      </c>
      <c r="K21" s="231" t="s">
        <v>246</v>
      </c>
      <c r="L21" s="166">
        <v>5.5000000000000003E-4</v>
      </c>
      <c r="M21" s="224">
        <v>3.4500000000000003E-2</v>
      </c>
      <c r="N21" s="218" t="s">
        <v>246</v>
      </c>
      <c r="O21" s="218" t="s">
        <v>246</v>
      </c>
      <c r="P21" s="167">
        <v>28.65</v>
      </c>
      <c r="Q21" s="273" t="s">
        <v>246</v>
      </c>
      <c r="R21" s="269" t="s">
        <v>12</v>
      </c>
      <c r="S21" s="188" t="s">
        <v>12</v>
      </c>
      <c r="T21" s="231" t="s">
        <v>246</v>
      </c>
      <c r="U21" s="224">
        <v>7.0000000000000001E-3</v>
      </c>
      <c r="V21" s="188" t="s">
        <v>12</v>
      </c>
      <c r="W21" s="240" t="s">
        <v>12</v>
      </c>
      <c r="X21" s="224">
        <v>3.8999999999999998E-3</v>
      </c>
      <c r="Y21" s="168">
        <v>2.262</v>
      </c>
      <c r="Z21" s="224">
        <v>5.8999999999999999E-3</v>
      </c>
      <c r="AA21" s="224">
        <v>8.4450000000000003</v>
      </c>
      <c r="AB21" s="231" t="s">
        <v>246</v>
      </c>
      <c r="AC21" s="167">
        <v>21.84</v>
      </c>
      <c r="AD21" s="231" t="s">
        <v>246</v>
      </c>
      <c r="AE21" s="256" t="s">
        <v>12</v>
      </c>
      <c r="AF21" s="240" t="s">
        <v>12</v>
      </c>
      <c r="AG21" s="240" t="s">
        <v>12</v>
      </c>
      <c r="AH21" s="256" t="s">
        <v>12</v>
      </c>
      <c r="AI21" s="231" t="s">
        <v>246</v>
      </c>
      <c r="AJ21" s="166">
        <v>6.8000000000000005E-4</v>
      </c>
      <c r="AK21" s="224">
        <v>0.1966</v>
      </c>
      <c r="AL21" s="240" t="s">
        <v>12</v>
      </c>
      <c r="AM21" s="240" t="s">
        <v>12</v>
      </c>
      <c r="AN21" s="231" t="s">
        <v>246</v>
      </c>
      <c r="AO21" s="231" t="s">
        <v>246</v>
      </c>
      <c r="AP21" s="167">
        <v>2.4350000000000001</v>
      </c>
      <c r="AQ21" s="231" t="s">
        <v>246</v>
      </c>
      <c r="AR21" s="224">
        <v>0.2298</v>
      </c>
      <c r="AS21" s="277">
        <v>22.72</v>
      </c>
      <c r="AT21" s="166">
        <v>9.0000000000000006E-5</v>
      </c>
      <c r="AU21" s="231" t="s">
        <v>246</v>
      </c>
      <c r="AV21" s="248">
        <v>1.6000000000000001E-3</v>
      </c>
      <c r="AX21" s="188" t="s">
        <v>12</v>
      </c>
      <c r="AY21" s="269" t="s">
        <v>12</v>
      </c>
      <c r="AZ21" s="256" t="s">
        <v>12</v>
      </c>
      <c r="BA21" s="188" t="s">
        <v>12</v>
      </c>
      <c r="BC21" s="188" t="s">
        <v>12</v>
      </c>
      <c r="BD21" s="188" t="s">
        <v>12</v>
      </c>
      <c r="BE21" s="188" t="s">
        <v>12</v>
      </c>
      <c r="BF21" s="188" t="s">
        <v>12</v>
      </c>
    </row>
    <row r="22" spans="1:58" s="156" customFormat="1" ht="12" customHeight="1" x14ac:dyDescent="0.25">
      <c r="A22" s="160" t="s">
        <v>243</v>
      </c>
      <c r="B22" s="157">
        <v>40164</v>
      </c>
      <c r="C22" s="460"/>
      <c r="D22" s="460"/>
      <c r="E22" s="463"/>
      <c r="F22" s="160">
        <v>1000</v>
      </c>
      <c r="G22" s="175">
        <f t="shared" si="0"/>
        <v>7060</v>
      </c>
      <c r="H22" s="205"/>
      <c r="I22" s="155"/>
      <c r="J22" s="224">
        <v>2.64E-2</v>
      </c>
      <c r="K22" s="231" t="s">
        <v>246</v>
      </c>
      <c r="L22" s="166">
        <v>5.2999999999999998E-4</v>
      </c>
      <c r="M22" s="224">
        <v>3.6499999999999998E-2</v>
      </c>
      <c r="N22" s="218" t="s">
        <v>246</v>
      </c>
      <c r="O22" s="218" t="s">
        <v>246</v>
      </c>
      <c r="P22" s="167">
        <v>30.75</v>
      </c>
      <c r="Q22" s="273" t="s">
        <v>246</v>
      </c>
      <c r="R22" s="269" t="s">
        <v>12</v>
      </c>
      <c r="S22" s="188" t="s">
        <v>12</v>
      </c>
      <c r="T22" s="231" t="s">
        <v>246</v>
      </c>
      <c r="U22" s="224">
        <v>5.0000000000000001E-3</v>
      </c>
      <c r="V22" s="188" t="s">
        <v>12</v>
      </c>
      <c r="W22" s="240" t="s">
        <v>12</v>
      </c>
      <c r="X22" s="224">
        <v>4.0000000000000001E-3</v>
      </c>
      <c r="Y22" s="168">
        <v>2.371</v>
      </c>
      <c r="Z22" s="224">
        <v>7.0000000000000001E-3</v>
      </c>
      <c r="AA22" s="224">
        <v>8.9819999999999993</v>
      </c>
      <c r="AB22" s="231" t="s">
        <v>246</v>
      </c>
      <c r="AC22" s="167">
        <v>23.16</v>
      </c>
      <c r="AD22" s="231" t="s">
        <v>246</v>
      </c>
      <c r="AE22" s="256" t="s">
        <v>12</v>
      </c>
      <c r="AF22" s="240" t="s">
        <v>12</v>
      </c>
      <c r="AG22" s="240" t="s">
        <v>12</v>
      </c>
      <c r="AH22" s="256" t="s">
        <v>12</v>
      </c>
      <c r="AI22" s="231" t="s">
        <v>246</v>
      </c>
      <c r="AJ22" s="166">
        <v>6.4999999999999997E-4</v>
      </c>
      <c r="AK22" s="224">
        <v>0.18540000000000001</v>
      </c>
      <c r="AL22" s="240" t="s">
        <v>12</v>
      </c>
      <c r="AM22" s="240" t="s">
        <v>12</v>
      </c>
      <c r="AN22" s="231" t="s">
        <v>246</v>
      </c>
      <c r="AO22" s="231" t="s">
        <v>246</v>
      </c>
      <c r="AP22" s="167">
        <v>2.4420000000000002</v>
      </c>
      <c r="AQ22" s="231" t="s">
        <v>246</v>
      </c>
      <c r="AR22" s="224">
        <v>0.2467</v>
      </c>
      <c r="AS22" s="277">
        <v>21.59</v>
      </c>
      <c r="AT22" s="166">
        <v>9.0000000000000006E-5</v>
      </c>
      <c r="AU22" s="231" t="s">
        <v>246</v>
      </c>
      <c r="AV22" s="248">
        <v>2E-3</v>
      </c>
      <c r="AX22" s="188" t="s">
        <v>12</v>
      </c>
      <c r="AY22" s="269" t="s">
        <v>12</v>
      </c>
      <c r="AZ22" s="256" t="s">
        <v>12</v>
      </c>
      <c r="BA22" s="188" t="s">
        <v>12</v>
      </c>
      <c r="BC22" s="188" t="s">
        <v>12</v>
      </c>
      <c r="BD22" s="188" t="s">
        <v>12</v>
      </c>
      <c r="BE22" s="188" t="s">
        <v>12</v>
      </c>
      <c r="BF22" s="188" t="s">
        <v>12</v>
      </c>
    </row>
    <row r="23" spans="1:58" s="156" customFormat="1" ht="12" customHeight="1" x14ac:dyDescent="0.25">
      <c r="A23" s="160" t="s">
        <v>244</v>
      </c>
      <c r="B23" s="159">
        <v>40164</v>
      </c>
      <c r="C23" s="460"/>
      <c r="D23" s="460"/>
      <c r="E23" s="463"/>
      <c r="F23" s="161">
        <v>1000</v>
      </c>
      <c r="G23" s="175">
        <f t="shared" si="0"/>
        <v>8060</v>
      </c>
      <c r="H23" s="205"/>
      <c r="I23" s="155"/>
      <c r="J23" s="224">
        <v>2.5700000000000001E-2</v>
      </c>
      <c r="K23" s="231" t="s">
        <v>246</v>
      </c>
      <c r="L23" s="166">
        <v>5.0000000000000001E-4</v>
      </c>
      <c r="M23" s="224">
        <v>3.4000000000000002E-2</v>
      </c>
      <c r="N23" s="218" t="s">
        <v>246</v>
      </c>
      <c r="O23" s="218" t="s">
        <v>246</v>
      </c>
      <c r="P23" s="167">
        <v>28.57</v>
      </c>
      <c r="Q23" s="273" t="s">
        <v>246</v>
      </c>
      <c r="R23" s="269" t="s">
        <v>12</v>
      </c>
      <c r="S23" s="188" t="s">
        <v>12</v>
      </c>
      <c r="T23" s="231" t="s">
        <v>246</v>
      </c>
      <c r="U23" s="224">
        <v>4.1000000000000003E-3</v>
      </c>
      <c r="V23" s="188" t="s">
        <v>12</v>
      </c>
      <c r="W23" s="240" t="s">
        <v>12</v>
      </c>
      <c r="X23" s="224">
        <v>3.7000000000000002E-3</v>
      </c>
      <c r="Y23" s="168">
        <v>2.226</v>
      </c>
      <c r="Z23" s="224">
        <v>6.7000000000000002E-3</v>
      </c>
      <c r="AA23" s="224">
        <v>8.42</v>
      </c>
      <c r="AB23" s="231" t="s">
        <v>246</v>
      </c>
      <c r="AC23" s="167">
        <v>21.76</v>
      </c>
      <c r="AD23" s="231" t="s">
        <v>246</v>
      </c>
      <c r="AE23" s="256" t="s">
        <v>12</v>
      </c>
      <c r="AF23" s="240" t="s">
        <v>12</v>
      </c>
      <c r="AG23" s="240" t="s">
        <v>12</v>
      </c>
      <c r="AH23" s="256" t="s">
        <v>12</v>
      </c>
      <c r="AI23" s="231" t="s">
        <v>246</v>
      </c>
      <c r="AJ23" s="166">
        <v>5.9000000000000003E-4</v>
      </c>
      <c r="AK23" s="224">
        <v>0.1973</v>
      </c>
      <c r="AL23" s="240" t="s">
        <v>12</v>
      </c>
      <c r="AM23" s="240" t="s">
        <v>12</v>
      </c>
      <c r="AN23" s="231" t="s">
        <v>246</v>
      </c>
      <c r="AO23" s="231" t="s">
        <v>246</v>
      </c>
      <c r="AP23" s="167">
        <v>2.4529999999999998</v>
      </c>
      <c r="AQ23" s="231" t="s">
        <v>246</v>
      </c>
      <c r="AR23" s="224">
        <v>0.2316</v>
      </c>
      <c r="AS23" s="277">
        <v>23.27</v>
      </c>
      <c r="AT23" s="166">
        <v>9.0000000000000006E-5</v>
      </c>
      <c r="AU23" s="231" t="s">
        <v>246</v>
      </c>
      <c r="AV23" s="248">
        <v>1.6999999999999999E-3</v>
      </c>
      <c r="AX23" s="188" t="s">
        <v>12</v>
      </c>
      <c r="AY23" s="269" t="s">
        <v>12</v>
      </c>
      <c r="AZ23" s="256" t="s">
        <v>12</v>
      </c>
      <c r="BA23" s="188" t="s">
        <v>12</v>
      </c>
      <c r="BC23" s="188" t="s">
        <v>12</v>
      </c>
      <c r="BD23" s="188" t="s">
        <v>12</v>
      </c>
      <c r="BE23" s="188" t="s">
        <v>12</v>
      </c>
      <c r="BF23" s="188" t="s">
        <v>12</v>
      </c>
    </row>
    <row r="24" spans="1:58" s="156" customFormat="1" ht="12" customHeight="1" x14ac:dyDescent="0.25">
      <c r="A24" s="162" t="s">
        <v>245</v>
      </c>
      <c r="B24" s="158">
        <v>40164</v>
      </c>
      <c r="C24" s="152"/>
      <c r="D24" s="152"/>
      <c r="E24" s="152"/>
      <c r="F24" s="171"/>
      <c r="G24" s="176"/>
      <c r="H24" s="206">
        <v>9.6999999999999993</v>
      </c>
      <c r="I24" s="172"/>
      <c r="J24" s="225">
        <v>2.5399999999999999E-2</v>
      </c>
      <c r="K24" s="232" t="s">
        <v>246</v>
      </c>
      <c r="L24" s="165">
        <v>5.0000000000000001E-4</v>
      </c>
      <c r="M24" s="225">
        <v>3.6299999999999999E-2</v>
      </c>
      <c r="N24" s="219" t="s">
        <v>246</v>
      </c>
      <c r="O24" s="219" t="s">
        <v>246</v>
      </c>
      <c r="P24" s="169">
        <v>30.37</v>
      </c>
      <c r="Q24" s="274" t="s">
        <v>246</v>
      </c>
      <c r="R24" s="162">
        <v>24.12</v>
      </c>
      <c r="S24" s="191" t="s">
        <v>12</v>
      </c>
      <c r="T24" s="232" t="s">
        <v>246</v>
      </c>
      <c r="U24" s="225">
        <v>2.5000000000000001E-3</v>
      </c>
      <c r="V24" s="191" t="s">
        <v>12</v>
      </c>
      <c r="W24" s="242" t="s">
        <v>12</v>
      </c>
      <c r="X24" s="225">
        <v>3.8E-3</v>
      </c>
      <c r="Y24" s="170">
        <v>2.4140000000000001</v>
      </c>
      <c r="Z24" s="225">
        <v>5.3E-3</v>
      </c>
      <c r="AA24" s="225">
        <v>8.8789999999999996</v>
      </c>
      <c r="AB24" s="232" t="s">
        <v>246</v>
      </c>
      <c r="AC24" s="169">
        <v>22.88</v>
      </c>
      <c r="AD24" s="232" t="s">
        <v>246</v>
      </c>
      <c r="AE24" s="257" t="s">
        <v>246</v>
      </c>
      <c r="AF24" s="242" t="s">
        <v>12</v>
      </c>
      <c r="AG24" s="242" t="s">
        <v>12</v>
      </c>
      <c r="AH24" s="169">
        <v>0.80900000000000005</v>
      </c>
      <c r="AI24" s="232" t="s">
        <v>246</v>
      </c>
      <c r="AJ24" s="165">
        <v>3.8999999999999999E-4</v>
      </c>
      <c r="AK24" s="225">
        <v>2.1999999999999999E-2</v>
      </c>
      <c r="AL24" s="225">
        <v>0.18529999999999999</v>
      </c>
      <c r="AM24" s="242" t="s">
        <v>12</v>
      </c>
      <c r="AN24" s="232" t="s">
        <v>246</v>
      </c>
      <c r="AO24" s="232" t="s">
        <v>246</v>
      </c>
      <c r="AP24" s="169">
        <v>2.4</v>
      </c>
      <c r="AQ24" s="232" t="s">
        <v>246</v>
      </c>
      <c r="AR24" s="225">
        <v>0.24529999999999999</v>
      </c>
      <c r="AS24" s="232">
        <v>21.61</v>
      </c>
      <c r="AT24" s="165">
        <v>9.0000000000000006E-5</v>
      </c>
      <c r="AU24" s="232" t="s">
        <v>246</v>
      </c>
      <c r="AV24" s="249">
        <v>6.9999999999999999E-4</v>
      </c>
      <c r="AX24" s="170">
        <f>(8.556+8.552+8.689+8.663)/4</f>
        <v>8.6149999999999984</v>
      </c>
      <c r="AY24" s="162">
        <v>67.790000000000006</v>
      </c>
      <c r="AZ24" s="169">
        <v>16.38</v>
      </c>
      <c r="BA24" s="169">
        <f>(0.87+0.85)/2</f>
        <v>0.86</v>
      </c>
      <c r="BC24" s="191" t="s">
        <v>12</v>
      </c>
      <c r="BD24" s="191" t="s">
        <v>12</v>
      </c>
      <c r="BE24" s="191" t="s">
        <v>12</v>
      </c>
      <c r="BF24" s="191" t="s">
        <v>12</v>
      </c>
    </row>
    <row r="25" spans="1:58" s="156" customFormat="1" ht="12" customHeight="1" x14ac:dyDescent="0.25">
      <c r="A25" s="160" t="s">
        <v>196</v>
      </c>
      <c r="B25" s="157">
        <v>40274</v>
      </c>
      <c r="C25" s="459">
        <v>40273.84375</v>
      </c>
      <c r="D25" s="459">
        <v>40274.302083333336</v>
      </c>
      <c r="E25" s="462">
        <f>(D25-C25)*24</f>
        <v>11.000000000058208</v>
      </c>
      <c r="F25" s="163">
        <v>30</v>
      </c>
      <c r="G25" s="173">
        <f>F25</f>
        <v>30</v>
      </c>
      <c r="H25" s="205"/>
      <c r="I25" s="155"/>
      <c r="J25" s="223">
        <v>6.2799999999999995E-2</v>
      </c>
      <c r="K25" s="223">
        <v>4.1000000000000003E-3</v>
      </c>
      <c r="L25" s="218" t="s">
        <v>246</v>
      </c>
      <c r="M25" s="223">
        <v>3.7600000000000001E-2</v>
      </c>
      <c r="N25" s="218" t="s">
        <v>246</v>
      </c>
      <c r="O25" s="218" t="s">
        <v>246</v>
      </c>
      <c r="P25" s="235">
        <v>28.97</v>
      </c>
      <c r="Q25" s="273" t="s">
        <v>246</v>
      </c>
      <c r="R25" s="269" t="s">
        <v>12</v>
      </c>
      <c r="S25" s="188" t="s">
        <v>12</v>
      </c>
      <c r="T25" s="231" t="s">
        <v>246</v>
      </c>
      <c r="U25" s="223">
        <v>1.0200000000000001E-2</v>
      </c>
      <c r="V25" s="188" t="s">
        <v>12</v>
      </c>
      <c r="W25" s="240" t="s">
        <v>12</v>
      </c>
      <c r="X25" s="223">
        <v>3.2000000000000002E-3</v>
      </c>
      <c r="Y25" s="263">
        <v>1.99</v>
      </c>
      <c r="Z25" s="231" t="s">
        <v>246</v>
      </c>
      <c r="AA25" s="223">
        <v>8.2989999999999995</v>
      </c>
      <c r="AB25" s="231" t="s">
        <v>246</v>
      </c>
      <c r="AC25" s="235">
        <v>19.77</v>
      </c>
      <c r="AD25" s="223">
        <v>7.1999999999999998E-3</v>
      </c>
      <c r="AE25" s="256" t="s">
        <v>12</v>
      </c>
      <c r="AF25" s="240" t="s">
        <v>12</v>
      </c>
      <c r="AG25" s="240" t="s">
        <v>12</v>
      </c>
      <c r="AH25" s="256" t="s">
        <v>12</v>
      </c>
      <c r="AI25" s="231" t="s">
        <v>246</v>
      </c>
      <c r="AJ25" s="164">
        <v>1.33E-3</v>
      </c>
      <c r="AK25" s="223">
        <v>0.19969999999999999</v>
      </c>
      <c r="AL25" s="240" t="s">
        <v>12</v>
      </c>
      <c r="AM25" s="240" t="s">
        <v>12</v>
      </c>
      <c r="AN25" s="231" t="s">
        <v>246</v>
      </c>
      <c r="AO25" s="237" t="s">
        <v>246</v>
      </c>
      <c r="AP25" s="235">
        <v>2.8010000000000002</v>
      </c>
      <c r="AQ25" s="237" t="s">
        <v>246</v>
      </c>
      <c r="AR25" s="223">
        <v>0.183</v>
      </c>
      <c r="AS25" s="223">
        <v>18.77</v>
      </c>
      <c r="AT25" s="164">
        <v>6.9999999999999994E-5</v>
      </c>
      <c r="AU25" s="231" t="s">
        <v>246</v>
      </c>
      <c r="AV25" s="247">
        <v>0.13239999999999999</v>
      </c>
      <c r="AX25" s="188" t="s">
        <v>12</v>
      </c>
      <c r="AY25" s="278" t="s">
        <v>12</v>
      </c>
      <c r="AZ25" s="283" t="s">
        <v>12</v>
      </c>
      <c r="BA25" s="188" t="s">
        <v>12</v>
      </c>
      <c r="BC25" s="188" t="s">
        <v>12</v>
      </c>
      <c r="BD25" s="188" t="s">
        <v>12</v>
      </c>
      <c r="BE25" s="188" t="s">
        <v>12</v>
      </c>
      <c r="BF25" s="188" t="s">
        <v>12</v>
      </c>
    </row>
    <row r="26" spans="1:58" s="156" customFormat="1" ht="12" customHeight="1" x14ac:dyDescent="0.25">
      <c r="A26" s="160" t="s">
        <v>197</v>
      </c>
      <c r="B26" s="157">
        <v>40274</v>
      </c>
      <c r="C26" s="460"/>
      <c r="D26" s="460"/>
      <c r="E26" s="463"/>
      <c r="F26" s="163">
        <v>30</v>
      </c>
      <c r="G26" s="173">
        <f>G25+F26</f>
        <v>60</v>
      </c>
      <c r="H26" s="205"/>
      <c r="I26" s="155"/>
      <c r="J26" s="223">
        <v>4.5600000000000002E-2</v>
      </c>
      <c r="K26" s="231" t="s">
        <v>246</v>
      </c>
      <c r="L26" s="218" t="s">
        <v>246</v>
      </c>
      <c r="M26" s="223">
        <v>3.9199999999999999E-2</v>
      </c>
      <c r="N26" s="218" t="s">
        <v>246</v>
      </c>
      <c r="O26" s="218" t="s">
        <v>246</v>
      </c>
      <c r="P26" s="235">
        <v>29.58</v>
      </c>
      <c r="Q26" s="273" t="s">
        <v>246</v>
      </c>
      <c r="R26" s="269" t="s">
        <v>12</v>
      </c>
      <c r="S26" s="188" t="s">
        <v>12</v>
      </c>
      <c r="T26" s="231" t="s">
        <v>246</v>
      </c>
      <c r="U26" s="223">
        <v>1.8800000000000001E-2</v>
      </c>
      <c r="V26" s="188" t="s">
        <v>12</v>
      </c>
      <c r="W26" s="240" t="s">
        <v>12</v>
      </c>
      <c r="X26" s="223">
        <v>1.9E-3</v>
      </c>
      <c r="Y26" s="263">
        <v>1.952</v>
      </c>
      <c r="Z26" s="231" t="s">
        <v>246</v>
      </c>
      <c r="AA26" s="223">
        <v>8.4309999999999992</v>
      </c>
      <c r="AB26" s="231" t="s">
        <v>246</v>
      </c>
      <c r="AC26" s="235">
        <v>19.989999999999998</v>
      </c>
      <c r="AD26" s="223">
        <v>4.5999999999999999E-3</v>
      </c>
      <c r="AE26" s="256" t="s">
        <v>12</v>
      </c>
      <c r="AF26" s="240" t="s">
        <v>12</v>
      </c>
      <c r="AG26" s="240" t="s">
        <v>12</v>
      </c>
      <c r="AH26" s="256" t="s">
        <v>12</v>
      </c>
      <c r="AI26" s="231" t="s">
        <v>246</v>
      </c>
      <c r="AJ26" s="164">
        <v>3.0699999999999998E-3</v>
      </c>
      <c r="AK26" s="223">
        <v>0.19769999999999999</v>
      </c>
      <c r="AL26" s="240" t="s">
        <v>12</v>
      </c>
      <c r="AM26" s="240" t="s">
        <v>12</v>
      </c>
      <c r="AN26" s="231" t="s">
        <v>246</v>
      </c>
      <c r="AO26" s="237" t="s">
        <v>246</v>
      </c>
      <c r="AP26" s="235">
        <v>2.8719999999999999</v>
      </c>
      <c r="AQ26" s="237" t="s">
        <v>246</v>
      </c>
      <c r="AR26" s="223">
        <v>0.187</v>
      </c>
      <c r="AS26" s="223">
        <v>19.02</v>
      </c>
      <c r="AT26" s="164">
        <v>6.0000000000000002E-5</v>
      </c>
      <c r="AU26" s="231" t="s">
        <v>246</v>
      </c>
      <c r="AV26" s="247">
        <v>0.14430000000000001</v>
      </c>
      <c r="AX26" s="188" t="s">
        <v>12</v>
      </c>
      <c r="AY26" s="279" t="s">
        <v>12</v>
      </c>
      <c r="AZ26" s="259" t="s">
        <v>12</v>
      </c>
      <c r="BA26" s="188" t="s">
        <v>12</v>
      </c>
      <c r="BC26" s="188" t="s">
        <v>12</v>
      </c>
      <c r="BD26" s="188" t="s">
        <v>12</v>
      </c>
      <c r="BE26" s="188" t="s">
        <v>12</v>
      </c>
      <c r="BF26" s="188" t="s">
        <v>12</v>
      </c>
    </row>
    <row r="27" spans="1:58" s="156" customFormat="1" ht="12" customHeight="1" x14ac:dyDescent="0.25">
      <c r="A27" s="160" t="s">
        <v>198</v>
      </c>
      <c r="B27" s="157">
        <v>40274</v>
      </c>
      <c r="C27" s="460"/>
      <c r="D27" s="460"/>
      <c r="E27" s="463"/>
      <c r="F27" s="163">
        <v>125</v>
      </c>
      <c r="G27" s="173">
        <f t="shared" ref="G27:G52" si="1">G26+F27</f>
        <v>185</v>
      </c>
      <c r="H27" s="205"/>
      <c r="I27" s="155"/>
      <c r="J27" s="223">
        <v>5.0500000000000003E-2</v>
      </c>
      <c r="K27" s="231" t="s">
        <v>246</v>
      </c>
      <c r="L27" s="218" t="s">
        <v>246</v>
      </c>
      <c r="M27" s="223">
        <v>3.7199999999999997E-2</v>
      </c>
      <c r="N27" s="218" t="s">
        <v>246</v>
      </c>
      <c r="O27" s="218" t="s">
        <v>246</v>
      </c>
      <c r="P27" s="235">
        <v>29.14</v>
      </c>
      <c r="Q27" s="273" t="s">
        <v>246</v>
      </c>
      <c r="R27" s="269" t="s">
        <v>12</v>
      </c>
      <c r="S27" s="188" t="s">
        <v>12</v>
      </c>
      <c r="T27" s="231" t="s">
        <v>246</v>
      </c>
      <c r="U27" s="223">
        <v>2.8000000000000001E-2</v>
      </c>
      <c r="V27" s="188" t="s">
        <v>12</v>
      </c>
      <c r="W27" s="240" t="s">
        <v>12</v>
      </c>
      <c r="X27" s="223">
        <v>2.0999999999999999E-3</v>
      </c>
      <c r="Y27" s="263">
        <v>1.929</v>
      </c>
      <c r="Z27" s="231" t="s">
        <v>246</v>
      </c>
      <c r="AA27" s="223">
        <v>8.2650000000000006</v>
      </c>
      <c r="AB27" s="231" t="s">
        <v>246</v>
      </c>
      <c r="AC27" s="235">
        <v>19.89</v>
      </c>
      <c r="AD27" s="223">
        <v>1.6000000000000001E-3</v>
      </c>
      <c r="AE27" s="256" t="s">
        <v>12</v>
      </c>
      <c r="AF27" s="240" t="s">
        <v>12</v>
      </c>
      <c r="AG27" s="240" t="s">
        <v>12</v>
      </c>
      <c r="AH27" s="256" t="s">
        <v>12</v>
      </c>
      <c r="AI27" s="231" t="s">
        <v>246</v>
      </c>
      <c r="AJ27" s="164">
        <v>1.2199999999999999E-3</v>
      </c>
      <c r="AK27" s="223">
        <v>0.23269999999999999</v>
      </c>
      <c r="AL27" s="240" t="s">
        <v>12</v>
      </c>
      <c r="AM27" s="240" t="s">
        <v>12</v>
      </c>
      <c r="AN27" s="231" t="s">
        <v>246</v>
      </c>
      <c r="AO27" s="237" t="s">
        <v>246</v>
      </c>
      <c r="AP27" s="235">
        <v>2.8839999999999999</v>
      </c>
      <c r="AQ27" s="237" t="s">
        <v>246</v>
      </c>
      <c r="AR27" s="223">
        <v>0.1852</v>
      </c>
      <c r="AS27" s="223">
        <v>18.87</v>
      </c>
      <c r="AT27" s="164">
        <v>6.0000000000000002E-5</v>
      </c>
      <c r="AU27" s="231" t="s">
        <v>246</v>
      </c>
      <c r="AV27" s="247">
        <v>3.4799999999999998E-2</v>
      </c>
      <c r="AX27" s="188" t="s">
        <v>12</v>
      </c>
      <c r="AY27" s="279" t="s">
        <v>12</v>
      </c>
      <c r="AZ27" s="259" t="s">
        <v>12</v>
      </c>
      <c r="BA27" s="188" t="s">
        <v>12</v>
      </c>
      <c r="BC27" s="188" t="s">
        <v>12</v>
      </c>
      <c r="BD27" s="188" t="s">
        <v>12</v>
      </c>
      <c r="BE27" s="188" t="s">
        <v>12</v>
      </c>
      <c r="BF27" s="188" t="s">
        <v>12</v>
      </c>
    </row>
    <row r="28" spans="1:58" s="156" customFormat="1" ht="12" customHeight="1" x14ac:dyDescent="0.25">
      <c r="A28" s="160" t="s">
        <v>199</v>
      </c>
      <c r="B28" s="157">
        <v>40274</v>
      </c>
      <c r="C28" s="460"/>
      <c r="D28" s="460"/>
      <c r="E28" s="463"/>
      <c r="F28" s="163">
        <v>125</v>
      </c>
      <c r="G28" s="173">
        <f t="shared" si="1"/>
        <v>310</v>
      </c>
      <c r="H28" s="205"/>
      <c r="I28" s="155"/>
      <c r="J28" s="223">
        <v>4.9200000000000001E-2</v>
      </c>
      <c r="K28" s="231" t="s">
        <v>246</v>
      </c>
      <c r="L28" s="218" t="s">
        <v>246</v>
      </c>
      <c r="M28" s="223">
        <v>3.7600000000000001E-2</v>
      </c>
      <c r="N28" s="218" t="s">
        <v>246</v>
      </c>
      <c r="O28" s="218" t="s">
        <v>246</v>
      </c>
      <c r="P28" s="235">
        <v>28.79</v>
      </c>
      <c r="Q28" s="273" t="s">
        <v>246</v>
      </c>
      <c r="R28" s="269" t="s">
        <v>12</v>
      </c>
      <c r="S28" s="188" t="s">
        <v>12</v>
      </c>
      <c r="T28" s="231" t="s">
        <v>246</v>
      </c>
      <c r="U28" s="223">
        <v>2.8000000000000001E-2</v>
      </c>
      <c r="V28" s="188" t="s">
        <v>12</v>
      </c>
      <c r="W28" s="240" t="s">
        <v>12</v>
      </c>
      <c r="X28" s="268">
        <v>1E-3</v>
      </c>
      <c r="Y28" s="263">
        <v>1.851</v>
      </c>
      <c r="Z28" s="231" t="s">
        <v>246</v>
      </c>
      <c r="AA28" s="223">
        <v>8.218</v>
      </c>
      <c r="AB28" s="231" t="s">
        <v>246</v>
      </c>
      <c r="AC28" s="235">
        <v>19.510000000000002</v>
      </c>
      <c r="AD28" s="223">
        <v>1.2999999999999999E-3</v>
      </c>
      <c r="AE28" s="256" t="s">
        <v>12</v>
      </c>
      <c r="AF28" s="240" t="s">
        <v>12</v>
      </c>
      <c r="AG28" s="240" t="s">
        <v>12</v>
      </c>
      <c r="AH28" s="256" t="s">
        <v>12</v>
      </c>
      <c r="AI28" s="231" t="s">
        <v>246</v>
      </c>
      <c r="AJ28" s="164">
        <v>6.4000000000000005E-4</v>
      </c>
      <c r="AK28" s="223">
        <v>0.2273</v>
      </c>
      <c r="AL28" s="240" t="s">
        <v>12</v>
      </c>
      <c r="AM28" s="240" t="s">
        <v>12</v>
      </c>
      <c r="AN28" s="231" t="s">
        <v>246</v>
      </c>
      <c r="AO28" s="237" t="s">
        <v>246</v>
      </c>
      <c r="AP28" s="235">
        <v>2.8149999999999999</v>
      </c>
      <c r="AQ28" s="237" t="s">
        <v>246</v>
      </c>
      <c r="AR28" s="223">
        <v>0.1804</v>
      </c>
      <c r="AS28" s="223">
        <v>18.579999999999998</v>
      </c>
      <c r="AT28" s="164">
        <v>6.0000000000000002E-5</v>
      </c>
      <c r="AU28" s="231" t="s">
        <v>246</v>
      </c>
      <c r="AV28" s="247">
        <v>1.12E-2</v>
      </c>
      <c r="AX28" s="188" t="s">
        <v>12</v>
      </c>
      <c r="AY28" s="279" t="s">
        <v>12</v>
      </c>
      <c r="AZ28" s="259" t="s">
        <v>12</v>
      </c>
      <c r="BA28" s="188" t="s">
        <v>12</v>
      </c>
      <c r="BC28" s="188" t="s">
        <v>12</v>
      </c>
      <c r="BD28" s="188" t="s">
        <v>12</v>
      </c>
      <c r="BE28" s="188" t="s">
        <v>12</v>
      </c>
      <c r="BF28" s="188" t="s">
        <v>12</v>
      </c>
    </row>
    <row r="29" spans="1:58" s="156" customFormat="1" ht="12" customHeight="1" x14ac:dyDescent="0.25">
      <c r="A29" s="160" t="s">
        <v>200</v>
      </c>
      <c r="B29" s="157">
        <v>40274</v>
      </c>
      <c r="C29" s="460"/>
      <c r="D29" s="460"/>
      <c r="E29" s="463"/>
      <c r="F29" s="163">
        <v>250</v>
      </c>
      <c r="G29" s="173">
        <f t="shared" si="1"/>
        <v>560</v>
      </c>
      <c r="H29" s="205"/>
      <c r="I29" s="155"/>
      <c r="J29" s="223">
        <v>5.0500000000000003E-2</v>
      </c>
      <c r="K29" s="223">
        <v>6.1999999999999998E-3</v>
      </c>
      <c r="L29" s="218" t="s">
        <v>246</v>
      </c>
      <c r="M29" s="223">
        <v>3.7600000000000001E-2</v>
      </c>
      <c r="N29" s="218" t="s">
        <v>246</v>
      </c>
      <c r="O29" s="218" t="s">
        <v>246</v>
      </c>
      <c r="P29" s="235">
        <v>28.71</v>
      </c>
      <c r="Q29" s="273" t="s">
        <v>246</v>
      </c>
      <c r="R29" s="269" t="s">
        <v>12</v>
      </c>
      <c r="S29" s="188" t="s">
        <v>12</v>
      </c>
      <c r="T29" s="231" t="s">
        <v>246</v>
      </c>
      <c r="U29" s="223">
        <v>0.02</v>
      </c>
      <c r="V29" s="188" t="s">
        <v>12</v>
      </c>
      <c r="W29" s="240" t="s">
        <v>12</v>
      </c>
      <c r="X29" s="268">
        <v>1E-3</v>
      </c>
      <c r="Y29" s="263">
        <v>1.881</v>
      </c>
      <c r="Z29" s="231" t="s">
        <v>246</v>
      </c>
      <c r="AA29" s="223">
        <v>8.17</v>
      </c>
      <c r="AB29" s="231" t="s">
        <v>246</v>
      </c>
      <c r="AC29" s="235">
        <v>19.73</v>
      </c>
      <c r="AD29" s="223">
        <v>1.1999999999999999E-3</v>
      </c>
      <c r="AE29" s="256" t="s">
        <v>12</v>
      </c>
      <c r="AF29" s="240" t="s">
        <v>12</v>
      </c>
      <c r="AG29" s="240" t="s">
        <v>12</v>
      </c>
      <c r="AH29" s="256" t="s">
        <v>12</v>
      </c>
      <c r="AI29" s="231" t="s">
        <v>246</v>
      </c>
      <c r="AJ29" s="164">
        <v>8.4000000000000003E-4</v>
      </c>
      <c r="AK29" s="223">
        <v>0.23899999999999999</v>
      </c>
      <c r="AL29" s="240" t="s">
        <v>12</v>
      </c>
      <c r="AM29" s="240" t="s">
        <v>12</v>
      </c>
      <c r="AN29" s="231" t="s">
        <v>246</v>
      </c>
      <c r="AO29" s="237" t="s">
        <v>246</v>
      </c>
      <c r="AP29" s="235">
        <v>2.8050000000000002</v>
      </c>
      <c r="AQ29" s="237" t="s">
        <v>246</v>
      </c>
      <c r="AR29" s="223">
        <v>0.18099999999999999</v>
      </c>
      <c r="AS29" s="223">
        <v>18.66</v>
      </c>
      <c r="AT29" s="164">
        <v>6.0000000000000002E-5</v>
      </c>
      <c r="AU29" s="231" t="s">
        <v>246</v>
      </c>
      <c r="AV29" s="247">
        <v>1.04E-2</v>
      </c>
      <c r="AX29" s="188" t="s">
        <v>12</v>
      </c>
      <c r="AY29" s="279" t="s">
        <v>12</v>
      </c>
      <c r="AZ29" s="259" t="s">
        <v>12</v>
      </c>
      <c r="BA29" s="188" t="s">
        <v>12</v>
      </c>
      <c r="BC29" s="188" t="s">
        <v>12</v>
      </c>
      <c r="BD29" s="188" t="s">
        <v>12</v>
      </c>
      <c r="BE29" s="188" t="s">
        <v>12</v>
      </c>
      <c r="BF29" s="188" t="s">
        <v>12</v>
      </c>
    </row>
    <row r="30" spans="1:58" s="156" customFormat="1" ht="12" customHeight="1" x14ac:dyDescent="0.25">
      <c r="A30" s="160" t="s">
        <v>201</v>
      </c>
      <c r="B30" s="157">
        <v>40274</v>
      </c>
      <c r="C30" s="460"/>
      <c r="D30" s="460"/>
      <c r="E30" s="463"/>
      <c r="F30" s="163">
        <v>250</v>
      </c>
      <c r="G30" s="173">
        <f t="shared" si="1"/>
        <v>810</v>
      </c>
      <c r="H30" s="205"/>
      <c r="I30" s="155"/>
      <c r="J30" s="223">
        <v>4.9399999999999999E-2</v>
      </c>
      <c r="K30" s="231" t="s">
        <v>246</v>
      </c>
      <c r="L30" s="218" t="s">
        <v>246</v>
      </c>
      <c r="M30" s="223">
        <v>3.7900000000000003E-2</v>
      </c>
      <c r="N30" s="218" t="s">
        <v>246</v>
      </c>
      <c r="O30" s="218" t="s">
        <v>246</v>
      </c>
      <c r="P30" s="235">
        <v>28.64</v>
      </c>
      <c r="Q30" s="273" t="s">
        <v>246</v>
      </c>
      <c r="R30" s="269" t="s">
        <v>12</v>
      </c>
      <c r="S30" s="188" t="s">
        <v>12</v>
      </c>
      <c r="T30" s="231" t="s">
        <v>246</v>
      </c>
      <c r="U30" s="223">
        <v>1.72E-2</v>
      </c>
      <c r="V30" s="188" t="s">
        <v>12</v>
      </c>
      <c r="W30" s="240" t="s">
        <v>12</v>
      </c>
      <c r="X30" s="223">
        <v>1.6999999999999999E-3</v>
      </c>
      <c r="Y30" s="263">
        <v>1.84</v>
      </c>
      <c r="Z30" s="231" t="s">
        <v>246</v>
      </c>
      <c r="AA30" s="223">
        <v>8.1649999999999991</v>
      </c>
      <c r="AB30" s="231" t="s">
        <v>246</v>
      </c>
      <c r="AC30" s="235">
        <v>19.66</v>
      </c>
      <c r="AD30" s="223">
        <v>1.6999999999999999E-3</v>
      </c>
      <c r="AE30" s="256" t="s">
        <v>12</v>
      </c>
      <c r="AF30" s="240" t="s">
        <v>12</v>
      </c>
      <c r="AG30" s="240" t="s">
        <v>12</v>
      </c>
      <c r="AH30" s="256" t="s">
        <v>12</v>
      </c>
      <c r="AI30" s="231" t="s">
        <v>246</v>
      </c>
      <c r="AJ30" s="164">
        <v>1.3699999999999999E-3</v>
      </c>
      <c r="AK30" s="223">
        <v>0.24460000000000001</v>
      </c>
      <c r="AL30" s="240" t="s">
        <v>12</v>
      </c>
      <c r="AM30" s="240" t="s">
        <v>12</v>
      </c>
      <c r="AN30" s="231" t="s">
        <v>246</v>
      </c>
      <c r="AO30" s="237" t="s">
        <v>246</v>
      </c>
      <c r="AP30" s="235">
        <v>2.7850000000000001</v>
      </c>
      <c r="AQ30" s="237" t="s">
        <v>246</v>
      </c>
      <c r="AR30" s="223">
        <v>0.18049999999999999</v>
      </c>
      <c r="AS30" s="223">
        <v>18.66</v>
      </c>
      <c r="AT30" s="164">
        <v>5.0000000000000002E-5</v>
      </c>
      <c r="AU30" s="231" t="s">
        <v>246</v>
      </c>
      <c r="AV30" s="247">
        <v>9.5999999999999992E-3</v>
      </c>
      <c r="AX30" s="188" t="s">
        <v>12</v>
      </c>
      <c r="AY30" s="279" t="s">
        <v>12</v>
      </c>
      <c r="AZ30" s="259" t="s">
        <v>12</v>
      </c>
      <c r="BA30" s="188" t="s">
        <v>12</v>
      </c>
      <c r="BC30" s="188" t="s">
        <v>12</v>
      </c>
      <c r="BD30" s="188" t="s">
        <v>12</v>
      </c>
      <c r="BE30" s="188" t="s">
        <v>12</v>
      </c>
      <c r="BF30" s="188" t="s">
        <v>12</v>
      </c>
    </row>
    <row r="31" spans="1:58" s="156" customFormat="1" ht="12" customHeight="1" x14ac:dyDescent="0.25">
      <c r="A31" s="160" t="s">
        <v>202</v>
      </c>
      <c r="B31" s="157">
        <v>40274</v>
      </c>
      <c r="C31" s="460"/>
      <c r="D31" s="460"/>
      <c r="E31" s="463"/>
      <c r="F31" s="163">
        <v>250</v>
      </c>
      <c r="G31" s="173">
        <f t="shared" si="1"/>
        <v>1060</v>
      </c>
      <c r="H31" s="205"/>
      <c r="I31" s="155"/>
      <c r="J31" s="223">
        <v>4.9599999999999998E-2</v>
      </c>
      <c r="K31" s="223">
        <v>4.3E-3</v>
      </c>
      <c r="L31" s="218" t="s">
        <v>246</v>
      </c>
      <c r="M31" s="223">
        <v>3.78E-2</v>
      </c>
      <c r="N31" s="218" t="s">
        <v>246</v>
      </c>
      <c r="O31" s="218" t="s">
        <v>246</v>
      </c>
      <c r="P31" s="235">
        <v>29.04</v>
      </c>
      <c r="Q31" s="273" t="s">
        <v>246</v>
      </c>
      <c r="R31" s="269" t="s">
        <v>12</v>
      </c>
      <c r="S31" s="188" t="s">
        <v>12</v>
      </c>
      <c r="T31" s="231" t="s">
        <v>246</v>
      </c>
      <c r="U31" s="223">
        <v>1.6899999999999998E-2</v>
      </c>
      <c r="V31" s="188" t="s">
        <v>12</v>
      </c>
      <c r="W31" s="240" t="s">
        <v>12</v>
      </c>
      <c r="X31" s="223">
        <v>1.2999999999999999E-2</v>
      </c>
      <c r="Y31" s="263">
        <v>1.7909999999999999</v>
      </c>
      <c r="Z31" s="223">
        <v>6.7999999999999996E-3</v>
      </c>
      <c r="AA31" s="223">
        <v>8.2810000000000006</v>
      </c>
      <c r="AB31" s="231" t="s">
        <v>246</v>
      </c>
      <c r="AC31" s="235">
        <v>19.940000000000001</v>
      </c>
      <c r="AD31" s="223">
        <v>1.6000000000000001E-3</v>
      </c>
      <c r="AE31" s="256" t="s">
        <v>12</v>
      </c>
      <c r="AF31" s="240" t="s">
        <v>12</v>
      </c>
      <c r="AG31" s="240" t="s">
        <v>12</v>
      </c>
      <c r="AH31" s="256" t="s">
        <v>12</v>
      </c>
      <c r="AI31" s="231" t="s">
        <v>246</v>
      </c>
      <c r="AJ31" s="164">
        <v>1.48E-3</v>
      </c>
      <c r="AK31" s="223">
        <v>0.2581</v>
      </c>
      <c r="AL31" s="240" t="s">
        <v>12</v>
      </c>
      <c r="AM31" s="240" t="s">
        <v>12</v>
      </c>
      <c r="AN31" s="231" t="s">
        <v>246</v>
      </c>
      <c r="AO31" s="237" t="s">
        <v>246</v>
      </c>
      <c r="AP31" s="235">
        <v>2.8159999999999998</v>
      </c>
      <c r="AQ31" s="237" t="s">
        <v>246</v>
      </c>
      <c r="AR31" s="223">
        <v>0.1825</v>
      </c>
      <c r="AS31" s="223">
        <v>18.989999999999998</v>
      </c>
      <c r="AT31" s="164">
        <v>6.0000000000000002E-5</v>
      </c>
      <c r="AU31" s="231" t="s">
        <v>246</v>
      </c>
      <c r="AV31" s="247">
        <v>8.8999999999999999E-3</v>
      </c>
      <c r="AX31" s="188" t="s">
        <v>12</v>
      </c>
      <c r="AY31" s="279" t="s">
        <v>12</v>
      </c>
      <c r="AZ31" s="259" t="s">
        <v>12</v>
      </c>
      <c r="BA31" s="188" t="s">
        <v>12</v>
      </c>
      <c r="BC31" s="188" t="s">
        <v>12</v>
      </c>
      <c r="BD31" s="188" t="s">
        <v>12</v>
      </c>
      <c r="BE31" s="188" t="s">
        <v>12</v>
      </c>
      <c r="BF31" s="188" t="s">
        <v>12</v>
      </c>
    </row>
    <row r="32" spans="1:58" s="156" customFormat="1" ht="12" customHeight="1" x14ac:dyDescent="0.25">
      <c r="A32" s="160" t="s">
        <v>203</v>
      </c>
      <c r="B32" s="157">
        <v>40274</v>
      </c>
      <c r="C32" s="460"/>
      <c r="D32" s="460"/>
      <c r="E32" s="463"/>
      <c r="F32" s="163">
        <v>250</v>
      </c>
      <c r="G32" s="173">
        <f t="shared" si="1"/>
        <v>1310</v>
      </c>
      <c r="H32" s="205"/>
      <c r="I32" s="155"/>
      <c r="J32" s="223">
        <v>5.0200000000000002E-2</v>
      </c>
      <c r="K32" s="223">
        <v>4.1000000000000003E-3</v>
      </c>
      <c r="L32" s="218" t="s">
        <v>246</v>
      </c>
      <c r="M32" s="223">
        <v>3.73E-2</v>
      </c>
      <c r="N32" s="218" t="s">
        <v>246</v>
      </c>
      <c r="O32" s="218" t="s">
        <v>246</v>
      </c>
      <c r="P32" s="235">
        <v>29.25</v>
      </c>
      <c r="Q32" s="273" t="s">
        <v>246</v>
      </c>
      <c r="R32" s="269" t="s">
        <v>12</v>
      </c>
      <c r="S32" s="188" t="s">
        <v>12</v>
      </c>
      <c r="T32" s="231" t="s">
        <v>246</v>
      </c>
      <c r="U32" s="223">
        <v>1.7299999999999999E-2</v>
      </c>
      <c r="V32" s="188" t="s">
        <v>12</v>
      </c>
      <c r="W32" s="240" t="s">
        <v>12</v>
      </c>
      <c r="X32" s="268">
        <v>1E-3</v>
      </c>
      <c r="Y32" s="263">
        <v>1.819</v>
      </c>
      <c r="Z32" s="231" t="s">
        <v>246</v>
      </c>
      <c r="AA32" s="223">
        <v>8.3079999999999998</v>
      </c>
      <c r="AB32" s="231" t="s">
        <v>246</v>
      </c>
      <c r="AC32" s="235">
        <v>20.09</v>
      </c>
      <c r="AD32" s="223">
        <v>1.2999999999999999E-3</v>
      </c>
      <c r="AE32" s="256" t="s">
        <v>12</v>
      </c>
      <c r="AF32" s="240" t="s">
        <v>12</v>
      </c>
      <c r="AG32" s="240" t="s">
        <v>12</v>
      </c>
      <c r="AH32" s="256" t="s">
        <v>12</v>
      </c>
      <c r="AI32" s="231" t="s">
        <v>246</v>
      </c>
      <c r="AJ32" s="164">
        <v>1.4499999999999999E-3</v>
      </c>
      <c r="AK32" s="223">
        <v>0.25819999999999999</v>
      </c>
      <c r="AL32" s="240" t="s">
        <v>12</v>
      </c>
      <c r="AM32" s="240" t="s">
        <v>12</v>
      </c>
      <c r="AN32" s="231" t="s">
        <v>246</v>
      </c>
      <c r="AO32" s="237" t="s">
        <v>246</v>
      </c>
      <c r="AP32" s="235">
        <v>2.843</v>
      </c>
      <c r="AQ32" s="237" t="s">
        <v>246</v>
      </c>
      <c r="AR32" s="223">
        <v>0.1842</v>
      </c>
      <c r="AS32" s="223">
        <v>19.079999999999998</v>
      </c>
      <c r="AT32" s="164">
        <v>5.0000000000000002E-5</v>
      </c>
      <c r="AU32" s="231" t="s">
        <v>246</v>
      </c>
      <c r="AV32" s="247">
        <v>8.3999999999999995E-3</v>
      </c>
      <c r="AX32" s="188" t="s">
        <v>12</v>
      </c>
      <c r="AY32" s="279" t="s">
        <v>12</v>
      </c>
      <c r="AZ32" s="259" t="s">
        <v>12</v>
      </c>
      <c r="BA32" s="188" t="s">
        <v>12</v>
      </c>
      <c r="BC32" s="188" t="s">
        <v>12</v>
      </c>
      <c r="BD32" s="188" t="s">
        <v>12</v>
      </c>
      <c r="BE32" s="188" t="s">
        <v>12</v>
      </c>
      <c r="BF32" s="188" t="s">
        <v>12</v>
      </c>
    </row>
    <row r="33" spans="1:58" s="156" customFormat="1" ht="12" customHeight="1" x14ac:dyDescent="0.25">
      <c r="A33" s="160" t="s">
        <v>204</v>
      </c>
      <c r="B33" s="157">
        <v>40274</v>
      </c>
      <c r="C33" s="460"/>
      <c r="D33" s="460"/>
      <c r="E33" s="463"/>
      <c r="F33" s="163">
        <v>250</v>
      </c>
      <c r="G33" s="173">
        <f t="shared" si="1"/>
        <v>1560</v>
      </c>
      <c r="H33" s="205"/>
      <c r="I33" s="155"/>
      <c r="J33" s="223">
        <v>4.7800000000000002E-2</v>
      </c>
      <c r="K33" s="231" t="s">
        <v>246</v>
      </c>
      <c r="L33" s="218" t="s">
        <v>246</v>
      </c>
      <c r="M33" s="223">
        <v>3.7100000000000001E-2</v>
      </c>
      <c r="N33" s="218" t="s">
        <v>246</v>
      </c>
      <c r="O33" s="218" t="s">
        <v>246</v>
      </c>
      <c r="P33" s="235">
        <v>29.09</v>
      </c>
      <c r="Q33" s="273" t="s">
        <v>246</v>
      </c>
      <c r="R33" s="269" t="s">
        <v>12</v>
      </c>
      <c r="S33" s="188" t="s">
        <v>12</v>
      </c>
      <c r="T33" s="231" t="s">
        <v>246</v>
      </c>
      <c r="U33" s="223">
        <v>1.6400000000000001E-2</v>
      </c>
      <c r="V33" s="188" t="s">
        <v>12</v>
      </c>
      <c r="W33" s="240" t="s">
        <v>12</v>
      </c>
      <c r="X33" s="223">
        <v>1E-3</v>
      </c>
      <c r="Y33" s="263">
        <v>1.8260000000000001</v>
      </c>
      <c r="Z33" s="231" t="s">
        <v>246</v>
      </c>
      <c r="AA33" s="223">
        <v>8.2910000000000004</v>
      </c>
      <c r="AB33" s="231" t="s">
        <v>246</v>
      </c>
      <c r="AC33" s="235">
        <v>20</v>
      </c>
      <c r="AD33" s="223">
        <v>1.1999999999999999E-3</v>
      </c>
      <c r="AE33" s="256" t="s">
        <v>12</v>
      </c>
      <c r="AF33" s="240" t="s">
        <v>12</v>
      </c>
      <c r="AG33" s="240" t="s">
        <v>12</v>
      </c>
      <c r="AH33" s="256" t="s">
        <v>12</v>
      </c>
      <c r="AI33" s="231" t="s">
        <v>246</v>
      </c>
      <c r="AJ33" s="164">
        <v>1.6100000000000001E-3</v>
      </c>
      <c r="AK33" s="223">
        <v>0.25219999999999998</v>
      </c>
      <c r="AL33" s="240" t="s">
        <v>12</v>
      </c>
      <c r="AM33" s="240" t="s">
        <v>12</v>
      </c>
      <c r="AN33" s="231" t="s">
        <v>246</v>
      </c>
      <c r="AO33" s="237" t="s">
        <v>246</v>
      </c>
      <c r="AP33" s="235">
        <v>2.8079999999999998</v>
      </c>
      <c r="AQ33" s="237" t="s">
        <v>246</v>
      </c>
      <c r="AR33" s="223">
        <v>0.18360000000000001</v>
      </c>
      <c r="AS33" s="223">
        <v>18.940000000000001</v>
      </c>
      <c r="AT33" s="164">
        <v>5.0000000000000002E-5</v>
      </c>
      <c r="AU33" s="231" t="s">
        <v>246</v>
      </c>
      <c r="AV33" s="247">
        <v>8.3000000000000001E-3</v>
      </c>
      <c r="AX33" s="188" t="s">
        <v>12</v>
      </c>
      <c r="AY33" s="279" t="s">
        <v>12</v>
      </c>
      <c r="AZ33" s="259" t="s">
        <v>12</v>
      </c>
      <c r="BA33" s="188" t="s">
        <v>12</v>
      </c>
      <c r="BC33" s="188" t="s">
        <v>12</v>
      </c>
      <c r="BD33" s="188" t="s">
        <v>12</v>
      </c>
      <c r="BE33" s="188" t="s">
        <v>12</v>
      </c>
      <c r="BF33" s="188" t="s">
        <v>12</v>
      </c>
    </row>
    <row r="34" spans="1:58" s="156" customFormat="1" ht="12" customHeight="1" x14ac:dyDescent="0.25">
      <c r="A34" s="160" t="s">
        <v>205</v>
      </c>
      <c r="B34" s="157">
        <v>40274</v>
      </c>
      <c r="C34" s="460"/>
      <c r="D34" s="460"/>
      <c r="E34" s="463"/>
      <c r="F34" s="163">
        <v>250</v>
      </c>
      <c r="G34" s="173">
        <f t="shared" si="1"/>
        <v>1810</v>
      </c>
      <c r="H34" s="205"/>
      <c r="I34" s="155"/>
      <c r="J34" s="223">
        <v>4.7500000000000001E-2</v>
      </c>
      <c r="K34" s="231" t="s">
        <v>246</v>
      </c>
      <c r="L34" s="218" t="s">
        <v>246</v>
      </c>
      <c r="M34" s="223">
        <v>3.6799999999999999E-2</v>
      </c>
      <c r="N34" s="218" t="s">
        <v>246</v>
      </c>
      <c r="O34" s="218" t="s">
        <v>246</v>
      </c>
      <c r="P34" s="235">
        <v>28.92</v>
      </c>
      <c r="Q34" s="273" t="s">
        <v>246</v>
      </c>
      <c r="R34" s="269" t="s">
        <v>12</v>
      </c>
      <c r="S34" s="188" t="s">
        <v>12</v>
      </c>
      <c r="T34" s="231" t="s">
        <v>246</v>
      </c>
      <c r="U34" s="223">
        <v>1.5100000000000001E-2</v>
      </c>
      <c r="V34" s="188" t="s">
        <v>12</v>
      </c>
      <c r="W34" s="240" t="s">
        <v>12</v>
      </c>
      <c r="X34" s="223">
        <v>1.4E-3</v>
      </c>
      <c r="Y34" s="263">
        <v>1.9239999999999999</v>
      </c>
      <c r="Z34" s="223">
        <v>5.4000000000000003E-3</v>
      </c>
      <c r="AA34" s="223">
        <v>8.23</v>
      </c>
      <c r="AB34" s="231" t="s">
        <v>246</v>
      </c>
      <c r="AC34" s="235">
        <v>19.940000000000001</v>
      </c>
      <c r="AD34" s="223">
        <v>1.8E-3</v>
      </c>
      <c r="AE34" s="256" t="s">
        <v>12</v>
      </c>
      <c r="AF34" s="240" t="s">
        <v>12</v>
      </c>
      <c r="AG34" s="240" t="s">
        <v>12</v>
      </c>
      <c r="AH34" s="256" t="s">
        <v>12</v>
      </c>
      <c r="AI34" s="231" t="s">
        <v>246</v>
      </c>
      <c r="AJ34" s="164">
        <v>7.9699999999999997E-3</v>
      </c>
      <c r="AK34" s="223">
        <v>0.25259999999999999</v>
      </c>
      <c r="AL34" s="240" t="s">
        <v>12</v>
      </c>
      <c r="AM34" s="240" t="s">
        <v>12</v>
      </c>
      <c r="AN34" s="231" t="s">
        <v>246</v>
      </c>
      <c r="AO34" s="237" t="s">
        <v>246</v>
      </c>
      <c r="AP34" s="235">
        <v>2.7909999999999999</v>
      </c>
      <c r="AQ34" s="237" t="s">
        <v>246</v>
      </c>
      <c r="AR34" s="223">
        <v>0.18179999999999999</v>
      </c>
      <c r="AS34" s="223">
        <v>18.739999999999998</v>
      </c>
      <c r="AT34" s="164">
        <v>9.0000000000000006E-5</v>
      </c>
      <c r="AU34" s="231" t="s">
        <v>246</v>
      </c>
      <c r="AV34" s="247">
        <v>9.7000000000000003E-3</v>
      </c>
      <c r="AX34" s="188" t="s">
        <v>12</v>
      </c>
      <c r="AY34" s="279" t="s">
        <v>12</v>
      </c>
      <c r="AZ34" s="259" t="s">
        <v>12</v>
      </c>
      <c r="BA34" s="188" t="s">
        <v>12</v>
      </c>
      <c r="BC34" s="188" t="s">
        <v>12</v>
      </c>
      <c r="BD34" s="188" t="s">
        <v>12</v>
      </c>
      <c r="BE34" s="188" t="s">
        <v>12</v>
      </c>
      <c r="BF34" s="188" t="s">
        <v>12</v>
      </c>
    </row>
    <row r="35" spans="1:58" s="156" customFormat="1" ht="12" customHeight="1" x14ac:dyDescent="0.25">
      <c r="A35" s="160" t="s">
        <v>206</v>
      </c>
      <c r="B35" s="157">
        <v>40274</v>
      </c>
      <c r="C35" s="460"/>
      <c r="D35" s="460"/>
      <c r="E35" s="463"/>
      <c r="F35" s="163">
        <v>125</v>
      </c>
      <c r="G35" s="173">
        <f t="shared" si="1"/>
        <v>1935</v>
      </c>
      <c r="H35" s="205"/>
      <c r="I35" s="155"/>
      <c r="J35" s="223">
        <v>4.7800000000000002E-2</v>
      </c>
      <c r="K35" s="223">
        <v>5.1999999999999998E-3</v>
      </c>
      <c r="L35" s="218" t="s">
        <v>246</v>
      </c>
      <c r="M35" s="223">
        <v>3.6999999999999998E-2</v>
      </c>
      <c r="N35" s="218" t="s">
        <v>246</v>
      </c>
      <c r="O35" s="218" t="s">
        <v>246</v>
      </c>
      <c r="P35" s="235">
        <v>28.86</v>
      </c>
      <c r="Q35" s="273" t="s">
        <v>246</v>
      </c>
      <c r="R35" s="269" t="s">
        <v>12</v>
      </c>
      <c r="S35" s="188" t="s">
        <v>12</v>
      </c>
      <c r="T35" s="231" t="s">
        <v>246</v>
      </c>
      <c r="U35" s="223">
        <v>1.43E-2</v>
      </c>
      <c r="V35" s="188" t="s">
        <v>12</v>
      </c>
      <c r="W35" s="240" t="s">
        <v>12</v>
      </c>
      <c r="X35" s="223">
        <v>1.1999999999999999E-3</v>
      </c>
      <c r="Y35" s="263">
        <v>1.905</v>
      </c>
      <c r="Z35" s="231" t="s">
        <v>246</v>
      </c>
      <c r="AA35" s="223">
        <v>8.1709999999999994</v>
      </c>
      <c r="AB35" s="231" t="s">
        <v>246</v>
      </c>
      <c r="AC35" s="235">
        <v>20.22</v>
      </c>
      <c r="AD35" s="223">
        <v>1.6000000000000001E-3</v>
      </c>
      <c r="AE35" s="256" t="s">
        <v>12</v>
      </c>
      <c r="AF35" s="240" t="s">
        <v>12</v>
      </c>
      <c r="AG35" s="240" t="s">
        <v>12</v>
      </c>
      <c r="AH35" s="256" t="s">
        <v>12</v>
      </c>
      <c r="AI35" s="231" t="s">
        <v>246</v>
      </c>
      <c r="AJ35" s="164">
        <v>1.97E-3</v>
      </c>
      <c r="AK35" s="223">
        <v>0.24640000000000001</v>
      </c>
      <c r="AL35" s="240" t="s">
        <v>12</v>
      </c>
      <c r="AM35" s="240" t="s">
        <v>12</v>
      </c>
      <c r="AN35" s="231" t="s">
        <v>246</v>
      </c>
      <c r="AO35" s="237" t="s">
        <v>246</v>
      </c>
      <c r="AP35" s="235">
        <v>2.7570000000000001</v>
      </c>
      <c r="AQ35" s="237" t="s">
        <v>246</v>
      </c>
      <c r="AR35" s="223">
        <v>0.18060000000000001</v>
      </c>
      <c r="AS35" s="223">
        <v>18.649999999999999</v>
      </c>
      <c r="AT35" s="164">
        <v>8.0000000000000007E-5</v>
      </c>
      <c r="AU35" s="231" t="s">
        <v>246</v>
      </c>
      <c r="AV35" s="247">
        <v>7.0000000000000001E-3</v>
      </c>
      <c r="AX35" s="188" t="s">
        <v>12</v>
      </c>
      <c r="AY35" s="279" t="s">
        <v>12</v>
      </c>
      <c r="AZ35" s="259" t="s">
        <v>12</v>
      </c>
      <c r="BA35" s="188" t="s">
        <v>12</v>
      </c>
      <c r="BC35" s="188" t="s">
        <v>12</v>
      </c>
      <c r="BD35" s="188" t="s">
        <v>12</v>
      </c>
      <c r="BE35" s="188" t="s">
        <v>12</v>
      </c>
      <c r="BF35" s="188" t="s">
        <v>12</v>
      </c>
    </row>
    <row r="36" spans="1:58" s="156" customFormat="1" ht="12" customHeight="1" x14ac:dyDescent="0.25">
      <c r="A36" s="160" t="s">
        <v>207</v>
      </c>
      <c r="B36" s="157">
        <v>40274</v>
      </c>
      <c r="C36" s="460"/>
      <c r="D36" s="460"/>
      <c r="E36" s="463"/>
      <c r="F36" s="163">
        <v>125</v>
      </c>
      <c r="G36" s="173">
        <f t="shared" si="1"/>
        <v>2060</v>
      </c>
      <c r="H36" s="205"/>
      <c r="I36" s="155"/>
      <c r="J36" s="223">
        <v>4.7699999999999999E-2</v>
      </c>
      <c r="K36" s="223">
        <v>6.0000000000000001E-3</v>
      </c>
      <c r="L36" s="218" t="s">
        <v>246</v>
      </c>
      <c r="M36" s="223">
        <v>3.6799999999999999E-2</v>
      </c>
      <c r="N36" s="218" t="s">
        <v>246</v>
      </c>
      <c r="O36" s="218" t="s">
        <v>246</v>
      </c>
      <c r="P36" s="235">
        <v>28.54</v>
      </c>
      <c r="Q36" s="273" t="s">
        <v>246</v>
      </c>
      <c r="R36" s="269" t="s">
        <v>12</v>
      </c>
      <c r="S36" s="188" t="s">
        <v>12</v>
      </c>
      <c r="T36" s="231" t="s">
        <v>246</v>
      </c>
      <c r="U36" s="223">
        <v>1.41E-2</v>
      </c>
      <c r="V36" s="188" t="s">
        <v>12</v>
      </c>
      <c r="W36" s="240" t="s">
        <v>12</v>
      </c>
      <c r="X36" s="223">
        <v>1.2999999999999999E-3</v>
      </c>
      <c r="Y36" s="263">
        <v>1.89</v>
      </c>
      <c r="Z36" s="231" t="s">
        <v>246</v>
      </c>
      <c r="AA36" s="223">
        <v>8.0990000000000002</v>
      </c>
      <c r="AB36" s="231" t="s">
        <v>246</v>
      </c>
      <c r="AC36" s="235">
        <v>19.8</v>
      </c>
      <c r="AD36" s="223">
        <v>1.6000000000000001E-3</v>
      </c>
      <c r="AE36" s="256" t="s">
        <v>12</v>
      </c>
      <c r="AF36" s="240" t="s">
        <v>12</v>
      </c>
      <c r="AG36" s="240" t="s">
        <v>12</v>
      </c>
      <c r="AH36" s="256" t="s">
        <v>12</v>
      </c>
      <c r="AI36" s="231" t="s">
        <v>246</v>
      </c>
      <c r="AJ36" s="164">
        <v>2.1199999999999999E-3</v>
      </c>
      <c r="AK36" s="223">
        <v>0.24940000000000001</v>
      </c>
      <c r="AL36" s="240" t="s">
        <v>12</v>
      </c>
      <c r="AM36" s="240" t="s">
        <v>12</v>
      </c>
      <c r="AN36" s="231" t="s">
        <v>246</v>
      </c>
      <c r="AO36" s="237" t="s">
        <v>246</v>
      </c>
      <c r="AP36" s="235">
        <v>2.7679999999999998</v>
      </c>
      <c r="AQ36" s="237" t="s">
        <v>246</v>
      </c>
      <c r="AR36" s="223">
        <v>0.17730000000000001</v>
      </c>
      <c r="AS36" s="223">
        <v>18.71</v>
      </c>
      <c r="AT36" s="164">
        <v>8.0000000000000007E-5</v>
      </c>
      <c r="AU36" s="231" t="s">
        <v>246</v>
      </c>
      <c r="AV36" s="247">
        <v>6.4999999999999997E-3</v>
      </c>
      <c r="AX36" s="188" t="s">
        <v>12</v>
      </c>
      <c r="AY36" s="279" t="s">
        <v>12</v>
      </c>
      <c r="AZ36" s="259" t="s">
        <v>12</v>
      </c>
      <c r="BA36" s="188" t="s">
        <v>12</v>
      </c>
      <c r="BC36" s="188" t="s">
        <v>12</v>
      </c>
      <c r="BD36" s="188" t="s">
        <v>12</v>
      </c>
      <c r="BE36" s="188" t="s">
        <v>12</v>
      </c>
      <c r="BF36" s="188" t="s">
        <v>12</v>
      </c>
    </row>
    <row r="37" spans="1:58" s="156" customFormat="1" ht="12" customHeight="1" x14ac:dyDescent="0.25">
      <c r="A37" s="160" t="s">
        <v>208</v>
      </c>
      <c r="B37" s="157">
        <v>40274</v>
      </c>
      <c r="C37" s="460"/>
      <c r="D37" s="460"/>
      <c r="E37" s="463"/>
      <c r="F37" s="163">
        <v>125</v>
      </c>
      <c r="G37" s="173">
        <f t="shared" si="1"/>
        <v>2185</v>
      </c>
      <c r="H37" s="205"/>
      <c r="I37" s="155"/>
      <c r="J37" s="223">
        <v>4.7100000000000003E-2</v>
      </c>
      <c r="K37" s="223">
        <v>4.3E-3</v>
      </c>
      <c r="L37" s="218" t="s">
        <v>246</v>
      </c>
      <c r="M37" s="223">
        <v>3.6900000000000002E-2</v>
      </c>
      <c r="N37" s="218" t="s">
        <v>246</v>
      </c>
      <c r="O37" s="218" t="s">
        <v>246</v>
      </c>
      <c r="P37" s="235">
        <v>28.43</v>
      </c>
      <c r="Q37" s="273" t="s">
        <v>246</v>
      </c>
      <c r="R37" s="269" t="s">
        <v>12</v>
      </c>
      <c r="S37" s="188" t="s">
        <v>12</v>
      </c>
      <c r="T37" s="231" t="s">
        <v>246</v>
      </c>
      <c r="U37" s="223">
        <v>1.3299999999999999E-2</v>
      </c>
      <c r="V37" s="188" t="s">
        <v>12</v>
      </c>
      <c r="W37" s="240" t="s">
        <v>12</v>
      </c>
      <c r="X37" s="223">
        <v>1.2999999999999999E-3</v>
      </c>
      <c r="Y37" s="263">
        <v>1.861</v>
      </c>
      <c r="Z37" s="231" t="s">
        <v>246</v>
      </c>
      <c r="AA37" s="223">
        <v>8.0830000000000002</v>
      </c>
      <c r="AB37" s="231" t="s">
        <v>246</v>
      </c>
      <c r="AC37" s="235">
        <v>19.670000000000002</v>
      </c>
      <c r="AD37" s="223">
        <v>1.9E-3</v>
      </c>
      <c r="AE37" s="256" t="s">
        <v>12</v>
      </c>
      <c r="AF37" s="240" t="s">
        <v>12</v>
      </c>
      <c r="AG37" s="240" t="s">
        <v>12</v>
      </c>
      <c r="AH37" s="256" t="s">
        <v>12</v>
      </c>
      <c r="AI37" s="223">
        <v>2.0999999999999999E-3</v>
      </c>
      <c r="AJ37" s="164">
        <v>2.1700000000000001E-3</v>
      </c>
      <c r="AK37" s="223">
        <v>0.25109999999999999</v>
      </c>
      <c r="AL37" s="240" t="s">
        <v>12</v>
      </c>
      <c r="AM37" s="240" t="s">
        <v>12</v>
      </c>
      <c r="AN37" s="231" t="s">
        <v>246</v>
      </c>
      <c r="AO37" s="237" t="s">
        <v>246</v>
      </c>
      <c r="AP37" s="235">
        <v>2.742</v>
      </c>
      <c r="AQ37" s="237" t="s">
        <v>246</v>
      </c>
      <c r="AR37" s="223">
        <v>0.17580000000000001</v>
      </c>
      <c r="AS37" s="223">
        <v>18.68</v>
      </c>
      <c r="AT37" s="164">
        <v>8.0000000000000007E-5</v>
      </c>
      <c r="AU37" s="231" t="s">
        <v>246</v>
      </c>
      <c r="AV37" s="247">
        <v>5.7999999999999996E-3</v>
      </c>
      <c r="AX37" s="188" t="s">
        <v>12</v>
      </c>
      <c r="AY37" s="279" t="s">
        <v>12</v>
      </c>
      <c r="AZ37" s="259" t="s">
        <v>12</v>
      </c>
      <c r="BA37" s="188" t="s">
        <v>12</v>
      </c>
      <c r="BC37" s="188" t="s">
        <v>12</v>
      </c>
      <c r="BD37" s="188" t="s">
        <v>12</v>
      </c>
      <c r="BE37" s="188" t="s">
        <v>12</v>
      </c>
      <c r="BF37" s="188" t="s">
        <v>12</v>
      </c>
    </row>
    <row r="38" spans="1:58" s="156" customFormat="1" ht="12" customHeight="1" x14ac:dyDescent="0.25">
      <c r="A38" s="160" t="s">
        <v>209</v>
      </c>
      <c r="B38" s="157">
        <v>40274</v>
      </c>
      <c r="C38" s="460"/>
      <c r="D38" s="460"/>
      <c r="E38" s="463"/>
      <c r="F38" s="163">
        <v>250</v>
      </c>
      <c r="G38" s="173">
        <f t="shared" si="1"/>
        <v>2435</v>
      </c>
      <c r="H38" s="205"/>
      <c r="I38" s="155"/>
      <c r="J38" s="223">
        <v>4.7899999999999998E-2</v>
      </c>
      <c r="K38" s="223">
        <v>5.5999999999999999E-3</v>
      </c>
      <c r="L38" s="218" t="s">
        <v>246</v>
      </c>
      <c r="M38" s="223">
        <v>3.5999999999999997E-2</v>
      </c>
      <c r="N38" s="218" t="s">
        <v>246</v>
      </c>
      <c r="O38" s="218" t="s">
        <v>246</v>
      </c>
      <c r="P38" s="235">
        <v>28.72</v>
      </c>
      <c r="Q38" s="273" t="s">
        <v>246</v>
      </c>
      <c r="R38" s="269" t="s">
        <v>12</v>
      </c>
      <c r="S38" s="188" t="s">
        <v>12</v>
      </c>
      <c r="T38" s="231" t="s">
        <v>246</v>
      </c>
      <c r="U38" s="223">
        <v>1.29E-2</v>
      </c>
      <c r="V38" s="188" t="s">
        <v>12</v>
      </c>
      <c r="W38" s="240" t="s">
        <v>12</v>
      </c>
      <c r="X38" s="223">
        <v>1E-3</v>
      </c>
      <c r="Y38" s="263">
        <v>1.94</v>
      </c>
      <c r="Z38" s="231" t="s">
        <v>246</v>
      </c>
      <c r="AA38" s="223">
        <v>8.1660000000000004</v>
      </c>
      <c r="AB38" s="231" t="s">
        <v>246</v>
      </c>
      <c r="AC38" s="235">
        <v>20</v>
      </c>
      <c r="AD38" s="223">
        <v>1.1999999999999999E-3</v>
      </c>
      <c r="AE38" s="256" t="s">
        <v>12</v>
      </c>
      <c r="AF38" s="240" t="s">
        <v>12</v>
      </c>
      <c r="AG38" s="240" t="s">
        <v>12</v>
      </c>
      <c r="AH38" s="256" t="s">
        <v>12</v>
      </c>
      <c r="AI38" s="231" t="s">
        <v>246</v>
      </c>
      <c r="AJ38" s="164">
        <v>2.1800000000000001E-3</v>
      </c>
      <c r="AK38" s="223">
        <v>0.2437</v>
      </c>
      <c r="AL38" s="240" t="s">
        <v>12</v>
      </c>
      <c r="AM38" s="240" t="s">
        <v>12</v>
      </c>
      <c r="AN38" s="231" t="s">
        <v>246</v>
      </c>
      <c r="AO38" s="237" t="s">
        <v>246</v>
      </c>
      <c r="AP38" s="235">
        <v>2.7530000000000001</v>
      </c>
      <c r="AQ38" s="237" t="s">
        <v>246</v>
      </c>
      <c r="AR38" s="223">
        <v>0.17899999999999999</v>
      </c>
      <c r="AS38" s="223">
        <v>18.64</v>
      </c>
      <c r="AT38" s="164">
        <v>8.0000000000000007E-5</v>
      </c>
      <c r="AU38" s="231" t="s">
        <v>246</v>
      </c>
      <c r="AV38" s="247">
        <v>5.1999999999999998E-3</v>
      </c>
      <c r="AX38" s="188" t="s">
        <v>12</v>
      </c>
      <c r="AY38" s="279" t="s">
        <v>12</v>
      </c>
      <c r="AZ38" s="259" t="s">
        <v>12</v>
      </c>
      <c r="BA38" s="188" t="s">
        <v>12</v>
      </c>
      <c r="BC38" s="188" t="s">
        <v>12</v>
      </c>
      <c r="BD38" s="188" t="s">
        <v>12</v>
      </c>
      <c r="BE38" s="188" t="s">
        <v>12</v>
      </c>
      <c r="BF38" s="188" t="s">
        <v>12</v>
      </c>
    </row>
    <row r="39" spans="1:58" s="156" customFormat="1" ht="12" customHeight="1" x14ac:dyDescent="0.25">
      <c r="A39" s="160" t="s">
        <v>210</v>
      </c>
      <c r="B39" s="157">
        <v>40274</v>
      </c>
      <c r="C39" s="460"/>
      <c r="D39" s="460"/>
      <c r="E39" s="463"/>
      <c r="F39" s="163">
        <v>250</v>
      </c>
      <c r="G39" s="173">
        <f t="shared" si="1"/>
        <v>2685</v>
      </c>
      <c r="H39" s="205"/>
      <c r="I39" s="155"/>
      <c r="J39" s="223">
        <v>4.8099999999999997E-2</v>
      </c>
      <c r="K39" s="231" t="s">
        <v>246</v>
      </c>
      <c r="L39" s="218" t="s">
        <v>246</v>
      </c>
      <c r="M39" s="223">
        <v>3.6299999999999999E-2</v>
      </c>
      <c r="N39" s="218" t="s">
        <v>246</v>
      </c>
      <c r="O39" s="218" t="s">
        <v>246</v>
      </c>
      <c r="P39" s="235">
        <v>28.7</v>
      </c>
      <c r="Q39" s="273" t="s">
        <v>246</v>
      </c>
      <c r="R39" s="269" t="s">
        <v>12</v>
      </c>
      <c r="S39" s="188" t="s">
        <v>12</v>
      </c>
      <c r="T39" s="231" t="s">
        <v>246</v>
      </c>
      <c r="U39" s="223">
        <v>1.34E-2</v>
      </c>
      <c r="V39" s="188" t="s">
        <v>12</v>
      </c>
      <c r="W39" s="240" t="s">
        <v>12</v>
      </c>
      <c r="X39" s="223">
        <v>1.4E-3</v>
      </c>
      <c r="Y39" s="263">
        <v>1.8879999999999999</v>
      </c>
      <c r="Z39" s="231" t="s">
        <v>246</v>
      </c>
      <c r="AA39" s="223">
        <v>8.14</v>
      </c>
      <c r="AB39" s="231" t="s">
        <v>246</v>
      </c>
      <c r="AC39" s="235">
        <v>20.05</v>
      </c>
      <c r="AD39" s="223">
        <v>1.2999999999999999E-3</v>
      </c>
      <c r="AE39" s="256" t="s">
        <v>12</v>
      </c>
      <c r="AF39" s="240" t="s">
        <v>12</v>
      </c>
      <c r="AG39" s="240" t="s">
        <v>12</v>
      </c>
      <c r="AH39" s="256" t="s">
        <v>12</v>
      </c>
      <c r="AI39" s="231" t="s">
        <v>246</v>
      </c>
      <c r="AJ39" s="164">
        <v>2.1700000000000001E-3</v>
      </c>
      <c r="AK39" s="223">
        <v>0.24410000000000001</v>
      </c>
      <c r="AL39" s="240" t="s">
        <v>12</v>
      </c>
      <c r="AM39" s="240" t="s">
        <v>12</v>
      </c>
      <c r="AN39" s="231" t="s">
        <v>246</v>
      </c>
      <c r="AO39" s="237" t="s">
        <v>246</v>
      </c>
      <c r="AP39" s="235">
        <v>2.8069999999999999</v>
      </c>
      <c r="AQ39" s="237" t="s">
        <v>246</v>
      </c>
      <c r="AR39" s="223">
        <v>0.1792</v>
      </c>
      <c r="AS39" s="223">
        <v>18.73</v>
      </c>
      <c r="AT39" s="164">
        <v>8.0000000000000007E-5</v>
      </c>
      <c r="AU39" s="231" t="s">
        <v>246</v>
      </c>
      <c r="AV39" s="247">
        <v>4.4999999999999997E-3</v>
      </c>
      <c r="AX39" s="188" t="s">
        <v>12</v>
      </c>
      <c r="AY39" s="279" t="s">
        <v>12</v>
      </c>
      <c r="AZ39" s="259" t="s">
        <v>12</v>
      </c>
      <c r="BA39" s="188" t="s">
        <v>12</v>
      </c>
      <c r="BC39" s="188" t="s">
        <v>12</v>
      </c>
      <c r="BD39" s="188" t="s">
        <v>12</v>
      </c>
      <c r="BE39" s="188" t="s">
        <v>12</v>
      </c>
      <c r="BF39" s="188" t="s">
        <v>12</v>
      </c>
    </row>
    <row r="40" spans="1:58" s="156" customFormat="1" ht="12" customHeight="1" x14ac:dyDescent="0.25">
      <c r="A40" s="160" t="s">
        <v>211</v>
      </c>
      <c r="B40" s="157">
        <v>40274</v>
      </c>
      <c r="C40" s="460"/>
      <c r="D40" s="460"/>
      <c r="E40" s="463"/>
      <c r="F40" s="163">
        <v>250</v>
      </c>
      <c r="G40" s="173">
        <f t="shared" si="1"/>
        <v>2935</v>
      </c>
      <c r="H40" s="205"/>
      <c r="I40" s="155"/>
      <c r="J40" s="223">
        <v>4.6800000000000001E-2</v>
      </c>
      <c r="K40" s="231" t="s">
        <v>246</v>
      </c>
      <c r="L40" s="218" t="s">
        <v>246</v>
      </c>
      <c r="M40" s="223">
        <v>3.5499999999999997E-2</v>
      </c>
      <c r="N40" s="218" t="s">
        <v>246</v>
      </c>
      <c r="O40" s="218" t="s">
        <v>246</v>
      </c>
      <c r="P40" s="235">
        <v>28.6</v>
      </c>
      <c r="Q40" s="273" t="s">
        <v>246</v>
      </c>
      <c r="R40" s="269" t="s">
        <v>12</v>
      </c>
      <c r="S40" s="188" t="s">
        <v>12</v>
      </c>
      <c r="T40" s="231" t="s">
        <v>246</v>
      </c>
      <c r="U40" s="223">
        <v>1.3599999999999999E-2</v>
      </c>
      <c r="V40" s="188" t="s">
        <v>12</v>
      </c>
      <c r="W40" s="240" t="s">
        <v>12</v>
      </c>
      <c r="X40" s="223">
        <v>1.1000000000000001E-3</v>
      </c>
      <c r="Y40" s="263">
        <v>1.853</v>
      </c>
      <c r="Z40" s="223">
        <v>7.7999999999999996E-3</v>
      </c>
      <c r="AA40" s="223">
        <v>8.1229999999999993</v>
      </c>
      <c r="AB40" s="231" t="s">
        <v>246</v>
      </c>
      <c r="AC40" s="235">
        <v>19.97</v>
      </c>
      <c r="AD40" s="223">
        <v>1.6999999999999999E-3</v>
      </c>
      <c r="AE40" s="256" t="s">
        <v>12</v>
      </c>
      <c r="AF40" s="240" t="s">
        <v>12</v>
      </c>
      <c r="AG40" s="240" t="s">
        <v>12</v>
      </c>
      <c r="AH40" s="256" t="s">
        <v>12</v>
      </c>
      <c r="AI40" s="231" t="s">
        <v>246</v>
      </c>
      <c r="AJ40" s="164">
        <v>2.2399999999999998E-3</v>
      </c>
      <c r="AK40" s="223">
        <v>0.25040000000000001</v>
      </c>
      <c r="AL40" s="240" t="s">
        <v>12</v>
      </c>
      <c r="AM40" s="240" t="s">
        <v>12</v>
      </c>
      <c r="AN40" s="231" t="s">
        <v>246</v>
      </c>
      <c r="AO40" s="237" t="s">
        <v>246</v>
      </c>
      <c r="AP40" s="235">
        <v>2.7559999999999998</v>
      </c>
      <c r="AQ40" s="237" t="s">
        <v>246</v>
      </c>
      <c r="AR40" s="223">
        <v>0.17860000000000001</v>
      </c>
      <c r="AS40" s="223">
        <v>18.760000000000002</v>
      </c>
      <c r="AT40" s="164">
        <v>8.0000000000000007E-5</v>
      </c>
      <c r="AU40" s="231" t="s">
        <v>246</v>
      </c>
      <c r="AV40" s="247">
        <v>4.1999999999999997E-3</v>
      </c>
      <c r="AX40" s="188" t="s">
        <v>12</v>
      </c>
      <c r="AY40" s="279" t="s">
        <v>12</v>
      </c>
      <c r="AZ40" s="259" t="s">
        <v>12</v>
      </c>
      <c r="BA40" s="188" t="s">
        <v>12</v>
      </c>
      <c r="BC40" s="188" t="s">
        <v>12</v>
      </c>
      <c r="BD40" s="188" t="s">
        <v>12</v>
      </c>
      <c r="BE40" s="188" t="s">
        <v>12</v>
      </c>
      <c r="BF40" s="188" t="s">
        <v>12</v>
      </c>
    </row>
    <row r="41" spans="1:58" s="156" customFormat="1" ht="12" customHeight="1" x14ac:dyDescent="0.25">
      <c r="A41" s="160" t="s">
        <v>212</v>
      </c>
      <c r="B41" s="157">
        <v>40274</v>
      </c>
      <c r="C41" s="460"/>
      <c r="D41" s="460"/>
      <c r="E41" s="463"/>
      <c r="F41" s="163">
        <v>250</v>
      </c>
      <c r="G41" s="173">
        <f t="shared" si="1"/>
        <v>3185</v>
      </c>
      <c r="H41" s="205"/>
      <c r="I41" s="155"/>
      <c r="J41" s="223">
        <v>4.7399999999999998E-2</v>
      </c>
      <c r="K41" s="223">
        <v>4.4000000000000003E-3</v>
      </c>
      <c r="L41" s="218" t="s">
        <v>246</v>
      </c>
      <c r="M41" s="223">
        <v>3.6200000000000003E-2</v>
      </c>
      <c r="N41" s="218" t="s">
        <v>246</v>
      </c>
      <c r="O41" s="218" t="s">
        <v>246</v>
      </c>
      <c r="P41" s="235">
        <v>28.57</v>
      </c>
      <c r="Q41" s="273" t="s">
        <v>246</v>
      </c>
      <c r="R41" s="269" t="s">
        <v>12</v>
      </c>
      <c r="S41" s="188" t="s">
        <v>12</v>
      </c>
      <c r="T41" s="231" t="s">
        <v>246</v>
      </c>
      <c r="U41" s="223">
        <v>1.4200000000000001E-2</v>
      </c>
      <c r="V41" s="188" t="s">
        <v>12</v>
      </c>
      <c r="W41" s="240" t="s">
        <v>12</v>
      </c>
      <c r="X41" s="268">
        <v>1E-3</v>
      </c>
      <c r="Y41" s="263">
        <v>1.9430000000000001</v>
      </c>
      <c r="Z41" s="231" t="s">
        <v>246</v>
      </c>
      <c r="AA41" s="223">
        <v>8.125</v>
      </c>
      <c r="AB41" s="231" t="s">
        <v>246</v>
      </c>
      <c r="AC41" s="235">
        <v>19.920000000000002</v>
      </c>
      <c r="AD41" s="223">
        <v>1.6999999999999999E-3</v>
      </c>
      <c r="AE41" s="256" t="s">
        <v>12</v>
      </c>
      <c r="AF41" s="240" t="s">
        <v>12</v>
      </c>
      <c r="AG41" s="240" t="s">
        <v>12</v>
      </c>
      <c r="AH41" s="256" t="s">
        <v>12</v>
      </c>
      <c r="AI41" s="231" t="s">
        <v>246</v>
      </c>
      <c r="AJ41" s="164">
        <v>2.2899999999999999E-3</v>
      </c>
      <c r="AK41" s="223">
        <v>0.24640000000000001</v>
      </c>
      <c r="AL41" s="240" t="s">
        <v>12</v>
      </c>
      <c r="AM41" s="240" t="s">
        <v>12</v>
      </c>
      <c r="AN41" s="231" t="s">
        <v>246</v>
      </c>
      <c r="AO41" s="237" t="s">
        <v>246</v>
      </c>
      <c r="AP41" s="235">
        <v>2.7450000000000001</v>
      </c>
      <c r="AQ41" s="237" t="s">
        <v>246</v>
      </c>
      <c r="AR41" s="223">
        <v>0.1782</v>
      </c>
      <c r="AS41" s="223">
        <v>18.760000000000002</v>
      </c>
      <c r="AT41" s="164">
        <v>8.0000000000000007E-5</v>
      </c>
      <c r="AU41" s="231" t="s">
        <v>246</v>
      </c>
      <c r="AV41" s="247">
        <v>3.8999999999999998E-3</v>
      </c>
      <c r="AX41" s="188" t="s">
        <v>12</v>
      </c>
      <c r="AY41" s="279" t="s">
        <v>12</v>
      </c>
      <c r="AZ41" s="259" t="s">
        <v>12</v>
      </c>
      <c r="BA41" s="188" t="s">
        <v>12</v>
      </c>
      <c r="BC41" s="188" t="s">
        <v>12</v>
      </c>
      <c r="BD41" s="188" t="s">
        <v>12</v>
      </c>
      <c r="BE41" s="188" t="s">
        <v>12</v>
      </c>
      <c r="BF41" s="188" t="s">
        <v>12</v>
      </c>
    </row>
    <row r="42" spans="1:58" s="156" customFormat="1" ht="12" customHeight="1" x14ac:dyDescent="0.25">
      <c r="A42" s="160" t="s">
        <v>213</v>
      </c>
      <c r="B42" s="157">
        <v>40274</v>
      </c>
      <c r="C42" s="460"/>
      <c r="D42" s="460"/>
      <c r="E42" s="463"/>
      <c r="F42" s="163">
        <v>250</v>
      </c>
      <c r="G42" s="173">
        <f t="shared" si="1"/>
        <v>3435</v>
      </c>
      <c r="H42" s="205"/>
      <c r="I42" s="155"/>
      <c r="J42" s="223">
        <v>4.7899999999999998E-2</v>
      </c>
      <c r="K42" s="223">
        <v>4.7999999999999996E-3</v>
      </c>
      <c r="L42" s="218" t="s">
        <v>246</v>
      </c>
      <c r="M42" s="223">
        <v>3.6200000000000003E-2</v>
      </c>
      <c r="N42" s="218" t="s">
        <v>246</v>
      </c>
      <c r="O42" s="218" t="s">
        <v>246</v>
      </c>
      <c r="P42" s="235">
        <v>28.76</v>
      </c>
      <c r="Q42" s="273" t="s">
        <v>246</v>
      </c>
      <c r="R42" s="269" t="s">
        <v>12</v>
      </c>
      <c r="S42" s="188" t="s">
        <v>12</v>
      </c>
      <c r="T42" s="231" t="s">
        <v>246</v>
      </c>
      <c r="U42" s="223">
        <v>1.4999999999999999E-2</v>
      </c>
      <c r="V42" s="188" t="s">
        <v>12</v>
      </c>
      <c r="W42" s="240" t="s">
        <v>12</v>
      </c>
      <c r="X42" s="223">
        <v>1.2999999999999999E-3</v>
      </c>
      <c r="Y42" s="263">
        <v>1.8660000000000001</v>
      </c>
      <c r="Z42" s="231" t="s">
        <v>246</v>
      </c>
      <c r="AA42" s="223">
        <v>8.1969999999999992</v>
      </c>
      <c r="AB42" s="231" t="s">
        <v>246</v>
      </c>
      <c r="AC42" s="235">
        <v>19.95</v>
      </c>
      <c r="AD42" s="223">
        <v>1.9E-3</v>
      </c>
      <c r="AE42" s="256" t="s">
        <v>12</v>
      </c>
      <c r="AF42" s="240" t="s">
        <v>12</v>
      </c>
      <c r="AG42" s="240" t="s">
        <v>12</v>
      </c>
      <c r="AH42" s="256" t="s">
        <v>12</v>
      </c>
      <c r="AI42" s="231" t="s">
        <v>246</v>
      </c>
      <c r="AJ42" s="164">
        <v>2.2300000000000002E-3</v>
      </c>
      <c r="AK42" s="223">
        <v>0.2407</v>
      </c>
      <c r="AL42" s="240" t="s">
        <v>12</v>
      </c>
      <c r="AM42" s="240" t="s">
        <v>12</v>
      </c>
      <c r="AN42" s="231" t="s">
        <v>246</v>
      </c>
      <c r="AO42" s="237" t="s">
        <v>246</v>
      </c>
      <c r="AP42" s="235">
        <v>2.7759999999999998</v>
      </c>
      <c r="AQ42" s="237" t="s">
        <v>246</v>
      </c>
      <c r="AR42" s="223">
        <v>0.17810000000000001</v>
      </c>
      <c r="AS42" s="223">
        <v>18.739999999999998</v>
      </c>
      <c r="AT42" s="164">
        <v>8.0000000000000007E-5</v>
      </c>
      <c r="AU42" s="231" t="s">
        <v>246</v>
      </c>
      <c r="AV42" s="247">
        <v>4.1000000000000003E-3</v>
      </c>
      <c r="AX42" s="188" t="s">
        <v>12</v>
      </c>
      <c r="AY42" s="279" t="s">
        <v>12</v>
      </c>
      <c r="AZ42" s="259" t="s">
        <v>12</v>
      </c>
      <c r="BA42" s="188" t="s">
        <v>12</v>
      </c>
      <c r="BC42" s="188" t="s">
        <v>12</v>
      </c>
      <c r="BD42" s="188" t="s">
        <v>12</v>
      </c>
      <c r="BE42" s="188" t="s">
        <v>12</v>
      </c>
      <c r="BF42" s="188" t="s">
        <v>12</v>
      </c>
    </row>
    <row r="43" spans="1:58" s="156" customFormat="1" ht="12" customHeight="1" x14ac:dyDescent="0.25">
      <c r="A43" s="160" t="s">
        <v>214</v>
      </c>
      <c r="B43" s="157">
        <v>40274</v>
      </c>
      <c r="C43" s="460"/>
      <c r="D43" s="460"/>
      <c r="E43" s="463"/>
      <c r="F43" s="163">
        <v>250</v>
      </c>
      <c r="G43" s="173">
        <f t="shared" si="1"/>
        <v>3685</v>
      </c>
      <c r="H43" s="205"/>
      <c r="I43" s="155"/>
      <c r="J43" s="223">
        <v>4.8599999999999997E-2</v>
      </c>
      <c r="K43" s="223">
        <v>5.7999999999999996E-3</v>
      </c>
      <c r="L43" s="218" t="s">
        <v>246</v>
      </c>
      <c r="M43" s="223">
        <v>3.5900000000000001E-2</v>
      </c>
      <c r="N43" s="218" t="s">
        <v>246</v>
      </c>
      <c r="O43" s="218" t="s">
        <v>246</v>
      </c>
      <c r="P43" s="235">
        <v>28.71</v>
      </c>
      <c r="Q43" s="273" t="s">
        <v>246</v>
      </c>
      <c r="R43" s="269" t="s">
        <v>12</v>
      </c>
      <c r="S43" s="188" t="s">
        <v>12</v>
      </c>
      <c r="T43" s="231" t="s">
        <v>246</v>
      </c>
      <c r="U43" s="223">
        <v>1.6199999999999999E-2</v>
      </c>
      <c r="V43" s="188" t="s">
        <v>12</v>
      </c>
      <c r="W43" s="240" t="s">
        <v>12</v>
      </c>
      <c r="X43" s="223">
        <v>1.5E-3</v>
      </c>
      <c r="Y43" s="263">
        <v>1.9079999999999999</v>
      </c>
      <c r="Z43" s="231" t="s">
        <v>246</v>
      </c>
      <c r="AA43" s="223">
        <v>8.1549999999999994</v>
      </c>
      <c r="AB43" s="231" t="s">
        <v>246</v>
      </c>
      <c r="AC43" s="235">
        <v>20.12</v>
      </c>
      <c r="AD43" s="223">
        <v>1.4E-3</v>
      </c>
      <c r="AE43" s="256" t="s">
        <v>12</v>
      </c>
      <c r="AF43" s="240" t="s">
        <v>12</v>
      </c>
      <c r="AG43" s="240" t="s">
        <v>12</v>
      </c>
      <c r="AH43" s="256" t="s">
        <v>12</v>
      </c>
      <c r="AI43" s="231" t="s">
        <v>246</v>
      </c>
      <c r="AJ43" s="164">
        <v>2E-3</v>
      </c>
      <c r="AK43" s="223">
        <v>0.2422</v>
      </c>
      <c r="AL43" s="240" t="s">
        <v>12</v>
      </c>
      <c r="AM43" s="240" t="s">
        <v>12</v>
      </c>
      <c r="AN43" s="231" t="s">
        <v>246</v>
      </c>
      <c r="AO43" s="237" t="s">
        <v>246</v>
      </c>
      <c r="AP43" s="235">
        <v>2.7440000000000002</v>
      </c>
      <c r="AQ43" s="237" t="s">
        <v>246</v>
      </c>
      <c r="AR43" s="223">
        <v>0.17899999999999999</v>
      </c>
      <c r="AS43" s="223">
        <v>18.77</v>
      </c>
      <c r="AT43" s="164">
        <v>8.0000000000000007E-5</v>
      </c>
      <c r="AU43" s="231" t="s">
        <v>246</v>
      </c>
      <c r="AV43" s="247">
        <v>3.8999999999999998E-3</v>
      </c>
      <c r="AX43" s="188" t="s">
        <v>12</v>
      </c>
      <c r="AY43" s="279" t="s">
        <v>12</v>
      </c>
      <c r="AZ43" s="259" t="s">
        <v>12</v>
      </c>
      <c r="BA43" s="188" t="s">
        <v>12</v>
      </c>
      <c r="BC43" s="188" t="s">
        <v>12</v>
      </c>
      <c r="BD43" s="188" t="s">
        <v>12</v>
      </c>
      <c r="BE43" s="188" t="s">
        <v>12</v>
      </c>
      <c r="BF43" s="188" t="s">
        <v>12</v>
      </c>
    </row>
    <row r="44" spans="1:58" s="156" customFormat="1" ht="12" customHeight="1" x14ac:dyDescent="0.25">
      <c r="A44" s="160" t="s">
        <v>215</v>
      </c>
      <c r="B44" s="157">
        <v>40274</v>
      </c>
      <c r="C44" s="460"/>
      <c r="D44" s="460"/>
      <c r="E44" s="463"/>
      <c r="F44" s="163">
        <v>250</v>
      </c>
      <c r="G44" s="173">
        <f t="shared" si="1"/>
        <v>3935</v>
      </c>
      <c r="H44" s="205"/>
      <c r="I44" s="155"/>
      <c r="J44" s="223">
        <v>4.8300000000000003E-2</v>
      </c>
      <c r="K44" s="231" t="s">
        <v>246</v>
      </c>
      <c r="L44" s="218" t="s">
        <v>246</v>
      </c>
      <c r="M44" s="223">
        <v>3.61E-2</v>
      </c>
      <c r="N44" s="218" t="s">
        <v>246</v>
      </c>
      <c r="O44" s="218" t="s">
        <v>246</v>
      </c>
      <c r="P44" s="235">
        <v>28.64</v>
      </c>
      <c r="Q44" s="273" t="s">
        <v>246</v>
      </c>
      <c r="R44" s="269" t="s">
        <v>12</v>
      </c>
      <c r="S44" s="188" t="s">
        <v>12</v>
      </c>
      <c r="T44" s="231" t="s">
        <v>246</v>
      </c>
      <c r="U44" s="223">
        <v>1.7000000000000001E-2</v>
      </c>
      <c r="V44" s="188" t="s">
        <v>12</v>
      </c>
      <c r="W44" s="240" t="s">
        <v>12</v>
      </c>
      <c r="X44" s="223">
        <v>1.9E-3</v>
      </c>
      <c r="Y44" s="263">
        <v>1.9039999999999999</v>
      </c>
      <c r="Z44" s="231" t="s">
        <v>246</v>
      </c>
      <c r="AA44" s="223">
        <v>8.1430000000000007</v>
      </c>
      <c r="AB44" s="231" t="s">
        <v>246</v>
      </c>
      <c r="AC44" s="235">
        <v>20</v>
      </c>
      <c r="AD44" s="223">
        <v>1.6000000000000001E-3</v>
      </c>
      <c r="AE44" s="256" t="s">
        <v>12</v>
      </c>
      <c r="AF44" s="240" t="s">
        <v>12</v>
      </c>
      <c r="AG44" s="240" t="s">
        <v>12</v>
      </c>
      <c r="AH44" s="256" t="s">
        <v>12</v>
      </c>
      <c r="AI44" s="231" t="s">
        <v>246</v>
      </c>
      <c r="AJ44" s="164">
        <v>1.6800000000000001E-3</v>
      </c>
      <c r="AK44" s="223">
        <v>0.23860000000000001</v>
      </c>
      <c r="AL44" s="240" t="s">
        <v>12</v>
      </c>
      <c r="AM44" s="240" t="s">
        <v>12</v>
      </c>
      <c r="AN44" s="231" t="s">
        <v>246</v>
      </c>
      <c r="AO44" s="237" t="s">
        <v>246</v>
      </c>
      <c r="AP44" s="235">
        <v>2.7629999999999999</v>
      </c>
      <c r="AQ44" s="237" t="s">
        <v>246</v>
      </c>
      <c r="AR44" s="223">
        <v>0.17799999999999999</v>
      </c>
      <c r="AS44" s="223">
        <v>18.79</v>
      </c>
      <c r="AT44" s="164">
        <v>8.0000000000000007E-5</v>
      </c>
      <c r="AU44" s="231" t="s">
        <v>246</v>
      </c>
      <c r="AV44" s="247">
        <v>3.5999999999999999E-3</v>
      </c>
      <c r="AX44" s="188" t="s">
        <v>12</v>
      </c>
      <c r="AY44" s="279" t="s">
        <v>12</v>
      </c>
      <c r="AZ44" s="259" t="s">
        <v>12</v>
      </c>
      <c r="BA44" s="188" t="s">
        <v>12</v>
      </c>
      <c r="BC44" s="188" t="s">
        <v>12</v>
      </c>
      <c r="BD44" s="188" t="s">
        <v>12</v>
      </c>
      <c r="BE44" s="188" t="s">
        <v>12</v>
      </c>
      <c r="BF44" s="188" t="s">
        <v>12</v>
      </c>
    </row>
    <row r="45" spans="1:58" s="156" customFormat="1" ht="12" customHeight="1" x14ac:dyDescent="0.25">
      <c r="A45" s="160" t="s">
        <v>216</v>
      </c>
      <c r="B45" s="157">
        <v>40274</v>
      </c>
      <c r="C45" s="460"/>
      <c r="D45" s="460"/>
      <c r="E45" s="463"/>
      <c r="F45" s="163">
        <v>250</v>
      </c>
      <c r="G45" s="173">
        <f t="shared" si="1"/>
        <v>4185</v>
      </c>
      <c r="H45" s="205"/>
      <c r="I45" s="155"/>
      <c r="J45" s="223">
        <v>4.9500000000000002E-2</v>
      </c>
      <c r="K45" s="231" t="s">
        <v>246</v>
      </c>
      <c r="L45" s="218" t="s">
        <v>246</v>
      </c>
      <c r="M45" s="223">
        <v>3.5700000000000003E-2</v>
      </c>
      <c r="N45" s="218" t="s">
        <v>246</v>
      </c>
      <c r="O45" s="218" t="s">
        <v>246</v>
      </c>
      <c r="P45" s="235">
        <v>28.52</v>
      </c>
      <c r="Q45" s="273" t="s">
        <v>246</v>
      </c>
      <c r="R45" s="269" t="s">
        <v>12</v>
      </c>
      <c r="S45" s="188" t="s">
        <v>12</v>
      </c>
      <c r="T45" s="231" t="s">
        <v>246</v>
      </c>
      <c r="U45" s="223">
        <v>1.55E-2</v>
      </c>
      <c r="V45" s="188" t="s">
        <v>12</v>
      </c>
      <c r="W45" s="240" t="s">
        <v>12</v>
      </c>
      <c r="X45" s="223">
        <v>1.6999999999999999E-3</v>
      </c>
      <c r="Y45" s="263">
        <v>1.819</v>
      </c>
      <c r="Z45" s="223">
        <v>5.1000000000000004E-3</v>
      </c>
      <c r="AA45" s="223">
        <v>8.0960000000000001</v>
      </c>
      <c r="AB45" s="231" t="s">
        <v>246</v>
      </c>
      <c r="AC45" s="235">
        <v>19.989999999999998</v>
      </c>
      <c r="AD45" s="223">
        <v>1.5E-3</v>
      </c>
      <c r="AE45" s="256" t="s">
        <v>12</v>
      </c>
      <c r="AF45" s="240" t="s">
        <v>12</v>
      </c>
      <c r="AG45" s="240" t="s">
        <v>12</v>
      </c>
      <c r="AH45" s="256" t="s">
        <v>12</v>
      </c>
      <c r="AI45" s="231" t="s">
        <v>246</v>
      </c>
      <c r="AJ45" s="164">
        <v>1.4300000000000001E-3</v>
      </c>
      <c r="AK45" s="223">
        <v>0.23669999999999999</v>
      </c>
      <c r="AL45" s="240" t="s">
        <v>12</v>
      </c>
      <c r="AM45" s="240" t="s">
        <v>12</v>
      </c>
      <c r="AN45" s="231" t="s">
        <v>246</v>
      </c>
      <c r="AO45" s="237" t="s">
        <v>246</v>
      </c>
      <c r="AP45" s="235">
        <v>2.7440000000000002</v>
      </c>
      <c r="AQ45" s="237" t="s">
        <v>246</v>
      </c>
      <c r="AR45" s="223">
        <v>0.17730000000000001</v>
      </c>
      <c r="AS45" s="223">
        <v>18.71</v>
      </c>
      <c r="AT45" s="164">
        <v>9.0000000000000006E-5</v>
      </c>
      <c r="AU45" s="231" t="s">
        <v>246</v>
      </c>
      <c r="AV45" s="247">
        <v>3.3E-3</v>
      </c>
      <c r="AX45" s="188" t="s">
        <v>12</v>
      </c>
      <c r="AY45" s="279" t="s">
        <v>12</v>
      </c>
      <c r="AZ45" s="259" t="s">
        <v>12</v>
      </c>
      <c r="BA45" s="188" t="s">
        <v>12</v>
      </c>
      <c r="BC45" s="188" t="s">
        <v>12</v>
      </c>
      <c r="BD45" s="188" t="s">
        <v>12</v>
      </c>
      <c r="BE45" s="188" t="s">
        <v>12</v>
      </c>
      <c r="BF45" s="188" t="s">
        <v>12</v>
      </c>
    </row>
    <row r="46" spans="1:58" s="156" customFormat="1" ht="12" customHeight="1" x14ac:dyDescent="0.25">
      <c r="A46" s="160" t="s">
        <v>217</v>
      </c>
      <c r="B46" s="157">
        <v>40274</v>
      </c>
      <c r="C46" s="460"/>
      <c r="D46" s="460"/>
      <c r="E46" s="463"/>
      <c r="F46" s="163">
        <v>250</v>
      </c>
      <c r="G46" s="173">
        <f t="shared" si="1"/>
        <v>4435</v>
      </c>
      <c r="H46" s="205"/>
      <c r="I46" s="155"/>
      <c r="J46" s="223">
        <v>4.9399999999999999E-2</v>
      </c>
      <c r="K46" s="231" t="s">
        <v>246</v>
      </c>
      <c r="L46" s="218" t="s">
        <v>246</v>
      </c>
      <c r="M46" s="223">
        <v>3.56E-2</v>
      </c>
      <c r="N46" s="218" t="s">
        <v>246</v>
      </c>
      <c r="O46" s="218" t="s">
        <v>246</v>
      </c>
      <c r="P46" s="235">
        <v>28.61</v>
      </c>
      <c r="Q46" s="273" t="s">
        <v>246</v>
      </c>
      <c r="R46" s="269" t="s">
        <v>12</v>
      </c>
      <c r="S46" s="188" t="s">
        <v>12</v>
      </c>
      <c r="T46" s="231" t="s">
        <v>246</v>
      </c>
      <c r="U46" s="223">
        <v>1.55E-2</v>
      </c>
      <c r="V46" s="188" t="s">
        <v>12</v>
      </c>
      <c r="W46" s="240" t="s">
        <v>12</v>
      </c>
      <c r="X46" s="223">
        <v>1.6999999999999999E-3</v>
      </c>
      <c r="Y46" s="263">
        <v>1.958</v>
      </c>
      <c r="Z46" s="231" t="s">
        <v>246</v>
      </c>
      <c r="AA46" s="223">
        <v>8.1120000000000001</v>
      </c>
      <c r="AB46" s="231" t="s">
        <v>246</v>
      </c>
      <c r="AC46" s="235">
        <v>20.059999999999999</v>
      </c>
      <c r="AD46" s="223">
        <v>1.6999999999999999E-3</v>
      </c>
      <c r="AE46" s="256" t="s">
        <v>12</v>
      </c>
      <c r="AF46" s="240" t="s">
        <v>12</v>
      </c>
      <c r="AG46" s="240" t="s">
        <v>12</v>
      </c>
      <c r="AH46" s="256" t="s">
        <v>12</v>
      </c>
      <c r="AI46" s="231" t="s">
        <v>246</v>
      </c>
      <c r="AJ46" s="164">
        <v>1.1299999999999999E-3</v>
      </c>
      <c r="AK46" s="223">
        <v>0.2374</v>
      </c>
      <c r="AL46" s="240" t="s">
        <v>12</v>
      </c>
      <c r="AM46" s="240" t="s">
        <v>12</v>
      </c>
      <c r="AN46" s="231" t="s">
        <v>246</v>
      </c>
      <c r="AO46" s="237" t="s">
        <v>246</v>
      </c>
      <c r="AP46" s="235">
        <v>2.7410000000000001</v>
      </c>
      <c r="AQ46" s="237" t="s">
        <v>246</v>
      </c>
      <c r="AR46" s="223">
        <v>0.17879999999999999</v>
      </c>
      <c r="AS46" s="223">
        <v>18.75</v>
      </c>
      <c r="AT46" s="164">
        <v>9.0000000000000006E-5</v>
      </c>
      <c r="AU46" s="231" t="s">
        <v>246</v>
      </c>
      <c r="AV46" s="247">
        <v>2.8999999999999998E-3</v>
      </c>
      <c r="AX46" s="188" t="s">
        <v>12</v>
      </c>
      <c r="AY46" s="279" t="s">
        <v>12</v>
      </c>
      <c r="AZ46" s="259" t="s">
        <v>12</v>
      </c>
      <c r="BA46" s="188" t="s">
        <v>12</v>
      </c>
      <c r="BC46" s="188" t="s">
        <v>12</v>
      </c>
      <c r="BD46" s="188" t="s">
        <v>12</v>
      </c>
      <c r="BE46" s="188" t="s">
        <v>12</v>
      </c>
      <c r="BF46" s="188" t="s">
        <v>12</v>
      </c>
    </row>
    <row r="47" spans="1:58" s="156" customFormat="1" ht="12" customHeight="1" x14ac:dyDescent="0.25">
      <c r="A47" s="160" t="s">
        <v>218</v>
      </c>
      <c r="B47" s="157">
        <v>40274</v>
      </c>
      <c r="C47" s="460"/>
      <c r="D47" s="460"/>
      <c r="E47" s="463"/>
      <c r="F47" s="163">
        <v>250</v>
      </c>
      <c r="G47" s="173">
        <f t="shared" si="1"/>
        <v>4685</v>
      </c>
      <c r="H47" s="205"/>
      <c r="I47" s="155"/>
      <c r="J47" s="223">
        <v>4.9799999999999997E-2</v>
      </c>
      <c r="K47" s="231" t="s">
        <v>246</v>
      </c>
      <c r="L47" s="218" t="s">
        <v>246</v>
      </c>
      <c r="M47" s="223">
        <v>3.5700000000000003E-2</v>
      </c>
      <c r="N47" s="218" t="s">
        <v>246</v>
      </c>
      <c r="O47" s="218" t="s">
        <v>246</v>
      </c>
      <c r="P47" s="235">
        <v>28.55</v>
      </c>
      <c r="Q47" s="273" t="s">
        <v>246</v>
      </c>
      <c r="R47" s="269" t="s">
        <v>12</v>
      </c>
      <c r="S47" s="188" t="s">
        <v>12</v>
      </c>
      <c r="T47" s="231" t="s">
        <v>246</v>
      </c>
      <c r="U47" s="223">
        <v>1.4200000000000001E-2</v>
      </c>
      <c r="V47" s="188" t="s">
        <v>12</v>
      </c>
      <c r="W47" s="240" t="s">
        <v>12</v>
      </c>
      <c r="X47" s="223">
        <v>1.8E-3</v>
      </c>
      <c r="Y47" s="263">
        <v>1.919</v>
      </c>
      <c r="Z47" s="231" t="s">
        <v>246</v>
      </c>
      <c r="AA47" s="223">
        <v>8.1229999999999993</v>
      </c>
      <c r="AB47" s="231" t="s">
        <v>246</v>
      </c>
      <c r="AC47" s="235">
        <v>19.86</v>
      </c>
      <c r="AD47" s="223">
        <v>1.1999999999999999E-3</v>
      </c>
      <c r="AE47" s="256" t="s">
        <v>12</v>
      </c>
      <c r="AF47" s="240" t="s">
        <v>12</v>
      </c>
      <c r="AG47" s="240" t="s">
        <v>12</v>
      </c>
      <c r="AH47" s="256" t="s">
        <v>12</v>
      </c>
      <c r="AI47" s="231" t="s">
        <v>246</v>
      </c>
      <c r="AJ47" s="164">
        <v>8.4999999999999995E-4</v>
      </c>
      <c r="AK47" s="223">
        <v>0.23699999999999999</v>
      </c>
      <c r="AL47" s="240" t="s">
        <v>12</v>
      </c>
      <c r="AM47" s="240" t="s">
        <v>12</v>
      </c>
      <c r="AN47" s="231" t="s">
        <v>246</v>
      </c>
      <c r="AO47" s="237" t="s">
        <v>246</v>
      </c>
      <c r="AP47" s="235">
        <v>2.7290000000000001</v>
      </c>
      <c r="AQ47" s="237" t="s">
        <v>246</v>
      </c>
      <c r="AR47" s="223">
        <v>0.1764</v>
      </c>
      <c r="AS47" s="223">
        <v>18.79</v>
      </c>
      <c r="AT47" s="164">
        <v>8.0000000000000007E-5</v>
      </c>
      <c r="AU47" s="231" t="s">
        <v>246</v>
      </c>
      <c r="AV47" s="247">
        <v>2.8E-3</v>
      </c>
      <c r="AX47" s="188" t="s">
        <v>12</v>
      </c>
      <c r="AY47" s="279" t="s">
        <v>12</v>
      </c>
      <c r="AZ47" s="259" t="s">
        <v>12</v>
      </c>
      <c r="BA47" s="188" t="s">
        <v>12</v>
      </c>
      <c r="BC47" s="188" t="s">
        <v>12</v>
      </c>
      <c r="BD47" s="188" t="s">
        <v>12</v>
      </c>
      <c r="BE47" s="188" t="s">
        <v>12</v>
      </c>
      <c r="BF47" s="188" t="s">
        <v>12</v>
      </c>
    </row>
    <row r="48" spans="1:58" s="156" customFormat="1" ht="12" customHeight="1" x14ac:dyDescent="0.25">
      <c r="A48" s="160" t="s">
        <v>219</v>
      </c>
      <c r="B48" s="157">
        <v>40274</v>
      </c>
      <c r="C48" s="460"/>
      <c r="D48" s="460"/>
      <c r="E48" s="463"/>
      <c r="F48" s="163">
        <v>250</v>
      </c>
      <c r="G48" s="173">
        <f t="shared" si="1"/>
        <v>4935</v>
      </c>
      <c r="H48" s="205"/>
      <c r="I48" s="155"/>
      <c r="J48" s="223">
        <v>4.9599999999999998E-2</v>
      </c>
      <c r="K48" s="223">
        <v>8.3999999999999995E-3</v>
      </c>
      <c r="L48" s="177" t="s">
        <v>12</v>
      </c>
      <c r="M48" s="223">
        <v>3.5999999999999997E-2</v>
      </c>
      <c r="N48" s="218" t="s">
        <v>246</v>
      </c>
      <c r="O48" s="177" t="s">
        <v>12</v>
      </c>
      <c r="P48" s="235">
        <v>28.6</v>
      </c>
      <c r="Q48" s="273" t="s">
        <v>246</v>
      </c>
      <c r="R48" s="269" t="s">
        <v>12</v>
      </c>
      <c r="S48" s="188" t="s">
        <v>12</v>
      </c>
      <c r="T48" s="231" t="s">
        <v>246</v>
      </c>
      <c r="U48" s="223">
        <v>1.41E-2</v>
      </c>
      <c r="V48" s="188" t="s">
        <v>12</v>
      </c>
      <c r="W48" s="240" t="s">
        <v>12</v>
      </c>
      <c r="X48" s="223">
        <v>1.8E-3</v>
      </c>
      <c r="Y48" s="263">
        <v>1.89</v>
      </c>
      <c r="Z48" s="231" t="s">
        <v>246</v>
      </c>
      <c r="AA48" s="223">
        <v>8.1319999999999997</v>
      </c>
      <c r="AB48" s="231" t="s">
        <v>246</v>
      </c>
      <c r="AC48" s="235">
        <v>19.87</v>
      </c>
      <c r="AD48" s="223">
        <v>1.2999999999999999E-3</v>
      </c>
      <c r="AE48" s="256" t="s">
        <v>12</v>
      </c>
      <c r="AF48" s="240" t="s">
        <v>12</v>
      </c>
      <c r="AG48" s="240" t="s">
        <v>12</v>
      </c>
      <c r="AH48" s="256" t="s">
        <v>12</v>
      </c>
      <c r="AI48" s="231" t="s">
        <v>246</v>
      </c>
      <c r="AJ48" s="177" t="s">
        <v>12</v>
      </c>
      <c r="AK48" s="223">
        <v>0.2419</v>
      </c>
      <c r="AL48" s="240" t="s">
        <v>12</v>
      </c>
      <c r="AM48" s="240" t="s">
        <v>12</v>
      </c>
      <c r="AN48" s="231" t="s">
        <v>246</v>
      </c>
      <c r="AO48" s="238" t="s">
        <v>12</v>
      </c>
      <c r="AP48" s="235">
        <v>2.754</v>
      </c>
      <c r="AQ48" s="237" t="s">
        <v>246</v>
      </c>
      <c r="AR48" s="223">
        <v>0.17630000000000001</v>
      </c>
      <c r="AS48" s="223">
        <v>18.760000000000002</v>
      </c>
      <c r="AT48" s="177" t="s">
        <v>12</v>
      </c>
      <c r="AU48" s="231" t="s">
        <v>246</v>
      </c>
      <c r="AV48" s="247">
        <v>2.8E-3</v>
      </c>
      <c r="AX48" s="188" t="s">
        <v>12</v>
      </c>
      <c r="AY48" s="279" t="s">
        <v>12</v>
      </c>
      <c r="AZ48" s="259" t="s">
        <v>12</v>
      </c>
      <c r="BA48" s="188" t="s">
        <v>12</v>
      </c>
      <c r="BC48" s="188" t="s">
        <v>12</v>
      </c>
      <c r="BD48" s="188" t="s">
        <v>12</v>
      </c>
      <c r="BE48" s="188" t="s">
        <v>12</v>
      </c>
      <c r="BF48" s="188" t="s">
        <v>12</v>
      </c>
    </row>
    <row r="49" spans="1:58" s="156" customFormat="1" ht="12" customHeight="1" x14ac:dyDescent="0.25">
      <c r="A49" s="160" t="s">
        <v>220</v>
      </c>
      <c r="B49" s="157">
        <v>40274</v>
      </c>
      <c r="C49" s="460"/>
      <c r="D49" s="460"/>
      <c r="E49" s="463"/>
      <c r="F49" s="163">
        <v>500</v>
      </c>
      <c r="G49" s="173">
        <f t="shared" si="1"/>
        <v>5435</v>
      </c>
      <c r="H49" s="205"/>
      <c r="I49" s="155"/>
      <c r="J49" s="223">
        <v>5.28E-2</v>
      </c>
      <c r="K49" s="231" t="s">
        <v>246</v>
      </c>
      <c r="L49" s="218" t="s">
        <v>246</v>
      </c>
      <c r="M49" s="223">
        <v>3.6200000000000003E-2</v>
      </c>
      <c r="N49" s="218" t="s">
        <v>246</v>
      </c>
      <c r="O49" s="218" t="s">
        <v>246</v>
      </c>
      <c r="P49" s="235">
        <v>28.65</v>
      </c>
      <c r="Q49" s="273" t="s">
        <v>246</v>
      </c>
      <c r="R49" s="269" t="s">
        <v>12</v>
      </c>
      <c r="S49" s="188" t="s">
        <v>12</v>
      </c>
      <c r="T49" s="231" t="s">
        <v>246</v>
      </c>
      <c r="U49" s="223">
        <v>1.1599999999999999E-2</v>
      </c>
      <c r="V49" s="188" t="s">
        <v>12</v>
      </c>
      <c r="W49" s="240" t="s">
        <v>12</v>
      </c>
      <c r="X49" s="223">
        <v>4.5999999999999999E-3</v>
      </c>
      <c r="Y49" s="263">
        <v>1.94</v>
      </c>
      <c r="Z49" s="223">
        <v>5.7000000000000002E-3</v>
      </c>
      <c r="AA49" s="223">
        <v>8.1159999999999997</v>
      </c>
      <c r="AB49" s="231" t="s">
        <v>246</v>
      </c>
      <c r="AC49" s="235">
        <v>19.96</v>
      </c>
      <c r="AD49" s="223">
        <v>1.4E-3</v>
      </c>
      <c r="AE49" s="256" t="s">
        <v>12</v>
      </c>
      <c r="AF49" s="240" t="s">
        <v>12</v>
      </c>
      <c r="AG49" s="240" t="s">
        <v>12</v>
      </c>
      <c r="AH49" s="256" t="s">
        <v>12</v>
      </c>
      <c r="AI49" s="231" t="s">
        <v>246</v>
      </c>
      <c r="AJ49" s="164">
        <v>5.1000000000000004E-4</v>
      </c>
      <c r="AK49" s="223">
        <v>0.23419999999999999</v>
      </c>
      <c r="AL49" s="240" t="s">
        <v>12</v>
      </c>
      <c r="AM49" s="240" t="s">
        <v>12</v>
      </c>
      <c r="AN49" s="231" t="s">
        <v>246</v>
      </c>
      <c r="AO49" s="237" t="s">
        <v>246</v>
      </c>
      <c r="AP49" s="235">
        <v>2.7309999999999999</v>
      </c>
      <c r="AQ49" s="237" t="s">
        <v>246</v>
      </c>
      <c r="AR49" s="223">
        <v>0.17699999999999999</v>
      </c>
      <c r="AS49" s="223">
        <v>18.66</v>
      </c>
      <c r="AT49" s="164">
        <v>8.0000000000000007E-5</v>
      </c>
      <c r="AU49" s="231" t="s">
        <v>246</v>
      </c>
      <c r="AV49" s="247">
        <v>2.5000000000000001E-3</v>
      </c>
      <c r="AX49" s="188" t="s">
        <v>12</v>
      </c>
      <c r="AY49" s="279" t="s">
        <v>12</v>
      </c>
      <c r="AZ49" s="259" t="s">
        <v>12</v>
      </c>
      <c r="BA49" s="188" t="s">
        <v>12</v>
      </c>
      <c r="BC49" s="188" t="s">
        <v>12</v>
      </c>
      <c r="BD49" s="188" t="s">
        <v>12</v>
      </c>
      <c r="BE49" s="188" t="s">
        <v>12</v>
      </c>
      <c r="BF49" s="188" t="s">
        <v>12</v>
      </c>
    </row>
    <row r="50" spans="1:58" s="156" customFormat="1" ht="12" customHeight="1" x14ac:dyDescent="0.25">
      <c r="A50" s="160" t="s">
        <v>221</v>
      </c>
      <c r="B50" s="157">
        <v>40274</v>
      </c>
      <c r="C50" s="460"/>
      <c r="D50" s="460"/>
      <c r="E50" s="463"/>
      <c r="F50" s="163">
        <v>500</v>
      </c>
      <c r="G50" s="173">
        <f t="shared" si="1"/>
        <v>5935</v>
      </c>
      <c r="H50" s="205"/>
      <c r="I50" s="155"/>
      <c r="J50" s="223">
        <v>5.04E-2</v>
      </c>
      <c r="K50" s="223">
        <v>8.2000000000000007E-3</v>
      </c>
      <c r="L50" s="218" t="s">
        <v>246</v>
      </c>
      <c r="M50" s="223">
        <v>3.5700000000000003E-2</v>
      </c>
      <c r="N50" s="218" t="s">
        <v>246</v>
      </c>
      <c r="O50" s="218" t="s">
        <v>246</v>
      </c>
      <c r="P50" s="235">
        <v>28.55</v>
      </c>
      <c r="Q50" s="273" t="s">
        <v>246</v>
      </c>
      <c r="R50" s="269" t="s">
        <v>12</v>
      </c>
      <c r="S50" s="188" t="s">
        <v>12</v>
      </c>
      <c r="T50" s="231" t="s">
        <v>246</v>
      </c>
      <c r="U50" s="223">
        <v>7.7999999999999996E-3</v>
      </c>
      <c r="V50" s="188" t="s">
        <v>12</v>
      </c>
      <c r="W50" s="240" t="s">
        <v>12</v>
      </c>
      <c r="X50" s="223">
        <v>1.6000000000000001E-3</v>
      </c>
      <c r="Y50" s="263">
        <v>1.8919999999999999</v>
      </c>
      <c r="Z50" s="231" t="s">
        <v>246</v>
      </c>
      <c r="AA50" s="223">
        <v>8.11</v>
      </c>
      <c r="AB50" s="231" t="s">
        <v>246</v>
      </c>
      <c r="AC50" s="235">
        <v>19.8</v>
      </c>
      <c r="AD50" s="223">
        <v>1.6000000000000001E-3</v>
      </c>
      <c r="AE50" s="256" t="s">
        <v>12</v>
      </c>
      <c r="AF50" s="240" t="s">
        <v>12</v>
      </c>
      <c r="AG50" s="240" t="s">
        <v>12</v>
      </c>
      <c r="AH50" s="256" t="s">
        <v>12</v>
      </c>
      <c r="AI50" s="231" t="s">
        <v>246</v>
      </c>
      <c r="AJ50" s="164">
        <v>4.0999999999999999E-4</v>
      </c>
      <c r="AK50" s="223">
        <v>0.23350000000000001</v>
      </c>
      <c r="AL50" s="240" t="s">
        <v>12</v>
      </c>
      <c r="AM50" s="240" t="s">
        <v>12</v>
      </c>
      <c r="AN50" s="231" t="s">
        <v>246</v>
      </c>
      <c r="AO50" s="237" t="s">
        <v>246</v>
      </c>
      <c r="AP50" s="235">
        <v>2.758</v>
      </c>
      <c r="AQ50" s="237" t="s">
        <v>246</v>
      </c>
      <c r="AR50" s="223">
        <v>0.17660000000000001</v>
      </c>
      <c r="AS50" s="223">
        <v>18.8</v>
      </c>
      <c r="AT50" s="164">
        <v>8.0000000000000007E-5</v>
      </c>
      <c r="AU50" s="231" t="s">
        <v>246</v>
      </c>
      <c r="AV50" s="247">
        <v>2.3E-3</v>
      </c>
      <c r="AX50" s="188" t="s">
        <v>12</v>
      </c>
      <c r="AY50" s="279" t="s">
        <v>12</v>
      </c>
      <c r="AZ50" s="259" t="s">
        <v>12</v>
      </c>
      <c r="BA50" s="188" t="s">
        <v>12</v>
      </c>
      <c r="BC50" s="188" t="s">
        <v>12</v>
      </c>
      <c r="BD50" s="188" t="s">
        <v>12</v>
      </c>
      <c r="BE50" s="188" t="s">
        <v>12</v>
      </c>
      <c r="BF50" s="188" t="s">
        <v>12</v>
      </c>
    </row>
    <row r="51" spans="1:58" s="156" customFormat="1" ht="12" customHeight="1" x14ac:dyDescent="0.25">
      <c r="A51" s="160" t="s">
        <v>222</v>
      </c>
      <c r="B51" s="157">
        <v>40274</v>
      </c>
      <c r="C51" s="460"/>
      <c r="D51" s="460"/>
      <c r="E51" s="463"/>
      <c r="F51" s="163">
        <v>1000</v>
      </c>
      <c r="G51" s="173">
        <f t="shared" si="1"/>
        <v>6935</v>
      </c>
      <c r="H51" s="205"/>
      <c r="I51" s="155"/>
      <c r="J51" s="223">
        <v>5.1400000000000001E-2</v>
      </c>
      <c r="K51" s="223">
        <v>5.8999999999999999E-3</v>
      </c>
      <c r="L51" s="164">
        <v>3.5E-4</v>
      </c>
      <c r="M51" s="223">
        <v>3.5999999999999997E-2</v>
      </c>
      <c r="N51" s="218" t="s">
        <v>246</v>
      </c>
      <c r="O51" s="218" t="s">
        <v>246</v>
      </c>
      <c r="P51" s="235">
        <v>28.63</v>
      </c>
      <c r="Q51" s="273" t="s">
        <v>246</v>
      </c>
      <c r="R51" s="269" t="s">
        <v>12</v>
      </c>
      <c r="S51" s="188" t="s">
        <v>12</v>
      </c>
      <c r="T51" s="231" t="s">
        <v>246</v>
      </c>
      <c r="U51" s="223">
        <v>7.3000000000000001E-3</v>
      </c>
      <c r="V51" s="188" t="s">
        <v>12</v>
      </c>
      <c r="W51" s="240" t="s">
        <v>12</v>
      </c>
      <c r="X51" s="223">
        <v>1.4E-3</v>
      </c>
      <c r="Y51" s="263">
        <v>1.899</v>
      </c>
      <c r="Z51" s="231" t="s">
        <v>246</v>
      </c>
      <c r="AA51" s="223">
        <v>8.1310000000000002</v>
      </c>
      <c r="AB51" s="231" t="s">
        <v>246</v>
      </c>
      <c r="AC51" s="235">
        <v>20</v>
      </c>
      <c r="AD51" s="223">
        <v>1.1999999999999999E-3</v>
      </c>
      <c r="AE51" s="256" t="s">
        <v>12</v>
      </c>
      <c r="AF51" s="240" t="s">
        <v>12</v>
      </c>
      <c r="AG51" s="240" t="s">
        <v>12</v>
      </c>
      <c r="AH51" s="256" t="s">
        <v>12</v>
      </c>
      <c r="AI51" s="231" t="s">
        <v>246</v>
      </c>
      <c r="AJ51" s="164">
        <v>3.2000000000000003E-4</v>
      </c>
      <c r="AK51" s="223">
        <v>0.2326</v>
      </c>
      <c r="AL51" s="240" t="s">
        <v>12</v>
      </c>
      <c r="AM51" s="240" t="s">
        <v>12</v>
      </c>
      <c r="AN51" s="231" t="s">
        <v>246</v>
      </c>
      <c r="AO51" s="237" t="s">
        <v>246</v>
      </c>
      <c r="AP51" s="235">
        <v>2.7519999999999998</v>
      </c>
      <c r="AQ51" s="237" t="s">
        <v>246</v>
      </c>
      <c r="AR51" s="223">
        <v>0.17749999999999999</v>
      </c>
      <c r="AS51" s="223">
        <v>18.77</v>
      </c>
      <c r="AT51" s="164">
        <v>8.0000000000000007E-5</v>
      </c>
      <c r="AU51" s="231" t="s">
        <v>246</v>
      </c>
      <c r="AV51" s="247">
        <v>2.7000000000000001E-3</v>
      </c>
      <c r="AX51" s="188" t="s">
        <v>12</v>
      </c>
      <c r="AY51" s="279" t="s">
        <v>12</v>
      </c>
      <c r="AZ51" s="259" t="s">
        <v>12</v>
      </c>
      <c r="BA51" s="188" t="s">
        <v>12</v>
      </c>
      <c r="BC51" s="188" t="s">
        <v>12</v>
      </c>
      <c r="BD51" s="188" t="s">
        <v>12</v>
      </c>
      <c r="BE51" s="188" t="s">
        <v>12</v>
      </c>
      <c r="BF51" s="188" t="s">
        <v>12</v>
      </c>
    </row>
    <row r="52" spans="1:58" s="156" customFormat="1" ht="12" customHeight="1" x14ac:dyDescent="0.25">
      <c r="A52" s="162" t="s">
        <v>223</v>
      </c>
      <c r="B52" s="158">
        <v>40274</v>
      </c>
      <c r="C52" s="461"/>
      <c r="D52" s="461"/>
      <c r="E52" s="464"/>
      <c r="F52" s="178">
        <v>1000</v>
      </c>
      <c r="G52" s="179">
        <f t="shared" si="1"/>
        <v>7935</v>
      </c>
      <c r="H52" s="206"/>
      <c r="I52" s="172"/>
      <c r="J52" s="225">
        <v>5.1999999999999998E-2</v>
      </c>
      <c r="K52" s="232" t="s">
        <v>246</v>
      </c>
      <c r="L52" s="165">
        <v>3.6999999999999999E-4</v>
      </c>
      <c r="M52" s="225">
        <v>3.5900000000000001E-2</v>
      </c>
      <c r="N52" s="219" t="s">
        <v>246</v>
      </c>
      <c r="O52" s="219" t="s">
        <v>246</v>
      </c>
      <c r="P52" s="169">
        <v>28.62</v>
      </c>
      <c r="Q52" s="274" t="s">
        <v>246</v>
      </c>
      <c r="R52" s="270" t="s">
        <v>12</v>
      </c>
      <c r="S52" s="191" t="s">
        <v>12</v>
      </c>
      <c r="T52" s="232" t="s">
        <v>246</v>
      </c>
      <c r="U52" s="225">
        <v>5.1000000000000004E-3</v>
      </c>
      <c r="V52" s="191" t="s">
        <v>12</v>
      </c>
      <c r="W52" s="242" t="s">
        <v>12</v>
      </c>
      <c r="X52" s="225">
        <v>1.6999999999999999E-3</v>
      </c>
      <c r="Y52" s="170">
        <v>1.903</v>
      </c>
      <c r="Z52" s="232" t="s">
        <v>246</v>
      </c>
      <c r="AA52" s="225">
        <v>8.1210000000000004</v>
      </c>
      <c r="AB52" s="232" t="s">
        <v>246</v>
      </c>
      <c r="AC52" s="169">
        <v>19.86</v>
      </c>
      <c r="AD52" s="225">
        <v>1.1000000000000001E-3</v>
      </c>
      <c r="AE52" s="258" t="s">
        <v>12</v>
      </c>
      <c r="AF52" s="242" t="s">
        <v>12</v>
      </c>
      <c r="AG52" s="242" t="s">
        <v>12</v>
      </c>
      <c r="AH52" s="258" t="s">
        <v>12</v>
      </c>
      <c r="AI52" s="232" t="s">
        <v>246</v>
      </c>
      <c r="AJ52" s="165">
        <v>3.8000000000000002E-4</v>
      </c>
      <c r="AK52" s="225">
        <v>0.23630000000000001</v>
      </c>
      <c r="AL52" s="242" t="s">
        <v>12</v>
      </c>
      <c r="AM52" s="242" t="s">
        <v>12</v>
      </c>
      <c r="AN52" s="232" t="s">
        <v>246</v>
      </c>
      <c r="AO52" s="239" t="s">
        <v>246</v>
      </c>
      <c r="AP52" s="169">
        <v>2.7240000000000002</v>
      </c>
      <c r="AQ52" s="239" t="s">
        <v>246</v>
      </c>
      <c r="AR52" s="225">
        <v>0.17730000000000001</v>
      </c>
      <c r="AS52" s="225">
        <v>18.829999999999998</v>
      </c>
      <c r="AT52" s="165">
        <v>8.0000000000000007E-5</v>
      </c>
      <c r="AU52" s="232" t="s">
        <v>246</v>
      </c>
      <c r="AV52" s="249">
        <v>2.0999999999999999E-3</v>
      </c>
      <c r="AX52" s="191" t="s">
        <v>12</v>
      </c>
      <c r="AY52" s="280" t="s">
        <v>12</v>
      </c>
      <c r="AZ52" s="260" t="s">
        <v>12</v>
      </c>
      <c r="BA52" s="191" t="s">
        <v>12</v>
      </c>
      <c r="BC52" s="191" t="s">
        <v>12</v>
      </c>
      <c r="BD52" s="191" t="s">
        <v>12</v>
      </c>
      <c r="BE52" s="191" t="s">
        <v>12</v>
      </c>
      <c r="BF52" s="191" t="s">
        <v>12</v>
      </c>
    </row>
    <row r="53" spans="1:58" x14ac:dyDescent="0.25">
      <c r="A53" s="119" t="s">
        <v>87</v>
      </c>
      <c r="B53" s="125">
        <v>40259</v>
      </c>
      <c r="C53" s="459">
        <v>40259.323611111111</v>
      </c>
      <c r="D53" s="459">
        <v>40259.746527777781</v>
      </c>
      <c r="E53" s="462">
        <f>(D53-C53)*24</f>
        <v>10.150000000081491</v>
      </c>
      <c r="F53" s="119">
        <v>1000</v>
      </c>
      <c r="G53" s="119">
        <f>F53</f>
        <v>1000</v>
      </c>
      <c r="H53" s="207"/>
      <c r="I53" s="119"/>
      <c r="J53" s="226">
        <v>4.02E-2</v>
      </c>
      <c r="K53" s="233" t="s">
        <v>246</v>
      </c>
      <c r="L53" s="180" t="s">
        <v>246</v>
      </c>
      <c r="M53" s="226">
        <v>3.6200000000000003E-2</v>
      </c>
      <c r="N53" s="180" t="s">
        <v>246</v>
      </c>
      <c r="O53" s="180" t="s">
        <v>246</v>
      </c>
      <c r="P53" s="126">
        <v>28.98</v>
      </c>
      <c r="Q53" s="275" t="s">
        <v>246</v>
      </c>
      <c r="R53" s="269" t="s">
        <v>12</v>
      </c>
      <c r="S53" s="188" t="s">
        <v>12</v>
      </c>
      <c r="T53" s="233" t="s">
        <v>246</v>
      </c>
      <c r="U53" s="226">
        <v>1.67E-2</v>
      </c>
      <c r="V53" s="188" t="s">
        <v>12</v>
      </c>
      <c r="W53" s="240" t="s">
        <v>12</v>
      </c>
      <c r="X53" s="226">
        <v>2.7000000000000001E-3</v>
      </c>
      <c r="Y53" s="133">
        <v>1.871</v>
      </c>
      <c r="Z53" s="233" t="s">
        <v>246</v>
      </c>
      <c r="AA53" s="226">
        <v>7.7539999999999996</v>
      </c>
      <c r="AB53" s="233" t="s">
        <v>246</v>
      </c>
      <c r="AC53" s="126">
        <v>23.67</v>
      </c>
      <c r="AD53" s="233" t="s">
        <v>246</v>
      </c>
      <c r="AE53" s="256" t="s">
        <v>12</v>
      </c>
      <c r="AF53" s="240" t="s">
        <v>12</v>
      </c>
      <c r="AG53" s="240" t="s">
        <v>12</v>
      </c>
      <c r="AH53" s="256" t="s">
        <v>12</v>
      </c>
      <c r="AI53" s="231" t="s">
        <v>246</v>
      </c>
      <c r="AJ53" s="121">
        <v>1.1000000000000001E-3</v>
      </c>
      <c r="AK53" s="226">
        <v>0.2432</v>
      </c>
      <c r="AL53" s="240" t="s">
        <v>12</v>
      </c>
      <c r="AM53" s="240" t="s">
        <v>12</v>
      </c>
      <c r="AN53" s="231" t="s">
        <v>246</v>
      </c>
      <c r="AO53" s="233" t="s">
        <v>246</v>
      </c>
      <c r="AP53" s="126">
        <v>2.7629999999999999</v>
      </c>
      <c r="AQ53" s="226">
        <v>1.9E-3</v>
      </c>
      <c r="AR53" s="226">
        <v>0.1883</v>
      </c>
      <c r="AS53" s="226">
        <v>18.09</v>
      </c>
      <c r="AT53" s="121">
        <v>9.0000000000000006E-5</v>
      </c>
      <c r="AU53" s="231" t="s">
        <v>246</v>
      </c>
      <c r="AV53" s="246">
        <v>2.0299999999999999E-2</v>
      </c>
      <c r="AX53" s="188" t="s">
        <v>12</v>
      </c>
      <c r="AY53" s="269" t="s">
        <v>12</v>
      </c>
      <c r="AZ53" s="256" t="s">
        <v>12</v>
      </c>
      <c r="BA53" s="188" t="s">
        <v>12</v>
      </c>
      <c r="BC53" s="188" t="s">
        <v>12</v>
      </c>
      <c r="BD53" s="188" t="s">
        <v>12</v>
      </c>
      <c r="BE53" s="188" t="s">
        <v>12</v>
      </c>
      <c r="BF53" s="188" t="s">
        <v>12</v>
      </c>
    </row>
    <row r="54" spans="1:58" x14ac:dyDescent="0.25">
      <c r="A54" s="119" t="s">
        <v>88</v>
      </c>
      <c r="B54" s="125">
        <v>40259</v>
      </c>
      <c r="C54" s="460"/>
      <c r="D54" s="460"/>
      <c r="E54" s="463"/>
      <c r="F54" s="119">
        <v>1000</v>
      </c>
      <c r="G54" s="119">
        <f>G53+F54</f>
        <v>2000</v>
      </c>
      <c r="H54" s="207"/>
      <c r="I54" s="119"/>
      <c r="J54" s="226">
        <v>4.0300000000000002E-2</v>
      </c>
      <c r="K54" s="233" t="s">
        <v>246</v>
      </c>
      <c r="L54" s="121">
        <v>3.6000000000000002E-4</v>
      </c>
      <c r="M54" s="226">
        <v>3.7199999999999997E-2</v>
      </c>
      <c r="N54" s="180" t="s">
        <v>246</v>
      </c>
      <c r="O54" s="180" t="s">
        <v>246</v>
      </c>
      <c r="P54" s="126">
        <v>28.91</v>
      </c>
      <c r="Q54" s="275" t="s">
        <v>246</v>
      </c>
      <c r="R54" s="269" t="s">
        <v>12</v>
      </c>
      <c r="S54" s="188" t="s">
        <v>12</v>
      </c>
      <c r="T54" s="233" t="s">
        <v>246</v>
      </c>
      <c r="U54" s="226">
        <v>1.41E-2</v>
      </c>
      <c r="V54" s="188" t="s">
        <v>12</v>
      </c>
      <c r="W54" s="240" t="s">
        <v>12</v>
      </c>
      <c r="X54" s="226">
        <v>1.9E-3</v>
      </c>
      <c r="Y54" s="133">
        <v>1.946</v>
      </c>
      <c r="Z54" s="226">
        <v>5.7999999999999996E-3</v>
      </c>
      <c r="AA54" s="226">
        <v>7.7279999999999998</v>
      </c>
      <c r="AB54" s="233" t="s">
        <v>246</v>
      </c>
      <c r="AC54" s="126">
        <v>23.47</v>
      </c>
      <c r="AD54" s="233" t="s">
        <v>246</v>
      </c>
      <c r="AE54" s="256" t="s">
        <v>12</v>
      </c>
      <c r="AF54" s="240" t="s">
        <v>12</v>
      </c>
      <c r="AG54" s="240" t="s">
        <v>12</v>
      </c>
      <c r="AH54" s="256" t="s">
        <v>12</v>
      </c>
      <c r="AI54" s="231" t="s">
        <v>246</v>
      </c>
      <c r="AJ54" s="121">
        <v>1.6900000000000001E-3</v>
      </c>
      <c r="AK54" s="226">
        <v>0.25640000000000002</v>
      </c>
      <c r="AL54" s="240" t="s">
        <v>12</v>
      </c>
      <c r="AM54" s="240" t="s">
        <v>12</v>
      </c>
      <c r="AN54" s="231" t="s">
        <v>246</v>
      </c>
      <c r="AO54" s="226">
        <v>1.0499999999999999E-3</v>
      </c>
      <c r="AP54" s="126">
        <v>2.7480000000000002</v>
      </c>
      <c r="AQ54" s="233" t="s">
        <v>246</v>
      </c>
      <c r="AR54" s="226">
        <v>0.18990000000000001</v>
      </c>
      <c r="AS54" s="226">
        <v>17.95</v>
      </c>
      <c r="AT54" s="121">
        <v>9.0000000000000006E-5</v>
      </c>
      <c r="AU54" s="231" t="s">
        <v>246</v>
      </c>
      <c r="AV54" s="246">
        <v>6.8999999999999999E-3</v>
      </c>
      <c r="AX54" s="188" t="s">
        <v>12</v>
      </c>
      <c r="AY54" s="269" t="s">
        <v>12</v>
      </c>
      <c r="AZ54" s="256" t="s">
        <v>12</v>
      </c>
      <c r="BA54" s="188" t="s">
        <v>12</v>
      </c>
      <c r="BC54" s="188" t="s">
        <v>12</v>
      </c>
      <c r="BD54" s="188" t="s">
        <v>12</v>
      </c>
      <c r="BE54" s="188" t="s">
        <v>12</v>
      </c>
      <c r="BF54" s="188" t="s">
        <v>12</v>
      </c>
    </row>
    <row r="55" spans="1:58" x14ac:dyDescent="0.25">
      <c r="A55" s="119" t="s">
        <v>89</v>
      </c>
      <c r="B55" s="125">
        <v>40259</v>
      </c>
      <c r="C55" s="460"/>
      <c r="D55" s="460"/>
      <c r="E55" s="463"/>
      <c r="F55" s="119">
        <v>1000</v>
      </c>
      <c r="G55" s="119">
        <f>G54+F55</f>
        <v>3000</v>
      </c>
      <c r="H55" s="207"/>
      <c r="I55" s="119"/>
      <c r="J55" s="226">
        <v>3.8899999999999997E-2</v>
      </c>
      <c r="K55" s="233" t="s">
        <v>246</v>
      </c>
      <c r="L55" s="180" t="s">
        <v>246</v>
      </c>
      <c r="M55" s="226">
        <v>3.5700000000000003E-2</v>
      </c>
      <c r="N55" s="180" t="s">
        <v>246</v>
      </c>
      <c r="O55" s="180" t="s">
        <v>246</v>
      </c>
      <c r="P55" s="126">
        <v>28.85</v>
      </c>
      <c r="Q55" s="275" t="s">
        <v>246</v>
      </c>
      <c r="R55" s="269" t="s">
        <v>12</v>
      </c>
      <c r="S55" s="188" t="s">
        <v>12</v>
      </c>
      <c r="T55" s="233" t="s">
        <v>246</v>
      </c>
      <c r="U55" s="226">
        <v>9.1999999999999998E-3</v>
      </c>
      <c r="V55" s="188" t="s">
        <v>12</v>
      </c>
      <c r="W55" s="240" t="s">
        <v>12</v>
      </c>
      <c r="X55" s="226">
        <v>2.8999999999999998E-3</v>
      </c>
      <c r="Y55" s="133">
        <v>1.88</v>
      </c>
      <c r="Z55" s="233" t="s">
        <v>246</v>
      </c>
      <c r="AA55" s="226">
        <v>7.6870000000000003</v>
      </c>
      <c r="AB55" s="233" t="s">
        <v>246</v>
      </c>
      <c r="AC55" s="126">
        <v>23.41</v>
      </c>
      <c r="AD55" s="233" t="s">
        <v>246</v>
      </c>
      <c r="AE55" s="259" t="s">
        <v>12</v>
      </c>
      <c r="AF55" s="238" t="s">
        <v>12</v>
      </c>
      <c r="AG55" s="238" t="s">
        <v>12</v>
      </c>
      <c r="AH55" s="259" t="s">
        <v>12</v>
      </c>
      <c r="AI55" s="231" t="s">
        <v>246</v>
      </c>
      <c r="AJ55" s="121">
        <v>2.63E-3</v>
      </c>
      <c r="AK55" s="226">
        <v>0.24510000000000001</v>
      </c>
      <c r="AL55" s="238" t="s">
        <v>12</v>
      </c>
      <c r="AM55" s="238" t="s">
        <v>12</v>
      </c>
      <c r="AN55" s="231" t="s">
        <v>246</v>
      </c>
      <c r="AO55" s="233" t="s">
        <v>246</v>
      </c>
      <c r="AP55" s="126">
        <v>2.7250000000000001</v>
      </c>
      <c r="AQ55" s="226">
        <v>1.5E-3</v>
      </c>
      <c r="AR55" s="226">
        <v>0.18770000000000001</v>
      </c>
      <c r="AS55" s="226">
        <v>17.97</v>
      </c>
      <c r="AT55" s="121">
        <v>1E-4</v>
      </c>
      <c r="AU55" s="226">
        <v>1.2999999999999999E-3</v>
      </c>
      <c r="AV55" s="246">
        <v>4.5999999999999999E-3</v>
      </c>
      <c r="AX55" s="177" t="s">
        <v>12</v>
      </c>
      <c r="AY55" s="279" t="s">
        <v>12</v>
      </c>
      <c r="AZ55" s="259" t="s">
        <v>12</v>
      </c>
      <c r="BA55" s="188" t="s">
        <v>12</v>
      </c>
      <c r="BC55" s="188" t="s">
        <v>12</v>
      </c>
      <c r="BD55" s="188" t="s">
        <v>12</v>
      </c>
      <c r="BE55" s="188" t="s">
        <v>12</v>
      </c>
      <c r="BF55" s="177" t="s">
        <v>12</v>
      </c>
    </row>
    <row r="56" spans="1:58" x14ac:dyDescent="0.25">
      <c r="A56" s="122" t="s">
        <v>90</v>
      </c>
      <c r="B56" s="123">
        <v>40259</v>
      </c>
      <c r="C56" s="461"/>
      <c r="D56" s="461"/>
      <c r="E56" s="464"/>
      <c r="F56" s="122">
        <v>1000</v>
      </c>
      <c r="G56" s="122">
        <f>G55+F56</f>
        <v>4000</v>
      </c>
      <c r="H56" s="208"/>
      <c r="I56" s="122"/>
      <c r="J56" s="221">
        <v>3.8699999999999998E-2</v>
      </c>
      <c r="K56" s="234" t="s">
        <v>246</v>
      </c>
      <c r="L56" s="181" t="s">
        <v>246</v>
      </c>
      <c r="M56" s="221">
        <v>3.6200000000000003E-2</v>
      </c>
      <c r="N56" s="181" t="s">
        <v>246</v>
      </c>
      <c r="O56" s="181" t="s">
        <v>246</v>
      </c>
      <c r="P56" s="127">
        <v>29.17</v>
      </c>
      <c r="Q56" s="276" t="s">
        <v>246</v>
      </c>
      <c r="R56" s="270" t="s">
        <v>12</v>
      </c>
      <c r="S56" s="191" t="s">
        <v>12</v>
      </c>
      <c r="T56" s="234" t="s">
        <v>246</v>
      </c>
      <c r="U56" s="221">
        <v>1.04E-2</v>
      </c>
      <c r="V56" s="191" t="s">
        <v>12</v>
      </c>
      <c r="W56" s="242" t="s">
        <v>12</v>
      </c>
      <c r="X56" s="221">
        <v>3.3999999999999998E-3</v>
      </c>
      <c r="Y56" s="134">
        <v>1.907</v>
      </c>
      <c r="Z56" s="221">
        <v>6.3E-3</v>
      </c>
      <c r="AA56" s="221">
        <v>7.9089999999999998</v>
      </c>
      <c r="AB56" s="234" t="s">
        <v>246</v>
      </c>
      <c r="AC56" s="127">
        <v>24.04</v>
      </c>
      <c r="AD56" s="234" t="s">
        <v>246</v>
      </c>
      <c r="AE56" s="260" t="s">
        <v>12</v>
      </c>
      <c r="AF56" s="255" t="s">
        <v>12</v>
      </c>
      <c r="AG56" s="255" t="s">
        <v>12</v>
      </c>
      <c r="AH56" s="260" t="s">
        <v>12</v>
      </c>
      <c r="AI56" s="221">
        <v>2.0999999999999999E-3</v>
      </c>
      <c r="AJ56" s="124">
        <v>2.8700000000000002E-3</v>
      </c>
      <c r="AK56" s="221">
        <v>0.24</v>
      </c>
      <c r="AL56" s="255" t="s">
        <v>12</v>
      </c>
      <c r="AM56" s="255" t="s">
        <v>12</v>
      </c>
      <c r="AN56" s="232" t="s">
        <v>246</v>
      </c>
      <c r="AO56" s="234" t="s">
        <v>246</v>
      </c>
      <c r="AP56" s="127">
        <v>2.75</v>
      </c>
      <c r="AQ56" s="221">
        <v>1.1000000000000001E-3</v>
      </c>
      <c r="AR56" s="221">
        <v>0.1898</v>
      </c>
      <c r="AS56" s="221">
        <v>18.170000000000002</v>
      </c>
      <c r="AT56" s="124">
        <v>9.0000000000000006E-5</v>
      </c>
      <c r="AU56" s="232" t="s">
        <v>246</v>
      </c>
      <c r="AV56" s="222">
        <v>3.8E-3</v>
      </c>
      <c r="AX56" s="216" t="s">
        <v>12</v>
      </c>
      <c r="AY56" s="280" t="s">
        <v>12</v>
      </c>
      <c r="AZ56" s="260" t="s">
        <v>12</v>
      </c>
      <c r="BA56" s="191" t="s">
        <v>12</v>
      </c>
      <c r="BC56" s="191" t="s">
        <v>12</v>
      </c>
      <c r="BD56" s="191" t="s">
        <v>12</v>
      </c>
      <c r="BE56" s="191" t="s">
        <v>12</v>
      </c>
      <c r="BF56" s="216" t="s">
        <v>12</v>
      </c>
    </row>
    <row r="57" spans="1:58" x14ac:dyDescent="0.25">
      <c r="A57" s="119" t="s">
        <v>91</v>
      </c>
      <c r="B57" s="125">
        <v>40265</v>
      </c>
      <c r="C57" s="459">
        <v>40265.9</v>
      </c>
      <c r="D57" s="459">
        <v>40266</v>
      </c>
      <c r="E57" s="462">
        <f>(D57-C57)*24</f>
        <v>2.3999999999650754</v>
      </c>
      <c r="F57" s="119">
        <v>1000</v>
      </c>
      <c r="G57" s="119">
        <f>F57</f>
        <v>1000</v>
      </c>
      <c r="H57" s="207"/>
      <c r="I57" s="119"/>
      <c r="J57" s="226">
        <v>4.6600000000000003E-2</v>
      </c>
      <c r="K57" s="233" t="s">
        <v>246</v>
      </c>
      <c r="L57" s="180" t="s">
        <v>246</v>
      </c>
      <c r="M57" s="226">
        <v>3.56E-2</v>
      </c>
      <c r="N57" s="180" t="s">
        <v>246</v>
      </c>
      <c r="O57" s="180" t="s">
        <v>246</v>
      </c>
      <c r="P57" s="126">
        <v>26.26</v>
      </c>
      <c r="Q57" s="275" t="s">
        <v>246</v>
      </c>
      <c r="R57" s="269" t="s">
        <v>12</v>
      </c>
      <c r="S57" s="188" t="s">
        <v>12</v>
      </c>
      <c r="T57" s="233" t="s">
        <v>246</v>
      </c>
      <c r="U57" s="226">
        <v>1.2699999999999999E-2</v>
      </c>
      <c r="V57" s="188" t="s">
        <v>12</v>
      </c>
      <c r="W57" s="240" t="s">
        <v>12</v>
      </c>
      <c r="X57" s="226">
        <v>1.8E-3</v>
      </c>
      <c r="Y57" s="133">
        <v>1.7989999999999999</v>
      </c>
      <c r="Z57" s="226">
        <v>6.4000000000000003E-3</v>
      </c>
      <c r="AA57" s="226">
        <v>6.8739999999999997</v>
      </c>
      <c r="AB57" s="233" t="s">
        <v>246</v>
      </c>
      <c r="AC57" s="126">
        <v>19.79</v>
      </c>
      <c r="AD57" s="233" t="s">
        <v>246</v>
      </c>
      <c r="AE57" s="256" t="s">
        <v>12</v>
      </c>
      <c r="AF57" s="240" t="s">
        <v>12</v>
      </c>
      <c r="AG57" s="240" t="s">
        <v>12</v>
      </c>
      <c r="AH57" s="256" t="s">
        <v>12</v>
      </c>
      <c r="AI57" s="231" t="s">
        <v>246</v>
      </c>
      <c r="AJ57" s="121">
        <v>6.6E-4</v>
      </c>
      <c r="AK57" s="226">
        <v>0.20380000000000001</v>
      </c>
      <c r="AL57" s="240" t="s">
        <v>12</v>
      </c>
      <c r="AM57" s="240" t="s">
        <v>12</v>
      </c>
      <c r="AN57" s="231" t="s">
        <v>246</v>
      </c>
      <c r="AO57" s="231" t="s">
        <v>246</v>
      </c>
      <c r="AP57" s="126">
        <v>2.6480000000000001</v>
      </c>
      <c r="AQ57" s="226">
        <v>1.8E-3</v>
      </c>
      <c r="AR57" s="226">
        <v>0.15970000000000001</v>
      </c>
      <c r="AS57" s="226">
        <v>16.21</v>
      </c>
      <c r="AT57" s="121">
        <v>6.0000000000000002E-5</v>
      </c>
      <c r="AU57" s="231" t="s">
        <v>246</v>
      </c>
      <c r="AV57" s="246">
        <v>8.0000000000000002E-3</v>
      </c>
      <c r="AX57" s="188" t="s">
        <v>12</v>
      </c>
      <c r="AY57" s="269" t="s">
        <v>12</v>
      </c>
      <c r="AZ57" s="256" t="s">
        <v>12</v>
      </c>
      <c r="BA57" s="188" t="s">
        <v>12</v>
      </c>
      <c r="BC57" s="188" t="s">
        <v>12</v>
      </c>
      <c r="BD57" s="188" t="s">
        <v>12</v>
      </c>
      <c r="BE57" s="188" t="s">
        <v>12</v>
      </c>
      <c r="BF57" s="188" t="s">
        <v>12</v>
      </c>
    </row>
    <row r="58" spans="1:58" x14ac:dyDescent="0.25">
      <c r="A58" s="119" t="s">
        <v>92</v>
      </c>
      <c r="B58" s="125">
        <v>40265</v>
      </c>
      <c r="C58" s="460"/>
      <c r="D58" s="460"/>
      <c r="E58" s="463"/>
      <c r="F58" s="119">
        <v>1000</v>
      </c>
      <c r="G58" s="119">
        <f>G57+F58</f>
        <v>2000</v>
      </c>
      <c r="H58" s="207"/>
      <c r="I58" s="119"/>
      <c r="J58" s="226">
        <v>4.3099999999999999E-2</v>
      </c>
      <c r="K58" s="233" t="s">
        <v>246</v>
      </c>
      <c r="L58" s="180" t="s">
        <v>246</v>
      </c>
      <c r="M58" s="226">
        <v>3.5400000000000001E-2</v>
      </c>
      <c r="N58" s="180" t="s">
        <v>246</v>
      </c>
      <c r="O58" s="180" t="s">
        <v>246</v>
      </c>
      <c r="P58" s="126">
        <v>25.91</v>
      </c>
      <c r="Q58" s="275" t="s">
        <v>246</v>
      </c>
      <c r="R58" s="269" t="s">
        <v>12</v>
      </c>
      <c r="S58" s="188" t="s">
        <v>12</v>
      </c>
      <c r="T58" s="233" t="s">
        <v>246</v>
      </c>
      <c r="U58" s="226">
        <v>1.12E-2</v>
      </c>
      <c r="V58" s="188" t="s">
        <v>12</v>
      </c>
      <c r="W58" s="240" t="s">
        <v>12</v>
      </c>
      <c r="X58" s="226">
        <v>1.6000000000000001E-3</v>
      </c>
      <c r="Y58" s="133">
        <v>1.833</v>
      </c>
      <c r="Z58" s="233" t="s">
        <v>246</v>
      </c>
      <c r="AA58" s="226">
        <v>6.7779999999999996</v>
      </c>
      <c r="AB58" s="233" t="s">
        <v>246</v>
      </c>
      <c r="AC58" s="126">
        <v>19.52</v>
      </c>
      <c r="AD58" s="233" t="s">
        <v>246</v>
      </c>
      <c r="AE58" s="256" t="s">
        <v>12</v>
      </c>
      <c r="AF58" s="240" t="s">
        <v>12</v>
      </c>
      <c r="AG58" s="240" t="s">
        <v>12</v>
      </c>
      <c r="AH58" s="256" t="s">
        <v>12</v>
      </c>
      <c r="AI58" s="231" t="s">
        <v>246</v>
      </c>
      <c r="AJ58" s="121">
        <v>1.14E-3</v>
      </c>
      <c r="AK58" s="226">
        <v>0.21560000000000001</v>
      </c>
      <c r="AL58" s="240" t="s">
        <v>12</v>
      </c>
      <c r="AM58" s="240" t="s">
        <v>12</v>
      </c>
      <c r="AN58" s="231" t="s">
        <v>246</v>
      </c>
      <c r="AO58" s="231" t="s">
        <v>246</v>
      </c>
      <c r="AP58" s="126">
        <v>2.605</v>
      </c>
      <c r="AQ58" s="226">
        <v>1.2999999999999999E-3</v>
      </c>
      <c r="AR58" s="226">
        <v>0.1578</v>
      </c>
      <c r="AS58" s="226">
        <v>16.149999999999999</v>
      </c>
      <c r="AT58" s="121">
        <v>6.0000000000000002E-5</v>
      </c>
      <c r="AU58" s="231" t="s">
        <v>246</v>
      </c>
      <c r="AV58" s="246">
        <v>5.1999999999999998E-3</v>
      </c>
      <c r="AX58" s="188" t="s">
        <v>12</v>
      </c>
      <c r="AY58" s="269" t="s">
        <v>12</v>
      </c>
      <c r="AZ58" s="256" t="s">
        <v>12</v>
      </c>
      <c r="BA58" s="188" t="s">
        <v>12</v>
      </c>
      <c r="BC58" s="188" t="s">
        <v>12</v>
      </c>
      <c r="BD58" s="188" t="s">
        <v>12</v>
      </c>
      <c r="BE58" s="188" t="s">
        <v>12</v>
      </c>
      <c r="BF58" s="188" t="s">
        <v>12</v>
      </c>
    </row>
    <row r="59" spans="1:58" x14ac:dyDescent="0.25">
      <c r="A59" s="119" t="s">
        <v>93</v>
      </c>
      <c r="B59" s="125">
        <v>40265</v>
      </c>
      <c r="C59" s="460"/>
      <c r="D59" s="460"/>
      <c r="E59" s="463"/>
      <c r="F59" s="119">
        <v>1000</v>
      </c>
      <c r="G59" s="119">
        <f>G58+F59</f>
        <v>3000</v>
      </c>
      <c r="H59" s="207"/>
      <c r="I59" s="119"/>
      <c r="J59" s="226">
        <v>0.04</v>
      </c>
      <c r="K59" s="233" t="s">
        <v>246</v>
      </c>
      <c r="L59" s="180" t="s">
        <v>246</v>
      </c>
      <c r="M59" s="226">
        <v>3.4500000000000003E-2</v>
      </c>
      <c r="N59" s="180" t="s">
        <v>246</v>
      </c>
      <c r="O59" s="180" t="s">
        <v>246</v>
      </c>
      <c r="P59" s="126">
        <v>25.92</v>
      </c>
      <c r="Q59" s="275" t="s">
        <v>246</v>
      </c>
      <c r="R59" s="269" t="s">
        <v>12</v>
      </c>
      <c r="S59" s="188" t="s">
        <v>12</v>
      </c>
      <c r="T59" s="233" t="s">
        <v>246</v>
      </c>
      <c r="U59" s="226">
        <v>6.1999999999999998E-3</v>
      </c>
      <c r="V59" s="188" t="s">
        <v>12</v>
      </c>
      <c r="W59" s="240" t="s">
        <v>12</v>
      </c>
      <c r="X59" s="226">
        <v>2E-3</v>
      </c>
      <c r="Y59" s="133">
        <v>1.86</v>
      </c>
      <c r="Z59" s="226">
        <v>7.0000000000000001E-3</v>
      </c>
      <c r="AA59" s="226">
        <v>6.8310000000000004</v>
      </c>
      <c r="AB59" s="233" t="s">
        <v>246</v>
      </c>
      <c r="AC59" s="126">
        <v>19.350000000000001</v>
      </c>
      <c r="AD59" s="233" t="s">
        <v>246</v>
      </c>
      <c r="AE59" s="259" t="s">
        <v>12</v>
      </c>
      <c r="AF59" s="238" t="s">
        <v>12</v>
      </c>
      <c r="AG59" s="238" t="s">
        <v>12</v>
      </c>
      <c r="AH59" s="259" t="s">
        <v>12</v>
      </c>
      <c r="AI59" s="231" t="s">
        <v>246</v>
      </c>
      <c r="AJ59" s="121">
        <v>1.5900000000000001E-3</v>
      </c>
      <c r="AK59" s="226">
        <v>0.20399999999999999</v>
      </c>
      <c r="AL59" s="238" t="s">
        <v>12</v>
      </c>
      <c r="AM59" s="238" t="s">
        <v>12</v>
      </c>
      <c r="AN59" s="226">
        <v>3.2000000000000002E-3</v>
      </c>
      <c r="AO59" s="231" t="s">
        <v>246</v>
      </c>
      <c r="AP59" s="126">
        <v>2.5840000000000001</v>
      </c>
      <c r="AQ59" s="231" t="s">
        <v>246</v>
      </c>
      <c r="AR59" s="226">
        <v>0.1542</v>
      </c>
      <c r="AS59" s="226">
        <v>16.29</v>
      </c>
      <c r="AT59" s="121">
        <v>6.0000000000000002E-5</v>
      </c>
      <c r="AU59" s="231" t="s">
        <v>246</v>
      </c>
      <c r="AV59" s="246">
        <v>3.3999999999999998E-3</v>
      </c>
      <c r="AX59" s="177" t="s">
        <v>12</v>
      </c>
      <c r="AY59" s="279" t="s">
        <v>12</v>
      </c>
      <c r="AZ59" s="259" t="s">
        <v>12</v>
      </c>
      <c r="BA59" s="188" t="s">
        <v>12</v>
      </c>
      <c r="BC59" s="188" t="s">
        <v>12</v>
      </c>
      <c r="BD59" s="188" t="s">
        <v>12</v>
      </c>
      <c r="BE59" s="188" t="s">
        <v>12</v>
      </c>
      <c r="BF59" s="177" t="s">
        <v>12</v>
      </c>
    </row>
    <row r="60" spans="1:58" x14ac:dyDescent="0.25">
      <c r="A60" s="122" t="s">
        <v>94</v>
      </c>
      <c r="B60" s="123">
        <v>40265</v>
      </c>
      <c r="C60" s="461"/>
      <c r="D60" s="461"/>
      <c r="E60" s="464"/>
      <c r="F60" s="122">
        <v>1000</v>
      </c>
      <c r="G60" s="122">
        <f>G59+F60</f>
        <v>4000</v>
      </c>
      <c r="H60" s="208"/>
      <c r="I60" s="122"/>
      <c r="J60" s="221">
        <v>4.0500000000000001E-2</v>
      </c>
      <c r="K60" s="234" t="s">
        <v>246</v>
      </c>
      <c r="L60" s="181" t="s">
        <v>246</v>
      </c>
      <c r="M60" s="221">
        <v>3.3500000000000002E-2</v>
      </c>
      <c r="N60" s="181" t="s">
        <v>246</v>
      </c>
      <c r="O60" s="181" t="s">
        <v>246</v>
      </c>
      <c r="P60" s="127">
        <v>26.01</v>
      </c>
      <c r="Q60" s="276" t="s">
        <v>246</v>
      </c>
      <c r="R60" s="270" t="s">
        <v>12</v>
      </c>
      <c r="S60" s="191" t="s">
        <v>12</v>
      </c>
      <c r="T60" s="234" t="s">
        <v>246</v>
      </c>
      <c r="U60" s="221">
        <v>7.9000000000000008E-3</v>
      </c>
      <c r="V60" s="191" t="s">
        <v>12</v>
      </c>
      <c r="W60" s="242" t="s">
        <v>12</v>
      </c>
      <c r="X60" s="221">
        <v>1.8E-3</v>
      </c>
      <c r="Y60" s="134">
        <v>1.788</v>
      </c>
      <c r="Z60" s="221">
        <v>6.4999999999999997E-3</v>
      </c>
      <c r="AA60" s="221">
        <v>6.8710000000000004</v>
      </c>
      <c r="AB60" s="234" t="s">
        <v>246</v>
      </c>
      <c r="AC60" s="127">
        <v>19.37</v>
      </c>
      <c r="AD60" s="234" t="s">
        <v>246</v>
      </c>
      <c r="AE60" s="260" t="s">
        <v>12</v>
      </c>
      <c r="AF60" s="255" t="s">
        <v>12</v>
      </c>
      <c r="AG60" s="255" t="s">
        <v>12</v>
      </c>
      <c r="AH60" s="260" t="s">
        <v>12</v>
      </c>
      <c r="AI60" s="221">
        <v>2E-3</v>
      </c>
      <c r="AJ60" s="124">
        <v>1.7899999999999999E-3</v>
      </c>
      <c r="AK60" s="221">
        <v>0.20549999999999999</v>
      </c>
      <c r="AL60" s="255" t="s">
        <v>12</v>
      </c>
      <c r="AM60" s="255" t="s">
        <v>12</v>
      </c>
      <c r="AN60" s="232" t="s">
        <v>246</v>
      </c>
      <c r="AO60" s="232" t="s">
        <v>246</v>
      </c>
      <c r="AP60" s="127">
        <v>2.5819999999999999</v>
      </c>
      <c r="AQ60" s="232" t="s">
        <v>246</v>
      </c>
      <c r="AR60" s="221">
        <v>0.15429999999999999</v>
      </c>
      <c r="AS60" s="221">
        <v>16.25</v>
      </c>
      <c r="AT60" s="124">
        <v>6.0000000000000002E-5</v>
      </c>
      <c r="AU60" s="232" t="s">
        <v>246</v>
      </c>
      <c r="AV60" s="222">
        <v>2.8E-3</v>
      </c>
      <c r="AX60" s="216" t="s">
        <v>12</v>
      </c>
      <c r="AY60" s="280" t="s">
        <v>12</v>
      </c>
      <c r="AZ60" s="260" t="s">
        <v>12</v>
      </c>
      <c r="BA60" s="191" t="s">
        <v>12</v>
      </c>
      <c r="BC60" s="191" t="s">
        <v>12</v>
      </c>
      <c r="BD60" s="191" t="s">
        <v>12</v>
      </c>
      <c r="BE60" s="191" t="s">
        <v>12</v>
      </c>
      <c r="BF60" s="216" t="s">
        <v>12</v>
      </c>
    </row>
    <row r="61" spans="1:58" x14ac:dyDescent="0.25">
      <c r="A61" s="119" t="s">
        <v>95</v>
      </c>
      <c r="B61" s="125">
        <v>40541</v>
      </c>
      <c r="C61" s="459">
        <v>40541.375</v>
      </c>
      <c r="D61" s="459">
        <v>40541.791666666664</v>
      </c>
      <c r="E61" s="462">
        <f>(D61-C61)*24</f>
        <v>9.9999999999417923</v>
      </c>
      <c r="F61" s="119">
        <v>1000</v>
      </c>
      <c r="G61" s="119">
        <f>F61</f>
        <v>1000</v>
      </c>
      <c r="H61" s="207">
        <v>12.8</v>
      </c>
      <c r="I61" s="119"/>
      <c r="J61" s="226">
        <v>3.8800000000000001E-2</v>
      </c>
      <c r="K61" s="233" t="s">
        <v>246</v>
      </c>
      <c r="L61" s="121">
        <v>5.2999999999999998E-4</v>
      </c>
      <c r="M61" s="226">
        <v>3.95E-2</v>
      </c>
      <c r="N61" s="180" t="s">
        <v>246</v>
      </c>
      <c r="O61" s="180" t="s">
        <v>246</v>
      </c>
      <c r="P61" s="126">
        <v>30.4</v>
      </c>
      <c r="Q61" s="275" t="s">
        <v>246</v>
      </c>
      <c r="R61" s="269" t="s">
        <v>12</v>
      </c>
      <c r="S61" s="188" t="s">
        <v>12</v>
      </c>
      <c r="T61" s="233" t="s">
        <v>246</v>
      </c>
      <c r="U61" s="226">
        <v>1.7299999999999999E-2</v>
      </c>
      <c r="V61" s="188" t="s">
        <v>12</v>
      </c>
      <c r="W61" s="240" t="s">
        <v>12</v>
      </c>
      <c r="X61" s="226">
        <v>3.5999999999999999E-3</v>
      </c>
      <c r="Y61" s="133">
        <v>2.5880000000000001</v>
      </c>
      <c r="Z61" s="233" t="s">
        <v>246</v>
      </c>
      <c r="AA61" s="226">
        <v>8.468</v>
      </c>
      <c r="AB61" s="226">
        <v>2.0999999999999999E-3</v>
      </c>
      <c r="AC61" s="126">
        <v>22.82</v>
      </c>
      <c r="AD61" s="226">
        <v>4.1000000000000003E-3</v>
      </c>
      <c r="AE61" s="256" t="s">
        <v>12</v>
      </c>
      <c r="AF61" s="240" t="s">
        <v>12</v>
      </c>
      <c r="AG61" s="240" t="s">
        <v>12</v>
      </c>
      <c r="AH61" s="256" t="s">
        <v>12</v>
      </c>
      <c r="AI61" s="231" t="s">
        <v>246</v>
      </c>
      <c r="AJ61" s="121">
        <v>1.2600000000000001E-3</v>
      </c>
      <c r="AK61" s="226">
        <v>0.27560000000000001</v>
      </c>
      <c r="AL61" s="240" t="s">
        <v>12</v>
      </c>
      <c r="AM61" s="240" t="s">
        <v>12</v>
      </c>
      <c r="AN61" s="231" t="s">
        <v>246</v>
      </c>
      <c r="AO61" s="226">
        <v>1.34E-3</v>
      </c>
      <c r="AP61" s="126">
        <v>2.4169999999999998</v>
      </c>
      <c r="AQ61" s="231" t="s">
        <v>246</v>
      </c>
      <c r="AR61" s="226">
        <v>0.21709999999999999</v>
      </c>
      <c r="AS61" s="226">
        <v>22.22</v>
      </c>
      <c r="AT61" s="121">
        <v>1.6000000000000001E-4</v>
      </c>
      <c r="AU61" s="231" t="s">
        <v>246</v>
      </c>
      <c r="AV61" s="246">
        <v>1.6400000000000001E-2</v>
      </c>
      <c r="AX61" s="188" t="s">
        <v>12</v>
      </c>
      <c r="AY61" s="269" t="s">
        <v>12</v>
      </c>
      <c r="AZ61" s="256" t="s">
        <v>12</v>
      </c>
      <c r="BA61" s="188" t="s">
        <v>12</v>
      </c>
      <c r="BC61" s="188" t="s">
        <v>12</v>
      </c>
      <c r="BD61" s="188" t="s">
        <v>12</v>
      </c>
      <c r="BE61" s="188" t="s">
        <v>12</v>
      </c>
      <c r="BF61" s="188" t="s">
        <v>12</v>
      </c>
    </row>
    <row r="62" spans="1:58" x14ac:dyDescent="0.25">
      <c r="A62" s="119" t="s">
        <v>96</v>
      </c>
      <c r="B62" s="125">
        <v>40541</v>
      </c>
      <c r="C62" s="460"/>
      <c r="D62" s="460"/>
      <c r="E62" s="463"/>
      <c r="F62" s="119">
        <v>1000</v>
      </c>
      <c r="G62" s="119">
        <f>G61+F62</f>
        <v>2000</v>
      </c>
      <c r="H62" s="207"/>
      <c r="I62" s="119"/>
      <c r="J62" s="226">
        <v>3.32E-2</v>
      </c>
      <c r="K62" s="233" t="s">
        <v>246</v>
      </c>
      <c r="L62" s="121">
        <v>5.1000000000000004E-4</v>
      </c>
      <c r="M62" s="226">
        <v>3.95E-2</v>
      </c>
      <c r="N62" s="180" t="s">
        <v>246</v>
      </c>
      <c r="O62" s="180" t="s">
        <v>246</v>
      </c>
      <c r="P62" s="126">
        <v>30.01</v>
      </c>
      <c r="Q62" s="275" t="s">
        <v>246</v>
      </c>
      <c r="R62" s="269" t="s">
        <v>12</v>
      </c>
      <c r="S62" s="188" t="s">
        <v>12</v>
      </c>
      <c r="T62" s="233" t="s">
        <v>246</v>
      </c>
      <c r="U62" s="226">
        <v>1.47E-2</v>
      </c>
      <c r="V62" s="188" t="s">
        <v>12</v>
      </c>
      <c r="W62" s="240" t="s">
        <v>12</v>
      </c>
      <c r="X62" s="226">
        <v>2.8999999999999998E-3</v>
      </c>
      <c r="Y62" s="133">
        <v>2.58</v>
      </c>
      <c r="Z62" s="233" t="s">
        <v>246</v>
      </c>
      <c r="AA62" s="226">
        <v>8.3369999999999997</v>
      </c>
      <c r="AB62" s="233" t="s">
        <v>246</v>
      </c>
      <c r="AC62" s="126">
        <v>22.42</v>
      </c>
      <c r="AD62" s="226">
        <v>1.1999999999999999E-3</v>
      </c>
      <c r="AE62" s="256" t="s">
        <v>12</v>
      </c>
      <c r="AF62" s="240" t="s">
        <v>12</v>
      </c>
      <c r="AG62" s="240" t="s">
        <v>12</v>
      </c>
      <c r="AH62" s="256" t="s">
        <v>12</v>
      </c>
      <c r="AI62" s="231" t="s">
        <v>246</v>
      </c>
      <c r="AJ62" s="121">
        <v>1.65E-3</v>
      </c>
      <c r="AK62" s="226">
        <v>0.29310000000000003</v>
      </c>
      <c r="AL62" s="240" t="s">
        <v>12</v>
      </c>
      <c r="AM62" s="240" t="s">
        <v>12</v>
      </c>
      <c r="AN62" s="231" t="s">
        <v>246</v>
      </c>
      <c r="AO62" s="226">
        <v>1.2700000000000001E-3</v>
      </c>
      <c r="AP62" s="126">
        <v>2.419</v>
      </c>
      <c r="AQ62" s="231" t="s">
        <v>246</v>
      </c>
      <c r="AR62" s="226">
        <v>0.21560000000000001</v>
      </c>
      <c r="AS62" s="226">
        <v>21.96</v>
      </c>
      <c r="AT62" s="121">
        <v>1.3999999999999999E-4</v>
      </c>
      <c r="AU62" s="231" t="s">
        <v>246</v>
      </c>
      <c r="AV62" s="246">
        <v>6.7999999999999996E-3</v>
      </c>
      <c r="AX62" s="188" t="s">
        <v>12</v>
      </c>
      <c r="AY62" s="269" t="s">
        <v>12</v>
      </c>
      <c r="AZ62" s="256" t="s">
        <v>12</v>
      </c>
      <c r="BA62" s="188" t="s">
        <v>12</v>
      </c>
      <c r="BC62" s="188" t="s">
        <v>12</v>
      </c>
      <c r="BD62" s="188" t="s">
        <v>12</v>
      </c>
      <c r="BE62" s="188" t="s">
        <v>12</v>
      </c>
      <c r="BF62" s="188" t="s">
        <v>12</v>
      </c>
    </row>
    <row r="63" spans="1:58" x14ac:dyDescent="0.25">
      <c r="A63" s="119" t="s">
        <v>97</v>
      </c>
      <c r="B63" s="125">
        <v>40541</v>
      </c>
      <c r="C63" s="460"/>
      <c r="D63" s="460"/>
      <c r="E63" s="463"/>
      <c r="F63" s="119">
        <v>1000</v>
      </c>
      <c r="G63" s="119">
        <f>G62+F63</f>
        <v>3000</v>
      </c>
      <c r="H63" s="207"/>
      <c r="I63" s="119"/>
      <c r="J63" s="226">
        <v>3.09E-2</v>
      </c>
      <c r="K63" s="233" t="s">
        <v>246</v>
      </c>
      <c r="L63" s="121">
        <v>5.6999999999999998E-4</v>
      </c>
      <c r="M63" s="226">
        <v>3.78E-2</v>
      </c>
      <c r="N63" s="180" t="s">
        <v>246</v>
      </c>
      <c r="O63" s="180" t="s">
        <v>246</v>
      </c>
      <c r="P63" s="126">
        <v>29.89</v>
      </c>
      <c r="Q63" s="275" t="s">
        <v>246</v>
      </c>
      <c r="R63" s="269" t="s">
        <v>12</v>
      </c>
      <c r="S63" s="188" t="s">
        <v>12</v>
      </c>
      <c r="T63" s="233" t="s">
        <v>246</v>
      </c>
      <c r="U63" s="226">
        <v>1.03E-2</v>
      </c>
      <c r="V63" s="188" t="s">
        <v>12</v>
      </c>
      <c r="W63" s="240" t="s">
        <v>12</v>
      </c>
      <c r="X63" s="226">
        <v>2.7000000000000001E-3</v>
      </c>
      <c r="Y63" s="133">
        <v>2.5110000000000001</v>
      </c>
      <c r="Z63" s="233" t="s">
        <v>246</v>
      </c>
      <c r="AA63" s="226">
        <v>8.3559999999999999</v>
      </c>
      <c r="AB63" s="226">
        <v>1.1000000000000001E-3</v>
      </c>
      <c r="AC63" s="126">
        <v>22.45</v>
      </c>
      <c r="AD63" s="233" t="s">
        <v>246</v>
      </c>
      <c r="AE63" s="256" t="s">
        <v>12</v>
      </c>
      <c r="AF63" s="240" t="s">
        <v>12</v>
      </c>
      <c r="AG63" s="240" t="s">
        <v>12</v>
      </c>
      <c r="AH63" s="256" t="s">
        <v>12</v>
      </c>
      <c r="AI63" s="226">
        <v>2.2000000000000001E-3</v>
      </c>
      <c r="AJ63" s="121">
        <v>2.3500000000000001E-3</v>
      </c>
      <c r="AK63" s="226">
        <v>0.28720000000000001</v>
      </c>
      <c r="AL63" s="240" t="s">
        <v>12</v>
      </c>
      <c r="AM63" s="240" t="s">
        <v>12</v>
      </c>
      <c r="AN63" s="231" t="s">
        <v>246</v>
      </c>
      <c r="AO63" s="226">
        <v>1.4300000000000001E-3</v>
      </c>
      <c r="AP63" s="126">
        <v>2.3879999999999999</v>
      </c>
      <c r="AQ63" s="231" t="s">
        <v>246</v>
      </c>
      <c r="AR63" s="226">
        <v>0.21240000000000001</v>
      </c>
      <c r="AS63" s="226">
        <v>22</v>
      </c>
      <c r="AT63" s="121">
        <v>1.3999999999999999E-4</v>
      </c>
      <c r="AU63" s="231" t="s">
        <v>246</v>
      </c>
      <c r="AV63" s="246">
        <v>4.1000000000000003E-3</v>
      </c>
      <c r="AX63" s="188" t="s">
        <v>12</v>
      </c>
      <c r="AY63" s="269" t="s">
        <v>12</v>
      </c>
      <c r="AZ63" s="256" t="s">
        <v>12</v>
      </c>
      <c r="BA63" s="188" t="s">
        <v>12</v>
      </c>
      <c r="BC63" s="188" t="s">
        <v>12</v>
      </c>
      <c r="BD63" s="188" t="s">
        <v>12</v>
      </c>
      <c r="BE63" s="188" t="s">
        <v>12</v>
      </c>
      <c r="BF63" s="188" t="s">
        <v>12</v>
      </c>
    </row>
    <row r="64" spans="1:58" x14ac:dyDescent="0.25">
      <c r="A64" s="119" t="s">
        <v>98</v>
      </c>
      <c r="B64" s="125">
        <v>40541</v>
      </c>
      <c r="C64" s="460"/>
      <c r="D64" s="460"/>
      <c r="E64" s="463"/>
      <c r="F64" s="119">
        <v>1000</v>
      </c>
      <c r="G64" s="119">
        <f>G63+F64</f>
        <v>4000</v>
      </c>
      <c r="H64" s="207"/>
      <c r="I64" s="119"/>
      <c r="J64" s="226">
        <v>2.9899999999999999E-2</v>
      </c>
      <c r="K64" s="226">
        <v>4.7999999999999996E-3</v>
      </c>
      <c r="L64" s="121">
        <v>5.1999999999999995E-4</v>
      </c>
      <c r="M64" s="226">
        <v>3.8399999999999997E-2</v>
      </c>
      <c r="N64" s="180" t="s">
        <v>246</v>
      </c>
      <c r="O64" s="180" t="s">
        <v>246</v>
      </c>
      <c r="P64" s="126">
        <v>30.09</v>
      </c>
      <c r="Q64" s="275" t="s">
        <v>246</v>
      </c>
      <c r="R64" s="269" t="s">
        <v>12</v>
      </c>
      <c r="S64" s="188" t="s">
        <v>12</v>
      </c>
      <c r="T64" s="233" t="s">
        <v>246</v>
      </c>
      <c r="U64" s="226">
        <v>1.5900000000000001E-2</v>
      </c>
      <c r="V64" s="188" t="s">
        <v>12</v>
      </c>
      <c r="W64" s="240" t="s">
        <v>12</v>
      </c>
      <c r="X64" s="226">
        <v>3.3E-3</v>
      </c>
      <c r="Y64" s="133">
        <v>2.5680000000000001</v>
      </c>
      <c r="Z64" s="233">
        <v>5.7999999999999996E-3</v>
      </c>
      <c r="AA64" s="226">
        <v>8.4269999999999996</v>
      </c>
      <c r="AB64" s="233" t="s">
        <v>246</v>
      </c>
      <c r="AC64" s="126">
        <v>22.66</v>
      </c>
      <c r="AD64" s="233" t="s">
        <v>246</v>
      </c>
      <c r="AE64" s="259" t="s">
        <v>12</v>
      </c>
      <c r="AF64" s="238" t="s">
        <v>12</v>
      </c>
      <c r="AG64" s="238" t="s">
        <v>12</v>
      </c>
      <c r="AH64" s="259" t="s">
        <v>12</v>
      </c>
      <c r="AI64" s="226">
        <v>3.8999999999999998E-3</v>
      </c>
      <c r="AJ64" s="121">
        <v>2.1900000000000001E-3</v>
      </c>
      <c r="AK64" s="226">
        <v>0.26889999999999997</v>
      </c>
      <c r="AL64" s="238" t="s">
        <v>12</v>
      </c>
      <c r="AM64" s="238" t="s">
        <v>12</v>
      </c>
      <c r="AN64" s="231" t="s">
        <v>246</v>
      </c>
      <c r="AO64" s="226">
        <v>1.2800000000000001E-3</v>
      </c>
      <c r="AP64" s="126">
        <v>2.4289999999999998</v>
      </c>
      <c r="AQ64" s="226">
        <v>2E-3</v>
      </c>
      <c r="AR64" s="226">
        <v>0.2132</v>
      </c>
      <c r="AS64" s="226">
        <v>21.92</v>
      </c>
      <c r="AT64" s="121">
        <v>1.2999999999999999E-4</v>
      </c>
      <c r="AU64" s="231" t="s">
        <v>246</v>
      </c>
      <c r="AV64" s="246">
        <v>4.3E-3</v>
      </c>
      <c r="AX64" s="177" t="s">
        <v>12</v>
      </c>
      <c r="AY64" s="279" t="s">
        <v>12</v>
      </c>
      <c r="AZ64" s="259" t="s">
        <v>12</v>
      </c>
      <c r="BA64" s="188" t="s">
        <v>12</v>
      </c>
      <c r="BC64" s="188" t="s">
        <v>12</v>
      </c>
      <c r="BD64" s="188" t="s">
        <v>12</v>
      </c>
      <c r="BE64" s="188" t="s">
        <v>12</v>
      </c>
      <c r="BF64" s="177" t="s">
        <v>12</v>
      </c>
    </row>
    <row r="65" spans="1:58" x14ac:dyDescent="0.25">
      <c r="A65" s="122" t="s">
        <v>99</v>
      </c>
      <c r="B65" s="123">
        <v>40541</v>
      </c>
      <c r="C65" s="461"/>
      <c r="D65" s="461"/>
      <c r="E65" s="464"/>
      <c r="F65" s="122">
        <v>1000</v>
      </c>
      <c r="G65" s="122">
        <f>G64+F65</f>
        <v>5000</v>
      </c>
      <c r="H65" s="208">
        <v>7.2</v>
      </c>
      <c r="I65" s="122"/>
      <c r="J65" s="221">
        <v>3.2000000000000001E-2</v>
      </c>
      <c r="K65" s="234" t="s">
        <v>246</v>
      </c>
      <c r="L65" s="124">
        <v>4.8000000000000001E-4</v>
      </c>
      <c r="M65" s="221">
        <v>3.73E-2</v>
      </c>
      <c r="N65" s="181" t="s">
        <v>246</v>
      </c>
      <c r="O65" s="181" t="s">
        <v>246</v>
      </c>
      <c r="P65" s="127">
        <v>29.35</v>
      </c>
      <c r="Q65" s="276" t="s">
        <v>246</v>
      </c>
      <c r="R65" s="270" t="s">
        <v>12</v>
      </c>
      <c r="S65" s="191" t="s">
        <v>12</v>
      </c>
      <c r="T65" s="234" t="s">
        <v>246</v>
      </c>
      <c r="U65" s="221">
        <v>1.8800000000000001E-2</v>
      </c>
      <c r="V65" s="191" t="s">
        <v>12</v>
      </c>
      <c r="W65" s="242" t="s">
        <v>12</v>
      </c>
      <c r="X65" s="221">
        <v>3.5000000000000001E-3</v>
      </c>
      <c r="Y65" s="134">
        <v>2.5329999999999999</v>
      </c>
      <c r="Z65" s="234" t="s">
        <v>246</v>
      </c>
      <c r="AA65" s="221">
        <v>8.1809999999999992</v>
      </c>
      <c r="AB65" s="234" t="s">
        <v>246</v>
      </c>
      <c r="AC65" s="127">
        <v>22.01</v>
      </c>
      <c r="AD65" s="221">
        <v>1.2999999999999999E-3</v>
      </c>
      <c r="AE65" s="260" t="s">
        <v>12</v>
      </c>
      <c r="AF65" s="255" t="s">
        <v>12</v>
      </c>
      <c r="AG65" s="255" t="s">
        <v>12</v>
      </c>
      <c r="AH65" s="260" t="s">
        <v>12</v>
      </c>
      <c r="AI65" s="232" t="s">
        <v>246</v>
      </c>
      <c r="AJ65" s="124">
        <v>9.1E-4</v>
      </c>
      <c r="AK65" s="221">
        <v>0.2707</v>
      </c>
      <c r="AL65" s="255" t="s">
        <v>12</v>
      </c>
      <c r="AM65" s="255" t="s">
        <v>12</v>
      </c>
      <c r="AN65" s="232" t="s">
        <v>246</v>
      </c>
      <c r="AO65" s="221">
        <v>1.2700000000000001E-3</v>
      </c>
      <c r="AP65" s="127">
        <v>2.3929999999999998</v>
      </c>
      <c r="AQ65" s="232" t="s">
        <v>246</v>
      </c>
      <c r="AR65" s="221">
        <v>0.20760000000000001</v>
      </c>
      <c r="AS65" s="221">
        <v>21.86</v>
      </c>
      <c r="AT65" s="124">
        <v>1.3999999999999999E-4</v>
      </c>
      <c r="AU65" s="232" t="s">
        <v>246</v>
      </c>
      <c r="AV65" s="222">
        <v>3.0000000000000001E-3</v>
      </c>
      <c r="AX65" s="216" t="s">
        <v>12</v>
      </c>
      <c r="AY65" s="280" t="s">
        <v>12</v>
      </c>
      <c r="AZ65" s="260" t="s">
        <v>12</v>
      </c>
      <c r="BA65" s="191" t="s">
        <v>12</v>
      </c>
      <c r="BC65" s="191" t="s">
        <v>12</v>
      </c>
      <c r="BD65" s="191" t="s">
        <v>12</v>
      </c>
      <c r="BE65" s="191" t="s">
        <v>12</v>
      </c>
      <c r="BF65" s="216" t="s">
        <v>12</v>
      </c>
    </row>
    <row r="66" spans="1:58" x14ac:dyDescent="0.25">
      <c r="A66" s="119" t="s">
        <v>100</v>
      </c>
      <c r="B66" s="125">
        <v>40547</v>
      </c>
      <c r="C66" s="459">
        <v>40543.520833333336</v>
      </c>
      <c r="D66" s="465">
        <v>40547.325694444444</v>
      </c>
      <c r="E66" s="462">
        <f>(D66-C66)*24</f>
        <v>91.316666666592937</v>
      </c>
      <c r="F66" s="119">
        <v>1000</v>
      </c>
      <c r="G66" s="119">
        <f>F66</f>
        <v>1000</v>
      </c>
      <c r="H66" s="207">
        <v>8.3000000000000007</v>
      </c>
      <c r="I66" s="119"/>
      <c r="J66" s="226">
        <v>0.32079999999999997</v>
      </c>
      <c r="K66" s="226">
        <v>9.4999999999999998E-3</v>
      </c>
      <c r="L66" s="121">
        <v>5.2999999999999998E-4</v>
      </c>
      <c r="M66" s="226">
        <v>3.6200000000000003E-2</v>
      </c>
      <c r="N66" s="180" t="s">
        <v>246</v>
      </c>
      <c r="O66" s="121">
        <v>2.0000000000000001E-4</v>
      </c>
      <c r="P66" s="126">
        <v>28.41</v>
      </c>
      <c r="Q66" s="275" t="s">
        <v>246</v>
      </c>
      <c r="R66" s="269" t="s">
        <v>12</v>
      </c>
      <c r="S66" s="188" t="s">
        <v>12</v>
      </c>
      <c r="T66" s="233" t="s">
        <v>246</v>
      </c>
      <c r="U66" s="226">
        <v>2.81E-2</v>
      </c>
      <c r="V66" s="188" t="s">
        <v>12</v>
      </c>
      <c r="W66" s="240" t="s">
        <v>12</v>
      </c>
      <c r="X66" s="226">
        <v>7.9000000000000008E-3</v>
      </c>
      <c r="Y66" s="133">
        <v>2.3109999999999999</v>
      </c>
      <c r="Z66" s="233" t="s">
        <v>246</v>
      </c>
      <c r="AA66" s="226">
        <v>8.1649999999999991</v>
      </c>
      <c r="AB66" s="233" t="s">
        <v>246</v>
      </c>
      <c r="AC66" s="126">
        <v>21.29</v>
      </c>
      <c r="AD66" s="226">
        <v>1.9300000000000001E-2</v>
      </c>
      <c r="AE66" s="256" t="s">
        <v>12</v>
      </c>
      <c r="AF66" s="240" t="s">
        <v>12</v>
      </c>
      <c r="AG66" s="240" t="s">
        <v>12</v>
      </c>
      <c r="AH66" s="256" t="s">
        <v>12</v>
      </c>
      <c r="AI66" s="226">
        <v>7.3000000000000001E-3</v>
      </c>
      <c r="AJ66" s="121">
        <v>8.0000000000000002E-3</v>
      </c>
      <c r="AK66" s="226">
        <v>0.45019999999999999</v>
      </c>
      <c r="AL66" s="240" t="s">
        <v>12</v>
      </c>
      <c r="AM66" s="240" t="s">
        <v>12</v>
      </c>
      <c r="AN66" s="231" t="s">
        <v>246</v>
      </c>
      <c r="AO66" s="231" t="s">
        <v>246</v>
      </c>
      <c r="AP66" s="126">
        <v>2.1589999999999998</v>
      </c>
      <c r="AQ66" s="226">
        <v>4.4000000000000003E-3</v>
      </c>
      <c r="AR66" s="226">
        <v>0.19889999999999999</v>
      </c>
      <c r="AS66" s="226">
        <v>21.71</v>
      </c>
      <c r="AT66" s="121">
        <v>1.3999999999999999E-4</v>
      </c>
      <c r="AU66" s="231" t="s">
        <v>246</v>
      </c>
      <c r="AV66" s="246">
        <v>6.6799999999999998E-2</v>
      </c>
      <c r="AX66" s="188" t="s">
        <v>12</v>
      </c>
      <c r="AY66" s="269" t="s">
        <v>12</v>
      </c>
      <c r="AZ66" s="256" t="s">
        <v>12</v>
      </c>
      <c r="BA66" s="188" t="s">
        <v>12</v>
      </c>
      <c r="BC66" s="188" t="s">
        <v>12</v>
      </c>
      <c r="BD66" s="188" t="s">
        <v>12</v>
      </c>
      <c r="BE66" s="188" t="s">
        <v>12</v>
      </c>
      <c r="BF66" s="188" t="s">
        <v>12</v>
      </c>
    </row>
    <row r="67" spans="1:58" x14ac:dyDescent="0.25">
      <c r="A67" s="119" t="s">
        <v>101</v>
      </c>
      <c r="B67" s="125">
        <v>40547</v>
      </c>
      <c r="C67" s="460"/>
      <c r="D67" s="466"/>
      <c r="E67" s="463"/>
      <c r="F67" s="119">
        <v>1000</v>
      </c>
      <c r="G67" s="119">
        <f>G66+F67</f>
        <v>2000</v>
      </c>
      <c r="H67" s="207"/>
      <c r="I67" s="119"/>
      <c r="J67" s="226">
        <v>0.2213</v>
      </c>
      <c r="K67" s="226">
        <v>5.8999999999999999E-3</v>
      </c>
      <c r="L67" s="121">
        <v>6.2E-4</v>
      </c>
      <c r="M67" s="226">
        <v>3.6799999999999999E-2</v>
      </c>
      <c r="N67" s="180" t="s">
        <v>246</v>
      </c>
      <c r="O67" s="121">
        <v>8.0000000000000007E-5</v>
      </c>
      <c r="P67" s="126">
        <v>28.86</v>
      </c>
      <c r="Q67" s="275" t="s">
        <v>246</v>
      </c>
      <c r="R67" s="269" t="s">
        <v>12</v>
      </c>
      <c r="S67" s="188" t="s">
        <v>12</v>
      </c>
      <c r="T67" s="233" t="s">
        <v>246</v>
      </c>
      <c r="U67" s="226">
        <v>2.2100000000000002E-2</v>
      </c>
      <c r="V67" s="188" t="s">
        <v>12</v>
      </c>
      <c r="W67" s="240" t="s">
        <v>12</v>
      </c>
      <c r="X67" s="226">
        <v>7.4000000000000003E-3</v>
      </c>
      <c r="Y67" s="133">
        <v>2.2010000000000001</v>
      </c>
      <c r="Z67" s="233" t="s">
        <v>246</v>
      </c>
      <c r="AA67" s="226">
        <v>8.3040000000000003</v>
      </c>
      <c r="AB67" s="233" t="s">
        <v>246</v>
      </c>
      <c r="AC67" s="126">
        <v>21.73</v>
      </c>
      <c r="AD67" s="226">
        <v>2E-3</v>
      </c>
      <c r="AE67" s="256" t="s">
        <v>12</v>
      </c>
      <c r="AF67" s="240" t="s">
        <v>12</v>
      </c>
      <c r="AG67" s="240" t="s">
        <v>12</v>
      </c>
      <c r="AH67" s="256" t="s">
        <v>12</v>
      </c>
      <c r="AI67" s="226">
        <v>6.1000000000000004E-3</v>
      </c>
      <c r="AJ67" s="121">
        <v>5.7800000000000004E-3</v>
      </c>
      <c r="AK67" s="226">
        <v>0.41439999999999999</v>
      </c>
      <c r="AL67" s="240" t="s">
        <v>12</v>
      </c>
      <c r="AM67" s="240" t="s">
        <v>12</v>
      </c>
      <c r="AN67" s="231" t="s">
        <v>246</v>
      </c>
      <c r="AO67" s="226">
        <v>1.2999999999999999E-3</v>
      </c>
      <c r="AP67" s="126">
        <v>2.3290000000000002</v>
      </c>
      <c r="AQ67" s="226">
        <v>2.7000000000000001E-3</v>
      </c>
      <c r="AR67" s="226">
        <v>0.2024</v>
      </c>
      <c r="AS67" s="226">
        <v>21.57</v>
      </c>
      <c r="AT67" s="121">
        <v>1.2999999999999999E-4</v>
      </c>
      <c r="AU67" s="231" t="s">
        <v>246</v>
      </c>
      <c r="AV67" s="246">
        <v>1.2E-2</v>
      </c>
      <c r="AX67" s="188" t="s">
        <v>12</v>
      </c>
      <c r="AY67" s="269" t="s">
        <v>12</v>
      </c>
      <c r="AZ67" s="256" t="s">
        <v>12</v>
      </c>
      <c r="BA67" s="188" t="s">
        <v>12</v>
      </c>
      <c r="BC67" s="188" t="s">
        <v>12</v>
      </c>
      <c r="BD67" s="188" t="s">
        <v>12</v>
      </c>
      <c r="BE67" s="188" t="s">
        <v>12</v>
      </c>
      <c r="BF67" s="188" t="s">
        <v>12</v>
      </c>
    </row>
    <row r="68" spans="1:58" x14ac:dyDescent="0.25">
      <c r="A68" s="119" t="s">
        <v>102</v>
      </c>
      <c r="B68" s="125">
        <v>40547</v>
      </c>
      <c r="C68" s="460"/>
      <c r="D68" s="466"/>
      <c r="E68" s="463"/>
      <c r="F68" s="119">
        <v>1000</v>
      </c>
      <c r="G68" s="119">
        <f>G67+F68</f>
        <v>3000</v>
      </c>
      <c r="H68" s="207"/>
      <c r="I68" s="119"/>
      <c r="J68" s="226">
        <v>5.7599999999999998E-2</v>
      </c>
      <c r="K68" s="226">
        <v>7.9000000000000008E-3</v>
      </c>
      <c r="L68" s="121">
        <v>5.5999999999999995E-4</v>
      </c>
      <c r="M68" s="226">
        <v>3.8300000000000001E-2</v>
      </c>
      <c r="N68" s="180" t="s">
        <v>246</v>
      </c>
      <c r="O68" s="180" t="s">
        <v>246</v>
      </c>
      <c r="P68" s="126">
        <v>30.09</v>
      </c>
      <c r="Q68" s="275" t="s">
        <v>246</v>
      </c>
      <c r="R68" s="269" t="s">
        <v>12</v>
      </c>
      <c r="S68" s="188" t="s">
        <v>12</v>
      </c>
      <c r="T68" s="233" t="s">
        <v>246</v>
      </c>
      <c r="U68" s="226">
        <v>1.5800000000000002E-2</v>
      </c>
      <c r="V68" s="188" t="s">
        <v>12</v>
      </c>
      <c r="W68" s="240" t="s">
        <v>12</v>
      </c>
      <c r="X68" s="226">
        <v>6.0000000000000001E-3</v>
      </c>
      <c r="Y68" s="133">
        <v>2.335</v>
      </c>
      <c r="Z68" s="233">
        <v>5.4000000000000003E-3</v>
      </c>
      <c r="AA68" s="226">
        <v>8.6560000000000006</v>
      </c>
      <c r="AB68" s="233" t="s">
        <v>246</v>
      </c>
      <c r="AC68" s="126">
        <v>22.44</v>
      </c>
      <c r="AD68" s="226">
        <v>1.1999999999999999E-3</v>
      </c>
      <c r="AE68" s="256" t="s">
        <v>12</v>
      </c>
      <c r="AF68" s="240" t="s">
        <v>12</v>
      </c>
      <c r="AG68" s="240" t="s">
        <v>12</v>
      </c>
      <c r="AH68" s="256" t="s">
        <v>12</v>
      </c>
      <c r="AI68" s="226">
        <v>3.3999999999999998E-3</v>
      </c>
      <c r="AJ68" s="121">
        <v>3.8899999999999998E-3</v>
      </c>
      <c r="AK68" s="226">
        <v>0.34639999999999999</v>
      </c>
      <c r="AL68" s="240" t="s">
        <v>12</v>
      </c>
      <c r="AM68" s="240" t="s">
        <v>12</v>
      </c>
      <c r="AN68" s="226">
        <v>3.5999999999999999E-3</v>
      </c>
      <c r="AO68" s="226">
        <v>1.1299999999999999E-3</v>
      </c>
      <c r="AP68" s="126">
        <v>2.4140000000000001</v>
      </c>
      <c r="AQ68" s="226">
        <v>2.5000000000000001E-3</v>
      </c>
      <c r="AR68" s="226">
        <v>0.21010000000000001</v>
      </c>
      <c r="AS68" s="226">
        <v>21.35</v>
      </c>
      <c r="AT68" s="121">
        <v>1.3999999999999999E-4</v>
      </c>
      <c r="AU68" s="231" t="s">
        <v>246</v>
      </c>
      <c r="AV68" s="246">
        <v>7.7000000000000002E-3</v>
      </c>
      <c r="AX68" s="188" t="s">
        <v>12</v>
      </c>
      <c r="AY68" s="269" t="s">
        <v>12</v>
      </c>
      <c r="AZ68" s="256" t="s">
        <v>12</v>
      </c>
      <c r="BA68" s="188" t="s">
        <v>12</v>
      </c>
      <c r="BC68" s="188" t="s">
        <v>12</v>
      </c>
      <c r="BD68" s="188" t="s">
        <v>12</v>
      </c>
      <c r="BE68" s="188" t="s">
        <v>12</v>
      </c>
      <c r="BF68" s="188" t="s">
        <v>12</v>
      </c>
    </row>
    <row r="69" spans="1:58" x14ac:dyDescent="0.25">
      <c r="A69" s="119" t="s">
        <v>103</v>
      </c>
      <c r="B69" s="125">
        <v>40547</v>
      </c>
      <c r="C69" s="460"/>
      <c r="D69" s="466"/>
      <c r="E69" s="463"/>
      <c r="F69" s="119">
        <v>1000</v>
      </c>
      <c r="G69" s="119">
        <f>G68+F69</f>
        <v>4000</v>
      </c>
      <c r="H69" s="207"/>
      <c r="I69" s="119"/>
      <c r="J69" s="226">
        <v>4.58E-2</v>
      </c>
      <c r="K69" s="226">
        <v>1.5699999999999999E-2</v>
      </c>
      <c r="L69" s="121">
        <v>5.5999999999999995E-4</v>
      </c>
      <c r="M69" s="226">
        <v>3.6799999999999999E-2</v>
      </c>
      <c r="N69" s="180" t="s">
        <v>246</v>
      </c>
      <c r="O69" s="180" t="s">
        <v>246</v>
      </c>
      <c r="P69" s="126">
        <v>29.48</v>
      </c>
      <c r="Q69" s="275" t="s">
        <v>246</v>
      </c>
      <c r="R69" s="269" t="s">
        <v>12</v>
      </c>
      <c r="S69" s="188" t="s">
        <v>12</v>
      </c>
      <c r="T69" s="233" t="s">
        <v>246</v>
      </c>
      <c r="U69" s="226">
        <v>2.06E-2</v>
      </c>
      <c r="V69" s="188" t="s">
        <v>12</v>
      </c>
      <c r="W69" s="240" t="s">
        <v>12</v>
      </c>
      <c r="X69" s="226">
        <v>4.4999999999999997E-3</v>
      </c>
      <c r="Y69" s="133">
        <v>2.2749999999999999</v>
      </c>
      <c r="Z69" s="233" t="s">
        <v>246</v>
      </c>
      <c r="AA69" s="226">
        <v>8.5060000000000002</v>
      </c>
      <c r="AB69" s="233" t="s">
        <v>246</v>
      </c>
      <c r="AC69" s="126">
        <v>22.11</v>
      </c>
      <c r="AD69" s="226">
        <v>1.1999999999999999E-3</v>
      </c>
      <c r="AE69" s="256" t="s">
        <v>12</v>
      </c>
      <c r="AF69" s="240" t="s">
        <v>12</v>
      </c>
      <c r="AG69" s="240" t="s">
        <v>12</v>
      </c>
      <c r="AH69" s="256" t="s">
        <v>12</v>
      </c>
      <c r="AI69" s="226">
        <v>3.3999999999999998E-3</v>
      </c>
      <c r="AJ69" s="121">
        <v>3.5400000000000002E-3</v>
      </c>
      <c r="AK69" s="226">
        <v>0.32300000000000001</v>
      </c>
      <c r="AL69" s="240" t="s">
        <v>12</v>
      </c>
      <c r="AM69" s="240" t="s">
        <v>12</v>
      </c>
      <c r="AN69" s="231" t="s">
        <v>246</v>
      </c>
      <c r="AO69" s="226">
        <v>1.2600000000000001E-3</v>
      </c>
      <c r="AP69" s="126">
        <v>2.351</v>
      </c>
      <c r="AQ69" s="226">
        <v>3.2000000000000002E-3</v>
      </c>
      <c r="AR69" s="226">
        <v>0.2051</v>
      </c>
      <c r="AS69" s="226">
        <v>21.42</v>
      </c>
      <c r="AT69" s="121">
        <v>1.4999999999999999E-4</v>
      </c>
      <c r="AU69" s="231" t="s">
        <v>246</v>
      </c>
      <c r="AV69" s="246">
        <v>5.4000000000000003E-3</v>
      </c>
      <c r="AX69" s="188" t="s">
        <v>12</v>
      </c>
      <c r="AY69" s="269" t="s">
        <v>12</v>
      </c>
      <c r="AZ69" s="256" t="s">
        <v>12</v>
      </c>
      <c r="BA69" s="188" t="s">
        <v>12</v>
      </c>
      <c r="BC69" s="188" t="s">
        <v>12</v>
      </c>
      <c r="BD69" s="188" t="s">
        <v>12</v>
      </c>
      <c r="BE69" s="188" t="s">
        <v>12</v>
      </c>
      <c r="BF69" s="188" t="s">
        <v>12</v>
      </c>
    </row>
    <row r="70" spans="1:58" x14ac:dyDescent="0.25">
      <c r="A70" s="119" t="s">
        <v>104</v>
      </c>
      <c r="B70" s="125">
        <v>40547</v>
      </c>
      <c r="C70" s="460"/>
      <c r="D70" s="466"/>
      <c r="E70" s="463"/>
      <c r="F70" s="119">
        <v>500</v>
      </c>
      <c r="G70" s="119">
        <f>G69+F70</f>
        <v>4500</v>
      </c>
      <c r="H70" s="207"/>
      <c r="I70" s="119"/>
      <c r="J70" s="226">
        <v>4.3400000000000001E-2</v>
      </c>
      <c r="K70" s="226">
        <v>1.7500000000000002E-2</v>
      </c>
      <c r="L70" s="121">
        <v>4.0400000000000001E-4</v>
      </c>
      <c r="M70" s="226">
        <v>3.5200000000000002E-2</v>
      </c>
      <c r="N70" s="180" t="s">
        <v>246</v>
      </c>
      <c r="O70" s="180" t="s">
        <v>246</v>
      </c>
      <c r="P70" s="126">
        <v>28.09</v>
      </c>
      <c r="Q70" s="275" t="s">
        <v>246</v>
      </c>
      <c r="R70" s="269" t="s">
        <v>12</v>
      </c>
      <c r="S70" s="188" t="s">
        <v>12</v>
      </c>
      <c r="T70" s="233" t="s">
        <v>246</v>
      </c>
      <c r="U70" s="226">
        <v>3.5900000000000001E-2</v>
      </c>
      <c r="V70" s="188" t="s">
        <v>12</v>
      </c>
      <c r="W70" s="240" t="s">
        <v>12</v>
      </c>
      <c r="X70" s="226">
        <v>5.1000000000000004E-3</v>
      </c>
      <c r="Y70" s="133">
        <v>2.21</v>
      </c>
      <c r="Z70" s="233" t="s">
        <v>246</v>
      </c>
      <c r="AA70" s="226">
        <v>8.0779999999999994</v>
      </c>
      <c r="AB70" s="233" t="s">
        <v>246</v>
      </c>
      <c r="AC70" s="126">
        <v>21.02</v>
      </c>
      <c r="AD70" s="226">
        <v>1.5E-3</v>
      </c>
      <c r="AE70" s="259" t="s">
        <v>12</v>
      </c>
      <c r="AF70" s="238" t="s">
        <v>12</v>
      </c>
      <c r="AG70" s="238" t="s">
        <v>12</v>
      </c>
      <c r="AH70" s="259" t="s">
        <v>12</v>
      </c>
      <c r="AI70" s="226">
        <v>4.1000000000000003E-3</v>
      </c>
      <c r="AJ70" s="121">
        <v>3.7429999999999998E-3</v>
      </c>
      <c r="AK70" s="226">
        <v>0.28000000000000003</v>
      </c>
      <c r="AL70" s="238" t="s">
        <v>12</v>
      </c>
      <c r="AM70" s="238" t="s">
        <v>12</v>
      </c>
      <c r="AN70" s="231" t="s">
        <v>246</v>
      </c>
      <c r="AO70" s="231" t="s">
        <v>246</v>
      </c>
      <c r="AP70" s="126">
        <v>2.2410000000000001</v>
      </c>
      <c r="AQ70" s="226">
        <v>3.8E-3</v>
      </c>
      <c r="AR70" s="226">
        <v>0.19789999999999999</v>
      </c>
      <c r="AS70" s="226">
        <v>20.78</v>
      </c>
      <c r="AT70" s="121">
        <v>1.6000000000000001E-4</v>
      </c>
      <c r="AU70" s="231" t="s">
        <v>246</v>
      </c>
      <c r="AV70" s="246">
        <v>5.8999999999999999E-3</v>
      </c>
      <c r="AX70" s="177" t="s">
        <v>12</v>
      </c>
      <c r="AY70" s="279" t="s">
        <v>12</v>
      </c>
      <c r="AZ70" s="259" t="s">
        <v>12</v>
      </c>
      <c r="BA70" s="188" t="s">
        <v>12</v>
      </c>
      <c r="BC70" s="188" t="s">
        <v>12</v>
      </c>
      <c r="BD70" s="188" t="s">
        <v>12</v>
      </c>
      <c r="BE70" s="188" t="s">
        <v>12</v>
      </c>
      <c r="BF70" s="177" t="s">
        <v>12</v>
      </c>
    </row>
    <row r="71" spans="1:58" x14ac:dyDescent="0.25">
      <c r="A71" s="122" t="s">
        <v>105</v>
      </c>
      <c r="B71" s="123">
        <v>40547</v>
      </c>
      <c r="C71" s="461"/>
      <c r="D71" s="467"/>
      <c r="E71" s="464"/>
      <c r="F71" s="122">
        <v>500</v>
      </c>
      <c r="G71" s="122">
        <f>G70+F71</f>
        <v>5000</v>
      </c>
      <c r="H71" s="208">
        <v>6.7</v>
      </c>
      <c r="I71" s="122"/>
      <c r="J71" s="221">
        <v>4.8500000000000001E-2</v>
      </c>
      <c r="K71" s="221">
        <v>5.1999999999999998E-3</v>
      </c>
      <c r="L71" s="124">
        <v>4.9899999999999999E-4</v>
      </c>
      <c r="M71" s="221">
        <v>3.4299999999999997E-2</v>
      </c>
      <c r="N71" s="181" t="s">
        <v>246</v>
      </c>
      <c r="O71" s="181" t="s">
        <v>246</v>
      </c>
      <c r="P71" s="127">
        <v>28.74</v>
      </c>
      <c r="Q71" s="276" t="s">
        <v>246</v>
      </c>
      <c r="R71" s="270" t="s">
        <v>12</v>
      </c>
      <c r="S71" s="191" t="s">
        <v>12</v>
      </c>
      <c r="T71" s="234" t="s">
        <v>246</v>
      </c>
      <c r="U71" s="221">
        <v>3.0099999999999998E-2</v>
      </c>
      <c r="V71" s="191" t="s">
        <v>12</v>
      </c>
      <c r="W71" s="242" t="s">
        <v>12</v>
      </c>
      <c r="X71" s="221">
        <v>5.5999999999999999E-3</v>
      </c>
      <c r="Y71" s="134">
        <v>2.1659999999999999</v>
      </c>
      <c r="Z71" s="234">
        <v>6.1000000000000004E-3</v>
      </c>
      <c r="AA71" s="221">
        <v>8.2870000000000008</v>
      </c>
      <c r="AB71" s="234" t="s">
        <v>246</v>
      </c>
      <c r="AC71" s="127">
        <v>21.77</v>
      </c>
      <c r="AD71" s="221">
        <v>1.1000000000000001E-3</v>
      </c>
      <c r="AE71" s="260" t="s">
        <v>12</v>
      </c>
      <c r="AF71" s="255" t="s">
        <v>12</v>
      </c>
      <c r="AG71" s="255" t="s">
        <v>12</v>
      </c>
      <c r="AH71" s="260" t="s">
        <v>12</v>
      </c>
      <c r="AI71" s="221">
        <v>2.2000000000000001E-3</v>
      </c>
      <c r="AJ71" s="124">
        <v>1.292E-3</v>
      </c>
      <c r="AK71" s="221">
        <v>0.27779999999999999</v>
      </c>
      <c r="AL71" s="255" t="s">
        <v>12</v>
      </c>
      <c r="AM71" s="255" t="s">
        <v>12</v>
      </c>
      <c r="AN71" s="232" t="s">
        <v>246</v>
      </c>
      <c r="AO71" s="221">
        <v>1.25E-3</v>
      </c>
      <c r="AP71" s="127">
        <v>2.2989999999999999</v>
      </c>
      <c r="AQ71" s="232" t="s">
        <v>246</v>
      </c>
      <c r="AR71" s="221">
        <v>0.19869999999999999</v>
      </c>
      <c r="AS71" s="221">
        <v>20.77</v>
      </c>
      <c r="AT71" s="124">
        <v>1.9000000000000001E-4</v>
      </c>
      <c r="AU71" s="232" t="s">
        <v>246</v>
      </c>
      <c r="AV71" s="222">
        <v>4.1999999999999997E-3</v>
      </c>
      <c r="AX71" s="216" t="s">
        <v>12</v>
      </c>
      <c r="AY71" s="280" t="s">
        <v>12</v>
      </c>
      <c r="AZ71" s="260" t="s">
        <v>12</v>
      </c>
      <c r="BA71" s="191" t="s">
        <v>12</v>
      </c>
      <c r="BC71" s="191" t="s">
        <v>12</v>
      </c>
      <c r="BD71" s="191" t="s">
        <v>12</v>
      </c>
      <c r="BE71" s="191" t="s">
        <v>12</v>
      </c>
      <c r="BF71" s="216" t="s">
        <v>12</v>
      </c>
    </row>
    <row r="72" spans="1:58" x14ac:dyDescent="0.25">
      <c r="A72" s="119" t="s">
        <v>106</v>
      </c>
      <c r="B72" s="125">
        <v>40625</v>
      </c>
      <c r="C72" s="459">
        <v>40621.746527777781</v>
      </c>
      <c r="D72" s="465">
        <v>40625.940972222219</v>
      </c>
      <c r="E72" s="462">
        <f>(D72-C72)*24</f>
        <v>100.66666666651145</v>
      </c>
      <c r="F72" s="119">
        <v>1000</v>
      </c>
      <c r="G72" s="119">
        <f>F72</f>
        <v>1000</v>
      </c>
      <c r="H72" s="207"/>
      <c r="I72" s="119"/>
      <c r="J72" s="227">
        <v>0.18679999999999999</v>
      </c>
      <c r="K72" s="233" t="s">
        <v>246</v>
      </c>
      <c r="L72" s="184">
        <v>3.6000000000000002E-4</v>
      </c>
      <c r="M72" s="227">
        <v>3.6700000000000003E-2</v>
      </c>
      <c r="N72" s="180" t="s">
        <v>246</v>
      </c>
      <c r="O72" s="184">
        <v>8.0000000000000007E-5</v>
      </c>
      <c r="P72" s="185">
        <v>24.72</v>
      </c>
      <c r="Q72" s="250" t="s">
        <v>246</v>
      </c>
      <c r="R72" s="269" t="s">
        <v>12</v>
      </c>
      <c r="S72" s="188" t="s">
        <v>12</v>
      </c>
      <c r="T72" s="227" t="s">
        <v>246</v>
      </c>
      <c r="U72" s="227">
        <v>2.6499999999999999E-2</v>
      </c>
      <c r="V72" s="188" t="s">
        <v>12</v>
      </c>
      <c r="W72" s="240" t="s">
        <v>12</v>
      </c>
      <c r="X72" s="227">
        <v>6.0000000000000001E-3</v>
      </c>
      <c r="Y72" s="264">
        <v>1.9550000000000001</v>
      </c>
      <c r="Z72" s="227" t="s">
        <v>246</v>
      </c>
      <c r="AA72" s="227">
        <v>6.1459999999999999</v>
      </c>
      <c r="AB72" s="227" t="s">
        <v>246</v>
      </c>
      <c r="AC72" s="185">
        <v>18.55</v>
      </c>
      <c r="AD72" s="227">
        <v>2.3699999999999999E-2</v>
      </c>
      <c r="AE72" s="256" t="s">
        <v>12</v>
      </c>
      <c r="AF72" s="240" t="s">
        <v>12</v>
      </c>
      <c r="AG72" s="240" t="s">
        <v>12</v>
      </c>
      <c r="AH72" s="256" t="s">
        <v>12</v>
      </c>
      <c r="AI72" s="227">
        <v>6.8999999999999999E-3</v>
      </c>
      <c r="AJ72" s="184">
        <v>4.5500000000000002E-3</v>
      </c>
      <c r="AK72" s="227">
        <v>0.26129999999999998</v>
      </c>
      <c r="AL72" s="240" t="s">
        <v>12</v>
      </c>
      <c r="AM72" s="240" t="s">
        <v>12</v>
      </c>
      <c r="AN72" s="227">
        <v>4.3E-3</v>
      </c>
      <c r="AO72" s="231" t="s">
        <v>246</v>
      </c>
      <c r="AP72" s="185">
        <v>2.5619999999999998</v>
      </c>
      <c r="AQ72" s="227">
        <v>6.8999999999999999E-3</v>
      </c>
      <c r="AR72" s="227">
        <v>0.15340000000000001</v>
      </c>
      <c r="AS72" s="227">
        <v>16.57</v>
      </c>
      <c r="AT72" s="184">
        <v>9.0000000000000006E-5</v>
      </c>
      <c r="AU72" s="231" t="s">
        <v>246</v>
      </c>
      <c r="AV72" s="250">
        <v>0.1585</v>
      </c>
      <c r="AX72" s="188" t="s">
        <v>12</v>
      </c>
      <c r="AY72" s="269" t="s">
        <v>12</v>
      </c>
      <c r="AZ72" s="256" t="s">
        <v>12</v>
      </c>
      <c r="BA72" s="185">
        <f>(0.12+0.19+0.17)/3</f>
        <v>0.16</v>
      </c>
      <c r="BC72" s="188" t="s">
        <v>12</v>
      </c>
      <c r="BD72" s="188" t="s">
        <v>12</v>
      </c>
      <c r="BE72" s="188" t="s">
        <v>12</v>
      </c>
      <c r="BF72" s="188" t="s">
        <v>12</v>
      </c>
    </row>
    <row r="73" spans="1:58" x14ac:dyDescent="0.25">
      <c r="A73" s="119" t="s">
        <v>107</v>
      </c>
      <c r="B73" s="125">
        <v>40625</v>
      </c>
      <c r="C73" s="460"/>
      <c r="D73" s="466"/>
      <c r="E73" s="463"/>
      <c r="F73" s="119">
        <v>1000</v>
      </c>
      <c r="G73" s="119">
        <f>G72+F73</f>
        <v>2000</v>
      </c>
      <c r="H73" s="207"/>
      <c r="I73" s="119"/>
      <c r="J73" s="227">
        <v>3.9E-2</v>
      </c>
      <c r="K73" s="227" t="s">
        <v>246</v>
      </c>
      <c r="L73" s="184" t="s">
        <v>246</v>
      </c>
      <c r="M73" s="227">
        <v>3.6799999999999999E-2</v>
      </c>
      <c r="N73" s="184" t="s">
        <v>246</v>
      </c>
      <c r="O73" s="184" t="s">
        <v>246</v>
      </c>
      <c r="P73" s="185">
        <v>24.96</v>
      </c>
      <c r="Q73" s="250" t="s">
        <v>246</v>
      </c>
      <c r="R73" s="269" t="s">
        <v>12</v>
      </c>
      <c r="S73" s="188" t="s">
        <v>12</v>
      </c>
      <c r="T73" s="227" t="s">
        <v>246</v>
      </c>
      <c r="U73" s="227">
        <v>1.5299999999999999E-2</v>
      </c>
      <c r="V73" s="188" t="s">
        <v>12</v>
      </c>
      <c r="W73" s="240" t="s">
        <v>12</v>
      </c>
      <c r="X73" s="227">
        <v>3.2000000000000002E-3</v>
      </c>
      <c r="Y73" s="264">
        <v>1.905</v>
      </c>
      <c r="Z73" s="227" t="s">
        <v>246</v>
      </c>
      <c r="AA73" s="227">
        <v>6.2960000000000003</v>
      </c>
      <c r="AB73" s="227" t="s">
        <v>246</v>
      </c>
      <c r="AC73" s="185">
        <v>18.37</v>
      </c>
      <c r="AD73" s="227">
        <v>1.4E-3</v>
      </c>
      <c r="AE73" s="256" t="s">
        <v>12</v>
      </c>
      <c r="AF73" s="240" t="s">
        <v>12</v>
      </c>
      <c r="AG73" s="240" t="s">
        <v>12</v>
      </c>
      <c r="AH73" s="256" t="s">
        <v>12</v>
      </c>
      <c r="AI73" s="227">
        <v>4.7000000000000002E-3</v>
      </c>
      <c r="AJ73" s="184">
        <v>1.72E-3</v>
      </c>
      <c r="AK73" s="227">
        <v>0.20780000000000001</v>
      </c>
      <c r="AL73" s="240" t="s">
        <v>12</v>
      </c>
      <c r="AM73" s="240" t="s">
        <v>12</v>
      </c>
      <c r="AN73" s="231" t="s">
        <v>246</v>
      </c>
      <c r="AO73" s="231" t="s">
        <v>246</v>
      </c>
      <c r="AP73" s="185">
        <v>2.6080000000000001</v>
      </c>
      <c r="AQ73" s="231" t="s">
        <v>246</v>
      </c>
      <c r="AR73" s="227">
        <v>0.1537</v>
      </c>
      <c r="AS73" s="227">
        <v>16.89</v>
      </c>
      <c r="AT73" s="184">
        <v>1E-4</v>
      </c>
      <c r="AU73" s="231" t="s">
        <v>246</v>
      </c>
      <c r="AV73" s="250">
        <v>1.3599999999999999E-2</v>
      </c>
      <c r="AX73" s="188" t="s">
        <v>12</v>
      </c>
      <c r="AY73" s="269" t="s">
        <v>12</v>
      </c>
      <c r="AZ73" s="256" t="s">
        <v>12</v>
      </c>
      <c r="BA73" s="185">
        <f>(0.58+0.57)/2</f>
        <v>0.57499999999999996</v>
      </c>
      <c r="BC73" s="188" t="s">
        <v>12</v>
      </c>
      <c r="BD73" s="188" t="s">
        <v>12</v>
      </c>
      <c r="BE73" s="188" t="s">
        <v>12</v>
      </c>
      <c r="BF73" s="188" t="s">
        <v>12</v>
      </c>
    </row>
    <row r="74" spans="1:58" x14ac:dyDescent="0.25">
      <c r="A74" s="119" t="s">
        <v>108</v>
      </c>
      <c r="B74" s="125">
        <v>40625</v>
      </c>
      <c r="C74" s="460"/>
      <c r="D74" s="466"/>
      <c r="E74" s="463"/>
      <c r="F74" s="119">
        <v>1000</v>
      </c>
      <c r="G74" s="119">
        <f>G73+F74</f>
        <v>3000</v>
      </c>
      <c r="H74" s="207"/>
      <c r="I74" s="119"/>
      <c r="J74" s="227">
        <v>3.2000000000000001E-2</v>
      </c>
      <c r="K74" s="227" t="s">
        <v>246</v>
      </c>
      <c r="L74" s="184">
        <v>3.6999999999999999E-4</v>
      </c>
      <c r="M74" s="227">
        <v>3.61E-2</v>
      </c>
      <c r="N74" s="184" t="s">
        <v>246</v>
      </c>
      <c r="O74" s="184" t="s">
        <v>246</v>
      </c>
      <c r="P74" s="185">
        <v>25.07</v>
      </c>
      <c r="Q74" s="250" t="s">
        <v>246</v>
      </c>
      <c r="R74" s="269" t="s">
        <v>12</v>
      </c>
      <c r="S74" s="188" t="s">
        <v>12</v>
      </c>
      <c r="T74" s="227" t="s">
        <v>246</v>
      </c>
      <c r="U74" s="227">
        <v>1.2E-2</v>
      </c>
      <c r="V74" s="188" t="s">
        <v>12</v>
      </c>
      <c r="W74" s="240" t="s">
        <v>12</v>
      </c>
      <c r="X74" s="227">
        <v>3.0000000000000001E-3</v>
      </c>
      <c r="Y74" s="264">
        <v>1.9470000000000001</v>
      </c>
      <c r="Z74" s="227" t="s">
        <v>246</v>
      </c>
      <c r="AA74" s="227">
        <v>6.3120000000000003</v>
      </c>
      <c r="AB74" s="227" t="s">
        <v>246</v>
      </c>
      <c r="AC74" s="185">
        <v>18.11</v>
      </c>
      <c r="AD74" s="227">
        <v>1.6000000000000001E-3</v>
      </c>
      <c r="AE74" s="256" t="s">
        <v>12</v>
      </c>
      <c r="AF74" s="240" t="s">
        <v>12</v>
      </c>
      <c r="AG74" s="240" t="s">
        <v>12</v>
      </c>
      <c r="AH74" s="256" t="s">
        <v>12</v>
      </c>
      <c r="AI74" s="227">
        <v>3.3999999999999998E-3</v>
      </c>
      <c r="AJ74" s="184">
        <v>1.66E-3</v>
      </c>
      <c r="AK74" s="227">
        <v>0.18590000000000001</v>
      </c>
      <c r="AL74" s="240" t="s">
        <v>12</v>
      </c>
      <c r="AM74" s="240" t="s">
        <v>12</v>
      </c>
      <c r="AN74" s="231" t="s">
        <v>246</v>
      </c>
      <c r="AO74" s="231" t="s">
        <v>246</v>
      </c>
      <c r="AP74" s="185">
        <v>2.6269999999999998</v>
      </c>
      <c r="AQ74" s="227">
        <v>2.8999999999999998E-3</v>
      </c>
      <c r="AR74" s="227">
        <v>0.1532</v>
      </c>
      <c r="AS74" s="227">
        <v>16.89</v>
      </c>
      <c r="AT74" s="184">
        <v>1.2E-4</v>
      </c>
      <c r="AU74" s="231" t="s">
        <v>246</v>
      </c>
      <c r="AV74" s="250">
        <v>1.66E-2</v>
      </c>
      <c r="AX74" s="188" t="s">
        <v>12</v>
      </c>
      <c r="AY74" s="269" t="s">
        <v>12</v>
      </c>
      <c r="AZ74" s="256" t="s">
        <v>12</v>
      </c>
      <c r="BA74" s="185">
        <f>(0.71+0.64+0.67)/3</f>
        <v>0.67333333333333334</v>
      </c>
      <c r="BC74" s="188" t="s">
        <v>12</v>
      </c>
      <c r="BD74" s="188" t="s">
        <v>12</v>
      </c>
      <c r="BE74" s="188" t="s">
        <v>12</v>
      </c>
      <c r="BF74" s="188" t="s">
        <v>12</v>
      </c>
    </row>
    <row r="75" spans="1:58" x14ac:dyDescent="0.25">
      <c r="A75" s="119" t="s">
        <v>109</v>
      </c>
      <c r="B75" s="125">
        <v>40625</v>
      </c>
      <c r="C75" s="460"/>
      <c r="D75" s="466"/>
      <c r="E75" s="463"/>
      <c r="F75" s="119">
        <v>1000</v>
      </c>
      <c r="G75" s="119">
        <f>G74+F75</f>
        <v>4000</v>
      </c>
      <c r="H75" s="207"/>
      <c r="I75" s="119"/>
      <c r="J75" s="227">
        <v>3.0200000000000001E-2</v>
      </c>
      <c r="K75" s="227" t="s">
        <v>246</v>
      </c>
      <c r="L75" s="184" t="s">
        <v>246</v>
      </c>
      <c r="M75" s="227">
        <v>3.5499999999999997E-2</v>
      </c>
      <c r="N75" s="184" t="s">
        <v>246</v>
      </c>
      <c r="O75" s="184" t="s">
        <v>246</v>
      </c>
      <c r="P75" s="185">
        <v>25.11</v>
      </c>
      <c r="Q75" s="250" t="s">
        <v>246</v>
      </c>
      <c r="R75" s="269" t="s">
        <v>12</v>
      </c>
      <c r="S75" s="188" t="s">
        <v>12</v>
      </c>
      <c r="T75" s="227" t="s">
        <v>246</v>
      </c>
      <c r="U75" s="227">
        <v>1.35E-2</v>
      </c>
      <c r="V75" s="188" t="s">
        <v>12</v>
      </c>
      <c r="W75" s="240" t="s">
        <v>12</v>
      </c>
      <c r="X75" s="227">
        <v>4.0000000000000001E-3</v>
      </c>
      <c r="Y75" s="264">
        <v>1.9690000000000001</v>
      </c>
      <c r="Z75" s="227" t="s">
        <v>246</v>
      </c>
      <c r="AA75" s="227">
        <v>6.3310000000000004</v>
      </c>
      <c r="AB75" s="227" t="s">
        <v>246</v>
      </c>
      <c r="AC75" s="185">
        <v>18.170000000000002</v>
      </c>
      <c r="AD75" s="227">
        <v>2.7000000000000001E-3</v>
      </c>
      <c r="AE75" s="259" t="s">
        <v>12</v>
      </c>
      <c r="AF75" s="238" t="s">
        <v>12</v>
      </c>
      <c r="AG75" s="238" t="s">
        <v>12</v>
      </c>
      <c r="AH75" s="259" t="s">
        <v>12</v>
      </c>
      <c r="AI75" s="227">
        <v>3.3999999999999998E-3</v>
      </c>
      <c r="AJ75" s="184">
        <v>1.6000000000000001E-3</v>
      </c>
      <c r="AK75" s="227">
        <v>0.19009999999999999</v>
      </c>
      <c r="AL75" s="238" t="s">
        <v>12</v>
      </c>
      <c r="AM75" s="238" t="s">
        <v>12</v>
      </c>
      <c r="AN75" s="231" t="s">
        <v>246</v>
      </c>
      <c r="AO75" s="231" t="s">
        <v>246</v>
      </c>
      <c r="AP75" s="185">
        <v>2.6930000000000001</v>
      </c>
      <c r="AQ75" s="227">
        <v>4.4999999999999997E-3</v>
      </c>
      <c r="AR75" s="227">
        <v>0.15229999999999999</v>
      </c>
      <c r="AS75" s="227">
        <v>16.91</v>
      </c>
      <c r="AT75" s="184">
        <v>1.1E-4</v>
      </c>
      <c r="AU75" s="231" t="s">
        <v>246</v>
      </c>
      <c r="AV75" s="250">
        <v>8.6E-3</v>
      </c>
      <c r="AX75" s="177" t="s">
        <v>12</v>
      </c>
      <c r="AY75" s="279" t="s">
        <v>12</v>
      </c>
      <c r="AZ75" s="259" t="s">
        <v>12</v>
      </c>
      <c r="BA75" s="185">
        <f>(0.69+0.73)/2</f>
        <v>0.71</v>
      </c>
      <c r="BC75" s="188" t="s">
        <v>12</v>
      </c>
      <c r="BD75" s="188" t="s">
        <v>12</v>
      </c>
      <c r="BE75" s="188" t="s">
        <v>12</v>
      </c>
      <c r="BF75" s="177" t="s">
        <v>12</v>
      </c>
    </row>
    <row r="76" spans="1:58" x14ac:dyDescent="0.25">
      <c r="A76" s="122" t="s">
        <v>110</v>
      </c>
      <c r="B76" s="123">
        <v>40625</v>
      </c>
      <c r="C76" s="461"/>
      <c r="D76" s="467"/>
      <c r="E76" s="464"/>
      <c r="F76" s="122">
        <v>1000</v>
      </c>
      <c r="G76" s="122">
        <f>G75+F76</f>
        <v>5000</v>
      </c>
      <c r="H76" s="208"/>
      <c r="I76" s="122"/>
      <c r="J76" s="228">
        <v>3.0200000000000001E-2</v>
      </c>
      <c r="K76" s="228" t="s">
        <v>246</v>
      </c>
      <c r="L76" s="186" t="s">
        <v>246</v>
      </c>
      <c r="M76" s="228">
        <v>3.5900000000000001E-2</v>
      </c>
      <c r="N76" s="186" t="s">
        <v>246</v>
      </c>
      <c r="O76" s="186" t="s">
        <v>246</v>
      </c>
      <c r="P76" s="187">
        <v>24.91</v>
      </c>
      <c r="Q76" s="251" t="s">
        <v>246</v>
      </c>
      <c r="R76" s="270" t="s">
        <v>12</v>
      </c>
      <c r="S76" s="191" t="s">
        <v>12</v>
      </c>
      <c r="T76" s="228" t="s">
        <v>246</v>
      </c>
      <c r="U76" s="228">
        <v>1.6799999999999999E-2</v>
      </c>
      <c r="V76" s="191" t="s">
        <v>12</v>
      </c>
      <c r="W76" s="242" t="s">
        <v>12</v>
      </c>
      <c r="X76" s="228">
        <v>3.8999999999999998E-3</v>
      </c>
      <c r="Y76" s="265">
        <v>1.9219999999999999</v>
      </c>
      <c r="Z76" s="228" t="s">
        <v>246</v>
      </c>
      <c r="AA76" s="228">
        <v>6.2670000000000003</v>
      </c>
      <c r="AB76" s="228" t="s">
        <v>246</v>
      </c>
      <c r="AC76" s="187">
        <v>17.989999999999998</v>
      </c>
      <c r="AD76" s="228">
        <v>1.2999999999999999E-3</v>
      </c>
      <c r="AE76" s="260" t="s">
        <v>12</v>
      </c>
      <c r="AF76" s="255" t="s">
        <v>12</v>
      </c>
      <c r="AG76" s="255" t="s">
        <v>12</v>
      </c>
      <c r="AH76" s="260" t="s">
        <v>12</v>
      </c>
      <c r="AI76" s="232" t="s">
        <v>246</v>
      </c>
      <c r="AJ76" s="186">
        <v>9.8999999999999999E-4</v>
      </c>
      <c r="AK76" s="228">
        <v>0.17150000000000001</v>
      </c>
      <c r="AL76" s="255" t="s">
        <v>12</v>
      </c>
      <c r="AM76" s="255" t="s">
        <v>12</v>
      </c>
      <c r="AN76" s="232" t="s">
        <v>246</v>
      </c>
      <c r="AO76" s="232" t="s">
        <v>246</v>
      </c>
      <c r="AP76" s="187">
        <v>2.629</v>
      </c>
      <c r="AQ76" s="228">
        <v>1.4E-3</v>
      </c>
      <c r="AR76" s="228">
        <v>0.15240000000000001</v>
      </c>
      <c r="AS76" s="228">
        <v>16.899999999999999</v>
      </c>
      <c r="AT76" s="186">
        <v>1.1E-4</v>
      </c>
      <c r="AU76" s="232" t="s">
        <v>246</v>
      </c>
      <c r="AV76" s="251">
        <v>7.1000000000000004E-3</v>
      </c>
      <c r="AX76" s="216" t="s">
        <v>12</v>
      </c>
      <c r="AY76" s="280" t="s">
        <v>12</v>
      </c>
      <c r="AZ76" s="260" t="s">
        <v>12</v>
      </c>
      <c r="BA76" s="187">
        <f>(0.79+0.83)/2</f>
        <v>0.81</v>
      </c>
      <c r="BC76" s="191" t="s">
        <v>12</v>
      </c>
      <c r="BD76" s="191" t="s">
        <v>12</v>
      </c>
      <c r="BE76" s="191" t="s">
        <v>12</v>
      </c>
      <c r="BF76" s="216" t="s">
        <v>12</v>
      </c>
    </row>
    <row r="77" spans="1:58" x14ac:dyDescent="0.25">
      <c r="A77" s="119" t="s">
        <v>111</v>
      </c>
      <c r="B77" s="125">
        <v>41309</v>
      </c>
      <c r="C77" s="468">
        <v>41308.958333333336</v>
      </c>
      <c r="D77" s="468">
        <v>41309.390277777777</v>
      </c>
      <c r="E77" s="462">
        <f>(D77-C77)*24</f>
        <v>10.366666666581295</v>
      </c>
      <c r="F77" s="119">
        <v>1000</v>
      </c>
      <c r="G77" s="119">
        <f>F77</f>
        <v>1000</v>
      </c>
      <c r="H77" s="207"/>
      <c r="I77" s="119"/>
      <c r="J77" s="227">
        <v>7.8200000000000006E-2</v>
      </c>
      <c r="K77" s="227" t="s">
        <v>246</v>
      </c>
      <c r="L77" s="184">
        <v>5.5999999999999995E-4</v>
      </c>
      <c r="M77" s="227">
        <v>3.04E-2</v>
      </c>
      <c r="N77" s="184" t="s">
        <v>246</v>
      </c>
      <c r="O77" s="184" t="s">
        <v>246</v>
      </c>
      <c r="P77" s="185">
        <v>27.22</v>
      </c>
      <c r="Q77" s="250" t="s">
        <v>246</v>
      </c>
      <c r="R77" s="269" t="s">
        <v>12</v>
      </c>
      <c r="S77" s="188" t="s">
        <v>12</v>
      </c>
      <c r="T77" s="227" t="s">
        <v>246</v>
      </c>
      <c r="U77" s="227">
        <v>2.2800000000000001E-2</v>
      </c>
      <c r="V77" s="184">
        <v>2.1170000000000001E-2</v>
      </c>
      <c r="W77" s="240" t="s">
        <v>12</v>
      </c>
      <c r="X77" s="227">
        <v>8.2000000000000007E-3</v>
      </c>
      <c r="Y77" s="264">
        <v>1.9239999999999999</v>
      </c>
      <c r="Z77" s="227">
        <v>1.0699999999999999E-2</v>
      </c>
      <c r="AA77" s="227">
        <v>8.1120000000000001</v>
      </c>
      <c r="AB77" s="227">
        <v>1.8E-3</v>
      </c>
      <c r="AC77" s="185">
        <v>19.010000000000002</v>
      </c>
      <c r="AD77" s="227" t="s">
        <v>246</v>
      </c>
      <c r="AE77" s="256" t="s">
        <v>12</v>
      </c>
      <c r="AF77" s="240" t="s">
        <v>12</v>
      </c>
      <c r="AG77" s="240" t="s">
        <v>12</v>
      </c>
      <c r="AH77" s="256" t="s">
        <v>12</v>
      </c>
      <c r="AI77" s="227">
        <v>4.7000000000000002E-3</v>
      </c>
      <c r="AJ77" s="184">
        <v>1.91E-3</v>
      </c>
      <c r="AK77" s="227">
        <v>0.14099999999999999</v>
      </c>
      <c r="AL77" s="240" t="s">
        <v>12</v>
      </c>
      <c r="AM77" s="240" t="s">
        <v>12</v>
      </c>
      <c r="AN77" s="231" t="s">
        <v>246</v>
      </c>
      <c r="AO77" s="227">
        <v>1.2800000000000001E-3</v>
      </c>
      <c r="AP77" s="185">
        <v>2.7719999999999998</v>
      </c>
      <c r="AQ77" s="231" t="s">
        <v>246</v>
      </c>
      <c r="AR77" s="227">
        <v>0.17380000000000001</v>
      </c>
      <c r="AS77" s="227">
        <v>19.53</v>
      </c>
      <c r="AT77" s="184">
        <v>6.9999999999999994E-5</v>
      </c>
      <c r="AU77" s="231" t="s">
        <v>246</v>
      </c>
      <c r="AV77" s="250">
        <v>4.3900000000000002E-2</v>
      </c>
      <c r="AX77" s="188" t="s">
        <v>12</v>
      </c>
      <c r="AY77" s="269" t="s">
        <v>12</v>
      </c>
      <c r="AZ77" s="256" t="s">
        <v>12</v>
      </c>
      <c r="BA77" s="185">
        <f>(0.24+0.28+0.38+0.33)/4</f>
        <v>0.3075</v>
      </c>
      <c r="BC77" s="188" t="s">
        <v>12</v>
      </c>
      <c r="BD77" s="188" t="s">
        <v>12</v>
      </c>
      <c r="BE77" s="188" t="s">
        <v>12</v>
      </c>
      <c r="BF77" s="188" t="s">
        <v>12</v>
      </c>
    </row>
    <row r="78" spans="1:58" x14ac:dyDescent="0.25">
      <c r="A78" s="119" t="s">
        <v>112</v>
      </c>
      <c r="B78" s="125">
        <v>41309</v>
      </c>
      <c r="C78" s="469"/>
      <c r="D78" s="469"/>
      <c r="E78" s="463"/>
      <c r="F78" s="119">
        <v>1000</v>
      </c>
      <c r="G78" s="119">
        <f>G77+F78</f>
        <v>2000</v>
      </c>
      <c r="H78" s="207"/>
      <c r="I78" s="119"/>
      <c r="J78" s="227">
        <v>4.1399999999999999E-2</v>
      </c>
      <c r="K78" s="227" t="s">
        <v>246</v>
      </c>
      <c r="L78" s="184">
        <v>6.0999999999999997E-4</v>
      </c>
      <c r="M78" s="227">
        <v>2.86E-2</v>
      </c>
      <c r="N78" s="184" t="s">
        <v>246</v>
      </c>
      <c r="O78" s="184" t="s">
        <v>246</v>
      </c>
      <c r="P78" s="185">
        <v>26.73</v>
      </c>
      <c r="Q78" s="250" t="s">
        <v>246</v>
      </c>
      <c r="R78" s="269" t="s">
        <v>12</v>
      </c>
      <c r="S78" s="188" t="s">
        <v>12</v>
      </c>
      <c r="T78" s="227" t="s">
        <v>246</v>
      </c>
      <c r="U78" s="227">
        <v>1.41E-2</v>
      </c>
      <c r="V78" s="184">
        <v>1.298E-2</v>
      </c>
      <c r="W78" s="240" t="s">
        <v>12</v>
      </c>
      <c r="X78" s="227">
        <v>7.1999999999999998E-3</v>
      </c>
      <c r="Y78" s="264">
        <v>1.8049999999999999</v>
      </c>
      <c r="Z78" s="227" t="s">
        <v>246</v>
      </c>
      <c r="AA78" s="227">
        <v>7.9960000000000004</v>
      </c>
      <c r="AB78" s="227" t="s">
        <v>246</v>
      </c>
      <c r="AC78" s="185">
        <v>17.579999999999998</v>
      </c>
      <c r="AD78" s="227" t="s">
        <v>246</v>
      </c>
      <c r="AE78" s="256" t="s">
        <v>12</v>
      </c>
      <c r="AF78" s="240" t="s">
        <v>12</v>
      </c>
      <c r="AG78" s="240" t="s">
        <v>12</v>
      </c>
      <c r="AH78" s="256" t="s">
        <v>12</v>
      </c>
      <c r="AI78" s="227">
        <v>4.0000000000000001E-3</v>
      </c>
      <c r="AJ78" s="184">
        <v>1.75E-3</v>
      </c>
      <c r="AK78" s="227">
        <v>0.1633</v>
      </c>
      <c r="AL78" s="240" t="s">
        <v>12</v>
      </c>
      <c r="AM78" s="240" t="s">
        <v>12</v>
      </c>
      <c r="AN78" s="231" t="s">
        <v>246</v>
      </c>
      <c r="AO78" s="227">
        <v>1.4499999999999999E-3</v>
      </c>
      <c r="AP78" s="185">
        <v>2.7210000000000001</v>
      </c>
      <c r="AQ78" s="231" t="s">
        <v>246</v>
      </c>
      <c r="AR78" s="227">
        <v>0.1656</v>
      </c>
      <c r="AS78" s="227">
        <v>18.71</v>
      </c>
      <c r="AT78" s="184">
        <v>6.9999999999999994E-5</v>
      </c>
      <c r="AU78" s="231" t="s">
        <v>246</v>
      </c>
      <c r="AV78" s="250">
        <v>7.9000000000000008E-3</v>
      </c>
      <c r="AX78" s="188" t="s">
        <v>12</v>
      </c>
      <c r="AY78" s="269" t="s">
        <v>12</v>
      </c>
      <c r="AZ78" s="256" t="s">
        <v>12</v>
      </c>
      <c r="BA78" s="185">
        <f>(0.55+0.51+0.57)/3</f>
        <v>0.54333333333333333</v>
      </c>
      <c r="BC78" s="188" t="s">
        <v>12</v>
      </c>
      <c r="BD78" s="188" t="s">
        <v>12</v>
      </c>
      <c r="BE78" s="188" t="s">
        <v>12</v>
      </c>
      <c r="BF78" s="188" t="s">
        <v>12</v>
      </c>
    </row>
    <row r="79" spans="1:58" x14ac:dyDescent="0.25">
      <c r="A79" s="119" t="s">
        <v>113</v>
      </c>
      <c r="B79" s="125">
        <v>41309</v>
      </c>
      <c r="C79" s="469"/>
      <c r="D79" s="469"/>
      <c r="E79" s="463"/>
      <c r="F79" s="119">
        <v>1000</v>
      </c>
      <c r="G79" s="119">
        <f>G78+F79</f>
        <v>3000</v>
      </c>
      <c r="H79" s="207"/>
      <c r="I79" s="119"/>
      <c r="J79" s="227">
        <v>3.9399999999999998E-2</v>
      </c>
      <c r="K79" s="227" t="s">
        <v>246</v>
      </c>
      <c r="L79" s="184">
        <v>6.8999999999999997E-4</v>
      </c>
      <c r="M79" s="227">
        <v>2.9000000000000001E-2</v>
      </c>
      <c r="N79" s="184" t="s">
        <v>246</v>
      </c>
      <c r="O79" s="184" t="s">
        <v>246</v>
      </c>
      <c r="P79" s="185">
        <v>27.14</v>
      </c>
      <c r="Q79" s="250" t="s">
        <v>246</v>
      </c>
      <c r="R79" s="269" t="s">
        <v>12</v>
      </c>
      <c r="S79" s="188" t="s">
        <v>12</v>
      </c>
      <c r="T79" s="227" t="s">
        <v>246</v>
      </c>
      <c r="U79" s="227">
        <v>1.15E-2</v>
      </c>
      <c r="V79" s="184">
        <v>1.124E-2</v>
      </c>
      <c r="W79" s="240" t="s">
        <v>12</v>
      </c>
      <c r="X79" s="227">
        <v>6.7999999999999996E-3</v>
      </c>
      <c r="Y79" s="264">
        <v>1.849</v>
      </c>
      <c r="Z79" s="227" t="s">
        <v>246</v>
      </c>
      <c r="AA79" s="227">
        <v>8.1370000000000005</v>
      </c>
      <c r="AB79" s="227">
        <v>5.3E-3</v>
      </c>
      <c r="AC79" s="185">
        <v>17.88</v>
      </c>
      <c r="AD79" s="227" t="s">
        <v>246</v>
      </c>
      <c r="AE79" s="256" t="s">
        <v>12</v>
      </c>
      <c r="AF79" s="240" t="s">
        <v>12</v>
      </c>
      <c r="AG79" s="240" t="s">
        <v>12</v>
      </c>
      <c r="AH79" s="256" t="s">
        <v>12</v>
      </c>
      <c r="AI79" s="227">
        <v>4.4999999999999997E-3</v>
      </c>
      <c r="AJ79" s="184">
        <v>1.8400000000000001E-3</v>
      </c>
      <c r="AK79" s="227">
        <v>0.16400000000000001</v>
      </c>
      <c r="AL79" s="240" t="s">
        <v>12</v>
      </c>
      <c r="AM79" s="240" t="s">
        <v>12</v>
      </c>
      <c r="AN79" s="231" t="s">
        <v>246</v>
      </c>
      <c r="AO79" s="227">
        <v>1.72E-3</v>
      </c>
      <c r="AP79" s="185">
        <v>2.9</v>
      </c>
      <c r="AQ79" s="231" t="s">
        <v>246</v>
      </c>
      <c r="AR79" s="227">
        <v>0.1678</v>
      </c>
      <c r="AS79" s="227">
        <v>18.86</v>
      </c>
      <c r="AT79" s="184">
        <v>6.9999999999999994E-5</v>
      </c>
      <c r="AU79" s="231" t="s">
        <v>246</v>
      </c>
      <c r="AV79" s="250">
        <v>5.1999999999999998E-3</v>
      </c>
      <c r="AX79" s="188" t="s">
        <v>12</v>
      </c>
      <c r="AY79" s="269" t="s">
        <v>12</v>
      </c>
      <c r="AZ79" s="256" t="s">
        <v>12</v>
      </c>
      <c r="BA79" s="185">
        <f>(0.63+0.63+0.65)/3</f>
        <v>0.63666666666666671</v>
      </c>
      <c r="BC79" s="188" t="s">
        <v>12</v>
      </c>
      <c r="BD79" s="188" t="s">
        <v>12</v>
      </c>
      <c r="BE79" s="188" t="s">
        <v>12</v>
      </c>
      <c r="BF79" s="188" t="s">
        <v>12</v>
      </c>
    </row>
    <row r="80" spans="1:58" x14ac:dyDescent="0.25">
      <c r="A80" s="119" t="s">
        <v>114</v>
      </c>
      <c r="B80" s="125">
        <v>41309</v>
      </c>
      <c r="C80" s="469"/>
      <c r="D80" s="469"/>
      <c r="E80" s="463"/>
      <c r="F80" s="119">
        <v>1000</v>
      </c>
      <c r="G80" s="119">
        <f>G79+F80</f>
        <v>4000</v>
      </c>
      <c r="H80" s="207"/>
      <c r="I80" s="119"/>
      <c r="J80" s="227">
        <v>3.9100000000000003E-2</v>
      </c>
      <c r="K80" s="227" t="s">
        <v>246</v>
      </c>
      <c r="L80" s="184">
        <v>4.2000000000000002E-4</v>
      </c>
      <c r="M80" s="227">
        <v>2.86E-2</v>
      </c>
      <c r="N80" s="184" t="s">
        <v>246</v>
      </c>
      <c r="O80" s="184" t="s">
        <v>246</v>
      </c>
      <c r="P80" s="185">
        <v>26.59</v>
      </c>
      <c r="Q80" s="250" t="s">
        <v>246</v>
      </c>
      <c r="R80" s="269" t="s">
        <v>12</v>
      </c>
      <c r="S80" s="188" t="s">
        <v>12</v>
      </c>
      <c r="T80" s="227" t="s">
        <v>246</v>
      </c>
      <c r="U80" s="227">
        <v>1.4500000000000001E-2</v>
      </c>
      <c r="V80" s="184">
        <v>1.37E-2</v>
      </c>
      <c r="W80" s="240" t="s">
        <v>12</v>
      </c>
      <c r="X80" s="227">
        <v>6.7999999999999996E-3</v>
      </c>
      <c r="Y80" s="264">
        <v>1.806</v>
      </c>
      <c r="Z80" s="227" t="s">
        <v>246</v>
      </c>
      <c r="AA80" s="227">
        <v>8.0269999999999992</v>
      </c>
      <c r="AB80" s="227">
        <v>1.2999999999999999E-3</v>
      </c>
      <c r="AC80" s="185">
        <v>17.39</v>
      </c>
      <c r="AD80" s="227" t="s">
        <v>246</v>
      </c>
      <c r="AE80" s="256" t="s">
        <v>12</v>
      </c>
      <c r="AF80" s="240" t="s">
        <v>12</v>
      </c>
      <c r="AG80" s="240" t="s">
        <v>12</v>
      </c>
      <c r="AH80" s="256" t="s">
        <v>12</v>
      </c>
      <c r="AI80" s="227">
        <v>4.4000000000000003E-3</v>
      </c>
      <c r="AJ80" s="184">
        <v>1.7099999999999999E-3</v>
      </c>
      <c r="AK80" s="227">
        <v>0.16239999999999999</v>
      </c>
      <c r="AL80" s="240" t="s">
        <v>12</v>
      </c>
      <c r="AM80" s="240" t="s">
        <v>12</v>
      </c>
      <c r="AN80" s="231" t="s">
        <v>246</v>
      </c>
      <c r="AO80" s="231" t="s">
        <v>246</v>
      </c>
      <c r="AP80" s="185">
        <v>2.8130000000000002</v>
      </c>
      <c r="AQ80" s="231" t="s">
        <v>246</v>
      </c>
      <c r="AR80" s="227">
        <v>0.16589999999999999</v>
      </c>
      <c r="AS80" s="227">
        <v>18.82</v>
      </c>
      <c r="AT80" s="184">
        <v>6.9999999999999994E-5</v>
      </c>
      <c r="AU80" s="231" t="s">
        <v>246</v>
      </c>
      <c r="AV80" s="250">
        <v>4.8999999999999998E-3</v>
      </c>
      <c r="AX80" s="188" t="s">
        <v>12</v>
      </c>
      <c r="AY80" s="269" t="s">
        <v>12</v>
      </c>
      <c r="AZ80" s="256" t="s">
        <v>12</v>
      </c>
      <c r="BA80" s="185">
        <f>(0.7+0.7+0.7)/3</f>
        <v>0.69999999999999984</v>
      </c>
      <c r="BC80" s="188" t="s">
        <v>12</v>
      </c>
      <c r="BD80" s="188" t="s">
        <v>12</v>
      </c>
      <c r="BE80" s="188" t="s">
        <v>12</v>
      </c>
      <c r="BF80" s="188" t="s">
        <v>12</v>
      </c>
    </row>
    <row r="81" spans="1:58" x14ac:dyDescent="0.25">
      <c r="A81" s="119" t="s">
        <v>115</v>
      </c>
      <c r="B81" s="125">
        <v>41309</v>
      </c>
      <c r="C81" s="469"/>
      <c r="D81" s="469"/>
      <c r="E81" s="463"/>
      <c r="F81" s="119">
        <v>1000</v>
      </c>
      <c r="G81" s="119">
        <f>G80+F81</f>
        <v>5000</v>
      </c>
      <c r="H81" s="207"/>
      <c r="I81" s="119"/>
      <c r="J81" s="227">
        <v>3.8300000000000001E-2</v>
      </c>
      <c r="K81" s="227" t="s">
        <v>246</v>
      </c>
      <c r="L81" s="184">
        <v>6.9999999999999999E-4</v>
      </c>
      <c r="M81" s="227">
        <v>2.76E-2</v>
      </c>
      <c r="N81" s="184" t="s">
        <v>246</v>
      </c>
      <c r="O81" s="184" t="s">
        <v>246</v>
      </c>
      <c r="P81" s="185">
        <v>26.55</v>
      </c>
      <c r="Q81" s="250" t="s">
        <v>246</v>
      </c>
      <c r="R81" s="269" t="s">
        <v>12</v>
      </c>
      <c r="S81" s="188" t="s">
        <v>12</v>
      </c>
      <c r="T81" s="227" t="s">
        <v>246</v>
      </c>
      <c r="U81" s="227">
        <v>1.54E-2</v>
      </c>
      <c r="V81" s="184">
        <v>1.436E-2</v>
      </c>
      <c r="W81" s="240" t="s">
        <v>12</v>
      </c>
      <c r="X81" s="227">
        <v>9.1000000000000004E-3</v>
      </c>
      <c r="Y81" s="264">
        <v>1.7669999999999999</v>
      </c>
      <c r="Z81" s="227" t="s">
        <v>246</v>
      </c>
      <c r="AA81" s="227">
        <v>7.9320000000000004</v>
      </c>
      <c r="AB81" s="227" t="s">
        <v>246</v>
      </c>
      <c r="AC81" s="185">
        <v>17.420000000000002</v>
      </c>
      <c r="AD81" s="227" t="s">
        <v>246</v>
      </c>
      <c r="AE81" s="256" t="s">
        <v>12</v>
      </c>
      <c r="AF81" s="240" t="s">
        <v>12</v>
      </c>
      <c r="AG81" s="240" t="s">
        <v>12</v>
      </c>
      <c r="AH81" s="256" t="s">
        <v>12</v>
      </c>
      <c r="AI81" s="227">
        <v>2.8E-3</v>
      </c>
      <c r="AJ81" s="184">
        <v>8.8000000000000003E-4</v>
      </c>
      <c r="AK81" s="227">
        <v>0.15859999999999999</v>
      </c>
      <c r="AL81" s="240" t="s">
        <v>12</v>
      </c>
      <c r="AM81" s="240" t="s">
        <v>12</v>
      </c>
      <c r="AN81" s="231" t="s">
        <v>246</v>
      </c>
      <c r="AO81" s="227">
        <v>1.82E-3</v>
      </c>
      <c r="AP81" s="185">
        <v>2.8</v>
      </c>
      <c r="AQ81" s="231" t="s">
        <v>246</v>
      </c>
      <c r="AR81" s="227">
        <v>0.16339999999999999</v>
      </c>
      <c r="AS81" s="227">
        <v>18.510000000000002</v>
      </c>
      <c r="AT81" s="184">
        <v>6.9999999999999994E-5</v>
      </c>
      <c r="AU81" s="231" t="s">
        <v>246</v>
      </c>
      <c r="AV81" s="250">
        <v>4.1999999999999997E-3</v>
      </c>
      <c r="AX81" s="188" t="s">
        <v>12</v>
      </c>
      <c r="AY81" s="269" t="s">
        <v>12</v>
      </c>
      <c r="AZ81" s="256" t="s">
        <v>12</v>
      </c>
      <c r="BA81" s="185">
        <f>(0.75+0.75+0.75)/3</f>
        <v>0.75</v>
      </c>
      <c r="BC81" s="188" t="s">
        <v>12</v>
      </c>
      <c r="BD81" s="188" t="s">
        <v>12</v>
      </c>
      <c r="BE81" s="188" t="s">
        <v>12</v>
      </c>
      <c r="BF81" s="188" t="s">
        <v>12</v>
      </c>
    </row>
    <row r="82" spans="1:58" x14ac:dyDescent="0.25">
      <c r="A82" s="119" t="s">
        <v>116</v>
      </c>
      <c r="B82" s="125">
        <v>41309</v>
      </c>
      <c r="C82" s="469"/>
      <c r="D82" s="469"/>
      <c r="E82" s="463"/>
      <c r="F82" s="119">
        <v>1000</v>
      </c>
      <c r="G82" s="119">
        <f>G81+F82</f>
        <v>6000</v>
      </c>
      <c r="H82" s="207"/>
      <c r="I82" s="119"/>
      <c r="J82" s="227">
        <v>3.8600000000000002E-2</v>
      </c>
      <c r="K82" s="227" t="s">
        <v>246</v>
      </c>
      <c r="L82" s="184">
        <v>4.0999999999999999E-4</v>
      </c>
      <c r="M82" s="227">
        <v>2.7400000000000001E-2</v>
      </c>
      <c r="N82" s="184" t="s">
        <v>246</v>
      </c>
      <c r="O82" s="184" t="s">
        <v>246</v>
      </c>
      <c r="P82" s="185">
        <v>26.05</v>
      </c>
      <c r="Q82" s="250" t="s">
        <v>246</v>
      </c>
      <c r="R82" s="269" t="s">
        <v>12</v>
      </c>
      <c r="S82" s="188" t="s">
        <v>12</v>
      </c>
      <c r="T82" s="227" t="s">
        <v>246</v>
      </c>
      <c r="U82" s="227">
        <v>8.6999999999999994E-3</v>
      </c>
      <c r="V82" s="184">
        <v>8.3599999999999994E-3</v>
      </c>
      <c r="W82" s="240" t="s">
        <v>12</v>
      </c>
      <c r="X82" s="227">
        <v>9.7999999999999997E-3</v>
      </c>
      <c r="Y82" s="264">
        <v>1.7490000000000001</v>
      </c>
      <c r="Z82" s="227" t="s">
        <v>246</v>
      </c>
      <c r="AA82" s="227">
        <v>7.8010000000000002</v>
      </c>
      <c r="AB82" s="227" t="s">
        <v>246</v>
      </c>
      <c r="AC82" s="185">
        <v>17.11</v>
      </c>
      <c r="AD82" s="227" t="s">
        <v>246</v>
      </c>
      <c r="AE82" s="256" t="s">
        <v>12</v>
      </c>
      <c r="AF82" s="240" t="s">
        <v>12</v>
      </c>
      <c r="AG82" s="240" t="s">
        <v>12</v>
      </c>
      <c r="AH82" s="256" t="s">
        <v>12</v>
      </c>
      <c r="AI82" s="227">
        <v>3.0000000000000001E-3</v>
      </c>
      <c r="AJ82" s="184">
        <v>3.6000000000000002E-4</v>
      </c>
      <c r="AK82" s="227">
        <v>0.1593</v>
      </c>
      <c r="AL82" s="240" t="s">
        <v>12</v>
      </c>
      <c r="AM82" s="240" t="s">
        <v>12</v>
      </c>
      <c r="AN82" s="231" t="s">
        <v>246</v>
      </c>
      <c r="AO82" s="231" t="s">
        <v>246</v>
      </c>
      <c r="AP82" s="185">
        <v>2.669</v>
      </c>
      <c r="AQ82" s="231" t="s">
        <v>246</v>
      </c>
      <c r="AR82" s="227">
        <v>0.1613</v>
      </c>
      <c r="AS82" s="227">
        <v>18.36</v>
      </c>
      <c r="AT82" s="184">
        <v>6.9999999999999994E-5</v>
      </c>
      <c r="AU82" s="231" t="s">
        <v>246</v>
      </c>
      <c r="AV82" s="250">
        <v>3.3E-3</v>
      </c>
      <c r="AX82" s="188" t="s">
        <v>12</v>
      </c>
      <c r="AY82" s="269" t="s">
        <v>12</v>
      </c>
      <c r="AZ82" s="256" t="s">
        <v>12</v>
      </c>
      <c r="BA82" s="185">
        <f>(0.79+0.82+0.81)/3</f>
        <v>0.80666666666666664</v>
      </c>
      <c r="BC82" s="188" t="s">
        <v>12</v>
      </c>
      <c r="BD82" s="188" t="s">
        <v>12</v>
      </c>
      <c r="BE82" s="188" t="s">
        <v>12</v>
      </c>
      <c r="BF82" s="188" t="s">
        <v>12</v>
      </c>
    </row>
    <row r="83" spans="1:58" x14ac:dyDescent="0.25">
      <c r="A83" s="122" t="s">
        <v>117</v>
      </c>
      <c r="B83" s="123">
        <v>41309</v>
      </c>
      <c r="C83" s="470"/>
      <c r="D83" s="470"/>
      <c r="E83" s="464"/>
      <c r="F83" s="122"/>
      <c r="G83" s="128"/>
      <c r="H83" s="209"/>
      <c r="I83" s="128"/>
      <c r="J83" s="228">
        <v>3.8699999999999998E-2</v>
      </c>
      <c r="K83" s="228" t="s">
        <v>246</v>
      </c>
      <c r="L83" s="186">
        <v>6.3000000000000003E-4</v>
      </c>
      <c r="M83" s="228">
        <v>2.87E-2</v>
      </c>
      <c r="N83" s="186" t="s">
        <v>246</v>
      </c>
      <c r="O83" s="186" t="s">
        <v>246</v>
      </c>
      <c r="P83" s="187">
        <v>26.47</v>
      </c>
      <c r="Q83" s="251" t="s">
        <v>246</v>
      </c>
      <c r="R83" s="270" t="s">
        <v>12</v>
      </c>
      <c r="S83" s="191" t="s">
        <v>12</v>
      </c>
      <c r="T83" s="228">
        <v>2.2000000000000001E-3</v>
      </c>
      <c r="U83" s="228">
        <v>3.2000000000000002E-3</v>
      </c>
      <c r="V83" s="186">
        <v>2.8800000000000002E-3</v>
      </c>
      <c r="W83" s="242" t="s">
        <v>12</v>
      </c>
      <c r="X83" s="228">
        <v>1.7500000000000002E-2</v>
      </c>
      <c r="Y83" s="265">
        <v>1.837</v>
      </c>
      <c r="Z83" s="228" t="s">
        <v>246</v>
      </c>
      <c r="AA83" s="228">
        <v>7.9130000000000003</v>
      </c>
      <c r="AB83" s="228">
        <v>2.5000000000000001E-3</v>
      </c>
      <c r="AC83" s="187">
        <v>17.420000000000002</v>
      </c>
      <c r="AD83" s="228" t="s">
        <v>246</v>
      </c>
      <c r="AE83" s="260" t="s">
        <v>12</v>
      </c>
      <c r="AF83" s="255" t="s">
        <v>12</v>
      </c>
      <c r="AG83" s="255" t="s">
        <v>12</v>
      </c>
      <c r="AH83" s="260" t="s">
        <v>12</v>
      </c>
      <c r="AI83" s="228">
        <v>2.8999999999999998E-3</v>
      </c>
      <c r="AJ83" s="186">
        <v>2.9E-4</v>
      </c>
      <c r="AK83" s="228">
        <v>0.15790000000000001</v>
      </c>
      <c r="AL83" s="255" t="s">
        <v>12</v>
      </c>
      <c r="AM83" s="255" t="s">
        <v>12</v>
      </c>
      <c r="AN83" s="232" t="s">
        <v>246</v>
      </c>
      <c r="AO83" s="228">
        <v>1.5299999999999999E-3</v>
      </c>
      <c r="AP83" s="187">
        <v>2.7749999999999999</v>
      </c>
      <c r="AQ83" s="232" t="s">
        <v>246</v>
      </c>
      <c r="AR83" s="228">
        <v>0.16270000000000001</v>
      </c>
      <c r="AS83" s="228">
        <v>18.53</v>
      </c>
      <c r="AT83" s="186">
        <v>6.9999999999999994E-5</v>
      </c>
      <c r="AU83" s="232" t="s">
        <v>246</v>
      </c>
      <c r="AV83" s="251">
        <v>2.5000000000000001E-3</v>
      </c>
      <c r="AX83" s="216" t="s">
        <v>12</v>
      </c>
      <c r="AY83" s="280" t="s">
        <v>12</v>
      </c>
      <c r="AZ83" s="260" t="s">
        <v>12</v>
      </c>
      <c r="BA83" s="187">
        <f>(0.75+0.87+0.87)/3</f>
        <v>0.83000000000000007</v>
      </c>
      <c r="BC83" s="191" t="s">
        <v>12</v>
      </c>
      <c r="BD83" s="191" t="s">
        <v>12</v>
      </c>
      <c r="BE83" s="191" t="s">
        <v>12</v>
      </c>
      <c r="BF83" s="216" t="s">
        <v>12</v>
      </c>
    </row>
    <row r="84" spans="1:58" x14ac:dyDescent="0.25">
      <c r="A84" s="119" t="s">
        <v>118</v>
      </c>
      <c r="B84" s="125">
        <v>42135</v>
      </c>
      <c r="C84" s="468">
        <v>42134.725694444445</v>
      </c>
      <c r="D84" s="468">
        <v>42135.413194444445</v>
      </c>
      <c r="E84" s="462">
        <f>(D84-C84)*24</f>
        <v>16.5</v>
      </c>
      <c r="F84" s="119">
        <v>1000</v>
      </c>
      <c r="G84" s="119">
        <f>F84</f>
        <v>1000</v>
      </c>
      <c r="H84" s="210"/>
      <c r="J84" s="227">
        <v>0.16259999999999999</v>
      </c>
      <c r="K84" s="227" t="s">
        <v>246</v>
      </c>
      <c r="L84" s="188" t="s">
        <v>12</v>
      </c>
      <c r="M84" s="227">
        <v>3.78E-2</v>
      </c>
      <c r="N84" s="184" t="s">
        <v>246</v>
      </c>
      <c r="O84" s="188" t="s">
        <v>12</v>
      </c>
      <c r="P84" s="185">
        <v>27.52</v>
      </c>
      <c r="Q84" s="250" t="s">
        <v>246</v>
      </c>
      <c r="R84" s="269" t="s">
        <v>12</v>
      </c>
      <c r="S84" s="188" t="s">
        <v>12</v>
      </c>
      <c r="T84" s="227" t="s">
        <v>246</v>
      </c>
      <c r="U84" s="227">
        <v>2.4199999999999999E-2</v>
      </c>
      <c r="V84" s="188" t="s">
        <v>12</v>
      </c>
      <c r="W84" s="240" t="s">
        <v>12</v>
      </c>
      <c r="X84" s="227">
        <v>1.43E-2</v>
      </c>
      <c r="Y84" s="264">
        <v>1.831</v>
      </c>
      <c r="Z84" s="227">
        <v>6.3E-3</v>
      </c>
      <c r="AA84" s="227">
        <v>8.5969999999999995</v>
      </c>
      <c r="AB84" s="227">
        <v>1.2999999999999999E-3</v>
      </c>
      <c r="AC84" s="185">
        <v>18.34</v>
      </c>
      <c r="AD84" s="227">
        <v>3.5999999999999999E-3</v>
      </c>
      <c r="AE84" s="256" t="s">
        <v>12</v>
      </c>
      <c r="AF84" s="240" t="s">
        <v>12</v>
      </c>
      <c r="AG84" s="240" t="s">
        <v>12</v>
      </c>
      <c r="AH84" s="256" t="s">
        <v>12</v>
      </c>
      <c r="AI84" s="227">
        <v>7.0300000000000001E-2</v>
      </c>
      <c r="AJ84" s="184">
        <v>6.8529999999999994E-2</v>
      </c>
      <c r="AK84" s="227">
        <v>0.1457</v>
      </c>
      <c r="AL84" s="240" t="s">
        <v>12</v>
      </c>
      <c r="AM84" s="240" t="s">
        <v>12</v>
      </c>
      <c r="AN84" s="231" t="s">
        <v>246</v>
      </c>
      <c r="AO84" s="240" t="s">
        <v>12</v>
      </c>
      <c r="AP84" s="185">
        <v>2.653</v>
      </c>
      <c r="AQ84" s="231" t="s">
        <v>246</v>
      </c>
      <c r="AR84" s="227">
        <v>0.19800000000000001</v>
      </c>
      <c r="AS84" s="227">
        <v>19.059999999999999</v>
      </c>
      <c r="AT84" s="188" t="s">
        <v>12</v>
      </c>
      <c r="AU84" s="231" t="s">
        <v>246</v>
      </c>
      <c r="AV84" s="250">
        <v>5.2999999999999999E-2</v>
      </c>
      <c r="AX84" s="188" t="s">
        <v>12</v>
      </c>
      <c r="AY84" s="269" t="s">
        <v>12</v>
      </c>
      <c r="AZ84" s="256" t="s">
        <v>12</v>
      </c>
      <c r="BA84" s="188" t="s">
        <v>12</v>
      </c>
      <c r="BC84" s="188" t="s">
        <v>12</v>
      </c>
      <c r="BD84" s="188" t="s">
        <v>12</v>
      </c>
      <c r="BE84" s="188" t="s">
        <v>12</v>
      </c>
      <c r="BF84" s="188" t="s">
        <v>12</v>
      </c>
    </row>
    <row r="85" spans="1:58" x14ac:dyDescent="0.25">
      <c r="A85" s="119" t="s">
        <v>119</v>
      </c>
      <c r="B85" s="125">
        <v>42135</v>
      </c>
      <c r="C85" s="469"/>
      <c r="D85" s="469"/>
      <c r="E85" s="463"/>
      <c r="F85" s="119">
        <v>1000</v>
      </c>
      <c r="G85" s="119">
        <f t="shared" ref="G85:G91" si="2">G84+F85</f>
        <v>2000</v>
      </c>
      <c r="H85" s="210"/>
      <c r="J85" s="227">
        <v>7.8700000000000006E-2</v>
      </c>
      <c r="K85" s="227" t="s">
        <v>246</v>
      </c>
      <c r="L85" s="188" t="s">
        <v>12</v>
      </c>
      <c r="M85" s="227">
        <v>3.8199999999999998E-2</v>
      </c>
      <c r="N85" s="184" t="s">
        <v>246</v>
      </c>
      <c r="O85" s="188" t="s">
        <v>12</v>
      </c>
      <c r="P85" s="185">
        <v>27.48</v>
      </c>
      <c r="Q85" s="250" t="s">
        <v>246</v>
      </c>
      <c r="R85" s="269" t="s">
        <v>12</v>
      </c>
      <c r="S85" s="188" t="s">
        <v>12</v>
      </c>
      <c r="T85" s="227" t="s">
        <v>246</v>
      </c>
      <c r="U85" s="227">
        <v>1.55E-2</v>
      </c>
      <c r="V85" s="188" t="s">
        <v>12</v>
      </c>
      <c r="W85" s="240" t="s">
        <v>12</v>
      </c>
      <c r="X85" s="227">
        <v>1.23E-2</v>
      </c>
      <c r="Y85" s="264">
        <v>1.851</v>
      </c>
      <c r="Z85" s="227" t="s">
        <v>246</v>
      </c>
      <c r="AA85" s="227">
        <v>8.7360000000000007</v>
      </c>
      <c r="AB85" s="227" t="s">
        <v>246</v>
      </c>
      <c r="AC85" s="185">
        <v>18.59</v>
      </c>
      <c r="AD85" s="227">
        <v>1.6000000000000001E-3</v>
      </c>
      <c r="AE85" s="256" t="s">
        <v>12</v>
      </c>
      <c r="AF85" s="240" t="s">
        <v>12</v>
      </c>
      <c r="AG85" s="240" t="s">
        <v>12</v>
      </c>
      <c r="AH85" s="256" t="s">
        <v>12</v>
      </c>
      <c r="AI85" s="227">
        <v>7.9000000000000001E-2</v>
      </c>
      <c r="AJ85" s="184">
        <v>7.5800000000000006E-2</v>
      </c>
      <c r="AK85" s="227">
        <v>0.14430000000000001</v>
      </c>
      <c r="AL85" s="240" t="s">
        <v>12</v>
      </c>
      <c r="AM85" s="240" t="s">
        <v>12</v>
      </c>
      <c r="AN85" s="231" t="s">
        <v>246</v>
      </c>
      <c r="AO85" s="240" t="s">
        <v>12</v>
      </c>
      <c r="AP85" s="185">
        <v>2.593</v>
      </c>
      <c r="AQ85" s="231" t="s">
        <v>246</v>
      </c>
      <c r="AR85" s="227">
        <v>0.2011</v>
      </c>
      <c r="AS85" s="227">
        <v>19.23</v>
      </c>
      <c r="AT85" s="188" t="s">
        <v>12</v>
      </c>
      <c r="AU85" s="231" t="s">
        <v>246</v>
      </c>
      <c r="AV85" s="250">
        <v>7.1000000000000004E-3</v>
      </c>
      <c r="AX85" s="188" t="s">
        <v>12</v>
      </c>
      <c r="AY85" s="269" t="s">
        <v>12</v>
      </c>
      <c r="AZ85" s="256" t="s">
        <v>12</v>
      </c>
      <c r="BA85" s="188" t="s">
        <v>12</v>
      </c>
      <c r="BC85" s="188" t="s">
        <v>12</v>
      </c>
      <c r="BD85" s="188" t="s">
        <v>12</v>
      </c>
      <c r="BE85" s="188" t="s">
        <v>12</v>
      </c>
      <c r="BF85" s="188" t="s">
        <v>12</v>
      </c>
    </row>
    <row r="86" spans="1:58" x14ac:dyDescent="0.25">
      <c r="A86" s="119" t="s">
        <v>120</v>
      </c>
      <c r="B86" s="125">
        <v>42135</v>
      </c>
      <c r="C86" s="469"/>
      <c r="D86" s="469"/>
      <c r="E86" s="463"/>
      <c r="F86" s="119">
        <v>1000</v>
      </c>
      <c r="G86" s="119">
        <f t="shared" si="2"/>
        <v>3000</v>
      </c>
      <c r="H86" s="210"/>
      <c r="J86" s="227">
        <v>5.2999999999999999E-2</v>
      </c>
      <c r="K86" s="227" t="s">
        <v>246</v>
      </c>
      <c r="L86" s="188" t="s">
        <v>12</v>
      </c>
      <c r="M86" s="227">
        <v>3.5700000000000003E-2</v>
      </c>
      <c r="N86" s="184" t="s">
        <v>246</v>
      </c>
      <c r="O86" s="188" t="s">
        <v>12</v>
      </c>
      <c r="P86" s="185">
        <v>27.4</v>
      </c>
      <c r="Q86" s="250" t="s">
        <v>246</v>
      </c>
      <c r="R86" s="269" t="s">
        <v>12</v>
      </c>
      <c r="S86" s="188" t="s">
        <v>12</v>
      </c>
      <c r="T86" s="227" t="s">
        <v>246</v>
      </c>
      <c r="U86" s="227">
        <v>1.43E-2</v>
      </c>
      <c r="V86" s="188" t="s">
        <v>12</v>
      </c>
      <c r="W86" s="240" t="s">
        <v>12</v>
      </c>
      <c r="X86" s="227">
        <v>1.23E-2</v>
      </c>
      <c r="Y86" s="264">
        <v>1.8089999999999999</v>
      </c>
      <c r="Z86" s="227">
        <v>5.7000000000000002E-3</v>
      </c>
      <c r="AA86" s="227">
        <v>8.7690000000000001</v>
      </c>
      <c r="AB86" s="227" t="s">
        <v>246</v>
      </c>
      <c r="AC86" s="185">
        <v>18.62</v>
      </c>
      <c r="AD86" s="227">
        <v>1.4E-3</v>
      </c>
      <c r="AE86" s="256" t="s">
        <v>12</v>
      </c>
      <c r="AF86" s="240" t="s">
        <v>12</v>
      </c>
      <c r="AG86" s="240" t="s">
        <v>12</v>
      </c>
      <c r="AH86" s="256" t="s">
        <v>12</v>
      </c>
      <c r="AI86" s="227">
        <v>0.1404</v>
      </c>
      <c r="AJ86" s="184">
        <v>0.13485</v>
      </c>
      <c r="AK86" s="227">
        <v>0.13769999999999999</v>
      </c>
      <c r="AL86" s="240" t="s">
        <v>12</v>
      </c>
      <c r="AM86" s="240" t="s">
        <v>12</v>
      </c>
      <c r="AN86" s="231" t="s">
        <v>246</v>
      </c>
      <c r="AO86" s="240" t="s">
        <v>12</v>
      </c>
      <c r="AP86" s="185">
        <v>2.5350000000000001</v>
      </c>
      <c r="AQ86" s="231" t="s">
        <v>246</v>
      </c>
      <c r="AR86" s="227">
        <v>0.1996</v>
      </c>
      <c r="AS86" s="227">
        <v>19.260000000000002</v>
      </c>
      <c r="AT86" s="188" t="s">
        <v>12</v>
      </c>
      <c r="AU86" s="231" t="s">
        <v>246</v>
      </c>
      <c r="AV86" s="250">
        <v>5.8999999999999999E-3</v>
      </c>
      <c r="AX86" s="188" t="s">
        <v>12</v>
      </c>
      <c r="AY86" s="269" t="s">
        <v>12</v>
      </c>
      <c r="AZ86" s="256" t="s">
        <v>12</v>
      </c>
      <c r="BA86" s="188" t="s">
        <v>12</v>
      </c>
      <c r="BC86" s="188" t="s">
        <v>12</v>
      </c>
      <c r="BD86" s="188" t="s">
        <v>12</v>
      </c>
      <c r="BE86" s="188" t="s">
        <v>12</v>
      </c>
      <c r="BF86" s="188" t="s">
        <v>12</v>
      </c>
    </row>
    <row r="87" spans="1:58" x14ac:dyDescent="0.25">
      <c r="A87" s="119" t="s">
        <v>121</v>
      </c>
      <c r="B87" s="125">
        <v>42135</v>
      </c>
      <c r="C87" s="469"/>
      <c r="D87" s="469"/>
      <c r="E87" s="463"/>
      <c r="F87" s="119">
        <v>1000</v>
      </c>
      <c r="G87" s="119">
        <f t="shared" si="2"/>
        <v>4000</v>
      </c>
      <c r="H87" s="210"/>
      <c r="J87" s="227">
        <v>5.2499999999999998E-2</v>
      </c>
      <c r="K87" s="227" t="s">
        <v>246</v>
      </c>
      <c r="L87" s="188" t="s">
        <v>12</v>
      </c>
      <c r="M87" s="227">
        <v>3.5499999999999997E-2</v>
      </c>
      <c r="N87" s="184" t="s">
        <v>246</v>
      </c>
      <c r="O87" s="188" t="s">
        <v>12</v>
      </c>
      <c r="P87" s="185">
        <v>27.3</v>
      </c>
      <c r="Q87" s="250" t="s">
        <v>246</v>
      </c>
      <c r="R87" s="269" t="s">
        <v>12</v>
      </c>
      <c r="S87" s="188" t="s">
        <v>12</v>
      </c>
      <c r="T87" s="227" t="s">
        <v>246</v>
      </c>
      <c r="U87" s="227">
        <v>1.6E-2</v>
      </c>
      <c r="V87" s="188" t="s">
        <v>12</v>
      </c>
      <c r="W87" s="240" t="s">
        <v>12</v>
      </c>
      <c r="X87" s="227">
        <v>1.12E-2</v>
      </c>
      <c r="Y87" s="264">
        <v>1.8140000000000001</v>
      </c>
      <c r="Z87" s="227">
        <v>5.4999999999999997E-3</v>
      </c>
      <c r="AA87" s="227">
        <v>8.7629999999999999</v>
      </c>
      <c r="AB87" s="227" t="s">
        <v>246</v>
      </c>
      <c r="AC87" s="185">
        <v>18.579999999999998</v>
      </c>
      <c r="AD87" s="227">
        <v>1.5E-3</v>
      </c>
      <c r="AE87" s="256" t="s">
        <v>12</v>
      </c>
      <c r="AF87" s="240" t="s">
        <v>12</v>
      </c>
      <c r="AG87" s="240" t="s">
        <v>12</v>
      </c>
      <c r="AH87" s="256" t="s">
        <v>12</v>
      </c>
      <c r="AI87" s="227">
        <v>0.108</v>
      </c>
      <c r="AJ87" s="184">
        <v>0.10367</v>
      </c>
      <c r="AK87" s="227">
        <v>0.14330000000000001</v>
      </c>
      <c r="AL87" s="240" t="s">
        <v>12</v>
      </c>
      <c r="AM87" s="240" t="s">
        <v>12</v>
      </c>
      <c r="AN87" s="231" t="s">
        <v>246</v>
      </c>
      <c r="AO87" s="240" t="s">
        <v>12</v>
      </c>
      <c r="AP87" s="185">
        <v>2.4889999999999999</v>
      </c>
      <c r="AQ87" s="231" t="s">
        <v>246</v>
      </c>
      <c r="AR87" s="227">
        <v>0.2001</v>
      </c>
      <c r="AS87" s="227">
        <v>19.25</v>
      </c>
      <c r="AT87" s="188" t="s">
        <v>12</v>
      </c>
      <c r="AU87" s="231" t="s">
        <v>246</v>
      </c>
      <c r="AV87" s="250">
        <v>4.1999999999999997E-3</v>
      </c>
      <c r="AX87" s="188" t="s">
        <v>12</v>
      </c>
      <c r="AY87" s="269" t="s">
        <v>12</v>
      </c>
      <c r="AZ87" s="256" t="s">
        <v>12</v>
      </c>
      <c r="BA87" s="188" t="s">
        <v>12</v>
      </c>
      <c r="BC87" s="188" t="s">
        <v>12</v>
      </c>
      <c r="BD87" s="188" t="s">
        <v>12</v>
      </c>
      <c r="BE87" s="188" t="s">
        <v>12</v>
      </c>
      <c r="BF87" s="188" t="s">
        <v>12</v>
      </c>
    </row>
    <row r="88" spans="1:58" x14ac:dyDescent="0.25">
      <c r="A88" s="119" t="s">
        <v>122</v>
      </c>
      <c r="B88" s="125">
        <v>42135</v>
      </c>
      <c r="C88" s="469"/>
      <c r="D88" s="469"/>
      <c r="E88" s="463"/>
      <c r="F88" s="119">
        <v>1000</v>
      </c>
      <c r="G88" s="119">
        <f t="shared" si="2"/>
        <v>5000</v>
      </c>
      <c r="H88" s="210"/>
      <c r="J88" s="227">
        <v>5.45E-2</v>
      </c>
      <c r="K88" s="227" t="s">
        <v>246</v>
      </c>
      <c r="L88" s="188" t="s">
        <v>12</v>
      </c>
      <c r="M88" s="227">
        <v>3.5799999999999998E-2</v>
      </c>
      <c r="N88" s="184" t="s">
        <v>246</v>
      </c>
      <c r="O88" s="188" t="s">
        <v>12</v>
      </c>
      <c r="P88" s="185">
        <v>27.17</v>
      </c>
      <c r="Q88" s="250" t="s">
        <v>246</v>
      </c>
      <c r="R88" s="269" t="s">
        <v>12</v>
      </c>
      <c r="S88" s="188" t="s">
        <v>12</v>
      </c>
      <c r="T88" s="227" t="s">
        <v>246</v>
      </c>
      <c r="U88" s="227">
        <v>2.69E-2</v>
      </c>
      <c r="V88" s="188" t="s">
        <v>12</v>
      </c>
      <c r="W88" s="240" t="s">
        <v>12</v>
      </c>
      <c r="X88" s="227">
        <v>1.21E-2</v>
      </c>
      <c r="Y88" s="264">
        <v>1.81</v>
      </c>
      <c r="Z88" s="227" t="s">
        <v>246</v>
      </c>
      <c r="AA88" s="227">
        <v>8.6969999999999992</v>
      </c>
      <c r="AB88" s="227">
        <v>1E-3</v>
      </c>
      <c r="AC88" s="185">
        <v>18.47</v>
      </c>
      <c r="AD88" s="227">
        <v>1.5E-3</v>
      </c>
      <c r="AE88" s="256" t="s">
        <v>12</v>
      </c>
      <c r="AF88" s="240" t="s">
        <v>12</v>
      </c>
      <c r="AG88" s="240" t="s">
        <v>12</v>
      </c>
      <c r="AH88" s="256" t="s">
        <v>12</v>
      </c>
      <c r="AI88" s="227">
        <v>4.6800000000000001E-2</v>
      </c>
      <c r="AJ88" s="184">
        <v>4.5249999999999999E-2</v>
      </c>
      <c r="AK88" s="227">
        <v>0.14599999999999999</v>
      </c>
      <c r="AL88" s="240" t="s">
        <v>12</v>
      </c>
      <c r="AM88" s="240" t="s">
        <v>12</v>
      </c>
      <c r="AN88" s="231" t="s">
        <v>246</v>
      </c>
      <c r="AO88" s="240" t="s">
        <v>12</v>
      </c>
      <c r="AP88" s="185">
        <v>2.468</v>
      </c>
      <c r="AQ88" s="231" t="s">
        <v>246</v>
      </c>
      <c r="AR88" s="227">
        <v>0.1978</v>
      </c>
      <c r="AS88" s="227">
        <v>19.18</v>
      </c>
      <c r="AT88" s="188" t="s">
        <v>12</v>
      </c>
      <c r="AU88" s="231" t="s">
        <v>246</v>
      </c>
      <c r="AV88" s="250">
        <v>3.8E-3</v>
      </c>
      <c r="AX88" s="188" t="s">
        <v>12</v>
      </c>
      <c r="AY88" s="269" t="s">
        <v>12</v>
      </c>
      <c r="AZ88" s="256" t="s">
        <v>12</v>
      </c>
      <c r="BA88" s="188" t="s">
        <v>12</v>
      </c>
      <c r="BC88" s="188" t="s">
        <v>12</v>
      </c>
      <c r="BD88" s="188" t="s">
        <v>12</v>
      </c>
      <c r="BE88" s="188" t="s">
        <v>12</v>
      </c>
      <c r="BF88" s="188" t="s">
        <v>12</v>
      </c>
    </row>
    <row r="89" spans="1:58" x14ac:dyDescent="0.25">
      <c r="A89" s="119" t="s">
        <v>123</v>
      </c>
      <c r="B89" s="125">
        <v>42135</v>
      </c>
      <c r="C89" s="469"/>
      <c r="D89" s="469"/>
      <c r="E89" s="463"/>
      <c r="F89" s="119">
        <v>1000</v>
      </c>
      <c r="G89" s="119">
        <f t="shared" si="2"/>
        <v>6000</v>
      </c>
      <c r="H89" s="210"/>
      <c r="J89" s="227">
        <v>5.4600000000000003E-2</v>
      </c>
      <c r="K89" s="227" t="s">
        <v>246</v>
      </c>
      <c r="L89" s="188" t="s">
        <v>12</v>
      </c>
      <c r="M89" s="227">
        <v>3.5799999999999998E-2</v>
      </c>
      <c r="N89" s="184" t="s">
        <v>246</v>
      </c>
      <c r="O89" s="188" t="s">
        <v>12</v>
      </c>
      <c r="P89" s="185">
        <v>27.16</v>
      </c>
      <c r="Q89" s="250" t="s">
        <v>246</v>
      </c>
      <c r="R89" s="269" t="s">
        <v>12</v>
      </c>
      <c r="S89" s="188" t="s">
        <v>12</v>
      </c>
      <c r="T89" s="227" t="s">
        <v>246</v>
      </c>
      <c r="U89" s="227">
        <v>1.9E-2</v>
      </c>
      <c r="V89" s="188" t="s">
        <v>12</v>
      </c>
      <c r="W89" s="240" t="s">
        <v>12</v>
      </c>
      <c r="X89" s="227">
        <v>3.0200000000000001E-2</v>
      </c>
      <c r="Y89" s="264">
        <v>1.8120000000000001</v>
      </c>
      <c r="Z89" s="227">
        <v>6.3E-3</v>
      </c>
      <c r="AA89" s="227">
        <v>8.6210000000000004</v>
      </c>
      <c r="AB89" s="227">
        <v>3.3E-3</v>
      </c>
      <c r="AC89" s="185">
        <v>18.190000000000001</v>
      </c>
      <c r="AD89" s="227">
        <v>1.1000000000000001E-3</v>
      </c>
      <c r="AE89" s="256" t="s">
        <v>12</v>
      </c>
      <c r="AF89" s="240" t="s">
        <v>12</v>
      </c>
      <c r="AG89" s="240" t="s">
        <v>12</v>
      </c>
      <c r="AH89" s="256" t="s">
        <v>12</v>
      </c>
      <c r="AI89" s="227">
        <v>2.2700000000000001E-2</v>
      </c>
      <c r="AJ89" s="184">
        <v>2.197E-2</v>
      </c>
      <c r="AK89" s="227">
        <v>0.1497</v>
      </c>
      <c r="AL89" s="240" t="s">
        <v>12</v>
      </c>
      <c r="AM89" s="240" t="s">
        <v>12</v>
      </c>
      <c r="AN89" s="231" t="s">
        <v>246</v>
      </c>
      <c r="AO89" s="240" t="s">
        <v>12</v>
      </c>
      <c r="AP89" s="185">
        <v>2.5019999999999998</v>
      </c>
      <c r="AQ89" s="231" t="s">
        <v>246</v>
      </c>
      <c r="AR89" s="227">
        <v>0.19639999999999999</v>
      </c>
      <c r="AS89" s="227">
        <v>18.98</v>
      </c>
      <c r="AT89" s="188" t="s">
        <v>12</v>
      </c>
      <c r="AU89" s="231" t="s">
        <v>246</v>
      </c>
      <c r="AV89" s="250">
        <v>3.0000000000000001E-3</v>
      </c>
      <c r="AX89" s="188" t="s">
        <v>12</v>
      </c>
      <c r="AY89" s="269" t="s">
        <v>12</v>
      </c>
      <c r="AZ89" s="256" t="s">
        <v>12</v>
      </c>
      <c r="BA89" s="188" t="s">
        <v>12</v>
      </c>
      <c r="BC89" s="188" t="s">
        <v>12</v>
      </c>
      <c r="BD89" s="188" t="s">
        <v>12</v>
      </c>
      <c r="BE89" s="188" t="s">
        <v>12</v>
      </c>
      <c r="BF89" s="188" t="s">
        <v>12</v>
      </c>
    </row>
    <row r="90" spans="1:58" x14ac:dyDescent="0.25">
      <c r="A90" s="119" t="s">
        <v>124</v>
      </c>
      <c r="B90" s="130">
        <v>42135</v>
      </c>
      <c r="C90" s="469"/>
      <c r="D90" s="469"/>
      <c r="E90" s="463"/>
      <c r="F90" s="129">
        <v>1000</v>
      </c>
      <c r="G90" s="129">
        <f t="shared" si="2"/>
        <v>7000</v>
      </c>
      <c r="H90" s="210"/>
      <c r="I90" s="131"/>
      <c r="J90" s="229">
        <v>5.3199999999999997E-2</v>
      </c>
      <c r="K90" s="229" t="s">
        <v>246</v>
      </c>
      <c r="L90" s="190" t="s">
        <v>12</v>
      </c>
      <c r="M90" s="229">
        <v>3.5700000000000003E-2</v>
      </c>
      <c r="N90" s="189" t="s">
        <v>246</v>
      </c>
      <c r="O90" s="190" t="s">
        <v>12</v>
      </c>
      <c r="P90" s="236">
        <v>27.07</v>
      </c>
      <c r="Q90" s="252" t="s">
        <v>246</v>
      </c>
      <c r="R90" s="269" t="s">
        <v>12</v>
      </c>
      <c r="S90" s="188" t="s">
        <v>12</v>
      </c>
      <c r="T90" s="229" t="s">
        <v>246</v>
      </c>
      <c r="U90" s="229">
        <v>5.7999999999999996E-3</v>
      </c>
      <c r="V90" s="190" t="s">
        <v>12</v>
      </c>
      <c r="W90" s="240" t="s">
        <v>12</v>
      </c>
      <c r="X90" s="229">
        <v>1.4999999999999999E-2</v>
      </c>
      <c r="Y90" s="266">
        <v>1.85</v>
      </c>
      <c r="Z90" s="229" t="s">
        <v>246</v>
      </c>
      <c r="AA90" s="229">
        <v>8.5269999999999992</v>
      </c>
      <c r="AB90" s="229">
        <v>1.5E-3</v>
      </c>
      <c r="AC90" s="236">
        <v>17.93</v>
      </c>
      <c r="AD90" s="229">
        <v>1.5E-3</v>
      </c>
      <c r="AE90" s="256" t="s">
        <v>12</v>
      </c>
      <c r="AF90" s="240" t="s">
        <v>12</v>
      </c>
      <c r="AG90" s="240" t="s">
        <v>12</v>
      </c>
      <c r="AH90" s="256" t="s">
        <v>12</v>
      </c>
      <c r="AI90" s="229">
        <v>2.1499999999999998E-2</v>
      </c>
      <c r="AJ90" s="184">
        <v>1.8800000000000001E-2</v>
      </c>
      <c r="AK90" s="229">
        <v>0.14499999999999999</v>
      </c>
      <c r="AL90" s="240" t="s">
        <v>12</v>
      </c>
      <c r="AM90" s="240" t="s">
        <v>12</v>
      </c>
      <c r="AN90" s="231" t="s">
        <v>246</v>
      </c>
      <c r="AO90" s="241" t="s">
        <v>12</v>
      </c>
      <c r="AP90" s="236">
        <v>2.5510000000000002</v>
      </c>
      <c r="AQ90" s="231" t="s">
        <v>246</v>
      </c>
      <c r="AR90" s="229">
        <v>0.19539999999999999</v>
      </c>
      <c r="AS90" s="229">
        <v>18.760000000000002</v>
      </c>
      <c r="AT90" s="190" t="s">
        <v>12</v>
      </c>
      <c r="AU90" s="231" t="s">
        <v>246</v>
      </c>
      <c r="AV90" s="252">
        <v>2.5999999999999999E-3</v>
      </c>
      <c r="AX90" s="188" t="s">
        <v>12</v>
      </c>
      <c r="AY90" s="281" t="s">
        <v>12</v>
      </c>
      <c r="AZ90" s="284" t="s">
        <v>12</v>
      </c>
      <c r="BA90" s="188" t="s">
        <v>12</v>
      </c>
      <c r="BC90" s="188" t="s">
        <v>12</v>
      </c>
      <c r="BD90" s="190" t="s">
        <v>12</v>
      </c>
      <c r="BE90" s="190" t="s">
        <v>12</v>
      </c>
      <c r="BF90" s="188" t="s">
        <v>12</v>
      </c>
    </row>
    <row r="91" spans="1:58" x14ac:dyDescent="0.25">
      <c r="A91" s="122" t="s">
        <v>125</v>
      </c>
      <c r="B91" s="123">
        <v>42135</v>
      </c>
      <c r="C91" s="470"/>
      <c r="D91" s="470"/>
      <c r="E91" s="464"/>
      <c r="F91" s="122">
        <v>1000</v>
      </c>
      <c r="G91" s="122">
        <f t="shared" si="2"/>
        <v>8000</v>
      </c>
      <c r="H91" s="209"/>
      <c r="I91" s="128"/>
      <c r="J91" s="228">
        <v>5.2400000000000002E-2</v>
      </c>
      <c r="K91" s="228" t="s">
        <v>246</v>
      </c>
      <c r="L91" s="191" t="s">
        <v>12</v>
      </c>
      <c r="M91" s="228">
        <v>3.4599999999999999E-2</v>
      </c>
      <c r="N91" s="186" t="s">
        <v>246</v>
      </c>
      <c r="O91" s="191" t="s">
        <v>12</v>
      </c>
      <c r="P91" s="187">
        <v>26.79</v>
      </c>
      <c r="Q91" s="251" t="s">
        <v>246</v>
      </c>
      <c r="R91" s="270" t="s">
        <v>12</v>
      </c>
      <c r="S91" s="191" t="s">
        <v>12</v>
      </c>
      <c r="T91" s="228" t="s">
        <v>246</v>
      </c>
      <c r="U91" s="228">
        <v>4.3E-3</v>
      </c>
      <c r="V91" s="191" t="s">
        <v>12</v>
      </c>
      <c r="W91" s="242" t="s">
        <v>12</v>
      </c>
      <c r="X91" s="228">
        <v>1.1599999999999999E-2</v>
      </c>
      <c r="Y91" s="265">
        <v>1.851</v>
      </c>
      <c r="Z91" s="228">
        <v>5.7000000000000002E-3</v>
      </c>
      <c r="AA91" s="228">
        <v>8.4580000000000002</v>
      </c>
      <c r="AB91" s="228" t="s">
        <v>246</v>
      </c>
      <c r="AC91" s="187">
        <v>17.64</v>
      </c>
      <c r="AD91" s="228">
        <v>1.6000000000000001E-3</v>
      </c>
      <c r="AE91" s="258" t="s">
        <v>12</v>
      </c>
      <c r="AF91" s="242" t="s">
        <v>12</v>
      </c>
      <c r="AG91" s="242" t="s">
        <v>12</v>
      </c>
      <c r="AH91" s="258" t="s">
        <v>12</v>
      </c>
      <c r="AI91" s="228">
        <v>1.9E-2</v>
      </c>
      <c r="AJ91" s="186">
        <v>1.814E-2</v>
      </c>
      <c r="AK91" s="228">
        <v>0.1421</v>
      </c>
      <c r="AL91" s="242" t="s">
        <v>12</v>
      </c>
      <c r="AM91" s="242" t="s">
        <v>12</v>
      </c>
      <c r="AN91" s="232" t="s">
        <v>246</v>
      </c>
      <c r="AO91" s="242" t="s">
        <v>12</v>
      </c>
      <c r="AP91" s="187">
        <v>2.5329999999999999</v>
      </c>
      <c r="AQ91" s="232" t="s">
        <v>246</v>
      </c>
      <c r="AR91" s="228">
        <v>0.1946</v>
      </c>
      <c r="AS91" s="228">
        <v>18.71</v>
      </c>
      <c r="AT91" s="191" t="s">
        <v>12</v>
      </c>
      <c r="AU91" s="232" t="s">
        <v>246</v>
      </c>
      <c r="AV91" s="251">
        <v>2.5000000000000001E-3</v>
      </c>
      <c r="AX91" s="191" t="s">
        <v>12</v>
      </c>
      <c r="AY91" s="270" t="s">
        <v>12</v>
      </c>
      <c r="AZ91" s="258" t="s">
        <v>12</v>
      </c>
      <c r="BA91" s="191" t="s">
        <v>12</v>
      </c>
      <c r="BC91" s="191" t="s">
        <v>12</v>
      </c>
      <c r="BD91" s="191" t="s">
        <v>12</v>
      </c>
      <c r="BE91" s="191" t="s">
        <v>12</v>
      </c>
      <c r="BF91" s="191" t="s">
        <v>12</v>
      </c>
    </row>
    <row r="92" spans="1:58" x14ac:dyDescent="0.25">
      <c r="A92" s="119" t="s">
        <v>126</v>
      </c>
      <c r="B92" s="125">
        <v>42233</v>
      </c>
      <c r="C92" s="468">
        <v>42232.725694444445</v>
      </c>
      <c r="D92" s="468">
        <v>42233.420138888891</v>
      </c>
      <c r="E92" s="462">
        <f>(D92-C92)*24</f>
        <v>16.666666666686069</v>
      </c>
      <c r="F92" s="119">
        <v>1000</v>
      </c>
      <c r="G92" s="119">
        <f>F92</f>
        <v>1000</v>
      </c>
      <c r="H92" s="210"/>
      <c r="J92" s="227">
        <v>0.2001</v>
      </c>
      <c r="K92" s="227" t="s">
        <v>246</v>
      </c>
      <c r="L92" s="188" t="s">
        <v>12</v>
      </c>
      <c r="M92" s="227">
        <v>4.2500000000000003E-2</v>
      </c>
      <c r="N92" s="184" t="s">
        <v>246</v>
      </c>
      <c r="O92" s="188" t="s">
        <v>12</v>
      </c>
      <c r="P92" s="185">
        <v>32.92</v>
      </c>
      <c r="Q92" s="250" t="s">
        <v>246</v>
      </c>
      <c r="R92" s="269" t="s">
        <v>12</v>
      </c>
      <c r="S92" s="188" t="s">
        <v>12</v>
      </c>
      <c r="T92" s="227" t="s">
        <v>246</v>
      </c>
      <c r="U92" s="227">
        <v>1.9599999999999999E-2</v>
      </c>
      <c r="V92" s="188" t="s">
        <v>12</v>
      </c>
      <c r="W92" s="240" t="s">
        <v>12</v>
      </c>
      <c r="X92" s="227">
        <v>8.6999999999999994E-3</v>
      </c>
      <c r="Y92" s="264">
        <v>2.5089999999999999</v>
      </c>
      <c r="Z92" s="227">
        <v>7.4000000000000003E-3</v>
      </c>
      <c r="AA92" s="227">
        <v>10.31</v>
      </c>
      <c r="AB92" s="227" t="s">
        <v>246</v>
      </c>
      <c r="AC92" s="185">
        <v>21.44</v>
      </c>
      <c r="AD92" s="227">
        <v>1.9E-3</v>
      </c>
      <c r="AE92" s="256" t="s">
        <v>12</v>
      </c>
      <c r="AF92" s="240" t="s">
        <v>12</v>
      </c>
      <c r="AG92" s="240" t="s">
        <v>12</v>
      </c>
      <c r="AH92" s="256" t="s">
        <v>12</v>
      </c>
      <c r="AI92" s="227">
        <v>4.48E-2</v>
      </c>
      <c r="AJ92" s="188" t="s">
        <v>12</v>
      </c>
      <c r="AK92" s="227">
        <v>0.1394</v>
      </c>
      <c r="AL92" s="240" t="s">
        <v>12</v>
      </c>
      <c r="AM92" s="240" t="s">
        <v>12</v>
      </c>
      <c r="AN92" s="231" t="s">
        <v>246</v>
      </c>
      <c r="AO92" s="240" t="s">
        <v>12</v>
      </c>
      <c r="AP92" s="185">
        <v>2.6629999999999998</v>
      </c>
      <c r="AQ92" s="231" t="s">
        <v>246</v>
      </c>
      <c r="AR92" s="227">
        <v>0.25019999999999998</v>
      </c>
      <c r="AS92" s="227">
        <v>19.73</v>
      </c>
      <c r="AT92" s="188" t="s">
        <v>12</v>
      </c>
      <c r="AU92" s="231" t="s">
        <v>246</v>
      </c>
      <c r="AV92" s="250">
        <v>3.3099999999999997E-2</v>
      </c>
      <c r="AX92" s="188" t="s">
        <v>12</v>
      </c>
      <c r="AY92" s="269" t="s">
        <v>12</v>
      </c>
      <c r="AZ92" s="256" t="s">
        <v>12</v>
      </c>
      <c r="BA92" s="185">
        <f>(0.18+0.17)/2</f>
        <v>0.17499999999999999</v>
      </c>
      <c r="BC92" s="188" t="s">
        <v>12</v>
      </c>
      <c r="BD92" s="188" t="s">
        <v>12</v>
      </c>
      <c r="BE92" s="188" t="s">
        <v>12</v>
      </c>
      <c r="BF92" s="188" t="s">
        <v>12</v>
      </c>
    </row>
    <row r="93" spans="1:58" x14ac:dyDescent="0.25">
      <c r="A93" s="119" t="s">
        <v>127</v>
      </c>
      <c r="B93" s="125">
        <v>42233</v>
      </c>
      <c r="C93" s="469"/>
      <c r="D93" s="469"/>
      <c r="E93" s="463"/>
      <c r="F93" s="119">
        <v>1000</v>
      </c>
      <c r="G93" s="119">
        <f t="shared" ref="G93:G99" si="3">G92+F93</f>
        <v>2000</v>
      </c>
      <c r="H93" s="210"/>
      <c r="J93" s="227">
        <v>9.35E-2</v>
      </c>
      <c r="K93" s="227" t="s">
        <v>246</v>
      </c>
      <c r="L93" s="188" t="s">
        <v>12</v>
      </c>
      <c r="M93" s="227">
        <v>4.2500000000000003E-2</v>
      </c>
      <c r="N93" s="184" t="s">
        <v>246</v>
      </c>
      <c r="O93" s="188" t="s">
        <v>12</v>
      </c>
      <c r="P93" s="185">
        <v>32.61</v>
      </c>
      <c r="Q93" s="250" t="s">
        <v>246</v>
      </c>
      <c r="R93" s="269" t="s">
        <v>12</v>
      </c>
      <c r="S93" s="188" t="s">
        <v>12</v>
      </c>
      <c r="T93" s="227" t="s">
        <v>246</v>
      </c>
      <c r="U93" s="227">
        <v>1.4500000000000001E-2</v>
      </c>
      <c r="V93" s="188" t="s">
        <v>12</v>
      </c>
      <c r="W93" s="240" t="s">
        <v>12</v>
      </c>
      <c r="X93" s="227">
        <v>4.0000000000000001E-3</v>
      </c>
      <c r="Y93" s="264">
        <v>2.569</v>
      </c>
      <c r="Z93" s="227">
        <v>7.1999999999999998E-3</v>
      </c>
      <c r="AA93" s="227">
        <v>10.28</v>
      </c>
      <c r="AB93" s="227" t="s">
        <v>246</v>
      </c>
      <c r="AC93" s="185">
        <v>21.12</v>
      </c>
      <c r="AD93" s="227" t="s">
        <v>246</v>
      </c>
      <c r="AE93" s="256" t="s">
        <v>12</v>
      </c>
      <c r="AF93" s="240" t="s">
        <v>12</v>
      </c>
      <c r="AG93" s="240" t="s">
        <v>12</v>
      </c>
      <c r="AH93" s="256" t="s">
        <v>12</v>
      </c>
      <c r="AI93" s="227">
        <v>4.3200000000000002E-2</v>
      </c>
      <c r="AJ93" s="188" t="s">
        <v>12</v>
      </c>
      <c r="AK93" s="227">
        <v>0.128</v>
      </c>
      <c r="AL93" s="240" t="s">
        <v>12</v>
      </c>
      <c r="AM93" s="240" t="s">
        <v>12</v>
      </c>
      <c r="AN93" s="231" t="s">
        <v>246</v>
      </c>
      <c r="AO93" s="240" t="s">
        <v>12</v>
      </c>
      <c r="AP93" s="185">
        <v>2.6779999999999999</v>
      </c>
      <c r="AQ93" s="231" t="s">
        <v>246</v>
      </c>
      <c r="AR93" s="227">
        <v>0.24959999999999999</v>
      </c>
      <c r="AS93" s="227">
        <v>19.420000000000002</v>
      </c>
      <c r="AT93" s="188" t="s">
        <v>12</v>
      </c>
      <c r="AU93" s="231" t="s">
        <v>246</v>
      </c>
      <c r="AV93" s="250">
        <v>-5.0000000000000001E-4</v>
      </c>
      <c r="AX93" s="188" t="s">
        <v>12</v>
      </c>
      <c r="AY93" s="269" t="s">
        <v>12</v>
      </c>
      <c r="AZ93" s="256" t="s">
        <v>12</v>
      </c>
      <c r="BA93" s="185">
        <f>(0.04+0.04)/2</f>
        <v>0.04</v>
      </c>
      <c r="BC93" s="188" t="s">
        <v>12</v>
      </c>
      <c r="BD93" s="188" t="s">
        <v>12</v>
      </c>
      <c r="BE93" s="188" t="s">
        <v>12</v>
      </c>
      <c r="BF93" s="188" t="s">
        <v>12</v>
      </c>
    </row>
    <row r="94" spans="1:58" x14ac:dyDescent="0.25">
      <c r="A94" s="119" t="s">
        <v>128</v>
      </c>
      <c r="B94" s="125">
        <v>42233</v>
      </c>
      <c r="C94" s="469"/>
      <c r="D94" s="469"/>
      <c r="E94" s="463"/>
      <c r="F94" s="119">
        <v>1000</v>
      </c>
      <c r="G94" s="119">
        <f t="shared" si="3"/>
        <v>3000</v>
      </c>
      <c r="H94" s="210"/>
      <c r="J94" s="227">
        <v>7.2300000000000003E-2</v>
      </c>
      <c r="K94" s="227" t="s">
        <v>246</v>
      </c>
      <c r="L94" s="188" t="s">
        <v>12</v>
      </c>
      <c r="M94" s="227">
        <v>4.2700000000000002E-2</v>
      </c>
      <c r="N94" s="184" t="s">
        <v>246</v>
      </c>
      <c r="O94" s="188" t="s">
        <v>12</v>
      </c>
      <c r="P94" s="185">
        <v>32.869999999999997</v>
      </c>
      <c r="Q94" s="250" t="s">
        <v>246</v>
      </c>
      <c r="R94" s="269" t="s">
        <v>12</v>
      </c>
      <c r="S94" s="188" t="s">
        <v>12</v>
      </c>
      <c r="T94" s="227" t="s">
        <v>246</v>
      </c>
      <c r="U94" s="227">
        <v>1.1599999999999999E-2</v>
      </c>
      <c r="V94" s="188" t="s">
        <v>12</v>
      </c>
      <c r="W94" s="240" t="s">
        <v>12</v>
      </c>
      <c r="X94" s="227">
        <v>2.3999999999999998E-3</v>
      </c>
      <c r="Y94" s="264">
        <v>2.5710000000000002</v>
      </c>
      <c r="Z94" s="227">
        <v>6.3E-3</v>
      </c>
      <c r="AA94" s="227">
        <v>10.35</v>
      </c>
      <c r="AB94" s="227" t="s">
        <v>246</v>
      </c>
      <c r="AC94" s="185">
        <v>21.28</v>
      </c>
      <c r="AD94" s="227">
        <v>1.1000000000000001E-3</v>
      </c>
      <c r="AE94" s="256" t="s">
        <v>12</v>
      </c>
      <c r="AF94" s="240" t="s">
        <v>12</v>
      </c>
      <c r="AG94" s="240" t="s">
        <v>12</v>
      </c>
      <c r="AH94" s="256" t="s">
        <v>12</v>
      </c>
      <c r="AI94" s="227">
        <v>0.20899999999999999</v>
      </c>
      <c r="AJ94" s="188" t="s">
        <v>12</v>
      </c>
      <c r="AK94" s="227">
        <v>9.6699999999999994E-2</v>
      </c>
      <c r="AL94" s="240" t="s">
        <v>12</v>
      </c>
      <c r="AM94" s="240" t="s">
        <v>12</v>
      </c>
      <c r="AN94" s="231" t="s">
        <v>246</v>
      </c>
      <c r="AO94" s="240" t="s">
        <v>12</v>
      </c>
      <c r="AP94" s="185">
        <v>2.6669999999999998</v>
      </c>
      <c r="AQ94" s="231" t="s">
        <v>246</v>
      </c>
      <c r="AR94" s="227">
        <v>0.24890000000000001</v>
      </c>
      <c r="AS94" s="227">
        <v>19.47</v>
      </c>
      <c r="AT94" s="188" t="s">
        <v>12</v>
      </c>
      <c r="AU94" s="231" t="s">
        <v>246</v>
      </c>
      <c r="AV94" s="250">
        <v>-5.0000000000000001E-4</v>
      </c>
      <c r="AX94" s="188" t="s">
        <v>12</v>
      </c>
      <c r="AY94" s="269" t="s">
        <v>12</v>
      </c>
      <c r="AZ94" s="256" t="s">
        <v>12</v>
      </c>
      <c r="BA94" s="185">
        <f>(0.02+0.02)/2</f>
        <v>0.02</v>
      </c>
      <c r="BC94" s="188" t="s">
        <v>12</v>
      </c>
      <c r="BD94" s="188" t="s">
        <v>12</v>
      </c>
      <c r="BE94" s="188" t="s">
        <v>12</v>
      </c>
      <c r="BF94" s="188" t="s">
        <v>12</v>
      </c>
    </row>
    <row r="95" spans="1:58" x14ac:dyDescent="0.25">
      <c r="A95" s="119" t="s">
        <v>129</v>
      </c>
      <c r="B95" s="125">
        <v>42233</v>
      </c>
      <c r="C95" s="469"/>
      <c r="D95" s="469"/>
      <c r="E95" s="463"/>
      <c r="F95" s="119">
        <v>1000</v>
      </c>
      <c r="G95" s="119">
        <f t="shared" si="3"/>
        <v>4000</v>
      </c>
      <c r="H95" s="210"/>
      <c r="J95" s="227">
        <v>7.22E-2</v>
      </c>
      <c r="K95" s="227" t="s">
        <v>246</v>
      </c>
      <c r="L95" s="188" t="s">
        <v>12</v>
      </c>
      <c r="M95" s="227">
        <v>4.2500000000000003E-2</v>
      </c>
      <c r="N95" s="184" t="s">
        <v>246</v>
      </c>
      <c r="O95" s="188" t="s">
        <v>12</v>
      </c>
      <c r="P95" s="185">
        <v>32.729999999999997</v>
      </c>
      <c r="Q95" s="250" t="s">
        <v>246</v>
      </c>
      <c r="R95" s="269" t="s">
        <v>12</v>
      </c>
      <c r="S95" s="188" t="s">
        <v>12</v>
      </c>
      <c r="T95" s="227" t="s">
        <v>246</v>
      </c>
      <c r="U95" s="227">
        <v>1.14E-2</v>
      </c>
      <c r="V95" s="188" t="s">
        <v>12</v>
      </c>
      <c r="W95" s="240" t="s">
        <v>12</v>
      </c>
      <c r="X95" s="227">
        <v>1.6999999999999999E-3</v>
      </c>
      <c r="Y95" s="264">
        <v>2.581</v>
      </c>
      <c r="Z95" s="227">
        <v>7.7000000000000002E-3</v>
      </c>
      <c r="AA95" s="227">
        <v>10.32</v>
      </c>
      <c r="AB95" s="227" t="s">
        <v>246</v>
      </c>
      <c r="AC95" s="185">
        <v>21.29</v>
      </c>
      <c r="AD95" s="227">
        <v>1.5E-3</v>
      </c>
      <c r="AE95" s="256" t="s">
        <v>12</v>
      </c>
      <c r="AF95" s="240" t="s">
        <v>12</v>
      </c>
      <c r="AG95" s="240" t="s">
        <v>12</v>
      </c>
      <c r="AH95" s="256" t="s">
        <v>12</v>
      </c>
      <c r="AI95" s="227">
        <v>0.2666</v>
      </c>
      <c r="AJ95" s="188" t="s">
        <v>12</v>
      </c>
      <c r="AK95" s="227">
        <v>9.5100000000000004E-2</v>
      </c>
      <c r="AL95" s="240" t="s">
        <v>12</v>
      </c>
      <c r="AM95" s="240" t="s">
        <v>12</v>
      </c>
      <c r="AN95" s="231" t="s">
        <v>246</v>
      </c>
      <c r="AO95" s="240" t="s">
        <v>12</v>
      </c>
      <c r="AP95" s="185">
        <v>2.6339999999999999</v>
      </c>
      <c r="AQ95" s="231" t="s">
        <v>246</v>
      </c>
      <c r="AR95" s="227">
        <v>0.25059999999999999</v>
      </c>
      <c r="AS95" s="227">
        <v>19.52</v>
      </c>
      <c r="AT95" s="188" t="s">
        <v>12</v>
      </c>
      <c r="AU95" s="231" t="s">
        <v>246</v>
      </c>
      <c r="AV95" s="250">
        <v>-5.0000000000000001E-4</v>
      </c>
      <c r="AX95" s="188" t="s">
        <v>12</v>
      </c>
      <c r="AY95" s="269" t="s">
        <v>12</v>
      </c>
      <c r="AZ95" s="256" t="s">
        <v>12</v>
      </c>
      <c r="BA95" s="185">
        <f>(0.03+0.01)/2</f>
        <v>0.02</v>
      </c>
      <c r="BC95" s="188" t="s">
        <v>12</v>
      </c>
      <c r="BD95" s="188" t="s">
        <v>12</v>
      </c>
      <c r="BE95" s="188" t="s">
        <v>12</v>
      </c>
      <c r="BF95" s="188" t="s">
        <v>12</v>
      </c>
    </row>
    <row r="96" spans="1:58" x14ac:dyDescent="0.25">
      <c r="A96" s="119" t="s">
        <v>130</v>
      </c>
      <c r="B96" s="125">
        <v>42233</v>
      </c>
      <c r="C96" s="469"/>
      <c r="D96" s="469"/>
      <c r="E96" s="463"/>
      <c r="F96" s="119">
        <v>1000</v>
      </c>
      <c r="G96" s="119">
        <f t="shared" si="3"/>
        <v>5000</v>
      </c>
      <c r="H96" s="210"/>
      <c r="J96" s="227">
        <v>7.3800000000000004E-2</v>
      </c>
      <c r="K96" s="227" t="s">
        <v>246</v>
      </c>
      <c r="L96" s="188" t="s">
        <v>12</v>
      </c>
      <c r="M96" s="227">
        <v>4.2799999999999998E-2</v>
      </c>
      <c r="N96" s="184" t="s">
        <v>246</v>
      </c>
      <c r="O96" s="188" t="s">
        <v>12</v>
      </c>
      <c r="P96" s="185">
        <v>32.619999999999997</v>
      </c>
      <c r="Q96" s="250" t="s">
        <v>246</v>
      </c>
      <c r="R96" s="269" t="s">
        <v>12</v>
      </c>
      <c r="S96" s="188" t="s">
        <v>12</v>
      </c>
      <c r="T96" s="227" t="s">
        <v>246</v>
      </c>
      <c r="U96" s="227">
        <v>2.9499999999999998E-2</v>
      </c>
      <c r="V96" s="188" t="s">
        <v>12</v>
      </c>
      <c r="W96" s="240" t="s">
        <v>12</v>
      </c>
      <c r="X96" s="227">
        <v>1.1000000000000001E-3</v>
      </c>
      <c r="Y96" s="264">
        <v>2.5720000000000001</v>
      </c>
      <c r="Z96" s="227">
        <v>6.6E-3</v>
      </c>
      <c r="AA96" s="227">
        <v>10.23</v>
      </c>
      <c r="AB96" s="227" t="s">
        <v>246</v>
      </c>
      <c r="AC96" s="185">
        <v>21.07</v>
      </c>
      <c r="AD96" s="227">
        <v>1.1999999999999999E-3</v>
      </c>
      <c r="AE96" s="256" t="s">
        <v>12</v>
      </c>
      <c r="AF96" s="240" t="s">
        <v>12</v>
      </c>
      <c r="AG96" s="240" t="s">
        <v>12</v>
      </c>
      <c r="AH96" s="256" t="s">
        <v>12</v>
      </c>
      <c r="AI96" s="227">
        <v>0.1089</v>
      </c>
      <c r="AJ96" s="188" t="s">
        <v>12</v>
      </c>
      <c r="AK96" s="227">
        <v>0.1174</v>
      </c>
      <c r="AL96" s="240" t="s">
        <v>12</v>
      </c>
      <c r="AM96" s="240" t="s">
        <v>12</v>
      </c>
      <c r="AN96" s="231" t="s">
        <v>246</v>
      </c>
      <c r="AO96" s="240" t="s">
        <v>12</v>
      </c>
      <c r="AP96" s="185">
        <v>2.613</v>
      </c>
      <c r="AQ96" s="231" t="s">
        <v>246</v>
      </c>
      <c r="AR96" s="227">
        <v>0.24959999999999999</v>
      </c>
      <c r="AS96" s="227">
        <v>19.38</v>
      </c>
      <c r="AT96" s="188" t="s">
        <v>12</v>
      </c>
      <c r="AU96" s="231" t="s">
        <v>246</v>
      </c>
      <c r="AV96" s="250">
        <v>-5.0000000000000001E-4</v>
      </c>
      <c r="AX96" s="188" t="s">
        <v>12</v>
      </c>
      <c r="AY96" s="269" t="s">
        <v>12</v>
      </c>
      <c r="AZ96" s="256" t="s">
        <v>12</v>
      </c>
      <c r="BA96" s="185">
        <f>(0.19+0.18)/2</f>
        <v>0.185</v>
      </c>
      <c r="BC96" s="188" t="s">
        <v>12</v>
      </c>
      <c r="BD96" s="188" t="s">
        <v>12</v>
      </c>
      <c r="BE96" s="188" t="s">
        <v>12</v>
      </c>
      <c r="BF96" s="188" t="s">
        <v>12</v>
      </c>
    </row>
    <row r="97" spans="1:58" x14ac:dyDescent="0.25">
      <c r="A97" s="119" t="s">
        <v>131</v>
      </c>
      <c r="B97" s="125">
        <v>42233</v>
      </c>
      <c r="C97" s="469"/>
      <c r="D97" s="469"/>
      <c r="E97" s="463"/>
      <c r="F97" s="119">
        <v>1000</v>
      </c>
      <c r="G97" s="119">
        <f t="shared" si="3"/>
        <v>6000</v>
      </c>
      <c r="H97" s="210"/>
      <c r="J97" s="227">
        <v>8.5500000000000007E-2</v>
      </c>
      <c r="K97" s="227" t="s">
        <v>246</v>
      </c>
      <c r="L97" s="188" t="s">
        <v>12</v>
      </c>
      <c r="M97" s="227">
        <v>4.2700000000000002E-2</v>
      </c>
      <c r="N97" s="184" t="s">
        <v>246</v>
      </c>
      <c r="O97" s="188" t="s">
        <v>12</v>
      </c>
      <c r="P97" s="185">
        <v>32.590000000000003</v>
      </c>
      <c r="Q97" s="250" t="s">
        <v>246</v>
      </c>
      <c r="R97" s="269" t="s">
        <v>12</v>
      </c>
      <c r="S97" s="188" t="s">
        <v>12</v>
      </c>
      <c r="T97" s="227" t="s">
        <v>246</v>
      </c>
      <c r="U97" s="227">
        <v>3.15E-2</v>
      </c>
      <c r="V97" s="188" t="s">
        <v>12</v>
      </c>
      <c r="W97" s="240" t="s">
        <v>12</v>
      </c>
      <c r="X97" s="227">
        <v>3.0000000000000001E-3</v>
      </c>
      <c r="Y97" s="264">
        <v>2.5670000000000002</v>
      </c>
      <c r="Z97" s="227">
        <v>5.7000000000000002E-3</v>
      </c>
      <c r="AA97" s="227">
        <v>10.27</v>
      </c>
      <c r="AB97" s="227" t="s">
        <v>246</v>
      </c>
      <c r="AC97" s="185">
        <v>21.1</v>
      </c>
      <c r="AD97" s="227">
        <v>1E-3</v>
      </c>
      <c r="AE97" s="256" t="s">
        <v>12</v>
      </c>
      <c r="AF97" s="240" t="s">
        <v>12</v>
      </c>
      <c r="AG97" s="240" t="s">
        <v>12</v>
      </c>
      <c r="AH97" s="256" t="s">
        <v>12</v>
      </c>
      <c r="AI97" s="227">
        <v>4.2700000000000002E-2</v>
      </c>
      <c r="AJ97" s="188" t="s">
        <v>12</v>
      </c>
      <c r="AK97" s="227">
        <v>0.13150000000000001</v>
      </c>
      <c r="AL97" s="240" t="s">
        <v>12</v>
      </c>
      <c r="AM97" s="240" t="s">
        <v>12</v>
      </c>
      <c r="AN97" s="231" t="s">
        <v>246</v>
      </c>
      <c r="AO97" s="240" t="s">
        <v>12</v>
      </c>
      <c r="AP97" s="185">
        <v>2.617</v>
      </c>
      <c r="AQ97" s="231" t="s">
        <v>246</v>
      </c>
      <c r="AR97" s="227">
        <v>0.2477</v>
      </c>
      <c r="AS97" s="227">
        <v>19.420000000000002</v>
      </c>
      <c r="AT97" s="188" t="s">
        <v>12</v>
      </c>
      <c r="AU97" s="231" t="s">
        <v>246</v>
      </c>
      <c r="AV97" s="250">
        <v>-5.0000000000000001E-4</v>
      </c>
      <c r="AX97" s="188" t="s">
        <v>12</v>
      </c>
      <c r="AY97" s="269" t="s">
        <v>12</v>
      </c>
      <c r="AZ97" s="256" t="s">
        <v>12</v>
      </c>
      <c r="BA97" s="185">
        <f>(0.51+0.49)/2</f>
        <v>0.5</v>
      </c>
      <c r="BC97" s="188" t="s">
        <v>12</v>
      </c>
      <c r="BD97" s="188" t="s">
        <v>12</v>
      </c>
      <c r="BE97" s="188" t="s">
        <v>12</v>
      </c>
      <c r="BF97" s="188" t="s">
        <v>12</v>
      </c>
    </row>
    <row r="98" spans="1:58" x14ac:dyDescent="0.25">
      <c r="A98" s="119" t="s">
        <v>132</v>
      </c>
      <c r="B98" s="125">
        <v>42233</v>
      </c>
      <c r="C98" s="469"/>
      <c r="D98" s="469"/>
      <c r="E98" s="463"/>
      <c r="F98" s="119">
        <v>1000</v>
      </c>
      <c r="G98" s="119">
        <f t="shared" si="3"/>
        <v>7000</v>
      </c>
      <c r="H98" s="210"/>
      <c r="J98" s="227">
        <v>9.7000000000000003E-2</v>
      </c>
      <c r="K98" s="227" t="s">
        <v>246</v>
      </c>
      <c r="L98" s="188" t="s">
        <v>12</v>
      </c>
      <c r="M98" s="227">
        <v>4.2999999999999997E-2</v>
      </c>
      <c r="N98" s="184" t="s">
        <v>246</v>
      </c>
      <c r="O98" s="188" t="s">
        <v>12</v>
      </c>
      <c r="P98" s="185">
        <v>32.29</v>
      </c>
      <c r="Q98" s="250" t="s">
        <v>246</v>
      </c>
      <c r="R98" s="269" t="s">
        <v>12</v>
      </c>
      <c r="S98" s="188" t="s">
        <v>12</v>
      </c>
      <c r="T98" s="227" t="s">
        <v>246</v>
      </c>
      <c r="U98" s="227">
        <v>8.0999999999999996E-3</v>
      </c>
      <c r="V98" s="188" t="s">
        <v>12</v>
      </c>
      <c r="W98" s="240" t="s">
        <v>12</v>
      </c>
      <c r="X98" s="227">
        <v>2.7000000000000001E-3</v>
      </c>
      <c r="Y98" s="264">
        <v>2.5550000000000002</v>
      </c>
      <c r="Z98" s="227">
        <v>7.6E-3</v>
      </c>
      <c r="AA98" s="227">
        <v>10.19</v>
      </c>
      <c r="AB98" s="227" t="s">
        <v>246</v>
      </c>
      <c r="AC98" s="185">
        <v>20.86</v>
      </c>
      <c r="AD98" s="227" t="s">
        <v>246</v>
      </c>
      <c r="AE98" s="256" t="s">
        <v>12</v>
      </c>
      <c r="AF98" s="240" t="s">
        <v>12</v>
      </c>
      <c r="AG98" s="240" t="s">
        <v>12</v>
      </c>
      <c r="AH98" s="256" t="s">
        <v>12</v>
      </c>
      <c r="AI98" s="227">
        <v>3.8300000000000001E-2</v>
      </c>
      <c r="AJ98" s="188" t="s">
        <v>12</v>
      </c>
      <c r="AK98" s="227">
        <v>0.12089999999999999</v>
      </c>
      <c r="AL98" s="240" t="s">
        <v>12</v>
      </c>
      <c r="AM98" s="240" t="s">
        <v>12</v>
      </c>
      <c r="AN98" s="231" t="s">
        <v>246</v>
      </c>
      <c r="AO98" s="240" t="s">
        <v>12</v>
      </c>
      <c r="AP98" s="185">
        <v>2.653</v>
      </c>
      <c r="AQ98" s="231" t="s">
        <v>246</v>
      </c>
      <c r="AR98" s="227">
        <v>0.24779999999999999</v>
      </c>
      <c r="AS98" s="227">
        <v>19.46</v>
      </c>
      <c r="AT98" s="188" t="s">
        <v>12</v>
      </c>
      <c r="AU98" s="231" t="s">
        <v>246</v>
      </c>
      <c r="AV98" s="250">
        <v>-5.0000000000000001E-4</v>
      </c>
      <c r="AX98" s="188" t="s">
        <v>12</v>
      </c>
      <c r="AY98" s="269" t="s">
        <v>12</v>
      </c>
      <c r="AZ98" s="256" t="s">
        <v>12</v>
      </c>
      <c r="BA98" s="185">
        <f>(0.88+0.88)/2</f>
        <v>0.88</v>
      </c>
      <c r="BC98" s="188" t="s">
        <v>12</v>
      </c>
      <c r="BD98" s="188" t="s">
        <v>12</v>
      </c>
      <c r="BE98" s="188" t="s">
        <v>12</v>
      </c>
      <c r="BF98" s="188" t="s">
        <v>12</v>
      </c>
    </row>
    <row r="99" spans="1:58" x14ac:dyDescent="0.25">
      <c r="A99" s="119" t="s">
        <v>133</v>
      </c>
      <c r="B99" s="125">
        <v>42233</v>
      </c>
      <c r="C99" s="469"/>
      <c r="D99" s="469"/>
      <c r="E99" s="463"/>
      <c r="F99" s="119">
        <v>1000</v>
      </c>
      <c r="G99" s="119">
        <f t="shared" si="3"/>
        <v>8000</v>
      </c>
      <c r="H99" s="210"/>
      <c r="J99" s="227">
        <v>9.9599999999999994E-2</v>
      </c>
      <c r="K99" s="229" t="s">
        <v>246</v>
      </c>
      <c r="L99" s="188" t="s">
        <v>12</v>
      </c>
      <c r="M99" s="227">
        <v>4.2700000000000002E-2</v>
      </c>
      <c r="N99" s="189" t="s">
        <v>246</v>
      </c>
      <c r="O99" s="188" t="s">
        <v>12</v>
      </c>
      <c r="P99" s="185">
        <v>32.58</v>
      </c>
      <c r="Q99" s="252" t="s">
        <v>246</v>
      </c>
      <c r="R99" s="269" t="s">
        <v>12</v>
      </c>
      <c r="S99" s="188" t="s">
        <v>12</v>
      </c>
      <c r="T99" s="229" t="s">
        <v>246</v>
      </c>
      <c r="U99" s="227">
        <v>6.4999999999999997E-3</v>
      </c>
      <c r="V99" s="188" t="s">
        <v>12</v>
      </c>
      <c r="W99" s="240" t="s">
        <v>12</v>
      </c>
      <c r="X99" s="227">
        <v>2.2000000000000001E-3</v>
      </c>
      <c r="Y99" s="264">
        <v>2.6139999999999999</v>
      </c>
      <c r="Z99" s="227" t="s">
        <v>246</v>
      </c>
      <c r="AA99" s="227">
        <v>10.26</v>
      </c>
      <c r="AB99" s="229" t="s">
        <v>246</v>
      </c>
      <c r="AC99" s="185">
        <v>20.99</v>
      </c>
      <c r="AD99" s="227" t="s">
        <v>246</v>
      </c>
      <c r="AE99" s="256" t="s">
        <v>12</v>
      </c>
      <c r="AF99" s="240" t="s">
        <v>12</v>
      </c>
      <c r="AG99" s="240" t="s">
        <v>12</v>
      </c>
      <c r="AH99" s="256" t="s">
        <v>12</v>
      </c>
      <c r="AI99" s="227">
        <v>3.8300000000000001E-2</v>
      </c>
      <c r="AJ99" s="188" t="s">
        <v>12</v>
      </c>
      <c r="AK99" s="227">
        <v>0.1205</v>
      </c>
      <c r="AL99" s="240" t="s">
        <v>12</v>
      </c>
      <c r="AM99" s="240" t="s">
        <v>12</v>
      </c>
      <c r="AN99" s="231" t="s">
        <v>246</v>
      </c>
      <c r="AO99" s="240" t="s">
        <v>12</v>
      </c>
      <c r="AP99" s="185">
        <v>2.65</v>
      </c>
      <c r="AQ99" s="231" t="s">
        <v>246</v>
      </c>
      <c r="AR99" s="227">
        <v>0.2492</v>
      </c>
      <c r="AS99" s="227">
        <v>19.510000000000002</v>
      </c>
      <c r="AT99" s="188" t="s">
        <v>12</v>
      </c>
      <c r="AU99" s="231" t="s">
        <v>246</v>
      </c>
      <c r="AV99" s="250">
        <v>-5.0000000000000001E-4</v>
      </c>
      <c r="AX99" s="188" t="s">
        <v>12</v>
      </c>
      <c r="AY99" s="269" t="s">
        <v>12</v>
      </c>
      <c r="AZ99" s="256" t="s">
        <v>12</v>
      </c>
      <c r="BA99" s="185">
        <f>(0.92+0.92)/2</f>
        <v>0.92</v>
      </c>
      <c r="BC99" s="188" t="s">
        <v>12</v>
      </c>
      <c r="BD99" s="188" t="s">
        <v>12</v>
      </c>
      <c r="BE99" s="188" t="s">
        <v>12</v>
      </c>
      <c r="BF99" s="188" t="s">
        <v>12</v>
      </c>
    </row>
    <row r="100" spans="1:58" s="139" customFormat="1" x14ac:dyDescent="0.25">
      <c r="A100" s="122" t="s">
        <v>134</v>
      </c>
      <c r="B100" s="149">
        <v>42233</v>
      </c>
      <c r="C100" s="150"/>
      <c r="D100" s="150"/>
      <c r="E100" s="150"/>
      <c r="F100" s="150"/>
      <c r="G100" s="150"/>
      <c r="H100" s="211"/>
      <c r="I100" s="150"/>
      <c r="J100" s="193">
        <v>0.1019</v>
      </c>
      <c r="K100" s="228" t="s">
        <v>246</v>
      </c>
      <c r="L100" s="192" t="s">
        <v>12</v>
      </c>
      <c r="M100" s="193">
        <v>4.2999999999999997E-2</v>
      </c>
      <c r="N100" s="186" t="s">
        <v>246</v>
      </c>
      <c r="O100" s="192" t="s">
        <v>12</v>
      </c>
      <c r="P100" s="194">
        <v>32.479999999999997</v>
      </c>
      <c r="Q100" s="251" t="s">
        <v>246</v>
      </c>
      <c r="R100" s="217">
        <v>21.81</v>
      </c>
      <c r="S100" s="192" t="s">
        <v>12</v>
      </c>
      <c r="T100" s="228" t="s">
        <v>246</v>
      </c>
      <c r="U100" s="193">
        <v>4.3E-3</v>
      </c>
      <c r="V100" s="192" t="s">
        <v>12</v>
      </c>
      <c r="W100" s="193">
        <v>0.59950000000000003</v>
      </c>
      <c r="X100" s="193">
        <v>2.3E-3</v>
      </c>
      <c r="Y100" s="267">
        <v>2.5630000000000002</v>
      </c>
      <c r="Z100" s="193">
        <v>6.4999999999999997E-3</v>
      </c>
      <c r="AA100" s="193">
        <v>10.220000000000001</v>
      </c>
      <c r="AB100" s="228" t="s">
        <v>246</v>
      </c>
      <c r="AC100" s="194">
        <v>20.92</v>
      </c>
      <c r="AD100" s="193" t="s">
        <v>246</v>
      </c>
      <c r="AE100" s="261" t="s">
        <v>12</v>
      </c>
      <c r="AF100" s="193">
        <v>4.7000000000000002E-3</v>
      </c>
      <c r="AG100" s="193">
        <v>0.6502</v>
      </c>
      <c r="AH100" s="261" t="s">
        <v>12</v>
      </c>
      <c r="AI100" s="193">
        <v>3.0599999999999999E-2</v>
      </c>
      <c r="AJ100" s="192" t="s">
        <v>12</v>
      </c>
      <c r="AK100" s="193">
        <v>0.11700000000000001</v>
      </c>
      <c r="AL100" s="193">
        <v>0.13800000000000001</v>
      </c>
      <c r="AM100" s="193">
        <v>3.9699999999999999E-2</v>
      </c>
      <c r="AN100" s="232" t="s">
        <v>246</v>
      </c>
      <c r="AO100" s="243" t="s">
        <v>12</v>
      </c>
      <c r="AP100" s="194">
        <v>2.6219999999999999</v>
      </c>
      <c r="AQ100" s="232" t="s">
        <v>246</v>
      </c>
      <c r="AR100" s="193">
        <v>0.2477</v>
      </c>
      <c r="AS100" s="193">
        <v>19.41</v>
      </c>
      <c r="AT100" s="192" t="s">
        <v>12</v>
      </c>
      <c r="AU100" s="232" t="s">
        <v>246</v>
      </c>
      <c r="AV100" s="253">
        <v>-5.0000000000000001E-4</v>
      </c>
      <c r="AX100" s="194">
        <f>(8.52+8.56)/2</f>
        <v>8.5399999999999991</v>
      </c>
      <c r="AY100" s="217">
        <v>88.54</v>
      </c>
      <c r="AZ100" s="261" t="s">
        <v>12</v>
      </c>
      <c r="BA100" s="194">
        <f>(0.92+0.89)/2</f>
        <v>0.90500000000000003</v>
      </c>
      <c r="BC100" s="192" t="s">
        <v>12</v>
      </c>
      <c r="BD100" s="192" t="s">
        <v>12</v>
      </c>
      <c r="BE100" s="192" t="s">
        <v>12</v>
      </c>
      <c r="BF100" s="192" t="s">
        <v>12</v>
      </c>
    </row>
    <row r="101" spans="1:58" s="139" customFormat="1" x14ac:dyDescent="0.25">
      <c r="A101" s="119" t="s">
        <v>143</v>
      </c>
      <c r="B101" s="136">
        <v>42359</v>
      </c>
      <c r="H101" s="212">
        <v>11.9</v>
      </c>
      <c r="I101" s="137"/>
      <c r="J101" s="230">
        <v>8.0000000000000002E-3</v>
      </c>
      <c r="K101" s="227" t="s">
        <v>246</v>
      </c>
      <c r="L101" s="196" t="s">
        <v>12</v>
      </c>
      <c r="M101" s="230">
        <v>3.3799999999999997E-2</v>
      </c>
      <c r="N101" s="184" t="s">
        <v>246</v>
      </c>
      <c r="O101" s="196" t="s">
        <v>12</v>
      </c>
      <c r="P101" s="197">
        <v>28.91</v>
      </c>
      <c r="Q101" s="250" t="s">
        <v>246</v>
      </c>
      <c r="R101" s="271" t="s">
        <v>12</v>
      </c>
      <c r="S101" s="196" t="s">
        <v>12</v>
      </c>
      <c r="T101" s="227" t="s">
        <v>246</v>
      </c>
      <c r="U101" s="230">
        <v>2.3999999999999998E-3</v>
      </c>
      <c r="V101" s="196" t="s">
        <v>12</v>
      </c>
      <c r="W101" s="244" t="s">
        <v>12</v>
      </c>
      <c r="X101" s="230">
        <v>6.0000000000000001E-3</v>
      </c>
      <c r="Y101" s="201">
        <v>2.266</v>
      </c>
      <c r="Z101" s="230">
        <v>7.7000000000000002E-3</v>
      </c>
      <c r="AA101" s="230">
        <v>8.4269999999999996</v>
      </c>
      <c r="AB101" s="227" t="s">
        <v>246</v>
      </c>
      <c r="AC101" s="197">
        <v>22.12</v>
      </c>
      <c r="AD101" s="230" t="s">
        <v>246</v>
      </c>
      <c r="AE101" s="197" t="s">
        <v>246</v>
      </c>
      <c r="AF101" s="244" t="s">
        <v>12</v>
      </c>
      <c r="AG101" s="244" t="s">
        <v>12</v>
      </c>
      <c r="AH101" s="197">
        <v>0.72499999999999998</v>
      </c>
      <c r="AI101" s="230">
        <v>8.8999999999999999E-3</v>
      </c>
      <c r="AJ101" s="195">
        <v>6.6800000000000002E-3</v>
      </c>
      <c r="AK101" s="230">
        <v>0.17449999999999999</v>
      </c>
      <c r="AL101" s="230">
        <v>0.127</v>
      </c>
      <c r="AM101" s="244" t="s">
        <v>12</v>
      </c>
      <c r="AN101" s="227" t="s">
        <v>246</v>
      </c>
      <c r="AO101" s="244" t="s">
        <v>12</v>
      </c>
      <c r="AP101" s="197">
        <v>2.4329999999999998</v>
      </c>
      <c r="AQ101" s="227" t="s">
        <v>246</v>
      </c>
      <c r="AR101" s="230">
        <v>0.19819999999999999</v>
      </c>
      <c r="AS101" s="230">
        <v>19.79</v>
      </c>
      <c r="AT101" s="196" t="s">
        <v>12</v>
      </c>
      <c r="AU101" s="227" t="s">
        <v>246</v>
      </c>
      <c r="AV101" s="254">
        <v>1.6000000000000001E-3</v>
      </c>
      <c r="AX101" s="197">
        <f>(8.71+8.72)/2</f>
        <v>8.7149999999999999</v>
      </c>
      <c r="AY101" s="198">
        <v>67.28</v>
      </c>
      <c r="AZ101" s="262" t="s">
        <v>12</v>
      </c>
      <c r="BA101" s="197">
        <f>(0.76+0.76)/2</f>
        <v>0.76</v>
      </c>
      <c r="BC101" s="196" t="s">
        <v>12</v>
      </c>
      <c r="BD101" s="196" t="s">
        <v>12</v>
      </c>
      <c r="BE101" s="196" t="s">
        <v>12</v>
      </c>
      <c r="BF101" s="196" t="s">
        <v>12</v>
      </c>
    </row>
    <row r="102" spans="1:58" x14ac:dyDescent="0.25">
      <c r="A102" s="119" t="s">
        <v>135</v>
      </c>
      <c r="B102" s="125">
        <v>42360</v>
      </c>
      <c r="C102" s="469">
        <v>42359.712500000001</v>
      </c>
      <c r="D102" s="469">
        <v>42360.40625</v>
      </c>
      <c r="E102" s="463">
        <f>(D102-C102)*24</f>
        <v>16.649999999965075</v>
      </c>
      <c r="F102" s="119">
        <v>1000</v>
      </c>
      <c r="G102" s="119">
        <f>F102</f>
        <v>1000</v>
      </c>
      <c r="H102" s="213">
        <v>15.9</v>
      </c>
      <c r="I102" s="133"/>
      <c r="J102" s="227">
        <v>0.19589999999999999</v>
      </c>
      <c r="K102" s="227" t="s">
        <v>246</v>
      </c>
      <c r="L102" s="188" t="s">
        <v>12</v>
      </c>
      <c r="M102" s="227">
        <v>3.6400000000000002E-2</v>
      </c>
      <c r="N102" s="184" t="s">
        <v>246</v>
      </c>
      <c r="O102" s="188" t="s">
        <v>12</v>
      </c>
      <c r="P102" s="185">
        <v>29.75</v>
      </c>
      <c r="Q102" s="250" t="s">
        <v>246</v>
      </c>
      <c r="R102" s="269" t="s">
        <v>12</v>
      </c>
      <c r="S102" s="188" t="s">
        <v>12</v>
      </c>
      <c r="T102" s="227" t="s">
        <v>246</v>
      </c>
      <c r="U102" s="227">
        <v>2.2100000000000002E-2</v>
      </c>
      <c r="V102" s="188" t="s">
        <v>12</v>
      </c>
      <c r="W102" s="240" t="s">
        <v>12</v>
      </c>
      <c r="X102" s="227">
        <v>4.1000000000000003E-3</v>
      </c>
      <c r="Y102" s="264">
        <v>2.3929999999999998</v>
      </c>
      <c r="Z102" s="227">
        <v>8.8999999999999999E-3</v>
      </c>
      <c r="AA102" s="227">
        <v>8.6259999999999994</v>
      </c>
      <c r="AB102" s="227" t="s">
        <v>246</v>
      </c>
      <c r="AC102" s="185">
        <v>23.29</v>
      </c>
      <c r="AD102" s="227">
        <v>1.8E-3</v>
      </c>
      <c r="AE102" s="256" t="s">
        <v>12</v>
      </c>
      <c r="AF102" s="240" t="s">
        <v>12</v>
      </c>
      <c r="AG102" s="240" t="s">
        <v>12</v>
      </c>
      <c r="AH102" s="256" t="s">
        <v>12</v>
      </c>
      <c r="AI102" s="227">
        <v>2.7900000000000001E-2</v>
      </c>
      <c r="AJ102" s="184">
        <v>2.3290000000000002E-2</v>
      </c>
      <c r="AK102" s="227">
        <v>0.17810000000000001</v>
      </c>
      <c r="AL102" s="240" t="s">
        <v>12</v>
      </c>
      <c r="AM102" s="240" t="s">
        <v>12</v>
      </c>
      <c r="AN102" s="227" t="s">
        <v>246</v>
      </c>
      <c r="AO102" s="240" t="s">
        <v>12</v>
      </c>
      <c r="AP102" s="185">
        <v>2.3010000000000002</v>
      </c>
      <c r="AQ102" s="227" t="s">
        <v>246</v>
      </c>
      <c r="AR102" s="227">
        <v>0.2102</v>
      </c>
      <c r="AS102" s="227">
        <v>20.7</v>
      </c>
      <c r="AT102" s="188" t="s">
        <v>12</v>
      </c>
      <c r="AU102" s="227" t="s">
        <v>246</v>
      </c>
      <c r="AV102" s="250">
        <v>7.4200000000000002E-2</v>
      </c>
      <c r="AX102" s="188" t="s">
        <v>12</v>
      </c>
      <c r="AY102" s="269" t="s">
        <v>12</v>
      </c>
      <c r="AZ102" s="256" t="s">
        <v>12</v>
      </c>
      <c r="BA102" s="185">
        <f>(0.26+0.25)/2</f>
        <v>0.255</v>
      </c>
      <c r="BC102" s="188" t="s">
        <v>12</v>
      </c>
      <c r="BD102" s="188" t="s">
        <v>12</v>
      </c>
      <c r="BE102" s="188" t="s">
        <v>12</v>
      </c>
      <c r="BF102" s="188" t="s">
        <v>12</v>
      </c>
    </row>
    <row r="103" spans="1:58" x14ac:dyDescent="0.25">
      <c r="A103" s="119" t="s">
        <v>136</v>
      </c>
      <c r="B103" s="125">
        <v>42360</v>
      </c>
      <c r="C103" s="469"/>
      <c r="D103" s="469"/>
      <c r="E103" s="463"/>
      <c r="F103" s="119">
        <v>1000</v>
      </c>
      <c r="G103" s="119">
        <f t="shared" ref="G103:G109" si="4">G102+F103</f>
        <v>2000</v>
      </c>
      <c r="H103" s="213">
        <v>15.9</v>
      </c>
      <c r="I103" s="133"/>
      <c r="J103" s="227">
        <v>3.8199999999999998E-2</v>
      </c>
      <c r="K103" s="227" t="s">
        <v>246</v>
      </c>
      <c r="L103" s="188" t="s">
        <v>12</v>
      </c>
      <c r="M103" s="227">
        <v>3.6600000000000001E-2</v>
      </c>
      <c r="N103" s="184" t="s">
        <v>246</v>
      </c>
      <c r="O103" s="188" t="s">
        <v>12</v>
      </c>
      <c r="P103" s="185">
        <v>29.23</v>
      </c>
      <c r="Q103" s="250" t="s">
        <v>246</v>
      </c>
      <c r="R103" s="269" t="s">
        <v>12</v>
      </c>
      <c r="S103" s="188" t="s">
        <v>12</v>
      </c>
      <c r="T103" s="227" t="s">
        <v>246</v>
      </c>
      <c r="U103" s="227">
        <v>1.1599999999999999E-2</v>
      </c>
      <c r="V103" s="188" t="s">
        <v>12</v>
      </c>
      <c r="W103" s="240" t="s">
        <v>12</v>
      </c>
      <c r="X103" s="227">
        <v>2.8999999999999998E-3</v>
      </c>
      <c r="Y103" s="264">
        <v>2.34</v>
      </c>
      <c r="Z103" s="227">
        <v>5.8999999999999999E-3</v>
      </c>
      <c r="AA103" s="227">
        <v>8.4960000000000004</v>
      </c>
      <c r="AB103" s="227" t="s">
        <v>246</v>
      </c>
      <c r="AC103" s="185">
        <v>22.48</v>
      </c>
      <c r="AD103" s="227">
        <v>1E-3</v>
      </c>
      <c r="AE103" s="256" t="s">
        <v>12</v>
      </c>
      <c r="AF103" s="240" t="s">
        <v>12</v>
      </c>
      <c r="AG103" s="240" t="s">
        <v>12</v>
      </c>
      <c r="AH103" s="256" t="s">
        <v>12</v>
      </c>
      <c r="AI103" s="227">
        <v>1.7899999999999999E-2</v>
      </c>
      <c r="AJ103" s="184">
        <v>1.452E-2</v>
      </c>
      <c r="AK103" s="227">
        <v>0.28039999999999998</v>
      </c>
      <c r="AL103" s="240" t="s">
        <v>12</v>
      </c>
      <c r="AM103" s="240" t="s">
        <v>12</v>
      </c>
      <c r="AN103" s="227" t="s">
        <v>246</v>
      </c>
      <c r="AO103" s="240" t="s">
        <v>12</v>
      </c>
      <c r="AP103" s="185">
        <v>2.3460000000000001</v>
      </c>
      <c r="AQ103" s="227" t="s">
        <v>246</v>
      </c>
      <c r="AR103" s="227">
        <v>0.20619999999999999</v>
      </c>
      <c r="AS103" s="227">
        <v>20.100000000000001</v>
      </c>
      <c r="AT103" s="188" t="s">
        <v>12</v>
      </c>
      <c r="AU103" s="227" t="s">
        <v>246</v>
      </c>
      <c r="AV103" s="250">
        <v>5.0000000000000001E-3</v>
      </c>
      <c r="AX103" s="188" t="s">
        <v>12</v>
      </c>
      <c r="AY103" s="269" t="s">
        <v>12</v>
      </c>
      <c r="AZ103" s="256" t="s">
        <v>12</v>
      </c>
      <c r="BA103" s="185">
        <f>(0.09+0.11)/2</f>
        <v>0.1</v>
      </c>
      <c r="BC103" s="188" t="s">
        <v>12</v>
      </c>
      <c r="BD103" s="188" t="s">
        <v>12</v>
      </c>
      <c r="BE103" s="188" t="s">
        <v>12</v>
      </c>
      <c r="BF103" s="188" t="s">
        <v>12</v>
      </c>
    </row>
    <row r="104" spans="1:58" x14ac:dyDescent="0.25">
      <c r="A104" s="119" t="s">
        <v>137</v>
      </c>
      <c r="B104" s="125">
        <v>42360</v>
      </c>
      <c r="C104" s="469"/>
      <c r="D104" s="469"/>
      <c r="E104" s="463"/>
      <c r="F104" s="119">
        <v>1000</v>
      </c>
      <c r="G104" s="119">
        <f t="shared" si="4"/>
        <v>3000</v>
      </c>
      <c r="H104" s="213">
        <v>14</v>
      </c>
      <c r="I104" s="133"/>
      <c r="J104" s="184" t="s">
        <v>246</v>
      </c>
      <c r="K104" s="227" t="s">
        <v>246</v>
      </c>
      <c r="L104" s="188" t="s">
        <v>12</v>
      </c>
      <c r="M104" s="227">
        <v>3.5799999999999998E-2</v>
      </c>
      <c r="N104" s="184" t="s">
        <v>246</v>
      </c>
      <c r="O104" s="188" t="s">
        <v>12</v>
      </c>
      <c r="P104" s="185">
        <v>29.24</v>
      </c>
      <c r="Q104" s="250" t="s">
        <v>246</v>
      </c>
      <c r="R104" s="269" t="s">
        <v>12</v>
      </c>
      <c r="S104" s="188" t="s">
        <v>12</v>
      </c>
      <c r="T104" s="227" t="s">
        <v>246</v>
      </c>
      <c r="U104" s="227">
        <v>0.01</v>
      </c>
      <c r="V104" s="188" t="s">
        <v>12</v>
      </c>
      <c r="W104" s="240" t="s">
        <v>12</v>
      </c>
      <c r="X104" s="227">
        <v>6.3E-3</v>
      </c>
      <c r="Y104" s="264">
        <v>2.2410000000000001</v>
      </c>
      <c r="Z104" s="227">
        <v>6.7999999999999996E-3</v>
      </c>
      <c r="AA104" s="227">
        <v>8.51</v>
      </c>
      <c r="AB104" s="227" t="s">
        <v>246</v>
      </c>
      <c r="AC104" s="185">
        <v>22.28</v>
      </c>
      <c r="AD104" s="227" t="s">
        <v>246</v>
      </c>
      <c r="AE104" s="256" t="s">
        <v>12</v>
      </c>
      <c r="AF104" s="240" t="s">
        <v>12</v>
      </c>
      <c r="AG104" s="240" t="s">
        <v>12</v>
      </c>
      <c r="AH104" s="256" t="s">
        <v>12</v>
      </c>
      <c r="AI104" s="227">
        <v>7.2700000000000001E-2</v>
      </c>
      <c r="AJ104" s="184">
        <v>6.547E-2</v>
      </c>
      <c r="AK104" s="227">
        <v>0.2525</v>
      </c>
      <c r="AL104" s="240" t="s">
        <v>12</v>
      </c>
      <c r="AM104" s="240" t="s">
        <v>12</v>
      </c>
      <c r="AN104" s="227" t="s">
        <v>246</v>
      </c>
      <c r="AO104" s="240" t="s">
        <v>12</v>
      </c>
      <c r="AP104" s="185">
        <v>2.4020000000000001</v>
      </c>
      <c r="AQ104" s="227" t="s">
        <v>246</v>
      </c>
      <c r="AR104" s="227">
        <v>0.20300000000000001</v>
      </c>
      <c r="AS104" s="227">
        <v>19.940000000000001</v>
      </c>
      <c r="AT104" s="188" t="s">
        <v>12</v>
      </c>
      <c r="AU104" s="227" t="s">
        <v>246</v>
      </c>
      <c r="AV104" s="250">
        <v>4.4000000000000003E-3</v>
      </c>
      <c r="AX104" s="188" t="s">
        <v>12</v>
      </c>
      <c r="AY104" s="269" t="s">
        <v>12</v>
      </c>
      <c r="AZ104" s="256" t="s">
        <v>12</v>
      </c>
      <c r="BA104" s="185">
        <f>(0.01+0.01)/2</f>
        <v>0.01</v>
      </c>
      <c r="BC104" s="188" t="s">
        <v>12</v>
      </c>
      <c r="BD104" s="188" t="s">
        <v>12</v>
      </c>
      <c r="BE104" s="188" t="s">
        <v>12</v>
      </c>
      <c r="BF104" s="188" t="s">
        <v>12</v>
      </c>
    </row>
    <row r="105" spans="1:58" x14ac:dyDescent="0.25">
      <c r="A105" s="119" t="s">
        <v>138</v>
      </c>
      <c r="B105" s="125">
        <v>42360</v>
      </c>
      <c r="C105" s="469"/>
      <c r="D105" s="469"/>
      <c r="E105" s="463"/>
      <c r="F105" s="119">
        <v>1000</v>
      </c>
      <c r="G105" s="119">
        <f t="shared" si="4"/>
        <v>4000</v>
      </c>
      <c r="H105" s="213">
        <v>12.4</v>
      </c>
      <c r="I105" s="133"/>
      <c r="J105" s="184" t="s">
        <v>246</v>
      </c>
      <c r="K105" s="227" t="s">
        <v>246</v>
      </c>
      <c r="L105" s="188" t="s">
        <v>12</v>
      </c>
      <c r="M105" s="227">
        <v>3.5099999999999999E-2</v>
      </c>
      <c r="N105" s="184" t="s">
        <v>246</v>
      </c>
      <c r="O105" s="188" t="s">
        <v>12</v>
      </c>
      <c r="P105" s="185">
        <v>28.94</v>
      </c>
      <c r="Q105" s="250" t="s">
        <v>246</v>
      </c>
      <c r="R105" s="269" t="s">
        <v>12</v>
      </c>
      <c r="S105" s="188" t="s">
        <v>12</v>
      </c>
      <c r="T105" s="227" t="s">
        <v>246</v>
      </c>
      <c r="U105" s="227">
        <v>9.4000000000000004E-3</v>
      </c>
      <c r="V105" s="188" t="s">
        <v>12</v>
      </c>
      <c r="W105" s="240" t="s">
        <v>12</v>
      </c>
      <c r="X105" s="227">
        <v>3.0000000000000001E-3</v>
      </c>
      <c r="Y105" s="264">
        <v>2.2509999999999999</v>
      </c>
      <c r="Z105" s="227">
        <v>6.8999999999999999E-3</v>
      </c>
      <c r="AA105" s="227">
        <v>8.4290000000000003</v>
      </c>
      <c r="AB105" s="227" t="s">
        <v>246</v>
      </c>
      <c r="AC105" s="185">
        <v>22.01</v>
      </c>
      <c r="AD105" s="227">
        <v>1.1000000000000001E-3</v>
      </c>
      <c r="AE105" s="256" t="s">
        <v>12</v>
      </c>
      <c r="AF105" s="240" t="s">
        <v>12</v>
      </c>
      <c r="AG105" s="240" t="s">
        <v>12</v>
      </c>
      <c r="AH105" s="256" t="s">
        <v>12</v>
      </c>
      <c r="AI105" s="227">
        <v>9.4500000000000001E-2</v>
      </c>
      <c r="AJ105" s="184">
        <v>8.2820000000000005E-2</v>
      </c>
      <c r="AK105" s="227">
        <v>0.2445</v>
      </c>
      <c r="AL105" s="240" t="s">
        <v>12</v>
      </c>
      <c r="AM105" s="240" t="s">
        <v>12</v>
      </c>
      <c r="AN105" s="227" t="s">
        <v>246</v>
      </c>
      <c r="AO105" s="240" t="s">
        <v>12</v>
      </c>
      <c r="AP105" s="185">
        <v>2.3809999999999998</v>
      </c>
      <c r="AQ105" s="227" t="s">
        <v>246</v>
      </c>
      <c r="AR105" s="227">
        <v>0.20050000000000001</v>
      </c>
      <c r="AS105" s="227">
        <v>19.940000000000001</v>
      </c>
      <c r="AT105" s="188" t="s">
        <v>12</v>
      </c>
      <c r="AU105" s="227" t="s">
        <v>246</v>
      </c>
      <c r="AV105" s="250">
        <v>3.0999999999999999E-3</v>
      </c>
      <c r="AX105" s="188" t="s">
        <v>12</v>
      </c>
      <c r="AY105" s="269" t="s">
        <v>12</v>
      </c>
      <c r="AZ105" s="256" t="s">
        <v>12</v>
      </c>
      <c r="BA105" s="185">
        <f>(0.01+0.01)/2</f>
        <v>0.01</v>
      </c>
      <c r="BC105" s="188" t="s">
        <v>12</v>
      </c>
      <c r="BD105" s="188" t="s">
        <v>12</v>
      </c>
      <c r="BE105" s="188" t="s">
        <v>12</v>
      </c>
      <c r="BF105" s="188" t="s">
        <v>12</v>
      </c>
    </row>
    <row r="106" spans="1:58" x14ac:dyDescent="0.25">
      <c r="A106" s="119" t="s">
        <v>139</v>
      </c>
      <c r="B106" s="125">
        <v>42360</v>
      </c>
      <c r="C106" s="469"/>
      <c r="D106" s="469"/>
      <c r="E106" s="463"/>
      <c r="F106" s="119">
        <v>1000</v>
      </c>
      <c r="G106" s="119">
        <f t="shared" si="4"/>
        <v>5000</v>
      </c>
      <c r="H106" s="213">
        <v>12</v>
      </c>
      <c r="I106" s="133"/>
      <c r="J106" s="184" t="s">
        <v>246</v>
      </c>
      <c r="K106" s="227" t="s">
        <v>246</v>
      </c>
      <c r="L106" s="188" t="s">
        <v>12</v>
      </c>
      <c r="M106" s="227">
        <v>3.4299999999999997E-2</v>
      </c>
      <c r="N106" s="184" t="s">
        <v>246</v>
      </c>
      <c r="O106" s="188" t="s">
        <v>12</v>
      </c>
      <c r="P106" s="185">
        <v>29.06</v>
      </c>
      <c r="Q106" s="250" t="s">
        <v>246</v>
      </c>
      <c r="R106" s="269" t="s">
        <v>12</v>
      </c>
      <c r="S106" s="188" t="s">
        <v>12</v>
      </c>
      <c r="T106" s="227" t="s">
        <v>246</v>
      </c>
      <c r="U106" s="227">
        <v>1.9400000000000001E-2</v>
      </c>
      <c r="V106" s="188" t="s">
        <v>12</v>
      </c>
      <c r="W106" s="240" t="s">
        <v>12</v>
      </c>
      <c r="X106" s="227">
        <v>2.5000000000000001E-3</v>
      </c>
      <c r="Y106" s="264">
        <v>2.3109999999999999</v>
      </c>
      <c r="Z106" s="227">
        <v>5.4000000000000003E-3</v>
      </c>
      <c r="AA106" s="227">
        <v>8.516</v>
      </c>
      <c r="AB106" s="227" t="s">
        <v>246</v>
      </c>
      <c r="AC106" s="185">
        <v>22.27</v>
      </c>
      <c r="AD106" s="227">
        <v>1.6999999999999999E-3</v>
      </c>
      <c r="AE106" s="256" t="s">
        <v>12</v>
      </c>
      <c r="AF106" s="240" t="s">
        <v>12</v>
      </c>
      <c r="AG106" s="240" t="s">
        <v>12</v>
      </c>
      <c r="AH106" s="256" t="s">
        <v>12</v>
      </c>
      <c r="AI106" s="227">
        <v>3.6600000000000001E-2</v>
      </c>
      <c r="AJ106" s="184">
        <v>3.2719999999999999E-2</v>
      </c>
      <c r="AK106" s="227">
        <v>0.2492</v>
      </c>
      <c r="AL106" s="240" t="s">
        <v>12</v>
      </c>
      <c r="AM106" s="240" t="s">
        <v>12</v>
      </c>
      <c r="AN106" s="227" t="s">
        <v>246</v>
      </c>
      <c r="AO106" s="240" t="s">
        <v>12</v>
      </c>
      <c r="AP106" s="185">
        <v>2.3639999999999999</v>
      </c>
      <c r="AQ106" s="227" t="s">
        <v>246</v>
      </c>
      <c r="AR106" s="227">
        <v>0.20250000000000001</v>
      </c>
      <c r="AS106" s="227">
        <v>19.850000000000001</v>
      </c>
      <c r="AT106" s="188" t="s">
        <v>12</v>
      </c>
      <c r="AU106" s="227" t="s">
        <v>246</v>
      </c>
      <c r="AV106" s="250">
        <v>3.8999999999999998E-3</v>
      </c>
      <c r="AX106" s="188" t="s">
        <v>12</v>
      </c>
      <c r="AY106" s="269" t="s">
        <v>12</v>
      </c>
      <c r="AZ106" s="256" t="s">
        <v>12</v>
      </c>
      <c r="BA106" s="185">
        <f>(0.15+0.16)/2</f>
        <v>0.155</v>
      </c>
      <c r="BC106" s="188" t="s">
        <v>12</v>
      </c>
      <c r="BD106" s="188" t="s">
        <v>12</v>
      </c>
      <c r="BE106" s="188" t="s">
        <v>12</v>
      </c>
      <c r="BF106" s="188" t="s">
        <v>12</v>
      </c>
    </row>
    <row r="107" spans="1:58" x14ac:dyDescent="0.25">
      <c r="A107" s="119" t="s">
        <v>140</v>
      </c>
      <c r="B107" s="125">
        <v>42360</v>
      </c>
      <c r="C107" s="469"/>
      <c r="D107" s="469"/>
      <c r="E107" s="463"/>
      <c r="F107" s="119">
        <v>1000</v>
      </c>
      <c r="G107" s="119">
        <f t="shared" si="4"/>
        <v>6000</v>
      </c>
      <c r="H107" s="213">
        <v>11.8</v>
      </c>
      <c r="I107" s="133"/>
      <c r="J107" s="184" t="s">
        <v>246</v>
      </c>
      <c r="K107" s="227" t="s">
        <v>246</v>
      </c>
      <c r="L107" s="188" t="s">
        <v>12</v>
      </c>
      <c r="M107" s="227">
        <v>3.39E-2</v>
      </c>
      <c r="N107" s="184" t="s">
        <v>246</v>
      </c>
      <c r="O107" s="188" t="s">
        <v>12</v>
      </c>
      <c r="P107" s="185">
        <v>28.79</v>
      </c>
      <c r="Q107" s="250" t="s">
        <v>246</v>
      </c>
      <c r="R107" s="269" t="s">
        <v>12</v>
      </c>
      <c r="S107" s="188" t="s">
        <v>12</v>
      </c>
      <c r="T107" s="227" t="s">
        <v>246</v>
      </c>
      <c r="U107" s="227">
        <v>1.6400000000000001E-2</v>
      </c>
      <c r="V107" s="188" t="s">
        <v>12</v>
      </c>
      <c r="W107" s="240" t="s">
        <v>12</v>
      </c>
      <c r="X107" s="227">
        <v>4.7999999999999996E-3</v>
      </c>
      <c r="Y107" s="264">
        <v>2.246</v>
      </c>
      <c r="Z107" s="227">
        <v>5.7000000000000002E-3</v>
      </c>
      <c r="AA107" s="227">
        <v>8.4269999999999996</v>
      </c>
      <c r="AB107" s="227" t="s">
        <v>246</v>
      </c>
      <c r="AC107" s="185">
        <v>22.03</v>
      </c>
      <c r="AD107" s="227" t="s">
        <v>246</v>
      </c>
      <c r="AE107" s="256" t="s">
        <v>12</v>
      </c>
      <c r="AF107" s="240" t="s">
        <v>12</v>
      </c>
      <c r="AG107" s="240" t="s">
        <v>12</v>
      </c>
      <c r="AH107" s="256" t="s">
        <v>12</v>
      </c>
      <c r="AI107" s="227">
        <v>1.29E-2</v>
      </c>
      <c r="AJ107" s="184">
        <v>1.074E-2</v>
      </c>
      <c r="AK107" s="227">
        <v>0.21890000000000001</v>
      </c>
      <c r="AL107" s="240" t="s">
        <v>12</v>
      </c>
      <c r="AM107" s="240" t="s">
        <v>12</v>
      </c>
      <c r="AN107" s="227" t="s">
        <v>246</v>
      </c>
      <c r="AO107" s="240" t="s">
        <v>12</v>
      </c>
      <c r="AP107" s="185">
        <v>2.3439999999999999</v>
      </c>
      <c r="AQ107" s="227" t="s">
        <v>246</v>
      </c>
      <c r="AR107" s="227">
        <v>0.2</v>
      </c>
      <c r="AS107" s="227">
        <v>19.7</v>
      </c>
      <c r="AT107" s="188" t="s">
        <v>12</v>
      </c>
      <c r="AU107" s="227" t="s">
        <v>246</v>
      </c>
      <c r="AV107" s="250">
        <v>2.2000000000000001E-3</v>
      </c>
      <c r="AX107" s="188" t="s">
        <v>12</v>
      </c>
      <c r="AY107" s="269" t="s">
        <v>12</v>
      </c>
      <c r="AZ107" s="256" t="s">
        <v>12</v>
      </c>
      <c r="BA107" s="185">
        <f>(0.55+0.56)/2</f>
        <v>0.55500000000000005</v>
      </c>
      <c r="BC107" s="188" t="s">
        <v>12</v>
      </c>
      <c r="BD107" s="188" t="s">
        <v>12</v>
      </c>
      <c r="BE107" s="188" t="s">
        <v>12</v>
      </c>
      <c r="BF107" s="188" t="s">
        <v>12</v>
      </c>
    </row>
    <row r="108" spans="1:58" x14ac:dyDescent="0.25">
      <c r="A108" s="119" t="s">
        <v>141</v>
      </c>
      <c r="B108" s="125">
        <v>42360</v>
      </c>
      <c r="C108" s="469"/>
      <c r="D108" s="469"/>
      <c r="E108" s="463"/>
      <c r="F108" s="119">
        <v>1000</v>
      </c>
      <c r="G108" s="119">
        <f t="shared" si="4"/>
        <v>7000</v>
      </c>
      <c r="H108" s="213">
        <v>11.8</v>
      </c>
      <c r="I108" s="133"/>
      <c r="J108" s="227">
        <v>4.4000000000000003E-3</v>
      </c>
      <c r="K108" s="229" t="s">
        <v>246</v>
      </c>
      <c r="L108" s="188" t="s">
        <v>12</v>
      </c>
      <c r="M108" s="227">
        <v>3.32E-2</v>
      </c>
      <c r="N108" s="189" t="s">
        <v>246</v>
      </c>
      <c r="O108" s="188" t="s">
        <v>12</v>
      </c>
      <c r="P108" s="185">
        <v>28.81</v>
      </c>
      <c r="Q108" s="252" t="s">
        <v>246</v>
      </c>
      <c r="R108" s="269" t="s">
        <v>12</v>
      </c>
      <c r="S108" s="188" t="s">
        <v>12</v>
      </c>
      <c r="T108" s="229" t="s">
        <v>246</v>
      </c>
      <c r="U108" s="227">
        <v>4.1000000000000003E-3</v>
      </c>
      <c r="V108" s="188" t="s">
        <v>12</v>
      </c>
      <c r="W108" s="240" t="s">
        <v>12</v>
      </c>
      <c r="X108" s="227">
        <v>6.1000000000000004E-3</v>
      </c>
      <c r="Y108" s="264">
        <v>2.1819999999999999</v>
      </c>
      <c r="Z108" s="227" t="s">
        <v>246</v>
      </c>
      <c r="AA108" s="227">
        <v>8.3949999999999996</v>
      </c>
      <c r="AB108" s="229" t="s">
        <v>246</v>
      </c>
      <c r="AC108" s="185">
        <v>21.91</v>
      </c>
      <c r="AD108" s="227" t="s">
        <v>246</v>
      </c>
      <c r="AE108" s="256" t="s">
        <v>12</v>
      </c>
      <c r="AF108" s="240" t="s">
        <v>12</v>
      </c>
      <c r="AG108" s="240" t="s">
        <v>12</v>
      </c>
      <c r="AH108" s="256" t="s">
        <v>12</v>
      </c>
      <c r="AI108" s="227">
        <v>1.0999999999999999E-2</v>
      </c>
      <c r="AJ108" s="184">
        <v>8.5199999999999998E-3</v>
      </c>
      <c r="AK108" s="227">
        <v>0.18759999999999999</v>
      </c>
      <c r="AL108" s="240" t="s">
        <v>12</v>
      </c>
      <c r="AM108" s="240" t="s">
        <v>12</v>
      </c>
      <c r="AN108" s="229" t="s">
        <v>246</v>
      </c>
      <c r="AO108" s="240" t="s">
        <v>12</v>
      </c>
      <c r="AP108" s="185">
        <v>2.4180000000000001</v>
      </c>
      <c r="AQ108" s="229" t="s">
        <v>246</v>
      </c>
      <c r="AR108" s="227">
        <v>0.19950000000000001</v>
      </c>
      <c r="AS108" s="227">
        <v>19.64</v>
      </c>
      <c r="AT108" s="188" t="s">
        <v>12</v>
      </c>
      <c r="AU108" s="229" t="s">
        <v>246</v>
      </c>
      <c r="AV108" s="250">
        <v>2.0999999999999999E-3</v>
      </c>
      <c r="AX108" s="188" t="s">
        <v>12</v>
      </c>
      <c r="AY108" s="269" t="s">
        <v>12</v>
      </c>
      <c r="AZ108" s="256" t="s">
        <v>12</v>
      </c>
      <c r="BA108" s="185">
        <f>(0.73+0.73)/2</f>
        <v>0.73</v>
      </c>
      <c r="BC108" s="188" t="s">
        <v>12</v>
      </c>
      <c r="BD108" s="188" t="s">
        <v>12</v>
      </c>
      <c r="BE108" s="188" t="s">
        <v>12</v>
      </c>
      <c r="BF108" s="188" t="s">
        <v>12</v>
      </c>
    </row>
    <row r="109" spans="1:58" x14ac:dyDescent="0.25">
      <c r="A109" s="122" t="s">
        <v>142</v>
      </c>
      <c r="B109" s="123">
        <v>42360</v>
      </c>
      <c r="C109" s="470"/>
      <c r="D109" s="470"/>
      <c r="E109" s="464"/>
      <c r="F109" s="122">
        <v>1000</v>
      </c>
      <c r="G109" s="122">
        <f t="shared" si="4"/>
        <v>8000</v>
      </c>
      <c r="H109" s="214">
        <v>11.7</v>
      </c>
      <c r="I109" s="134"/>
      <c r="J109" s="228">
        <v>4.7000000000000002E-3</v>
      </c>
      <c r="K109" s="228" t="s">
        <v>246</v>
      </c>
      <c r="L109" s="191" t="s">
        <v>12</v>
      </c>
      <c r="M109" s="228">
        <v>3.3700000000000001E-2</v>
      </c>
      <c r="N109" s="186" t="s">
        <v>246</v>
      </c>
      <c r="O109" s="191" t="s">
        <v>12</v>
      </c>
      <c r="P109" s="187">
        <v>29.16</v>
      </c>
      <c r="Q109" s="251" t="s">
        <v>246</v>
      </c>
      <c r="R109" s="270" t="s">
        <v>12</v>
      </c>
      <c r="S109" s="191" t="s">
        <v>12</v>
      </c>
      <c r="T109" s="228" t="s">
        <v>246</v>
      </c>
      <c r="U109" s="228">
        <v>3.3999999999999998E-3</v>
      </c>
      <c r="V109" s="191" t="s">
        <v>12</v>
      </c>
      <c r="W109" s="242" t="s">
        <v>12</v>
      </c>
      <c r="X109" s="228">
        <v>6.0000000000000001E-3</v>
      </c>
      <c r="Y109" s="265">
        <v>2.2290000000000001</v>
      </c>
      <c r="Z109" s="228" t="s">
        <v>246</v>
      </c>
      <c r="AA109" s="228">
        <v>8.3949999999999996</v>
      </c>
      <c r="AB109" s="228" t="s">
        <v>246</v>
      </c>
      <c r="AC109" s="187">
        <v>21.76</v>
      </c>
      <c r="AD109" s="228" t="s">
        <v>246</v>
      </c>
      <c r="AE109" s="258" t="s">
        <v>12</v>
      </c>
      <c r="AF109" s="242" t="s">
        <v>12</v>
      </c>
      <c r="AG109" s="242" t="s">
        <v>12</v>
      </c>
      <c r="AH109" s="258" t="s">
        <v>12</v>
      </c>
      <c r="AI109" s="228">
        <v>9.2999999999999992E-3</v>
      </c>
      <c r="AJ109" s="186">
        <v>8.5400000000000007E-3</v>
      </c>
      <c r="AK109" s="228">
        <v>0.18160000000000001</v>
      </c>
      <c r="AL109" s="242" t="s">
        <v>12</v>
      </c>
      <c r="AM109" s="242" t="s">
        <v>12</v>
      </c>
      <c r="AN109" s="228" t="s">
        <v>246</v>
      </c>
      <c r="AO109" s="242" t="s">
        <v>12</v>
      </c>
      <c r="AP109" s="187">
        <v>2.4489999999999998</v>
      </c>
      <c r="AQ109" s="228" t="s">
        <v>246</v>
      </c>
      <c r="AR109" s="228">
        <v>0.20269999999999999</v>
      </c>
      <c r="AS109" s="228">
        <v>19.71</v>
      </c>
      <c r="AT109" s="191" t="s">
        <v>12</v>
      </c>
      <c r="AU109" s="228" t="s">
        <v>246</v>
      </c>
      <c r="AV109" s="251">
        <v>2.0999999999999999E-3</v>
      </c>
      <c r="AX109" s="191" t="s">
        <v>12</v>
      </c>
      <c r="AY109" s="270" t="s">
        <v>12</v>
      </c>
      <c r="AZ109" s="258" t="s">
        <v>12</v>
      </c>
      <c r="BA109" s="187">
        <f>(0.76+0.75)/2</f>
        <v>0.755</v>
      </c>
      <c r="BC109" s="191" t="s">
        <v>12</v>
      </c>
      <c r="BD109" s="191" t="s">
        <v>12</v>
      </c>
      <c r="BE109" s="191" t="s">
        <v>12</v>
      </c>
      <c r="BF109" s="191" t="s">
        <v>12</v>
      </c>
    </row>
    <row r="110" spans="1:58" s="139" customFormat="1" x14ac:dyDescent="0.25">
      <c r="A110" s="119" t="s">
        <v>152</v>
      </c>
      <c r="B110" s="136">
        <v>42806</v>
      </c>
      <c r="H110" s="215"/>
      <c r="J110" s="230">
        <v>3.9899999999999998E-2</v>
      </c>
      <c r="K110" s="227" t="s">
        <v>246</v>
      </c>
      <c r="L110" s="196" t="s">
        <v>12</v>
      </c>
      <c r="M110" s="230">
        <v>3.4099999999999998E-2</v>
      </c>
      <c r="N110" s="184" t="s">
        <v>246</v>
      </c>
      <c r="O110" s="196" t="s">
        <v>12</v>
      </c>
      <c r="P110" s="197">
        <v>28.65</v>
      </c>
      <c r="Q110" s="250" t="s">
        <v>246</v>
      </c>
      <c r="R110" s="198">
        <v>22.75</v>
      </c>
      <c r="S110" s="196" t="s">
        <v>12</v>
      </c>
      <c r="T110" s="227" t="s">
        <v>246</v>
      </c>
      <c r="U110" s="230">
        <v>5.8999999999999999E-3</v>
      </c>
      <c r="V110" s="196" t="s">
        <v>12</v>
      </c>
      <c r="W110" s="230">
        <v>0.64290000000000003</v>
      </c>
      <c r="X110" s="230">
        <v>2.3E-3</v>
      </c>
      <c r="Y110" s="201">
        <v>1.909</v>
      </c>
      <c r="Z110" s="230" t="s">
        <v>246</v>
      </c>
      <c r="AA110" s="230">
        <v>7.4960000000000004</v>
      </c>
      <c r="AB110" s="230" t="s">
        <v>246</v>
      </c>
      <c r="AC110" s="197">
        <v>20.14</v>
      </c>
      <c r="AD110" s="230" t="s">
        <v>246</v>
      </c>
      <c r="AE110" s="262" t="s">
        <v>12</v>
      </c>
      <c r="AF110" s="230" t="s">
        <v>246</v>
      </c>
      <c r="AG110" s="230">
        <v>0.93930000000000002</v>
      </c>
      <c r="AH110" s="262" t="s">
        <v>12</v>
      </c>
      <c r="AI110" s="230">
        <v>1.7999999999999999E-2</v>
      </c>
      <c r="AJ110" s="195">
        <v>1.7500000000000002E-2</v>
      </c>
      <c r="AK110" s="230">
        <v>0.15260000000000001</v>
      </c>
      <c r="AL110" s="230">
        <v>0.112</v>
      </c>
      <c r="AM110" s="227" t="s">
        <v>246</v>
      </c>
      <c r="AN110" s="227" t="s">
        <v>246</v>
      </c>
      <c r="AO110" s="244" t="s">
        <v>12</v>
      </c>
      <c r="AP110" s="197">
        <v>2.6869999999999998</v>
      </c>
      <c r="AQ110" s="227" t="s">
        <v>246</v>
      </c>
      <c r="AR110" s="230">
        <v>0.17180000000000001</v>
      </c>
      <c r="AS110" s="230">
        <v>18.29</v>
      </c>
      <c r="AT110" s="196" t="s">
        <v>12</v>
      </c>
      <c r="AU110" s="227" t="s">
        <v>246</v>
      </c>
      <c r="AV110" s="254">
        <v>1.5E-3</v>
      </c>
      <c r="AX110" s="197">
        <v>8.68</v>
      </c>
      <c r="AY110" s="198">
        <v>59.89</v>
      </c>
      <c r="AZ110" s="262" t="s">
        <v>12</v>
      </c>
      <c r="BA110" s="197">
        <f>(0.86+0.88+0.87+0.87)/4</f>
        <v>0.87</v>
      </c>
      <c r="BC110" s="196" t="s">
        <v>12</v>
      </c>
      <c r="BD110" s="196" t="s">
        <v>12</v>
      </c>
      <c r="BE110" s="196" t="s">
        <v>12</v>
      </c>
      <c r="BF110" s="196" t="s">
        <v>12</v>
      </c>
    </row>
    <row r="111" spans="1:58" x14ac:dyDescent="0.25">
      <c r="A111" s="119" t="s">
        <v>144</v>
      </c>
      <c r="B111" s="125">
        <v>42807</v>
      </c>
      <c r="C111" s="469">
        <v>42806.775000000001</v>
      </c>
      <c r="D111" s="469">
        <v>42807.438888888886</v>
      </c>
      <c r="E111" s="463">
        <f>(D111-C111)*24</f>
        <v>15.93333333323244</v>
      </c>
      <c r="F111" s="119">
        <v>1000</v>
      </c>
      <c r="G111" s="119">
        <f>F111</f>
        <v>1000</v>
      </c>
      <c r="H111" s="213">
        <v>9.1999999999999993</v>
      </c>
      <c r="I111" s="133"/>
      <c r="J111" s="227">
        <v>0.34939999999999999</v>
      </c>
      <c r="K111" s="227" t="s">
        <v>246</v>
      </c>
      <c r="L111" s="188" t="s">
        <v>12</v>
      </c>
      <c r="M111" s="227">
        <v>2.76E-2</v>
      </c>
      <c r="N111" s="184" t="s">
        <v>246</v>
      </c>
      <c r="O111" s="188" t="s">
        <v>12</v>
      </c>
      <c r="P111" s="185">
        <v>27.62</v>
      </c>
      <c r="Q111" s="250" t="s">
        <v>246</v>
      </c>
      <c r="R111" s="269" t="s">
        <v>12</v>
      </c>
      <c r="S111" s="188" t="s">
        <v>12</v>
      </c>
      <c r="T111" s="227" t="s">
        <v>246</v>
      </c>
      <c r="U111" s="227">
        <v>2.35E-2</v>
      </c>
      <c r="V111" s="188" t="s">
        <v>12</v>
      </c>
      <c r="W111" s="240" t="s">
        <v>12</v>
      </c>
      <c r="X111" s="227">
        <v>2.7000000000000001E-3</v>
      </c>
      <c r="Y111" s="264">
        <v>2.044</v>
      </c>
      <c r="Z111" s="227">
        <v>2.1100000000000001E-2</v>
      </c>
      <c r="AA111" s="227">
        <v>7.0529999999999999</v>
      </c>
      <c r="AB111" s="227">
        <v>1.5900000000000001E-2</v>
      </c>
      <c r="AC111" s="185">
        <v>22.11</v>
      </c>
      <c r="AD111" s="227">
        <v>2E-3</v>
      </c>
      <c r="AE111" s="256" t="s">
        <v>12</v>
      </c>
      <c r="AF111" s="240" t="s">
        <v>12</v>
      </c>
      <c r="AG111" s="240" t="s">
        <v>12</v>
      </c>
      <c r="AH111" s="256" t="s">
        <v>12</v>
      </c>
      <c r="AI111" s="227">
        <v>3.9E-2</v>
      </c>
      <c r="AJ111" s="184">
        <v>3.8289999999999998E-2</v>
      </c>
      <c r="AK111" s="227">
        <v>0.13669999999999999</v>
      </c>
      <c r="AL111" s="240" t="s">
        <v>12</v>
      </c>
      <c r="AM111" s="240" t="s">
        <v>12</v>
      </c>
      <c r="AN111" s="227" t="s">
        <v>246</v>
      </c>
      <c r="AO111" s="240" t="s">
        <v>12</v>
      </c>
      <c r="AP111" s="185">
        <v>2.2280000000000002</v>
      </c>
      <c r="AQ111" s="227" t="s">
        <v>246</v>
      </c>
      <c r="AR111" s="227">
        <v>0.1666</v>
      </c>
      <c r="AS111" s="227">
        <v>17.84</v>
      </c>
      <c r="AT111" s="188" t="s">
        <v>12</v>
      </c>
      <c r="AU111" s="227" t="s">
        <v>246</v>
      </c>
      <c r="AV111" s="250">
        <v>5.3999999999999999E-2</v>
      </c>
      <c r="AX111" s="188" t="s">
        <v>12</v>
      </c>
      <c r="AY111" s="269" t="s">
        <v>12</v>
      </c>
      <c r="AZ111" s="256" t="s">
        <v>12</v>
      </c>
      <c r="BA111" s="185">
        <f>(0.08+0.09)/2</f>
        <v>8.4999999999999992E-2</v>
      </c>
      <c r="BC111" s="188" t="s">
        <v>12</v>
      </c>
      <c r="BD111" s="188" t="s">
        <v>12</v>
      </c>
      <c r="BE111" s="188" t="s">
        <v>12</v>
      </c>
      <c r="BF111" s="188" t="s">
        <v>12</v>
      </c>
    </row>
    <row r="112" spans="1:58" x14ac:dyDescent="0.25">
      <c r="A112" s="119" t="s">
        <v>145</v>
      </c>
      <c r="B112" s="125">
        <v>42807</v>
      </c>
      <c r="C112" s="469"/>
      <c r="D112" s="469"/>
      <c r="E112" s="463"/>
      <c r="F112" s="119">
        <v>1000</v>
      </c>
      <c r="G112" s="119">
        <f t="shared" ref="G112:G118" si="5">G111+F112</f>
        <v>2000</v>
      </c>
      <c r="H112" s="213">
        <v>9.1</v>
      </c>
      <c r="I112" s="133"/>
      <c r="J112" s="227">
        <v>0.17119999999999999</v>
      </c>
      <c r="K112" s="227" t="s">
        <v>246</v>
      </c>
      <c r="L112" s="188" t="s">
        <v>12</v>
      </c>
      <c r="M112" s="227">
        <v>2.5499999999999998E-2</v>
      </c>
      <c r="N112" s="184" t="s">
        <v>246</v>
      </c>
      <c r="O112" s="188" t="s">
        <v>12</v>
      </c>
      <c r="P112" s="185">
        <v>28.52</v>
      </c>
      <c r="Q112" s="250" t="s">
        <v>246</v>
      </c>
      <c r="R112" s="269" t="s">
        <v>12</v>
      </c>
      <c r="S112" s="188" t="s">
        <v>12</v>
      </c>
      <c r="T112" s="227" t="s">
        <v>246</v>
      </c>
      <c r="U112" s="227">
        <v>1.9599999999999999E-2</v>
      </c>
      <c r="V112" s="188" t="s">
        <v>12</v>
      </c>
      <c r="W112" s="240" t="s">
        <v>12</v>
      </c>
      <c r="X112" s="227">
        <v>4.1399999999999999E-2</v>
      </c>
      <c r="Y112" s="264">
        <v>1.972</v>
      </c>
      <c r="Z112" s="227">
        <v>7.6E-3</v>
      </c>
      <c r="AA112" s="227">
        <v>7.3410000000000002</v>
      </c>
      <c r="AB112" s="227">
        <v>4.7999999999999996E-3</v>
      </c>
      <c r="AC112" s="185">
        <v>20.329999999999998</v>
      </c>
      <c r="AD112" s="227">
        <v>1.4E-2</v>
      </c>
      <c r="AE112" s="256" t="s">
        <v>12</v>
      </c>
      <c r="AF112" s="240" t="s">
        <v>12</v>
      </c>
      <c r="AG112" s="240" t="s">
        <v>12</v>
      </c>
      <c r="AH112" s="256" t="s">
        <v>12</v>
      </c>
      <c r="AI112" s="227">
        <v>4.7199999999999999E-2</v>
      </c>
      <c r="AJ112" s="184">
        <v>4.5469999999999997E-2</v>
      </c>
      <c r="AK112" s="227">
        <v>0.11</v>
      </c>
      <c r="AL112" s="240" t="s">
        <v>12</v>
      </c>
      <c r="AM112" s="240" t="s">
        <v>12</v>
      </c>
      <c r="AN112" s="227" t="s">
        <v>246</v>
      </c>
      <c r="AO112" s="240" t="s">
        <v>12</v>
      </c>
      <c r="AP112" s="185">
        <v>2.2639999999999998</v>
      </c>
      <c r="AQ112" s="227" t="s">
        <v>246</v>
      </c>
      <c r="AR112" s="227">
        <v>0.17130000000000001</v>
      </c>
      <c r="AS112" s="227">
        <v>18.34</v>
      </c>
      <c r="AT112" s="188" t="s">
        <v>12</v>
      </c>
      <c r="AU112" s="227" t="s">
        <v>246</v>
      </c>
      <c r="AV112" s="250">
        <v>7.4000000000000003E-3</v>
      </c>
      <c r="AX112" s="188" t="s">
        <v>12</v>
      </c>
      <c r="AY112" s="269" t="s">
        <v>12</v>
      </c>
      <c r="AZ112" s="256" t="s">
        <v>12</v>
      </c>
      <c r="BA112" s="185">
        <f>(0.01+0.01)/2</f>
        <v>0.01</v>
      </c>
      <c r="BC112" s="188" t="s">
        <v>12</v>
      </c>
      <c r="BD112" s="188" t="s">
        <v>12</v>
      </c>
      <c r="BE112" s="188" t="s">
        <v>12</v>
      </c>
      <c r="BF112" s="188" t="s">
        <v>12</v>
      </c>
    </row>
    <row r="113" spans="1:58" x14ac:dyDescent="0.25">
      <c r="A113" s="119" t="s">
        <v>146</v>
      </c>
      <c r="B113" s="125">
        <v>42807</v>
      </c>
      <c r="C113" s="469"/>
      <c r="D113" s="469"/>
      <c r="E113" s="463"/>
      <c r="F113" s="119">
        <v>1000</v>
      </c>
      <c r="G113" s="119">
        <f t="shared" si="5"/>
        <v>3000</v>
      </c>
      <c r="H113" s="213">
        <v>8.5</v>
      </c>
      <c r="I113" s="133"/>
      <c r="J113" s="227">
        <v>5.8599999999999999E-2</v>
      </c>
      <c r="K113" s="227" t="s">
        <v>246</v>
      </c>
      <c r="L113" s="188" t="s">
        <v>12</v>
      </c>
      <c r="M113" s="227">
        <v>2.9499999999999998E-2</v>
      </c>
      <c r="N113" s="184" t="s">
        <v>246</v>
      </c>
      <c r="O113" s="188" t="s">
        <v>12</v>
      </c>
      <c r="P113" s="185">
        <v>28.28</v>
      </c>
      <c r="Q113" s="250" t="s">
        <v>246</v>
      </c>
      <c r="R113" s="269" t="s">
        <v>12</v>
      </c>
      <c r="S113" s="188" t="s">
        <v>12</v>
      </c>
      <c r="T113" s="227" t="s">
        <v>246</v>
      </c>
      <c r="U113" s="227">
        <v>1.03E-2</v>
      </c>
      <c r="V113" s="188" t="s">
        <v>12</v>
      </c>
      <c r="W113" s="240" t="s">
        <v>12</v>
      </c>
      <c r="X113" s="227">
        <v>1.5E-3</v>
      </c>
      <c r="Y113" s="264">
        <v>1.92</v>
      </c>
      <c r="Z113" s="227" t="s">
        <v>246</v>
      </c>
      <c r="AA113" s="227">
        <v>7.41</v>
      </c>
      <c r="AB113" s="227" t="s">
        <v>246</v>
      </c>
      <c r="AC113" s="185">
        <v>19.97</v>
      </c>
      <c r="AD113" s="227">
        <v>2E-3</v>
      </c>
      <c r="AE113" s="256" t="s">
        <v>12</v>
      </c>
      <c r="AF113" s="240" t="s">
        <v>12</v>
      </c>
      <c r="AG113" s="240" t="s">
        <v>12</v>
      </c>
      <c r="AH113" s="256" t="s">
        <v>12</v>
      </c>
      <c r="AI113" s="227">
        <v>0.15690000000000001</v>
      </c>
      <c r="AJ113" s="188" t="s">
        <v>12</v>
      </c>
      <c r="AK113" s="227">
        <v>8.77E-2</v>
      </c>
      <c r="AL113" s="240" t="s">
        <v>12</v>
      </c>
      <c r="AM113" s="240" t="s">
        <v>12</v>
      </c>
      <c r="AN113" s="227" t="s">
        <v>246</v>
      </c>
      <c r="AO113" s="240" t="s">
        <v>12</v>
      </c>
      <c r="AP113" s="185">
        <v>2.3730000000000002</v>
      </c>
      <c r="AQ113" s="227" t="s">
        <v>246</v>
      </c>
      <c r="AR113" s="227">
        <v>0.17069999999999999</v>
      </c>
      <c r="AS113" s="227">
        <v>18.260000000000002</v>
      </c>
      <c r="AT113" s="188" t="s">
        <v>12</v>
      </c>
      <c r="AU113" s="227" t="s">
        <v>246</v>
      </c>
      <c r="AV113" s="250">
        <v>4.7000000000000002E-3</v>
      </c>
      <c r="AX113" s="188" t="s">
        <v>12</v>
      </c>
      <c r="AY113" s="269" t="s">
        <v>12</v>
      </c>
      <c r="AZ113" s="256" t="s">
        <v>12</v>
      </c>
      <c r="BA113" s="185">
        <f>(0.01+0.01)/2</f>
        <v>0.01</v>
      </c>
      <c r="BC113" s="188" t="s">
        <v>12</v>
      </c>
      <c r="BD113" s="188" t="s">
        <v>12</v>
      </c>
      <c r="BE113" s="188" t="s">
        <v>12</v>
      </c>
      <c r="BF113" s="188" t="s">
        <v>12</v>
      </c>
    </row>
    <row r="114" spans="1:58" x14ac:dyDescent="0.25">
      <c r="A114" s="119" t="s">
        <v>147</v>
      </c>
      <c r="B114" s="125">
        <v>42807</v>
      </c>
      <c r="C114" s="469"/>
      <c r="D114" s="469"/>
      <c r="E114" s="463"/>
      <c r="F114" s="119">
        <v>1000</v>
      </c>
      <c r="G114" s="119">
        <f t="shared" si="5"/>
        <v>4000</v>
      </c>
      <c r="H114" s="213">
        <v>8.9</v>
      </c>
      <c r="I114" s="133"/>
      <c r="J114" s="227">
        <v>4.8800000000000003E-2</v>
      </c>
      <c r="K114" s="227" t="s">
        <v>246</v>
      </c>
      <c r="L114" s="188" t="s">
        <v>12</v>
      </c>
      <c r="M114" s="227">
        <v>3.1600000000000003E-2</v>
      </c>
      <c r="N114" s="184" t="s">
        <v>246</v>
      </c>
      <c r="O114" s="188" t="s">
        <v>12</v>
      </c>
      <c r="P114" s="185">
        <v>28.34</v>
      </c>
      <c r="Q114" s="250" t="s">
        <v>246</v>
      </c>
      <c r="R114" s="269" t="s">
        <v>12</v>
      </c>
      <c r="S114" s="188" t="s">
        <v>12</v>
      </c>
      <c r="T114" s="227" t="s">
        <v>246</v>
      </c>
      <c r="U114" s="227">
        <v>1.2999999999999999E-2</v>
      </c>
      <c r="V114" s="188" t="s">
        <v>12</v>
      </c>
      <c r="W114" s="240" t="s">
        <v>12</v>
      </c>
      <c r="X114" s="227">
        <v>1.8200000000000001E-2</v>
      </c>
      <c r="Y114" s="264">
        <v>1.8740000000000001</v>
      </c>
      <c r="Z114" s="227" t="s">
        <v>246</v>
      </c>
      <c r="AA114" s="227">
        <v>7.4249999999999998</v>
      </c>
      <c r="AB114" s="227" t="s">
        <v>246</v>
      </c>
      <c r="AC114" s="185">
        <v>20</v>
      </c>
      <c r="AD114" s="227">
        <v>8.0999999999999996E-3</v>
      </c>
      <c r="AE114" s="256" t="s">
        <v>12</v>
      </c>
      <c r="AF114" s="240" t="s">
        <v>12</v>
      </c>
      <c r="AG114" s="240" t="s">
        <v>12</v>
      </c>
      <c r="AH114" s="256" t="s">
        <v>12</v>
      </c>
      <c r="AI114" s="227">
        <v>0.186</v>
      </c>
      <c r="AJ114" s="188" t="s">
        <v>12</v>
      </c>
      <c r="AK114" s="227">
        <v>8.9899999999999994E-2</v>
      </c>
      <c r="AL114" s="240" t="s">
        <v>12</v>
      </c>
      <c r="AM114" s="240" t="s">
        <v>12</v>
      </c>
      <c r="AN114" s="227" t="s">
        <v>246</v>
      </c>
      <c r="AO114" s="240" t="s">
        <v>12</v>
      </c>
      <c r="AP114" s="185">
        <v>2.5760000000000001</v>
      </c>
      <c r="AQ114" s="227" t="s">
        <v>246</v>
      </c>
      <c r="AR114" s="227">
        <v>0.1709</v>
      </c>
      <c r="AS114" s="227">
        <v>18.34</v>
      </c>
      <c r="AT114" s="188" t="s">
        <v>12</v>
      </c>
      <c r="AU114" s="227" t="s">
        <v>246</v>
      </c>
      <c r="AV114" s="250">
        <v>3.8E-3</v>
      </c>
      <c r="AX114" s="188" t="s">
        <v>12</v>
      </c>
      <c r="AY114" s="269" t="s">
        <v>12</v>
      </c>
      <c r="AZ114" s="256" t="s">
        <v>12</v>
      </c>
      <c r="BA114" s="185">
        <f>(0.01+0.01)/2</f>
        <v>0.01</v>
      </c>
      <c r="BC114" s="188" t="s">
        <v>12</v>
      </c>
      <c r="BD114" s="188" t="s">
        <v>12</v>
      </c>
      <c r="BE114" s="188" t="s">
        <v>12</v>
      </c>
      <c r="BF114" s="188" t="s">
        <v>12</v>
      </c>
    </row>
    <row r="115" spans="1:58" x14ac:dyDescent="0.25">
      <c r="A115" s="119" t="s">
        <v>148</v>
      </c>
      <c r="B115" s="125">
        <v>42807</v>
      </c>
      <c r="C115" s="469"/>
      <c r="D115" s="469"/>
      <c r="E115" s="463"/>
      <c r="F115" s="119">
        <v>1000</v>
      </c>
      <c r="G115" s="119">
        <f t="shared" si="5"/>
        <v>5000</v>
      </c>
      <c r="H115" s="213">
        <v>9</v>
      </c>
      <c r="I115" s="133"/>
      <c r="J115" s="227">
        <v>4.8500000000000001E-2</v>
      </c>
      <c r="K115" s="227" t="s">
        <v>246</v>
      </c>
      <c r="L115" s="188" t="s">
        <v>12</v>
      </c>
      <c r="M115" s="227">
        <v>3.2000000000000001E-2</v>
      </c>
      <c r="N115" s="184" t="s">
        <v>246</v>
      </c>
      <c r="O115" s="188" t="s">
        <v>12</v>
      </c>
      <c r="P115" s="185">
        <v>28.37</v>
      </c>
      <c r="Q115" s="250" t="s">
        <v>246</v>
      </c>
      <c r="R115" s="269" t="s">
        <v>12</v>
      </c>
      <c r="S115" s="188" t="s">
        <v>12</v>
      </c>
      <c r="T115" s="227" t="s">
        <v>246</v>
      </c>
      <c r="U115" s="227">
        <v>2.8000000000000001E-2</v>
      </c>
      <c r="V115" s="188" t="s">
        <v>12</v>
      </c>
      <c r="W115" s="240" t="s">
        <v>12</v>
      </c>
      <c r="X115" s="227">
        <v>1.8E-3</v>
      </c>
      <c r="Y115" s="264">
        <v>1.954</v>
      </c>
      <c r="Z115" s="227" t="s">
        <v>246</v>
      </c>
      <c r="AA115" s="227">
        <v>7.4630000000000001</v>
      </c>
      <c r="AB115" s="227" t="s">
        <v>246</v>
      </c>
      <c r="AC115" s="185">
        <v>19.989999999999998</v>
      </c>
      <c r="AD115" s="227">
        <v>1.8E-3</v>
      </c>
      <c r="AE115" s="256" t="s">
        <v>12</v>
      </c>
      <c r="AF115" s="240" t="s">
        <v>12</v>
      </c>
      <c r="AG115" s="240" t="s">
        <v>12</v>
      </c>
      <c r="AH115" s="256" t="s">
        <v>12</v>
      </c>
      <c r="AI115" s="227">
        <v>0.1134</v>
      </c>
      <c r="AJ115" s="184">
        <v>0.11555</v>
      </c>
      <c r="AK115" s="227">
        <v>0.1134</v>
      </c>
      <c r="AL115" s="240" t="s">
        <v>12</v>
      </c>
      <c r="AM115" s="240" t="s">
        <v>12</v>
      </c>
      <c r="AN115" s="227" t="s">
        <v>246</v>
      </c>
      <c r="AO115" s="240" t="s">
        <v>12</v>
      </c>
      <c r="AP115" s="185">
        <v>2.637</v>
      </c>
      <c r="AQ115" s="227" t="s">
        <v>246</v>
      </c>
      <c r="AR115" s="227">
        <v>0.17130000000000001</v>
      </c>
      <c r="AS115" s="227">
        <v>18.329999999999998</v>
      </c>
      <c r="AT115" s="188" t="s">
        <v>12</v>
      </c>
      <c r="AU115" s="227" t="s">
        <v>246</v>
      </c>
      <c r="AV115" s="250">
        <v>3.2000000000000002E-3</v>
      </c>
      <c r="AX115" s="188" t="s">
        <v>12</v>
      </c>
      <c r="AY115" s="269" t="s">
        <v>12</v>
      </c>
      <c r="AZ115" s="256" t="s">
        <v>12</v>
      </c>
      <c r="BA115" s="185">
        <f>(0.24+0.24)/2</f>
        <v>0.24</v>
      </c>
      <c r="BC115" s="188" t="s">
        <v>12</v>
      </c>
      <c r="BD115" s="188" t="s">
        <v>12</v>
      </c>
      <c r="BE115" s="188" t="s">
        <v>12</v>
      </c>
      <c r="BF115" s="188" t="s">
        <v>12</v>
      </c>
    </row>
    <row r="116" spans="1:58" x14ac:dyDescent="0.25">
      <c r="A116" s="119" t="s">
        <v>149</v>
      </c>
      <c r="B116" s="125">
        <v>42807</v>
      </c>
      <c r="C116" s="469"/>
      <c r="D116" s="469"/>
      <c r="E116" s="463"/>
      <c r="F116" s="119">
        <v>1000</v>
      </c>
      <c r="G116" s="119">
        <f t="shared" si="5"/>
        <v>6000</v>
      </c>
      <c r="H116" s="213">
        <v>9.1</v>
      </c>
      <c r="I116" s="133"/>
      <c r="J116" s="227">
        <v>4.8300000000000003E-2</v>
      </c>
      <c r="K116" s="227" t="s">
        <v>246</v>
      </c>
      <c r="L116" s="188" t="s">
        <v>12</v>
      </c>
      <c r="M116" s="227">
        <v>3.2899999999999999E-2</v>
      </c>
      <c r="N116" s="184" t="s">
        <v>246</v>
      </c>
      <c r="O116" s="188" t="s">
        <v>12</v>
      </c>
      <c r="P116" s="185">
        <v>28.51</v>
      </c>
      <c r="Q116" s="250" t="s">
        <v>246</v>
      </c>
      <c r="R116" s="269" t="s">
        <v>12</v>
      </c>
      <c r="S116" s="188" t="s">
        <v>12</v>
      </c>
      <c r="T116" s="227" t="s">
        <v>246</v>
      </c>
      <c r="U116" s="227">
        <v>2.3800000000000002E-2</v>
      </c>
      <c r="V116" s="188" t="s">
        <v>12</v>
      </c>
      <c r="W116" s="240" t="s">
        <v>12</v>
      </c>
      <c r="X116" s="227">
        <v>6.0000000000000001E-3</v>
      </c>
      <c r="Y116" s="264">
        <v>1.8660000000000001</v>
      </c>
      <c r="Z116" s="227" t="s">
        <v>246</v>
      </c>
      <c r="AA116" s="227">
        <v>7.3819999999999997</v>
      </c>
      <c r="AB116" s="227" t="s">
        <v>246</v>
      </c>
      <c r="AC116" s="185">
        <v>19.600000000000001</v>
      </c>
      <c r="AD116" s="227">
        <v>1E-3</v>
      </c>
      <c r="AE116" s="256" t="s">
        <v>12</v>
      </c>
      <c r="AF116" s="240" t="s">
        <v>12</v>
      </c>
      <c r="AG116" s="240" t="s">
        <v>12</v>
      </c>
      <c r="AH116" s="256" t="s">
        <v>12</v>
      </c>
      <c r="AI116" s="227">
        <v>3.2500000000000001E-2</v>
      </c>
      <c r="AJ116" s="184">
        <v>3.1910000000000001E-2</v>
      </c>
      <c r="AK116" s="227">
        <v>0.14549999999999999</v>
      </c>
      <c r="AL116" s="240" t="s">
        <v>12</v>
      </c>
      <c r="AM116" s="240" t="s">
        <v>12</v>
      </c>
      <c r="AN116" s="227" t="s">
        <v>246</v>
      </c>
      <c r="AO116" s="240" t="s">
        <v>12</v>
      </c>
      <c r="AP116" s="185">
        <v>2.6150000000000002</v>
      </c>
      <c r="AQ116" s="227" t="s">
        <v>246</v>
      </c>
      <c r="AR116" s="227">
        <v>0.16950000000000001</v>
      </c>
      <c r="AS116" s="227">
        <v>18.579999999999998</v>
      </c>
      <c r="AT116" s="188" t="s">
        <v>12</v>
      </c>
      <c r="AU116" s="227" t="s">
        <v>246</v>
      </c>
      <c r="AV116" s="250">
        <v>2.5000000000000001E-3</v>
      </c>
      <c r="AX116" s="188" t="s">
        <v>12</v>
      </c>
      <c r="AY116" s="269" t="s">
        <v>12</v>
      </c>
      <c r="AZ116" s="256" t="s">
        <v>12</v>
      </c>
      <c r="BA116" s="185">
        <f>(0.67+0.64)/2</f>
        <v>0.65500000000000003</v>
      </c>
      <c r="BC116" s="188" t="s">
        <v>12</v>
      </c>
      <c r="BD116" s="188" t="s">
        <v>12</v>
      </c>
      <c r="BE116" s="188" t="s">
        <v>12</v>
      </c>
      <c r="BF116" s="188" t="s">
        <v>12</v>
      </c>
    </row>
    <row r="117" spans="1:58" x14ac:dyDescent="0.25">
      <c r="A117" s="119" t="s">
        <v>150</v>
      </c>
      <c r="B117" s="125">
        <v>42807</v>
      </c>
      <c r="C117" s="469"/>
      <c r="D117" s="469"/>
      <c r="E117" s="463"/>
      <c r="F117" s="119">
        <v>1000</v>
      </c>
      <c r="G117" s="119">
        <f t="shared" si="5"/>
        <v>7000</v>
      </c>
      <c r="H117" s="213">
        <v>9.3000000000000007</v>
      </c>
      <c r="I117" s="133"/>
      <c r="J117" s="227">
        <v>2.6599999999999999E-2</v>
      </c>
      <c r="K117" s="229" t="s">
        <v>246</v>
      </c>
      <c r="L117" s="188" t="s">
        <v>12</v>
      </c>
      <c r="M117" s="227">
        <v>3.5400000000000001E-2</v>
      </c>
      <c r="N117" s="189" t="s">
        <v>246</v>
      </c>
      <c r="O117" s="188" t="s">
        <v>12</v>
      </c>
      <c r="P117" s="185">
        <v>29.59</v>
      </c>
      <c r="Q117" s="252" t="s">
        <v>246</v>
      </c>
      <c r="R117" s="269" t="s">
        <v>12</v>
      </c>
      <c r="S117" s="188" t="s">
        <v>12</v>
      </c>
      <c r="T117" s="229" t="s">
        <v>246</v>
      </c>
      <c r="U117" s="227">
        <v>1.67E-2</v>
      </c>
      <c r="V117" s="188" t="s">
        <v>12</v>
      </c>
      <c r="W117" s="240" t="s">
        <v>12</v>
      </c>
      <c r="X117" s="227">
        <v>1.0699999999999999E-2</v>
      </c>
      <c r="Y117" s="264">
        <v>2.1589999999999998</v>
      </c>
      <c r="Z117" s="227">
        <v>6.1000000000000004E-3</v>
      </c>
      <c r="AA117" s="227">
        <v>8.0670000000000002</v>
      </c>
      <c r="AB117" s="227">
        <v>1.6999999999999999E-3</v>
      </c>
      <c r="AC117" s="185">
        <v>20.88</v>
      </c>
      <c r="AD117" s="227">
        <v>8.8000000000000005E-3</v>
      </c>
      <c r="AE117" s="256" t="s">
        <v>12</v>
      </c>
      <c r="AF117" s="240" t="s">
        <v>12</v>
      </c>
      <c r="AG117" s="240" t="s">
        <v>12</v>
      </c>
      <c r="AH117" s="256" t="s">
        <v>12</v>
      </c>
      <c r="AI117" s="227">
        <v>2.1299999999999999E-2</v>
      </c>
      <c r="AJ117" s="184">
        <v>2.0449999999999999E-2</v>
      </c>
      <c r="AK117" s="227">
        <v>0.1605</v>
      </c>
      <c r="AL117" s="240" t="s">
        <v>12</v>
      </c>
      <c r="AM117" s="240" t="s">
        <v>12</v>
      </c>
      <c r="AN117" s="229" t="s">
        <v>246</v>
      </c>
      <c r="AO117" s="240" t="s">
        <v>12</v>
      </c>
      <c r="AP117" s="185">
        <v>2.7949999999999999</v>
      </c>
      <c r="AQ117" s="227">
        <v>8.0999999999999996E-3</v>
      </c>
      <c r="AR117" s="227">
        <v>0.18859999999999999</v>
      </c>
      <c r="AS117" s="227">
        <v>19.510000000000002</v>
      </c>
      <c r="AT117" s="188" t="s">
        <v>12</v>
      </c>
      <c r="AU117" s="229" t="s">
        <v>246</v>
      </c>
      <c r="AV117" s="250">
        <v>1.3599999999999999E-2</v>
      </c>
      <c r="AX117" s="188" t="s">
        <v>12</v>
      </c>
      <c r="AY117" s="269" t="s">
        <v>12</v>
      </c>
      <c r="AZ117" s="256" t="s">
        <v>12</v>
      </c>
      <c r="BA117" s="185">
        <f>(0.82+0.77+0.77)/3</f>
        <v>0.78666666666666663</v>
      </c>
      <c r="BC117" s="188" t="s">
        <v>12</v>
      </c>
      <c r="BD117" s="188" t="s">
        <v>12</v>
      </c>
      <c r="BE117" s="188" t="s">
        <v>12</v>
      </c>
      <c r="BF117" s="188" t="s">
        <v>12</v>
      </c>
    </row>
    <row r="118" spans="1:58" x14ac:dyDescent="0.25">
      <c r="A118" s="122" t="s">
        <v>151</v>
      </c>
      <c r="B118" s="123">
        <v>42807</v>
      </c>
      <c r="C118" s="470"/>
      <c r="D118" s="470"/>
      <c r="E118" s="464"/>
      <c r="F118" s="122">
        <v>1000</v>
      </c>
      <c r="G118" s="122">
        <f t="shared" si="5"/>
        <v>8000</v>
      </c>
      <c r="H118" s="214">
        <v>9.3000000000000007</v>
      </c>
      <c r="I118" s="134"/>
      <c r="J118" s="228">
        <v>8.3599999999999994E-2</v>
      </c>
      <c r="K118" s="228" t="s">
        <v>246</v>
      </c>
      <c r="L118" s="191" t="s">
        <v>12</v>
      </c>
      <c r="M118" s="228">
        <v>3.56E-2</v>
      </c>
      <c r="N118" s="186" t="s">
        <v>246</v>
      </c>
      <c r="O118" s="191" t="s">
        <v>12</v>
      </c>
      <c r="P118" s="187">
        <v>29.43</v>
      </c>
      <c r="Q118" s="251" t="s">
        <v>246</v>
      </c>
      <c r="R118" s="270" t="s">
        <v>12</v>
      </c>
      <c r="S118" s="191" t="s">
        <v>12</v>
      </c>
      <c r="T118" s="228" t="s">
        <v>246</v>
      </c>
      <c r="U118" s="228">
        <v>6.0000000000000001E-3</v>
      </c>
      <c r="V118" s="191" t="s">
        <v>12</v>
      </c>
      <c r="W118" s="242" t="s">
        <v>12</v>
      </c>
      <c r="X118" s="228">
        <v>1.14E-2</v>
      </c>
      <c r="Y118" s="265">
        <v>2.0710000000000002</v>
      </c>
      <c r="Z118" s="228">
        <v>6.4000000000000003E-3</v>
      </c>
      <c r="AA118" s="228">
        <v>8.0329999999999995</v>
      </c>
      <c r="AB118" s="228">
        <v>1.1000000000000001E-3</v>
      </c>
      <c r="AC118" s="187">
        <v>20.64</v>
      </c>
      <c r="AD118" s="228">
        <v>2.0999999999999999E-3</v>
      </c>
      <c r="AE118" s="258" t="s">
        <v>12</v>
      </c>
      <c r="AF118" s="242" t="s">
        <v>12</v>
      </c>
      <c r="AG118" s="242" t="s">
        <v>12</v>
      </c>
      <c r="AH118" s="258" t="s">
        <v>12</v>
      </c>
      <c r="AI118" s="228">
        <v>1.8200000000000001E-2</v>
      </c>
      <c r="AJ118" s="186">
        <v>1.9040000000000001E-2</v>
      </c>
      <c r="AK118" s="228">
        <v>0.1595</v>
      </c>
      <c r="AL118" s="242" t="s">
        <v>12</v>
      </c>
      <c r="AM118" s="242" t="s">
        <v>12</v>
      </c>
      <c r="AN118" s="228" t="s">
        <v>246</v>
      </c>
      <c r="AO118" s="242" t="s">
        <v>12</v>
      </c>
      <c r="AP118" s="187">
        <v>2.7440000000000002</v>
      </c>
      <c r="AQ118" s="228" t="s">
        <v>246</v>
      </c>
      <c r="AR118" s="228">
        <v>0.18770000000000001</v>
      </c>
      <c r="AS118" s="228">
        <v>19.55</v>
      </c>
      <c r="AT118" s="191" t="s">
        <v>12</v>
      </c>
      <c r="AU118" s="228" t="s">
        <v>246</v>
      </c>
      <c r="AV118" s="251">
        <v>5.4999999999999997E-3</v>
      </c>
      <c r="AX118" s="191" t="s">
        <v>12</v>
      </c>
      <c r="AY118" s="270" t="s">
        <v>12</v>
      </c>
      <c r="AZ118" s="258" t="s">
        <v>12</v>
      </c>
      <c r="BA118" s="187">
        <f>(0.81+0.81)/2</f>
        <v>0.81</v>
      </c>
      <c r="BC118" s="191" t="s">
        <v>12</v>
      </c>
      <c r="BD118" s="191" t="s">
        <v>12</v>
      </c>
      <c r="BE118" s="191" t="s">
        <v>12</v>
      </c>
      <c r="BF118" s="191" t="s">
        <v>12</v>
      </c>
    </row>
    <row r="119" spans="1:58" s="139" customFormat="1" x14ac:dyDescent="0.25">
      <c r="A119" s="119" t="s">
        <v>166</v>
      </c>
      <c r="B119" s="136">
        <v>43249</v>
      </c>
      <c r="H119" s="212">
        <v>20.3</v>
      </c>
      <c r="I119" s="137"/>
      <c r="J119" s="223">
        <v>4.2200000000000001E-2</v>
      </c>
      <c r="K119" s="227" t="s">
        <v>246</v>
      </c>
      <c r="L119" s="196" t="s">
        <v>12</v>
      </c>
      <c r="M119" s="230">
        <v>3.8199999999999998E-2</v>
      </c>
      <c r="N119" s="184" t="s">
        <v>246</v>
      </c>
      <c r="O119" s="196" t="s">
        <v>12</v>
      </c>
      <c r="P119" s="197">
        <v>27.56</v>
      </c>
      <c r="Q119" s="250" t="s">
        <v>246</v>
      </c>
      <c r="R119" s="271" t="s">
        <v>12</v>
      </c>
      <c r="S119" s="197">
        <v>18.279399999999999</v>
      </c>
      <c r="T119" s="227" t="s">
        <v>246</v>
      </c>
      <c r="U119" s="230">
        <v>2.3E-3</v>
      </c>
      <c r="V119" s="196" t="s">
        <v>12</v>
      </c>
      <c r="W119" s="230">
        <v>0.82040000000000002</v>
      </c>
      <c r="X119" s="230">
        <v>2.8E-3</v>
      </c>
      <c r="Y119" s="201">
        <v>1.95</v>
      </c>
      <c r="Z119" s="230">
        <v>1.5900000000000001E-2</v>
      </c>
      <c r="AA119" s="230">
        <v>8.1880000000000006</v>
      </c>
      <c r="AB119" s="230" t="s">
        <v>246</v>
      </c>
      <c r="AC119" s="197">
        <v>20.5</v>
      </c>
      <c r="AD119" s="230">
        <v>1E-3</v>
      </c>
      <c r="AE119" s="197" t="s">
        <v>246</v>
      </c>
      <c r="AF119" s="230" t="s">
        <v>246</v>
      </c>
      <c r="AG119" s="230">
        <v>0.55710000000000004</v>
      </c>
      <c r="AH119" s="197">
        <v>0.57599999999999996</v>
      </c>
      <c r="AI119" s="230">
        <v>5.3E-3</v>
      </c>
      <c r="AJ119" s="195">
        <v>4.9300000000000004E-3</v>
      </c>
      <c r="AK119" s="230">
        <v>0.2198</v>
      </c>
      <c r="AL119" s="230">
        <v>0.23599999999999999</v>
      </c>
      <c r="AM119" s="230">
        <v>4.2799999999999998E-2</v>
      </c>
      <c r="AN119" s="227" t="s">
        <v>246</v>
      </c>
      <c r="AO119" s="244" t="s">
        <v>12</v>
      </c>
      <c r="AP119" s="197">
        <v>2.2440000000000002</v>
      </c>
      <c r="AQ119" s="227" t="s">
        <v>246</v>
      </c>
      <c r="AR119" s="230">
        <v>0.17680000000000001</v>
      </c>
      <c r="AS119" s="230">
        <v>19.28</v>
      </c>
      <c r="AT119" s="195">
        <v>8.0000000000000007E-5</v>
      </c>
      <c r="AU119" s="227" t="s">
        <v>246</v>
      </c>
      <c r="AV119" s="254">
        <v>3.0999999999999999E-3</v>
      </c>
      <c r="AX119" s="197">
        <v>8.9570000000000007</v>
      </c>
      <c r="AY119" s="198">
        <v>67.069999999999993</v>
      </c>
      <c r="AZ119" s="262" t="s">
        <v>12</v>
      </c>
      <c r="BA119" s="197">
        <f>(0.76+0.74+0.74)/3</f>
        <v>0.7466666666666667</v>
      </c>
      <c r="BC119" s="196" t="s">
        <v>12</v>
      </c>
      <c r="BD119" s="196" t="s">
        <v>12</v>
      </c>
      <c r="BE119" s="196" t="s">
        <v>12</v>
      </c>
      <c r="BF119" s="196" t="s">
        <v>12</v>
      </c>
    </row>
    <row r="120" spans="1:58" x14ac:dyDescent="0.25">
      <c r="A120" s="119" t="s">
        <v>153</v>
      </c>
      <c r="B120" s="125">
        <v>43250</v>
      </c>
      <c r="C120" s="469">
        <v>43249.751388888886</v>
      </c>
      <c r="D120" s="469">
        <v>43250.452777777777</v>
      </c>
      <c r="E120" s="463">
        <f>(D120-C120)*24</f>
        <v>16.833333333372138</v>
      </c>
      <c r="F120" s="119">
        <v>500</v>
      </c>
      <c r="G120" s="119">
        <f>F120</f>
        <v>500</v>
      </c>
      <c r="H120" s="213">
        <v>22.9</v>
      </c>
      <c r="I120" s="133"/>
      <c r="J120" s="223">
        <v>6.54E-2</v>
      </c>
      <c r="K120" s="227" t="s">
        <v>246</v>
      </c>
      <c r="L120" s="188" t="s">
        <v>12</v>
      </c>
      <c r="M120" s="227">
        <v>3.9600000000000003E-2</v>
      </c>
      <c r="N120" s="184" t="s">
        <v>246</v>
      </c>
      <c r="O120" s="188" t="s">
        <v>12</v>
      </c>
      <c r="P120" s="185">
        <v>27.53</v>
      </c>
      <c r="Q120" s="250" t="s">
        <v>246</v>
      </c>
      <c r="R120" s="269" t="s">
        <v>12</v>
      </c>
      <c r="S120" s="188" t="s">
        <v>12</v>
      </c>
      <c r="T120" s="227" t="s">
        <v>246</v>
      </c>
      <c r="U120" s="227">
        <v>1.4E-2</v>
      </c>
      <c r="V120" s="188" t="s">
        <v>12</v>
      </c>
      <c r="W120" s="240" t="s">
        <v>12</v>
      </c>
      <c r="X120" s="227">
        <v>2E-3</v>
      </c>
      <c r="Y120" s="264">
        <v>1.954</v>
      </c>
      <c r="Z120" s="227">
        <v>1.67E-2</v>
      </c>
      <c r="AA120" s="227">
        <v>8.1199999999999992</v>
      </c>
      <c r="AB120" s="227" t="s">
        <v>246</v>
      </c>
      <c r="AC120" s="185">
        <v>20.73</v>
      </c>
      <c r="AD120" s="227">
        <v>2.3E-3</v>
      </c>
      <c r="AE120" s="256" t="s">
        <v>12</v>
      </c>
      <c r="AF120" s="240" t="s">
        <v>12</v>
      </c>
      <c r="AG120" s="240" t="s">
        <v>12</v>
      </c>
      <c r="AH120" s="256" t="s">
        <v>12</v>
      </c>
      <c r="AI120" s="227">
        <v>1.2699999999999999E-2</v>
      </c>
      <c r="AJ120" s="184">
        <v>1.2500000000000001E-2</v>
      </c>
      <c r="AK120" s="227">
        <v>0.2457</v>
      </c>
      <c r="AL120" s="240" t="s">
        <v>12</v>
      </c>
      <c r="AM120" s="240" t="s">
        <v>12</v>
      </c>
      <c r="AN120" s="227" t="s">
        <v>246</v>
      </c>
      <c r="AO120" s="240" t="s">
        <v>12</v>
      </c>
      <c r="AP120" s="185">
        <v>2.3730000000000002</v>
      </c>
      <c r="AQ120" s="227" t="s">
        <v>246</v>
      </c>
      <c r="AR120" s="227">
        <v>0.18329999999999999</v>
      </c>
      <c r="AS120" s="227">
        <v>19.149999999999999</v>
      </c>
      <c r="AT120" s="184">
        <v>6.9999999999999994E-5</v>
      </c>
      <c r="AU120" s="227" t="s">
        <v>246</v>
      </c>
      <c r="AV120" s="250">
        <v>0.21210000000000001</v>
      </c>
      <c r="AX120" s="188" t="s">
        <v>12</v>
      </c>
      <c r="AY120" s="269" t="s">
        <v>12</v>
      </c>
      <c r="AZ120" s="256" t="s">
        <v>12</v>
      </c>
      <c r="BA120" s="185">
        <f>(0.19+0.18)/2</f>
        <v>0.185</v>
      </c>
      <c r="BC120" s="188" t="s">
        <v>12</v>
      </c>
      <c r="BD120" s="188" t="s">
        <v>12</v>
      </c>
      <c r="BE120" s="188" t="s">
        <v>12</v>
      </c>
      <c r="BF120" s="188" t="s">
        <v>12</v>
      </c>
    </row>
    <row r="121" spans="1:58" x14ac:dyDescent="0.25">
      <c r="A121" s="119" t="s">
        <v>154</v>
      </c>
      <c r="B121" s="125">
        <v>43250</v>
      </c>
      <c r="C121" s="469"/>
      <c r="D121" s="469"/>
      <c r="E121" s="463"/>
      <c r="F121" s="119">
        <v>500</v>
      </c>
      <c r="G121" s="119">
        <f t="shared" ref="G121:G132" si="6">G120+F121</f>
        <v>1000</v>
      </c>
      <c r="H121" s="213">
        <v>23.2</v>
      </c>
      <c r="I121" s="133"/>
      <c r="J121" s="223">
        <v>0.3579</v>
      </c>
      <c r="K121" s="227" t="s">
        <v>246</v>
      </c>
      <c r="L121" s="188" t="s">
        <v>12</v>
      </c>
      <c r="M121" s="227">
        <v>2.2599999999999999E-2</v>
      </c>
      <c r="N121" s="184" t="s">
        <v>246</v>
      </c>
      <c r="O121" s="188" t="s">
        <v>12</v>
      </c>
      <c r="P121" s="185">
        <v>17.18</v>
      </c>
      <c r="Q121" s="250" t="s">
        <v>246</v>
      </c>
      <c r="R121" s="269" t="s">
        <v>12</v>
      </c>
      <c r="S121" s="188" t="s">
        <v>12</v>
      </c>
      <c r="T121" s="227" t="s">
        <v>246</v>
      </c>
      <c r="U121" s="227">
        <v>4.9299999999999997E-2</v>
      </c>
      <c r="V121" s="188" t="s">
        <v>12</v>
      </c>
      <c r="W121" s="240" t="s">
        <v>12</v>
      </c>
      <c r="X121" s="227">
        <v>4.1999999999999997E-3</v>
      </c>
      <c r="Y121" s="264">
        <v>2.1970000000000001</v>
      </c>
      <c r="Z121" s="227">
        <v>0.1032</v>
      </c>
      <c r="AA121" s="227">
        <v>4.72</v>
      </c>
      <c r="AB121" s="227">
        <v>2E-3</v>
      </c>
      <c r="AC121" s="185">
        <v>24.77</v>
      </c>
      <c r="AD121" s="227">
        <v>1E-3</v>
      </c>
      <c r="AE121" s="256" t="s">
        <v>12</v>
      </c>
      <c r="AF121" s="240" t="s">
        <v>12</v>
      </c>
      <c r="AG121" s="240" t="s">
        <v>12</v>
      </c>
      <c r="AH121" s="256" t="s">
        <v>12</v>
      </c>
      <c r="AI121" s="227">
        <v>1.4200000000000001E-2</v>
      </c>
      <c r="AJ121" s="184">
        <v>1.2959999999999999E-2</v>
      </c>
      <c r="AK121" s="227">
        <v>0.29649999999999999</v>
      </c>
      <c r="AL121" s="240" t="s">
        <v>12</v>
      </c>
      <c r="AM121" s="240" t="s">
        <v>12</v>
      </c>
      <c r="AN121" s="227" t="s">
        <v>246</v>
      </c>
      <c r="AO121" s="240" t="s">
        <v>12</v>
      </c>
      <c r="AP121" s="185">
        <v>2.048</v>
      </c>
      <c r="AQ121" s="227" t="s">
        <v>246</v>
      </c>
      <c r="AR121" s="227">
        <v>0.1113</v>
      </c>
      <c r="AS121" s="227">
        <v>9.9760000000000009</v>
      </c>
      <c r="AT121" s="184">
        <v>6.0000000000000002E-5</v>
      </c>
      <c r="AU121" s="227" t="s">
        <v>246</v>
      </c>
      <c r="AV121" s="250">
        <v>1.11E-2</v>
      </c>
      <c r="AX121" s="188" t="s">
        <v>12</v>
      </c>
      <c r="AY121" s="269" t="s">
        <v>12</v>
      </c>
      <c r="AZ121" s="256" t="s">
        <v>12</v>
      </c>
      <c r="BA121" s="185">
        <f>(0.01+0)/2</f>
        <v>5.0000000000000001E-3</v>
      </c>
      <c r="BC121" s="188" t="s">
        <v>12</v>
      </c>
      <c r="BD121" s="188" t="s">
        <v>12</v>
      </c>
      <c r="BE121" s="188" t="s">
        <v>12</v>
      </c>
      <c r="BF121" s="188" t="s">
        <v>12</v>
      </c>
    </row>
    <row r="122" spans="1:58" x14ac:dyDescent="0.25">
      <c r="A122" s="119" t="s">
        <v>155</v>
      </c>
      <c r="B122" s="125">
        <v>43250</v>
      </c>
      <c r="C122" s="469"/>
      <c r="D122" s="469"/>
      <c r="E122" s="463"/>
      <c r="F122" s="119">
        <v>500</v>
      </c>
      <c r="G122" s="119">
        <f t="shared" si="6"/>
        <v>1500</v>
      </c>
      <c r="H122" s="213">
        <v>22.9</v>
      </c>
      <c r="I122" s="133"/>
      <c r="J122" s="223">
        <v>0.1242</v>
      </c>
      <c r="K122" s="227" t="s">
        <v>246</v>
      </c>
      <c r="L122" s="188" t="s">
        <v>12</v>
      </c>
      <c r="M122" s="227">
        <v>3.5000000000000003E-2</v>
      </c>
      <c r="N122" s="184" t="s">
        <v>246</v>
      </c>
      <c r="O122" s="188" t="s">
        <v>12</v>
      </c>
      <c r="P122" s="185">
        <v>24.81</v>
      </c>
      <c r="Q122" s="250" t="s">
        <v>246</v>
      </c>
      <c r="R122" s="269" t="s">
        <v>12</v>
      </c>
      <c r="S122" s="188" t="s">
        <v>12</v>
      </c>
      <c r="T122" s="227" t="s">
        <v>246</v>
      </c>
      <c r="U122" s="227">
        <v>1.7299999999999999E-2</v>
      </c>
      <c r="V122" s="188" t="s">
        <v>12</v>
      </c>
      <c r="W122" s="240" t="s">
        <v>12</v>
      </c>
      <c r="X122" s="227">
        <v>2.2000000000000001E-3</v>
      </c>
      <c r="Y122" s="264">
        <v>2.121</v>
      </c>
      <c r="Z122" s="227">
        <v>4.4699999999999997E-2</v>
      </c>
      <c r="AA122" s="227">
        <v>7.1280000000000001</v>
      </c>
      <c r="AB122" s="227" t="s">
        <v>246</v>
      </c>
      <c r="AC122" s="185">
        <v>22.18</v>
      </c>
      <c r="AD122" s="227" t="s">
        <v>246</v>
      </c>
      <c r="AE122" s="256" t="s">
        <v>12</v>
      </c>
      <c r="AF122" s="240" t="s">
        <v>12</v>
      </c>
      <c r="AG122" s="240" t="s">
        <v>12</v>
      </c>
      <c r="AH122" s="256" t="s">
        <v>12</v>
      </c>
      <c r="AI122" s="227">
        <v>6.1999999999999998E-3</v>
      </c>
      <c r="AJ122" s="184">
        <v>5.62E-3</v>
      </c>
      <c r="AK122" s="227">
        <v>0.25509999999999999</v>
      </c>
      <c r="AL122" s="240" t="s">
        <v>12</v>
      </c>
      <c r="AM122" s="240" t="s">
        <v>12</v>
      </c>
      <c r="AN122" s="227" t="s">
        <v>246</v>
      </c>
      <c r="AO122" s="240" t="s">
        <v>12</v>
      </c>
      <c r="AP122" s="185">
        <v>2.27</v>
      </c>
      <c r="AQ122" s="227" t="s">
        <v>246</v>
      </c>
      <c r="AR122" s="227">
        <v>0.16400000000000001</v>
      </c>
      <c r="AS122" s="227">
        <v>16.62</v>
      </c>
      <c r="AT122" s="184">
        <v>6.9999999999999994E-5</v>
      </c>
      <c r="AU122" s="227" t="s">
        <v>246</v>
      </c>
      <c r="AV122" s="250">
        <v>7.1000000000000004E-3</v>
      </c>
      <c r="AX122" s="188" t="s">
        <v>12</v>
      </c>
      <c r="AY122" s="269" t="s">
        <v>12</v>
      </c>
      <c r="AZ122" s="256" t="s">
        <v>12</v>
      </c>
      <c r="BA122" s="185">
        <f>(0.03+0+0.01)/3</f>
        <v>1.3333333333333334E-2</v>
      </c>
      <c r="BC122" s="188" t="s">
        <v>12</v>
      </c>
      <c r="BD122" s="188" t="s">
        <v>12</v>
      </c>
      <c r="BE122" s="188" t="s">
        <v>12</v>
      </c>
      <c r="BF122" s="188" t="s">
        <v>12</v>
      </c>
    </row>
    <row r="123" spans="1:58" x14ac:dyDescent="0.25">
      <c r="A123" s="119" t="s">
        <v>156</v>
      </c>
      <c r="B123" s="125">
        <v>43250</v>
      </c>
      <c r="C123" s="469"/>
      <c r="D123" s="469"/>
      <c r="E123" s="463"/>
      <c r="F123" s="119">
        <v>500</v>
      </c>
      <c r="G123" s="119">
        <f t="shared" si="6"/>
        <v>2000</v>
      </c>
      <c r="H123" s="213">
        <v>22.9</v>
      </c>
      <c r="I123" s="133"/>
      <c r="J123" s="223">
        <v>7.4700000000000003E-2</v>
      </c>
      <c r="K123" s="227" t="s">
        <v>246</v>
      </c>
      <c r="L123" s="188" t="s">
        <v>12</v>
      </c>
      <c r="M123" s="227">
        <v>4.0500000000000001E-2</v>
      </c>
      <c r="N123" s="184" t="s">
        <v>246</v>
      </c>
      <c r="O123" s="188" t="s">
        <v>12</v>
      </c>
      <c r="P123" s="185">
        <v>27.54</v>
      </c>
      <c r="Q123" s="250" t="s">
        <v>246</v>
      </c>
      <c r="R123" s="269" t="s">
        <v>12</v>
      </c>
      <c r="S123" s="188" t="s">
        <v>12</v>
      </c>
      <c r="T123" s="227" t="s">
        <v>246</v>
      </c>
      <c r="U123" s="227">
        <v>6.4999999999999997E-3</v>
      </c>
      <c r="V123" s="188" t="s">
        <v>12</v>
      </c>
      <c r="W123" s="240" t="s">
        <v>12</v>
      </c>
      <c r="X123" s="227">
        <v>1E-3</v>
      </c>
      <c r="Y123" s="264">
        <v>2.0129999999999999</v>
      </c>
      <c r="Z123" s="227">
        <v>2.07E-2</v>
      </c>
      <c r="AA123" s="227">
        <v>8.1059999999999999</v>
      </c>
      <c r="AB123" s="227" t="s">
        <v>246</v>
      </c>
      <c r="AC123" s="185">
        <v>21</v>
      </c>
      <c r="AD123" s="227" t="s">
        <v>246</v>
      </c>
      <c r="AE123" s="256" t="s">
        <v>12</v>
      </c>
      <c r="AF123" s="240" t="s">
        <v>12</v>
      </c>
      <c r="AG123" s="240" t="s">
        <v>12</v>
      </c>
      <c r="AH123" s="256" t="s">
        <v>12</v>
      </c>
      <c r="AI123" s="227">
        <v>6.7999999999999996E-3</v>
      </c>
      <c r="AJ123" s="184">
        <v>5.8999999999999999E-3</v>
      </c>
      <c r="AK123" s="227">
        <v>0.26129999999999998</v>
      </c>
      <c r="AL123" s="240" t="s">
        <v>12</v>
      </c>
      <c r="AM123" s="240" t="s">
        <v>12</v>
      </c>
      <c r="AN123" s="227" t="s">
        <v>246</v>
      </c>
      <c r="AO123" s="240" t="s">
        <v>12</v>
      </c>
      <c r="AP123" s="185">
        <v>2.4700000000000002</v>
      </c>
      <c r="AQ123" s="227" t="s">
        <v>246</v>
      </c>
      <c r="AR123" s="227">
        <v>0.18509999999999999</v>
      </c>
      <c r="AS123" s="227">
        <v>19.09</v>
      </c>
      <c r="AT123" s="184">
        <v>6.9999999999999994E-5</v>
      </c>
      <c r="AU123" s="227" t="s">
        <v>246</v>
      </c>
      <c r="AV123" s="250">
        <v>5.1999999999999998E-3</v>
      </c>
      <c r="AX123" s="188" t="s">
        <v>12</v>
      </c>
      <c r="AY123" s="269" t="s">
        <v>12</v>
      </c>
      <c r="AZ123" s="256" t="s">
        <v>12</v>
      </c>
      <c r="BA123" s="185">
        <f>(0.01+0.03+0.03)/3</f>
        <v>2.3333333333333334E-2</v>
      </c>
      <c r="BC123" s="188" t="s">
        <v>12</v>
      </c>
      <c r="BD123" s="188" t="s">
        <v>12</v>
      </c>
      <c r="BE123" s="188" t="s">
        <v>12</v>
      </c>
      <c r="BF123" s="188" t="s">
        <v>12</v>
      </c>
    </row>
    <row r="124" spans="1:58" x14ac:dyDescent="0.25">
      <c r="A124" s="119" t="s">
        <v>157</v>
      </c>
      <c r="B124" s="125">
        <v>43250</v>
      </c>
      <c r="C124" s="469"/>
      <c r="D124" s="469"/>
      <c r="E124" s="463"/>
      <c r="F124" s="119">
        <v>500</v>
      </c>
      <c r="G124" s="119">
        <f t="shared" si="6"/>
        <v>2500</v>
      </c>
      <c r="H124" s="213">
        <v>22.2</v>
      </c>
      <c r="I124" s="133"/>
      <c r="J124" s="223">
        <v>6.6299999999999998E-2</v>
      </c>
      <c r="K124" s="227" t="s">
        <v>246</v>
      </c>
      <c r="L124" s="188" t="s">
        <v>12</v>
      </c>
      <c r="M124" s="227">
        <v>3.9699999999999999E-2</v>
      </c>
      <c r="N124" s="184" t="s">
        <v>246</v>
      </c>
      <c r="O124" s="188" t="s">
        <v>12</v>
      </c>
      <c r="P124" s="185">
        <v>27.67</v>
      </c>
      <c r="Q124" s="250" t="s">
        <v>246</v>
      </c>
      <c r="R124" s="269" t="s">
        <v>12</v>
      </c>
      <c r="S124" s="188" t="s">
        <v>12</v>
      </c>
      <c r="T124" s="227" t="s">
        <v>246</v>
      </c>
      <c r="U124" s="227">
        <v>4.0000000000000001E-3</v>
      </c>
      <c r="V124" s="188" t="s">
        <v>12</v>
      </c>
      <c r="W124" s="240" t="s">
        <v>12</v>
      </c>
      <c r="X124" s="227">
        <v>1.4E-3</v>
      </c>
      <c r="Y124" s="264">
        <v>1.9790000000000001</v>
      </c>
      <c r="Z124" s="227">
        <v>1.9300000000000001E-2</v>
      </c>
      <c r="AA124" s="227">
        <v>8.141</v>
      </c>
      <c r="AB124" s="227" t="s">
        <v>246</v>
      </c>
      <c r="AC124" s="185">
        <v>20.65</v>
      </c>
      <c r="AD124" s="227" t="s">
        <v>246</v>
      </c>
      <c r="AE124" s="256" t="s">
        <v>12</v>
      </c>
      <c r="AF124" s="240" t="s">
        <v>12</v>
      </c>
      <c r="AG124" s="240" t="s">
        <v>12</v>
      </c>
      <c r="AH124" s="256" t="s">
        <v>12</v>
      </c>
      <c r="AI124" s="227">
        <v>2.8799999999999999E-2</v>
      </c>
      <c r="AJ124" s="184">
        <v>2.792E-2</v>
      </c>
      <c r="AK124" s="227">
        <v>0.23419999999999999</v>
      </c>
      <c r="AL124" s="240" t="s">
        <v>12</v>
      </c>
      <c r="AM124" s="240" t="s">
        <v>12</v>
      </c>
      <c r="AN124" s="227" t="s">
        <v>246</v>
      </c>
      <c r="AO124" s="240" t="s">
        <v>12</v>
      </c>
      <c r="AP124" s="185">
        <v>2.351</v>
      </c>
      <c r="AQ124" s="227" t="s">
        <v>246</v>
      </c>
      <c r="AR124" s="227">
        <v>0.18240000000000001</v>
      </c>
      <c r="AS124" s="227">
        <v>19.09</v>
      </c>
      <c r="AT124" s="184">
        <v>8.0000000000000007E-5</v>
      </c>
      <c r="AU124" s="227" t="s">
        <v>246</v>
      </c>
      <c r="AV124" s="250">
        <v>4.8999999999999998E-3</v>
      </c>
      <c r="AX124" s="188" t="s">
        <v>12</v>
      </c>
      <c r="AY124" s="269" t="s">
        <v>12</v>
      </c>
      <c r="AZ124" s="256" t="s">
        <v>12</v>
      </c>
      <c r="BA124" s="185">
        <f>(0+0.02+0.02)/3</f>
        <v>1.3333333333333334E-2</v>
      </c>
      <c r="BC124" s="188" t="s">
        <v>12</v>
      </c>
      <c r="BD124" s="188" t="s">
        <v>12</v>
      </c>
      <c r="BE124" s="188" t="s">
        <v>12</v>
      </c>
      <c r="BF124" s="188" t="s">
        <v>12</v>
      </c>
    </row>
    <row r="125" spans="1:58" x14ac:dyDescent="0.25">
      <c r="A125" s="119" t="s">
        <v>158</v>
      </c>
      <c r="B125" s="125">
        <v>43250</v>
      </c>
      <c r="C125" s="469"/>
      <c r="D125" s="469"/>
      <c r="E125" s="463"/>
      <c r="F125" s="119">
        <v>500</v>
      </c>
      <c r="G125" s="119">
        <f t="shared" si="6"/>
        <v>3000</v>
      </c>
      <c r="H125" s="213">
        <v>20.7</v>
      </c>
      <c r="I125" s="133"/>
      <c r="J125" s="223">
        <v>5.7099999999999998E-2</v>
      </c>
      <c r="K125" s="227" t="s">
        <v>246</v>
      </c>
      <c r="L125" s="188" t="s">
        <v>12</v>
      </c>
      <c r="M125" s="227">
        <v>3.9600000000000003E-2</v>
      </c>
      <c r="N125" s="184" t="s">
        <v>246</v>
      </c>
      <c r="O125" s="188" t="s">
        <v>12</v>
      </c>
      <c r="P125" s="185">
        <v>27.61</v>
      </c>
      <c r="Q125" s="250" t="s">
        <v>246</v>
      </c>
      <c r="R125" s="269" t="s">
        <v>12</v>
      </c>
      <c r="S125" s="188" t="s">
        <v>12</v>
      </c>
      <c r="T125" s="227" t="s">
        <v>246</v>
      </c>
      <c r="U125" s="227">
        <v>2.3E-3</v>
      </c>
      <c r="V125" s="188" t="s">
        <v>12</v>
      </c>
      <c r="W125" s="240" t="s">
        <v>12</v>
      </c>
      <c r="X125" s="227">
        <v>1.5E-3</v>
      </c>
      <c r="Y125" s="264">
        <v>1.952</v>
      </c>
      <c r="Z125" s="227">
        <v>1.6899999999999998E-2</v>
      </c>
      <c r="AA125" s="227">
        <v>8.1839999999999993</v>
      </c>
      <c r="AB125" s="227" t="s">
        <v>246</v>
      </c>
      <c r="AC125" s="185">
        <v>20.59</v>
      </c>
      <c r="AD125" s="227" t="s">
        <v>246</v>
      </c>
      <c r="AE125" s="256" t="s">
        <v>12</v>
      </c>
      <c r="AF125" s="240" t="s">
        <v>12</v>
      </c>
      <c r="AG125" s="240" t="s">
        <v>12</v>
      </c>
      <c r="AH125" s="256" t="s">
        <v>12</v>
      </c>
      <c r="AI125" s="227">
        <v>7.3599999999999999E-2</v>
      </c>
      <c r="AJ125" s="184">
        <v>7.0059999999999997E-2</v>
      </c>
      <c r="AK125" s="227">
        <v>0.2374</v>
      </c>
      <c r="AL125" s="240" t="s">
        <v>12</v>
      </c>
      <c r="AM125" s="240" t="s">
        <v>12</v>
      </c>
      <c r="AN125" s="227" t="s">
        <v>246</v>
      </c>
      <c r="AO125" s="240" t="s">
        <v>12</v>
      </c>
      <c r="AP125" s="185">
        <v>2.2949999999999999</v>
      </c>
      <c r="AQ125" s="227" t="s">
        <v>246</v>
      </c>
      <c r="AR125" s="227">
        <v>0.1802</v>
      </c>
      <c r="AS125" s="227">
        <v>19.05</v>
      </c>
      <c r="AT125" s="184">
        <v>6.9999999999999994E-5</v>
      </c>
      <c r="AU125" s="227" t="s">
        <v>246</v>
      </c>
      <c r="AV125" s="250">
        <v>3.8999999999999998E-3</v>
      </c>
      <c r="AX125" s="188" t="s">
        <v>12</v>
      </c>
      <c r="AY125" s="269" t="s">
        <v>12</v>
      </c>
      <c r="AZ125" s="256" t="s">
        <v>12</v>
      </c>
      <c r="BA125" s="185">
        <f>(0.02+0+0.02)/3</f>
        <v>1.3333333333333334E-2</v>
      </c>
      <c r="BC125" s="188" t="s">
        <v>12</v>
      </c>
      <c r="BD125" s="188" t="s">
        <v>12</v>
      </c>
      <c r="BE125" s="188" t="s">
        <v>12</v>
      </c>
      <c r="BF125" s="188" t="s">
        <v>12</v>
      </c>
    </row>
    <row r="126" spans="1:58" x14ac:dyDescent="0.25">
      <c r="A126" s="119" t="s">
        <v>159</v>
      </c>
      <c r="B126" s="125">
        <v>43250</v>
      </c>
      <c r="C126" s="469"/>
      <c r="D126" s="469"/>
      <c r="E126" s="463"/>
      <c r="F126" s="119">
        <v>500</v>
      </c>
      <c r="G126" s="119">
        <f t="shared" si="6"/>
        <v>3500</v>
      </c>
      <c r="H126" s="213">
        <v>19.5</v>
      </c>
      <c r="I126" s="133"/>
      <c r="J126" s="223">
        <v>5.2900000000000003E-2</v>
      </c>
      <c r="K126" s="227" t="s">
        <v>246</v>
      </c>
      <c r="L126" s="188" t="s">
        <v>12</v>
      </c>
      <c r="M126" s="227">
        <v>3.9100000000000003E-2</v>
      </c>
      <c r="N126" s="184" t="s">
        <v>246</v>
      </c>
      <c r="O126" s="188" t="s">
        <v>12</v>
      </c>
      <c r="P126" s="185">
        <v>27.44</v>
      </c>
      <c r="Q126" s="250" t="s">
        <v>246</v>
      </c>
      <c r="R126" s="269" t="s">
        <v>12</v>
      </c>
      <c r="S126" s="188" t="s">
        <v>12</v>
      </c>
      <c r="T126" s="227" t="s">
        <v>246</v>
      </c>
      <c r="U126" s="227">
        <v>2.8E-3</v>
      </c>
      <c r="V126" s="188" t="s">
        <v>12</v>
      </c>
      <c r="W126" s="240" t="s">
        <v>12</v>
      </c>
      <c r="X126" s="227">
        <v>2E-3</v>
      </c>
      <c r="Y126" s="264">
        <v>1.9530000000000001</v>
      </c>
      <c r="Z126" s="227">
        <v>1.7999999999999999E-2</v>
      </c>
      <c r="AA126" s="227">
        <v>8.2550000000000008</v>
      </c>
      <c r="AB126" s="227" t="s">
        <v>246</v>
      </c>
      <c r="AC126" s="185">
        <v>20.6</v>
      </c>
      <c r="AD126" s="227" t="s">
        <v>246</v>
      </c>
      <c r="AE126" s="256" t="s">
        <v>12</v>
      </c>
      <c r="AF126" s="240" t="s">
        <v>12</v>
      </c>
      <c r="AG126" s="240" t="s">
        <v>12</v>
      </c>
      <c r="AH126" s="256" t="s">
        <v>12</v>
      </c>
      <c r="AI126" s="227">
        <v>8.2000000000000003E-2</v>
      </c>
      <c r="AJ126" s="184">
        <v>7.7660000000000007E-2</v>
      </c>
      <c r="AK126" s="227">
        <v>0.23699999999999999</v>
      </c>
      <c r="AL126" s="240" t="s">
        <v>12</v>
      </c>
      <c r="AM126" s="240" t="s">
        <v>12</v>
      </c>
      <c r="AN126" s="227" t="s">
        <v>246</v>
      </c>
      <c r="AO126" s="240" t="s">
        <v>12</v>
      </c>
      <c r="AP126" s="185">
        <v>2.351</v>
      </c>
      <c r="AQ126" s="227" t="s">
        <v>246</v>
      </c>
      <c r="AR126" s="227">
        <v>0.1807</v>
      </c>
      <c r="AS126" s="227">
        <v>19.09</v>
      </c>
      <c r="AT126" s="184">
        <v>6.9999999999999994E-5</v>
      </c>
      <c r="AU126" s="227" t="s">
        <v>246</v>
      </c>
      <c r="AV126" s="250">
        <v>3.8999999999999998E-3</v>
      </c>
      <c r="AX126" s="188" t="s">
        <v>12</v>
      </c>
      <c r="AY126" s="269" t="s">
        <v>12</v>
      </c>
      <c r="AZ126" s="256" t="s">
        <v>12</v>
      </c>
      <c r="BA126" s="185">
        <f>(0.01+0.02)/2</f>
        <v>1.4999999999999999E-2</v>
      </c>
      <c r="BC126" s="188" t="s">
        <v>12</v>
      </c>
      <c r="BD126" s="188" t="s">
        <v>12</v>
      </c>
      <c r="BE126" s="188" t="s">
        <v>12</v>
      </c>
      <c r="BF126" s="188" t="s">
        <v>12</v>
      </c>
    </row>
    <row r="127" spans="1:58" x14ac:dyDescent="0.25">
      <c r="A127" s="119" t="s">
        <v>160</v>
      </c>
      <c r="B127" s="125">
        <v>43250</v>
      </c>
      <c r="C127" s="469"/>
      <c r="D127" s="469"/>
      <c r="E127" s="463"/>
      <c r="F127" s="119">
        <v>500</v>
      </c>
      <c r="G127" s="119">
        <f t="shared" si="6"/>
        <v>4000</v>
      </c>
      <c r="H127" s="213">
        <v>18.899999999999999</v>
      </c>
      <c r="I127" s="133"/>
      <c r="J127" s="223">
        <v>4.4900000000000002E-2</v>
      </c>
      <c r="K127" s="227" t="s">
        <v>246</v>
      </c>
      <c r="L127" s="188" t="s">
        <v>12</v>
      </c>
      <c r="M127" s="227">
        <v>3.9399999999999998E-2</v>
      </c>
      <c r="N127" s="184" t="s">
        <v>246</v>
      </c>
      <c r="O127" s="188" t="s">
        <v>12</v>
      </c>
      <c r="P127" s="185">
        <v>27.94</v>
      </c>
      <c r="Q127" s="250" t="s">
        <v>246</v>
      </c>
      <c r="R127" s="269" t="s">
        <v>12</v>
      </c>
      <c r="S127" s="188" t="s">
        <v>12</v>
      </c>
      <c r="T127" s="227" t="s">
        <v>246</v>
      </c>
      <c r="U127" s="227">
        <v>3.2000000000000002E-3</v>
      </c>
      <c r="V127" s="188" t="s">
        <v>12</v>
      </c>
      <c r="W127" s="240" t="s">
        <v>12</v>
      </c>
      <c r="X127" s="227">
        <v>1.6999999999999999E-3</v>
      </c>
      <c r="Y127" s="264">
        <v>2.02</v>
      </c>
      <c r="Z127" s="227">
        <v>1.7999999999999999E-2</v>
      </c>
      <c r="AA127" s="227">
        <v>8.2940000000000005</v>
      </c>
      <c r="AB127" s="227" t="s">
        <v>246</v>
      </c>
      <c r="AC127" s="185">
        <v>20.97</v>
      </c>
      <c r="AD127" s="227" t="s">
        <v>246</v>
      </c>
      <c r="AE127" s="256" t="s">
        <v>12</v>
      </c>
      <c r="AF127" s="240" t="s">
        <v>12</v>
      </c>
      <c r="AG127" s="240" t="s">
        <v>12</v>
      </c>
      <c r="AH127" s="256" t="s">
        <v>12</v>
      </c>
      <c r="AI127" s="227">
        <v>5.0200000000000002E-2</v>
      </c>
      <c r="AJ127" s="184">
        <v>4.8349999999999997E-2</v>
      </c>
      <c r="AK127" s="227">
        <v>0.23150000000000001</v>
      </c>
      <c r="AL127" s="240" t="s">
        <v>12</v>
      </c>
      <c r="AM127" s="240" t="s">
        <v>12</v>
      </c>
      <c r="AN127" s="227" t="s">
        <v>246</v>
      </c>
      <c r="AO127" s="240" t="s">
        <v>12</v>
      </c>
      <c r="AP127" s="185">
        <v>2.3119999999999998</v>
      </c>
      <c r="AQ127" s="227" t="s">
        <v>246</v>
      </c>
      <c r="AR127" s="227">
        <v>0.183</v>
      </c>
      <c r="AS127" s="227">
        <v>19.22</v>
      </c>
      <c r="AT127" s="184">
        <v>8.0000000000000007E-5</v>
      </c>
      <c r="AU127" s="227" t="s">
        <v>246</v>
      </c>
      <c r="AV127" s="250">
        <v>3.0999999999999999E-3</v>
      </c>
      <c r="AX127" s="188" t="s">
        <v>12</v>
      </c>
      <c r="AY127" s="269" t="s">
        <v>12</v>
      </c>
      <c r="AZ127" s="256" t="s">
        <v>12</v>
      </c>
      <c r="BA127" s="185">
        <f>(0.03+0.02)/2</f>
        <v>2.5000000000000001E-2</v>
      </c>
      <c r="BC127" s="188" t="s">
        <v>12</v>
      </c>
      <c r="BD127" s="188" t="s">
        <v>12</v>
      </c>
      <c r="BE127" s="188" t="s">
        <v>12</v>
      </c>
      <c r="BF127" s="188" t="s">
        <v>12</v>
      </c>
    </row>
    <row r="128" spans="1:58" x14ac:dyDescent="0.25">
      <c r="A128" s="119" t="s">
        <v>161</v>
      </c>
      <c r="B128" s="125">
        <v>43250</v>
      </c>
      <c r="C128" s="469"/>
      <c r="D128" s="469"/>
      <c r="E128" s="463"/>
      <c r="F128" s="119">
        <v>500</v>
      </c>
      <c r="G128" s="119">
        <f t="shared" si="6"/>
        <v>4500</v>
      </c>
      <c r="H128" s="213">
        <v>18.7</v>
      </c>
      <c r="I128" s="133"/>
      <c r="J128" s="223">
        <v>7.5600000000000001E-2</v>
      </c>
      <c r="K128" s="227" t="s">
        <v>246</v>
      </c>
      <c r="L128" s="188" t="s">
        <v>12</v>
      </c>
      <c r="M128" s="227">
        <v>3.9600000000000003E-2</v>
      </c>
      <c r="N128" s="184" t="s">
        <v>246</v>
      </c>
      <c r="O128" s="188" t="s">
        <v>12</v>
      </c>
      <c r="P128" s="185">
        <v>27.94</v>
      </c>
      <c r="Q128" s="250" t="s">
        <v>246</v>
      </c>
      <c r="R128" s="269" t="s">
        <v>12</v>
      </c>
      <c r="S128" s="188" t="s">
        <v>12</v>
      </c>
      <c r="T128" s="227" t="s">
        <v>246</v>
      </c>
      <c r="U128" s="227">
        <v>5.1000000000000004E-3</v>
      </c>
      <c r="V128" s="188" t="s">
        <v>12</v>
      </c>
      <c r="W128" s="240" t="s">
        <v>12</v>
      </c>
      <c r="X128" s="227">
        <v>1.8E-3</v>
      </c>
      <c r="Y128" s="264">
        <v>1.9770000000000001</v>
      </c>
      <c r="Z128" s="227">
        <v>1.77E-2</v>
      </c>
      <c r="AA128" s="227">
        <v>8.2509999999999994</v>
      </c>
      <c r="AB128" s="227" t="s">
        <v>246</v>
      </c>
      <c r="AC128" s="185">
        <v>20.91</v>
      </c>
      <c r="AD128" s="227" t="s">
        <v>246</v>
      </c>
      <c r="AE128" s="256" t="s">
        <v>12</v>
      </c>
      <c r="AF128" s="240" t="s">
        <v>12</v>
      </c>
      <c r="AG128" s="240" t="s">
        <v>12</v>
      </c>
      <c r="AH128" s="256" t="s">
        <v>12</v>
      </c>
      <c r="AI128" s="227">
        <v>2.5899999999999999E-2</v>
      </c>
      <c r="AJ128" s="184">
        <v>2.4979999999999999E-2</v>
      </c>
      <c r="AK128" s="227">
        <v>0.23280000000000001</v>
      </c>
      <c r="AL128" s="240" t="s">
        <v>12</v>
      </c>
      <c r="AM128" s="240" t="s">
        <v>12</v>
      </c>
      <c r="AN128" s="227" t="s">
        <v>246</v>
      </c>
      <c r="AO128" s="240" t="s">
        <v>12</v>
      </c>
      <c r="AP128" s="185">
        <v>2.34</v>
      </c>
      <c r="AQ128" s="227" t="s">
        <v>246</v>
      </c>
      <c r="AR128" s="227">
        <v>0.18490000000000001</v>
      </c>
      <c r="AS128" s="227">
        <v>19.32</v>
      </c>
      <c r="AT128" s="184">
        <v>8.0000000000000007E-5</v>
      </c>
      <c r="AU128" s="227" t="s">
        <v>246</v>
      </c>
      <c r="AV128" s="250">
        <v>3.0000000000000001E-3</v>
      </c>
      <c r="AX128" s="188" t="s">
        <v>12</v>
      </c>
      <c r="AY128" s="269" t="s">
        <v>12</v>
      </c>
      <c r="AZ128" s="256" t="s">
        <v>12</v>
      </c>
      <c r="BA128" s="185">
        <f>(0.02+0.03)/2</f>
        <v>2.5000000000000001E-2</v>
      </c>
      <c r="BC128" s="188" t="s">
        <v>12</v>
      </c>
      <c r="BD128" s="188" t="s">
        <v>12</v>
      </c>
      <c r="BE128" s="188" t="s">
        <v>12</v>
      </c>
      <c r="BF128" s="188" t="s">
        <v>12</v>
      </c>
    </row>
    <row r="129" spans="1:58" x14ac:dyDescent="0.25">
      <c r="A129" s="119" t="s">
        <v>162</v>
      </c>
      <c r="B129" s="125">
        <v>43250</v>
      </c>
      <c r="C129" s="469"/>
      <c r="D129" s="469"/>
      <c r="E129" s="463"/>
      <c r="F129" s="119">
        <v>500</v>
      </c>
      <c r="G129" s="119">
        <f t="shared" si="6"/>
        <v>5000</v>
      </c>
      <c r="H129" s="213">
        <v>18.8</v>
      </c>
      <c r="I129" s="133"/>
      <c r="J129" s="223">
        <v>5.2600000000000001E-2</v>
      </c>
      <c r="K129" s="227" t="s">
        <v>246</v>
      </c>
      <c r="L129" s="188" t="s">
        <v>12</v>
      </c>
      <c r="M129" s="227">
        <v>3.9800000000000002E-2</v>
      </c>
      <c r="N129" s="184" t="s">
        <v>246</v>
      </c>
      <c r="O129" s="188" t="s">
        <v>12</v>
      </c>
      <c r="P129" s="185">
        <v>27.92</v>
      </c>
      <c r="Q129" s="250" t="s">
        <v>246</v>
      </c>
      <c r="R129" s="269" t="s">
        <v>12</v>
      </c>
      <c r="S129" s="188" t="s">
        <v>12</v>
      </c>
      <c r="T129" s="227" t="s">
        <v>246</v>
      </c>
      <c r="U129" s="227">
        <v>8.0000000000000002E-3</v>
      </c>
      <c r="V129" s="188" t="s">
        <v>12</v>
      </c>
      <c r="W129" s="240" t="s">
        <v>12</v>
      </c>
      <c r="X129" s="227">
        <v>1.6000000000000001E-3</v>
      </c>
      <c r="Y129" s="264">
        <v>1.994</v>
      </c>
      <c r="Z129" s="227">
        <v>1.61E-2</v>
      </c>
      <c r="AA129" s="227">
        <v>8.2579999999999991</v>
      </c>
      <c r="AB129" s="227" t="s">
        <v>246</v>
      </c>
      <c r="AC129" s="185">
        <v>20.93</v>
      </c>
      <c r="AD129" s="227" t="s">
        <v>246</v>
      </c>
      <c r="AE129" s="256" t="s">
        <v>12</v>
      </c>
      <c r="AF129" s="240" t="s">
        <v>12</v>
      </c>
      <c r="AG129" s="240" t="s">
        <v>12</v>
      </c>
      <c r="AH129" s="256" t="s">
        <v>12</v>
      </c>
      <c r="AI129" s="227">
        <v>1.1900000000000001E-2</v>
      </c>
      <c r="AJ129" s="184">
        <v>1.124E-2</v>
      </c>
      <c r="AK129" s="227">
        <v>0.24959999999999999</v>
      </c>
      <c r="AL129" s="240" t="s">
        <v>12</v>
      </c>
      <c r="AM129" s="240" t="s">
        <v>12</v>
      </c>
      <c r="AN129" s="227" t="s">
        <v>246</v>
      </c>
      <c r="AO129" s="240" t="s">
        <v>12</v>
      </c>
      <c r="AP129" s="185">
        <v>2.355</v>
      </c>
      <c r="AQ129" s="227" t="s">
        <v>246</v>
      </c>
      <c r="AR129" s="227">
        <v>0.183</v>
      </c>
      <c r="AS129" s="227">
        <v>19.260000000000002</v>
      </c>
      <c r="AT129" s="184">
        <v>6.9999999999999994E-5</v>
      </c>
      <c r="AU129" s="227" t="s">
        <v>246</v>
      </c>
      <c r="AV129" s="250">
        <v>2.8E-3</v>
      </c>
      <c r="AX129" s="188" t="s">
        <v>12</v>
      </c>
      <c r="AY129" s="269" t="s">
        <v>12</v>
      </c>
      <c r="AZ129" s="256" t="s">
        <v>12</v>
      </c>
      <c r="BA129" s="185">
        <f>(0.15+0.16)/2</f>
        <v>0.155</v>
      </c>
      <c r="BC129" s="188" t="s">
        <v>12</v>
      </c>
      <c r="BD129" s="188" t="s">
        <v>12</v>
      </c>
      <c r="BE129" s="188" t="s">
        <v>12</v>
      </c>
      <c r="BF129" s="188" t="s">
        <v>12</v>
      </c>
    </row>
    <row r="130" spans="1:58" x14ac:dyDescent="0.25">
      <c r="A130" s="119" t="s">
        <v>163</v>
      </c>
      <c r="B130" s="125">
        <v>43250</v>
      </c>
      <c r="C130" s="469"/>
      <c r="D130" s="469"/>
      <c r="E130" s="463"/>
      <c r="F130" s="119">
        <v>1000</v>
      </c>
      <c r="G130" s="119">
        <f t="shared" si="6"/>
        <v>6000</v>
      </c>
      <c r="H130" s="213">
        <v>18.899999999999999</v>
      </c>
      <c r="I130" s="133"/>
      <c r="J130" s="223">
        <v>5.3199999999999997E-2</v>
      </c>
      <c r="K130" s="227" t="s">
        <v>246</v>
      </c>
      <c r="L130" s="188" t="s">
        <v>12</v>
      </c>
      <c r="M130" s="227">
        <v>3.9199999999999999E-2</v>
      </c>
      <c r="N130" s="184" t="s">
        <v>246</v>
      </c>
      <c r="O130" s="188" t="s">
        <v>12</v>
      </c>
      <c r="P130" s="185">
        <v>27.77</v>
      </c>
      <c r="Q130" s="250" t="s">
        <v>246</v>
      </c>
      <c r="R130" s="269" t="s">
        <v>12</v>
      </c>
      <c r="S130" s="188" t="s">
        <v>12</v>
      </c>
      <c r="T130" s="227" t="s">
        <v>246</v>
      </c>
      <c r="U130" s="227">
        <v>8.5000000000000006E-3</v>
      </c>
      <c r="V130" s="188" t="s">
        <v>12</v>
      </c>
      <c r="W130" s="240" t="s">
        <v>12</v>
      </c>
      <c r="X130" s="227">
        <v>2.7000000000000001E-3</v>
      </c>
      <c r="Y130" s="264">
        <v>2.0049999999999999</v>
      </c>
      <c r="Z130" s="227">
        <v>1.77E-2</v>
      </c>
      <c r="AA130" s="227">
        <v>8.2210000000000001</v>
      </c>
      <c r="AB130" s="227" t="s">
        <v>246</v>
      </c>
      <c r="AC130" s="185">
        <v>20.89</v>
      </c>
      <c r="AD130" s="227" t="s">
        <v>246</v>
      </c>
      <c r="AE130" s="256" t="s">
        <v>12</v>
      </c>
      <c r="AF130" s="240" t="s">
        <v>12</v>
      </c>
      <c r="AG130" s="240" t="s">
        <v>12</v>
      </c>
      <c r="AH130" s="256" t="s">
        <v>12</v>
      </c>
      <c r="AI130" s="227">
        <v>8.3000000000000001E-3</v>
      </c>
      <c r="AJ130" s="184">
        <v>7.6E-3</v>
      </c>
      <c r="AK130" s="227">
        <v>0.25040000000000001</v>
      </c>
      <c r="AL130" s="240" t="s">
        <v>12</v>
      </c>
      <c r="AM130" s="240" t="s">
        <v>12</v>
      </c>
      <c r="AN130" s="227" t="s">
        <v>246</v>
      </c>
      <c r="AO130" s="240" t="s">
        <v>12</v>
      </c>
      <c r="AP130" s="185">
        <v>2.3940000000000001</v>
      </c>
      <c r="AQ130" s="227" t="s">
        <v>246</v>
      </c>
      <c r="AR130" s="227">
        <v>0.183</v>
      </c>
      <c r="AS130" s="227">
        <v>19.170000000000002</v>
      </c>
      <c r="AT130" s="184">
        <v>6.9999999999999994E-5</v>
      </c>
      <c r="AU130" s="227" t="s">
        <v>246</v>
      </c>
      <c r="AV130" s="250">
        <v>2.5999999999999999E-3</v>
      </c>
      <c r="AX130" s="188" t="s">
        <v>12</v>
      </c>
      <c r="AY130" s="269" t="s">
        <v>12</v>
      </c>
      <c r="AZ130" s="256" t="s">
        <v>12</v>
      </c>
      <c r="BA130" s="185">
        <f>(0.39+0.41+0.37)/3</f>
        <v>0.38999999999999996</v>
      </c>
      <c r="BC130" s="188" t="s">
        <v>12</v>
      </c>
      <c r="BD130" s="188" t="s">
        <v>12</v>
      </c>
      <c r="BE130" s="188" t="s">
        <v>12</v>
      </c>
      <c r="BF130" s="188" t="s">
        <v>12</v>
      </c>
    </row>
    <row r="131" spans="1:58" x14ac:dyDescent="0.25">
      <c r="A131" s="119" t="s">
        <v>164</v>
      </c>
      <c r="B131" s="125">
        <v>43250</v>
      </c>
      <c r="C131" s="469"/>
      <c r="D131" s="469"/>
      <c r="E131" s="463"/>
      <c r="F131" s="119">
        <v>1000</v>
      </c>
      <c r="G131" s="119">
        <f t="shared" si="6"/>
        <v>7000</v>
      </c>
      <c r="H131" s="213">
        <v>19.2</v>
      </c>
      <c r="I131" s="133"/>
      <c r="J131" s="223">
        <v>5.3999999999999999E-2</v>
      </c>
      <c r="K131" s="229" t="s">
        <v>246</v>
      </c>
      <c r="L131" s="188" t="s">
        <v>12</v>
      </c>
      <c r="M131" s="227">
        <v>3.9300000000000002E-2</v>
      </c>
      <c r="N131" s="189" t="s">
        <v>246</v>
      </c>
      <c r="O131" s="188" t="s">
        <v>12</v>
      </c>
      <c r="P131" s="185">
        <v>27.74</v>
      </c>
      <c r="Q131" s="252" t="s">
        <v>246</v>
      </c>
      <c r="R131" s="269" t="s">
        <v>12</v>
      </c>
      <c r="S131" s="188" t="s">
        <v>12</v>
      </c>
      <c r="T131" s="229" t="s">
        <v>246</v>
      </c>
      <c r="U131" s="227">
        <v>5.1000000000000004E-3</v>
      </c>
      <c r="V131" s="188" t="s">
        <v>12</v>
      </c>
      <c r="W131" s="240" t="s">
        <v>12</v>
      </c>
      <c r="X131" s="227">
        <v>2.5000000000000001E-3</v>
      </c>
      <c r="Y131" s="264">
        <v>2.028</v>
      </c>
      <c r="Z131" s="227">
        <v>1.4800000000000001E-2</v>
      </c>
      <c r="AA131" s="227">
        <v>8.1549999999999994</v>
      </c>
      <c r="AB131" s="227" t="s">
        <v>246</v>
      </c>
      <c r="AC131" s="185">
        <v>20.78</v>
      </c>
      <c r="AD131" s="227" t="s">
        <v>246</v>
      </c>
      <c r="AE131" s="256" t="s">
        <v>12</v>
      </c>
      <c r="AF131" s="240" t="s">
        <v>12</v>
      </c>
      <c r="AG131" s="240" t="s">
        <v>12</v>
      </c>
      <c r="AH131" s="256" t="s">
        <v>12</v>
      </c>
      <c r="AI131" s="227">
        <v>8.9999999999999993E-3</v>
      </c>
      <c r="AJ131" s="184">
        <v>7.62E-3</v>
      </c>
      <c r="AK131" s="227">
        <v>0.23469999999999999</v>
      </c>
      <c r="AL131" s="240" t="s">
        <v>12</v>
      </c>
      <c r="AM131" s="240" t="s">
        <v>12</v>
      </c>
      <c r="AN131" s="229" t="s">
        <v>246</v>
      </c>
      <c r="AO131" s="240" t="s">
        <v>12</v>
      </c>
      <c r="AP131" s="185">
        <v>2.3519999999999999</v>
      </c>
      <c r="AQ131" s="229" t="s">
        <v>246</v>
      </c>
      <c r="AR131" s="227">
        <v>0.1835</v>
      </c>
      <c r="AS131" s="227">
        <v>18.829999999999998</v>
      </c>
      <c r="AT131" s="184">
        <v>6.9999999999999994E-5</v>
      </c>
      <c r="AU131" s="229" t="s">
        <v>246</v>
      </c>
      <c r="AV131" s="250">
        <v>2.5000000000000001E-3</v>
      </c>
      <c r="AX131" s="188" t="s">
        <v>12</v>
      </c>
      <c r="AY131" s="269" t="s">
        <v>12</v>
      </c>
      <c r="AZ131" s="256" t="s">
        <v>12</v>
      </c>
      <c r="BA131" s="185">
        <f>(0.6+0.59)/2</f>
        <v>0.59499999999999997</v>
      </c>
      <c r="BC131" s="188" t="s">
        <v>12</v>
      </c>
      <c r="BD131" s="188" t="s">
        <v>12</v>
      </c>
      <c r="BE131" s="188" t="s">
        <v>12</v>
      </c>
      <c r="BF131" s="188" t="s">
        <v>12</v>
      </c>
    </row>
    <row r="132" spans="1:58" x14ac:dyDescent="0.25">
      <c r="A132" s="122" t="s">
        <v>165</v>
      </c>
      <c r="B132" s="123">
        <v>43250</v>
      </c>
      <c r="C132" s="470"/>
      <c r="D132" s="470"/>
      <c r="E132" s="464"/>
      <c r="F132" s="122">
        <v>1000</v>
      </c>
      <c r="G132" s="122">
        <f t="shared" si="6"/>
        <v>8000</v>
      </c>
      <c r="H132" s="214">
        <v>19.600000000000001</v>
      </c>
      <c r="I132" s="134"/>
      <c r="J132" s="225">
        <v>4.0500000000000001E-2</v>
      </c>
      <c r="K132" s="228" t="s">
        <v>246</v>
      </c>
      <c r="L132" s="191" t="s">
        <v>12</v>
      </c>
      <c r="M132" s="228">
        <v>3.9300000000000002E-2</v>
      </c>
      <c r="N132" s="186" t="s">
        <v>246</v>
      </c>
      <c r="O132" s="191" t="s">
        <v>12</v>
      </c>
      <c r="P132" s="187">
        <v>27.76</v>
      </c>
      <c r="Q132" s="251" t="s">
        <v>246</v>
      </c>
      <c r="R132" s="270" t="s">
        <v>12</v>
      </c>
      <c r="S132" s="191" t="s">
        <v>12</v>
      </c>
      <c r="T132" s="228" t="s">
        <v>246</v>
      </c>
      <c r="U132" s="228">
        <v>4.5999999999999999E-3</v>
      </c>
      <c r="V132" s="191" t="s">
        <v>12</v>
      </c>
      <c r="W132" s="242" t="s">
        <v>12</v>
      </c>
      <c r="X132" s="228">
        <v>2.3E-3</v>
      </c>
      <c r="Y132" s="265">
        <v>1.9990000000000001</v>
      </c>
      <c r="Z132" s="228">
        <v>1.5800000000000002E-2</v>
      </c>
      <c r="AA132" s="228">
        <v>8.15</v>
      </c>
      <c r="AB132" s="228" t="s">
        <v>246</v>
      </c>
      <c r="AC132" s="187">
        <v>20.84</v>
      </c>
      <c r="AD132" s="228" t="s">
        <v>246</v>
      </c>
      <c r="AE132" s="258" t="s">
        <v>12</v>
      </c>
      <c r="AF132" s="242" t="s">
        <v>12</v>
      </c>
      <c r="AG132" s="242" t="s">
        <v>12</v>
      </c>
      <c r="AH132" s="258" t="s">
        <v>12</v>
      </c>
      <c r="AI132" s="228">
        <v>8.0999999999999996E-3</v>
      </c>
      <c r="AJ132" s="186">
        <v>7.2300000000000003E-3</v>
      </c>
      <c r="AK132" s="228">
        <v>0.2341</v>
      </c>
      <c r="AL132" s="242" t="s">
        <v>12</v>
      </c>
      <c r="AM132" s="242" t="s">
        <v>12</v>
      </c>
      <c r="AN132" s="228" t="s">
        <v>246</v>
      </c>
      <c r="AO132" s="242" t="s">
        <v>12</v>
      </c>
      <c r="AP132" s="187">
        <v>2.3690000000000002</v>
      </c>
      <c r="AQ132" s="228" t="s">
        <v>246</v>
      </c>
      <c r="AR132" s="228">
        <v>0.18429999999999999</v>
      </c>
      <c r="AS132" s="228">
        <v>18.87</v>
      </c>
      <c r="AT132" s="186">
        <v>6.9999999999999994E-5</v>
      </c>
      <c r="AU132" s="228" t="s">
        <v>246</v>
      </c>
      <c r="AV132" s="251">
        <v>2.5999999999999999E-3</v>
      </c>
      <c r="AX132" s="191" t="s">
        <v>12</v>
      </c>
      <c r="AY132" s="270" t="s">
        <v>12</v>
      </c>
      <c r="AZ132" s="258" t="s">
        <v>12</v>
      </c>
      <c r="BA132" s="187">
        <f>(0.65+0.64)/2</f>
        <v>0.64500000000000002</v>
      </c>
      <c r="BC132" s="191" t="s">
        <v>12</v>
      </c>
      <c r="BD132" s="191" t="s">
        <v>12</v>
      </c>
      <c r="BE132" s="191" t="s">
        <v>12</v>
      </c>
      <c r="BF132" s="191" t="s">
        <v>12</v>
      </c>
    </row>
    <row r="133" spans="1:58" s="139" customFormat="1" x14ac:dyDescent="0.25">
      <c r="A133" s="135" t="s">
        <v>175</v>
      </c>
      <c r="B133" s="136">
        <v>44130</v>
      </c>
      <c r="H133" s="212">
        <v>18.899999999999999</v>
      </c>
      <c r="I133" s="137"/>
      <c r="J133" s="223">
        <v>9.8400000000000001E-2</v>
      </c>
      <c r="K133" s="227" t="s">
        <v>246</v>
      </c>
      <c r="L133" s="196" t="s">
        <v>12</v>
      </c>
      <c r="M133" s="223">
        <v>4.2599999999999999E-2</v>
      </c>
      <c r="N133" s="184" t="s">
        <v>246</v>
      </c>
      <c r="O133" s="196" t="s">
        <v>12</v>
      </c>
      <c r="P133" s="235">
        <v>33</v>
      </c>
      <c r="Q133" s="250" t="s">
        <v>246</v>
      </c>
      <c r="R133" s="271">
        <v>28.23</v>
      </c>
      <c r="S133" s="271" t="s">
        <v>12</v>
      </c>
      <c r="T133" s="227" t="s">
        <v>246</v>
      </c>
      <c r="U133" s="223">
        <v>1.2999999999999999E-3</v>
      </c>
      <c r="V133" s="196" t="s">
        <v>12</v>
      </c>
      <c r="W133" s="244">
        <v>0.95420000000000005</v>
      </c>
      <c r="X133" s="231" t="s">
        <v>246</v>
      </c>
      <c r="Y133" s="263">
        <v>2.8330000000000002</v>
      </c>
      <c r="Z133" s="223">
        <v>7.7999999999999996E-3</v>
      </c>
      <c r="AA133" s="223">
        <v>11.52</v>
      </c>
      <c r="AB133" s="199" t="s">
        <v>246</v>
      </c>
      <c r="AC133" s="235">
        <v>31.54</v>
      </c>
      <c r="AD133" s="231" t="s">
        <v>246</v>
      </c>
      <c r="AE133" s="197" t="s">
        <v>246</v>
      </c>
      <c r="AF133" s="220" t="s">
        <v>246</v>
      </c>
      <c r="AG133" s="245">
        <v>0.79010000000000002</v>
      </c>
      <c r="AH133" s="235">
        <v>0.71199999999999997</v>
      </c>
      <c r="AI133" s="223">
        <v>2E-3</v>
      </c>
      <c r="AJ133" s="196" t="s">
        <v>12</v>
      </c>
      <c r="AK133" s="223">
        <v>0.19070000000000001</v>
      </c>
      <c r="AL133" s="223">
        <v>0.31900000000000001</v>
      </c>
      <c r="AM133" s="244" t="s">
        <v>246</v>
      </c>
      <c r="AN133" s="227" t="s">
        <v>246</v>
      </c>
      <c r="AO133" s="244" t="s">
        <v>12</v>
      </c>
      <c r="AP133" s="235">
        <v>1.7350000000000001</v>
      </c>
      <c r="AQ133" s="231" t="s">
        <v>246</v>
      </c>
      <c r="AR133" s="223">
        <v>0.25790000000000002</v>
      </c>
      <c r="AS133" s="223">
        <v>0.25790000000000002</v>
      </c>
      <c r="AT133" s="196" t="s">
        <v>12</v>
      </c>
      <c r="AU133" s="227" t="s">
        <v>246</v>
      </c>
      <c r="AV133" s="247">
        <v>2.5999999999999999E-3</v>
      </c>
      <c r="AX133" s="197">
        <v>8.91</v>
      </c>
      <c r="AY133" s="314">
        <v>89.74</v>
      </c>
      <c r="AZ133" s="200">
        <f>(19.62+19.67)/2</f>
        <v>19.645000000000003</v>
      </c>
      <c r="BA133" s="197">
        <f>(1+1+1)/3</f>
        <v>1</v>
      </c>
      <c r="BC133" s="198">
        <v>28</v>
      </c>
      <c r="BD133" s="197">
        <v>1</v>
      </c>
      <c r="BE133" s="138">
        <v>2.1748727405400703</v>
      </c>
      <c r="BF133" s="138">
        <v>3.4691341256309585</v>
      </c>
    </row>
    <row r="134" spans="1:58" s="139" customFormat="1" x14ac:dyDescent="0.25">
      <c r="A134" s="135" t="s">
        <v>167</v>
      </c>
      <c r="B134" s="136">
        <v>44131</v>
      </c>
      <c r="C134" s="455">
        <v>44130.688888888886</v>
      </c>
      <c r="D134" s="455">
        <v>44131.375</v>
      </c>
      <c r="E134" s="457">
        <f>(D134-C134)*24</f>
        <v>16.466666666732635</v>
      </c>
      <c r="F134" s="135">
        <v>1000</v>
      </c>
      <c r="G134" s="135">
        <f>F134</f>
        <v>1000</v>
      </c>
      <c r="H134" s="212">
        <v>13.9</v>
      </c>
      <c r="I134" s="137"/>
      <c r="J134" s="223">
        <v>8.2600000000000007E-2</v>
      </c>
      <c r="K134" s="227" t="s">
        <v>246</v>
      </c>
      <c r="L134" s="196" t="s">
        <v>12</v>
      </c>
      <c r="M134" s="223">
        <v>4.02E-2</v>
      </c>
      <c r="N134" s="184" t="s">
        <v>246</v>
      </c>
      <c r="O134" s="196" t="s">
        <v>12</v>
      </c>
      <c r="P134" s="235">
        <v>32.799999999999997</v>
      </c>
      <c r="Q134" s="250" t="s">
        <v>246</v>
      </c>
      <c r="R134" s="271" t="s">
        <v>12</v>
      </c>
      <c r="S134" s="271" t="s">
        <v>12</v>
      </c>
      <c r="T134" s="227" t="s">
        <v>246</v>
      </c>
      <c r="U134" s="223">
        <v>2.6200000000000001E-2</v>
      </c>
      <c r="V134" s="196" t="s">
        <v>12</v>
      </c>
      <c r="W134" s="244" t="s">
        <v>12</v>
      </c>
      <c r="X134" s="231" t="s">
        <v>246</v>
      </c>
      <c r="Y134" s="263">
        <v>2.8660000000000001</v>
      </c>
      <c r="Z134" s="223">
        <v>1.14E-2</v>
      </c>
      <c r="AA134" s="223">
        <v>11.78</v>
      </c>
      <c r="AB134" s="310" t="s">
        <v>246</v>
      </c>
      <c r="AC134" s="235">
        <v>31.63</v>
      </c>
      <c r="AD134" s="231">
        <v>6.7000000000000002E-3</v>
      </c>
      <c r="AE134" s="262" t="s">
        <v>12</v>
      </c>
      <c r="AF134" s="244" t="s">
        <v>12</v>
      </c>
      <c r="AG134" s="244" t="s">
        <v>12</v>
      </c>
      <c r="AH134" s="262" t="s">
        <v>12</v>
      </c>
      <c r="AI134" s="223">
        <v>1.0699999999999999E-2</v>
      </c>
      <c r="AJ134" s="196" t="s">
        <v>12</v>
      </c>
      <c r="AK134" s="223">
        <v>0.1971</v>
      </c>
      <c r="AL134" s="240" t="s">
        <v>12</v>
      </c>
      <c r="AM134" s="240" t="s">
        <v>12</v>
      </c>
      <c r="AN134" s="227" t="s">
        <v>246</v>
      </c>
      <c r="AO134" s="244" t="s">
        <v>12</v>
      </c>
      <c r="AP134" s="235">
        <v>1.6779999999999999</v>
      </c>
      <c r="AQ134" s="223">
        <v>6.0600000000000001E-2</v>
      </c>
      <c r="AR134" s="223">
        <v>0.2545</v>
      </c>
      <c r="AS134" s="223">
        <v>0.2545</v>
      </c>
      <c r="AT134" s="196" t="s">
        <v>12</v>
      </c>
      <c r="AU134" s="227" t="s">
        <v>246</v>
      </c>
      <c r="AV134" s="247">
        <v>0.2402</v>
      </c>
      <c r="AX134" s="196" t="s">
        <v>12</v>
      </c>
      <c r="AY134" s="196" t="s">
        <v>12</v>
      </c>
      <c r="AZ134" s="196" t="s">
        <v>12</v>
      </c>
      <c r="BA134" s="197">
        <f>(0.51+0.51+0.51)/3</f>
        <v>0.51</v>
      </c>
      <c r="BC134" s="196" t="s">
        <v>12</v>
      </c>
      <c r="BD134" s="196" t="s">
        <v>12</v>
      </c>
      <c r="BE134" s="138">
        <v>22.608964810499344</v>
      </c>
      <c r="BF134" s="138">
        <v>11.293860851667006</v>
      </c>
    </row>
    <row r="135" spans="1:58" s="139" customFormat="1" x14ac:dyDescent="0.25">
      <c r="A135" s="135" t="s">
        <v>168</v>
      </c>
      <c r="B135" s="136">
        <v>44131</v>
      </c>
      <c r="C135" s="455"/>
      <c r="D135" s="455"/>
      <c r="E135" s="457"/>
      <c r="F135" s="135">
        <v>1000</v>
      </c>
      <c r="G135" s="135">
        <f t="shared" ref="G135:G141" si="7">G134+F135</f>
        <v>2000</v>
      </c>
      <c r="H135" s="212">
        <v>13.9</v>
      </c>
      <c r="I135" s="137"/>
      <c r="J135" s="223">
        <v>7.3999999999999996E-2</v>
      </c>
      <c r="K135" s="227" t="s">
        <v>246</v>
      </c>
      <c r="L135" s="196" t="s">
        <v>12</v>
      </c>
      <c r="M135" s="223">
        <v>3.9899999999999998E-2</v>
      </c>
      <c r="N135" s="184" t="s">
        <v>246</v>
      </c>
      <c r="O135" s="196" t="s">
        <v>12</v>
      </c>
      <c r="P135" s="235">
        <v>33.119999999999997</v>
      </c>
      <c r="Q135" s="250" t="s">
        <v>246</v>
      </c>
      <c r="R135" s="271" t="s">
        <v>12</v>
      </c>
      <c r="S135" s="271" t="s">
        <v>12</v>
      </c>
      <c r="T135" s="227" t="s">
        <v>246</v>
      </c>
      <c r="U135" s="223">
        <v>5.4999999999999997E-3</v>
      </c>
      <c r="V135" s="196" t="s">
        <v>12</v>
      </c>
      <c r="W135" s="244" t="s">
        <v>12</v>
      </c>
      <c r="X135" s="231" t="s">
        <v>246</v>
      </c>
      <c r="Y135" s="263">
        <v>2.8580000000000001</v>
      </c>
      <c r="Z135" s="223">
        <v>1.0200000000000001E-2</v>
      </c>
      <c r="AA135" s="223">
        <v>11.66</v>
      </c>
      <c r="AB135" s="310" t="s">
        <v>246</v>
      </c>
      <c r="AC135" s="235">
        <v>31.73</v>
      </c>
      <c r="AD135" s="231" t="s">
        <v>246</v>
      </c>
      <c r="AE135" s="262" t="s">
        <v>12</v>
      </c>
      <c r="AF135" s="244" t="s">
        <v>12</v>
      </c>
      <c r="AG135" s="244" t="s">
        <v>12</v>
      </c>
      <c r="AH135" s="262" t="s">
        <v>12</v>
      </c>
      <c r="AI135" s="223">
        <v>3.2000000000000002E-3</v>
      </c>
      <c r="AJ135" s="196" t="s">
        <v>12</v>
      </c>
      <c r="AK135" s="223">
        <v>0.20630000000000001</v>
      </c>
      <c r="AL135" s="240" t="s">
        <v>12</v>
      </c>
      <c r="AM135" s="240" t="s">
        <v>12</v>
      </c>
      <c r="AN135" s="227" t="s">
        <v>246</v>
      </c>
      <c r="AO135" s="244" t="s">
        <v>12</v>
      </c>
      <c r="AP135" s="235">
        <v>1.6719999999999999</v>
      </c>
      <c r="AQ135" s="229" t="s">
        <v>246</v>
      </c>
      <c r="AR135" s="223">
        <v>0.25419999999999998</v>
      </c>
      <c r="AS135" s="223">
        <v>0.25419999999999998</v>
      </c>
      <c r="AT135" s="196" t="s">
        <v>12</v>
      </c>
      <c r="AU135" s="227" t="s">
        <v>246</v>
      </c>
      <c r="AV135" s="247">
        <v>4.7999999999999996E-3</v>
      </c>
      <c r="AX135" s="196" t="s">
        <v>12</v>
      </c>
      <c r="AY135" s="196" t="s">
        <v>12</v>
      </c>
      <c r="AZ135" s="196" t="s">
        <v>12</v>
      </c>
      <c r="BA135" s="197">
        <f>(0.48+0.48+0.48)/3</f>
        <v>0.48</v>
      </c>
      <c r="BC135" s="196" t="s">
        <v>12</v>
      </c>
      <c r="BD135" s="196" t="s">
        <v>12</v>
      </c>
      <c r="BE135" s="138">
        <v>6.103822382420546</v>
      </c>
      <c r="BF135" s="138">
        <v>3.7760900491111813</v>
      </c>
    </row>
    <row r="136" spans="1:58" s="139" customFormat="1" x14ac:dyDescent="0.25">
      <c r="A136" s="135" t="s">
        <v>169</v>
      </c>
      <c r="B136" s="136">
        <v>44131</v>
      </c>
      <c r="C136" s="455"/>
      <c r="D136" s="455"/>
      <c r="E136" s="457"/>
      <c r="F136" s="135">
        <v>1000</v>
      </c>
      <c r="G136" s="135">
        <f t="shared" si="7"/>
        <v>3000</v>
      </c>
      <c r="H136" s="212">
        <v>14.6</v>
      </c>
      <c r="I136" s="137"/>
      <c r="J136" s="223">
        <v>8.0100000000000005E-2</v>
      </c>
      <c r="K136" s="227" t="s">
        <v>246</v>
      </c>
      <c r="L136" s="196" t="s">
        <v>12</v>
      </c>
      <c r="M136" s="223">
        <v>4.1599999999999998E-2</v>
      </c>
      <c r="N136" s="184" t="s">
        <v>246</v>
      </c>
      <c r="O136" s="196" t="s">
        <v>12</v>
      </c>
      <c r="P136" s="235">
        <v>33.33</v>
      </c>
      <c r="Q136" s="250" t="s">
        <v>246</v>
      </c>
      <c r="R136" s="271" t="s">
        <v>12</v>
      </c>
      <c r="S136" s="271" t="s">
        <v>12</v>
      </c>
      <c r="T136" s="227" t="s">
        <v>246</v>
      </c>
      <c r="U136" s="223">
        <v>2.5999999999999999E-3</v>
      </c>
      <c r="V136" s="196" t="s">
        <v>12</v>
      </c>
      <c r="W136" s="244" t="s">
        <v>12</v>
      </c>
      <c r="X136" s="231" t="s">
        <v>246</v>
      </c>
      <c r="Y136" s="263">
        <v>2.8769999999999998</v>
      </c>
      <c r="Z136" s="223">
        <v>1.04E-2</v>
      </c>
      <c r="AA136" s="223">
        <v>11.73</v>
      </c>
      <c r="AB136" s="310" t="s">
        <v>246</v>
      </c>
      <c r="AC136" s="235">
        <v>31.87</v>
      </c>
      <c r="AD136" s="231" t="s">
        <v>246</v>
      </c>
      <c r="AE136" s="262" t="s">
        <v>12</v>
      </c>
      <c r="AF136" s="244" t="s">
        <v>12</v>
      </c>
      <c r="AG136" s="244" t="s">
        <v>12</v>
      </c>
      <c r="AH136" s="262" t="s">
        <v>12</v>
      </c>
      <c r="AI136" s="223">
        <v>3.27E-2</v>
      </c>
      <c r="AJ136" s="196" t="s">
        <v>12</v>
      </c>
      <c r="AK136" s="223">
        <v>0.1961</v>
      </c>
      <c r="AL136" s="240" t="s">
        <v>12</v>
      </c>
      <c r="AM136" s="240" t="s">
        <v>12</v>
      </c>
      <c r="AN136" s="227" t="s">
        <v>246</v>
      </c>
      <c r="AO136" s="244" t="s">
        <v>12</v>
      </c>
      <c r="AP136" s="235">
        <v>1.7490000000000001</v>
      </c>
      <c r="AQ136" s="229" t="s">
        <v>246</v>
      </c>
      <c r="AR136" s="223">
        <v>0.25769999999999998</v>
      </c>
      <c r="AS136" s="223">
        <v>0.25769999999999998</v>
      </c>
      <c r="AT136" s="196" t="s">
        <v>12</v>
      </c>
      <c r="AU136" s="227" t="s">
        <v>246</v>
      </c>
      <c r="AV136" s="247">
        <v>3.8999999999999998E-3</v>
      </c>
      <c r="AX136" s="196" t="s">
        <v>12</v>
      </c>
      <c r="AY136" s="196" t="s">
        <v>12</v>
      </c>
      <c r="AZ136" s="196" t="s">
        <v>12</v>
      </c>
      <c r="BA136" s="197">
        <f>(0.13+0.13+0.13)/3</f>
        <v>0.13</v>
      </c>
      <c r="BC136" s="196" t="s">
        <v>12</v>
      </c>
      <c r="BD136" s="196" t="s">
        <v>12</v>
      </c>
      <c r="BE136" s="138">
        <v>3.5204893889764666</v>
      </c>
      <c r="BF136" s="138">
        <v>31.696249028668138</v>
      </c>
    </row>
    <row r="137" spans="1:58" s="139" customFormat="1" x14ac:dyDescent="0.25">
      <c r="A137" s="135" t="s">
        <v>170</v>
      </c>
      <c r="B137" s="136">
        <v>44131</v>
      </c>
      <c r="C137" s="455"/>
      <c r="D137" s="455"/>
      <c r="E137" s="457"/>
      <c r="F137" s="135">
        <v>1000</v>
      </c>
      <c r="G137" s="135">
        <f t="shared" si="7"/>
        <v>4000</v>
      </c>
      <c r="H137" s="212">
        <v>16.3</v>
      </c>
      <c r="I137" s="137"/>
      <c r="J137" s="223">
        <v>8.1199999999999994E-2</v>
      </c>
      <c r="K137" s="227" t="s">
        <v>246</v>
      </c>
      <c r="L137" s="196" t="s">
        <v>12</v>
      </c>
      <c r="M137" s="223">
        <v>4.3299999999999998E-2</v>
      </c>
      <c r="N137" s="184" t="s">
        <v>246</v>
      </c>
      <c r="O137" s="196" t="s">
        <v>12</v>
      </c>
      <c r="P137" s="235">
        <v>33.07</v>
      </c>
      <c r="Q137" s="250" t="s">
        <v>246</v>
      </c>
      <c r="R137" s="271" t="s">
        <v>12</v>
      </c>
      <c r="S137" s="271" t="s">
        <v>12</v>
      </c>
      <c r="T137" s="227" t="s">
        <v>246</v>
      </c>
      <c r="U137" s="223">
        <v>1.9E-3</v>
      </c>
      <c r="V137" s="196" t="s">
        <v>12</v>
      </c>
      <c r="W137" s="244" t="s">
        <v>12</v>
      </c>
      <c r="X137" s="231" t="s">
        <v>246</v>
      </c>
      <c r="Y137" s="263">
        <v>2.89</v>
      </c>
      <c r="Z137" s="223">
        <v>1.01E-2</v>
      </c>
      <c r="AA137" s="223">
        <v>11.58</v>
      </c>
      <c r="AB137" s="310" t="s">
        <v>246</v>
      </c>
      <c r="AC137" s="235">
        <v>31.58</v>
      </c>
      <c r="AD137" s="231" t="s">
        <v>246</v>
      </c>
      <c r="AE137" s="262" t="s">
        <v>12</v>
      </c>
      <c r="AF137" s="244" t="s">
        <v>12</v>
      </c>
      <c r="AG137" s="244" t="s">
        <v>12</v>
      </c>
      <c r="AH137" s="262" t="s">
        <v>12</v>
      </c>
      <c r="AI137" s="223">
        <v>4.4200000000000003E-2</v>
      </c>
      <c r="AJ137" s="196" t="s">
        <v>12</v>
      </c>
      <c r="AK137" s="223">
        <v>0.20080000000000001</v>
      </c>
      <c r="AL137" s="240" t="s">
        <v>12</v>
      </c>
      <c r="AM137" s="240" t="s">
        <v>12</v>
      </c>
      <c r="AN137" s="227" t="s">
        <v>246</v>
      </c>
      <c r="AO137" s="244" t="s">
        <v>12</v>
      </c>
      <c r="AP137" s="235">
        <v>1.752</v>
      </c>
      <c r="AQ137" s="229" t="s">
        <v>246</v>
      </c>
      <c r="AR137" s="223">
        <v>0.2591</v>
      </c>
      <c r="AS137" s="223">
        <v>0.2591</v>
      </c>
      <c r="AT137" s="196" t="s">
        <v>12</v>
      </c>
      <c r="AU137" s="227" t="s">
        <v>246</v>
      </c>
      <c r="AV137" s="247">
        <v>3.7000000000000002E-3</v>
      </c>
      <c r="AX137" s="196" t="s">
        <v>12</v>
      </c>
      <c r="AY137" s="196" t="s">
        <v>12</v>
      </c>
      <c r="AZ137" s="196" t="s">
        <v>12</v>
      </c>
      <c r="BA137" s="197">
        <f>(0.04+0.04+0.05)/3</f>
        <v>4.3333333333333335E-2</v>
      </c>
      <c r="BC137" s="196" t="s">
        <v>12</v>
      </c>
      <c r="BD137" s="196" t="s">
        <v>12</v>
      </c>
      <c r="BE137" s="138">
        <v>2.6548330164977081</v>
      </c>
      <c r="BF137" s="138">
        <v>43.804534232577161</v>
      </c>
    </row>
    <row r="138" spans="1:58" s="139" customFormat="1" x14ac:dyDescent="0.25">
      <c r="A138" s="135" t="s">
        <v>171</v>
      </c>
      <c r="B138" s="136">
        <v>44131</v>
      </c>
      <c r="C138" s="455"/>
      <c r="D138" s="455"/>
      <c r="E138" s="457"/>
      <c r="F138" s="135">
        <v>1000</v>
      </c>
      <c r="G138" s="135">
        <f t="shared" si="7"/>
        <v>5000</v>
      </c>
      <c r="H138" s="212">
        <v>17</v>
      </c>
      <c r="I138" s="137"/>
      <c r="J138" s="223">
        <v>8.6199999999999999E-2</v>
      </c>
      <c r="K138" s="227" t="s">
        <v>246</v>
      </c>
      <c r="L138" s="196" t="s">
        <v>12</v>
      </c>
      <c r="M138" s="223">
        <v>4.19E-2</v>
      </c>
      <c r="N138" s="184" t="s">
        <v>246</v>
      </c>
      <c r="O138" s="196" t="s">
        <v>12</v>
      </c>
      <c r="P138" s="235">
        <v>33.22</v>
      </c>
      <c r="Q138" s="250" t="s">
        <v>246</v>
      </c>
      <c r="R138" s="271" t="s">
        <v>12</v>
      </c>
      <c r="S138" s="271" t="s">
        <v>12</v>
      </c>
      <c r="T138" s="227" t="s">
        <v>246</v>
      </c>
      <c r="U138" s="223">
        <v>6.0000000000000001E-3</v>
      </c>
      <c r="V138" s="196" t="s">
        <v>12</v>
      </c>
      <c r="W138" s="244" t="s">
        <v>12</v>
      </c>
      <c r="X138" s="231" t="s">
        <v>246</v>
      </c>
      <c r="Y138" s="263">
        <v>2.8919999999999999</v>
      </c>
      <c r="Z138" s="223">
        <v>1.1299999999999999E-2</v>
      </c>
      <c r="AA138" s="223">
        <v>11.7</v>
      </c>
      <c r="AB138" s="310" t="s">
        <v>246</v>
      </c>
      <c r="AC138" s="235">
        <v>31.82</v>
      </c>
      <c r="AD138" s="231" t="s">
        <v>246</v>
      </c>
      <c r="AE138" s="262" t="s">
        <v>12</v>
      </c>
      <c r="AF138" s="244" t="s">
        <v>12</v>
      </c>
      <c r="AG138" s="244" t="s">
        <v>12</v>
      </c>
      <c r="AH138" s="262" t="s">
        <v>12</v>
      </c>
      <c r="AI138" s="223">
        <v>7.7999999999999996E-3</v>
      </c>
      <c r="AJ138" s="196" t="s">
        <v>12</v>
      </c>
      <c r="AK138" s="223">
        <v>0.19950000000000001</v>
      </c>
      <c r="AL138" s="240" t="s">
        <v>12</v>
      </c>
      <c r="AM138" s="240" t="s">
        <v>12</v>
      </c>
      <c r="AN138" s="227" t="s">
        <v>246</v>
      </c>
      <c r="AO138" s="244" t="s">
        <v>12</v>
      </c>
      <c r="AP138" s="235">
        <v>1.7629999999999999</v>
      </c>
      <c r="AQ138" s="229" t="s">
        <v>246</v>
      </c>
      <c r="AR138" s="223">
        <v>0.25790000000000002</v>
      </c>
      <c r="AS138" s="223">
        <v>0.25790000000000002</v>
      </c>
      <c r="AT138" s="196" t="s">
        <v>12</v>
      </c>
      <c r="AU138" s="227" t="s">
        <v>246</v>
      </c>
      <c r="AV138" s="247">
        <v>3.3999999999999998E-3</v>
      </c>
      <c r="AX138" s="196" t="s">
        <v>12</v>
      </c>
      <c r="AY138" s="196" t="s">
        <v>12</v>
      </c>
      <c r="AZ138" s="196" t="s">
        <v>12</v>
      </c>
      <c r="BA138" s="197">
        <f>(0.37+0.37+0.37)/3</f>
        <v>0.36999999999999994</v>
      </c>
      <c r="BC138" s="196" t="s">
        <v>12</v>
      </c>
      <c r="BD138" s="196" t="s">
        <v>12</v>
      </c>
      <c r="BE138" s="138">
        <v>6.5415727112571282</v>
      </c>
      <c r="BF138" s="138">
        <v>8.7443527008732786</v>
      </c>
    </row>
    <row r="139" spans="1:58" s="139" customFormat="1" x14ac:dyDescent="0.25">
      <c r="A139" s="135" t="s">
        <v>172</v>
      </c>
      <c r="B139" s="136">
        <v>44131</v>
      </c>
      <c r="C139" s="455"/>
      <c r="D139" s="455"/>
      <c r="E139" s="457"/>
      <c r="F139" s="135">
        <v>1000</v>
      </c>
      <c r="G139" s="135">
        <f t="shared" si="7"/>
        <v>6000</v>
      </c>
      <c r="H139" s="212">
        <v>17.399999999999999</v>
      </c>
      <c r="I139" s="137"/>
      <c r="J139" s="223">
        <v>6.4899999999999999E-2</v>
      </c>
      <c r="K139" s="227" t="s">
        <v>246</v>
      </c>
      <c r="L139" s="196" t="s">
        <v>12</v>
      </c>
      <c r="M139" s="223">
        <v>4.19E-2</v>
      </c>
      <c r="N139" s="184" t="s">
        <v>246</v>
      </c>
      <c r="O139" s="196" t="s">
        <v>12</v>
      </c>
      <c r="P139" s="235">
        <v>32.94</v>
      </c>
      <c r="Q139" s="250" t="s">
        <v>246</v>
      </c>
      <c r="R139" s="271" t="s">
        <v>12</v>
      </c>
      <c r="S139" s="271" t="s">
        <v>12</v>
      </c>
      <c r="T139" s="227" t="s">
        <v>246</v>
      </c>
      <c r="U139" s="223">
        <v>8.3999999999999995E-3</v>
      </c>
      <c r="V139" s="196" t="s">
        <v>12</v>
      </c>
      <c r="W139" s="244" t="s">
        <v>12</v>
      </c>
      <c r="X139" s="223">
        <v>2.2000000000000001E-3</v>
      </c>
      <c r="Y139" s="263">
        <v>2.839</v>
      </c>
      <c r="Z139" s="223">
        <v>1.03E-2</v>
      </c>
      <c r="AA139" s="223">
        <v>11.71</v>
      </c>
      <c r="AB139" s="310" t="s">
        <v>246</v>
      </c>
      <c r="AC139" s="235">
        <v>31.58</v>
      </c>
      <c r="AD139" s="231" t="s">
        <v>246</v>
      </c>
      <c r="AE139" s="262" t="s">
        <v>12</v>
      </c>
      <c r="AF139" s="244" t="s">
        <v>12</v>
      </c>
      <c r="AG139" s="244" t="s">
        <v>12</v>
      </c>
      <c r="AH139" s="262" t="s">
        <v>12</v>
      </c>
      <c r="AI139" s="223">
        <v>3.5000000000000001E-3</v>
      </c>
      <c r="AJ139" s="196" t="s">
        <v>12</v>
      </c>
      <c r="AK139" s="223">
        <v>0.21210000000000001</v>
      </c>
      <c r="AL139" s="240" t="s">
        <v>12</v>
      </c>
      <c r="AM139" s="240" t="s">
        <v>12</v>
      </c>
      <c r="AN139" s="227" t="s">
        <v>246</v>
      </c>
      <c r="AO139" s="244" t="s">
        <v>12</v>
      </c>
      <c r="AP139" s="235">
        <v>1.7629999999999999</v>
      </c>
      <c r="AQ139" s="229" t="s">
        <v>246</v>
      </c>
      <c r="AR139" s="223">
        <v>0.25700000000000001</v>
      </c>
      <c r="AS139" s="223">
        <v>0.25700000000000001</v>
      </c>
      <c r="AT139" s="196" t="s">
        <v>12</v>
      </c>
      <c r="AU139" s="227" t="s">
        <v>246</v>
      </c>
      <c r="AV139" s="247">
        <v>2.7000000000000001E-3</v>
      </c>
      <c r="AX139" s="196" t="s">
        <v>12</v>
      </c>
      <c r="AY139" s="196" t="s">
        <v>12</v>
      </c>
      <c r="AZ139" s="196" t="s">
        <v>12</v>
      </c>
      <c r="BA139" s="197">
        <f>(0.67+0.68+0.67)/3</f>
        <v>0.67333333333333334</v>
      </c>
      <c r="BC139" s="196" t="s">
        <v>12</v>
      </c>
      <c r="BD139" s="196" t="s">
        <v>12</v>
      </c>
      <c r="BE139" s="138">
        <v>9.0086455154808984</v>
      </c>
      <c r="BF139" s="138">
        <v>5.0401246533519037</v>
      </c>
    </row>
    <row r="140" spans="1:58" s="139" customFormat="1" x14ac:dyDescent="0.25">
      <c r="A140" s="135" t="s">
        <v>173</v>
      </c>
      <c r="B140" s="136">
        <v>44131</v>
      </c>
      <c r="C140" s="455"/>
      <c r="D140" s="455"/>
      <c r="E140" s="457"/>
      <c r="F140" s="135">
        <v>1000</v>
      </c>
      <c r="G140" s="135">
        <f t="shared" si="7"/>
        <v>7000</v>
      </c>
      <c r="H140" s="212">
        <v>17.7</v>
      </c>
      <c r="I140" s="137"/>
      <c r="J140" s="223">
        <v>8.2299999999999998E-2</v>
      </c>
      <c r="K140" s="229" t="s">
        <v>246</v>
      </c>
      <c r="L140" s="196" t="s">
        <v>12</v>
      </c>
      <c r="M140" s="223">
        <v>4.1300000000000003E-2</v>
      </c>
      <c r="N140" s="184" t="s">
        <v>246</v>
      </c>
      <c r="O140" s="196" t="s">
        <v>12</v>
      </c>
      <c r="P140" s="235">
        <v>32.630000000000003</v>
      </c>
      <c r="Q140" s="250" t="s">
        <v>246</v>
      </c>
      <c r="R140" s="271" t="s">
        <v>12</v>
      </c>
      <c r="S140" s="271" t="s">
        <v>12</v>
      </c>
      <c r="T140" s="229" t="s">
        <v>246</v>
      </c>
      <c r="U140" s="223">
        <v>2.3E-3</v>
      </c>
      <c r="V140" s="196" t="s">
        <v>12</v>
      </c>
      <c r="W140" s="244" t="s">
        <v>12</v>
      </c>
      <c r="X140" s="223">
        <v>6.3E-3</v>
      </c>
      <c r="Y140" s="263">
        <v>2.8239999999999998</v>
      </c>
      <c r="Z140" s="223">
        <v>1.21E-2</v>
      </c>
      <c r="AA140" s="223">
        <v>11.34</v>
      </c>
      <c r="AB140" s="310" t="s">
        <v>246</v>
      </c>
      <c r="AC140" s="235">
        <v>31.36</v>
      </c>
      <c r="AD140" s="231" t="s">
        <v>246</v>
      </c>
      <c r="AE140" s="262" t="s">
        <v>12</v>
      </c>
      <c r="AF140" s="244" t="s">
        <v>12</v>
      </c>
      <c r="AG140" s="244" t="s">
        <v>12</v>
      </c>
      <c r="AH140" s="262" t="s">
        <v>12</v>
      </c>
      <c r="AI140" s="223">
        <v>3.3999999999999998E-3</v>
      </c>
      <c r="AJ140" s="196" t="s">
        <v>12</v>
      </c>
      <c r="AK140" s="223">
        <v>0.20030000000000001</v>
      </c>
      <c r="AL140" s="240" t="s">
        <v>12</v>
      </c>
      <c r="AM140" s="240" t="s">
        <v>12</v>
      </c>
      <c r="AN140" s="229" t="s">
        <v>246</v>
      </c>
      <c r="AO140" s="244" t="s">
        <v>12</v>
      </c>
      <c r="AP140" s="235">
        <v>1.7989999999999999</v>
      </c>
      <c r="AQ140" s="229" t="s">
        <v>246</v>
      </c>
      <c r="AR140" s="223">
        <v>0.25430000000000003</v>
      </c>
      <c r="AS140" s="223">
        <v>0.25430000000000003</v>
      </c>
      <c r="AT140" s="196" t="s">
        <v>12</v>
      </c>
      <c r="AU140" s="229" t="s">
        <v>246</v>
      </c>
      <c r="AV140" s="247">
        <v>2.5000000000000001E-3</v>
      </c>
      <c r="AX140" s="196" t="s">
        <v>12</v>
      </c>
      <c r="AY140" s="196" t="s">
        <v>12</v>
      </c>
      <c r="AZ140" s="196" t="s">
        <v>12</v>
      </c>
      <c r="BA140" s="197">
        <f>(0.82+0.81+0.79+0.8)/4</f>
        <v>0.80499999999999994</v>
      </c>
      <c r="BC140" s="196" t="s">
        <v>12</v>
      </c>
      <c r="BD140" s="196" t="s">
        <v>12</v>
      </c>
      <c r="BE140" s="138">
        <v>3.5390889210514787</v>
      </c>
      <c r="BF140" s="138">
        <v>4.4651978111140904</v>
      </c>
    </row>
    <row r="141" spans="1:58" s="139" customFormat="1" x14ac:dyDescent="0.25">
      <c r="A141" s="148" t="s">
        <v>174</v>
      </c>
      <c r="B141" s="149">
        <v>44131</v>
      </c>
      <c r="C141" s="456"/>
      <c r="D141" s="456"/>
      <c r="E141" s="458"/>
      <c r="F141" s="148">
        <v>1000</v>
      </c>
      <c r="G141" s="148">
        <f t="shared" si="7"/>
        <v>8000</v>
      </c>
      <c r="H141" s="287">
        <v>17.899999999999999</v>
      </c>
      <c r="I141" s="288"/>
      <c r="J141" s="225">
        <v>8.9800000000000005E-2</v>
      </c>
      <c r="K141" s="228" t="s">
        <v>246</v>
      </c>
      <c r="L141" s="192" t="s">
        <v>12</v>
      </c>
      <c r="M141" s="225">
        <v>4.1399999999999999E-2</v>
      </c>
      <c r="N141" s="186" t="s">
        <v>246</v>
      </c>
      <c r="O141" s="192" t="s">
        <v>12</v>
      </c>
      <c r="P141" s="169">
        <v>32.659999999999997</v>
      </c>
      <c r="Q141" s="251" t="s">
        <v>246</v>
      </c>
      <c r="R141" s="272" t="s">
        <v>12</v>
      </c>
      <c r="S141" s="272" t="s">
        <v>12</v>
      </c>
      <c r="T141" s="228" t="s">
        <v>246</v>
      </c>
      <c r="U141" s="225">
        <v>1.5E-3</v>
      </c>
      <c r="V141" s="192" t="s">
        <v>12</v>
      </c>
      <c r="W141" s="243" t="s">
        <v>12</v>
      </c>
      <c r="X141" s="225">
        <v>5.7999999999999996E-3</v>
      </c>
      <c r="Y141" s="170">
        <v>2.9</v>
      </c>
      <c r="Z141" s="225">
        <v>1.0500000000000001E-2</v>
      </c>
      <c r="AA141" s="225">
        <v>11.31</v>
      </c>
      <c r="AB141" s="311" t="s">
        <v>246</v>
      </c>
      <c r="AC141" s="169">
        <v>31.36</v>
      </c>
      <c r="AD141" s="232" t="s">
        <v>246</v>
      </c>
      <c r="AE141" s="261" t="s">
        <v>12</v>
      </c>
      <c r="AF141" s="243" t="s">
        <v>12</v>
      </c>
      <c r="AG141" s="243" t="s">
        <v>12</v>
      </c>
      <c r="AH141" s="261" t="s">
        <v>12</v>
      </c>
      <c r="AI141" s="225">
        <v>3.2000000000000002E-3</v>
      </c>
      <c r="AJ141" s="192" t="s">
        <v>12</v>
      </c>
      <c r="AK141" s="225">
        <v>0.19839999999999999</v>
      </c>
      <c r="AL141" s="242" t="s">
        <v>12</v>
      </c>
      <c r="AM141" s="242" t="s">
        <v>12</v>
      </c>
      <c r="AN141" s="228" t="s">
        <v>246</v>
      </c>
      <c r="AO141" s="243" t="s">
        <v>12</v>
      </c>
      <c r="AP141" s="169">
        <v>1.8440000000000001</v>
      </c>
      <c r="AQ141" s="228" t="s">
        <v>246</v>
      </c>
      <c r="AR141" s="225">
        <v>0.25369999999999998</v>
      </c>
      <c r="AS141" s="225">
        <v>0.25369999999999998</v>
      </c>
      <c r="AT141" s="192" t="s">
        <v>12</v>
      </c>
      <c r="AU141" s="228" t="s">
        <v>246</v>
      </c>
      <c r="AV141" s="249">
        <v>2.3E-3</v>
      </c>
      <c r="AX141" s="192" t="s">
        <v>12</v>
      </c>
      <c r="AY141" s="192" t="s">
        <v>12</v>
      </c>
      <c r="AZ141" s="192" t="s">
        <v>12</v>
      </c>
      <c r="BA141" s="194">
        <f>(0.82+0.8+0.83+0.82)/4</f>
        <v>0.8175</v>
      </c>
      <c r="BC141" s="192" t="s">
        <v>12</v>
      </c>
      <c r="BD141" s="192" t="s">
        <v>12</v>
      </c>
      <c r="BE141" s="151">
        <v>2.5626326169211047</v>
      </c>
      <c r="BF141" s="151">
        <v>4.5465244806478182</v>
      </c>
    </row>
    <row r="142" spans="1:58" s="139" customFormat="1" x14ac:dyDescent="0.25">
      <c r="A142" s="135" t="s">
        <v>184</v>
      </c>
      <c r="B142" s="136">
        <v>44283</v>
      </c>
      <c r="H142" s="212">
        <v>9.9</v>
      </c>
      <c r="I142" s="137"/>
      <c r="J142" s="230">
        <v>2.7799999999999998E-2</v>
      </c>
      <c r="K142" s="184" t="s">
        <v>246</v>
      </c>
      <c r="L142" s="220" t="s">
        <v>12</v>
      </c>
      <c r="M142" s="230">
        <v>3.6499999999999998E-2</v>
      </c>
      <c r="N142" s="184" t="s">
        <v>246</v>
      </c>
      <c r="O142" s="196" t="s">
        <v>12</v>
      </c>
      <c r="P142" s="197">
        <v>29.08</v>
      </c>
      <c r="Q142" s="250" t="s">
        <v>246</v>
      </c>
      <c r="R142" s="198">
        <v>23.34</v>
      </c>
      <c r="S142" s="196" t="s">
        <v>12</v>
      </c>
      <c r="T142" s="227" t="s">
        <v>246</v>
      </c>
      <c r="U142" s="230">
        <v>1.4E-3</v>
      </c>
      <c r="V142" s="196" t="s">
        <v>12</v>
      </c>
      <c r="W142" s="244" t="s">
        <v>12</v>
      </c>
      <c r="X142" s="230">
        <v>7.7000000000000002E-3</v>
      </c>
      <c r="Y142" s="201">
        <v>1.873</v>
      </c>
      <c r="Z142" s="230" t="s">
        <v>246</v>
      </c>
      <c r="AA142" s="230">
        <v>8.5630000000000006</v>
      </c>
      <c r="AB142" s="230" t="s">
        <v>246</v>
      </c>
      <c r="AC142" s="197">
        <v>21.78</v>
      </c>
      <c r="AD142" s="230" t="s">
        <v>246</v>
      </c>
      <c r="AE142" s="262" t="s">
        <v>246</v>
      </c>
      <c r="AF142" s="220" t="s">
        <v>12</v>
      </c>
      <c r="AG142" s="220" t="s">
        <v>12</v>
      </c>
      <c r="AH142" s="235">
        <v>0.97099999999999997</v>
      </c>
      <c r="AI142" s="230">
        <v>3.2000000000000002E-3</v>
      </c>
      <c r="AJ142" s="220" t="s">
        <v>12</v>
      </c>
      <c r="AK142" s="230">
        <v>0.17030000000000001</v>
      </c>
      <c r="AL142" s="313">
        <v>3.4000000000000002E-2</v>
      </c>
      <c r="AM142" s="244" t="s">
        <v>12</v>
      </c>
      <c r="AN142" s="230" t="s">
        <v>246</v>
      </c>
      <c r="AO142" s="245" t="s">
        <v>12</v>
      </c>
      <c r="AP142" s="197">
        <v>2.6320000000000001</v>
      </c>
      <c r="AQ142" s="230" t="s">
        <v>246</v>
      </c>
      <c r="AR142" s="230">
        <v>0.19939999999999999</v>
      </c>
      <c r="AS142" s="230">
        <v>17.23</v>
      </c>
      <c r="AT142" s="220" t="s">
        <v>12</v>
      </c>
      <c r="AU142" s="230" t="s">
        <v>246</v>
      </c>
      <c r="AV142" s="254">
        <v>1.9E-3</v>
      </c>
      <c r="AX142" s="197">
        <f>(8.831+8.853+8.86+8.856)/4</f>
        <v>8.85</v>
      </c>
      <c r="AY142" s="314">
        <v>66.39</v>
      </c>
      <c r="AZ142" s="285" t="s">
        <v>12</v>
      </c>
      <c r="BA142" s="197">
        <f>(0.83+0.84+0.84)/3</f>
        <v>0.83666666666666656</v>
      </c>
      <c r="BC142" s="196" t="s">
        <v>12</v>
      </c>
      <c r="BD142" s="197">
        <v>0.79</v>
      </c>
      <c r="BE142" s="195" t="s">
        <v>80</v>
      </c>
      <c r="BF142" s="200">
        <v>3.77</v>
      </c>
    </row>
    <row r="143" spans="1:58" s="139" customFormat="1" x14ac:dyDescent="0.25">
      <c r="A143" s="135" t="s">
        <v>176</v>
      </c>
      <c r="B143" s="136">
        <v>44284</v>
      </c>
      <c r="C143" s="455">
        <v>44283.709027777775</v>
      </c>
      <c r="D143" s="455">
        <v>44284.375694444447</v>
      </c>
      <c r="E143" s="457">
        <f>(D143-C143)*24</f>
        <v>16.000000000116415</v>
      </c>
      <c r="F143" s="135">
        <v>1000</v>
      </c>
      <c r="G143" s="135">
        <f>F143</f>
        <v>1000</v>
      </c>
      <c r="H143" s="212">
        <v>16.399999999999999</v>
      </c>
      <c r="I143" s="137"/>
      <c r="J143" s="227">
        <v>4.7899999999999998E-2</v>
      </c>
      <c r="K143" s="184" t="s">
        <v>246</v>
      </c>
      <c r="L143" s="220" t="s">
        <v>12</v>
      </c>
      <c r="M143" s="227">
        <v>3.9399999999999998E-2</v>
      </c>
      <c r="N143" s="184" t="s">
        <v>246</v>
      </c>
      <c r="O143" s="188" t="s">
        <v>12</v>
      </c>
      <c r="P143" s="185">
        <v>29.48</v>
      </c>
      <c r="Q143" s="250" t="s">
        <v>246</v>
      </c>
      <c r="R143" s="269" t="s">
        <v>12</v>
      </c>
      <c r="S143" s="188" t="s">
        <v>12</v>
      </c>
      <c r="T143" s="227" t="s">
        <v>246</v>
      </c>
      <c r="U143" s="227">
        <v>1.9900000000000001E-2</v>
      </c>
      <c r="V143" s="188" t="s">
        <v>12</v>
      </c>
      <c r="W143" s="240" t="s">
        <v>12</v>
      </c>
      <c r="X143" s="227">
        <v>4.4999999999999997E-3</v>
      </c>
      <c r="Y143" s="264">
        <v>2.0139999999999998</v>
      </c>
      <c r="Z143" s="227" t="s">
        <v>246</v>
      </c>
      <c r="AA143" s="227">
        <v>8.7720000000000002</v>
      </c>
      <c r="AB143" s="227" t="s">
        <v>246</v>
      </c>
      <c r="AC143" s="185">
        <v>22.32</v>
      </c>
      <c r="AD143" s="227">
        <v>2.7000000000000001E-3</v>
      </c>
      <c r="AE143" s="256" t="s">
        <v>12</v>
      </c>
      <c r="AF143" s="240" t="s">
        <v>12</v>
      </c>
      <c r="AG143" s="240" t="s">
        <v>12</v>
      </c>
      <c r="AH143" s="256" t="s">
        <v>12</v>
      </c>
      <c r="AI143" s="227">
        <v>0.1787</v>
      </c>
      <c r="AJ143" s="220" t="s">
        <v>12</v>
      </c>
      <c r="AK143" s="227">
        <v>0.22409999999999999</v>
      </c>
      <c r="AL143" s="245" t="s">
        <v>12</v>
      </c>
      <c r="AM143" s="245" t="s">
        <v>12</v>
      </c>
      <c r="AN143" s="227" t="s">
        <v>246</v>
      </c>
      <c r="AO143" s="245" t="s">
        <v>12</v>
      </c>
      <c r="AP143" s="185">
        <v>2.76</v>
      </c>
      <c r="AQ143" s="227">
        <v>2.5399999999999999E-2</v>
      </c>
      <c r="AR143" s="227">
        <v>0.2092</v>
      </c>
      <c r="AS143" s="227">
        <v>17.73</v>
      </c>
      <c r="AT143" s="220" t="s">
        <v>12</v>
      </c>
      <c r="AU143" s="227" t="s">
        <v>246</v>
      </c>
      <c r="AV143" s="250">
        <v>0.13750000000000001</v>
      </c>
      <c r="AX143" s="220" t="s">
        <v>12</v>
      </c>
      <c r="AY143" s="282" t="s">
        <v>12</v>
      </c>
      <c r="AZ143" s="285" t="s">
        <v>12</v>
      </c>
      <c r="BA143" s="197">
        <f>(0.49+0.48+0.47)/3</f>
        <v>0.48</v>
      </c>
      <c r="BC143" s="188" t="s">
        <v>12</v>
      </c>
      <c r="BD143" s="188" t="s">
        <v>12</v>
      </c>
      <c r="BE143" s="201">
        <v>18.399999999999999</v>
      </c>
      <c r="BF143" s="202">
        <v>70.900000000000006</v>
      </c>
    </row>
    <row r="144" spans="1:58" x14ac:dyDescent="0.25">
      <c r="A144" s="135" t="s">
        <v>177</v>
      </c>
      <c r="B144" s="125">
        <v>44284</v>
      </c>
      <c r="C144" s="455"/>
      <c r="D144" s="455"/>
      <c r="E144" s="457"/>
      <c r="F144" s="119">
        <v>1000</v>
      </c>
      <c r="G144" s="119">
        <f t="shared" ref="G144:G150" si="8">G143+F144</f>
        <v>2000</v>
      </c>
      <c r="H144" s="213">
        <v>16.2</v>
      </c>
      <c r="I144" s="133"/>
      <c r="J144" s="227">
        <v>3.2199999999999999E-2</v>
      </c>
      <c r="K144" s="184" t="s">
        <v>246</v>
      </c>
      <c r="L144" s="220" t="s">
        <v>12</v>
      </c>
      <c r="M144" s="227">
        <v>3.9E-2</v>
      </c>
      <c r="N144" s="184" t="s">
        <v>246</v>
      </c>
      <c r="O144" s="188" t="s">
        <v>12</v>
      </c>
      <c r="P144" s="185">
        <v>29.84</v>
      </c>
      <c r="Q144" s="250" t="s">
        <v>246</v>
      </c>
      <c r="R144" s="269" t="s">
        <v>12</v>
      </c>
      <c r="S144" s="188" t="s">
        <v>12</v>
      </c>
      <c r="T144" s="227" t="s">
        <v>246</v>
      </c>
      <c r="U144" s="227">
        <v>6.1000000000000004E-3</v>
      </c>
      <c r="V144" s="188" t="s">
        <v>12</v>
      </c>
      <c r="W144" s="240" t="s">
        <v>12</v>
      </c>
      <c r="X144" s="227">
        <v>2.5000000000000001E-3</v>
      </c>
      <c r="Y144" s="264">
        <v>1.964</v>
      </c>
      <c r="Z144" s="227" t="s">
        <v>246</v>
      </c>
      <c r="AA144" s="227">
        <v>8.7530000000000001</v>
      </c>
      <c r="AB144" s="227" t="s">
        <v>246</v>
      </c>
      <c r="AC144" s="185">
        <v>22.3</v>
      </c>
      <c r="AD144" s="227" t="s">
        <v>246</v>
      </c>
      <c r="AE144" s="256" t="s">
        <v>12</v>
      </c>
      <c r="AF144" s="240" t="s">
        <v>12</v>
      </c>
      <c r="AG144" s="240" t="s">
        <v>12</v>
      </c>
      <c r="AH144" s="256" t="s">
        <v>12</v>
      </c>
      <c r="AI144" s="227">
        <v>7.1999999999999998E-3</v>
      </c>
      <c r="AJ144" s="220" t="s">
        <v>12</v>
      </c>
      <c r="AK144" s="227">
        <v>0.24260000000000001</v>
      </c>
      <c r="AL144" s="245" t="s">
        <v>12</v>
      </c>
      <c r="AM144" s="245" t="s">
        <v>12</v>
      </c>
      <c r="AN144" s="227" t="s">
        <v>246</v>
      </c>
      <c r="AO144" s="245" t="s">
        <v>12</v>
      </c>
      <c r="AP144" s="185">
        <v>2.7890000000000001</v>
      </c>
      <c r="AQ144" s="227" t="s">
        <v>246</v>
      </c>
      <c r="AR144" s="227">
        <v>0.20849999999999999</v>
      </c>
      <c r="AS144" s="227">
        <v>17.760000000000002</v>
      </c>
      <c r="AT144" s="220" t="s">
        <v>12</v>
      </c>
      <c r="AU144" s="227" t="s">
        <v>246</v>
      </c>
      <c r="AV144" s="250">
        <v>4.8999999999999998E-3</v>
      </c>
      <c r="AX144" s="220" t="s">
        <v>12</v>
      </c>
      <c r="AY144" s="282" t="s">
        <v>12</v>
      </c>
      <c r="AZ144" s="285" t="s">
        <v>12</v>
      </c>
      <c r="BA144" s="185">
        <f>(0.46+0.45+0.45)/3</f>
        <v>0.45333333333333337</v>
      </c>
      <c r="BC144" s="188" t="s">
        <v>12</v>
      </c>
      <c r="BD144" s="188" t="s">
        <v>12</v>
      </c>
      <c r="BE144" s="185">
        <v>6.45</v>
      </c>
      <c r="BF144" s="203">
        <v>4.6100000000000003</v>
      </c>
    </row>
    <row r="145" spans="1:58" x14ac:dyDescent="0.25">
      <c r="A145" s="135" t="s">
        <v>178</v>
      </c>
      <c r="B145" s="125">
        <v>44284</v>
      </c>
      <c r="C145" s="455"/>
      <c r="D145" s="455"/>
      <c r="E145" s="457"/>
      <c r="F145" s="119">
        <v>1000</v>
      </c>
      <c r="G145" s="119">
        <f t="shared" si="8"/>
        <v>3000</v>
      </c>
      <c r="H145" s="213">
        <v>12.2</v>
      </c>
      <c r="I145" s="133"/>
      <c r="J145" s="227">
        <v>1.1900000000000001E-2</v>
      </c>
      <c r="K145" s="184" t="s">
        <v>246</v>
      </c>
      <c r="L145" s="220" t="s">
        <v>12</v>
      </c>
      <c r="M145" s="227">
        <v>3.78E-2</v>
      </c>
      <c r="N145" s="184" t="s">
        <v>246</v>
      </c>
      <c r="O145" s="188" t="s">
        <v>12</v>
      </c>
      <c r="P145" s="185">
        <v>29.42</v>
      </c>
      <c r="Q145" s="250" t="s">
        <v>246</v>
      </c>
      <c r="R145" s="269" t="s">
        <v>12</v>
      </c>
      <c r="S145" s="188" t="s">
        <v>12</v>
      </c>
      <c r="T145" s="227" t="s">
        <v>246</v>
      </c>
      <c r="U145" s="227">
        <v>4.1000000000000003E-3</v>
      </c>
      <c r="V145" s="188" t="s">
        <v>12</v>
      </c>
      <c r="W145" s="240" t="s">
        <v>12</v>
      </c>
      <c r="X145" s="227">
        <v>2.3999999999999998E-3</v>
      </c>
      <c r="Y145" s="264">
        <v>1.92</v>
      </c>
      <c r="Z145" s="227" t="s">
        <v>246</v>
      </c>
      <c r="AA145" s="227">
        <v>8.7360000000000007</v>
      </c>
      <c r="AB145" s="227" t="s">
        <v>246</v>
      </c>
      <c r="AC145" s="185">
        <v>22.11</v>
      </c>
      <c r="AD145" s="227" t="s">
        <v>246</v>
      </c>
      <c r="AE145" s="256" t="s">
        <v>12</v>
      </c>
      <c r="AF145" s="240" t="s">
        <v>12</v>
      </c>
      <c r="AG145" s="240" t="s">
        <v>12</v>
      </c>
      <c r="AH145" s="256" t="s">
        <v>12</v>
      </c>
      <c r="AI145" s="227">
        <v>2.01E-2</v>
      </c>
      <c r="AJ145" s="220" t="s">
        <v>12</v>
      </c>
      <c r="AK145" s="227">
        <v>0.2157</v>
      </c>
      <c r="AL145" s="245" t="s">
        <v>12</v>
      </c>
      <c r="AM145" s="245" t="s">
        <v>12</v>
      </c>
      <c r="AN145" s="227" t="s">
        <v>246</v>
      </c>
      <c r="AO145" s="245" t="s">
        <v>12</v>
      </c>
      <c r="AP145" s="185">
        <v>2.726</v>
      </c>
      <c r="AQ145" s="227" t="s">
        <v>246</v>
      </c>
      <c r="AR145" s="227">
        <v>0.2041</v>
      </c>
      <c r="AS145" s="227">
        <v>17.63</v>
      </c>
      <c r="AT145" s="220" t="s">
        <v>12</v>
      </c>
      <c r="AU145" s="227" t="s">
        <v>246</v>
      </c>
      <c r="AV145" s="250">
        <v>4.7000000000000002E-3</v>
      </c>
      <c r="AX145" s="220" t="s">
        <v>12</v>
      </c>
      <c r="AY145" s="282" t="s">
        <v>12</v>
      </c>
      <c r="AZ145" s="285" t="s">
        <v>12</v>
      </c>
      <c r="BA145" s="185">
        <f>(0.21+0.21+0.21)/3</f>
        <v>0.21</v>
      </c>
      <c r="BC145" s="188" t="s">
        <v>12</v>
      </c>
      <c r="BD145" s="188" t="s">
        <v>12</v>
      </c>
      <c r="BE145" s="185">
        <v>5</v>
      </c>
      <c r="BF145" s="204">
        <v>21.1</v>
      </c>
    </row>
    <row r="146" spans="1:58" x14ac:dyDescent="0.25">
      <c r="A146" s="135" t="s">
        <v>179</v>
      </c>
      <c r="B146" s="125">
        <v>44284</v>
      </c>
      <c r="C146" s="455"/>
      <c r="D146" s="455"/>
      <c r="E146" s="457"/>
      <c r="F146" s="119">
        <v>1000</v>
      </c>
      <c r="G146" s="119">
        <f t="shared" si="8"/>
        <v>4000</v>
      </c>
      <c r="H146" s="213">
        <v>10.3</v>
      </c>
      <c r="I146" s="133"/>
      <c r="J146" s="227">
        <v>3.61E-2</v>
      </c>
      <c r="K146" s="184" t="s">
        <v>246</v>
      </c>
      <c r="L146" s="220" t="s">
        <v>12</v>
      </c>
      <c r="M146" s="227">
        <v>3.78E-2</v>
      </c>
      <c r="N146" s="184" t="s">
        <v>246</v>
      </c>
      <c r="O146" s="188" t="s">
        <v>12</v>
      </c>
      <c r="P146" s="185">
        <v>29.89</v>
      </c>
      <c r="Q146" s="250" t="s">
        <v>246</v>
      </c>
      <c r="R146" s="269" t="s">
        <v>12</v>
      </c>
      <c r="S146" s="188" t="s">
        <v>12</v>
      </c>
      <c r="T146" s="227" t="s">
        <v>246</v>
      </c>
      <c r="U146" s="227">
        <v>2.0999999999999999E-3</v>
      </c>
      <c r="V146" s="188" t="s">
        <v>12</v>
      </c>
      <c r="W146" s="240" t="s">
        <v>12</v>
      </c>
      <c r="X146" s="227">
        <v>2.5000000000000001E-3</v>
      </c>
      <c r="Y146" s="264">
        <v>1.9259999999999999</v>
      </c>
      <c r="Z146" s="227" t="s">
        <v>246</v>
      </c>
      <c r="AA146" s="227">
        <v>8.85</v>
      </c>
      <c r="AB146" s="227" t="s">
        <v>246</v>
      </c>
      <c r="AC146" s="185">
        <v>22.38</v>
      </c>
      <c r="AD146" s="227" t="s">
        <v>246</v>
      </c>
      <c r="AE146" s="256" t="s">
        <v>12</v>
      </c>
      <c r="AF146" s="240" t="s">
        <v>12</v>
      </c>
      <c r="AG146" s="240" t="s">
        <v>12</v>
      </c>
      <c r="AH146" s="256" t="s">
        <v>12</v>
      </c>
      <c r="AI146" s="227">
        <v>2.9399999999999999E-2</v>
      </c>
      <c r="AJ146" s="220" t="s">
        <v>12</v>
      </c>
      <c r="AK146" s="227">
        <v>0.21440000000000001</v>
      </c>
      <c r="AL146" s="245" t="s">
        <v>12</v>
      </c>
      <c r="AM146" s="245" t="s">
        <v>12</v>
      </c>
      <c r="AN146" s="227" t="s">
        <v>246</v>
      </c>
      <c r="AO146" s="245" t="s">
        <v>12</v>
      </c>
      <c r="AP146" s="185">
        <v>2.7229999999999999</v>
      </c>
      <c r="AQ146" s="227" t="s">
        <v>246</v>
      </c>
      <c r="AR146" s="227">
        <v>0.2059</v>
      </c>
      <c r="AS146" s="227">
        <v>17.75</v>
      </c>
      <c r="AT146" s="220" t="s">
        <v>12</v>
      </c>
      <c r="AU146" s="227" t="s">
        <v>246</v>
      </c>
      <c r="AV146" s="250">
        <v>3.0999999999999999E-3</v>
      </c>
      <c r="AX146" s="220" t="s">
        <v>12</v>
      </c>
      <c r="AY146" s="282" t="s">
        <v>12</v>
      </c>
      <c r="AZ146" s="285" t="s">
        <v>12</v>
      </c>
      <c r="BA146" s="185">
        <f>(0.21+0.21+0.21)/3</f>
        <v>0.21</v>
      </c>
      <c r="BC146" s="188" t="s">
        <v>12</v>
      </c>
      <c r="BD146" s="188" t="s">
        <v>12</v>
      </c>
      <c r="BE146" s="195" t="s">
        <v>80</v>
      </c>
      <c r="BF146" s="204">
        <v>29.8</v>
      </c>
    </row>
    <row r="147" spans="1:58" x14ac:dyDescent="0.25">
      <c r="A147" s="135" t="s">
        <v>180</v>
      </c>
      <c r="B147" s="125">
        <v>44284</v>
      </c>
      <c r="C147" s="455"/>
      <c r="D147" s="455"/>
      <c r="E147" s="457"/>
      <c r="F147" s="119">
        <v>1000</v>
      </c>
      <c r="G147" s="119">
        <f t="shared" si="8"/>
        <v>5000</v>
      </c>
      <c r="H147" s="213">
        <v>9.5</v>
      </c>
      <c r="I147" s="133"/>
      <c r="J147" s="227">
        <v>1.7000000000000001E-2</v>
      </c>
      <c r="K147" s="184" t="s">
        <v>246</v>
      </c>
      <c r="L147" s="220" t="s">
        <v>12</v>
      </c>
      <c r="M147" s="227">
        <v>3.7699999999999997E-2</v>
      </c>
      <c r="N147" s="184" t="s">
        <v>246</v>
      </c>
      <c r="O147" s="188" t="s">
        <v>12</v>
      </c>
      <c r="P147" s="185">
        <v>30.02</v>
      </c>
      <c r="Q147" s="250" t="s">
        <v>246</v>
      </c>
      <c r="R147" s="269" t="s">
        <v>12</v>
      </c>
      <c r="S147" s="188" t="s">
        <v>12</v>
      </c>
      <c r="T147" s="227" t="s">
        <v>246</v>
      </c>
      <c r="U147" s="227">
        <v>5.7000000000000002E-3</v>
      </c>
      <c r="V147" s="188" t="s">
        <v>12</v>
      </c>
      <c r="W147" s="240" t="s">
        <v>12</v>
      </c>
      <c r="X147" s="227">
        <v>2.5999999999999999E-3</v>
      </c>
      <c r="Y147" s="264">
        <v>1.994</v>
      </c>
      <c r="Z147" s="227" t="s">
        <v>246</v>
      </c>
      <c r="AA147" s="227">
        <v>8.9109999999999996</v>
      </c>
      <c r="AB147" s="227" t="s">
        <v>246</v>
      </c>
      <c r="AC147" s="185">
        <v>22.45</v>
      </c>
      <c r="AD147" s="227" t="s">
        <v>246</v>
      </c>
      <c r="AE147" s="256" t="s">
        <v>12</v>
      </c>
      <c r="AF147" s="240" t="s">
        <v>12</v>
      </c>
      <c r="AG147" s="240" t="s">
        <v>12</v>
      </c>
      <c r="AH147" s="256" t="s">
        <v>12</v>
      </c>
      <c r="AI147" s="227">
        <v>3.8E-3</v>
      </c>
      <c r="AJ147" s="220" t="s">
        <v>12</v>
      </c>
      <c r="AK147" s="227">
        <v>0.21759999999999999</v>
      </c>
      <c r="AL147" s="245" t="s">
        <v>12</v>
      </c>
      <c r="AM147" s="245" t="s">
        <v>12</v>
      </c>
      <c r="AN147" s="227" t="s">
        <v>246</v>
      </c>
      <c r="AO147" s="245" t="s">
        <v>12</v>
      </c>
      <c r="AP147" s="185">
        <v>2.7549999999999999</v>
      </c>
      <c r="AQ147" s="227" t="s">
        <v>246</v>
      </c>
      <c r="AR147" s="227">
        <v>0.2072</v>
      </c>
      <c r="AS147" s="227">
        <v>17.93</v>
      </c>
      <c r="AT147" s="220" t="s">
        <v>12</v>
      </c>
      <c r="AU147" s="227" t="s">
        <v>246</v>
      </c>
      <c r="AV147" s="250">
        <v>3.5999999999999999E-3</v>
      </c>
      <c r="AX147" s="220" t="s">
        <v>12</v>
      </c>
      <c r="AY147" s="282" t="s">
        <v>12</v>
      </c>
      <c r="AZ147" s="285" t="s">
        <v>12</v>
      </c>
      <c r="BA147" s="185">
        <f>(0.44+0.44+0.44)/3</f>
        <v>0.44</v>
      </c>
      <c r="BC147" s="188" t="s">
        <v>12</v>
      </c>
      <c r="BD147" s="188" t="s">
        <v>12</v>
      </c>
      <c r="BE147" s="185">
        <v>6.7</v>
      </c>
      <c r="BF147" s="203">
        <v>5.83</v>
      </c>
    </row>
    <row r="148" spans="1:58" x14ac:dyDescent="0.25">
      <c r="A148" s="135" t="s">
        <v>181</v>
      </c>
      <c r="B148" s="125">
        <v>44284</v>
      </c>
      <c r="C148" s="455"/>
      <c r="D148" s="455"/>
      <c r="E148" s="457"/>
      <c r="F148" s="119">
        <v>1000</v>
      </c>
      <c r="G148" s="119">
        <f t="shared" si="8"/>
        <v>6000</v>
      </c>
      <c r="H148" s="213">
        <v>9.6999999999999993</v>
      </c>
      <c r="I148" s="133"/>
      <c r="J148" s="227">
        <v>3.5700000000000003E-2</v>
      </c>
      <c r="K148" s="184" t="s">
        <v>246</v>
      </c>
      <c r="L148" s="220" t="s">
        <v>12</v>
      </c>
      <c r="M148" s="227">
        <v>3.6600000000000001E-2</v>
      </c>
      <c r="N148" s="184" t="s">
        <v>246</v>
      </c>
      <c r="O148" s="188" t="s">
        <v>12</v>
      </c>
      <c r="P148" s="185">
        <v>29.58</v>
      </c>
      <c r="Q148" s="250" t="s">
        <v>246</v>
      </c>
      <c r="R148" s="269" t="s">
        <v>12</v>
      </c>
      <c r="S148" s="188" t="s">
        <v>12</v>
      </c>
      <c r="T148" s="227" t="s">
        <v>246</v>
      </c>
      <c r="U148" s="227">
        <v>7.7999999999999996E-3</v>
      </c>
      <c r="V148" s="188" t="s">
        <v>12</v>
      </c>
      <c r="W148" s="240" t="s">
        <v>12</v>
      </c>
      <c r="X148" s="227">
        <v>3.3999999999999998E-3</v>
      </c>
      <c r="Y148" s="264">
        <v>1.8740000000000001</v>
      </c>
      <c r="Z148" s="227" t="s">
        <v>246</v>
      </c>
      <c r="AA148" s="227">
        <v>8.7929999999999993</v>
      </c>
      <c r="AB148" s="227" t="s">
        <v>246</v>
      </c>
      <c r="AC148" s="185">
        <v>22.16</v>
      </c>
      <c r="AD148" s="227" t="s">
        <v>246</v>
      </c>
      <c r="AE148" s="256" t="s">
        <v>12</v>
      </c>
      <c r="AF148" s="240" t="s">
        <v>12</v>
      </c>
      <c r="AG148" s="240" t="s">
        <v>12</v>
      </c>
      <c r="AH148" s="256" t="s">
        <v>12</v>
      </c>
      <c r="AI148" s="227" t="s">
        <v>246</v>
      </c>
      <c r="AJ148" s="220" t="s">
        <v>12</v>
      </c>
      <c r="AK148" s="227">
        <v>0.21490000000000001</v>
      </c>
      <c r="AL148" s="245" t="s">
        <v>12</v>
      </c>
      <c r="AM148" s="245" t="s">
        <v>12</v>
      </c>
      <c r="AN148" s="227" t="s">
        <v>246</v>
      </c>
      <c r="AO148" s="245" t="s">
        <v>12</v>
      </c>
      <c r="AP148" s="185">
        <v>2.7280000000000002</v>
      </c>
      <c r="AQ148" s="227" t="s">
        <v>246</v>
      </c>
      <c r="AR148" s="227">
        <v>0.2051</v>
      </c>
      <c r="AS148" s="227">
        <v>17.75</v>
      </c>
      <c r="AT148" s="220" t="s">
        <v>12</v>
      </c>
      <c r="AU148" s="227" t="s">
        <v>246</v>
      </c>
      <c r="AV148" s="250">
        <v>2.5000000000000001E-3</v>
      </c>
      <c r="AX148" s="220" t="s">
        <v>12</v>
      </c>
      <c r="AY148" s="282" t="s">
        <v>12</v>
      </c>
      <c r="AZ148" s="285" t="s">
        <v>12</v>
      </c>
      <c r="BA148" s="185">
        <f>(0.67+0.67+0.67)/3</f>
        <v>0.67</v>
      </c>
      <c r="BC148" s="188" t="s">
        <v>12</v>
      </c>
      <c r="BD148" s="188" t="s">
        <v>12</v>
      </c>
      <c r="BE148" s="185">
        <v>8.41</v>
      </c>
      <c r="BF148" s="203">
        <v>2.5499999999999998</v>
      </c>
    </row>
    <row r="149" spans="1:58" x14ac:dyDescent="0.25">
      <c r="A149" s="135" t="s">
        <v>182</v>
      </c>
      <c r="B149" s="125">
        <v>44284</v>
      </c>
      <c r="C149" s="455"/>
      <c r="D149" s="455"/>
      <c r="E149" s="457"/>
      <c r="F149" s="119">
        <v>1000</v>
      </c>
      <c r="G149" s="119">
        <f t="shared" si="8"/>
        <v>7000</v>
      </c>
      <c r="H149" s="213">
        <v>9.9</v>
      </c>
      <c r="I149" s="133"/>
      <c r="J149" s="227">
        <v>4.6699999999999998E-2</v>
      </c>
      <c r="K149" s="189" t="s">
        <v>246</v>
      </c>
      <c r="L149" s="220" t="s">
        <v>12</v>
      </c>
      <c r="M149" s="227">
        <v>3.6700000000000003E-2</v>
      </c>
      <c r="N149" s="189" t="s">
        <v>246</v>
      </c>
      <c r="O149" s="188" t="s">
        <v>12</v>
      </c>
      <c r="P149" s="185">
        <v>29.77</v>
      </c>
      <c r="Q149" s="252" t="s">
        <v>246</v>
      </c>
      <c r="R149" s="269" t="s">
        <v>12</v>
      </c>
      <c r="S149" s="188" t="s">
        <v>12</v>
      </c>
      <c r="T149" s="229" t="s">
        <v>246</v>
      </c>
      <c r="U149" s="227">
        <v>2.8E-3</v>
      </c>
      <c r="V149" s="188" t="s">
        <v>12</v>
      </c>
      <c r="W149" s="240" t="s">
        <v>12</v>
      </c>
      <c r="X149" s="227">
        <v>4.1999999999999997E-3</v>
      </c>
      <c r="Y149" s="264">
        <v>1.91</v>
      </c>
      <c r="Z149" s="227" t="s">
        <v>246</v>
      </c>
      <c r="AA149" s="227">
        <v>8.8559999999999999</v>
      </c>
      <c r="AB149" s="227" t="s">
        <v>246</v>
      </c>
      <c r="AC149" s="185">
        <v>22.32</v>
      </c>
      <c r="AD149" s="227" t="s">
        <v>246</v>
      </c>
      <c r="AE149" s="256" t="s">
        <v>12</v>
      </c>
      <c r="AF149" s="240" t="s">
        <v>12</v>
      </c>
      <c r="AG149" s="240" t="s">
        <v>12</v>
      </c>
      <c r="AH149" s="256" t="s">
        <v>12</v>
      </c>
      <c r="AI149" s="227" t="s">
        <v>246</v>
      </c>
      <c r="AJ149" s="220" t="s">
        <v>12</v>
      </c>
      <c r="AK149" s="227">
        <v>0.19520000000000001</v>
      </c>
      <c r="AL149" s="245" t="s">
        <v>12</v>
      </c>
      <c r="AM149" s="245" t="s">
        <v>12</v>
      </c>
      <c r="AN149" s="227" t="s">
        <v>246</v>
      </c>
      <c r="AO149" s="245" t="s">
        <v>12</v>
      </c>
      <c r="AP149" s="185">
        <v>2.7109999999999999</v>
      </c>
      <c r="AQ149" s="227" t="s">
        <v>246</v>
      </c>
      <c r="AR149" s="227">
        <v>0.2056</v>
      </c>
      <c r="AS149" s="227">
        <v>18.03</v>
      </c>
      <c r="AT149" s="220" t="s">
        <v>12</v>
      </c>
      <c r="AU149" s="227" t="s">
        <v>246</v>
      </c>
      <c r="AV149" s="250">
        <v>2.3999999999999998E-3</v>
      </c>
      <c r="AX149" s="220" t="s">
        <v>12</v>
      </c>
      <c r="AY149" s="282" t="s">
        <v>12</v>
      </c>
      <c r="AZ149" s="285" t="s">
        <v>12</v>
      </c>
      <c r="BA149" s="185">
        <f>(0.8+0.8+0.79)/3</f>
        <v>0.79666666666666675</v>
      </c>
      <c r="BC149" s="188" t="s">
        <v>12</v>
      </c>
      <c r="BD149" s="188" t="s">
        <v>12</v>
      </c>
      <c r="BE149" s="195" t="s">
        <v>80</v>
      </c>
      <c r="BF149" s="203">
        <v>2.2799999999999998</v>
      </c>
    </row>
    <row r="150" spans="1:58" x14ac:dyDescent="0.25">
      <c r="A150" s="135" t="s">
        <v>183</v>
      </c>
      <c r="B150" s="125">
        <v>44284</v>
      </c>
      <c r="C150" s="455"/>
      <c r="D150" s="455"/>
      <c r="E150" s="457"/>
      <c r="F150" s="119">
        <v>1000</v>
      </c>
      <c r="G150" s="119">
        <f t="shared" si="8"/>
        <v>8000</v>
      </c>
      <c r="H150" s="213">
        <v>10</v>
      </c>
      <c r="I150" s="133"/>
      <c r="J150" s="227">
        <v>3.1899999999999998E-2</v>
      </c>
      <c r="K150" s="189" t="s">
        <v>246</v>
      </c>
      <c r="L150" s="220" t="s">
        <v>12</v>
      </c>
      <c r="M150" s="227">
        <v>3.73E-2</v>
      </c>
      <c r="N150" s="189" t="s">
        <v>246</v>
      </c>
      <c r="O150" s="188" t="s">
        <v>12</v>
      </c>
      <c r="P150" s="185">
        <v>30.06</v>
      </c>
      <c r="Q150" s="252" t="s">
        <v>246</v>
      </c>
      <c r="R150" s="269" t="s">
        <v>12</v>
      </c>
      <c r="S150" s="188" t="s">
        <v>12</v>
      </c>
      <c r="T150" s="229" t="s">
        <v>246</v>
      </c>
      <c r="U150" s="227">
        <v>1E-3</v>
      </c>
      <c r="V150" s="188" t="s">
        <v>12</v>
      </c>
      <c r="W150" s="240" t="s">
        <v>12</v>
      </c>
      <c r="X150" s="227">
        <v>4.4999999999999997E-3</v>
      </c>
      <c r="Y150" s="264">
        <v>1.92</v>
      </c>
      <c r="Z150" s="227" t="s">
        <v>246</v>
      </c>
      <c r="AA150" s="227">
        <v>8.9179999999999993</v>
      </c>
      <c r="AB150" s="227" t="s">
        <v>246</v>
      </c>
      <c r="AC150" s="185">
        <v>22.43</v>
      </c>
      <c r="AD150" s="227">
        <v>1.1000000000000001E-3</v>
      </c>
      <c r="AE150" s="256" t="s">
        <v>12</v>
      </c>
      <c r="AF150" s="240" t="s">
        <v>12</v>
      </c>
      <c r="AG150" s="240" t="s">
        <v>12</v>
      </c>
      <c r="AH150" s="256" t="s">
        <v>12</v>
      </c>
      <c r="AI150" s="227" t="s">
        <v>246</v>
      </c>
      <c r="AJ150" s="220" t="s">
        <v>12</v>
      </c>
      <c r="AK150" s="227">
        <v>0.18509999999999999</v>
      </c>
      <c r="AL150" s="245" t="s">
        <v>12</v>
      </c>
      <c r="AM150" s="245" t="s">
        <v>12</v>
      </c>
      <c r="AN150" s="227" t="s">
        <v>246</v>
      </c>
      <c r="AO150" s="245" t="s">
        <v>12</v>
      </c>
      <c r="AP150" s="185">
        <v>2.6989999999999998</v>
      </c>
      <c r="AQ150" s="227" t="s">
        <v>246</v>
      </c>
      <c r="AR150" s="227">
        <v>0.2069</v>
      </c>
      <c r="AS150" s="227">
        <v>18.079999999999998</v>
      </c>
      <c r="AT150" s="220" t="s">
        <v>12</v>
      </c>
      <c r="AU150" s="227" t="s">
        <v>246</v>
      </c>
      <c r="AV150" s="250">
        <v>2.3E-3</v>
      </c>
      <c r="AX150" s="220" t="s">
        <v>12</v>
      </c>
      <c r="AY150" s="282" t="s">
        <v>12</v>
      </c>
      <c r="AZ150" s="285" t="s">
        <v>12</v>
      </c>
      <c r="BA150" s="185">
        <f>(0.82+0.82+0.83)/3</f>
        <v>0.82333333333333325</v>
      </c>
      <c r="BC150" s="188" t="s">
        <v>12</v>
      </c>
      <c r="BD150" s="188" t="s">
        <v>12</v>
      </c>
      <c r="BE150" s="195" t="s">
        <v>80</v>
      </c>
      <c r="BF150" s="203">
        <v>2.2200000000000002</v>
      </c>
    </row>
    <row r="151" spans="1:58" x14ac:dyDescent="0.25">
      <c r="K151" s="132"/>
      <c r="O151" s="188"/>
    </row>
    <row r="152" spans="1:58" x14ac:dyDescent="0.25">
      <c r="A152" s="119" t="s">
        <v>255</v>
      </c>
    </row>
    <row r="153" spans="1:58" x14ac:dyDescent="0.25">
      <c r="A153" s="312" t="s">
        <v>256</v>
      </c>
    </row>
  </sheetData>
  <mergeCells count="53">
    <mergeCell ref="E1:E2"/>
    <mergeCell ref="C1:C2"/>
    <mergeCell ref="D1:D2"/>
    <mergeCell ref="H1:H2"/>
    <mergeCell ref="F1:F2"/>
    <mergeCell ref="G1:G2"/>
    <mergeCell ref="B1:B2"/>
    <mergeCell ref="A1:A2"/>
    <mergeCell ref="C143:C150"/>
    <mergeCell ref="D143:D150"/>
    <mergeCell ref="E143:E150"/>
    <mergeCell ref="C120:C132"/>
    <mergeCell ref="D120:D132"/>
    <mergeCell ref="E120:E132"/>
    <mergeCell ref="C111:C118"/>
    <mergeCell ref="D111:D118"/>
    <mergeCell ref="E111:E118"/>
    <mergeCell ref="C102:C109"/>
    <mergeCell ref="D102:D109"/>
    <mergeCell ref="E102:E109"/>
    <mergeCell ref="C92:C99"/>
    <mergeCell ref="C134:C141"/>
    <mergeCell ref="E72:E76"/>
    <mergeCell ref="D92:D99"/>
    <mergeCell ref="E92:E99"/>
    <mergeCell ref="C84:C91"/>
    <mergeCell ref="D84:D91"/>
    <mergeCell ref="E84:E91"/>
    <mergeCell ref="C3:C23"/>
    <mergeCell ref="D3:D23"/>
    <mergeCell ref="E3:E23"/>
    <mergeCell ref="C57:C60"/>
    <mergeCell ref="D57:D60"/>
    <mergeCell ref="E57:E60"/>
    <mergeCell ref="C53:C56"/>
    <mergeCell ref="D53:D56"/>
    <mergeCell ref="E53:E56"/>
    <mergeCell ref="D134:D141"/>
    <mergeCell ref="E134:E141"/>
    <mergeCell ref="C25:C52"/>
    <mergeCell ref="D25:D52"/>
    <mergeCell ref="E25:E52"/>
    <mergeCell ref="C66:C71"/>
    <mergeCell ref="E66:E71"/>
    <mergeCell ref="D66:D71"/>
    <mergeCell ref="C61:C65"/>
    <mergeCell ref="D61:D65"/>
    <mergeCell ref="E61:E65"/>
    <mergeCell ref="C77:C83"/>
    <mergeCell ref="D77:D83"/>
    <mergeCell ref="E77:E83"/>
    <mergeCell ref="C72:C76"/>
    <mergeCell ref="D72:D76"/>
  </mergeCells>
  <pageMargins left="0.75" right="0.75" top="1" bottom="1" header="0.5" footer="0.5"/>
  <pageSetup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7"/>
  <sheetViews>
    <sheetView workbookViewId="0">
      <selection activeCell="C9" sqref="C9"/>
    </sheetView>
  </sheetViews>
  <sheetFormatPr defaultColWidth="11.19921875" defaultRowHeight="15.6" x14ac:dyDescent="0.3"/>
  <cols>
    <col min="1" max="2" width="9" customWidth="1"/>
    <col min="3" max="4" width="10" customWidth="1"/>
    <col min="5" max="5" width="8.5" style="1" customWidth="1"/>
    <col min="6" max="14" width="6.296875" customWidth="1"/>
  </cols>
  <sheetData>
    <row r="1" spans="1:14" ht="42" customHeight="1" x14ac:dyDescent="0.3">
      <c r="A1" s="481" t="s">
        <v>2</v>
      </c>
      <c r="B1" s="483" t="s">
        <v>14</v>
      </c>
      <c r="C1" s="481" t="s">
        <v>3</v>
      </c>
      <c r="D1" s="483" t="s">
        <v>251</v>
      </c>
      <c r="E1" s="483" t="s">
        <v>4</v>
      </c>
      <c r="F1" s="2" t="s">
        <v>5</v>
      </c>
      <c r="G1" s="3"/>
      <c r="H1" s="4"/>
      <c r="I1" s="2" t="s">
        <v>6</v>
      </c>
      <c r="J1" s="3"/>
      <c r="K1" s="3"/>
      <c r="L1" s="2" t="s">
        <v>7</v>
      </c>
      <c r="M1" s="3"/>
      <c r="N1" s="3"/>
    </row>
    <row r="2" spans="1:14" x14ac:dyDescent="0.3">
      <c r="A2" s="482"/>
      <c r="B2" s="484"/>
      <c r="C2" s="482"/>
      <c r="D2" s="484"/>
      <c r="E2" s="484"/>
      <c r="F2" s="5" t="s">
        <v>8</v>
      </c>
      <c r="G2" s="6" t="s">
        <v>0</v>
      </c>
      <c r="H2" s="7" t="s">
        <v>1</v>
      </c>
      <c r="I2" s="5" t="s">
        <v>8</v>
      </c>
      <c r="J2" s="8" t="s">
        <v>0</v>
      </c>
      <c r="K2" s="9" t="s">
        <v>1</v>
      </c>
      <c r="L2" s="8" t="s">
        <v>8</v>
      </c>
      <c r="M2" s="8" t="s">
        <v>0</v>
      </c>
      <c r="N2" s="8" t="s">
        <v>1</v>
      </c>
    </row>
    <row r="3" spans="1:14" x14ac:dyDescent="0.3">
      <c r="A3" s="45">
        <v>42135</v>
      </c>
      <c r="B3" s="49"/>
      <c r="C3" s="10"/>
      <c r="D3" s="290" t="s">
        <v>189</v>
      </c>
      <c r="E3" s="11">
        <v>16.5</v>
      </c>
      <c r="F3" s="40" t="s">
        <v>12</v>
      </c>
      <c r="G3" s="41" t="s">
        <v>12</v>
      </c>
      <c r="H3" s="42" t="s">
        <v>12</v>
      </c>
      <c r="I3" s="12">
        <v>19</v>
      </c>
      <c r="J3" s="15">
        <v>140.4</v>
      </c>
      <c r="K3" s="16">
        <v>108</v>
      </c>
      <c r="L3" s="43" t="s">
        <v>12</v>
      </c>
      <c r="M3" s="43" t="s">
        <v>12</v>
      </c>
      <c r="N3" s="43" t="s">
        <v>12</v>
      </c>
    </row>
    <row r="4" spans="1:14" x14ac:dyDescent="0.3">
      <c r="A4" s="46">
        <v>42233</v>
      </c>
      <c r="B4" s="49"/>
      <c r="C4" s="17"/>
      <c r="D4" s="291" t="s">
        <v>190</v>
      </c>
      <c r="E4" s="11">
        <v>16.670000000000002</v>
      </c>
      <c r="F4" s="40" t="s">
        <v>12</v>
      </c>
      <c r="G4" s="41" t="s">
        <v>12</v>
      </c>
      <c r="H4" s="42" t="s">
        <v>12</v>
      </c>
      <c r="I4" s="12">
        <v>30.6</v>
      </c>
      <c r="J4" s="15">
        <v>209</v>
      </c>
      <c r="K4" s="16">
        <v>266.60000000000002</v>
      </c>
      <c r="L4" s="43" t="s">
        <v>12</v>
      </c>
      <c r="M4" s="43" t="s">
        <v>12</v>
      </c>
      <c r="N4" s="43" t="s">
        <v>12</v>
      </c>
    </row>
    <row r="5" spans="1:14" x14ac:dyDescent="0.3">
      <c r="A5" s="46">
        <v>42360</v>
      </c>
      <c r="B5" s="49"/>
      <c r="C5" s="17"/>
      <c r="D5" s="291" t="s">
        <v>191</v>
      </c>
      <c r="E5" s="11">
        <v>16.649999999999999</v>
      </c>
      <c r="F5" s="18">
        <v>11.9</v>
      </c>
      <c r="G5" s="13">
        <v>14</v>
      </c>
      <c r="H5" s="14">
        <v>12.4</v>
      </c>
      <c r="I5" s="18">
        <v>8.9</v>
      </c>
      <c r="J5" s="13">
        <v>72.7</v>
      </c>
      <c r="K5" s="14">
        <v>94.5</v>
      </c>
      <c r="L5" s="11">
        <v>0.76</v>
      </c>
      <c r="M5" s="11">
        <v>0.01</v>
      </c>
      <c r="N5" s="11">
        <v>0.01</v>
      </c>
    </row>
    <row r="6" spans="1:14" x14ac:dyDescent="0.3">
      <c r="A6" s="46">
        <v>42807</v>
      </c>
      <c r="B6" s="51"/>
      <c r="C6" s="17"/>
      <c r="D6" s="291" t="s">
        <v>192</v>
      </c>
      <c r="E6" s="11">
        <v>15.93</v>
      </c>
      <c r="F6" s="12">
        <v>9.3000000000000007</v>
      </c>
      <c r="G6" s="13">
        <v>8.5</v>
      </c>
      <c r="H6" s="14">
        <v>8.9</v>
      </c>
      <c r="I6" s="12">
        <v>18</v>
      </c>
      <c r="J6" s="15">
        <v>156.9</v>
      </c>
      <c r="K6" s="16">
        <v>186</v>
      </c>
      <c r="L6" s="11">
        <v>0.87</v>
      </c>
      <c r="M6" s="11">
        <v>0.01</v>
      </c>
      <c r="N6" s="11">
        <v>0.01</v>
      </c>
    </row>
    <row r="7" spans="1:14" x14ac:dyDescent="0.3">
      <c r="A7" s="47">
        <v>42884</v>
      </c>
      <c r="B7" s="52">
        <v>34133.96</v>
      </c>
      <c r="C7" s="19">
        <v>0</v>
      </c>
      <c r="D7" s="19"/>
      <c r="E7" s="485" t="s">
        <v>9</v>
      </c>
      <c r="F7" s="485"/>
      <c r="G7" s="485"/>
      <c r="H7" s="485"/>
      <c r="I7" s="485"/>
      <c r="J7" s="485"/>
      <c r="K7" s="485"/>
      <c r="L7" s="485"/>
      <c r="M7" s="485"/>
      <c r="N7" s="20"/>
    </row>
    <row r="8" spans="1:14" x14ac:dyDescent="0.3">
      <c r="A8" s="46">
        <v>42905.468055555553</v>
      </c>
      <c r="B8" s="49">
        <v>34279.538</v>
      </c>
      <c r="C8" s="17">
        <f>(B8-$B$7)*7.4805194805</f>
        <v>1088.999064932239</v>
      </c>
      <c r="D8" s="487" t="s">
        <v>252</v>
      </c>
      <c r="E8" s="11">
        <v>16.116666666639503</v>
      </c>
      <c r="F8" s="44" t="s">
        <v>12</v>
      </c>
      <c r="G8" s="41" t="s">
        <v>12</v>
      </c>
      <c r="H8" s="42" t="s">
        <v>12</v>
      </c>
      <c r="I8" s="12">
        <v>11</v>
      </c>
      <c r="J8" s="21">
        <v>64</v>
      </c>
      <c r="K8" s="22">
        <v>82</v>
      </c>
      <c r="L8" s="11">
        <f>(0.77+0.75)/2</f>
        <v>0.76</v>
      </c>
      <c r="M8" s="11">
        <f>(0.03+0.03)/2</f>
        <v>0.03</v>
      </c>
      <c r="N8" s="11">
        <f>(0.01+0.02)/2</f>
        <v>1.4999999999999999E-2</v>
      </c>
    </row>
    <row r="9" spans="1:14" x14ac:dyDescent="0.3">
      <c r="A9" s="46">
        <v>42912.382638888892</v>
      </c>
      <c r="B9" s="49">
        <v>34325.506999999998</v>
      </c>
      <c r="C9" s="17">
        <f>(B9-$B$7)*7.4805194805</f>
        <v>1432.8710649313234</v>
      </c>
      <c r="D9" s="487"/>
      <c r="E9" s="11">
        <v>16.000000000116415</v>
      </c>
      <c r="F9" s="44" t="s">
        <v>12</v>
      </c>
      <c r="G9" s="41" t="s">
        <v>12</v>
      </c>
      <c r="H9" s="42" t="s">
        <v>12</v>
      </c>
      <c r="I9" s="23">
        <f>(9+12)/2</f>
        <v>10.5</v>
      </c>
      <c r="J9" s="21">
        <v>77</v>
      </c>
      <c r="K9" s="22">
        <v>92</v>
      </c>
      <c r="L9" s="11">
        <f>(0.83+0.83)/2</f>
        <v>0.83</v>
      </c>
      <c r="M9" s="11">
        <f>(0.01+0.01)/2</f>
        <v>0.01</v>
      </c>
      <c r="N9" s="11">
        <f>(0+0.01)/2</f>
        <v>5.0000000000000001E-3</v>
      </c>
    </row>
    <row r="10" spans="1:14" x14ac:dyDescent="0.3">
      <c r="A10" s="46">
        <v>42919.385416666664</v>
      </c>
      <c r="B10" s="49">
        <v>34371.292000000001</v>
      </c>
      <c r="C10" s="17">
        <f t="shared" ref="C10:C21" si="0">(B10-$B$7)*7.4805194805</f>
        <v>1775.3666493460421</v>
      </c>
      <c r="D10" s="487"/>
      <c r="E10" s="11">
        <v>16.016666666662786</v>
      </c>
      <c r="F10" s="18">
        <v>23.4</v>
      </c>
      <c r="G10" s="13">
        <v>22.1</v>
      </c>
      <c r="H10" s="14">
        <v>20.8</v>
      </c>
      <c r="I10" s="12">
        <v>10</v>
      </c>
      <c r="J10" s="21">
        <v>57</v>
      </c>
      <c r="K10" s="22">
        <v>84</v>
      </c>
      <c r="L10" s="11">
        <f>(0.73+0.68+0.73)/3</f>
        <v>0.71333333333333337</v>
      </c>
      <c r="M10" s="11">
        <f>(0.01+0.02)/2</f>
        <v>1.4999999999999999E-2</v>
      </c>
      <c r="N10" s="11">
        <f>(0+0.01)/2</f>
        <v>5.0000000000000001E-3</v>
      </c>
    </row>
    <row r="11" spans="1:14" x14ac:dyDescent="0.3">
      <c r="A11" s="46">
        <v>42926.40625</v>
      </c>
      <c r="B11" s="49">
        <v>34418.078999999998</v>
      </c>
      <c r="C11" s="17">
        <f t="shared" si="0"/>
        <v>2125.3577142801705</v>
      </c>
      <c r="D11" s="487"/>
      <c r="E11" s="11">
        <v>16.366666666581295</v>
      </c>
      <c r="F11" s="18">
        <v>24.3</v>
      </c>
      <c r="G11" s="13"/>
      <c r="H11" s="14"/>
      <c r="I11" s="23">
        <v>10</v>
      </c>
      <c r="J11" s="21">
        <v>81</v>
      </c>
      <c r="K11" s="22">
        <v>93</v>
      </c>
      <c r="L11" s="11">
        <f>(0.74+0.74+0.74)/3</f>
        <v>0.73999999999999988</v>
      </c>
      <c r="M11" s="11">
        <f>(0.01+0.01)/2</f>
        <v>0.01</v>
      </c>
      <c r="N11" s="11">
        <f>(0.01+0)/2</f>
        <v>5.0000000000000001E-3</v>
      </c>
    </row>
    <row r="12" spans="1:14" x14ac:dyDescent="0.3">
      <c r="A12" s="46">
        <v>42933.45416666667</v>
      </c>
      <c r="B12" s="49">
        <v>34464.951999999997</v>
      </c>
      <c r="C12" s="17">
        <f t="shared" si="0"/>
        <v>2475.9921038896437</v>
      </c>
      <c r="D12" s="487"/>
      <c r="E12" s="11">
        <v>16.350000000034925</v>
      </c>
      <c r="F12" s="18">
        <v>24.8</v>
      </c>
      <c r="G12" s="13">
        <v>22.9</v>
      </c>
      <c r="H12" s="14">
        <v>21.8</v>
      </c>
      <c r="I12" s="12">
        <v>10</v>
      </c>
      <c r="J12" s="21">
        <v>78</v>
      </c>
      <c r="K12" s="22">
        <f>(48*2)</f>
        <v>96</v>
      </c>
      <c r="L12" s="11">
        <f>(0.74+0.74)/2</f>
        <v>0.74</v>
      </c>
      <c r="M12" s="11">
        <f>(0.02+0.02)/2</f>
        <v>0.02</v>
      </c>
      <c r="N12" s="11">
        <f>(0+0.01)/2</f>
        <v>5.0000000000000001E-3</v>
      </c>
    </row>
    <row r="13" spans="1:14" x14ac:dyDescent="0.3">
      <c r="A13" s="46">
        <v>42940.569444444445</v>
      </c>
      <c r="B13" s="49">
        <v>34511.517</v>
      </c>
      <c r="C13" s="17">
        <f t="shared" si="0"/>
        <v>2824.3224934991435</v>
      </c>
      <c r="D13" s="487"/>
      <c r="E13" s="11">
        <v>16.333333333313931</v>
      </c>
      <c r="F13" s="18">
        <v>26.1</v>
      </c>
      <c r="G13" s="13">
        <v>23.6</v>
      </c>
      <c r="H13" s="14">
        <v>22.4</v>
      </c>
      <c r="I13" s="23">
        <v>10</v>
      </c>
      <c r="J13" s="21">
        <v>78</v>
      </c>
      <c r="K13" s="22">
        <f>(54*2)</f>
        <v>108</v>
      </c>
      <c r="L13" s="11">
        <f>(0.8+0.83+0.8)/3</f>
        <v>0.80999999999999994</v>
      </c>
      <c r="M13" s="11">
        <f>(0.02+0.02)/2</f>
        <v>0.02</v>
      </c>
      <c r="N13" s="11">
        <f>(0.01+0.02)/2</f>
        <v>1.4999999999999999E-2</v>
      </c>
    </row>
    <row r="14" spans="1:14" x14ac:dyDescent="0.3">
      <c r="A14" s="46">
        <v>42954.557638888888</v>
      </c>
      <c r="B14" s="49">
        <v>34605.714</v>
      </c>
      <c r="C14" s="17">
        <f t="shared" si="0"/>
        <v>3528.9649870038029</v>
      </c>
      <c r="D14" s="487"/>
      <c r="E14" s="11">
        <v>16.433333333290648</v>
      </c>
      <c r="F14" s="18">
        <v>25.1</v>
      </c>
      <c r="G14" s="13">
        <v>21.7</v>
      </c>
      <c r="H14" s="14">
        <v>21.8</v>
      </c>
      <c r="I14" s="12">
        <v>10</v>
      </c>
      <c r="J14" s="21">
        <v>76</v>
      </c>
      <c r="K14" s="22">
        <f>(54*2)</f>
        <v>108</v>
      </c>
      <c r="L14" s="11">
        <f>(0.79+0.8)/2</f>
        <v>0.79500000000000004</v>
      </c>
      <c r="M14" s="11">
        <f>(0.02+0.03)/2</f>
        <v>2.5000000000000001E-2</v>
      </c>
      <c r="N14" s="11">
        <f>(0+0.02+0.02)/3</f>
        <v>1.3333333333333334E-2</v>
      </c>
    </row>
    <row r="15" spans="1:14" x14ac:dyDescent="0.3">
      <c r="A15" s="46">
        <v>43010.411805555559</v>
      </c>
      <c r="B15" s="49">
        <v>34997.163999999997</v>
      </c>
      <c r="C15" s="17">
        <f t="shared" si="0"/>
        <v>6457.214337645506</v>
      </c>
      <c r="D15" s="487"/>
      <c r="E15" s="11">
        <v>16.116666666814126</v>
      </c>
      <c r="F15" s="18">
        <v>23.5</v>
      </c>
      <c r="G15" s="13">
        <v>19.399999999999999</v>
      </c>
      <c r="H15" s="14">
        <v>20</v>
      </c>
      <c r="I15" s="23">
        <v>7</v>
      </c>
      <c r="J15" s="21">
        <v>76</v>
      </c>
      <c r="K15" s="22">
        <v>85</v>
      </c>
      <c r="L15" s="11">
        <f>(0.93+0.93)/2</f>
        <v>0.93</v>
      </c>
      <c r="M15" s="11">
        <f>(0.02+0.03)/2</f>
        <v>2.5000000000000001E-2</v>
      </c>
      <c r="N15" s="11">
        <f>(0.03+0.01+0.01)/3</f>
        <v>1.6666666666666666E-2</v>
      </c>
    </row>
    <row r="16" spans="1:14" x14ac:dyDescent="0.3">
      <c r="A16" s="46">
        <v>43038.542361111111</v>
      </c>
      <c r="B16" s="49">
        <v>35188.03</v>
      </c>
      <c r="C16" s="17">
        <f t="shared" si="0"/>
        <v>7884.9911688106331</v>
      </c>
      <c r="D16" s="487"/>
      <c r="E16" s="11">
        <v>16.533333333267365</v>
      </c>
      <c r="F16" s="18">
        <v>19.100000000000001</v>
      </c>
      <c r="G16" s="13">
        <v>12.5</v>
      </c>
      <c r="H16" s="14">
        <v>15.5</v>
      </c>
      <c r="I16" s="12">
        <v>7</v>
      </c>
      <c r="J16" s="24" t="s">
        <v>12</v>
      </c>
      <c r="K16" s="25" t="s">
        <v>12</v>
      </c>
      <c r="L16" s="11">
        <f>(0.77+0.78)/2</f>
        <v>0.77500000000000002</v>
      </c>
      <c r="M16" s="11">
        <f>(0+0.01)/2</f>
        <v>5.0000000000000001E-3</v>
      </c>
      <c r="N16" s="11">
        <f>(0.02+0.01)/2</f>
        <v>1.4999999999999999E-2</v>
      </c>
    </row>
    <row r="17" spans="1:14" x14ac:dyDescent="0.3">
      <c r="A17" s="46">
        <v>43066.527777777781</v>
      </c>
      <c r="B17" s="49">
        <v>35376.349000000002</v>
      </c>
      <c r="C17" s="17">
        <f t="shared" si="0"/>
        <v>9293.7151168589353</v>
      </c>
      <c r="D17" s="487"/>
      <c r="E17" s="11">
        <v>16.700000000128057</v>
      </c>
      <c r="F17" s="18">
        <v>12.2</v>
      </c>
      <c r="G17" s="15">
        <v>10.6</v>
      </c>
      <c r="H17" s="16">
        <v>11.5</v>
      </c>
      <c r="I17" s="23">
        <v>4</v>
      </c>
      <c r="J17" s="21">
        <v>40</v>
      </c>
      <c r="K17" s="22">
        <v>52</v>
      </c>
      <c r="L17" s="11">
        <f>(0.84+0.83)/2</f>
        <v>0.83499999999999996</v>
      </c>
      <c r="M17" s="11">
        <f>(0+0.05+0.02)/3</f>
        <v>2.3333333333333334E-2</v>
      </c>
      <c r="N17" s="11">
        <f>(0.03+0.03)/2</f>
        <v>0.03</v>
      </c>
    </row>
    <row r="18" spans="1:14" x14ac:dyDescent="0.3">
      <c r="A18" s="46">
        <v>43096.374305555553</v>
      </c>
      <c r="B18" s="49">
        <v>35579.447999999997</v>
      </c>
      <c r="C18" s="17">
        <f t="shared" si="0"/>
        <v>10813.001142828965</v>
      </c>
      <c r="D18" s="487"/>
      <c r="E18" s="11">
        <v>16.716666666674428</v>
      </c>
      <c r="F18" s="18">
        <v>8.3000000000000007</v>
      </c>
      <c r="G18" s="13">
        <v>7.1</v>
      </c>
      <c r="H18" s="14">
        <v>8.1</v>
      </c>
      <c r="I18" s="12">
        <v>3</v>
      </c>
      <c r="J18" s="21">
        <f>(12+12)/2</f>
        <v>12</v>
      </c>
      <c r="K18" s="22">
        <v>48</v>
      </c>
      <c r="L18" s="11">
        <f>(0.8+0.78+0.81)/3</f>
        <v>0.79666666666666675</v>
      </c>
      <c r="M18" s="11">
        <f>(0.01+0.02)/2</f>
        <v>1.4999999999999999E-2</v>
      </c>
      <c r="N18" s="11">
        <f>(0.02+0.02)/2</f>
        <v>0.02</v>
      </c>
    </row>
    <row r="19" spans="1:14" x14ac:dyDescent="0.3">
      <c r="A19" s="46">
        <v>43122.406944444447</v>
      </c>
      <c r="B19" s="49">
        <v>35762.574999999997</v>
      </c>
      <c r="C19" s="17">
        <f t="shared" si="0"/>
        <v>12182.886233734493</v>
      </c>
      <c r="D19" s="487"/>
      <c r="E19" s="11">
        <v>16.633333333418705</v>
      </c>
      <c r="F19" s="26">
        <v>4.7</v>
      </c>
      <c r="G19" s="27">
        <v>9.4</v>
      </c>
      <c r="H19" s="28">
        <v>7.1</v>
      </c>
      <c r="I19" s="23">
        <v>2</v>
      </c>
      <c r="J19" s="21">
        <v>23</v>
      </c>
      <c r="K19" s="22">
        <v>43</v>
      </c>
      <c r="L19" s="11">
        <f>(1.12+1.03+1.1+1.14+1.03)/5</f>
        <v>1.0840000000000001</v>
      </c>
      <c r="M19" s="11">
        <f>(0.12+0.12)/2</f>
        <v>0.12</v>
      </c>
      <c r="N19" s="11">
        <f>(0.08+0.06+0.05)/3</f>
        <v>6.3333333333333339E-2</v>
      </c>
    </row>
    <row r="20" spans="1:14" x14ac:dyDescent="0.3">
      <c r="A20" s="46">
        <v>43151.598611111112</v>
      </c>
      <c r="B20" s="49">
        <v>35963.368999999999</v>
      </c>
      <c r="C20" s="17">
        <f t="shared" si="0"/>
        <v>13684.929662302022</v>
      </c>
      <c r="D20" s="487"/>
      <c r="E20" s="11">
        <v>16.300000000046566</v>
      </c>
      <c r="F20" s="12">
        <v>6.2</v>
      </c>
      <c r="G20" s="15">
        <v>10.5</v>
      </c>
      <c r="H20" s="16">
        <v>7.9</v>
      </c>
      <c r="I20" s="12">
        <v>3</v>
      </c>
      <c r="J20" s="15">
        <v>23</v>
      </c>
      <c r="K20" s="16">
        <v>32</v>
      </c>
      <c r="L20" s="11">
        <f>(0.76+0.78)/2</f>
        <v>0.77</v>
      </c>
      <c r="M20" s="11">
        <f>(0.08+0.08)/2</f>
        <v>0.08</v>
      </c>
      <c r="N20" s="11">
        <f>(0.1+0.09)/2</f>
        <v>9.5000000000000001E-2</v>
      </c>
    </row>
    <row r="21" spans="1:14" x14ac:dyDescent="0.3">
      <c r="A21" s="46">
        <v>43181.379861111112</v>
      </c>
      <c r="B21" s="49">
        <v>36168.258000000002</v>
      </c>
      <c r="C21" s="17">
        <f t="shared" si="0"/>
        <v>15217.605818142207</v>
      </c>
      <c r="D21" s="487"/>
      <c r="E21" s="11">
        <v>16.133333333360497</v>
      </c>
      <c r="F21" s="12">
        <v>8.1</v>
      </c>
      <c r="G21" s="15">
        <v>7.8</v>
      </c>
      <c r="H21" s="16">
        <v>7.4</v>
      </c>
      <c r="I21" s="12">
        <v>2</v>
      </c>
      <c r="J21" s="15">
        <v>25</v>
      </c>
      <c r="K21" s="16">
        <v>38</v>
      </c>
      <c r="L21" s="11">
        <f>(0.99+0.97+0.97)/3</f>
        <v>0.97666666666666657</v>
      </c>
      <c r="M21" s="11">
        <f>(0.1+0.11)/2</f>
        <v>0.10500000000000001</v>
      </c>
      <c r="N21" s="11">
        <f>(0.09+0.08)/2</f>
        <v>8.4999999999999992E-2</v>
      </c>
    </row>
    <row r="22" spans="1:14" x14ac:dyDescent="0.3">
      <c r="A22" s="48">
        <v>43209.385416666664</v>
      </c>
      <c r="B22" s="50">
        <v>36360.945</v>
      </c>
      <c r="C22" s="29">
        <f>(B22-$B$7)*7.4805194805</f>
        <v>16659.004675281296</v>
      </c>
      <c r="D22" s="488"/>
      <c r="E22" s="30">
        <v>16.149999999906868</v>
      </c>
      <c r="F22" s="31">
        <v>9.9</v>
      </c>
      <c r="G22" s="32">
        <v>9.6</v>
      </c>
      <c r="H22" s="33">
        <v>9.1</v>
      </c>
      <c r="I22" s="31">
        <v>3</v>
      </c>
      <c r="J22" s="32">
        <v>19</v>
      </c>
      <c r="K22" s="33">
        <v>36</v>
      </c>
      <c r="L22" s="30">
        <f>(0.9+0.89)/2</f>
        <v>0.89500000000000002</v>
      </c>
      <c r="M22" s="30">
        <f>(0.11+0.12)/2</f>
        <v>0.11499999999999999</v>
      </c>
      <c r="N22" s="30">
        <f>(0.06+0.06)/2</f>
        <v>0.06</v>
      </c>
    </row>
    <row r="23" spans="1:14" x14ac:dyDescent="0.3">
      <c r="A23" s="46">
        <v>43250.452777777777</v>
      </c>
      <c r="B23" s="289">
        <v>36631.47</v>
      </c>
      <c r="C23" s="17">
        <f>(B23-$B$7)*7.4805194805</f>
        <v>18682.67220774357</v>
      </c>
      <c r="D23" s="291" t="s">
        <v>193</v>
      </c>
      <c r="E23" s="27">
        <v>16.833333333372138</v>
      </c>
      <c r="F23" s="12">
        <v>20.3</v>
      </c>
      <c r="G23" s="15">
        <v>21.5</v>
      </c>
      <c r="H23" s="16">
        <v>19.2</v>
      </c>
      <c r="I23" s="12">
        <v>5.3</v>
      </c>
      <c r="J23" s="13">
        <f>(28.8+73.6)/2</f>
        <v>51.199999999999996</v>
      </c>
      <c r="K23" s="14">
        <f>(82+50.2)/2</f>
        <v>66.099999999999994</v>
      </c>
      <c r="L23" s="27">
        <f>(0.76+0.74+0.74)/3</f>
        <v>0.7466666666666667</v>
      </c>
      <c r="M23" s="15">
        <v>0.01</v>
      </c>
      <c r="N23" s="15">
        <v>0.02</v>
      </c>
    </row>
    <row r="24" spans="1:14" x14ac:dyDescent="0.3">
      <c r="A24" s="46">
        <v>44131.375</v>
      </c>
      <c r="B24" s="49">
        <v>42239.728000000003</v>
      </c>
      <c r="C24" s="17">
        <f t="shared" ref="C24" si="1">(B24-$B$7)*7.4805194805</f>
        <v>60635.355428413553</v>
      </c>
      <c r="D24" s="291" t="s">
        <v>194</v>
      </c>
      <c r="E24" s="11">
        <v>16.5</v>
      </c>
      <c r="F24" s="34">
        <v>18.899999999999999</v>
      </c>
      <c r="G24" s="15">
        <v>14.6</v>
      </c>
      <c r="H24" s="16">
        <v>16.3</v>
      </c>
      <c r="I24" s="34">
        <v>3.47</v>
      </c>
      <c r="J24" s="15">
        <v>31.7</v>
      </c>
      <c r="K24" s="16">
        <v>43.8</v>
      </c>
      <c r="L24" s="35">
        <f>(1+1+1)/3</f>
        <v>1</v>
      </c>
      <c r="M24" s="36">
        <f>(0.13+0.13+0.13)/3</f>
        <v>0.13</v>
      </c>
      <c r="N24" s="11">
        <f>(0.04+0.04+0.05)/3</f>
        <v>4.3333333333333335E-2</v>
      </c>
    </row>
    <row r="25" spans="1:14" x14ac:dyDescent="0.3">
      <c r="A25" s="46">
        <v>44284.377083333333</v>
      </c>
      <c r="B25" s="49">
        <v>43058.18</v>
      </c>
      <c r="C25" s="17">
        <f>(B25-$B$7)*7.4805194805</f>
        <v>66757.801558267718</v>
      </c>
      <c r="D25" s="291" t="s">
        <v>195</v>
      </c>
      <c r="E25" s="11">
        <v>15.983333333395422</v>
      </c>
      <c r="F25" s="34">
        <v>9.9</v>
      </c>
      <c r="G25" s="37">
        <v>12.2</v>
      </c>
      <c r="H25" s="38">
        <v>10.3</v>
      </c>
      <c r="I25" s="34">
        <v>3.77</v>
      </c>
      <c r="J25" s="37">
        <v>21.1</v>
      </c>
      <c r="K25" s="38">
        <v>29.8</v>
      </c>
      <c r="L25" s="35">
        <f>(0.83+0.84+0.84)/3</f>
        <v>0.83666666666666656</v>
      </c>
      <c r="M25" s="35">
        <f>(0.21+0.21+0.21)/3</f>
        <v>0.21</v>
      </c>
      <c r="N25" s="35">
        <f>(0.21+0.21+0.2)/3</f>
        <v>0.20666666666666667</v>
      </c>
    </row>
    <row r="26" spans="1:14" x14ac:dyDescent="0.3">
      <c r="A26" s="48">
        <v>44286.328472222223</v>
      </c>
      <c r="B26" s="53">
        <v>43070.951000000001</v>
      </c>
      <c r="C26" s="39">
        <f>(B26-$B$7)*7.4805194805</f>
        <v>66853.335272553188</v>
      </c>
      <c r="D26" s="39"/>
      <c r="E26" s="486" t="s">
        <v>10</v>
      </c>
      <c r="F26" s="486"/>
      <c r="G26" s="486"/>
      <c r="H26" s="486"/>
      <c r="I26" s="486"/>
      <c r="J26" s="486"/>
      <c r="K26" s="486"/>
      <c r="L26" s="486"/>
      <c r="M26" s="486"/>
      <c r="N26" s="486"/>
    </row>
    <row r="27" spans="1:14" x14ac:dyDescent="0.3">
      <c r="A27" t="s">
        <v>13</v>
      </c>
    </row>
  </sheetData>
  <mergeCells count="8">
    <mergeCell ref="A1:A2"/>
    <mergeCell ref="C1:C2"/>
    <mergeCell ref="E1:E2"/>
    <mergeCell ref="E7:M7"/>
    <mergeCell ref="E26:N26"/>
    <mergeCell ref="B1:B2"/>
    <mergeCell ref="D1:D2"/>
    <mergeCell ref="D8:D22"/>
  </mergeCells>
  <pageMargins left="0.75" right="0.75" top="1" bottom="1" header="0.5" footer="0.5"/>
  <pageSetup orientation="portrait" horizontalDpi="4294967292" verticalDpi="4294967292"/>
  <ignoredErrors>
    <ignoredError sqref="N11 M10" formula="1"/>
  </ignoredError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Water use_GCWW records</vt:lpstr>
      <vt:lpstr>Water use_detail</vt:lpstr>
      <vt:lpstr>Water use_flushing system</vt:lpstr>
      <vt:lpstr>Sequential sampling</vt:lpstr>
      <vt:lpstr>Scale rehab monitoring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DeSantis</dc:creator>
  <cp:lastModifiedBy>Desantis, Mike</cp:lastModifiedBy>
  <dcterms:created xsi:type="dcterms:W3CDTF">2021-12-01T18:35:40Z</dcterms:created>
  <dcterms:modified xsi:type="dcterms:W3CDTF">2023-05-25T18:05:34Z</dcterms:modified>
</cp:coreProperties>
</file>